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K:\LOCALGVT\2019\COSTREPT\Exhibit Values\internet\"/>
    </mc:Choice>
  </mc:AlternateContent>
  <xr:revisionPtr revIDLastSave="0" documentId="13_ncr:1_{68876AE9-09CD-4916-B8F2-132CA169DA10}" xr6:coauthVersionLast="46" xr6:coauthVersionMax="46" xr10:uidLastSave="{00000000-0000-0000-0000-000000000000}"/>
  <bookViews>
    <workbookView xWindow="-108" yWindow="-108" windowWidth="23256" windowHeight="12576" xr2:uid="{00000000-000D-0000-FFFF-FFFF00000000}"/>
  </bookViews>
  <sheets>
    <sheet name="Amended Report" sheetId="22" r:id="rId1"/>
    <sheet name="Table of Contents" sheetId="2" r:id="rId2"/>
    <sheet name="Exhibit A" sheetId="23" r:id="rId3"/>
    <sheet name="Exhibit B" sheetId="24" r:id="rId4"/>
    <sheet name="Exhibit B1" sheetId="25" r:id="rId5"/>
    <sheet name="Exhibit B2" sheetId="26" r:id="rId6"/>
    <sheet name="Exhibit C" sheetId="27" r:id="rId7"/>
    <sheet name="Exhibit C1" sheetId="28" r:id="rId8"/>
    <sheet name="Exhibit C2" sheetId="29" r:id="rId9"/>
    <sheet name="Exhibit C3" sheetId="30" r:id="rId10"/>
    <sheet name="Exhibit C4" sheetId="31" r:id="rId11"/>
    <sheet name="Exhibit C5" sheetId="32" r:id="rId12"/>
    <sheet name="Exhibit C6" sheetId="33" r:id="rId13"/>
    <sheet name="Exhibit C7" sheetId="34" r:id="rId14"/>
    <sheet name="Exhibit C8" sheetId="35" r:id="rId15"/>
    <sheet name="Exhibit D" sheetId="36" r:id="rId16"/>
    <sheet name="Exhibit E" sheetId="37" r:id="rId17"/>
    <sheet name="Exhibit F" sheetId="38" r:id="rId18"/>
    <sheet name="Exhibit G" sheetId="39" r:id="rId19"/>
    <sheet name="Exhibit H" sheetId="40" r:id="rId20"/>
  </sheets>
  <externalReferences>
    <externalReference r:id="rId21"/>
  </externalReferences>
  <definedNames>
    <definedName name="__123Graph_A" localSheetId="0" hidden="1">#REF!</definedName>
    <definedName name="__123Graph_A" localSheetId="6" hidden="1">'Exhibit C'!$E$236:$E$289</definedName>
    <definedName name="__123Graph_A" localSheetId="9" hidden="1">'Exhibit C3'!$A$3:$A$3</definedName>
    <definedName name="__123Graph_A" localSheetId="15" hidden="1">'Exhibit D'!$E$9:$E$59</definedName>
    <definedName name="__123Graph_A" localSheetId="1" hidden="1">#REF!</definedName>
    <definedName name="__123Graph_A" hidden="1">#REF!</definedName>
    <definedName name="__123Graph_B" localSheetId="0" hidden="1">'[1]Exhibit C - City'!#REF!</definedName>
    <definedName name="__123Graph_B" localSheetId="6" hidden="1">'Exhibit C'!$F$236:$F$289</definedName>
    <definedName name="__123Graph_B" localSheetId="15" hidden="1">'Exhibit D'!$F$9:$F$59</definedName>
    <definedName name="__123Graph_B" localSheetId="1" hidden="1">#REF!</definedName>
    <definedName name="__123Graph_B" hidden="1">#REF!</definedName>
    <definedName name="__123Graph_C" localSheetId="0" hidden="1">'[1]Exhibit C - City'!#REF!</definedName>
    <definedName name="__123Graph_C" localSheetId="6" hidden="1">'Exhibit C'!$G$236:$G$289</definedName>
    <definedName name="__123Graph_C" localSheetId="15" hidden="1">'Exhibit D'!$G$9:$G$59</definedName>
    <definedName name="__123Graph_C" localSheetId="1" hidden="1">#REF!</definedName>
    <definedName name="__123Graph_C" hidden="1">#REF!</definedName>
    <definedName name="__123Graph_D" localSheetId="0" hidden="1">'[1]Exhibit C - City'!#REF!</definedName>
    <definedName name="__123Graph_D" localSheetId="6" hidden="1">'Exhibit C'!$H$236:$H$289</definedName>
    <definedName name="__123Graph_D" localSheetId="15" hidden="1">'Exhibit D'!$H$9:$H$59</definedName>
    <definedName name="__123Graph_D" localSheetId="1" hidden="1">#REF!</definedName>
    <definedName name="__123Graph_D" hidden="1">#REF!</definedName>
    <definedName name="__123Graph_E" localSheetId="0" hidden="1">'[1]Exhibit C - City'!#REF!</definedName>
    <definedName name="__123Graph_E" localSheetId="6" hidden="1">'Exhibit C'!$I$236:$I$289</definedName>
    <definedName name="__123Graph_E" localSheetId="15" hidden="1">'Exhibit D'!$I$9:$I$59</definedName>
    <definedName name="__123Graph_E" localSheetId="1" hidden="1">#REF!</definedName>
    <definedName name="__123Graph_E" hidden="1">#REF!</definedName>
    <definedName name="__123Graph_F" localSheetId="0" hidden="1">'[1]Exhibit C - City'!#REF!</definedName>
    <definedName name="__123Graph_F" localSheetId="6" hidden="1">'Exhibit C'!$J$236:$J$289</definedName>
    <definedName name="__123Graph_F" localSheetId="15" hidden="1">'Exhibit D'!$J$9:$J$59</definedName>
    <definedName name="__123Graph_F" localSheetId="1" hidden="1">#REF!</definedName>
    <definedName name="__123Graph_F" hidden="1">#REF!</definedName>
    <definedName name="__123Graph_X" localSheetId="0" hidden="1">'[1]Exhibit C - City'!#REF!</definedName>
    <definedName name="__123Graph_X" localSheetId="6" hidden="1">'Exhibit C'!$D$236:$D$289</definedName>
    <definedName name="__123Graph_X" localSheetId="15" hidden="1">'Exhibit D'!$D$9:$D$60</definedName>
    <definedName name="__123Graph_X" localSheetId="1" hidden="1">#REF!</definedName>
    <definedName name="__123Graph_X" hidden="1">#REF!</definedName>
    <definedName name="_Fill" localSheetId="0" hidden="1">'[1]Exhibit B1 - City'!#REF!</definedName>
    <definedName name="_Fill" localSheetId="4" hidden="1">'Exhibit B1'!#REF!</definedName>
    <definedName name="_Fill" localSheetId="6" hidden="1">'Exhibit C'!#REF!</definedName>
    <definedName name="_Fill" localSheetId="7" hidden="1">'Exhibit C1'!#REF!</definedName>
    <definedName name="_Fill" localSheetId="8" hidden="1">'Exhibit C2'!#REF!</definedName>
    <definedName name="_Fill" localSheetId="1" hidden="1">#REF!</definedName>
    <definedName name="_Fill" hidden="1">#REF!</definedName>
    <definedName name="_Regression_Int" localSheetId="2" hidden="1">1</definedName>
    <definedName name="_Regression_Int" localSheetId="10"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xlnm.Print_Area" localSheetId="2">'Exhibit A'!$A$1:$BD$304</definedName>
    <definedName name="_xlnm.Print_Area" localSheetId="3">'Exhibit B'!$A$1:$BQ$305</definedName>
    <definedName name="_xlnm.Print_Area" localSheetId="5">'Exhibit B2'!$A$1:$AM$304</definedName>
    <definedName name="_xlnm.Print_Area" localSheetId="6">'Exhibit C'!$A$1:$BK$304</definedName>
    <definedName name="_xlnm.Print_Area" localSheetId="7">'Exhibit C1'!$A$1:$BC$304</definedName>
    <definedName name="_xlnm.Print_Area" localSheetId="8">'Exhibit C2'!$A$1:$AM$304</definedName>
    <definedName name="_xlnm.Print_Area" localSheetId="9">'Exhibit C3'!$A$1:$BI$305</definedName>
    <definedName name="_xlnm.Print_Area" localSheetId="10">'Exhibit C4'!$A$1:$AQ$305</definedName>
    <definedName name="_xlnm.Print_Area" localSheetId="11">'Exhibit C5'!$A$1:$AU$304</definedName>
    <definedName name="_xlnm.Print_Area" localSheetId="12">'Exhibit C6'!$A$1:$BH$306</definedName>
    <definedName name="_xlnm.Print_Area" localSheetId="13">'Exhibit C7'!$A$1:$AO$304</definedName>
    <definedName name="_xlnm.Print_Area" localSheetId="14">'Exhibit C8'!$A$1:$AO$304</definedName>
    <definedName name="_xlnm.Print_Area" localSheetId="17">'Exhibit F'!$A$1:$AO$304</definedName>
    <definedName name="_xlnm.Print_Area" localSheetId="18">'Exhibit G'!$A$1:$AC$304</definedName>
    <definedName name="_xlnm.Print_Area" localSheetId="19">'Exhibit H'!$A$1:$W$224</definedName>
    <definedName name="Print_Area_MI" localSheetId="0">#REF!</definedName>
    <definedName name="Print_Area_MI" localSheetId="2">'Exhibit A'!$A$1:$AN$289</definedName>
    <definedName name="Print_Area_MI" localSheetId="10">'Exhibit C4'!$B$1:$AQ$305</definedName>
    <definedName name="Print_Area_MI" localSheetId="14">'Exhibit C8'!$A$1:$AN$289</definedName>
    <definedName name="Print_Area_MI" localSheetId="15">'Exhibit D'!$A$1:$AR$304</definedName>
    <definedName name="Print_Area_MI" localSheetId="16">'Exhibit E'!$A$1:$AN$305</definedName>
    <definedName name="Print_Area_MI" localSheetId="18">'Exhibit G'!$A$1:$AC$306</definedName>
    <definedName name="Print_Area_MI" localSheetId="1">#REF!</definedName>
    <definedName name="Print_Area_MI">#REF!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16" i="40" l="1"/>
  <c r="I215" i="40"/>
  <c r="I214" i="40"/>
  <c r="I213" i="40"/>
  <c r="I212" i="40"/>
  <c r="I210" i="40"/>
  <c r="I209" i="40"/>
  <c r="I208" i="40"/>
  <c r="I207" i="40"/>
  <c r="I206" i="40"/>
  <c r="I204" i="40"/>
  <c r="I203" i="40"/>
  <c r="I202" i="40"/>
  <c r="I201" i="40"/>
  <c r="I200" i="40"/>
  <c r="I198" i="40"/>
  <c r="I197" i="40"/>
  <c r="I196" i="40"/>
  <c r="I195" i="40"/>
  <c r="I194" i="40"/>
  <c r="I192" i="40"/>
  <c r="I191" i="40"/>
  <c r="I190" i="40"/>
  <c r="I189" i="40"/>
  <c r="I188" i="40"/>
  <c r="I186" i="40"/>
  <c r="I185" i="40"/>
  <c r="I184" i="40"/>
  <c r="I183" i="40"/>
  <c r="I182" i="40"/>
  <c r="I180" i="40"/>
  <c r="I179" i="40"/>
  <c r="I178" i="40"/>
  <c r="I177" i="40"/>
  <c r="I176" i="40"/>
  <c r="I174" i="40"/>
  <c r="I173" i="40"/>
  <c r="I172" i="40"/>
  <c r="I171" i="40"/>
  <c r="I170" i="40"/>
  <c r="I168" i="40"/>
  <c r="I167" i="40"/>
  <c r="I166" i="40"/>
  <c r="I165" i="40"/>
  <c r="I164" i="40"/>
  <c r="I146" i="40"/>
  <c r="I145" i="40"/>
  <c r="I144" i="40"/>
  <c r="I143" i="40"/>
  <c r="I142" i="40"/>
  <c r="I140" i="40"/>
  <c r="I139" i="40"/>
  <c r="I138" i="40"/>
  <c r="I137" i="40"/>
  <c r="I136" i="40"/>
  <c r="I134" i="40"/>
  <c r="I133" i="40"/>
  <c r="I132" i="40"/>
  <c r="I131" i="40"/>
  <c r="I130" i="40"/>
  <c r="I128" i="40"/>
  <c r="I127" i="40"/>
  <c r="I126" i="40"/>
  <c r="I125" i="40"/>
  <c r="I124" i="40"/>
  <c r="I122" i="40"/>
  <c r="I121" i="40"/>
  <c r="I120" i="40"/>
  <c r="I119" i="40"/>
  <c r="I118" i="40"/>
  <c r="I116" i="40"/>
  <c r="I115" i="40"/>
  <c r="I114" i="40"/>
  <c r="I113" i="40"/>
  <c r="I112" i="40"/>
  <c r="I110" i="40"/>
  <c r="I109" i="40"/>
  <c r="I108" i="40"/>
  <c r="I107" i="40"/>
  <c r="I106" i="40"/>
  <c r="I104" i="40"/>
  <c r="I103" i="40"/>
  <c r="I102" i="40"/>
  <c r="I101" i="40"/>
  <c r="I100" i="40"/>
  <c r="I98" i="40"/>
  <c r="I97" i="40"/>
  <c r="I96" i="40"/>
  <c r="I95" i="40"/>
  <c r="I94" i="40"/>
  <c r="I92" i="40"/>
  <c r="I91" i="40"/>
  <c r="I90" i="40"/>
  <c r="I89" i="40"/>
  <c r="I88" i="40"/>
  <c r="I58" i="40"/>
  <c r="I57" i="40"/>
  <c r="I56" i="40"/>
  <c r="I54" i="40"/>
  <c r="I53" i="40"/>
  <c r="I52" i="40"/>
  <c r="I51" i="40"/>
  <c r="I50" i="40"/>
  <c r="I48" i="40"/>
  <c r="I47" i="40"/>
  <c r="I46" i="40"/>
  <c r="I45" i="40"/>
  <c r="I44" i="40"/>
  <c r="I42" i="40"/>
  <c r="I41" i="40"/>
  <c r="I40" i="40"/>
  <c r="I39" i="40"/>
  <c r="I38" i="40"/>
  <c r="I36" i="40"/>
  <c r="I35" i="40"/>
  <c r="I34" i="40"/>
  <c r="I33" i="40"/>
  <c r="I32" i="40"/>
  <c r="I30" i="40"/>
  <c r="I29" i="40"/>
  <c r="I28" i="40"/>
  <c r="I27" i="40"/>
  <c r="I26" i="40"/>
  <c r="I24" i="40"/>
  <c r="I23" i="40"/>
  <c r="I22" i="40"/>
  <c r="I21" i="40"/>
  <c r="I20" i="40"/>
  <c r="I18" i="40"/>
  <c r="I17" i="40"/>
  <c r="I16" i="40"/>
  <c r="I15" i="40"/>
  <c r="I14" i="40"/>
  <c r="A287" i="39"/>
  <c r="W285" i="39"/>
  <c r="M285" i="39"/>
  <c r="AA285" i="39" s="1"/>
  <c r="AC285" i="39" s="1"/>
  <c r="W284" i="39"/>
  <c r="M284" i="39"/>
  <c r="AA284" i="39" s="1"/>
  <c r="AC284" i="39" s="1"/>
  <c r="W283" i="39"/>
  <c r="M283" i="39"/>
  <c r="AA283" i="39" s="1"/>
  <c r="AC283" i="39" s="1"/>
  <c r="W281" i="39"/>
  <c r="M281" i="39"/>
  <c r="AA281" i="39" s="1"/>
  <c r="AC281" i="39" s="1"/>
  <c r="W280" i="39"/>
  <c r="M280" i="39"/>
  <c r="AA280" i="39" s="1"/>
  <c r="AC280" i="39" s="1"/>
  <c r="W279" i="39"/>
  <c r="M279" i="39"/>
  <c r="AA279" i="39" s="1"/>
  <c r="AC279" i="39" s="1"/>
  <c r="W278" i="39"/>
  <c r="M278" i="39"/>
  <c r="AA278" i="39" s="1"/>
  <c r="AC278" i="39" s="1"/>
  <c r="W277" i="39"/>
  <c r="M277" i="39"/>
  <c r="AA277" i="39" s="1"/>
  <c r="AC277" i="39" s="1"/>
  <c r="W275" i="39"/>
  <c r="M275" i="39"/>
  <c r="AA275" i="39" s="1"/>
  <c r="AC275" i="39" s="1"/>
  <c r="W274" i="39"/>
  <c r="M274" i="39"/>
  <c r="AA274" i="39" s="1"/>
  <c r="AC274" i="39" s="1"/>
  <c r="W273" i="39"/>
  <c r="M273" i="39"/>
  <c r="AA273" i="39" s="1"/>
  <c r="AC273" i="39" s="1"/>
  <c r="W272" i="39"/>
  <c r="M272" i="39"/>
  <c r="AA272" i="39" s="1"/>
  <c r="AC272" i="39" s="1"/>
  <c r="W271" i="39"/>
  <c r="M271" i="39"/>
  <c r="AA271" i="39" s="1"/>
  <c r="AC271" i="39" s="1"/>
  <c r="W269" i="39"/>
  <c r="M269" i="39"/>
  <c r="AA269" i="39" s="1"/>
  <c r="AC269" i="39" s="1"/>
  <c r="W268" i="39"/>
  <c r="M268" i="39"/>
  <c r="AA268" i="39" s="1"/>
  <c r="AC268" i="39" s="1"/>
  <c r="W267" i="39"/>
  <c r="M267" i="39"/>
  <c r="AA267" i="39" s="1"/>
  <c r="AC267" i="39" s="1"/>
  <c r="W266" i="39"/>
  <c r="M266" i="39"/>
  <c r="AA266" i="39" s="1"/>
  <c r="AC266" i="39" s="1"/>
  <c r="W265" i="39"/>
  <c r="M265" i="39"/>
  <c r="AA265" i="39" s="1"/>
  <c r="AC265" i="39" s="1"/>
  <c r="W263" i="39"/>
  <c r="M263" i="39"/>
  <c r="AA263" i="39" s="1"/>
  <c r="AC263" i="39" s="1"/>
  <c r="W262" i="39"/>
  <c r="M262" i="39"/>
  <c r="AA262" i="39" s="1"/>
  <c r="AC262" i="39" s="1"/>
  <c r="W261" i="39"/>
  <c r="M261" i="39"/>
  <c r="AA261" i="39" s="1"/>
  <c r="AC261" i="39" s="1"/>
  <c r="W260" i="39"/>
  <c r="M260" i="39"/>
  <c r="AA260" i="39" s="1"/>
  <c r="AC260" i="39" s="1"/>
  <c r="W259" i="39"/>
  <c r="M259" i="39"/>
  <c r="AA259" i="39" s="1"/>
  <c r="AC259" i="39" s="1"/>
  <c r="W257" i="39"/>
  <c r="M257" i="39"/>
  <c r="AA257" i="39" s="1"/>
  <c r="AC257" i="39" s="1"/>
  <c r="W256" i="39"/>
  <c r="M256" i="39"/>
  <c r="AA256" i="39" s="1"/>
  <c r="AC256" i="39" s="1"/>
  <c r="W255" i="39"/>
  <c r="M255" i="39"/>
  <c r="AA255" i="39" s="1"/>
  <c r="AC255" i="39" s="1"/>
  <c r="W254" i="39"/>
  <c r="M254" i="39"/>
  <c r="AA254" i="39" s="1"/>
  <c r="AC254" i="39" s="1"/>
  <c r="W253" i="39"/>
  <c r="M253" i="39"/>
  <c r="AA253" i="39" s="1"/>
  <c r="AC253" i="39" s="1"/>
  <c r="W251" i="39"/>
  <c r="M251" i="39"/>
  <c r="AA251" i="39" s="1"/>
  <c r="AC251" i="39" s="1"/>
  <c r="W250" i="39"/>
  <c r="M250" i="39"/>
  <c r="AA250" i="39" s="1"/>
  <c r="AC250" i="39" s="1"/>
  <c r="W249" i="39"/>
  <c r="M249" i="39"/>
  <c r="AA249" i="39" s="1"/>
  <c r="AC249" i="39" s="1"/>
  <c r="W248" i="39"/>
  <c r="M248" i="39"/>
  <c r="AA248" i="39" s="1"/>
  <c r="AC248" i="39" s="1"/>
  <c r="W247" i="39"/>
  <c r="M247" i="39"/>
  <c r="AA247" i="39" s="1"/>
  <c r="AC247" i="39" s="1"/>
  <c r="W245" i="39"/>
  <c r="M245" i="39"/>
  <c r="AA245" i="39" s="1"/>
  <c r="AC245" i="39" s="1"/>
  <c r="W244" i="39"/>
  <c r="M244" i="39"/>
  <c r="AA244" i="39" s="1"/>
  <c r="AC244" i="39" s="1"/>
  <c r="W243" i="39"/>
  <c r="M243" i="39"/>
  <c r="AA243" i="39" s="1"/>
  <c r="AC243" i="39" s="1"/>
  <c r="W242" i="39"/>
  <c r="M242" i="39"/>
  <c r="AA242" i="39" s="1"/>
  <c r="AC242" i="39" s="1"/>
  <c r="AE287" i="39"/>
  <c r="Y287" i="39"/>
  <c r="W241" i="39"/>
  <c r="W287" i="39" s="1"/>
  <c r="U287" i="39"/>
  <c r="S287" i="39"/>
  <c r="Q287" i="39"/>
  <c r="O287" i="39"/>
  <c r="K287" i="39"/>
  <c r="I287" i="39"/>
  <c r="G287" i="39"/>
  <c r="E287" i="39"/>
  <c r="A219" i="39"/>
  <c r="W217" i="39"/>
  <c r="M217" i="39"/>
  <c r="AA217" i="39" s="1"/>
  <c r="AC217" i="39" s="1"/>
  <c r="W216" i="39"/>
  <c r="M216" i="39"/>
  <c r="AA216" i="39" s="1"/>
  <c r="AC216" i="39" s="1"/>
  <c r="W215" i="39"/>
  <c r="M215" i="39"/>
  <c r="AA215" i="39" s="1"/>
  <c r="AC215" i="39" s="1"/>
  <c r="W214" i="39"/>
  <c r="M214" i="39"/>
  <c r="AA214" i="39" s="1"/>
  <c r="AC214" i="39" s="1"/>
  <c r="W213" i="39"/>
  <c r="M213" i="39"/>
  <c r="AA213" i="39" s="1"/>
  <c r="AC213" i="39" s="1"/>
  <c r="W211" i="39"/>
  <c r="M211" i="39"/>
  <c r="AA211" i="39" s="1"/>
  <c r="AC211" i="39" s="1"/>
  <c r="W210" i="39"/>
  <c r="M210" i="39"/>
  <c r="AA210" i="39" s="1"/>
  <c r="AC210" i="39" s="1"/>
  <c r="W209" i="39"/>
  <c r="M209" i="39"/>
  <c r="AA209" i="39" s="1"/>
  <c r="AC209" i="39" s="1"/>
  <c r="W208" i="39"/>
  <c r="M208" i="39"/>
  <c r="AA208" i="39" s="1"/>
  <c r="AC208" i="39" s="1"/>
  <c r="W207" i="39"/>
  <c r="M207" i="39"/>
  <c r="AA207" i="39" s="1"/>
  <c r="AC207" i="39" s="1"/>
  <c r="W205" i="39"/>
  <c r="M205" i="39"/>
  <c r="AA205" i="39" s="1"/>
  <c r="AC205" i="39" s="1"/>
  <c r="W204" i="39"/>
  <c r="M204" i="39"/>
  <c r="AA204" i="39" s="1"/>
  <c r="AC204" i="39" s="1"/>
  <c r="W203" i="39"/>
  <c r="M203" i="39"/>
  <c r="AA203" i="39" s="1"/>
  <c r="AC203" i="39" s="1"/>
  <c r="W202" i="39"/>
  <c r="M202" i="39"/>
  <c r="AA202" i="39" s="1"/>
  <c r="AC202" i="39" s="1"/>
  <c r="W201" i="39"/>
  <c r="M201" i="39"/>
  <c r="AA201" i="39" s="1"/>
  <c r="AC201" i="39" s="1"/>
  <c r="W199" i="39"/>
  <c r="M199" i="39"/>
  <c r="AA199" i="39" s="1"/>
  <c r="AC199" i="39" s="1"/>
  <c r="W198" i="39"/>
  <c r="M198" i="39"/>
  <c r="AA198" i="39" s="1"/>
  <c r="AC198" i="39" s="1"/>
  <c r="W197" i="39"/>
  <c r="M197" i="39"/>
  <c r="AA197" i="39" s="1"/>
  <c r="AC197" i="39" s="1"/>
  <c r="W196" i="39"/>
  <c r="M196" i="39"/>
  <c r="AA196" i="39" s="1"/>
  <c r="AC196" i="39" s="1"/>
  <c r="W195" i="39"/>
  <c r="M195" i="39"/>
  <c r="AA195" i="39" s="1"/>
  <c r="AC195" i="39" s="1"/>
  <c r="W193" i="39"/>
  <c r="M193" i="39"/>
  <c r="AA193" i="39" s="1"/>
  <c r="AC193" i="39" s="1"/>
  <c r="W192" i="39"/>
  <c r="M192" i="39"/>
  <c r="AA192" i="39" s="1"/>
  <c r="AC192" i="39" s="1"/>
  <c r="W191" i="39"/>
  <c r="M191" i="39"/>
  <c r="AA191" i="39" s="1"/>
  <c r="AC191" i="39" s="1"/>
  <c r="W190" i="39"/>
  <c r="M190" i="39"/>
  <c r="AA190" i="39" s="1"/>
  <c r="AC190" i="39" s="1"/>
  <c r="W189" i="39"/>
  <c r="M189" i="39"/>
  <c r="AA189" i="39" s="1"/>
  <c r="AC189" i="39" s="1"/>
  <c r="W187" i="39"/>
  <c r="M187" i="39"/>
  <c r="AA187" i="39" s="1"/>
  <c r="AC187" i="39" s="1"/>
  <c r="W186" i="39"/>
  <c r="M186" i="39"/>
  <c r="AA186" i="39" s="1"/>
  <c r="AC186" i="39" s="1"/>
  <c r="W185" i="39"/>
  <c r="M185" i="39"/>
  <c r="AA185" i="39" s="1"/>
  <c r="AC185" i="39" s="1"/>
  <c r="W184" i="39"/>
  <c r="M184" i="39"/>
  <c r="AA184" i="39" s="1"/>
  <c r="AC184" i="39" s="1"/>
  <c r="W183" i="39"/>
  <c r="M183" i="39"/>
  <c r="AA183" i="39" s="1"/>
  <c r="AC183" i="39" s="1"/>
  <c r="W181" i="39"/>
  <c r="M181" i="39"/>
  <c r="AA181" i="39" s="1"/>
  <c r="AC181" i="39" s="1"/>
  <c r="W180" i="39"/>
  <c r="M180" i="39"/>
  <c r="AA180" i="39" s="1"/>
  <c r="AC180" i="39" s="1"/>
  <c r="W179" i="39"/>
  <c r="M179" i="39"/>
  <c r="AA179" i="39" s="1"/>
  <c r="AC179" i="39" s="1"/>
  <c r="W178" i="39"/>
  <c r="M178" i="39"/>
  <c r="AA178" i="39" s="1"/>
  <c r="AC178" i="39" s="1"/>
  <c r="W177" i="39"/>
  <c r="M177" i="39"/>
  <c r="AA177" i="39" s="1"/>
  <c r="AC177" i="39" s="1"/>
  <c r="W175" i="39"/>
  <c r="M175" i="39"/>
  <c r="AA175" i="39" s="1"/>
  <c r="AC175" i="39" s="1"/>
  <c r="W174" i="39"/>
  <c r="M174" i="39"/>
  <c r="AA174" i="39" s="1"/>
  <c r="AC174" i="39" s="1"/>
  <c r="W173" i="39"/>
  <c r="M173" i="39"/>
  <c r="AA173" i="39" s="1"/>
  <c r="AC173" i="39" s="1"/>
  <c r="W172" i="39"/>
  <c r="M172" i="39"/>
  <c r="AA172" i="39" s="1"/>
  <c r="AC172" i="39" s="1"/>
  <c r="W171" i="39"/>
  <c r="M171" i="39"/>
  <c r="AA171" i="39" s="1"/>
  <c r="AC171" i="39" s="1"/>
  <c r="W169" i="39"/>
  <c r="M169" i="39"/>
  <c r="AA169" i="39" s="1"/>
  <c r="AC169" i="39" s="1"/>
  <c r="W168" i="39"/>
  <c r="M168" i="39"/>
  <c r="AA168" i="39" s="1"/>
  <c r="AC168" i="39" s="1"/>
  <c r="W167" i="39"/>
  <c r="M167" i="39"/>
  <c r="AA167" i="39" s="1"/>
  <c r="AC167" i="39" s="1"/>
  <c r="W166" i="39"/>
  <c r="M166" i="39"/>
  <c r="AA166" i="39" s="1"/>
  <c r="AC166" i="39" s="1"/>
  <c r="W165" i="39"/>
  <c r="M165" i="39"/>
  <c r="AA165" i="39" s="1"/>
  <c r="AC165" i="39" s="1"/>
  <c r="W147" i="39"/>
  <c r="M147" i="39"/>
  <c r="AA147" i="39" s="1"/>
  <c r="AC147" i="39" s="1"/>
  <c r="W146" i="39"/>
  <c r="M146" i="39"/>
  <c r="AA146" i="39" s="1"/>
  <c r="AC146" i="39" s="1"/>
  <c r="W145" i="39"/>
  <c r="M145" i="39"/>
  <c r="AA145" i="39" s="1"/>
  <c r="AC145" i="39" s="1"/>
  <c r="W144" i="39"/>
  <c r="M144" i="39"/>
  <c r="AA144" i="39" s="1"/>
  <c r="AC144" i="39" s="1"/>
  <c r="W143" i="39"/>
  <c r="M143" i="39"/>
  <c r="AA143" i="39" s="1"/>
  <c r="AC143" i="39" s="1"/>
  <c r="W141" i="39"/>
  <c r="M141" i="39"/>
  <c r="AA141" i="39" s="1"/>
  <c r="AC141" i="39" s="1"/>
  <c r="W140" i="39"/>
  <c r="M140" i="39"/>
  <c r="AA140" i="39" s="1"/>
  <c r="AC140" i="39" s="1"/>
  <c r="W139" i="39"/>
  <c r="M139" i="39"/>
  <c r="AA139" i="39" s="1"/>
  <c r="AC139" i="39" s="1"/>
  <c r="W138" i="39"/>
  <c r="M138" i="39"/>
  <c r="AA138" i="39" s="1"/>
  <c r="AC138" i="39" s="1"/>
  <c r="W137" i="39"/>
  <c r="M137" i="39"/>
  <c r="AA137" i="39" s="1"/>
  <c r="AC137" i="39" s="1"/>
  <c r="W135" i="39"/>
  <c r="M135" i="39"/>
  <c r="AA135" i="39" s="1"/>
  <c r="AC135" i="39" s="1"/>
  <c r="W134" i="39"/>
  <c r="M134" i="39"/>
  <c r="AA134" i="39" s="1"/>
  <c r="AC134" i="39" s="1"/>
  <c r="W133" i="39"/>
  <c r="M133" i="39"/>
  <c r="AA133" i="39" s="1"/>
  <c r="AC133" i="39" s="1"/>
  <c r="W132" i="39"/>
  <c r="M132" i="39"/>
  <c r="AA132" i="39" s="1"/>
  <c r="AC132" i="39" s="1"/>
  <c r="W131" i="39"/>
  <c r="M131" i="39"/>
  <c r="AA131" i="39" s="1"/>
  <c r="AC131" i="39" s="1"/>
  <c r="W129" i="39"/>
  <c r="M129" i="39"/>
  <c r="AA129" i="39" s="1"/>
  <c r="AC129" i="39" s="1"/>
  <c r="W128" i="39"/>
  <c r="M128" i="39"/>
  <c r="AA128" i="39" s="1"/>
  <c r="AC128" i="39" s="1"/>
  <c r="W127" i="39"/>
  <c r="M127" i="39"/>
  <c r="AA127" i="39" s="1"/>
  <c r="AC127" i="39" s="1"/>
  <c r="W126" i="39"/>
  <c r="M126" i="39"/>
  <c r="AA126" i="39" s="1"/>
  <c r="AC126" i="39" s="1"/>
  <c r="W125" i="39"/>
  <c r="M125" i="39"/>
  <c r="AA125" i="39" s="1"/>
  <c r="AC125" i="39" s="1"/>
  <c r="W123" i="39"/>
  <c r="M123" i="39"/>
  <c r="AA123" i="39" s="1"/>
  <c r="AC123" i="39" s="1"/>
  <c r="W122" i="39"/>
  <c r="M122" i="39"/>
  <c r="AA122" i="39" s="1"/>
  <c r="AC122" i="39" s="1"/>
  <c r="W121" i="39"/>
  <c r="M121" i="39"/>
  <c r="AA121" i="39" s="1"/>
  <c r="AC121" i="39" s="1"/>
  <c r="W120" i="39"/>
  <c r="M120" i="39"/>
  <c r="AA120" i="39" s="1"/>
  <c r="AC120" i="39" s="1"/>
  <c r="W119" i="39"/>
  <c r="M119" i="39"/>
  <c r="AA119" i="39" s="1"/>
  <c r="AC119" i="39" s="1"/>
  <c r="W117" i="39"/>
  <c r="M117" i="39"/>
  <c r="AA117" i="39" s="1"/>
  <c r="AC117" i="39" s="1"/>
  <c r="W116" i="39"/>
  <c r="M116" i="39"/>
  <c r="AA116" i="39" s="1"/>
  <c r="AC116" i="39" s="1"/>
  <c r="W115" i="39"/>
  <c r="M115" i="39"/>
  <c r="AA115" i="39" s="1"/>
  <c r="AC115" i="39" s="1"/>
  <c r="W114" i="39"/>
  <c r="M114" i="39"/>
  <c r="AA114" i="39" s="1"/>
  <c r="AC114" i="39" s="1"/>
  <c r="W113" i="39"/>
  <c r="M113" i="39"/>
  <c r="AA113" i="39" s="1"/>
  <c r="AC113" i="39" s="1"/>
  <c r="W111" i="39"/>
  <c r="M111" i="39"/>
  <c r="AA111" i="39" s="1"/>
  <c r="AC111" i="39" s="1"/>
  <c r="W110" i="39"/>
  <c r="M110" i="39"/>
  <c r="AA110" i="39" s="1"/>
  <c r="AC110" i="39" s="1"/>
  <c r="W109" i="39"/>
  <c r="M109" i="39"/>
  <c r="AA109" i="39" s="1"/>
  <c r="AC109" i="39" s="1"/>
  <c r="W108" i="39"/>
  <c r="M108" i="39"/>
  <c r="AA108" i="39" s="1"/>
  <c r="AC108" i="39" s="1"/>
  <c r="W107" i="39"/>
  <c r="M107" i="39"/>
  <c r="AA107" i="39" s="1"/>
  <c r="AC107" i="39" s="1"/>
  <c r="W105" i="39"/>
  <c r="M105" i="39"/>
  <c r="AA105" i="39" s="1"/>
  <c r="AC105" i="39" s="1"/>
  <c r="W104" i="39"/>
  <c r="M104" i="39"/>
  <c r="AA104" i="39" s="1"/>
  <c r="AC104" i="39" s="1"/>
  <c r="W103" i="39"/>
  <c r="M103" i="39"/>
  <c r="AA103" i="39" s="1"/>
  <c r="AC103" i="39" s="1"/>
  <c r="W102" i="39"/>
  <c r="M102" i="39"/>
  <c r="AA102" i="39" s="1"/>
  <c r="AC102" i="39" s="1"/>
  <c r="W101" i="39"/>
  <c r="M101" i="39"/>
  <c r="AA101" i="39" s="1"/>
  <c r="AC101" i="39" s="1"/>
  <c r="W99" i="39"/>
  <c r="M99" i="39"/>
  <c r="AA99" i="39" s="1"/>
  <c r="AC99" i="39" s="1"/>
  <c r="W98" i="39"/>
  <c r="M98" i="39"/>
  <c r="AA98" i="39" s="1"/>
  <c r="AC98" i="39" s="1"/>
  <c r="W97" i="39"/>
  <c r="M97" i="39"/>
  <c r="AA97" i="39" s="1"/>
  <c r="AC97" i="39" s="1"/>
  <c r="W96" i="39"/>
  <c r="M96" i="39"/>
  <c r="AA96" i="39" s="1"/>
  <c r="AC96" i="39" s="1"/>
  <c r="W95" i="39"/>
  <c r="M95" i="39"/>
  <c r="AA95" i="39" s="1"/>
  <c r="AC95" i="39" s="1"/>
  <c r="W93" i="39"/>
  <c r="M93" i="39"/>
  <c r="AA93" i="39" s="1"/>
  <c r="AC93" i="39" s="1"/>
  <c r="W92" i="39"/>
  <c r="M92" i="39"/>
  <c r="AA92" i="39" s="1"/>
  <c r="AC92" i="39" s="1"/>
  <c r="W91" i="39"/>
  <c r="M91" i="39"/>
  <c r="AA91" i="39" s="1"/>
  <c r="AC91" i="39" s="1"/>
  <c r="W90" i="39"/>
  <c r="M90" i="39"/>
  <c r="AA90" i="39" s="1"/>
  <c r="AC90" i="39" s="1"/>
  <c r="AE219" i="39"/>
  <c r="Y219" i="39"/>
  <c r="U219" i="39"/>
  <c r="S219" i="39"/>
  <c r="Q219" i="39"/>
  <c r="W89" i="39"/>
  <c r="W219" i="39" s="1"/>
  <c r="K219" i="39"/>
  <c r="I219" i="39"/>
  <c r="G219" i="39"/>
  <c r="M89" i="39"/>
  <c r="E61" i="39"/>
  <c r="A61" i="39"/>
  <c r="A289" i="39" s="1"/>
  <c r="W58" i="39"/>
  <c r="M58" i="39"/>
  <c r="AA58" i="39" s="1"/>
  <c r="AC58" i="39" s="1"/>
  <c r="W57" i="39"/>
  <c r="M57" i="39"/>
  <c r="AA57" i="39" s="1"/>
  <c r="AC57" i="39" s="1"/>
  <c r="W56" i="39"/>
  <c r="M56" i="39"/>
  <c r="AA56" i="39" s="1"/>
  <c r="AC56" i="39" s="1"/>
  <c r="W54" i="39"/>
  <c r="M54" i="39"/>
  <c r="AA54" i="39" s="1"/>
  <c r="AC54" i="39" s="1"/>
  <c r="W53" i="39"/>
  <c r="M53" i="39"/>
  <c r="AA53" i="39" s="1"/>
  <c r="AC53" i="39" s="1"/>
  <c r="W52" i="39"/>
  <c r="M52" i="39"/>
  <c r="AA52" i="39" s="1"/>
  <c r="AC52" i="39" s="1"/>
  <c r="W51" i="39"/>
  <c r="M51" i="39"/>
  <c r="AA51" i="39" s="1"/>
  <c r="AC51" i="39" s="1"/>
  <c r="W50" i="39"/>
  <c r="M50" i="39"/>
  <c r="AA50" i="39" s="1"/>
  <c r="AC50" i="39" s="1"/>
  <c r="W48" i="39"/>
  <c r="M48" i="39"/>
  <c r="AA48" i="39" s="1"/>
  <c r="AC48" i="39" s="1"/>
  <c r="W47" i="39"/>
  <c r="M47" i="39"/>
  <c r="AA47" i="39" s="1"/>
  <c r="AC47" i="39" s="1"/>
  <c r="W46" i="39"/>
  <c r="M46" i="39"/>
  <c r="AA46" i="39" s="1"/>
  <c r="AC46" i="39" s="1"/>
  <c r="W45" i="39"/>
  <c r="M45" i="39"/>
  <c r="AA45" i="39" s="1"/>
  <c r="AC45" i="39" s="1"/>
  <c r="W44" i="39"/>
  <c r="M44" i="39"/>
  <c r="AA44" i="39" s="1"/>
  <c r="AC44" i="39" s="1"/>
  <c r="W42" i="39"/>
  <c r="M42" i="39"/>
  <c r="AA42" i="39" s="1"/>
  <c r="AC42" i="39" s="1"/>
  <c r="W41" i="39"/>
  <c r="M41" i="39"/>
  <c r="AA41" i="39" s="1"/>
  <c r="AC41" i="39" s="1"/>
  <c r="W40" i="39"/>
  <c r="M40" i="39"/>
  <c r="AA40" i="39" s="1"/>
  <c r="AC40" i="39" s="1"/>
  <c r="W39" i="39"/>
  <c r="M39" i="39"/>
  <c r="AA39" i="39" s="1"/>
  <c r="AC39" i="39" s="1"/>
  <c r="W38" i="39"/>
  <c r="M38" i="39"/>
  <c r="AA38" i="39" s="1"/>
  <c r="AC38" i="39" s="1"/>
  <c r="W36" i="39"/>
  <c r="M36" i="39"/>
  <c r="AA36" i="39" s="1"/>
  <c r="AC36" i="39" s="1"/>
  <c r="W35" i="39"/>
  <c r="M35" i="39"/>
  <c r="AA35" i="39" s="1"/>
  <c r="AC35" i="39" s="1"/>
  <c r="W34" i="39"/>
  <c r="M34" i="39"/>
  <c r="AA34" i="39" s="1"/>
  <c r="AC34" i="39" s="1"/>
  <c r="W33" i="39"/>
  <c r="M33" i="39"/>
  <c r="AA33" i="39" s="1"/>
  <c r="W32" i="39"/>
  <c r="M32" i="39"/>
  <c r="AA32" i="39" s="1"/>
  <c r="AC32" i="39" s="1"/>
  <c r="W30" i="39"/>
  <c r="M30" i="39"/>
  <c r="AA30" i="39" s="1"/>
  <c r="AC30" i="39" s="1"/>
  <c r="W29" i="39"/>
  <c r="M29" i="39"/>
  <c r="AA29" i="39" s="1"/>
  <c r="AC29" i="39" s="1"/>
  <c r="W28" i="39"/>
  <c r="M28" i="39"/>
  <c r="AA28" i="39" s="1"/>
  <c r="AC28" i="39" s="1"/>
  <c r="W27" i="39"/>
  <c r="M27" i="39"/>
  <c r="AA27" i="39" s="1"/>
  <c r="AC27" i="39" s="1"/>
  <c r="W26" i="39"/>
  <c r="M26" i="39"/>
  <c r="AA26" i="39" s="1"/>
  <c r="AC26" i="39" s="1"/>
  <c r="W24" i="39"/>
  <c r="M24" i="39"/>
  <c r="AA24" i="39" s="1"/>
  <c r="AC24" i="39" s="1"/>
  <c r="W23" i="39"/>
  <c r="M23" i="39"/>
  <c r="AA23" i="39" s="1"/>
  <c r="AC23" i="39" s="1"/>
  <c r="W22" i="39"/>
  <c r="M22" i="39"/>
  <c r="AA22" i="39" s="1"/>
  <c r="AC22" i="39" s="1"/>
  <c r="W21" i="39"/>
  <c r="M21" i="39"/>
  <c r="AA21" i="39" s="1"/>
  <c r="AC21" i="39" s="1"/>
  <c r="W20" i="39"/>
  <c r="M20" i="39"/>
  <c r="AA20" i="39" s="1"/>
  <c r="AC20" i="39" s="1"/>
  <c r="W18" i="39"/>
  <c r="M18" i="39"/>
  <c r="AA18" i="39" s="1"/>
  <c r="AC18" i="39" s="1"/>
  <c r="W17" i="39"/>
  <c r="M17" i="39"/>
  <c r="AA17" i="39" s="1"/>
  <c r="AC17" i="39" s="1"/>
  <c r="AE61" i="39"/>
  <c r="W16" i="39"/>
  <c r="G61" i="39"/>
  <c r="G289" i="39" s="1"/>
  <c r="M16" i="39"/>
  <c r="AA16" i="39" s="1"/>
  <c r="AC16" i="39" s="1"/>
  <c r="S61" i="39"/>
  <c r="S289" i="39" s="1"/>
  <c r="W15" i="39"/>
  <c r="K61" i="39"/>
  <c r="K289" i="39" s="1"/>
  <c r="Y61" i="39"/>
  <c r="Y289" i="39" s="1"/>
  <c r="U61" i="39"/>
  <c r="U289" i="39" s="1"/>
  <c r="Q61" i="39"/>
  <c r="O61" i="39"/>
  <c r="I61" i="39"/>
  <c r="I289" i="39" s="1"/>
  <c r="M14" i="39"/>
  <c r="AA14" i="39" s="1"/>
  <c r="AN287" i="38"/>
  <c r="A287" i="38"/>
  <c r="AI285" i="38"/>
  <c r="Y285" i="38"/>
  <c r="AI284" i="38"/>
  <c r="Y284" i="38"/>
  <c r="AI283" i="38"/>
  <c r="AI281" i="38"/>
  <c r="AI280" i="38"/>
  <c r="Y280" i="38"/>
  <c r="AI278" i="38"/>
  <c r="Y278" i="38"/>
  <c r="AI277" i="38"/>
  <c r="AI275" i="38"/>
  <c r="AI274" i="38"/>
  <c r="Y273" i="38"/>
  <c r="Y272" i="38"/>
  <c r="AI271" i="38"/>
  <c r="Y271" i="38"/>
  <c r="AK271" i="38" s="1"/>
  <c r="AI269" i="38"/>
  <c r="AI268" i="38"/>
  <c r="Y268" i="38"/>
  <c r="AI266" i="38"/>
  <c r="Y266" i="38"/>
  <c r="AK266" i="38" s="1"/>
  <c r="AI265" i="38"/>
  <c r="AI263" i="38"/>
  <c r="AI262" i="38"/>
  <c r="Y261" i="38"/>
  <c r="Y260" i="38"/>
  <c r="AI259" i="38"/>
  <c r="Y259" i="38"/>
  <c r="AK259" i="38" s="1"/>
  <c r="AI257" i="38"/>
  <c r="AI256" i="38"/>
  <c r="AI255" i="38"/>
  <c r="Y255" i="38"/>
  <c r="AI254" i="38"/>
  <c r="Y254" i="38"/>
  <c r="AI253" i="38"/>
  <c r="Y253" i="38"/>
  <c r="AI251" i="38"/>
  <c r="AI250" i="38"/>
  <c r="AI249" i="38"/>
  <c r="Y249" i="38"/>
  <c r="AI247" i="38"/>
  <c r="Y247" i="38"/>
  <c r="AK247" i="38" s="1"/>
  <c r="AI245" i="38"/>
  <c r="Y245" i="38"/>
  <c r="AI244" i="38"/>
  <c r="AI243" i="38"/>
  <c r="AI242" i="38"/>
  <c r="Y242" i="38"/>
  <c r="AI241" i="38"/>
  <c r="Y241" i="38"/>
  <c r="AN219" i="38"/>
  <c r="A219" i="38"/>
  <c r="AI217" i="38"/>
  <c r="Y217" i="38"/>
  <c r="AK217" i="38" s="1"/>
  <c r="Y216" i="38"/>
  <c r="AI214" i="38"/>
  <c r="Y214" i="38"/>
  <c r="AK214" i="38" s="1"/>
  <c r="AI211" i="38"/>
  <c r="AI210" i="38"/>
  <c r="Y209" i="38"/>
  <c r="Y208" i="38"/>
  <c r="AI207" i="38"/>
  <c r="Y207" i="38"/>
  <c r="AI205" i="38"/>
  <c r="AI204" i="38"/>
  <c r="AI203" i="38"/>
  <c r="Y203" i="38"/>
  <c r="AK203" i="38" s="1"/>
  <c r="AI202" i="38"/>
  <c r="Y202" i="38"/>
  <c r="AI201" i="38"/>
  <c r="Y201" i="38"/>
  <c r="AI198" i="38"/>
  <c r="AI197" i="38"/>
  <c r="Y197" i="38"/>
  <c r="AI195" i="38"/>
  <c r="Y195" i="38"/>
  <c r="AK195" i="38" s="1"/>
  <c r="AI193" i="38"/>
  <c r="Y193" i="38"/>
  <c r="AI192" i="38"/>
  <c r="AI191" i="38"/>
  <c r="AI190" i="38"/>
  <c r="Y190" i="38"/>
  <c r="AI189" i="38"/>
  <c r="Y189" i="38"/>
  <c r="AI187" i="38"/>
  <c r="AI186" i="38"/>
  <c r="AI185" i="38"/>
  <c r="Y183" i="38"/>
  <c r="AI181" i="38"/>
  <c r="AI180" i="38"/>
  <c r="AI179" i="38"/>
  <c r="AI178" i="38"/>
  <c r="Y177" i="38"/>
  <c r="Y175" i="38"/>
  <c r="AI174" i="38"/>
  <c r="AI173" i="38"/>
  <c r="AI172" i="38"/>
  <c r="Y172" i="38"/>
  <c r="AI169" i="38"/>
  <c r="Y169" i="38"/>
  <c r="AK169" i="38" s="1"/>
  <c r="AI168" i="38"/>
  <c r="Y168" i="38"/>
  <c r="AI167" i="38"/>
  <c r="AI166" i="38"/>
  <c r="AI165" i="38"/>
  <c r="Y165" i="38"/>
  <c r="Y147" i="38"/>
  <c r="AI146" i="38"/>
  <c r="AI145" i="38"/>
  <c r="AI144" i="38"/>
  <c r="AI143" i="38"/>
  <c r="Y141" i="38"/>
  <c r="AI140" i="38"/>
  <c r="AI139" i="38"/>
  <c r="AI138" i="38"/>
  <c r="AI137" i="38"/>
  <c r="Y135" i="38"/>
  <c r="Y134" i="38"/>
  <c r="AI133" i="38"/>
  <c r="AI132" i="38"/>
  <c r="AI131" i="38"/>
  <c r="AI129" i="38"/>
  <c r="Y129" i="38"/>
  <c r="AI128" i="38"/>
  <c r="Y128" i="38"/>
  <c r="AI127" i="38"/>
  <c r="Y127" i="38"/>
  <c r="AI126" i="38"/>
  <c r="AI125" i="38"/>
  <c r="AI123" i="38"/>
  <c r="Y123" i="38"/>
  <c r="AI121" i="38"/>
  <c r="Y121" i="38"/>
  <c r="AK121" i="38" s="1"/>
  <c r="AI120" i="38"/>
  <c r="Y120" i="38"/>
  <c r="AI119" i="38"/>
  <c r="AI116" i="38"/>
  <c r="Y116" i="38"/>
  <c r="Y115" i="38"/>
  <c r="AI114" i="38"/>
  <c r="Y114" i="38"/>
  <c r="AK114" i="38" s="1"/>
  <c r="AI113" i="38"/>
  <c r="AI111" i="38"/>
  <c r="Y110" i="38"/>
  <c r="Y109" i="38"/>
  <c r="AI108" i="38"/>
  <c r="Y108" i="38"/>
  <c r="AK108" i="38" s="1"/>
  <c r="AI107" i="38"/>
  <c r="AI105" i="38"/>
  <c r="AI104" i="38"/>
  <c r="Y103" i="38"/>
  <c r="Y102" i="38"/>
  <c r="AI101" i="38"/>
  <c r="Y101" i="38"/>
  <c r="AK101" i="38" s="1"/>
  <c r="AI99" i="38"/>
  <c r="AI98" i="38"/>
  <c r="Y98" i="38"/>
  <c r="AI96" i="38"/>
  <c r="Y95" i="38"/>
  <c r="AI93" i="38"/>
  <c r="AI92" i="38"/>
  <c r="AI91" i="38"/>
  <c r="Y90" i="38"/>
  <c r="I219" i="38"/>
  <c r="AN60" i="38"/>
  <c r="AN289" i="38" s="1"/>
  <c r="A60" i="38"/>
  <c r="A289" i="38" s="1"/>
  <c r="AI58" i="38"/>
  <c r="AI57" i="38"/>
  <c r="AI56" i="38"/>
  <c r="Y56" i="38"/>
  <c r="AI54" i="38"/>
  <c r="Y54" i="38"/>
  <c r="AI53" i="38"/>
  <c r="Y53" i="38"/>
  <c r="AI52" i="38"/>
  <c r="AI51" i="38"/>
  <c r="Y50" i="38"/>
  <c r="Y48" i="38"/>
  <c r="AI47" i="38"/>
  <c r="AI46" i="38"/>
  <c r="AI45" i="38"/>
  <c r="AI44" i="38"/>
  <c r="Y42" i="38"/>
  <c r="AI41" i="38"/>
  <c r="Y41" i="38"/>
  <c r="AI40" i="38"/>
  <c r="AI39" i="38"/>
  <c r="AI38" i="38"/>
  <c r="Y38" i="38"/>
  <c r="AI35" i="38"/>
  <c r="AI34" i="38"/>
  <c r="Y34" i="38"/>
  <c r="AI33" i="38"/>
  <c r="AI32" i="38"/>
  <c r="AI30" i="38"/>
  <c r="Y30" i="38"/>
  <c r="Y29" i="38"/>
  <c r="AI28" i="38"/>
  <c r="Y28" i="38"/>
  <c r="AK28" i="38" s="1"/>
  <c r="AI27" i="38"/>
  <c r="Y27" i="38"/>
  <c r="AK27" i="38" s="1"/>
  <c r="AI26" i="38"/>
  <c r="Y24" i="38"/>
  <c r="AI22" i="38"/>
  <c r="AI20" i="38"/>
  <c r="AI18" i="38"/>
  <c r="Y17" i="38"/>
  <c r="Y16" i="38"/>
  <c r="AI15" i="38"/>
  <c r="O60" i="38"/>
  <c r="AN287" i="37"/>
  <c r="A287" i="37"/>
  <c r="AD285" i="37"/>
  <c r="U285" i="37"/>
  <c r="U284" i="37"/>
  <c r="M284" i="37"/>
  <c r="U283" i="37"/>
  <c r="M281" i="37"/>
  <c r="M280" i="37"/>
  <c r="U279" i="37"/>
  <c r="M279" i="37"/>
  <c r="AD278" i="37"/>
  <c r="U278" i="37"/>
  <c r="AD277" i="37"/>
  <c r="U277" i="37"/>
  <c r="M277" i="37"/>
  <c r="AD275" i="37"/>
  <c r="U275" i="37"/>
  <c r="M275" i="37"/>
  <c r="U274" i="37"/>
  <c r="M274" i="37"/>
  <c r="U273" i="37"/>
  <c r="M273" i="37"/>
  <c r="AD272" i="37"/>
  <c r="U272" i="37"/>
  <c r="M272" i="37"/>
  <c r="U271" i="37"/>
  <c r="M271" i="37"/>
  <c r="AD269" i="37"/>
  <c r="U269" i="37"/>
  <c r="M269" i="37"/>
  <c r="AD268" i="37"/>
  <c r="U268" i="37"/>
  <c r="M268" i="37"/>
  <c r="AD267" i="37"/>
  <c r="U267" i="37"/>
  <c r="M267" i="37"/>
  <c r="AD266" i="37"/>
  <c r="U266" i="37"/>
  <c r="M266" i="37"/>
  <c r="AD265" i="37"/>
  <c r="U265" i="37"/>
  <c r="M265" i="37"/>
  <c r="AD263" i="37"/>
  <c r="U263" i="37"/>
  <c r="M263" i="37"/>
  <c r="AD262" i="37"/>
  <c r="U262" i="37"/>
  <c r="M262" i="37"/>
  <c r="AD261" i="37"/>
  <c r="U261" i="37"/>
  <c r="M261" i="37"/>
  <c r="AD260" i="37"/>
  <c r="U260" i="37"/>
  <c r="M260" i="37"/>
  <c r="AD259" i="37"/>
  <c r="U259" i="37"/>
  <c r="M259" i="37"/>
  <c r="AD257" i="37"/>
  <c r="U257" i="37"/>
  <c r="M257" i="37"/>
  <c r="AD256" i="37"/>
  <c r="U256" i="37"/>
  <c r="M256" i="37"/>
  <c r="AD255" i="37"/>
  <c r="U255" i="37"/>
  <c r="M255" i="37"/>
  <c r="AD254" i="37"/>
  <c r="U254" i="37"/>
  <c r="M254" i="37"/>
  <c r="AD253" i="37"/>
  <c r="U253" i="37"/>
  <c r="M253" i="37"/>
  <c r="U251" i="37"/>
  <c r="AD250" i="37"/>
  <c r="U250" i="37"/>
  <c r="AD249" i="37"/>
  <c r="U249" i="37"/>
  <c r="M249" i="37"/>
  <c r="AD248" i="37"/>
  <c r="U248" i="37"/>
  <c r="M248" i="37"/>
  <c r="AD247" i="37"/>
  <c r="U247" i="37"/>
  <c r="M247" i="37"/>
  <c r="AD245" i="37"/>
  <c r="U245" i="37"/>
  <c r="AD244" i="37"/>
  <c r="U244" i="37"/>
  <c r="M244" i="37"/>
  <c r="AD243" i="37"/>
  <c r="U243" i="37"/>
  <c r="M243" i="37"/>
  <c r="AD242" i="37"/>
  <c r="U242" i="37"/>
  <c r="M242" i="37"/>
  <c r="U241" i="37"/>
  <c r="M241" i="37"/>
  <c r="AN219" i="37"/>
  <c r="A219" i="37"/>
  <c r="AD217" i="37"/>
  <c r="AD216" i="37"/>
  <c r="M216" i="37"/>
  <c r="AD215" i="37"/>
  <c r="AD214" i="37"/>
  <c r="M214" i="37"/>
  <c r="M213" i="37"/>
  <c r="U211" i="37"/>
  <c r="AD210" i="37"/>
  <c r="M210" i="37"/>
  <c r="U209" i="37"/>
  <c r="M209" i="37"/>
  <c r="U208" i="37"/>
  <c r="AD207" i="37"/>
  <c r="U205" i="37"/>
  <c r="M205" i="37"/>
  <c r="U202" i="37"/>
  <c r="U201" i="37"/>
  <c r="AD198" i="37"/>
  <c r="U198" i="37"/>
  <c r="AL198" i="37" s="1"/>
  <c r="U197" i="37"/>
  <c r="AD196" i="37"/>
  <c r="AD195" i="37"/>
  <c r="U195" i="37"/>
  <c r="AL195" i="37" s="1"/>
  <c r="U193" i="37"/>
  <c r="AD192" i="37"/>
  <c r="AD191" i="37"/>
  <c r="U191" i="37"/>
  <c r="AL191" i="37" s="1"/>
  <c r="AD190" i="37"/>
  <c r="U190" i="37"/>
  <c r="AL190" i="37" s="1"/>
  <c r="AD189" i="37"/>
  <c r="AD187" i="37"/>
  <c r="U187" i="37"/>
  <c r="AL187" i="37" s="1"/>
  <c r="U186" i="37"/>
  <c r="AD185" i="37"/>
  <c r="U184" i="37"/>
  <c r="AD183" i="37"/>
  <c r="U183" i="37"/>
  <c r="AL183" i="37" s="1"/>
  <c r="AD181" i="37"/>
  <c r="U180" i="37"/>
  <c r="AD179" i="37"/>
  <c r="U179" i="37"/>
  <c r="AL179" i="37" s="1"/>
  <c r="AD178" i="37"/>
  <c r="AD177" i="37"/>
  <c r="U177" i="37"/>
  <c r="AL177" i="37" s="1"/>
  <c r="AD175" i="37"/>
  <c r="U175" i="37"/>
  <c r="AL175" i="37" s="1"/>
  <c r="AD174" i="37"/>
  <c r="U173" i="37"/>
  <c r="AD172" i="37"/>
  <c r="U172" i="37"/>
  <c r="AL172" i="37" s="1"/>
  <c r="AD171" i="37"/>
  <c r="AD169" i="37"/>
  <c r="U169" i="37"/>
  <c r="AL169" i="37" s="1"/>
  <c r="U168" i="37"/>
  <c r="AD167" i="37"/>
  <c r="U166" i="37"/>
  <c r="AD165" i="37"/>
  <c r="U165" i="37"/>
  <c r="AL165" i="37" s="1"/>
  <c r="AD147" i="37"/>
  <c r="U146" i="37"/>
  <c r="AD145" i="37"/>
  <c r="AD143" i="37"/>
  <c r="U143" i="37"/>
  <c r="AL143" i="37" s="1"/>
  <c r="AD140" i="37"/>
  <c r="AD139" i="37"/>
  <c r="U139" i="37"/>
  <c r="AL139" i="37" s="1"/>
  <c r="AD137" i="37"/>
  <c r="U135" i="37"/>
  <c r="AD133" i="37"/>
  <c r="U132" i="37"/>
  <c r="AD131" i="37"/>
  <c r="AD129" i="37"/>
  <c r="U129" i="37"/>
  <c r="AL129" i="37" s="1"/>
  <c r="U128" i="37"/>
  <c r="AD127" i="37"/>
  <c r="U126" i="37"/>
  <c r="AD125" i="37"/>
  <c r="U125" i="37"/>
  <c r="AD123" i="37"/>
  <c r="U123" i="37"/>
  <c r="AD122" i="37"/>
  <c r="U122" i="37"/>
  <c r="AL122" i="37" s="1"/>
  <c r="M122" i="37"/>
  <c r="AD120" i="37"/>
  <c r="U120" i="37"/>
  <c r="AL120" i="37" s="1"/>
  <c r="U119" i="37"/>
  <c r="M119" i="37"/>
  <c r="AD117" i="37"/>
  <c r="M117" i="37"/>
  <c r="AD116" i="37"/>
  <c r="M116" i="37"/>
  <c r="AD114" i="37"/>
  <c r="AD113" i="37"/>
  <c r="AD111" i="37"/>
  <c r="AD110" i="37"/>
  <c r="M110" i="37"/>
  <c r="AD109" i="37"/>
  <c r="M109" i="37"/>
  <c r="AD108" i="37"/>
  <c r="AD105" i="37"/>
  <c r="M105" i="37"/>
  <c r="M104" i="37"/>
  <c r="AD103" i="37"/>
  <c r="AD102" i="37"/>
  <c r="AD101" i="37"/>
  <c r="AD99" i="37"/>
  <c r="M98" i="37"/>
  <c r="U97" i="37"/>
  <c r="M97" i="37"/>
  <c r="M96" i="37"/>
  <c r="AD93" i="37"/>
  <c r="AD90" i="37"/>
  <c r="M90" i="37"/>
  <c r="AD89" i="37"/>
  <c r="AN60" i="37"/>
  <c r="AN289" i="37" s="1"/>
  <c r="A60" i="37"/>
  <c r="A289" i="37" s="1"/>
  <c r="U58" i="37"/>
  <c r="M58" i="37"/>
  <c r="U56" i="37"/>
  <c r="M56" i="37"/>
  <c r="M52" i="37"/>
  <c r="U51" i="37"/>
  <c r="M48" i="37"/>
  <c r="U47" i="37"/>
  <c r="M45" i="37"/>
  <c r="U44" i="37"/>
  <c r="AD42" i="37"/>
  <c r="AD41" i="37"/>
  <c r="M41" i="37"/>
  <c r="U40" i="37"/>
  <c r="M38" i="37"/>
  <c r="U36" i="37"/>
  <c r="AD35" i="37"/>
  <c r="AD34" i="37"/>
  <c r="M34" i="37"/>
  <c r="U33" i="37"/>
  <c r="AD32" i="37"/>
  <c r="M32" i="37"/>
  <c r="M30" i="37"/>
  <c r="AD27" i="37"/>
  <c r="U27" i="37"/>
  <c r="U26" i="37"/>
  <c r="AD24" i="37"/>
  <c r="M24" i="37"/>
  <c r="AD23" i="37"/>
  <c r="M23" i="37"/>
  <c r="AD22" i="37"/>
  <c r="U22" i="37"/>
  <c r="M22" i="37"/>
  <c r="AD21" i="37"/>
  <c r="U21" i="37"/>
  <c r="M21" i="37"/>
  <c r="U20" i="37"/>
  <c r="M20" i="37"/>
  <c r="U18" i="37"/>
  <c r="AD17" i="37"/>
  <c r="U17" i="37"/>
  <c r="M17" i="37"/>
  <c r="AD16" i="37"/>
  <c r="U16" i="37"/>
  <c r="M16" i="37"/>
  <c r="U15" i="37"/>
  <c r="M15" i="37"/>
  <c r="AD14" i="37"/>
  <c r="U14" i="37"/>
  <c r="AR287" i="36"/>
  <c r="A287" i="36"/>
  <c r="AL280" i="36"/>
  <c r="AL275" i="36"/>
  <c r="AL271" i="36"/>
  <c r="W269" i="36"/>
  <c r="AL267" i="36"/>
  <c r="AL266" i="36"/>
  <c r="W265" i="36"/>
  <c r="AL261" i="36"/>
  <c r="W260" i="36"/>
  <c r="AL257" i="36"/>
  <c r="AL256" i="36"/>
  <c r="W255" i="36"/>
  <c r="AL251" i="36"/>
  <c r="W250" i="36"/>
  <c r="AP287" i="36"/>
  <c r="AR219" i="36"/>
  <c r="A219" i="36"/>
  <c r="W199" i="36"/>
  <c r="AL197" i="36"/>
  <c r="W195" i="36"/>
  <c r="AL192" i="36"/>
  <c r="W190" i="36"/>
  <c r="AL187" i="36"/>
  <c r="W185" i="36"/>
  <c r="AL183" i="36"/>
  <c r="W180" i="36"/>
  <c r="AL178" i="36"/>
  <c r="W175" i="36"/>
  <c r="AL173" i="36"/>
  <c r="W171" i="36"/>
  <c r="AL147" i="36"/>
  <c r="AP219" i="36"/>
  <c r="AR60" i="36"/>
  <c r="AR289" i="36" s="1"/>
  <c r="A60" i="36"/>
  <c r="A289" i="36" s="1"/>
  <c r="AL38" i="36"/>
  <c r="AL28" i="36"/>
  <c r="AL18" i="36"/>
  <c r="AP60" i="36"/>
  <c r="AP289" i="36" s="1"/>
  <c r="AL14" i="36"/>
  <c r="AN287" i="35"/>
  <c r="A287" i="35"/>
  <c r="AV285" i="35"/>
  <c r="AT285" i="35"/>
  <c r="AV284" i="35"/>
  <c r="AT284" i="35"/>
  <c r="AV283" i="35"/>
  <c r="AT283" i="35"/>
  <c r="W283" i="35"/>
  <c r="AT281" i="35"/>
  <c r="AV281" i="35"/>
  <c r="AR281" i="35"/>
  <c r="AT280" i="35"/>
  <c r="G280" i="35"/>
  <c r="AV279" i="35"/>
  <c r="AT279" i="35"/>
  <c r="AT278" i="35"/>
  <c r="AT277" i="35"/>
  <c r="AT275" i="35"/>
  <c r="AT274" i="35"/>
  <c r="AT273" i="35"/>
  <c r="AV272" i="35"/>
  <c r="AT272" i="35"/>
  <c r="AT271" i="35"/>
  <c r="AT269" i="35"/>
  <c r="W269" i="35"/>
  <c r="AF269" i="35" s="1"/>
  <c r="AT267" i="35"/>
  <c r="AT266" i="35"/>
  <c r="AV265" i="35"/>
  <c r="AT265" i="35"/>
  <c r="AT263" i="35"/>
  <c r="AT262" i="35"/>
  <c r="AT261" i="35"/>
  <c r="AV260" i="35"/>
  <c r="AT260" i="35"/>
  <c r="AT259" i="35"/>
  <c r="AT257" i="35"/>
  <c r="AT256" i="35"/>
  <c r="S255" i="35"/>
  <c r="AV255" i="35"/>
  <c r="AT254" i="35"/>
  <c r="AT251" i="35"/>
  <c r="AV250" i="35"/>
  <c r="AT250" i="35"/>
  <c r="AT249" i="35"/>
  <c r="AT248" i="35"/>
  <c r="AT247" i="35"/>
  <c r="AT245" i="35"/>
  <c r="AT244" i="35"/>
  <c r="AT242" i="35"/>
  <c r="G242" i="35"/>
  <c r="AN219" i="35"/>
  <c r="A219" i="35"/>
  <c r="AV217" i="35"/>
  <c r="AT217" i="35"/>
  <c r="M216" i="35"/>
  <c r="AV215" i="35"/>
  <c r="M214" i="35"/>
  <c r="AT207" i="35"/>
  <c r="AV195" i="35"/>
  <c r="AV191" i="35"/>
  <c r="AV187" i="35"/>
  <c r="AT187" i="35"/>
  <c r="W186" i="35"/>
  <c r="AV184" i="35"/>
  <c r="S180" i="35"/>
  <c r="AV169" i="35"/>
  <c r="S146" i="35"/>
  <c r="AT143" i="35"/>
  <c r="AT141" i="35"/>
  <c r="AT139" i="35"/>
  <c r="W135" i="35"/>
  <c r="S132" i="35"/>
  <c r="AT132" i="35"/>
  <c r="AV128" i="35"/>
  <c r="W127" i="35"/>
  <c r="S125" i="35"/>
  <c r="AV122" i="35"/>
  <c r="G121" i="35"/>
  <c r="AR120" i="35"/>
  <c r="AT119" i="35"/>
  <c r="AR117" i="35"/>
  <c r="S116" i="35"/>
  <c r="G114" i="35"/>
  <c r="S113" i="35"/>
  <c r="AT113" i="35"/>
  <c r="AR110" i="35"/>
  <c r="AV109" i="35"/>
  <c r="G109" i="35"/>
  <c r="AR105" i="35"/>
  <c r="AV102" i="35"/>
  <c r="AT102" i="35"/>
  <c r="G99" i="35"/>
  <c r="AV98" i="35"/>
  <c r="AV96" i="35"/>
  <c r="AT96" i="35"/>
  <c r="AR96" i="35"/>
  <c r="S95" i="35"/>
  <c r="AT95" i="35"/>
  <c r="AR92" i="35"/>
  <c r="S91" i="35"/>
  <c r="M91" i="35"/>
  <c r="G91" i="35"/>
  <c r="W90" i="35"/>
  <c r="G89" i="35"/>
  <c r="AN60" i="35"/>
  <c r="AN289" i="35" s="1"/>
  <c r="A60" i="35"/>
  <c r="A289" i="35" s="1"/>
  <c r="AV58" i="35"/>
  <c r="AT58" i="35"/>
  <c r="AV57" i="35"/>
  <c r="AV56" i="35"/>
  <c r="AT56" i="35"/>
  <c r="AV54" i="35"/>
  <c r="AV52" i="35"/>
  <c r="S51" i="35"/>
  <c r="AT51" i="35"/>
  <c r="AT48" i="35"/>
  <c r="AV47" i="35"/>
  <c r="AT46" i="35"/>
  <c r="AV45" i="35"/>
  <c r="AT45" i="35"/>
  <c r="W44" i="35"/>
  <c r="AJ44" i="35" s="1"/>
  <c r="AT44" i="35"/>
  <c r="G44" i="35"/>
  <c r="AV42" i="35"/>
  <c r="M42" i="35"/>
  <c r="AR42" i="35"/>
  <c r="AT41" i="35"/>
  <c r="AT40" i="35"/>
  <c r="S39" i="35"/>
  <c r="AT39" i="35"/>
  <c r="G39" i="35"/>
  <c r="AV38" i="35"/>
  <c r="AT36" i="35"/>
  <c r="G36" i="35"/>
  <c r="AT35" i="35"/>
  <c r="AV33" i="35"/>
  <c r="AR33" i="35"/>
  <c r="AT32" i="35"/>
  <c r="G32" i="35"/>
  <c r="W30" i="35"/>
  <c r="G29" i="35"/>
  <c r="AV28" i="35"/>
  <c r="M28" i="35"/>
  <c r="AR28" i="35"/>
  <c r="AV26" i="35"/>
  <c r="AT24" i="35"/>
  <c r="G24" i="35"/>
  <c r="AT22" i="35"/>
  <c r="G22" i="35"/>
  <c r="AT21" i="35"/>
  <c r="AT20" i="35"/>
  <c r="AR18" i="35"/>
  <c r="AT17" i="35"/>
  <c r="G17" i="35"/>
  <c r="W16" i="35"/>
  <c r="G15" i="35"/>
  <c r="M14" i="35"/>
  <c r="AN287" i="34"/>
  <c r="A287" i="34"/>
  <c r="AV284" i="34"/>
  <c r="AT284" i="34"/>
  <c r="AV283" i="34"/>
  <c r="AV280" i="34"/>
  <c r="AT279" i="34"/>
  <c r="AV278" i="34"/>
  <c r="AT277" i="34"/>
  <c r="AT274" i="34"/>
  <c r="M272" i="34"/>
  <c r="AV272" i="34"/>
  <c r="AV271" i="34"/>
  <c r="AT269" i="34"/>
  <c r="AV268" i="34"/>
  <c r="AV266" i="34"/>
  <c r="AV265" i="34"/>
  <c r="AT265" i="34"/>
  <c r="AV263" i="34"/>
  <c r="AT263" i="34"/>
  <c r="AT262" i="34"/>
  <c r="AV261" i="34"/>
  <c r="AT261" i="34"/>
  <c r="AV260" i="34"/>
  <c r="AT260" i="34"/>
  <c r="AR257" i="34"/>
  <c r="AT256" i="34"/>
  <c r="AV255" i="34"/>
  <c r="AV250" i="34"/>
  <c r="AT249" i="34"/>
  <c r="AR248" i="34"/>
  <c r="AV244" i="34"/>
  <c r="AT244" i="34"/>
  <c r="S243" i="34"/>
  <c r="AN219" i="34"/>
  <c r="A219" i="34"/>
  <c r="AT216" i="34"/>
  <c r="AR216" i="34"/>
  <c r="AT211" i="34"/>
  <c r="AR211" i="34"/>
  <c r="AV209" i="34"/>
  <c r="AT208" i="34"/>
  <c r="M203" i="34"/>
  <c r="AT199" i="34"/>
  <c r="AT198" i="34"/>
  <c r="AR198" i="34"/>
  <c r="AT197" i="34"/>
  <c r="G197" i="34"/>
  <c r="G195" i="34"/>
  <c r="AT193" i="34"/>
  <c r="AV191" i="34"/>
  <c r="M191" i="34"/>
  <c r="G191" i="34"/>
  <c r="S190" i="34"/>
  <c r="S187" i="34"/>
  <c r="AT187" i="34"/>
  <c r="AT185" i="34"/>
  <c r="AT184" i="34"/>
  <c r="AT181" i="34"/>
  <c r="S180" i="34"/>
  <c r="AT180" i="34"/>
  <c r="AV177" i="34"/>
  <c r="AV169" i="34"/>
  <c r="AR169" i="34"/>
  <c r="AT166" i="34"/>
  <c r="AT146" i="34"/>
  <c r="AT141" i="34"/>
  <c r="AT139" i="34"/>
  <c r="AT134" i="34"/>
  <c r="AT133" i="34"/>
  <c r="AV132" i="34"/>
  <c r="AT132" i="34"/>
  <c r="AT127" i="34"/>
  <c r="AT125" i="34"/>
  <c r="AT120" i="34"/>
  <c r="M119" i="34"/>
  <c r="AT119" i="34"/>
  <c r="AV117" i="34"/>
  <c r="AT116" i="34"/>
  <c r="AR115" i="34"/>
  <c r="S110" i="34"/>
  <c r="AT109" i="34"/>
  <c r="AT107" i="34"/>
  <c r="AT104" i="34"/>
  <c r="AV103" i="34"/>
  <c r="AV96" i="34"/>
  <c r="AT92" i="34"/>
  <c r="AV89" i="34"/>
  <c r="AR89" i="34"/>
  <c r="AN60" i="34"/>
  <c r="AN289" i="34" s="1"/>
  <c r="A60" i="34"/>
  <c r="A289" i="34" s="1"/>
  <c r="G58" i="34"/>
  <c r="AR57" i="34"/>
  <c r="AV56" i="34"/>
  <c r="G54" i="34"/>
  <c r="AV53" i="34"/>
  <c r="G53" i="34"/>
  <c r="AT51" i="34"/>
  <c r="AR51" i="34"/>
  <c r="AR50" i="34"/>
  <c r="S46" i="34"/>
  <c r="AR46" i="34"/>
  <c r="AV45" i="34"/>
  <c r="AT45" i="34"/>
  <c r="S44" i="34"/>
  <c r="AT44" i="34"/>
  <c r="S42" i="34"/>
  <c r="AR42" i="34"/>
  <c r="AV38" i="34"/>
  <c r="AT38" i="34"/>
  <c r="AT34" i="34"/>
  <c r="AT33" i="34"/>
  <c r="AR33" i="34"/>
  <c r="AT32" i="34"/>
  <c r="AT27" i="34"/>
  <c r="AT23" i="34"/>
  <c r="AT22" i="34"/>
  <c r="AT18" i="34"/>
  <c r="AV15" i="34"/>
  <c r="AT15" i="34"/>
  <c r="BH287" i="33"/>
  <c r="A287" i="33"/>
  <c r="BV285" i="33"/>
  <c r="BT285" i="33"/>
  <c r="BP285" i="33"/>
  <c r="BN285" i="33"/>
  <c r="BL285" i="33"/>
  <c r="BT284" i="33"/>
  <c r="BP284" i="33"/>
  <c r="BV283" i="33"/>
  <c r="BR283" i="33"/>
  <c r="BP283" i="33"/>
  <c r="BN283" i="33"/>
  <c r="BV281" i="33"/>
  <c r="G281" i="33"/>
  <c r="BT280" i="33"/>
  <c r="BP280" i="33"/>
  <c r="BL280" i="33"/>
  <c r="BV279" i="33"/>
  <c r="BT279" i="33"/>
  <c r="M279" i="33"/>
  <c r="BL279" i="33"/>
  <c r="BV278" i="33"/>
  <c r="BT278" i="33"/>
  <c r="BP278" i="33"/>
  <c r="BN278" i="33"/>
  <c r="BL278" i="33"/>
  <c r="BT277" i="33"/>
  <c r="BP277" i="33"/>
  <c r="G277" i="33"/>
  <c r="BV275" i="33"/>
  <c r="BR275" i="33"/>
  <c r="BP275" i="33"/>
  <c r="BN275" i="33"/>
  <c r="BV274" i="33"/>
  <c r="BT274" i="33"/>
  <c r="BR274" i="33"/>
  <c r="BP274" i="33"/>
  <c r="BL274" i="33"/>
  <c r="BT273" i="33"/>
  <c r="BP273" i="33"/>
  <c r="BL273" i="33"/>
  <c r="AL272" i="33"/>
  <c r="BT272" i="33"/>
  <c r="M272" i="33"/>
  <c r="BL272" i="33"/>
  <c r="BV271" i="33"/>
  <c r="BT271" i="33"/>
  <c r="BP271" i="33"/>
  <c r="BN271" i="33"/>
  <c r="BL271" i="33"/>
  <c r="AL269" i="33"/>
  <c r="BT269" i="33"/>
  <c r="BP269" i="33"/>
  <c r="BR268" i="33"/>
  <c r="BP268" i="33"/>
  <c r="AL267" i="33"/>
  <c r="BT267" i="33"/>
  <c r="BP267" i="33"/>
  <c r="BN267" i="33"/>
  <c r="BL267" i="33"/>
  <c r="BT266" i="33"/>
  <c r="BR266" i="33"/>
  <c r="BP266" i="33"/>
  <c r="BL266" i="33"/>
  <c r="BT265" i="33"/>
  <c r="BV263" i="33"/>
  <c r="BT263" i="33"/>
  <c r="BR263" i="33"/>
  <c r="BP263" i="33"/>
  <c r="BN263" i="33"/>
  <c r="BL263" i="33"/>
  <c r="BT262" i="33"/>
  <c r="BR262" i="33"/>
  <c r="BP262" i="33"/>
  <c r="M262" i="33"/>
  <c r="BV261" i="33"/>
  <c r="BR261" i="33"/>
  <c r="BP261" i="33"/>
  <c r="BN261" i="33"/>
  <c r="BR260" i="33"/>
  <c r="BP260" i="33"/>
  <c r="BL260" i="33"/>
  <c r="BP259" i="33"/>
  <c r="BL259" i="33"/>
  <c r="BT257" i="33"/>
  <c r="BP257" i="33"/>
  <c r="BL257" i="33"/>
  <c r="BV256" i="33"/>
  <c r="BT256" i="33"/>
  <c r="BR256" i="33"/>
  <c r="BP256" i="33"/>
  <c r="BL256" i="33"/>
  <c r="BV255" i="33"/>
  <c r="M255" i="33"/>
  <c r="BV254" i="33"/>
  <c r="BP254" i="33"/>
  <c r="BN254" i="33"/>
  <c r="BV253" i="33"/>
  <c r="BT253" i="33"/>
  <c r="BP253" i="33"/>
  <c r="BN253" i="33"/>
  <c r="BL253" i="33"/>
  <c r="BT251" i="33"/>
  <c r="BR251" i="33"/>
  <c r="BP251" i="33"/>
  <c r="BL251" i="33"/>
  <c r="BT250" i="33"/>
  <c r="BP250" i="33"/>
  <c r="BL250" i="33"/>
  <c r="BT249" i="33"/>
  <c r="BP249" i="33"/>
  <c r="G249" i="33"/>
  <c r="BL249" i="33"/>
  <c r="BV248" i="33"/>
  <c r="BT248" i="33"/>
  <c r="BP248" i="33"/>
  <c r="BT247" i="33"/>
  <c r="BR247" i="33"/>
  <c r="BP247" i="33"/>
  <c r="BN247" i="33"/>
  <c r="BT245" i="33"/>
  <c r="BR245" i="33"/>
  <c r="BL245" i="33"/>
  <c r="BT244" i="33"/>
  <c r="BP244" i="33"/>
  <c r="BN244" i="33"/>
  <c r="BL244" i="33"/>
  <c r="BT243" i="33"/>
  <c r="BR243" i="33"/>
  <c r="BP243" i="33"/>
  <c r="AF242" i="33"/>
  <c r="BR242" i="33"/>
  <c r="BL242" i="33"/>
  <c r="AF241" i="33"/>
  <c r="BL241" i="33"/>
  <c r="BH219" i="33"/>
  <c r="A219" i="33"/>
  <c r="AL217" i="33"/>
  <c r="AF217" i="33"/>
  <c r="BP217" i="33"/>
  <c r="BV216" i="33"/>
  <c r="BP216" i="33"/>
  <c r="AF213" i="33"/>
  <c r="BP213" i="33"/>
  <c r="S211" i="33"/>
  <c r="BL211" i="33"/>
  <c r="G210" i="33"/>
  <c r="G209" i="33"/>
  <c r="BV207" i="33"/>
  <c r="Y204" i="33"/>
  <c r="BL204" i="33"/>
  <c r="AF202" i="33"/>
  <c r="G202" i="33"/>
  <c r="AF201" i="33"/>
  <c r="Y201" i="33"/>
  <c r="BV198" i="33"/>
  <c r="AF197" i="33"/>
  <c r="AF196" i="33"/>
  <c r="AF195" i="33"/>
  <c r="BL195" i="33"/>
  <c r="BL193" i="33"/>
  <c r="Y192" i="33"/>
  <c r="BV191" i="33"/>
  <c r="Y190" i="33"/>
  <c r="BV187" i="33"/>
  <c r="G185" i="33"/>
  <c r="G184" i="33"/>
  <c r="AF181" i="33"/>
  <c r="BN181" i="33"/>
  <c r="BL181" i="33"/>
  <c r="BN180" i="33"/>
  <c r="G180" i="33"/>
  <c r="Y171" i="33"/>
  <c r="BL171" i="33"/>
  <c r="BV169" i="33"/>
  <c r="BN169" i="33"/>
  <c r="BR166" i="33"/>
  <c r="BN166" i="33"/>
  <c r="BV147" i="33"/>
  <c r="AF147" i="33"/>
  <c r="M147" i="33"/>
  <c r="BV144" i="33"/>
  <c r="M144" i="33"/>
  <c r="BL144" i="33"/>
  <c r="BV143" i="33"/>
  <c r="AF143" i="33"/>
  <c r="BN143" i="33"/>
  <c r="BV141" i="33"/>
  <c r="BL141" i="33"/>
  <c r="BV140" i="33"/>
  <c r="BT140" i="33"/>
  <c r="M140" i="33"/>
  <c r="AF139" i="33"/>
  <c r="BL139" i="33"/>
  <c r="AF137" i="33"/>
  <c r="BN137" i="33"/>
  <c r="BL137" i="33"/>
  <c r="BN134" i="33"/>
  <c r="AL125" i="33"/>
  <c r="BT125" i="33"/>
  <c r="M125" i="33"/>
  <c r="BL125" i="33"/>
  <c r="AL123" i="33"/>
  <c r="M123" i="33"/>
  <c r="G123" i="33"/>
  <c r="BV122" i="33"/>
  <c r="BN121" i="33"/>
  <c r="BN120" i="33"/>
  <c r="S117" i="33"/>
  <c r="BL116" i="33"/>
  <c r="BT115" i="33"/>
  <c r="BL115" i="33"/>
  <c r="AF114" i="33"/>
  <c r="BV113" i="33"/>
  <c r="BV110" i="33"/>
  <c r="AF110" i="33"/>
  <c r="BN110" i="33"/>
  <c r="G110" i="33"/>
  <c r="AF109" i="33"/>
  <c r="BN109" i="33"/>
  <c r="G109" i="33"/>
  <c r="BV107" i="33"/>
  <c r="S105" i="33"/>
  <c r="M104" i="33"/>
  <c r="BL104" i="33"/>
  <c r="BT103" i="33"/>
  <c r="BP103" i="33"/>
  <c r="BN103" i="33"/>
  <c r="BV96" i="33"/>
  <c r="BT96" i="33"/>
  <c r="BP96" i="33"/>
  <c r="BN96" i="33"/>
  <c r="G96" i="33"/>
  <c r="BV95" i="33"/>
  <c r="BP95" i="33"/>
  <c r="AL93" i="33"/>
  <c r="BT93" i="33"/>
  <c r="S93" i="33"/>
  <c r="BN93" i="33"/>
  <c r="G93" i="33"/>
  <c r="AF91" i="33"/>
  <c r="BL91" i="33"/>
  <c r="M89" i="33"/>
  <c r="BH60" i="33"/>
  <c r="BH289" i="33" s="1"/>
  <c r="A60" i="33"/>
  <c r="A289" i="33" s="1"/>
  <c r="AF58" i="33"/>
  <c r="BP57" i="33"/>
  <c r="AF56" i="33"/>
  <c r="BN56" i="33"/>
  <c r="G56" i="33"/>
  <c r="BT54" i="33"/>
  <c r="S53" i="33"/>
  <c r="S52" i="33"/>
  <c r="M52" i="33"/>
  <c r="BV51" i="33"/>
  <c r="BV50" i="33"/>
  <c r="Y50" i="33"/>
  <c r="S50" i="33"/>
  <c r="BN50" i="33"/>
  <c r="Y46" i="33"/>
  <c r="S46" i="33"/>
  <c r="BL46" i="33"/>
  <c r="BV45" i="33"/>
  <c r="BT45" i="33"/>
  <c r="BL45" i="33"/>
  <c r="Y44" i="33"/>
  <c r="BV42" i="33"/>
  <c r="BV41" i="33"/>
  <c r="G41" i="33"/>
  <c r="BV40" i="33"/>
  <c r="BL40" i="33"/>
  <c r="S39" i="33"/>
  <c r="G39" i="33"/>
  <c r="M38" i="33"/>
  <c r="BL38" i="33"/>
  <c r="AL36" i="33"/>
  <c r="BT36" i="33"/>
  <c r="Y36" i="33"/>
  <c r="BN36" i="33"/>
  <c r="BV35" i="33"/>
  <c r="BN35" i="33"/>
  <c r="BV34" i="33"/>
  <c r="BT33" i="33"/>
  <c r="BR33" i="33"/>
  <c r="BP33" i="33"/>
  <c r="BN30" i="33"/>
  <c r="AF29" i="33"/>
  <c r="BR29" i="33"/>
  <c r="S29" i="33"/>
  <c r="M29" i="33"/>
  <c r="BT28" i="33"/>
  <c r="BR28" i="33"/>
  <c r="BN28" i="33"/>
  <c r="AL26" i="33"/>
  <c r="AF26" i="33"/>
  <c r="BV24" i="33"/>
  <c r="BT24" i="33"/>
  <c r="BL24" i="33"/>
  <c r="G22" i="33"/>
  <c r="BR21" i="33"/>
  <c r="BN21" i="33"/>
  <c r="AF17" i="33"/>
  <c r="Y17" i="33"/>
  <c r="M17" i="33"/>
  <c r="BT16" i="33"/>
  <c r="BR16" i="33"/>
  <c r="M16" i="33"/>
  <c r="BP15" i="33"/>
  <c r="G15" i="33"/>
  <c r="AT287" i="32"/>
  <c r="A287" i="32"/>
  <c r="AZ285" i="32"/>
  <c r="AZ284" i="32"/>
  <c r="AZ281" i="32"/>
  <c r="AX281" i="32"/>
  <c r="S280" i="32"/>
  <c r="AZ280" i="32"/>
  <c r="G280" i="32"/>
  <c r="AZ279" i="32"/>
  <c r="AZ278" i="32"/>
  <c r="AX278" i="32"/>
  <c r="AX277" i="32"/>
  <c r="AZ275" i="32"/>
  <c r="M274" i="32"/>
  <c r="G273" i="32"/>
  <c r="AZ271" i="32"/>
  <c r="AZ269" i="32"/>
  <c r="AX269" i="32"/>
  <c r="AZ268" i="32"/>
  <c r="AZ263" i="32"/>
  <c r="AX263" i="32"/>
  <c r="AX262" i="32"/>
  <c r="AX260" i="32"/>
  <c r="AZ257" i="32"/>
  <c r="AZ256" i="32"/>
  <c r="M256" i="32"/>
  <c r="AX256" i="32"/>
  <c r="AX255" i="32"/>
  <c r="AZ254" i="32"/>
  <c r="AX253" i="32"/>
  <c r="AZ250" i="32"/>
  <c r="AZ249" i="32"/>
  <c r="BB248" i="32"/>
  <c r="AX248" i="32"/>
  <c r="AZ247" i="32"/>
  <c r="AX247" i="32"/>
  <c r="AX245" i="32"/>
  <c r="AZ243" i="32"/>
  <c r="BB242" i="32"/>
  <c r="AZ242" i="32"/>
  <c r="AZ241" i="32"/>
  <c r="AX241" i="32"/>
  <c r="AT219" i="32"/>
  <c r="A219" i="32"/>
  <c r="S211" i="32"/>
  <c r="S132" i="32"/>
  <c r="M132" i="32"/>
  <c r="G127" i="32"/>
  <c r="S125" i="32"/>
  <c r="G125" i="32"/>
  <c r="S123" i="32"/>
  <c r="S109" i="32"/>
  <c r="AX108" i="32"/>
  <c r="BB105" i="32"/>
  <c r="AX102" i="32"/>
  <c r="M98" i="32"/>
  <c r="S95" i="32"/>
  <c r="AZ95" i="32"/>
  <c r="AT60" i="32"/>
  <c r="AT289" i="32" s="1"/>
  <c r="A60" i="32"/>
  <c r="A289" i="32" s="1"/>
  <c r="AX56" i="32"/>
  <c r="BB50" i="32"/>
  <c r="AZ48" i="32"/>
  <c r="AZ33" i="32"/>
  <c r="AX33" i="32"/>
  <c r="AZ23" i="32"/>
  <c r="M22" i="32"/>
  <c r="AX17" i="32"/>
  <c r="AP287" i="31"/>
  <c r="A287" i="31"/>
  <c r="S283" i="31"/>
  <c r="S281" i="31"/>
  <c r="AP219" i="31"/>
  <c r="A219" i="31"/>
  <c r="M216" i="31"/>
  <c r="M208" i="31"/>
  <c r="S190" i="31"/>
  <c r="S175" i="31"/>
  <c r="S145" i="31"/>
  <c r="M113" i="31"/>
  <c r="G95" i="31"/>
  <c r="AP60" i="31"/>
  <c r="AP289" i="31" s="1"/>
  <c r="A60" i="31"/>
  <c r="A289" i="31" s="1"/>
  <c r="S18" i="31"/>
  <c r="BH287" i="30"/>
  <c r="A287" i="30"/>
  <c r="BT284" i="30"/>
  <c r="BR284" i="30"/>
  <c r="BT283" i="30"/>
  <c r="BR283" i="30"/>
  <c r="BT280" i="30"/>
  <c r="BR279" i="30"/>
  <c r="BR278" i="30"/>
  <c r="BT277" i="30"/>
  <c r="BR277" i="30"/>
  <c r="BT275" i="30"/>
  <c r="BR275" i="30"/>
  <c r="BT274" i="30"/>
  <c r="BR273" i="30"/>
  <c r="BT272" i="30"/>
  <c r="BR272" i="30"/>
  <c r="BT271" i="30"/>
  <c r="BT269" i="30"/>
  <c r="BR269" i="30"/>
  <c r="BT268" i="30"/>
  <c r="BR268" i="30"/>
  <c r="BT266" i="30"/>
  <c r="BR266" i="30"/>
  <c r="BT265" i="30"/>
  <c r="BR265" i="30"/>
  <c r="BR263" i="30"/>
  <c r="BR262" i="30"/>
  <c r="BT261" i="30"/>
  <c r="BT260" i="30"/>
  <c r="BR260" i="30"/>
  <c r="BN260" i="30"/>
  <c r="BR257" i="30"/>
  <c r="BN257" i="30"/>
  <c r="BR256" i="30"/>
  <c r="BN256" i="30"/>
  <c r="BR255" i="30"/>
  <c r="BT254" i="30"/>
  <c r="BR254" i="30"/>
  <c r="BT251" i="30"/>
  <c r="BR251" i="30"/>
  <c r="BT250" i="30"/>
  <c r="BR250" i="30"/>
  <c r="BT249" i="30"/>
  <c r="BT248" i="30"/>
  <c r="BR247" i="30"/>
  <c r="BT245" i="30"/>
  <c r="BT244" i="30"/>
  <c r="BR244" i="30"/>
  <c r="BT242" i="30"/>
  <c r="BR242" i="30"/>
  <c r="BT241" i="30"/>
  <c r="BH219" i="30"/>
  <c r="A219" i="30"/>
  <c r="BH60" i="30"/>
  <c r="BH289" i="30" s="1"/>
  <c r="A60" i="30"/>
  <c r="A289" i="30" s="1"/>
  <c r="BT33" i="30"/>
  <c r="BR33" i="30"/>
  <c r="BN33" i="30"/>
  <c r="BT24" i="30"/>
  <c r="AL287" i="29"/>
  <c r="A287" i="29"/>
  <c r="AR283" i="29"/>
  <c r="AR281" i="29"/>
  <c r="AR280" i="29"/>
  <c r="AR279" i="29"/>
  <c r="AR277" i="29"/>
  <c r="AR275" i="29"/>
  <c r="AR274" i="29"/>
  <c r="AR273" i="29"/>
  <c r="AR272" i="29"/>
  <c r="AR271" i="29"/>
  <c r="AR269" i="29"/>
  <c r="AR268" i="29"/>
  <c r="AR267" i="29"/>
  <c r="AR266" i="29"/>
  <c r="AR265" i="29"/>
  <c r="AR262" i="29"/>
  <c r="AR261" i="29"/>
  <c r="AR260" i="29"/>
  <c r="AR259" i="29"/>
  <c r="AR257" i="29"/>
  <c r="AR256" i="29"/>
  <c r="AR254" i="29"/>
  <c r="AR253" i="29"/>
  <c r="AR251" i="29"/>
  <c r="AR250" i="29"/>
  <c r="AR248" i="29"/>
  <c r="AR247" i="29"/>
  <c r="AR245" i="29"/>
  <c r="AR244" i="29"/>
  <c r="AR242" i="29"/>
  <c r="AR241" i="29"/>
  <c r="AL219" i="29"/>
  <c r="A219" i="29"/>
  <c r="AL60" i="29"/>
  <c r="AL289" i="29" s="1"/>
  <c r="A60" i="29"/>
  <c r="A289" i="29" s="1"/>
  <c r="AR57" i="29"/>
  <c r="AR45" i="29"/>
  <c r="AR33" i="29"/>
  <c r="AR23" i="29"/>
  <c r="BB287" i="28"/>
  <c r="A287" i="28"/>
  <c r="BJ285" i="28"/>
  <c r="BJ284" i="28"/>
  <c r="BJ283" i="28"/>
  <c r="BJ281" i="28"/>
  <c r="BJ280" i="28"/>
  <c r="BJ278" i="28"/>
  <c r="BJ277" i="28"/>
  <c r="BJ275" i="28"/>
  <c r="BJ274" i="28"/>
  <c r="BJ273" i="28"/>
  <c r="BJ272" i="28"/>
  <c r="BJ271" i="28"/>
  <c r="BJ269" i="28"/>
  <c r="BJ268" i="28"/>
  <c r="BJ267" i="28"/>
  <c r="BJ266" i="28"/>
  <c r="BJ265" i="28"/>
  <c r="BJ263" i="28"/>
  <c r="BJ262" i="28"/>
  <c r="BJ261" i="28"/>
  <c r="BJ260" i="28"/>
  <c r="BJ259" i="28"/>
  <c r="BJ257" i="28"/>
  <c r="BJ256" i="28"/>
  <c r="BJ255" i="28"/>
  <c r="BJ254" i="28"/>
  <c r="BJ253" i="28"/>
  <c r="BJ251" i="28"/>
  <c r="BJ250" i="28"/>
  <c r="BJ249" i="28"/>
  <c r="BJ248" i="28"/>
  <c r="BJ247" i="28"/>
  <c r="BJ245" i="28"/>
  <c r="BJ244" i="28"/>
  <c r="BJ243" i="28"/>
  <c r="BJ242" i="28"/>
  <c r="BJ241" i="28"/>
  <c r="BB219" i="28"/>
  <c r="A219" i="28"/>
  <c r="BB60" i="28"/>
  <c r="BB289" i="28" s="1"/>
  <c r="A60" i="28"/>
  <c r="A289" i="28" s="1"/>
  <c r="BF35" i="28"/>
  <c r="BJ33" i="28"/>
  <c r="BW287" i="27"/>
  <c r="BS287" i="27"/>
  <c r="BQ287" i="27"/>
  <c r="BO287" i="27"/>
  <c r="BJ287" i="27"/>
  <c r="A287" i="27"/>
  <c r="CD285" i="27"/>
  <c r="BX285" i="27"/>
  <c r="BV285" i="27"/>
  <c r="BP285" i="27"/>
  <c r="BN285" i="27"/>
  <c r="BD285" i="27"/>
  <c r="BF285" i="27" s="1"/>
  <c r="CB285" i="27"/>
  <c r="AR285" i="27"/>
  <c r="AN285" i="27"/>
  <c r="AL285" i="27"/>
  <c r="BT285" i="27"/>
  <c r="BR285" i="27"/>
  <c r="O285" i="27"/>
  <c r="M285" i="27"/>
  <c r="BH285" i="27"/>
  <c r="CB284" i="27"/>
  <c r="BZ284" i="27"/>
  <c r="BT284" i="27"/>
  <c r="BR284" i="27"/>
  <c r="BP284" i="27"/>
  <c r="AX284" i="27"/>
  <c r="AR284" i="27"/>
  <c r="AL284" i="27"/>
  <c r="AN284" i="27" s="1"/>
  <c r="BX284" i="27"/>
  <c r="Y284" i="27"/>
  <c r="S284" i="27"/>
  <c r="M284" i="27"/>
  <c r="O284" i="27" s="1"/>
  <c r="CD283" i="27"/>
  <c r="BX283" i="27"/>
  <c r="BV283" i="27"/>
  <c r="BP283" i="27"/>
  <c r="BF283" i="27"/>
  <c r="BD283" i="27"/>
  <c r="CB283" i="27"/>
  <c r="BZ283" i="27"/>
  <c r="AL283" i="27"/>
  <c r="AN283" i="27" s="1"/>
  <c r="AE283" i="27"/>
  <c r="Y283" i="27"/>
  <c r="BR283" i="27"/>
  <c r="M283" i="27"/>
  <c r="O283" i="27" s="1"/>
  <c r="G283" i="27"/>
  <c r="BN283" i="27"/>
  <c r="BH281" i="27"/>
  <c r="CD281" i="27"/>
  <c r="AL281" i="27"/>
  <c r="AE281" i="27"/>
  <c r="BP281" i="27"/>
  <c r="G281" i="27"/>
  <c r="CD280" i="27"/>
  <c r="CB280" i="27"/>
  <c r="BX280" i="27"/>
  <c r="BT280" i="27"/>
  <c r="BP280" i="27"/>
  <c r="BN280" i="27"/>
  <c r="BD280" i="27"/>
  <c r="BF280" i="27" s="1"/>
  <c r="AX280" i="27"/>
  <c r="AN280" i="27"/>
  <c r="AL280" i="27"/>
  <c r="AE280" i="27"/>
  <c r="BV280" i="27"/>
  <c r="Y280" i="27"/>
  <c r="O280" i="27"/>
  <c r="M280" i="27"/>
  <c r="G280" i="27"/>
  <c r="BH280" i="27"/>
  <c r="BT279" i="27"/>
  <c r="BR279" i="27"/>
  <c r="CB279" i="27"/>
  <c r="CD279" i="27"/>
  <c r="AR279" i="27"/>
  <c r="BZ279" i="27"/>
  <c r="AL279" i="27"/>
  <c r="AN279" i="27" s="1"/>
  <c r="BX279" i="27"/>
  <c r="AE279" i="27"/>
  <c r="S279" i="27"/>
  <c r="M279" i="27"/>
  <c r="O279" i="27" s="1"/>
  <c r="BP279" i="27"/>
  <c r="BN279" i="27"/>
  <c r="BX278" i="27"/>
  <c r="BV278" i="27"/>
  <c r="BP278" i="27"/>
  <c r="BN278" i="27"/>
  <c r="CD278" i="27"/>
  <c r="CB278" i="27"/>
  <c r="AR278" i="27"/>
  <c r="AL278" i="27"/>
  <c r="AN278" i="27" s="1"/>
  <c r="AE278" i="27"/>
  <c r="Y278" i="27"/>
  <c r="BT278" i="27"/>
  <c r="BR278" i="27"/>
  <c r="M278" i="27"/>
  <c r="O278" i="27" s="1"/>
  <c r="CB277" i="27"/>
  <c r="BZ277" i="27"/>
  <c r="BX277" i="27"/>
  <c r="BT277" i="27"/>
  <c r="BP277" i="27"/>
  <c r="AX277" i="27"/>
  <c r="AR277" i="27"/>
  <c r="AL277" i="27"/>
  <c r="AN277" i="27" s="1"/>
  <c r="BR277" i="27"/>
  <c r="M277" i="27"/>
  <c r="O277" i="27" s="1"/>
  <c r="CD275" i="27"/>
  <c r="BX275" i="27"/>
  <c r="BT275" i="27"/>
  <c r="BP275" i="27"/>
  <c r="BV275" i="27"/>
  <c r="BF275" i="27"/>
  <c r="BD275" i="27"/>
  <c r="AX275" i="27"/>
  <c r="CB275" i="27"/>
  <c r="BZ275" i="27"/>
  <c r="AL275" i="27"/>
  <c r="AN275" i="27" s="1"/>
  <c r="AE275" i="27"/>
  <c r="Y275" i="27"/>
  <c r="BR275" i="27"/>
  <c r="M275" i="27"/>
  <c r="O275" i="27" s="1"/>
  <c r="G275" i="27"/>
  <c r="BN275" i="27"/>
  <c r="CD274" i="27"/>
  <c r="BX274" i="27"/>
  <c r="BP274" i="27"/>
  <c r="G274" i="27"/>
  <c r="CB273" i="27"/>
  <c r="BX273" i="27"/>
  <c r="BT273" i="27"/>
  <c r="BP273" i="27"/>
  <c r="BN273" i="27"/>
  <c r="CD273" i="27"/>
  <c r="AX273" i="27"/>
  <c r="AN273" i="27"/>
  <c r="AL273" i="27"/>
  <c r="AE273" i="27"/>
  <c r="AG273" i="27" s="1"/>
  <c r="Y273" i="27"/>
  <c r="O273" i="27"/>
  <c r="M273" i="27"/>
  <c r="BH273" i="27"/>
  <c r="BX272" i="27"/>
  <c r="BP272" i="27"/>
  <c r="BX271" i="27"/>
  <c r="BV271" i="27"/>
  <c r="BP271" i="27"/>
  <c r="CD271" i="27"/>
  <c r="AL271" i="27"/>
  <c r="AN271" i="27" s="1"/>
  <c r="AE271" i="27"/>
  <c r="BT271" i="27"/>
  <c r="M271" i="27"/>
  <c r="O271" i="27" s="1"/>
  <c r="BN271" i="27"/>
  <c r="CB269" i="27"/>
  <c r="BX269" i="27"/>
  <c r="BP269" i="27"/>
  <c r="M269" i="27"/>
  <c r="O269" i="27" s="1"/>
  <c r="AL269" i="27"/>
  <c r="AN269" i="27" s="1"/>
  <c r="CD268" i="27"/>
  <c r="BX268" i="27"/>
  <c r="BT268" i="27"/>
  <c r="BP268" i="27"/>
  <c r="CB268" i="27"/>
  <c r="BD268" i="27"/>
  <c r="BF268" i="27" s="1"/>
  <c r="AX268" i="27"/>
  <c r="AL268" i="27"/>
  <c r="AN268" i="27" s="1"/>
  <c r="AE268" i="27"/>
  <c r="BV268" i="27"/>
  <c r="Y268" i="27"/>
  <c r="M268" i="27"/>
  <c r="O268" i="27" s="1"/>
  <c r="G268" i="27"/>
  <c r="BN268" i="27"/>
  <c r="CB267" i="27"/>
  <c r="BX267" i="27"/>
  <c r="BP267" i="27"/>
  <c r="BT267" i="27"/>
  <c r="AX267" i="27"/>
  <c r="AL267" i="27"/>
  <c r="AN267" i="27" s="1"/>
  <c r="M267" i="27"/>
  <c r="O267" i="27" s="1"/>
  <c r="BX266" i="27"/>
  <c r="BT266" i="27"/>
  <c r="BP266" i="27"/>
  <c r="AX266" i="27"/>
  <c r="AL266" i="27"/>
  <c r="AN266" i="27" s="1"/>
  <c r="Y266" i="27"/>
  <c r="CB265" i="27"/>
  <c r="BX265" i="27"/>
  <c r="BP265" i="27"/>
  <c r="AL265" i="27"/>
  <c r="AN265" i="27" s="1"/>
  <c r="BZ265" i="27"/>
  <c r="Y265" i="27"/>
  <c r="S265" i="27"/>
  <c r="BX263" i="27"/>
  <c r="BT263" i="27"/>
  <c r="BP263" i="27"/>
  <c r="AL263" i="27"/>
  <c r="AN263" i="27" s="1"/>
  <c r="AE263" i="27"/>
  <c r="Y263" i="27"/>
  <c r="M263" i="27"/>
  <c r="O263" i="27" s="1"/>
  <c r="BZ262" i="27"/>
  <c r="BX262" i="27"/>
  <c r="BT262" i="27"/>
  <c r="BP262" i="27"/>
  <c r="CB262" i="27"/>
  <c r="AX262" i="27"/>
  <c r="AL262" i="27"/>
  <c r="AN262" i="27" s="1"/>
  <c r="M262" i="27"/>
  <c r="O262" i="27" s="1"/>
  <c r="CB261" i="27"/>
  <c r="BX261" i="27"/>
  <c r="BT261" i="27"/>
  <c r="BP261" i="27"/>
  <c r="AX261" i="27"/>
  <c r="BD261" i="27"/>
  <c r="BF261" i="27" s="1"/>
  <c r="CD261" i="27"/>
  <c r="AL261" i="27"/>
  <c r="AN261" i="27" s="1"/>
  <c r="BV261" i="27"/>
  <c r="G261" i="27"/>
  <c r="BX260" i="27"/>
  <c r="BP260" i="27"/>
  <c r="AX260" i="27"/>
  <c r="CB259" i="27"/>
  <c r="BX259" i="27"/>
  <c r="BP259" i="27"/>
  <c r="BT259" i="27"/>
  <c r="BF259" i="27"/>
  <c r="BD259" i="27"/>
  <c r="CD259" i="27"/>
  <c r="Y259" i="27"/>
  <c r="M259" i="27"/>
  <c r="O259" i="27" s="1"/>
  <c r="BX257" i="27"/>
  <c r="BT257" i="27"/>
  <c r="AX257" i="27"/>
  <c r="AL257" i="27"/>
  <c r="AN257" i="27" s="1"/>
  <c r="S257" i="27"/>
  <c r="M257" i="27"/>
  <c r="O257" i="27" s="1"/>
  <c r="BP257" i="27"/>
  <c r="BX256" i="27"/>
  <c r="BT256" i="27"/>
  <c r="BP256" i="27"/>
  <c r="BN256" i="27"/>
  <c r="AL256" i="27"/>
  <c r="AN256" i="27" s="1"/>
  <c r="Y256" i="27"/>
  <c r="O256" i="27"/>
  <c r="M256" i="27"/>
  <c r="BZ255" i="27"/>
  <c r="BX255" i="27"/>
  <c r="BP255" i="27"/>
  <c r="BT255" i="27"/>
  <c r="AR255" i="27"/>
  <c r="Y255" i="27"/>
  <c r="S255" i="27"/>
  <c r="BR255" i="27"/>
  <c r="M255" i="27"/>
  <c r="O255" i="27" s="1"/>
  <c r="BX254" i="27"/>
  <c r="BV254" i="27"/>
  <c r="BP254" i="27"/>
  <c r="AX254" i="27"/>
  <c r="BD254" i="27"/>
  <c r="BF254" i="27" s="1"/>
  <c r="CD254" i="27"/>
  <c r="AL254" i="27"/>
  <c r="AN254" i="27" s="1"/>
  <c r="AE254" i="27"/>
  <c r="G254" i="27"/>
  <c r="BX253" i="27"/>
  <c r="BP253" i="27"/>
  <c r="AX253" i="27"/>
  <c r="CB251" i="27"/>
  <c r="BX251" i="27"/>
  <c r="BP251" i="27"/>
  <c r="BT251" i="27"/>
  <c r="BD251" i="27"/>
  <c r="BF251" i="27" s="1"/>
  <c r="CD251" i="27"/>
  <c r="Y251" i="27"/>
  <c r="M251" i="27"/>
  <c r="O251" i="27" s="1"/>
  <c r="BX250" i="27"/>
  <c r="BT250" i="27"/>
  <c r="AX250" i="27"/>
  <c r="AL250" i="27"/>
  <c r="AN250" i="27" s="1"/>
  <c r="M250" i="27"/>
  <c r="O250" i="27" s="1"/>
  <c r="BP250" i="27"/>
  <c r="BX249" i="27"/>
  <c r="BP249" i="27"/>
  <c r="BN249" i="27"/>
  <c r="BT249" i="27"/>
  <c r="AL249" i="27"/>
  <c r="AN249" i="27" s="1"/>
  <c r="Y249" i="27"/>
  <c r="O249" i="27"/>
  <c r="M249" i="27"/>
  <c r="AX248" i="27"/>
  <c r="CD248" i="27"/>
  <c r="AL248" i="27"/>
  <c r="AN248" i="27" s="1"/>
  <c r="BX248" i="27"/>
  <c r="Y248" i="27"/>
  <c r="BT248" i="27"/>
  <c r="S248" i="27"/>
  <c r="BP248" i="27"/>
  <c r="CB247" i="27"/>
  <c r="BX247" i="27"/>
  <c r="BT247" i="27"/>
  <c r="BP247" i="27"/>
  <c r="AX247" i="27"/>
  <c r="AR247" i="27"/>
  <c r="AN247" i="27"/>
  <c r="AL247" i="27"/>
  <c r="O247" i="27"/>
  <c r="M247" i="27"/>
  <c r="CD245" i="27"/>
  <c r="BX245" i="27"/>
  <c r="BP245" i="27"/>
  <c r="BV245" i="27"/>
  <c r="AR245" i="27"/>
  <c r="AE245" i="27"/>
  <c r="M245" i="27"/>
  <c r="O245" i="27" s="1"/>
  <c r="CB244" i="27"/>
  <c r="BP244" i="27"/>
  <c r="AX244" i="27"/>
  <c r="AL244" i="27"/>
  <c r="AN244" i="27" s="1"/>
  <c r="BX244" i="27"/>
  <c r="AE244" i="27"/>
  <c r="BT244" i="27"/>
  <c r="M244" i="27"/>
  <c r="O244" i="27" s="1"/>
  <c r="CB243" i="27"/>
  <c r="BX243" i="27"/>
  <c r="BT243" i="27"/>
  <c r="BP243" i="27"/>
  <c r="BN243" i="27"/>
  <c r="AX243" i="27"/>
  <c r="AR243" i="27"/>
  <c r="AL243" i="27"/>
  <c r="Y243" i="27"/>
  <c r="M243" i="27"/>
  <c r="CD242" i="27"/>
  <c r="BT242" i="27"/>
  <c r="BR242" i="27"/>
  <c r="CB242" i="27"/>
  <c r="BD242" i="27"/>
  <c r="BF242" i="27" s="1"/>
  <c r="AX242" i="27"/>
  <c r="AR242" i="27"/>
  <c r="BZ242" i="27"/>
  <c r="BX242" i="27"/>
  <c r="AG242" i="27"/>
  <c r="AE242" i="27"/>
  <c r="BV242" i="27"/>
  <c r="Y242" i="27"/>
  <c r="S242" i="27"/>
  <c r="BP242" i="27"/>
  <c r="BV241" i="27"/>
  <c r="BP241" i="27"/>
  <c r="BP287" i="27" s="1"/>
  <c r="CB241" i="27"/>
  <c r="Y241" i="27"/>
  <c r="M241" i="27"/>
  <c r="O241" i="27" s="1"/>
  <c r="BJ219" i="27"/>
  <c r="A219" i="27"/>
  <c r="BT217" i="27"/>
  <c r="BP217" i="27"/>
  <c r="Y217" i="27"/>
  <c r="AX217" i="27"/>
  <c r="AE217" i="27"/>
  <c r="CD216" i="27"/>
  <c r="CB216" i="27"/>
  <c r="BZ216" i="27"/>
  <c r="BX216" i="27"/>
  <c r="BT216" i="27"/>
  <c r="BP216" i="27"/>
  <c r="BN216" i="27"/>
  <c r="Y216" i="27"/>
  <c r="BD216" i="27"/>
  <c r="BF216" i="27" s="1"/>
  <c r="AX216" i="27"/>
  <c r="AR216" i="27"/>
  <c r="AL216" i="27"/>
  <c r="BV216" i="27"/>
  <c r="M216" i="27"/>
  <c r="G216" i="27"/>
  <c r="CD215" i="27"/>
  <c r="BT215" i="27"/>
  <c r="BR215" i="27"/>
  <c r="AX215" i="27"/>
  <c r="BD215" i="27"/>
  <c r="BF215" i="27" s="1"/>
  <c r="AL215" i="27"/>
  <c r="BX215" i="27"/>
  <c r="AE215" i="27"/>
  <c r="Y215" i="27"/>
  <c r="S215" i="27"/>
  <c r="G215" i="27"/>
  <c r="BN215" i="27"/>
  <c r="CB214" i="27"/>
  <c r="BX214" i="27"/>
  <c r="BV214" i="27"/>
  <c r="BN214" i="27"/>
  <c r="AX214" i="27"/>
  <c r="AL214" i="27"/>
  <c r="AE214" i="27"/>
  <c r="M214" i="27"/>
  <c r="BP214" i="27"/>
  <c r="G214" i="27"/>
  <c r="BR213" i="27"/>
  <c r="BP213" i="27"/>
  <c r="BN213" i="27"/>
  <c r="Y213" i="27"/>
  <c r="AL213" i="27"/>
  <c r="M213" i="27"/>
  <c r="BX211" i="27"/>
  <c r="BR211" i="27"/>
  <c r="BP211" i="27"/>
  <c r="AL211" i="27"/>
  <c r="BD211" i="27"/>
  <c r="CD211" i="27"/>
  <c r="AX211" i="27"/>
  <c r="CB211" i="27"/>
  <c r="AR211" i="27"/>
  <c r="BZ211" i="27"/>
  <c r="Y211" i="27"/>
  <c r="BT211" i="27"/>
  <c r="S211" i="27"/>
  <c r="M211" i="27"/>
  <c r="G211" i="27"/>
  <c r="BZ210" i="27"/>
  <c r="BX210" i="27"/>
  <c r="BV210" i="27"/>
  <c r="BT210" i="27"/>
  <c r="Y210" i="27"/>
  <c r="CB210" i="27"/>
  <c r="AR210" i="27"/>
  <c r="AL210" i="27"/>
  <c r="AE210" i="27"/>
  <c r="CB209" i="27"/>
  <c r="BX209" i="27"/>
  <c r="BN209" i="27"/>
  <c r="BT209" i="27"/>
  <c r="CD209" i="27"/>
  <c r="AX209" i="27"/>
  <c r="AR209" i="27"/>
  <c r="Y209" i="27"/>
  <c r="G209" i="27"/>
  <c r="CD208" i="27"/>
  <c r="BX208" i="27"/>
  <c r="BT208" i="27"/>
  <c r="AX208" i="27"/>
  <c r="AR208" i="27"/>
  <c r="S208" i="27"/>
  <c r="BR208" i="27"/>
  <c r="M208" i="27"/>
  <c r="BP208" i="27"/>
  <c r="BN208" i="27"/>
  <c r="BP207" i="27"/>
  <c r="BN207" i="27"/>
  <c r="CB207" i="27"/>
  <c r="BX207" i="27"/>
  <c r="BV207" i="27"/>
  <c r="Y207" i="27"/>
  <c r="M207" i="27"/>
  <c r="G207" i="27"/>
  <c r="CD205" i="27"/>
  <c r="BV205" i="27"/>
  <c r="BN205" i="27"/>
  <c r="BP204" i="27"/>
  <c r="BN204" i="27"/>
  <c r="CB204" i="27"/>
  <c r="CD204" i="27"/>
  <c r="AX204" i="27"/>
  <c r="AL204" i="27"/>
  <c r="BX204" i="27"/>
  <c r="AE204" i="27"/>
  <c r="Y204" i="27"/>
  <c r="M204" i="27"/>
  <c r="CD203" i="27"/>
  <c r="BT203" i="27"/>
  <c r="BR203" i="27"/>
  <c r="BP203" i="27"/>
  <c r="BN203" i="27"/>
  <c r="CB203" i="27"/>
  <c r="AR203" i="27"/>
  <c r="BZ203" i="27"/>
  <c r="AL203" i="27"/>
  <c r="BX203" i="27"/>
  <c r="S203" i="27"/>
  <c r="M203" i="27"/>
  <c r="BH203" i="27"/>
  <c r="CD202" i="27"/>
  <c r="BX202" i="27"/>
  <c r="BV202" i="27"/>
  <c r="BP202" i="27"/>
  <c r="CB202" i="27"/>
  <c r="AR202" i="27"/>
  <c r="AL202" i="27"/>
  <c r="Y202" i="27"/>
  <c r="BT202" i="27"/>
  <c r="BR202" i="27"/>
  <c r="M202" i="27"/>
  <c r="CB201" i="27"/>
  <c r="BZ201" i="27"/>
  <c r="BX201" i="27"/>
  <c r="BT201" i="27"/>
  <c r="BP201" i="27"/>
  <c r="AX201" i="27"/>
  <c r="AR201" i="27"/>
  <c r="AL201" i="27"/>
  <c r="Y201" i="27"/>
  <c r="BR201" i="27"/>
  <c r="M201" i="27"/>
  <c r="CB199" i="27"/>
  <c r="BZ199" i="27"/>
  <c r="BX199" i="27"/>
  <c r="BT199" i="27"/>
  <c r="BF199" i="27"/>
  <c r="CD199" i="27"/>
  <c r="AX199" i="27"/>
  <c r="AR199" i="27"/>
  <c r="AL199" i="27"/>
  <c r="BV199" i="27"/>
  <c r="Y199" i="27"/>
  <c r="S199" i="27"/>
  <c r="BR199" i="27"/>
  <c r="M199" i="27"/>
  <c r="BP199" i="27"/>
  <c r="G199" i="27"/>
  <c r="CD198" i="27"/>
  <c r="BZ198" i="27"/>
  <c r="BV198" i="27"/>
  <c r="BF198" i="27"/>
  <c r="BD198" i="27"/>
  <c r="CB198" i="27"/>
  <c r="AR198" i="27"/>
  <c r="AE198" i="27"/>
  <c r="Y198" i="27"/>
  <c r="BR198" i="27"/>
  <c r="G198" i="27"/>
  <c r="BN198" i="27"/>
  <c r="BN197" i="27"/>
  <c r="M197" i="27"/>
  <c r="CD196" i="27"/>
  <c r="BR196" i="27"/>
  <c r="BP196" i="27"/>
  <c r="BN196" i="27"/>
  <c r="BD196" i="27"/>
  <c r="BF196" i="27" s="1"/>
  <c r="CB196" i="27"/>
  <c r="AR196" i="27"/>
  <c r="BZ196" i="27"/>
  <c r="AL196" i="27"/>
  <c r="BX196" i="27"/>
  <c r="BT196" i="27"/>
  <c r="S196" i="27"/>
  <c r="M196" i="27"/>
  <c r="BV195" i="27"/>
  <c r="BR195" i="27"/>
  <c r="BP195" i="27"/>
  <c r="BN195" i="27"/>
  <c r="CD195" i="27"/>
  <c r="AR195" i="27"/>
  <c r="BZ195" i="27"/>
  <c r="AL195" i="27"/>
  <c r="AE195" i="27"/>
  <c r="Y195" i="27"/>
  <c r="S195" i="27"/>
  <c r="M195" i="27"/>
  <c r="G195" i="27"/>
  <c r="BZ193" i="27"/>
  <c r="BX193" i="27"/>
  <c r="BV193" i="27"/>
  <c r="BP193" i="27"/>
  <c r="BN193" i="27"/>
  <c r="BF193" i="27"/>
  <c r="CD193" i="27"/>
  <c r="CB193" i="27"/>
  <c r="AR193" i="27"/>
  <c r="AL193" i="27"/>
  <c r="AE193" i="27"/>
  <c r="Y193" i="27"/>
  <c r="BT193" i="27"/>
  <c r="S193" i="27"/>
  <c r="BR193" i="27"/>
  <c r="M193" i="27"/>
  <c r="G193" i="27"/>
  <c r="CB192" i="27"/>
  <c r="BZ192" i="27"/>
  <c r="BX192" i="27"/>
  <c r="BP192" i="27"/>
  <c r="AX192" i="27"/>
  <c r="AR192" i="27"/>
  <c r="AL192" i="27"/>
  <c r="Y192" i="27"/>
  <c r="BT192" i="27"/>
  <c r="BR192" i="27"/>
  <c r="M192" i="27"/>
  <c r="CD191" i="27"/>
  <c r="CB191" i="27"/>
  <c r="BZ191" i="27"/>
  <c r="BT191" i="27"/>
  <c r="BX191" i="27"/>
  <c r="BD191" i="27"/>
  <c r="BF191" i="27" s="1"/>
  <c r="AR191" i="27"/>
  <c r="AL191" i="27"/>
  <c r="BV191" i="27"/>
  <c r="BR191" i="27"/>
  <c r="M191" i="27"/>
  <c r="G191" i="27"/>
  <c r="CD190" i="27"/>
  <c r="BV190" i="27"/>
  <c r="M190" i="27"/>
  <c r="BN190" i="27"/>
  <c r="CD189" i="27"/>
  <c r="BX189" i="27"/>
  <c r="AE189" i="27"/>
  <c r="Y189" i="27"/>
  <c r="BP189" i="27"/>
  <c r="BT187" i="27"/>
  <c r="BR187" i="27"/>
  <c r="BP187" i="27"/>
  <c r="BN187" i="27"/>
  <c r="BX187" i="27"/>
  <c r="CD187" i="27"/>
  <c r="CB187" i="27"/>
  <c r="BZ187" i="27"/>
  <c r="AL187" i="27"/>
  <c r="AE187" i="27"/>
  <c r="S187" i="27"/>
  <c r="M187" i="27"/>
  <c r="G187" i="27"/>
  <c r="BX186" i="27"/>
  <c r="BV186" i="27"/>
  <c r="BR186" i="27"/>
  <c r="BT186" i="27"/>
  <c r="CD186" i="27"/>
  <c r="AL186" i="27"/>
  <c r="Y186" i="27"/>
  <c r="S186" i="27"/>
  <c r="BZ185" i="27"/>
  <c r="BX185" i="27"/>
  <c r="BT185" i="27"/>
  <c r="BP185" i="27"/>
  <c r="AX185" i="27"/>
  <c r="AR185" i="27"/>
  <c r="AL185" i="27"/>
  <c r="AE185" i="27"/>
  <c r="Y185" i="27"/>
  <c r="M185" i="27"/>
  <c r="CD184" i="27"/>
  <c r="CB184" i="27"/>
  <c r="BZ184" i="27"/>
  <c r="BX184" i="27"/>
  <c r="AR184" i="27"/>
  <c r="AE184" i="27"/>
  <c r="M184" i="27"/>
  <c r="CD183" i="27"/>
  <c r="CB183" i="27"/>
  <c r="BX183" i="27"/>
  <c r="BD183" i="27"/>
  <c r="BF183" i="27" s="1"/>
  <c r="AX183" i="27"/>
  <c r="AE183" i="27"/>
  <c r="Y183" i="27"/>
  <c r="M183" i="27"/>
  <c r="BH183" i="27"/>
  <c r="BP181" i="27"/>
  <c r="BN181" i="27"/>
  <c r="Y181" i="27"/>
  <c r="M181" i="27"/>
  <c r="CB180" i="27"/>
  <c r="BX180" i="27"/>
  <c r="BT180" i="27"/>
  <c r="AR180" i="27"/>
  <c r="BZ180" i="27"/>
  <c r="M180" i="27"/>
  <c r="BP180" i="27"/>
  <c r="BH179" i="27"/>
  <c r="CD179" i="27"/>
  <c r="AL179" i="27"/>
  <c r="BX179" i="27"/>
  <c r="BV179" i="27"/>
  <c r="BP179" i="27"/>
  <c r="BN179" i="27"/>
  <c r="BP178" i="27"/>
  <c r="BN178" i="27"/>
  <c r="CB178" i="27"/>
  <c r="CD178" i="27"/>
  <c r="AX178" i="27"/>
  <c r="AL178" i="27"/>
  <c r="BX178" i="27"/>
  <c r="AE178" i="27"/>
  <c r="Y178" i="27"/>
  <c r="M178" i="27"/>
  <c r="BT177" i="27"/>
  <c r="BR177" i="27"/>
  <c r="BP177" i="27"/>
  <c r="BN177" i="27"/>
  <c r="AX177" i="27"/>
  <c r="CD177" i="27"/>
  <c r="CB177" i="27"/>
  <c r="AR177" i="27"/>
  <c r="BZ177" i="27"/>
  <c r="AL177" i="27"/>
  <c r="AE177" i="27"/>
  <c r="S177" i="27"/>
  <c r="M177" i="27"/>
  <c r="G177" i="27"/>
  <c r="BX175" i="27"/>
  <c r="BV175" i="27"/>
  <c r="BR175" i="27"/>
  <c r="CD175" i="27"/>
  <c r="CB175" i="27"/>
  <c r="BZ175" i="27"/>
  <c r="AL175" i="27"/>
  <c r="AE175" i="27"/>
  <c r="Y175" i="27"/>
  <c r="BT175" i="27"/>
  <c r="M175" i="27"/>
  <c r="BH175" i="27"/>
  <c r="CB174" i="27"/>
  <c r="BZ174" i="27"/>
  <c r="BX174" i="27"/>
  <c r="BP174" i="27"/>
  <c r="AX174" i="27"/>
  <c r="AR174" i="27"/>
  <c r="AL174" i="27"/>
  <c r="Y174" i="27"/>
  <c r="BT174" i="27"/>
  <c r="M174" i="27"/>
  <c r="CD173" i="27"/>
  <c r="CB173" i="27"/>
  <c r="BZ173" i="27"/>
  <c r="BX173" i="27"/>
  <c r="BT173" i="27"/>
  <c r="BP173" i="27"/>
  <c r="BD173" i="27"/>
  <c r="BF173" i="27" s="1"/>
  <c r="AX173" i="27"/>
  <c r="AR173" i="27"/>
  <c r="AL173" i="27"/>
  <c r="AE173" i="27"/>
  <c r="BV173" i="27"/>
  <c r="Y173" i="27"/>
  <c r="BR173" i="27"/>
  <c r="M173" i="27"/>
  <c r="G173" i="27"/>
  <c r="BN173" i="27"/>
  <c r="CD172" i="27"/>
  <c r="AL172" i="27"/>
  <c r="M172" i="27"/>
  <c r="CB171" i="27"/>
  <c r="BP171" i="27"/>
  <c r="AL171" i="27"/>
  <c r="BX171" i="27"/>
  <c r="BT169" i="27"/>
  <c r="BP169" i="27"/>
  <c r="BN169" i="27"/>
  <c r="CD169" i="27"/>
  <c r="AT169" i="27"/>
  <c r="AR169" i="27"/>
  <c r="BZ169" i="27"/>
  <c r="AL169" i="27"/>
  <c r="BX169" i="27"/>
  <c r="AE169" i="27"/>
  <c r="S169" i="27"/>
  <c r="M169" i="27"/>
  <c r="BH169" i="27"/>
  <c r="G169" i="27"/>
  <c r="BT168" i="27"/>
  <c r="CD168" i="27"/>
  <c r="AX168" i="27"/>
  <c r="CB168" i="27"/>
  <c r="AR168" i="27"/>
  <c r="AL168" i="27"/>
  <c r="BR168" i="27"/>
  <c r="M168" i="27"/>
  <c r="BH168" i="27"/>
  <c r="CB167" i="27"/>
  <c r="BX167" i="27"/>
  <c r="BT167" i="27"/>
  <c r="BP167" i="27"/>
  <c r="AX167" i="27"/>
  <c r="AL167" i="27"/>
  <c r="Y167" i="27"/>
  <c r="M167" i="27"/>
  <c r="CD166" i="27"/>
  <c r="CB166" i="27"/>
  <c r="BX166" i="27"/>
  <c r="BT166" i="27"/>
  <c r="BZ166" i="27"/>
  <c r="BF166" i="27"/>
  <c r="BD166" i="27"/>
  <c r="AX166" i="27"/>
  <c r="AR166" i="27"/>
  <c r="AL166" i="27"/>
  <c r="BV166" i="27"/>
  <c r="Y166" i="27"/>
  <c r="BR166" i="27"/>
  <c r="M166" i="27"/>
  <c r="M165" i="27"/>
  <c r="BH165" i="27"/>
  <c r="CD165" i="27"/>
  <c r="AE165" i="27"/>
  <c r="M147" i="27"/>
  <c r="BN147" i="27"/>
  <c r="BT146" i="27"/>
  <c r="BR146" i="27"/>
  <c r="M146" i="27"/>
  <c r="CD146" i="27"/>
  <c r="AR146" i="27"/>
  <c r="BZ146" i="27"/>
  <c r="AL146" i="27"/>
  <c r="AE146" i="27"/>
  <c r="S146" i="27"/>
  <c r="BH146" i="27"/>
  <c r="G146" i="27"/>
  <c r="BX145" i="27"/>
  <c r="BV145" i="27"/>
  <c r="BP145" i="27"/>
  <c r="CD145" i="27"/>
  <c r="CB145" i="27"/>
  <c r="AL145" i="27"/>
  <c r="AE145" i="27"/>
  <c r="Y145" i="27"/>
  <c r="M145" i="27"/>
  <c r="BN145" i="27"/>
  <c r="CB144" i="27"/>
  <c r="BZ144" i="27"/>
  <c r="BX144" i="27"/>
  <c r="BT144" i="27"/>
  <c r="BP144" i="27"/>
  <c r="AX144" i="27"/>
  <c r="AR144" i="27"/>
  <c r="AL144" i="27"/>
  <c r="Y144" i="27"/>
  <c r="M144" i="27"/>
  <c r="CB143" i="27"/>
  <c r="BX143" i="27"/>
  <c r="Y143" i="27"/>
  <c r="CD143" i="27"/>
  <c r="BV143" i="27"/>
  <c r="CB141" i="27"/>
  <c r="BP141" i="27"/>
  <c r="BT141" i="27"/>
  <c r="BX141" i="27"/>
  <c r="Y141" i="27"/>
  <c r="BP140" i="27"/>
  <c r="BN140" i="27"/>
  <c r="M140" i="27"/>
  <c r="CD139" i="27"/>
  <c r="BX139" i="27"/>
  <c r="Y139" i="27"/>
  <c r="BR139" i="27"/>
  <c r="BT138" i="27"/>
  <c r="BP138" i="27"/>
  <c r="Y138" i="27"/>
  <c r="BZ137" i="27"/>
  <c r="BX137" i="27"/>
  <c r="BV137" i="27"/>
  <c r="BT137" i="27"/>
  <c r="BP137" i="27"/>
  <c r="AX137" i="27"/>
  <c r="CB137" i="27"/>
  <c r="AR137" i="27"/>
  <c r="AL137" i="27"/>
  <c r="AE137" i="27"/>
  <c r="Y137" i="27"/>
  <c r="BR137" i="27"/>
  <c r="M137" i="27"/>
  <c r="BX135" i="27"/>
  <c r="BP135" i="27"/>
  <c r="BD135" i="27"/>
  <c r="BF135" i="27" s="1"/>
  <c r="CD135" i="27"/>
  <c r="AX135" i="27"/>
  <c r="CB135" i="27"/>
  <c r="AL135" i="27"/>
  <c r="BV135" i="27"/>
  <c r="Y135" i="27"/>
  <c r="BR135" i="27"/>
  <c r="M135" i="27"/>
  <c r="BZ134" i="27"/>
  <c r="BT134" i="27"/>
  <c r="BD134" i="27"/>
  <c r="BF134" i="27" s="1"/>
  <c r="AL134" i="27"/>
  <c r="BX134" i="27"/>
  <c r="AE134" i="27"/>
  <c r="G134" i="27"/>
  <c r="BH134" i="27"/>
  <c r="CB133" i="27"/>
  <c r="BT133" i="27"/>
  <c r="AL133" i="27"/>
  <c r="CD133" i="27"/>
  <c r="AX133" i="27"/>
  <c r="M133" i="27"/>
  <c r="BP133" i="27"/>
  <c r="BN133" i="27"/>
  <c r="BR132" i="27"/>
  <c r="BP132" i="27"/>
  <c r="Y132" i="27"/>
  <c r="AL132" i="27"/>
  <c r="BX132" i="27"/>
  <c r="M132" i="27"/>
  <c r="CB131" i="27"/>
  <c r="BX131" i="27"/>
  <c r="BV131" i="27"/>
  <c r="BP131" i="27"/>
  <c r="AL131" i="27"/>
  <c r="AX131" i="27"/>
  <c r="AR131" i="27"/>
  <c r="BZ131" i="27"/>
  <c r="AE131" i="27"/>
  <c r="BT131" i="27"/>
  <c r="S131" i="27"/>
  <c r="M131" i="27"/>
  <c r="BN131" i="27"/>
  <c r="BT129" i="27"/>
  <c r="BR129" i="27"/>
  <c r="CB129" i="27"/>
  <c r="BZ129" i="27"/>
  <c r="AL129" i="27"/>
  <c r="AE129" i="27"/>
  <c r="S129" i="27"/>
  <c r="BZ128" i="27"/>
  <c r="AX128" i="27"/>
  <c r="AE128" i="27"/>
  <c r="BV128" i="27"/>
  <c r="Y128" i="27"/>
  <c r="BT128" i="27"/>
  <c r="CD127" i="27"/>
  <c r="BX127" i="27"/>
  <c r="BD127" i="27"/>
  <c r="BF127" i="27" s="1"/>
  <c r="AL127" i="27"/>
  <c r="CB126" i="27"/>
  <c r="BT126" i="27"/>
  <c r="BN126" i="27"/>
  <c r="BD126" i="27"/>
  <c r="BF126" i="27" s="1"/>
  <c r="AX126" i="27"/>
  <c r="BX126" i="27"/>
  <c r="Y126" i="27"/>
  <c r="M126" i="27"/>
  <c r="G126" i="27"/>
  <c r="CB125" i="27"/>
  <c r="BX125" i="27"/>
  <c r="BP125" i="27"/>
  <c r="BT125" i="27"/>
  <c r="AR125" i="27"/>
  <c r="AL125" i="27"/>
  <c r="BR125" i="27"/>
  <c r="M125" i="27"/>
  <c r="BH125" i="27"/>
  <c r="AX123" i="27"/>
  <c r="Y123" i="27"/>
  <c r="S123" i="27"/>
  <c r="BZ122" i="27"/>
  <c r="BX122" i="27"/>
  <c r="BV122" i="27"/>
  <c r="BT122" i="27"/>
  <c r="BP122" i="27"/>
  <c r="AX122" i="27"/>
  <c r="AR122" i="27"/>
  <c r="AL122" i="27"/>
  <c r="AE122" i="27"/>
  <c r="Y122" i="27"/>
  <c r="M122" i="27"/>
  <c r="AE121" i="27"/>
  <c r="CD120" i="27"/>
  <c r="CB120" i="27"/>
  <c r="BX120" i="27"/>
  <c r="BT120" i="27"/>
  <c r="Y120" i="27"/>
  <c r="BD120" i="27"/>
  <c r="BF120" i="27" s="1"/>
  <c r="AX120" i="27"/>
  <c r="AL120" i="27"/>
  <c r="AE120" i="27"/>
  <c r="G120" i="27"/>
  <c r="BN120" i="27"/>
  <c r="BP119" i="27"/>
  <c r="BN119" i="27"/>
  <c r="Y119" i="27"/>
  <c r="BD119" i="27"/>
  <c r="BF119" i="27" s="1"/>
  <c r="G119" i="27"/>
  <c r="CB117" i="27"/>
  <c r="BX117" i="27"/>
  <c r="BT117" i="27"/>
  <c r="AX117" i="27"/>
  <c r="AR117" i="27"/>
  <c r="BZ117" i="27"/>
  <c r="AL117" i="27"/>
  <c r="Y117" i="27"/>
  <c r="S117" i="27"/>
  <c r="M117" i="27"/>
  <c r="G117" i="27"/>
  <c r="AL116" i="27"/>
  <c r="Y116" i="27"/>
  <c r="BZ115" i="27"/>
  <c r="BV115" i="27"/>
  <c r="BX115" i="27"/>
  <c r="AX115" i="27"/>
  <c r="AR115" i="27"/>
  <c r="AE115" i="27"/>
  <c r="Y115" i="27"/>
  <c r="BT115" i="27"/>
  <c r="BF114" i="27"/>
  <c r="CD114" i="27"/>
  <c r="AE114" i="27"/>
  <c r="G114" i="27"/>
  <c r="CD113" i="27"/>
  <c r="CB113" i="27"/>
  <c r="BZ113" i="27"/>
  <c r="BX113" i="27"/>
  <c r="BR113" i="27"/>
  <c r="BD113" i="27"/>
  <c r="BF113" i="27" s="1"/>
  <c r="AX113" i="27"/>
  <c r="AR113" i="27"/>
  <c r="AL113" i="27"/>
  <c r="S113" i="27"/>
  <c r="BN113" i="27"/>
  <c r="CD111" i="27"/>
  <c r="CB111" i="27"/>
  <c r="BZ111" i="27"/>
  <c r="BV111" i="27"/>
  <c r="BR111" i="27"/>
  <c r="BN111" i="27"/>
  <c r="BD111" i="27"/>
  <c r="BF111" i="27" s="1"/>
  <c r="AR111" i="27"/>
  <c r="AE111" i="27"/>
  <c r="S111" i="27"/>
  <c r="M111" i="27"/>
  <c r="BP111" i="27"/>
  <c r="G111" i="27"/>
  <c r="CD110" i="27"/>
  <c r="BD110" i="27"/>
  <c r="BF110" i="27" s="1"/>
  <c r="BZ110" i="27"/>
  <c r="AE110" i="27"/>
  <c r="BH110" i="27"/>
  <c r="S110" i="27"/>
  <c r="CD109" i="27"/>
  <c r="BV109" i="27"/>
  <c r="BT109" i="27"/>
  <c r="BP109" i="27"/>
  <c r="BN109" i="27"/>
  <c r="BD109" i="27"/>
  <c r="BF109" i="27" s="1"/>
  <c r="AL109" i="27"/>
  <c r="AE109" i="27"/>
  <c r="S109" i="27"/>
  <c r="BR109" i="27"/>
  <c r="M109" i="27"/>
  <c r="G109" i="27"/>
  <c r="CD108" i="27"/>
  <c r="BV108" i="27"/>
  <c r="BT108" i="27"/>
  <c r="BR108" i="27"/>
  <c r="BN108" i="27"/>
  <c r="BD108" i="27"/>
  <c r="BF108" i="27" s="1"/>
  <c r="CB108" i="27"/>
  <c r="AE108" i="27"/>
  <c r="Y108" i="27"/>
  <c r="S108" i="27"/>
  <c r="G108" i="27"/>
  <c r="BZ107" i="27"/>
  <c r="BX107" i="27"/>
  <c r="BR107" i="27"/>
  <c r="CB107" i="27"/>
  <c r="AR107" i="27"/>
  <c r="AL107" i="27"/>
  <c r="Y107" i="27"/>
  <c r="BT107" i="27"/>
  <c r="S107" i="27"/>
  <c r="G107" i="27"/>
  <c r="BN107" i="27"/>
  <c r="CD105" i="27"/>
  <c r="CB105" i="27"/>
  <c r="BZ105" i="27"/>
  <c r="BX105" i="27"/>
  <c r="BV105" i="27"/>
  <c r="BR105" i="27"/>
  <c r="BN105" i="27"/>
  <c r="BD105" i="27"/>
  <c r="BF105" i="27" s="1"/>
  <c r="AX105" i="27"/>
  <c r="AR105" i="27"/>
  <c r="AL105" i="27"/>
  <c r="AE105" i="27"/>
  <c r="S105" i="27"/>
  <c r="G105" i="27"/>
  <c r="BR104" i="27"/>
  <c r="BN104" i="27"/>
  <c r="AX104" i="27"/>
  <c r="BH104" i="27"/>
  <c r="BF104" i="27"/>
  <c r="BD104" i="27"/>
  <c r="CB104" i="27"/>
  <c r="AL104" i="27"/>
  <c r="BX104" i="27"/>
  <c r="AE104" i="27"/>
  <c r="BV104" i="27"/>
  <c r="M104" i="27"/>
  <c r="BP104" i="27"/>
  <c r="G104" i="27"/>
  <c r="CD103" i="27"/>
  <c r="CD102" i="27"/>
  <c r="BZ102" i="27"/>
  <c r="BV102" i="27"/>
  <c r="BP102" i="27"/>
  <c r="BN102" i="27"/>
  <c r="AR102" i="27"/>
  <c r="BX102" i="27"/>
  <c r="M102" i="27"/>
  <c r="BH102" i="27"/>
  <c r="BX101" i="27"/>
  <c r="BV101" i="27"/>
  <c r="BP101" i="27"/>
  <c r="CB101" i="27"/>
  <c r="AR101" i="27"/>
  <c r="AL101" i="27"/>
  <c r="AE101" i="27"/>
  <c r="BT101" i="27"/>
  <c r="M101" i="27"/>
  <c r="CB99" i="27"/>
  <c r="BX99" i="27"/>
  <c r="BT99" i="27"/>
  <c r="BP99" i="27"/>
  <c r="BD99" i="27"/>
  <c r="BF99" i="27" s="1"/>
  <c r="CD99" i="27"/>
  <c r="AX99" i="27"/>
  <c r="AL99" i="27"/>
  <c r="BV99" i="27"/>
  <c r="Y99" i="27"/>
  <c r="M99" i="27"/>
  <c r="CB98" i="27"/>
  <c r="BX98" i="27"/>
  <c r="BT98" i="27"/>
  <c r="Y98" i="27"/>
  <c r="CD98" i="27"/>
  <c r="AL98" i="27"/>
  <c r="BV98" i="27"/>
  <c r="BP98" i="27"/>
  <c r="AX97" i="27"/>
  <c r="BP96" i="27"/>
  <c r="BN96" i="27"/>
  <c r="BX96" i="27"/>
  <c r="AX96" i="27"/>
  <c r="Y96" i="27"/>
  <c r="M96" i="27"/>
  <c r="BR95" i="27"/>
  <c r="BP95" i="27"/>
  <c r="Y95" i="27"/>
  <c r="BT93" i="27"/>
  <c r="BR93" i="27"/>
  <c r="M93" i="27"/>
  <c r="AX93" i="27"/>
  <c r="Y93" i="27"/>
  <c r="S93" i="27"/>
  <c r="BZ92" i="27"/>
  <c r="BX92" i="27"/>
  <c r="BP92" i="27"/>
  <c r="AX92" i="27"/>
  <c r="AR92" i="27"/>
  <c r="AL92" i="27"/>
  <c r="BV92" i="27"/>
  <c r="Y92" i="27"/>
  <c r="BT92" i="27"/>
  <c r="M92" i="27"/>
  <c r="CD91" i="27"/>
  <c r="BT91" i="27"/>
  <c r="CB91" i="27"/>
  <c r="BD91" i="27"/>
  <c r="BF91" i="27" s="1"/>
  <c r="AE91" i="27"/>
  <c r="CD90" i="27"/>
  <c r="CB90" i="27"/>
  <c r="BX90" i="27"/>
  <c r="BT90" i="27"/>
  <c r="AX90" i="27"/>
  <c r="M90" i="27"/>
  <c r="BN90" i="27"/>
  <c r="AJ219" i="27"/>
  <c r="Y89" i="27"/>
  <c r="BJ60" i="27"/>
  <c r="BJ289" i="27" s="1"/>
  <c r="A60" i="27"/>
  <c r="A289" i="27" s="1"/>
  <c r="CB58" i="27"/>
  <c r="BX58" i="27"/>
  <c r="CD58" i="27"/>
  <c r="BV58" i="27"/>
  <c r="M58" i="27"/>
  <c r="CD57" i="27"/>
  <c r="BT57" i="27"/>
  <c r="AL57" i="27"/>
  <c r="BF57" i="27"/>
  <c r="BD57" i="27"/>
  <c r="AX57" i="27"/>
  <c r="AR57" i="27"/>
  <c r="AE57" i="27"/>
  <c r="BV57" i="27"/>
  <c r="Y57" i="27"/>
  <c r="BH57" i="27"/>
  <c r="CB56" i="27"/>
  <c r="BZ56" i="27"/>
  <c r="BX56" i="27"/>
  <c r="BT56" i="27"/>
  <c r="BH56" i="27"/>
  <c r="BF56" i="27"/>
  <c r="BD56" i="27"/>
  <c r="AX56" i="27"/>
  <c r="AR56" i="27"/>
  <c r="AL56" i="27"/>
  <c r="AE56" i="27"/>
  <c r="Y56" i="27"/>
  <c r="M56" i="27"/>
  <c r="BP56" i="27"/>
  <c r="BN56" i="27"/>
  <c r="CB54" i="27"/>
  <c r="BX54" i="27"/>
  <c r="BT54" i="27"/>
  <c r="BN54" i="27"/>
  <c r="AX54" i="27"/>
  <c r="BD54" i="27"/>
  <c r="BF54" i="27" s="1"/>
  <c r="CD54" i="27"/>
  <c r="BZ54" i="27"/>
  <c r="S54" i="27"/>
  <c r="M54" i="27"/>
  <c r="BP54" i="27"/>
  <c r="BT53" i="27"/>
  <c r="BR53" i="27"/>
  <c r="AL53" i="27"/>
  <c r="BX53" i="27"/>
  <c r="Y53" i="27"/>
  <c r="BP53" i="27"/>
  <c r="CB52" i="27"/>
  <c r="BR52" i="27"/>
  <c r="BP52" i="27"/>
  <c r="BZ52" i="27"/>
  <c r="AL52" i="27"/>
  <c r="Y52" i="27"/>
  <c r="S52" i="27"/>
  <c r="CD51" i="27"/>
  <c r="AE51" i="27"/>
  <c r="CB50" i="27"/>
  <c r="BV50" i="27"/>
  <c r="CD50" i="27"/>
  <c r="BX50" i="27"/>
  <c r="M50" i="27"/>
  <c r="BH50" i="27"/>
  <c r="CD48" i="27"/>
  <c r="BZ48" i="27"/>
  <c r="BN48" i="27"/>
  <c r="S48" i="27"/>
  <c r="BF48" i="27"/>
  <c r="CB48" i="27"/>
  <c r="AR48" i="27"/>
  <c r="AE48" i="27"/>
  <c r="M48" i="27"/>
  <c r="BH48" i="27"/>
  <c r="CD47" i="27"/>
  <c r="BV47" i="27"/>
  <c r="BP47" i="27"/>
  <c r="BN47" i="27"/>
  <c r="BD47" i="27"/>
  <c r="BF47" i="27" s="1"/>
  <c r="AR47" i="27"/>
  <c r="BZ47" i="27"/>
  <c r="AL47" i="27"/>
  <c r="BX47" i="27"/>
  <c r="AE47" i="27"/>
  <c r="S47" i="27"/>
  <c r="BR47" i="27"/>
  <c r="M47" i="27"/>
  <c r="G47" i="27"/>
  <c r="CD46" i="27"/>
  <c r="BR46" i="27"/>
  <c r="AR46" i="27"/>
  <c r="AE46" i="27"/>
  <c r="M46" i="27"/>
  <c r="BH46" i="27"/>
  <c r="BT45" i="27"/>
  <c r="G45" i="27"/>
  <c r="CD45" i="27"/>
  <c r="BX44" i="27"/>
  <c r="BV44" i="27"/>
  <c r="BT44" i="27"/>
  <c r="BP44" i="27"/>
  <c r="BF44" i="27"/>
  <c r="CD44" i="27"/>
  <c r="AX44" i="27"/>
  <c r="AR44" i="27"/>
  <c r="BZ44" i="27"/>
  <c r="AL44" i="27"/>
  <c r="AE44" i="27"/>
  <c r="Y44" i="27"/>
  <c r="M44" i="27"/>
  <c r="BN44" i="27"/>
  <c r="CD42" i="27"/>
  <c r="BX42" i="27"/>
  <c r="BP42" i="27"/>
  <c r="BF42" i="27"/>
  <c r="AR42" i="27"/>
  <c r="BZ42" i="27"/>
  <c r="AE42" i="27"/>
  <c r="G42" i="27"/>
  <c r="CB41" i="27"/>
  <c r="BT41" i="27"/>
  <c r="AX41" i="27"/>
  <c r="CD41" i="27"/>
  <c r="Y41" i="27"/>
  <c r="S41" i="27"/>
  <c r="BT40" i="27"/>
  <c r="BR40" i="27"/>
  <c r="BD40" i="27"/>
  <c r="BF40" i="27" s="1"/>
  <c r="AX40" i="27"/>
  <c r="AE40" i="27"/>
  <c r="BV40" i="27"/>
  <c r="Y40" i="27"/>
  <c r="S40" i="27"/>
  <c r="M40" i="27"/>
  <c r="BP40" i="27"/>
  <c r="BN40" i="27"/>
  <c r="CB39" i="27"/>
  <c r="BV39" i="27"/>
  <c r="BT39" i="27"/>
  <c r="BR39" i="27"/>
  <c r="BP39" i="27"/>
  <c r="AX39" i="27"/>
  <c r="AR39" i="27"/>
  <c r="BZ39" i="27"/>
  <c r="AE39" i="27"/>
  <c r="Y39" i="27"/>
  <c r="M39" i="27"/>
  <c r="G39" i="27"/>
  <c r="BN39" i="27"/>
  <c r="CD38" i="27"/>
  <c r="CB38" i="27"/>
  <c r="BF38" i="27"/>
  <c r="AX38" i="27"/>
  <c r="AR38" i="27"/>
  <c r="Y38" i="27"/>
  <c r="BR38" i="27"/>
  <c r="CD36" i="27"/>
  <c r="BD36" i="27"/>
  <c r="BF36" i="27" s="1"/>
  <c r="AX36" i="27"/>
  <c r="AE36" i="27"/>
  <c r="BT36" i="27"/>
  <c r="CB35" i="27"/>
  <c r="BR35" i="27"/>
  <c r="BP35" i="27"/>
  <c r="S35" i="27"/>
  <c r="AR35" i="27"/>
  <c r="BX35" i="27"/>
  <c r="Y35" i="27"/>
  <c r="BT35" i="27"/>
  <c r="CD34" i="27"/>
  <c r="CB34" i="27"/>
  <c r="BT34" i="27"/>
  <c r="BP34" i="27"/>
  <c r="BN34" i="27"/>
  <c r="BD34" i="27"/>
  <c r="BF34" i="27" s="1"/>
  <c r="AX34" i="27"/>
  <c r="AL34" i="27"/>
  <c r="AE34" i="27"/>
  <c r="BV34" i="27"/>
  <c r="Y34" i="27"/>
  <c r="M34" i="27"/>
  <c r="G34" i="27"/>
  <c r="BT33" i="27"/>
  <c r="BR33" i="27"/>
  <c r="BN33" i="27"/>
  <c r="AG33" i="27"/>
  <c r="BF33" i="27"/>
  <c r="CD33" i="27"/>
  <c r="CB33" i="27"/>
  <c r="BZ33" i="27"/>
  <c r="AN33" i="27"/>
  <c r="BV33" i="27"/>
  <c r="AA33" i="27"/>
  <c r="BH33" i="27"/>
  <c r="CB32" i="27"/>
  <c r="BZ32" i="27"/>
  <c r="BT32" i="27"/>
  <c r="BN32" i="27"/>
  <c r="AX32" i="27"/>
  <c r="AL32" i="27"/>
  <c r="BX32" i="27"/>
  <c r="AE32" i="27"/>
  <c r="Y32" i="27"/>
  <c r="M32" i="27"/>
  <c r="CD30" i="27"/>
  <c r="BX30" i="27"/>
  <c r="BV30" i="27"/>
  <c r="BT30" i="27"/>
  <c r="BP30" i="27"/>
  <c r="BN30" i="27"/>
  <c r="BF30" i="27"/>
  <c r="BD30" i="27"/>
  <c r="AX30" i="27"/>
  <c r="CB30" i="27"/>
  <c r="BZ30" i="27"/>
  <c r="AL30" i="27"/>
  <c r="AE30" i="27"/>
  <c r="Y30" i="27"/>
  <c r="S30" i="27"/>
  <c r="M30" i="27"/>
  <c r="G30" i="27"/>
  <c r="BV29" i="27"/>
  <c r="BZ29" i="27"/>
  <c r="BD29" i="27"/>
  <c r="BF29" i="27" s="1"/>
  <c r="CB29" i="27"/>
  <c r="BX29" i="27"/>
  <c r="Y29" i="27"/>
  <c r="BX28" i="27"/>
  <c r="BN28" i="27"/>
  <c r="CD28" i="27"/>
  <c r="AX28" i="27"/>
  <c r="CB28" i="27"/>
  <c r="AR28" i="27"/>
  <c r="AL28" i="27"/>
  <c r="AE28" i="27"/>
  <c r="BT28" i="27"/>
  <c r="M28" i="27"/>
  <c r="G28" i="27"/>
  <c r="CD27" i="27"/>
  <c r="BT27" i="27"/>
  <c r="BR27" i="27"/>
  <c r="AE27" i="27"/>
  <c r="BD27" i="27"/>
  <c r="BF27" i="27" s="1"/>
  <c r="AL27" i="27"/>
  <c r="S27" i="27"/>
  <c r="M27" i="27"/>
  <c r="BP27" i="27"/>
  <c r="G27" i="27"/>
  <c r="CD26" i="27"/>
  <c r="BX26" i="27"/>
  <c r="BP26" i="27"/>
  <c r="BN26" i="27"/>
  <c r="BD26" i="27"/>
  <c r="BF26" i="27" s="1"/>
  <c r="BH26" i="27"/>
  <c r="AR26" i="27"/>
  <c r="AL26" i="27"/>
  <c r="AE26" i="27"/>
  <c r="BT26" i="27"/>
  <c r="BR26" i="27"/>
  <c r="G26" i="27"/>
  <c r="CB24" i="27"/>
  <c r="BZ24" i="27"/>
  <c r="BT24" i="27"/>
  <c r="AL24" i="27"/>
  <c r="AX24" i="27"/>
  <c r="AR24" i="27"/>
  <c r="AE24" i="27"/>
  <c r="S24" i="27"/>
  <c r="BR24" i="27"/>
  <c r="M24" i="27"/>
  <c r="BP24" i="27"/>
  <c r="G24" i="27"/>
  <c r="BX23" i="27"/>
  <c r="BR23" i="27"/>
  <c r="BP23" i="27"/>
  <c r="BF23" i="27"/>
  <c r="CD23" i="27"/>
  <c r="AX23" i="27"/>
  <c r="CB23" i="27"/>
  <c r="AR23" i="27"/>
  <c r="BZ23" i="27"/>
  <c r="AL23" i="27"/>
  <c r="AE23" i="27"/>
  <c r="Y23" i="27"/>
  <c r="BT23" i="27"/>
  <c r="S23" i="27"/>
  <c r="M23" i="27"/>
  <c r="G23" i="27"/>
  <c r="BN23" i="27"/>
  <c r="BZ22" i="27"/>
  <c r="BX22" i="27"/>
  <c r="CB22" i="27"/>
  <c r="AR22" i="27"/>
  <c r="AL22" i="27"/>
  <c r="AE22" i="27"/>
  <c r="BT22" i="27"/>
  <c r="S22" i="27"/>
  <c r="M22" i="27"/>
  <c r="BH22" i="27"/>
  <c r="BZ21" i="27"/>
  <c r="BT21" i="27"/>
  <c r="AX21" i="27"/>
  <c r="BF21" i="27"/>
  <c r="BD21" i="27"/>
  <c r="CD21" i="27"/>
  <c r="CB21" i="27"/>
  <c r="AL21" i="27"/>
  <c r="AE21" i="27"/>
  <c r="BV21" i="27"/>
  <c r="Y21" i="27"/>
  <c r="BH21" i="27"/>
  <c r="CD20" i="27"/>
  <c r="CB20" i="27"/>
  <c r="BZ20" i="27"/>
  <c r="BP20" i="27"/>
  <c r="BD20" i="27"/>
  <c r="BF20" i="27" s="1"/>
  <c r="AX20" i="27"/>
  <c r="AR20" i="27"/>
  <c r="BX20" i="27"/>
  <c r="BV20" i="27"/>
  <c r="Y20" i="27"/>
  <c r="BT20" i="27"/>
  <c r="S20" i="27"/>
  <c r="BR20" i="27"/>
  <c r="M20" i="27"/>
  <c r="G20" i="27"/>
  <c r="BN20" i="27"/>
  <c r="CB18" i="27"/>
  <c r="BT18" i="27"/>
  <c r="BD18" i="27"/>
  <c r="BF18" i="27" s="1"/>
  <c r="BX18" i="27"/>
  <c r="BV18" i="27"/>
  <c r="BP18" i="27"/>
  <c r="G18" i="27"/>
  <c r="CD17" i="27"/>
  <c r="BZ17" i="27"/>
  <c r="BX17" i="27"/>
  <c r="BT17" i="27"/>
  <c r="BP17" i="27"/>
  <c r="BN17" i="27"/>
  <c r="BH17" i="27"/>
  <c r="AX17" i="27"/>
  <c r="AR17" i="27"/>
  <c r="AL17" i="27"/>
  <c r="BV17" i="27"/>
  <c r="Y17" i="27"/>
  <c r="S17" i="27"/>
  <c r="BR17" i="27"/>
  <c r="M17" i="27"/>
  <c r="CD16" i="27"/>
  <c r="BX16" i="27"/>
  <c r="BR16" i="27"/>
  <c r="CB16" i="27"/>
  <c r="AX16" i="27"/>
  <c r="AR16" i="27"/>
  <c r="BZ16" i="27"/>
  <c r="AL16" i="27"/>
  <c r="BV16" i="27"/>
  <c r="S16" i="27"/>
  <c r="M16" i="27"/>
  <c r="G16" i="27"/>
  <c r="BN16" i="27"/>
  <c r="BT15" i="27"/>
  <c r="BR15" i="27"/>
  <c r="CB15" i="27"/>
  <c r="BZ15" i="27"/>
  <c r="AL15" i="27"/>
  <c r="AE15" i="27"/>
  <c r="Y15" i="27"/>
  <c r="S15" i="27"/>
  <c r="CB14" i="27"/>
  <c r="BZ14" i="27"/>
  <c r="BX14" i="27"/>
  <c r="BR14" i="27"/>
  <c r="CD14" i="27"/>
  <c r="AX14" i="27"/>
  <c r="AV60" i="27"/>
  <c r="AR14" i="27"/>
  <c r="AL14" i="27"/>
  <c r="BV14" i="27"/>
  <c r="BT14" i="27"/>
  <c r="S14" i="27"/>
  <c r="M14" i="27"/>
  <c r="BN14" i="27"/>
  <c r="AL287" i="26"/>
  <c r="A287" i="26"/>
  <c r="AF281" i="26"/>
  <c r="AH281" i="26" s="1"/>
  <c r="AF274" i="26"/>
  <c r="AH274" i="26" s="1"/>
  <c r="AF267" i="26"/>
  <c r="AH267" i="26" s="1"/>
  <c r="AF260" i="26"/>
  <c r="AH260" i="26" s="1"/>
  <c r="AF245" i="26"/>
  <c r="AH245" i="26" s="1"/>
  <c r="AB287" i="26"/>
  <c r="U287" i="26"/>
  <c r="AF216" i="26"/>
  <c r="AH216" i="26" s="1"/>
  <c r="AF209" i="26"/>
  <c r="AH209" i="26" s="1"/>
  <c r="AF195" i="26"/>
  <c r="AH195" i="26" s="1"/>
  <c r="AF180" i="26"/>
  <c r="AH180" i="26" s="1"/>
  <c r="AF166" i="26"/>
  <c r="AH166" i="26" s="1"/>
  <c r="AF135" i="26"/>
  <c r="AH135" i="26" s="1"/>
  <c r="AF128" i="26"/>
  <c r="AH128" i="26" s="1"/>
  <c r="AF121" i="26"/>
  <c r="AH121" i="26" s="1"/>
  <c r="AF114" i="26"/>
  <c r="AH114" i="26" s="1"/>
  <c r="AF107" i="26"/>
  <c r="AH107" i="26" s="1"/>
  <c r="AF105" i="26"/>
  <c r="AH105" i="26" s="1"/>
  <c r="S219" i="26"/>
  <c r="AL60" i="26"/>
  <c r="AL289" i="26" s="1"/>
  <c r="A60" i="26"/>
  <c r="A289" i="26" s="1"/>
  <c r="AF46" i="26"/>
  <c r="AH46" i="26" s="1"/>
  <c r="AF44" i="26"/>
  <c r="AH44" i="26" s="1"/>
  <c r="AF36" i="26"/>
  <c r="AH36" i="26" s="1"/>
  <c r="AF32" i="26"/>
  <c r="AH32" i="26" s="1"/>
  <c r="K60" i="26"/>
  <c r="S287" i="25"/>
  <c r="A287" i="25"/>
  <c r="U287" i="25"/>
  <c r="A219" i="25"/>
  <c r="U219" i="25"/>
  <c r="S219" i="25"/>
  <c r="I219" i="25"/>
  <c r="G219" i="25"/>
  <c r="A60" i="25"/>
  <c r="A289" i="25" s="1"/>
  <c r="U60" i="25"/>
  <c r="U289" i="25" s="1"/>
  <c r="S60" i="25"/>
  <c r="S289" i="25" s="1"/>
  <c r="BQ287" i="24"/>
  <c r="A287" i="24"/>
  <c r="BK285" i="24"/>
  <c r="AO283" i="24"/>
  <c r="BE281" i="24"/>
  <c r="BK281" i="24"/>
  <c r="BC281" i="24"/>
  <c r="AC281" i="24"/>
  <c r="BC278" i="24"/>
  <c r="BC277" i="24"/>
  <c r="BE277" i="24" s="1"/>
  <c r="AI277" i="24"/>
  <c r="AC277" i="24"/>
  <c r="BC272" i="24"/>
  <c r="AI272" i="24"/>
  <c r="AC269" i="24"/>
  <c r="AU268" i="24"/>
  <c r="AI268" i="24"/>
  <c r="AI266" i="24"/>
  <c r="AI265" i="24"/>
  <c r="AC265" i="24"/>
  <c r="BK263" i="24"/>
  <c r="AC263" i="24"/>
  <c r="BC262" i="24"/>
  <c r="BE262" i="24" s="1"/>
  <c r="AO262" i="24"/>
  <c r="BK261" i="24"/>
  <c r="AC260" i="24"/>
  <c r="BK259" i="24"/>
  <c r="AU259" i="24"/>
  <c r="AC259" i="24"/>
  <c r="BC256" i="24"/>
  <c r="BE256" i="24" s="1"/>
  <c r="AO256" i="24"/>
  <c r="AI256" i="24"/>
  <c r="AO253" i="24"/>
  <c r="AC253" i="24"/>
  <c r="BK251" i="24"/>
  <c r="AU251" i="24"/>
  <c r="AC250" i="24"/>
  <c r="BC250" i="24"/>
  <c r="BK249" i="24"/>
  <c r="AC249" i="24"/>
  <c r="BC245" i="24"/>
  <c r="BC243" i="24"/>
  <c r="AI242" i="24"/>
  <c r="BQ219" i="24"/>
  <c r="A219" i="24"/>
  <c r="BC214" i="24"/>
  <c r="BE214" i="24" s="1"/>
  <c r="AU213" i="24"/>
  <c r="BK211" i="24"/>
  <c r="AC210" i="24"/>
  <c r="AC209" i="24"/>
  <c r="BC208" i="24"/>
  <c r="AC208" i="24"/>
  <c r="AU207" i="24"/>
  <c r="AC204" i="24"/>
  <c r="AO203" i="24"/>
  <c r="AC203" i="24"/>
  <c r="BK196" i="24"/>
  <c r="AO196" i="24"/>
  <c r="BK195" i="24"/>
  <c r="BC195" i="24"/>
  <c r="BE195" i="24" s="1"/>
  <c r="BK189" i="24"/>
  <c r="AU189" i="24"/>
  <c r="AU185" i="24"/>
  <c r="AI184" i="24"/>
  <c r="BK180" i="24"/>
  <c r="BC180" i="24"/>
  <c r="BC179" i="24"/>
  <c r="BK178" i="24"/>
  <c r="BC175" i="24"/>
  <c r="AO175" i="24"/>
  <c r="AU168" i="24"/>
  <c r="AU167" i="24"/>
  <c r="BC165" i="24"/>
  <c r="BE165" i="24" s="1"/>
  <c r="AC165" i="24"/>
  <c r="BC147" i="24"/>
  <c r="BE147" i="24" s="1"/>
  <c r="AC147" i="24"/>
  <c r="BC145" i="24"/>
  <c r="BE145" i="24" s="1"/>
  <c r="AC145" i="24"/>
  <c r="AI144" i="24"/>
  <c r="AC144" i="24"/>
  <c r="BK143" i="24"/>
  <c r="AI140" i="24"/>
  <c r="AI139" i="24"/>
  <c r="BK138" i="24"/>
  <c r="AO138" i="24"/>
  <c r="AI138" i="24"/>
  <c r="BK137" i="24"/>
  <c r="AO137" i="24"/>
  <c r="AI137" i="24"/>
  <c r="AO134" i="24"/>
  <c r="AI134" i="24"/>
  <c r="AO133" i="24"/>
  <c r="AC133" i="24"/>
  <c r="AO132" i="24"/>
  <c r="BC132" i="24"/>
  <c r="BK131" i="24"/>
  <c r="AO131" i="24"/>
  <c r="AI131" i="24"/>
  <c r="AC131" i="24"/>
  <c r="BK129" i="24"/>
  <c r="AU127" i="24"/>
  <c r="AC127" i="24"/>
  <c r="AC125" i="24"/>
  <c r="AU123" i="24"/>
  <c r="AC122" i="24"/>
  <c r="AC120" i="24"/>
  <c r="BK117" i="24"/>
  <c r="AU117" i="24"/>
  <c r="AC117" i="24"/>
  <c r="AU116" i="24"/>
  <c r="AI116" i="24"/>
  <c r="AC116" i="24"/>
  <c r="AU115" i="24"/>
  <c r="BK114" i="24"/>
  <c r="AU114" i="24"/>
  <c r="AC114" i="24"/>
  <c r="AU113" i="24"/>
  <c r="AI113" i="24"/>
  <c r="AC113" i="24"/>
  <c r="AU110" i="24"/>
  <c r="AC109" i="24"/>
  <c r="BC107" i="24"/>
  <c r="BE107" i="24" s="1"/>
  <c r="AU107" i="24"/>
  <c r="AU105" i="24"/>
  <c r="AI105" i="24"/>
  <c r="AC105" i="24"/>
  <c r="AC103" i="24"/>
  <c r="AC99" i="24"/>
  <c r="AU98" i="24"/>
  <c r="AI98" i="24"/>
  <c r="AC98" i="24"/>
  <c r="AU96" i="24"/>
  <c r="AC96" i="24"/>
  <c r="AO95" i="24"/>
  <c r="BC95" i="24"/>
  <c r="BE95" i="24" s="1"/>
  <c r="AO93" i="24"/>
  <c r="AC91" i="24"/>
  <c r="BC91" i="24"/>
  <c r="BE91" i="24" s="1"/>
  <c r="AU91" i="24"/>
  <c r="AI91" i="24"/>
  <c r="BQ60" i="24"/>
  <c r="BQ289" i="24" s="1"/>
  <c r="A60" i="24"/>
  <c r="A289" i="24" s="1"/>
  <c r="BC57" i="24"/>
  <c r="BK56" i="24"/>
  <c r="AO56" i="24"/>
  <c r="AC54" i="24"/>
  <c r="BK54" i="24"/>
  <c r="BC54" i="24"/>
  <c r="BE54" i="24" s="1"/>
  <c r="AU54" i="24"/>
  <c r="BK51" i="24"/>
  <c r="AU51" i="24"/>
  <c r="BK48" i="24"/>
  <c r="AU48" i="24"/>
  <c r="AI48" i="24"/>
  <c r="AO47" i="24"/>
  <c r="BC47" i="24"/>
  <c r="BE47" i="24" s="1"/>
  <c r="AC45" i="24"/>
  <c r="BC45" i="24"/>
  <c r="BK41" i="24"/>
  <c r="BC41" i="24"/>
  <c r="AO41" i="24"/>
  <c r="BK40" i="24"/>
  <c r="BK39" i="24"/>
  <c r="AI38" i="24"/>
  <c r="AC38" i="24"/>
  <c r="AC35" i="24"/>
  <c r="BC34" i="24"/>
  <c r="BE34" i="24" s="1"/>
  <c r="U34" i="24"/>
  <c r="AI32" i="24"/>
  <c r="BK30" i="24"/>
  <c r="AI30" i="24"/>
  <c r="AC30" i="24"/>
  <c r="BK29" i="24"/>
  <c r="AU29" i="24"/>
  <c r="AI29" i="24"/>
  <c r="AC27" i="24"/>
  <c r="BK27" i="24"/>
  <c r="BC27" i="24"/>
  <c r="BK24" i="24"/>
  <c r="AU24" i="24"/>
  <c r="AC22" i="24"/>
  <c r="BK21" i="24"/>
  <c r="AI21" i="24"/>
  <c r="AC21" i="24"/>
  <c r="BK20" i="24"/>
  <c r="AU20" i="24"/>
  <c r="AO20" i="24"/>
  <c r="AI20" i="24"/>
  <c r="AC18" i="24"/>
  <c r="BC17" i="24"/>
  <c r="BE17" i="24" s="1"/>
  <c r="AO17" i="24"/>
  <c r="AI17" i="24"/>
  <c r="BK16" i="24"/>
  <c r="AI16" i="24"/>
  <c r="AC16" i="24"/>
  <c r="BC15" i="24"/>
  <c r="AC15" i="24"/>
  <c r="BC14" i="24"/>
  <c r="BE14" i="24" s="1"/>
  <c r="BB287" i="23"/>
  <c r="A287" i="23"/>
  <c r="AA285" i="23"/>
  <c r="U285" i="23"/>
  <c r="AE285" i="23"/>
  <c r="AP285" i="23"/>
  <c r="U284" i="23"/>
  <c r="I284" i="23"/>
  <c r="AP284" i="23"/>
  <c r="AP283" i="23"/>
  <c r="AA283" i="23"/>
  <c r="I283" i="23"/>
  <c r="U283" i="23"/>
  <c r="AP281" i="23"/>
  <c r="AA281" i="23"/>
  <c r="U281" i="23"/>
  <c r="O281" i="23"/>
  <c r="AE281" i="23"/>
  <c r="I281" i="23"/>
  <c r="AA280" i="23"/>
  <c r="U280" i="23"/>
  <c r="O280" i="23"/>
  <c r="AE280" i="23"/>
  <c r="AP280" i="23"/>
  <c r="AP279" i="23"/>
  <c r="AA279" i="23"/>
  <c r="U279" i="23"/>
  <c r="AE279" i="23"/>
  <c r="O279" i="23"/>
  <c r="AP278" i="23"/>
  <c r="AA278" i="23"/>
  <c r="U278" i="23"/>
  <c r="O278" i="23"/>
  <c r="I278" i="23"/>
  <c r="AP277" i="23"/>
  <c r="AA277" i="23"/>
  <c r="U277" i="23"/>
  <c r="O277" i="23"/>
  <c r="I277" i="23"/>
  <c r="AP275" i="23"/>
  <c r="AA275" i="23"/>
  <c r="U275" i="23"/>
  <c r="O275" i="23"/>
  <c r="AE275" i="23"/>
  <c r="I275" i="23"/>
  <c r="AP274" i="23"/>
  <c r="AA274" i="23"/>
  <c r="U274" i="23"/>
  <c r="O274" i="23"/>
  <c r="I274" i="23"/>
  <c r="AP273" i="23"/>
  <c r="AA273" i="23"/>
  <c r="U273" i="23"/>
  <c r="O273" i="23"/>
  <c r="I273" i="23"/>
  <c r="AE273" i="23"/>
  <c r="AP272" i="23"/>
  <c r="AA272" i="23"/>
  <c r="U272" i="23"/>
  <c r="O272" i="23"/>
  <c r="I272" i="23"/>
  <c r="AA271" i="23"/>
  <c r="O271" i="23"/>
  <c r="I271" i="23"/>
  <c r="U271" i="23"/>
  <c r="AP269" i="23"/>
  <c r="U269" i="23"/>
  <c r="I269" i="23"/>
  <c r="O269" i="23"/>
  <c r="AA268" i="23"/>
  <c r="U268" i="23"/>
  <c r="O268" i="23"/>
  <c r="AP268" i="23"/>
  <c r="AP267" i="23"/>
  <c r="AA267" i="23"/>
  <c r="U267" i="23"/>
  <c r="I267" i="23"/>
  <c r="O267" i="23"/>
  <c r="AP266" i="23"/>
  <c r="AA266" i="23"/>
  <c r="U266" i="23"/>
  <c r="O266" i="23"/>
  <c r="AE266" i="23"/>
  <c r="I266" i="23"/>
  <c r="AP265" i="23"/>
  <c r="AA265" i="23"/>
  <c r="U265" i="23"/>
  <c r="O265" i="23"/>
  <c r="I265" i="23"/>
  <c r="AP263" i="23"/>
  <c r="AA263" i="23"/>
  <c r="U263" i="23"/>
  <c r="O263" i="23"/>
  <c r="K263" i="23"/>
  <c r="AE263" i="23"/>
  <c r="I263" i="23"/>
  <c r="AP262" i="23"/>
  <c r="AA262" i="23"/>
  <c r="U262" i="23"/>
  <c r="O262" i="23"/>
  <c r="I262" i="23"/>
  <c r="AE262" i="23"/>
  <c r="AP261" i="23"/>
  <c r="AE261" i="23"/>
  <c r="AA261" i="23"/>
  <c r="U261" i="23"/>
  <c r="O261" i="23"/>
  <c r="I261" i="23"/>
  <c r="AC260" i="23"/>
  <c r="AE260" i="23"/>
  <c r="I260" i="23"/>
  <c r="AP259" i="23"/>
  <c r="AA259" i="23"/>
  <c r="U259" i="23"/>
  <c r="O259" i="23"/>
  <c r="I259" i="23"/>
  <c r="AE259" i="23"/>
  <c r="AP257" i="23"/>
  <c r="AA257" i="23"/>
  <c r="U257" i="23"/>
  <c r="O257" i="23"/>
  <c r="I257" i="23"/>
  <c r="AA256" i="23"/>
  <c r="O256" i="23"/>
  <c r="I256" i="23"/>
  <c r="U256" i="23"/>
  <c r="AP255" i="23"/>
  <c r="U255" i="23"/>
  <c r="I255" i="23"/>
  <c r="O255" i="23"/>
  <c r="AA254" i="23"/>
  <c r="U254" i="23"/>
  <c r="O254" i="23"/>
  <c r="AE254" i="23"/>
  <c r="AP254" i="23"/>
  <c r="AP253" i="23"/>
  <c r="AA253" i="23"/>
  <c r="I253" i="23"/>
  <c r="U253" i="23"/>
  <c r="AP251" i="23"/>
  <c r="AA251" i="23"/>
  <c r="U251" i="23"/>
  <c r="O251" i="23"/>
  <c r="AE251" i="23"/>
  <c r="I251" i="23"/>
  <c r="AA250" i="23"/>
  <c r="U250" i="23"/>
  <c r="O250" i="23"/>
  <c r="I250" i="23"/>
  <c r="AP250" i="23"/>
  <c r="AP249" i="23"/>
  <c r="AA249" i="23"/>
  <c r="U249" i="23"/>
  <c r="O249" i="23"/>
  <c r="I249" i="23"/>
  <c r="AP248" i="23"/>
  <c r="AA248" i="23"/>
  <c r="U248" i="23"/>
  <c r="O248" i="23"/>
  <c r="I248" i="23"/>
  <c r="AE248" i="23"/>
  <c r="AP247" i="23"/>
  <c r="AA247" i="23"/>
  <c r="U247" i="23"/>
  <c r="O247" i="23"/>
  <c r="I247" i="23"/>
  <c r="AC245" i="23"/>
  <c r="U245" i="23"/>
  <c r="AE245" i="23"/>
  <c r="AP244" i="23"/>
  <c r="AA244" i="23"/>
  <c r="U244" i="23"/>
  <c r="O244" i="23"/>
  <c r="I244" i="23"/>
  <c r="AE244" i="23"/>
  <c r="AP243" i="23"/>
  <c r="AA243" i="23"/>
  <c r="U243" i="23"/>
  <c r="O243" i="23"/>
  <c r="I243" i="23"/>
  <c r="AE243" i="23"/>
  <c r="AA242" i="23"/>
  <c r="O242" i="23"/>
  <c r="I242" i="23"/>
  <c r="U242" i="23"/>
  <c r="AV287" i="23"/>
  <c r="AT287" i="23"/>
  <c r="AP241" i="23"/>
  <c r="AJ287" i="23"/>
  <c r="U241" i="23"/>
  <c r="O241" i="23"/>
  <c r="AE241" i="23"/>
  <c r="I241" i="23"/>
  <c r="BB219" i="23"/>
  <c r="A219" i="23"/>
  <c r="AP217" i="23"/>
  <c r="U217" i="23"/>
  <c r="O217" i="23"/>
  <c r="AE217" i="23"/>
  <c r="I217" i="23"/>
  <c r="AA216" i="23"/>
  <c r="U216" i="23"/>
  <c r="O216" i="23"/>
  <c r="AE216" i="23"/>
  <c r="AP216" i="23"/>
  <c r="AP215" i="23"/>
  <c r="AA215" i="23"/>
  <c r="I215" i="23"/>
  <c r="U215" i="23"/>
  <c r="AP214" i="23"/>
  <c r="AA214" i="23"/>
  <c r="O214" i="23"/>
  <c r="AE214" i="23"/>
  <c r="I214" i="23"/>
  <c r="AA213" i="23"/>
  <c r="U213" i="23"/>
  <c r="O213" i="23"/>
  <c r="I213" i="23"/>
  <c r="AP213" i="23"/>
  <c r="AA211" i="23"/>
  <c r="U211" i="23"/>
  <c r="O211" i="23"/>
  <c r="K211" i="23"/>
  <c r="AE211" i="23"/>
  <c r="I211" i="23"/>
  <c r="AP210" i="23"/>
  <c r="AA210" i="23"/>
  <c r="U210" i="23"/>
  <c r="I210" i="23"/>
  <c r="AE210" i="23"/>
  <c r="O210" i="23"/>
  <c r="AP209" i="23"/>
  <c r="AE209" i="23"/>
  <c r="AA209" i="23"/>
  <c r="U209" i="23"/>
  <c r="O209" i="23"/>
  <c r="I209" i="23"/>
  <c r="AC208" i="23"/>
  <c r="AE208" i="23"/>
  <c r="AP207" i="23"/>
  <c r="AA207" i="23"/>
  <c r="U207" i="23"/>
  <c r="O207" i="23"/>
  <c r="AE207" i="23"/>
  <c r="I207" i="23"/>
  <c r="AP205" i="23"/>
  <c r="AA205" i="23"/>
  <c r="U205" i="23"/>
  <c r="O205" i="23"/>
  <c r="I205" i="23"/>
  <c r="AP204" i="23"/>
  <c r="AA204" i="23"/>
  <c r="O204" i="23"/>
  <c r="I204" i="23"/>
  <c r="U204" i="23"/>
  <c r="AP203" i="23"/>
  <c r="AA203" i="23"/>
  <c r="U203" i="23"/>
  <c r="O203" i="23"/>
  <c r="I203" i="23"/>
  <c r="AA202" i="23"/>
  <c r="U202" i="23"/>
  <c r="O202" i="23"/>
  <c r="AE202" i="23"/>
  <c r="AP202" i="23"/>
  <c r="AP201" i="23"/>
  <c r="AA201" i="23"/>
  <c r="O201" i="23"/>
  <c r="AE201" i="23"/>
  <c r="U201" i="23"/>
  <c r="AP199" i="23"/>
  <c r="AA199" i="23"/>
  <c r="U199" i="23"/>
  <c r="O199" i="23"/>
  <c r="AE199" i="23"/>
  <c r="I199" i="23"/>
  <c r="U198" i="23"/>
  <c r="O198" i="23"/>
  <c r="I198" i="23"/>
  <c r="AP198" i="23"/>
  <c r="AP197" i="23"/>
  <c r="AA197" i="23"/>
  <c r="U197" i="23"/>
  <c r="O197" i="23"/>
  <c r="I197" i="23"/>
  <c r="AP196" i="23"/>
  <c r="AA196" i="23"/>
  <c r="U196" i="23"/>
  <c r="O196" i="23"/>
  <c r="I196" i="23"/>
  <c r="AE196" i="23"/>
  <c r="AP195" i="23"/>
  <c r="AA195" i="23"/>
  <c r="U195" i="23"/>
  <c r="O195" i="23"/>
  <c r="I195" i="23"/>
  <c r="AC193" i="23"/>
  <c r="AE193" i="23"/>
  <c r="AA192" i="23"/>
  <c r="U192" i="23"/>
  <c r="O192" i="23"/>
  <c r="AE192" i="23"/>
  <c r="AP192" i="23"/>
  <c r="AP191" i="23"/>
  <c r="AA191" i="23"/>
  <c r="U191" i="23"/>
  <c r="I191" i="23"/>
  <c r="AE191" i="23"/>
  <c r="O191" i="23"/>
  <c r="AA190" i="23"/>
  <c r="U190" i="23"/>
  <c r="O190" i="23"/>
  <c r="I190" i="23"/>
  <c r="AP190" i="23"/>
  <c r="U189" i="23"/>
  <c r="O189" i="23"/>
  <c r="AE189" i="23"/>
  <c r="AP189" i="23"/>
  <c r="AP187" i="23"/>
  <c r="AA187" i="23"/>
  <c r="U187" i="23"/>
  <c r="O187" i="23"/>
  <c r="AE187" i="23"/>
  <c r="I187" i="23"/>
  <c r="AP186" i="23"/>
  <c r="AA186" i="23"/>
  <c r="U186" i="23"/>
  <c r="Q186" i="23"/>
  <c r="O186" i="23"/>
  <c r="AE186" i="23"/>
  <c r="I186" i="23"/>
  <c r="AP185" i="23"/>
  <c r="AA185" i="23"/>
  <c r="U185" i="23"/>
  <c r="O185" i="23"/>
  <c r="I185" i="23"/>
  <c r="AP184" i="23"/>
  <c r="U184" i="23"/>
  <c r="O184" i="23"/>
  <c r="I184" i="23"/>
  <c r="AA184" i="23"/>
  <c r="AP183" i="23"/>
  <c r="U183" i="23"/>
  <c r="O183" i="23"/>
  <c r="I183" i="23"/>
  <c r="AA183" i="23"/>
  <c r="AP181" i="23"/>
  <c r="AA181" i="23"/>
  <c r="Q181" i="23"/>
  <c r="O181" i="23"/>
  <c r="I181" i="23"/>
  <c r="AE181" i="23"/>
  <c r="U181" i="23"/>
  <c r="AP180" i="23"/>
  <c r="AA180" i="23"/>
  <c r="U180" i="23"/>
  <c r="O180" i="23"/>
  <c r="I180" i="23"/>
  <c r="AA178" i="23"/>
  <c r="O178" i="23"/>
  <c r="AE178" i="23"/>
  <c r="U178" i="23"/>
  <c r="AA177" i="23"/>
  <c r="U177" i="23"/>
  <c r="I177" i="23"/>
  <c r="AE177" i="23"/>
  <c r="AP177" i="23"/>
  <c r="AP175" i="23"/>
  <c r="AE175" i="23"/>
  <c r="W175" i="23" s="1"/>
  <c r="AA175" i="23"/>
  <c r="U175" i="23"/>
  <c r="I175" i="23"/>
  <c r="O175" i="23"/>
  <c r="AC174" i="23"/>
  <c r="W174" i="23"/>
  <c r="AE174" i="23"/>
  <c r="AP173" i="23"/>
  <c r="AA173" i="23"/>
  <c r="U173" i="23"/>
  <c r="O173" i="23"/>
  <c r="I173" i="23"/>
  <c r="AP172" i="23"/>
  <c r="AA172" i="23"/>
  <c r="U172" i="23"/>
  <c r="O172" i="23"/>
  <c r="I172" i="23"/>
  <c r="AP171" i="23"/>
  <c r="AA171" i="23"/>
  <c r="U171" i="23"/>
  <c r="O171" i="23"/>
  <c r="I171" i="23"/>
  <c r="AP169" i="23"/>
  <c r="AA169" i="23"/>
  <c r="U169" i="23"/>
  <c r="I169" i="23"/>
  <c r="O169" i="23"/>
  <c r="AP168" i="23"/>
  <c r="AA168" i="23"/>
  <c r="O168" i="23"/>
  <c r="I168" i="23"/>
  <c r="AE168" i="23"/>
  <c r="U168" i="23"/>
  <c r="AP167" i="23"/>
  <c r="AA167" i="23"/>
  <c r="U167" i="23"/>
  <c r="O167" i="23"/>
  <c r="I167" i="23"/>
  <c r="AA166" i="23"/>
  <c r="W166" i="23"/>
  <c r="U166" i="23"/>
  <c r="O166" i="23"/>
  <c r="AE166" i="23"/>
  <c r="AP166" i="23"/>
  <c r="AP165" i="23"/>
  <c r="AA165" i="23"/>
  <c r="U165" i="23"/>
  <c r="I165" i="23"/>
  <c r="O165" i="23"/>
  <c r="AP147" i="23"/>
  <c r="AA147" i="23"/>
  <c r="U147" i="23"/>
  <c r="O147" i="23"/>
  <c r="I147" i="23"/>
  <c r="AP146" i="23"/>
  <c r="AA146" i="23"/>
  <c r="U146" i="23"/>
  <c r="O146" i="23"/>
  <c r="I146" i="23"/>
  <c r="AP145" i="23"/>
  <c r="AA145" i="23"/>
  <c r="U145" i="23"/>
  <c r="O145" i="23"/>
  <c r="AE145" i="23"/>
  <c r="I145" i="23"/>
  <c r="AP144" i="23"/>
  <c r="AA144" i="23"/>
  <c r="U144" i="23"/>
  <c r="O144" i="23"/>
  <c r="I144" i="23"/>
  <c r="AP143" i="23"/>
  <c r="AA143" i="23"/>
  <c r="U143" i="23"/>
  <c r="O143" i="23"/>
  <c r="I143" i="23"/>
  <c r="AP141" i="23"/>
  <c r="U141" i="23"/>
  <c r="O141" i="23"/>
  <c r="I141" i="23"/>
  <c r="AE141" i="23"/>
  <c r="AA141" i="23"/>
  <c r="AP140" i="23"/>
  <c r="AA140" i="23"/>
  <c r="U140" i="23"/>
  <c r="O140" i="23"/>
  <c r="I140" i="23"/>
  <c r="O139" i="23"/>
  <c r="AP138" i="23"/>
  <c r="AA138" i="23"/>
  <c r="O138" i="23"/>
  <c r="I138" i="23"/>
  <c r="AE138" i="23"/>
  <c r="U138" i="23"/>
  <c r="AP137" i="23"/>
  <c r="AA137" i="23"/>
  <c r="U137" i="23"/>
  <c r="O137" i="23"/>
  <c r="I137" i="23"/>
  <c r="AA135" i="23"/>
  <c r="U135" i="23"/>
  <c r="O135" i="23"/>
  <c r="AE135" i="23"/>
  <c r="W135" i="23" s="1"/>
  <c r="AP135" i="23"/>
  <c r="AP134" i="23"/>
  <c r="AA134" i="23"/>
  <c r="U134" i="23"/>
  <c r="I134" i="23"/>
  <c r="O134" i="23"/>
  <c r="AP133" i="23"/>
  <c r="AA133" i="23"/>
  <c r="U133" i="23"/>
  <c r="O133" i="23"/>
  <c r="I133" i="23"/>
  <c r="AP132" i="23"/>
  <c r="AA132" i="23"/>
  <c r="U132" i="23"/>
  <c r="O132" i="23"/>
  <c r="I132" i="23"/>
  <c r="AP131" i="23"/>
  <c r="AA131" i="23"/>
  <c r="U131" i="23"/>
  <c r="O131" i="23"/>
  <c r="AE131" i="23"/>
  <c r="I131" i="23"/>
  <c r="AP129" i="23"/>
  <c r="AL129" i="23"/>
  <c r="AA129" i="23"/>
  <c r="U129" i="23"/>
  <c r="O129" i="23"/>
  <c r="I129" i="23"/>
  <c r="AE129" i="23"/>
  <c r="AP128" i="23"/>
  <c r="AA128" i="23"/>
  <c r="U128" i="23"/>
  <c r="O128" i="23"/>
  <c r="I128" i="23"/>
  <c r="AP127" i="23"/>
  <c r="U127" i="23"/>
  <c r="O127" i="23"/>
  <c r="I127" i="23"/>
  <c r="AE127" i="23"/>
  <c r="AA127" i="23"/>
  <c r="AP126" i="23"/>
  <c r="AA126" i="23"/>
  <c r="U126" i="23"/>
  <c r="O126" i="23"/>
  <c r="I126" i="23"/>
  <c r="AA125" i="23"/>
  <c r="O125" i="23"/>
  <c r="AP123" i="23"/>
  <c r="AA123" i="23"/>
  <c r="O123" i="23"/>
  <c r="I123" i="23"/>
  <c r="AE123" i="23"/>
  <c r="U123" i="23"/>
  <c r="AP122" i="23"/>
  <c r="AA122" i="23"/>
  <c r="U122" i="23"/>
  <c r="O122" i="23"/>
  <c r="I122" i="23"/>
  <c r="AC121" i="23"/>
  <c r="AA121" i="23"/>
  <c r="W121" i="23"/>
  <c r="U121" i="23"/>
  <c r="O121" i="23"/>
  <c r="AE121" i="23"/>
  <c r="AP120" i="23"/>
  <c r="AA120" i="23"/>
  <c r="U120" i="23"/>
  <c r="I120" i="23"/>
  <c r="O120" i="23"/>
  <c r="AP119" i="23"/>
  <c r="AA119" i="23"/>
  <c r="U119" i="23"/>
  <c r="O119" i="23"/>
  <c r="I119" i="23"/>
  <c r="AP117" i="23"/>
  <c r="AA117" i="23"/>
  <c r="U117" i="23"/>
  <c r="O117" i="23"/>
  <c r="I117" i="23"/>
  <c r="AP116" i="23"/>
  <c r="AA116" i="23"/>
  <c r="U116" i="23"/>
  <c r="O116" i="23"/>
  <c r="AE116" i="23"/>
  <c r="I116" i="23"/>
  <c r="AP115" i="23"/>
  <c r="AA115" i="23"/>
  <c r="U115" i="23"/>
  <c r="O115" i="23"/>
  <c r="I115" i="23"/>
  <c r="AP114" i="23"/>
  <c r="AA114" i="23"/>
  <c r="U114" i="23"/>
  <c r="O114" i="23"/>
  <c r="I114" i="23"/>
  <c r="I113" i="23"/>
  <c r="AA113" i="23"/>
  <c r="AP111" i="23"/>
  <c r="AA111" i="23"/>
  <c r="U111" i="23"/>
  <c r="O111" i="23"/>
  <c r="I111" i="23"/>
  <c r="AP110" i="23"/>
  <c r="AA110" i="23"/>
  <c r="U110" i="23"/>
  <c r="O110" i="23"/>
  <c r="I110" i="23"/>
  <c r="AP109" i="23"/>
  <c r="AA109" i="23"/>
  <c r="O109" i="23"/>
  <c r="I109" i="23"/>
  <c r="AE109" i="23"/>
  <c r="U109" i="23"/>
  <c r="AP108" i="23"/>
  <c r="AA108" i="23"/>
  <c r="U108" i="23"/>
  <c r="O108" i="23"/>
  <c r="I108" i="23"/>
  <c r="U107" i="23"/>
  <c r="O107" i="23"/>
  <c r="AE107" i="23"/>
  <c r="AC107" i="23" s="1"/>
  <c r="AP107" i="23"/>
  <c r="AP105" i="23"/>
  <c r="AE105" i="23"/>
  <c r="Q105" i="23" s="1"/>
  <c r="AA105" i="23"/>
  <c r="U105" i="23"/>
  <c r="O105" i="23"/>
  <c r="I105" i="23"/>
  <c r="AP104" i="23"/>
  <c r="U104" i="23"/>
  <c r="O104" i="23"/>
  <c r="I104" i="23"/>
  <c r="AP103" i="23"/>
  <c r="AA103" i="23"/>
  <c r="U103" i="23"/>
  <c r="O103" i="23"/>
  <c r="I103" i="23"/>
  <c r="AP102" i="23"/>
  <c r="AA102" i="23"/>
  <c r="U102" i="23"/>
  <c r="O102" i="23"/>
  <c r="I102" i="23"/>
  <c r="AE102" i="23"/>
  <c r="AP101" i="23"/>
  <c r="AA101" i="23"/>
  <c r="U101" i="23"/>
  <c r="O101" i="23"/>
  <c r="I101" i="23"/>
  <c r="AP99" i="23"/>
  <c r="AA99" i="23"/>
  <c r="U99" i="23"/>
  <c r="O99" i="23"/>
  <c r="AE99" i="23"/>
  <c r="O98" i="23"/>
  <c r="I98" i="23"/>
  <c r="AA98" i="23"/>
  <c r="AL97" i="23"/>
  <c r="AE97" i="23"/>
  <c r="Q97" i="23" s="1"/>
  <c r="AC97" i="23"/>
  <c r="AA97" i="23"/>
  <c r="AP96" i="23"/>
  <c r="AA96" i="23"/>
  <c r="U96" i="23"/>
  <c r="O96" i="23"/>
  <c r="I96" i="23"/>
  <c r="AP95" i="23"/>
  <c r="AA95" i="23"/>
  <c r="O95" i="23"/>
  <c r="I95" i="23"/>
  <c r="U95" i="23"/>
  <c r="AP93" i="23"/>
  <c r="AA93" i="23"/>
  <c r="U93" i="23"/>
  <c r="O93" i="23"/>
  <c r="I93" i="23"/>
  <c r="U92" i="23"/>
  <c r="O92" i="23"/>
  <c r="AP92" i="23"/>
  <c r="AP91" i="23"/>
  <c r="AA91" i="23"/>
  <c r="U91" i="23"/>
  <c r="O91" i="23"/>
  <c r="I91" i="23"/>
  <c r="AP90" i="23"/>
  <c r="AE90" i="23"/>
  <c r="AC90" i="23" s="1"/>
  <c r="AA90" i="23"/>
  <c r="U90" i="23"/>
  <c r="O90" i="23"/>
  <c r="I90" i="23"/>
  <c r="AA89" i="23"/>
  <c r="M219" i="23"/>
  <c r="BB60" i="23"/>
  <c r="BB289" i="23" s="1"/>
  <c r="A60" i="23"/>
  <c r="A289" i="23" s="1"/>
  <c r="O58" i="23"/>
  <c r="AP58" i="23"/>
  <c r="AP57" i="23"/>
  <c r="AA57" i="23"/>
  <c r="U57" i="23"/>
  <c r="O57" i="23"/>
  <c r="I57" i="23"/>
  <c r="AP56" i="23"/>
  <c r="AA56" i="23"/>
  <c r="U56" i="23"/>
  <c r="O56" i="23"/>
  <c r="K56" i="23"/>
  <c r="I56" i="23"/>
  <c r="AE56" i="23"/>
  <c r="AL56" i="23" s="1"/>
  <c r="AP54" i="23"/>
  <c r="AE54" i="23"/>
  <c r="AC54" i="23" s="1"/>
  <c r="U54" i="23"/>
  <c r="O54" i="23"/>
  <c r="I54" i="23"/>
  <c r="AA54" i="23"/>
  <c r="U53" i="23"/>
  <c r="AE53" i="23"/>
  <c r="AA53" i="23"/>
  <c r="AP52" i="23"/>
  <c r="AE52" i="23"/>
  <c r="AC52" i="23" s="1"/>
  <c r="AA52" i="23"/>
  <c r="U52" i="23"/>
  <c r="I52" i="23"/>
  <c r="AP51" i="23"/>
  <c r="AA51" i="23"/>
  <c r="O51" i="23"/>
  <c r="I51" i="23"/>
  <c r="U51" i="23"/>
  <c r="AA50" i="23"/>
  <c r="O50" i="23"/>
  <c r="U50" i="23"/>
  <c r="AP48" i="23"/>
  <c r="AA48" i="23"/>
  <c r="U48" i="23"/>
  <c r="O48" i="23"/>
  <c r="I48" i="23"/>
  <c r="AP47" i="23"/>
  <c r="I47" i="23"/>
  <c r="O47" i="23"/>
  <c r="AP46" i="23"/>
  <c r="AA46" i="23"/>
  <c r="U46" i="23"/>
  <c r="O46" i="23"/>
  <c r="I46" i="23"/>
  <c r="AP45" i="23"/>
  <c r="AA45" i="23"/>
  <c r="U45" i="23"/>
  <c r="O45" i="23"/>
  <c r="I45" i="23"/>
  <c r="AP44" i="23"/>
  <c r="U44" i="23"/>
  <c r="O44" i="23"/>
  <c r="I44" i="23"/>
  <c r="AA44" i="23"/>
  <c r="U42" i="23"/>
  <c r="O42" i="23"/>
  <c r="AE42" i="23"/>
  <c r="I42" i="23"/>
  <c r="AP41" i="23"/>
  <c r="AA41" i="23"/>
  <c r="O41" i="23"/>
  <c r="I41" i="23"/>
  <c r="U41" i="23"/>
  <c r="AP40" i="23"/>
  <c r="AA40" i="23"/>
  <c r="O40" i="23"/>
  <c r="I40" i="23"/>
  <c r="AE40" i="23"/>
  <c r="U40" i="23"/>
  <c r="AA39" i="23"/>
  <c r="U39" i="23"/>
  <c r="O39" i="23"/>
  <c r="AE39" i="23"/>
  <c r="AP39" i="23"/>
  <c r="AA38" i="23"/>
  <c r="O38" i="23"/>
  <c r="AE38" i="23"/>
  <c r="U38" i="23"/>
  <c r="AP36" i="23"/>
  <c r="AA36" i="23"/>
  <c r="U36" i="23"/>
  <c r="O36" i="23"/>
  <c r="I36" i="23"/>
  <c r="AP35" i="23"/>
  <c r="AA35" i="23"/>
  <c r="U35" i="23"/>
  <c r="O35" i="23"/>
  <c r="I35" i="23"/>
  <c r="AP34" i="23"/>
  <c r="AA34" i="23"/>
  <c r="U34" i="23"/>
  <c r="O34" i="23"/>
  <c r="AE34" i="23"/>
  <c r="I34" i="23"/>
  <c r="AE33" i="23"/>
  <c r="AP32" i="23"/>
  <c r="AA32" i="23"/>
  <c r="U32" i="23"/>
  <c r="O32" i="23"/>
  <c r="I32" i="23"/>
  <c r="AE32" i="23"/>
  <c r="AP30" i="23"/>
  <c r="AA30" i="23"/>
  <c r="O30" i="23"/>
  <c r="I30" i="23"/>
  <c r="AE30" i="23"/>
  <c r="U30" i="23"/>
  <c r="AP29" i="23"/>
  <c r="U29" i="23"/>
  <c r="O29" i="23"/>
  <c r="I29" i="23"/>
  <c r="AA29" i="23"/>
  <c r="U28" i="23"/>
  <c r="O28" i="23"/>
  <c r="AE28" i="23"/>
  <c r="I28" i="23"/>
  <c r="AP27" i="23"/>
  <c r="AA27" i="23"/>
  <c r="U27" i="23"/>
  <c r="O27" i="23"/>
  <c r="I27" i="23"/>
  <c r="AP26" i="23"/>
  <c r="AA26" i="23"/>
  <c r="O26" i="23"/>
  <c r="I26" i="23"/>
  <c r="AE26" i="23"/>
  <c r="U26" i="23"/>
  <c r="AE24" i="23"/>
  <c r="AC24" i="23" s="1"/>
  <c r="AA24" i="23"/>
  <c r="U24" i="23"/>
  <c r="O24" i="23"/>
  <c r="I24" i="23"/>
  <c r="AP24" i="23"/>
  <c r="AA23" i="23"/>
  <c r="O23" i="23"/>
  <c r="AE23" i="23"/>
  <c r="U23" i="23"/>
  <c r="AP22" i="23"/>
  <c r="AA22" i="23"/>
  <c r="U22" i="23"/>
  <c r="O22" i="23"/>
  <c r="I22" i="23"/>
  <c r="AP21" i="23"/>
  <c r="AA21" i="23"/>
  <c r="U21" i="23"/>
  <c r="O21" i="23"/>
  <c r="I21" i="23"/>
  <c r="AP20" i="23"/>
  <c r="AA20" i="23"/>
  <c r="U20" i="23"/>
  <c r="O20" i="23"/>
  <c r="I20" i="23"/>
  <c r="AP18" i="23"/>
  <c r="AA18" i="23"/>
  <c r="U18" i="23"/>
  <c r="O18" i="23"/>
  <c r="I18" i="23"/>
  <c r="AE18" i="23"/>
  <c r="AP17" i="23"/>
  <c r="AA17" i="23"/>
  <c r="U17" i="23"/>
  <c r="O17" i="23"/>
  <c r="I17" i="23"/>
  <c r="AE17" i="23"/>
  <c r="AP16" i="23"/>
  <c r="AA16" i="23"/>
  <c r="O16" i="23"/>
  <c r="I16" i="23"/>
  <c r="AE16" i="23"/>
  <c r="U16" i="23"/>
  <c r="AP15" i="23"/>
  <c r="U15" i="23"/>
  <c r="O15" i="23"/>
  <c r="I15" i="23"/>
  <c r="AA15" i="23"/>
  <c r="AV60" i="23"/>
  <c r="AN60" i="23"/>
  <c r="S60" i="23"/>
  <c r="M60" i="23"/>
  <c r="I14" i="23"/>
  <c r="M219" i="39" l="1"/>
  <c r="AA89" i="39"/>
  <c r="AC14" i="39"/>
  <c r="O289" i="39"/>
  <c r="Q289" i="39"/>
  <c r="AE289" i="39"/>
  <c r="M15" i="39"/>
  <c r="AA15" i="39" s="1"/>
  <c r="AC15" i="39" s="1"/>
  <c r="E219" i="39"/>
  <c r="E289" i="39" s="1"/>
  <c r="W14" i="39"/>
  <c r="W61" i="39" s="1"/>
  <c r="W289" i="39" s="1"/>
  <c r="M61" i="39"/>
  <c r="O219" i="39"/>
  <c r="M241" i="39"/>
  <c r="BL272" i="30"/>
  <c r="BL277" i="30"/>
  <c r="BB58" i="32"/>
  <c r="BB133" i="32"/>
  <c r="BT186" i="33"/>
  <c r="W213" i="34"/>
  <c r="S283" i="34"/>
  <c r="AK41" i="38"/>
  <c r="AI115" i="38"/>
  <c r="AI216" i="38"/>
  <c r="AH21" i="30"/>
  <c r="S42" i="32"/>
  <c r="S57" i="32"/>
  <c r="G129" i="32"/>
  <c r="M273" i="32"/>
  <c r="AL189" i="33"/>
  <c r="BV193" i="33"/>
  <c r="BV209" i="33"/>
  <c r="S272" i="33"/>
  <c r="BP281" i="33"/>
  <c r="AR28" i="34"/>
  <c r="AR95" i="34"/>
  <c r="G98" i="34"/>
  <c r="AR102" i="34"/>
  <c r="AR105" i="34"/>
  <c r="G113" i="34"/>
  <c r="G123" i="34"/>
  <c r="AR131" i="34"/>
  <c r="S198" i="34"/>
  <c r="G242" i="34"/>
  <c r="G245" i="34"/>
  <c r="G281" i="34"/>
  <c r="G46" i="35"/>
  <c r="G53" i="35"/>
  <c r="AR57" i="35"/>
  <c r="G123" i="35"/>
  <c r="G138" i="35"/>
  <c r="AR141" i="35"/>
  <c r="G165" i="35"/>
  <c r="G168" i="35"/>
  <c r="AR172" i="35"/>
  <c r="G175" i="35"/>
  <c r="AR179" i="35"/>
  <c r="AK56" i="38"/>
  <c r="AK255" i="38"/>
  <c r="Y269" i="38"/>
  <c r="AK269" i="38" s="1"/>
  <c r="G28" i="31"/>
  <c r="G42" i="31"/>
  <c r="AX39" i="32"/>
  <c r="G143" i="32"/>
  <c r="BR255" i="33"/>
  <c r="Y269" i="33"/>
  <c r="Y271" i="33"/>
  <c r="Y272" i="33"/>
  <c r="Y277" i="33"/>
  <c r="Y278" i="33"/>
  <c r="Y279" i="33"/>
  <c r="AT14" i="34"/>
  <c r="AT17" i="34"/>
  <c r="AT28" i="34"/>
  <c r="M98" i="34"/>
  <c r="M113" i="34"/>
  <c r="M131" i="34"/>
  <c r="M138" i="34"/>
  <c r="M168" i="34"/>
  <c r="M172" i="34"/>
  <c r="M242" i="34"/>
  <c r="M253" i="34"/>
  <c r="AT267" i="34"/>
  <c r="M278" i="34"/>
  <c r="AT281" i="34"/>
  <c r="S17" i="35"/>
  <c r="AV21" i="35"/>
  <c r="S24" i="35"/>
  <c r="S32" i="35"/>
  <c r="AV35" i="35"/>
  <c r="AT50" i="35"/>
  <c r="M57" i="35"/>
  <c r="AT123" i="35"/>
  <c r="AT138" i="35"/>
  <c r="M165" i="35"/>
  <c r="AT168" i="35"/>
  <c r="M175" i="35"/>
  <c r="BB115" i="32"/>
  <c r="AF255" i="33"/>
  <c r="AF260" i="33"/>
  <c r="AF281" i="33"/>
  <c r="AV14" i="34"/>
  <c r="AV17" i="34"/>
  <c r="AV24" i="34"/>
  <c r="S28" i="34"/>
  <c r="AV32" i="34"/>
  <c r="M42" i="34"/>
  <c r="AT46" i="34"/>
  <c r="AT50" i="34"/>
  <c r="S91" i="34"/>
  <c r="S98" i="34"/>
  <c r="AV105" i="34"/>
  <c r="S113" i="34"/>
  <c r="AV123" i="34"/>
  <c r="AV145" i="34"/>
  <c r="AV165" i="34"/>
  <c r="AV168" i="34"/>
  <c r="S245" i="34"/>
  <c r="S249" i="34"/>
  <c r="AV253" i="34"/>
  <c r="S267" i="34"/>
  <c r="S274" i="34"/>
  <c r="AV281" i="34"/>
  <c r="S46" i="35"/>
  <c r="AV50" i="35"/>
  <c r="AV53" i="35"/>
  <c r="AV138" i="35"/>
  <c r="S141" i="35"/>
  <c r="AV165" i="35"/>
  <c r="S172" i="35"/>
  <c r="S175" i="35"/>
  <c r="S183" i="35"/>
  <c r="AV186" i="35"/>
  <c r="AV190" i="35"/>
  <c r="AV193" i="35"/>
  <c r="AV201" i="35"/>
  <c r="AV204" i="35"/>
  <c r="AR248" i="35"/>
  <c r="G251" i="35"/>
  <c r="AN98" i="30"/>
  <c r="AN172" i="30"/>
  <c r="G134" i="31"/>
  <c r="S39" i="32"/>
  <c r="G20" i="35"/>
  <c r="AR23" i="35"/>
  <c r="G27" i="35"/>
  <c r="G34" i="35"/>
  <c r="AR38" i="35"/>
  <c r="G41" i="35"/>
  <c r="AR93" i="35"/>
  <c r="AR101" i="35"/>
  <c r="G104" i="35"/>
  <c r="AR115" i="35"/>
  <c r="G119" i="35"/>
  <c r="G122" i="35"/>
  <c r="AK284" i="38"/>
  <c r="BR274" i="30"/>
  <c r="S250" i="31"/>
  <c r="AR16" i="34"/>
  <c r="G27" i="34"/>
  <c r="AR38" i="34"/>
  <c r="AR90" i="34"/>
  <c r="G93" i="34"/>
  <c r="AR101" i="34"/>
  <c r="AR104" i="34"/>
  <c r="G108" i="34"/>
  <c r="G144" i="34"/>
  <c r="AR174" i="34"/>
  <c r="G178" i="34"/>
  <c r="AV204" i="34"/>
  <c r="AV211" i="34"/>
  <c r="G241" i="34"/>
  <c r="AR251" i="34"/>
  <c r="G255" i="34"/>
  <c r="AR277" i="34"/>
  <c r="M16" i="35"/>
  <c r="M23" i="35"/>
  <c r="AT27" i="35"/>
  <c r="AT30" i="35"/>
  <c r="M38" i="35"/>
  <c r="W45" i="35"/>
  <c r="G48" i="35"/>
  <c r="AR52" i="35"/>
  <c r="G56" i="35"/>
  <c r="AT90" i="35"/>
  <c r="AT93" i="35"/>
  <c r="M101" i="35"/>
  <c r="AT104" i="35"/>
  <c r="AT115" i="35"/>
  <c r="G133" i="35"/>
  <c r="G144" i="35"/>
  <c r="G147" i="35"/>
  <c r="AR167" i="35"/>
  <c r="AR174" i="35"/>
  <c r="AR178" i="35"/>
  <c r="G185" i="35"/>
  <c r="AR189" i="35"/>
  <c r="BT273" i="30"/>
  <c r="M186" i="31"/>
  <c r="Y123" i="32"/>
  <c r="G183" i="32"/>
  <c r="G45" i="34"/>
  <c r="G48" i="34"/>
  <c r="AR52" i="34"/>
  <c r="AT90" i="34"/>
  <c r="M101" i="34"/>
  <c r="M108" i="34"/>
  <c r="AT111" i="34"/>
  <c r="AT126" i="34"/>
  <c r="M167" i="34"/>
  <c r="M174" i="34"/>
  <c r="AT248" i="34"/>
  <c r="M251" i="34"/>
  <c r="AT259" i="34"/>
  <c r="M266" i="34"/>
  <c r="AV16" i="35"/>
  <c r="S20" i="35"/>
  <c r="AV23" i="35"/>
  <c r="S27" i="35"/>
  <c r="AV30" i="35"/>
  <c r="S34" i="35"/>
  <c r="S41" i="35"/>
  <c r="M52" i="35"/>
  <c r="AV90" i="35"/>
  <c r="AV93" i="35"/>
  <c r="AV97" i="35"/>
  <c r="S101" i="35"/>
  <c r="AV104" i="35"/>
  <c r="S111" i="35"/>
  <c r="S119" i="35"/>
  <c r="M126" i="35"/>
  <c r="AT133" i="35"/>
  <c r="M140" i="35"/>
  <c r="M144" i="35"/>
  <c r="M171" i="35"/>
  <c r="M174" i="35"/>
  <c r="AT181" i="35"/>
  <c r="M185" i="35"/>
  <c r="U117" i="37"/>
  <c r="AK115" i="38"/>
  <c r="AV20" i="34"/>
  <c r="AV23" i="34"/>
  <c r="AV27" i="34"/>
  <c r="AV34" i="34"/>
  <c r="M38" i="34"/>
  <c r="AT52" i="34"/>
  <c r="S90" i="34"/>
  <c r="S101" i="34"/>
  <c r="S108" i="34"/>
  <c r="AV122" i="34"/>
  <c r="AV126" i="34"/>
  <c r="AV133" i="34"/>
  <c r="AV147" i="34"/>
  <c r="S174" i="34"/>
  <c r="S185" i="34"/>
  <c r="S241" i="34"/>
  <c r="S248" i="34"/>
  <c r="S262" i="34"/>
  <c r="AV269" i="34"/>
  <c r="AP60" i="35"/>
  <c r="S48" i="35"/>
  <c r="W126" i="35"/>
  <c r="AV133" i="35"/>
  <c r="S167" i="35"/>
  <c r="W171" i="35"/>
  <c r="AB171" i="35" s="1"/>
  <c r="AV174" i="35"/>
  <c r="AV178" i="35"/>
  <c r="S181" i="35"/>
  <c r="AV189" i="35"/>
  <c r="S192" i="35"/>
  <c r="AV196" i="35"/>
  <c r="S210" i="35"/>
  <c r="AV214" i="35"/>
  <c r="AR243" i="35"/>
  <c r="G247" i="35"/>
  <c r="AK129" i="38"/>
  <c r="Y144" i="38"/>
  <c r="AK144" i="38" s="1"/>
  <c r="Y174" i="38"/>
  <c r="AK174" i="38" s="1"/>
  <c r="AK189" i="38"/>
  <c r="AZ17" i="32"/>
  <c r="BB108" i="32"/>
  <c r="G193" i="32"/>
  <c r="S196" i="32"/>
  <c r="AL42" i="33"/>
  <c r="AL52" i="33"/>
  <c r="AL57" i="33"/>
  <c r="BR90" i="33"/>
  <c r="BR92" i="33"/>
  <c r="Y95" i="33"/>
  <c r="Y103" i="33"/>
  <c r="BR104" i="33"/>
  <c r="Y116" i="33"/>
  <c r="Y117" i="33"/>
  <c r="BP123" i="33"/>
  <c r="BP133" i="33"/>
  <c r="S140" i="33"/>
  <c r="S166" i="33"/>
  <c r="BP168" i="33"/>
  <c r="S172" i="33"/>
  <c r="S174" i="33"/>
  <c r="BN184" i="33"/>
  <c r="M189" i="33"/>
  <c r="BN190" i="33"/>
  <c r="BN193" i="33"/>
  <c r="BN211" i="33"/>
  <c r="AR18" i="34"/>
  <c r="AR22" i="34"/>
  <c r="AR26" i="34"/>
  <c r="AR36" i="34"/>
  <c r="AR53" i="34"/>
  <c r="S57" i="34"/>
  <c r="G89" i="34"/>
  <c r="G96" i="34"/>
  <c r="G103" i="34"/>
  <c r="AR107" i="34"/>
  <c r="G117" i="34"/>
  <c r="G128" i="34"/>
  <c r="G139" i="34"/>
  <c r="W180" i="34"/>
  <c r="AB180" i="34" s="1"/>
  <c r="AV199" i="34"/>
  <c r="AR243" i="34"/>
  <c r="AR247" i="34"/>
  <c r="G250" i="34"/>
  <c r="G279" i="34"/>
  <c r="W15" i="35"/>
  <c r="AJ15" i="35" s="1"/>
  <c r="M18" i="35"/>
  <c r="AT26" i="35"/>
  <c r="AR47" i="35"/>
  <c r="G51" i="35"/>
  <c r="W54" i="35"/>
  <c r="G58" i="35"/>
  <c r="M92" i="35"/>
  <c r="AT99" i="35"/>
  <c r="AT107" i="35"/>
  <c r="M110" i="35"/>
  <c r="M114" i="35"/>
  <c r="G125" i="35"/>
  <c r="G128" i="35"/>
  <c r="AR132" i="35"/>
  <c r="AR146" i="35"/>
  <c r="G169" i="35"/>
  <c r="G173" i="35"/>
  <c r="G180" i="35"/>
  <c r="AG287" i="38"/>
  <c r="G89" i="30"/>
  <c r="BL138" i="30"/>
  <c r="G103" i="31"/>
  <c r="BB92" i="32"/>
  <c r="BR134" i="33"/>
  <c r="Y146" i="33"/>
  <c r="Y165" i="33"/>
  <c r="S193" i="33"/>
  <c r="BP196" i="33"/>
  <c r="BP199" i="33"/>
  <c r="BP201" i="33"/>
  <c r="W26" i="34"/>
  <c r="AT36" i="34"/>
  <c r="AT89" i="34"/>
  <c r="AT96" i="34"/>
  <c r="M103" i="34"/>
  <c r="M173" i="34"/>
  <c r="M177" i="34"/>
  <c r="M243" i="34"/>
  <c r="M247" i="34"/>
  <c r="AT254" i="34"/>
  <c r="AT272" i="34"/>
  <c r="M283" i="34"/>
  <c r="S15" i="35"/>
  <c r="AV18" i="35"/>
  <c r="S22" i="35"/>
  <c r="S29" i="35"/>
  <c r="S36" i="35"/>
  <c r="AV40" i="35"/>
  <c r="S44" i="35"/>
  <c r="M47" i="35"/>
  <c r="AT54" i="35"/>
  <c r="AV89" i="35"/>
  <c r="S92" i="35"/>
  <c r="S99" i="35"/>
  <c r="AV103" i="35"/>
  <c r="S107" i="35"/>
  <c r="S110" i="35"/>
  <c r="M125" i="35"/>
  <c r="M135" i="35"/>
  <c r="M166" i="35"/>
  <c r="M169" i="35"/>
  <c r="AT173" i="35"/>
  <c r="AT177" i="35"/>
  <c r="M180" i="35"/>
  <c r="W184" i="35"/>
  <c r="AP287" i="35"/>
  <c r="I287" i="38"/>
  <c r="AR255" i="35"/>
  <c r="AR262" i="35"/>
  <c r="G266" i="35"/>
  <c r="AR277" i="35"/>
  <c r="M18" i="37"/>
  <c r="AD48" i="37"/>
  <c r="AD56" i="37"/>
  <c r="AD57" i="37"/>
  <c r="U108" i="37"/>
  <c r="U127" i="37"/>
  <c r="M132" i="37"/>
  <c r="M134" i="37"/>
  <c r="M135" i="37"/>
  <c r="M139" i="37"/>
  <c r="M141" i="37"/>
  <c r="M143" i="37"/>
  <c r="M145" i="37"/>
  <c r="M172" i="37"/>
  <c r="M175" i="37"/>
  <c r="M179" i="37"/>
  <c r="M190" i="37"/>
  <c r="Y15" i="38"/>
  <c r="AK15" i="38" s="1"/>
  <c r="Y47" i="38"/>
  <c r="AK47" i="38" s="1"/>
  <c r="AK54" i="38"/>
  <c r="K219" i="38"/>
  <c r="W219" i="38"/>
  <c r="Y133" i="38"/>
  <c r="AK133" i="38" s="1"/>
  <c r="Y145" i="38"/>
  <c r="Y181" i="38"/>
  <c r="AK181" i="38" s="1"/>
  <c r="Y187" i="38"/>
  <c r="AK187" i="38" s="1"/>
  <c r="AK207" i="38"/>
  <c r="Y213" i="38"/>
  <c r="AK213" i="38" s="1"/>
  <c r="K287" i="38"/>
  <c r="M27" i="37"/>
  <c r="U121" i="37"/>
  <c r="AL146" i="37"/>
  <c r="AL168" i="37"/>
  <c r="U204" i="37"/>
  <c r="S60" i="38"/>
  <c r="Y35" i="38"/>
  <c r="AK35" i="38" s="1"/>
  <c r="Y89" i="38"/>
  <c r="Y96" i="38"/>
  <c r="AK96" i="38" s="1"/>
  <c r="AI117" i="38"/>
  <c r="AK128" i="38"/>
  <c r="Y140" i="38"/>
  <c r="AK140" i="38" s="1"/>
  <c r="Y146" i="38"/>
  <c r="AK202" i="38"/>
  <c r="AK254" i="38"/>
  <c r="Y265" i="38"/>
  <c r="AR203" i="35"/>
  <c r="AR207" i="35"/>
  <c r="AR217" i="35"/>
  <c r="S241" i="35"/>
  <c r="S244" i="35"/>
  <c r="S248" i="35"/>
  <c r="S251" i="35"/>
  <c r="S259" i="35"/>
  <c r="S262" i="35"/>
  <c r="S266" i="35"/>
  <c r="S269" i="35"/>
  <c r="S273" i="35"/>
  <c r="S277" i="35"/>
  <c r="S280" i="35"/>
  <c r="AL140" i="36"/>
  <c r="M26" i="37"/>
  <c r="AD92" i="37"/>
  <c r="AD96" i="37"/>
  <c r="U60" i="38"/>
  <c r="Y22" i="38"/>
  <c r="AK22" i="38" s="1"/>
  <c r="O219" i="38"/>
  <c r="O289" i="38" s="1"/>
  <c r="AK208" i="38"/>
  <c r="Y215" i="38"/>
  <c r="O287" i="38"/>
  <c r="AL168" i="36"/>
  <c r="M29" i="37"/>
  <c r="U215" i="37"/>
  <c r="W60" i="38"/>
  <c r="W289" i="38" s="1"/>
  <c r="Y23" i="38"/>
  <c r="Y36" i="38"/>
  <c r="Q219" i="38"/>
  <c r="AK90" i="38"/>
  <c r="Y122" i="38"/>
  <c r="Y171" i="38"/>
  <c r="Y196" i="38"/>
  <c r="AI199" i="38"/>
  <c r="Q287" i="38"/>
  <c r="Y248" i="38"/>
  <c r="Y267" i="38"/>
  <c r="AR257" i="35"/>
  <c r="G261" i="35"/>
  <c r="AR272" i="35"/>
  <c r="G275" i="35"/>
  <c r="AR279" i="35"/>
  <c r="AL23" i="36"/>
  <c r="AL33" i="36"/>
  <c r="AL42" i="36"/>
  <c r="AL47" i="36"/>
  <c r="AL52" i="36"/>
  <c r="AL57" i="36"/>
  <c r="W127" i="36"/>
  <c r="W132" i="36"/>
  <c r="W137" i="36"/>
  <c r="W141" i="36"/>
  <c r="W146" i="36"/>
  <c r="W167" i="36"/>
  <c r="W172" i="36"/>
  <c r="U24" i="37"/>
  <c r="AL24" i="37" s="1"/>
  <c r="U28" i="37"/>
  <c r="U29" i="37"/>
  <c r="AD138" i="37"/>
  <c r="AD168" i="37"/>
  <c r="AD203" i="37"/>
  <c r="M285" i="37"/>
  <c r="AI14" i="38"/>
  <c r="AA60" i="38"/>
  <c r="S219" i="38"/>
  <c r="Y97" i="38"/>
  <c r="Y143" i="38"/>
  <c r="AK143" i="38" s="1"/>
  <c r="Y184" i="38"/>
  <c r="AI213" i="38"/>
  <c r="AK216" i="38"/>
  <c r="S287" i="38"/>
  <c r="M243" i="35"/>
  <c r="AT268" i="35"/>
  <c r="W17" i="36"/>
  <c r="W22" i="36"/>
  <c r="W27" i="36"/>
  <c r="W32" i="36"/>
  <c r="W36" i="36"/>
  <c r="W51" i="36"/>
  <c r="AL242" i="37"/>
  <c r="AL278" i="37"/>
  <c r="AC60" i="38"/>
  <c r="AK24" i="38"/>
  <c r="AK30" i="38"/>
  <c r="AK38" i="38"/>
  <c r="U219" i="38"/>
  <c r="Y91" i="38"/>
  <c r="AK91" i="38" s="1"/>
  <c r="AI95" i="38"/>
  <c r="AK98" i="38"/>
  <c r="AK123" i="38"/>
  <c r="AK165" i="38"/>
  <c r="AK172" i="38"/>
  <c r="AK197" i="38"/>
  <c r="U287" i="38"/>
  <c r="U289" i="38" s="1"/>
  <c r="AK249" i="38"/>
  <c r="AK268" i="38"/>
  <c r="Y279" i="38"/>
  <c r="AK285" i="38"/>
  <c r="AR198" i="35"/>
  <c r="AR213" i="35"/>
  <c r="AR216" i="35"/>
  <c r="S243" i="35"/>
  <c r="S247" i="35"/>
  <c r="S254" i="35"/>
  <c r="S257" i="35"/>
  <c r="S261" i="35"/>
  <c r="S268" i="35"/>
  <c r="S275" i="35"/>
  <c r="AL139" i="36"/>
  <c r="AL169" i="36"/>
  <c r="U32" i="37"/>
  <c r="M99" i="37"/>
  <c r="AD144" i="37"/>
  <c r="AD146" i="37"/>
  <c r="AD166" i="37"/>
  <c r="AL166" i="37" s="1"/>
  <c r="U280" i="37"/>
  <c r="E60" i="38"/>
  <c r="AE60" i="38"/>
  <c r="Y18" i="38"/>
  <c r="Y26" i="38"/>
  <c r="AK26" i="38" s="1"/>
  <c r="Y44" i="38"/>
  <c r="Y104" i="38"/>
  <c r="Y111" i="38"/>
  <c r="AK111" i="38" s="1"/>
  <c r="Y137" i="38"/>
  <c r="Y178" i="38"/>
  <c r="Y210" i="38"/>
  <c r="W287" i="38"/>
  <c r="AK242" i="38"/>
  <c r="Y262" i="38"/>
  <c r="AK262" i="38" s="1"/>
  <c r="Y274" i="38"/>
  <c r="AK274" i="38" s="1"/>
  <c r="AK280" i="38"/>
  <c r="W114" i="36"/>
  <c r="W119" i="36"/>
  <c r="AD33" i="37"/>
  <c r="M95" i="37"/>
  <c r="AD205" i="37"/>
  <c r="AL205" i="37" s="1"/>
  <c r="G60" i="38"/>
  <c r="AG60" i="38"/>
  <c r="Y32" i="38"/>
  <c r="AA219" i="38"/>
  <c r="Y92" i="38"/>
  <c r="Y99" i="38"/>
  <c r="AK99" i="38" s="1"/>
  <c r="Y117" i="38"/>
  <c r="Y125" i="38"/>
  <c r="Y166" i="38"/>
  <c r="AK166" i="38" s="1"/>
  <c r="Y173" i="38"/>
  <c r="AK173" i="38" s="1"/>
  <c r="Y191" i="38"/>
  <c r="AK191" i="38" s="1"/>
  <c r="Y198" i="38"/>
  <c r="Y243" i="38"/>
  <c r="Y281" i="38"/>
  <c r="AK281" i="38" s="1"/>
  <c r="AR253" i="35"/>
  <c r="G256" i="35"/>
  <c r="AR267" i="35"/>
  <c r="G271" i="35"/>
  <c r="G274" i="35"/>
  <c r="AD39" i="37"/>
  <c r="U46" i="37"/>
  <c r="M102" i="37"/>
  <c r="M115" i="37"/>
  <c r="M125" i="37"/>
  <c r="I60" i="38"/>
  <c r="I289" i="38" s="1"/>
  <c r="AI16" i="38"/>
  <c r="AK16" i="38" s="1"/>
  <c r="Y20" i="38"/>
  <c r="AI23" i="38"/>
  <c r="Y39" i="38"/>
  <c r="Y45" i="38"/>
  <c r="AK45" i="38" s="1"/>
  <c r="AI48" i="38"/>
  <c r="AK48" i="38" s="1"/>
  <c r="Y51" i="38"/>
  <c r="Y52" i="38"/>
  <c r="Y57" i="38"/>
  <c r="AC219" i="38"/>
  <c r="AI102" i="38"/>
  <c r="AK102" i="38" s="1"/>
  <c r="Y105" i="38"/>
  <c r="AI109" i="38"/>
  <c r="AK109" i="38" s="1"/>
  <c r="Y113" i="38"/>
  <c r="AI134" i="38"/>
  <c r="AK134" i="38" s="1"/>
  <c r="Y138" i="38"/>
  <c r="AI141" i="38"/>
  <c r="AK141" i="38" s="1"/>
  <c r="AI175" i="38"/>
  <c r="Y179" i="38"/>
  <c r="AI183" i="38"/>
  <c r="AK183" i="38" s="1"/>
  <c r="Y185" i="38"/>
  <c r="Y186" i="38"/>
  <c r="AK186" i="38" s="1"/>
  <c r="AI208" i="38"/>
  <c r="Y211" i="38"/>
  <c r="AI215" i="38"/>
  <c r="AI260" i="38"/>
  <c r="AK260" i="38" s="1"/>
  <c r="AI272" i="38"/>
  <c r="Y275" i="38"/>
  <c r="AK275" i="38" s="1"/>
  <c r="M253" i="35"/>
  <c r="G285" i="35"/>
  <c r="AL111" i="36"/>
  <c r="AD28" i="37"/>
  <c r="AD46" i="37"/>
  <c r="AD47" i="37"/>
  <c r="AL47" i="37" s="1"/>
  <c r="U54" i="37"/>
  <c r="U57" i="37"/>
  <c r="U91" i="37"/>
  <c r="U92" i="37"/>
  <c r="U93" i="37"/>
  <c r="U102" i="37"/>
  <c r="U103" i="37"/>
  <c r="M126" i="37"/>
  <c r="M127" i="37"/>
  <c r="M128" i="37"/>
  <c r="AD280" i="37"/>
  <c r="AD281" i="37"/>
  <c r="K60" i="38"/>
  <c r="AI29" i="38"/>
  <c r="AK29" i="38" s="1"/>
  <c r="Y33" i="38"/>
  <c r="AI36" i="38"/>
  <c r="Y40" i="38"/>
  <c r="AK40" i="38" s="1"/>
  <c r="Y58" i="38"/>
  <c r="E219" i="38"/>
  <c r="E289" i="38" s="1"/>
  <c r="AE219" i="38"/>
  <c r="AI90" i="38"/>
  <c r="Y93" i="38"/>
  <c r="AI97" i="38"/>
  <c r="Y119" i="38"/>
  <c r="AK119" i="38" s="1"/>
  <c r="AI122" i="38"/>
  <c r="Y126" i="38"/>
  <c r="Y131" i="38"/>
  <c r="AI147" i="38"/>
  <c r="AK147" i="38" s="1"/>
  <c r="Y167" i="38"/>
  <c r="AK167" i="38" s="1"/>
  <c r="AI171" i="38"/>
  <c r="Y192" i="38"/>
  <c r="AK192" i="38" s="1"/>
  <c r="AI196" i="38"/>
  <c r="Y199" i="38"/>
  <c r="Y204" i="38"/>
  <c r="E287" i="38"/>
  <c r="AC287" i="38"/>
  <c r="Y244" i="38"/>
  <c r="AI248" i="38"/>
  <c r="Y250" i="38"/>
  <c r="Y256" i="38"/>
  <c r="Y263" i="38"/>
  <c r="AI267" i="38"/>
  <c r="AI279" i="38"/>
  <c r="Y283" i="38"/>
  <c r="AK283" i="38" s="1"/>
  <c r="AR193" i="35"/>
  <c r="W201" i="35"/>
  <c r="AF201" i="35" s="1"/>
  <c r="AR208" i="35"/>
  <c r="AR211" i="35"/>
  <c r="W215" i="35"/>
  <c r="AJ215" i="35" s="1"/>
  <c r="S242" i="35"/>
  <c r="S245" i="35"/>
  <c r="S249" i="35"/>
  <c r="S253" i="35"/>
  <c r="S256" i="35"/>
  <c r="S263" i="35"/>
  <c r="S267" i="35"/>
  <c r="S271" i="35"/>
  <c r="S274" i="35"/>
  <c r="S278" i="35"/>
  <c r="W125" i="36"/>
  <c r="AD38" i="37"/>
  <c r="AD50" i="37"/>
  <c r="AD53" i="37"/>
  <c r="Q219" i="37"/>
  <c r="U104" i="37"/>
  <c r="U105" i="37"/>
  <c r="AL105" i="37" s="1"/>
  <c r="U113" i="37"/>
  <c r="AL113" i="37" s="1"/>
  <c r="U114" i="37"/>
  <c r="U116" i="37"/>
  <c r="M120" i="37"/>
  <c r="M123" i="37"/>
  <c r="M129" i="37"/>
  <c r="M133" i="37"/>
  <c r="M137" i="37"/>
  <c r="M140" i="37"/>
  <c r="M144" i="37"/>
  <c r="M146" i="37"/>
  <c r="M147" i="37"/>
  <c r="M166" i="37"/>
  <c r="M167" i="37"/>
  <c r="M169" i="37"/>
  <c r="M171" i="37"/>
  <c r="M173" i="37"/>
  <c r="M177" i="37"/>
  <c r="M178" i="37"/>
  <c r="M180" i="37"/>
  <c r="M181" i="37"/>
  <c r="M184" i="37"/>
  <c r="M185" i="37"/>
  <c r="M187" i="37"/>
  <c r="M189" i="37"/>
  <c r="M191" i="37"/>
  <c r="M192" i="37"/>
  <c r="M195" i="37"/>
  <c r="M196" i="37"/>
  <c r="M198" i="37"/>
  <c r="M199" i="37"/>
  <c r="M203" i="37"/>
  <c r="M60" i="38"/>
  <c r="AI17" i="38"/>
  <c r="Y21" i="38"/>
  <c r="AI24" i="38"/>
  <c r="AI42" i="38"/>
  <c r="AK42" i="38" s="1"/>
  <c r="Y46" i="38"/>
  <c r="AK46" i="38" s="1"/>
  <c r="AI50" i="38"/>
  <c r="G219" i="38"/>
  <c r="AG219" i="38"/>
  <c r="AI103" i="38"/>
  <c r="AK103" i="38" s="1"/>
  <c r="Y107" i="38"/>
  <c r="AK107" i="38" s="1"/>
  <c r="AI110" i="38"/>
  <c r="Y132" i="38"/>
  <c r="AK132" i="38" s="1"/>
  <c r="AI135" i="38"/>
  <c r="AK135" i="38" s="1"/>
  <c r="Y139" i="38"/>
  <c r="AK139" i="38" s="1"/>
  <c r="AI177" i="38"/>
  <c r="Y180" i="38"/>
  <c r="AK180" i="38" s="1"/>
  <c r="AI184" i="38"/>
  <c r="Y205" i="38"/>
  <c r="AK205" i="38" s="1"/>
  <c r="AI209" i="38"/>
  <c r="G287" i="38"/>
  <c r="AE287" i="38"/>
  <c r="AE289" i="38" s="1"/>
  <c r="Y251" i="38"/>
  <c r="AK251" i="38" s="1"/>
  <c r="Y257" i="38"/>
  <c r="AK257" i="38" s="1"/>
  <c r="AI261" i="38"/>
  <c r="AI273" i="38"/>
  <c r="AK273" i="38" s="1"/>
  <c r="Y277" i="38"/>
  <c r="AK277" i="38" s="1"/>
  <c r="AK18" i="38"/>
  <c r="AK44" i="38"/>
  <c r="AK104" i="38"/>
  <c r="AK116" i="38"/>
  <c r="AK137" i="38"/>
  <c r="AK178" i="38"/>
  <c r="AK190" i="38"/>
  <c r="AK210" i="38"/>
  <c r="AK32" i="38"/>
  <c r="AK92" i="38"/>
  <c r="AK117" i="38"/>
  <c r="AK125" i="38"/>
  <c r="AK198" i="38"/>
  <c r="Y287" i="38"/>
  <c r="AK243" i="38"/>
  <c r="AK20" i="38"/>
  <c r="AK39" i="38"/>
  <c r="AK51" i="38"/>
  <c r="AK52" i="38"/>
  <c r="AK57" i="38"/>
  <c r="AK105" i="38"/>
  <c r="AK113" i="38"/>
  <c r="AK138" i="38"/>
  <c r="AK179" i="38"/>
  <c r="AK185" i="38"/>
  <c r="AK211" i="38"/>
  <c r="K289" i="38"/>
  <c r="AK33" i="38"/>
  <c r="AK58" i="38"/>
  <c r="AK93" i="38"/>
  <c r="AK126" i="38"/>
  <c r="AK131" i="38"/>
  <c r="AK199" i="38"/>
  <c r="AK204" i="38"/>
  <c r="AK244" i="38"/>
  <c r="AK250" i="38"/>
  <c r="AK256" i="38"/>
  <c r="AK263" i="38"/>
  <c r="AK34" i="38"/>
  <c r="AK53" i="38"/>
  <c r="AK95" i="38"/>
  <c r="AK120" i="38"/>
  <c r="AK127" i="38"/>
  <c r="AK168" i="38"/>
  <c r="AK193" i="38"/>
  <c r="AK201" i="38"/>
  <c r="AK245" i="38"/>
  <c r="AK253" i="38"/>
  <c r="AK145" i="38"/>
  <c r="AI287" i="38"/>
  <c r="AK146" i="38"/>
  <c r="AK265" i="38"/>
  <c r="AK278" i="38"/>
  <c r="AK272" i="38"/>
  <c r="AK175" i="38"/>
  <c r="AK17" i="38"/>
  <c r="AK50" i="38"/>
  <c r="AK110" i="38"/>
  <c r="AK177" i="38"/>
  <c r="AK184" i="38"/>
  <c r="AK209" i="38"/>
  <c r="AK261" i="38"/>
  <c r="Q60" i="38"/>
  <c r="Q289" i="38" s="1"/>
  <c r="M219" i="38"/>
  <c r="M289" i="38" s="1"/>
  <c r="AA287" i="38"/>
  <c r="AI89" i="38"/>
  <c r="AK89" i="38" s="1"/>
  <c r="AI21" i="38"/>
  <c r="Y14" i="38"/>
  <c r="M287" i="38"/>
  <c r="AK241" i="38"/>
  <c r="AL123" i="37"/>
  <c r="W171" i="34"/>
  <c r="AD107" i="37"/>
  <c r="U131" i="37"/>
  <c r="AL131" i="37" s="1"/>
  <c r="U137" i="37"/>
  <c r="U140" i="37"/>
  <c r="U144" i="37"/>
  <c r="U167" i="37"/>
  <c r="U178" i="37"/>
  <c r="U185" i="37"/>
  <c r="U196" i="37"/>
  <c r="U199" i="37"/>
  <c r="U203" i="37"/>
  <c r="AT131" i="34"/>
  <c r="S172" i="34"/>
  <c r="G179" i="34"/>
  <c r="G172" i="35"/>
  <c r="AV280" i="35"/>
  <c r="AL15" i="36"/>
  <c r="AL20" i="36"/>
  <c r="AL24" i="36"/>
  <c r="AL29" i="36"/>
  <c r="AL34" i="36"/>
  <c r="AL115" i="36"/>
  <c r="AL120" i="36"/>
  <c r="W177" i="36"/>
  <c r="W181" i="36"/>
  <c r="Q60" i="37"/>
  <c r="AD30" i="37"/>
  <c r="AL33" i="37"/>
  <c r="U35" i="37"/>
  <c r="AD45" i="37"/>
  <c r="U50" i="37"/>
  <c r="Z219" i="37"/>
  <c r="AD91" i="37"/>
  <c r="AL91" i="37" s="1"/>
  <c r="U95" i="37"/>
  <c r="U96" i="37"/>
  <c r="AL96" i="37" s="1"/>
  <c r="M101" i="37"/>
  <c r="M103" i="37"/>
  <c r="AD128" i="37"/>
  <c r="AD134" i="37"/>
  <c r="AD141" i="37"/>
  <c r="AD186" i="37"/>
  <c r="AD193" i="37"/>
  <c r="AD197" i="37"/>
  <c r="AD199" i="37"/>
  <c r="AD201" i="37"/>
  <c r="AL201" i="37" s="1"/>
  <c r="AD204" i="37"/>
  <c r="U207" i="37"/>
  <c r="AL207" i="37" s="1"/>
  <c r="AD251" i="37"/>
  <c r="AD271" i="37"/>
  <c r="AD273" i="37"/>
  <c r="AD274" i="37"/>
  <c r="M283" i="37"/>
  <c r="AL193" i="37"/>
  <c r="U134" i="37"/>
  <c r="AH102" i="30"/>
  <c r="AH104" i="30"/>
  <c r="AN126" i="30"/>
  <c r="AX191" i="32"/>
  <c r="AF214" i="33"/>
  <c r="W172" i="35"/>
  <c r="W18" i="36"/>
  <c r="W123" i="36"/>
  <c r="AL125" i="36"/>
  <c r="AL129" i="36"/>
  <c r="AL134" i="36"/>
  <c r="AL253" i="36"/>
  <c r="M40" i="37"/>
  <c r="M54" i="37"/>
  <c r="U98" i="37"/>
  <c r="AL116" i="37"/>
  <c r="AD121" i="37"/>
  <c r="M211" i="37"/>
  <c r="Z287" i="37"/>
  <c r="AL186" i="37"/>
  <c r="M208" i="37"/>
  <c r="Q287" i="37"/>
  <c r="U90" i="37"/>
  <c r="AL90" i="37" s="1"/>
  <c r="U111" i="37"/>
  <c r="AL111" i="37" s="1"/>
  <c r="U145" i="37"/>
  <c r="BB175" i="32"/>
  <c r="AV44" i="34"/>
  <c r="S105" i="34"/>
  <c r="W26" i="35"/>
  <c r="W40" i="35"/>
  <c r="W108" i="35"/>
  <c r="W111" i="35"/>
  <c r="AL97" i="36"/>
  <c r="AL102" i="36"/>
  <c r="AL107" i="36"/>
  <c r="W128" i="36"/>
  <c r="W133" i="36"/>
  <c r="W138" i="36"/>
  <c r="AL144" i="36"/>
  <c r="AL174" i="36"/>
  <c r="AL179" i="36"/>
  <c r="AL217" i="36"/>
  <c r="M287" i="36"/>
  <c r="W242" i="36"/>
  <c r="W247" i="36"/>
  <c r="W251" i="36"/>
  <c r="W256" i="36"/>
  <c r="AL17" i="37"/>
  <c r="AL27" i="37"/>
  <c r="U99" i="37"/>
  <c r="AL99" i="37" s="1"/>
  <c r="U115" i="37"/>
  <c r="AL127" i="37"/>
  <c r="AD132" i="37"/>
  <c r="AD135" i="37"/>
  <c r="AL135" i="37" s="1"/>
  <c r="AD173" i="37"/>
  <c r="AL173" i="37" s="1"/>
  <c r="AD180" i="37"/>
  <c r="AL180" i="37" s="1"/>
  <c r="AD184" i="37"/>
  <c r="AL184" i="37" s="1"/>
  <c r="AD202" i="37"/>
  <c r="AL202" i="37" s="1"/>
  <c r="AB287" i="37"/>
  <c r="AL280" i="37"/>
  <c r="U281" i="37"/>
  <c r="AL197" i="37"/>
  <c r="S117" i="34"/>
  <c r="W137" i="35"/>
  <c r="S215" i="35"/>
  <c r="W241" i="35"/>
  <c r="AL16" i="36"/>
  <c r="AL21" i="36"/>
  <c r="AL54" i="36"/>
  <c r="W91" i="36"/>
  <c r="W96" i="36"/>
  <c r="W101" i="36"/>
  <c r="W105" i="36"/>
  <c r="W110" i="36"/>
  <c r="AL121" i="36"/>
  <c r="W216" i="36"/>
  <c r="Z60" i="37"/>
  <c r="U39" i="37"/>
  <c r="AL39" i="37" s="1"/>
  <c r="U53" i="37"/>
  <c r="AD95" i="37"/>
  <c r="AL95" i="37" s="1"/>
  <c r="AD97" i="37"/>
  <c r="AL97" i="37" s="1"/>
  <c r="AL102" i="37"/>
  <c r="M107" i="37"/>
  <c r="M108" i="37"/>
  <c r="AD115" i="37"/>
  <c r="AD208" i="37"/>
  <c r="AL208" i="37" s="1"/>
  <c r="U210" i="37"/>
  <c r="AL210" i="37" s="1"/>
  <c r="M36" i="37"/>
  <c r="U133" i="37"/>
  <c r="U138" i="37"/>
  <c r="U141" i="37"/>
  <c r="U147" i="37"/>
  <c r="U171" i="37"/>
  <c r="U174" i="37"/>
  <c r="U181" i="37"/>
  <c r="U189" i="37"/>
  <c r="U192" i="37"/>
  <c r="S287" i="37"/>
  <c r="S128" i="32"/>
  <c r="BB285" i="32"/>
  <c r="S147" i="34"/>
  <c r="S167" i="34"/>
  <c r="W202" i="34"/>
  <c r="AF202" i="34" s="1"/>
  <c r="W196" i="35"/>
  <c r="AF196" i="35" s="1"/>
  <c r="W273" i="35"/>
  <c r="W53" i="36"/>
  <c r="W120" i="36"/>
  <c r="AL126" i="36"/>
  <c r="AL135" i="36"/>
  <c r="AL244" i="36"/>
  <c r="AL249" i="36"/>
  <c r="AL259" i="36"/>
  <c r="AL263" i="36"/>
  <c r="AD15" i="37"/>
  <c r="AL15" i="37" s="1"/>
  <c r="AD26" i="37"/>
  <c r="AL26" i="37" s="1"/>
  <c r="U41" i="37"/>
  <c r="AL41" i="37" s="1"/>
  <c r="M44" i="37"/>
  <c r="M46" i="37"/>
  <c r="AL56" i="37"/>
  <c r="AH219" i="37"/>
  <c r="AD98" i="37"/>
  <c r="M121" i="37"/>
  <c r="U213" i="37"/>
  <c r="U214" i="37"/>
  <c r="AL214" i="37" s="1"/>
  <c r="M217" i="37"/>
  <c r="AH287" i="37"/>
  <c r="AD279" i="37"/>
  <c r="BB127" i="32"/>
  <c r="AL93" i="36"/>
  <c r="AL98" i="36"/>
  <c r="AL103" i="36"/>
  <c r="W139" i="36"/>
  <c r="AL171" i="36"/>
  <c r="AL185" i="36"/>
  <c r="AL199" i="36"/>
  <c r="AL204" i="36"/>
  <c r="AL209" i="36"/>
  <c r="AL214" i="36"/>
  <c r="W243" i="36"/>
  <c r="W248" i="36"/>
  <c r="W253" i="36"/>
  <c r="AL262" i="36"/>
  <c r="AL283" i="36"/>
  <c r="AL21" i="37"/>
  <c r="U101" i="37"/>
  <c r="AL101" i="37" s="1"/>
  <c r="AJ287" i="37"/>
  <c r="AL285" i="37"/>
  <c r="M51" i="37"/>
  <c r="BB199" i="32"/>
  <c r="AV241" i="34"/>
  <c r="G52" i="35"/>
  <c r="W107" i="35"/>
  <c r="AB107" i="35" s="1"/>
  <c r="AL41" i="36"/>
  <c r="AL46" i="36"/>
  <c r="AL51" i="36"/>
  <c r="AL56" i="36"/>
  <c r="W92" i="36"/>
  <c r="W97" i="36"/>
  <c r="AL117" i="36"/>
  <c r="AL122" i="36"/>
  <c r="W169" i="36"/>
  <c r="W184" i="36"/>
  <c r="W189" i="36"/>
  <c r="W193" i="36"/>
  <c r="W198" i="36"/>
  <c r="W203" i="36"/>
  <c r="W208" i="36"/>
  <c r="W213" i="36"/>
  <c r="W217" i="36"/>
  <c r="W279" i="36"/>
  <c r="W281" i="36"/>
  <c r="U42" i="37"/>
  <c r="AD52" i="37"/>
  <c r="I219" i="37"/>
  <c r="M92" i="37"/>
  <c r="U107" i="37"/>
  <c r="AL107" i="37" s="1"/>
  <c r="M111" i="37"/>
  <c r="M131" i="37"/>
  <c r="M174" i="37"/>
  <c r="M202" i="37"/>
  <c r="AD209" i="37"/>
  <c r="AL209" i="37" s="1"/>
  <c r="AD211" i="37"/>
  <c r="AL211" i="37" s="1"/>
  <c r="M245" i="37"/>
  <c r="M250" i="37"/>
  <c r="M251" i="37"/>
  <c r="AL132" i="37"/>
  <c r="Y113" i="32"/>
  <c r="W263" i="34"/>
  <c r="AB263" i="34" s="1"/>
  <c r="AV242" i="35"/>
  <c r="W26" i="36"/>
  <c r="W30" i="36"/>
  <c r="W35" i="36"/>
  <c r="W40" i="36"/>
  <c r="W50" i="36"/>
  <c r="W54" i="36"/>
  <c r="AL116" i="36"/>
  <c r="AL245" i="36"/>
  <c r="AL250" i="36"/>
  <c r="AL265" i="36"/>
  <c r="AL269" i="36"/>
  <c r="AL279" i="36"/>
  <c r="AD18" i="37"/>
  <c r="AL18" i="37" s="1"/>
  <c r="M33" i="37"/>
  <c r="M47" i="37"/>
  <c r="M93" i="37"/>
  <c r="U109" i="37"/>
  <c r="AL109" i="37" s="1"/>
  <c r="M114" i="37"/>
  <c r="AD126" i="37"/>
  <c r="M207" i="37"/>
  <c r="U216" i="37"/>
  <c r="I287" i="37"/>
  <c r="AD283" i="37"/>
  <c r="AL283" i="37" s="1"/>
  <c r="AL204" i="37"/>
  <c r="W102" i="35"/>
  <c r="AB102" i="35" s="1"/>
  <c r="W187" i="35"/>
  <c r="W250" i="35"/>
  <c r="W254" i="35"/>
  <c r="W268" i="35"/>
  <c r="AL90" i="36"/>
  <c r="AL95" i="36"/>
  <c r="AL172" i="36"/>
  <c r="AL177" i="36"/>
  <c r="AL181" i="36"/>
  <c r="AL186" i="36"/>
  <c r="AL191" i="36"/>
  <c r="AL196" i="36"/>
  <c r="AL201" i="36"/>
  <c r="AL205" i="36"/>
  <c r="AL210" i="36"/>
  <c r="AL215" i="36"/>
  <c r="AL254" i="36"/>
  <c r="W268" i="36"/>
  <c r="AL284" i="36"/>
  <c r="AD20" i="37"/>
  <c r="AL20" i="37" s="1"/>
  <c r="U23" i="37"/>
  <c r="AL23" i="37" s="1"/>
  <c r="M91" i="37"/>
  <c r="AD104" i="37"/>
  <c r="AL104" i="37" s="1"/>
  <c r="AL108" i="37"/>
  <c r="U110" i="37"/>
  <c r="M113" i="37"/>
  <c r="AD119" i="37"/>
  <c r="AL119" i="37" s="1"/>
  <c r="M138" i="37"/>
  <c r="M165" i="37"/>
  <c r="M168" i="37"/>
  <c r="M183" i="37"/>
  <c r="M186" i="37"/>
  <c r="M193" i="37"/>
  <c r="M197" i="37"/>
  <c r="M201" i="37"/>
  <c r="M204" i="37"/>
  <c r="K287" i="37"/>
  <c r="M278" i="37"/>
  <c r="AD284" i="37"/>
  <c r="AL284" i="37" s="1"/>
  <c r="AL22" i="37"/>
  <c r="AL14" i="37"/>
  <c r="AL16" i="37"/>
  <c r="AL121" i="37"/>
  <c r="G60" i="37"/>
  <c r="AF60" i="37"/>
  <c r="AL35" i="37"/>
  <c r="AL50" i="37"/>
  <c r="I60" i="37"/>
  <c r="AH60" i="37"/>
  <c r="AH289" i="37" s="1"/>
  <c r="U38" i="37"/>
  <c r="AL38" i="37" s="1"/>
  <c r="M42" i="37"/>
  <c r="U52" i="37"/>
  <c r="M57" i="37"/>
  <c r="O219" i="37"/>
  <c r="U89" i="37"/>
  <c r="AL110" i="37"/>
  <c r="AL128" i="37"/>
  <c r="AL215" i="37"/>
  <c r="K60" i="37"/>
  <c r="AJ60" i="37"/>
  <c r="M14" i="37"/>
  <c r="AD36" i="37"/>
  <c r="AL36" i="37" s="1"/>
  <c r="AD51" i="37"/>
  <c r="AL51" i="37" s="1"/>
  <c r="AL53" i="37"/>
  <c r="AL28" i="37"/>
  <c r="AL117" i="37"/>
  <c r="O60" i="37"/>
  <c r="AL92" i="37"/>
  <c r="AL103" i="37"/>
  <c r="S60" i="37"/>
  <c r="AD40" i="37"/>
  <c r="AL40" i="37" s="1"/>
  <c r="AL42" i="37"/>
  <c r="AD54" i="37"/>
  <c r="AL54" i="37" s="1"/>
  <c r="AL57" i="37"/>
  <c r="AB219" i="37"/>
  <c r="AL125" i="37"/>
  <c r="U30" i="37"/>
  <c r="AL30" i="37" s="1"/>
  <c r="M35" i="37"/>
  <c r="U45" i="37"/>
  <c r="AL45" i="37" s="1"/>
  <c r="M50" i="37"/>
  <c r="X60" i="37"/>
  <c r="AD29" i="37"/>
  <c r="AL29" i="37" s="1"/>
  <c r="AF219" i="37"/>
  <c r="AL32" i="37"/>
  <c r="AD44" i="37"/>
  <c r="AL44" i="37" s="1"/>
  <c r="AL46" i="37"/>
  <c r="AD58" i="37"/>
  <c r="AL58" i="37" s="1"/>
  <c r="AL93" i="37"/>
  <c r="AL114" i="37"/>
  <c r="AL126" i="37"/>
  <c r="AB60" i="37"/>
  <c r="M28" i="37"/>
  <c r="U34" i="37"/>
  <c r="AL34" i="37" s="1"/>
  <c r="M39" i="37"/>
  <c r="U48" i="37"/>
  <c r="AL48" i="37" s="1"/>
  <c r="M53" i="37"/>
  <c r="G219" i="37"/>
  <c r="M89" i="37"/>
  <c r="AL133" i="37"/>
  <c r="AL134" i="37"/>
  <c r="AL137" i="37"/>
  <c r="AL138" i="37"/>
  <c r="AL140" i="37"/>
  <c r="AL141" i="37"/>
  <c r="AL144" i="37"/>
  <c r="AL145" i="37"/>
  <c r="AL147" i="37"/>
  <c r="AL167" i="37"/>
  <c r="AL171" i="37"/>
  <c r="AL174" i="37"/>
  <c r="AL178" i="37"/>
  <c r="AL181" i="37"/>
  <c r="AL185" i="37"/>
  <c r="AL189" i="37"/>
  <c r="AL192" i="37"/>
  <c r="AL196" i="37"/>
  <c r="AL199" i="37"/>
  <c r="AL203" i="37"/>
  <c r="U287" i="37"/>
  <c r="AL243" i="37"/>
  <c r="AL244" i="37"/>
  <c r="AL245" i="37"/>
  <c r="AL247" i="37"/>
  <c r="AL248" i="37"/>
  <c r="AL249" i="37"/>
  <c r="AL250" i="37"/>
  <c r="AL251" i="37"/>
  <c r="AL253" i="37"/>
  <c r="AL254" i="37"/>
  <c r="AL255" i="37"/>
  <c r="AL256" i="37"/>
  <c r="AL257" i="37"/>
  <c r="AL259" i="37"/>
  <c r="AL260" i="37"/>
  <c r="AL261" i="37"/>
  <c r="AL262" i="37"/>
  <c r="AL263" i="37"/>
  <c r="AL265" i="37"/>
  <c r="AL266" i="37"/>
  <c r="AL267" i="37"/>
  <c r="AL268" i="37"/>
  <c r="AL269" i="37"/>
  <c r="AL271" i="37"/>
  <c r="AL272" i="37"/>
  <c r="AL273" i="37"/>
  <c r="AL274" i="37"/>
  <c r="K219" i="37"/>
  <c r="AJ219" i="37"/>
  <c r="AL277" i="37"/>
  <c r="M215" i="37"/>
  <c r="X287" i="37"/>
  <c r="AD241" i="37"/>
  <c r="AL275" i="37"/>
  <c r="S219" i="37"/>
  <c r="AF287" i="37"/>
  <c r="AL279" i="37"/>
  <c r="X219" i="37"/>
  <c r="AD213" i="37"/>
  <c r="AL216" i="37"/>
  <c r="U217" i="37"/>
  <c r="AL217" i="37" s="1"/>
  <c r="G287" i="37"/>
  <c r="O287" i="37"/>
  <c r="M143" i="31"/>
  <c r="G216" i="31"/>
  <c r="M254" i="32"/>
  <c r="BV171" i="33"/>
  <c r="BV172" i="33"/>
  <c r="Y173" i="33"/>
  <c r="BL174" i="33"/>
  <c r="S47" i="34"/>
  <c r="AR44" i="35"/>
  <c r="AV51" i="35"/>
  <c r="AH287" i="35"/>
  <c r="M249" i="35"/>
  <c r="W255" i="35"/>
  <c r="AV257" i="35"/>
  <c r="M278" i="35"/>
  <c r="K60" i="36"/>
  <c r="W28" i="36"/>
  <c r="W33" i="36"/>
  <c r="G219" i="36"/>
  <c r="AH219" i="36"/>
  <c r="W93" i="36"/>
  <c r="AL113" i="36"/>
  <c r="W129" i="36"/>
  <c r="W134" i="36"/>
  <c r="W186" i="36"/>
  <c r="W191" i="36"/>
  <c r="W196" i="36"/>
  <c r="W214" i="36"/>
  <c r="AB287" i="36"/>
  <c r="W244" i="36"/>
  <c r="W249" i="36"/>
  <c r="AH287" i="36"/>
  <c r="W266" i="36"/>
  <c r="W283" i="36"/>
  <c r="M16" i="31"/>
  <c r="G20" i="32"/>
  <c r="BB125" i="32"/>
  <c r="G30" i="34"/>
  <c r="S89" i="34"/>
  <c r="S96" i="34"/>
  <c r="AV243" i="34"/>
  <c r="S272" i="34"/>
  <c r="M271" i="35"/>
  <c r="M273" i="35"/>
  <c r="M275" i="35"/>
  <c r="M60" i="36"/>
  <c r="W15" i="36"/>
  <c r="W20" i="36"/>
  <c r="W38" i="36"/>
  <c r="AL39" i="36"/>
  <c r="AL44" i="36"/>
  <c r="AL48" i="36"/>
  <c r="W56" i="36"/>
  <c r="I219" i="36"/>
  <c r="AJ219" i="36"/>
  <c r="AL99" i="36"/>
  <c r="AL104" i="36"/>
  <c r="AL109" i="36"/>
  <c r="W116" i="36"/>
  <c r="W121" i="36"/>
  <c r="AL145" i="36"/>
  <c r="AL166" i="36"/>
  <c r="W173" i="36"/>
  <c r="W178" i="36"/>
  <c r="W183" i="36"/>
  <c r="AL184" i="36"/>
  <c r="AL202" i="36"/>
  <c r="AL207" i="36"/>
  <c r="AL211" i="36"/>
  <c r="AD287" i="36"/>
  <c r="I287" i="36"/>
  <c r="W257" i="36"/>
  <c r="W262" i="36"/>
  <c r="W271" i="36"/>
  <c r="AL272" i="36"/>
  <c r="Y185" i="33"/>
  <c r="W14" i="34"/>
  <c r="AJ14" i="34" s="1"/>
  <c r="AT42" i="34"/>
  <c r="AV180" i="34"/>
  <c r="G184" i="34"/>
  <c r="AV254" i="34"/>
  <c r="W271" i="34"/>
  <c r="G108" i="35"/>
  <c r="G177" i="35"/>
  <c r="AF186" i="35"/>
  <c r="AT204" i="35"/>
  <c r="S214" i="35"/>
  <c r="M241" i="35"/>
  <c r="G279" i="35"/>
  <c r="M280" i="35"/>
  <c r="O60" i="36"/>
  <c r="AL26" i="36"/>
  <c r="AL30" i="36"/>
  <c r="AL35" i="36"/>
  <c r="W42" i="36"/>
  <c r="W47" i="36"/>
  <c r="K219" i="36"/>
  <c r="AL91" i="36"/>
  <c r="W98" i="36"/>
  <c r="W103" i="36"/>
  <c r="W108" i="36"/>
  <c r="W126" i="36"/>
  <c r="AL127" i="36"/>
  <c r="AL132" i="36"/>
  <c r="AL137" i="36"/>
  <c r="W144" i="36"/>
  <c r="W165" i="36"/>
  <c r="AL189" i="36"/>
  <c r="AL193" i="36"/>
  <c r="W201" i="36"/>
  <c r="W205" i="36"/>
  <c r="W210" i="36"/>
  <c r="AF287" i="36"/>
  <c r="AL242" i="36"/>
  <c r="AL255" i="36"/>
  <c r="AL38" i="33"/>
  <c r="BP41" i="33"/>
  <c r="AF189" i="33"/>
  <c r="BL208" i="33"/>
  <c r="G52" i="34"/>
  <c r="W120" i="34"/>
  <c r="AB120" i="34" s="1"/>
  <c r="AR187" i="34"/>
  <c r="W117" i="35"/>
  <c r="AJ117" i="35" s="1"/>
  <c r="M266" i="35"/>
  <c r="Q60" i="36"/>
  <c r="AL17" i="36"/>
  <c r="W24" i="36"/>
  <c r="W29" i="36"/>
  <c r="W34" i="36"/>
  <c r="W52" i="36"/>
  <c r="AL58" i="36"/>
  <c r="M219" i="36"/>
  <c r="M289" i="36" s="1"/>
  <c r="W90" i="36"/>
  <c r="W95" i="36"/>
  <c r="AL96" i="36"/>
  <c r="W111" i="36"/>
  <c r="AL114" i="36"/>
  <c r="AL119" i="36"/>
  <c r="AL123" i="36"/>
  <c r="W131" i="36"/>
  <c r="W135" i="36"/>
  <c r="AL175" i="36"/>
  <c r="AL180" i="36"/>
  <c r="W187" i="36"/>
  <c r="W192" i="36"/>
  <c r="W197" i="36"/>
  <c r="AL198" i="36"/>
  <c r="AL216" i="36"/>
  <c r="G287" i="36"/>
  <c r="W245" i="36"/>
  <c r="W254" i="36"/>
  <c r="AL260" i="36"/>
  <c r="BT46" i="30"/>
  <c r="W119" i="31"/>
  <c r="G30" i="32"/>
  <c r="G101" i="34"/>
  <c r="W166" i="34"/>
  <c r="W262" i="34"/>
  <c r="AJ262" i="34" s="1"/>
  <c r="W285" i="34"/>
  <c r="AV34" i="35"/>
  <c r="M90" i="35"/>
  <c r="W113" i="35"/>
  <c r="AJ113" i="35" s="1"/>
  <c r="G141" i="35"/>
  <c r="M248" i="35"/>
  <c r="S260" i="35"/>
  <c r="M263" i="35"/>
  <c r="S60" i="36"/>
  <c r="W16" i="36"/>
  <c r="W21" i="36"/>
  <c r="AL22" i="36"/>
  <c r="AL40" i="36"/>
  <c r="AL45" i="36"/>
  <c r="AL50" i="36"/>
  <c r="AL53" i="36"/>
  <c r="W57" i="36"/>
  <c r="O219" i="36"/>
  <c r="AL101" i="36"/>
  <c r="AL105" i="36"/>
  <c r="W113" i="36"/>
  <c r="W117" i="36"/>
  <c r="W122" i="36"/>
  <c r="W140" i="36"/>
  <c r="AL141" i="36"/>
  <c r="AL146" i="36"/>
  <c r="AL167" i="36"/>
  <c r="W174" i="36"/>
  <c r="W179" i="36"/>
  <c r="AL203" i="36"/>
  <c r="AL208" i="36"/>
  <c r="W215" i="36"/>
  <c r="AJ287" i="36"/>
  <c r="AL247" i="36"/>
  <c r="W259" i="36"/>
  <c r="W261" i="36"/>
  <c r="AL273" i="36"/>
  <c r="AL278" i="36"/>
  <c r="W280" i="36"/>
  <c r="W284" i="36"/>
  <c r="W16" i="31"/>
  <c r="BT51" i="33"/>
  <c r="AT29" i="34"/>
  <c r="W127" i="34"/>
  <c r="W189" i="34"/>
  <c r="M249" i="34"/>
  <c r="W97" i="35"/>
  <c r="G184" i="35"/>
  <c r="W198" i="35"/>
  <c r="AT216" i="35"/>
  <c r="W249" i="35"/>
  <c r="W265" i="35"/>
  <c r="W279" i="35"/>
  <c r="U60" i="36"/>
  <c r="AL27" i="36"/>
  <c r="AL32" i="36"/>
  <c r="W39" i="36"/>
  <c r="W48" i="36"/>
  <c r="Q219" i="36"/>
  <c r="AL92" i="36"/>
  <c r="W99" i="36"/>
  <c r="W104" i="36"/>
  <c r="W109" i="36"/>
  <c r="AL110" i="36"/>
  <c r="AL128" i="36"/>
  <c r="AL133" i="36"/>
  <c r="AL138" i="36"/>
  <c r="W145" i="36"/>
  <c r="W166" i="36"/>
  <c r="AL190" i="36"/>
  <c r="AL195" i="36"/>
  <c r="W202" i="36"/>
  <c r="W207" i="36"/>
  <c r="W211" i="36"/>
  <c r="AL213" i="36"/>
  <c r="K287" i="36"/>
  <c r="AL243" i="36"/>
  <c r="AL248" i="36"/>
  <c r="W263" i="36"/>
  <c r="W272" i="36"/>
  <c r="W277" i="36"/>
  <c r="AL277" i="36"/>
  <c r="AL281" i="36"/>
  <c r="S219" i="36"/>
  <c r="AF248" i="33"/>
  <c r="W16" i="34"/>
  <c r="M137" i="34"/>
  <c r="W208" i="34"/>
  <c r="AT217" i="34"/>
  <c r="W166" i="35"/>
  <c r="AB166" i="35" s="1"/>
  <c r="W189" i="35"/>
  <c r="AB189" i="35" s="1"/>
  <c r="W193" i="35"/>
  <c r="AB60" i="36"/>
  <c r="W44" i="36"/>
  <c r="U219" i="36"/>
  <c r="AL143" i="36"/>
  <c r="O287" i="36"/>
  <c r="AL268" i="36"/>
  <c r="AL274" i="36"/>
  <c r="W285" i="36"/>
  <c r="AH26" i="28"/>
  <c r="AH111" i="28"/>
  <c r="Y183" i="32"/>
  <c r="AD183" i="32" s="1"/>
  <c r="W145" i="34"/>
  <c r="AB145" i="34" s="1"/>
  <c r="G171" i="34"/>
  <c r="S263" i="34"/>
  <c r="S269" i="34"/>
  <c r="S45" i="35"/>
  <c r="AT140" i="35"/>
  <c r="AT214" i="35"/>
  <c r="W216" i="35"/>
  <c r="M217" i="35"/>
  <c r="AV243" i="35"/>
  <c r="M262" i="35"/>
  <c r="AV271" i="35"/>
  <c r="AV275" i="35"/>
  <c r="AD60" i="36"/>
  <c r="W45" i="36"/>
  <c r="Z219" i="36"/>
  <c r="Q287" i="36"/>
  <c r="W273" i="36"/>
  <c r="W275" i="36"/>
  <c r="AL285" i="36"/>
  <c r="AF265" i="33"/>
  <c r="G21" i="34"/>
  <c r="W265" i="34"/>
  <c r="AF265" i="34" s="1"/>
  <c r="Z60" i="35"/>
  <c r="W50" i="35"/>
  <c r="AV167" i="35"/>
  <c r="AV183" i="35"/>
  <c r="M256" i="35"/>
  <c r="AF60" i="36"/>
  <c r="W58" i="36"/>
  <c r="AB219" i="36"/>
  <c r="S287" i="36"/>
  <c r="W278" i="36"/>
  <c r="BR115" i="33"/>
  <c r="BN116" i="33"/>
  <c r="AF269" i="33"/>
  <c r="S255" i="34"/>
  <c r="W272" i="34"/>
  <c r="G28" i="35"/>
  <c r="S40" i="35"/>
  <c r="W103" i="35"/>
  <c r="AF103" i="35" s="1"/>
  <c r="S174" i="35"/>
  <c r="AV209" i="35"/>
  <c r="G215" i="35"/>
  <c r="S217" i="35"/>
  <c r="G60" i="36"/>
  <c r="G289" i="36" s="1"/>
  <c r="AH60" i="36"/>
  <c r="AH289" i="36" s="1"/>
  <c r="AD219" i="36"/>
  <c r="AL108" i="36"/>
  <c r="W115" i="36"/>
  <c r="AL165" i="36"/>
  <c r="U287" i="36"/>
  <c r="W267" i="36"/>
  <c r="BB141" i="32"/>
  <c r="BB172" i="32"/>
  <c r="G216" i="32"/>
  <c r="BB257" i="32"/>
  <c r="S103" i="34"/>
  <c r="S197" i="34"/>
  <c r="AV259" i="34"/>
  <c r="W92" i="35"/>
  <c r="AJ92" i="35" s="1"/>
  <c r="AB111" i="35"/>
  <c r="W191" i="35"/>
  <c r="AF191" i="35" s="1"/>
  <c r="W217" i="35"/>
  <c r="M251" i="35"/>
  <c r="G255" i="35"/>
  <c r="I60" i="36"/>
  <c r="AJ60" i="36"/>
  <c r="W23" i="36"/>
  <c r="AL36" i="36"/>
  <c r="W41" i="36"/>
  <c r="W46" i="36"/>
  <c r="AF219" i="36"/>
  <c r="W102" i="36"/>
  <c r="W107" i="36"/>
  <c r="AL131" i="36"/>
  <c r="W143" i="36"/>
  <c r="W147" i="36"/>
  <c r="W168" i="36"/>
  <c r="W204" i="36"/>
  <c r="W209" i="36"/>
  <c r="Z287" i="36"/>
  <c r="W274" i="36"/>
  <c r="AD289" i="36"/>
  <c r="W14" i="36"/>
  <c r="Z60" i="36"/>
  <c r="AL89" i="36"/>
  <c r="AL241" i="36"/>
  <c r="W89" i="36"/>
  <c r="W241" i="36"/>
  <c r="AF127" i="35"/>
  <c r="AB127" i="35"/>
  <c r="AF108" i="35"/>
  <c r="AB108" i="35"/>
  <c r="AB137" i="35"/>
  <c r="AF137" i="35"/>
  <c r="AJ184" i="35"/>
  <c r="AF184" i="35"/>
  <c r="AJ172" i="35"/>
  <c r="AB172" i="35"/>
  <c r="AF172" i="35"/>
  <c r="AB113" i="35"/>
  <c r="G171" i="28"/>
  <c r="BT186" i="30"/>
  <c r="AN187" i="30"/>
  <c r="O189" i="30"/>
  <c r="BN192" i="30"/>
  <c r="O207" i="30"/>
  <c r="AN211" i="30"/>
  <c r="AN213" i="30"/>
  <c r="AX91" i="32"/>
  <c r="Y126" i="32"/>
  <c r="AL126" i="32" s="1"/>
  <c r="BB198" i="32"/>
  <c r="BP52" i="33"/>
  <c r="BR53" i="33"/>
  <c r="BL54" i="33"/>
  <c r="AL56" i="33"/>
  <c r="AF57" i="33"/>
  <c r="AF191" i="33"/>
  <c r="G272" i="33"/>
  <c r="AF273" i="33"/>
  <c r="AV33" i="34"/>
  <c r="W44" i="34"/>
  <c r="AJ44" i="34" s="1"/>
  <c r="M52" i="34"/>
  <c r="AV91" i="34"/>
  <c r="M95" i="34"/>
  <c r="M99" i="34"/>
  <c r="W132" i="34"/>
  <c r="AB132" i="34" s="1"/>
  <c r="AV135" i="34"/>
  <c r="G257" i="34"/>
  <c r="M281" i="34"/>
  <c r="AV22" i="35"/>
  <c r="G42" i="35"/>
  <c r="S50" i="35"/>
  <c r="S54" i="35"/>
  <c r="M113" i="35"/>
  <c r="M123" i="35"/>
  <c r="W146" i="35"/>
  <c r="AT165" i="35"/>
  <c r="G167" i="35"/>
  <c r="AV173" i="35"/>
  <c r="AT175" i="35"/>
  <c r="AV213" i="35"/>
  <c r="AV241" i="35"/>
  <c r="G250" i="35"/>
  <c r="G265" i="35"/>
  <c r="M269" i="35"/>
  <c r="AV278" i="35"/>
  <c r="S279" i="35"/>
  <c r="AB117" i="35"/>
  <c r="W141" i="35"/>
  <c r="AJ141" i="35" s="1"/>
  <c r="G261" i="31"/>
  <c r="AX121" i="32"/>
  <c r="M50" i="33"/>
  <c r="AT20" i="34"/>
  <c r="S23" i="34"/>
  <c r="AV28" i="34"/>
  <c r="M32" i="34"/>
  <c r="M36" i="34"/>
  <c r="M104" i="34"/>
  <c r="G166" i="34"/>
  <c r="S178" i="34"/>
  <c r="M211" i="34"/>
  <c r="Q60" i="35"/>
  <c r="S60" i="35" s="1"/>
  <c r="AT16" i="35"/>
  <c r="W24" i="35"/>
  <c r="AJ24" i="35" s="1"/>
  <c r="AV27" i="35"/>
  <c r="AV44" i="35"/>
  <c r="M48" i="35"/>
  <c r="AD219" i="35"/>
  <c r="AT101" i="35"/>
  <c r="G103" i="35"/>
  <c r="AV113" i="35"/>
  <c r="AF117" i="35"/>
  <c r="W121" i="35"/>
  <c r="AB121" i="35" s="1"/>
  <c r="W122" i="35"/>
  <c r="AV132" i="35"/>
  <c r="AR173" i="35"/>
  <c r="AV175" i="35"/>
  <c r="G181" i="35"/>
  <c r="AV208" i="35"/>
  <c r="G216" i="35"/>
  <c r="G217" i="35"/>
  <c r="AV248" i="35"/>
  <c r="M254" i="35"/>
  <c r="AV262" i="35"/>
  <c r="M268" i="35"/>
  <c r="AV269" i="35"/>
  <c r="M277" i="35"/>
  <c r="S127" i="33"/>
  <c r="S128" i="33"/>
  <c r="BT133" i="33"/>
  <c r="S137" i="33"/>
  <c r="AL141" i="33"/>
  <c r="Y203" i="33"/>
  <c r="Y242" i="33"/>
  <c r="G256" i="33"/>
  <c r="S275" i="33"/>
  <c r="W24" i="34"/>
  <c r="AR27" i="34"/>
  <c r="S45" i="34"/>
  <c r="M51" i="34"/>
  <c r="AR113" i="34"/>
  <c r="AV129" i="34"/>
  <c r="M132" i="34"/>
  <c r="S133" i="34"/>
  <c r="G169" i="34"/>
  <c r="AT203" i="34"/>
  <c r="AR253" i="34"/>
  <c r="G274" i="34"/>
  <c r="W281" i="34"/>
  <c r="AJ281" i="34" s="1"/>
  <c r="S21" i="35"/>
  <c r="W29" i="35"/>
  <c r="AJ29" i="35" s="1"/>
  <c r="AV32" i="35"/>
  <c r="AV36" i="35"/>
  <c r="AR48" i="35"/>
  <c r="AV92" i="35"/>
  <c r="AV101" i="35"/>
  <c r="G105" i="35"/>
  <c r="AV119" i="35"/>
  <c r="AV171" i="35"/>
  <c r="AT172" i="35"/>
  <c r="AV181" i="35"/>
  <c r="M207" i="35"/>
  <c r="M211" i="35"/>
  <c r="AV247" i="35"/>
  <c r="AV254" i="35"/>
  <c r="AV261" i="35"/>
  <c r="W263" i="35"/>
  <c r="AV268" i="35"/>
  <c r="Q287" i="35"/>
  <c r="S287" i="35" s="1"/>
  <c r="G131" i="29"/>
  <c r="BN274" i="30"/>
  <c r="BB119" i="32"/>
  <c r="G134" i="32"/>
  <c r="S195" i="32"/>
  <c r="S281" i="32"/>
  <c r="AL146" i="33"/>
  <c r="AL165" i="33"/>
  <c r="BR204" i="33"/>
  <c r="S207" i="33"/>
  <c r="AF277" i="33"/>
  <c r="W28" i="34"/>
  <c r="AJ28" i="34" s="1"/>
  <c r="M46" i="34"/>
  <c r="S56" i="34"/>
  <c r="AR98" i="34"/>
  <c r="AV108" i="34"/>
  <c r="AV113" i="34"/>
  <c r="M116" i="34"/>
  <c r="W267" i="34"/>
  <c r="AJ267" i="34" s="1"/>
  <c r="AV274" i="34"/>
  <c r="AD60" i="35"/>
  <c r="W34" i="35"/>
  <c r="AJ34" i="35" s="1"/>
  <c r="W39" i="35"/>
  <c r="AJ39" i="35" s="1"/>
  <c r="G47" i="35"/>
  <c r="AT53" i="35"/>
  <c r="M58" i="35"/>
  <c r="AR91" i="35"/>
  <c r="AT92" i="35"/>
  <c r="M95" i="35"/>
  <c r="AV99" i="35"/>
  <c r="AR125" i="35"/>
  <c r="AV135" i="35"/>
  <c r="W145" i="35"/>
  <c r="AJ145" i="35" s="1"/>
  <c r="W167" i="35"/>
  <c r="S169" i="35"/>
  <c r="AV172" i="35"/>
  <c r="AV180" i="35"/>
  <c r="M242" i="35"/>
  <c r="M245" i="35"/>
  <c r="G253" i="35"/>
  <c r="M267" i="35"/>
  <c r="S272" i="35"/>
  <c r="AV277" i="35"/>
  <c r="S281" i="35"/>
  <c r="G255" i="31"/>
  <c r="M265" i="31"/>
  <c r="G263" i="32"/>
  <c r="Y267" i="32"/>
  <c r="AH267" i="32" s="1"/>
  <c r="BB279" i="32"/>
  <c r="BB280" i="32"/>
  <c r="G18" i="34"/>
  <c r="AV98" i="34"/>
  <c r="AR103" i="34"/>
  <c r="S138" i="34"/>
  <c r="M141" i="34"/>
  <c r="AT145" i="34"/>
  <c r="M190" i="34"/>
  <c r="AV198" i="34"/>
  <c r="M256" i="34"/>
  <c r="AT283" i="34"/>
  <c r="AH60" i="35"/>
  <c r="AT15" i="35"/>
  <c r="AR20" i="35"/>
  <c r="S26" i="35"/>
  <c r="S30" i="35"/>
  <c r="AV41" i="35"/>
  <c r="AV48" i="35"/>
  <c r="AR53" i="35"/>
  <c r="AR58" i="35"/>
  <c r="AR90" i="35"/>
  <c r="AT91" i="35"/>
  <c r="M97" i="35"/>
  <c r="AT110" i="35"/>
  <c r="G117" i="35"/>
  <c r="AT125" i="35"/>
  <c r="AT169" i="35"/>
  <c r="G179" i="35"/>
  <c r="AT180" i="35"/>
  <c r="G241" i="35"/>
  <c r="AV245" i="35"/>
  <c r="AT253" i="35"/>
  <c r="G269" i="35"/>
  <c r="W278" i="35"/>
  <c r="AJ278" i="35" s="1"/>
  <c r="W20" i="35"/>
  <c r="AJ20" i="35" s="1"/>
  <c r="G213" i="31"/>
  <c r="S245" i="32"/>
  <c r="G262" i="32"/>
  <c r="BL15" i="33"/>
  <c r="AL16" i="33"/>
  <c r="BV22" i="33"/>
  <c r="BT23" i="33"/>
  <c r="Y24" i="33"/>
  <c r="S28" i="33"/>
  <c r="BL29" i="33"/>
  <c r="Y215" i="33"/>
  <c r="BT260" i="33"/>
  <c r="G266" i="33"/>
  <c r="M22" i="34"/>
  <c r="G35" i="34"/>
  <c r="M50" i="34"/>
  <c r="AV120" i="34"/>
  <c r="W135" i="34"/>
  <c r="AJ135" i="34" s="1"/>
  <c r="G165" i="34"/>
  <c r="AT242" i="34"/>
  <c r="AL60" i="35"/>
  <c r="AV15" i="35"/>
  <c r="S35" i="35"/>
  <c r="G57" i="35"/>
  <c r="G93" i="35"/>
  <c r="M104" i="35"/>
  <c r="M109" i="35"/>
  <c r="AV110" i="35"/>
  <c r="AV116" i="35"/>
  <c r="AV125" i="35"/>
  <c r="W132" i="35"/>
  <c r="M178" i="35"/>
  <c r="K287" i="35"/>
  <c r="M244" i="35"/>
  <c r="AV253" i="35"/>
  <c r="M259" i="35"/>
  <c r="AV267" i="35"/>
  <c r="M274" i="35"/>
  <c r="M32" i="31"/>
  <c r="M41" i="31"/>
  <c r="M46" i="31"/>
  <c r="BV217" i="33"/>
  <c r="BN279" i="33"/>
  <c r="AF280" i="33"/>
  <c r="M102" i="34"/>
  <c r="M109" i="34"/>
  <c r="S123" i="34"/>
  <c r="AT251" i="34"/>
  <c r="G18" i="35"/>
  <c r="AV20" i="35"/>
  <c r="AR24" i="35"/>
  <c r="M96" i="35"/>
  <c r="W98" i="35"/>
  <c r="G115" i="35"/>
  <c r="S123" i="35"/>
  <c r="M173" i="35"/>
  <c r="W174" i="35"/>
  <c r="AJ174" i="35" s="1"/>
  <c r="AB187" i="35"/>
  <c r="G205" i="35"/>
  <c r="G210" i="35"/>
  <c r="AV244" i="35"/>
  <c r="AV251" i="35"/>
  <c r="AV259" i="35"/>
  <c r="AV266" i="35"/>
  <c r="AV274" i="35"/>
  <c r="M285" i="35"/>
  <c r="E60" i="35"/>
  <c r="G60" i="35" s="1"/>
  <c r="W140" i="35"/>
  <c r="AB140" i="35" s="1"/>
  <c r="BB98" i="32"/>
  <c r="Y40" i="33"/>
  <c r="BP97" i="33"/>
  <c r="S98" i="33"/>
  <c r="BV99" i="33"/>
  <c r="M169" i="33"/>
  <c r="AP279" i="33"/>
  <c r="AR14" i="34"/>
  <c r="AT54" i="34"/>
  <c r="S126" i="34"/>
  <c r="W253" i="34"/>
  <c r="M277" i="34"/>
  <c r="AR14" i="35"/>
  <c r="W21" i="35"/>
  <c r="AB21" i="35" s="1"/>
  <c r="AT29" i="35"/>
  <c r="AV46" i="35"/>
  <c r="G90" i="35"/>
  <c r="G98" i="35"/>
  <c r="M119" i="35"/>
  <c r="AV140" i="35"/>
  <c r="G146" i="35"/>
  <c r="W203" i="35"/>
  <c r="AB203" i="35" s="1"/>
  <c r="W213" i="35"/>
  <c r="AB213" i="35" s="1"/>
  <c r="W245" i="35"/>
  <c r="AF245" i="35" s="1"/>
  <c r="M247" i="35"/>
  <c r="S250" i="35"/>
  <c r="M257" i="35"/>
  <c r="W260" i="35"/>
  <c r="AF260" i="35" s="1"/>
  <c r="M261" i="35"/>
  <c r="S265" i="35"/>
  <c r="AV273" i="35"/>
  <c r="W284" i="35"/>
  <c r="AB284" i="35" s="1"/>
  <c r="S178" i="31"/>
  <c r="S97" i="32"/>
  <c r="BB217" i="32"/>
  <c r="S242" i="32"/>
  <c r="S15" i="33"/>
  <c r="BN42" i="33"/>
  <c r="Y166" i="33"/>
  <c r="G267" i="33"/>
  <c r="BT281" i="33"/>
  <c r="G39" i="34"/>
  <c r="AT140" i="34"/>
  <c r="AT172" i="34"/>
  <c r="S201" i="34"/>
  <c r="W203" i="34"/>
  <c r="W269" i="34"/>
  <c r="AF269" i="34" s="1"/>
  <c r="W283" i="34"/>
  <c r="G23" i="35"/>
  <c r="AV24" i="35"/>
  <c r="AV29" i="35"/>
  <c r="AT34" i="35"/>
  <c r="AR39" i="35"/>
  <c r="W48" i="35"/>
  <c r="AJ48" i="35" s="1"/>
  <c r="E219" i="35"/>
  <c r="W91" i="35"/>
  <c r="AF91" i="35" s="1"/>
  <c r="M99" i="35"/>
  <c r="W116" i="35"/>
  <c r="AB116" i="35" s="1"/>
  <c r="AV121" i="35"/>
  <c r="M122" i="35"/>
  <c r="W131" i="35"/>
  <c r="AV141" i="35"/>
  <c r="AV146" i="35"/>
  <c r="W208" i="35"/>
  <c r="AJ208" i="35" s="1"/>
  <c r="AD287" i="35"/>
  <c r="AT243" i="35"/>
  <c r="G245" i="35"/>
  <c r="G260" i="35"/>
  <c r="M272" i="35"/>
  <c r="W274" i="35"/>
  <c r="AF274" i="35" s="1"/>
  <c r="M281" i="35"/>
  <c r="G284" i="35"/>
  <c r="G93" i="32"/>
  <c r="BT46" i="33"/>
  <c r="BT47" i="33"/>
  <c r="BT110" i="33"/>
  <c r="BV111" i="33"/>
  <c r="AF244" i="33"/>
  <c r="AL271" i="33"/>
  <c r="AF279" i="33"/>
  <c r="G50" i="34"/>
  <c r="AV101" i="34"/>
  <c r="W193" i="34"/>
  <c r="AB193" i="34" s="1"/>
  <c r="W210" i="34"/>
  <c r="AF210" i="34" s="1"/>
  <c r="AV213" i="34"/>
  <c r="M216" i="34"/>
  <c r="W243" i="34"/>
  <c r="AJ243" i="34" s="1"/>
  <c r="W260" i="34"/>
  <c r="AF260" i="34" s="1"/>
  <c r="AR267" i="34"/>
  <c r="AV17" i="35"/>
  <c r="W35" i="35"/>
  <c r="AB35" i="35" s="1"/>
  <c r="G38" i="35"/>
  <c r="AV39" i="35"/>
  <c r="M44" i="35"/>
  <c r="W53" i="35"/>
  <c r="AJ53" i="35" s="1"/>
  <c r="W58" i="35"/>
  <c r="AJ58" i="35" s="1"/>
  <c r="AV95" i="35"/>
  <c r="M102" i="35"/>
  <c r="AV114" i="35"/>
  <c r="AV120" i="35"/>
  <c r="AV166" i="35"/>
  <c r="AT167" i="35"/>
  <c r="W178" i="35"/>
  <c r="AJ178" i="35" s="1"/>
  <c r="W179" i="35"/>
  <c r="AB179" i="35" s="1"/>
  <c r="M183" i="35"/>
  <c r="W210" i="35"/>
  <c r="AJ210" i="35" s="1"/>
  <c r="AL287" i="35"/>
  <c r="W244" i="35"/>
  <c r="AJ244" i="35" s="1"/>
  <c r="AV249" i="35"/>
  <c r="AV256" i="35"/>
  <c r="W259" i="35"/>
  <c r="AF259" i="35" s="1"/>
  <c r="AV263" i="35"/>
  <c r="AB50" i="35"/>
  <c r="AJ50" i="35"/>
  <c r="AF50" i="35"/>
  <c r="AB54" i="35"/>
  <c r="AJ54" i="35"/>
  <c r="AF54" i="35"/>
  <c r="AB16" i="35"/>
  <c r="AJ16" i="35"/>
  <c r="AF16" i="35"/>
  <c r="AJ90" i="35"/>
  <c r="AF90" i="35"/>
  <c r="AB90" i="35"/>
  <c r="AJ21" i="35"/>
  <c r="AF21" i="35"/>
  <c r="AB26" i="35"/>
  <c r="AJ26" i="35"/>
  <c r="AF26" i="35"/>
  <c r="AB30" i="35"/>
  <c r="AJ30" i="35"/>
  <c r="AF30" i="35"/>
  <c r="AF35" i="35"/>
  <c r="AB40" i="35"/>
  <c r="AJ40" i="35"/>
  <c r="AF40" i="35"/>
  <c r="AB45" i="35"/>
  <c r="AJ45" i="35"/>
  <c r="AF45" i="35"/>
  <c r="AJ97" i="35"/>
  <c r="AF97" i="35"/>
  <c r="G127" i="35"/>
  <c r="M127" i="35"/>
  <c r="G137" i="35"/>
  <c r="AT137" i="35"/>
  <c r="M137" i="35"/>
  <c r="S14" i="35"/>
  <c r="AT14" i="35"/>
  <c r="G16" i="35"/>
  <c r="M17" i="35"/>
  <c r="S18" i="35"/>
  <c r="AT18" i="35"/>
  <c r="G21" i="35"/>
  <c r="M22" i="35"/>
  <c r="S23" i="35"/>
  <c r="AT23" i="35"/>
  <c r="G26" i="35"/>
  <c r="M27" i="35"/>
  <c r="S28" i="35"/>
  <c r="AT28" i="35"/>
  <c r="G30" i="35"/>
  <c r="M32" i="35"/>
  <c r="AT33" i="35"/>
  <c r="G35" i="35"/>
  <c r="M36" i="35"/>
  <c r="S38" i="35"/>
  <c r="AT38" i="35"/>
  <c r="G40" i="35"/>
  <c r="M41" i="35"/>
  <c r="S42" i="35"/>
  <c r="AT42" i="35"/>
  <c r="G45" i="35"/>
  <c r="M46" i="35"/>
  <c r="S47" i="35"/>
  <c r="AT47" i="35"/>
  <c r="G50" i="35"/>
  <c r="M51" i="35"/>
  <c r="S52" i="35"/>
  <c r="AT52" i="35"/>
  <c r="G54" i="35"/>
  <c r="M56" i="35"/>
  <c r="S57" i="35"/>
  <c r="AT57" i="35"/>
  <c r="AH219" i="35"/>
  <c r="AH289" i="35" s="1"/>
  <c r="AV91" i="35"/>
  <c r="AB92" i="35"/>
  <c r="AJ98" i="35"/>
  <c r="S102" i="35"/>
  <c r="AT103" i="35"/>
  <c r="AT109" i="35"/>
  <c r="M115" i="35"/>
  <c r="AV115" i="35"/>
  <c r="AR116" i="35"/>
  <c r="M116" i="35"/>
  <c r="AR122" i="35"/>
  <c r="AT127" i="35"/>
  <c r="AV127" i="35"/>
  <c r="M128" i="35"/>
  <c r="S128" i="35"/>
  <c r="AV137" i="35"/>
  <c r="M138" i="35"/>
  <c r="S138" i="35"/>
  <c r="AJ166" i="35"/>
  <c r="AF166" i="35"/>
  <c r="AJ167" i="35"/>
  <c r="AV14" i="35"/>
  <c r="AB15" i="35"/>
  <c r="AB20" i="35"/>
  <c r="AB24" i="35"/>
  <c r="AB29" i="35"/>
  <c r="AB34" i="35"/>
  <c r="AB39" i="35"/>
  <c r="AB44" i="35"/>
  <c r="K219" i="35"/>
  <c r="S96" i="35"/>
  <c r="AT97" i="35"/>
  <c r="S98" i="35"/>
  <c r="M98" i="35"/>
  <c r="AJ108" i="35"/>
  <c r="S114" i="35"/>
  <c r="AF116" i="35"/>
  <c r="S120" i="35"/>
  <c r="AJ126" i="35"/>
  <c r="AF126" i="35"/>
  <c r="AT129" i="35"/>
  <c r="S129" i="35"/>
  <c r="AR129" i="35"/>
  <c r="AJ135" i="35"/>
  <c r="AF135" i="35"/>
  <c r="S139" i="35"/>
  <c r="AR139" i="35"/>
  <c r="AT147" i="35"/>
  <c r="W14" i="35"/>
  <c r="AR17" i="35"/>
  <c r="W18" i="35"/>
  <c r="AR22" i="35"/>
  <c r="W23" i="35"/>
  <c r="AR27" i="35"/>
  <c r="W28" i="35"/>
  <c r="AR32" i="35"/>
  <c r="W33" i="35"/>
  <c r="AR36" i="35"/>
  <c r="W38" i="35"/>
  <c r="AR41" i="35"/>
  <c r="W42" i="35"/>
  <c r="AR46" i="35"/>
  <c r="W47" i="35"/>
  <c r="AR51" i="35"/>
  <c r="W52" i="35"/>
  <c r="AR56" i="35"/>
  <c r="W57" i="35"/>
  <c r="M89" i="35"/>
  <c r="AL219" i="35"/>
  <c r="AL289" i="35" s="1"/>
  <c r="S90" i="35"/>
  <c r="G92" i="35"/>
  <c r="AF92" i="35"/>
  <c r="M93" i="35"/>
  <c r="AR111" i="35"/>
  <c r="M111" i="35"/>
  <c r="S127" i="35"/>
  <c r="G129" i="35"/>
  <c r="AV129" i="35"/>
  <c r="AT131" i="35"/>
  <c r="AR131" i="35"/>
  <c r="G131" i="35"/>
  <c r="S137" i="35"/>
  <c r="G139" i="35"/>
  <c r="AF15" i="35"/>
  <c r="AF20" i="35"/>
  <c r="M21" i="35"/>
  <c r="AF24" i="35"/>
  <c r="M26" i="35"/>
  <c r="AF29" i="35"/>
  <c r="M30" i="35"/>
  <c r="M35" i="35"/>
  <c r="AF39" i="35"/>
  <c r="M40" i="35"/>
  <c r="AF44" i="35"/>
  <c r="M45" i="35"/>
  <c r="M50" i="35"/>
  <c r="AF53" i="35"/>
  <c r="M54" i="35"/>
  <c r="S56" i="35"/>
  <c r="K60" i="35"/>
  <c r="AP219" i="35"/>
  <c r="AP289" i="35" s="1"/>
  <c r="S97" i="35"/>
  <c r="AT98" i="35"/>
  <c r="AT105" i="35"/>
  <c r="S109" i="35"/>
  <c r="AJ111" i="35"/>
  <c r="AF111" i="35"/>
  <c r="AV111" i="35"/>
  <c r="S115" i="35"/>
  <c r="AT116" i="35"/>
  <c r="AT122" i="35"/>
  <c r="AT128" i="35"/>
  <c r="AV131" i="35"/>
  <c r="AV139" i="35"/>
  <c r="AR140" i="35"/>
  <c r="G140" i="35"/>
  <c r="AB145" i="35"/>
  <c r="S202" i="35"/>
  <c r="AV202" i="35"/>
  <c r="Q219" i="35"/>
  <c r="S219" i="35" s="1"/>
  <c r="AR89" i="35"/>
  <c r="M105" i="35"/>
  <c r="AV105" i="35"/>
  <c r="AR107" i="35"/>
  <c r="M107" i="35"/>
  <c r="AR113" i="35"/>
  <c r="S117" i="35"/>
  <c r="M117" i="35"/>
  <c r="AB126" i="35"/>
  <c r="AJ127" i="35"/>
  <c r="M129" i="35"/>
  <c r="AB135" i="35"/>
  <c r="AJ137" i="35"/>
  <c r="M139" i="35"/>
  <c r="AR16" i="35"/>
  <c r="W17" i="35"/>
  <c r="AR21" i="35"/>
  <c r="W22" i="35"/>
  <c r="AR26" i="35"/>
  <c r="W27" i="35"/>
  <c r="AR30" i="35"/>
  <c r="W32" i="35"/>
  <c r="AR35" i="35"/>
  <c r="W36" i="35"/>
  <c r="AR40" i="35"/>
  <c r="W41" i="35"/>
  <c r="AR45" i="35"/>
  <c r="W46" i="35"/>
  <c r="AR50" i="35"/>
  <c r="W51" i="35"/>
  <c r="AR54" i="35"/>
  <c r="W56" i="35"/>
  <c r="S89" i="35"/>
  <c r="AT89" i="35"/>
  <c r="S93" i="35"/>
  <c r="S104" i="35"/>
  <c r="AJ107" i="35"/>
  <c r="AF107" i="35"/>
  <c r="AV107" i="35"/>
  <c r="AT111" i="35"/>
  <c r="G113" i="35"/>
  <c r="AT117" i="35"/>
  <c r="AV117" i="35"/>
  <c r="S122" i="35"/>
  <c r="AV123" i="35"/>
  <c r="M131" i="35"/>
  <c r="G132" i="35"/>
  <c r="M132" i="35"/>
  <c r="M168" i="35"/>
  <c r="AV168" i="35"/>
  <c r="S168" i="35"/>
  <c r="AB250" i="35"/>
  <c r="AJ250" i="35"/>
  <c r="AF250" i="35"/>
  <c r="G14" i="35"/>
  <c r="M15" i="35"/>
  <c r="S16" i="35"/>
  <c r="M20" i="35"/>
  <c r="M24" i="35"/>
  <c r="M29" i="35"/>
  <c r="M34" i="35"/>
  <c r="M39" i="35"/>
  <c r="M53" i="35"/>
  <c r="G95" i="35"/>
  <c r="W95" i="35"/>
  <c r="AR95" i="35"/>
  <c r="AB97" i="35"/>
  <c r="AR108" i="35"/>
  <c r="M133" i="35"/>
  <c r="S133" i="35"/>
  <c r="W89" i="35"/>
  <c r="W93" i="35"/>
  <c r="S105" i="35"/>
  <c r="AJ131" i="35"/>
  <c r="AF131" i="35"/>
  <c r="AT134" i="35"/>
  <c r="S134" i="35"/>
  <c r="AR134" i="35"/>
  <c r="AT144" i="35"/>
  <c r="S144" i="35"/>
  <c r="AR144" i="35"/>
  <c r="AT145" i="35"/>
  <c r="AR145" i="35"/>
  <c r="G145" i="35"/>
  <c r="AJ171" i="35"/>
  <c r="AF171" i="35"/>
  <c r="W204" i="35"/>
  <c r="AR204" i="35"/>
  <c r="G204" i="35"/>
  <c r="AR15" i="35"/>
  <c r="AR29" i="35"/>
  <c r="AR34" i="35"/>
  <c r="Z219" i="35"/>
  <c r="AJ102" i="35"/>
  <c r="AF102" i="35"/>
  <c r="S108" i="35"/>
  <c r="M108" i="35"/>
  <c r="AT126" i="35"/>
  <c r="AR126" i="35"/>
  <c r="G126" i="35"/>
  <c r="G134" i="35"/>
  <c r="AV134" i="35"/>
  <c r="AT135" i="35"/>
  <c r="AR135" i="35"/>
  <c r="G135" i="35"/>
  <c r="AJ140" i="35"/>
  <c r="AF140" i="35"/>
  <c r="M143" i="35"/>
  <c r="AV143" i="35"/>
  <c r="S143" i="35"/>
  <c r="AV144" i="35"/>
  <c r="AV145" i="35"/>
  <c r="S53" i="35"/>
  <c r="S58" i="35"/>
  <c r="AT108" i="35"/>
  <c r="AV108" i="35"/>
  <c r="AT120" i="35"/>
  <c r="AV126" i="35"/>
  <c r="M147" i="35"/>
  <c r="AV147" i="35"/>
  <c r="S147" i="35"/>
  <c r="M197" i="35"/>
  <c r="G197" i="35"/>
  <c r="AT197" i="35"/>
  <c r="AV197" i="35"/>
  <c r="AR197" i="35"/>
  <c r="G219" i="35"/>
  <c r="S103" i="35"/>
  <c r="M103" i="35"/>
  <c r="AT114" i="35"/>
  <c r="M120" i="35"/>
  <c r="AT121" i="35"/>
  <c r="AR121" i="35"/>
  <c r="M121" i="35"/>
  <c r="AR127" i="35"/>
  <c r="AB131" i="35"/>
  <c r="M134" i="35"/>
  <c r="AR137" i="35"/>
  <c r="G143" i="35"/>
  <c r="M145" i="35"/>
  <c r="W96" i="35"/>
  <c r="AR99" i="35"/>
  <c r="W101" i="35"/>
  <c r="AR104" i="35"/>
  <c r="W105" i="35"/>
  <c r="AR109" i="35"/>
  <c r="W110" i="35"/>
  <c r="AR114" i="35"/>
  <c r="W115" i="35"/>
  <c r="AR119" i="35"/>
  <c r="W120" i="35"/>
  <c r="AR123" i="35"/>
  <c r="W125" i="35"/>
  <c r="AR128" i="35"/>
  <c r="W129" i="35"/>
  <c r="AR133" i="35"/>
  <c r="W134" i="35"/>
  <c r="AR138" i="35"/>
  <c r="W139" i="35"/>
  <c r="AR143" i="35"/>
  <c r="W144" i="35"/>
  <c r="AR147" i="35"/>
  <c r="W165" i="35"/>
  <c r="AR168" i="35"/>
  <c r="W169" i="35"/>
  <c r="AT178" i="35"/>
  <c r="AR184" i="35"/>
  <c r="AT189" i="35"/>
  <c r="S189" i="35"/>
  <c r="M189" i="35"/>
  <c r="G189" i="35"/>
  <c r="AT196" i="35"/>
  <c r="M196" i="35"/>
  <c r="W197" i="35"/>
  <c r="AB201" i="35"/>
  <c r="W205" i="35"/>
  <c r="W207" i="35"/>
  <c r="AT215" i="35"/>
  <c r="M215" i="35"/>
  <c r="AB274" i="35"/>
  <c r="AJ274" i="35"/>
  <c r="G97" i="35"/>
  <c r="G102" i="35"/>
  <c r="G107" i="35"/>
  <c r="G111" i="35"/>
  <c r="G116" i="35"/>
  <c r="M141" i="35"/>
  <c r="M146" i="35"/>
  <c r="G166" i="35"/>
  <c r="M167" i="35"/>
  <c r="G171" i="35"/>
  <c r="M172" i="35"/>
  <c r="S173" i="35"/>
  <c r="W181" i="35"/>
  <c r="S187" i="35"/>
  <c r="AT190" i="35"/>
  <c r="S190" i="35"/>
  <c r="M190" i="35"/>
  <c r="AJ193" i="35"/>
  <c r="AF193" i="35"/>
  <c r="AV216" i="35"/>
  <c r="S216" i="35"/>
  <c r="AB241" i="35"/>
  <c r="AJ241" i="35"/>
  <c r="S178" i="35"/>
  <c r="AT184" i="35"/>
  <c r="S184" i="35"/>
  <c r="M184" i="35"/>
  <c r="AB186" i="35"/>
  <c r="W190" i="35"/>
  <c r="AR190" i="35"/>
  <c r="G190" i="35"/>
  <c r="AT198" i="35"/>
  <c r="S198" i="35"/>
  <c r="M198" i="35"/>
  <c r="G198" i="35"/>
  <c r="AT205" i="35"/>
  <c r="M205" i="35"/>
  <c r="AJ249" i="35"/>
  <c r="AF249" i="35"/>
  <c r="AB249" i="35"/>
  <c r="AB265" i="35"/>
  <c r="AJ265" i="35"/>
  <c r="AR98" i="35"/>
  <c r="W99" i="35"/>
  <c r="AR103" i="35"/>
  <c r="W104" i="35"/>
  <c r="W109" i="35"/>
  <c r="W114" i="35"/>
  <c r="W119" i="35"/>
  <c r="W123" i="35"/>
  <c r="W128" i="35"/>
  <c r="W133" i="35"/>
  <c r="W138" i="35"/>
  <c r="W143" i="35"/>
  <c r="W147" i="35"/>
  <c r="W168" i="35"/>
  <c r="W173" i="35"/>
  <c r="G174" i="35"/>
  <c r="W177" i="35"/>
  <c r="G191" i="35"/>
  <c r="S191" i="35"/>
  <c r="AB193" i="35"/>
  <c r="AV198" i="35"/>
  <c r="AT199" i="35"/>
  <c r="S199" i="35"/>
  <c r="M199" i="35"/>
  <c r="AJ201" i="35"/>
  <c r="AJ203" i="35"/>
  <c r="AF203" i="35"/>
  <c r="AJ217" i="35"/>
  <c r="AF217" i="35"/>
  <c r="AB217" i="35"/>
  <c r="AJ273" i="35"/>
  <c r="AF273" i="35"/>
  <c r="AB273" i="35"/>
  <c r="AJ283" i="35"/>
  <c r="AF283" i="35"/>
  <c r="AB283" i="35"/>
  <c r="G96" i="35"/>
  <c r="G101" i="35"/>
  <c r="G110" i="35"/>
  <c r="G120" i="35"/>
  <c r="AT146" i="35"/>
  <c r="M181" i="35"/>
  <c r="W185" i="35"/>
  <c r="AR185" i="35"/>
  <c r="M192" i="35"/>
  <c r="G192" i="35"/>
  <c r="AT192" i="35"/>
  <c r="S197" i="35"/>
  <c r="W199" i="35"/>
  <c r="AR199" i="35"/>
  <c r="G199" i="35"/>
  <c r="AV199" i="35"/>
  <c r="AV207" i="35"/>
  <c r="S207" i="35"/>
  <c r="W211" i="35"/>
  <c r="AJ213" i="35"/>
  <c r="AF213" i="35"/>
  <c r="AB178" i="35"/>
  <c r="AT179" i="35"/>
  <c r="S179" i="35"/>
  <c r="AT185" i="35"/>
  <c r="S185" i="35"/>
  <c r="AJ186" i="35"/>
  <c r="AT191" i="35"/>
  <c r="M191" i="35"/>
  <c r="W192" i="35"/>
  <c r="AR192" i="35"/>
  <c r="AB196" i="35"/>
  <c r="G201" i="35"/>
  <c r="S201" i="35"/>
  <c r="Z287" i="35"/>
  <c r="AJ263" i="35"/>
  <c r="AF263" i="35"/>
  <c r="AB263" i="35"/>
  <c r="AR97" i="35"/>
  <c r="AR102" i="35"/>
  <c r="AR166" i="35"/>
  <c r="AR171" i="35"/>
  <c r="M177" i="35"/>
  <c r="M179" i="35"/>
  <c r="AV179" i="35"/>
  <c r="W183" i="35"/>
  <c r="AV185" i="35"/>
  <c r="AJ189" i="35"/>
  <c r="AF189" i="35"/>
  <c r="AV192" i="35"/>
  <c r="M202" i="35"/>
  <c r="G202" i="35"/>
  <c r="AT202" i="35"/>
  <c r="AF210" i="35"/>
  <c r="AB210" i="35"/>
  <c r="AV211" i="35"/>
  <c r="S211" i="35"/>
  <c r="AB255" i="35"/>
  <c r="AJ255" i="35"/>
  <c r="S121" i="35"/>
  <c r="S126" i="35"/>
  <c r="S131" i="35"/>
  <c r="S135" i="35"/>
  <c r="S140" i="35"/>
  <c r="S145" i="35"/>
  <c r="S166" i="35"/>
  <c r="AT166" i="35"/>
  <c r="S171" i="35"/>
  <c r="AT171" i="35"/>
  <c r="AT174" i="35"/>
  <c r="AV177" i="35"/>
  <c r="AF178" i="35"/>
  <c r="W180" i="35"/>
  <c r="AR180" i="35"/>
  <c r="G183" i="35"/>
  <c r="G186" i="35"/>
  <c r="S186" i="35"/>
  <c r="AT193" i="35"/>
  <c r="S193" i="35"/>
  <c r="M193" i="35"/>
  <c r="G193" i="35"/>
  <c r="AT201" i="35"/>
  <c r="M201" i="35"/>
  <c r="W202" i="35"/>
  <c r="AR202" i="35"/>
  <c r="AT210" i="35"/>
  <c r="M210" i="35"/>
  <c r="AF241" i="35"/>
  <c r="AJ254" i="35"/>
  <c r="AF254" i="35"/>
  <c r="AB254" i="35"/>
  <c r="AB269" i="35"/>
  <c r="AJ269" i="35"/>
  <c r="U283" i="35"/>
  <c r="U278" i="35"/>
  <c r="U273" i="35"/>
  <c r="U268" i="35"/>
  <c r="U263" i="35"/>
  <c r="U259" i="35"/>
  <c r="U254" i="35"/>
  <c r="U249" i="35"/>
  <c r="U244" i="35"/>
  <c r="U284" i="35"/>
  <c r="U279" i="35"/>
  <c r="U274" i="35"/>
  <c r="U269" i="35"/>
  <c r="U265" i="35"/>
  <c r="U260" i="35"/>
  <c r="U255" i="35"/>
  <c r="U250" i="35"/>
  <c r="U245" i="35"/>
  <c r="U241" i="35"/>
  <c r="U285" i="35"/>
  <c r="U280" i="35"/>
  <c r="U275" i="35"/>
  <c r="U271" i="35"/>
  <c r="U266" i="35"/>
  <c r="U261" i="35"/>
  <c r="U256" i="35"/>
  <c r="U251" i="35"/>
  <c r="U247" i="35"/>
  <c r="U242" i="35"/>
  <c r="U287" i="35"/>
  <c r="U281" i="35"/>
  <c r="U277" i="35"/>
  <c r="U272" i="35"/>
  <c r="U267" i="35"/>
  <c r="U262" i="35"/>
  <c r="U257" i="35"/>
  <c r="U253" i="35"/>
  <c r="U248" i="35"/>
  <c r="U243" i="35"/>
  <c r="M187" i="35"/>
  <c r="G187" i="35"/>
  <c r="AT195" i="35"/>
  <c r="S195" i="35"/>
  <c r="M195" i="35"/>
  <c r="AJ196" i="35"/>
  <c r="AJ198" i="35"/>
  <c r="AF198" i="35"/>
  <c r="AF265" i="35"/>
  <c r="AR165" i="35"/>
  <c r="AR169" i="35"/>
  <c r="W175" i="35"/>
  <c r="AR175" i="35"/>
  <c r="S177" i="35"/>
  <c r="G178" i="35"/>
  <c r="AR183" i="35"/>
  <c r="AB184" i="35"/>
  <c r="AT186" i="35"/>
  <c r="M186" i="35"/>
  <c r="AJ187" i="35"/>
  <c r="AF187" i="35"/>
  <c r="AR187" i="35"/>
  <c r="W195" i="35"/>
  <c r="AR195" i="35"/>
  <c r="G195" i="35"/>
  <c r="AT203" i="35"/>
  <c r="S203" i="35"/>
  <c r="M203" i="35"/>
  <c r="G203" i="35"/>
  <c r="AJ216" i="35"/>
  <c r="AF216" i="35"/>
  <c r="AB216" i="35"/>
  <c r="AB260" i="35"/>
  <c r="AJ260" i="35"/>
  <c r="S165" i="35"/>
  <c r="AT183" i="35"/>
  <c r="G196" i="35"/>
  <c r="S196" i="35"/>
  <c r="AB198" i="35"/>
  <c r="AV203" i="35"/>
  <c r="W209" i="35"/>
  <c r="AR209" i="35"/>
  <c r="G209" i="35"/>
  <c r="W214" i="35"/>
  <c r="AR214" i="35"/>
  <c r="G214" i="35"/>
  <c r="AF215" i="35"/>
  <c r="AB215" i="35"/>
  <c r="AF255" i="35"/>
  <c r="AJ268" i="35"/>
  <c r="AF268" i="35"/>
  <c r="AB268" i="35"/>
  <c r="AT211" i="35"/>
  <c r="AR242" i="35"/>
  <c r="W243" i="35"/>
  <c r="AR247" i="35"/>
  <c r="W248" i="35"/>
  <c r="AR251" i="35"/>
  <c r="W253" i="35"/>
  <c r="AR256" i="35"/>
  <c r="W257" i="35"/>
  <c r="AR261" i="35"/>
  <c r="W262" i="35"/>
  <c r="AR266" i="35"/>
  <c r="W267" i="35"/>
  <c r="AR271" i="35"/>
  <c r="W272" i="35"/>
  <c r="AR275" i="35"/>
  <c r="W277" i="35"/>
  <c r="AR280" i="35"/>
  <c r="W281" i="35"/>
  <c r="AR285" i="35"/>
  <c r="AR177" i="35"/>
  <c r="AR181" i="35"/>
  <c r="AR186" i="35"/>
  <c r="AR191" i="35"/>
  <c r="AR196" i="35"/>
  <c r="AR201" i="35"/>
  <c r="AR205" i="35"/>
  <c r="AR210" i="35"/>
  <c r="AR215" i="35"/>
  <c r="G244" i="35"/>
  <c r="G249" i="35"/>
  <c r="M250" i="35"/>
  <c r="G254" i="35"/>
  <c r="M255" i="35"/>
  <c r="G259" i="35"/>
  <c r="M260" i="35"/>
  <c r="G263" i="35"/>
  <c r="M265" i="35"/>
  <c r="G268" i="35"/>
  <c r="G273" i="35"/>
  <c r="G278" i="35"/>
  <c r="M279" i="35"/>
  <c r="G283" i="35"/>
  <c r="M284" i="35"/>
  <c r="S285" i="35"/>
  <c r="M204" i="35"/>
  <c r="S205" i="35"/>
  <c r="G208" i="35"/>
  <c r="M209" i="35"/>
  <c r="G213" i="35"/>
  <c r="AV205" i="35"/>
  <c r="AV210" i="35"/>
  <c r="AR241" i="35"/>
  <c r="W242" i="35"/>
  <c r="AR245" i="35"/>
  <c r="W247" i="35"/>
  <c r="AR250" i="35"/>
  <c r="W251" i="35"/>
  <c r="W256" i="35"/>
  <c r="AR260" i="35"/>
  <c r="W261" i="35"/>
  <c r="AR265" i="35"/>
  <c r="W266" i="35"/>
  <c r="AR269" i="35"/>
  <c r="W271" i="35"/>
  <c r="AR274" i="35"/>
  <c r="W275" i="35"/>
  <c r="W280" i="35"/>
  <c r="AR284" i="35"/>
  <c r="W285" i="35"/>
  <c r="AT241" i="35"/>
  <c r="G243" i="35"/>
  <c r="G248" i="35"/>
  <c r="AT255" i="35"/>
  <c r="G257" i="35"/>
  <c r="G262" i="35"/>
  <c r="G267" i="35"/>
  <c r="G272" i="35"/>
  <c r="G277" i="35"/>
  <c r="G281" i="35"/>
  <c r="M283" i="35"/>
  <c r="S284" i="35"/>
  <c r="E287" i="35"/>
  <c r="G287" i="35" s="1"/>
  <c r="S204" i="35"/>
  <c r="G207" i="35"/>
  <c r="M208" i="35"/>
  <c r="S209" i="35"/>
  <c r="AT209" i="35"/>
  <c r="G211" i="35"/>
  <c r="M213" i="35"/>
  <c r="AR244" i="35"/>
  <c r="AR249" i="35"/>
  <c r="AR254" i="35"/>
  <c r="AR259" i="35"/>
  <c r="AR263" i="35"/>
  <c r="AR268" i="35"/>
  <c r="AR273" i="35"/>
  <c r="AR278" i="35"/>
  <c r="AR283" i="35"/>
  <c r="S283" i="35"/>
  <c r="S208" i="35"/>
  <c r="AT208" i="35"/>
  <c r="S213" i="35"/>
  <c r="AT213" i="35"/>
  <c r="M22" i="33"/>
  <c r="G40" i="33"/>
  <c r="BN51" i="33"/>
  <c r="BV211" i="33"/>
  <c r="AL211" i="33"/>
  <c r="S51" i="34"/>
  <c r="AV51" i="34"/>
  <c r="AV279" i="34"/>
  <c r="S279" i="34"/>
  <c r="Q180" i="29"/>
  <c r="Q198" i="29"/>
  <c r="S95" i="31"/>
  <c r="M263" i="31"/>
  <c r="M278" i="31"/>
  <c r="G52" i="32"/>
  <c r="BB54" i="32"/>
  <c r="M101" i="32"/>
  <c r="AX104" i="32"/>
  <c r="Y105" i="32"/>
  <c r="G126" i="32"/>
  <c r="BB174" i="32"/>
  <c r="AZ178" i="32"/>
  <c r="G190" i="32"/>
  <c r="BD60" i="33"/>
  <c r="BP22" i="33"/>
  <c r="BN22" i="33"/>
  <c r="M35" i="33"/>
  <c r="BV38" i="33"/>
  <c r="AP40" i="33"/>
  <c r="BT48" i="33"/>
  <c r="S51" i="33"/>
  <c r="BV52" i="33"/>
  <c r="AL91" i="33"/>
  <c r="AL92" i="33"/>
  <c r="M99" i="33"/>
  <c r="BR123" i="33"/>
  <c r="Y123" i="33"/>
  <c r="BT137" i="33"/>
  <c r="AH249" i="30"/>
  <c r="AH256" i="30"/>
  <c r="S30" i="31"/>
  <c r="G121" i="31"/>
  <c r="S128" i="31"/>
  <c r="M168" i="31"/>
  <c r="M173" i="31"/>
  <c r="M202" i="31"/>
  <c r="M211" i="31"/>
  <c r="S254" i="31"/>
  <c r="M283" i="31"/>
  <c r="M34" i="32"/>
  <c r="G261" i="32"/>
  <c r="S22" i="33"/>
  <c r="BT22" i="33"/>
  <c r="AL29" i="33"/>
  <c r="AL47" i="33"/>
  <c r="BV48" i="33"/>
  <c r="Y51" i="33"/>
  <c r="M102" i="33"/>
  <c r="BN104" i="33"/>
  <c r="AL172" i="33"/>
  <c r="AV18" i="34"/>
  <c r="W18" i="34"/>
  <c r="AJ18" i="34" s="1"/>
  <c r="S18" i="34"/>
  <c r="BR51" i="33"/>
  <c r="BR119" i="30"/>
  <c r="G132" i="31"/>
  <c r="G257" i="31"/>
  <c r="G272" i="31"/>
  <c r="G29" i="32"/>
  <c r="BB34" i="32"/>
  <c r="G47" i="32"/>
  <c r="Y102" i="32"/>
  <c r="Y103" i="32"/>
  <c r="AH103" i="32" s="1"/>
  <c r="G117" i="32"/>
  <c r="Y120" i="32"/>
  <c r="S126" i="32"/>
  <c r="S127" i="32"/>
  <c r="S177" i="32"/>
  <c r="Y284" i="32"/>
  <c r="AD284" i="32" s="1"/>
  <c r="BT14" i="33"/>
  <c r="AL30" i="33"/>
  <c r="BT42" i="33"/>
  <c r="G54" i="33"/>
  <c r="BV57" i="33"/>
  <c r="M58" i="33"/>
  <c r="Y99" i="33"/>
  <c r="M108" i="33"/>
  <c r="Y126" i="33"/>
  <c r="G17" i="34"/>
  <c r="AR17" i="34"/>
  <c r="AV50" i="34"/>
  <c r="S50" i="34"/>
  <c r="BR214" i="33"/>
  <c r="Y214" i="33"/>
  <c r="BL202" i="30"/>
  <c r="AX127" i="32"/>
  <c r="Y248" i="32"/>
  <c r="AD248" i="32" s="1"/>
  <c r="AL45" i="33"/>
  <c r="BL126" i="33"/>
  <c r="G128" i="33"/>
  <c r="BV128" i="33"/>
  <c r="W56" i="34"/>
  <c r="AT56" i="34"/>
  <c r="M56" i="34"/>
  <c r="AN111" i="30"/>
  <c r="AN116" i="30"/>
  <c r="AN117" i="30"/>
  <c r="M91" i="31"/>
  <c r="M96" i="31"/>
  <c r="S103" i="31"/>
  <c r="S108" i="31"/>
  <c r="S117" i="31"/>
  <c r="G146" i="31"/>
  <c r="G181" i="31"/>
  <c r="W205" i="31"/>
  <c r="AJ205" i="31" s="1"/>
  <c r="M257" i="31"/>
  <c r="M267" i="31"/>
  <c r="M272" i="31"/>
  <c r="G48" i="32"/>
  <c r="AX98" i="32"/>
  <c r="AX99" i="32"/>
  <c r="S102" i="32"/>
  <c r="S144" i="32"/>
  <c r="AX172" i="32"/>
  <c r="BB261" i="32"/>
  <c r="Y263" i="32"/>
  <c r="AH263" i="32" s="1"/>
  <c r="BN23" i="33"/>
  <c r="M24" i="33"/>
  <c r="BL26" i="33"/>
  <c r="AF35" i="33"/>
  <c r="S36" i="33"/>
  <c r="BR36" i="33"/>
  <c r="AP54" i="33"/>
  <c r="BB54" i="33" s="1"/>
  <c r="BN57" i="33"/>
  <c r="M57" i="33"/>
  <c r="BT97" i="33"/>
  <c r="BT99" i="33"/>
  <c r="AF99" i="33"/>
  <c r="AF126" i="33"/>
  <c r="Y128" i="33"/>
  <c r="BP139" i="33"/>
  <c r="S139" i="33"/>
  <c r="AR110" i="34"/>
  <c r="G110" i="34"/>
  <c r="G140" i="34"/>
  <c r="AR217" i="34"/>
  <c r="W217" i="34"/>
  <c r="W277" i="34"/>
  <c r="AJ277" i="34" s="1"/>
  <c r="M96" i="33"/>
  <c r="AR138" i="29"/>
  <c r="Q197" i="29"/>
  <c r="AH29" i="30"/>
  <c r="BT147" i="30"/>
  <c r="U272" i="30"/>
  <c r="U277" i="30"/>
  <c r="S29" i="31"/>
  <c r="S257" i="31"/>
  <c r="S267" i="31"/>
  <c r="S269" i="31"/>
  <c r="S272" i="31"/>
  <c r="S277" i="31"/>
  <c r="M185" i="32"/>
  <c r="M275" i="32"/>
  <c r="AP14" i="33"/>
  <c r="AX14" i="33" s="1"/>
  <c r="AF22" i="33"/>
  <c r="AL51" i="33"/>
  <c r="AL99" i="33"/>
  <c r="Z60" i="34"/>
  <c r="S115" i="34"/>
  <c r="AF145" i="34"/>
  <c r="W175" i="34"/>
  <c r="AJ175" i="34" s="1"/>
  <c r="G175" i="34"/>
  <c r="AJ272" i="34"/>
  <c r="BR40" i="30"/>
  <c r="M144" i="31"/>
  <c r="S146" i="31"/>
  <c r="S177" i="31"/>
  <c r="S181" i="31"/>
  <c r="S191" i="31"/>
  <c r="S193" i="31"/>
  <c r="S196" i="31"/>
  <c r="M15" i="32"/>
  <c r="AX115" i="32"/>
  <c r="S172" i="32"/>
  <c r="S173" i="32"/>
  <c r="G184" i="32"/>
  <c r="AZ274" i="32"/>
  <c r="M280" i="32"/>
  <c r="BB283" i="32"/>
  <c r="S14" i="33"/>
  <c r="M15" i="33"/>
  <c r="BP26" i="33"/>
  <c r="AL35" i="33"/>
  <c r="BV36" i="33"/>
  <c r="AL40" i="33"/>
  <c r="AF41" i="33"/>
  <c r="AF42" i="33"/>
  <c r="BN44" i="33"/>
  <c r="Y45" i="33"/>
  <c r="AF103" i="33"/>
  <c r="BR107" i="33"/>
  <c r="BR143" i="33"/>
  <c r="Y143" i="33"/>
  <c r="BL167" i="33"/>
  <c r="BV244" i="33"/>
  <c r="AL244" i="33"/>
  <c r="AV137" i="34"/>
  <c r="W137" i="34"/>
  <c r="AF137" i="34" s="1"/>
  <c r="AR179" i="34"/>
  <c r="G192" i="34"/>
  <c r="S277" i="34"/>
  <c r="AV277" i="34"/>
  <c r="S257" i="34"/>
  <c r="AV257" i="34"/>
  <c r="BN18" i="30"/>
  <c r="BL53" i="30"/>
  <c r="M90" i="31"/>
  <c r="W126" i="31"/>
  <c r="G190" i="31"/>
  <c r="AX24" i="32"/>
  <c r="AX27" i="32"/>
  <c r="G45" i="32"/>
  <c r="S98" i="32"/>
  <c r="BB110" i="32"/>
  <c r="S140" i="32"/>
  <c r="S171" i="32"/>
  <c r="S202" i="32"/>
  <c r="S257" i="32"/>
  <c r="S272" i="32"/>
  <c r="G275" i="32"/>
  <c r="BL16" i="33"/>
  <c r="AF23" i="33"/>
  <c r="Y26" i="33"/>
  <c r="G29" i="33"/>
  <c r="BL92" i="33"/>
  <c r="M40" i="34"/>
  <c r="G40" i="34"/>
  <c r="AT40" i="34"/>
  <c r="W47" i="34"/>
  <c r="AF47" i="34" s="1"/>
  <c r="AR47" i="34"/>
  <c r="M192" i="34"/>
  <c r="AZ90" i="32"/>
  <c r="BB165" i="32"/>
  <c r="BB180" i="32"/>
  <c r="M249" i="32"/>
  <c r="M268" i="32"/>
  <c r="BB269" i="32"/>
  <c r="BB271" i="32"/>
  <c r="BN38" i="33"/>
  <c r="S45" i="33"/>
  <c r="BP45" i="33"/>
  <c r="BV54" i="33"/>
  <c r="AL54" i="33"/>
  <c r="G117" i="33"/>
  <c r="BL117" i="33"/>
  <c r="BR147" i="33"/>
  <c r="Y147" i="33"/>
  <c r="BP178" i="33"/>
  <c r="M57" i="34"/>
  <c r="AT57" i="34"/>
  <c r="M117" i="34"/>
  <c r="W117" i="34"/>
  <c r="AJ117" i="34" s="1"/>
  <c r="AT117" i="34"/>
  <c r="S265" i="34"/>
  <c r="G265" i="34"/>
  <c r="O103" i="30"/>
  <c r="G36" i="32"/>
  <c r="G40" i="32"/>
  <c r="BB57" i="32"/>
  <c r="M89" i="32"/>
  <c r="G91" i="32"/>
  <c r="M92" i="32"/>
  <c r="G107" i="32"/>
  <c r="Y110" i="32"/>
  <c r="BB132" i="32"/>
  <c r="S138" i="32"/>
  <c r="S248" i="32"/>
  <c r="S253" i="32"/>
  <c r="BB267" i="32"/>
  <c r="S274" i="32"/>
  <c r="BR15" i="33"/>
  <c r="BT30" i="33"/>
  <c r="Y32" i="33"/>
  <c r="G50" i="33"/>
  <c r="BV58" i="33"/>
  <c r="BP91" i="33"/>
  <c r="Y111" i="33"/>
  <c r="BR113" i="33"/>
  <c r="BR114" i="33"/>
  <c r="Y114" i="33"/>
  <c r="W23" i="34"/>
  <c r="AJ23" i="34" s="1"/>
  <c r="AR23" i="34"/>
  <c r="W257" i="34"/>
  <c r="G126" i="30"/>
  <c r="M241" i="31"/>
  <c r="M245" i="31"/>
  <c r="AX21" i="32"/>
  <c r="G23" i="32"/>
  <c r="AX38" i="32"/>
  <c r="G39" i="32"/>
  <c r="AX41" i="32"/>
  <c r="G56" i="32"/>
  <c r="AZ91" i="32"/>
  <c r="G132" i="32"/>
  <c r="AX133" i="32"/>
  <c r="AX134" i="32"/>
  <c r="S137" i="32"/>
  <c r="G178" i="32"/>
  <c r="M181" i="32"/>
  <c r="M247" i="32"/>
  <c r="Y249" i="32"/>
  <c r="AH249" i="32" s="1"/>
  <c r="G267" i="32"/>
  <c r="AF15" i="33"/>
  <c r="BP16" i="33"/>
  <c r="BP17" i="33"/>
  <c r="AL21" i="33"/>
  <c r="BL30" i="33"/>
  <c r="BL32" i="33"/>
  <c r="Y34" i="33"/>
  <c r="BT44" i="33"/>
  <c r="AF45" i="33"/>
  <c r="BP46" i="33"/>
  <c r="Y91" i="33"/>
  <c r="BV165" i="33"/>
  <c r="M172" i="33"/>
  <c r="AV143" i="34"/>
  <c r="S143" i="34"/>
  <c r="AJ166" i="34"/>
  <c r="AB166" i="34"/>
  <c r="AJ171" i="34"/>
  <c r="AB171" i="34"/>
  <c r="S120" i="33"/>
  <c r="AF128" i="33"/>
  <c r="BN165" i="33"/>
  <c r="AF171" i="33"/>
  <c r="G173" i="33"/>
  <c r="G179" i="33"/>
  <c r="BL179" i="33"/>
  <c r="BV186" i="33"/>
  <c r="AP189" i="33"/>
  <c r="AP190" i="33"/>
  <c r="AX190" i="33" s="1"/>
  <c r="M192" i="33"/>
  <c r="BN192" i="33"/>
  <c r="AP203" i="33"/>
  <c r="AX203" i="33" s="1"/>
  <c r="AL216" i="33"/>
  <c r="Y260" i="33"/>
  <c r="S262" i="33"/>
  <c r="M271" i="33"/>
  <c r="M278" i="33"/>
  <c r="S14" i="34"/>
  <c r="W20" i="34"/>
  <c r="AB20" i="34" s="1"/>
  <c r="AR30" i="34"/>
  <c r="M45" i="34"/>
  <c r="G51" i="34"/>
  <c r="AR56" i="34"/>
  <c r="M91" i="34"/>
  <c r="M92" i="34"/>
  <c r="W105" i="34"/>
  <c r="AB105" i="34" s="1"/>
  <c r="AV110" i="34"/>
  <c r="AR117" i="34"/>
  <c r="G143" i="34"/>
  <c r="G174" i="34"/>
  <c r="M195" i="34"/>
  <c r="AV197" i="34"/>
  <c r="W198" i="34"/>
  <c r="AR208" i="34"/>
  <c r="AJ210" i="34"/>
  <c r="S244" i="34"/>
  <c r="AV249" i="34"/>
  <c r="S253" i="34"/>
  <c r="AV267" i="34"/>
  <c r="G277" i="34"/>
  <c r="AT280" i="34"/>
  <c r="S281" i="34"/>
  <c r="S284" i="34"/>
  <c r="BV93" i="33"/>
  <c r="BR96" i="33"/>
  <c r="BP99" i="33"/>
  <c r="AP101" i="33"/>
  <c r="Y104" i="33"/>
  <c r="AL113" i="33"/>
  <c r="BP117" i="33"/>
  <c r="BL120" i="33"/>
  <c r="BN122" i="33"/>
  <c r="Y137" i="33"/>
  <c r="M139" i="33"/>
  <c r="BL140" i="33"/>
  <c r="BP165" i="33"/>
  <c r="G166" i="33"/>
  <c r="BN174" i="33"/>
  <c r="BN178" i="33"/>
  <c r="BN179" i="33"/>
  <c r="S180" i="33"/>
  <c r="S192" i="33"/>
  <c r="BV195" i="33"/>
  <c r="BT211" i="33"/>
  <c r="Y213" i="33"/>
  <c r="S214" i="33"/>
  <c r="BL215" i="33"/>
  <c r="G217" i="33"/>
  <c r="BT217" i="33"/>
  <c r="AP245" i="33"/>
  <c r="AF250" i="33"/>
  <c r="S251" i="33"/>
  <c r="AP272" i="33"/>
  <c r="G16" i="34"/>
  <c r="M27" i="34"/>
  <c r="G28" i="34"/>
  <c r="W30" i="34"/>
  <c r="M34" i="34"/>
  <c r="AV36" i="34"/>
  <c r="G42" i="34"/>
  <c r="G44" i="34"/>
  <c r="AV46" i="34"/>
  <c r="W54" i="34"/>
  <c r="AB54" i="34" s="1"/>
  <c r="G56" i="34"/>
  <c r="W57" i="34"/>
  <c r="AF57" i="34" s="1"/>
  <c r="E219" i="34"/>
  <c r="S92" i="34"/>
  <c r="AR96" i="34"/>
  <c r="AR109" i="34"/>
  <c r="AR111" i="34"/>
  <c r="AR123" i="34"/>
  <c r="AT137" i="34"/>
  <c r="M143" i="34"/>
  <c r="S168" i="34"/>
  <c r="M185" i="34"/>
  <c r="G248" i="34"/>
  <c r="M257" i="34"/>
  <c r="W259" i="34"/>
  <c r="AB259" i="34" s="1"/>
  <c r="W268" i="34"/>
  <c r="AJ268" i="34" s="1"/>
  <c r="W278" i="34"/>
  <c r="BN167" i="33"/>
  <c r="Y174" i="33"/>
  <c r="Y175" i="33"/>
  <c r="Y179" i="33"/>
  <c r="BT181" i="33"/>
  <c r="Y197" i="33"/>
  <c r="AF245" i="33"/>
  <c r="BN272" i="33"/>
  <c r="AD60" i="34"/>
  <c r="AR35" i="34"/>
  <c r="AV41" i="34"/>
  <c r="W45" i="34"/>
  <c r="AB45" i="34" s="1"/>
  <c r="W46" i="34"/>
  <c r="W48" i="34"/>
  <c r="AF48" i="34" s="1"/>
  <c r="AT53" i="34"/>
  <c r="AR93" i="34"/>
  <c r="M96" i="34"/>
  <c r="AR108" i="34"/>
  <c r="AV115" i="34"/>
  <c r="AR140" i="34"/>
  <c r="S146" i="34"/>
  <c r="S191" i="34"/>
  <c r="AR192" i="34"/>
  <c r="AR213" i="34"/>
  <c r="AT247" i="34"/>
  <c r="AV248" i="34"/>
  <c r="S259" i="34"/>
  <c r="AR262" i="34"/>
  <c r="AV273" i="34"/>
  <c r="W275" i="34"/>
  <c r="AB283" i="34"/>
  <c r="BT57" i="33"/>
  <c r="Y58" i="33"/>
  <c r="BL90" i="33"/>
  <c r="BV98" i="33"/>
  <c r="BN107" i="33"/>
  <c r="Y139" i="33"/>
  <c r="BL143" i="33"/>
  <c r="M167" i="33"/>
  <c r="AF174" i="33"/>
  <c r="BT177" i="33"/>
  <c r="M181" i="33"/>
  <c r="BN183" i="33"/>
  <c r="BR193" i="33"/>
  <c r="BN197" i="33"/>
  <c r="BT214" i="33"/>
  <c r="BR215" i="33"/>
  <c r="AP244" i="33"/>
  <c r="S250" i="33"/>
  <c r="G255" i="33"/>
  <c r="S265" i="33"/>
  <c r="S267" i="33"/>
  <c r="M15" i="34"/>
  <c r="G22" i="34"/>
  <c r="W29" i="34"/>
  <c r="AR32" i="34"/>
  <c r="W35" i="34"/>
  <c r="AJ35" i="34" s="1"/>
  <c r="AR41" i="34"/>
  <c r="AT41" i="34"/>
  <c r="M47" i="34"/>
  <c r="W51" i="34"/>
  <c r="AV54" i="34"/>
  <c r="AV57" i="34"/>
  <c r="W58" i="34"/>
  <c r="AF58" i="34" s="1"/>
  <c r="M110" i="34"/>
  <c r="M114" i="34"/>
  <c r="M135" i="34"/>
  <c r="AR139" i="34"/>
  <c r="S173" i="34"/>
  <c r="AT190" i="34"/>
  <c r="AT192" i="34"/>
  <c r="M199" i="34"/>
  <c r="AV217" i="34"/>
  <c r="AV245" i="34"/>
  <c r="AR261" i="34"/>
  <c r="W266" i="34"/>
  <c r="AJ266" i="34" s="1"/>
  <c r="W274" i="34"/>
  <c r="M141" i="33"/>
  <c r="S167" i="33"/>
  <c r="BN168" i="33"/>
  <c r="AP169" i="33"/>
  <c r="AT169" i="33" s="1"/>
  <c r="BT169" i="33"/>
  <c r="AL178" i="33"/>
  <c r="BV192" i="33"/>
  <c r="AP196" i="33"/>
  <c r="S197" i="33"/>
  <c r="BL199" i="33"/>
  <c r="BN255" i="33"/>
  <c r="AP274" i="33"/>
  <c r="AX274" i="33" s="1"/>
  <c r="AL60" i="34"/>
  <c r="G26" i="34"/>
  <c r="S38" i="34"/>
  <c r="G41" i="34"/>
  <c r="AV47" i="34"/>
  <c r="S52" i="34"/>
  <c r="S53" i="34"/>
  <c r="S54" i="34"/>
  <c r="AT95" i="34"/>
  <c r="G131" i="34"/>
  <c r="AR144" i="34"/>
  <c r="M147" i="34"/>
  <c r="AV190" i="34"/>
  <c r="G198" i="34"/>
  <c r="AT209" i="34"/>
  <c r="W211" i="34"/>
  <c r="AB211" i="34" s="1"/>
  <c r="G247" i="34"/>
  <c r="M248" i="34"/>
  <c r="AV262" i="34"/>
  <c r="AR272" i="34"/>
  <c r="Y167" i="33"/>
  <c r="BR186" i="33"/>
  <c r="BT204" i="33"/>
  <c r="AP215" i="33"/>
  <c r="Y243" i="33"/>
  <c r="AF256" i="33"/>
  <c r="AF257" i="33"/>
  <c r="Y283" i="33"/>
  <c r="AF285" i="33"/>
  <c r="AP60" i="34"/>
  <c r="AV22" i="34"/>
  <c r="AV29" i="34"/>
  <c r="W34" i="34"/>
  <c r="AB34" i="34" s="1"/>
  <c r="W53" i="34"/>
  <c r="AJ53" i="34" s="1"/>
  <c r="S95" i="34"/>
  <c r="G115" i="34"/>
  <c r="AT138" i="34"/>
  <c r="AV144" i="34"/>
  <c r="AR145" i="34"/>
  <c r="AV178" i="34"/>
  <c r="AR191" i="34"/>
  <c r="G204" i="34"/>
  <c r="S207" i="34"/>
  <c r="S211" i="34"/>
  <c r="W216" i="34"/>
  <c r="AJ216" i="34" s="1"/>
  <c r="AB217" i="34"/>
  <c r="M115" i="34"/>
  <c r="M140" i="34"/>
  <c r="AB213" i="34"/>
  <c r="AV214" i="34"/>
  <c r="AT253" i="34"/>
  <c r="S260" i="34"/>
  <c r="G272" i="34"/>
  <c r="AR281" i="34"/>
  <c r="BP92" i="33"/>
  <c r="S132" i="33"/>
  <c r="BL134" i="33"/>
  <c r="AP147" i="33"/>
  <c r="M171" i="33"/>
  <c r="BR183" i="33"/>
  <c r="S184" i="33"/>
  <c r="AP187" i="33"/>
  <c r="BB187" i="33" s="1"/>
  <c r="S203" i="33"/>
  <c r="BN204" i="33"/>
  <c r="BL209" i="33"/>
  <c r="BL210" i="33"/>
  <c r="Y241" i="33"/>
  <c r="G244" i="33"/>
  <c r="AL280" i="33"/>
  <c r="BR281" i="33"/>
  <c r="M284" i="33"/>
  <c r="AR21" i="34"/>
  <c r="G32" i="34"/>
  <c r="W38" i="34"/>
  <c r="AV40" i="34"/>
  <c r="W41" i="34"/>
  <c r="AT91" i="34"/>
  <c r="M97" i="34"/>
  <c r="G105" i="34"/>
  <c r="M111" i="34"/>
  <c r="W140" i="34"/>
  <c r="AJ140" i="34" s="1"/>
  <c r="M145" i="34"/>
  <c r="AV172" i="34"/>
  <c r="AR242" i="34"/>
  <c r="AT243" i="34"/>
  <c r="W248" i="34"/>
  <c r="AT268" i="34"/>
  <c r="W273" i="34"/>
  <c r="AJ273" i="34" s="1"/>
  <c r="W284" i="34"/>
  <c r="AF284" i="34" s="1"/>
  <c r="BT91" i="33"/>
  <c r="S92" i="33"/>
  <c r="BP93" i="33"/>
  <c r="AL96" i="33"/>
  <c r="AF123" i="33"/>
  <c r="Y125" i="33"/>
  <c r="BP126" i="33"/>
  <c r="BP128" i="33"/>
  <c r="BT143" i="33"/>
  <c r="S144" i="33"/>
  <c r="BN146" i="33"/>
  <c r="BT147" i="33"/>
  <c r="AL168" i="33"/>
  <c r="Y169" i="33"/>
  <c r="S171" i="33"/>
  <c r="BV197" i="33"/>
  <c r="BT199" i="33"/>
  <c r="BR202" i="33"/>
  <c r="BR203" i="33"/>
  <c r="S204" i="33"/>
  <c r="BT213" i="33"/>
  <c r="G260" i="33"/>
  <c r="AF267" i="33"/>
  <c r="M269" i="33"/>
  <c r="BN269" i="33"/>
  <c r="AL273" i="33"/>
  <c r="M277" i="33"/>
  <c r="BN277" i="33"/>
  <c r="W15" i="34"/>
  <c r="AF15" i="34" s="1"/>
  <c r="M17" i="34"/>
  <c r="W21" i="34"/>
  <c r="AF21" i="34" s="1"/>
  <c r="AT24" i="34"/>
  <c r="W39" i="34"/>
  <c r="S40" i="34"/>
  <c r="AV48" i="34"/>
  <c r="M90" i="34"/>
  <c r="M93" i="34"/>
  <c r="M105" i="34"/>
  <c r="M107" i="34"/>
  <c r="AR114" i="34"/>
  <c r="AR121" i="34"/>
  <c r="M127" i="34"/>
  <c r="AR129" i="34"/>
  <c r="M133" i="34"/>
  <c r="M139" i="34"/>
  <c r="S140" i="34"/>
  <c r="S145" i="34"/>
  <c r="AR165" i="34"/>
  <c r="AV179" i="34"/>
  <c r="AV187" i="34"/>
  <c r="S192" i="34"/>
  <c r="M198" i="34"/>
  <c r="G199" i="34"/>
  <c r="S250" i="34"/>
  <c r="AT278" i="34"/>
  <c r="G284" i="34"/>
  <c r="AP131" i="33"/>
  <c r="Y144" i="33"/>
  <c r="BP146" i="33"/>
  <c r="BR171" i="33"/>
  <c r="AP208" i="33"/>
  <c r="AT208" i="33" s="1"/>
  <c r="AP278" i="33"/>
  <c r="W33" i="34"/>
  <c r="AJ33" i="34" s="1"/>
  <c r="AR58" i="34"/>
  <c r="W108" i="34"/>
  <c r="AB108" i="34" s="1"/>
  <c r="S247" i="33"/>
  <c r="S261" i="33"/>
  <c r="Q60" i="34"/>
  <c r="S60" i="34" s="1"/>
  <c r="G23" i="34"/>
  <c r="G46" i="34"/>
  <c r="AR91" i="34"/>
  <c r="G251" i="34"/>
  <c r="S254" i="34"/>
  <c r="AT257" i="34"/>
  <c r="G260" i="34"/>
  <c r="G269" i="34"/>
  <c r="AT271" i="34"/>
  <c r="W279" i="34"/>
  <c r="AF279" i="34" s="1"/>
  <c r="W280" i="34"/>
  <c r="AB29" i="34"/>
  <c r="AJ29" i="34"/>
  <c r="AF29" i="34"/>
  <c r="AF35" i="34"/>
  <c r="AF34" i="34"/>
  <c r="AF16" i="34"/>
  <c r="AB16" i="34"/>
  <c r="AJ16" i="34"/>
  <c r="AF39" i="34"/>
  <c r="AB39" i="34"/>
  <c r="AJ39" i="34"/>
  <c r="AF26" i="34"/>
  <c r="AB26" i="34"/>
  <c r="AJ26" i="34"/>
  <c r="AF30" i="34"/>
  <c r="AB30" i="34"/>
  <c r="AJ30" i="34"/>
  <c r="AB24" i="34"/>
  <c r="AJ24" i="34"/>
  <c r="AF24" i="34"/>
  <c r="AJ56" i="34"/>
  <c r="AF56" i="34"/>
  <c r="AB56" i="34"/>
  <c r="AJ46" i="34"/>
  <c r="AF46" i="34"/>
  <c r="AB46" i="34"/>
  <c r="AV99" i="34"/>
  <c r="S99" i="34"/>
  <c r="AV116" i="34"/>
  <c r="S116" i="34"/>
  <c r="G15" i="34"/>
  <c r="M16" i="34"/>
  <c r="S17" i="34"/>
  <c r="G20" i="34"/>
  <c r="M21" i="34"/>
  <c r="S22" i="34"/>
  <c r="G24" i="34"/>
  <c r="M26" i="34"/>
  <c r="S27" i="34"/>
  <c r="G29" i="34"/>
  <c r="M30" i="34"/>
  <c r="S32" i="34"/>
  <c r="G34" i="34"/>
  <c r="M35" i="34"/>
  <c r="S36" i="34"/>
  <c r="M39" i="34"/>
  <c r="M48" i="34"/>
  <c r="M58" i="34"/>
  <c r="AH219" i="34"/>
  <c r="G91" i="34"/>
  <c r="W102" i="34"/>
  <c r="G102" i="34"/>
  <c r="AV111" i="34"/>
  <c r="S111" i="34"/>
  <c r="AT113" i="34"/>
  <c r="AR119" i="34"/>
  <c r="W133" i="34"/>
  <c r="AR133" i="34"/>
  <c r="G133" i="34"/>
  <c r="AB14" i="34"/>
  <c r="AB18" i="34"/>
  <c r="AB33" i="34"/>
  <c r="AF38" i="34"/>
  <c r="AV42" i="34"/>
  <c r="AB44" i="34"/>
  <c r="AV52" i="34"/>
  <c r="W97" i="34"/>
  <c r="G97" i="34"/>
  <c r="AR97" i="34"/>
  <c r="AT102" i="34"/>
  <c r="AT108" i="34"/>
  <c r="G119" i="34"/>
  <c r="W119" i="34"/>
  <c r="AR120" i="34"/>
  <c r="G121" i="34"/>
  <c r="AV121" i="34"/>
  <c r="S121" i="34"/>
  <c r="W17" i="34"/>
  <c r="W22" i="34"/>
  <c r="W27" i="34"/>
  <c r="W32" i="34"/>
  <c r="W36" i="34"/>
  <c r="G38" i="34"/>
  <c r="AT39" i="34"/>
  <c r="AR44" i="34"/>
  <c r="AR45" i="34"/>
  <c r="G47" i="34"/>
  <c r="AT48" i="34"/>
  <c r="AJ51" i="34"/>
  <c r="M54" i="34"/>
  <c r="AR54" i="34"/>
  <c r="G57" i="34"/>
  <c r="AT58" i="34"/>
  <c r="K219" i="34"/>
  <c r="M89" i="34"/>
  <c r="W90" i="34"/>
  <c r="AT93" i="34"/>
  <c r="W96" i="34"/>
  <c r="W101" i="34"/>
  <c r="AV107" i="34"/>
  <c r="S107" i="34"/>
  <c r="G114" i="34"/>
  <c r="W114" i="34"/>
  <c r="W126" i="34"/>
  <c r="AR126" i="34"/>
  <c r="S128" i="34"/>
  <c r="AV128" i="34"/>
  <c r="AT178" i="34"/>
  <c r="M178" i="34"/>
  <c r="G14" i="34"/>
  <c r="AF14" i="34"/>
  <c r="S16" i="34"/>
  <c r="AT16" i="34"/>
  <c r="AF18" i="34"/>
  <c r="M20" i="34"/>
  <c r="S21" i="34"/>
  <c r="AT21" i="34"/>
  <c r="AF23" i="34"/>
  <c r="M24" i="34"/>
  <c r="S26" i="34"/>
  <c r="AT26" i="34"/>
  <c r="M29" i="34"/>
  <c r="S30" i="34"/>
  <c r="AT30" i="34"/>
  <c r="AF33" i="34"/>
  <c r="S35" i="34"/>
  <c r="AT35" i="34"/>
  <c r="S39" i="34"/>
  <c r="AV39" i="34"/>
  <c r="M41" i="34"/>
  <c r="AF44" i="34"/>
  <c r="S48" i="34"/>
  <c r="AF53" i="34"/>
  <c r="S58" i="34"/>
  <c r="AV58" i="34"/>
  <c r="AP219" i="34"/>
  <c r="S93" i="34"/>
  <c r="AV93" i="34"/>
  <c r="AT97" i="34"/>
  <c r="AT103" i="34"/>
  <c r="G109" i="34"/>
  <c r="W109" i="34"/>
  <c r="W113" i="34"/>
  <c r="AT114" i="34"/>
  <c r="G125" i="34"/>
  <c r="AR125" i="34"/>
  <c r="G126" i="34"/>
  <c r="W131" i="34"/>
  <c r="AV131" i="34"/>
  <c r="S131" i="34"/>
  <c r="AV134" i="34"/>
  <c r="AH60" i="34"/>
  <c r="AV16" i="34"/>
  <c r="AV21" i="34"/>
  <c r="AV26" i="34"/>
  <c r="AV30" i="34"/>
  <c r="AV35" i="34"/>
  <c r="W40" i="34"/>
  <c r="W50" i="34"/>
  <c r="Q219" i="34"/>
  <c r="G95" i="34"/>
  <c r="W95" i="34"/>
  <c r="AV102" i="34"/>
  <c r="S102" i="34"/>
  <c r="M120" i="34"/>
  <c r="M121" i="34"/>
  <c r="W121" i="34"/>
  <c r="AT121" i="34"/>
  <c r="AT122" i="34"/>
  <c r="M122" i="34"/>
  <c r="M123" i="34"/>
  <c r="AT123" i="34"/>
  <c r="AT129" i="34"/>
  <c r="M129" i="34"/>
  <c r="AR15" i="34"/>
  <c r="AR20" i="34"/>
  <c r="AR24" i="34"/>
  <c r="AR29" i="34"/>
  <c r="AR34" i="34"/>
  <c r="E60" i="34"/>
  <c r="W93" i="34"/>
  <c r="AT98" i="34"/>
  <c r="G104" i="34"/>
  <c r="W104" i="34"/>
  <c r="AT115" i="34"/>
  <c r="AV119" i="34"/>
  <c r="S119" i="34"/>
  <c r="S125" i="34"/>
  <c r="AV125" i="34"/>
  <c r="AT202" i="34"/>
  <c r="AR202" i="34"/>
  <c r="M202" i="34"/>
  <c r="G202" i="34"/>
  <c r="M14" i="34"/>
  <c r="S15" i="34"/>
  <c r="M18" i="34"/>
  <c r="S20" i="34"/>
  <c r="M23" i="34"/>
  <c r="S24" i="34"/>
  <c r="M28" i="34"/>
  <c r="S29" i="34"/>
  <c r="S34" i="34"/>
  <c r="G36" i="34"/>
  <c r="S41" i="34"/>
  <c r="M44" i="34"/>
  <c r="AT47" i="34"/>
  <c r="M53" i="34"/>
  <c r="W92" i="34"/>
  <c r="G92" i="34"/>
  <c r="AV95" i="34"/>
  <c r="AV97" i="34"/>
  <c r="S97" i="34"/>
  <c r="AR99" i="34"/>
  <c r="AT110" i="34"/>
  <c r="AV114" i="34"/>
  <c r="S114" i="34"/>
  <c r="AR116" i="34"/>
  <c r="AF120" i="34"/>
  <c r="AJ120" i="34"/>
  <c r="AJ127" i="34"/>
  <c r="AF127" i="34"/>
  <c r="AB127" i="34"/>
  <c r="AF140" i="34"/>
  <c r="AT173" i="34"/>
  <c r="W42" i="34"/>
  <c r="W52" i="34"/>
  <c r="K60" i="34"/>
  <c r="W89" i="34"/>
  <c r="G90" i="34"/>
  <c r="W91" i="34"/>
  <c r="AR92" i="34"/>
  <c r="G99" i="34"/>
  <c r="W99" i="34"/>
  <c r="W103" i="34"/>
  <c r="AV109" i="34"/>
  <c r="S109" i="34"/>
  <c r="W116" i="34"/>
  <c r="G116" i="34"/>
  <c r="W122" i="34"/>
  <c r="W123" i="34"/>
  <c r="W125" i="34"/>
  <c r="AR39" i="34"/>
  <c r="AR40" i="34"/>
  <c r="AR48" i="34"/>
  <c r="AV92" i="34"/>
  <c r="AT99" i="34"/>
  <c r="AT105" i="34"/>
  <c r="W111" i="34"/>
  <c r="G111" i="34"/>
  <c r="M128" i="34"/>
  <c r="AT128" i="34"/>
  <c r="S139" i="34"/>
  <c r="AV139" i="34"/>
  <c r="W98" i="34"/>
  <c r="AV104" i="34"/>
  <c r="S104" i="34"/>
  <c r="W115" i="34"/>
  <c r="M134" i="34"/>
  <c r="AR134" i="34"/>
  <c r="AJ45" i="34"/>
  <c r="AF45" i="34"/>
  <c r="AJ54" i="34"/>
  <c r="AF54" i="34"/>
  <c r="AV90" i="34"/>
  <c r="AT101" i="34"/>
  <c r="W107" i="34"/>
  <c r="G107" i="34"/>
  <c r="AJ108" i="34"/>
  <c r="W110" i="34"/>
  <c r="S127" i="34"/>
  <c r="AV127" i="34"/>
  <c r="AL219" i="34"/>
  <c r="M126" i="34"/>
  <c r="AB135" i="34"/>
  <c r="W138" i="34"/>
  <c r="AR138" i="34"/>
  <c r="M144" i="34"/>
  <c r="AF166" i="34"/>
  <c r="AV173" i="34"/>
  <c r="AB175" i="34"/>
  <c r="W244" i="34"/>
  <c r="AR244" i="34"/>
  <c r="G244" i="34"/>
  <c r="AT245" i="34"/>
  <c r="M245" i="34"/>
  <c r="AR132" i="34"/>
  <c r="G132" i="34"/>
  <c r="G138" i="34"/>
  <c r="G145" i="34"/>
  <c r="M165" i="34"/>
  <c r="AF171" i="34"/>
  <c r="M179" i="34"/>
  <c r="AR180" i="34"/>
  <c r="M180" i="34"/>
  <c r="G180" i="34"/>
  <c r="G189" i="34"/>
  <c r="S189" i="34"/>
  <c r="AV189" i="34"/>
  <c r="AT189" i="34"/>
  <c r="M189" i="34"/>
  <c r="G120" i="34"/>
  <c r="G129" i="34"/>
  <c r="AF135" i="34"/>
  <c r="S137" i="34"/>
  <c r="S144" i="34"/>
  <c r="M169" i="34"/>
  <c r="AV174" i="34"/>
  <c r="AF175" i="34"/>
  <c r="S196" i="34"/>
  <c r="G196" i="34"/>
  <c r="AJ202" i="34"/>
  <c r="AB202" i="34"/>
  <c r="G122" i="34"/>
  <c r="S134" i="34"/>
  <c r="G135" i="34"/>
  <c r="AV140" i="34"/>
  <c r="S165" i="34"/>
  <c r="AR166" i="34"/>
  <c r="M166" i="34"/>
  <c r="S179" i="34"/>
  <c r="S181" i="34"/>
  <c r="M181" i="34"/>
  <c r="AV196" i="34"/>
  <c r="W141" i="34"/>
  <c r="AR141" i="34"/>
  <c r="G141" i="34"/>
  <c r="S169" i="34"/>
  <c r="AT171" i="34"/>
  <c r="AR171" i="34"/>
  <c r="M171" i="34"/>
  <c r="W181" i="34"/>
  <c r="AR181" i="34"/>
  <c r="G181" i="34"/>
  <c r="G193" i="34"/>
  <c r="S193" i="34"/>
  <c r="M193" i="34"/>
  <c r="G275" i="34"/>
  <c r="AR275" i="34"/>
  <c r="M275" i="34"/>
  <c r="AR127" i="34"/>
  <c r="G127" i="34"/>
  <c r="AV138" i="34"/>
  <c r="AV141" i="34"/>
  <c r="W146" i="34"/>
  <c r="AR146" i="34"/>
  <c r="G146" i="34"/>
  <c r="AV166" i="34"/>
  <c r="AV171" i="34"/>
  <c r="AT175" i="34"/>
  <c r="AR175" i="34"/>
  <c r="M175" i="34"/>
  <c r="AV181" i="34"/>
  <c r="AV183" i="34"/>
  <c r="S183" i="34"/>
  <c r="AV185" i="34"/>
  <c r="G186" i="34"/>
  <c r="AV186" i="34"/>
  <c r="S186" i="34"/>
  <c r="AR189" i="34"/>
  <c r="S202" i="34"/>
  <c r="K287" i="34"/>
  <c r="AT241" i="34"/>
  <c r="M241" i="34"/>
  <c r="Z219" i="34"/>
  <c r="AR122" i="34"/>
  <c r="S132" i="34"/>
  <c r="AR135" i="34"/>
  <c r="AV146" i="34"/>
  <c r="S166" i="34"/>
  <c r="W167" i="34"/>
  <c r="AR167" i="34"/>
  <c r="G167" i="34"/>
  <c r="W172" i="34"/>
  <c r="AR172" i="34"/>
  <c r="G172" i="34"/>
  <c r="AV175" i="34"/>
  <c r="G183" i="34"/>
  <c r="W185" i="34"/>
  <c r="AR185" i="34"/>
  <c r="G185" i="34"/>
  <c r="AV193" i="34"/>
  <c r="W209" i="34"/>
  <c r="AR209" i="34"/>
  <c r="S120" i="34"/>
  <c r="M125" i="34"/>
  <c r="S129" i="34"/>
  <c r="AT135" i="34"/>
  <c r="AJ145" i="34"/>
  <c r="G147" i="34"/>
  <c r="AV167" i="34"/>
  <c r="S171" i="34"/>
  <c r="W177" i="34"/>
  <c r="AR177" i="34"/>
  <c r="G177" i="34"/>
  <c r="AT177" i="34"/>
  <c r="S177" i="34"/>
  <c r="AJ180" i="34"/>
  <c r="AF180" i="34"/>
  <c r="W196" i="34"/>
  <c r="AT196" i="34"/>
  <c r="G209" i="34"/>
  <c r="W249" i="34"/>
  <c r="AR249" i="34"/>
  <c r="G249" i="34"/>
  <c r="AT250" i="34"/>
  <c r="M250" i="34"/>
  <c r="AD219" i="34"/>
  <c r="S122" i="34"/>
  <c r="W128" i="34"/>
  <c r="AR128" i="34"/>
  <c r="AJ132" i="34"/>
  <c r="AF132" i="34"/>
  <c r="S135" i="34"/>
  <c r="AT143" i="34"/>
  <c r="M146" i="34"/>
  <c r="AT167" i="34"/>
  <c r="G168" i="34"/>
  <c r="S175" i="34"/>
  <c r="AT183" i="34"/>
  <c r="M183" i="34"/>
  <c r="M184" i="34"/>
  <c r="W186" i="34"/>
  <c r="AT186" i="34"/>
  <c r="M186" i="34"/>
  <c r="M196" i="34"/>
  <c r="AR137" i="34"/>
  <c r="G137" i="34"/>
  <c r="S141" i="34"/>
  <c r="AT147" i="34"/>
  <c r="G173" i="34"/>
  <c r="AP287" i="34"/>
  <c r="G134" i="34"/>
  <c r="AT168" i="34"/>
  <c r="AV184" i="34"/>
  <c r="S184" i="34"/>
  <c r="AT204" i="34"/>
  <c r="S204" i="34"/>
  <c r="M204" i="34"/>
  <c r="AV256" i="34"/>
  <c r="S256" i="34"/>
  <c r="AT144" i="34"/>
  <c r="AT165" i="34"/>
  <c r="AT169" i="34"/>
  <c r="AT174" i="34"/>
  <c r="AT179" i="34"/>
  <c r="W191" i="34"/>
  <c r="AT191" i="34"/>
  <c r="W197" i="34"/>
  <c r="W199" i="34"/>
  <c r="AR199" i="34"/>
  <c r="AJ203" i="34"/>
  <c r="AF203" i="34"/>
  <c r="AR205" i="34"/>
  <c r="AJ257" i="34"/>
  <c r="AF257" i="34"/>
  <c r="AB257" i="34"/>
  <c r="G271" i="34"/>
  <c r="AR271" i="34"/>
  <c r="G280" i="34"/>
  <c r="AR280" i="34"/>
  <c r="G205" i="34"/>
  <c r="S205" i="34"/>
  <c r="AJ208" i="34"/>
  <c r="AF208" i="34"/>
  <c r="G210" i="34"/>
  <c r="AV210" i="34"/>
  <c r="S210" i="34"/>
  <c r="G215" i="34"/>
  <c r="S215" i="34"/>
  <c r="AR215" i="34"/>
  <c r="Z287" i="34"/>
  <c r="AV242" i="34"/>
  <c r="S242" i="34"/>
  <c r="AV247" i="34"/>
  <c r="S247" i="34"/>
  <c r="AV251" i="34"/>
  <c r="S251" i="34"/>
  <c r="AJ253" i="34"/>
  <c r="AF253" i="34"/>
  <c r="AB253" i="34"/>
  <c r="AB274" i="34"/>
  <c r="AJ274" i="34"/>
  <c r="G285" i="34"/>
  <c r="AR285" i="34"/>
  <c r="W129" i="34"/>
  <c r="W134" i="34"/>
  <c r="W139" i="34"/>
  <c r="AR143" i="34"/>
  <c r="W144" i="34"/>
  <c r="AR147" i="34"/>
  <c r="W165" i="34"/>
  <c r="AR168" i="34"/>
  <c r="W169" i="34"/>
  <c r="AR173" i="34"/>
  <c r="W174" i="34"/>
  <c r="AR178" i="34"/>
  <c r="W179" i="34"/>
  <c r="AR183" i="34"/>
  <c r="W184" i="34"/>
  <c r="W192" i="34"/>
  <c r="W195" i="34"/>
  <c r="AR195" i="34"/>
  <c r="AB203" i="34"/>
  <c r="W205" i="34"/>
  <c r="AT205" i="34"/>
  <c r="AV205" i="34"/>
  <c r="AV216" i="34"/>
  <c r="AD287" i="34"/>
  <c r="AJ248" i="34"/>
  <c r="AF248" i="34"/>
  <c r="AB248" i="34"/>
  <c r="G266" i="34"/>
  <c r="AR266" i="34"/>
  <c r="AB269" i="34"/>
  <c r="AJ269" i="34"/>
  <c r="AJ275" i="34"/>
  <c r="AF275" i="34"/>
  <c r="AB275" i="34"/>
  <c r="AJ198" i="34"/>
  <c r="AF198" i="34"/>
  <c r="M205" i="34"/>
  <c r="W207" i="34"/>
  <c r="M207" i="34"/>
  <c r="G207" i="34"/>
  <c r="AB208" i="34"/>
  <c r="AT210" i="34"/>
  <c r="W215" i="34"/>
  <c r="AJ271" i="34"/>
  <c r="AF271" i="34"/>
  <c r="AB271" i="34"/>
  <c r="AT275" i="34"/>
  <c r="AJ278" i="34"/>
  <c r="AF278" i="34"/>
  <c r="AJ280" i="34"/>
  <c r="AF280" i="34"/>
  <c r="AB280" i="34"/>
  <c r="Q287" i="34"/>
  <c r="W187" i="34"/>
  <c r="W190" i="34"/>
  <c r="AR190" i="34"/>
  <c r="M197" i="34"/>
  <c r="AR197" i="34"/>
  <c r="AV202" i="34"/>
  <c r="AR207" i="34"/>
  <c r="M210" i="34"/>
  <c r="W214" i="34"/>
  <c r="AR214" i="34"/>
  <c r="AT215" i="34"/>
  <c r="AH287" i="34"/>
  <c r="AJ285" i="34"/>
  <c r="AF285" i="34"/>
  <c r="AB285" i="34"/>
  <c r="W143" i="34"/>
  <c r="W147" i="34"/>
  <c r="W168" i="34"/>
  <c r="W173" i="34"/>
  <c r="W178" i="34"/>
  <c r="W183" i="34"/>
  <c r="AR184" i="34"/>
  <c r="G187" i="34"/>
  <c r="G190" i="34"/>
  <c r="AJ193" i="34"/>
  <c r="AF193" i="34"/>
  <c r="AT195" i="34"/>
  <c r="AB198" i="34"/>
  <c r="AR201" i="34"/>
  <c r="AR203" i="34"/>
  <c r="AT207" i="34"/>
  <c r="G214" i="34"/>
  <c r="M215" i="34"/>
  <c r="S216" i="34"/>
  <c r="AR256" i="34"/>
  <c r="AB265" i="34"/>
  <c r="AJ265" i="34"/>
  <c r="AB266" i="34"/>
  <c r="M271" i="34"/>
  <c r="M280" i="34"/>
  <c r="AJ283" i="34"/>
  <c r="AF283" i="34"/>
  <c r="AT285" i="34"/>
  <c r="AV195" i="34"/>
  <c r="S199" i="34"/>
  <c r="G201" i="34"/>
  <c r="S203" i="34"/>
  <c r="G203" i="34"/>
  <c r="AV207" i="34"/>
  <c r="AJ217" i="34"/>
  <c r="AF217" i="34"/>
  <c r="AL287" i="34"/>
  <c r="W255" i="34"/>
  <c r="AB260" i="34"/>
  <c r="AJ260" i="34"/>
  <c r="G261" i="34"/>
  <c r="AJ263" i="34"/>
  <c r="AF263" i="34"/>
  <c r="AT266" i="34"/>
  <c r="AV275" i="34"/>
  <c r="M285" i="34"/>
  <c r="AJ189" i="34"/>
  <c r="AF189" i="34"/>
  <c r="AR196" i="34"/>
  <c r="S208" i="34"/>
  <c r="M208" i="34"/>
  <c r="G208" i="34"/>
  <c r="AV215" i="34"/>
  <c r="G256" i="34"/>
  <c r="AR186" i="34"/>
  <c r="M187" i="34"/>
  <c r="AV192" i="34"/>
  <c r="S195" i="34"/>
  <c r="W201" i="34"/>
  <c r="AT201" i="34"/>
  <c r="AV203" i="34"/>
  <c r="AB210" i="34"/>
  <c r="W241" i="34"/>
  <c r="W245" i="34"/>
  <c r="W250" i="34"/>
  <c r="M261" i="34"/>
  <c r="AB268" i="34"/>
  <c r="AB278" i="34"/>
  <c r="AV285" i="34"/>
  <c r="AB189" i="34"/>
  <c r="AR193" i="34"/>
  <c r="M201" i="34"/>
  <c r="AV201" i="34"/>
  <c r="W204" i="34"/>
  <c r="AR204" i="34"/>
  <c r="AV208" i="34"/>
  <c r="AJ213" i="34"/>
  <c r="AF213" i="34"/>
  <c r="W254" i="34"/>
  <c r="AR254" i="34"/>
  <c r="G254" i="34"/>
  <c r="AT255" i="34"/>
  <c r="M255" i="34"/>
  <c r="AF274" i="34"/>
  <c r="AR210" i="34"/>
  <c r="G259" i="34"/>
  <c r="M260" i="34"/>
  <c r="S261" i="34"/>
  <c r="G263" i="34"/>
  <c r="M265" i="34"/>
  <c r="S266" i="34"/>
  <c r="G268" i="34"/>
  <c r="M269" i="34"/>
  <c r="S271" i="34"/>
  <c r="G273" i="34"/>
  <c r="M274" i="34"/>
  <c r="S275" i="34"/>
  <c r="G278" i="34"/>
  <c r="M279" i="34"/>
  <c r="S280" i="34"/>
  <c r="G283" i="34"/>
  <c r="M284" i="34"/>
  <c r="S285" i="34"/>
  <c r="M209" i="34"/>
  <c r="G213" i="34"/>
  <c r="M214" i="34"/>
  <c r="G217" i="34"/>
  <c r="AB262" i="34"/>
  <c r="AB267" i="34"/>
  <c r="AB272" i="34"/>
  <c r="AB277" i="34"/>
  <c r="AB281" i="34"/>
  <c r="AR241" i="34"/>
  <c r="W242" i="34"/>
  <c r="AR245" i="34"/>
  <c r="W247" i="34"/>
  <c r="AR250" i="34"/>
  <c r="W251" i="34"/>
  <c r="AR255" i="34"/>
  <c r="W256" i="34"/>
  <c r="AR260" i="34"/>
  <c r="W261" i="34"/>
  <c r="AR265" i="34"/>
  <c r="AR269" i="34"/>
  <c r="AR274" i="34"/>
  <c r="AR279" i="34"/>
  <c r="AR284" i="34"/>
  <c r="G243" i="34"/>
  <c r="M244" i="34"/>
  <c r="G253" i="34"/>
  <c r="M254" i="34"/>
  <c r="M259" i="34"/>
  <c r="G262" i="34"/>
  <c r="AF262" i="34"/>
  <c r="M263" i="34"/>
  <c r="G267" i="34"/>
  <c r="AF267" i="34"/>
  <c r="M268" i="34"/>
  <c r="AF272" i="34"/>
  <c r="M273" i="34"/>
  <c r="AF277" i="34"/>
  <c r="AF281" i="34"/>
  <c r="E287" i="34"/>
  <c r="S209" i="34"/>
  <c r="G211" i="34"/>
  <c r="M213" i="34"/>
  <c r="S214" i="34"/>
  <c r="AT214" i="34"/>
  <c r="G216" i="34"/>
  <c r="M217" i="34"/>
  <c r="AR259" i="34"/>
  <c r="AR263" i="34"/>
  <c r="AR268" i="34"/>
  <c r="AR273" i="34"/>
  <c r="AR278" i="34"/>
  <c r="AR283" i="34"/>
  <c r="M262" i="34"/>
  <c r="M267" i="34"/>
  <c r="S268" i="34"/>
  <c r="S273" i="34"/>
  <c r="AT273" i="34"/>
  <c r="S278" i="34"/>
  <c r="S213" i="34"/>
  <c r="AT213" i="34"/>
  <c r="S217" i="34"/>
  <c r="Q42" i="29"/>
  <c r="S15" i="31"/>
  <c r="S109" i="31"/>
  <c r="S165" i="31"/>
  <c r="S205" i="31"/>
  <c r="S208" i="31"/>
  <c r="W265" i="31"/>
  <c r="M274" i="31"/>
  <c r="AZ38" i="32"/>
  <c r="G41" i="32"/>
  <c r="AX42" i="32"/>
  <c r="G44" i="32"/>
  <c r="AZ45" i="32"/>
  <c r="S46" i="32"/>
  <c r="BB104" i="32"/>
  <c r="G109" i="32"/>
  <c r="AZ110" i="32"/>
  <c r="AZ111" i="32"/>
  <c r="BB113" i="32"/>
  <c r="G177" i="32"/>
  <c r="G179" i="32"/>
  <c r="Y180" i="32"/>
  <c r="S183" i="32"/>
  <c r="AX193" i="32"/>
  <c r="G196" i="32"/>
  <c r="S215" i="32"/>
  <c r="BB249" i="32"/>
  <c r="M259" i="32"/>
  <c r="S261" i="32"/>
  <c r="S265" i="32"/>
  <c r="BB268" i="32"/>
  <c r="S269" i="32"/>
  <c r="M278" i="32"/>
  <c r="E60" i="33"/>
  <c r="AF16" i="33"/>
  <c r="S17" i="33"/>
  <c r="BN17" i="33"/>
  <c r="Y22" i="33"/>
  <c r="M28" i="33"/>
  <c r="M30" i="33"/>
  <c r="S35" i="33"/>
  <c r="BP40" i="33"/>
  <c r="AL101" i="33"/>
  <c r="BT166" i="33"/>
  <c r="AF166" i="33"/>
  <c r="BB196" i="33"/>
  <c r="AT196" i="33"/>
  <c r="AP201" i="33"/>
  <c r="BB201" i="33" s="1"/>
  <c r="O22" i="30"/>
  <c r="G17" i="30"/>
  <c r="BL144" i="30"/>
  <c r="G146" i="30"/>
  <c r="G14" i="31"/>
  <c r="S20" i="31"/>
  <c r="M29" i="31"/>
  <c r="W58" i="31"/>
  <c r="AJ58" i="31" s="1"/>
  <c r="S89" i="31"/>
  <c r="S114" i="31"/>
  <c r="M128" i="31"/>
  <c r="M133" i="31"/>
  <c r="G168" i="31"/>
  <c r="G211" i="31"/>
  <c r="M244" i="31"/>
  <c r="M249" i="31"/>
  <c r="S260" i="31"/>
  <c r="G262" i="31"/>
  <c r="Y17" i="32"/>
  <c r="S38" i="32"/>
  <c r="BB39" i="32"/>
  <c r="M41" i="32"/>
  <c r="BB45" i="32"/>
  <c r="G103" i="32"/>
  <c r="AX107" i="32"/>
  <c r="S147" i="32"/>
  <c r="S180" i="32"/>
  <c r="S249" i="32"/>
  <c r="Y275" i="32"/>
  <c r="BB278" i="32"/>
  <c r="S279" i="32"/>
  <c r="S285" i="32"/>
  <c r="G14" i="33"/>
  <c r="AZ60" i="33"/>
  <c r="BN15" i="33"/>
  <c r="BV16" i="33"/>
  <c r="BR17" i="33"/>
  <c r="G18" i="33"/>
  <c r="G23" i="33"/>
  <c r="BL23" i="33"/>
  <c r="BP28" i="33"/>
  <c r="BP30" i="33"/>
  <c r="BV30" i="33"/>
  <c r="Y35" i="33"/>
  <c r="AL103" i="33"/>
  <c r="BV103" i="33"/>
  <c r="S198" i="33"/>
  <c r="BP255" i="33"/>
  <c r="S255" i="33"/>
  <c r="Y280" i="33"/>
  <c r="BR280" i="33"/>
  <c r="BP42" i="33"/>
  <c r="S42" i="33"/>
  <c r="AP146" i="33"/>
  <c r="AT146" i="33" s="1"/>
  <c r="BL146" i="33"/>
  <c r="G259" i="33"/>
  <c r="S259" i="33"/>
  <c r="AH105" i="28"/>
  <c r="BJ113" i="28"/>
  <c r="AH127" i="28"/>
  <c r="G120" i="29"/>
  <c r="AH116" i="30"/>
  <c r="BL196" i="30"/>
  <c r="W18" i="31"/>
  <c r="S166" i="31"/>
  <c r="G171" i="31"/>
  <c r="G185" i="31"/>
  <c r="S195" i="31"/>
  <c r="S207" i="31"/>
  <c r="S209" i="31"/>
  <c r="G214" i="31"/>
  <c r="AX30" i="32"/>
  <c r="BB96" i="32"/>
  <c r="S122" i="32"/>
  <c r="BB145" i="32"/>
  <c r="S205" i="32"/>
  <c r="BB281" i="32"/>
  <c r="M14" i="33"/>
  <c r="Y15" i="33"/>
  <c r="BT15" i="33"/>
  <c r="BT17" i="33"/>
  <c r="AL22" i="33"/>
  <c r="BP23" i="33"/>
  <c r="G24" i="33"/>
  <c r="Y28" i="33"/>
  <c r="AF30" i="33"/>
  <c r="G32" i="33"/>
  <c r="BN243" i="33"/>
  <c r="AP243" i="33"/>
  <c r="BB243" i="33" s="1"/>
  <c r="M243" i="33"/>
  <c r="AF274" i="33"/>
  <c r="W28" i="31"/>
  <c r="M21" i="33"/>
  <c r="M259" i="33"/>
  <c r="BN259" i="33"/>
  <c r="G42" i="28"/>
  <c r="Q193" i="29"/>
  <c r="BT126" i="30"/>
  <c r="AH127" i="30"/>
  <c r="BR128" i="30"/>
  <c r="AH129" i="30"/>
  <c r="AH135" i="30"/>
  <c r="S38" i="31"/>
  <c r="S45" i="31"/>
  <c r="W47" i="31"/>
  <c r="S50" i="31"/>
  <c r="S92" i="31"/>
  <c r="S102" i="31"/>
  <c r="W111" i="31"/>
  <c r="AF111" i="31" s="1"/>
  <c r="S122" i="31"/>
  <c r="S141" i="31"/>
  <c r="S248" i="31"/>
  <c r="AX26" i="32"/>
  <c r="G27" i="32"/>
  <c r="AX52" i="32"/>
  <c r="AX57" i="32"/>
  <c r="AX90" i="32"/>
  <c r="AX95" i="32"/>
  <c r="G120" i="32"/>
  <c r="Y122" i="32"/>
  <c r="AX126" i="32"/>
  <c r="AX140" i="32"/>
  <c r="S143" i="32"/>
  <c r="G172" i="32"/>
  <c r="G173" i="32"/>
  <c r="S175" i="32"/>
  <c r="G187" i="32"/>
  <c r="BN14" i="33"/>
  <c r="G16" i="33"/>
  <c r="BV17" i="33"/>
  <c r="BR20" i="33"/>
  <c r="BP21" i="33"/>
  <c r="BV28" i="33"/>
  <c r="S32" i="33"/>
  <c r="AP33" i="33"/>
  <c r="BB33" i="33" s="1"/>
  <c r="BP134" i="33"/>
  <c r="S134" i="33"/>
  <c r="AP213" i="33"/>
  <c r="G97" i="32"/>
  <c r="G101" i="32"/>
  <c r="M32" i="33"/>
  <c r="BN32" i="33"/>
  <c r="BV109" i="33"/>
  <c r="AL109" i="33"/>
  <c r="M132" i="33"/>
  <c r="Y184" i="33"/>
  <c r="BR184" i="33"/>
  <c r="BR15" i="30"/>
  <c r="BT127" i="30"/>
  <c r="BT129" i="30"/>
  <c r="BT135" i="30"/>
  <c r="BR138" i="30"/>
  <c r="BR140" i="30"/>
  <c r="BR143" i="30"/>
  <c r="O211" i="30"/>
  <c r="BN214" i="30"/>
  <c r="W46" i="31"/>
  <c r="G135" i="31"/>
  <c r="M217" i="31"/>
  <c r="G251" i="31"/>
  <c r="W262" i="31"/>
  <c r="AB262" i="31" s="1"/>
  <c r="AZ16" i="32"/>
  <c r="G22" i="32"/>
  <c r="AZ56" i="32"/>
  <c r="AZ58" i="32"/>
  <c r="AX89" i="32"/>
  <c r="G90" i="32"/>
  <c r="Y92" i="32"/>
  <c r="AZ96" i="32"/>
  <c r="S99" i="32"/>
  <c r="BB101" i="32"/>
  <c r="BB123" i="32"/>
  <c r="BB167" i="32"/>
  <c r="AZ171" i="32"/>
  <c r="AZ172" i="32"/>
  <c r="S174" i="32"/>
  <c r="G186" i="32"/>
  <c r="BB202" i="32"/>
  <c r="BP14" i="33"/>
  <c r="AL15" i="33"/>
  <c r="BN16" i="33"/>
  <c r="AF18" i="33"/>
  <c r="S21" i="33"/>
  <c r="BV23" i="33"/>
  <c r="BR24" i="33"/>
  <c r="BN24" i="33"/>
  <c r="AL28" i="33"/>
  <c r="BP29" i="33"/>
  <c r="BN29" i="33"/>
  <c r="BR32" i="33"/>
  <c r="BN45" i="33"/>
  <c r="M45" i="33"/>
  <c r="BR52" i="33"/>
  <c r="Y52" i="33"/>
  <c r="BV101" i="33"/>
  <c r="BP101" i="33"/>
  <c r="AF177" i="33"/>
  <c r="BV177" i="33"/>
  <c r="BN177" i="33"/>
  <c r="BP210" i="33"/>
  <c r="S210" i="33"/>
  <c r="G180" i="30"/>
  <c r="AH15" i="28"/>
  <c r="BJ36" i="28"/>
  <c r="AN255" i="30"/>
  <c r="AZ89" i="32"/>
  <c r="AF14" i="33"/>
  <c r="BR14" i="33"/>
  <c r="Y21" i="33"/>
  <c r="AP42" i="33"/>
  <c r="AX42" i="33" s="1"/>
  <c r="Y210" i="33"/>
  <c r="AF259" i="33"/>
  <c r="AL284" i="33"/>
  <c r="BV284" i="33"/>
  <c r="BJ101" i="28"/>
  <c r="BR91" i="30"/>
  <c r="BT95" i="30"/>
  <c r="BR96" i="30"/>
  <c r="BL257" i="30"/>
  <c r="AH265" i="30"/>
  <c r="AH266" i="30"/>
  <c r="AH267" i="30"/>
  <c r="S36" i="31"/>
  <c r="G44" i="31"/>
  <c r="G58" i="31"/>
  <c r="S91" i="31"/>
  <c r="S93" i="31"/>
  <c r="W96" i="31"/>
  <c r="AJ96" i="31" s="1"/>
  <c r="S121" i="31"/>
  <c r="S131" i="31"/>
  <c r="M175" i="31"/>
  <c r="G266" i="31"/>
  <c r="Y15" i="32"/>
  <c r="G17" i="32"/>
  <c r="BB53" i="32"/>
  <c r="BB93" i="32"/>
  <c r="Y119" i="32"/>
  <c r="AL119" i="32" s="1"/>
  <c r="Y127" i="32"/>
  <c r="G128" i="32"/>
  <c r="BB169" i="32"/>
  <c r="Y217" i="32"/>
  <c r="Y242" i="32"/>
  <c r="G245" i="32"/>
  <c r="BB274" i="32"/>
  <c r="AJ60" i="33"/>
  <c r="G26" i="33"/>
  <c r="BR26" i="33"/>
  <c r="Y29" i="33"/>
  <c r="BT29" i="33"/>
  <c r="BT32" i="33"/>
  <c r="BT34" i="33"/>
  <c r="S38" i="33"/>
  <c r="BP38" i="33"/>
  <c r="M177" i="33"/>
  <c r="BP191" i="33"/>
  <c r="S191" i="33"/>
  <c r="AF210" i="33"/>
  <c r="U52" i="29"/>
  <c r="AR115" i="29"/>
  <c r="BT26" i="30"/>
  <c r="AN28" i="30"/>
  <c r="BN259" i="30"/>
  <c r="BT279" i="30"/>
  <c r="AX14" i="32"/>
  <c r="G18" i="32"/>
  <c r="G111" i="32"/>
  <c r="Y117" i="32"/>
  <c r="G135" i="32"/>
  <c r="AX185" i="32"/>
  <c r="AX216" i="32"/>
  <c r="G256" i="32"/>
  <c r="AX261" i="32"/>
  <c r="G266" i="32"/>
  <c r="G272" i="32"/>
  <c r="AL14" i="33"/>
  <c r="S16" i="33"/>
  <c r="BV21" i="33"/>
  <c r="BL22" i="33"/>
  <c r="AF24" i="33"/>
  <c r="BN26" i="33"/>
  <c r="BT26" i="33"/>
  <c r="BV29" i="33"/>
  <c r="AF32" i="33"/>
  <c r="BN34" i="33"/>
  <c r="BR38" i="33"/>
  <c r="Y38" i="33"/>
  <c r="BP177" i="33"/>
  <c r="Y191" i="33"/>
  <c r="BN216" i="33"/>
  <c r="M216" i="33"/>
  <c r="AP265" i="33"/>
  <c r="BL265" i="33"/>
  <c r="G265" i="33"/>
  <c r="Q211" i="29"/>
  <c r="AR215" i="29"/>
  <c r="BR41" i="30"/>
  <c r="G116" i="30"/>
  <c r="G117" i="30"/>
  <c r="BR120" i="30"/>
  <c r="AN122" i="30"/>
  <c r="BN267" i="30"/>
  <c r="BN271" i="30"/>
  <c r="BN272" i="30"/>
  <c r="BN284" i="30"/>
  <c r="BT285" i="30"/>
  <c r="S16" i="31"/>
  <c r="S21" i="31"/>
  <c r="G23" i="31"/>
  <c r="S26" i="31"/>
  <c r="M99" i="31"/>
  <c r="S115" i="31"/>
  <c r="G165" i="31"/>
  <c r="W174" i="31"/>
  <c r="W217" i="31"/>
  <c r="S259" i="31"/>
  <c r="M273" i="31"/>
  <c r="W285" i="31"/>
  <c r="M17" i="32"/>
  <c r="AX20" i="32"/>
  <c r="BB48" i="32"/>
  <c r="AX113" i="32"/>
  <c r="G115" i="32"/>
  <c r="G116" i="32"/>
  <c r="BB129" i="32"/>
  <c r="S133" i="32"/>
  <c r="AX165" i="32"/>
  <c r="S217" i="32"/>
  <c r="M243" i="32"/>
  <c r="BB245" i="32"/>
  <c r="M253" i="32"/>
  <c r="Y255" i="32"/>
  <c r="AD255" i="32" s="1"/>
  <c r="G257" i="32"/>
  <c r="G268" i="32"/>
  <c r="Y269" i="32"/>
  <c r="M272" i="32"/>
  <c r="G278" i="32"/>
  <c r="BL17" i="33"/>
  <c r="AP28" i="33"/>
  <c r="AT28" i="33" s="1"/>
  <c r="G30" i="33"/>
  <c r="BV32" i="33"/>
  <c r="BP34" i="33"/>
  <c r="S34" i="33"/>
  <c r="AP47" i="33"/>
  <c r="AT47" i="33" s="1"/>
  <c r="G47" i="33"/>
  <c r="AF117" i="33"/>
  <c r="BT117" i="33"/>
  <c r="Y140" i="33"/>
  <c r="BR140" i="33"/>
  <c r="BT198" i="33"/>
  <c r="AF198" i="33"/>
  <c r="S274" i="33"/>
  <c r="Y274" i="33"/>
  <c r="AN60" i="32"/>
  <c r="O102" i="30"/>
  <c r="BT209" i="30"/>
  <c r="BT213" i="30"/>
  <c r="M47" i="31"/>
  <c r="G52" i="31"/>
  <c r="G97" i="31"/>
  <c r="G127" i="31"/>
  <c r="G137" i="31"/>
  <c r="M141" i="31"/>
  <c r="BB134" i="32"/>
  <c r="S135" i="32"/>
  <c r="S216" i="32"/>
  <c r="S241" i="32"/>
  <c r="BB243" i="32"/>
  <c r="S247" i="32"/>
  <c r="S256" i="32"/>
  <c r="G259" i="32"/>
  <c r="M267" i="32"/>
  <c r="BB272" i="32"/>
  <c r="AR60" i="33"/>
  <c r="AP24" i="33"/>
  <c r="BB24" i="33" s="1"/>
  <c r="BV174" i="33"/>
  <c r="AL174" i="33"/>
  <c r="BT179" i="33"/>
  <c r="AF179" i="33"/>
  <c r="AP57" i="33"/>
  <c r="AX57" i="33" s="1"/>
  <c r="AP89" i="33"/>
  <c r="AX89" i="33" s="1"/>
  <c r="BN92" i="33"/>
  <c r="BR99" i="33"/>
  <c r="AF133" i="33"/>
  <c r="S147" i="33"/>
  <c r="BN147" i="33"/>
  <c r="AF173" i="33"/>
  <c r="BN175" i="33"/>
  <c r="BL177" i="33"/>
  <c r="AF178" i="33"/>
  <c r="BR179" i="33"/>
  <c r="BL191" i="33"/>
  <c r="BT196" i="33"/>
  <c r="BP197" i="33"/>
  <c r="BR201" i="33"/>
  <c r="BV214" i="33"/>
  <c r="S217" i="33"/>
  <c r="BL217" i="33"/>
  <c r="BT242" i="33"/>
  <c r="S249" i="33"/>
  <c r="Y254" i="33"/>
  <c r="AL262" i="33"/>
  <c r="Y273" i="33"/>
  <c r="BN52" i="33"/>
  <c r="BJ219" i="33"/>
  <c r="BL121" i="33"/>
  <c r="AP125" i="33"/>
  <c r="AL127" i="33"/>
  <c r="G131" i="33"/>
  <c r="AL133" i="33"/>
  <c r="M134" i="33"/>
  <c r="BL168" i="33"/>
  <c r="BT171" i="33"/>
  <c r="BV173" i="33"/>
  <c r="S175" i="33"/>
  <c r="BL180" i="33"/>
  <c r="AP185" i="33"/>
  <c r="AP191" i="33"/>
  <c r="AT191" i="33" s="1"/>
  <c r="M193" i="33"/>
  <c r="Y196" i="33"/>
  <c r="BL196" i="33"/>
  <c r="BT197" i="33"/>
  <c r="BL198" i="33"/>
  <c r="BN201" i="33"/>
  <c r="M204" i="33"/>
  <c r="AL209" i="33"/>
  <c r="BL216" i="33"/>
  <c r="Y217" i="33"/>
  <c r="BR217" i="33"/>
  <c r="S257" i="33"/>
  <c r="S263" i="33"/>
  <c r="G274" i="33"/>
  <c r="AF278" i="33"/>
  <c r="S280" i="33"/>
  <c r="AF284" i="33"/>
  <c r="M285" i="33"/>
  <c r="AP45" i="33"/>
  <c r="AT45" i="33" s="1"/>
  <c r="BR50" i="33"/>
  <c r="M90" i="33"/>
  <c r="BN101" i="33"/>
  <c r="S104" i="33"/>
  <c r="BP104" i="33"/>
  <c r="S110" i="33"/>
  <c r="BL122" i="33"/>
  <c r="G126" i="33"/>
  <c r="BP131" i="33"/>
  <c r="BN132" i="33"/>
  <c r="BL135" i="33"/>
  <c r="BT144" i="33"/>
  <c r="AP145" i="33"/>
  <c r="BB145" i="33" s="1"/>
  <c r="BR196" i="33"/>
  <c r="BP198" i="33"/>
  <c r="AV287" i="33"/>
  <c r="AL277" i="33"/>
  <c r="BR278" i="33"/>
  <c r="AP281" i="33"/>
  <c r="AX281" i="33" s="1"/>
  <c r="Y285" i="33"/>
  <c r="BL35" i="33"/>
  <c r="AF36" i="33"/>
  <c r="G38" i="33"/>
  <c r="BT39" i="33"/>
  <c r="BN41" i="33"/>
  <c r="BL42" i="33"/>
  <c r="M44" i="33"/>
  <c r="G46" i="33"/>
  <c r="AF52" i="33"/>
  <c r="AP53" i="33"/>
  <c r="BV56" i="33"/>
  <c r="S57" i="33"/>
  <c r="W219" i="33"/>
  <c r="S90" i="33"/>
  <c r="G91" i="33"/>
  <c r="Y92" i="33"/>
  <c r="AL95" i="33"/>
  <c r="S96" i="33"/>
  <c r="S101" i="33"/>
  <c r="S102" i="33"/>
  <c r="Y110" i="33"/>
  <c r="BR111" i="33"/>
  <c r="AP116" i="33"/>
  <c r="BB116" i="33" s="1"/>
  <c r="BV117" i="33"/>
  <c r="M122" i="33"/>
  <c r="AF125" i="33"/>
  <c r="S126" i="33"/>
  <c r="S131" i="33"/>
  <c r="BL133" i="33"/>
  <c r="Y134" i="33"/>
  <c r="G135" i="33"/>
  <c r="AL140" i="33"/>
  <c r="BN141" i="33"/>
  <c r="AF144" i="33"/>
  <c r="S145" i="33"/>
  <c r="M146" i="33"/>
  <c r="AL147" i="33"/>
  <c r="BV166" i="33"/>
  <c r="AF167" i="33"/>
  <c r="S168" i="33"/>
  <c r="AL171" i="33"/>
  <c r="BN172" i="33"/>
  <c r="S177" i="33"/>
  <c r="AL179" i="33"/>
  <c r="BP180" i="33"/>
  <c r="BR180" i="33"/>
  <c r="BT184" i="33"/>
  <c r="BP186" i="33"/>
  <c r="BL187" i="33"/>
  <c r="BR191" i="33"/>
  <c r="Y193" i="33"/>
  <c r="G195" i="33"/>
  <c r="AL196" i="33"/>
  <c r="BV196" i="33"/>
  <c r="BV201" i="33"/>
  <c r="M202" i="33"/>
  <c r="BL202" i="33"/>
  <c r="BR210" i="33"/>
  <c r="BN214" i="33"/>
  <c r="Y255" i="33"/>
  <c r="Y261" i="33"/>
  <c r="G35" i="33"/>
  <c r="AF40" i="33"/>
  <c r="S44" i="33"/>
  <c r="AF50" i="33"/>
  <c r="G51" i="33"/>
  <c r="G53" i="33"/>
  <c r="BR57" i="33"/>
  <c r="Y89" i="33"/>
  <c r="Y90" i="33"/>
  <c r="BN91" i="33"/>
  <c r="BT92" i="33"/>
  <c r="Y101" i="33"/>
  <c r="BN102" i="33"/>
  <c r="M107" i="33"/>
  <c r="AP111" i="33"/>
  <c r="AT111" i="33" s="1"/>
  <c r="BT111" i="33"/>
  <c r="AF115" i="33"/>
  <c r="M116" i="33"/>
  <c r="AF120" i="33"/>
  <c r="BR126" i="33"/>
  <c r="AF129" i="33"/>
  <c r="G133" i="33"/>
  <c r="BV167" i="33"/>
  <c r="AL175" i="33"/>
  <c r="G181" i="33"/>
  <c r="BV184" i="33"/>
  <c r="S187" i="33"/>
  <c r="BL189" i="33"/>
  <c r="BT193" i="33"/>
  <c r="BN195" i="33"/>
  <c r="AP197" i="33"/>
  <c r="BB197" i="33" s="1"/>
  <c r="Y198" i="33"/>
  <c r="S199" i="33"/>
  <c r="BP207" i="33"/>
  <c r="BP208" i="33"/>
  <c r="BT210" i="33"/>
  <c r="M214" i="33"/>
  <c r="S216" i="33"/>
  <c r="AL250" i="33"/>
  <c r="Y251" i="33"/>
  <c r="BT255" i="33"/>
  <c r="Y259" i="33"/>
  <c r="BR259" i="33"/>
  <c r="G262" i="33"/>
  <c r="AP269" i="33"/>
  <c r="G279" i="33"/>
  <c r="M42" i="33"/>
  <c r="BR44" i="33"/>
  <c r="G45" i="33"/>
  <c r="BT90" i="33"/>
  <c r="M91" i="33"/>
  <c r="AF92" i="33"/>
  <c r="BV92" i="33"/>
  <c r="Y96" i="33"/>
  <c r="BN105" i="33"/>
  <c r="S111" i="33"/>
  <c r="AL115" i="33"/>
  <c r="S116" i="33"/>
  <c r="BP116" i="33"/>
  <c r="AF121" i="33"/>
  <c r="BR122" i="33"/>
  <c r="AP123" i="33"/>
  <c r="BB123" i="33" s="1"/>
  <c r="BT126" i="33"/>
  <c r="BR132" i="33"/>
  <c r="M133" i="33"/>
  <c r="BV134" i="33"/>
  <c r="S135" i="33"/>
  <c r="BP141" i="33"/>
  <c r="AL144" i="33"/>
  <c r="S146" i="33"/>
  <c r="M165" i="33"/>
  <c r="AL167" i="33"/>
  <c r="S169" i="33"/>
  <c r="BL169" i="33"/>
  <c r="BP172" i="33"/>
  <c r="Y180" i="33"/>
  <c r="Y187" i="33"/>
  <c r="BT191" i="33"/>
  <c r="AF193" i="33"/>
  <c r="M195" i="33"/>
  <c r="BT195" i="33"/>
  <c r="G197" i="33"/>
  <c r="BR199" i="33"/>
  <c r="Y202" i="33"/>
  <c r="BT202" i="33"/>
  <c r="Y216" i="33"/>
  <c r="BT259" i="33"/>
  <c r="BP265" i="33"/>
  <c r="S268" i="33"/>
  <c r="G269" i="33"/>
  <c r="BP272" i="33"/>
  <c r="Y281" i="33"/>
  <c r="AP284" i="33"/>
  <c r="AL285" i="33"/>
  <c r="AL50" i="33"/>
  <c r="BV89" i="33"/>
  <c r="AL110" i="33"/>
  <c r="AP114" i="33"/>
  <c r="AT114" i="33" s="1"/>
  <c r="AP115" i="33"/>
  <c r="AX115" i="33" s="1"/>
  <c r="BR116" i="33"/>
  <c r="BT122" i="33"/>
  <c r="BT132" i="33"/>
  <c r="BR135" i="33"/>
  <c r="S141" i="33"/>
  <c r="BT187" i="33"/>
  <c r="BL201" i="33"/>
  <c r="BR207" i="33"/>
  <c r="AF243" i="33"/>
  <c r="AL255" i="33"/>
  <c r="BN262" i="33"/>
  <c r="Y268" i="33"/>
  <c r="AF272" i="33"/>
  <c r="BV272" i="33"/>
  <c r="AP277" i="33"/>
  <c r="BB277" i="33" s="1"/>
  <c r="AL278" i="33"/>
  <c r="S279" i="33"/>
  <c r="G284" i="33"/>
  <c r="AF44" i="33"/>
  <c r="Y48" i="33"/>
  <c r="S54" i="33"/>
  <c r="AP58" i="33"/>
  <c r="BB58" i="33" s="1"/>
  <c r="AR219" i="33"/>
  <c r="S91" i="33"/>
  <c r="AP98" i="33"/>
  <c r="AX98" i="33" s="1"/>
  <c r="M103" i="33"/>
  <c r="BP107" i="33"/>
  <c r="AF111" i="33"/>
  <c r="G114" i="33"/>
  <c r="BT123" i="33"/>
  <c r="BV127" i="33"/>
  <c r="AL132" i="33"/>
  <c r="S133" i="33"/>
  <c r="BN133" i="33"/>
  <c r="Y135" i="33"/>
  <c r="BP137" i="33"/>
  <c r="G143" i="33"/>
  <c r="AF146" i="33"/>
  <c r="BR146" i="33"/>
  <c r="S165" i="33"/>
  <c r="BL166" i="33"/>
  <c r="AF169" i="33"/>
  <c r="BR169" i="33"/>
  <c r="Y172" i="33"/>
  <c r="BN173" i="33"/>
  <c r="G174" i="33"/>
  <c r="AL177" i="33"/>
  <c r="AL180" i="33"/>
  <c r="S181" i="33"/>
  <c r="AF187" i="33"/>
  <c r="BN189" i="33"/>
  <c r="AL191" i="33"/>
  <c r="AL192" i="33"/>
  <c r="Y195" i="33"/>
  <c r="M197" i="33"/>
  <c r="Y199" i="33"/>
  <c r="AF207" i="33"/>
  <c r="M209" i="33"/>
  <c r="BN209" i="33"/>
  <c r="AL210" i="33"/>
  <c r="M211" i="33"/>
  <c r="M244" i="33"/>
  <c r="AF247" i="33"/>
  <c r="AL274" i="33"/>
  <c r="BR35" i="33"/>
  <c r="AL41" i="33"/>
  <c r="Y42" i="33"/>
  <c r="BV44" i="33"/>
  <c r="M47" i="33"/>
  <c r="BN48" i="33"/>
  <c r="BT53" i="33"/>
  <c r="BR54" i="33"/>
  <c r="BT58" i="33"/>
  <c r="BR91" i="33"/>
  <c r="AP97" i="33"/>
  <c r="BB97" i="33" s="1"/>
  <c r="S123" i="33"/>
  <c r="BR133" i="33"/>
  <c r="BT135" i="33"/>
  <c r="AP138" i="33"/>
  <c r="AT138" i="33" s="1"/>
  <c r="BN139" i="33"/>
  <c r="AF141" i="33"/>
  <c r="BV146" i="33"/>
  <c r="BT146" i="33"/>
  <c r="S173" i="33"/>
  <c r="S178" i="33"/>
  <c r="AP180" i="33"/>
  <c r="AT180" i="33" s="1"/>
  <c r="BR181" i="33"/>
  <c r="BT189" i="33"/>
  <c r="G196" i="33"/>
  <c r="M201" i="33"/>
  <c r="BV202" i="33"/>
  <c r="S209" i="33"/>
  <c r="BP209" i="33"/>
  <c r="BP211" i="33"/>
  <c r="BN217" i="33"/>
  <c r="S244" i="33"/>
  <c r="S256" i="33"/>
  <c r="Y262" i="33"/>
  <c r="BV262" i="33"/>
  <c r="AL265" i="33"/>
  <c r="S269" i="33"/>
  <c r="BV269" i="33"/>
  <c r="AP273" i="33"/>
  <c r="BB273" i="33" s="1"/>
  <c r="Y275" i="33"/>
  <c r="AL281" i="33"/>
  <c r="BN284" i="33"/>
  <c r="AF38" i="33"/>
  <c r="BR45" i="33"/>
  <c r="AF46" i="33"/>
  <c r="BP48" i="33"/>
  <c r="BL50" i="33"/>
  <c r="AF51" i="33"/>
  <c r="G52" i="33"/>
  <c r="Y54" i="33"/>
  <c r="AZ219" i="33"/>
  <c r="G95" i="33"/>
  <c r="BP98" i="33"/>
  <c r="S103" i="33"/>
  <c r="Y108" i="33"/>
  <c r="S109" i="33"/>
  <c r="BP109" i="33"/>
  <c r="BL114" i="33"/>
  <c r="G125" i="33"/>
  <c r="BR127" i="33"/>
  <c r="AP128" i="33"/>
  <c r="AT128" i="33" s="1"/>
  <c r="Y133" i="33"/>
  <c r="BV133" i="33"/>
  <c r="AF135" i="33"/>
  <c r="BR139" i="33"/>
  <c r="AF140" i="33"/>
  <c r="BL147" i="33"/>
  <c r="AL169" i="33"/>
  <c r="BR173" i="33"/>
  <c r="M174" i="33"/>
  <c r="Y178" i="33"/>
  <c r="S179" i="33"/>
  <c r="BL184" i="33"/>
  <c r="BL197" i="33"/>
  <c r="AF199" i="33"/>
  <c r="BR211" i="33"/>
  <c r="BB213" i="33"/>
  <c r="M217" i="33"/>
  <c r="G242" i="33"/>
  <c r="Y244" i="33"/>
  <c r="S260" i="33"/>
  <c r="G263" i="33"/>
  <c r="BR273" i="33"/>
  <c r="S284" i="33"/>
  <c r="G36" i="33"/>
  <c r="AP39" i="33"/>
  <c r="AT39" i="33" s="1"/>
  <c r="BR39" i="33"/>
  <c r="BR42" i="33"/>
  <c r="BV46" i="33"/>
  <c r="S48" i="33"/>
  <c r="AF54" i="33"/>
  <c r="BP56" i="33"/>
  <c r="S58" i="33"/>
  <c r="BD219" i="33"/>
  <c r="G92" i="33"/>
  <c r="Y93" i="33"/>
  <c r="BN95" i="33"/>
  <c r="Y98" i="33"/>
  <c r="S99" i="33"/>
  <c r="BN99" i="33"/>
  <c r="BR103" i="33"/>
  <c r="BV105" i="33"/>
  <c r="AL107" i="33"/>
  <c r="AF108" i="33"/>
  <c r="BN125" i="33"/>
  <c r="Y127" i="33"/>
  <c r="BR128" i="33"/>
  <c r="AL135" i="33"/>
  <c r="BN140" i="33"/>
  <c r="BN144" i="33"/>
  <c r="G167" i="33"/>
  <c r="BN171" i="33"/>
  <c r="BL175" i="33"/>
  <c r="BT178" i="33"/>
  <c r="BV189" i="33"/>
  <c r="BT190" i="33"/>
  <c r="BR192" i="33"/>
  <c r="S196" i="33"/>
  <c r="BR197" i="33"/>
  <c r="S201" i="33"/>
  <c r="AF209" i="33"/>
  <c r="S215" i="33"/>
  <c r="BP215" i="33"/>
  <c r="S254" i="33"/>
  <c r="AP255" i="33"/>
  <c r="G257" i="33"/>
  <c r="AF262" i="33"/>
  <c r="AF271" i="33"/>
  <c r="S273" i="33"/>
  <c r="S277" i="33"/>
  <c r="BV277" i="33"/>
  <c r="AL279" i="33"/>
  <c r="AP280" i="33"/>
  <c r="AT280" i="33" s="1"/>
  <c r="Y284" i="33"/>
  <c r="AP285" i="33"/>
  <c r="AX285" i="33" s="1"/>
  <c r="AV60" i="33"/>
  <c r="S18" i="33"/>
  <c r="AP21" i="33"/>
  <c r="BL21" i="33"/>
  <c r="G21" i="33"/>
  <c r="BT27" i="33"/>
  <c r="BB53" i="33"/>
  <c r="AX53" i="33"/>
  <c r="AT53" i="33"/>
  <c r="AL20" i="33"/>
  <c r="AL27" i="33"/>
  <c r="BV27" i="33"/>
  <c r="BV33" i="33"/>
  <c r="W60" i="33"/>
  <c r="Y14" i="33"/>
  <c r="BB14" i="33"/>
  <c r="Y16" i="33"/>
  <c r="Y18" i="33"/>
  <c r="BR18" i="33"/>
  <c r="AL23" i="33"/>
  <c r="S24" i="33"/>
  <c r="BP24" i="33"/>
  <c r="Y30" i="33"/>
  <c r="BR30" i="33"/>
  <c r="BT18" i="33"/>
  <c r="BR22" i="33"/>
  <c r="AD60" i="33"/>
  <c r="AP15" i="33"/>
  <c r="AT58" i="33"/>
  <c r="BJ60" i="33"/>
  <c r="AL60" i="33" s="1"/>
  <c r="BV15" i="33"/>
  <c r="AL18" i="33"/>
  <c r="BV18" i="33"/>
  <c r="BL14" i="33"/>
  <c r="AP16" i="33"/>
  <c r="AP20" i="33"/>
  <c r="M20" i="33"/>
  <c r="BL27" i="33"/>
  <c r="AF27" i="33"/>
  <c r="G27" i="33"/>
  <c r="Y27" i="33"/>
  <c r="BB39" i="33"/>
  <c r="AX39" i="33"/>
  <c r="K60" i="33"/>
  <c r="BL18" i="33"/>
  <c r="AP18" i="33"/>
  <c r="S20" i="33"/>
  <c r="BT21" i="33"/>
  <c r="AF21" i="33"/>
  <c r="M23" i="33"/>
  <c r="BB28" i="33"/>
  <c r="AX28" i="33"/>
  <c r="AT89" i="33"/>
  <c r="AP17" i="33"/>
  <c r="BL20" i="33"/>
  <c r="AF20" i="33"/>
  <c r="G20" i="33"/>
  <c r="AP27" i="33"/>
  <c r="BN27" i="33"/>
  <c r="M27" i="33"/>
  <c r="G17" i="33"/>
  <c r="BN18" i="33"/>
  <c r="M18" i="33"/>
  <c r="Y20" i="33"/>
  <c r="BN20" i="33"/>
  <c r="Y23" i="33"/>
  <c r="BR23" i="33"/>
  <c r="S27" i="33"/>
  <c r="BB40" i="33"/>
  <c r="AX40" i="33"/>
  <c r="AT40" i="33"/>
  <c r="AX101" i="33"/>
  <c r="AT101" i="33"/>
  <c r="BB101" i="33"/>
  <c r="Q60" i="33"/>
  <c r="AT14" i="33"/>
  <c r="BV14" i="33"/>
  <c r="BP18" i="33"/>
  <c r="BT20" i="33"/>
  <c r="BV20" i="33"/>
  <c r="BR27" i="33"/>
  <c r="AL17" i="33"/>
  <c r="AL24" i="33"/>
  <c r="AP26" i="33"/>
  <c r="AL32" i="33"/>
  <c r="AF34" i="33"/>
  <c r="BR41" i="33"/>
  <c r="AL44" i="33"/>
  <c r="BP44" i="33"/>
  <c r="S47" i="33"/>
  <c r="BV47" i="33"/>
  <c r="AF48" i="33"/>
  <c r="BR56" i="33"/>
  <c r="Y57" i="33"/>
  <c r="AL58" i="33"/>
  <c r="BP58" i="33"/>
  <c r="BR89" i="33"/>
  <c r="AF90" i="33"/>
  <c r="BN90" i="33"/>
  <c r="M92" i="33"/>
  <c r="BR95" i="33"/>
  <c r="AF96" i="33"/>
  <c r="BL96" i="33"/>
  <c r="BR97" i="33"/>
  <c r="BL98" i="33"/>
  <c r="M105" i="33"/>
  <c r="BT107" i="33"/>
  <c r="AF107" i="33"/>
  <c r="M113" i="33"/>
  <c r="G115" i="33"/>
  <c r="S26" i="33"/>
  <c r="G34" i="33"/>
  <c r="AP35" i="33"/>
  <c r="BP35" i="33"/>
  <c r="S41" i="33"/>
  <c r="BT41" i="33"/>
  <c r="BB42" i="33"/>
  <c r="AP44" i="33"/>
  <c r="G48" i="33"/>
  <c r="AP50" i="33"/>
  <c r="BP50" i="33"/>
  <c r="BL52" i="33"/>
  <c r="S56" i="33"/>
  <c r="BT56" i="33"/>
  <c r="BN58" i="33"/>
  <c r="BR58" i="33"/>
  <c r="BP90" i="33"/>
  <c r="BR93" i="33"/>
  <c r="BT95" i="33"/>
  <c r="Y97" i="33"/>
  <c r="BT98" i="33"/>
  <c r="AF98" i="33"/>
  <c r="AP102" i="33"/>
  <c r="G108" i="33"/>
  <c r="BR110" i="33"/>
  <c r="AL114" i="33"/>
  <c r="BV114" i="33"/>
  <c r="BV116" i="33"/>
  <c r="AL116" i="33"/>
  <c r="BR121" i="33"/>
  <c r="Y121" i="33"/>
  <c r="AP32" i="33"/>
  <c r="BP32" i="33"/>
  <c r="BR47" i="33"/>
  <c r="AL90" i="33"/>
  <c r="BV90" i="33"/>
  <c r="AP93" i="33"/>
  <c r="BL99" i="33"/>
  <c r="G99" i="33"/>
  <c r="G101" i="33"/>
  <c r="BL101" i="33"/>
  <c r="BN108" i="33"/>
  <c r="S113" i="33"/>
  <c r="G113" i="33"/>
  <c r="AT123" i="33"/>
  <c r="BV26" i="33"/>
  <c r="G28" i="33"/>
  <c r="AF28" i="33"/>
  <c r="AL34" i="33"/>
  <c r="BL34" i="33"/>
  <c r="BT35" i="33"/>
  <c r="AP38" i="33"/>
  <c r="Y39" i="33"/>
  <c r="BN40" i="33"/>
  <c r="G42" i="33"/>
  <c r="BN46" i="33"/>
  <c r="AL46" i="33"/>
  <c r="Y47" i="33"/>
  <c r="AL48" i="33"/>
  <c r="BL48" i="33"/>
  <c r="BT50" i="33"/>
  <c r="AP52" i="33"/>
  <c r="Y53" i="33"/>
  <c r="BN54" i="33"/>
  <c r="G57" i="33"/>
  <c r="AV219" i="33"/>
  <c r="G90" i="33"/>
  <c r="M93" i="33"/>
  <c r="AP95" i="33"/>
  <c r="BN97" i="33"/>
  <c r="AL98" i="33"/>
  <c r="AP99" i="33"/>
  <c r="AP107" i="33"/>
  <c r="BR109" i="33"/>
  <c r="Y109" i="33"/>
  <c r="BT113" i="33"/>
  <c r="BL113" i="33"/>
  <c r="BF60" i="33"/>
  <c r="AP23" i="33"/>
  <c r="AP30" i="33"/>
  <c r="M34" i="33"/>
  <c r="BT38" i="33"/>
  <c r="M40" i="33"/>
  <c r="Y41" i="33"/>
  <c r="M46" i="33"/>
  <c r="AP46" i="33"/>
  <c r="BR46" i="33"/>
  <c r="M48" i="33"/>
  <c r="BT52" i="33"/>
  <c r="M54" i="33"/>
  <c r="BP54" i="33"/>
  <c r="Y56" i="33"/>
  <c r="Q219" i="33"/>
  <c r="S89" i="33"/>
  <c r="AP90" i="33"/>
  <c r="AP91" i="33"/>
  <c r="AP96" i="33"/>
  <c r="AL97" i="33"/>
  <c r="BV97" i="33"/>
  <c r="M101" i="33"/>
  <c r="BR105" i="33"/>
  <c r="Y105" i="33"/>
  <c r="S108" i="33"/>
  <c r="BP108" i="33"/>
  <c r="BT109" i="33"/>
  <c r="BL109" i="33"/>
  <c r="AF113" i="33"/>
  <c r="BN113" i="33"/>
  <c r="BV115" i="33"/>
  <c r="BR117" i="33"/>
  <c r="S23" i="33"/>
  <c r="S30" i="33"/>
  <c r="AP34" i="33"/>
  <c r="BL36" i="33"/>
  <c r="BT40" i="33"/>
  <c r="AF47" i="33"/>
  <c r="AP48" i="33"/>
  <c r="BL51" i="33"/>
  <c r="BL57" i="33"/>
  <c r="AT98" i="33"/>
  <c r="BT105" i="33"/>
  <c r="AF105" i="33"/>
  <c r="AP110" i="33"/>
  <c r="M111" i="33"/>
  <c r="BN111" i="33"/>
  <c r="AP22" i="33"/>
  <c r="BL28" i="33"/>
  <c r="AP29" i="33"/>
  <c r="BR34" i="33"/>
  <c r="BP36" i="33"/>
  <c r="AF39" i="33"/>
  <c r="S40" i="33"/>
  <c r="BR48" i="33"/>
  <c r="BP51" i="33"/>
  <c r="AF53" i="33"/>
  <c r="M95" i="33"/>
  <c r="G97" i="33"/>
  <c r="G98" i="33"/>
  <c r="Y102" i="33"/>
  <c r="BR102" i="33"/>
  <c r="BP102" i="33"/>
  <c r="BL102" i="33"/>
  <c r="G107" i="33"/>
  <c r="BR108" i="33"/>
  <c r="BB128" i="33"/>
  <c r="AX128" i="33"/>
  <c r="AP36" i="33"/>
  <c r="AP51" i="33"/>
  <c r="M97" i="33"/>
  <c r="AF104" i="33"/>
  <c r="BT104" i="33"/>
  <c r="AL105" i="33"/>
  <c r="BT108" i="33"/>
  <c r="BN119" i="33"/>
  <c r="G119" i="33"/>
  <c r="BV119" i="33"/>
  <c r="BR119" i="33"/>
  <c r="Y119" i="33"/>
  <c r="S119" i="33"/>
  <c r="BL33" i="33"/>
  <c r="M36" i="33"/>
  <c r="BV39" i="33"/>
  <c r="BL39" i="33"/>
  <c r="BR40" i="33"/>
  <c r="BL47" i="33"/>
  <c r="M51" i="33"/>
  <c r="BV53" i="33"/>
  <c r="BL53" i="33"/>
  <c r="BV91" i="33"/>
  <c r="S95" i="33"/>
  <c r="BN98" i="33"/>
  <c r="M98" i="33"/>
  <c r="BB98" i="33"/>
  <c r="AF102" i="33"/>
  <c r="BT102" i="33"/>
  <c r="BN33" i="33"/>
  <c r="BN39" i="33"/>
  <c r="AL39" i="33"/>
  <c r="BP39" i="33"/>
  <c r="BL41" i="33"/>
  <c r="AT42" i="33"/>
  <c r="BN47" i="33"/>
  <c r="BN53" i="33"/>
  <c r="AL53" i="33"/>
  <c r="BP53" i="33"/>
  <c r="BL56" i="33"/>
  <c r="AD219" i="33"/>
  <c r="AF219" i="33" s="1"/>
  <c r="BT89" i="33"/>
  <c r="BT101" i="33"/>
  <c r="AF101" i="33"/>
  <c r="BR101" i="33"/>
  <c r="BV102" i="33"/>
  <c r="AP105" i="33"/>
  <c r="BL105" i="33"/>
  <c r="G105" i="33"/>
  <c r="BV108" i="33"/>
  <c r="AX125" i="33"/>
  <c r="BB125" i="33"/>
  <c r="AT125" i="33"/>
  <c r="BP20" i="33"/>
  <c r="M26" i="33"/>
  <c r="BP27" i="33"/>
  <c r="M39" i="33"/>
  <c r="M41" i="33"/>
  <c r="BP47" i="33"/>
  <c r="M53" i="33"/>
  <c r="M56" i="33"/>
  <c r="E219" i="33"/>
  <c r="BL89" i="33"/>
  <c r="AF89" i="33"/>
  <c r="BN89" i="33"/>
  <c r="AF93" i="33"/>
  <c r="BL95" i="33"/>
  <c r="AF95" i="33"/>
  <c r="S97" i="33"/>
  <c r="BL103" i="33"/>
  <c r="G103" i="33"/>
  <c r="AP103" i="33"/>
  <c r="AP104" i="33"/>
  <c r="S107" i="33"/>
  <c r="AP108" i="33"/>
  <c r="BB131" i="33"/>
  <c r="AT131" i="33"/>
  <c r="AX131" i="33"/>
  <c r="AP41" i="33"/>
  <c r="G44" i="33"/>
  <c r="BL44" i="33"/>
  <c r="AP56" i="33"/>
  <c r="G58" i="33"/>
  <c r="BL58" i="33"/>
  <c r="G89" i="33"/>
  <c r="AJ219" i="33"/>
  <c r="AL219" i="33" s="1"/>
  <c r="AL89" i="33"/>
  <c r="BP89" i="33"/>
  <c r="AP92" i="33"/>
  <c r="G102" i="33"/>
  <c r="AL102" i="33"/>
  <c r="Y107" i="33"/>
  <c r="AP109" i="33"/>
  <c r="M109" i="33"/>
  <c r="BT119" i="33"/>
  <c r="AP119" i="33"/>
  <c r="AF119" i="33"/>
  <c r="Y120" i="33"/>
  <c r="BR120" i="33"/>
  <c r="K219" i="33"/>
  <c r="M219" i="33" s="1"/>
  <c r="BL93" i="33"/>
  <c r="BL107" i="33"/>
  <c r="BL108" i="33"/>
  <c r="BP110" i="33"/>
  <c r="BP111" i="33"/>
  <c r="Y113" i="33"/>
  <c r="M120" i="33"/>
  <c r="AP121" i="33"/>
  <c r="M121" i="33"/>
  <c r="BP122" i="33"/>
  <c r="S122" i="33"/>
  <c r="BN123" i="33"/>
  <c r="BV125" i="33"/>
  <c r="M127" i="33"/>
  <c r="AP132" i="33"/>
  <c r="G132" i="33"/>
  <c r="BL132" i="33"/>
  <c r="BL138" i="33"/>
  <c r="BT138" i="33"/>
  <c r="BR138" i="33"/>
  <c r="G138" i="33"/>
  <c r="BP138" i="33"/>
  <c r="AF138" i="33"/>
  <c r="Y138" i="33"/>
  <c r="BP119" i="33"/>
  <c r="BP121" i="33"/>
  <c r="BP127" i="33"/>
  <c r="Y131" i="33"/>
  <c r="BR131" i="33"/>
  <c r="BP120" i="33"/>
  <c r="S121" i="33"/>
  <c r="BV123" i="33"/>
  <c r="M126" i="33"/>
  <c r="AP126" i="33"/>
  <c r="BN126" i="33"/>
  <c r="BL110" i="33"/>
  <c r="BL111" i="33"/>
  <c r="G111" i="33"/>
  <c r="BT116" i="33"/>
  <c r="AF116" i="33"/>
  <c r="G116" i="33"/>
  <c r="AF122" i="33"/>
  <c r="BT127" i="33"/>
  <c r="M129" i="33"/>
  <c r="BN129" i="33"/>
  <c r="BV132" i="33"/>
  <c r="BV137" i="33"/>
  <c r="AL137" i="33"/>
  <c r="AF127" i="33"/>
  <c r="BP129" i="33"/>
  <c r="BR129" i="33"/>
  <c r="AL129" i="33"/>
  <c r="G129" i="33"/>
  <c r="S129" i="33"/>
  <c r="S143" i="33"/>
  <c r="BP143" i="33"/>
  <c r="AP143" i="33"/>
  <c r="BV120" i="33"/>
  <c r="BV121" i="33"/>
  <c r="AL122" i="33"/>
  <c r="S125" i="33"/>
  <c r="BP125" i="33"/>
  <c r="BL129" i="33"/>
  <c r="BT134" i="33"/>
  <c r="AF134" i="33"/>
  <c r="BV139" i="33"/>
  <c r="AL139" i="33"/>
  <c r="M114" i="33"/>
  <c r="BN115" i="33"/>
  <c r="AL117" i="33"/>
  <c r="AL120" i="33"/>
  <c r="AP122" i="33"/>
  <c r="M128" i="33"/>
  <c r="BN128" i="33"/>
  <c r="BT129" i="33"/>
  <c r="AL104" i="33"/>
  <c r="BV104" i="33"/>
  <c r="AP117" i="33"/>
  <c r="BL119" i="33"/>
  <c r="BT120" i="33"/>
  <c r="AL121" i="33"/>
  <c r="G122" i="33"/>
  <c r="BP135" i="33"/>
  <c r="BB191" i="33"/>
  <c r="AX191" i="33"/>
  <c r="BP114" i="33"/>
  <c r="BP115" i="33"/>
  <c r="AL126" i="33"/>
  <c r="BV126" i="33"/>
  <c r="AP127" i="33"/>
  <c r="BL127" i="33"/>
  <c r="G127" i="33"/>
  <c r="BV129" i="33"/>
  <c r="M131" i="33"/>
  <c r="BN131" i="33"/>
  <c r="S114" i="33"/>
  <c r="S115" i="33"/>
  <c r="BN117" i="33"/>
  <c r="M117" i="33"/>
  <c r="G121" i="33"/>
  <c r="BR125" i="33"/>
  <c r="BN127" i="33"/>
  <c r="AT145" i="33"/>
  <c r="BF219" i="33"/>
  <c r="BL97" i="33"/>
  <c r="AF97" i="33"/>
  <c r="BR98" i="33"/>
  <c r="G104" i="33"/>
  <c r="BP105" i="33"/>
  <c r="AL108" i="33"/>
  <c r="AL111" i="33"/>
  <c r="BT114" i="33"/>
  <c r="M115" i="33"/>
  <c r="M119" i="33"/>
  <c r="M137" i="33"/>
  <c r="S138" i="33"/>
  <c r="BP147" i="33"/>
  <c r="AP168" i="33"/>
  <c r="AL131" i="33"/>
  <c r="BP140" i="33"/>
  <c r="BT141" i="33"/>
  <c r="BT128" i="33"/>
  <c r="BV131" i="33"/>
  <c r="AF132" i="33"/>
  <c r="BN135" i="33"/>
  <c r="M135" i="33"/>
  <c r="AT147" i="33"/>
  <c r="BB147" i="33"/>
  <c r="BP183" i="33"/>
  <c r="S183" i="33"/>
  <c r="AX197" i="33"/>
  <c r="G205" i="33"/>
  <c r="BT205" i="33"/>
  <c r="BN205" i="33"/>
  <c r="BN114" i="33"/>
  <c r="AP120" i="33"/>
  <c r="Y122" i="33"/>
  <c r="BL128" i="33"/>
  <c r="Y129" i="33"/>
  <c r="BN138" i="33"/>
  <c r="AP140" i="33"/>
  <c r="AP165" i="33"/>
  <c r="BL165" i="33"/>
  <c r="G165" i="33"/>
  <c r="BT172" i="33"/>
  <c r="AF172" i="33"/>
  <c r="AP175" i="33"/>
  <c r="BV181" i="33"/>
  <c r="AL181" i="33"/>
  <c r="AP195" i="33"/>
  <c r="BP195" i="33"/>
  <c r="S195" i="33"/>
  <c r="M110" i="33"/>
  <c r="AP113" i="33"/>
  <c r="Y115" i="33"/>
  <c r="G120" i="33"/>
  <c r="BL123" i="33"/>
  <c r="AL128" i="33"/>
  <c r="BT139" i="33"/>
  <c r="AP141" i="33"/>
  <c r="G141" i="33"/>
  <c r="BR177" i="33"/>
  <c r="AP177" i="33"/>
  <c r="Y177" i="33"/>
  <c r="BT207" i="33"/>
  <c r="AL138" i="33"/>
  <c r="BV138" i="33"/>
  <c r="AP139" i="33"/>
  <c r="G139" i="33"/>
  <c r="BN145" i="33"/>
  <c r="M145" i="33"/>
  <c r="BL145" i="33"/>
  <c r="AF145" i="33"/>
  <c r="G145" i="33"/>
  <c r="Y145" i="33"/>
  <c r="BT145" i="33"/>
  <c r="BR145" i="33"/>
  <c r="AX147" i="33"/>
  <c r="BB185" i="33"/>
  <c r="AX185" i="33"/>
  <c r="AT185" i="33"/>
  <c r="AP205" i="33"/>
  <c r="BP145" i="33"/>
  <c r="AP183" i="33"/>
  <c r="BR205" i="33"/>
  <c r="Y205" i="33"/>
  <c r="AT215" i="33"/>
  <c r="BB215" i="33"/>
  <c r="AX215" i="33"/>
  <c r="AP129" i="33"/>
  <c r="BP132" i="33"/>
  <c r="BV135" i="33"/>
  <c r="BB146" i="33"/>
  <c r="AX146" i="33"/>
  <c r="BB169" i="33"/>
  <c r="AX169" i="33"/>
  <c r="BL178" i="33"/>
  <c r="AP178" i="33"/>
  <c r="G178" i="33"/>
  <c r="BN185" i="33"/>
  <c r="BB190" i="33"/>
  <c r="AT190" i="33"/>
  <c r="AP137" i="33"/>
  <c r="S185" i="33"/>
  <c r="AT187" i="33"/>
  <c r="AX187" i="33"/>
  <c r="AX189" i="33"/>
  <c r="BB189" i="33"/>
  <c r="AT189" i="33"/>
  <c r="BN191" i="33"/>
  <c r="M191" i="33"/>
  <c r="BL131" i="33"/>
  <c r="BT131" i="33"/>
  <c r="AP133" i="33"/>
  <c r="AP134" i="33"/>
  <c r="AL134" i="33"/>
  <c r="G137" i="33"/>
  <c r="M138" i="33"/>
  <c r="AP144" i="33"/>
  <c r="AP172" i="33"/>
  <c r="BL172" i="33"/>
  <c r="G172" i="33"/>
  <c r="BR185" i="33"/>
  <c r="BT192" i="33"/>
  <c r="AF192" i="33"/>
  <c r="BB245" i="33"/>
  <c r="AX245" i="33"/>
  <c r="AT245" i="33"/>
  <c r="BP113" i="33"/>
  <c r="AL119" i="33"/>
  <c r="BT121" i="33"/>
  <c r="AF131" i="33"/>
  <c r="Y132" i="33"/>
  <c r="G134" i="33"/>
  <c r="AP135" i="33"/>
  <c r="Y141" i="33"/>
  <c r="BR141" i="33"/>
  <c r="G144" i="33"/>
  <c r="AL145" i="33"/>
  <c r="BV145" i="33"/>
  <c r="BT165" i="33"/>
  <c r="AF165" i="33"/>
  <c r="BP175" i="33"/>
  <c r="AF185" i="33"/>
  <c r="AP247" i="33"/>
  <c r="BL247" i="33"/>
  <c r="G247" i="33"/>
  <c r="BR168" i="33"/>
  <c r="BR175" i="33"/>
  <c r="BP179" i="33"/>
  <c r="BT183" i="33"/>
  <c r="AL185" i="33"/>
  <c r="S186" i="33"/>
  <c r="AP192" i="33"/>
  <c r="BL192" i="33"/>
  <c r="G192" i="33"/>
  <c r="AL208" i="33"/>
  <c r="BR208" i="33"/>
  <c r="BT209" i="33"/>
  <c r="AZ287" i="33"/>
  <c r="AL245" i="33"/>
  <c r="BV245" i="33"/>
  <c r="Y249" i="33"/>
  <c r="BR249" i="33"/>
  <c r="BV250" i="33"/>
  <c r="AP260" i="33"/>
  <c r="M260" i="33"/>
  <c r="BN260" i="33"/>
  <c r="M143" i="33"/>
  <c r="AL143" i="33"/>
  <c r="BP144" i="33"/>
  <c r="M166" i="33"/>
  <c r="AL166" i="33"/>
  <c r="AP167" i="33"/>
  <c r="BP167" i="33"/>
  <c r="BT168" i="33"/>
  <c r="M173" i="33"/>
  <c r="AL173" i="33"/>
  <c r="BL173" i="33"/>
  <c r="AP174" i="33"/>
  <c r="BP174" i="33"/>
  <c r="BT175" i="33"/>
  <c r="BV179" i="33"/>
  <c r="BT180" i="33"/>
  <c r="BP181" i="33"/>
  <c r="BV183" i="33"/>
  <c r="M185" i="33"/>
  <c r="BP185" i="33"/>
  <c r="S189" i="33"/>
  <c r="AX196" i="33"/>
  <c r="BN203" i="33"/>
  <c r="AL203" i="33"/>
  <c r="M203" i="33"/>
  <c r="BL203" i="33"/>
  <c r="AF205" i="33"/>
  <c r="BV208" i="33"/>
  <c r="AP214" i="33"/>
  <c r="BL214" i="33"/>
  <c r="G214" i="33"/>
  <c r="BL243" i="33"/>
  <c r="G243" i="33"/>
  <c r="BR137" i="33"/>
  <c r="G140" i="33"/>
  <c r="BR144" i="33"/>
  <c r="G147" i="33"/>
  <c r="BR167" i="33"/>
  <c r="BV168" i="33"/>
  <c r="G171" i="33"/>
  <c r="BR174" i="33"/>
  <c r="BV175" i="33"/>
  <c r="M178" i="33"/>
  <c r="AF180" i="33"/>
  <c r="AP181" i="33"/>
  <c r="AF184" i="33"/>
  <c r="G187" i="33"/>
  <c r="G190" i="33"/>
  <c r="AF190" i="33"/>
  <c r="G198" i="33"/>
  <c r="BR198" i="33"/>
  <c r="BV199" i="33"/>
  <c r="AL199" i="33"/>
  <c r="AF204" i="33"/>
  <c r="BP204" i="33"/>
  <c r="G208" i="33"/>
  <c r="AP209" i="33"/>
  <c r="BL213" i="33"/>
  <c r="G213" i="33"/>
  <c r="M215" i="33"/>
  <c r="BN215" i="33"/>
  <c r="Y250" i="33"/>
  <c r="BR250" i="33"/>
  <c r="M251" i="33"/>
  <c r="BN251" i="33"/>
  <c r="AP166" i="33"/>
  <c r="BP166" i="33"/>
  <c r="BT167" i="33"/>
  <c r="Y168" i="33"/>
  <c r="AP173" i="33"/>
  <c r="BP173" i="33"/>
  <c r="BT174" i="33"/>
  <c r="BR178" i="33"/>
  <c r="Y183" i="33"/>
  <c r="BT185" i="33"/>
  <c r="Y186" i="33"/>
  <c r="Y189" i="33"/>
  <c r="BR189" i="33"/>
  <c r="BP193" i="33"/>
  <c r="M198" i="33"/>
  <c r="BN198" i="33"/>
  <c r="AP198" i="33"/>
  <c r="BN202" i="33"/>
  <c r="AF203" i="33"/>
  <c r="BT203" i="33"/>
  <c r="AL204" i="33"/>
  <c r="BV204" i="33"/>
  <c r="AL205" i="33"/>
  <c r="BV205" i="33"/>
  <c r="AP207" i="33"/>
  <c r="BL207" i="33"/>
  <c r="BV210" i="33"/>
  <c r="AX213" i="33"/>
  <c r="AT213" i="33"/>
  <c r="BV242" i="33"/>
  <c r="AL242" i="33"/>
  <c r="G146" i="33"/>
  <c r="G169" i="33"/>
  <c r="G177" i="33"/>
  <c r="AL184" i="33"/>
  <c r="BV185" i="33"/>
  <c r="BN187" i="33"/>
  <c r="AL187" i="33"/>
  <c r="BP187" i="33"/>
  <c r="BV190" i="33"/>
  <c r="BL190" i="33"/>
  <c r="AP193" i="33"/>
  <c r="AL193" i="33"/>
  <c r="AP199" i="33"/>
  <c r="G201" i="33"/>
  <c r="G207" i="33"/>
  <c r="BN208" i="33"/>
  <c r="AP211" i="33"/>
  <c r="G211" i="33"/>
  <c r="M213" i="33"/>
  <c r="BN213" i="33"/>
  <c r="Q287" i="33"/>
  <c r="S241" i="33"/>
  <c r="AP241" i="33"/>
  <c r="BP241" i="33"/>
  <c r="BJ287" i="33"/>
  <c r="M241" i="33"/>
  <c r="G241" i="33"/>
  <c r="AP248" i="33"/>
  <c r="BT173" i="33"/>
  <c r="BV178" i="33"/>
  <c r="M184" i="33"/>
  <c r="AP186" i="33"/>
  <c r="M187" i="33"/>
  <c r="BR187" i="33"/>
  <c r="M190" i="33"/>
  <c r="AL190" i="33"/>
  <c r="G193" i="33"/>
  <c r="AL195" i="33"/>
  <c r="BR195" i="33"/>
  <c r="G199" i="33"/>
  <c r="AL201" i="33"/>
  <c r="AL202" i="33"/>
  <c r="BV203" i="33"/>
  <c r="G204" i="33"/>
  <c r="AP204" i="33"/>
  <c r="M208" i="33"/>
  <c r="BN210" i="33"/>
  <c r="AP210" i="33"/>
  <c r="M210" i="33"/>
  <c r="W287" i="33"/>
  <c r="BR241" i="33"/>
  <c r="S243" i="33"/>
  <c r="M245" i="33"/>
  <c r="BN245" i="33"/>
  <c r="M248" i="33"/>
  <c r="BN248" i="33"/>
  <c r="BR165" i="33"/>
  <c r="G168" i="33"/>
  <c r="AF168" i="33"/>
  <c r="BR172" i="33"/>
  <c r="G175" i="33"/>
  <c r="AF175" i="33"/>
  <c r="AP179" i="33"/>
  <c r="M180" i="33"/>
  <c r="Y181" i="33"/>
  <c r="G183" i="33"/>
  <c r="AF183" i="33"/>
  <c r="AP184" i="33"/>
  <c r="BP184" i="33"/>
  <c r="G186" i="33"/>
  <c r="AF186" i="33"/>
  <c r="BP190" i="33"/>
  <c r="BN199" i="33"/>
  <c r="M199" i="33"/>
  <c r="AP202" i="33"/>
  <c r="BB203" i="33"/>
  <c r="AX244" i="33"/>
  <c r="AT244" i="33"/>
  <c r="G253" i="33"/>
  <c r="S253" i="33"/>
  <c r="AF253" i="33"/>
  <c r="AP171" i="33"/>
  <c r="BP171" i="33"/>
  <c r="BR190" i="33"/>
  <c r="AT201" i="33"/>
  <c r="AX201" i="33"/>
  <c r="G203" i="33"/>
  <c r="S208" i="33"/>
  <c r="AF216" i="33"/>
  <c r="BT216" i="33"/>
  <c r="AD287" i="33"/>
  <c r="BT241" i="33"/>
  <c r="BP245" i="33"/>
  <c r="S245" i="33"/>
  <c r="AL247" i="33"/>
  <c r="BV247" i="33"/>
  <c r="BR248" i="33"/>
  <c r="Y248" i="33"/>
  <c r="BV180" i="33"/>
  <c r="BL183" i="33"/>
  <c r="BL186" i="33"/>
  <c r="G189" i="33"/>
  <c r="S190" i="33"/>
  <c r="Y208" i="33"/>
  <c r="Y209" i="33"/>
  <c r="BR209" i="33"/>
  <c r="BN242" i="33"/>
  <c r="M242" i="33"/>
  <c r="G245" i="33"/>
  <c r="Y245" i="33"/>
  <c r="M168" i="33"/>
  <c r="BP169" i="33"/>
  <c r="M175" i="33"/>
  <c r="M183" i="33"/>
  <c r="AL183" i="33"/>
  <c r="M186" i="33"/>
  <c r="AL186" i="33"/>
  <c r="BN186" i="33"/>
  <c r="S205" i="33"/>
  <c r="BP205" i="33"/>
  <c r="BV215" i="33"/>
  <c r="AL215" i="33"/>
  <c r="AJ287" i="33"/>
  <c r="AL287" i="33" s="1"/>
  <c r="BV241" i="33"/>
  <c r="AL241" i="33"/>
  <c r="BV243" i="33"/>
  <c r="AL243" i="33"/>
  <c r="M249" i="33"/>
  <c r="BN249" i="33"/>
  <c r="BR253" i="33"/>
  <c r="Y253" i="33"/>
  <c r="M179" i="33"/>
  <c r="AX180" i="33"/>
  <c r="BL185" i="33"/>
  <c r="BP189" i="33"/>
  <c r="G191" i="33"/>
  <c r="BN196" i="33"/>
  <c r="M196" i="33"/>
  <c r="AL197" i="33"/>
  <c r="S202" i="33"/>
  <c r="BP202" i="33"/>
  <c r="BP203" i="33"/>
  <c r="Y207" i="33"/>
  <c r="BN207" i="33"/>
  <c r="AL207" i="33"/>
  <c r="M207" i="33"/>
  <c r="BT208" i="33"/>
  <c r="AF208" i="33"/>
  <c r="Y211" i="33"/>
  <c r="G216" i="33"/>
  <c r="AP216" i="33"/>
  <c r="AP217" i="33"/>
  <c r="BB244" i="33"/>
  <c r="S213" i="33"/>
  <c r="BR216" i="33"/>
  <c r="E287" i="33"/>
  <c r="BT254" i="33"/>
  <c r="AF254" i="33"/>
  <c r="BB255" i="33"/>
  <c r="AX255" i="33"/>
  <c r="AT255" i="33"/>
  <c r="BN256" i="33"/>
  <c r="M256" i="33"/>
  <c r="AP259" i="33"/>
  <c r="AP263" i="33"/>
  <c r="BT268" i="33"/>
  <c r="AF268" i="33"/>
  <c r="AP275" i="33"/>
  <c r="BL275" i="33"/>
  <c r="G275" i="33"/>
  <c r="S248" i="33"/>
  <c r="G248" i="33"/>
  <c r="AL254" i="33"/>
  <c r="BT261" i="33"/>
  <c r="AF261" i="33"/>
  <c r="Y265" i="33"/>
  <c r="BR265" i="33"/>
  <c r="BV268" i="33"/>
  <c r="AL268" i="33"/>
  <c r="BL205" i="33"/>
  <c r="AF211" i="33"/>
  <c r="BR213" i="33"/>
  <c r="AL214" i="33"/>
  <c r="AF215" i="33"/>
  <c r="BT215" i="33"/>
  <c r="K287" i="33"/>
  <c r="BN241" i="33"/>
  <c r="AF249" i="33"/>
  <c r="G251" i="33"/>
  <c r="AF251" i="33"/>
  <c r="M263" i="33"/>
  <c r="AP242" i="33"/>
  <c r="BV249" i="33"/>
  <c r="AL249" i="33"/>
  <c r="G250" i="33"/>
  <c r="BB272" i="33"/>
  <c r="AX272" i="33"/>
  <c r="AT272" i="33"/>
  <c r="M250" i="33"/>
  <c r="AP250" i="33"/>
  <c r="BR267" i="33"/>
  <c r="Y267" i="33"/>
  <c r="BP192" i="33"/>
  <c r="AL198" i="33"/>
  <c r="BT201" i="33"/>
  <c r="M205" i="33"/>
  <c r="BP214" i="33"/>
  <c r="G215" i="33"/>
  <c r="BR244" i="33"/>
  <c r="AP254" i="33"/>
  <c r="BL254" i="33"/>
  <c r="G254" i="33"/>
  <c r="AL251" i="33"/>
  <c r="BV251" i="33"/>
  <c r="AP261" i="33"/>
  <c r="BL261" i="33"/>
  <c r="G261" i="33"/>
  <c r="AP266" i="33"/>
  <c r="BN266" i="33"/>
  <c r="M266" i="33"/>
  <c r="AP268" i="33"/>
  <c r="BL268" i="33"/>
  <c r="G268" i="33"/>
  <c r="M257" i="33"/>
  <c r="AP257" i="33"/>
  <c r="AL260" i="33"/>
  <c r="BV260" i="33"/>
  <c r="BB265" i="33"/>
  <c r="AX265" i="33"/>
  <c r="AT265" i="33"/>
  <c r="S266" i="33"/>
  <c r="AF266" i="33"/>
  <c r="BN268" i="33"/>
  <c r="M268" i="33"/>
  <c r="BV213" i="33"/>
  <c r="AL213" i="33"/>
  <c r="BD287" i="33"/>
  <c r="BP242" i="33"/>
  <c r="S242" i="33"/>
  <c r="BN250" i="33"/>
  <c r="AP253" i="33"/>
  <c r="M253" i="33"/>
  <c r="AL256" i="33"/>
  <c r="AF263" i="33"/>
  <c r="AP251" i="33"/>
  <c r="BR254" i="33"/>
  <c r="AP256" i="33"/>
  <c r="Y257" i="33"/>
  <c r="BR257" i="33"/>
  <c r="BN257" i="33"/>
  <c r="AL263" i="33"/>
  <c r="M265" i="33"/>
  <c r="BN265" i="33"/>
  <c r="BF287" i="33"/>
  <c r="M247" i="33"/>
  <c r="AL248" i="33"/>
  <c r="AP249" i="33"/>
  <c r="AL253" i="33"/>
  <c r="AL261" i="33"/>
  <c r="AP262" i="33"/>
  <c r="Y266" i="33"/>
  <c r="BV267" i="33"/>
  <c r="AP271" i="33"/>
  <c r="M254" i="33"/>
  <c r="Y256" i="33"/>
  <c r="AL257" i="33"/>
  <c r="BV257" i="33"/>
  <c r="AL259" i="33"/>
  <c r="BV259" i="33"/>
  <c r="BT275" i="33"/>
  <c r="AF275" i="33"/>
  <c r="AL266" i="33"/>
  <c r="BV266" i="33"/>
  <c r="AR287" i="33"/>
  <c r="AR289" i="33" s="1"/>
  <c r="Y247" i="33"/>
  <c r="M261" i="33"/>
  <c r="Y263" i="33"/>
  <c r="BV265" i="33"/>
  <c r="AP267" i="33"/>
  <c r="M267" i="33"/>
  <c r="BB269" i="33"/>
  <c r="AX269" i="33"/>
  <c r="AT269" i="33"/>
  <c r="BP279" i="33"/>
  <c r="AP283" i="33"/>
  <c r="BL283" i="33"/>
  <c r="G283" i="33"/>
  <c r="AT274" i="33"/>
  <c r="BB274" i="33"/>
  <c r="BB284" i="33"/>
  <c r="AX284" i="33"/>
  <c r="AT284" i="33"/>
  <c r="BB278" i="33"/>
  <c r="AX278" i="33"/>
  <c r="AT278" i="33"/>
  <c r="BB279" i="33"/>
  <c r="AX279" i="33"/>
  <c r="AT279" i="33"/>
  <c r="BB280" i="33"/>
  <c r="BT283" i="33"/>
  <c r="AF283" i="33"/>
  <c r="BR272" i="33"/>
  <c r="BV273" i="33"/>
  <c r="BR279" i="33"/>
  <c r="BV280" i="33"/>
  <c r="BL248" i="33"/>
  <c r="BL255" i="33"/>
  <c r="BL262" i="33"/>
  <c r="BL269" i="33"/>
  <c r="BL277" i="33"/>
  <c r="BL284" i="33"/>
  <c r="S271" i="33"/>
  <c r="BR271" i="33"/>
  <c r="S278" i="33"/>
  <c r="S285" i="33"/>
  <c r="BR285" i="33"/>
  <c r="M275" i="33"/>
  <c r="AL275" i="33"/>
  <c r="M283" i="33"/>
  <c r="AL283" i="33"/>
  <c r="BR269" i="33"/>
  <c r="G273" i="33"/>
  <c r="BR277" i="33"/>
  <c r="G280" i="33"/>
  <c r="BR284" i="33"/>
  <c r="M274" i="33"/>
  <c r="M281" i="33"/>
  <c r="BL281" i="33"/>
  <c r="BN274" i="33"/>
  <c r="BN281" i="33"/>
  <c r="S283" i="33"/>
  <c r="M273" i="33"/>
  <c r="M280" i="33"/>
  <c r="G271" i="33"/>
  <c r="BN273" i="33"/>
  <c r="G278" i="33"/>
  <c r="BN280" i="33"/>
  <c r="S281" i="33"/>
  <c r="G285" i="33"/>
  <c r="AH217" i="28"/>
  <c r="AR46" i="29"/>
  <c r="U178" i="29"/>
  <c r="BL90" i="30"/>
  <c r="G91" i="30"/>
  <c r="BL95" i="30"/>
  <c r="BL181" i="30"/>
  <c r="BB260" i="32"/>
  <c r="S260" i="32"/>
  <c r="AR213" i="29"/>
  <c r="U248" i="29"/>
  <c r="AN27" i="30"/>
  <c r="BT28" i="30"/>
  <c r="O89" i="30"/>
  <c r="O91" i="30"/>
  <c r="BT123" i="30"/>
  <c r="BT125" i="30"/>
  <c r="BN181" i="30"/>
  <c r="Y99" i="32"/>
  <c r="AL99" i="32" s="1"/>
  <c r="AX141" i="32"/>
  <c r="G141" i="32"/>
  <c r="S250" i="32"/>
  <c r="BB250" i="32"/>
  <c r="Y283" i="32"/>
  <c r="AZ283" i="32"/>
  <c r="M283" i="32"/>
  <c r="AJ47" i="31"/>
  <c r="AB47" i="31"/>
  <c r="Y96" i="32"/>
  <c r="AL96" i="32" s="1"/>
  <c r="AX96" i="32"/>
  <c r="G96" i="32"/>
  <c r="G189" i="32"/>
  <c r="S189" i="32"/>
  <c r="BB189" i="32"/>
  <c r="Q255" i="29"/>
  <c r="AN56" i="30"/>
  <c r="BT102" i="30"/>
  <c r="BT140" i="30"/>
  <c r="AL92" i="32"/>
  <c r="AH92" i="32"/>
  <c r="S141" i="32"/>
  <c r="Q38" i="29"/>
  <c r="Q41" i="29"/>
  <c r="AR186" i="29"/>
  <c r="Q190" i="29"/>
  <c r="Q214" i="29"/>
  <c r="Q267" i="29"/>
  <c r="Q271" i="29"/>
  <c r="BN30" i="30"/>
  <c r="BB56" i="32"/>
  <c r="S56" i="32"/>
  <c r="AR193" i="29"/>
  <c r="U250" i="29"/>
  <c r="AH20" i="30"/>
  <c r="BP28" i="30"/>
  <c r="BR89" i="30"/>
  <c r="AH96" i="30"/>
  <c r="BT111" i="30"/>
  <c r="W190" i="31"/>
  <c r="AF190" i="31" s="1"/>
  <c r="M190" i="31"/>
  <c r="BB52" i="32"/>
  <c r="S52" i="32"/>
  <c r="Y91" i="32"/>
  <c r="AL91" i="32" s="1"/>
  <c r="BB91" i="32"/>
  <c r="S91" i="32"/>
  <c r="AX116" i="32"/>
  <c r="AZ116" i="32"/>
  <c r="S201" i="32"/>
  <c r="BB201" i="32"/>
  <c r="AP26" i="29"/>
  <c r="G36" i="29"/>
  <c r="AP47" i="29"/>
  <c r="G51" i="29"/>
  <c r="AR184" i="29"/>
  <c r="BT20" i="30"/>
  <c r="G45" i="31"/>
  <c r="Q171" i="29"/>
  <c r="Q184" i="29"/>
  <c r="Q241" i="29"/>
  <c r="BT21" i="30"/>
  <c r="BR29" i="30"/>
  <c r="U30" i="30"/>
  <c r="AR105" i="30"/>
  <c r="BB247" i="32"/>
  <c r="G255" i="32"/>
  <c r="S255" i="32"/>
  <c r="Y274" i="32"/>
  <c r="AX274" i="32"/>
  <c r="G274" i="32"/>
  <c r="Q18" i="29"/>
  <c r="AR36" i="29"/>
  <c r="O40" i="30"/>
  <c r="G107" i="31"/>
  <c r="S107" i="31"/>
  <c r="W114" i="31"/>
  <c r="AB114" i="31" s="1"/>
  <c r="G114" i="31"/>
  <c r="AL110" i="32"/>
  <c r="BB277" i="32"/>
  <c r="S277" i="32"/>
  <c r="AN30" i="30"/>
  <c r="O131" i="30"/>
  <c r="BN131" i="30"/>
  <c r="BL143" i="30"/>
  <c r="AH166" i="30"/>
  <c r="Y108" i="32"/>
  <c r="AL108" i="32" s="1"/>
  <c r="Y115" i="32"/>
  <c r="AH115" i="32" s="1"/>
  <c r="S115" i="32"/>
  <c r="AX254" i="32"/>
  <c r="Y254" i="32"/>
  <c r="AH254" i="32" s="1"/>
  <c r="BF166" i="28"/>
  <c r="AH209" i="28"/>
  <c r="AH280" i="28"/>
  <c r="AR91" i="29"/>
  <c r="Q95" i="29"/>
  <c r="AR98" i="29"/>
  <c r="AR102" i="29"/>
  <c r="Q109" i="29"/>
  <c r="AR113" i="29"/>
  <c r="G186" i="29"/>
  <c r="U267" i="29"/>
  <c r="U123" i="30"/>
  <c r="M108" i="32"/>
  <c r="AZ108" i="32"/>
  <c r="Y261" i="32"/>
  <c r="AH261" i="32" s="1"/>
  <c r="AZ261" i="32"/>
  <c r="AH269" i="32"/>
  <c r="AD269" i="32"/>
  <c r="Y271" i="32"/>
  <c r="AH271" i="32" s="1"/>
  <c r="AX271" i="32"/>
  <c r="G271" i="32"/>
  <c r="S273" i="32"/>
  <c r="BB273" i="32"/>
  <c r="BT191" i="30"/>
  <c r="BT193" i="30"/>
  <c r="AP219" i="32"/>
  <c r="S192" i="32"/>
  <c r="BB192" i="32"/>
  <c r="AZ265" i="32"/>
  <c r="M265" i="32"/>
  <c r="Y277" i="32"/>
  <c r="AZ277" i="32"/>
  <c r="Y279" i="32"/>
  <c r="AH279" i="32" s="1"/>
  <c r="AH178" i="30"/>
  <c r="G213" i="30"/>
  <c r="BR214" i="30"/>
  <c r="AH216" i="30"/>
  <c r="O217" i="30"/>
  <c r="W26" i="31"/>
  <c r="W32" i="31"/>
  <c r="S48" i="31"/>
  <c r="S51" i="31"/>
  <c r="M56" i="31"/>
  <c r="S99" i="31"/>
  <c r="M132" i="31"/>
  <c r="W180" i="31"/>
  <c r="G191" i="31"/>
  <c r="G199" i="31"/>
  <c r="S241" i="31"/>
  <c r="S243" i="31"/>
  <c r="G250" i="31"/>
  <c r="M254" i="31"/>
  <c r="G260" i="31"/>
  <c r="S262" i="31"/>
  <c r="S268" i="31"/>
  <c r="G277" i="31"/>
  <c r="S279" i="31"/>
  <c r="AX45" i="32"/>
  <c r="BB46" i="32"/>
  <c r="AX48" i="32"/>
  <c r="S90" i="32"/>
  <c r="Y107" i="32"/>
  <c r="AL107" i="32" s="1"/>
  <c r="BB126" i="32"/>
  <c r="BB137" i="32"/>
  <c r="S179" i="32"/>
  <c r="BB183" i="32"/>
  <c r="M257" i="32"/>
  <c r="G260" i="32"/>
  <c r="S263" i="32"/>
  <c r="BB263" i="32"/>
  <c r="AZ273" i="32"/>
  <c r="S275" i="32"/>
  <c r="BB275" i="32"/>
  <c r="Y278" i="32"/>
  <c r="AH278" i="32" s="1"/>
  <c r="BT14" i="30"/>
  <c r="O21" i="30"/>
  <c r="BN21" i="30"/>
  <c r="BN121" i="30"/>
  <c r="BN126" i="30"/>
  <c r="G131" i="30"/>
  <c r="BR132" i="30"/>
  <c r="AH133" i="30"/>
  <c r="BR180" i="30"/>
  <c r="BR181" i="30"/>
  <c r="AH197" i="30"/>
  <c r="BN213" i="30"/>
  <c r="M15" i="31"/>
  <c r="M26" i="31"/>
  <c r="M36" i="31"/>
  <c r="G57" i="31"/>
  <c r="S104" i="31"/>
  <c r="G113" i="31"/>
  <c r="G126" i="31"/>
  <c r="M129" i="31"/>
  <c r="S132" i="31"/>
  <c r="M137" i="31"/>
  <c r="G173" i="31"/>
  <c r="M191" i="31"/>
  <c r="W201" i="31"/>
  <c r="AJ201" i="31" s="1"/>
  <c r="S204" i="31"/>
  <c r="M250" i="31"/>
  <c r="W256" i="31"/>
  <c r="G281" i="31"/>
  <c r="S284" i="31"/>
  <c r="BB42" i="32"/>
  <c r="AX50" i="32"/>
  <c r="AZ52" i="32"/>
  <c r="AZ54" i="32"/>
  <c r="M91" i="32"/>
  <c r="G99" i="32"/>
  <c r="M107" i="32"/>
  <c r="G108" i="32"/>
  <c r="M114" i="32"/>
  <c r="M115" i="32"/>
  <c r="S134" i="32"/>
  <c r="G140" i="32"/>
  <c r="BB140" i="32"/>
  <c r="AX184" i="32"/>
  <c r="S243" i="32"/>
  <c r="M250" i="32"/>
  <c r="G251" i="32"/>
  <c r="G253" i="32"/>
  <c r="M260" i="32"/>
  <c r="M261" i="32"/>
  <c r="G265" i="32"/>
  <c r="BB265" i="32"/>
  <c r="M279" i="32"/>
  <c r="Y281" i="32"/>
  <c r="AD281" i="32" s="1"/>
  <c r="G283" i="32"/>
  <c r="AH207" i="30"/>
  <c r="M20" i="31"/>
  <c r="M30" i="31"/>
  <c r="M146" i="31"/>
  <c r="W173" i="31"/>
  <c r="AP60" i="32"/>
  <c r="AR219" i="32"/>
  <c r="BB99" i="32"/>
  <c r="AZ184" i="32"/>
  <c r="G248" i="32"/>
  <c r="BB253" i="32"/>
  <c r="M266" i="32"/>
  <c r="Y280" i="32"/>
  <c r="AH280" i="32" s="1"/>
  <c r="AX283" i="32"/>
  <c r="BT114" i="30"/>
  <c r="O144" i="30"/>
  <c r="M17" i="31"/>
  <c r="M24" i="31"/>
  <c r="M40" i="31"/>
  <c r="M117" i="31"/>
  <c r="M120" i="31"/>
  <c r="W145" i="31"/>
  <c r="AF145" i="31" s="1"/>
  <c r="M167" i="31"/>
  <c r="M177" i="31"/>
  <c r="M184" i="31"/>
  <c r="W189" i="31"/>
  <c r="W277" i="31"/>
  <c r="AB277" i="31" s="1"/>
  <c r="S108" i="32"/>
  <c r="AZ119" i="32"/>
  <c r="AZ121" i="32"/>
  <c r="S129" i="32"/>
  <c r="S131" i="32"/>
  <c r="M184" i="32"/>
  <c r="G185" i="32"/>
  <c r="AZ185" i="32"/>
  <c r="AX190" i="32"/>
  <c r="AX196" i="32"/>
  <c r="AZ255" i="32"/>
  <c r="O26" i="30"/>
  <c r="O28" i="30"/>
  <c r="AN50" i="30"/>
  <c r="AH53" i="30"/>
  <c r="AH57" i="30"/>
  <c r="G102" i="30"/>
  <c r="AH120" i="30"/>
  <c r="BR126" i="30"/>
  <c r="G177" i="30"/>
  <c r="BN248" i="30"/>
  <c r="BN250" i="30"/>
  <c r="BN253" i="30"/>
  <c r="S24" i="31"/>
  <c r="G38" i="31"/>
  <c r="S40" i="31"/>
  <c r="M51" i="31"/>
  <c r="W91" i="31"/>
  <c r="AF91" i="31" s="1"/>
  <c r="S97" i="31"/>
  <c r="W113" i="31"/>
  <c r="S120" i="31"/>
  <c r="W129" i="31"/>
  <c r="AJ129" i="31" s="1"/>
  <c r="S135" i="31"/>
  <c r="S179" i="31"/>
  <c r="S192" i="31"/>
  <c r="W204" i="31"/>
  <c r="AF204" i="31" s="1"/>
  <c r="W248" i="31"/>
  <c r="AB248" i="31" s="1"/>
  <c r="W260" i="31"/>
  <c r="AB260" i="31" s="1"/>
  <c r="G14" i="32"/>
  <c r="AZ15" i="32"/>
  <c r="G89" i="32"/>
  <c r="G92" i="32"/>
  <c r="M96" i="32"/>
  <c r="AZ101" i="32"/>
  <c r="AX109" i="32"/>
  <c r="AX123" i="32"/>
  <c r="BB144" i="32"/>
  <c r="AX147" i="32"/>
  <c r="BB147" i="32"/>
  <c r="AX171" i="32"/>
  <c r="BB171" i="32"/>
  <c r="G242" i="32"/>
  <c r="Y247" i="32"/>
  <c r="AZ248" i="32"/>
  <c r="BB255" i="32"/>
  <c r="Y256" i="32"/>
  <c r="AH256" i="32" s="1"/>
  <c r="AX267" i="32"/>
  <c r="M271" i="32"/>
  <c r="S283" i="32"/>
  <c r="M45" i="31"/>
  <c r="M48" i="31"/>
  <c r="M107" i="31"/>
  <c r="M110" i="31"/>
  <c r="M116" i="31"/>
  <c r="M119" i="31"/>
  <c r="G143" i="31"/>
  <c r="W183" i="31"/>
  <c r="G187" i="31"/>
  <c r="G265" i="31"/>
  <c r="M279" i="31"/>
  <c r="G26" i="32"/>
  <c r="AX28" i="32"/>
  <c r="AX32" i="32"/>
  <c r="AX34" i="32"/>
  <c r="G38" i="32"/>
  <c r="Y101" i="32"/>
  <c r="AH101" i="32" s="1"/>
  <c r="BB109" i="32"/>
  <c r="M110" i="32"/>
  <c r="M121" i="32"/>
  <c r="AX132" i="32"/>
  <c r="G145" i="32"/>
  <c r="G147" i="32"/>
  <c r="G166" i="32"/>
  <c r="G171" i="32"/>
  <c r="M186" i="32"/>
  <c r="Y187" i="32"/>
  <c r="AD187" i="32" s="1"/>
  <c r="M190" i="32"/>
  <c r="BB191" i="32"/>
  <c r="M195" i="32"/>
  <c r="AX242" i="32"/>
  <c r="M262" i="32"/>
  <c r="AZ262" i="32"/>
  <c r="S267" i="32"/>
  <c r="BB284" i="32"/>
  <c r="BT196" i="30"/>
  <c r="BT201" i="30"/>
  <c r="AN216" i="30"/>
  <c r="O257" i="30"/>
  <c r="BN268" i="30"/>
  <c r="M34" i="31"/>
  <c r="G50" i="31"/>
  <c r="W101" i="31"/>
  <c r="S119" i="31"/>
  <c r="G128" i="31"/>
  <c r="M166" i="31"/>
  <c r="M174" i="31"/>
  <c r="M183" i="31"/>
  <c r="M187" i="31"/>
  <c r="M193" i="31"/>
  <c r="M209" i="31"/>
  <c r="G242" i="31"/>
  <c r="M253" i="31"/>
  <c r="G256" i="31"/>
  <c r="W269" i="31"/>
  <c r="M16" i="32"/>
  <c r="AX29" i="32"/>
  <c r="Y35" i="32"/>
  <c r="AH35" i="32" s="1"/>
  <c r="AX92" i="32"/>
  <c r="S96" i="32"/>
  <c r="G102" i="32"/>
  <c r="Y109" i="32"/>
  <c r="AH109" i="32" s="1"/>
  <c r="AX125" i="32"/>
  <c r="G133" i="32"/>
  <c r="G165" i="32"/>
  <c r="G181" i="32"/>
  <c r="Y184" i="32"/>
  <c r="AD184" i="32" s="1"/>
  <c r="BB185" i="32"/>
  <c r="BB186" i="32"/>
  <c r="BB196" i="32"/>
  <c r="S197" i="32"/>
  <c r="M242" i="32"/>
  <c r="G249" i="32"/>
  <c r="BB262" i="32"/>
  <c r="AX268" i="32"/>
  <c r="S271" i="32"/>
  <c r="G281" i="32"/>
  <c r="AX284" i="32"/>
  <c r="BR243" i="30"/>
  <c r="S23" i="31"/>
  <c r="S34" i="31"/>
  <c r="S39" i="31"/>
  <c r="M54" i="31"/>
  <c r="AJ119" i="31"/>
  <c r="W175" i="31"/>
  <c r="AF175" i="31" s="1"/>
  <c r="S180" i="31"/>
  <c r="S183" i="31"/>
  <c r="M198" i="31"/>
  <c r="S253" i="31"/>
  <c r="M259" i="31"/>
  <c r="S265" i="31"/>
  <c r="K60" i="32"/>
  <c r="AX23" i="32"/>
  <c r="AX97" i="32"/>
  <c r="AX173" i="32"/>
  <c r="AZ181" i="32"/>
  <c r="AX249" i="32"/>
  <c r="S262" i="32"/>
  <c r="BR253" i="30"/>
  <c r="U262" i="30"/>
  <c r="BN278" i="30"/>
  <c r="AH280" i="30"/>
  <c r="S44" i="31"/>
  <c r="S54" i="31"/>
  <c r="S90" i="31"/>
  <c r="W99" i="31"/>
  <c r="AB99" i="31" s="1"/>
  <c r="W138" i="31"/>
  <c r="S144" i="31"/>
  <c r="W186" i="31"/>
  <c r="AB186" i="31" s="1"/>
  <c r="M201" i="31"/>
  <c r="W203" i="31"/>
  <c r="AJ203" i="31" s="1"/>
  <c r="S244" i="31"/>
  <c r="S247" i="31"/>
  <c r="W280" i="31"/>
  <c r="AX22" i="32"/>
  <c r="M26" i="32"/>
  <c r="AZ27" i="32"/>
  <c r="M29" i="32"/>
  <c r="AZ30" i="32"/>
  <c r="BB35" i="32"/>
  <c r="BB97" i="32"/>
  <c r="M102" i="32"/>
  <c r="AZ102" i="32"/>
  <c r="G105" i="32"/>
  <c r="S165" i="32"/>
  <c r="G175" i="32"/>
  <c r="AX183" i="32"/>
  <c r="BB256" i="32"/>
  <c r="S268" i="32"/>
  <c r="AZ272" i="32"/>
  <c r="M281" i="32"/>
  <c r="G285" i="32"/>
  <c r="BT98" i="30"/>
  <c r="O108" i="30"/>
  <c r="BN111" i="30"/>
  <c r="AH173" i="30"/>
  <c r="U179" i="30"/>
  <c r="BL209" i="30"/>
  <c r="BT210" i="30"/>
  <c r="BT253" i="30"/>
  <c r="O272" i="30"/>
  <c r="BN277" i="30"/>
  <c r="AH281" i="30"/>
  <c r="M22" i="31"/>
  <c r="W33" i="31"/>
  <c r="AF33" i="31" s="1"/>
  <c r="W53" i="31"/>
  <c r="AJ53" i="31" s="1"/>
  <c r="M89" i="31"/>
  <c r="G92" i="31"/>
  <c r="G99" i="31"/>
  <c r="M103" i="31"/>
  <c r="S105" i="31"/>
  <c r="M122" i="31"/>
  <c r="W128" i="31"/>
  <c r="AF128" i="31" s="1"/>
  <c r="S133" i="31"/>
  <c r="M165" i="31"/>
  <c r="W169" i="31"/>
  <c r="AF169" i="31" s="1"/>
  <c r="M181" i="31"/>
  <c r="M192" i="31"/>
  <c r="W197" i="31"/>
  <c r="W202" i="31"/>
  <c r="G241" i="31"/>
  <c r="W245" i="31"/>
  <c r="S255" i="31"/>
  <c r="S263" i="31"/>
  <c r="AX18" i="32"/>
  <c r="M90" i="32"/>
  <c r="AZ93" i="32"/>
  <c r="M97" i="32"/>
  <c r="G98" i="32"/>
  <c r="BB102" i="32"/>
  <c r="Y111" i="32"/>
  <c r="AL111" i="32" s="1"/>
  <c r="BB114" i="32"/>
  <c r="AZ174" i="32"/>
  <c r="Y179" i="32"/>
  <c r="AD179" i="32" s="1"/>
  <c r="M263" i="32"/>
  <c r="AX275" i="32"/>
  <c r="S278" i="32"/>
  <c r="G184" i="31"/>
  <c r="AB60" i="32"/>
  <c r="M18" i="32"/>
  <c r="AZ20" i="32"/>
  <c r="S53" i="32"/>
  <c r="BB90" i="32"/>
  <c r="M93" i="32"/>
  <c r="Y95" i="32"/>
  <c r="AD95" i="32" s="1"/>
  <c r="BB95" i="32"/>
  <c r="Y98" i="32"/>
  <c r="AH98" i="32" s="1"/>
  <c r="Y104" i="32"/>
  <c r="AD104" i="32" s="1"/>
  <c r="AZ105" i="32"/>
  <c r="M111" i="32"/>
  <c r="M126" i="32"/>
  <c r="AZ126" i="32"/>
  <c r="M139" i="32"/>
  <c r="BB178" i="32"/>
  <c r="M179" i="32"/>
  <c r="Y181" i="32"/>
  <c r="M183" i="32"/>
  <c r="AZ183" i="32"/>
  <c r="BB216" i="32"/>
  <c r="Y268" i="32"/>
  <c r="AH268" i="32" s="1"/>
  <c r="G279" i="32"/>
  <c r="AL15" i="32"/>
  <c r="AH15" i="32"/>
  <c r="AD15" i="32"/>
  <c r="W60" i="32"/>
  <c r="Y21" i="32"/>
  <c r="Y24" i="32"/>
  <c r="Y28" i="32"/>
  <c r="Y32" i="32"/>
  <c r="BB38" i="32"/>
  <c r="Y39" i="32"/>
  <c r="AZ41" i="32"/>
  <c r="AZ44" i="32"/>
  <c r="M44" i="32"/>
  <c r="Y47" i="32"/>
  <c r="AX47" i="32"/>
  <c r="S50" i="32"/>
  <c r="Y14" i="32"/>
  <c r="AZ14" i="32"/>
  <c r="G16" i="32"/>
  <c r="AL17" i="32"/>
  <c r="G21" i="32"/>
  <c r="G24" i="32"/>
  <c r="G28" i="32"/>
  <c r="G32" i="32"/>
  <c r="BB18" i="32"/>
  <c r="S18" i="32"/>
  <c r="BB22" i="32"/>
  <c r="S22" i="32"/>
  <c r="BB26" i="32"/>
  <c r="S26" i="32"/>
  <c r="BB29" i="32"/>
  <c r="S29" i="32"/>
  <c r="BB33" i="32"/>
  <c r="S35" i="32"/>
  <c r="AX35" i="32"/>
  <c r="BB44" i="32"/>
  <c r="S44" i="32"/>
  <c r="AZ47" i="32"/>
  <c r="M47" i="32"/>
  <c r="Y51" i="32"/>
  <c r="G51" i="32"/>
  <c r="AX51" i="32"/>
  <c r="G15" i="32"/>
  <c r="AZ21" i="32"/>
  <c r="AZ24" i="32"/>
  <c r="AZ28" i="32"/>
  <c r="AZ32" i="32"/>
  <c r="BB41" i="32"/>
  <c r="Y42" i="32"/>
  <c r="AZ51" i="32"/>
  <c r="M51" i="32"/>
  <c r="M56" i="32"/>
  <c r="AL127" i="32"/>
  <c r="AH127" i="32"/>
  <c r="AD127" i="32"/>
  <c r="E60" i="32"/>
  <c r="AF60" i="32"/>
  <c r="BB17" i="32"/>
  <c r="S17" i="32"/>
  <c r="Y20" i="32"/>
  <c r="M21" i="32"/>
  <c r="Y23" i="32"/>
  <c r="M24" i="32"/>
  <c r="Y27" i="32"/>
  <c r="M28" i="32"/>
  <c r="Y30" i="32"/>
  <c r="M32" i="32"/>
  <c r="Y34" i="32"/>
  <c r="Y36" i="32"/>
  <c r="AX36" i="32"/>
  <c r="S41" i="32"/>
  <c r="G42" i="32"/>
  <c r="M45" i="32"/>
  <c r="BB47" i="32"/>
  <c r="S47" i="32"/>
  <c r="G34" i="32"/>
  <c r="BB51" i="32"/>
  <c r="S51" i="32"/>
  <c r="Y89" i="32"/>
  <c r="AJ60" i="32"/>
  <c r="BB16" i="32"/>
  <c r="S16" i="32"/>
  <c r="BB21" i="32"/>
  <c r="S21" i="32"/>
  <c r="BB24" i="32"/>
  <c r="S24" i="32"/>
  <c r="BB28" i="32"/>
  <c r="S28" i="32"/>
  <c r="BB32" i="32"/>
  <c r="S32" i="32"/>
  <c r="AZ34" i="32"/>
  <c r="AR60" i="32"/>
  <c r="AZ36" i="32"/>
  <c r="M36" i="32"/>
  <c r="Y46" i="32"/>
  <c r="M48" i="32"/>
  <c r="M52" i="32"/>
  <c r="AD101" i="32"/>
  <c r="Y38" i="32"/>
  <c r="Y40" i="32"/>
  <c r="AX40" i="32"/>
  <c r="S45" i="32"/>
  <c r="G46" i="32"/>
  <c r="Y58" i="32"/>
  <c r="G58" i="32"/>
  <c r="AX58" i="32"/>
  <c r="AL109" i="32"/>
  <c r="M14" i="32"/>
  <c r="BB15" i="32"/>
  <c r="S15" i="32"/>
  <c r="AX16" i="32"/>
  <c r="Y18" i="32"/>
  <c r="M20" i="32"/>
  <c r="Y22" i="32"/>
  <c r="M23" i="32"/>
  <c r="Y26" i="32"/>
  <c r="M27" i="32"/>
  <c r="Y29" i="32"/>
  <c r="M30" i="32"/>
  <c r="Y33" i="32"/>
  <c r="BB36" i="32"/>
  <c r="S36" i="32"/>
  <c r="Y50" i="32"/>
  <c r="Y53" i="32"/>
  <c r="G53" i="32"/>
  <c r="Q219" i="32"/>
  <c r="S89" i="32"/>
  <c r="BB89" i="32"/>
  <c r="Y16" i="32"/>
  <c r="AZ40" i="32"/>
  <c r="M40" i="32"/>
  <c r="S48" i="32"/>
  <c r="G50" i="32"/>
  <c r="AX53" i="32"/>
  <c r="Q60" i="32"/>
  <c r="BB14" i="32"/>
  <c r="S14" i="32"/>
  <c r="AX15" i="32"/>
  <c r="BB20" i="32"/>
  <c r="S20" i="32"/>
  <c r="BB23" i="32"/>
  <c r="S23" i="32"/>
  <c r="BB27" i="32"/>
  <c r="S27" i="32"/>
  <c r="BB30" i="32"/>
  <c r="S30" i="32"/>
  <c r="S34" i="32"/>
  <c r="G35" i="32"/>
  <c r="M38" i="32"/>
  <c r="Y41" i="32"/>
  <c r="Y44" i="32"/>
  <c r="AX44" i="32"/>
  <c r="AX46" i="32"/>
  <c r="AV60" i="32"/>
  <c r="AZ18" i="32"/>
  <c r="AZ22" i="32"/>
  <c r="AZ26" i="32"/>
  <c r="AZ29" i="32"/>
  <c r="BB40" i="32"/>
  <c r="S40" i="32"/>
  <c r="Y54" i="32"/>
  <c r="G54" i="32"/>
  <c r="AX54" i="32"/>
  <c r="AH104" i="32"/>
  <c r="M54" i="32"/>
  <c r="M58" i="32"/>
  <c r="S93" i="32"/>
  <c r="AX93" i="32"/>
  <c r="AZ98" i="32"/>
  <c r="AX101" i="32"/>
  <c r="S101" i="32"/>
  <c r="M103" i="32"/>
  <c r="AX111" i="32"/>
  <c r="S114" i="32"/>
  <c r="M117" i="32"/>
  <c r="M120" i="32"/>
  <c r="G122" i="32"/>
  <c r="AL123" i="32"/>
  <c r="AH123" i="32"/>
  <c r="AD123" i="32"/>
  <c r="M125" i="32"/>
  <c r="Y125" i="32"/>
  <c r="AZ125" i="32"/>
  <c r="BB139" i="32"/>
  <c r="S167" i="32"/>
  <c r="Y57" i="32"/>
  <c r="AB219" i="32"/>
  <c r="Y121" i="32"/>
  <c r="M122" i="32"/>
  <c r="AZ122" i="32"/>
  <c r="G57" i="32"/>
  <c r="AF219" i="32"/>
  <c r="S103" i="32"/>
  <c r="AX103" i="32"/>
  <c r="M105" i="32"/>
  <c r="S111" i="32"/>
  <c r="BB111" i="32"/>
  <c r="Y114" i="32"/>
  <c r="AX117" i="32"/>
  <c r="AX120" i="32"/>
  <c r="AX122" i="32"/>
  <c r="AZ165" i="32"/>
  <c r="M165" i="32"/>
  <c r="AZ35" i="32"/>
  <c r="AZ39" i="32"/>
  <c r="AZ42" i="32"/>
  <c r="AZ46" i="32"/>
  <c r="AZ50" i="32"/>
  <c r="AZ53" i="32"/>
  <c r="S54" i="32"/>
  <c r="AZ57" i="32"/>
  <c r="S58" i="32"/>
  <c r="Y93" i="32"/>
  <c r="G95" i="32"/>
  <c r="AZ103" i="32"/>
  <c r="AX105" i="32"/>
  <c r="S105" i="32"/>
  <c r="G110" i="32"/>
  <c r="S117" i="32"/>
  <c r="AZ117" i="32"/>
  <c r="S120" i="32"/>
  <c r="AZ120" i="32"/>
  <c r="BB122" i="32"/>
  <c r="AX128" i="32"/>
  <c r="BB128" i="32"/>
  <c r="AZ133" i="32"/>
  <c r="M133" i="32"/>
  <c r="AZ140" i="32"/>
  <c r="M140" i="32"/>
  <c r="AX143" i="32"/>
  <c r="BB143" i="32"/>
  <c r="M35" i="32"/>
  <c r="M39" i="32"/>
  <c r="M42" i="32"/>
  <c r="M46" i="32"/>
  <c r="M50" i="32"/>
  <c r="M53" i="32"/>
  <c r="M57" i="32"/>
  <c r="AJ219" i="32"/>
  <c r="S92" i="32"/>
  <c r="AZ92" i="32"/>
  <c r="AZ97" i="32"/>
  <c r="AZ99" i="32"/>
  <c r="M99" i="32"/>
  <c r="AH102" i="32"/>
  <c r="AD102" i="32"/>
  <c r="AL102" i="32"/>
  <c r="BB103" i="32"/>
  <c r="M113" i="32"/>
  <c r="AZ113" i="32"/>
  <c r="S113" i="32"/>
  <c r="G113" i="32"/>
  <c r="AZ115" i="32"/>
  <c r="BB117" i="32"/>
  <c r="BB120" i="32"/>
  <c r="Y129" i="32"/>
  <c r="AX129" i="32"/>
  <c r="AX145" i="32"/>
  <c r="S145" i="32"/>
  <c r="Y45" i="32"/>
  <c r="Y48" i="32"/>
  <c r="Y52" i="32"/>
  <c r="Y56" i="32"/>
  <c r="M95" i="32"/>
  <c r="Y97" i="32"/>
  <c r="G123" i="32"/>
  <c r="AZ144" i="32"/>
  <c r="M144" i="32"/>
  <c r="K219" i="32"/>
  <c r="AN219" i="32"/>
  <c r="AD92" i="32"/>
  <c r="G104" i="32"/>
  <c r="AX110" i="32"/>
  <c r="S110" i="32"/>
  <c r="AL117" i="32"/>
  <c r="AH117" i="32"/>
  <c r="AD117" i="32"/>
  <c r="G119" i="32"/>
  <c r="AL120" i="32"/>
  <c r="AH120" i="32"/>
  <c r="AD120" i="32"/>
  <c r="G121" i="32"/>
  <c r="AL122" i="32"/>
  <c r="AH122" i="32"/>
  <c r="AD122" i="32"/>
  <c r="Y137" i="32"/>
  <c r="AX137" i="32"/>
  <c r="AX146" i="32"/>
  <c r="M146" i="32"/>
  <c r="G146" i="32"/>
  <c r="S146" i="32"/>
  <c r="AZ104" i="32"/>
  <c r="M104" i="32"/>
  <c r="AH105" i="32"/>
  <c r="AD105" i="32"/>
  <c r="AH107" i="32"/>
  <c r="AD107" i="32"/>
  <c r="AL115" i="32"/>
  <c r="G137" i="32"/>
  <c r="BB146" i="32"/>
  <c r="AD91" i="32"/>
  <c r="AD96" i="32"/>
  <c r="G114" i="32"/>
  <c r="M116" i="32"/>
  <c r="Y116" i="32"/>
  <c r="AX119" i="32"/>
  <c r="AZ123" i="32"/>
  <c r="AZ134" i="32"/>
  <c r="M134" i="32"/>
  <c r="AZ137" i="32"/>
  <c r="M137" i="32"/>
  <c r="AX166" i="32"/>
  <c r="BB166" i="32"/>
  <c r="AZ173" i="32"/>
  <c r="M173" i="32"/>
  <c r="AH99" i="32"/>
  <c r="AD99" i="32"/>
  <c r="AL113" i="32"/>
  <c r="AH113" i="32"/>
  <c r="AD113" i="32"/>
  <c r="AX168" i="32"/>
  <c r="S168" i="32"/>
  <c r="Y90" i="32"/>
  <c r="S104" i="32"/>
  <c r="AZ107" i="32"/>
  <c r="AZ109" i="32"/>
  <c r="M109" i="32"/>
  <c r="AH110" i="32"/>
  <c r="AD110" i="32"/>
  <c r="AH111" i="32"/>
  <c r="AX114" i="32"/>
  <c r="BB116" i="32"/>
  <c r="S119" i="32"/>
  <c r="S121" i="32"/>
  <c r="BB121" i="32"/>
  <c r="M127" i="32"/>
  <c r="AZ127" i="32"/>
  <c r="AX131" i="32"/>
  <c r="G131" i="32"/>
  <c r="BB131" i="32"/>
  <c r="AX138" i="32"/>
  <c r="G138" i="32"/>
  <c r="BB138" i="32"/>
  <c r="AZ167" i="32"/>
  <c r="M167" i="32"/>
  <c r="G168" i="32"/>
  <c r="BB168" i="32"/>
  <c r="AX169" i="32"/>
  <c r="M169" i="32"/>
  <c r="G169" i="32"/>
  <c r="S169" i="32"/>
  <c r="W219" i="32"/>
  <c r="AH91" i="32"/>
  <c r="AH96" i="32"/>
  <c r="AL105" i="32"/>
  <c r="S107" i="32"/>
  <c r="BB107" i="32"/>
  <c r="AZ114" i="32"/>
  <c r="S116" i="32"/>
  <c r="AX139" i="32"/>
  <c r="S139" i="32"/>
  <c r="G139" i="32"/>
  <c r="S166" i="32"/>
  <c r="AV219" i="32"/>
  <c r="M119" i="32"/>
  <c r="AZ138" i="32"/>
  <c r="M138" i="32"/>
  <c r="AZ143" i="32"/>
  <c r="M143" i="32"/>
  <c r="AZ166" i="32"/>
  <c r="M166" i="32"/>
  <c r="AZ131" i="32"/>
  <c r="M131" i="32"/>
  <c r="AZ135" i="32"/>
  <c r="M135" i="32"/>
  <c r="AZ147" i="32"/>
  <c r="M147" i="32"/>
  <c r="E219" i="32"/>
  <c r="M123" i="32"/>
  <c r="AZ128" i="32"/>
  <c r="M128" i="32"/>
  <c r="AX135" i="32"/>
  <c r="BB135" i="32"/>
  <c r="AZ141" i="32"/>
  <c r="M141" i="32"/>
  <c r="AZ129" i="32"/>
  <c r="M129" i="32"/>
  <c r="AH179" i="32"/>
  <c r="AD180" i="32"/>
  <c r="AL180" i="32"/>
  <c r="AH180" i="32"/>
  <c r="AD181" i="32"/>
  <c r="AH181" i="32"/>
  <c r="AL181" i="32"/>
  <c r="AZ132" i="32"/>
  <c r="AZ139" i="32"/>
  <c r="AZ146" i="32"/>
  <c r="AZ169" i="32"/>
  <c r="BB173" i="32"/>
  <c r="AZ177" i="32"/>
  <c r="AZ179" i="32"/>
  <c r="BB184" i="32"/>
  <c r="S184" i="32"/>
  <c r="S191" i="32"/>
  <c r="BB195" i="32"/>
  <c r="Y144" i="32"/>
  <c r="Y167" i="32"/>
  <c r="Y174" i="32"/>
  <c r="M177" i="32"/>
  <c r="BB179" i="32"/>
  <c r="M196" i="32"/>
  <c r="AZ196" i="32"/>
  <c r="Y196" i="32"/>
  <c r="G203" i="32"/>
  <c r="AX203" i="32"/>
  <c r="S203" i="32"/>
  <c r="BB203" i="32"/>
  <c r="G144" i="32"/>
  <c r="AZ145" i="32"/>
  <c r="G167" i="32"/>
  <c r="AZ168" i="32"/>
  <c r="G174" i="32"/>
  <c r="AZ175" i="32"/>
  <c r="S178" i="32"/>
  <c r="AX180" i="32"/>
  <c r="S186" i="32"/>
  <c r="AZ186" i="32"/>
  <c r="Y128" i="32"/>
  <c r="Y135" i="32"/>
  <c r="Y143" i="32"/>
  <c r="M145" i="32"/>
  <c r="Y166" i="32"/>
  <c r="M168" i="32"/>
  <c r="Y173" i="32"/>
  <c r="M175" i="32"/>
  <c r="G180" i="32"/>
  <c r="Y185" i="32"/>
  <c r="AX187" i="32"/>
  <c r="AX192" i="32"/>
  <c r="G192" i="32"/>
  <c r="M197" i="32"/>
  <c r="AZ197" i="32"/>
  <c r="Y197" i="32"/>
  <c r="BB197" i="32"/>
  <c r="G207" i="32"/>
  <c r="AX207" i="32"/>
  <c r="S207" i="32"/>
  <c r="BB207" i="32"/>
  <c r="AH242" i="32"/>
  <c r="AD242" i="32"/>
  <c r="AL242" i="32"/>
  <c r="Y134" i="32"/>
  <c r="Y141" i="32"/>
  <c r="Y165" i="32"/>
  <c r="Y172" i="32"/>
  <c r="M174" i="32"/>
  <c r="AX177" i="32"/>
  <c r="M180" i="32"/>
  <c r="S181" i="32"/>
  <c r="AH184" i="32"/>
  <c r="Y186" i="32"/>
  <c r="M187" i="32"/>
  <c r="AZ190" i="32"/>
  <c r="Y190" i="32"/>
  <c r="G209" i="32"/>
  <c r="BB209" i="32"/>
  <c r="AX209" i="32"/>
  <c r="S209" i="32"/>
  <c r="BB177" i="32"/>
  <c r="M198" i="32"/>
  <c r="AZ198" i="32"/>
  <c r="Y198" i="32"/>
  <c r="Y133" i="32"/>
  <c r="Y140" i="32"/>
  <c r="Y147" i="32"/>
  <c r="Y171" i="32"/>
  <c r="AX175" i="32"/>
  <c r="AX178" i="32"/>
  <c r="BB181" i="32"/>
  <c r="S185" i="32"/>
  <c r="AZ187" i="32"/>
  <c r="BB190" i="32"/>
  <c r="S190" i="32"/>
  <c r="AZ193" i="32"/>
  <c r="Y193" i="32"/>
  <c r="M210" i="32"/>
  <c r="AZ210" i="32"/>
  <c r="Y210" i="32"/>
  <c r="S187" i="32"/>
  <c r="BB187" i="32"/>
  <c r="AZ191" i="32"/>
  <c r="Y191" i="32"/>
  <c r="M193" i="32"/>
  <c r="M214" i="32"/>
  <c r="AZ214" i="32"/>
  <c r="Y214" i="32"/>
  <c r="Y132" i="32"/>
  <c r="Y139" i="32"/>
  <c r="AX144" i="32"/>
  <c r="Y146" i="32"/>
  <c r="AX167" i="32"/>
  <c r="Y169" i="32"/>
  <c r="M172" i="32"/>
  <c r="AX174" i="32"/>
  <c r="Y177" i="32"/>
  <c r="AZ180" i="32"/>
  <c r="AH183" i="32"/>
  <c r="AX189" i="32"/>
  <c r="M191" i="32"/>
  <c r="BB193" i="32"/>
  <c r="S193" i="32"/>
  <c r="AZ195" i="32"/>
  <c r="Y195" i="32"/>
  <c r="Y178" i="32"/>
  <c r="AX195" i="32"/>
  <c r="G195" i="32"/>
  <c r="Y131" i="32"/>
  <c r="Y138" i="32"/>
  <c r="Y145" i="32"/>
  <c r="Y168" i="32"/>
  <c r="M171" i="32"/>
  <c r="Y175" i="32"/>
  <c r="M178" i="32"/>
  <c r="AX181" i="32"/>
  <c r="AL183" i="32"/>
  <c r="G250" i="32"/>
  <c r="Y250" i="32"/>
  <c r="AX250" i="32"/>
  <c r="G198" i="32"/>
  <c r="AX198" i="32"/>
  <c r="M204" i="32"/>
  <c r="AZ204" i="32"/>
  <c r="Y204" i="32"/>
  <c r="G210" i="32"/>
  <c r="BB210" i="32"/>
  <c r="AX210" i="32"/>
  <c r="G214" i="32"/>
  <c r="BB214" i="32"/>
  <c r="AX214" i="32"/>
  <c r="W287" i="32"/>
  <c r="BB266" i="32"/>
  <c r="S266" i="32"/>
  <c r="AH275" i="32"/>
  <c r="AL275" i="32"/>
  <c r="AD275" i="32"/>
  <c r="G204" i="32"/>
  <c r="AX204" i="32"/>
  <c r="AZ189" i="32"/>
  <c r="Y189" i="32"/>
  <c r="AZ192" i="32"/>
  <c r="Y192" i="32"/>
  <c r="S198" i="32"/>
  <c r="M202" i="32"/>
  <c r="AZ202" i="32"/>
  <c r="Y202" i="32"/>
  <c r="BB204" i="32"/>
  <c r="S210" i="32"/>
  <c r="S214" i="32"/>
  <c r="M251" i="32"/>
  <c r="AZ251" i="32"/>
  <c r="AX179" i="32"/>
  <c r="AX186" i="32"/>
  <c r="M189" i="32"/>
  <c r="M192" i="32"/>
  <c r="G202" i="32"/>
  <c r="AX202" i="32"/>
  <c r="S204" i="32"/>
  <c r="M208" i="32"/>
  <c r="AZ208" i="32"/>
  <c r="Y208" i="32"/>
  <c r="M211" i="32"/>
  <c r="AZ211" i="32"/>
  <c r="Y211" i="32"/>
  <c r="M215" i="32"/>
  <c r="AZ215" i="32"/>
  <c r="Y215" i="32"/>
  <c r="AL217" i="32"/>
  <c r="AH217" i="32"/>
  <c r="AD217" i="32"/>
  <c r="BB251" i="32"/>
  <c r="S251" i="32"/>
  <c r="G191" i="32"/>
  <c r="M199" i="32"/>
  <c r="AZ199" i="32"/>
  <c r="Y199" i="32"/>
  <c r="G208" i="32"/>
  <c r="BB208" i="32"/>
  <c r="AX208" i="32"/>
  <c r="G211" i="32"/>
  <c r="BB211" i="32"/>
  <c r="AX211" i="32"/>
  <c r="G215" i="32"/>
  <c r="BB215" i="32"/>
  <c r="AX215" i="32"/>
  <c r="G243" i="32"/>
  <c r="Y243" i="32"/>
  <c r="AX243" i="32"/>
  <c r="G199" i="32"/>
  <c r="AX199" i="32"/>
  <c r="M205" i="32"/>
  <c r="AZ205" i="32"/>
  <c r="Y205" i="32"/>
  <c r="AH247" i="32"/>
  <c r="AL247" i="32"/>
  <c r="AD247" i="32"/>
  <c r="G205" i="32"/>
  <c r="AX205" i="32"/>
  <c r="S208" i="32"/>
  <c r="G244" i="32"/>
  <c r="Y244" i="32"/>
  <c r="AX244" i="32"/>
  <c r="AH283" i="32"/>
  <c r="AL283" i="32"/>
  <c r="AD283" i="32"/>
  <c r="G197" i="32"/>
  <c r="AX197" i="32"/>
  <c r="S199" i="32"/>
  <c r="M203" i="32"/>
  <c r="AZ203" i="32"/>
  <c r="Y203" i="32"/>
  <c r="BB205" i="32"/>
  <c r="M209" i="32"/>
  <c r="AZ209" i="32"/>
  <c r="Y209" i="32"/>
  <c r="M213" i="32"/>
  <c r="AZ213" i="32"/>
  <c r="Y213" i="32"/>
  <c r="M216" i="32"/>
  <c r="Y216" i="32"/>
  <c r="AZ216" i="32"/>
  <c r="M244" i="32"/>
  <c r="AZ244" i="32"/>
  <c r="BB254" i="32"/>
  <c r="G213" i="32"/>
  <c r="BB213" i="32"/>
  <c r="AX213" i="32"/>
  <c r="E287" i="32"/>
  <c r="AV287" i="32"/>
  <c r="G241" i="32"/>
  <c r="BB244" i="32"/>
  <c r="S244" i="32"/>
  <c r="M245" i="32"/>
  <c r="Y245" i="32"/>
  <c r="AZ245" i="32"/>
  <c r="S254" i="32"/>
  <c r="BB259" i="32"/>
  <c r="S259" i="32"/>
  <c r="AL268" i="32"/>
  <c r="M201" i="32"/>
  <c r="AZ201" i="32"/>
  <c r="Y201" i="32"/>
  <c r="AX217" i="32"/>
  <c r="G201" i="32"/>
  <c r="AX201" i="32"/>
  <c r="M207" i="32"/>
  <c r="AZ207" i="32"/>
  <c r="Y207" i="32"/>
  <c r="S213" i="32"/>
  <c r="BB241" i="32"/>
  <c r="AF287" i="32"/>
  <c r="AZ253" i="32"/>
  <c r="AZ260" i="32"/>
  <c r="AL263" i="32"/>
  <c r="AZ267" i="32"/>
  <c r="AL271" i="32"/>
  <c r="AL278" i="32"/>
  <c r="AJ287" i="32"/>
  <c r="AX251" i="32"/>
  <c r="Y253" i="32"/>
  <c r="AX259" i="32"/>
  <c r="Y260" i="32"/>
  <c r="AX266" i="32"/>
  <c r="G269" i="32"/>
  <c r="AX273" i="32"/>
  <c r="G277" i="32"/>
  <c r="AX280" i="32"/>
  <c r="G284" i="32"/>
  <c r="AX285" i="32"/>
  <c r="K287" i="32"/>
  <c r="M287" i="32" s="1"/>
  <c r="AZ259" i="32"/>
  <c r="AZ266" i="32"/>
  <c r="AL269" i="32"/>
  <c r="AL277" i="32"/>
  <c r="G217" i="32"/>
  <c r="M241" i="32"/>
  <c r="AN287" i="32"/>
  <c r="G247" i="32"/>
  <c r="M248" i="32"/>
  <c r="Y251" i="32"/>
  <c r="G254" i="32"/>
  <c r="M255" i="32"/>
  <c r="AX257" i="32"/>
  <c r="Y259" i="32"/>
  <c r="AX265" i="32"/>
  <c r="Y266" i="32"/>
  <c r="M269" i="32"/>
  <c r="AX272" i="32"/>
  <c r="Y273" i="32"/>
  <c r="AD274" i="32"/>
  <c r="M277" i="32"/>
  <c r="AX279" i="32"/>
  <c r="M284" i="32"/>
  <c r="AP287" i="32"/>
  <c r="AP289" i="32" s="1"/>
  <c r="Y285" i="32"/>
  <c r="M217" i="32"/>
  <c r="AR287" i="32"/>
  <c r="Y257" i="32"/>
  <c r="Y265" i="32"/>
  <c r="Y272" i="32"/>
  <c r="Q287" i="32"/>
  <c r="S287" i="32" s="1"/>
  <c r="S284" i="32"/>
  <c r="Y241" i="32"/>
  <c r="Y262" i="32"/>
  <c r="AD263" i="32"/>
  <c r="AD271" i="32"/>
  <c r="AD278" i="32"/>
  <c r="AL284" i="32"/>
  <c r="AH284" i="32"/>
  <c r="AZ217" i="32"/>
  <c r="AB287" i="32"/>
  <c r="M285" i="32"/>
  <c r="BT267" i="30"/>
  <c r="AN267" i="30"/>
  <c r="W30" i="31"/>
  <c r="G30" i="31"/>
  <c r="BF90" i="28"/>
  <c r="BF104" i="28"/>
  <c r="BF147" i="28"/>
  <c r="BN26" i="30"/>
  <c r="S52" i="31"/>
  <c r="AL219" i="31"/>
  <c r="S147" i="31"/>
  <c r="G29" i="30"/>
  <c r="BL29" i="30"/>
  <c r="BJ29" i="28"/>
  <c r="G48" i="28"/>
  <c r="BF56" i="28"/>
  <c r="AH210" i="28"/>
  <c r="Q60" i="31"/>
  <c r="W35" i="31"/>
  <c r="AJ35" i="31" s="1"/>
  <c r="S35" i="31"/>
  <c r="M114" i="31"/>
  <c r="M280" i="31"/>
  <c r="G280" i="31"/>
  <c r="AJ18" i="31"/>
  <c r="AB18" i="31"/>
  <c r="BJ95" i="28"/>
  <c r="BJ102" i="28"/>
  <c r="BF143" i="28"/>
  <c r="AP42" i="29"/>
  <c r="G46" i="29"/>
  <c r="G103" i="30"/>
  <c r="G111" i="31"/>
  <c r="BF144" i="28"/>
  <c r="BF167" i="28"/>
  <c r="BJ169" i="28"/>
  <c r="BL203" i="30"/>
  <c r="G203" i="30"/>
  <c r="AB16" i="31"/>
  <c r="AF16" i="31"/>
  <c r="W198" i="31"/>
  <c r="AF198" i="31" s="1"/>
  <c r="G198" i="31"/>
  <c r="BP190" i="30"/>
  <c r="W105" i="31"/>
  <c r="AF105" i="31" s="1"/>
  <c r="M105" i="31"/>
  <c r="S123" i="31"/>
  <c r="BF45" i="28"/>
  <c r="BJ171" i="28"/>
  <c r="BJ178" i="28"/>
  <c r="Q15" i="29"/>
  <c r="AR22" i="29"/>
  <c r="BN208" i="30"/>
  <c r="O208" i="30"/>
  <c r="S22" i="31"/>
  <c r="W274" i="31"/>
  <c r="AJ274" i="31" s="1"/>
  <c r="G274" i="31"/>
  <c r="AH145" i="28"/>
  <c r="AB245" i="31"/>
  <c r="AF245" i="31"/>
  <c r="G32" i="28"/>
  <c r="BF89" i="28"/>
  <c r="BJ91" i="28"/>
  <c r="AH98" i="28"/>
  <c r="W104" i="31"/>
  <c r="AJ104" i="31" s="1"/>
  <c r="M104" i="31"/>
  <c r="W116" i="31"/>
  <c r="S116" i="31"/>
  <c r="AH183" i="28"/>
  <c r="Q23" i="29"/>
  <c r="AR104" i="29"/>
  <c r="Q146" i="29"/>
  <c r="Q166" i="29"/>
  <c r="Q169" i="29"/>
  <c r="G210" i="29"/>
  <c r="BL34" i="30"/>
  <c r="BN107" i="30"/>
  <c r="AR128" i="30"/>
  <c r="AH248" i="30"/>
  <c r="BP254" i="30"/>
  <c r="AH257" i="30"/>
  <c r="BP273" i="30"/>
  <c r="Z60" i="31"/>
  <c r="W42" i="31"/>
  <c r="AF42" i="31" s="1"/>
  <c r="W45" i="31"/>
  <c r="AJ45" i="31" s="1"/>
  <c r="W93" i="31"/>
  <c r="AB93" i="31" s="1"/>
  <c r="M95" i="31"/>
  <c r="M101" i="31"/>
  <c r="W115" i="31"/>
  <c r="AJ115" i="31" s="1"/>
  <c r="S126" i="31"/>
  <c r="M134" i="31"/>
  <c r="W140" i="31"/>
  <c r="S172" i="31"/>
  <c r="S189" i="31"/>
  <c r="M203" i="31"/>
  <c r="G208" i="31"/>
  <c r="W215" i="31"/>
  <c r="AB215" i="31" s="1"/>
  <c r="S216" i="31"/>
  <c r="S249" i="31"/>
  <c r="W250" i="31"/>
  <c r="AJ250" i="31" s="1"/>
  <c r="M275" i="31"/>
  <c r="AN14" i="30"/>
  <c r="O17" i="30"/>
  <c r="BN17" i="30"/>
  <c r="AN21" i="30"/>
  <c r="U26" i="30"/>
  <c r="BR116" i="30"/>
  <c r="AH181" i="30"/>
  <c r="AR184" i="30"/>
  <c r="O192" i="30"/>
  <c r="BP253" i="30"/>
  <c r="O277" i="30"/>
  <c r="G22" i="31"/>
  <c r="M23" i="31"/>
  <c r="W29" i="31"/>
  <c r="AJ29" i="31" s="1"/>
  <c r="S42" i="31"/>
  <c r="M53" i="31"/>
  <c r="M93" i="31"/>
  <c r="G98" i="31"/>
  <c r="W123" i="31"/>
  <c r="AJ123" i="31" s="1"/>
  <c r="S134" i="31"/>
  <c r="W139" i="31"/>
  <c r="AF139" i="31" s="1"/>
  <c r="M180" i="31"/>
  <c r="S215" i="31"/>
  <c r="AH287" i="31"/>
  <c r="G273" i="31"/>
  <c r="M281" i="31"/>
  <c r="AP138" i="29"/>
  <c r="G145" i="29"/>
  <c r="AR207" i="29"/>
  <c r="AH15" i="30"/>
  <c r="BN35" i="30"/>
  <c r="BN40" i="30"/>
  <c r="BL109" i="30"/>
  <c r="BT133" i="30"/>
  <c r="AH143" i="30"/>
  <c r="U166" i="30"/>
  <c r="BP185" i="30"/>
  <c r="BT203" i="30"/>
  <c r="AH60" i="31"/>
  <c r="M18" i="31"/>
  <c r="G21" i="31"/>
  <c r="AD60" i="31"/>
  <c r="M27" i="31"/>
  <c r="W40" i="31"/>
  <c r="AJ40" i="31" s="1"/>
  <c r="S53" i="31"/>
  <c r="G90" i="31"/>
  <c r="G91" i="31"/>
  <c r="G123" i="31"/>
  <c r="W125" i="31"/>
  <c r="AB125" i="31" s="1"/>
  <c r="G139" i="31"/>
  <c r="M171" i="31"/>
  <c r="G179" i="31"/>
  <c r="G197" i="31"/>
  <c r="S198" i="31"/>
  <c r="G204" i="31"/>
  <c r="G205" i="31"/>
  <c r="G244" i="31"/>
  <c r="G245" i="31"/>
  <c r="M247" i="31"/>
  <c r="G253" i="31"/>
  <c r="W255" i="31"/>
  <c r="AJ255" i="31" s="1"/>
  <c r="M256" i="31"/>
  <c r="M271" i="31"/>
  <c r="S274" i="31"/>
  <c r="BN28" i="30"/>
  <c r="BP208" i="30"/>
  <c r="BN216" i="30"/>
  <c r="BL262" i="30"/>
  <c r="BN283" i="30"/>
  <c r="AL60" i="31"/>
  <c r="G15" i="31"/>
  <c r="G20" i="31"/>
  <c r="M21" i="31"/>
  <c r="S32" i="31"/>
  <c r="G40" i="31"/>
  <c r="W41" i="31"/>
  <c r="AF41" i="31" s="1"/>
  <c r="G51" i="31"/>
  <c r="M52" i="31"/>
  <c r="W89" i="31"/>
  <c r="M92" i="31"/>
  <c r="W102" i="31"/>
  <c r="S113" i="31"/>
  <c r="W122" i="31"/>
  <c r="AB122" i="31" s="1"/>
  <c r="M123" i="31"/>
  <c r="M139" i="31"/>
  <c r="M147" i="31"/>
  <c r="S171" i="31"/>
  <c r="M179" i="31"/>
  <c r="S186" i="31"/>
  <c r="W187" i="31"/>
  <c r="AF187" i="31" s="1"/>
  <c r="W191" i="31"/>
  <c r="AJ191" i="31" s="1"/>
  <c r="M197" i="31"/>
  <c r="G203" i="31"/>
  <c r="M207" i="31"/>
  <c r="AR145" i="29"/>
  <c r="Q165" i="29"/>
  <c r="AR168" i="29"/>
  <c r="G216" i="29"/>
  <c r="G257" i="29"/>
  <c r="O18" i="30"/>
  <c r="BR26" i="30"/>
  <c r="BP39" i="30"/>
  <c r="BT50" i="30"/>
  <c r="BR51" i="30"/>
  <c r="BN93" i="30"/>
  <c r="BN95" i="30"/>
  <c r="O96" i="30"/>
  <c r="U110" i="30"/>
  <c r="BL113" i="30"/>
  <c r="G114" i="30"/>
  <c r="BL114" i="30"/>
  <c r="BN123" i="30"/>
  <c r="BR131" i="30"/>
  <c r="BT144" i="30"/>
  <c r="BN197" i="30"/>
  <c r="BL201" i="30"/>
  <c r="AN202" i="30"/>
  <c r="AH209" i="30"/>
  <c r="AR216" i="30"/>
  <c r="AN253" i="30"/>
  <c r="BN262" i="30"/>
  <c r="BL267" i="30"/>
  <c r="AN60" i="31"/>
  <c r="G138" i="31"/>
  <c r="S139" i="31"/>
  <c r="G145" i="31"/>
  <c r="G169" i="31"/>
  <c r="G196" i="31"/>
  <c r="S197" i="31"/>
  <c r="M204" i="31"/>
  <c r="M205" i="31"/>
  <c r="G243" i="31"/>
  <c r="S245" i="31"/>
  <c r="M251" i="31"/>
  <c r="M255" i="31"/>
  <c r="G263" i="31"/>
  <c r="W266" i="31"/>
  <c r="AF266" i="31" s="1"/>
  <c r="S273" i="31"/>
  <c r="BR17" i="30"/>
  <c r="AN26" i="30"/>
  <c r="AH34" i="30"/>
  <c r="U38" i="30"/>
  <c r="O44" i="30"/>
  <c r="O45" i="30"/>
  <c r="BR53" i="30"/>
  <c r="BT54" i="30"/>
  <c r="BR56" i="30"/>
  <c r="BT90" i="30"/>
  <c r="BN113" i="30"/>
  <c r="BT131" i="30"/>
  <c r="O139" i="30"/>
  <c r="AN144" i="30"/>
  <c r="AN147" i="30"/>
  <c r="AH180" i="30"/>
  <c r="BR191" i="30"/>
  <c r="AH192" i="30"/>
  <c r="U197" i="30"/>
  <c r="BT208" i="30"/>
  <c r="AH241" i="30"/>
  <c r="BN265" i="30"/>
  <c r="BN281" i="30"/>
  <c r="AR60" i="31"/>
  <c r="G16" i="31"/>
  <c r="W39" i="31"/>
  <c r="AB39" i="31" s="1"/>
  <c r="G48" i="31"/>
  <c r="M50" i="31"/>
  <c r="M58" i="31"/>
  <c r="W98" i="31"/>
  <c r="AJ98" i="31" s="1"/>
  <c r="S111" i="31"/>
  <c r="W131" i="31"/>
  <c r="M138" i="31"/>
  <c r="G144" i="31"/>
  <c r="M145" i="31"/>
  <c r="W168" i="31"/>
  <c r="AJ168" i="31" s="1"/>
  <c r="M169" i="31"/>
  <c r="G175" i="31"/>
  <c r="G177" i="31"/>
  <c r="M178" i="31"/>
  <c r="W184" i="31"/>
  <c r="AF184" i="31" s="1"/>
  <c r="M185" i="31"/>
  <c r="M196" i="31"/>
  <c r="G202" i="31"/>
  <c r="S203" i="31"/>
  <c r="W211" i="31"/>
  <c r="AJ211" i="31" s="1"/>
  <c r="W213" i="31"/>
  <c r="AF213" i="31" s="1"/>
  <c r="AN287" i="31"/>
  <c r="M243" i="31"/>
  <c r="AH186" i="28"/>
  <c r="BF241" i="28"/>
  <c r="BF255" i="28"/>
  <c r="BF269" i="28"/>
  <c r="U30" i="29"/>
  <c r="AH30" i="29" s="1"/>
  <c r="AP34" i="29"/>
  <c r="Q47" i="29"/>
  <c r="Q209" i="29"/>
  <c r="AH17" i="30"/>
  <c r="BR27" i="30"/>
  <c r="BT34" i="30"/>
  <c r="AH39" i="30"/>
  <c r="U46" i="30"/>
  <c r="U47" i="30"/>
  <c r="BN50" i="30"/>
  <c r="AN90" i="30"/>
  <c r="BP114" i="30"/>
  <c r="BT115" i="30"/>
  <c r="BL140" i="30"/>
  <c r="O141" i="30"/>
  <c r="U175" i="30"/>
  <c r="BN178" i="30"/>
  <c r="U198" i="30"/>
  <c r="O267" i="30"/>
  <c r="W15" i="31"/>
  <c r="AJ15" i="31" s="1"/>
  <c r="G17" i="31"/>
  <c r="W21" i="31"/>
  <c r="AJ21" i="31" s="1"/>
  <c r="S28" i="31"/>
  <c r="M39" i="31"/>
  <c r="S58" i="31"/>
  <c r="M98" i="31"/>
  <c r="S101" i="31"/>
  <c r="W109" i="31"/>
  <c r="AF109" i="31" s="1"/>
  <c r="G119" i="31"/>
  <c r="G120" i="31"/>
  <c r="M121" i="31"/>
  <c r="M131" i="31"/>
  <c r="S138" i="31"/>
  <c r="S169" i="31"/>
  <c r="M172" i="31"/>
  <c r="G174" i="31"/>
  <c r="S185" i="31"/>
  <c r="W195" i="31"/>
  <c r="S213" i="31"/>
  <c r="G278" i="31"/>
  <c r="U260" i="29"/>
  <c r="AP263" i="29"/>
  <c r="G271" i="29"/>
  <c r="G274" i="29"/>
  <c r="AP278" i="29"/>
  <c r="BT17" i="30"/>
  <c r="U21" i="30"/>
  <c r="BT27" i="30"/>
  <c r="BR28" i="30"/>
  <c r="BT30" i="30"/>
  <c r="AN35" i="30"/>
  <c r="BP50" i="30"/>
  <c r="O54" i="30"/>
  <c r="AN107" i="30"/>
  <c r="BR110" i="30"/>
  <c r="BR111" i="30"/>
  <c r="AH171" i="30"/>
  <c r="BR172" i="30"/>
  <c r="BT181" i="30"/>
  <c r="M287" i="30"/>
  <c r="BN243" i="30"/>
  <c r="U267" i="30"/>
  <c r="AN277" i="30"/>
  <c r="W57" i="31"/>
  <c r="AF57" i="31" s="1"/>
  <c r="W90" i="31"/>
  <c r="AJ90" i="31" s="1"/>
  <c r="S98" i="31"/>
  <c r="G109" i="31"/>
  <c r="W110" i="31"/>
  <c r="AJ110" i="31" s="1"/>
  <c r="AF114" i="31"/>
  <c r="G117" i="31"/>
  <c r="M189" i="31"/>
  <c r="M195" i="31"/>
  <c r="G215" i="31"/>
  <c r="G275" i="31"/>
  <c r="W279" i="31"/>
  <c r="AJ279" i="31" s="1"/>
  <c r="BJ173" i="28"/>
  <c r="AH284" i="28"/>
  <c r="AR17" i="29"/>
  <c r="AR171" i="29"/>
  <c r="BR18" i="30"/>
  <c r="AH22" i="30"/>
  <c r="AN40" i="30"/>
  <c r="AH41" i="30"/>
  <c r="AR53" i="30"/>
  <c r="AN91" i="30"/>
  <c r="AN108" i="30"/>
  <c r="BT109" i="30"/>
  <c r="BT121" i="30"/>
  <c r="AN129" i="30"/>
  <c r="BN183" i="30"/>
  <c r="BN184" i="30"/>
  <c r="BN203" i="30"/>
  <c r="AN207" i="30"/>
  <c r="U242" i="30"/>
  <c r="AH251" i="30"/>
  <c r="BR261" i="30"/>
  <c r="BN269" i="30"/>
  <c r="AH272" i="30"/>
  <c r="S17" i="31"/>
  <c r="G26" i="31"/>
  <c r="W27" i="31"/>
  <c r="AJ27" i="31" s="1"/>
  <c r="G36" i="31"/>
  <c r="M38" i="31"/>
  <c r="S47" i="31"/>
  <c r="W50" i="31"/>
  <c r="AJ50" i="31" s="1"/>
  <c r="S57" i="31"/>
  <c r="W97" i="31"/>
  <c r="AB97" i="31" s="1"/>
  <c r="W108" i="31"/>
  <c r="AB108" i="31" s="1"/>
  <c r="M109" i="31"/>
  <c r="M115" i="31"/>
  <c r="M125" i="31"/>
  <c r="W127" i="31"/>
  <c r="AF127" i="31" s="1"/>
  <c r="G129" i="31"/>
  <c r="W135" i="31"/>
  <c r="AJ135" i="31" s="1"/>
  <c r="S137" i="31"/>
  <c r="G140" i="31"/>
  <c r="W144" i="31"/>
  <c r="AJ144" i="31" s="1"/>
  <c r="G167" i="31"/>
  <c r="S168" i="31"/>
  <c r="S174" i="31"/>
  <c r="G183" i="31"/>
  <c r="S184" i="31"/>
  <c r="G193" i="31"/>
  <c r="S202" i="31"/>
  <c r="G210" i="31"/>
  <c r="S211" i="31"/>
  <c r="W216" i="31"/>
  <c r="AJ216" i="31" s="1"/>
  <c r="M242" i="31"/>
  <c r="G248" i="31"/>
  <c r="G267" i="31"/>
  <c r="G269" i="31"/>
  <c r="W271" i="31"/>
  <c r="AF271" i="31" s="1"/>
  <c r="W284" i="31"/>
  <c r="AJ284" i="31" s="1"/>
  <c r="M285" i="31"/>
  <c r="AH271" i="28"/>
  <c r="AH278" i="28"/>
  <c r="AP18" i="29"/>
  <c r="Q28" i="29"/>
  <c r="G96" i="29"/>
  <c r="U110" i="29"/>
  <c r="AH110" i="29" s="1"/>
  <c r="G117" i="29"/>
  <c r="U121" i="29"/>
  <c r="U125" i="29"/>
  <c r="AD125" i="29" s="1"/>
  <c r="AN18" i="30"/>
  <c r="BR20" i="30"/>
  <c r="BN22" i="30"/>
  <c r="O23" i="30"/>
  <c r="AN41" i="30"/>
  <c r="AH44" i="30"/>
  <c r="AH47" i="30"/>
  <c r="AH48" i="30"/>
  <c r="BL89" i="30"/>
  <c r="AN95" i="30"/>
  <c r="AH98" i="30"/>
  <c r="AN102" i="30"/>
  <c r="BR114" i="30"/>
  <c r="BN116" i="30"/>
  <c r="BT116" i="30"/>
  <c r="AN121" i="30"/>
  <c r="BR123" i="30"/>
  <c r="BN127" i="30"/>
  <c r="BR185" i="30"/>
  <c r="AH199" i="30"/>
  <c r="O203" i="30"/>
  <c r="U244" i="30"/>
  <c r="BT278" i="30"/>
  <c r="AN280" i="30"/>
  <c r="G35" i="31"/>
  <c r="W44" i="31"/>
  <c r="AB44" i="31" s="1"/>
  <c r="W54" i="31"/>
  <c r="AF54" i="31" s="1"/>
  <c r="M108" i="31"/>
  <c r="M127" i="31"/>
  <c r="W141" i="31"/>
  <c r="AB141" i="31" s="1"/>
  <c r="W166" i="31"/>
  <c r="AJ166" i="31" s="1"/>
  <c r="S201" i="31"/>
  <c r="M210" i="31"/>
  <c r="S217" i="31"/>
  <c r="W242" i="31"/>
  <c r="AB242" i="31" s="1"/>
  <c r="G247" i="31"/>
  <c r="G249" i="31"/>
  <c r="G259" i="31"/>
  <c r="M269" i="31"/>
  <c r="S278" i="31"/>
  <c r="G284" i="31"/>
  <c r="S285" i="31"/>
  <c r="U132" i="29"/>
  <c r="U135" i="29"/>
  <c r="G146" i="29"/>
  <c r="AR204" i="29"/>
  <c r="AR208" i="29"/>
  <c r="U244" i="29"/>
  <c r="BT48" i="30"/>
  <c r="AN96" i="30"/>
  <c r="BT197" i="30"/>
  <c r="AN198" i="30"/>
  <c r="BT199" i="30"/>
  <c r="AR203" i="30"/>
  <c r="AN217" i="30"/>
  <c r="W14" i="31"/>
  <c r="AB14" i="31" s="1"/>
  <c r="W24" i="31"/>
  <c r="AJ24" i="31" s="1"/>
  <c r="G29" i="31"/>
  <c r="G34" i="31"/>
  <c r="M35" i="31"/>
  <c r="M44" i="31"/>
  <c r="S46" i="31"/>
  <c r="G54" i="31"/>
  <c r="W56" i="31"/>
  <c r="AF56" i="31" s="1"/>
  <c r="W95" i="31"/>
  <c r="AB95" i="31" s="1"/>
  <c r="M102" i="31"/>
  <c r="G104" i="31"/>
  <c r="G105" i="31"/>
  <c r="S127" i="31"/>
  <c r="S129" i="31"/>
  <c r="M135" i="31"/>
  <c r="W143" i="31"/>
  <c r="AF143" i="31" s="1"/>
  <c r="G166" i="31"/>
  <c r="S167" i="31"/>
  <c r="W172" i="31"/>
  <c r="AJ172" i="31" s="1"/>
  <c r="G189" i="31"/>
  <c r="W199" i="31"/>
  <c r="AJ199" i="31" s="1"/>
  <c r="W209" i="31"/>
  <c r="AJ209" i="31" s="1"/>
  <c r="S210" i="31"/>
  <c r="W251" i="31"/>
  <c r="M260" i="31"/>
  <c r="M266" i="31"/>
  <c r="M268" i="31"/>
  <c r="M284" i="31"/>
  <c r="AJ109" i="31"/>
  <c r="AJ26" i="31"/>
  <c r="AF26" i="31"/>
  <c r="AB26" i="31"/>
  <c r="AB110" i="31"/>
  <c r="AF27" i="31"/>
  <c r="AJ46" i="31"/>
  <c r="AF46" i="31"/>
  <c r="AB46" i="31"/>
  <c r="AJ44" i="31"/>
  <c r="AJ54" i="31"/>
  <c r="S60" i="31"/>
  <c r="AJ116" i="31"/>
  <c r="AF116" i="31"/>
  <c r="AB116" i="31"/>
  <c r="AF126" i="31"/>
  <c r="AB126" i="31"/>
  <c r="AJ126" i="31"/>
  <c r="AB29" i="31"/>
  <c r="AJ32" i="31"/>
  <c r="AF32" i="31"/>
  <c r="AB32" i="31"/>
  <c r="AJ113" i="31"/>
  <c r="AF113" i="31"/>
  <c r="AB113" i="31"/>
  <c r="AB123" i="31"/>
  <c r="AJ41" i="31"/>
  <c r="AJ89" i="31"/>
  <c r="AF89" i="31"/>
  <c r="AB89" i="31"/>
  <c r="AJ102" i="31"/>
  <c r="AF102" i="31"/>
  <c r="AB102" i="31"/>
  <c r="AJ101" i="31"/>
  <c r="AF101" i="31"/>
  <c r="AB101" i="31"/>
  <c r="AF28" i="31"/>
  <c r="AB28" i="31"/>
  <c r="AJ28" i="31"/>
  <c r="AF39" i="31"/>
  <c r="AB131" i="31"/>
  <c r="AJ131" i="31"/>
  <c r="AF131" i="31"/>
  <c r="E60" i="31"/>
  <c r="W192" i="31"/>
  <c r="G192" i="31"/>
  <c r="W283" i="31"/>
  <c r="G283" i="31"/>
  <c r="M14" i="31"/>
  <c r="G24" i="31"/>
  <c r="M28" i="31"/>
  <c r="G39" i="31"/>
  <c r="M42" i="31"/>
  <c r="G53" i="31"/>
  <c r="M57" i="31"/>
  <c r="AN219" i="31"/>
  <c r="AN289" i="31" s="1"/>
  <c r="AJ91" i="31"/>
  <c r="G93" i="31"/>
  <c r="M97" i="31"/>
  <c r="G108" i="31"/>
  <c r="M111" i="31"/>
  <c r="G122" i="31"/>
  <c r="M126" i="31"/>
  <c r="G131" i="31"/>
  <c r="M214" i="31"/>
  <c r="Q287" i="31"/>
  <c r="W272" i="31"/>
  <c r="S275" i="31"/>
  <c r="AJ16" i="31"/>
  <c r="G18" i="31"/>
  <c r="AF18" i="31"/>
  <c r="W23" i="31"/>
  <c r="AJ30" i="31"/>
  <c r="W38" i="31"/>
  <c r="G47" i="31"/>
  <c r="AF47" i="31"/>
  <c r="W52" i="31"/>
  <c r="Q219" i="31"/>
  <c r="AR219" i="31"/>
  <c r="W92" i="31"/>
  <c r="G102" i="31"/>
  <c r="AB104" i="31"/>
  <c r="W107" i="31"/>
  <c r="AJ114" i="31"/>
  <c r="G116" i="31"/>
  <c r="AB119" i="31"/>
  <c r="W121" i="31"/>
  <c r="AJ128" i="31"/>
  <c r="AJ140" i="31"/>
  <c r="AF140" i="31"/>
  <c r="AB140" i="31"/>
  <c r="W178" i="31"/>
  <c r="G178" i="31"/>
  <c r="AJ186" i="31"/>
  <c r="AF186" i="31"/>
  <c r="AJ189" i="31"/>
  <c r="AF189" i="31"/>
  <c r="AB189" i="31"/>
  <c r="S214" i="31"/>
  <c r="AJ262" i="31"/>
  <c r="AF262" i="31"/>
  <c r="AJ265" i="31"/>
  <c r="AF265" i="31"/>
  <c r="AB265" i="31"/>
  <c r="W17" i="31"/>
  <c r="G27" i="31"/>
  <c r="G41" i="31"/>
  <c r="G56" i="31"/>
  <c r="K60" i="31"/>
  <c r="G96" i="31"/>
  <c r="G110" i="31"/>
  <c r="G125" i="31"/>
  <c r="M140" i="31"/>
  <c r="AB213" i="31"/>
  <c r="AJ213" i="31"/>
  <c r="Z287" i="31"/>
  <c r="AJ248" i="31"/>
  <c r="AF248" i="31"/>
  <c r="AF251" i="31"/>
  <c r="AB251" i="31"/>
  <c r="AJ251" i="31"/>
  <c r="S14" i="31"/>
  <c r="AF119" i="31"/>
  <c r="AJ138" i="31"/>
  <c r="AF138" i="31"/>
  <c r="AB138" i="31"/>
  <c r="S140" i="31"/>
  <c r="AB198" i="31"/>
  <c r="AJ198" i="31"/>
  <c r="M199" i="31"/>
  <c r="AD287" i="31"/>
  <c r="W257" i="31"/>
  <c r="AJ269" i="31"/>
  <c r="AF269" i="31"/>
  <c r="AB269" i="31"/>
  <c r="W20" i="31"/>
  <c r="W34" i="31"/>
  <c r="W48" i="31"/>
  <c r="W103" i="31"/>
  <c r="W117" i="31"/>
  <c r="W185" i="31"/>
  <c r="AJ197" i="31"/>
  <c r="AF197" i="31"/>
  <c r="AB197" i="31"/>
  <c r="S199" i="31"/>
  <c r="M261" i="31"/>
  <c r="Z219" i="31"/>
  <c r="W132" i="31"/>
  <c r="W137" i="31"/>
  <c r="W147" i="31"/>
  <c r="G147" i="31"/>
  <c r="AJ174" i="31"/>
  <c r="AF174" i="31"/>
  <c r="AB174" i="31"/>
  <c r="AL287" i="31"/>
  <c r="AL289" i="31" s="1"/>
  <c r="S261" i="31"/>
  <c r="W268" i="31"/>
  <c r="G268" i="31"/>
  <c r="W22" i="31"/>
  <c r="G32" i="31"/>
  <c r="W36" i="31"/>
  <c r="G46" i="31"/>
  <c r="W51" i="31"/>
  <c r="G101" i="31"/>
  <c r="G115" i="31"/>
  <c r="W120" i="31"/>
  <c r="AJ183" i="31"/>
  <c r="AF183" i="31"/>
  <c r="AB183" i="31"/>
  <c r="AF216" i="31"/>
  <c r="AB216" i="31"/>
  <c r="AB255" i="31"/>
  <c r="AF280" i="31"/>
  <c r="AB280" i="31"/>
  <c r="AJ280" i="31"/>
  <c r="E219" i="31"/>
  <c r="AD219" i="31"/>
  <c r="AJ173" i="31"/>
  <c r="AF173" i="31"/>
  <c r="AB173" i="31"/>
  <c r="E287" i="31"/>
  <c r="AR287" i="31"/>
  <c r="W254" i="31"/>
  <c r="G254" i="31"/>
  <c r="S27" i="31"/>
  <c r="S41" i="31"/>
  <c r="S56" i="31"/>
  <c r="G89" i="31"/>
  <c r="AB91" i="31"/>
  <c r="S96" i="31"/>
  <c r="AB105" i="31"/>
  <c r="S110" i="31"/>
  <c r="S125" i="31"/>
  <c r="W171" i="31"/>
  <c r="AJ195" i="31"/>
  <c r="AF195" i="31"/>
  <c r="AB195" i="31"/>
  <c r="W207" i="31"/>
  <c r="G207" i="31"/>
  <c r="AJ217" i="31"/>
  <c r="AF217" i="31"/>
  <c r="AB217" i="31"/>
  <c r="AJ256" i="31"/>
  <c r="AF256" i="31"/>
  <c r="AB256" i="31"/>
  <c r="AJ277" i="31"/>
  <c r="AF277" i="31"/>
  <c r="AH219" i="31"/>
  <c r="W133" i="31"/>
  <c r="AB169" i="31"/>
  <c r="AJ169" i="31"/>
  <c r="AJ202" i="31"/>
  <c r="AF202" i="31"/>
  <c r="AB202" i="31"/>
  <c r="K287" i="31"/>
  <c r="AJ285" i="31"/>
  <c r="AF285" i="31"/>
  <c r="AB285" i="31"/>
  <c r="K219" i="31"/>
  <c r="G133" i="31"/>
  <c r="AJ141" i="31"/>
  <c r="AF144" i="31"/>
  <c r="AB144" i="31"/>
  <c r="AB168" i="31"/>
  <c r="AJ180" i="31"/>
  <c r="AF180" i="31"/>
  <c r="AB180" i="31"/>
  <c r="AJ242" i="31"/>
  <c r="AF242" i="31"/>
  <c r="AJ145" i="31"/>
  <c r="AJ175" i="31"/>
  <c r="AJ190" i="31"/>
  <c r="AJ204" i="31"/>
  <c r="W244" i="31"/>
  <c r="W259" i="31"/>
  <c r="W273" i="31"/>
  <c r="G141" i="31"/>
  <c r="W146" i="31"/>
  <c r="G172" i="31"/>
  <c r="W177" i="31"/>
  <c r="G186" i="31"/>
  <c r="G201" i="31"/>
  <c r="AJ245" i="31"/>
  <c r="W253" i="31"/>
  <c r="W267" i="31"/>
  <c r="W281" i="31"/>
  <c r="S143" i="31"/>
  <c r="S173" i="31"/>
  <c r="G180" i="31"/>
  <c r="S187" i="31"/>
  <c r="G195" i="31"/>
  <c r="G209" i="31"/>
  <c r="M213" i="31"/>
  <c r="W214" i="31"/>
  <c r="W247" i="31"/>
  <c r="W261" i="31"/>
  <c r="G271" i="31"/>
  <c r="W275" i="31"/>
  <c r="G285" i="31"/>
  <c r="W134" i="31"/>
  <c r="W165" i="31"/>
  <c r="W179" i="31"/>
  <c r="AB191" i="31"/>
  <c r="W193" i="31"/>
  <c r="AB205" i="31"/>
  <c r="W208" i="31"/>
  <c r="G217" i="31"/>
  <c r="W241" i="31"/>
  <c r="G279" i="31"/>
  <c r="M215" i="31"/>
  <c r="M248" i="31"/>
  <c r="W249" i="31"/>
  <c r="S251" i="31"/>
  <c r="M262" i="31"/>
  <c r="W263" i="31"/>
  <c r="S266" i="31"/>
  <c r="M277" i="31"/>
  <c r="W278" i="31"/>
  <c r="S280" i="31"/>
  <c r="W167" i="31"/>
  <c r="W181" i="31"/>
  <c r="AF191" i="31"/>
  <c r="W196" i="31"/>
  <c r="AF205" i="31"/>
  <c r="W210" i="31"/>
  <c r="W243" i="31"/>
  <c r="AB145" i="31"/>
  <c r="AB175" i="31"/>
  <c r="AB190" i="31"/>
  <c r="AB204" i="31"/>
  <c r="S242" i="31"/>
  <c r="S256" i="31"/>
  <c r="S271" i="31"/>
  <c r="G45" i="28"/>
  <c r="BN27" i="30"/>
  <c r="O27" i="30"/>
  <c r="BP33" i="30"/>
  <c r="BL35" i="30"/>
  <c r="G35" i="30"/>
  <c r="BN129" i="30"/>
  <c r="O129" i="30"/>
  <c r="BR175" i="30"/>
  <c r="BJ28" i="28"/>
  <c r="BR16" i="30"/>
  <c r="AH16" i="30"/>
  <c r="G20" i="30"/>
  <c r="BL20" i="30"/>
  <c r="BT22" i="30"/>
  <c r="AN22" i="30"/>
  <c r="AH24" i="30"/>
  <c r="BR125" i="30"/>
  <c r="AH125" i="30"/>
  <c r="AH198" i="30"/>
  <c r="BR198" i="30"/>
  <c r="BN205" i="30"/>
  <c r="AN51" i="30"/>
  <c r="BT51" i="30"/>
  <c r="BB60" i="30"/>
  <c r="AN16" i="30"/>
  <c r="AN23" i="30"/>
  <c r="U28" i="30"/>
  <c r="AR108" i="30"/>
  <c r="AZ108" i="30" s="1"/>
  <c r="G108" i="30"/>
  <c r="BR115" i="30"/>
  <c r="BP119" i="30"/>
  <c r="U119" i="30"/>
  <c r="BP217" i="30"/>
  <c r="U217" i="30"/>
  <c r="BT205" i="30"/>
  <c r="BR205" i="30"/>
  <c r="BJ22" i="28"/>
  <c r="O107" i="30"/>
  <c r="AN259" i="30"/>
  <c r="BT259" i="30"/>
  <c r="AL287" i="30"/>
  <c r="BJ27" i="28"/>
  <c r="G169" i="28"/>
  <c r="BF169" i="28"/>
  <c r="AH193" i="28"/>
  <c r="Q40" i="29"/>
  <c r="AR40" i="29"/>
  <c r="Q183" i="29"/>
  <c r="AR183" i="29"/>
  <c r="BP18" i="30"/>
  <c r="U18" i="30"/>
  <c r="BL50" i="30"/>
  <c r="G50" i="30"/>
  <c r="BN132" i="30"/>
  <c r="O132" i="30"/>
  <c r="BT262" i="30"/>
  <c r="AN262" i="30"/>
  <c r="BL27" i="30"/>
  <c r="G27" i="30"/>
  <c r="AH30" i="28"/>
  <c r="BF146" i="28"/>
  <c r="BN14" i="30"/>
  <c r="O14" i="30"/>
  <c r="BN98" i="30"/>
  <c r="O98" i="30"/>
  <c r="BL122" i="30"/>
  <c r="AH203" i="30"/>
  <c r="BR203" i="30"/>
  <c r="AH205" i="30"/>
  <c r="BN273" i="30"/>
  <c r="BP14" i="30"/>
  <c r="U14" i="30"/>
  <c r="G15" i="30"/>
  <c r="BL15" i="30"/>
  <c r="BL22" i="30"/>
  <c r="G22" i="30"/>
  <c r="AH35" i="30"/>
  <c r="BR35" i="30"/>
  <c r="BP123" i="30"/>
  <c r="AH144" i="30"/>
  <c r="BR144" i="30"/>
  <c r="AH175" i="30"/>
  <c r="AN175" i="30"/>
  <c r="BT175" i="30"/>
  <c r="BP191" i="30"/>
  <c r="BT281" i="30"/>
  <c r="AN281" i="30"/>
  <c r="BJ17" i="28"/>
  <c r="O16" i="30"/>
  <c r="BN16" i="30"/>
  <c r="BL32" i="30"/>
  <c r="G32" i="30"/>
  <c r="AN36" i="30"/>
  <c r="BT36" i="30"/>
  <c r="U52" i="30"/>
  <c r="BN53" i="30"/>
  <c r="BR107" i="30"/>
  <c r="AH107" i="30"/>
  <c r="U114" i="30"/>
  <c r="BR147" i="30"/>
  <c r="AH147" i="30"/>
  <c r="AH54" i="30"/>
  <c r="BR54" i="30"/>
  <c r="AL15" i="28"/>
  <c r="AH32" i="28"/>
  <c r="BJ51" i="28"/>
  <c r="AH58" i="28"/>
  <c r="BN23" i="30"/>
  <c r="G24" i="30"/>
  <c r="BL24" i="30"/>
  <c r="AN32" i="30"/>
  <c r="AH32" i="30"/>
  <c r="BN32" i="30"/>
  <c r="BR95" i="30"/>
  <c r="AH95" i="30"/>
  <c r="BN175" i="30"/>
  <c r="O175" i="30"/>
  <c r="U253" i="30"/>
  <c r="BR271" i="30"/>
  <c r="AH271" i="30"/>
  <c r="BJ18" i="28"/>
  <c r="AP40" i="29"/>
  <c r="U16" i="30"/>
  <c r="BP23" i="30"/>
  <c r="U23" i="30"/>
  <c r="AH42" i="30"/>
  <c r="BR42" i="30"/>
  <c r="AN132" i="30"/>
  <c r="BN179" i="30"/>
  <c r="O179" i="30"/>
  <c r="AR213" i="30"/>
  <c r="BF99" i="28"/>
  <c r="O32" i="30"/>
  <c r="AH50" i="30"/>
  <c r="BR50" i="30"/>
  <c r="BT168" i="30"/>
  <c r="BL217" i="30"/>
  <c r="G217" i="30"/>
  <c r="BP262" i="30"/>
  <c r="AN263" i="30"/>
  <c r="BT263" i="30"/>
  <c r="BJ104" i="28"/>
  <c r="AH285" i="28"/>
  <c r="AP54" i="29"/>
  <c r="G99" i="29"/>
  <c r="AR165" i="29"/>
  <c r="G190" i="29"/>
  <c r="AP193" i="29"/>
  <c r="AR195" i="29"/>
  <c r="AR205" i="29"/>
  <c r="BF60" i="30"/>
  <c r="BT15" i="30"/>
  <c r="BR30" i="30"/>
  <c r="BR39" i="30"/>
  <c r="AR51" i="30"/>
  <c r="AN54" i="30"/>
  <c r="U107" i="30"/>
  <c r="BP109" i="30"/>
  <c r="BT113" i="30"/>
  <c r="BN122" i="30"/>
  <c r="BT169" i="30"/>
  <c r="AN171" i="30"/>
  <c r="BR174" i="30"/>
  <c r="AN181" i="30"/>
  <c r="AH184" i="30"/>
  <c r="AX287" i="30"/>
  <c r="BT243" i="30"/>
  <c r="AR15" i="29"/>
  <c r="AR20" i="29"/>
  <c r="AR41" i="29"/>
  <c r="AR47" i="29"/>
  <c r="AR90" i="29"/>
  <c r="AR93" i="29"/>
  <c r="AP128" i="29"/>
  <c r="AR255" i="29"/>
  <c r="U273" i="29"/>
  <c r="AH273" i="29" s="1"/>
  <c r="BT16" i="30"/>
  <c r="AN17" i="30"/>
  <c r="BT23" i="30"/>
  <c r="AH30" i="30"/>
  <c r="AR45" i="30"/>
  <c r="BR48" i="30"/>
  <c r="G53" i="30"/>
  <c r="BR90" i="30"/>
  <c r="AN97" i="30"/>
  <c r="BN102" i="30"/>
  <c r="BP107" i="30"/>
  <c r="O111" i="30"/>
  <c r="BN117" i="30"/>
  <c r="G119" i="30"/>
  <c r="BR121" i="30"/>
  <c r="O122" i="30"/>
  <c r="AR123" i="30"/>
  <c r="BD123" i="30" s="1"/>
  <c r="O126" i="30"/>
  <c r="AN128" i="30"/>
  <c r="BP132" i="30"/>
  <c r="AH138" i="30"/>
  <c r="G175" i="30"/>
  <c r="AH191" i="30"/>
  <c r="O202" i="30"/>
  <c r="BN202" i="30"/>
  <c r="AN203" i="30"/>
  <c r="AN208" i="30"/>
  <c r="BT217" i="30"/>
  <c r="AN243" i="30"/>
  <c r="U247" i="30"/>
  <c r="BN255" i="30"/>
  <c r="BN263" i="30"/>
  <c r="BP283" i="30"/>
  <c r="G103" i="28"/>
  <c r="BF266" i="28"/>
  <c r="Q54" i="29"/>
  <c r="AR58" i="29"/>
  <c r="G91" i="29"/>
  <c r="AP95" i="29"/>
  <c r="AR172" i="29"/>
  <c r="Q175" i="29"/>
  <c r="AR178" i="29"/>
  <c r="Q213" i="29"/>
  <c r="Q253" i="29"/>
  <c r="U256" i="29"/>
  <c r="Q265" i="29"/>
  <c r="Q285" i="29"/>
  <c r="BT18" i="30"/>
  <c r="BR21" i="30"/>
  <c r="AH26" i="30"/>
  <c r="BR34" i="30"/>
  <c r="AH36" i="30"/>
  <c r="BT44" i="30"/>
  <c r="O48" i="30"/>
  <c r="BN48" i="30"/>
  <c r="AH51" i="30"/>
  <c r="AH56" i="30"/>
  <c r="U58" i="30"/>
  <c r="BT91" i="30"/>
  <c r="G97" i="30"/>
  <c r="BT104" i="30"/>
  <c r="BT107" i="30"/>
  <c r="AR117" i="30"/>
  <c r="AH119" i="30"/>
  <c r="AR122" i="30"/>
  <c r="AH123" i="30"/>
  <c r="BR129" i="30"/>
  <c r="AN131" i="30"/>
  <c r="AN138" i="30"/>
  <c r="AH139" i="30"/>
  <c r="AH172" i="30"/>
  <c r="BL180" i="30"/>
  <c r="AN191" i="30"/>
  <c r="AR195" i="30"/>
  <c r="BN196" i="30"/>
  <c r="BR196" i="30"/>
  <c r="AR202" i="30"/>
  <c r="U245" i="30"/>
  <c r="O248" i="30"/>
  <c r="AR256" i="30"/>
  <c r="BP263" i="30"/>
  <c r="BN285" i="30"/>
  <c r="AH213" i="28"/>
  <c r="AP109" i="29"/>
  <c r="AP123" i="29"/>
  <c r="G177" i="29"/>
  <c r="AR197" i="29"/>
  <c r="Q217" i="29"/>
  <c r="Q266" i="29"/>
  <c r="G280" i="29"/>
  <c r="AP284" i="29"/>
  <c r="BR23" i="30"/>
  <c r="AR29" i="30"/>
  <c r="AR32" i="30"/>
  <c r="BR38" i="30"/>
  <c r="AR40" i="30"/>
  <c r="BT40" i="30"/>
  <c r="BR45" i="30"/>
  <c r="AR91" i="30"/>
  <c r="AN93" i="30"/>
  <c r="BR102" i="30"/>
  <c r="AN114" i="30"/>
  <c r="BT120" i="30"/>
  <c r="AN140" i="30"/>
  <c r="U165" i="30"/>
  <c r="BN168" i="30"/>
  <c r="AR180" i="30"/>
  <c r="AR193" i="30"/>
  <c r="AN204" i="30"/>
  <c r="AR210" i="30"/>
  <c r="U265" i="30"/>
  <c r="AR266" i="30"/>
  <c r="BN280" i="30"/>
  <c r="AH274" i="28"/>
  <c r="AP36" i="29"/>
  <c r="AR39" i="29"/>
  <c r="AR42" i="29"/>
  <c r="AR116" i="29"/>
  <c r="G192" i="29"/>
  <c r="AR211" i="29"/>
  <c r="U215" i="29"/>
  <c r="G242" i="29"/>
  <c r="AP255" i="29"/>
  <c r="AC60" i="30"/>
  <c r="BR24" i="30"/>
  <c r="BR52" i="30"/>
  <c r="Y219" i="30"/>
  <c r="AR114" i="30"/>
  <c r="BD114" i="30" s="1"/>
  <c r="AH122" i="30"/>
  <c r="U174" i="30"/>
  <c r="AH179" i="30"/>
  <c r="AH193" i="30"/>
  <c r="O197" i="30"/>
  <c r="AN201" i="30"/>
  <c r="BR202" i="30"/>
  <c r="AN209" i="30"/>
  <c r="O216" i="30"/>
  <c r="BR217" i="30"/>
  <c r="BN241" i="30"/>
  <c r="AH247" i="30"/>
  <c r="BF98" i="28"/>
  <c r="AH177" i="28"/>
  <c r="AL253" i="28"/>
  <c r="BF254" i="28"/>
  <c r="BF261" i="28"/>
  <c r="Q17" i="29"/>
  <c r="AR107" i="29"/>
  <c r="Q116" i="29"/>
  <c r="Q123" i="29"/>
  <c r="AP168" i="29"/>
  <c r="AR180" i="29"/>
  <c r="AR209" i="29"/>
  <c r="U259" i="29"/>
  <c r="AH259" i="29" s="1"/>
  <c r="G272" i="29"/>
  <c r="Q284" i="29"/>
  <c r="AR20" i="30"/>
  <c r="U22" i="30"/>
  <c r="BT35" i="30"/>
  <c r="AH46" i="30"/>
  <c r="BN54" i="30"/>
  <c r="G90" i="30"/>
  <c r="BN103" i="30"/>
  <c r="BN108" i="30"/>
  <c r="AH111" i="30"/>
  <c r="U120" i="30"/>
  <c r="BN125" i="30"/>
  <c r="AH126" i="30"/>
  <c r="O127" i="30"/>
  <c r="BN128" i="30"/>
  <c r="BN144" i="30"/>
  <c r="BN198" i="30"/>
  <c r="AH202" i="30"/>
  <c r="O213" i="30"/>
  <c r="AH243" i="30"/>
  <c r="BT247" i="30"/>
  <c r="BT255" i="30"/>
  <c r="BT256" i="30"/>
  <c r="AH261" i="30"/>
  <c r="BP267" i="30"/>
  <c r="AH275" i="30"/>
  <c r="U280" i="30"/>
  <c r="O281" i="30"/>
  <c r="BJ144" i="28"/>
  <c r="AP101" i="29"/>
  <c r="G108" i="29"/>
  <c r="AR131" i="29"/>
  <c r="Q138" i="29"/>
  <c r="K287" i="29"/>
  <c r="G245" i="29"/>
  <c r="AR15" i="30"/>
  <c r="AV15" i="30" s="1"/>
  <c r="AR17" i="30"/>
  <c r="BL17" i="30"/>
  <c r="O30" i="30"/>
  <c r="BR32" i="30"/>
  <c r="O35" i="30"/>
  <c r="AH40" i="30"/>
  <c r="AR41" i="30"/>
  <c r="O50" i="30"/>
  <c r="O95" i="30"/>
  <c r="AH109" i="30"/>
  <c r="O113" i="30"/>
  <c r="U127" i="30"/>
  <c r="AH128" i="30"/>
  <c r="BR133" i="30"/>
  <c r="AR134" i="30"/>
  <c r="AH145" i="30"/>
  <c r="BT165" i="30"/>
  <c r="O171" i="30"/>
  <c r="BT171" i="30"/>
  <c r="AH186" i="30"/>
  <c r="AH196" i="30"/>
  <c r="U208" i="30"/>
  <c r="AN210" i="30"/>
  <c r="U215" i="30"/>
  <c r="O243" i="30"/>
  <c r="AH253" i="30"/>
  <c r="BP259" i="30"/>
  <c r="AH185" i="28"/>
  <c r="AH202" i="28"/>
  <c r="M205" i="28"/>
  <c r="U45" i="29"/>
  <c r="AR135" i="29"/>
  <c r="AR166" i="29"/>
  <c r="U172" i="29"/>
  <c r="U187" i="29"/>
  <c r="AR203" i="29"/>
  <c r="Q242" i="29"/>
  <c r="U262" i="29"/>
  <c r="AA60" i="30"/>
  <c r="BN44" i="30"/>
  <c r="BT110" i="30"/>
  <c r="BR168" i="30"/>
  <c r="BT172" i="30"/>
  <c r="AN180" i="30"/>
  <c r="O184" i="30"/>
  <c r="AN186" i="30"/>
  <c r="AN196" i="30"/>
  <c r="BR199" i="30"/>
  <c r="BT214" i="30"/>
  <c r="AN248" i="30"/>
  <c r="O253" i="30"/>
  <c r="BT257" i="30"/>
  <c r="BN261" i="30"/>
  <c r="AN269" i="30"/>
  <c r="AN272" i="30"/>
  <c r="BN275" i="30"/>
  <c r="AH121" i="28"/>
  <c r="AH128" i="28"/>
  <c r="BJ168" i="28"/>
  <c r="AR24" i="29"/>
  <c r="AP126" i="29"/>
  <c r="AR169" i="29"/>
  <c r="Q208" i="29"/>
  <c r="G254" i="29"/>
  <c r="Q279" i="29"/>
  <c r="AT60" i="30"/>
  <c r="BR22" i="30"/>
  <c r="AH27" i="30"/>
  <c r="BT29" i="30"/>
  <c r="BT32" i="30"/>
  <c r="BP42" i="30"/>
  <c r="BR44" i="30"/>
  <c r="BR58" i="30"/>
  <c r="AL219" i="30"/>
  <c r="O90" i="30"/>
  <c r="BP99" i="30"/>
  <c r="BP103" i="30"/>
  <c r="O116" i="30"/>
  <c r="AN119" i="30"/>
  <c r="O121" i="30"/>
  <c r="AN123" i="30"/>
  <c r="BT128" i="30"/>
  <c r="U131" i="30"/>
  <c r="AN133" i="30"/>
  <c r="BR135" i="30"/>
  <c r="AH140" i="30"/>
  <c r="AN143" i="30"/>
  <c r="BP144" i="30"/>
  <c r="AH168" i="30"/>
  <c r="O178" i="30"/>
  <c r="BR204" i="30"/>
  <c r="BR216" i="30"/>
  <c r="AF287" i="30"/>
  <c r="AH244" i="30"/>
  <c r="AH254" i="30"/>
  <c r="AN257" i="30"/>
  <c r="AH262" i="30"/>
  <c r="BR267" i="30"/>
  <c r="BP268" i="30"/>
  <c r="BJ139" i="28"/>
  <c r="S287" i="28"/>
  <c r="AR16" i="29"/>
  <c r="AR18" i="29"/>
  <c r="AR35" i="29"/>
  <c r="AR109" i="29"/>
  <c r="U133" i="29"/>
  <c r="AR179" i="29"/>
  <c r="AP195" i="29"/>
  <c r="AP202" i="29"/>
  <c r="K60" i="30"/>
  <c r="U44" i="30"/>
  <c r="BT45" i="30"/>
  <c r="AR54" i="30"/>
  <c r="AR90" i="30"/>
  <c r="AR101" i="30"/>
  <c r="AH114" i="30"/>
  <c r="U145" i="30"/>
  <c r="AN168" i="30"/>
  <c r="BP172" i="30"/>
  <c r="BN173" i="30"/>
  <c r="BT189" i="30"/>
  <c r="BR209" i="30"/>
  <c r="BT216" i="30"/>
  <c r="BN217" i="30"/>
  <c r="AH242" i="30"/>
  <c r="AR243" i="30"/>
  <c r="BR259" i="30"/>
  <c r="O262" i="30"/>
  <c r="AH277" i="30"/>
  <c r="BR281" i="30"/>
  <c r="U24" i="30"/>
  <c r="BP24" i="30"/>
  <c r="G41" i="30"/>
  <c r="BL41" i="30"/>
  <c r="BL54" i="30"/>
  <c r="G54" i="30"/>
  <c r="G26" i="30"/>
  <c r="AR26" i="30"/>
  <c r="BL26" i="30"/>
  <c r="AR33" i="30"/>
  <c r="BL33" i="30"/>
  <c r="BL42" i="30"/>
  <c r="G42" i="30"/>
  <c r="U27" i="30"/>
  <c r="BP27" i="30"/>
  <c r="G30" i="30"/>
  <c r="BL30" i="30"/>
  <c r="G21" i="30"/>
  <c r="AR21" i="30"/>
  <c r="BL21" i="30"/>
  <c r="AR28" i="30"/>
  <c r="BL28" i="30"/>
  <c r="G28" i="30"/>
  <c r="BL44" i="30"/>
  <c r="G44" i="30"/>
  <c r="G16" i="30"/>
  <c r="AR16" i="30"/>
  <c r="BL16" i="30"/>
  <c r="AR23" i="30"/>
  <c r="BL23" i="30"/>
  <c r="G23" i="30"/>
  <c r="BP35" i="30"/>
  <c r="U35" i="30"/>
  <c r="AR18" i="30"/>
  <c r="BL18" i="30"/>
  <c r="G18" i="30"/>
  <c r="AR36" i="30"/>
  <c r="G36" i="30"/>
  <c r="BL36" i="30"/>
  <c r="G51" i="30"/>
  <c r="BL51" i="30"/>
  <c r="G56" i="30"/>
  <c r="BL56" i="30"/>
  <c r="AR56" i="30"/>
  <c r="AR38" i="30"/>
  <c r="BL38" i="30"/>
  <c r="G38" i="30"/>
  <c r="U54" i="30"/>
  <c r="AR57" i="30"/>
  <c r="G57" i="30"/>
  <c r="BL57" i="30"/>
  <c r="G58" i="30"/>
  <c r="BL58" i="30"/>
  <c r="G39" i="30"/>
  <c r="AR39" i="30"/>
  <c r="BL39" i="30"/>
  <c r="G46" i="30"/>
  <c r="BL46" i="30"/>
  <c r="BL52" i="30"/>
  <c r="G52" i="30"/>
  <c r="BP56" i="30"/>
  <c r="U56" i="30"/>
  <c r="AR27" i="30"/>
  <c r="U36" i="30"/>
  <c r="BP36" i="30"/>
  <c r="U57" i="30"/>
  <c r="BP57" i="30"/>
  <c r="BL40" i="30"/>
  <c r="G40" i="30"/>
  <c r="U45" i="30"/>
  <c r="BP45" i="30"/>
  <c r="BL47" i="30"/>
  <c r="G47" i="30"/>
  <c r="AR48" i="30"/>
  <c r="BL48" i="30"/>
  <c r="G48" i="30"/>
  <c r="AR34" i="30"/>
  <c r="U34" i="30"/>
  <c r="BP34" i="30"/>
  <c r="AR35" i="30"/>
  <c r="U48" i="30"/>
  <c r="BP48" i="30"/>
  <c r="AR50" i="30"/>
  <c r="AR24" i="30"/>
  <c r="AZ53" i="30"/>
  <c r="BD53" i="30"/>
  <c r="AV53" i="30"/>
  <c r="BP91" i="30"/>
  <c r="BL92" i="30"/>
  <c r="G92" i="30"/>
  <c r="BT39" i="30"/>
  <c r="BN39" i="30"/>
  <c r="BN41" i="30"/>
  <c r="O41" i="30"/>
  <c r="BT41" i="30"/>
  <c r="G45" i="30"/>
  <c r="BL45" i="30"/>
  <c r="BR47" i="30"/>
  <c r="BT53" i="30"/>
  <c r="BN56" i="30"/>
  <c r="O56" i="30"/>
  <c r="BT56" i="30"/>
  <c r="AH58" i="30"/>
  <c r="AA219" i="30"/>
  <c r="BF219" i="30"/>
  <c r="O93" i="30"/>
  <c r="BT97" i="30"/>
  <c r="AH101" i="30"/>
  <c r="G104" i="30"/>
  <c r="BL104" i="30"/>
  <c r="AR104" i="30"/>
  <c r="Y60" i="30"/>
  <c r="AX60" i="30"/>
  <c r="G34" i="30"/>
  <c r="AN39" i="30"/>
  <c r="BN45" i="30"/>
  <c r="BN47" i="30"/>
  <c r="O47" i="30"/>
  <c r="AN53" i="30"/>
  <c r="BP53" i="30"/>
  <c r="BT57" i="30"/>
  <c r="AN57" i="30"/>
  <c r="BR57" i="30"/>
  <c r="BN91" i="30"/>
  <c r="O99" i="30"/>
  <c r="BR99" i="30"/>
  <c r="BN99" i="30"/>
  <c r="AH99" i="30"/>
  <c r="O39" i="30"/>
  <c r="AN45" i="30"/>
  <c r="O53" i="30"/>
  <c r="AN58" i="30"/>
  <c r="BT58" i="30"/>
  <c r="AF219" i="30"/>
  <c r="AH97" i="30"/>
  <c r="G98" i="30"/>
  <c r="AN101" i="30"/>
  <c r="BP16" i="30"/>
  <c r="BP21" i="30"/>
  <c r="BP26" i="30"/>
  <c r="BR36" i="30"/>
  <c r="BT42" i="30"/>
  <c r="AN42" i="30"/>
  <c r="AH89" i="30"/>
  <c r="BN89" i="30"/>
  <c r="AR92" i="30"/>
  <c r="AR95" i="30"/>
  <c r="BN96" i="30"/>
  <c r="BT96" i="30"/>
  <c r="AF60" i="30"/>
  <c r="BN34" i="30"/>
  <c r="BN36" i="30"/>
  <c r="O36" i="30"/>
  <c r="U39" i="30"/>
  <c r="BN51" i="30"/>
  <c r="O51" i="30"/>
  <c r="U53" i="30"/>
  <c r="BN57" i="30"/>
  <c r="O57" i="30"/>
  <c r="O92" i="30"/>
  <c r="BN92" i="30"/>
  <c r="AH45" i="30"/>
  <c r="AH14" i="30"/>
  <c r="O15" i="30"/>
  <c r="AN15" i="30"/>
  <c r="BN15" i="30"/>
  <c r="AH18" i="30"/>
  <c r="O20" i="30"/>
  <c r="AN20" i="30"/>
  <c r="BN20" i="30"/>
  <c r="AH23" i="30"/>
  <c r="O24" i="30"/>
  <c r="AN24" i="30"/>
  <c r="BN24" i="30"/>
  <c r="AH28" i="30"/>
  <c r="O29" i="30"/>
  <c r="AN29" i="30"/>
  <c r="BN29" i="30"/>
  <c r="O34" i="30"/>
  <c r="AN34" i="30"/>
  <c r="AH38" i="30"/>
  <c r="BN42" i="30"/>
  <c r="O42" i="30"/>
  <c r="AN48" i="30"/>
  <c r="AH52" i="30"/>
  <c r="BN58" i="30"/>
  <c r="O58" i="30"/>
  <c r="AN89" i="30"/>
  <c r="BT89" i="30"/>
  <c r="BL93" i="30"/>
  <c r="AV123" i="30"/>
  <c r="BJ60" i="30"/>
  <c r="AN46" i="30"/>
  <c r="AH90" i="30"/>
  <c r="BN90" i="30"/>
  <c r="BT92" i="30"/>
  <c r="AH93" i="30"/>
  <c r="BT99" i="30"/>
  <c r="AN99" i="30"/>
  <c r="O101" i="30"/>
  <c r="BP104" i="30"/>
  <c r="U104" i="30"/>
  <c r="G99" i="30"/>
  <c r="BL99" i="30"/>
  <c r="M60" i="30"/>
  <c r="AL60" i="30"/>
  <c r="BT38" i="30"/>
  <c r="AN38" i="30"/>
  <c r="BP38" i="30"/>
  <c r="BR46" i="30"/>
  <c r="BT52" i="30"/>
  <c r="AN52" i="30"/>
  <c r="M219" i="30"/>
  <c r="AT219" i="30"/>
  <c r="AH92" i="30"/>
  <c r="BT93" i="30"/>
  <c r="BL97" i="30"/>
  <c r="BT47" i="30"/>
  <c r="AN47" i="30"/>
  <c r="O97" i="30"/>
  <c r="BN97" i="30"/>
  <c r="BN46" i="30"/>
  <c r="O46" i="30"/>
  <c r="AX219" i="30"/>
  <c r="G93" i="30"/>
  <c r="G95" i="30"/>
  <c r="BT101" i="30"/>
  <c r="BN101" i="30"/>
  <c r="BN38" i="30"/>
  <c r="O38" i="30"/>
  <c r="AN44" i="30"/>
  <c r="BN52" i="30"/>
  <c r="O52" i="30"/>
  <c r="AR89" i="30"/>
  <c r="AH91" i="30"/>
  <c r="AN92" i="30"/>
  <c r="BL96" i="30"/>
  <c r="G96" i="30"/>
  <c r="AR96" i="30"/>
  <c r="BL98" i="30"/>
  <c r="BR101" i="30"/>
  <c r="U115" i="30"/>
  <c r="BP115" i="30"/>
  <c r="AR115" i="30"/>
  <c r="O134" i="30"/>
  <c r="AN134" i="30"/>
  <c r="BN134" i="30"/>
  <c r="BR14" i="30"/>
  <c r="AR97" i="30"/>
  <c r="BL121" i="30"/>
  <c r="G121" i="30"/>
  <c r="E219" i="30"/>
  <c r="AC219" i="30"/>
  <c r="BB219" i="30"/>
  <c r="BT103" i="30"/>
  <c r="AR111" i="30"/>
  <c r="AH113" i="30"/>
  <c r="BR113" i="30"/>
  <c r="BL119" i="30"/>
  <c r="AR125" i="30"/>
  <c r="G127" i="30"/>
  <c r="BL134" i="30"/>
  <c r="G134" i="30"/>
  <c r="G135" i="30"/>
  <c r="BL135" i="30"/>
  <c r="AR141" i="30"/>
  <c r="BL173" i="30"/>
  <c r="G173" i="30"/>
  <c r="BL191" i="30"/>
  <c r="G191" i="30"/>
  <c r="BR92" i="30"/>
  <c r="BR97" i="30"/>
  <c r="AN103" i="30"/>
  <c r="BN104" i="30"/>
  <c r="O104" i="30"/>
  <c r="BN114" i="30"/>
  <c r="O114" i="30"/>
  <c r="BL123" i="30"/>
  <c r="G123" i="30"/>
  <c r="AR129" i="30"/>
  <c r="G166" i="30"/>
  <c r="AR166" i="30"/>
  <c r="BL166" i="30"/>
  <c r="BL174" i="30"/>
  <c r="G174" i="30"/>
  <c r="AR179" i="30"/>
  <c r="G179" i="30"/>
  <c r="BL179" i="30"/>
  <c r="BL132" i="30"/>
  <c r="G132" i="30"/>
  <c r="O137" i="30"/>
  <c r="AN137" i="30"/>
  <c r="BN137" i="30"/>
  <c r="G137" i="30"/>
  <c r="U143" i="30"/>
  <c r="BP143" i="30"/>
  <c r="AH146" i="30"/>
  <c r="BR146" i="30"/>
  <c r="O167" i="30"/>
  <c r="AN167" i="30"/>
  <c r="BR167" i="30"/>
  <c r="BN167" i="30"/>
  <c r="K219" i="30"/>
  <c r="BJ219" i="30"/>
  <c r="AR93" i="30"/>
  <c r="BP110" i="30"/>
  <c r="AN113" i="30"/>
  <c r="BL116" i="30"/>
  <c r="O117" i="30"/>
  <c r="BT119" i="30"/>
  <c r="BL126" i="30"/>
  <c r="BL127" i="30"/>
  <c r="AH131" i="30"/>
  <c r="U108" i="30"/>
  <c r="BP108" i="30"/>
  <c r="BL120" i="30"/>
  <c r="G120" i="30"/>
  <c r="BT122" i="30"/>
  <c r="AH141" i="30"/>
  <c r="BR141" i="30"/>
  <c r="BP167" i="30"/>
  <c r="BT105" i="30"/>
  <c r="BN105" i="30"/>
  <c r="AN105" i="30"/>
  <c r="O105" i="30"/>
  <c r="AH105" i="30"/>
  <c r="BR109" i="30"/>
  <c r="BL111" i="30"/>
  <c r="G113" i="30"/>
  <c r="BL117" i="30"/>
  <c r="BL128" i="30"/>
  <c r="G128" i="30"/>
  <c r="AH134" i="30"/>
  <c r="BR134" i="30"/>
  <c r="U137" i="30"/>
  <c r="AR137" i="30"/>
  <c r="BP137" i="30"/>
  <c r="BT184" i="30"/>
  <c r="AN184" i="30"/>
  <c r="BL91" i="30"/>
  <c r="BR93" i="30"/>
  <c r="BR98" i="30"/>
  <c r="BL101" i="30"/>
  <c r="G101" i="30"/>
  <c r="BL108" i="30"/>
  <c r="G111" i="30"/>
  <c r="AR119" i="30"/>
  <c r="BL139" i="30"/>
  <c r="G139" i="30"/>
  <c r="BR105" i="30"/>
  <c r="AH108" i="30"/>
  <c r="BR108" i="30"/>
  <c r="AN109" i="30"/>
  <c r="BL110" i="30"/>
  <c r="G110" i="30"/>
  <c r="AR110" i="30"/>
  <c r="AH117" i="30"/>
  <c r="BR117" i="30"/>
  <c r="BR137" i="30"/>
  <c r="G145" i="30"/>
  <c r="BL145" i="30"/>
  <c r="G171" i="30"/>
  <c r="AR171" i="30"/>
  <c r="BL171" i="30"/>
  <c r="G187" i="30"/>
  <c r="BL187" i="30"/>
  <c r="BR104" i="30"/>
  <c r="AR107" i="30"/>
  <c r="BL107" i="30"/>
  <c r="G109" i="30"/>
  <c r="BN119" i="30"/>
  <c r="O119" i="30"/>
  <c r="G122" i="30"/>
  <c r="BL133" i="30"/>
  <c r="G133" i="30"/>
  <c r="O146" i="30"/>
  <c r="AN146" i="30"/>
  <c r="BN146" i="30"/>
  <c r="BL103" i="30"/>
  <c r="G107" i="30"/>
  <c r="BT108" i="30"/>
  <c r="AR113" i="30"/>
  <c r="BL115" i="30"/>
  <c r="G115" i="30"/>
  <c r="AR116" i="30"/>
  <c r="BT117" i="30"/>
  <c r="AH121" i="30"/>
  <c r="BL125" i="30"/>
  <c r="G125" i="30"/>
  <c r="AR126" i="30"/>
  <c r="AN127" i="30"/>
  <c r="AR139" i="30"/>
  <c r="U196" i="30"/>
  <c r="AR196" i="30"/>
  <c r="BP196" i="30"/>
  <c r="AR102" i="30"/>
  <c r="BL102" i="30"/>
  <c r="AH103" i="30"/>
  <c r="BR103" i="30"/>
  <c r="AN104" i="30"/>
  <c r="BL105" i="30"/>
  <c r="G105" i="30"/>
  <c r="BN109" i="30"/>
  <c r="O109" i="30"/>
  <c r="BL129" i="30"/>
  <c r="G129" i="30"/>
  <c r="AR146" i="30"/>
  <c r="U181" i="30"/>
  <c r="BP181" i="30"/>
  <c r="AR181" i="30"/>
  <c r="U207" i="30"/>
  <c r="BP207" i="30"/>
  <c r="BT137" i="30"/>
  <c r="BP145" i="30"/>
  <c r="BL165" i="30"/>
  <c r="AH167" i="30"/>
  <c r="BL169" i="30"/>
  <c r="BT173" i="30"/>
  <c r="BL183" i="30"/>
  <c r="BL186" i="30"/>
  <c r="G186" i="30"/>
  <c r="AR186" i="30"/>
  <c r="AR189" i="30"/>
  <c r="BL189" i="30"/>
  <c r="G189" i="30"/>
  <c r="AN190" i="30"/>
  <c r="BT190" i="30"/>
  <c r="BT134" i="30"/>
  <c r="BL137" i="30"/>
  <c r="BT138" i="30"/>
  <c r="BN139" i="30"/>
  <c r="G141" i="30"/>
  <c r="BT141" i="30"/>
  <c r="BN141" i="30"/>
  <c r="BR145" i="30"/>
  <c r="BT146" i="30"/>
  <c r="BP146" i="30"/>
  <c r="G165" i="30"/>
  <c r="G169" i="30"/>
  <c r="AN173" i="30"/>
  <c r="BL175" i="30"/>
  <c r="AH177" i="30"/>
  <c r="BR187" i="30"/>
  <c r="G192" i="30"/>
  <c r="BL192" i="30"/>
  <c r="G197" i="30"/>
  <c r="BL197" i="30"/>
  <c r="BP210" i="30"/>
  <c r="BR122" i="30"/>
  <c r="BR127" i="30"/>
  <c r="BL131" i="30"/>
  <c r="AN135" i="30"/>
  <c r="BT139" i="30"/>
  <c r="BR139" i="30"/>
  <c r="BL141" i="30"/>
  <c r="AN141" i="30"/>
  <c r="BP141" i="30"/>
  <c r="BT143" i="30"/>
  <c r="BL146" i="30"/>
  <c r="BP166" i="30"/>
  <c r="BT167" i="30"/>
  <c r="BN171" i="30"/>
  <c r="O174" i="30"/>
  <c r="BP175" i="30"/>
  <c r="O183" i="30"/>
  <c r="AH187" i="30"/>
  <c r="G204" i="30"/>
  <c r="BL204" i="30"/>
  <c r="G215" i="30"/>
  <c r="BL215" i="30"/>
  <c r="AH110" i="30"/>
  <c r="AH115" i="30"/>
  <c r="G138" i="30"/>
  <c r="AN139" i="30"/>
  <c r="G140" i="30"/>
  <c r="BL147" i="30"/>
  <c r="G147" i="30"/>
  <c r="BR166" i="30"/>
  <c r="BL167" i="30"/>
  <c r="G167" i="30"/>
  <c r="BL168" i="30"/>
  <c r="G168" i="30"/>
  <c r="U189" i="30"/>
  <c r="BP189" i="30"/>
  <c r="AR190" i="30"/>
  <c r="G190" i="30"/>
  <c r="BL190" i="30"/>
  <c r="BN204" i="30"/>
  <c r="O204" i="30"/>
  <c r="BN133" i="30"/>
  <c r="O133" i="30"/>
  <c r="AR143" i="30"/>
  <c r="G143" i="30"/>
  <c r="G144" i="30"/>
  <c r="BT145" i="30"/>
  <c r="AN145" i="30"/>
  <c r="BL184" i="30"/>
  <c r="G184" i="30"/>
  <c r="U186" i="30"/>
  <c r="BP186" i="30"/>
  <c r="BL198" i="30"/>
  <c r="G198" i="30"/>
  <c r="AR198" i="30"/>
  <c r="U201" i="30"/>
  <c r="BP201" i="30"/>
  <c r="BL205" i="30"/>
  <c r="AR205" i="30"/>
  <c r="G205" i="30"/>
  <c r="U214" i="30"/>
  <c r="BP214" i="30"/>
  <c r="BN135" i="30"/>
  <c r="O135" i="30"/>
  <c r="BN147" i="30"/>
  <c r="O147" i="30"/>
  <c r="AR167" i="30"/>
  <c r="BL172" i="30"/>
  <c r="G172" i="30"/>
  <c r="O173" i="30"/>
  <c r="U178" i="30"/>
  <c r="BP178" i="30"/>
  <c r="BR179" i="30"/>
  <c r="BN190" i="30"/>
  <c r="O190" i="30"/>
  <c r="BR201" i="30"/>
  <c r="AH201" i="30"/>
  <c r="O110" i="30"/>
  <c r="AN110" i="30"/>
  <c r="BN110" i="30"/>
  <c r="O115" i="30"/>
  <c r="AN115" i="30"/>
  <c r="BN115" i="30"/>
  <c r="O120" i="30"/>
  <c r="AN120" i="30"/>
  <c r="BN120" i="30"/>
  <c r="O125" i="30"/>
  <c r="AN125" i="30"/>
  <c r="BN138" i="30"/>
  <c r="O138" i="30"/>
  <c r="BN140" i="30"/>
  <c r="O140" i="30"/>
  <c r="U141" i="30"/>
  <c r="U146" i="30"/>
  <c r="BN165" i="30"/>
  <c r="AN165" i="30"/>
  <c r="O165" i="30"/>
  <c r="BT166" i="30"/>
  <c r="AN166" i="30"/>
  <c r="BN169" i="30"/>
  <c r="AN169" i="30"/>
  <c r="O169" i="30"/>
  <c r="AR175" i="30"/>
  <c r="BL177" i="30"/>
  <c r="BR183" i="30"/>
  <c r="AH183" i="30"/>
  <c r="BR186" i="30"/>
  <c r="BL193" i="30"/>
  <c r="G193" i="30"/>
  <c r="U205" i="30"/>
  <c r="BP205" i="30"/>
  <c r="AH132" i="30"/>
  <c r="BN143" i="30"/>
  <c r="O143" i="30"/>
  <c r="BN145" i="30"/>
  <c r="O145" i="30"/>
  <c r="U167" i="30"/>
  <c r="BT179" i="30"/>
  <c r="AN179" i="30"/>
  <c r="G195" i="30"/>
  <c r="BL195" i="30"/>
  <c r="AR133" i="30"/>
  <c r="AR135" i="30"/>
  <c r="BR165" i="30"/>
  <c r="AH165" i="30"/>
  <c r="BR169" i="30"/>
  <c r="AH169" i="30"/>
  <c r="AH174" i="30"/>
  <c r="BT183" i="30"/>
  <c r="AN183" i="30"/>
  <c r="AH189" i="30"/>
  <c r="BR189" i="30"/>
  <c r="G199" i="30"/>
  <c r="BL199" i="30"/>
  <c r="O123" i="30"/>
  <c r="O128" i="30"/>
  <c r="BT132" i="30"/>
  <c r="AR140" i="30"/>
  <c r="AR147" i="30"/>
  <c r="BT174" i="30"/>
  <c r="AR177" i="30"/>
  <c r="BN185" i="30"/>
  <c r="O185" i="30"/>
  <c r="BL250" i="30"/>
  <c r="G250" i="30"/>
  <c r="AH137" i="30"/>
  <c r="BN166" i="30"/>
  <c r="O166" i="30"/>
  <c r="BT177" i="30"/>
  <c r="BR177" i="30"/>
  <c r="BT178" i="30"/>
  <c r="AN178" i="30"/>
  <c r="G183" i="30"/>
  <c r="O187" i="30"/>
  <c r="BN187" i="30"/>
  <c r="BP193" i="30"/>
  <c r="G210" i="30"/>
  <c r="BL210" i="30"/>
  <c r="BN186" i="30"/>
  <c r="BN191" i="30"/>
  <c r="BT192" i="30"/>
  <c r="BR195" i="30"/>
  <c r="AH195" i="30"/>
  <c r="O198" i="30"/>
  <c r="BT198" i="30"/>
  <c r="AN199" i="30"/>
  <c r="G266" i="30"/>
  <c r="BL266" i="30"/>
  <c r="U275" i="30"/>
  <c r="BP275" i="30"/>
  <c r="BR171" i="30"/>
  <c r="BP179" i="30"/>
  <c r="BT187" i="30"/>
  <c r="U190" i="30"/>
  <c r="AN192" i="30"/>
  <c r="BN193" i="30"/>
  <c r="G201" i="30"/>
  <c r="BR207" i="30"/>
  <c r="BN207" i="30"/>
  <c r="U211" i="30"/>
  <c r="E287" i="30"/>
  <c r="BL241" i="30"/>
  <c r="G241" i="30"/>
  <c r="BN266" i="30"/>
  <c r="U191" i="30"/>
  <c r="BR208" i="30"/>
  <c r="AH208" i="30"/>
  <c r="BT215" i="30"/>
  <c r="BR215" i="30"/>
  <c r="BN215" i="30"/>
  <c r="AN215" i="30"/>
  <c r="O215" i="30"/>
  <c r="AR245" i="30"/>
  <c r="BL245" i="30"/>
  <c r="G245" i="30"/>
  <c r="AN193" i="30"/>
  <c r="BR193" i="30"/>
  <c r="BT195" i="30"/>
  <c r="BN199" i="30"/>
  <c r="O199" i="30"/>
  <c r="G202" i="30"/>
  <c r="BT204" i="30"/>
  <c r="AR208" i="30"/>
  <c r="BL208" i="30"/>
  <c r="BN210" i="30"/>
  <c r="BN211" i="30"/>
  <c r="BL216" i="30"/>
  <c r="G216" i="30"/>
  <c r="G242" i="30"/>
  <c r="AR242" i="30"/>
  <c r="BL242" i="30"/>
  <c r="BL259" i="30"/>
  <c r="G259" i="30"/>
  <c r="AR173" i="30"/>
  <c r="BN174" i="30"/>
  <c r="AN177" i="30"/>
  <c r="BR184" i="30"/>
  <c r="AH185" i="30"/>
  <c r="BL185" i="30"/>
  <c r="BN189" i="30"/>
  <c r="BR190" i="30"/>
  <c r="AH190" i="30"/>
  <c r="O193" i="30"/>
  <c r="AN195" i="30"/>
  <c r="BN201" i="30"/>
  <c r="AR201" i="30"/>
  <c r="BT202" i="30"/>
  <c r="AH204" i="30"/>
  <c r="BT207" i="30"/>
  <c r="G208" i="30"/>
  <c r="G209" i="30"/>
  <c r="BR211" i="30"/>
  <c r="BP211" i="30"/>
  <c r="G247" i="30"/>
  <c r="AR247" i="30"/>
  <c r="BL247" i="30"/>
  <c r="AN174" i="30"/>
  <c r="BN177" i="30"/>
  <c r="BR178" i="30"/>
  <c r="BT180" i="30"/>
  <c r="AR183" i="30"/>
  <c r="AN189" i="30"/>
  <c r="G196" i="30"/>
  <c r="BR197" i="30"/>
  <c r="AN205" i="30"/>
  <c r="BL207" i="30"/>
  <c r="G207" i="30"/>
  <c r="AR207" i="30"/>
  <c r="AH211" i="30"/>
  <c r="BR213" i="30"/>
  <c r="AH213" i="30"/>
  <c r="BL243" i="30"/>
  <c r="G243" i="30"/>
  <c r="AR178" i="30"/>
  <c r="BN180" i="30"/>
  <c r="O180" i="30"/>
  <c r="G185" i="30"/>
  <c r="AN185" i="30"/>
  <c r="AR192" i="30"/>
  <c r="BN209" i="30"/>
  <c r="O209" i="30"/>
  <c r="BL248" i="30"/>
  <c r="G248" i="30"/>
  <c r="O168" i="30"/>
  <c r="BN172" i="30"/>
  <c r="BR173" i="30"/>
  <c r="G178" i="30"/>
  <c r="BL178" i="30"/>
  <c r="G181" i="30"/>
  <c r="BT185" i="30"/>
  <c r="AR187" i="30"/>
  <c r="BN195" i="30"/>
  <c r="O195" i="30"/>
  <c r="BR210" i="30"/>
  <c r="BT211" i="30"/>
  <c r="AR214" i="30"/>
  <c r="BL214" i="30"/>
  <c r="G214" i="30"/>
  <c r="AH215" i="30"/>
  <c r="BL279" i="30"/>
  <c r="G279" i="30"/>
  <c r="BL269" i="30"/>
  <c r="G269" i="30"/>
  <c r="BP278" i="30"/>
  <c r="U278" i="30"/>
  <c r="BR192" i="30"/>
  <c r="AN197" i="30"/>
  <c r="AR209" i="30"/>
  <c r="AH210" i="30"/>
  <c r="BL211" i="30"/>
  <c r="G211" i="30"/>
  <c r="AR211" i="30"/>
  <c r="U285" i="30"/>
  <c r="BP285" i="30"/>
  <c r="BN242" i="30"/>
  <c r="BN247" i="30"/>
  <c r="BR249" i="30"/>
  <c r="BP266" i="30"/>
  <c r="AR273" i="30"/>
  <c r="BL273" i="30"/>
  <c r="G273" i="30"/>
  <c r="O172" i="30"/>
  <c r="O177" i="30"/>
  <c r="O181" i="30"/>
  <c r="O186" i="30"/>
  <c r="O191" i="30"/>
  <c r="O196" i="30"/>
  <c r="O201" i="30"/>
  <c r="O205" i="30"/>
  <c r="O210" i="30"/>
  <c r="AH214" i="30"/>
  <c r="AT287" i="30"/>
  <c r="AR248" i="30"/>
  <c r="AN254" i="30"/>
  <c r="BR285" i="30"/>
  <c r="K287" i="30"/>
  <c r="AN249" i="30"/>
  <c r="AR250" i="30"/>
  <c r="AR255" i="30"/>
  <c r="G256" i="30"/>
  <c r="BL256" i="30"/>
  <c r="AR269" i="30"/>
  <c r="G280" i="30"/>
  <c r="AR280" i="30"/>
  <c r="BL280" i="30"/>
  <c r="U283" i="30"/>
  <c r="AH285" i="30"/>
  <c r="AN244" i="30"/>
  <c r="BL260" i="30"/>
  <c r="G260" i="30"/>
  <c r="AR263" i="30"/>
  <c r="BL263" i="30"/>
  <c r="G263" i="30"/>
  <c r="G271" i="30"/>
  <c r="AR271" i="30"/>
  <c r="BL271" i="30"/>
  <c r="O214" i="30"/>
  <c r="AN214" i="30"/>
  <c r="AH217" i="30"/>
  <c r="AR244" i="30"/>
  <c r="BL244" i="30"/>
  <c r="G244" i="30"/>
  <c r="BL249" i="30"/>
  <c r="G249" i="30"/>
  <c r="AR254" i="30"/>
  <c r="BL254" i="30"/>
  <c r="G254" i="30"/>
  <c r="BL274" i="30"/>
  <c r="G274" i="30"/>
  <c r="AN275" i="30"/>
  <c r="BL284" i="30"/>
  <c r="G284" i="30"/>
  <c r="AN285" i="30"/>
  <c r="BJ287" i="30"/>
  <c r="BB287" i="30"/>
  <c r="BP242" i="30"/>
  <c r="BP247" i="30"/>
  <c r="G251" i="30"/>
  <c r="AR251" i="30"/>
  <c r="BL251" i="30"/>
  <c r="BN254" i="30"/>
  <c r="U271" i="30"/>
  <c r="BP271" i="30"/>
  <c r="BP277" i="30"/>
  <c r="BL281" i="30"/>
  <c r="G281" i="30"/>
  <c r="AR281" i="30"/>
  <c r="BL213" i="30"/>
  <c r="AR241" i="30"/>
  <c r="BF287" i="30"/>
  <c r="BN244" i="30"/>
  <c r="BN249" i="30"/>
  <c r="BN251" i="30"/>
  <c r="U254" i="30"/>
  <c r="G261" i="30"/>
  <c r="AR261" i="30"/>
  <c r="BL261" i="30"/>
  <c r="AR278" i="30"/>
  <c r="AA287" i="30"/>
  <c r="BN245" i="30"/>
  <c r="AN245" i="30"/>
  <c r="O245" i="30"/>
  <c r="BL265" i="30"/>
  <c r="G265" i="30"/>
  <c r="BL268" i="30"/>
  <c r="G268" i="30"/>
  <c r="AR274" i="30"/>
  <c r="BR280" i="30"/>
  <c r="AR284" i="30"/>
  <c r="AC287" i="30"/>
  <c r="BP245" i="30"/>
  <c r="U251" i="30"/>
  <c r="BP251" i="30"/>
  <c r="U261" i="30"/>
  <c r="BP261" i="30"/>
  <c r="G275" i="30"/>
  <c r="AR275" i="30"/>
  <c r="BL275" i="30"/>
  <c r="G285" i="30"/>
  <c r="AR285" i="30"/>
  <c r="BL285" i="30"/>
  <c r="AR217" i="30"/>
  <c r="BR245" i="30"/>
  <c r="BL253" i="30"/>
  <c r="G253" i="30"/>
  <c r="AR253" i="30"/>
  <c r="BL255" i="30"/>
  <c r="G255" i="30"/>
  <c r="BR248" i="30"/>
  <c r="AR262" i="30"/>
  <c r="AR267" i="30"/>
  <c r="AR277" i="30"/>
  <c r="O242" i="30"/>
  <c r="AN242" i="30"/>
  <c r="AH245" i="30"/>
  <c r="O247" i="30"/>
  <c r="AN247" i="30"/>
  <c r="AH250" i="30"/>
  <c r="O251" i="30"/>
  <c r="AN251" i="30"/>
  <c r="AH255" i="30"/>
  <c r="O256" i="30"/>
  <c r="AN256" i="30"/>
  <c r="AH260" i="30"/>
  <c r="O261" i="30"/>
  <c r="AN261" i="30"/>
  <c r="O266" i="30"/>
  <c r="AN266" i="30"/>
  <c r="AH269" i="30"/>
  <c r="O271" i="30"/>
  <c r="AN271" i="30"/>
  <c r="AH274" i="30"/>
  <c r="O275" i="30"/>
  <c r="AH279" i="30"/>
  <c r="O280" i="30"/>
  <c r="AH284" i="30"/>
  <c r="O285" i="30"/>
  <c r="G278" i="30"/>
  <c r="G283" i="30"/>
  <c r="O241" i="30"/>
  <c r="AN241" i="30"/>
  <c r="O250" i="30"/>
  <c r="AN250" i="30"/>
  <c r="O255" i="30"/>
  <c r="AH259" i="30"/>
  <c r="O260" i="30"/>
  <c r="AN260" i="30"/>
  <c r="AH263" i="30"/>
  <c r="O265" i="30"/>
  <c r="AN265" i="30"/>
  <c r="AH268" i="30"/>
  <c r="O269" i="30"/>
  <c r="AH273" i="30"/>
  <c r="O274" i="30"/>
  <c r="AN274" i="30"/>
  <c r="AH278" i="30"/>
  <c r="O279" i="30"/>
  <c r="AN279" i="30"/>
  <c r="BN279" i="30"/>
  <c r="AH283" i="30"/>
  <c r="O284" i="30"/>
  <c r="AN284" i="30"/>
  <c r="Y287" i="30"/>
  <c r="BR241" i="30"/>
  <c r="G257" i="30"/>
  <c r="G262" i="30"/>
  <c r="G267" i="30"/>
  <c r="G272" i="30"/>
  <c r="G277" i="30"/>
  <c r="BL278" i="30"/>
  <c r="BL283" i="30"/>
  <c r="O244" i="30"/>
  <c r="O249" i="30"/>
  <c r="O254" i="30"/>
  <c r="O259" i="30"/>
  <c r="O263" i="30"/>
  <c r="O268" i="30"/>
  <c r="AN268" i="30"/>
  <c r="O273" i="30"/>
  <c r="AN273" i="30"/>
  <c r="O278" i="30"/>
  <c r="AN278" i="30"/>
  <c r="O283" i="30"/>
  <c r="AN283" i="30"/>
  <c r="AP279" i="29"/>
  <c r="U279" i="29"/>
  <c r="AD279" i="29" s="1"/>
  <c r="G279" i="29"/>
  <c r="U35" i="29"/>
  <c r="AH35" i="29" s="1"/>
  <c r="G35" i="29"/>
  <c r="G48" i="29"/>
  <c r="AP48" i="29"/>
  <c r="G191" i="29"/>
  <c r="U191" i="29"/>
  <c r="AH191" i="29" s="1"/>
  <c r="AP191" i="29"/>
  <c r="U89" i="29"/>
  <c r="AH89" i="29" s="1"/>
  <c r="G89" i="29"/>
  <c r="AP89" i="29"/>
  <c r="G103" i="29"/>
  <c r="AP103" i="29"/>
  <c r="AP205" i="29"/>
  <c r="U205" i="29"/>
  <c r="AH205" i="29" s="1"/>
  <c r="AP265" i="29"/>
  <c r="U265" i="29"/>
  <c r="G265" i="29"/>
  <c r="G34" i="29"/>
  <c r="G132" i="29"/>
  <c r="G139" i="29"/>
  <c r="AP139" i="29"/>
  <c r="BH205" i="28"/>
  <c r="BH280" i="28"/>
  <c r="U189" i="29"/>
  <c r="Q250" i="29"/>
  <c r="BJ16" i="28"/>
  <c r="AH18" i="28"/>
  <c r="G41" i="28"/>
  <c r="AH44" i="28"/>
  <c r="BF47" i="28"/>
  <c r="M89" i="28"/>
  <c r="AH91" i="28"/>
  <c r="AH180" i="28"/>
  <c r="AH199" i="28"/>
  <c r="BJ215" i="28"/>
  <c r="AR287" i="28"/>
  <c r="BF248" i="28"/>
  <c r="AH281" i="28"/>
  <c r="G18" i="29"/>
  <c r="G23" i="29"/>
  <c r="U32" i="29"/>
  <c r="U57" i="29"/>
  <c r="AR95" i="29"/>
  <c r="Q102" i="29"/>
  <c r="AR127" i="29"/>
  <c r="AR141" i="29"/>
  <c r="G178" i="29"/>
  <c r="Q179" i="29"/>
  <c r="AR189" i="29"/>
  <c r="Q204" i="29"/>
  <c r="AR214" i="29"/>
  <c r="Q269" i="29"/>
  <c r="Q272" i="29"/>
  <c r="Q281" i="29"/>
  <c r="AR285" i="29"/>
  <c r="BF122" i="28"/>
  <c r="U28" i="29"/>
  <c r="G40" i="29"/>
  <c r="Q168" i="29"/>
  <c r="AR175" i="29"/>
  <c r="AR198" i="29"/>
  <c r="AH34" i="28"/>
  <c r="BJ47" i="28"/>
  <c r="BH123" i="28"/>
  <c r="AH131" i="28"/>
  <c r="AH138" i="28"/>
  <c r="BJ184" i="28"/>
  <c r="O60" i="29"/>
  <c r="AR38" i="29"/>
  <c r="Q145" i="29"/>
  <c r="G165" i="29"/>
  <c r="Q195" i="29"/>
  <c r="G209" i="29"/>
  <c r="G268" i="29"/>
  <c r="AV287" i="28"/>
  <c r="Q251" i="29"/>
  <c r="BF48" i="28"/>
  <c r="G90" i="28"/>
  <c r="BF96" i="28"/>
  <c r="BJ120" i="28"/>
  <c r="BJ127" i="28"/>
  <c r="BJ134" i="28"/>
  <c r="BF139" i="28"/>
  <c r="AH181" i="28"/>
  <c r="AH184" i="28"/>
  <c r="AH190" i="28"/>
  <c r="BF208" i="28"/>
  <c r="BJ216" i="28"/>
  <c r="AH279" i="28"/>
  <c r="AH283" i="28"/>
  <c r="Q20" i="29"/>
  <c r="AR50" i="29"/>
  <c r="AR54" i="29"/>
  <c r="AR101" i="29"/>
  <c r="U105" i="29"/>
  <c r="AR108" i="29"/>
  <c r="G111" i="29"/>
  <c r="AR119" i="29"/>
  <c r="AR123" i="29"/>
  <c r="AP129" i="29"/>
  <c r="Q131" i="29"/>
  <c r="AP175" i="29"/>
  <c r="Q256" i="29"/>
  <c r="Q280" i="29"/>
  <c r="AR284" i="29"/>
  <c r="BF115" i="28"/>
  <c r="BF18" i="28"/>
  <c r="BJ23" i="28"/>
  <c r="G30" i="28"/>
  <c r="BF91" i="28"/>
  <c r="AH110" i="28"/>
  <c r="AH117" i="28"/>
  <c r="AH125" i="28"/>
  <c r="AH187" i="28"/>
  <c r="AH208" i="28"/>
  <c r="AH242" i="28"/>
  <c r="AH277" i="28"/>
  <c r="AR21" i="29"/>
  <c r="Q24" i="29"/>
  <c r="AR53" i="29"/>
  <c r="AR122" i="29"/>
  <c r="AR133" i="29"/>
  <c r="AR137" i="29"/>
  <c r="G140" i="29"/>
  <c r="AR177" i="29"/>
  <c r="AR190" i="29"/>
  <c r="G198" i="29"/>
  <c r="AR217" i="29"/>
  <c r="BF46" i="28"/>
  <c r="Q205" i="29"/>
  <c r="G119" i="28"/>
  <c r="BJ135" i="28"/>
  <c r="AH175" i="28"/>
  <c r="BJ191" i="28"/>
  <c r="AH263" i="28"/>
  <c r="AF60" i="29"/>
  <c r="U22" i="29"/>
  <c r="Q27" i="29"/>
  <c r="AP35" i="29"/>
  <c r="U56" i="29"/>
  <c r="AR105" i="29"/>
  <c r="AR129" i="29"/>
  <c r="G134" i="29"/>
  <c r="AR144" i="29"/>
  <c r="AR185" i="29"/>
  <c r="U197" i="29"/>
  <c r="AR201" i="29"/>
  <c r="Q257" i="29"/>
  <c r="G266" i="29"/>
  <c r="BJ15" i="28"/>
  <c r="AH27" i="28"/>
  <c r="BJ93" i="28"/>
  <c r="AL111" i="28"/>
  <c r="AL133" i="28"/>
  <c r="AH179" i="28"/>
  <c r="BJ198" i="28"/>
  <c r="BJ211" i="28"/>
  <c r="AR51" i="29"/>
  <c r="AR56" i="29"/>
  <c r="AR92" i="29"/>
  <c r="AR120" i="29"/>
  <c r="BF57" i="28"/>
  <c r="BJ137" i="28"/>
  <c r="M147" i="28"/>
  <c r="BF171" i="28"/>
  <c r="AH196" i="28"/>
  <c r="AH203" i="28"/>
  <c r="BJ205" i="28"/>
  <c r="BF210" i="28"/>
  <c r="BF244" i="28"/>
  <c r="BF272" i="28"/>
  <c r="Q57" i="29"/>
  <c r="G90" i="29"/>
  <c r="G93" i="29"/>
  <c r="AR99" i="29"/>
  <c r="G114" i="29"/>
  <c r="AR121" i="29"/>
  <c r="AR134" i="29"/>
  <c r="U147" i="29"/>
  <c r="AD147" i="29" s="1"/>
  <c r="AR192" i="29"/>
  <c r="G213" i="29"/>
  <c r="AP241" i="29"/>
  <c r="AL26" i="28"/>
  <c r="AL120" i="28"/>
  <c r="AL141" i="28"/>
  <c r="AR52" i="29"/>
  <c r="AR114" i="29"/>
  <c r="U139" i="29"/>
  <c r="AH139" i="29" s="1"/>
  <c r="Q167" i="29"/>
  <c r="G169" i="29"/>
  <c r="AR191" i="29"/>
  <c r="AR199" i="29"/>
  <c r="BJ20" i="28"/>
  <c r="AH22" i="28"/>
  <c r="BF27" i="28"/>
  <c r="BF39" i="28"/>
  <c r="BF92" i="28"/>
  <c r="AH99" i="28"/>
  <c r="G143" i="28"/>
  <c r="AL145" i="28"/>
  <c r="AL165" i="28"/>
  <c r="AH165" i="28"/>
  <c r="M168" i="28"/>
  <c r="M178" i="28"/>
  <c r="AH197" i="28"/>
  <c r="AH204" i="28"/>
  <c r="BJ207" i="28"/>
  <c r="AH266" i="28"/>
  <c r="AP24" i="29"/>
  <c r="AR26" i="29"/>
  <c r="Q36" i="29"/>
  <c r="AP44" i="29"/>
  <c r="U50" i="29"/>
  <c r="G53" i="29"/>
  <c r="G58" i="29"/>
  <c r="U98" i="29"/>
  <c r="G119" i="29"/>
  <c r="G122" i="29"/>
  <c r="AR128" i="29"/>
  <c r="G137" i="29"/>
  <c r="AR174" i="29"/>
  <c r="G196" i="29"/>
  <c r="G207" i="29"/>
  <c r="U211" i="29"/>
  <c r="G251" i="29"/>
  <c r="G275" i="29"/>
  <c r="S60" i="28"/>
  <c r="BF15" i="28"/>
  <c r="G52" i="28"/>
  <c r="AH143" i="28"/>
  <c r="BF211" i="28"/>
  <c r="AP33" i="29"/>
  <c r="U92" i="29"/>
  <c r="AH92" i="29" s="1"/>
  <c r="U113" i="29"/>
  <c r="AP179" i="29"/>
  <c r="U185" i="29"/>
  <c r="G204" i="29"/>
  <c r="AP249" i="29"/>
  <c r="U281" i="29"/>
  <c r="AH281" i="29" s="1"/>
  <c r="G283" i="29"/>
  <c r="U16" i="29"/>
  <c r="AP16" i="29"/>
  <c r="G16" i="29"/>
  <c r="U29" i="29"/>
  <c r="G29" i="29"/>
  <c r="AP29" i="29"/>
  <c r="G15" i="29"/>
  <c r="U15" i="29"/>
  <c r="AP15" i="29"/>
  <c r="G21" i="29"/>
  <c r="U21" i="29"/>
  <c r="AP21" i="29"/>
  <c r="U14" i="29"/>
  <c r="AP14" i="29"/>
  <c r="G14" i="29"/>
  <c r="U20" i="29"/>
  <c r="AP20" i="29"/>
  <c r="G20" i="29"/>
  <c r="G17" i="29"/>
  <c r="U17" i="29"/>
  <c r="AP17" i="29"/>
  <c r="AB60" i="29"/>
  <c r="Q26" i="29"/>
  <c r="Q35" i="29"/>
  <c r="U36" i="29"/>
  <c r="U117" i="29"/>
  <c r="AR117" i="29"/>
  <c r="Q117" i="29"/>
  <c r="U127" i="29"/>
  <c r="AP127" i="29"/>
  <c r="G127" i="29"/>
  <c r="U18" i="29"/>
  <c r="Q21" i="29"/>
  <c r="U26" i="29"/>
  <c r="AR27" i="29"/>
  <c r="U102" i="29"/>
  <c r="AP102" i="29"/>
  <c r="G102" i="29"/>
  <c r="U104" i="29"/>
  <c r="AP104" i="29"/>
  <c r="G104" i="29"/>
  <c r="AP144" i="29"/>
  <c r="G144" i="29"/>
  <c r="AR32" i="29"/>
  <c r="Q32" i="29"/>
  <c r="AR243" i="29"/>
  <c r="Q243" i="29"/>
  <c r="U48" i="29"/>
  <c r="G97" i="29"/>
  <c r="U97" i="29"/>
  <c r="AP97" i="29"/>
  <c r="AP131" i="29"/>
  <c r="AP133" i="29"/>
  <c r="G133" i="29"/>
  <c r="K60" i="29"/>
  <c r="AJ60" i="29"/>
  <c r="U23" i="29"/>
  <c r="AR111" i="29"/>
  <c r="Q111" i="29"/>
  <c r="U144" i="29"/>
  <c r="AP147" i="29"/>
  <c r="M60" i="29"/>
  <c r="AN60" i="29"/>
  <c r="AP46" i="29"/>
  <c r="U46" i="29"/>
  <c r="Q50" i="29"/>
  <c r="U103" i="29"/>
  <c r="AR103" i="29"/>
  <c r="Q103" i="29"/>
  <c r="AP107" i="29"/>
  <c r="G107" i="29"/>
  <c r="G143" i="29"/>
  <c r="U143" i="29"/>
  <c r="AP143" i="29"/>
  <c r="AR28" i="29"/>
  <c r="AD89" i="29"/>
  <c r="AR140" i="29"/>
  <c r="Q140" i="29"/>
  <c r="Q14" i="29"/>
  <c r="AR14" i="29"/>
  <c r="G26" i="29"/>
  <c r="AR48" i="29"/>
  <c r="Q48" i="29"/>
  <c r="AR132" i="29"/>
  <c r="Q132" i="29"/>
  <c r="U141" i="29"/>
  <c r="AP141" i="29"/>
  <c r="G141" i="29"/>
  <c r="Q22" i="29"/>
  <c r="U40" i="29"/>
  <c r="AP52" i="29"/>
  <c r="G52" i="29"/>
  <c r="U107" i="29"/>
  <c r="U116" i="29"/>
  <c r="AP116" i="29"/>
  <c r="G116" i="29"/>
  <c r="AP214" i="29"/>
  <c r="G214" i="29"/>
  <c r="U214" i="29"/>
  <c r="Q16" i="29"/>
  <c r="AR34" i="29"/>
  <c r="Q34" i="29"/>
  <c r="AR44" i="29"/>
  <c r="Q44" i="29"/>
  <c r="AR97" i="29"/>
  <c r="Q97" i="29"/>
  <c r="G105" i="29"/>
  <c r="AH147" i="29"/>
  <c r="Z147" i="29"/>
  <c r="X60" i="29"/>
  <c r="AR29" i="29"/>
  <c r="Q29" i="29"/>
  <c r="O219" i="29"/>
  <c r="AR89" i="29"/>
  <c r="Q89" i="29"/>
  <c r="G98" i="29"/>
  <c r="G128" i="29"/>
  <c r="U128" i="29"/>
  <c r="AJ287" i="29"/>
  <c r="AR30" i="29"/>
  <c r="Q30" i="29"/>
  <c r="AH52" i="29"/>
  <c r="AD52" i="29"/>
  <c r="Z52" i="29"/>
  <c r="AP115" i="29"/>
  <c r="G115" i="29"/>
  <c r="U115" i="29"/>
  <c r="AR126" i="29"/>
  <c r="Q126" i="29"/>
  <c r="AP134" i="29"/>
  <c r="U174" i="29"/>
  <c r="AP174" i="29"/>
  <c r="G174" i="29"/>
  <c r="U146" i="29"/>
  <c r="U180" i="29"/>
  <c r="AP180" i="29"/>
  <c r="G180" i="29"/>
  <c r="AR210" i="29"/>
  <c r="Q210" i="29"/>
  <c r="X287" i="29"/>
  <c r="AH244" i="29"/>
  <c r="AD244" i="29"/>
  <c r="Z244" i="29"/>
  <c r="AP253" i="29"/>
  <c r="G253" i="29"/>
  <c r="U54" i="29"/>
  <c r="U95" i="29"/>
  <c r="U109" i="29"/>
  <c r="U123" i="29"/>
  <c r="AP186" i="29"/>
  <c r="AR187" i="29"/>
  <c r="Q187" i="29"/>
  <c r="AP199" i="29"/>
  <c r="G199" i="29"/>
  <c r="U199" i="29"/>
  <c r="AB287" i="29"/>
  <c r="U268" i="29"/>
  <c r="AP268" i="29"/>
  <c r="Q51" i="29"/>
  <c r="Q91" i="29"/>
  <c r="Q105" i="29"/>
  <c r="Q120" i="29"/>
  <c r="Q134" i="29"/>
  <c r="AR143" i="29"/>
  <c r="AR147" i="29"/>
  <c r="Q147" i="29"/>
  <c r="AR167" i="29"/>
  <c r="AR196" i="29"/>
  <c r="Q196" i="29"/>
  <c r="AF287" i="29"/>
  <c r="AP251" i="29"/>
  <c r="AP267" i="29"/>
  <c r="G267" i="29"/>
  <c r="Q45" i="29"/>
  <c r="X219" i="29"/>
  <c r="Q99" i="29"/>
  <c r="Q114" i="29"/>
  <c r="Q128" i="29"/>
  <c r="Q143" i="29"/>
  <c r="G168" i="29"/>
  <c r="AR173" i="29"/>
  <c r="Q173" i="29"/>
  <c r="U266" i="29"/>
  <c r="Q39" i="29"/>
  <c r="Q53" i="29"/>
  <c r="Q93" i="29"/>
  <c r="Q108" i="29"/>
  <c r="Q122" i="29"/>
  <c r="Q137" i="29"/>
  <c r="AD178" i="29"/>
  <c r="Z178" i="29"/>
  <c r="AH178" i="29"/>
  <c r="AP185" i="29"/>
  <c r="G185" i="29"/>
  <c r="U192" i="29"/>
  <c r="AP192" i="29"/>
  <c r="AN287" i="29"/>
  <c r="U253" i="29"/>
  <c r="G263" i="29"/>
  <c r="U263" i="29"/>
  <c r="AB219" i="29"/>
  <c r="AR181" i="29"/>
  <c r="Q181" i="29"/>
  <c r="G243" i="29"/>
  <c r="U243" i="29"/>
  <c r="AP243" i="29"/>
  <c r="AR249" i="29"/>
  <c r="Q249" i="29"/>
  <c r="AH267" i="29"/>
  <c r="AD267" i="29"/>
  <c r="Z267" i="29"/>
  <c r="G278" i="29"/>
  <c r="U278" i="29"/>
  <c r="G54" i="29"/>
  <c r="Q56" i="29"/>
  <c r="G95" i="29"/>
  <c r="Q96" i="29"/>
  <c r="AR96" i="29"/>
  <c r="G109" i="29"/>
  <c r="Q110" i="29"/>
  <c r="AR110" i="29"/>
  <c r="G123" i="29"/>
  <c r="Q125" i="29"/>
  <c r="AR125" i="29"/>
  <c r="Q139" i="29"/>
  <c r="AR139" i="29"/>
  <c r="U169" i="29"/>
  <c r="AP169" i="29"/>
  <c r="G184" i="29"/>
  <c r="U184" i="29"/>
  <c r="AP184" i="29"/>
  <c r="U203" i="29"/>
  <c r="AP203" i="29"/>
  <c r="G203" i="29"/>
  <c r="U217" i="29"/>
  <c r="AP217" i="29"/>
  <c r="G217" i="29"/>
  <c r="AR263" i="29"/>
  <c r="Q263" i="29"/>
  <c r="Z281" i="29"/>
  <c r="AF219" i="29"/>
  <c r="Q90" i="29"/>
  <c r="Q104" i="29"/>
  <c r="Q119" i="29"/>
  <c r="Q133" i="29"/>
  <c r="G175" i="29"/>
  <c r="U175" i="29"/>
  <c r="U183" i="29"/>
  <c r="AP183" i="29"/>
  <c r="G183" i="29"/>
  <c r="U277" i="29"/>
  <c r="AP277" i="29"/>
  <c r="G277" i="29"/>
  <c r="AR278" i="29"/>
  <c r="Q278" i="29"/>
  <c r="Q58" i="29"/>
  <c r="Q98" i="29"/>
  <c r="Q113" i="29"/>
  <c r="Q127" i="29"/>
  <c r="Q141" i="29"/>
  <c r="AP146" i="29"/>
  <c r="U168" i="29"/>
  <c r="G241" i="29"/>
  <c r="AP247" i="29"/>
  <c r="G247" i="29"/>
  <c r="U247" i="29"/>
  <c r="U285" i="29"/>
  <c r="AP285" i="29"/>
  <c r="G285" i="29"/>
  <c r="Q52" i="29"/>
  <c r="K219" i="29"/>
  <c r="AJ219" i="29"/>
  <c r="Q92" i="29"/>
  <c r="Q107" i="29"/>
  <c r="Q121" i="29"/>
  <c r="Q135" i="29"/>
  <c r="Q144" i="29"/>
  <c r="AR146" i="29"/>
  <c r="U195" i="29"/>
  <c r="AP208" i="29"/>
  <c r="G208" i="29"/>
  <c r="U208" i="29"/>
  <c r="M287" i="29"/>
  <c r="AP261" i="29"/>
  <c r="G261" i="29"/>
  <c r="U261" i="29"/>
  <c r="AP269" i="29"/>
  <c r="G269" i="29"/>
  <c r="U269" i="29"/>
  <c r="Q46" i="29"/>
  <c r="M219" i="29"/>
  <c r="AN219" i="29"/>
  <c r="Q101" i="29"/>
  <c r="Q115" i="29"/>
  <c r="Q129" i="29"/>
  <c r="U201" i="29"/>
  <c r="AP201" i="29"/>
  <c r="G201" i="29"/>
  <c r="AR202" i="29"/>
  <c r="Q202" i="29"/>
  <c r="AR216" i="29"/>
  <c r="Q216" i="29"/>
  <c r="O287" i="29"/>
  <c r="AP245" i="29"/>
  <c r="AP178" i="29"/>
  <c r="G244" i="29"/>
  <c r="Q245" i="29"/>
  <c r="Q260" i="29"/>
  <c r="Q274" i="29"/>
  <c r="Q178" i="29"/>
  <c r="Q192" i="29"/>
  <c r="G205" i="29"/>
  <c r="Q207" i="29"/>
  <c r="Q254" i="29"/>
  <c r="Q268" i="29"/>
  <c r="Q283" i="29"/>
  <c r="Q172" i="29"/>
  <c r="Q186" i="29"/>
  <c r="Q201" i="29"/>
  <c r="Q215" i="29"/>
  <c r="U245" i="29"/>
  <c r="Q248" i="29"/>
  <c r="Q262" i="29"/>
  <c r="Q277" i="29"/>
  <c r="Q174" i="29"/>
  <c r="Q189" i="29"/>
  <c r="Q203" i="29"/>
  <c r="AP244" i="29"/>
  <c r="Q244" i="29"/>
  <c r="Q259" i="29"/>
  <c r="Q273" i="29"/>
  <c r="Q177" i="29"/>
  <c r="Q191" i="29"/>
  <c r="Q185" i="29"/>
  <c r="Q199" i="29"/>
  <c r="Q247" i="29"/>
  <c r="Q261" i="29"/>
  <c r="Q275" i="29"/>
  <c r="AL209" i="28"/>
  <c r="AN287" i="28"/>
  <c r="BF259" i="28"/>
  <c r="BH29" i="28"/>
  <c r="BH33" i="28"/>
  <c r="AL116" i="28"/>
  <c r="BH131" i="28"/>
  <c r="M274" i="28"/>
  <c r="M14" i="28"/>
  <c r="BD60" i="28"/>
  <c r="BF20" i="28"/>
  <c r="BF26" i="28"/>
  <c r="G34" i="28"/>
  <c r="BJ40" i="28"/>
  <c r="BJ42" i="28"/>
  <c r="AL50" i="28"/>
  <c r="AT50" i="28" s="1"/>
  <c r="G56" i="28"/>
  <c r="G89" i="28"/>
  <c r="AH90" i="28"/>
  <c r="BF105" i="28"/>
  <c r="BH121" i="28"/>
  <c r="BJ128" i="28"/>
  <c r="BJ140" i="28"/>
  <c r="G147" i="28"/>
  <c r="G167" i="28"/>
  <c r="AH178" i="28"/>
  <c r="M192" i="28"/>
  <c r="AH198" i="28"/>
  <c r="BF214" i="28"/>
  <c r="AH215" i="28"/>
  <c r="BF247" i="28"/>
  <c r="BF265" i="28"/>
  <c r="BH269" i="28"/>
  <c r="BF277" i="28"/>
  <c r="M20" i="28"/>
  <c r="M91" i="28"/>
  <c r="AZ287" i="28"/>
  <c r="AL21" i="28"/>
  <c r="BJ26" i="28"/>
  <c r="G35" i="28"/>
  <c r="BF41" i="28"/>
  <c r="G98" i="28"/>
  <c r="BJ99" i="28"/>
  <c r="BF111" i="28"/>
  <c r="AH120" i="28"/>
  <c r="AH135" i="28"/>
  <c r="BJ146" i="28"/>
  <c r="BJ166" i="28"/>
  <c r="BJ185" i="28"/>
  <c r="BJ196" i="28"/>
  <c r="M210" i="28"/>
  <c r="BF215" i="28"/>
  <c r="AH216" i="28"/>
  <c r="Q287" i="28"/>
  <c r="AL247" i="28"/>
  <c r="AL272" i="28"/>
  <c r="BH277" i="28"/>
  <c r="BH40" i="28"/>
  <c r="Y60" i="28"/>
  <c r="BF16" i="28"/>
  <c r="BF22" i="28"/>
  <c r="BH35" i="28"/>
  <c r="AH39" i="28"/>
  <c r="BF42" i="28"/>
  <c r="BH52" i="28"/>
  <c r="AH54" i="28"/>
  <c r="BH93" i="28"/>
  <c r="AH102" i="28"/>
  <c r="AH104" i="28"/>
  <c r="BJ105" i="28"/>
  <c r="BF119" i="28"/>
  <c r="AH134" i="28"/>
  <c r="AH146" i="28"/>
  <c r="AH166" i="28"/>
  <c r="AH189" i="28"/>
  <c r="AH201" i="28"/>
  <c r="BJ208" i="28"/>
  <c r="BJ213" i="28"/>
  <c r="AL248" i="28"/>
  <c r="BF273" i="28"/>
  <c r="BF283" i="28"/>
  <c r="AH95" i="28"/>
  <c r="BH259" i="28"/>
  <c r="M22" i="28"/>
  <c r="BH30" i="28"/>
  <c r="BF30" i="28"/>
  <c r="BH36" i="28"/>
  <c r="AL47" i="28"/>
  <c r="BF52" i="28"/>
  <c r="Y219" i="28"/>
  <c r="AL90" i="28"/>
  <c r="BJ98" i="28"/>
  <c r="AH168" i="28"/>
  <c r="AH169" i="28"/>
  <c r="AH172" i="28"/>
  <c r="BJ180" i="28"/>
  <c r="AH191" i="28"/>
  <c r="BJ197" i="28"/>
  <c r="BJ217" i="28"/>
  <c r="BH266" i="28"/>
  <c r="AL283" i="28"/>
  <c r="BH284" i="28"/>
  <c r="AD60" i="28"/>
  <c r="BJ24" i="28"/>
  <c r="AL27" i="28"/>
  <c r="AH29" i="28"/>
  <c r="BF32" i="28"/>
  <c r="AH51" i="28"/>
  <c r="BF58" i="28"/>
  <c r="AL95" i="28"/>
  <c r="AL105" i="28"/>
  <c r="BJ132" i="28"/>
  <c r="BF135" i="28"/>
  <c r="BJ143" i="28"/>
  <c r="AH195" i="28"/>
  <c r="BJ204" i="28"/>
  <c r="BJ209" i="28"/>
  <c r="W287" i="28"/>
  <c r="BF243" i="28"/>
  <c r="M249" i="28"/>
  <c r="BH261" i="28"/>
  <c r="AH267" i="28"/>
  <c r="AH273" i="28"/>
  <c r="BF279" i="28"/>
  <c r="AH211" i="28"/>
  <c r="AF60" i="28"/>
  <c r="BH17" i="28"/>
  <c r="AH38" i="28"/>
  <c r="BJ44" i="28"/>
  <c r="BH48" i="28"/>
  <c r="BJ90" i="28"/>
  <c r="G99" i="28"/>
  <c r="AH114" i="28"/>
  <c r="AH123" i="28"/>
  <c r="BJ126" i="28"/>
  <c r="AH132" i="28"/>
  <c r="G146" i="28"/>
  <c r="G166" i="28"/>
  <c r="AH173" i="28"/>
  <c r="BJ192" i="28"/>
  <c r="M216" i="28"/>
  <c r="Y287" i="28"/>
  <c r="BF250" i="28"/>
  <c r="AH259" i="28"/>
  <c r="BF262" i="28"/>
  <c r="BF268" i="28"/>
  <c r="M273" i="28"/>
  <c r="AL279" i="28"/>
  <c r="BF284" i="28"/>
  <c r="M34" i="28"/>
  <c r="AL138" i="28"/>
  <c r="BF23" i="28"/>
  <c r="AL28" i="28"/>
  <c r="BJ34" i="28"/>
  <c r="BH42" i="28"/>
  <c r="BF54" i="28"/>
  <c r="BJ58" i="28"/>
  <c r="M99" i="28"/>
  <c r="G104" i="28"/>
  <c r="G115" i="28"/>
  <c r="AH141" i="28"/>
  <c r="BJ147" i="28"/>
  <c r="AL166" i="28"/>
  <c r="BJ167" i="28"/>
  <c r="M185" i="28"/>
  <c r="AH192" i="28"/>
  <c r="BJ214" i="28"/>
  <c r="AA287" i="28"/>
  <c r="AH262" i="28"/>
  <c r="AL268" i="28"/>
  <c r="BJ279" i="28"/>
  <c r="BJ287" i="28" s="1"/>
  <c r="AH207" i="28"/>
  <c r="AR60" i="28"/>
  <c r="BH18" i="28"/>
  <c r="BF29" i="28"/>
  <c r="BH44" i="28"/>
  <c r="AL54" i="28"/>
  <c r="AL104" i="28"/>
  <c r="BH115" i="28"/>
  <c r="BH125" i="28"/>
  <c r="AH174" i="28"/>
  <c r="BJ177" i="28"/>
  <c r="BJ187" i="28"/>
  <c r="AH214" i="28"/>
  <c r="BF217" i="28"/>
  <c r="M243" i="28"/>
  <c r="BH244" i="28"/>
  <c r="BF251" i="28"/>
  <c r="BF257" i="28"/>
  <c r="BF280" i="28"/>
  <c r="BJ21" i="28"/>
  <c r="M23" i="28"/>
  <c r="AL24" i="28"/>
  <c r="AX24" i="28" s="1"/>
  <c r="G29" i="28"/>
  <c r="BJ30" i="28"/>
  <c r="BH32" i="28"/>
  <c r="AL39" i="28"/>
  <c r="AH47" i="28"/>
  <c r="BF51" i="28"/>
  <c r="BJ54" i="28"/>
  <c r="AR219" i="28"/>
  <c r="M109" i="28"/>
  <c r="BJ109" i="28"/>
  <c r="BF132" i="28"/>
  <c r="AL134" i="28"/>
  <c r="AH139" i="28"/>
  <c r="AH171" i="28"/>
  <c r="AH205" i="28"/>
  <c r="BJ210" i="28"/>
  <c r="M217" i="28"/>
  <c r="M250" i="28"/>
  <c r="BH251" i="28"/>
  <c r="BH262" i="28"/>
  <c r="AH269" i="28"/>
  <c r="BF275" i="28"/>
  <c r="M280" i="28"/>
  <c r="BH22" i="28"/>
  <c r="AL16" i="28"/>
  <c r="M16" i="28"/>
  <c r="BH16" i="28"/>
  <c r="BH27" i="28"/>
  <c r="M17" i="28"/>
  <c r="AL18" i="28"/>
  <c r="M18" i="28"/>
  <c r="M24" i="28"/>
  <c r="BH24" i="28"/>
  <c r="AL34" i="28"/>
  <c r="BH34" i="28"/>
  <c r="M21" i="28"/>
  <c r="BH21" i="28"/>
  <c r="W60" i="28"/>
  <c r="AV60" i="28"/>
  <c r="G16" i="28"/>
  <c r="G20" i="28"/>
  <c r="G23" i="28"/>
  <c r="G27" i="28"/>
  <c r="G50" i="28"/>
  <c r="BJ53" i="28"/>
  <c r="AH53" i="28"/>
  <c r="AL57" i="28"/>
  <c r="AH92" i="28"/>
  <c r="G92" i="28"/>
  <c r="BJ97" i="28"/>
  <c r="AH16" i="28"/>
  <c r="AH20" i="28"/>
  <c r="AH23" i="28"/>
  <c r="G96" i="28"/>
  <c r="AL102" i="28"/>
  <c r="BF126" i="28"/>
  <c r="G126" i="28"/>
  <c r="AL126" i="28"/>
  <c r="AA60" i="28"/>
  <c r="AZ60" i="28"/>
  <c r="BF38" i="28"/>
  <c r="BJ39" i="28"/>
  <c r="AH40" i="28"/>
  <c r="BF50" i="28"/>
  <c r="BF40" i="28"/>
  <c r="G40" i="28"/>
  <c r="BJ48" i="28"/>
  <c r="AH48" i="28"/>
  <c r="M93" i="28"/>
  <c r="G14" i="28"/>
  <c r="BF14" i="28"/>
  <c r="G17" i="28"/>
  <c r="BF17" i="28"/>
  <c r="G21" i="28"/>
  <c r="BF21" i="28"/>
  <c r="G24" i="28"/>
  <c r="BF24" i="28"/>
  <c r="G28" i="28"/>
  <c r="BF28" i="28"/>
  <c r="BJ46" i="28"/>
  <c r="AH46" i="28"/>
  <c r="AL48" i="28"/>
  <c r="G53" i="28"/>
  <c r="BJ57" i="28"/>
  <c r="AH57" i="28"/>
  <c r="AZ219" i="28"/>
  <c r="BF97" i="28"/>
  <c r="G97" i="28"/>
  <c r="AH101" i="28"/>
  <c r="M145" i="28"/>
  <c r="AH14" i="28"/>
  <c r="AH17" i="28"/>
  <c r="AH21" i="28"/>
  <c r="AH24" i="28"/>
  <c r="AH28" i="28"/>
  <c r="BF34" i="28"/>
  <c r="BJ38" i="28"/>
  <c r="G39" i="28"/>
  <c r="E60" i="28"/>
  <c r="S219" i="28"/>
  <c r="S289" i="28" s="1"/>
  <c r="AH107" i="28"/>
  <c r="G107" i="28"/>
  <c r="BF107" i="28"/>
  <c r="BH133" i="28"/>
  <c r="M133" i="28"/>
  <c r="BJ14" i="28"/>
  <c r="BJ35" i="28"/>
  <c r="AH36" i="28"/>
  <c r="G38" i="28"/>
  <c r="BF44" i="28"/>
  <c r="G44" i="28"/>
  <c r="BF53" i="28"/>
  <c r="BJ32" i="28"/>
  <c r="AH35" i="28"/>
  <c r="BF36" i="28"/>
  <c r="G36" i="28"/>
  <c r="AH42" i="28"/>
  <c r="BJ52" i="28"/>
  <c r="AH52" i="28"/>
  <c r="BF101" i="28"/>
  <c r="G101" i="28"/>
  <c r="AL101" i="28"/>
  <c r="BH127" i="28"/>
  <c r="M127" i="28"/>
  <c r="M138" i="28"/>
  <c r="AN60" i="28"/>
  <c r="G15" i="28"/>
  <c r="G18" i="28"/>
  <c r="G22" i="28"/>
  <c r="G26" i="28"/>
  <c r="BF33" i="28"/>
  <c r="G46" i="28"/>
  <c r="BJ50" i="28"/>
  <c r="AH50" i="28"/>
  <c r="G57" i="28"/>
  <c r="BH101" i="28"/>
  <c r="M101" i="28"/>
  <c r="Q60" i="28"/>
  <c r="AA219" i="28"/>
  <c r="AH96" i="28"/>
  <c r="BH168" i="28"/>
  <c r="U60" i="28"/>
  <c r="BJ41" i="28"/>
  <c r="AH41" i="28"/>
  <c r="BJ45" i="28"/>
  <c r="AH45" i="28"/>
  <c r="AL46" i="28"/>
  <c r="BJ56" i="28"/>
  <c r="AH56" i="28"/>
  <c r="AH116" i="28"/>
  <c r="BJ116" i="28"/>
  <c r="BF128" i="28"/>
  <c r="G128" i="28"/>
  <c r="BF145" i="28"/>
  <c r="G145" i="28"/>
  <c r="E219" i="28"/>
  <c r="AD219" i="28"/>
  <c r="BD219" i="28"/>
  <c r="BJ92" i="28"/>
  <c r="AH97" i="28"/>
  <c r="G102" i="28"/>
  <c r="BF102" i="28"/>
  <c r="BJ107" i="28"/>
  <c r="BF108" i="28"/>
  <c r="BJ117" i="28"/>
  <c r="BJ122" i="28"/>
  <c r="AH122" i="28"/>
  <c r="BF134" i="28"/>
  <c r="G134" i="28"/>
  <c r="BF137" i="28"/>
  <c r="G137" i="28"/>
  <c r="BJ141" i="28"/>
  <c r="AF219" i="28"/>
  <c r="BJ108" i="28"/>
  <c r="BF116" i="28"/>
  <c r="G116" i="28"/>
  <c r="BF117" i="28"/>
  <c r="G117" i="28"/>
  <c r="BJ129" i="28"/>
  <c r="BJ131" i="28"/>
  <c r="BH178" i="28"/>
  <c r="M244" i="28"/>
  <c r="AH89" i="28"/>
  <c r="G93" i="28"/>
  <c r="BF93" i="28"/>
  <c r="BF103" i="28"/>
  <c r="G108" i="28"/>
  <c r="AH108" i="28"/>
  <c r="BF109" i="28"/>
  <c r="BJ111" i="28"/>
  <c r="BH111" i="28"/>
  <c r="BJ115" i="28"/>
  <c r="AH115" i="28"/>
  <c r="BJ125" i="28"/>
  <c r="G47" i="28"/>
  <c r="G51" i="28"/>
  <c r="G54" i="28"/>
  <c r="G58" i="28"/>
  <c r="BJ89" i="28"/>
  <c r="AH93" i="28"/>
  <c r="BJ103" i="28"/>
  <c r="G109" i="28"/>
  <c r="AH109" i="28"/>
  <c r="BJ110" i="28"/>
  <c r="BF113" i="28"/>
  <c r="G113" i="28"/>
  <c r="AH113" i="28"/>
  <c r="BJ114" i="28"/>
  <c r="G122" i="28"/>
  <c r="BF127" i="28"/>
  <c r="G127" i="28"/>
  <c r="AL127" i="28"/>
  <c r="BJ145" i="28"/>
  <c r="AH103" i="28"/>
  <c r="BF110" i="28"/>
  <c r="G110" i="28"/>
  <c r="G111" i="28"/>
  <c r="BF114" i="28"/>
  <c r="G114" i="28"/>
  <c r="BJ123" i="28"/>
  <c r="BF129" i="28"/>
  <c r="G129" i="28"/>
  <c r="BF138" i="28"/>
  <c r="G138" i="28"/>
  <c r="BF140" i="28"/>
  <c r="G140" i="28"/>
  <c r="BF165" i="28"/>
  <c r="G165" i="28"/>
  <c r="AN219" i="28"/>
  <c r="AL107" i="28"/>
  <c r="AL117" i="28"/>
  <c r="BF125" i="28"/>
  <c r="G125" i="28"/>
  <c r="BJ133" i="28"/>
  <c r="BH165" i="28"/>
  <c r="M165" i="28"/>
  <c r="BF201" i="28"/>
  <c r="G201" i="28"/>
  <c r="Q219" i="28"/>
  <c r="G95" i="28"/>
  <c r="BF95" i="28"/>
  <c r="AL108" i="28"/>
  <c r="BJ121" i="28"/>
  <c r="AL129" i="28"/>
  <c r="U219" i="28"/>
  <c r="BF120" i="28"/>
  <c r="G120" i="28"/>
  <c r="BF121" i="28"/>
  <c r="G121" i="28"/>
  <c r="BF131" i="28"/>
  <c r="G131" i="28"/>
  <c r="BF133" i="28"/>
  <c r="G133" i="28"/>
  <c r="BF141" i="28"/>
  <c r="G141" i="28"/>
  <c r="BJ165" i="28"/>
  <c r="W219" i="28"/>
  <c r="AV219" i="28"/>
  <c r="G91" i="28"/>
  <c r="BJ96" i="28"/>
  <c r="G105" i="28"/>
  <c r="BJ119" i="28"/>
  <c r="AH119" i="28"/>
  <c r="M121" i="28"/>
  <c r="BF123" i="28"/>
  <c r="G123" i="28"/>
  <c r="BJ138" i="28"/>
  <c r="AL147" i="28"/>
  <c r="BF168" i="28"/>
  <c r="G168" i="28"/>
  <c r="BJ174" i="28"/>
  <c r="BF175" i="28"/>
  <c r="G175" i="28"/>
  <c r="BJ181" i="28"/>
  <c r="BF183" i="28"/>
  <c r="G183" i="28"/>
  <c r="BJ189" i="28"/>
  <c r="BF190" i="28"/>
  <c r="G190" i="28"/>
  <c r="AL197" i="28"/>
  <c r="BJ199" i="28"/>
  <c r="BF204" i="28"/>
  <c r="G204" i="28"/>
  <c r="BF263" i="28"/>
  <c r="G263" i="28"/>
  <c r="G132" i="28"/>
  <c r="G135" i="28"/>
  <c r="G139" i="28"/>
  <c r="AL177" i="28"/>
  <c r="AL184" i="28"/>
  <c r="AL191" i="28"/>
  <c r="BF196" i="28"/>
  <c r="G196" i="28"/>
  <c r="BJ203" i="28"/>
  <c r="BF245" i="28"/>
  <c r="G245" i="28"/>
  <c r="AL267" i="28"/>
  <c r="BF174" i="28"/>
  <c r="G174" i="28"/>
  <c r="BF181" i="28"/>
  <c r="G181" i="28"/>
  <c r="BF189" i="28"/>
  <c r="G189" i="28"/>
  <c r="BJ195" i="28"/>
  <c r="BF199" i="28"/>
  <c r="G199" i="28"/>
  <c r="AL214" i="28"/>
  <c r="BF260" i="28"/>
  <c r="G260" i="28"/>
  <c r="BF285" i="28"/>
  <c r="G285" i="28"/>
  <c r="AL183" i="28"/>
  <c r="AL190" i="28"/>
  <c r="BF203" i="28"/>
  <c r="G203" i="28"/>
  <c r="BF207" i="28"/>
  <c r="G207" i="28"/>
  <c r="BD287" i="28"/>
  <c r="AL245" i="28"/>
  <c r="AL250" i="28"/>
  <c r="BH250" i="28"/>
  <c r="AL263" i="28"/>
  <c r="BF281" i="28"/>
  <c r="G281" i="28"/>
  <c r="AL285" i="28"/>
  <c r="BJ172" i="28"/>
  <c r="BF173" i="28"/>
  <c r="G173" i="28"/>
  <c r="BJ179" i="28"/>
  <c r="BF180" i="28"/>
  <c r="G180" i="28"/>
  <c r="BJ186" i="28"/>
  <c r="BF187" i="28"/>
  <c r="G187" i="28"/>
  <c r="BJ193" i="28"/>
  <c r="BF195" i="28"/>
  <c r="G195" i="28"/>
  <c r="AL196" i="28"/>
  <c r="BJ202" i="28"/>
  <c r="U287" i="28"/>
  <c r="BF242" i="28"/>
  <c r="G242" i="28"/>
  <c r="M251" i="28"/>
  <c r="BF256" i="28"/>
  <c r="G256" i="28"/>
  <c r="BF278" i="28"/>
  <c r="G278" i="28"/>
  <c r="G144" i="28"/>
  <c r="AL174" i="28"/>
  <c r="AL181" i="28"/>
  <c r="BF198" i="28"/>
  <c r="G198" i="28"/>
  <c r="AL207" i="28"/>
  <c r="AL256" i="28"/>
  <c r="AH126" i="28"/>
  <c r="AH129" i="28"/>
  <c r="AH133" i="28"/>
  <c r="AH137" i="28"/>
  <c r="AH140" i="28"/>
  <c r="AH144" i="28"/>
  <c r="AH147" i="28"/>
  <c r="AH167" i="28"/>
  <c r="BF172" i="28"/>
  <c r="G172" i="28"/>
  <c r="BF179" i="28"/>
  <c r="G179" i="28"/>
  <c r="BF186" i="28"/>
  <c r="G186" i="28"/>
  <c r="BF193" i="28"/>
  <c r="G193" i="28"/>
  <c r="BF202" i="28"/>
  <c r="G202" i="28"/>
  <c r="AL213" i="28"/>
  <c r="AL242" i="28"/>
  <c r="BF274" i="28"/>
  <c r="G274" i="28"/>
  <c r="AL173" i="28"/>
  <c r="AL180" i="28"/>
  <c r="AL195" i="28"/>
  <c r="BF205" i="28"/>
  <c r="G205" i="28"/>
  <c r="AL205" i="28"/>
  <c r="BF253" i="28"/>
  <c r="G253" i="28"/>
  <c r="BF178" i="28"/>
  <c r="G178" i="28"/>
  <c r="AL178" i="28"/>
  <c r="BF185" i="28"/>
  <c r="G185" i="28"/>
  <c r="BF192" i="28"/>
  <c r="G192" i="28"/>
  <c r="BJ201" i="28"/>
  <c r="AD287" i="28"/>
  <c r="AL271" i="28"/>
  <c r="BF271" i="28"/>
  <c r="G271" i="28"/>
  <c r="AL172" i="28"/>
  <c r="AL193" i="28"/>
  <c r="AL202" i="28"/>
  <c r="M271" i="28"/>
  <c r="BH271" i="28"/>
  <c r="BJ175" i="28"/>
  <c r="BF177" i="28"/>
  <c r="G177" i="28"/>
  <c r="BJ183" i="28"/>
  <c r="BF184" i="28"/>
  <c r="G184" i="28"/>
  <c r="BJ190" i="28"/>
  <c r="BF191" i="28"/>
  <c r="G191" i="28"/>
  <c r="BF197" i="28"/>
  <c r="G197" i="28"/>
  <c r="BF249" i="28"/>
  <c r="G249" i="28"/>
  <c r="AL254" i="28"/>
  <c r="M254" i="28"/>
  <c r="BH254" i="28"/>
  <c r="M259" i="28"/>
  <c r="BF267" i="28"/>
  <c r="G267" i="28"/>
  <c r="AH245" i="28"/>
  <c r="AH249" i="28"/>
  <c r="AH253" i="28"/>
  <c r="AH256" i="28"/>
  <c r="AH260" i="28"/>
  <c r="G208" i="28"/>
  <c r="G211" i="28"/>
  <c r="G215" i="28"/>
  <c r="G243" i="28"/>
  <c r="G247" i="28"/>
  <c r="G250" i="28"/>
  <c r="G254" i="28"/>
  <c r="G257" i="28"/>
  <c r="G261" i="28"/>
  <c r="G265" i="28"/>
  <c r="G268" i="28"/>
  <c r="G272" i="28"/>
  <c r="G275" i="28"/>
  <c r="G279" i="28"/>
  <c r="G283" i="28"/>
  <c r="E287" i="28"/>
  <c r="AH243" i="28"/>
  <c r="AH247" i="28"/>
  <c r="AH250" i="28"/>
  <c r="AH254" i="28"/>
  <c r="AH257" i="28"/>
  <c r="AH261" i="28"/>
  <c r="AH265" i="28"/>
  <c r="AH268" i="28"/>
  <c r="AH272" i="28"/>
  <c r="AH275" i="28"/>
  <c r="AF287" i="28"/>
  <c r="G209" i="28"/>
  <c r="BF209" i="28"/>
  <c r="G213" i="28"/>
  <c r="BF213" i="28"/>
  <c r="G216" i="28"/>
  <c r="BF216" i="28"/>
  <c r="G241" i="28"/>
  <c r="G244" i="28"/>
  <c r="G248" i="28"/>
  <c r="G251" i="28"/>
  <c r="G255" i="28"/>
  <c r="G259" i="28"/>
  <c r="G262" i="28"/>
  <c r="G266" i="28"/>
  <c r="G269" i="28"/>
  <c r="G273" i="28"/>
  <c r="G277" i="28"/>
  <c r="G280" i="28"/>
  <c r="G284" i="28"/>
  <c r="AH241" i="28"/>
  <c r="AH244" i="28"/>
  <c r="AH248" i="28"/>
  <c r="AH251" i="28"/>
  <c r="AH255" i="28"/>
  <c r="G210" i="28"/>
  <c r="G214" i="28"/>
  <c r="G217" i="28"/>
  <c r="BL60" i="27"/>
  <c r="AX60" i="27" s="1"/>
  <c r="BP14" i="27"/>
  <c r="AR15" i="27"/>
  <c r="BV15" i="27"/>
  <c r="BV60" i="27" s="1"/>
  <c r="BD17" i="27"/>
  <c r="BF17" i="27" s="1"/>
  <c r="AE17" i="27"/>
  <c r="G17" i="27"/>
  <c r="CB17" i="27"/>
  <c r="CB60" i="27" s="1"/>
  <c r="M18" i="27"/>
  <c r="CD18" i="27"/>
  <c r="AE20" i="27"/>
  <c r="BH20" i="27"/>
  <c r="M21" i="27"/>
  <c r="Y22" i="27"/>
  <c r="Y24" i="27"/>
  <c r="BH24" i="27"/>
  <c r="BZ28" i="27"/>
  <c r="BZ60" i="27" s="1"/>
  <c r="AL29" i="27"/>
  <c r="G32" i="27"/>
  <c r="AR32" i="27"/>
  <c r="Y36" i="27"/>
  <c r="S38" i="27"/>
  <c r="BN42" i="27"/>
  <c r="S44" i="27"/>
  <c r="BR44" i="27"/>
  <c r="Y45" i="27"/>
  <c r="BZ45" i="27"/>
  <c r="BZ46" i="27"/>
  <c r="BR51" i="27"/>
  <c r="AP60" i="27"/>
  <c r="BX15" i="27"/>
  <c r="Y16" i="27"/>
  <c r="BD16" i="27"/>
  <c r="BF16" i="27" s="1"/>
  <c r="AX18" i="27"/>
  <c r="BX21" i="27"/>
  <c r="BX60" i="27" s="1"/>
  <c r="BV23" i="27"/>
  <c r="M26" i="27"/>
  <c r="BZ26" i="27"/>
  <c r="BV26" i="27"/>
  <c r="BN29" i="27"/>
  <c r="CD29" i="27"/>
  <c r="BP32" i="27"/>
  <c r="I33" i="27"/>
  <c r="AT33" i="27"/>
  <c r="BH34" i="27"/>
  <c r="AL35" i="27"/>
  <c r="BZ35" i="27"/>
  <c r="Y51" i="27"/>
  <c r="BL219" i="27"/>
  <c r="CB89" i="27"/>
  <c r="S89" i="27"/>
  <c r="AX89" i="27"/>
  <c r="AR89" i="27"/>
  <c r="M89" i="27"/>
  <c r="BT89" i="27"/>
  <c r="BP89" i="27"/>
  <c r="BN98" i="27"/>
  <c r="BH98" i="27"/>
  <c r="G98" i="27"/>
  <c r="AR99" i="27"/>
  <c r="BZ99" i="27"/>
  <c r="CD22" i="27"/>
  <c r="BD22" i="27"/>
  <c r="BF22" i="27" s="1"/>
  <c r="BR18" i="27"/>
  <c r="S18" i="27"/>
  <c r="BN24" i="27"/>
  <c r="G29" i="27"/>
  <c r="AR29" i="27"/>
  <c r="BH30" i="27"/>
  <c r="BZ34" i="27"/>
  <c r="AR34" i="27"/>
  <c r="BZ36" i="27"/>
  <c r="BR36" i="27"/>
  <c r="AR36" i="27"/>
  <c r="S36" i="27"/>
  <c r="BH39" i="27"/>
  <c r="CD39" i="27"/>
  <c r="BD39" i="27"/>
  <c r="BF39" i="27" s="1"/>
  <c r="CB40" i="27"/>
  <c r="AL41" i="27"/>
  <c r="BV45" i="27"/>
  <c r="M15" i="27"/>
  <c r="K60" i="27"/>
  <c r="CD24" i="27"/>
  <c r="BD24" i="27"/>
  <c r="BF24" i="27" s="1"/>
  <c r="Q60" i="27"/>
  <c r="AX15" i="27"/>
  <c r="AE16" i="27"/>
  <c r="AL20" i="27"/>
  <c r="BP22" i="27"/>
  <c r="BX24" i="27"/>
  <c r="CB26" i="27"/>
  <c r="BV27" i="27"/>
  <c r="BP29" i="27"/>
  <c r="BP33" i="27"/>
  <c r="O33" i="27"/>
  <c r="AZ33" i="27"/>
  <c r="G35" i="27"/>
  <c r="BN35" i="27"/>
  <c r="BH36" i="27"/>
  <c r="BN36" i="27"/>
  <c r="S39" i="27"/>
  <c r="CD40" i="27"/>
  <c r="BZ41" i="27"/>
  <c r="BR42" i="27"/>
  <c r="S42" i="27"/>
  <c r="BH42" i="27"/>
  <c r="BN89" i="27"/>
  <c r="AE93" i="27"/>
  <c r="BV93" i="27"/>
  <c r="M103" i="27"/>
  <c r="BP103" i="27"/>
  <c r="AL103" i="27"/>
  <c r="BD103" i="27"/>
  <c r="BF103" i="27" s="1"/>
  <c r="AE103" i="27"/>
  <c r="BH16" i="27"/>
  <c r="BP16" i="27"/>
  <c r="Y18" i="27"/>
  <c r="BR22" i="27"/>
  <c r="S26" i="27"/>
  <c r="AX26" i="27"/>
  <c r="BH27" i="27"/>
  <c r="BR28" i="27"/>
  <c r="S28" i="27"/>
  <c r="M29" i="27"/>
  <c r="AX29" i="27"/>
  <c r="BR32" i="27"/>
  <c r="CD32" i="27"/>
  <c r="BD32" i="27"/>
  <c r="BF32" i="27" s="1"/>
  <c r="G36" i="27"/>
  <c r="AE38" i="27"/>
  <c r="BT38" i="27"/>
  <c r="AR41" i="27"/>
  <c r="BV42" i="27"/>
  <c r="BT42" i="27"/>
  <c r="Y42" i="27"/>
  <c r="G46" i="27"/>
  <c r="S46" i="27"/>
  <c r="BV46" i="27"/>
  <c r="BT46" i="27"/>
  <c r="AL46" i="27"/>
  <c r="BN46" i="27"/>
  <c r="BD46" i="27"/>
  <c r="BF46" i="27" s="1"/>
  <c r="CD15" i="27"/>
  <c r="CD60" i="27" s="1"/>
  <c r="BD15" i="27"/>
  <c r="BF15" i="27" s="1"/>
  <c r="BH18" i="27"/>
  <c r="BN22" i="27"/>
  <c r="G22" i="27"/>
  <c r="AX27" i="27"/>
  <c r="Y27" i="27"/>
  <c r="BH32" i="27"/>
  <c r="U33" i="27"/>
  <c r="M35" i="27"/>
  <c r="AX35" i="27"/>
  <c r="AL36" i="27"/>
  <c r="BV36" i="27"/>
  <c r="BV38" i="27"/>
  <c r="BZ18" i="27"/>
  <c r="AR18" i="27"/>
  <c r="BX33" i="27"/>
  <c r="W60" i="27"/>
  <c r="BT16" i="27"/>
  <c r="BT60" i="27" s="1"/>
  <c r="AE18" i="27"/>
  <c r="BV22" i="27"/>
  <c r="BV24" i="27"/>
  <c r="Y26" i="27"/>
  <c r="BX27" i="27"/>
  <c r="BN27" i="27"/>
  <c r="Y28" i="27"/>
  <c r="BH28" i="27"/>
  <c r="S29" i="27"/>
  <c r="BR30" i="27"/>
  <c r="BR34" i="27"/>
  <c r="S34" i="27"/>
  <c r="BP36" i="27"/>
  <c r="BX36" i="27"/>
  <c r="BX38" i="27"/>
  <c r="AL38" i="27"/>
  <c r="BX40" i="27"/>
  <c r="AL40" i="27"/>
  <c r="M41" i="27"/>
  <c r="CB51" i="27"/>
  <c r="AR58" i="27"/>
  <c r="BZ58" i="27"/>
  <c r="M91" i="27"/>
  <c r="BP91" i="27"/>
  <c r="BH91" i="27"/>
  <c r="BN92" i="27"/>
  <c r="BH92" i="27"/>
  <c r="G92" i="27"/>
  <c r="AE96" i="27"/>
  <c r="BV96" i="27"/>
  <c r="Y14" i="27"/>
  <c r="BH15" i="27"/>
  <c r="BN18" i="27"/>
  <c r="BH29" i="27"/>
  <c r="CD35" i="27"/>
  <c r="BD35" i="27"/>
  <c r="BF35" i="27" s="1"/>
  <c r="M36" i="27"/>
  <c r="BZ38" i="27"/>
  <c r="BZ40" i="27"/>
  <c r="AR40" i="27"/>
  <c r="BR41" i="27"/>
  <c r="AX47" i="27"/>
  <c r="BH47" i="27"/>
  <c r="CB47" i="27"/>
  <c r="AE35" i="27"/>
  <c r="BV35" i="27"/>
  <c r="AR30" i="27"/>
  <c r="BH35" i="27"/>
  <c r="BN38" i="27"/>
  <c r="BH38" i="27"/>
  <c r="G38" i="27"/>
  <c r="BX39" i="27"/>
  <c r="AL39" i="27"/>
  <c r="G44" i="27"/>
  <c r="BH44" i="27"/>
  <c r="BP51" i="27"/>
  <c r="AX51" i="27"/>
  <c r="S51" i="27"/>
  <c r="BZ51" i="27"/>
  <c r="AR51" i="27"/>
  <c r="BX51" i="27"/>
  <c r="M51" i="27"/>
  <c r="BV51" i="27"/>
  <c r="AL51" i="27"/>
  <c r="G51" i="27"/>
  <c r="BZ98" i="27"/>
  <c r="AR98" i="27"/>
  <c r="E60" i="27"/>
  <c r="BH14" i="27"/>
  <c r="AC60" i="27"/>
  <c r="BB60" i="27"/>
  <c r="BN15" i="27"/>
  <c r="BN60" i="27" s="1"/>
  <c r="G15" i="27"/>
  <c r="BP15" i="27"/>
  <c r="AL18" i="27"/>
  <c r="G21" i="27"/>
  <c r="BR21" i="27"/>
  <c r="BR60" i="27" s="1"/>
  <c r="AR21" i="27"/>
  <c r="S21" i="27"/>
  <c r="BP21" i="27"/>
  <c r="AX22" i="27"/>
  <c r="BZ27" i="27"/>
  <c r="BP28" i="27"/>
  <c r="BR29" i="27"/>
  <c r="BV32" i="27"/>
  <c r="CB36" i="27"/>
  <c r="BH40" i="27"/>
  <c r="G40" i="27"/>
  <c r="BD41" i="27"/>
  <c r="BF41" i="27" s="1"/>
  <c r="AE41" i="27"/>
  <c r="G41" i="27"/>
  <c r="BV41" i="27"/>
  <c r="BN41" i="27"/>
  <c r="BD45" i="27"/>
  <c r="BF45" i="27" s="1"/>
  <c r="G14" i="27"/>
  <c r="AE14" i="27"/>
  <c r="BD14" i="27"/>
  <c r="BF14" i="27" s="1"/>
  <c r="BN21" i="27"/>
  <c r="BH23" i="27"/>
  <c r="AR27" i="27"/>
  <c r="CB27" i="27"/>
  <c r="BV28" i="27"/>
  <c r="AE29" i="27"/>
  <c r="BT29" i="27"/>
  <c r="BP38" i="27"/>
  <c r="M38" i="27"/>
  <c r="BR45" i="27"/>
  <c r="AL45" i="27"/>
  <c r="BP45" i="27"/>
  <c r="BN45" i="27"/>
  <c r="AX45" i="27"/>
  <c r="S45" i="27"/>
  <c r="BX45" i="27"/>
  <c r="AR45" i="27"/>
  <c r="M45" i="27"/>
  <c r="AJ60" i="27"/>
  <c r="Y46" i="27"/>
  <c r="BV48" i="27"/>
  <c r="BR50" i="27"/>
  <c r="S50" i="27"/>
  <c r="BN51" i="27"/>
  <c r="BH51" i="27"/>
  <c r="G53" i="27"/>
  <c r="Y54" i="27"/>
  <c r="BH54" i="27"/>
  <c r="AC219" i="27"/>
  <c r="AE89" i="27"/>
  <c r="BV89" i="27"/>
  <c r="BD90" i="27"/>
  <c r="BF90" i="27" s="1"/>
  <c r="BR91" i="27"/>
  <c r="S91" i="27"/>
  <c r="AX91" i="27"/>
  <c r="CB92" i="27"/>
  <c r="BX93" i="27"/>
  <c r="BT95" i="27"/>
  <c r="BT96" i="27"/>
  <c r="AL97" i="27"/>
  <c r="S115" i="27"/>
  <c r="U115" i="27" s="1"/>
  <c r="BR115" i="27"/>
  <c r="CB42" i="27"/>
  <c r="AX42" i="27"/>
  <c r="AX50" i="27"/>
  <c r="BT51" i="27"/>
  <c r="BT52" i="27"/>
  <c r="AX52" i="27"/>
  <c r="BZ53" i="27"/>
  <c r="AR53" i="27"/>
  <c r="CB53" i="27"/>
  <c r="BV54" i="27"/>
  <c r="AE54" i="27"/>
  <c r="BR56" i="27"/>
  <c r="S56" i="27"/>
  <c r="S58" i="27"/>
  <c r="AX58" i="27"/>
  <c r="Y90" i="27"/>
  <c r="BN93" i="27"/>
  <c r="BH93" i="27"/>
  <c r="G93" i="27"/>
  <c r="AL93" i="27"/>
  <c r="AN93" i="27" s="1"/>
  <c r="CB93" i="27"/>
  <c r="BV95" i="27"/>
  <c r="BZ97" i="27"/>
  <c r="AR97" i="27"/>
  <c r="BR101" i="27"/>
  <c r="S101" i="27"/>
  <c r="S103" i="27"/>
  <c r="E219" i="27"/>
  <c r="G89" i="27"/>
  <c r="AL219" i="27"/>
  <c r="AN92" i="27" s="1"/>
  <c r="BV90" i="27"/>
  <c r="AE90" i="27"/>
  <c r="BN95" i="27"/>
  <c r="BH95" i="27"/>
  <c r="G95" i="27"/>
  <c r="BX95" i="27"/>
  <c r="G97" i="27"/>
  <c r="BH97" i="27"/>
  <c r="BV107" i="27"/>
  <c r="BH107" i="27"/>
  <c r="AE107" i="27"/>
  <c r="BX111" i="27"/>
  <c r="AL111" i="27"/>
  <c r="AN111" i="27" s="1"/>
  <c r="BX34" i="27"/>
  <c r="CB45" i="27"/>
  <c r="BX46" i="27"/>
  <c r="BP48" i="27"/>
  <c r="Y50" i="27"/>
  <c r="BD50" i="27"/>
  <c r="BF50" i="27" s="1"/>
  <c r="CD52" i="27"/>
  <c r="BD52" i="27"/>
  <c r="BF52" i="27" s="1"/>
  <c r="M53" i="27"/>
  <c r="AX53" i="27"/>
  <c r="G54" i="27"/>
  <c r="CD56" i="27"/>
  <c r="BX57" i="27"/>
  <c r="AL89" i="27"/>
  <c r="BX89" i="27"/>
  <c r="Y91" i="27"/>
  <c r="AR93" i="27"/>
  <c r="AL95" i="27"/>
  <c r="CB95" i="27"/>
  <c r="BZ96" i="27"/>
  <c r="AR96" i="27"/>
  <c r="BP97" i="27"/>
  <c r="M98" i="27"/>
  <c r="BD98" i="27"/>
  <c r="BF98" i="27" s="1"/>
  <c r="Y101" i="27"/>
  <c r="CB102" i="27"/>
  <c r="AX102" i="27"/>
  <c r="AE123" i="27"/>
  <c r="BV123" i="27"/>
  <c r="AN145" i="27"/>
  <c r="BP46" i="27"/>
  <c r="G48" i="27"/>
  <c r="AL48" i="27"/>
  <c r="BX48" i="27"/>
  <c r="AE52" i="27"/>
  <c r="CD53" i="27"/>
  <c r="BD53" i="27"/>
  <c r="BF53" i="27" s="1"/>
  <c r="AL54" i="27"/>
  <c r="BR54" i="27"/>
  <c r="BN57" i="27"/>
  <c r="G57" i="27"/>
  <c r="BZ57" i="27"/>
  <c r="Y58" i="27"/>
  <c r="BD58" i="27"/>
  <c r="BF58" i="27" s="1"/>
  <c r="AP219" i="27"/>
  <c r="AR219" i="27" s="1"/>
  <c r="AT180" i="27" s="1"/>
  <c r="BZ89" i="27"/>
  <c r="BH90" i="27"/>
  <c r="BP90" i="27"/>
  <c r="BR92" i="27"/>
  <c r="S92" i="27"/>
  <c r="BD92" i="27"/>
  <c r="BF92" i="27" s="1"/>
  <c r="CD92" i="27"/>
  <c r="BZ95" i="27"/>
  <c r="BH96" i="27"/>
  <c r="G96" i="27"/>
  <c r="M97" i="27"/>
  <c r="S53" i="27"/>
  <c r="CB57" i="27"/>
  <c r="G90" i="27"/>
  <c r="AL90" i="27"/>
  <c r="AN90" i="27" s="1"/>
  <c r="BV91" i="27"/>
  <c r="M95" i="27"/>
  <c r="AR95" i="27"/>
  <c r="CD97" i="27"/>
  <c r="BD97" i="27"/>
  <c r="BF97" i="27" s="1"/>
  <c r="Y47" i="27"/>
  <c r="BT47" i="27"/>
  <c r="AE50" i="27"/>
  <c r="BP50" i="27"/>
  <c r="BH53" i="27"/>
  <c r="M57" i="27"/>
  <c r="BP57" i="27"/>
  <c r="BR97" i="27"/>
  <c r="S97" i="27"/>
  <c r="O102" i="27"/>
  <c r="BZ109" i="27"/>
  <c r="AR109" i="27"/>
  <c r="Y110" i="27"/>
  <c r="BT110" i="27"/>
  <c r="BT113" i="27"/>
  <c r="Y113" i="27"/>
  <c r="BN50" i="27"/>
  <c r="BT50" i="27"/>
  <c r="BH52" i="27"/>
  <c r="G52" i="27"/>
  <c r="BN52" i="27"/>
  <c r="AR54" i="27"/>
  <c r="BR57" i="27"/>
  <c r="S57" i="27"/>
  <c r="BN58" i="27"/>
  <c r="BH58" i="27"/>
  <c r="AE58" i="27"/>
  <c r="BP58" i="27"/>
  <c r="BR89" i="27"/>
  <c r="BZ90" i="27"/>
  <c r="AR90" i="27"/>
  <c r="CD93" i="27"/>
  <c r="BD93" i="27"/>
  <c r="BF93" i="27" s="1"/>
  <c r="S96" i="27"/>
  <c r="BR96" i="27"/>
  <c r="CD96" i="27"/>
  <c r="BD96" i="27"/>
  <c r="BF96" i="27" s="1"/>
  <c r="BX97" i="27"/>
  <c r="Y97" i="27"/>
  <c r="AE99" i="27"/>
  <c r="BR102" i="27"/>
  <c r="S102" i="27"/>
  <c r="BD107" i="27"/>
  <c r="BF107" i="27" s="1"/>
  <c r="CD107" i="27"/>
  <c r="CB109" i="27"/>
  <c r="AX109" i="27"/>
  <c r="AL42" i="27"/>
  <c r="CB44" i="27"/>
  <c r="AE45" i="27"/>
  <c r="BR48" i="27"/>
  <c r="AX48" i="27"/>
  <c r="G50" i="27"/>
  <c r="BV52" i="27"/>
  <c r="AE53" i="27"/>
  <c r="BV53" i="27"/>
  <c r="BN53" i="27"/>
  <c r="G58" i="27"/>
  <c r="BT58" i="27"/>
  <c r="BB219" i="27"/>
  <c r="CD89" i="27"/>
  <c r="BD89" i="27"/>
  <c r="BF89" i="27" s="1"/>
  <c r="BX91" i="27"/>
  <c r="AE92" i="27"/>
  <c r="S95" i="27"/>
  <c r="AX95" i="27"/>
  <c r="BN97" i="27"/>
  <c r="BZ103" i="27"/>
  <c r="AL108" i="27"/>
  <c r="AN108" i="27" s="1"/>
  <c r="BX108" i="27"/>
  <c r="AN116" i="27"/>
  <c r="BD28" i="27"/>
  <c r="BF28" i="27" s="1"/>
  <c r="S32" i="27"/>
  <c r="M42" i="27"/>
  <c r="CB46" i="27"/>
  <c r="AX46" i="27"/>
  <c r="BT48" i="27"/>
  <c r="AL50" i="27"/>
  <c r="BD51" i="27"/>
  <c r="BF51" i="27" s="1"/>
  <c r="M52" i="27"/>
  <c r="BX52" i="27"/>
  <c r="G56" i="27"/>
  <c r="BN91" i="27"/>
  <c r="G91" i="27"/>
  <c r="AL91" i="27"/>
  <c r="AN91" i="27" s="1"/>
  <c r="BZ93" i="27"/>
  <c r="BP93" i="27"/>
  <c r="CD95" i="27"/>
  <c r="BD95" i="27"/>
  <c r="BF95" i="27" s="1"/>
  <c r="CB96" i="27"/>
  <c r="AL96" i="27"/>
  <c r="AE97" i="27"/>
  <c r="BV97" i="27"/>
  <c r="BT97" i="27"/>
  <c r="AX101" i="27"/>
  <c r="Y102" i="27"/>
  <c r="BT102" i="27"/>
  <c r="BZ108" i="27"/>
  <c r="AR108" i="27"/>
  <c r="AN127" i="27"/>
  <c r="BP41" i="27"/>
  <c r="BX41" i="27"/>
  <c r="BH41" i="27"/>
  <c r="BH45" i="27"/>
  <c r="Y48" i="27"/>
  <c r="AR50" i="27"/>
  <c r="BZ50" i="27"/>
  <c r="AR52" i="27"/>
  <c r="AL58" i="27"/>
  <c r="BH89" i="27"/>
  <c r="BR90" i="27"/>
  <c r="S90" i="27"/>
  <c r="AR91" i="27"/>
  <c r="AT91" i="27" s="1"/>
  <c r="BZ91" i="27"/>
  <c r="CB97" i="27"/>
  <c r="AN98" i="27"/>
  <c r="BN99" i="27"/>
  <c r="BH99" i="27"/>
  <c r="G99" i="27"/>
  <c r="AN99" i="27"/>
  <c r="O125" i="27"/>
  <c r="BV56" i="27"/>
  <c r="BR58" i="27"/>
  <c r="K219" i="27"/>
  <c r="M219" i="27" s="1"/>
  <c r="O101" i="27" s="1"/>
  <c r="BR98" i="27"/>
  <c r="S98" i="27"/>
  <c r="AX98" i="27"/>
  <c r="AN105" i="27"/>
  <c r="BH109" i="27"/>
  <c r="BV110" i="27"/>
  <c r="M110" i="27"/>
  <c r="O110" i="27" s="1"/>
  <c r="BP110" i="27"/>
  <c r="AL110" i="27"/>
  <c r="BN110" i="27"/>
  <c r="G110" i="27"/>
  <c r="AE116" i="27"/>
  <c r="BV116" i="27"/>
  <c r="AN120" i="27"/>
  <c r="AR127" i="27"/>
  <c r="BZ127" i="27"/>
  <c r="AE138" i="27"/>
  <c r="BV138" i="27"/>
  <c r="O147" i="27"/>
  <c r="BT114" i="27"/>
  <c r="Y114" i="27"/>
  <c r="AX114" i="27"/>
  <c r="S114" i="27"/>
  <c r="CB114" i="27"/>
  <c r="BZ114" i="27"/>
  <c r="AR114" i="27"/>
  <c r="AR120" i="27"/>
  <c r="BZ120" i="27"/>
  <c r="O126" i="27"/>
  <c r="AN172" i="27"/>
  <c r="BX181" i="27"/>
  <c r="AL181" i="27"/>
  <c r="AN181" i="27" s="1"/>
  <c r="AT105" i="27"/>
  <c r="M114" i="27"/>
  <c r="BP114" i="27"/>
  <c r="BV114" i="27"/>
  <c r="BT121" i="27"/>
  <c r="AN125" i="27"/>
  <c r="O137" i="27"/>
  <c r="AR167" i="27"/>
  <c r="AT167" i="27" s="1"/>
  <c r="BZ167" i="27"/>
  <c r="Q219" i="27"/>
  <c r="S219" i="27" s="1"/>
  <c r="U177" i="27" s="1"/>
  <c r="AN101" i="27"/>
  <c r="BZ101" i="27"/>
  <c r="M108" i="27"/>
  <c r="O108" i="27" s="1"/>
  <c r="BP108" i="27"/>
  <c r="BH108" i="27"/>
  <c r="BX114" i="27"/>
  <c r="AZ120" i="27"/>
  <c r="Y121" i="27"/>
  <c r="BR122" i="27"/>
  <c r="S122" i="27"/>
  <c r="BT127" i="27"/>
  <c r="AE127" i="27"/>
  <c r="Y127" i="27"/>
  <c r="AX127" i="27"/>
  <c r="AZ127" i="27" s="1"/>
  <c r="CB127" i="27"/>
  <c r="O132" i="27"/>
  <c r="AN133" i="27"/>
  <c r="O140" i="27"/>
  <c r="BV144" i="27"/>
  <c r="AE144" i="27"/>
  <c r="BR99" i="27"/>
  <c r="S99" i="27"/>
  <c r="U99" i="27" s="1"/>
  <c r="BN103" i="27"/>
  <c r="G103" i="27"/>
  <c r="AX116" i="27"/>
  <c r="AN117" i="27"/>
  <c r="BV121" i="27"/>
  <c r="AT125" i="27"/>
  <c r="CD128" i="27"/>
  <c r="BD128" i="27"/>
  <c r="BF128" i="27" s="1"/>
  <c r="AT131" i="27"/>
  <c r="AA207" i="27"/>
  <c r="AE95" i="27"/>
  <c r="AE98" i="27"/>
  <c r="BN101" i="27"/>
  <c r="BH101" i="27"/>
  <c r="G101" i="27"/>
  <c r="BH103" i="27"/>
  <c r="BP105" i="27"/>
  <c r="M105" i="27"/>
  <c r="BH105" i="27"/>
  <c r="U113" i="27"/>
  <c r="CB123" i="27"/>
  <c r="BX123" i="27"/>
  <c r="M123" i="27"/>
  <c r="AL123" i="27"/>
  <c r="AN123" i="27" s="1"/>
  <c r="BP123" i="27"/>
  <c r="BN123" i="27"/>
  <c r="BN127" i="27"/>
  <c r="G127" i="27"/>
  <c r="BH127" i="27"/>
  <c r="O133" i="27"/>
  <c r="BN139" i="27"/>
  <c r="CB139" i="27"/>
  <c r="AX139" i="27"/>
  <c r="S139" i="27"/>
  <c r="M139" i="27"/>
  <c r="O139" i="27" s="1"/>
  <c r="BT139" i="27"/>
  <c r="BP139" i="27"/>
  <c r="BD172" i="27"/>
  <c r="BF172" i="27" s="1"/>
  <c r="AE172" i="27"/>
  <c r="G172" i="27"/>
  <c r="CB172" i="27"/>
  <c r="BZ172" i="27"/>
  <c r="BT172" i="27"/>
  <c r="AX172" i="27"/>
  <c r="AZ172" i="27" s="1"/>
  <c r="Y172" i="27"/>
  <c r="BX172" i="27"/>
  <c r="BP116" i="27"/>
  <c r="BN116" i="27"/>
  <c r="S116" i="27"/>
  <c r="U116" i="27" s="1"/>
  <c r="BX116" i="27"/>
  <c r="AR116" i="27"/>
  <c r="AT116" i="27" s="1"/>
  <c r="M116" i="27"/>
  <c r="BT116" i="27"/>
  <c r="AT117" i="27"/>
  <c r="M120" i="27"/>
  <c r="BP120" i="27"/>
  <c r="BH120" i="27"/>
  <c r="BV126" i="27"/>
  <c r="BH126" i="27"/>
  <c r="AE126" i="27"/>
  <c r="BP127" i="27"/>
  <c r="M127" i="27"/>
  <c r="O127" i="27" s="1"/>
  <c r="AT144" i="27"/>
  <c r="Y103" i="27"/>
  <c r="BT103" i="27"/>
  <c r="BR116" i="27"/>
  <c r="BV119" i="27"/>
  <c r="BH119" i="27"/>
  <c r="AE119" i="27"/>
  <c r="O146" i="27"/>
  <c r="AT168" i="27"/>
  <c r="BV113" i="27"/>
  <c r="AE113" i="27"/>
  <c r="AZ117" i="27"/>
  <c r="BX119" i="27"/>
  <c r="AL119" i="27"/>
  <c r="CB121" i="27"/>
  <c r="AN132" i="27"/>
  <c r="AT177" i="27"/>
  <c r="O180" i="27"/>
  <c r="CD101" i="27"/>
  <c r="BD101" i="27"/>
  <c r="BF101" i="27" s="1"/>
  <c r="BV103" i="27"/>
  <c r="BT105" i="27"/>
  <c r="Y105" i="27"/>
  <c r="BD121" i="27"/>
  <c r="BF121" i="27" s="1"/>
  <c r="CD121" i="27"/>
  <c r="BN166" i="27"/>
  <c r="BH166" i="27"/>
  <c r="G166" i="27"/>
  <c r="AZ168" i="27"/>
  <c r="O172" i="27"/>
  <c r="BZ189" i="27"/>
  <c r="AR189" i="27"/>
  <c r="AX121" i="27"/>
  <c r="AZ121" i="27" s="1"/>
  <c r="BZ121" i="27"/>
  <c r="M121" i="27"/>
  <c r="O121" i="27" s="1"/>
  <c r="BX121" i="27"/>
  <c r="AL121" i="27"/>
  <c r="BP121" i="27"/>
  <c r="AZ126" i="27"/>
  <c r="AA128" i="27"/>
  <c r="AT137" i="27"/>
  <c r="CD115" i="27"/>
  <c r="BD115" i="27"/>
  <c r="BF115" i="27" s="1"/>
  <c r="CD117" i="27"/>
  <c r="BD117" i="27"/>
  <c r="BF117" i="27" s="1"/>
  <c r="BN121" i="27"/>
  <c r="BH121" i="27"/>
  <c r="CB122" i="27"/>
  <c r="BV129" i="27"/>
  <c r="CD131" i="27"/>
  <c r="BD131" i="27"/>
  <c r="BF131" i="27" s="1"/>
  <c r="AR134" i="27"/>
  <c r="AT134" i="27" s="1"/>
  <c r="CB134" i="27"/>
  <c r="AE139" i="27"/>
  <c r="AE140" i="27"/>
  <c r="BV140" i="27"/>
  <c r="BN143" i="27"/>
  <c r="BH143" i="27"/>
  <c r="AR145" i="27"/>
  <c r="AT145" i="27" s="1"/>
  <c r="BZ145" i="27"/>
  <c r="AX147" i="27"/>
  <c r="Y147" i="27"/>
  <c r="AA147" i="27" s="1"/>
  <c r="BT147" i="27"/>
  <c r="AN166" i="27"/>
  <c r="BR172" i="27"/>
  <c r="AZ185" i="27"/>
  <c r="W219" i="27"/>
  <c r="Y219" i="27" s="1"/>
  <c r="AA120" i="27" s="1"/>
  <c r="AV219" i="27"/>
  <c r="AX219" i="27" s="1"/>
  <c r="AZ97" i="27" s="1"/>
  <c r="BD102" i="27"/>
  <c r="BF102" i="27" s="1"/>
  <c r="BX103" i="27"/>
  <c r="Y109" i="27"/>
  <c r="AA109" i="27" s="1"/>
  <c r="BX110" i="27"/>
  <c r="AX111" i="27"/>
  <c r="AZ111" i="27" s="1"/>
  <c r="BH113" i="27"/>
  <c r="BZ116" i="27"/>
  <c r="AA117" i="27"/>
  <c r="BT119" i="27"/>
  <c r="G121" i="27"/>
  <c r="BH123" i="27"/>
  <c r="G123" i="27"/>
  <c r="S125" i="27"/>
  <c r="U125" i="27" s="1"/>
  <c r="BR127" i="27"/>
  <c r="S127" i="27"/>
  <c r="U127" i="27" s="1"/>
  <c r="M129" i="27"/>
  <c r="AR129" i="27"/>
  <c r="AT129" i="27" s="1"/>
  <c r="BX129" i="27"/>
  <c r="Y131" i="27"/>
  <c r="BZ132" i="27"/>
  <c r="BT132" i="27"/>
  <c r="Y133" i="27"/>
  <c r="AA133" i="27" s="1"/>
  <c r="BD133" i="27"/>
  <c r="BF133" i="27" s="1"/>
  <c r="CD134" i="27"/>
  <c r="AE135" i="27"/>
  <c r="S137" i="27"/>
  <c r="U137" i="27" s="1"/>
  <c r="AL138" i="27"/>
  <c r="AN138" i="27" s="1"/>
  <c r="BX138" i="27"/>
  <c r="BT140" i="27"/>
  <c r="AL141" i="27"/>
  <c r="G143" i="27"/>
  <c r="AL143" i="27"/>
  <c r="AN143" i="27" s="1"/>
  <c r="BR147" i="27"/>
  <c r="S147" i="27"/>
  <c r="U147" i="27" s="1"/>
  <c r="BN167" i="27"/>
  <c r="BH167" i="27"/>
  <c r="G167" i="27"/>
  <c r="BP168" i="27"/>
  <c r="BN168" i="27"/>
  <c r="BR169" i="27"/>
  <c r="BZ171" i="27"/>
  <c r="AR171" i="27"/>
  <c r="AT171" i="27" s="1"/>
  <c r="AT174" i="27"/>
  <c r="BR178" i="27"/>
  <c r="S178" i="27"/>
  <c r="U178" i="27" s="1"/>
  <c r="BD179" i="27"/>
  <c r="BF179" i="27" s="1"/>
  <c r="AE179" i="27"/>
  <c r="G179" i="27"/>
  <c r="CB179" i="27"/>
  <c r="AX179" i="27"/>
  <c r="Y179" i="27"/>
  <c r="AA179" i="27" s="1"/>
  <c r="AE102" i="27"/>
  <c r="AR104" i="27"/>
  <c r="BZ104" i="27"/>
  <c r="U111" i="27"/>
  <c r="BR114" i="27"/>
  <c r="AE117" i="27"/>
  <c r="BV117" i="27"/>
  <c r="BH117" i="27"/>
  <c r="M119" i="27"/>
  <c r="O119" i="27" s="1"/>
  <c r="BZ119" i="27"/>
  <c r="AR119" i="27"/>
  <c r="AT119" i="27" s="1"/>
  <c r="BR123" i="27"/>
  <c r="AX125" i="27"/>
  <c r="AR132" i="27"/>
  <c r="AT132" i="27" s="1"/>
  <c r="BV133" i="27"/>
  <c r="M134" i="27"/>
  <c r="O134" i="27" s="1"/>
  <c r="AX134" i="27"/>
  <c r="AZ134" i="27" s="1"/>
  <c r="BN135" i="27"/>
  <c r="BH135" i="27"/>
  <c r="BT135" i="27"/>
  <c r="BH138" i="27"/>
  <c r="G138" i="27"/>
  <c r="CB138" i="27"/>
  <c r="BX140" i="27"/>
  <c r="CB140" i="27"/>
  <c r="BZ141" i="27"/>
  <c r="AR141" i="27"/>
  <c r="AT141" i="27" s="1"/>
  <c r="AR143" i="27"/>
  <c r="AT143" i="27" s="1"/>
  <c r="BN144" i="27"/>
  <c r="BH144" i="27"/>
  <c r="G144" i="27"/>
  <c r="BP147" i="27"/>
  <c r="AL165" i="27"/>
  <c r="AN165" i="27" s="1"/>
  <c r="U187" i="27"/>
  <c r="BX205" i="27"/>
  <c r="AL205" i="27"/>
  <c r="AN205" i="27" s="1"/>
  <c r="G102" i="27"/>
  <c r="BR103" i="27"/>
  <c r="S104" i="27"/>
  <c r="BP107" i="27"/>
  <c r="M107" i="27"/>
  <c r="AX108" i="27"/>
  <c r="AZ108" i="27" s="1"/>
  <c r="BR110" i="27"/>
  <c r="Y111" i="27"/>
  <c r="BT111" i="27"/>
  <c r="G113" i="27"/>
  <c r="BP115" i="27"/>
  <c r="CB116" i="27"/>
  <c r="CB119" i="27"/>
  <c r="BV120" i="27"/>
  <c r="AR121" i="27"/>
  <c r="CD122" i="27"/>
  <c r="BD122" i="27"/>
  <c r="BF122" i="27" s="1"/>
  <c r="BT123" i="27"/>
  <c r="CD125" i="27"/>
  <c r="BD125" i="27"/>
  <c r="BF125" i="27" s="1"/>
  <c r="AL126" i="27"/>
  <c r="AN126" i="27" s="1"/>
  <c r="BP126" i="27"/>
  <c r="BN128" i="27"/>
  <c r="BH128" i="27"/>
  <c r="BP128" i="27"/>
  <c r="CB132" i="27"/>
  <c r="AE133" i="27"/>
  <c r="BH133" i="27"/>
  <c r="BR134" i="27"/>
  <c r="S134" i="27"/>
  <c r="U134" i="27" s="1"/>
  <c r="G135" i="27"/>
  <c r="AR138" i="27"/>
  <c r="BZ138" i="27"/>
  <c r="G139" i="27"/>
  <c r="AL139" i="27"/>
  <c r="AN139" i="27" s="1"/>
  <c r="AL140" i="27"/>
  <c r="AN140" i="27" s="1"/>
  <c r="G141" i="27"/>
  <c r="BN141" i="27"/>
  <c r="AX145" i="27"/>
  <c r="AE147" i="27"/>
  <c r="BV147" i="27"/>
  <c r="CB147" i="27"/>
  <c r="BZ165" i="27"/>
  <c r="O167" i="27"/>
  <c r="CD167" i="27"/>
  <c r="BD167" i="27"/>
  <c r="BF167" i="27" s="1"/>
  <c r="BV168" i="27"/>
  <c r="BH171" i="27"/>
  <c r="G171" i="27"/>
  <c r="CD171" i="27"/>
  <c r="BD171" i="27"/>
  <c r="BF171" i="27" s="1"/>
  <c r="BV172" i="27"/>
  <c r="BN174" i="27"/>
  <c r="BH174" i="27"/>
  <c r="G174" i="27"/>
  <c r="M179" i="27"/>
  <c r="O179" i="27" s="1"/>
  <c r="AA181" i="27"/>
  <c r="AN186" i="27"/>
  <c r="BN191" i="27"/>
  <c r="BH191" i="27"/>
  <c r="BZ204" i="27"/>
  <c r="AR204" i="27"/>
  <c r="CD249" i="27"/>
  <c r="BD249" i="27"/>
  <c r="BF249" i="27" s="1"/>
  <c r="BR260" i="27"/>
  <c r="S260" i="27"/>
  <c r="BT104" i="27"/>
  <c r="CD104" i="27"/>
  <c r="BN115" i="27"/>
  <c r="BH115" i="27"/>
  <c r="G115" i="27"/>
  <c r="BN117" i="27"/>
  <c r="BR119" i="27"/>
  <c r="S119" i="27"/>
  <c r="CD119" i="27"/>
  <c r="BZ123" i="27"/>
  <c r="Y125" i="27"/>
  <c r="AA125" i="27" s="1"/>
  <c r="G128" i="27"/>
  <c r="AX129" i="27"/>
  <c r="AZ129" i="27" s="1"/>
  <c r="BH131" i="27"/>
  <c r="G131" i="27"/>
  <c r="S132" i="27"/>
  <c r="U132" i="27" s="1"/>
  <c r="CD137" i="27"/>
  <c r="BD137" i="27"/>
  <c r="BF137" i="27" s="1"/>
  <c r="M138" i="27"/>
  <c r="BZ139" i="27"/>
  <c r="BH140" i="27"/>
  <c r="G140" i="27"/>
  <c r="AX141" i="27"/>
  <c r="AZ141" i="27" s="1"/>
  <c r="M143" i="27"/>
  <c r="O143" i="27" s="1"/>
  <c r="O145" i="27"/>
  <c r="BN146" i="27"/>
  <c r="CB146" i="27"/>
  <c r="BX146" i="27"/>
  <c r="AX146" i="27"/>
  <c r="AZ146" i="27" s="1"/>
  <c r="Y146" i="27"/>
  <c r="AA146" i="27" s="1"/>
  <c r="G165" i="27"/>
  <c r="BN165" i="27"/>
  <c r="AZ166" i="27"/>
  <c r="BR167" i="27"/>
  <c r="S167" i="27"/>
  <c r="U167" i="27" s="1"/>
  <c r="Y168" i="27"/>
  <c r="AA168" i="27" s="1"/>
  <c r="BX168" i="27"/>
  <c r="AN169" i="27"/>
  <c r="AX171" i="27"/>
  <c r="AZ171" i="27" s="1"/>
  <c r="Y171" i="27"/>
  <c r="BT171" i="27"/>
  <c r="AA175" i="27"/>
  <c r="AZ177" i="27"/>
  <c r="BR179" i="27"/>
  <c r="BP210" i="27"/>
  <c r="M210" i="27"/>
  <c r="O210" i="27" s="1"/>
  <c r="AL102" i="27"/>
  <c r="AN102" i="27" s="1"/>
  <c r="AR103" i="27"/>
  <c r="Y104" i="27"/>
  <c r="AA104" i="27" s="1"/>
  <c r="BX109" i="27"/>
  <c r="AR110" i="27"/>
  <c r="AT110" i="27" s="1"/>
  <c r="BP113" i="27"/>
  <c r="M113" i="27"/>
  <c r="AL115" i="27"/>
  <c r="AN115" i="27" s="1"/>
  <c r="BP117" i="27"/>
  <c r="AX119" i="27"/>
  <c r="AZ119" i="27" s="1"/>
  <c r="BR121" i="27"/>
  <c r="S121" i="27"/>
  <c r="U121" i="27" s="1"/>
  <c r="AR123" i="27"/>
  <c r="AT123" i="27" s="1"/>
  <c r="AE125" i="27"/>
  <c r="BV125" i="27"/>
  <c r="BZ126" i="27"/>
  <c r="AR126" i="27"/>
  <c r="AT126" i="27" s="1"/>
  <c r="AL128" i="27"/>
  <c r="AN128" i="27" s="1"/>
  <c r="BR131" i="27"/>
  <c r="AX132" i="27"/>
  <c r="AZ132" i="27" s="1"/>
  <c r="G133" i="27"/>
  <c r="BX133" i="27"/>
  <c r="Y134" i="27"/>
  <c r="AA134" i="27" s="1"/>
  <c r="AR135" i="27"/>
  <c r="AT135" i="27" s="1"/>
  <c r="BZ135" i="27"/>
  <c r="BH139" i="27"/>
  <c r="AR139" i="27"/>
  <c r="AT139" i="27" s="1"/>
  <c r="BZ140" i="27"/>
  <c r="AR140" i="27"/>
  <c r="AT140" i="27" s="1"/>
  <c r="CD141" i="27"/>
  <c r="BD141" i="27"/>
  <c r="BF141" i="27" s="1"/>
  <c r="BR143" i="27"/>
  <c r="AX143" i="27"/>
  <c r="AZ143" i="27" s="1"/>
  <c r="O144" i="27"/>
  <c r="BR145" i="27"/>
  <c r="S145" i="27"/>
  <c r="U145" i="27" s="1"/>
  <c r="BP146" i="27"/>
  <c r="BX147" i="27"/>
  <c r="AX165" i="27"/>
  <c r="AZ165" i="27" s="1"/>
  <c r="AE168" i="27"/>
  <c r="M171" i="27"/>
  <c r="O171" i="27" s="1"/>
  <c r="BN171" i="27"/>
  <c r="O174" i="27"/>
  <c r="CD174" i="27"/>
  <c r="BD174" i="27"/>
  <c r="BF174" i="27" s="1"/>
  <c r="BT179" i="27"/>
  <c r="AX202" i="27"/>
  <c r="AZ202" i="27" s="1"/>
  <c r="AX103" i="27"/>
  <c r="AZ103" i="27" s="1"/>
  <c r="CB103" i="27"/>
  <c r="CB110" i="27"/>
  <c r="AX110" i="27"/>
  <c r="AZ110" i="27" s="1"/>
  <c r="BH111" i="27"/>
  <c r="AT113" i="27"/>
  <c r="CD116" i="27"/>
  <c r="BD116" i="27"/>
  <c r="BF116" i="27" s="1"/>
  <c r="BR117" i="27"/>
  <c r="BV127" i="27"/>
  <c r="AR128" i="27"/>
  <c r="BX128" i="27"/>
  <c r="Y129" i="27"/>
  <c r="AA129" i="27" s="1"/>
  <c r="CD129" i="27"/>
  <c r="BD129" i="27"/>
  <c r="BF129" i="27" s="1"/>
  <c r="CD132" i="27"/>
  <c r="BD132" i="27"/>
  <c r="BF132" i="27" s="1"/>
  <c r="O135" i="27"/>
  <c r="BR138" i="27"/>
  <c r="AX138" i="27"/>
  <c r="AZ138" i="27" s="1"/>
  <c r="M141" i="27"/>
  <c r="BR144" i="27"/>
  <c r="S144" i="27"/>
  <c r="AL147" i="27"/>
  <c r="AN147" i="27" s="1"/>
  <c r="BP165" i="27"/>
  <c r="AR172" i="27"/>
  <c r="O173" i="27"/>
  <c r="BR174" i="27"/>
  <c r="S174" i="27"/>
  <c r="U174" i="27" s="1"/>
  <c r="O181" i="27"/>
  <c r="AZ192" i="27"/>
  <c r="AN195" i="27"/>
  <c r="BV201" i="27"/>
  <c r="AE201" i="27"/>
  <c r="AX107" i="27"/>
  <c r="M115" i="27"/>
  <c r="O115" i="27" s="1"/>
  <c r="BN122" i="27"/>
  <c r="BH122" i="27"/>
  <c r="G122" i="27"/>
  <c r="G125" i="27"/>
  <c r="BN125" i="27"/>
  <c r="BR126" i="27"/>
  <c r="S126" i="27"/>
  <c r="U126" i="27" s="1"/>
  <c r="CD126" i="27"/>
  <c r="M128" i="27"/>
  <c r="BV134" i="27"/>
  <c r="S138" i="27"/>
  <c r="CD138" i="27"/>
  <c r="BD138" i="27"/>
  <c r="BF138" i="27" s="1"/>
  <c r="BR141" i="27"/>
  <c r="S141" i="27"/>
  <c r="U141" i="27" s="1"/>
  <c r="BH141" i="27"/>
  <c r="BD143" i="27"/>
  <c r="BF143" i="27" s="1"/>
  <c r="CD144" i="27"/>
  <c r="BD144" i="27"/>
  <c r="BT145" i="27"/>
  <c r="AN168" i="27"/>
  <c r="BR171" i="27"/>
  <c r="S171" i="27"/>
  <c r="U171" i="27" s="1"/>
  <c r="AN175" i="27"/>
  <c r="BZ178" i="27"/>
  <c r="AR178" i="27"/>
  <c r="AT178" i="27" s="1"/>
  <c r="O183" i="27"/>
  <c r="AA185" i="27"/>
  <c r="O199" i="27"/>
  <c r="AT209" i="27"/>
  <c r="BR128" i="27"/>
  <c r="S128" i="27"/>
  <c r="CB128" i="27"/>
  <c r="AE132" i="27"/>
  <c r="BV132" i="27"/>
  <c r="BH132" i="27"/>
  <c r="BZ133" i="27"/>
  <c r="AR133" i="27"/>
  <c r="AT133" i="27" s="1"/>
  <c r="BN137" i="27"/>
  <c r="BH137" i="27"/>
  <c r="G137" i="27"/>
  <c r="CD140" i="27"/>
  <c r="BD140" i="27"/>
  <c r="BF140" i="27" s="1"/>
  <c r="BH147" i="27"/>
  <c r="G147" i="27"/>
  <c r="BZ147" i="27"/>
  <c r="AR147" i="27"/>
  <c r="AT147" i="27" s="1"/>
  <c r="BR165" i="27"/>
  <c r="BV167" i="27"/>
  <c r="AE167" i="27"/>
  <c r="O169" i="27"/>
  <c r="BN172" i="27"/>
  <c r="AZ178" i="27"/>
  <c r="AN179" i="27"/>
  <c r="AA193" i="27"/>
  <c r="CB115" i="27"/>
  <c r="CD123" i="27"/>
  <c r="BD123" i="27"/>
  <c r="BF123" i="27" s="1"/>
  <c r="BP129" i="27"/>
  <c r="BP134" i="27"/>
  <c r="AN137" i="27"/>
  <c r="BN138" i="27"/>
  <c r="BR140" i="27"/>
  <c r="S140" i="27"/>
  <c r="U140" i="27" s="1"/>
  <c r="AA141" i="27"/>
  <c r="BZ143" i="27"/>
  <c r="BP143" i="27"/>
  <c r="AN146" i="27"/>
  <c r="CB165" i="27"/>
  <c r="BT165" i="27"/>
  <c r="AE166" i="27"/>
  <c r="AE171" i="27"/>
  <c r="BV171" i="27"/>
  <c r="AA173" i="27"/>
  <c r="BH178" i="27"/>
  <c r="BN114" i="27"/>
  <c r="BH114" i="27"/>
  <c r="AL114" i="27"/>
  <c r="AN114" i="27" s="1"/>
  <c r="BH116" i="27"/>
  <c r="G116" i="27"/>
  <c r="BR120" i="27"/>
  <c r="S120" i="27"/>
  <c r="U120" i="27" s="1"/>
  <c r="O122" i="27"/>
  <c r="BZ125" i="27"/>
  <c r="AA126" i="27"/>
  <c r="BN129" i="27"/>
  <c r="BH129" i="27"/>
  <c r="G129" i="27"/>
  <c r="G132" i="27"/>
  <c r="BN132" i="27"/>
  <c r="BR133" i="27"/>
  <c r="S133" i="27"/>
  <c r="U133" i="27" s="1"/>
  <c r="BN134" i="27"/>
  <c r="AX140" i="27"/>
  <c r="AZ140" i="27" s="1"/>
  <c r="Y140" i="27"/>
  <c r="AA140" i="27" s="1"/>
  <c r="AE141" i="27"/>
  <c r="BV141" i="27"/>
  <c r="AE143" i="27"/>
  <c r="BT143" i="27"/>
  <c r="CD147" i="27"/>
  <c r="BD147" i="27"/>
  <c r="BF147" i="27" s="1"/>
  <c r="Y165" i="27"/>
  <c r="BX165" i="27"/>
  <c r="AN167" i="27"/>
  <c r="BP172" i="27"/>
  <c r="BH172" i="27"/>
  <c r="BV174" i="27"/>
  <c r="AE174" i="27"/>
  <c r="AX175" i="27"/>
  <c r="AZ175" i="27" s="1"/>
  <c r="AN177" i="27"/>
  <c r="AA183" i="27"/>
  <c r="AN185" i="27"/>
  <c r="U186" i="27"/>
  <c r="BH205" i="27"/>
  <c r="BX217" i="27"/>
  <c r="AL217" i="27"/>
  <c r="AN217" i="27" s="1"/>
  <c r="BV139" i="27"/>
  <c r="BV146" i="27"/>
  <c r="BZ168" i="27"/>
  <c r="BV169" i="27"/>
  <c r="BH173" i="27"/>
  <c r="BV177" i="27"/>
  <c r="G181" i="27"/>
  <c r="BT181" i="27"/>
  <c r="BV183" i="27"/>
  <c r="BR184" i="27"/>
  <c r="S184" i="27"/>
  <c r="U184" i="27" s="1"/>
  <c r="CB185" i="27"/>
  <c r="BZ186" i="27"/>
  <c r="AX189" i="27"/>
  <c r="AZ189" i="27" s="1"/>
  <c r="BH196" i="27"/>
  <c r="Y197" i="27"/>
  <c r="AA197" i="27" s="1"/>
  <c r="U199" i="27"/>
  <c r="AN201" i="27"/>
  <c r="BH202" i="27"/>
  <c r="AZ204" i="27"/>
  <c r="CB208" i="27"/>
  <c r="AT211" i="27"/>
  <c r="O213" i="27"/>
  <c r="BP215" i="27"/>
  <c r="BH215" i="27"/>
  <c r="M215" i="27"/>
  <c r="O215" i="27" s="1"/>
  <c r="AZ217" i="27"/>
  <c r="E287" i="27"/>
  <c r="G241" i="27"/>
  <c r="BN241" i="27"/>
  <c r="BH241" i="27"/>
  <c r="BZ259" i="27"/>
  <c r="AR259" i="27"/>
  <c r="Y169" i="27"/>
  <c r="AX169" i="27"/>
  <c r="AZ169" i="27" s="1"/>
  <c r="Y177" i="27"/>
  <c r="AA177" i="27" s="1"/>
  <c r="BX177" i="27"/>
  <c r="BT178" i="27"/>
  <c r="BZ179" i="27"/>
  <c r="S180" i="27"/>
  <c r="U180" i="27" s="1"/>
  <c r="AX184" i="27"/>
  <c r="BN185" i="27"/>
  <c r="BH185" i="27"/>
  <c r="G185" i="27"/>
  <c r="BN186" i="27"/>
  <c r="AR186" i="27"/>
  <c r="BH189" i="27"/>
  <c r="G189" i="27"/>
  <c r="BX190" i="27"/>
  <c r="BV197" i="27"/>
  <c r="AA199" i="27"/>
  <c r="AT201" i="27"/>
  <c r="BH204" i="27"/>
  <c r="U208" i="27"/>
  <c r="AE253" i="27"/>
  <c r="BV253" i="27"/>
  <c r="G145" i="27"/>
  <c r="BD145" i="27"/>
  <c r="BF145" i="27" s="1"/>
  <c r="S165" i="27"/>
  <c r="U165" i="27" s="1"/>
  <c r="AR165" i="27"/>
  <c r="AT165" i="27" s="1"/>
  <c r="G168" i="27"/>
  <c r="BD168" i="27"/>
  <c r="BF168" i="27" s="1"/>
  <c r="S172" i="27"/>
  <c r="U172" i="27" s="1"/>
  <c r="G175" i="27"/>
  <c r="BD175" i="27"/>
  <c r="BF175" i="27" s="1"/>
  <c r="BV178" i="27"/>
  <c r="S179" i="27"/>
  <c r="U179" i="27" s="1"/>
  <c r="AR179" i="27"/>
  <c r="AT179" i="27" s="1"/>
  <c r="AX180" i="27"/>
  <c r="BZ181" i="27"/>
  <c r="AR181" i="27"/>
  <c r="AT181" i="27" s="1"/>
  <c r="CB181" i="27"/>
  <c r="BP183" i="27"/>
  <c r="BH187" i="27"/>
  <c r="CB189" i="27"/>
  <c r="BT189" i="27"/>
  <c r="AL190" i="27"/>
  <c r="AN190" i="27" s="1"/>
  <c r="BV192" i="27"/>
  <c r="AE192" i="27"/>
  <c r="BH193" i="27"/>
  <c r="AN193" i="27"/>
  <c r="BX197" i="27"/>
  <c r="BP198" i="27"/>
  <c r="M198" i="27"/>
  <c r="O198" i="27" s="1"/>
  <c r="BH198" i="27"/>
  <c r="O202" i="27"/>
  <c r="AN203" i="27"/>
  <c r="AL207" i="27"/>
  <c r="AN207" i="27" s="1"/>
  <c r="CD214" i="27"/>
  <c r="BD214" i="27"/>
  <c r="BF214" i="27" s="1"/>
  <c r="AA217" i="27"/>
  <c r="BP166" i="27"/>
  <c r="CB169" i="27"/>
  <c r="CD180" i="27"/>
  <c r="BD180" i="27"/>
  <c r="BF180" i="27" s="1"/>
  <c r="BN183" i="27"/>
  <c r="BT183" i="27"/>
  <c r="Y184" i="27"/>
  <c r="O185" i="27"/>
  <c r="M186" i="27"/>
  <c r="O186" i="27" s="1"/>
  <c r="CB186" i="27"/>
  <c r="AR187" i="27"/>
  <c r="AT187" i="27" s="1"/>
  <c r="M189" i="27"/>
  <c r="O189" i="27" s="1"/>
  <c r="BN189" i="27"/>
  <c r="BZ190" i="27"/>
  <c r="AN192" i="27"/>
  <c r="CB195" i="27"/>
  <c r="AX195" i="27"/>
  <c r="AZ195" i="27" s="1"/>
  <c r="AL197" i="27"/>
  <c r="AN197" i="27" s="1"/>
  <c r="AE199" i="27"/>
  <c r="BD209" i="27"/>
  <c r="BF209" i="27" s="1"/>
  <c r="BR243" i="27"/>
  <c r="S243" i="27"/>
  <c r="S135" i="27"/>
  <c r="U135" i="27" s="1"/>
  <c r="BD139" i="27"/>
  <c r="BF139" i="27" s="1"/>
  <c r="S143" i="27"/>
  <c r="U143" i="27" s="1"/>
  <c r="BH145" i="27"/>
  <c r="BD146" i="27"/>
  <c r="BF146" i="27" s="1"/>
  <c r="BV165" i="27"/>
  <c r="S166" i="27"/>
  <c r="U166" i="27" s="1"/>
  <c r="BD169" i="27"/>
  <c r="BF169" i="27" s="1"/>
  <c r="S173" i="27"/>
  <c r="U173" i="27" s="1"/>
  <c r="BD177" i="27"/>
  <c r="BF177" i="27" s="1"/>
  <c r="Y180" i="27"/>
  <c r="G183" i="27"/>
  <c r="AL183" i="27"/>
  <c r="AN183" i="27" s="1"/>
  <c r="BD184" i="27"/>
  <c r="BF184" i="27" s="1"/>
  <c r="BR185" i="27"/>
  <c r="S185" i="27"/>
  <c r="U185" i="27" s="1"/>
  <c r="AX186" i="27"/>
  <c r="AZ186" i="27" s="1"/>
  <c r="AT192" i="27"/>
  <c r="AA198" i="27"/>
  <c r="O214" i="27"/>
  <c r="BH247" i="27"/>
  <c r="G247" i="27"/>
  <c r="BN247" i="27"/>
  <c r="AE180" i="27"/>
  <c r="BV180" i="27"/>
  <c r="BR181" i="27"/>
  <c r="S181" i="27"/>
  <c r="U181" i="27" s="1"/>
  <c r="AX181" i="27"/>
  <c r="AZ181" i="27" s="1"/>
  <c r="BZ183" i="27"/>
  <c r="AR183" i="27"/>
  <c r="AT183" i="27" s="1"/>
  <c r="BV184" i="27"/>
  <c r="CD185" i="27"/>
  <c r="BD185" i="27"/>
  <c r="BF185" i="27" s="1"/>
  <c r="BR189" i="27"/>
  <c r="S189" i="27"/>
  <c r="U189" i="27" s="1"/>
  <c r="O193" i="27"/>
  <c r="O195" i="27"/>
  <c r="AN199" i="27"/>
  <c r="BN201" i="27"/>
  <c r="BH201" i="27"/>
  <c r="G201" i="27"/>
  <c r="CD201" i="27"/>
  <c r="BD201" i="27"/>
  <c r="BF201" i="27" s="1"/>
  <c r="AA202" i="27"/>
  <c r="BR204" i="27"/>
  <c r="S204" i="27"/>
  <c r="U204" i="27" s="1"/>
  <c r="BD205" i="27"/>
  <c r="BF205" i="27" s="1"/>
  <c r="AE205" i="27"/>
  <c r="G205" i="27"/>
  <c r="CB205" i="27"/>
  <c r="BZ205" i="27"/>
  <c r="AX205" i="27"/>
  <c r="AZ205" i="27" s="1"/>
  <c r="Y205" i="27"/>
  <c r="AA205" i="27" s="1"/>
  <c r="BR205" i="27"/>
  <c r="AR205" i="27"/>
  <c r="AT205" i="27" s="1"/>
  <c r="S205" i="27"/>
  <c r="U205" i="27" s="1"/>
  <c r="BH217" i="27"/>
  <c r="BH251" i="27"/>
  <c r="G251" i="27"/>
  <c r="BN251" i="27"/>
  <c r="CB271" i="27"/>
  <c r="AX271" i="27"/>
  <c r="BN175" i="27"/>
  <c r="BH177" i="27"/>
  <c r="G178" i="27"/>
  <c r="BD178" i="27"/>
  <c r="BF178" i="27" s="1"/>
  <c r="BN180" i="27"/>
  <c r="CD181" i="27"/>
  <c r="BD181" i="27"/>
  <c r="BF181" i="27" s="1"/>
  <c r="AA189" i="27"/>
  <c r="AE191" i="27"/>
  <c r="AX197" i="27"/>
  <c r="AZ197" i="27" s="1"/>
  <c r="O201" i="27"/>
  <c r="BP205" i="27"/>
  <c r="AN211" i="27"/>
  <c r="AR248" i="27"/>
  <c r="BZ248" i="27"/>
  <c r="BP175" i="27"/>
  <c r="BH180" i="27"/>
  <c r="G180" i="27"/>
  <c r="BN184" i="27"/>
  <c r="BH184" i="27"/>
  <c r="BP184" i="27"/>
  <c r="BP186" i="27"/>
  <c r="BP190" i="27"/>
  <c r="BH190" i="27"/>
  <c r="AX193" i="27"/>
  <c r="AZ193" i="27" s="1"/>
  <c r="BN199" i="27"/>
  <c r="BH199" i="27"/>
  <c r="AT199" i="27"/>
  <c r="O203" i="27"/>
  <c r="M205" i="27"/>
  <c r="O205" i="27" s="1"/>
  <c r="BT214" i="27"/>
  <c r="Y214" i="27"/>
  <c r="AJ287" i="27"/>
  <c r="BX241" i="27"/>
  <c r="CD244" i="27"/>
  <c r="BD244" i="27"/>
  <c r="BF244" i="27" s="1"/>
  <c r="AR265" i="27"/>
  <c r="BD165" i="27"/>
  <c r="BF165" i="27" s="1"/>
  <c r="S168" i="27"/>
  <c r="U168" i="27" s="1"/>
  <c r="S175" i="27"/>
  <c r="U175" i="27" s="1"/>
  <c r="AR175" i="27"/>
  <c r="AT175" i="27" s="1"/>
  <c r="AL180" i="27"/>
  <c r="AN180" i="27" s="1"/>
  <c r="BR180" i="27"/>
  <c r="BH181" i="27"/>
  <c r="BR183" i="27"/>
  <c r="S183" i="27"/>
  <c r="U183" i="27" s="1"/>
  <c r="AZ183" i="27"/>
  <c r="G184" i="27"/>
  <c r="BT184" i="27"/>
  <c r="AA186" i="27"/>
  <c r="O190" i="27"/>
  <c r="BD190" i="27"/>
  <c r="BF190" i="27" s="1"/>
  <c r="AE190" i="27"/>
  <c r="G190" i="27"/>
  <c r="CB190" i="27"/>
  <c r="AX190" i="27"/>
  <c r="Y190" i="27"/>
  <c r="AA190" i="27" s="1"/>
  <c r="BT190" i="27"/>
  <c r="BN192" i="27"/>
  <c r="BH192" i="27"/>
  <c r="G192" i="27"/>
  <c r="CD192" i="27"/>
  <c r="BD192" i="27"/>
  <c r="BF192" i="27" s="1"/>
  <c r="BP197" i="27"/>
  <c r="BH197" i="27"/>
  <c r="BX198" i="27"/>
  <c r="AL198" i="27"/>
  <c r="AN198" i="27" s="1"/>
  <c r="AZ199" i="27"/>
  <c r="AN202" i="27"/>
  <c r="AZ208" i="27"/>
  <c r="BH210" i="27"/>
  <c r="AA210" i="27"/>
  <c r="AA211" i="27"/>
  <c r="AN215" i="27"/>
  <c r="O216" i="27"/>
  <c r="AL241" i="27"/>
  <c r="AN241" i="27" s="1"/>
  <c r="G244" i="27"/>
  <c r="BN244" i="27"/>
  <c r="BH244" i="27"/>
  <c r="AE181" i="27"/>
  <c r="BV181" i="27"/>
  <c r="AL184" i="27"/>
  <c r="AN184" i="27" s="1"/>
  <c r="BV185" i="27"/>
  <c r="AE186" i="27"/>
  <c r="AL189" i="27"/>
  <c r="AN189" i="27" s="1"/>
  <c r="BR190" i="27"/>
  <c r="AN191" i="27"/>
  <c r="O192" i="27"/>
  <c r="AA195" i="27"/>
  <c r="BT195" i="27"/>
  <c r="CD197" i="27"/>
  <c r="BD197" i="27"/>
  <c r="AE197" i="27"/>
  <c r="G197" i="27"/>
  <c r="CB197" i="27"/>
  <c r="BZ197" i="27"/>
  <c r="BT197" i="27"/>
  <c r="BR197" i="27"/>
  <c r="AR197" i="27"/>
  <c r="AT197" i="27" s="1"/>
  <c r="S197" i="27"/>
  <c r="U197" i="27" s="1"/>
  <c r="AT198" i="27"/>
  <c r="AT202" i="27"/>
  <c r="BT205" i="27"/>
  <c r="O207" i="27"/>
  <c r="BV209" i="27"/>
  <c r="AE209" i="27"/>
  <c r="BV211" i="27"/>
  <c r="AE211" i="27"/>
  <c r="BZ215" i="27"/>
  <c r="AR215" i="27"/>
  <c r="AT215" i="27" s="1"/>
  <c r="AX249" i="27"/>
  <c r="CB249" i="27"/>
  <c r="BV187" i="27"/>
  <c r="BX195" i="27"/>
  <c r="BZ202" i="27"/>
  <c r="BV203" i="27"/>
  <c r="BT207" i="27"/>
  <c r="BH209" i="27"/>
  <c r="BT213" i="27"/>
  <c r="BH214" i="27"/>
  <c r="G217" i="27"/>
  <c r="BN217" i="27"/>
  <c r="BV217" i="27"/>
  <c r="S245" i="27"/>
  <c r="CB245" i="27"/>
  <c r="CB287" i="27" s="1"/>
  <c r="BZ247" i="27"/>
  <c r="CB248" i="27"/>
  <c r="AE260" i="27"/>
  <c r="BV260" i="27"/>
  <c r="Y187" i="27"/>
  <c r="AA187" i="27" s="1"/>
  <c r="AX187" i="27"/>
  <c r="AZ187" i="27" s="1"/>
  <c r="BV196" i="27"/>
  <c r="Y203" i="27"/>
  <c r="AA203" i="27" s="1"/>
  <c r="AX203" i="27"/>
  <c r="AZ203" i="27" s="1"/>
  <c r="BT204" i="27"/>
  <c r="AR207" i="27"/>
  <c r="AT207" i="27" s="1"/>
  <c r="BR210" i="27"/>
  <c r="S210" i="27"/>
  <c r="U210" i="27" s="1"/>
  <c r="AX210" i="27"/>
  <c r="AZ210" i="27" s="1"/>
  <c r="BN211" i="27"/>
  <c r="BH211" i="27"/>
  <c r="AR213" i="27"/>
  <c r="AT213" i="27" s="1"/>
  <c r="BX213" i="27"/>
  <c r="CB215" i="27"/>
  <c r="AR217" i="27"/>
  <c r="AT217" i="27" s="1"/>
  <c r="K287" i="27"/>
  <c r="M287" i="27" s="1"/>
  <c r="AP287" i="27"/>
  <c r="AR241" i="27"/>
  <c r="BZ241" i="27"/>
  <c r="AX245" i="27"/>
  <c r="AX256" i="27"/>
  <c r="CB256" i="27"/>
  <c r="BN284" i="27"/>
  <c r="BH284" i="27"/>
  <c r="G284" i="27"/>
  <c r="G186" i="27"/>
  <c r="BD186" i="27"/>
  <c r="BF186" i="27" s="1"/>
  <c r="BV189" i="27"/>
  <c r="S190" i="27"/>
  <c r="U190" i="27" s="1"/>
  <c r="AR190" i="27"/>
  <c r="AT190" i="27" s="1"/>
  <c r="Y196" i="27"/>
  <c r="AA196" i="27" s="1"/>
  <c r="AX196" i="27"/>
  <c r="AZ196" i="27" s="1"/>
  <c r="G202" i="27"/>
  <c r="AE202" i="27"/>
  <c r="BD202" i="27"/>
  <c r="BF202" i="27" s="1"/>
  <c r="BV204" i="27"/>
  <c r="BR207" i="27"/>
  <c r="Y208" i="27"/>
  <c r="BD208" i="27"/>
  <c r="BF208" i="27" s="1"/>
  <c r="S213" i="27"/>
  <c r="U213" i="27" s="1"/>
  <c r="BZ213" i="27"/>
  <c r="BZ217" i="27"/>
  <c r="BN242" i="27"/>
  <c r="BH242" i="27"/>
  <c r="CD243" i="27"/>
  <c r="BD243" i="27"/>
  <c r="BF243" i="27" s="1"/>
  <c r="BR244" i="27"/>
  <c r="S244" i="27"/>
  <c r="BH248" i="27"/>
  <c r="G248" i="27"/>
  <c r="BZ250" i="27"/>
  <c r="AR250" i="27"/>
  <c r="BT254" i="27"/>
  <c r="Y254" i="27"/>
  <c r="CD256" i="27"/>
  <c r="BD256" i="27"/>
  <c r="BF256" i="27" s="1"/>
  <c r="AX272" i="27"/>
  <c r="Y272" i="27"/>
  <c r="M272" i="27"/>
  <c r="O272" i="27" s="1"/>
  <c r="AR272" i="27"/>
  <c r="AL272" i="27"/>
  <c r="AN272" i="27" s="1"/>
  <c r="CB272" i="27"/>
  <c r="BT272" i="27"/>
  <c r="BR272" i="27"/>
  <c r="BP191" i="27"/>
  <c r="BD195" i="27"/>
  <c r="BF195" i="27" s="1"/>
  <c r="S198" i="27"/>
  <c r="U198" i="27" s="1"/>
  <c r="S207" i="27"/>
  <c r="U207" i="27" s="1"/>
  <c r="BZ207" i="27"/>
  <c r="BV208" i="27"/>
  <c r="AL209" i="27"/>
  <c r="AN209" i="27" s="1"/>
  <c r="BP209" i="27"/>
  <c r="CD210" i="27"/>
  <c r="BD210" i="27"/>
  <c r="BF210" i="27" s="1"/>
  <c r="CB213" i="27"/>
  <c r="BH216" i="27"/>
  <c r="AE216" i="27"/>
  <c r="M217" i="27"/>
  <c r="O217" i="27" s="1"/>
  <c r="CB217" i="27"/>
  <c r="AV287" i="27"/>
  <c r="G242" i="27"/>
  <c r="BV244" i="27"/>
  <c r="Y245" i="27"/>
  <c r="BD245" i="27"/>
  <c r="BF245" i="27" s="1"/>
  <c r="BH186" i="27"/>
  <c r="BD187" i="27"/>
  <c r="BF187" i="27" s="1"/>
  <c r="S191" i="27"/>
  <c r="U191" i="27" s="1"/>
  <c r="BT198" i="27"/>
  <c r="G203" i="27"/>
  <c r="AE203" i="27"/>
  <c r="BD203" i="27"/>
  <c r="BF203" i="27" s="1"/>
  <c r="AX207" i="27"/>
  <c r="AZ207" i="27" s="1"/>
  <c r="AE208" i="27"/>
  <c r="BH208" i="27"/>
  <c r="M209" i="27"/>
  <c r="O209" i="27" s="1"/>
  <c r="AX213" i="27"/>
  <c r="AZ213" i="27" s="1"/>
  <c r="BR217" i="27"/>
  <c r="S217" i="27"/>
  <c r="U217" i="27" s="1"/>
  <c r="BR241" i="27"/>
  <c r="S241" i="27"/>
  <c r="Q287" i="27"/>
  <c r="AX241" i="27"/>
  <c r="AL242" i="27"/>
  <c r="AN242" i="27" s="1"/>
  <c r="AE243" i="27"/>
  <c r="BV243" i="27"/>
  <c r="BV287" i="27" s="1"/>
  <c r="Y244" i="27"/>
  <c r="BR247" i="27"/>
  <c r="S247" i="27"/>
  <c r="M248" i="27"/>
  <c r="O248" i="27" s="1"/>
  <c r="BN248" i="27"/>
  <c r="AE249" i="27"/>
  <c r="BV249" i="27"/>
  <c r="BN250" i="27"/>
  <c r="G250" i="27"/>
  <c r="BH250" i="27"/>
  <c r="BV251" i="27"/>
  <c r="AE251" i="27"/>
  <c r="AX278" i="27"/>
  <c r="BH195" i="27"/>
  <c r="G196" i="27"/>
  <c r="AE196" i="27"/>
  <c r="O211" i="27"/>
  <c r="AA215" i="27"/>
  <c r="BB287" i="27"/>
  <c r="CD241" i="27"/>
  <c r="BD241" i="27"/>
  <c r="BF241" i="27" s="1"/>
  <c r="CD247" i="27"/>
  <c r="BD247" i="27"/>
  <c r="BF247" i="27" s="1"/>
  <c r="BR248" i="27"/>
  <c r="CD250" i="27"/>
  <c r="BD250" i="27"/>
  <c r="BF250" i="27" s="1"/>
  <c r="CD253" i="27"/>
  <c r="BD253" i="27"/>
  <c r="BF253" i="27" s="1"/>
  <c r="BV277" i="27"/>
  <c r="AE277" i="27"/>
  <c r="BD189" i="27"/>
  <c r="BF189" i="27" s="1"/>
  <c r="S192" i="27"/>
  <c r="U192" i="27" s="1"/>
  <c r="AX198" i="27"/>
  <c r="AZ198" i="27" s="1"/>
  <c r="S201" i="27"/>
  <c r="U201" i="27" s="1"/>
  <c r="BN202" i="27"/>
  <c r="G204" i="27"/>
  <c r="BD204" i="27"/>
  <c r="BF204" i="27" s="1"/>
  <c r="CD207" i="27"/>
  <c r="BD207" i="27"/>
  <c r="BF207" i="27" s="1"/>
  <c r="G208" i="27"/>
  <c r="BR209" i="27"/>
  <c r="S209" i="27"/>
  <c r="U209" i="27" s="1"/>
  <c r="BZ209" i="27"/>
  <c r="CD213" i="27"/>
  <c r="BD213" i="27"/>
  <c r="BF213" i="27" s="1"/>
  <c r="AR214" i="27"/>
  <c r="AT214" i="27" s="1"/>
  <c r="BZ214" i="27"/>
  <c r="BV215" i="27"/>
  <c r="CD217" i="27"/>
  <c r="BD217" i="27"/>
  <c r="BF217" i="27" s="1"/>
  <c r="W287" i="27"/>
  <c r="BT241" i="27"/>
  <c r="M242" i="27"/>
  <c r="O242" i="27" s="1"/>
  <c r="BH243" i="27"/>
  <c r="G243" i="27"/>
  <c r="BN245" i="27"/>
  <c r="Y253" i="27"/>
  <c r="CB253" i="27"/>
  <c r="AL253" i="27"/>
  <c r="AN253" i="27" s="1"/>
  <c r="BT253" i="27"/>
  <c r="BZ257" i="27"/>
  <c r="AR257" i="27"/>
  <c r="AT257" i="27" s="1"/>
  <c r="BH266" i="27"/>
  <c r="G266" i="27"/>
  <c r="BN266" i="27"/>
  <c r="Y191" i="27"/>
  <c r="AA191" i="27" s="1"/>
  <c r="AX191" i="27"/>
  <c r="AZ191" i="27" s="1"/>
  <c r="AL208" i="27"/>
  <c r="AN208" i="27" s="1"/>
  <c r="BV213" i="27"/>
  <c r="AE213" i="27"/>
  <c r="G245" i="27"/>
  <c r="BR245" i="27"/>
  <c r="Y260" i="27"/>
  <c r="M260" i="27"/>
  <c r="O260" i="27" s="1"/>
  <c r="CB260" i="27"/>
  <c r="AL260" i="27"/>
  <c r="AN260" i="27" s="1"/>
  <c r="BT260" i="27"/>
  <c r="BR262" i="27"/>
  <c r="S262" i="27"/>
  <c r="S272" i="27"/>
  <c r="S202" i="27"/>
  <c r="U202" i="27" s="1"/>
  <c r="AE207" i="27"/>
  <c r="BH207" i="27"/>
  <c r="BZ208" i="27"/>
  <c r="AZ211" i="27"/>
  <c r="BH213" i="27"/>
  <c r="G213" i="27"/>
  <c r="AC287" i="27"/>
  <c r="AE241" i="27"/>
  <c r="BL287" i="27"/>
  <c r="BZ244" i="27"/>
  <c r="AR244" i="27"/>
  <c r="AL245" i="27"/>
  <c r="AN245" i="27" s="1"/>
  <c r="BT245" i="27"/>
  <c r="BV247" i="27"/>
  <c r="AE247" i="27"/>
  <c r="BV248" i="27"/>
  <c r="AE248" i="27"/>
  <c r="AG248" i="27" s="1"/>
  <c r="BZ251" i="27"/>
  <c r="AR251" i="27"/>
  <c r="M253" i="27"/>
  <c r="O253" i="27" s="1"/>
  <c r="AE256" i="27"/>
  <c r="BV256" i="27"/>
  <c r="BH257" i="27"/>
  <c r="BV259" i="27"/>
  <c r="AE259" i="27"/>
  <c r="AG259" i="27" s="1"/>
  <c r="CB263" i="27"/>
  <c r="AX263" i="27"/>
  <c r="AL274" i="27"/>
  <c r="AN274" i="27" s="1"/>
  <c r="O208" i="27"/>
  <c r="G210" i="27"/>
  <c r="BN210" i="27"/>
  <c r="AN210" i="27"/>
  <c r="BR214" i="27"/>
  <c r="S214" i="27"/>
  <c r="U214" i="27" s="1"/>
  <c r="AZ214" i="27"/>
  <c r="BR216" i="27"/>
  <c r="S216" i="27"/>
  <c r="U216" i="27" s="1"/>
  <c r="BZ243" i="27"/>
  <c r="BZ245" i="27"/>
  <c r="BR253" i="27"/>
  <c r="S253" i="27"/>
  <c r="BN254" i="27"/>
  <c r="BH254" i="27"/>
  <c r="CD257" i="27"/>
  <c r="BD257" i="27"/>
  <c r="BF257" i="27" s="1"/>
  <c r="AR271" i="27"/>
  <c r="BZ271" i="27"/>
  <c r="BH245" i="27"/>
  <c r="Y250" i="27"/>
  <c r="CB255" i="27"/>
  <c r="Y257" i="27"/>
  <c r="Y261" i="27"/>
  <c r="M265" i="27"/>
  <c r="O265" i="27" s="1"/>
  <c r="CB266" i="27"/>
  <c r="AR269" i="27"/>
  <c r="BZ274" i="27"/>
  <c r="BH278" i="27"/>
  <c r="BZ280" i="27"/>
  <c r="AR280" i="27"/>
  <c r="CB281" i="27"/>
  <c r="BZ281" i="27"/>
  <c r="AX281" i="27"/>
  <c r="Y281" i="27"/>
  <c r="BT281" i="27"/>
  <c r="BH249" i="27"/>
  <c r="G249" i="27"/>
  <c r="AE250" i="27"/>
  <c r="AG250" i="27" s="1"/>
  <c r="BV250" i="27"/>
  <c r="BR251" i="27"/>
  <c r="S251" i="27"/>
  <c r="G253" i="27"/>
  <c r="BN253" i="27"/>
  <c r="BH256" i="27"/>
  <c r="G256" i="27"/>
  <c r="AE257" i="27"/>
  <c r="BV257" i="27"/>
  <c r="BR259" i="27"/>
  <c r="S259" i="27"/>
  <c r="G260" i="27"/>
  <c r="BN260" i="27"/>
  <c r="CD262" i="27"/>
  <c r="BD262" i="27"/>
  <c r="BF262" i="27" s="1"/>
  <c r="BR263" i="27"/>
  <c r="S263" i="27"/>
  <c r="CD263" i="27"/>
  <c r="BD263" i="27"/>
  <c r="BF263" i="27" s="1"/>
  <c r="BZ266" i="27"/>
  <c r="AR266" i="27"/>
  <c r="G267" i="27"/>
  <c r="BN267" i="27"/>
  <c r="BZ267" i="27"/>
  <c r="AR267" i="27"/>
  <c r="CD284" i="27"/>
  <c r="BD284" i="27"/>
  <c r="BF284" i="27" s="1"/>
  <c r="BD248" i="27"/>
  <c r="BF248" i="27" s="1"/>
  <c r="AX251" i="27"/>
  <c r="AR253" i="27"/>
  <c r="BZ253" i="27"/>
  <c r="AX255" i="27"/>
  <c r="AX259" i="27"/>
  <c r="AR260" i="27"/>
  <c r="AT260" i="27" s="1"/>
  <c r="BZ260" i="27"/>
  <c r="AE261" i="27"/>
  <c r="Y262" i="27"/>
  <c r="AX265" i="27"/>
  <c r="M266" i="27"/>
  <c r="O266" i="27" s="1"/>
  <c r="BZ268" i="27"/>
  <c r="AR268" i="27"/>
  <c r="BN269" i="27"/>
  <c r="BH269" i="27"/>
  <c r="G269" i="27"/>
  <c r="AE272" i="27"/>
  <c r="BV272" i="27"/>
  <c r="M281" i="27"/>
  <c r="O281" i="27" s="1"/>
  <c r="Y285" i="27"/>
  <c r="AR249" i="27"/>
  <c r="BZ249" i="27"/>
  <c r="BR250" i="27"/>
  <c r="AR256" i="27"/>
  <c r="BZ256" i="27"/>
  <c r="BR257" i="27"/>
  <c r="CD265" i="27"/>
  <c r="BD265" i="27"/>
  <c r="BF265" i="27" s="1"/>
  <c r="BR271" i="27"/>
  <c r="S271" i="27"/>
  <c r="BH274" i="27"/>
  <c r="BR281" i="27"/>
  <c r="CD255" i="27"/>
  <c r="BD255" i="27"/>
  <c r="BN257" i="27"/>
  <c r="G257" i="27"/>
  <c r="BN261" i="27"/>
  <c r="BH261" i="27"/>
  <c r="BV262" i="27"/>
  <c r="AE262" i="27"/>
  <c r="BR266" i="27"/>
  <c r="S266" i="27"/>
  <c r="CD269" i="27"/>
  <c r="BD269" i="27"/>
  <c r="BF269" i="27" s="1"/>
  <c r="CB274" i="27"/>
  <c r="AX274" i="27"/>
  <c r="Y274" i="27"/>
  <c r="BT274" i="27"/>
  <c r="BR280" i="27"/>
  <c r="S280" i="27"/>
  <c r="CD266" i="27"/>
  <c r="BD266" i="27"/>
  <c r="BF266" i="27" s="1"/>
  <c r="BR267" i="27"/>
  <c r="S267" i="27"/>
  <c r="CD267" i="27"/>
  <c r="BD267" i="27"/>
  <c r="BF267" i="27" s="1"/>
  <c r="BR268" i="27"/>
  <c r="S268" i="27"/>
  <c r="BR269" i="27"/>
  <c r="S269" i="27"/>
  <c r="AX269" i="27"/>
  <c r="Y269" i="27"/>
  <c r="Y271" i="27"/>
  <c r="BZ272" i="27"/>
  <c r="BZ273" i="27"/>
  <c r="AR273" i="27"/>
  <c r="BN277" i="27"/>
  <c r="BH277" i="27"/>
  <c r="G277" i="27"/>
  <c r="CD277" i="27"/>
  <c r="BD277" i="27"/>
  <c r="BF277" i="27" s="1"/>
  <c r="BR249" i="27"/>
  <c r="S249" i="27"/>
  <c r="CB250" i="27"/>
  <c r="BZ254" i="27"/>
  <c r="AR254" i="27"/>
  <c r="CB254" i="27"/>
  <c r="BV255" i="27"/>
  <c r="AE255" i="27"/>
  <c r="BR256" i="27"/>
  <c r="S256" i="27"/>
  <c r="CB257" i="27"/>
  <c r="BZ261" i="27"/>
  <c r="AR261" i="27"/>
  <c r="BV263" i="27"/>
  <c r="AE265" i="27"/>
  <c r="AG265" i="27" s="1"/>
  <c r="BV265" i="27"/>
  <c r="BH267" i="27"/>
  <c r="M274" i="27"/>
  <c r="O274" i="27" s="1"/>
  <c r="BX281" i="27"/>
  <c r="BV284" i="27"/>
  <c r="AE284" i="27"/>
  <c r="BH259" i="27"/>
  <c r="BN259" i="27"/>
  <c r="CD260" i="27"/>
  <c r="BD260" i="27"/>
  <c r="BF260" i="27" s="1"/>
  <c r="BN262" i="27"/>
  <c r="BH262" i="27"/>
  <c r="G262" i="27"/>
  <c r="BR265" i="27"/>
  <c r="BT269" i="27"/>
  <c r="BN272" i="27"/>
  <c r="BH272" i="27"/>
  <c r="G272" i="27"/>
  <c r="BR274" i="27"/>
  <c r="M254" i="27"/>
  <c r="O254" i="27" s="1"/>
  <c r="BN255" i="27"/>
  <c r="BH255" i="27"/>
  <c r="G255" i="27"/>
  <c r="G259" i="27"/>
  <c r="M261" i="27"/>
  <c r="O261" i="27" s="1"/>
  <c r="AR262" i="27"/>
  <c r="BT265" i="27"/>
  <c r="AE266" i="27"/>
  <c r="AG266" i="27" s="1"/>
  <c r="BV266" i="27"/>
  <c r="Y267" i="27"/>
  <c r="AR281" i="27"/>
  <c r="Y247" i="27"/>
  <c r="S250" i="27"/>
  <c r="AL251" i="27"/>
  <c r="AN251" i="27" s="1"/>
  <c r="BH253" i="27"/>
  <c r="BR254" i="27"/>
  <c r="S254" i="27"/>
  <c r="AL255" i="27"/>
  <c r="AL259" i="27"/>
  <c r="AN259" i="27" s="1"/>
  <c r="BH260" i="27"/>
  <c r="BR261" i="27"/>
  <c r="S261" i="27"/>
  <c r="BN263" i="27"/>
  <c r="BH263" i="27"/>
  <c r="G263" i="27"/>
  <c r="AR263" i="27"/>
  <c r="BZ263" i="27"/>
  <c r="BN265" i="27"/>
  <c r="BH265" i="27"/>
  <c r="G265" i="27"/>
  <c r="AE267" i="27"/>
  <c r="BV267" i="27"/>
  <c r="BV269" i="27"/>
  <c r="AE269" i="27"/>
  <c r="BZ269" i="27"/>
  <c r="CD272" i="27"/>
  <c r="BD272" i="27"/>
  <c r="BF272" i="27" s="1"/>
  <c r="BR273" i="27"/>
  <c r="S273" i="27"/>
  <c r="AE274" i="27"/>
  <c r="AG274" i="27" s="1"/>
  <c r="AX285" i="27"/>
  <c r="BH268" i="27"/>
  <c r="BN274" i="27"/>
  <c r="BH275" i="27"/>
  <c r="BZ278" i="27"/>
  <c r="BV279" i="27"/>
  <c r="BN281" i="27"/>
  <c r="BH283" i="27"/>
  <c r="BZ285" i="27"/>
  <c r="Y279" i="27"/>
  <c r="AX279" i="27"/>
  <c r="G271" i="27"/>
  <c r="BD271" i="27"/>
  <c r="BF271" i="27" s="1"/>
  <c r="BV273" i="27"/>
  <c r="S274" i="27"/>
  <c r="AR274" i="27"/>
  <c r="G278" i="27"/>
  <c r="BD278" i="27"/>
  <c r="BF278" i="27" s="1"/>
  <c r="S281" i="27"/>
  <c r="G285" i="27"/>
  <c r="AE285" i="27"/>
  <c r="BH271" i="27"/>
  <c r="BV274" i="27"/>
  <c r="S275" i="27"/>
  <c r="AR275" i="27"/>
  <c r="G279" i="27"/>
  <c r="BD279" i="27"/>
  <c r="BF279" i="27" s="1"/>
  <c r="BV281" i="27"/>
  <c r="S283" i="27"/>
  <c r="AR283" i="27"/>
  <c r="BT283" i="27"/>
  <c r="G273" i="27"/>
  <c r="BD273" i="27"/>
  <c r="BF273" i="27" s="1"/>
  <c r="S277" i="27"/>
  <c r="BH279" i="27"/>
  <c r="AX283" i="27"/>
  <c r="BD274" i="27"/>
  <c r="BF274" i="27" s="1"/>
  <c r="S278" i="27"/>
  <c r="BD281" i="27"/>
  <c r="BF281" i="27" s="1"/>
  <c r="S285" i="27"/>
  <c r="Y277" i="27"/>
  <c r="AN60" i="26"/>
  <c r="AF35" i="26"/>
  <c r="AH35" i="26" s="1"/>
  <c r="AF42" i="26"/>
  <c r="AH42" i="26" s="1"/>
  <c r="O219" i="26"/>
  <c r="AF91" i="26"/>
  <c r="AH91" i="26" s="1"/>
  <c r="AF127" i="26"/>
  <c r="AH127" i="26" s="1"/>
  <c r="AF141" i="26"/>
  <c r="AH141" i="26" s="1"/>
  <c r="AF215" i="26"/>
  <c r="AH215" i="26" s="1"/>
  <c r="Q287" i="26"/>
  <c r="AF244" i="26"/>
  <c r="AH244" i="26" s="1"/>
  <c r="AF251" i="26"/>
  <c r="AH251" i="26" s="1"/>
  <c r="AF259" i="26"/>
  <c r="AH259" i="26" s="1"/>
  <c r="AF266" i="26"/>
  <c r="AH266" i="26" s="1"/>
  <c r="AF273" i="26"/>
  <c r="AH273" i="26" s="1"/>
  <c r="AF280" i="26"/>
  <c r="AH280" i="26" s="1"/>
  <c r="G60" i="26"/>
  <c r="AU17" i="24"/>
  <c r="BC23" i="24"/>
  <c r="BE23" i="24" s="1"/>
  <c r="AO34" i="24"/>
  <c r="BK36" i="24"/>
  <c r="AO38" i="24"/>
  <c r="AI41" i="24"/>
  <c r="AI45" i="24"/>
  <c r="AC56" i="24"/>
  <c r="BK90" i="24"/>
  <c r="BK97" i="24"/>
  <c r="AO98" i="24"/>
  <c r="BK101" i="24"/>
  <c r="AO102" i="24"/>
  <c r="AO105" i="24"/>
  <c r="U126" i="24"/>
  <c r="AI127" i="24"/>
  <c r="BC133" i="24"/>
  <c r="BE133" i="24" s="1"/>
  <c r="AC134" i="24"/>
  <c r="BC137" i="24"/>
  <c r="BE137" i="24" s="1"/>
  <c r="AC138" i="24"/>
  <c r="BK139" i="24"/>
  <c r="AO140" i="24"/>
  <c r="AO144" i="24"/>
  <c r="BK146" i="24"/>
  <c r="BK169" i="24"/>
  <c r="BK173" i="24"/>
  <c r="AI189" i="24"/>
  <c r="AI199" i="24"/>
  <c r="AI207" i="24"/>
  <c r="BC213" i="24"/>
  <c r="BE213" i="24" s="1"/>
  <c r="AC214" i="24"/>
  <c r="BC216" i="24"/>
  <c r="BE216" i="24" s="1"/>
  <c r="BK244" i="24"/>
  <c r="BK248" i="24"/>
  <c r="BC259" i="24"/>
  <c r="BE259" i="24" s="1"/>
  <c r="BC279" i="24"/>
  <c r="I60" i="26"/>
  <c r="AF15" i="26"/>
  <c r="AH15" i="26" s="1"/>
  <c r="AF22" i="26"/>
  <c r="AH22" i="26" s="1"/>
  <c r="AF29" i="26"/>
  <c r="AH29" i="26" s="1"/>
  <c r="AF50" i="26"/>
  <c r="AH50" i="26" s="1"/>
  <c r="AF57" i="26"/>
  <c r="AH57" i="26" s="1"/>
  <c r="Q219" i="26"/>
  <c r="AF92" i="26"/>
  <c r="AH92" i="26" s="1"/>
  <c r="AF99" i="26"/>
  <c r="AH99" i="26" s="1"/>
  <c r="AF113" i="26"/>
  <c r="AH113" i="26" s="1"/>
  <c r="AF120" i="26"/>
  <c r="AH120" i="26" s="1"/>
  <c r="AF134" i="26"/>
  <c r="AH134" i="26" s="1"/>
  <c r="AF165" i="26"/>
  <c r="AH165" i="26" s="1"/>
  <c r="AF172" i="26"/>
  <c r="AH172" i="26" s="1"/>
  <c r="AF179" i="26"/>
  <c r="AH179" i="26" s="1"/>
  <c r="AF186" i="26"/>
  <c r="AH186" i="26" s="1"/>
  <c r="AF193" i="26"/>
  <c r="AH193" i="26" s="1"/>
  <c r="AF201" i="26"/>
  <c r="AH201" i="26" s="1"/>
  <c r="AF208" i="26"/>
  <c r="AH208" i="26" s="1"/>
  <c r="S287" i="26"/>
  <c r="BK202" i="24"/>
  <c r="BK205" i="24"/>
  <c r="AO210" i="24"/>
  <c r="BK255" i="24"/>
  <c r="M219" i="25"/>
  <c r="E287" i="25"/>
  <c r="M60" i="26"/>
  <c r="AF16" i="26"/>
  <c r="AH16" i="26" s="1"/>
  <c r="AF23" i="26"/>
  <c r="AH23" i="26" s="1"/>
  <c r="AF30" i="26"/>
  <c r="AH30" i="26" s="1"/>
  <c r="AF51" i="26"/>
  <c r="AH51" i="26" s="1"/>
  <c r="AF58" i="26"/>
  <c r="AH58" i="26" s="1"/>
  <c r="U219" i="26"/>
  <c r="AF93" i="26"/>
  <c r="AH93" i="26" s="1"/>
  <c r="AF101" i="26"/>
  <c r="AH101" i="26" s="1"/>
  <c r="AF143" i="26"/>
  <c r="AH143" i="26" s="1"/>
  <c r="AF173" i="26"/>
  <c r="AH173" i="26" s="1"/>
  <c r="AF187" i="26"/>
  <c r="AH187" i="26" s="1"/>
  <c r="AF202" i="26"/>
  <c r="AH202" i="26" s="1"/>
  <c r="X287" i="26"/>
  <c r="AF253" i="26"/>
  <c r="AH253" i="26" s="1"/>
  <c r="AC42" i="24"/>
  <c r="BE45" i="24"/>
  <c r="AC46" i="24"/>
  <c r="AI96" i="24"/>
  <c r="AI103" i="24"/>
  <c r="AI107" i="24"/>
  <c r="AI110" i="24"/>
  <c r="AI114" i="24"/>
  <c r="AI117" i="24"/>
  <c r="AC121" i="24"/>
  <c r="BC127" i="24"/>
  <c r="AC128" i="24"/>
  <c r="AI141" i="24"/>
  <c r="AI168" i="24"/>
  <c r="AI175" i="24"/>
  <c r="BC181" i="24"/>
  <c r="AC183" i="24"/>
  <c r="BC192" i="24"/>
  <c r="AC193" i="24"/>
  <c r="BC196" i="24"/>
  <c r="BC203" i="24"/>
  <c r="BE203" i="24" s="1"/>
  <c r="AU217" i="24"/>
  <c r="AI243" i="24"/>
  <c r="BC266" i="24"/>
  <c r="BK279" i="24"/>
  <c r="AU280" i="24"/>
  <c r="BK283" i="24"/>
  <c r="E60" i="25"/>
  <c r="E289" i="25" s="1"/>
  <c r="AF38" i="26"/>
  <c r="AH38" i="26" s="1"/>
  <c r="AF45" i="26"/>
  <c r="AH45" i="26" s="1"/>
  <c r="X219" i="26"/>
  <c r="AF108" i="26"/>
  <c r="AH108" i="26" s="1"/>
  <c r="AF115" i="26"/>
  <c r="AH115" i="26" s="1"/>
  <c r="AF122" i="26"/>
  <c r="AH122" i="26" s="1"/>
  <c r="AF129" i="26"/>
  <c r="AH129" i="26" s="1"/>
  <c r="AF137" i="26"/>
  <c r="AH137" i="26" s="1"/>
  <c r="AF167" i="26"/>
  <c r="AH167" i="26" s="1"/>
  <c r="AF181" i="26"/>
  <c r="AH181" i="26" s="1"/>
  <c r="AF196" i="26"/>
  <c r="AH196" i="26" s="1"/>
  <c r="AF210" i="26"/>
  <c r="AH210" i="26" s="1"/>
  <c r="Z287" i="26"/>
  <c r="AF247" i="26"/>
  <c r="AH247" i="26" s="1"/>
  <c r="AF261" i="26"/>
  <c r="AH261" i="26" s="1"/>
  <c r="AF275" i="26"/>
  <c r="AH275" i="26" s="1"/>
  <c r="AF283" i="26"/>
  <c r="AH283" i="26" s="1"/>
  <c r="BC24" i="24"/>
  <c r="BE24" i="24" s="1"/>
  <c r="AC26" i="24"/>
  <c r="AU28" i="24"/>
  <c r="AI46" i="24"/>
  <c r="BC48" i="24"/>
  <c r="BE48" i="24" s="1"/>
  <c r="AC50" i="24"/>
  <c r="BC52" i="24"/>
  <c r="BE52" i="24" s="1"/>
  <c r="BC56" i="24"/>
  <c r="BE56" i="24" s="1"/>
  <c r="BK91" i="24"/>
  <c r="AO92" i="24"/>
  <c r="BK95" i="24"/>
  <c r="AO96" i="24"/>
  <c r="BK105" i="24"/>
  <c r="AO107" i="24"/>
  <c r="BK113" i="24"/>
  <c r="AO114" i="24"/>
  <c r="AO117" i="24"/>
  <c r="AI121" i="24"/>
  <c r="AI128" i="24"/>
  <c r="BC131" i="24"/>
  <c r="BE131" i="24" s="1"/>
  <c r="BK144" i="24"/>
  <c r="AO145" i="24"/>
  <c r="AI179" i="24"/>
  <c r="AI186" i="24"/>
  <c r="AC215" i="24"/>
  <c r="AC274" i="24"/>
  <c r="AC278" i="24"/>
  <c r="Q60" i="26"/>
  <c r="Q289" i="26" s="1"/>
  <c r="AF24" i="26"/>
  <c r="AH24" i="26" s="1"/>
  <c r="AF52" i="26"/>
  <c r="AH52" i="26" s="1"/>
  <c r="Z219" i="26"/>
  <c r="AF95" i="26"/>
  <c r="AH95" i="26" s="1"/>
  <c r="AF102" i="26"/>
  <c r="AH102" i="26" s="1"/>
  <c r="AF144" i="26"/>
  <c r="AH144" i="26" s="1"/>
  <c r="AF174" i="26"/>
  <c r="AH174" i="26" s="1"/>
  <c r="AF189" i="26"/>
  <c r="AH189" i="26" s="1"/>
  <c r="AF203" i="26"/>
  <c r="AH203" i="26" s="1"/>
  <c r="AF217" i="26"/>
  <c r="AH217" i="26" s="1"/>
  <c r="AF254" i="26"/>
  <c r="AH254" i="26" s="1"/>
  <c r="AF268" i="26"/>
  <c r="AH268" i="26" s="1"/>
  <c r="AU39" i="24"/>
  <c r="AI57" i="24"/>
  <c r="AO179" i="24"/>
  <c r="AO183" i="24"/>
  <c r="AO186" i="24"/>
  <c r="BK203" i="24"/>
  <c r="AO204" i="24"/>
  <c r="BK207" i="24"/>
  <c r="AI211" i="24"/>
  <c r="BK245" i="24"/>
  <c r="AU247" i="24"/>
  <c r="BK253" i="24"/>
  <c r="AI261" i="24"/>
  <c r="AI274" i="24"/>
  <c r="AI278" i="24"/>
  <c r="U280" i="24"/>
  <c r="AI281" i="24"/>
  <c r="K287" i="25"/>
  <c r="S60" i="26"/>
  <c r="AF17" i="26"/>
  <c r="AH17" i="26" s="1"/>
  <c r="O60" i="26"/>
  <c r="O289" i="26" s="1"/>
  <c r="AF39" i="26"/>
  <c r="AH39" i="26" s="1"/>
  <c r="AB219" i="26"/>
  <c r="AN219" i="26"/>
  <c r="AF109" i="26"/>
  <c r="AH109" i="26" s="1"/>
  <c r="AF123" i="26"/>
  <c r="AH123" i="26" s="1"/>
  <c r="AF138" i="26"/>
  <c r="AH138" i="26" s="1"/>
  <c r="AF168" i="26"/>
  <c r="AH168" i="26" s="1"/>
  <c r="AF183" i="26"/>
  <c r="AH183" i="26" s="1"/>
  <c r="AF197" i="26"/>
  <c r="AH197" i="26" s="1"/>
  <c r="AF211" i="26"/>
  <c r="AH211" i="26" s="1"/>
  <c r="AF248" i="26"/>
  <c r="AH248" i="26" s="1"/>
  <c r="AF262" i="26"/>
  <c r="AH262" i="26" s="1"/>
  <c r="AF277" i="26"/>
  <c r="AH277" i="26" s="1"/>
  <c r="AO22" i="24"/>
  <c r="AC36" i="24"/>
  <c r="U89" i="24"/>
  <c r="AC90" i="24"/>
  <c r="AC93" i="24"/>
  <c r="AC101" i="24"/>
  <c r="AC111" i="24"/>
  <c r="AC143" i="24"/>
  <c r="AC146" i="24"/>
  <c r="AC166" i="24"/>
  <c r="BE243" i="24"/>
  <c r="AC244" i="24"/>
  <c r="AO261" i="24"/>
  <c r="AU271" i="24"/>
  <c r="BK273" i="24"/>
  <c r="AO274" i="24"/>
  <c r="AO278" i="24"/>
  <c r="K60" i="25"/>
  <c r="U60" i="26"/>
  <c r="AF18" i="26"/>
  <c r="AH18" i="26" s="1"/>
  <c r="AF26" i="26"/>
  <c r="AH26" i="26" s="1"/>
  <c r="AF53" i="26"/>
  <c r="AH53" i="26" s="1"/>
  <c r="E219" i="26"/>
  <c r="AD219" i="26"/>
  <c r="AF96" i="26"/>
  <c r="AH96" i="26" s="1"/>
  <c r="AF103" i="26"/>
  <c r="AH103" i="26" s="1"/>
  <c r="AF116" i="26"/>
  <c r="AH116" i="26" s="1"/>
  <c r="AF131" i="26"/>
  <c r="AH131" i="26" s="1"/>
  <c r="AF145" i="26"/>
  <c r="AH145" i="26" s="1"/>
  <c r="AF175" i="26"/>
  <c r="AH175" i="26" s="1"/>
  <c r="AF190" i="26"/>
  <c r="AH190" i="26" s="1"/>
  <c r="AF204" i="26"/>
  <c r="AH204" i="26" s="1"/>
  <c r="AF241" i="26"/>
  <c r="AN287" i="26"/>
  <c r="AF255" i="26"/>
  <c r="AH255" i="26" s="1"/>
  <c r="AF269" i="26"/>
  <c r="AH269" i="26" s="1"/>
  <c r="AF284" i="26"/>
  <c r="AH284" i="26" s="1"/>
  <c r="AI22" i="24"/>
  <c r="AI26" i="24"/>
  <c r="AU41" i="24"/>
  <c r="BK15" i="24"/>
  <c r="BK18" i="24"/>
  <c r="AU26" i="24"/>
  <c r="BK28" i="24"/>
  <c r="AC40" i="24"/>
  <c r="BC46" i="24"/>
  <c r="AU57" i="24"/>
  <c r="AI90" i="24"/>
  <c r="AI101" i="24"/>
  <c r="AI169" i="24"/>
  <c r="AI173" i="24"/>
  <c r="AU211" i="24"/>
  <c r="AI217" i="24"/>
  <c r="AI244" i="24"/>
  <c r="U247" i="24"/>
  <c r="AU261" i="24"/>
  <c r="BK280" i="24"/>
  <c r="AU281" i="24"/>
  <c r="X60" i="26"/>
  <c r="X289" i="26" s="1"/>
  <c r="AF33" i="26"/>
  <c r="AF40" i="26"/>
  <c r="AH40" i="26" s="1"/>
  <c r="G219" i="26"/>
  <c r="AF110" i="26"/>
  <c r="AH110" i="26" s="1"/>
  <c r="AF125" i="26"/>
  <c r="AH125" i="26" s="1"/>
  <c r="AF139" i="26"/>
  <c r="AH139" i="26" s="1"/>
  <c r="AF169" i="26"/>
  <c r="AH169" i="26" s="1"/>
  <c r="AF184" i="26"/>
  <c r="AH184" i="26" s="1"/>
  <c r="AF198" i="26"/>
  <c r="AH198" i="26" s="1"/>
  <c r="AF213" i="26"/>
  <c r="AH213" i="26" s="1"/>
  <c r="I287" i="26"/>
  <c r="E287" i="26"/>
  <c r="AD287" i="26"/>
  <c r="AF263" i="26"/>
  <c r="AH263" i="26" s="1"/>
  <c r="AF278" i="26"/>
  <c r="AH278" i="26" s="1"/>
  <c r="BK177" i="24"/>
  <c r="BC22" i="24"/>
  <c r="BE22" i="24" s="1"/>
  <c r="U26" i="24"/>
  <c r="W26" i="24" s="1"/>
  <c r="BK35" i="24"/>
  <c r="AI40" i="24"/>
  <c r="AI44" i="24"/>
  <c r="AC51" i="24"/>
  <c r="BC53" i="24"/>
  <c r="BE53" i="24" s="1"/>
  <c r="AC58" i="24"/>
  <c r="AO90" i="24"/>
  <c r="BK92" i="24"/>
  <c r="BE132" i="24"/>
  <c r="BK141" i="24"/>
  <c r="AO143" i="24"/>
  <c r="BK145" i="24"/>
  <c r="AO146" i="24"/>
  <c r="BK165" i="24"/>
  <c r="AO166" i="24"/>
  <c r="BK168" i="24"/>
  <c r="AO169" i="24"/>
  <c r="AO173" i="24"/>
  <c r="AI177" i="24"/>
  <c r="U197" i="24"/>
  <c r="W197" i="24" s="1"/>
  <c r="AI202" i="24"/>
  <c r="BC215" i="24"/>
  <c r="BE215" i="24" s="1"/>
  <c r="BK243" i="24"/>
  <c r="AO244" i="24"/>
  <c r="AI251" i="24"/>
  <c r="BE278" i="24"/>
  <c r="Q287" i="25"/>
  <c r="Z60" i="26"/>
  <c r="AF20" i="26"/>
  <c r="AH20" i="26" s="1"/>
  <c r="AF27" i="26"/>
  <c r="AH27" i="26" s="1"/>
  <c r="AF47" i="26"/>
  <c r="AH47" i="26" s="1"/>
  <c r="AF54" i="26"/>
  <c r="AH54" i="26" s="1"/>
  <c r="I219" i="26"/>
  <c r="AF90" i="26"/>
  <c r="AH90" i="26" s="1"/>
  <c r="AF97" i="26"/>
  <c r="AH97" i="26" s="1"/>
  <c r="M219" i="26"/>
  <c r="AF104" i="26"/>
  <c r="AH104" i="26" s="1"/>
  <c r="AF117" i="26"/>
  <c r="AH117" i="26" s="1"/>
  <c r="AF132" i="26"/>
  <c r="AH132" i="26" s="1"/>
  <c r="AF146" i="26"/>
  <c r="AH146" i="26" s="1"/>
  <c r="AF177" i="26"/>
  <c r="AH177" i="26" s="1"/>
  <c r="AF191" i="26"/>
  <c r="AH191" i="26" s="1"/>
  <c r="AF205" i="26"/>
  <c r="AH205" i="26" s="1"/>
  <c r="K287" i="26"/>
  <c r="AF242" i="26"/>
  <c r="AH242" i="26" s="1"/>
  <c r="AF256" i="26"/>
  <c r="AH256" i="26" s="1"/>
  <c r="AF271" i="26"/>
  <c r="AH271" i="26" s="1"/>
  <c r="AF285" i="26"/>
  <c r="AH285" i="26" s="1"/>
  <c r="AU32" i="24"/>
  <c r="BE57" i="24"/>
  <c r="AU97" i="24"/>
  <c r="AU101" i="24"/>
  <c r="AU104" i="24"/>
  <c r="AU111" i="24"/>
  <c r="AU139" i="24"/>
  <c r="AU169" i="24"/>
  <c r="AO177" i="24"/>
  <c r="BK193" i="24"/>
  <c r="AO195" i="24"/>
  <c r="AO198" i="24"/>
  <c r="AU244" i="24"/>
  <c r="AU248" i="24"/>
  <c r="BK254" i="24"/>
  <c r="AC262" i="24"/>
  <c r="AO265" i="24"/>
  <c r="AO268" i="24"/>
  <c r="U284" i="24"/>
  <c r="Q60" i="25"/>
  <c r="AB60" i="26"/>
  <c r="AB289" i="26" s="1"/>
  <c r="AF34" i="26"/>
  <c r="AH34" i="26" s="1"/>
  <c r="AF41" i="26"/>
  <c r="AH41" i="26" s="1"/>
  <c r="K219" i="26"/>
  <c r="K289" i="26" s="1"/>
  <c r="AF111" i="26"/>
  <c r="AH111" i="26" s="1"/>
  <c r="AF119" i="26"/>
  <c r="AH119" i="26" s="1"/>
  <c r="AF126" i="26"/>
  <c r="AH126" i="26" s="1"/>
  <c r="AF140" i="26"/>
  <c r="AH140" i="26" s="1"/>
  <c r="AF171" i="26"/>
  <c r="AH171" i="26" s="1"/>
  <c r="AF185" i="26"/>
  <c r="AH185" i="26" s="1"/>
  <c r="AF199" i="26"/>
  <c r="AH199" i="26" s="1"/>
  <c r="AF214" i="26"/>
  <c r="AH214" i="26" s="1"/>
  <c r="M287" i="26"/>
  <c r="AF250" i="26"/>
  <c r="AH250" i="26" s="1"/>
  <c r="AF279" i="26"/>
  <c r="AH279" i="26" s="1"/>
  <c r="BK22" i="24"/>
  <c r="BK26" i="24"/>
  <c r="BC33" i="24"/>
  <c r="BC36" i="24"/>
  <c r="BE36" i="24" s="1"/>
  <c r="BK50" i="24"/>
  <c r="BC143" i="24"/>
  <c r="BE143" i="24" s="1"/>
  <c r="BC146" i="24"/>
  <c r="BE146" i="24" s="1"/>
  <c r="BC166" i="24"/>
  <c r="BC169" i="24"/>
  <c r="BC173" i="24"/>
  <c r="BE173" i="24" s="1"/>
  <c r="AO213" i="24"/>
  <c r="BK215" i="24"/>
  <c r="AO216" i="24"/>
  <c r="BC248" i="24"/>
  <c r="BE248" i="24" s="1"/>
  <c r="BK257" i="24"/>
  <c r="AI262" i="24"/>
  <c r="U265" i="24"/>
  <c r="BK274" i="24"/>
  <c r="BK278" i="24"/>
  <c r="E219" i="25"/>
  <c r="AF14" i="26"/>
  <c r="AD60" i="26"/>
  <c r="AD289" i="26" s="1"/>
  <c r="AF21" i="26"/>
  <c r="AH21" i="26" s="1"/>
  <c r="AF28" i="26"/>
  <c r="AH28" i="26" s="1"/>
  <c r="AF48" i="26"/>
  <c r="AH48" i="26" s="1"/>
  <c r="AF56" i="26"/>
  <c r="AH56" i="26" s="1"/>
  <c r="AF98" i="26"/>
  <c r="AH98" i="26" s="1"/>
  <c r="AF133" i="26"/>
  <c r="AH133" i="26" s="1"/>
  <c r="AF147" i="26"/>
  <c r="AH147" i="26" s="1"/>
  <c r="AF178" i="26"/>
  <c r="AH178" i="26" s="1"/>
  <c r="AF192" i="26"/>
  <c r="AH192" i="26" s="1"/>
  <c r="AF207" i="26"/>
  <c r="AH207" i="26" s="1"/>
  <c r="O287" i="26"/>
  <c r="AF243" i="26"/>
  <c r="AH243" i="26" s="1"/>
  <c r="AF257" i="26"/>
  <c r="AH257" i="26" s="1"/>
  <c r="AF265" i="26"/>
  <c r="AH265" i="26" s="1"/>
  <c r="AF272" i="26"/>
  <c r="AH272" i="26" s="1"/>
  <c r="AN289" i="26"/>
  <c r="AH241" i="26"/>
  <c r="AH14" i="26"/>
  <c r="AF249" i="26"/>
  <c r="AH249" i="26" s="1"/>
  <c r="G287" i="26"/>
  <c r="G289" i="26" s="1"/>
  <c r="AF89" i="26"/>
  <c r="E60" i="26"/>
  <c r="AO15" i="24"/>
  <c r="U21" i="24"/>
  <c r="W21" i="24" s="1"/>
  <c r="AU21" i="24"/>
  <c r="AO27" i="24"/>
  <c r="U32" i="24"/>
  <c r="AO35" i="24"/>
  <c r="AU38" i="24"/>
  <c r="AU46" i="24"/>
  <c r="AI50" i="24"/>
  <c r="AC53" i="24"/>
  <c r="AU58" i="24"/>
  <c r="AI99" i="24"/>
  <c r="AI111" i="24"/>
  <c r="U117" i="24"/>
  <c r="AC119" i="24"/>
  <c r="AU121" i="24"/>
  <c r="AO125" i="24"/>
  <c r="AU134" i="24"/>
  <c r="AO147" i="24"/>
  <c r="U169" i="24"/>
  <c r="BE169" i="24"/>
  <c r="AC171" i="24"/>
  <c r="AC174" i="24"/>
  <c r="AI180" i="24"/>
  <c r="AC187" i="24"/>
  <c r="AI193" i="24"/>
  <c r="AU202" i="24"/>
  <c r="AI205" i="24"/>
  <c r="AO208" i="24"/>
  <c r="AO214" i="24"/>
  <c r="AC245" i="24"/>
  <c r="AU250" i="24"/>
  <c r="AI257" i="24"/>
  <c r="AO266" i="24"/>
  <c r="U278" i="24"/>
  <c r="W278" i="24" s="1"/>
  <c r="AC279" i="24"/>
  <c r="AU284" i="24"/>
  <c r="G60" i="25"/>
  <c r="O219" i="25"/>
  <c r="G287" i="25"/>
  <c r="M287" i="25"/>
  <c r="BS60" i="24"/>
  <c r="AU15" i="24"/>
  <c r="BK17" i="24"/>
  <c r="AO18" i="24"/>
  <c r="AC24" i="24"/>
  <c r="AU27" i="24"/>
  <c r="BC32" i="24"/>
  <c r="BE32" i="24" s="1"/>
  <c r="AU35" i="24"/>
  <c r="BC38" i="24"/>
  <c r="BE38" i="24" s="1"/>
  <c r="AC39" i="24"/>
  <c r="BC40" i="24"/>
  <c r="BE40" i="24" s="1"/>
  <c r="AO44" i="24"/>
  <c r="BE46" i="24"/>
  <c r="AI53" i="24"/>
  <c r="AU56" i="24"/>
  <c r="BC58" i="24"/>
  <c r="BE58" i="24" s="1"/>
  <c r="AU93" i="24"/>
  <c r="BK98" i="24"/>
  <c r="U102" i="24"/>
  <c r="BO102" i="24" s="1"/>
  <c r="BC102" i="24"/>
  <c r="BE102" i="24" s="1"/>
  <c r="BK104" i="24"/>
  <c r="BC108" i="24"/>
  <c r="AO111" i="24"/>
  <c r="AI115" i="24"/>
  <c r="AI119" i="24"/>
  <c r="BC121" i="24"/>
  <c r="BE121" i="24" s="1"/>
  <c r="AC123" i="24"/>
  <c r="AC135" i="24"/>
  <c r="AU138" i="24"/>
  <c r="AC141" i="24"/>
  <c r="BC144" i="24"/>
  <c r="BE144" i="24" s="1"/>
  <c r="U147" i="24"/>
  <c r="W147" i="24" s="1"/>
  <c r="AU147" i="24"/>
  <c r="BK166" i="24"/>
  <c r="U173" i="24"/>
  <c r="AI174" i="24"/>
  <c r="AC178" i="24"/>
  <c r="BK179" i="24"/>
  <c r="AO180" i="24"/>
  <c r="AI187" i="24"/>
  <c r="AU190" i="24"/>
  <c r="AU192" i="24"/>
  <c r="AO193" i="24"/>
  <c r="U202" i="24"/>
  <c r="BC202" i="24"/>
  <c r="BE202" i="24" s="1"/>
  <c r="AU208" i="24"/>
  <c r="BK210" i="24"/>
  <c r="AO211" i="24"/>
  <c r="AU214" i="24"/>
  <c r="AO217" i="24"/>
  <c r="AO242" i="24"/>
  <c r="AI245" i="24"/>
  <c r="AU253" i="24"/>
  <c r="AU254" i="24"/>
  <c r="BK256" i="24"/>
  <c r="AO257" i="24"/>
  <c r="U260" i="24"/>
  <c r="AC261" i="24"/>
  <c r="BK262" i="24"/>
  <c r="AI263" i="24"/>
  <c r="BK268" i="24"/>
  <c r="AI269" i="24"/>
  <c r="AC273" i="24"/>
  <c r="U277" i="24"/>
  <c r="W277" i="24" s="1"/>
  <c r="BC284" i="24"/>
  <c r="BE284" i="24" s="1"/>
  <c r="AC285" i="24"/>
  <c r="I60" i="25"/>
  <c r="I289" i="25" s="1"/>
  <c r="Q219" i="25"/>
  <c r="I287" i="25"/>
  <c r="O287" i="25"/>
  <c r="U217" i="24"/>
  <c r="W217" i="24" s="1"/>
  <c r="BE15" i="24"/>
  <c r="AC17" i="24"/>
  <c r="AU18" i="24"/>
  <c r="AI24" i="24"/>
  <c r="AI39" i="24"/>
  <c r="AU44" i="24"/>
  <c r="AI47" i="24"/>
  <c r="AU50" i="24"/>
  <c r="AO53" i="24"/>
  <c r="U93" i="24"/>
  <c r="AC95" i="24"/>
  <c r="AO99" i="24"/>
  <c r="AO119" i="24"/>
  <c r="AO171" i="24"/>
  <c r="AO174" i="24"/>
  <c r="AI178" i="24"/>
  <c r="AO184" i="24"/>
  <c r="AO187" i="24"/>
  <c r="AC191" i="24"/>
  <c r="BE196" i="24"/>
  <c r="AC198" i="24"/>
  <c r="AO199" i="24"/>
  <c r="AO205" i="24"/>
  <c r="BE208" i="24"/>
  <c r="AU242" i="24"/>
  <c r="AO245" i="24"/>
  <c r="BE250" i="24"/>
  <c r="AU257" i="24"/>
  <c r="U259" i="24"/>
  <c r="W259" i="24" s="1"/>
  <c r="AO263" i="24"/>
  <c r="U266" i="24"/>
  <c r="W266" i="24" s="1"/>
  <c r="BE266" i="24"/>
  <c r="AC267" i="24"/>
  <c r="AO269" i="24"/>
  <c r="BE272" i="24"/>
  <c r="U281" i="24"/>
  <c r="AC283" i="24"/>
  <c r="AI285" i="24"/>
  <c r="BC18" i="24"/>
  <c r="BE18" i="24" s="1"/>
  <c r="AC20" i="24"/>
  <c r="BK23" i="24"/>
  <c r="AO24" i="24"/>
  <c r="BK32" i="24"/>
  <c r="BK38" i="24"/>
  <c r="AO39" i="24"/>
  <c r="U44" i="24"/>
  <c r="W44" i="24" s="1"/>
  <c r="BK46" i="24"/>
  <c r="AO52" i="24"/>
  <c r="AU53" i="24"/>
  <c r="AC57" i="24"/>
  <c r="BK58" i="24"/>
  <c r="AO91" i="24"/>
  <c r="AI95" i="24"/>
  <c r="BK96" i="24"/>
  <c r="AO97" i="24"/>
  <c r="AU99" i="24"/>
  <c r="AU102" i="24"/>
  <c r="BC105" i="24"/>
  <c r="BE105" i="24" s="1"/>
  <c r="AI109" i="24"/>
  <c r="AU119" i="24"/>
  <c r="BK121" i="24"/>
  <c r="AI122" i="24"/>
  <c r="AC129" i="24"/>
  <c r="BK134" i="24"/>
  <c r="AO135" i="24"/>
  <c r="AC139" i="24"/>
  <c r="BK140" i="24"/>
  <c r="AO141" i="24"/>
  <c r="AI165" i="24"/>
  <c r="AU174" i="24"/>
  <c r="AO178" i="24"/>
  <c r="AU184" i="24"/>
  <c r="AU187" i="24"/>
  <c r="AC195" i="24"/>
  <c r="AC197" i="24"/>
  <c r="AU199" i="24"/>
  <c r="AU205" i="24"/>
  <c r="AI209" i="24"/>
  <c r="U211" i="24"/>
  <c r="BO211" i="24" s="1"/>
  <c r="BC242" i="24"/>
  <c r="BE242" i="24" s="1"/>
  <c r="AC243" i="24"/>
  <c r="AO251" i="24"/>
  <c r="AI255" i="24"/>
  <c r="AU263" i="24"/>
  <c r="AI267" i="24"/>
  <c r="U269" i="24"/>
  <c r="W269" i="24" s="1"/>
  <c r="AU269" i="24"/>
  <c r="BK272" i="24"/>
  <c r="BC275" i="24"/>
  <c r="AI283" i="24"/>
  <c r="BK284" i="24"/>
  <c r="AO285" i="24"/>
  <c r="M60" i="25"/>
  <c r="M289" i="25" s="1"/>
  <c r="BE27" i="24"/>
  <c r="AC32" i="24"/>
  <c r="BK93" i="24"/>
  <c r="U103" i="24"/>
  <c r="AO103" i="24"/>
  <c r="AC108" i="24"/>
  <c r="AO109" i="24"/>
  <c r="U115" i="24"/>
  <c r="BC119" i="24"/>
  <c r="BE119" i="24" s="1"/>
  <c r="AO122" i="24"/>
  <c r="BK125" i="24"/>
  <c r="AI129" i="24"/>
  <c r="AU132" i="24"/>
  <c r="AU141" i="24"/>
  <c r="BK147" i="24"/>
  <c r="AO165" i="24"/>
  <c r="AC168" i="24"/>
  <c r="BC174" i="24"/>
  <c r="BE174" i="24" s="1"/>
  <c r="AI181" i="24"/>
  <c r="BC184" i="24"/>
  <c r="BE184" i="24" s="1"/>
  <c r="BC187" i="24"/>
  <c r="BE187" i="24" s="1"/>
  <c r="AC189" i="24"/>
  <c r="AO191" i="24"/>
  <c r="AI195" i="24"/>
  <c r="BC199" i="24"/>
  <c r="BE199" i="24" s="1"/>
  <c r="AI203" i="24"/>
  <c r="BC205" i="24"/>
  <c r="BE205" i="24" s="1"/>
  <c r="AC207" i="24"/>
  <c r="BK208" i="24"/>
  <c r="AO209" i="24"/>
  <c r="AI213" i="24"/>
  <c r="BK214" i="24"/>
  <c r="AI215" i="24"/>
  <c r="BE245" i="24"/>
  <c r="AO255" i="24"/>
  <c r="AO267" i="24"/>
  <c r="AU273" i="24"/>
  <c r="AC280" i="24"/>
  <c r="AC284" i="24"/>
  <c r="AU285" i="24"/>
  <c r="O60" i="25"/>
  <c r="O289" i="25" s="1"/>
  <c r="AO16" i="24"/>
  <c r="AO30" i="24"/>
  <c r="AC34" i="24"/>
  <c r="AO36" i="24"/>
  <c r="BK44" i="24"/>
  <c r="AI54" i="24"/>
  <c r="U97" i="24"/>
  <c r="AU103" i="24"/>
  <c r="U109" i="24"/>
  <c r="W109" i="24" s="1"/>
  <c r="AU109" i="24"/>
  <c r="U122" i="24"/>
  <c r="W122" i="24" s="1"/>
  <c r="AU122" i="24"/>
  <c r="AO129" i="24"/>
  <c r="U132" i="24"/>
  <c r="BO132" i="24" s="1"/>
  <c r="AU165" i="24"/>
  <c r="AU178" i="24"/>
  <c r="AO181" i="24"/>
  <c r="AU191" i="24"/>
  <c r="AU209" i="24"/>
  <c r="AO215" i="24"/>
  <c r="BK242" i="24"/>
  <c r="AO243" i="24"/>
  <c r="AI259" i="24"/>
  <c r="AU267" i="24"/>
  <c r="AI271" i="24"/>
  <c r="AU283" i="24"/>
  <c r="U285" i="24"/>
  <c r="Q289" i="25"/>
  <c r="U283" i="24"/>
  <c r="W283" i="24" s="1"/>
  <c r="AU16" i="24"/>
  <c r="AU22" i="24"/>
  <c r="AO28" i="24"/>
  <c r="AU30" i="24"/>
  <c r="AI34" i="24"/>
  <c r="AU36" i="24"/>
  <c r="BC39" i="24"/>
  <c r="BE39" i="24" s="1"/>
  <c r="AU45" i="24"/>
  <c r="AC48" i="24"/>
  <c r="BK53" i="24"/>
  <c r="AO54" i="24"/>
  <c r="AU95" i="24"/>
  <c r="BC97" i="24"/>
  <c r="BE97" i="24" s="1"/>
  <c r="BK99" i="24"/>
  <c r="AO101" i="24"/>
  <c r="BC109" i="24"/>
  <c r="BE109" i="24" s="1"/>
  <c r="AC110" i="24"/>
  <c r="AO113" i="24"/>
  <c r="AO116" i="24"/>
  <c r="BK119" i="24"/>
  <c r="AI120" i="24"/>
  <c r="BC122" i="24"/>
  <c r="BE122" i="24" s="1"/>
  <c r="BC126" i="24"/>
  <c r="BE126" i="24" s="1"/>
  <c r="BK128" i="24"/>
  <c r="AU129" i="24"/>
  <c r="AI133" i="24"/>
  <c r="AO139" i="24"/>
  <c r="AI143" i="24"/>
  <c r="AO168" i="24"/>
  <c r="AO172" i="24"/>
  <c r="BK174" i="24"/>
  <c r="AC179" i="24"/>
  <c r="BK184" i="24"/>
  <c r="BK187" i="24"/>
  <c r="AO189" i="24"/>
  <c r="BC191" i="24"/>
  <c r="BE191" i="24" s="1"/>
  <c r="AU195" i="24"/>
  <c r="AU197" i="24"/>
  <c r="AO201" i="24"/>
  <c r="AU203" i="24"/>
  <c r="AO207" i="24"/>
  <c r="AU215" i="24"/>
  <c r="AU243" i="24"/>
  <c r="AO247" i="24"/>
  <c r="AU249" i="24"/>
  <c r="U254" i="24"/>
  <c r="W254" i="24" s="1"/>
  <c r="AC256" i="24"/>
  <c r="AO259" i="24"/>
  <c r="U261" i="24"/>
  <c r="BC261" i="24"/>
  <c r="BE261" i="24" s="1"/>
  <c r="BC267" i="24"/>
  <c r="BE267" i="24" s="1"/>
  <c r="BK269" i="24"/>
  <c r="BK275" i="24"/>
  <c r="AO280" i="24"/>
  <c r="BC283" i="24"/>
  <c r="BE283" i="24" s="1"/>
  <c r="AO14" i="24"/>
  <c r="BC20" i="24"/>
  <c r="BE20" i="24" s="1"/>
  <c r="AC23" i="24"/>
  <c r="AO26" i="24"/>
  <c r="BC28" i="24"/>
  <c r="BE28" i="24" s="1"/>
  <c r="AC29" i="24"/>
  <c r="BC30" i="24"/>
  <c r="BE30" i="24" s="1"/>
  <c r="AU34" i="24"/>
  <c r="AO48" i="24"/>
  <c r="U51" i="24"/>
  <c r="BC51" i="24"/>
  <c r="BE51" i="24" s="1"/>
  <c r="AU92" i="24"/>
  <c r="BC101" i="24"/>
  <c r="BE101" i="24" s="1"/>
  <c r="BK103" i="24"/>
  <c r="AO104" i="24"/>
  <c r="U107" i="24"/>
  <c r="W107" i="24" s="1"/>
  <c r="BK109" i="24"/>
  <c r="AO110" i="24"/>
  <c r="BC116" i="24"/>
  <c r="BE116" i="24" s="1"/>
  <c r="AU120" i="24"/>
  <c r="BK122" i="24"/>
  <c r="BC129" i="24"/>
  <c r="BE129" i="24" s="1"/>
  <c r="AU133" i="24"/>
  <c r="AU137" i="24"/>
  <c r="BC139" i="24"/>
  <c r="BE139" i="24" s="1"/>
  <c r="AU143" i="24"/>
  <c r="AI145" i="24"/>
  <c r="AU146" i="24"/>
  <c r="AI166" i="24"/>
  <c r="BC168" i="24"/>
  <c r="BE168" i="24" s="1"/>
  <c r="AC169" i="24"/>
  <c r="AC173" i="24"/>
  <c r="AI183" i="24"/>
  <c r="BC185" i="24"/>
  <c r="BE185" i="24" s="1"/>
  <c r="BC189" i="24"/>
  <c r="BE189" i="24" s="1"/>
  <c r="BK191" i="24"/>
  <c r="AI196" i="24"/>
  <c r="U201" i="24"/>
  <c r="W201" i="24" s="1"/>
  <c r="BC201" i="24"/>
  <c r="BE201" i="24" s="1"/>
  <c r="AC202" i="24"/>
  <c r="AI204" i="24"/>
  <c r="BC207" i="24"/>
  <c r="BE207" i="24" s="1"/>
  <c r="AI210" i="24"/>
  <c r="BC247" i="24"/>
  <c r="BE247" i="24" s="1"/>
  <c r="BK267" i="24"/>
  <c r="AC272" i="24"/>
  <c r="AO23" i="24"/>
  <c r="AO32" i="24"/>
  <c r="AO40" i="24"/>
  <c r="AI58" i="24"/>
  <c r="BC92" i="24"/>
  <c r="BE92" i="24" s="1"/>
  <c r="AU166" i="24"/>
  <c r="AU179" i="24"/>
  <c r="AU183" i="24"/>
  <c r="U189" i="24"/>
  <c r="AC190" i="24"/>
  <c r="U192" i="24"/>
  <c r="AU198" i="24"/>
  <c r="AO202" i="24"/>
  <c r="AU204" i="24"/>
  <c r="AU210" i="24"/>
  <c r="AC242" i="24"/>
  <c r="AO248" i="24"/>
  <c r="AI250" i="24"/>
  <c r="U253" i="24"/>
  <c r="W253" i="24" s="1"/>
  <c r="BC253" i="24"/>
  <c r="BE253" i="24" s="1"/>
  <c r="AC254" i="24"/>
  <c r="AU256" i="24"/>
  <c r="AI260" i="24"/>
  <c r="AU262" i="24"/>
  <c r="AC266" i="24"/>
  <c r="AO272" i="24"/>
  <c r="BK277" i="24"/>
  <c r="AO281" i="24"/>
  <c r="AI284" i="24"/>
  <c r="K219" i="25"/>
  <c r="K289" i="25" s="1"/>
  <c r="AI15" i="24"/>
  <c r="AO21" i="24"/>
  <c r="AU23" i="24"/>
  <c r="BC26" i="24"/>
  <c r="BE26" i="24" s="1"/>
  <c r="AI27" i="24"/>
  <c r="AC28" i="24"/>
  <c r="AO29" i="24"/>
  <c r="BK34" i="24"/>
  <c r="AI35" i="24"/>
  <c r="AU40" i="24"/>
  <c r="U42" i="24"/>
  <c r="BC42" i="24"/>
  <c r="AC44" i="24"/>
  <c r="U46" i="24"/>
  <c r="W46" i="24" s="1"/>
  <c r="AO46" i="24"/>
  <c r="BK57" i="24"/>
  <c r="AO58" i="24"/>
  <c r="AU90" i="24"/>
  <c r="AO108" i="24"/>
  <c r="BK116" i="24"/>
  <c r="BK120" i="24"/>
  <c r="AO121" i="24"/>
  <c r="AI125" i="24"/>
  <c r="AU131" i="24"/>
  <c r="BK133" i="24"/>
  <c r="AI147" i="24"/>
  <c r="BE166" i="24"/>
  <c r="AU173" i="24"/>
  <c r="BK175" i="24"/>
  <c r="U178" i="24"/>
  <c r="W178" i="24" s="1"/>
  <c r="BE179" i="24"/>
  <c r="U183" i="24"/>
  <c r="W183" i="24" s="1"/>
  <c r="AC184" i="24"/>
  <c r="AI190" i="24"/>
  <c r="AU196" i="24"/>
  <c r="BK201" i="24"/>
  <c r="AC205" i="24"/>
  <c r="AI208" i="24"/>
  <c r="BC210" i="24"/>
  <c r="BE210" i="24" s="1"/>
  <c r="AC211" i="24"/>
  <c r="BK213" i="24"/>
  <c r="AI214" i="24"/>
  <c r="U216" i="24"/>
  <c r="BO216" i="24" s="1"/>
  <c r="AC217" i="24"/>
  <c r="AO250" i="24"/>
  <c r="AC257" i="24"/>
  <c r="AO260" i="24"/>
  <c r="AU272" i="24"/>
  <c r="AO284" i="24"/>
  <c r="G289" i="25"/>
  <c r="BO192" i="24"/>
  <c r="AQ192" i="24" s="1"/>
  <c r="W192" i="24"/>
  <c r="BE180" i="24"/>
  <c r="BC16" i="24"/>
  <c r="BE16" i="24" s="1"/>
  <c r="U18" i="24"/>
  <c r="BC29" i="24"/>
  <c r="BE29" i="24" s="1"/>
  <c r="AU42" i="24"/>
  <c r="U56" i="24"/>
  <c r="BO56" i="24" s="1"/>
  <c r="AO57" i="24"/>
  <c r="BC96" i="24"/>
  <c r="BE96" i="24" s="1"/>
  <c r="BC111" i="24"/>
  <c r="BE111" i="24" s="1"/>
  <c r="U146" i="24"/>
  <c r="BC167" i="24"/>
  <c r="BE167" i="24" s="1"/>
  <c r="U172" i="24"/>
  <c r="W172" i="24" s="1"/>
  <c r="BC177" i="24"/>
  <c r="BE177" i="24" s="1"/>
  <c r="BK183" i="24"/>
  <c r="BC186" i="24"/>
  <c r="BE186" i="24" s="1"/>
  <c r="U214" i="24"/>
  <c r="BO214" i="24" s="1"/>
  <c r="U242" i="24"/>
  <c r="BK247" i="24"/>
  <c r="BC257" i="24"/>
  <c r="BE257" i="24" s="1"/>
  <c r="BC260" i="24"/>
  <c r="BE260" i="24" s="1"/>
  <c r="BC265" i="24"/>
  <c r="BE265" i="24" s="1"/>
  <c r="BC21" i="24"/>
  <c r="BE21" i="24" s="1"/>
  <c r="U23" i="24"/>
  <c r="W23" i="24" s="1"/>
  <c r="U36" i="24"/>
  <c r="W36" i="24" s="1"/>
  <c r="U90" i="24"/>
  <c r="W90" i="24" s="1"/>
  <c r="BC98" i="24"/>
  <c r="BE98" i="24" s="1"/>
  <c r="U129" i="24"/>
  <c r="U207" i="24"/>
  <c r="BC209" i="24"/>
  <c r="BE209" i="24" s="1"/>
  <c r="BC211" i="24"/>
  <c r="BE211" i="24" s="1"/>
  <c r="U245" i="24"/>
  <c r="W245" i="24" s="1"/>
  <c r="U255" i="24"/>
  <c r="W255" i="24" s="1"/>
  <c r="BC255" i="24"/>
  <c r="BE255" i="24" s="1"/>
  <c r="BK260" i="24"/>
  <c r="BC273" i="24"/>
  <c r="BE273" i="24" s="1"/>
  <c r="Q60" i="24"/>
  <c r="U15" i="24"/>
  <c r="BO15" i="24" s="1"/>
  <c r="BC44" i="24"/>
  <c r="BE44" i="24" s="1"/>
  <c r="U104" i="24"/>
  <c r="BK111" i="24"/>
  <c r="BC117" i="24"/>
  <c r="BE117" i="24" s="1"/>
  <c r="BC140" i="24"/>
  <c r="BE140" i="24" s="1"/>
  <c r="BK167" i="24"/>
  <c r="U186" i="24"/>
  <c r="W186" i="24" s="1"/>
  <c r="BC190" i="24"/>
  <c r="BE190" i="24" s="1"/>
  <c r="U199" i="24"/>
  <c r="W199" i="24" s="1"/>
  <c r="BC204" i="24"/>
  <c r="BE204" i="24" s="1"/>
  <c r="U209" i="24"/>
  <c r="BO209" i="24" s="1"/>
  <c r="BK265" i="24"/>
  <c r="U274" i="24"/>
  <c r="W274" i="24" s="1"/>
  <c r="U205" i="24"/>
  <c r="AI18" i="24"/>
  <c r="U28" i="24"/>
  <c r="W28" i="24" s="1"/>
  <c r="U30" i="24"/>
  <c r="BO30" i="24" s="1"/>
  <c r="U41" i="24"/>
  <c r="BO41" i="24" s="1"/>
  <c r="BC90" i="24"/>
  <c r="BE90" i="24" s="1"/>
  <c r="U105" i="24"/>
  <c r="BC113" i="24"/>
  <c r="BE113" i="24" s="1"/>
  <c r="BC135" i="24"/>
  <c r="BE135" i="24" s="1"/>
  <c r="U145" i="24"/>
  <c r="W145" i="24" s="1"/>
  <c r="BI287" i="24"/>
  <c r="BK287" i="24" s="1"/>
  <c r="U257" i="24"/>
  <c r="U263" i="24"/>
  <c r="U20" i="24"/>
  <c r="W20" i="24" s="1"/>
  <c r="BC103" i="24"/>
  <c r="BE103" i="24" s="1"/>
  <c r="BK107" i="24"/>
  <c r="U166" i="24"/>
  <c r="W166" i="24" s="1"/>
  <c r="U167" i="24"/>
  <c r="W167" i="24" s="1"/>
  <c r="BK181" i="24"/>
  <c r="BC197" i="24"/>
  <c r="BO197" i="24" s="1"/>
  <c r="U215" i="24"/>
  <c r="W215" i="24" s="1"/>
  <c r="K287" i="24"/>
  <c r="BC263" i="24"/>
  <c r="BE263" i="24" s="1"/>
  <c r="BC268" i="24"/>
  <c r="BE268" i="24" s="1"/>
  <c r="U271" i="24"/>
  <c r="BC271" i="24"/>
  <c r="BE271" i="24" s="1"/>
  <c r="AI23" i="24"/>
  <c r="AI36" i="24"/>
  <c r="AI56" i="24"/>
  <c r="U133" i="24"/>
  <c r="W133" i="24" s="1"/>
  <c r="U171" i="24"/>
  <c r="W171" i="24" s="1"/>
  <c r="BC171" i="24"/>
  <c r="BE171" i="24" s="1"/>
  <c r="U175" i="24"/>
  <c r="U177" i="24"/>
  <c r="U190" i="24"/>
  <c r="BK190" i="24"/>
  <c r="BK199" i="24"/>
  <c r="BK204" i="24"/>
  <c r="U208" i="24"/>
  <c r="W208" i="24" s="1"/>
  <c r="U256" i="24"/>
  <c r="U275" i="24"/>
  <c r="U17" i="24"/>
  <c r="W17" i="24" s="1"/>
  <c r="U24" i="24"/>
  <c r="BO24" i="24" s="1"/>
  <c r="U38" i="24"/>
  <c r="W38" i="24" s="1"/>
  <c r="U40" i="24"/>
  <c r="W40" i="24" s="1"/>
  <c r="AI51" i="24"/>
  <c r="U116" i="24"/>
  <c r="U119" i="24"/>
  <c r="W119" i="24" s="1"/>
  <c r="U131" i="24"/>
  <c r="W131" i="24" s="1"/>
  <c r="U180" i="24"/>
  <c r="W180" i="24" s="1"/>
  <c r="U181" i="24"/>
  <c r="U185" i="24"/>
  <c r="W185" i="24" s="1"/>
  <c r="U244" i="24"/>
  <c r="W244" i="24" s="1"/>
  <c r="U249" i="24"/>
  <c r="W249" i="24" s="1"/>
  <c r="BK250" i="24"/>
  <c r="U33" i="24"/>
  <c r="BO33" i="24" s="1"/>
  <c r="U35" i="24"/>
  <c r="U50" i="24"/>
  <c r="W50" i="24" s="1"/>
  <c r="U54" i="24"/>
  <c r="BO54" i="24" s="1"/>
  <c r="U57" i="24"/>
  <c r="W57" i="24" s="1"/>
  <c r="U114" i="24"/>
  <c r="W114" i="24" s="1"/>
  <c r="U120" i="24"/>
  <c r="W120" i="24" s="1"/>
  <c r="AO120" i="24"/>
  <c r="BC125" i="24"/>
  <c r="BE125" i="24" s="1"/>
  <c r="BK127" i="24"/>
  <c r="BC141" i="24"/>
  <c r="BE141" i="24" s="1"/>
  <c r="U193" i="24"/>
  <c r="BK197" i="24"/>
  <c r="BC217" i="24"/>
  <c r="BE217" i="24" s="1"/>
  <c r="BC244" i="24"/>
  <c r="BE244" i="24" s="1"/>
  <c r="U250" i="24"/>
  <c r="W250" i="24" s="1"/>
  <c r="BC251" i="24"/>
  <c r="BE251" i="24" s="1"/>
  <c r="U268" i="24"/>
  <c r="BK271" i="24"/>
  <c r="BC274" i="24"/>
  <c r="BE274" i="24" s="1"/>
  <c r="U279" i="24"/>
  <c r="W279" i="24" s="1"/>
  <c r="U16" i="24"/>
  <c r="U22" i="24"/>
  <c r="W22" i="24" s="1"/>
  <c r="U27" i="24"/>
  <c r="W27" i="24" s="1"/>
  <c r="U29" i="24"/>
  <c r="W29" i="24" s="1"/>
  <c r="U47" i="24"/>
  <c r="W47" i="24" s="1"/>
  <c r="U52" i="24"/>
  <c r="W52" i="24" s="1"/>
  <c r="U92" i="24"/>
  <c r="U96" i="24"/>
  <c r="W96" i="24" s="1"/>
  <c r="AI97" i="24"/>
  <c r="U110" i="24"/>
  <c r="BK110" i="24"/>
  <c r="U128" i="24"/>
  <c r="W128" i="24" s="1"/>
  <c r="U141" i="24"/>
  <c r="U165" i="24"/>
  <c r="W165" i="24" s="1"/>
  <c r="BK171" i="24"/>
  <c r="U198" i="24"/>
  <c r="G60" i="24"/>
  <c r="BC35" i="24"/>
  <c r="BE35" i="24" s="1"/>
  <c r="U45" i="24"/>
  <c r="W45" i="24" s="1"/>
  <c r="BC93" i="24"/>
  <c r="BE93" i="24" s="1"/>
  <c r="U98" i="24"/>
  <c r="U111" i="24"/>
  <c r="W111" i="24" s="1"/>
  <c r="U121" i="24"/>
  <c r="U127" i="24"/>
  <c r="BO127" i="24" s="1"/>
  <c r="BC128" i="24"/>
  <c r="BE128" i="24" s="1"/>
  <c r="BC172" i="24"/>
  <c r="BE172" i="24" s="1"/>
  <c r="U174" i="24"/>
  <c r="BO174" i="24" s="1"/>
  <c r="BE175" i="24"/>
  <c r="AO185" i="24"/>
  <c r="U196" i="24"/>
  <c r="W196" i="24" s="1"/>
  <c r="U203" i="24"/>
  <c r="BO203" i="24" s="1"/>
  <c r="BK266" i="24"/>
  <c r="BC280" i="24"/>
  <c r="BE280" i="24" s="1"/>
  <c r="BC285" i="24"/>
  <c r="BE285" i="24" s="1"/>
  <c r="W41" i="24"/>
  <c r="W24" i="24"/>
  <c r="BO38" i="24"/>
  <c r="BO57" i="24"/>
  <c r="W16" i="24"/>
  <c r="BO92" i="24"/>
  <c r="W92" i="24"/>
  <c r="W18" i="24"/>
  <c r="BO18" i="24"/>
  <c r="W56" i="24"/>
  <c r="BO26" i="24"/>
  <c r="W32" i="24"/>
  <c r="W34" i="24"/>
  <c r="BO34" i="24"/>
  <c r="W15" i="24"/>
  <c r="I60" i="24"/>
  <c r="AG60" i="24"/>
  <c r="AO42" i="24"/>
  <c r="BK45" i="24"/>
  <c r="AU108" i="24"/>
  <c r="K60" i="24"/>
  <c r="AI14" i="24"/>
  <c r="AI28" i="24"/>
  <c r="U39" i="24"/>
  <c r="AC41" i="24"/>
  <c r="AC47" i="24"/>
  <c r="BC50" i="24"/>
  <c r="BE50" i="24" s="1"/>
  <c r="BS219" i="24"/>
  <c r="BS289" i="24" s="1"/>
  <c r="AO89" i="24"/>
  <c r="AI89" i="24"/>
  <c r="BE108" i="24"/>
  <c r="U134" i="24"/>
  <c r="BC134" i="24"/>
  <c r="BE134" i="24" s="1"/>
  <c r="BO141" i="24"/>
  <c r="W141" i="24"/>
  <c r="W281" i="24"/>
  <c r="BO281" i="24"/>
  <c r="M60" i="24"/>
  <c r="BI60" i="24"/>
  <c r="BE41" i="24"/>
  <c r="BK47" i="24"/>
  <c r="W97" i="24"/>
  <c r="U108" i="24"/>
  <c r="W126" i="24"/>
  <c r="BO126" i="24"/>
  <c r="BO46" i="24"/>
  <c r="BO96" i="24"/>
  <c r="O60" i="24"/>
  <c r="AM60" i="24"/>
  <c r="BK14" i="24"/>
  <c r="AO45" i="24"/>
  <c r="BK108" i="24"/>
  <c r="W129" i="24"/>
  <c r="W146" i="24"/>
  <c r="AC52" i="24"/>
  <c r="BK52" i="24"/>
  <c r="U58" i="24"/>
  <c r="U95" i="24"/>
  <c r="U101" i="24"/>
  <c r="U113" i="24"/>
  <c r="U123" i="24"/>
  <c r="BC138" i="24"/>
  <c r="BE138" i="24" s="1"/>
  <c r="S60" i="24"/>
  <c r="W42" i="24"/>
  <c r="U48" i="24"/>
  <c r="W89" i="24"/>
  <c r="W110" i="24"/>
  <c r="BO116" i="24"/>
  <c r="W116" i="24"/>
  <c r="BK126" i="24"/>
  <c r="AI126" i="24"/>
  <c r="AO126" i="24"/>
  <c r="U138" i="24"/>
  <c r="U14" i="24"/>
  <c r="AS60" i="24"/>
  <c r="U53" i="24"/>
  <c r="AA219" i="24"/>
  <c r="AC89" i="24"/>
  <c r="BO117" i="24"/>
  <c r="W117" i="24"/>
  <c r="U143" i="24"/>
  <c r="AU14" i="24"/>
  <c r="AI52" i="24"/>
  <c r="W93" i="24"/>
  <c r="W103" i="24"/>
  <c r="W115" i="24"/>
  <c r="AU47" i="24"/>
  <c r="AO50" i="24"/>
  <c r="W102" i="24"/>
  <c r="W173" i="24"/>
  <c r="BO173" i="24"/>
  <c r="AA60" i="24"/>
  <c r="AY60" i="24"/>
  <c r="AI42" i="24"/>
  <c r="AS219" i="24"/>
  <c r="AU89" i="24"/>
  <c r="U91" i="24"/>
  <c r="BO131" i="24"/>
  <c r="E60" i="24"/>
  <c r="AC14" i="24"/>
  <c r="BA60" i="24"/>
  <c r="AO51" i="24"/>
  <c r="AU52" i="24"/>
  <c r="AY219" i="24"/>
  <c r="BC89" i="24"/>
  <c r="BO89" i="24" s="1"/>
  <c r="AI92" i="24"/>
  <c r="AC92" i="24"/>
  <c r="U99" i="24"/>
  <c r="W104" i="24"/>
  <c r="AI108" i="24"/>
  <c r="E219" i="24"/>
  <c r="BA219" i="24"/>
  <c r="BC99" i="24"/>
  <c r="BE99" i="24" s="1"/>
  <c r="BC115" i="24"/>
  <c r="BE115" i="24" s="1"/>
  <c r="AO128" i="24"/>
  <c r="BK132" i="24"/>
  <c r="W169" i="24"/>
  <c r="BO169" i="24"/>
  <c r="AI172" i="24"/>
  <c r="BC178" i="24"/>
  <c r="BE178" i="24" s="1"/>
  <c r="G219" i="24"/>
  <c r="AC104" i="24"/>
  <c r="AC107" i="24"/>
  <c r="AO127" i="24"/>
  <c r="W190" i="24"/>
  <c r="BO190" i="24"/>
  <c r="I219" i="24"/>
  <c r="AG219" i="24"/>
  <c r="BC110" i="24"/>
  <c r="BE110" i="24" s="1"/>
  <c r="BC123" i="24"/>
  <c r="BE123" i="24" s="1"/>
  <c r="AU128" i="24"/>
  <c r="AI132" i="24"/>
  <c r="AC137" i="24"/>
  <c r="K219" i="24"/>
  <c r="AI93" i="24"/>
  <c r="AC97" i="24"/>
  <c r="AC102" i="24"/>
  <c r="AI104" i="24"/>
  <c r="BO109" i="24"/>
  <c r="AC115" i="24"/>
  <c r="BK135" i="24"/>
  <c r="AI135" i="24"/>
  <c r="U144" i="24"/>
  <c r="U168" i="24"/>
  <c r="AU172" i="24"/>
  <c r="M219" i="24"/>
  <c r="BI219" i="24"/>
  <c r="U140" i="24"/>
  <c r="BC183" i="24"/>
  <c r="BE183" i="24" s="1"/>
  <c r="W198" i="24"/>
  <c r="O219" i="24"/>
  <c r="AM219" i="24"/>
  <c r="BK89" i="24"/>
  <c r="BK115" i="24"/>
  <c r="U139" i="24"/>
  <c r="Q219" i="24"/>
  <c r="AI102" i="24"/>
  <c r="BK102" i="24"/>
  <c r="BC114" i="24"/>
  <c r="BE114" i="24" s="1"/>
  <c r="AC126" i="24"/>
  <c r="BE127" i="24"/>
  <c r="U135" i="24"/>
  <c r="U137" i="24"/>
  <c r="BO189" i="24"/>
  <c r="W189" i="24"/>
  <c r="S219" i="24"/>
  <c r="AO115" i="24"/>
  <c r="AO167" i="24"/>
  <c r="BK172" i="24"/>
  <c r="W175" i="24"/>
  <c r="BO175" i="24"/>
  <c r="BK123" i="24"/>
  <c r="AI123" i="24"/>
  <c r="AU135" i="24"/>
  <c r="AO123" i="24"/>
  <c r="U125" i="24"/>
  <c r="W174" i="24"/>
  <c r="BC104" i="24"/>
  <c r="BE104" i="24" s="1"/>
  <c r="BC120" i="24"/>
  <c r="BE120" i="24" s="1"/>
  <c r="AU125" i="24"/>
  <c r="AU140" i="24"/>
  <c r="AU144" i="24"/>
  <c r="AU175" i="24"/>
  <c r="AU180" i="24"/>
  <c r="AU186" i="24"/>
  <c r="W275" i="24"/>
  <c r="AI146" i="24"/>
  <c r="W203" i="24"/>
  <c r="AU126" i="24"/>
  <c r="AU145" i="24"/>
  <c r="AC185" i="24"/>
  <c r="AC132" i="24"/>
  <c r="AC140" i="24"/>
  <c r="AC167" i="24"/>
  <c r="AI171" i="24"/>
  <c r="AC175" i="24"/>
  <c r="AC180" i="24"/>
  <c r="BK186" i="24"/>
  <c r="BE192" i="24"/>
  <c r="AI167" i="24"/>
  <c r="AU177" i="24"/>
  <c r="U179" i="24"/>
  <c r="AU181" i="24"/>
  <c r="U184" i="24"/>
  <c r="BK185" i="24"/>
  <c r="U195" i="24"/>
  <c r="AI185" i="24"/>
  <c r="W211" i="24"/>
  <c r="W260" i="24"/>
  <c r="AC172" i="24"/>
  <c r="BE181" i="24"/>
  <c r="AC186" i="24"/>
  <c r="U187" i="24"/>
  <c r="BK192" i="24"/>
  <c r="W209" i="24"/>
  <c r="AU171" i="24"/>
  <c r="U191" i="24"/>
  <c r="W193" i="24"/>
  <c r="U204" i="24"/>
  <c r="AC177" i="24"/>
  <c r="AC181" i="24"/>
  <c r="BG192" i="24"/>
  <c r="Y192" i="24"/>
  <c r="AC192" i="24"/>
  <c r="AU193" i="24"/>
  <c r="AI197" i="24"/>
  <c r="BC198" i="24"/>
  <c r="BE198" i="24" s="1"/>
  <c r="AC201" i="24"/>
  <c r="AM287" i="24"/>
  <c r="AO241" i="24"/>
  <c r="W242" i="24"/>
  <c r="W265" i="24"/>
  <c r="BO265" i="24"/>
  <c r="AI192" i="24"/>
  <c r="BC193" i="24"/>
  <c r="BE193" i="24" s="1"/>
  <c r="AC196" i="24"/>
  <c r="AO197" i="24"/>
  <c r="AI201" i="24"/>
  <c r="U262" i="24"/>
  <c r="U272" i="24"/>
  <c r="AC275" i="24"/>
  <c r="AO192" i="24"/>
  <c r="U210" i="24"/>
  <c r="BK216" i="24"/>
  <c r="AI216" i="24"/>
  <c r="AC216" i="24"/>
  <c r="U241" i="24"/>
  <c r="W256" i="24"/>
  <c r="BO256" i="24"/>
  <c r="W257" i="24"/>
  <c r="U267" i="24"/>
  <c r="AI191" i="24"/>
  <c r="AC199" i="24"/>
  <c r="U251" i="24"/>
  <c r="W261" i="24"/>
  <c r="BO261" i="24"/>
  <c r="BK198" i="24"/>
  <c r="AU201" i="24"/>
  <c r="U213" i="24"/>
  <c r="BS287" i="24"/>
  <c r="BK241" i="24"/>
  <c r="U243" i="24"/>
  <c r="U248" i="24"/>
  <c r="BO263" i="24"/>
  <c r="W263" i="24"/>
  <c r="BE275" i="24"/>
  <c r="W280" i="24"/>
  <c r="BO280" i="24"/>
  <c r="BE197" i="24"/>
  <c r="W205" i="24"/>
  <c r="BO205" i="24"/>
  <c r="U273" i="24"/>
  <c r="W247" i="24"/>
  <c r="BO247" i="24"/>
  <c r="W271" i="24"/>
  <c r="BO271" i="24"/>
  <c r="AO190" i="24"/>
  <c r="BO202" i="24"/>
  <c r="AI198" i="24"/>
  <c r="W202" i="24"/>
  <c r="W216" i="24"/>
  <c r="M287" i="24"/>
  <c r="AI249" i="24"/>
  <c r="AU278" i="24"/>
  <c r="W285" i="24"/>
  <c r="BK209" i="24"/>
  <c r="AU216" i="24"/>
  <c r="O287" i="24"/>
  <c r="AS287" i="24"/>
  <c r="AU241" i="24"/>
  <c r="AC247" i="24"/>
  <c r="AU260" i="24"/>
  <c r="AI275" i="24"/>
  <c r="AO277" i="24"/>
  <c r="BK217" i="24"/>
  <c r="Q287" i="24"/>
  <c r="AO249" i="24"/>
  <c r="AI273" i="24"/>
  <c r="AO275" i="24"/>
  <c r="AU277" i="24"/>
  <c r="BE279" i="24"/>
  <c r="S287" i="24"/>
  <c r="AY287" i="24"/>
  <c r="AI254" i="24"/>
  <c r="AC268" i="24"/>
  <c r="AC271" i="24"/>
  <c r="AU275" i="24"/>
  <c r="BO217" i="24"/>
  <c r="BA287" i="24"/>
  <c r="AU245" i="24"/>
  <c r="AI247" i="24"/>
  <c r="AC251" i="24"/>
  <c r="AC255" i="24"/>
  <c r="AU265" i="24"/>
  <c r="AO273" i="24"/>
  <c r="AU274" i="24"/>
  <c r="BC241" i="24"/>
  <c r="AC248" i="24"/>
  <c r="AO254" i="24"/>
  <c r="AA287" i="24"/>
  <c r="W284" i="24"/>
  <c r="BO284" i="24"/>
  <c r="AC213" i="24"/>
  <c r="AC241" i="24"/>
  <c r="AI248" i="24"/>
  <c r="BC249" i="24"/>
  <c r="BE249" i="24" s="1"/>
  <c r="AU266" i="24"/>
  <c r="AO271" i="24"/>
  <c r="AI279" i="24"/>
  <c r="AI280" i="24"/>
  <c r="E287" i="24"/>
  <c r="BO277" i="24"/>
  <c r="AO279" i="24"/>
  <c r="G287" i="24"/>
  <c r="G289" i="24" s="1"/>
  <c r="AG287" i="24"/>
  <c r="I287" i="24"/>
  <c r="AI241" i="24"/>
  <c r="AI253" i="24"/>
  <c r="BC254" i="24"/>
  <c r="BE254" i="24" s="1"/>
  <c r="AU255" i="24"/>
  <c r="BC269" i="24"/>
  <c r="BE269" i="24" s="1"/>
  <c r="AU279" i="24"/>
  <c r="AC39" i="23"/>
  <c r="W39" i="23"/>
  <c r="Q39" i="23"/>
  <c r="AL39" i="23"/>
  <c r="K39" i="23"/>
  <c r="AC38" i="23"/>
  <c r="W38" i="23"/>
  <c r="Q38" i="23"/>
  <c r="AL38" i="23"/>
  <c r="K38" i="23"/>
  <c r="AC40" i="23"/>
  <c r="W40" i="23"/>
  <c r="Q40" i="23"/>
  <c r="AL40" i="23"/>
  <c r="K40" i="23"/>
  <c r="K42" i="23"/>
  <c r="AC42" i="23"/>
  <c r="AL42" i="23"/>
  <c r="W42" i="23"/>
  <c r="Q42" i="23"/>
  <c r="W23" i="23"/>
  <c r="Q23" i="23"/>
  <c r="AL23" i="23"/>
  <c r="K23" i="23"/>
  <c r="AC23" i="23"/>
  <c r="AC26" i="23"/>
  <c r="W26" i="23"/>
  <c r="Q26" i="23"/>
  <c r="AL26" i="23"/>
  <c r="K26" i="23"/>
  <c r="AL30" i="23"/>
  <c r="K30" i="23"/>
  <c r="AC30" i="23"/>
  <c r="Q30" i="23"/>
  <c r="W30" i="23"/>
  <c r="K28" i="23"/>
  <c r="AL28" i="23"/>
  <c r="AC28" i="23"/>
  <c r="W28" i="23"/>
  <c r="Q28" i="23"/>
  <c r="Q32" i="23"/>
  <c r="AL32" i="23"/>
  <c r="K32" i="23"/>
  <c r="AC32" i="23"/>
  <c r="W32" i="23"/>
  <c r="AL16" i="23"/>
  <c r="K16" i="23"/>
  <c r="AC16" i="23"/>
  <c r="Q16" i="23"/>
  <c r="W16" i="23"/>
  <c r="Q33" i="23"/>
  <c r="AL33" i="23"/>
  <c r="K33" i="23"/>
  <c r="AC33" i="23"/>
  <c r="W33" i="23"/>
  <c r="Q17" i="23"/>
  <c r="AL17" i="23"/>
  <c r="K17" i="23"/>
  <c r="AC17" i="23"/>
  <c r="W17" i="23"/>
  <c r="AL53" i="23"/>
  <c r="W53" i="23"/>
  <c r="Q53" i="23"/>
  <c r="K53" i="23"/>
  <c r="AC53" i="23"/>
  <c r="Q18" i="23"/>
  <c r="AL18" i="23"/>
  <c r="K18" i="23"/>
  <c r="AC18" i="23"/>
  <c r="W18" i="23"/>
  <c r="W34" i="23"/>
  <c r="Q34" i="23"/>
  <c r="AL34" i="23"/>
  <c r="K34" i="23"/>
  <c r="AC34" i="23"/>
  <c r="AL99" i="23"/>
  <c r="AC99" i="23"/>
  <c r="W99" i="23"/>
  <c r="Q99" i="23"/>
  <c r="K99" i="23"/>
  <c r="Q102" i="23"/>
  <c r="AC102" i="23"/>
  <c r="W102" i="23"/>
  <c r="O14" i="23"/>
  <c r="I39" i="23"/>
  <c r="AE46" i="23"/>
  <c r="AE50" i="23"/>
  <c r="AL52" i="23"/>
  <c r="O53" i="23"/>
  <c r="U58" i="23"/>
  <c r="W107" i="23"/>
  <c r="AE111" i="23"/>
  <c r="U139" i="23"/>
  <c r="AL141" i="23"/>
  <c r="K141" i="23"/>
  <c r="AC141" i="23"/>
  <c r="W141" i="23"/>
  <c r="Q141" i="23"/>
  <c r="AP14" i="23"/>
  <c r="AE22" i="23"/>
  <c r="I23" i="23"/>
  <c r="K24" i="23"/>
  <c r="AP28" i="23"/>
  <c r="AE36" i="23"/>
  <c r="I38" i="23"/>
  <c r="AP42" i="23"/>
  <c r="AE48" i="23"/>
  <c r="I50" i="23"/>
  <c r="AP50" i="23"/>
  <c r="AE95" i="23"/>
  <c r="I97" i="23"/>
  <c r="AP97" i="23"/>
  <c r="U98" i="23"/>
  <c r="K102" i="23"/>
  <c r="AA107" i="23"/>
  <c r="AC109" i="23"/>
  <c r="Q109" i="23"/>
  <c r="K109" i="23"/>
  <c r="O113" i="23"/>
  <c r="AE126" i="23"/>
  <c r="AA139" i="23"/>
  <c r="AE21" i="23"/>
  <c r="AL24" i="23"/>
  <c r="AE35" i="23"/>
  <c r="AL54" i="23"/>
  <c r="AE57" i="23"/>
  <c r="O97" i="23"/>
  <c r="I99" i="23"/>
  <c r="AA104" i="23"/>
  <c r="U113" i="23"/>
  <c r="Q129" i="23"/>
  <c r="K129" i="23"/>
  <c r="AC129" i="23"/>
  <c r="W129" i="23"/>
  <c r="U14" i="23"/>
  <c r="AT60" i="23"/>
  <c r="AE20" i="23"/>
  <c r="AE45" i="23"/>
  <c r="O52" i="23"/>
  <c r="W56" i="23"/>
  <c r="AA58" i="23"/>
  <c r="C60" i="23"/>
  <c r="AP60" i="23" s="1"/>
  <c r="AE92" i="23"/>
  <c r="AE96" i="23"/>
  <c r="AP121" i="23"/>
  <c r="I121" i="23"/>
  <c r="AP125" i="23"/>
  <c r="Q131" i="23"/>
  <c r="AL131" i="23"/>
  <c r="K131" i="23"/>
  <c r="AC131" i="23"/>
  <c r="W131" i="23"/>
  <c r="AE140" i="23"/>
  <c r="AE144" i="23"/>
  <c r="Q24" i="23"/>
  <c r="U47" i="23"/>
  <c r="AE51" i="23"/>
  <c r="Q52" i="23"/>
  <c r="K54" i="23"/>
  <c r="Q90" i="23"/>
  <c r="I92" i="23"/>
  <c r="AE93" i="23"/>
  <c r="U97" i="23"/>
  <c r="AE98" i="23"/>
  <c r="Q121" i="23"/>
  <c r="AL121" i="23"/>
  <c r="K121" i="23"/>
  <c r="Q145" i="23"/>
  <c r="AL145" i="23"/>
  <c r="K145" i="23"/>
  <c r="AC145" i="23"/>
  <c r="W145" i="23"/>
  <c r="AE171" i="23"/>
  <c r="AC191" i="23"/>
  <c r="W191" i="23"/>
  <c r="Q191" i="23"/>
  <c r="AL191" i="23"/>
  <c r="K191" i="23"/>
  <c r="I193" i="23"/>
  <c r="U193" i="23"/>
  <c r="Y60" i="23"/>
  <c r="AZ60" i="23"/>
  <c r="AP23" i="23"/>
  <c r="AP38" i="23"/>
  <c r="C219" i="23"/>
  <c r="I89" i="23"/>
  <c r="AE91" i="23"/>
  <c r="AE108" i="23"/>
  <c r="W109" i="23"/>
  <c r="AE115" i="23"/>
  <c r="AP139" i="23"/>
  <c r="W189" i="23"/>
  <c r="Q189" i="23"/>
  <c r="AL189" i="23"/>
  <c r="K189" i="23"/>
  <c r="AC189" i="23"/>
  <c r="AA14" i="23"/>
  <c r="AA28" i="23"/>
  <c r="AA42" i="23"/>
  <c r="AA47" i="23"/>
  <c r="Q54" i="23"/>
  <c r="AN219" i="23"/>
  <c r="AP219" i="23" s="1"/>
  <c r="AC123" i="23"/>
  <c r="W123" i="23"/>
  <c r="Q123" i="23"/>
  <c r="AL123" i="23"/>
  <c r="K123" i="23"/>
  <c r="AE15" i="23"/>
  <c r="W24" i="23"/>
  <c r="AE29" i="23"/>
  <c r="AE44" i="23"/>
  <c r="O219" i="23"/>
  <c r="AP89" i="23"/>
  <c r="AP98" i="23"/>
  <c r="AE101" i="23"/>
  <c r="Q107" i="23"/>
  <c r="AL107" i="23"/>
  <c r="K107" i="23"/>
  <c r="AP113" i="23"/>
  <c r="Q116" i="23"/>
  <c r="AL116" i="23"/>
  <c r="AC116" i="23"/>
  <c r="W116" i="23"/>
  <c r="I125" i="23"/>
  <c r="G60" i="23"/>
  <c r="AE14" i="23"/>
  <c r="AP53" i="23"/>
  <c r="I58" i="23"/>
  <c r="O89" i="23"/>
  <c r="K97" i="23"/>
  <c r="W97" i="23"/>
  <c r="I107" i="23"/>
  <c r="AE114" i="23"/>
  <c r="K116" i="23"/>
  <c r="W217" i="23"/>
  <c r="Q217" i="23"/>
  <c r="AL217" i="23"/>
  <c r="K217" i="23"/>
  <c r="AC217" i="23"/>
  <c r="AH60" i="23"/>
  <c r="AE27" i="23"/>
  <c r="AE41" i="23"/>
  <c r="K52" i="23"/>
  <c r="W52" i="23"/>
  <c r="I53" i="23"/>
  <c r="W54" i="23"/>
  <c r="Q56" i="23"/>
  <c r="AC56" i="23"/>
  <c r="AT219" i="23"/>
  <c r="W90" i="23"/>
  <c r="AL90" i="23"/>
  <c r="K90" i="23"/>
  <c r="W105" i="23"/>
  <c r="AL105" i="23"/>
  <c r="K105" i="23"/>
  <c r="AC105" i="23"/>
  <c r="Q135" i="23"/>
  <c r="AL135" i="23"/>
  <c r="K135" i="23"/>
  <c r="AC135" i="23"/>
  <c r="AC138" i="23"/>
  <c r="W138" i="23"/>
  <c r="Q138" i="23"/>
  <c r="AL138" i="23"/>
  <c r="K138" i="23"/>
  <c r="AL127" i="23"/>
  <c r="K127" i="23"/>
  <c r="AC127" i="23"/>
  <c r="W127" i="23"/>
  <c r="Q127" i="23"/>
  <c r="AJ60" i="23"/>
  <c r="AJ289" i="23" s="1"/>
  <c r="AE47" i="23"/>
  <c r="S219" i="23"/>
  <c r="U219" i="23" s="1"/>
  <c r="U89" i="23"/>
  <c r="AV219" i="23"/>
  <c r="AV289" i="23" s="1"/>
  <c r="AA92" i="23"/>
  <c r="AL102" i="23"/>
  <c r="AL109" i="23"/>
  <c r="AE113" i="23"/>
  <c r="AE122" i="23"/>
  <c r="U125" i="23"/>
  <c r="I139" i="23"/>
  <c r="Q166" i="23"/>
  <c r="AL166" i="23"/>
  <c r="K166" i="23"/>
  <c r="AC166" i="23"/>
  <c r="AC168" i="23"/>
  <c r="W168" i="23"/>
  <c r="Q168" i="23"/>
  <c r="AL168" i="23"/>
  <c r="K168" i="23"/>
  <c r="K209" i="23"/>
  <c r="AC209" i="23"/>
  <c r="W209" i="23"/>
  <c r="Q209" i="23"/>
  <c r="AL209" i="23"/>
  <c r="AE137" i="23"/>
  <c r="AE167" i="23"/>
  <c r="AC177" i="23"/>
  <c r="W177" i="23"/>
  <c r="Q177" i="23"/>
  <c r="AL177" i="23"/>
  <c r="K177" i="23"/>
  <c r="AC178" i="23"/>
  <c r="W178" i="23"/>
  <c r="Q178" i="23"/>
  <c r="AL178" i="23"/>
  <c r="U179" i="23"/>
  <c r="AP179" i="23"/>
  <c r="AL196" i="23"/>
  <c r="K196" i="23"/>
  <c r="AC196" i="23"/>
  <c r="W196" i="23"/>
  <c r="Q196" i="23"/>
  <c r="W285" i="23"/>
  <c r="Q285" i="23"/>
  <c r="AL285" i="23"/>
  <c r="K285" i="23"/>
  <c r="AC285" i="23"/>
  <c r="Y219" i="23"/>
  <c r="AA219" i="23" s="1"/>
  <c r="AZ219" i="23"/>
  <c r="AA174" i="23"/>
  <c r="K178" i="23"/>
  <c r="I179" i="23"/>
  <c r="AA193" i="23"/>
  <c r="W241" i="23"/>
  <c r="Q241" i="23"/>
  <c r="AL241" i="23"/>
  <c r="K241" i="23"/>
  <c r="AC241" i="23"/>
  <c r="AC243" i="23"/>
  <c r="W243" i="23"/>
  <c r="Q243" i="23"/>
  <c r="AL243" i="23"/>
  <c r="K243" i="23"/>
  <c r="Q251" i="23"/>
  <c r="AL251" i="23"/>
  <c r="K251" i="23"/>
  <c r="AC251" i="23"/>
  <c r="W251" i="23"/>
  <c r="AL263" i="23"/>
  <c r="AC263" i="23"/>
  <c r="W263" i="23"/>
  <c r="Q263" i="23"/>
  <c r="Q279" i="23"/>
  <c r="AL279" i="23"/>
  <c r="K279" i="23"/>
  <c r="AC279" i="23"/>
  <c r="W279" i="23"/>
  <c r="AE120" i="23"/>
  <c r="AE134" i="23"/>
  <c r="I135" i="23"/>
  <c r="AE165" i="23"/>
  <c r="I166" i="23"/>
  <c r="O179" i="23"/>
  <c r="Q199" i="23"/>
  <c r="AL199" i="23"/>
  <c r="K199" i="23"/>
  <c r="AC199" i="23"/>
  <c r="W199" i="23"/>
  <c r="AL201" i="23"/>
  <c r="K201" i="23"/>
  <c r="AC201" i="23"/>
  <c r="W201" i="23"/>
  <c r="AC244" i="23"/>
  <c r="W244" i="23"/>
  <c r="Q244" i="23"/>
  <c r="AL244" i="23"/>
  <c r="K244" i="23"/>
  <c r="K261" i="23"/>
  <c r="AC261" i="23"/>
  <c r="W261" i="23"/>
  <c r="Q261" i="23"/>
  <c r="AL261" i="23"/>
  <c r="Q280" i="23"/>
  <c r="AL280" i="23"/>
  <c r="K280" i="23"/>
  <c r="AC280" i="23"/>
  <c r="W280" i="23"/>
  <c r="Q281" i="23"/>
  <c r="AL281" i="23"/>
  <c r="K281" i="23"/>
  <c r="AC281" i="23"/>
  <c r="W281" i="23"/>
  <c r="AE104" i="23"/>
  <c r="AE119" i="23"/>
  <c r="AE133" i="23"/>
  <c r="AE147" i="23"/>
  <c r="AE173" i="23"/>
  <c r="Q175" i="23"/>
  <c r="AL175" i="23"/>
  <c r="K175" i="23"/>
  <c r="AC175" i="23"/>
  <c r="W202" i="23"/>
  <c r="Q202" i="23"/>
  <c r="AL202" i="23"/>
  <c r="K202" i="23"/>
  <c r="AC202" i="23"/>
  <c r="I208" i="23"/>
  <c r="AA208" i="23"/>
  <c r="S287" i="23"/>
  <c r="W254" i="23"/>
  <c r="Q254" i="23"/>
  <c r="AL254" i="23"/>
  <c r="K254" i="23"/>
  <c r="AC254" i="23"/>
  <c r="AP260" i="23"/>
  <c r="AE58" i="23"/>
  <c r="G219" i="23"/>
  <c r="I219" i="23" s="1"/>
  <c r="AE89" i="23"/>
  <c r="AE103" i="23"/>
  <c r="AE117" i="23"/>
  <c r="AE132" i="23"/>
  <c r="AE146" i="23"/>
  <c r="AA179" i="23"/>
  <c r="AL181" i="23"/>
  <c r="K181" i="23"/>
  <c r="AC181" i="23"/>
  <c r="W181" i="23"/>
  <c r="AE195" i="23"/>
  <c r="Q201" i="23"/>
  <c r="AE205" i="23"/>
  <c r="AC207" i="23"/>
  <c r="W207" i="23"/>
  <c r="Q207" i="23"/>
  <c r="AL207" i="23"/>
  <c r="K207" i="23"/>
  <c r="W208" i="23"/>
  <c r="Q208" i="23"/>
  <c r="AL208" i="23"/>
  <c r="K208" i="23"/>
  <c r="I245" i="23"/>
  <c r="AA245" i="23"/>
  <c r="AP245" i="23"/>
  <c r="AE257" i="23"/>
  <c r="Q266" i="23"/>
  <c r="AL266" i="23"/>
  <c r="K266" i="23"/>
  <c r="AC266" i="23"/>
  <c r="W266" i="23"/>
  <c r="AH219" i="23"/>
  <c r="AE172" i="23"/>
  <c r="AP174" i="23"/>
  <c r="AP193" i="23"/>
  <c r="O208" i="23"/>
  <c r="AL210" i="23"/>
  <c r="K210" i="23"/>
  <c r="AC210" i="23"/>
  <c r="W210" i="23"/>
  <c r="Q210" i="23"/>
  <c r="Y287" i="23"/>
  <c r="W245" i="23"/>
  <c r="Q245" i="23"/>
  <c r="AL245" i="23"/>
  <c r="K245" i="23"/>
  <c r="AC259" i="23"/>
  <c r="W259" i="23"/>
  <c r="Q259" i="23"/>
  <c r="AL259" i="23"/>
  <c r="K259" i="23"/>
  <c r="AJ219" i="23"/>
  <c r="U208" i="23"/>
  <c r="AL211" i="23"/>
  <c r="AC211" i="23"/>
  <c r="W211" i="23"/>
  <c r="Q211" i="23"/>
  <c r="AH287" i="23"/>
  <c r="O245" i="23"/>
  <c r="AE268" i="23"/>
  <c r="AE128" i="23"/>
  <c r="AE143" i="23"/>
  <c r="O174" i="23"/>
  <c r="I174" i="23"/>
  <c r="AL186" i="23"/>
  <c r="K186" i="23"/>
  <c r="AC186" i="23"/>
  <c r="W186" i="23"/>
  <c r="Q214" i="23"/>
  <c r="AL214" i="23"/>
  <c r="K214" i="23"/>
  <c r="AC214" i="23"/>
  <c r="W214" i="23"/>
  <c r="AL248" i="23"/>
  <c r="K248" i="23"/>
  <c r="AC248" i="23"/>
  <c r="W248" i="23"/>
  <c r="Q248" i="23"/>
  <c r="AE272" i="23"/>
  <c r="Q174" i="23"/>
  <c r="AL174" i="23"/>
  <c r="K174" i="23"/>
  <c r="AE180" i="23"/>
  <c r="W187" i="23"/>
  <c r="Q187" i="23"/>
  <c r="AL187" i="23"/>
  <c r="K187" i="23"/>
  <c r="AC187" i="23"/>
  <c r="W216" i="23"/>
  <c r="Q216" i="23"/>
  <c r="AL216" i="23"/>
  <c r="K216" i="23"/>
  <c r="AC216" i="23"/>
  <c r="W260" i="23"/>
  <c r="Q260" i="23"/>
  <c r="AL260" i="23"/>
  <c r="K260" i="23"/>
  <c r="AC273" i="23"/>
  <c r="W273" i="23"/>
  <c r="Q273" i="23"/>
  <c r="AL273" i="23"/>
  <c r="K273" i="23"/>
  <c r="O260" i="23"/>
  <c r="AE110" i="23"/>
  <c r="AE125" i="23"/>
  <c r="AE139" i="23"/>
  <c r="AE169" i="23"/>
  <c r="AC192" i="23"/>
  <c r="W192" i="23"/>
  <c r="Q192" i="23"/>
  <c r="AL192" i="23"/>
  <c r="K192" i="23"/>
  <c r="W193" i="23"/>
  <c r="Q193" i="23"/>
  <c r="AL193" i="23"/>
  <c r="K193" i="23"/>
  <c r="U260" i="23"/>
  <c r="AL262" i="23"/>
  <c r="K262" i="23"/>
  <c r="AC262" i="23"/>
  <c r="W262" i="23"/>
  <c r="Q262" i="23"/>
  <c r="K275" i="23"/>
  <c r="AC275" i="23"/>
  <c r="W275" i="23"/>
  <c r="Q275" i="23"/>
  <c r="AL275" i="23"/>
  <c r="U174" i="23"/>
  <c r="O193" i="23"/>
  <c r="AP208" i="23"/>
  <c r="AZ287" i="23"/>
  <c r="AE247" i="23"/>
  <c r="AA260" i="23"/>
  <c r="I178" i="23"/>
  <c r="AA189" i="23"/>
  <c r="I192" i="23"/>
  <c r="AP211" i="23"/>
  <c r="U214" i="23"/>
  <c r="AA217" i="23"/>
  <c r="AA241" i="23"/>
  <c r="AA255" i="23"/>
  <c r="AA269" i="23"/>
  <c r="AA284" i="23"/>
  <c r="C287" i="23"/>
  <c r="AE190" i="23"/>
  <c r="AE204" i="23"/>
  <c r="AE242" i="23"/>
  <c r="AE256" i="23"/>
  <c r="AE271" i="23"/>
  <c r="G287" i="23"/>
  <c r="I287" i="23" s="1"/>
  <c r="AE203" i="23"/>
  <c r="AE255" i="23"/>
  <c r="AE269" i="23"/>
  <c r="AE284" i="23"/>
  <c r="I285" i="23"/>
  <c r="I189" i="23"/>
  <c r="AE283" i="23"/>
  <c r="O177" i="23"/>
  <c r="AP178" i="23"/>
  <c r="AA198" i="23"/>
  <c r="I202" i="23"/>
  <c r="AE215" i="23"/>
  <c r="I216" i="23"/>
  <c r="AE253" i="23"/>
  <c r="I254" i="23"/>
  <c r="AE267" i="23"/>
  <c r="I268" i="23"/>
  <c r="M287" i="23"/>
  <c r="O287" i="23" s="1"/>
  <c r="AE185" i="23"/>
  <c r="I201" i="23"/>
  <c r="O285" i="23"/>
  <c r="AN287" i="23"/>
  <c r="AE184" i="23"/>
  <c r="AE198" i="23"/>
  <c r="AE213" i="23"/>
  <c r="AP242" i="23"/>
  <c r="AE250" i="23"/>
  <c r="AP256" i="23"/>
  <c r="AE265" i="23"/>
  <c r="AP271" i="23"/>
  <c r="I280" i="23"/>
  <c r="O284" i="23"/>
  <c r="AE183" i="23"/>
  <c r="AE197" i="23"/>
  <c r="AE249" i="23"/>
  <c r="AE278" i="23"/>
  <c r="I279" i="23"/>
  <c r="O283" i="23"/>
  <c r="O215" i="23"/>
  <c r="O253" i="23"/>
  <c r="AE277" i="23"/>
  <c r="AE179" i="23"/>
  <c r="AE274" i="23"/>
  <c r="AA61" i="39" l="1"/>
  <c r="AA219" i="39"/>
  <c r="AC219" i="39" s="1"/>
  <c r="AC89" i="39"/>
  <c r="M287" i="39"/>
  <c r="M289" i="39" s="1"/>
  <c r="AA241" i="39"/>
  <c r="G219" i="31"/>
  <c r="AJ184" i="31"/>
  <c r="AF125" i="31"/>
  <c r="AB53" i="31"/>
  <c r="AD287" i="37"/>
  <c r="AK267" i="38"/>
  <c r="S289" i="38"/>
  <c r="AB184" i="31"/>
  <c r="AJ125" i="31"/>
  <c r="AJ42" i="31"/>
  <c r="BB285" i="33"/>
  <c r="Y219" i="38"/>
  <c r="AK248" i="38"/>
  <c r="AK23" i="38"/>
  <c r="AB42" i="31"/>
  <c r="AD279" i="32"/>
  <c r="AI60" i="38"/>
  <c r="AC289" i="38"/>
  <c r="AI219" i="38"/>
  <c r="AK196" i="38"/>
  <c r="AF255" i="31"/>
  <c r="AL279" i="32"/>
  <c r="AA289" i="38"/>
  <c r="AK171" i="38"/>
  <c r="AL60" i="36"/>
  <c r="O289" i="36"/>
  <c r="AD219" i="37"/>
  <c r="AG289" i="38"/>
  <c r="BP198" i="30"/>
  <c r="M287" i="37"/>
  <c r="G289" i="38"/>
  <c r="AK97" i="38"/>
  <c r="AK219" i="38" s="1"/>
  <c r="AK122" i="38"/>
  <c r="AL52" i="37"/>
  <c r="AK215" i="38"/>
  <c r="AZ289" i="33"/>
  <c r="AF90" i="31"/>
  <c r="AF53" i="31"/>
  <c r="AL281" i="37"/>
  <c r="AL98" i="37"/>
  <c r="AF289" i="36"/>
  <c r="S289" i="36"/>
  <c r="AJ289" i="37"/>
  <c r="AK279" i="38"/>
  <c r="AK36" i="38"/>
  <c r="AK287" i="38"/>
  <c r="AK14" i="38"/>
  <c r="Y60" i="38"/>
  <c r="Y289" i="38" s="1"/>
  <c r="AK21" i="38"/>
  <c r="AF211" i="34"/>
  <c r="AJ91" i="35"/>
  <c r="I289" i="37"/>
  <c r="Z289" i="37"/>
  <c r="U241" i="29"/>
  <c r="AF289" i="29"/>
  <c r="AF14" i="31"/>
  <c r="AB273" i="34"/>
  <c r="AJ211" i="34"/>
  <c r="AB35" i="34"/>
  <c r="AL115" i="37"/>
  <c r="Q289" i="37"/>
  <c r="U251" i="29"/>
  <c r="AR174" i="30"/>
  <c r="AF273" i="34"/>
  <c r="AP140" i="29"/>
  <c r="U117" i="30"/>
  <c r="M219" i="37"/>
  <c r="AJ187" i="31"/>
  <c r="AL213" i="37"/>
  <c r="AP119" i="29"/>
  <c r="BP174" i="30"/>
  <c r="U119" i="29"/>
  <c r="AF284" i="35"/>
  <c r="Z289" i="36"/>
  <c r="Q289" i="36"/>
  <c r="AP50" i="29"/>
  <c r="AJ284" i="35"/>
  <c r="U128" i="30"/>
  <c r="AB91" i="35"/>
  <c r="U283" i="29"/>
  <c r="BP128" i="30"/>
  <c r="Z289" i="35"/>
  <c r="X289" i="37"/>
  <c r="S289" i="37"/>
  <c r="K289" i="37"/>
  <c r="O289" i="37"/>
  <c r="AF289" i="37"/>
  <c r="G289" i="37"/>
  <c r="AL241" i="37"/>
  <c r="U219" i="37"/>
  <c r="AL89" i="37"/>
  <c r="AD60" i="37"/>
  <c r="AD289" i="37" s="1"/>
  <c r="AL60" i="37"/>
  <c r="U60" i="37"/>
  <c r="AB289" i="37"/>
  <c r="M60" i="37"/>
  <c r="AL192" i="28"/>
  <c r="U186" i="29"/>
  <c r="AP98" i="29"/>
  <c r="AP58" i="29"/>
  <c r="AV114" i="30"/>
  <c r="AR52" i="30"/>
  <c r="U41" i="30"/>
  <c r="AB216" i="34"/>
  <c r="AJ245" i="35"/>
  <c r="AJ259" i="35"/>
  <c r="AB174" i="35"/>
  <c r="AF34" i="35"/>
  <c r="AF113" i="35"/>
  <c r="AB289" i="36"/>
  <c r="AL29" i="28"/>
  <c r="U58" i="29"/>
  <c r="AZ114" i="30"/>
  <c r="AB199" i="31"/>
  <c r="AX145" i="33"/>
  <c r="AJ137" i="34"/>
  <c r="AJ21" i="34"/>
  <c r="AB245" i="35"/>
  <c r="AF174" i="35"/>
  <c r="W287" i="36"/>
  <c r="BH192" i="28"/>
  <c r="M29" i="28"/>
  <c r="AP92" i="29"/>
  <c r="BP215" i="30"/>
  <c r="AR215" i="30"/>
  <c r="BP117" i="30"/>
  <c r="U96" i="29"/>
  <c r="AD96" i="29" s="1"/>
  <c r="AF199" i="31"/>
  <c r="AB90" i="31"/>
  <c r="AJ105" i="31"/>
  <c r="AF44" i="31"/>
  <c r="W219" i="36"/>
  <c r="G273" i="29"/>
  <c r="AR127" i="30"/>
  <c r="AB201" i="31"/>
  <c r="AL287" i="36"/>
  <c r="U289" i="36"/>
  <c r="M120" i="28"/>
  <c r="AD281" i="29"/>
  <c r="AP213" i="29"/>
  <c r="AB203" i="31"/>
  <c r="AF108" i="31"/>
  <c r="AB128" i="31"/>
  <c r="AB33" i="31"/>
  <c r="BB138" i="33"/>
  <c r="AT116" i="33"/>
  <c r="AJ191" i="35"/>
  <c r="AL219" i="36"/>
  <c r="AL289" i="36" s="1"/>
  <c r="AJ279" i="35"/>
  <c r="AF279" i="35"/>
  <c r="G281" i="29"/>
  <c r="AP117" i="29"/>
  <c r="AR272" i="30"/>
  <c r="AZ272" i="30" s="1"/>
  <c r="AF203" i="31"/>
  <c r="AJ108" i="31"/>
  <c r="AJ33" i="31"/>
  <c r="AT273" i="33"/>
  <c r="M283" i="28"/>
  <c r="AP273" i="29"/>
  <c r="G249" i="29"/>
  <c r="Z273" i="29"/>
  <c r="AP120" i="29"/>
  <c r="U193" i="30"/>
  <c r="AF168" i="31"/>
  <c r="AB266" i="31"/>
  <c r="AB115" i="31"/>
  <c r="AH187" i="32"/>
  <c r="AX273" i="33"/>
  <c r="AF266" i="34"/>
  <c r="AJ20" i="34"/>
  <c r="AJ34" i="34"/>
  <c r="AB208" i="35"/>
  <c r="AB103" i="35"/>
  <c r="AB48" i="35"/>
  <c r="AF145" i="35"/>
  <c r="AB191" i="35"/>
  <c r="W60" i="36"/>
  <c r="AJ289" i="36"/>
  <c r="AD273" i="29"/>
  <c r="U120" i="29"/>
  <c r="AD120" i="29" s="1"/>
  <c r="BP272" i="30"/>
  <c r="AZ123" i="30"/>
  <c r="BP15" i="30"/>
  <c r="AB135" i="31"/>
  <c r="AB271" i="31"/>
  <c r="AB187" i="31"/>
  <c r="AF201" i="31"/>
  <c r="AB40" i="31"/>
  <c r="AF115" i="31"/>
  <c r="AD254" i="32"/>
  <c r="AL187" i="32"/>
  <c r="BB281" i="33"/>
  <c r="AX47" i="33"/>
  <c r="AJ279" i="34"/>
  <c r="AB243" i="34"/>
  <c r="AJ58" i="34"/>
  <c r="AF208" i="35"/>
  <c r="AJ103" i="35"/>
  <c r="I289" i="36"/>
  <c r="K289" i="36"/>
  <c r="G172" i="29"/>
  <c r="G50" i="29"/>
  <c r="BP127" i="30"/>
  <c r="BP52" i="30"/>
  <c r="U15" i="30"/>
  <c r="AJ260" i="31"/>
  <c r="AF135" i="31"/>
  <c r="AJ271" i="31"/>
  <c r="AF40" i="31"/>
  <c r="AL254" i="32"/>
  <c r="AT281" i="33"/>
  <c r="AB279" i="34"/>
  <c r="AF243" i="34"/>
  <c r="AB140" i="34"/>
  <c r="AB58" i="34"/>
  <c r="AJ35" i="35"/>
  <c r="AB279" i="35"/>
  <c r="AJ95" i="31"/>
  <c r="BH50" i="28"/>
  <c r="AP172" i="29"/>
  <c r="AF260" i="31"/>
  <c r="AT285" i="33"/>
  <c r="M50" i="28"/>
  <c r="AP96" i="29"/>
  <c r="AF141" i="31"/>
  <c r="AF95" i="31"/>
  <c r="AL101" i="32"/>
  <c r="AT203" i="33"/>
  <c r="AV287" i="34"/>
  <c r="S287" i="34" s="1"/>
  <c r="U268" i="34" s="1"/>
  <c r="AJ116" i="35"/>
  <c r="AV128" i="30"/>
  <c r="AZ128" i="30"/>
  <c r="BD128" i="30"/>
  <c r="BH120" i="28"/>
  <c r="G189" i="29"/>
  <c r="U131" i="29"/>
  <c r="AH289" i="31"/>
  <c r="AF123" i="31"/>
  <c r="AL267" i="32"/>
  <c r="AJ48" i="34"/>
  <c r="AL210" i="28"/>
  <c r="BH253" i="28"/>
  <c r="BH217" i="28"/>
  <c r="BH166" i="28"/>
  <c r="AP189" i="29"/>
  <c r="Z35" i="29"/>
  <c r="U29" i="30"/>
  <c r="AL103" i="32"/>
  <c r="AX111" i="33"/>
  <c r="AB53" i="34"/>
  <c r="AB48" i="34"/>
  <c r="AF167" i="35"/>
  <c r="AB167" i="35"/>
  <c r="AL243" i="28"/>
  <c r="AP243" i="28" s="1"/>
  <c r="M166" i="28"/>
  <c r="AP210" i="29"/>
  <c r="AD35" i="29"/>
  <c r="AR132" i="30"/>
  <c r="BD132" i="30" s="1"/>
  <c r="AJ111" i="31"/>
  <c r="AF93" i="31"/>
  <c r="AL249" i="32"/>
  <c r="AD103" i="32"/>
  <c r="AJ15" i="34"/>
  <c r="W287" i="35"/>
  <c r="AB287" i="35" s="1"/>
  <c r="E289" i="35"/>
  <c r="G289" i="35" s="1"/>
  <c r="AD289" i="35"/>
  <c r="U210" i="29"/>
  <c r="G135" i="29"/>
  <c r="AP90" i="29"/>
  <c r="BP244" i="30"/>
  <c r="U132" i="30"/>
  <c r="AR47" i="30"/>
  <c r="AB111" i="31"/>
  <c r="AJ93" i="31"/>
  <c r="AB15" i="31"/>
  <c r="AD249" i="32"/>
  <c r="BB89" i="33"/>
  <c r="AF20" i="34"/>
  <c r="AB15" i="34"/>
  <c r="AF121" i="35"/>
  <c r="AJ179" i="35"/>
  <c r="AF179" i="35"/>
  <c r="AJ132" i="35"/>
  <c r="AF132" i="35"/>
  <c r="AB132" i="35"/>
  <c r="AV287" i="35"/>
  <c r="AP259" i="29"/>
  <c r="AP135" i="29"/>
  <c r="BP184" i="30"/>
  <c r="AF15" i="31"/>
  <c r="AF28" i="34"/>
  <c r="AB244" i="35"/>
  <c r="AJ121" i="35"/>
  <c r="AF58" i="35"/>
  <c r="BH138" i="28"/>
  <c r="AP198" i="29"/>
  <c r="AP125" i="29"/>
  <c r="U184" i="30"/>
  <c r="AR283" i="30"/>
  <c r="AF50" i="31"/>
  <c r="AD119" i="32"/>
  <c r="BB57" i="33"/>
  <c r="AF268" i="34"/>
  <c r="AF108" i="34"/>
  <c r="AB137" i="34"/>
  <c r="AF244" i="35"/>
  <c r="AB98" i="35"/>
  <c r="AF98" i="35"/>
  <c r="AP257" i="29"/>
  <c r="U198" i="29"/>
  <c r="AD198" i="29" s="1"/>
  <c r="G125" i="29"/>
  <c r="BP47" i="30"/>
  <c r="AH119" i="32"/>
  <c r="AB278" i="35"/>
  <c r="AP274" i="29"/>
  <c r="U257" i="29"/>
  <c r="AH96" i="29"/>
  <c r="AP53" i="29"/>
  <c r="AL248" i="32"/>
  <c r="AD126" i="32"/>
  <c r="BB208" i="33"/>
  <c r="AF278" i="35"/>
  <c r="AV60" i="35"/>
  <c r="AV219" i="35"/>
  <c r="AJ122" i="35"/>
  <c r="AF122" i="35"/>
  <c r="AB122" i="35"/>
  <c r="AB58" i="31"/>
  <c r="AH248" i="32"/>
  <c r="AH126" i="32"/>
  <c r="AX208" i="33"/>
  <c r="AX45" i="33"/>
  <c r="AT54" i="33"/>
  <c r="AB28" i="34"/>
  <c r="AF141" i="35"/>
  <c r="AB141" i="35"/>
  <c r="U275" i="29"/>
  <c r="U34" i="29"/>
  <c r="AD34" i="29" s="1"/>
  <c r="AB211" i="31"/>
  <c r="AJ39" i="31"/>
  <c r="AF58" i="31"/>
  <c r="AF29" i="31"/>
  <c r="AB54" i="31"/>
  <c r="AB129" i="31"/>
  <c r="AX54" i="33"/>
  <c r="AF216" i="34"/>
  <c r="AB23" i="34"/>
  <c r="AB259" i="35"/>
  <c r="AF48" i="35"/>
  <c r="AB58" i="35"/>
  <c r="AJ146" i="35"/>
  <c r="AF146" i="35"/>
  <c r="AB146" i="35"/>
  <c r="U274" i="29"/>
  <c r="AR22" i="30"/>
  <c r="AF211" i="31"/>
  <c r="AB50" i="31"/>
  <c r="AD267" i="32"/>
  <c r="AR60" i="35"/>
  <c r="AB53" i="35"/>
  <c r="AB214" i="35"/>
  <c r="AJ214" i="35"/>
  <c r="AF214" i="35"/>
  <c r="AJ195" i="35"/>
  <c r="AF195" i="35"/>
  <c r="AB195" i="35"/>
  <c r="AJ128" i="35"/>
  <c r="AF128" i="35"/>
  <c r="AB128" i="35"/>
  <c r="AJ207" i="35"/>
  <c r="AF207" i="35"/>
  <c r="AB207" i="35"/>
  <c r="AF46" i="35"/>
  <c r="AB46" i="35"/>
  <c r="AJ46" i="35"/>
  <c r="AF17" i="35"/>
  <c r="AB17" i="35"/>
  <c r="AJ17" i="35"/>
  <c r="AJ33" i="35"/>
  <c r="AF33" i="35"/>
  <c r="AB33" i="35"/>
  <c r="AJ266" i="35"/>
  <c r="AF266" i="35"/>
  <c r="AB266" i="35"/>
  <c r="AJ272" i="35"/>
  <c r="AF272" i="35"/>
  <c r="AB272" i="35"/>
  <c r="AJ243" i="35"/>
  <c r="AF243" i="35"/>
  <c r="AB243" i="35"/>
  <c r="AJ180" i="35"/>
  <c r="AF180" i="35"/>
  <c r="AB180" i="35"/>
  <c r="AJ185" i="35"/>
  <c r="AF185" i="35"/>
  <c r="AB185" i="35"/>
  <c r="AJ123" i="35"/>
  <c r="AF123" i="35"/>
  <c r="AB123" i="35"/>
  <c r="AF205" i="35"/>
  <c r="AJ205" i="35"/>
  <c r="AB205" i="35"/>
  <c r="AJ169" i="35"/>
  <c r="AF169" i="35"/>
  <c r="AB169" i="35"/>
  <c r="AJ125" i="35"/>
  <c r="AF125" i="35"/>
  <c r="AB125" i="35"/>
  <c r="AJ96" i="35"/>
  <c r="AF96" i="35"/>
  <c r="AB96" i="35"/>
  <c r="AJ202" i="35"/>
  <c r="AF202" i="35"/>
  <c r="AB202" i="35"/>
  <c r="AJ119" i="35"/>
  <c r="AF119" i="35"/>
  <c r="AB119" i="35"/>
  <c r="AB93" i="35"/>
  <c r="AJ93" i="35"/>
  <c r="AF93" i="35"/>
  <c r="AF41" i="35"/>
  <c r="AB41" i="35"/>
  <c r="AJ41" i="35"/>
  <c r="K289" i="35"/>
  <c r="M289" i="35" s="1"/>
  <c r="M60" i="35"/>
  <c r="AJ57" i="35"/>
  <c r="AF57" i="35"/>
  <c r="AB57" i="35"/>
  <c r="AJ28" i="35"/>
  <c r="AF28" i="35"/>
  <c r="AB28" i="35"/>
  <c r="I56" i="35"/>
  <c r="I51" i="35"/>
  <c r="I46" i="35"/>
  <c r="I41" i="35"/>
  <c r="I36" i="35"/>
  <c r="I32" i="35"/>
  <c r="I27" i="35"/>
  <c r="I22" i="35"/>
  <c r="I17" i="35"/>
  <c r="I57" i="35"/>
  <c r="I52" i="35"/>
  <c r="I47" i="35"/>
  <c r="I42" i="35"/>
  <c r="I38" i="35"/>
  <c r="I33" i="35"/>
  <c r="I28" i="35"/>
  <c r="I23" i="35"/>
  <c r="I18" i="35"/>
  <c r="I14" i="35"/>
  <c r="I58" i="35"/>
  <c r="I53" i="35"/>
  <c r="I48" i="35"/>
  <c r="I44" i="35"/>
  <c r="I39" i="35"/>
  <c r="I34" i="35"/>
  <c r="I29" i="35"/>
  <c r="I24" i="35"/>
  <c r="I20" i="35"/>
  <c r="I15" i="35"/>
  <c r="I60" i="35"/>
  <c r="I54" i="35"/>
  <c r="I50" i="35"/>
  <c r="I45" i="35"/>
  <c r="I40" i="35"/>
  <c r="I35" i="35"/>
  <c r="I30" i="35"/>
  <c r="I26" i="35"/>
  <c r="I21" i="35"/>
  <c r="I16" i="35"/>
  <c r="AJ261" i="35"/>
  <c r="AF261" i="35"/>
  <c r="AB261" i="35"/>
  <c r="AJ267" i="35"/>
  <c r="AF267" i="35"/>
  <c r="AB267" i="35"/>
  <c r="AB209" i="35"/>
  <c r="AJ209" i="35"/>
  <c r="AF209" i="35"/>
  <c r="AJ114" i="35"/>
  <c r="AF114" i="35"/>
  <c r="AB114" i="35"/>
  <c r="AJ197" i="35"/>
  <c r="AF197" i="35"/>
  <c r="AB197" i="35"/>
  <c r="AJ165" i="35"/>
  <c r="AF165" i="35"/>
  <c r="AB165" i="35"/>
  <c r="AJ120" i="35"/>
  <c r="AF120" i="35"/>
  <c r="AB120" i="35"/>
  <c r="I215" i="35"/>
  <c r="I210" i="35"/>
  <c r="I216" i="35"/>
  <c r="I211" i="35"/>
  <c r="I217" i="35"/>
  <c r="I213" i="35"/>
  <c r="I208" i="35"/>
  <c r="I219" i="35"/>
  <c r="I214" i="35"/>
  <c r="I209" i="35"/>
  <c r="I203" i="35"/>
  <c r="I195" i="35"/>
  <c r="I187" i="35"/>
  <c r="I178" i="35"/>
  <c r="I180" i="35"/>
  <c r="I202" i="35"/>
  <c r="I193" i="35"/>
  <c r="I186" i="35"/>
  <c r="I183" i="35"/>
  <c r="I173" i="35"/>
  <c r="I168" i="35"/>
  <c r="I201" i="35"/>
  <c r="I192" i="35"/>
  <c r="I185" i="35"/>
  <c r="I199" i="35"/>
  <c r="I169" i="35"/>
  <c r="I191" i="35"/>
  <c r="I179" i="35"/>
  <c r="I177" i="35"/>
  <c r="I174" i="35"/>
  <c r="I198" i="35"/>
  <c r="I190" i="35"/>
  <c r="I184" i="35"/>
  <c r="I181" i="35"/>
  <c r="I171" i="35"/>
  <c r="I166" i="35"/>
  <c r="I145" i="35"/>
  <c r="I207" i="35"/>
  <c r="I205" i="35"/>
  <c r="I197" i="35"/>
  <c r="I189" i="35"/>
  <c r="I204" i="35"/>
  <c r="I146" i="35"/>
  <c r="I144" i="35"/>
  <c r="I135" i="35"/>
  <c r="I126" i="35"/>
  <c r="I167" i="35"/>
  <c r="I134" i="35"/>
  <c r="I120" i="35"/>
  <c r="I114" i="35"/>
  <c r="I102" i="35"/>
  <c r="I96" i="35"/>
  <c r="I90" i="35"/>
  <c r="I133" i="35"/>
  <c r="I108" i="35"/>
  <c r="I141" i="35"/>
  <c r="I125" i="35"/>
  <c r="I119" i="35"/>
  <c r="I95" i="35"/>
  <c r="I113" i="35"/>
  <c r="I107" i="35"/>
  <c r="I101" i="35"/>
  <c r="I91" i="35"/>
  <c r="I196" i="35"/>
  <c r="I140" i="35"/>
  <c r="I132" i="35"/>
  <c r="I123" i="35"/>
  <c r="I175" i="35"/>
  <c r="I172" i="35"/>
  <c r="I131" i="35"/>
  <c r="I117" i="35"/>
  <c r="I111" i="35"/>
  <c r="I99" i="35"/>
  <c r="I139" i="35"/>
  <c r="I129" i="35"/>
  <c r="I105" i="35"/>
  <c r="I92" i="35"/>
  <c r="I138" i="35"/>
  <c r="I128" i="35"/>
  <c r="I122" i="35"/>
  <c r="I116" i="35"/>
  <c r="I98" i="35"/>
  <c r="I110" i="35"/>
  <c r="I104" i="35"/>
  <c r="I147" i="35"/>
  <c r="I121" i="35"/>
  <c r="I97" i="35"/>
  <c r="I93" i="35"/>
  <c r="I89" i="35"/>
  <c r="I165" i="35"/>
  <c r="I143" i="35"/>
  <c r="I137" i="35"/>
  <c r="I127" i="35"/>
  <c r="I115" i="35"/>
  <c r="I109" i="35"/>
  <c r="I103" i="35"/>
  <c r="W219" i="35"/>
  <c r="AB89" i="35"/>
  <c r="AJ89" i="35"/>
  <c r="AF89" i="35"/>
  <c r="AR219" i="35"/>
  <c r="W60" i="35"/>
  <c r="AF177" i="35"/>
  <c r="AJ177" i="35"/>
  <c r="AB177" i="35"/>
  <c r="AJ109" i="35"/>
  <c r="AF109" i="35"/>
  <c r="AB109" i="35"/>
  <c r="AF181" i="35"/>
  <c r="AB181" i="35"/>
  <c r="AJ181" i="35"/>
  <c r="AF36" i="35"/>
  <c r="AB36" i="35"/>
  <c r="AJ36" i="35"/>
  <c r="U217" i="35"/>
  <c r="U213" i="35"/>
  <c r="U208" i="35"/>
  <c r="U219" i="35"/>
  <c r="U214" i="35"/>
  <c r="U209" i="35"/>
  <c r="U215" i="35"/>
  <c r="U210" i="35"/>
  <c r="U205" i="35"/>
  <c r="U216" i="35"/>
  <c r="U211" i="35"/>
  <c r="U207" i="35"/>
  <c r="U201" i="35"/>
  <c r="U192" i="35"/>
  <c r="U177" i="35"/>
  <c r="U174" i="35"/>
  <c r="U199" i="35"/>
  <c r="U179" i="35"/>
  <c r="U191" i="35"/>
  <c r="U181" i="35"/>
  <c r="U171" i="35"/>
  <c r="U166" i="35"/>
  <c r="U198" i="35"/>
  <c r="U190" i="35"/>
  <c r="U184" i="35"/>
  <c r="U197" i="35"/>
  <c r="U189" i="35"/>
  <c r="U175" i="35"/>
  <c r="U172" i="35"/>
  <c r="U167" i="35"/>
  <c r="U204" i="35"/>
  <c r="U196" i="35"/>
  <c r="U180" i="35"/>
  <c r="U178" i="35"/>
  <c r="U203" i="35"/>
  <c r="U195" i="35"/>
  <c r="U187" i="35"/>
  <c r="U173" i="35"/>
  <c r="U168" i="35"/>
  <c r="U147" i="35"/>
  <c r="U143" i="35"/>
  <c r="U183" i="35"/>
  <c r="U202" i="35"/>
  <c r="U193" i="35"/>
  <c r="U186" i="35"/>
  <c r="U123" i="35"/>
  <c r="U113" i="35"/>
  <c r="U107" i="35"/>
  <c r="U169" i="35"/>
  <c r="U140" i="35"/>
  <c r="U132" i="35"/>
  <c r="U99" i="35"/>
  <c r="U92" i="35"/>
  <c r="U131" i="35"/>
  <c r="U117" i="35"/>
  <c r="U111" i="35"/>
  <c r="U105" i="35"/>
  <c r="U139" i="35"/>
  <c r="U129" i="35"/>
  <c r="U185" i="35"/>
  <c r="U138" i="35"/>
  <c r="U128" i="35"/>
  <c r="U122" i="35"/>
  <c r="U116" i="35"/>
  <c r="U110" i="35"/>
  <c r="U104" i="35"/>
  <c r="U98" i="35"/>
  <c r="U93" i="35"/>
  <c r="U89" i="35"/>
  <c r="U121" i="35"/>
  <c r="U115" i="35"/>
  <c r="U109" i="35"/>
  <c r="U97" i="35"/>
  <c r="U165" i="35"/>
  <c r="U137" i="35"/>
  <c r="U127" i="35"/>
  <c r="U103" i="35"/>
  <c r="U90" i="35"/>
  <c r="U144" i="35"/>
  <c r="U135" i="35"/>
  <c r="U126" i="35"/>
  <c r="U120" i="35"/>
  <c r="U114" i="35"/>
  <c r="U96" i="35"/>
  <c r="U146" i="35"/>
  <c r="U145" i="35"/>
  <c r="U134" i="35"/>
  <c r="U102" i="35"/>
  <c r="U133" i="35"/>
  <c r="U125" i="35"/>
  <c r="U119" i="35"/>
  <c r="U108" i="35"/>
  <c r="U95" i="35"/>
  <c r="U91" i="35"/>
  <c r="U141" i="35"/>
  <c r="U101" i="35"/>
  <c r="AJ52" i="35"/>
  <c r="AF52" i="35"/>
  <c r="AB52" i="35"/>
  <c r="AJ23" i="35"/>
  <c r="AF23" i="35"/>
  <c r="AB23" i="35"/>
  <c r="I285" i="35"/>
  <c r="I280" i="35"/>
  <c r="I275" i="35"/>
  <c r="I271" i="35"/>
  <c r="I266" i="35"/>
  <c r="I261" i="35"/>
  <c r="I256" i="35"/>
  <c r="I251" i="35"/>
  <c r="I247" i="35"/>
  <c r="I242" i="35"/>
  <c r="I287" i="35"/>
  <c r="I281" i="35"/>
  <c r="I277" i="35"/>
  <c r="I272" i="35"/>
  <c r="I267" i="35"/>
  <c r="I262" i="35"/>
  <c r="I257" i="35"/>
  <c r="I253" i="35"/>
  <c r="I248" i="35"/>
  <c r="I243" i="35"/>
  <c r="I283" i="35"/>
  <c r="I278" i="35"/>
  <c r="I273" i="35"/>
  <c r="I268" i="35"/>
  <c r="I263" i="35"/>
  <c r="I259" i="35"/>
  <c r="I254" i="35"/>
  <c r="I249" i="35"/>
  <c r="I244" i="35"/>
  <c r="I284" i="35"/>
  <c r="I279" i="35"/>
  <c r="I274" i="35"/>
  <c r="I269" i="35"/>
  <c r="I265" i="35"/>
  <c r="I260" i="35"/>
  <c r="I255" i="35"/>
  <c r="I250" i="35"/>
  <c r="I245" i="35"/>
  <c r="I241" i="35"/>
  <c r="AT287" i="35"/>
  <c r="M287" i="35" s="1"/>
  <c r="AJ256" i="35"/>
  <c r="AF256" i="35"/>
  <c r="AB256" i="35"/>
  <c r="AJ262" i="35"/>
  <c r="AF262" i="35"/>
  <c r="AB262" i="35"/>
  <c r="AJ104" i="35"/>
  <c r="AF104" i="35"/>
  <c r="AB104" i="35"/>
  <c r="AJ144" i="35"/>
  <c r="AF144" i="35"/>
  <c r="AB144" i="35"/>
  <c r="AJ115" i="35"/>
  <c r="AF115" i="35"/>
  <c r="AB115" i="35"/>
  <c r="AJ285" i="35"/>
  <c r="AF285" i="35"/>
  <c r="AB285" i="35"/>
  <c r="AJ251" i="35"/>
  <c r="AF251" i="35"/>
  <c r="AB251" i="35"/>
  <c r="AJ183" i="35"/>
  <c r="AF183" i="35"/>
  <c r="AB183" i="35"/>
  <c r="AJ173" i="35"/>
  <c r="AF173" i="35"/>
  <c r="AB173" i="35"/>
  <c r="AT219" i="35"/>
  <c r="AF32" i="35"/>
  <c r="AB32" i="35"/>
  <c r="AJ32" i="35"/>
  <c r="AJ47" i="35"/>
  <c r="AF47" i="35"/>
  <c r="AB47" i="35"/>
  <c r="AJ18" i="35"/>
  <c r="AF18" i="35"/>
  <c r="AB18" i="35"/>
  <c r="AJ257" i="35"/>
  <c r="AF257" i="35"/>
  <c r="AB257" i="35"/>
  <c r="AJ199" i="35"/>
  <c r="AF199" i="35"/>
  <c r="AB199" i="35"/>
  <c r="AJ168" i="35"/>
  <c r="AF168" i="35"/>
  <c r="AB168" i="35"/>
  <c r="AJ99" i="35"/>
  <c r="AF99" i="35"/>
  <c r="AB99" i="35"/>
  <c r="AJ139" i="35"/>
  <c r="AF139" i="35"/>
  <c r="AB139" i="35"/>
  <c r="AJ110" i="35"/>
  <c r="AF110" i="35"/>
  <c r="AB110" i="35"/>
  <c r="M219" i="35"/>
  <c r="AJ280" i="35"/>
  <c r="AF280" i="35"/>
  <c r="AB280" i="35"/>
  <c r="AJ247" i="35"/>
  <c r="AF247" i="35"/>
  <c r="AB247" i="35"/>
  <c r="AJ147" i="35"/>
  <c r="AF147" i="35"/>
  <c r="AB147" i="35"/>
  <c r="AJ204" i="35"/>
  <c r="AF204" i="35"/>
  <c r="AB204" i="35"/>
  <c r="AF56" i="35"/>
  <c r="AB56" i="35"/>
  <c r="AJ56" i="35"/>
  <c r="AF27" i="35"/>
  <c r="AB27" i="35"/>
  <c r="AJ27" i="35"/>
  <c r="AJ42" i="35"/>
  <c r="AF42" i="35"/>
  <c r="AB42" i="35"/>
  <c r="AJ14" i="35"/>
  <c r="AF14" i="35"/>
  <c r="AB14" i="35"/>
  <c r="AT60" i="35"/>
  <c r="AT289" i="35" s="1"/>
  <c r="AJ275" i="35"/>
  <c r="AF275" i="35"/>
  <c r="AB275" i="35"/>
  <c r="AJ281" i="35"/>
  <c r="AF281" i="35"/>
  <c r="AB281" i="35"/>
  <c r="AJ253" i="35"/>
  <c r="AF253" i="35"/>
  <c r="AB253" i="35"/>
  <c r="AJ143" i="35"/>
  <c r="AF143" i="35"/>
  <c r="AB143" i="35"/>
  <c r="AJ134" i="35"/>
  <c r="AF134" i="35"/>
  <c r="AB134" i="35"/>
  <c r="AJ105" i="35"/>
  <c r="AF105" i="35"/>
  <c r="AB105" i="35"/>
  <c r="AJ95" i="35"/>
  <c r="AF95" i="35"/>
  <c r="AB95" i="35"/>
  <c r="U58" i="35"/>
  <c r="U53" i="35"/>
  <c r="U48" i="35"/>
  <c r="U44" i="35"/>
  <c r="U39" i="35"/>
  <c r="U34" i="35"/>
  <c r="U29" i="35"/>
  <c r="U24" i="35"/>
  <c r="U20" i="35"/>
  <c r="U15" i="35"/>
  <c r="U60" i="35"/>
  <c r="U54" i="35"/>
  <c r="U50" i="35"/>
  <c r="U45" i="35"/>
  <c r="U40" i="35"/>
  <c r="U35" i="35"/>
  <c r="U30" i="35"/>
  <c r="U26" i="35"/>
  <c r="U21" i="35"/>
  <c r="U16" i="35"/>
  <c r="U56" i="35"/>
  <c r="U51" i="35"/>
  <c r="U46" i="35"/>
  <c r="U41" i="35"/>
  <c r="U36" i="35"/>
  <c r="U32" i="35"/>
  <c r="U27" i="35"/>
  <c r="U22" i="35"/>
  <c r="U17" i="35"/>
  <c r="U57" i="35"/>
  <c r="U52" i="35"/>
  <c r="U47" i="35"/>
  <c r="U42" i="35"/>
  <c r="U38" i="35"/>
  <c r="U33" i="35"/>
  <c r="U28" i="35"/>
  <c r="U23" i="35"/>
  <c r="U18" i="35"/>
  <c r="U14" i="35"/>
  <c r="AJ242" i="35"/>
  <c r="AF242" i="35"/>
  <c r="AB242" i="35"/>
  <c r="AJ192" i="35"/>
  <c r="AF192" i="35"/>
  <c r="AB192" i="35"/>
  <c r="AJ211" i="35"/>
  <c r="AF211" i="35"/>
  <c r="AB211" i="35"/>
  <c r="AJ138" i="35"/>
  <c r="AF138" i="35"/>
  <c r="AB138" i="35"/>
  <c r="AJ190" i="35"/>
  <c r="AF190" i="35"/>
  <c r="AB190" i="35"/>
  <c r="AF51" i="35"/>
  <c r="AB51" i="35"/>
  <c r="AJ51" i="35"/>
  <c r="AF22" i="35"/>
  <c r="AB22" i="35"/>
  <c r="AJ22" i="35"/>
  <c r="AJ38" i="35"/>
  <c r="AF38" i="35"/>
  <c r="AB38" i="35"/>
  <c r="Q289" i="35"/>
  <c r="S289" i="35" s="1"/>
  <c r="AJ271" i="35"/>
  <c r="AF271" i="35"/>
  <c r="AB271" i="35"/>
  <c r="AR287" i="35"/>
  <c r="AJ277" i="35"/>
  <c r="AF277" i="35"/>
  <c r="AB277" i="35"/>
  <c r="AJ248" i="35"/>
  <c r="AF248" i="35"/>
  <c r="AB248" i="35"/>
  <c r="AJ175" i="35"/>
  <c r="AF175" i="35"/>
  <c r="AB175" i="35"/>
  <c r="AJ133" i="35"/>
  <c r="AF133" i="35"/>
  <c r="AB133" i="35"/>
  <c r="AJ129" i="35"/>
  <c r="AF129" i="35"/>
  <c r="AB129" i="35"/>
  <c r="AJ101" i="35"/>
  <c r="AF101" i="35"/>
  <c r="AB101" i="35"/>
  <c r="AR219" i="34"/>
  <c r="AL179" i="32"/>
  <c r="BB111" i="33"/>
  <c r="Z289" i="34"/>
  <c r="AJ41" i="34"/>
  <c r="AB41" i="34"/>
  <c r="AF41" i="34"/>
  <c r="AJ57" i="34"/>
  <c r="AB57" i="34"/>
  <c r="AB117" i="34"/>
  <c r="AF117" i="34"/>
  <c r="AJ47" i="34"/>
  <c r="AB47" i="34"/>
  <c r="BP41" i="30"/>
  <c r="AV60" i="34"/>
  <c r="AB24" i="31"/>
  <c r="AT24" i="33"/>
  <c r="AX58" i="33"/>
  <c r="AF105" i="34"/>
  <c r="AJ38" i="34"/>
  <c r="AB38" i="34"/>
  <c r="AX24" i="33"/>
  <c r="AR60" i="34"/>
  <c r="AB27" i="31"/>
  <c r="AT115" i="33"/>
  <c r="AT219" i="34"/>
  <c r="BB115" i="33"/>
  <c r="AJ284" i="34"/>
  <c r="AD289" i="34"/>
  <c r="AJ105" i="34"/>
  <c r="AF259" i="34"/>
  <c r="AB284" i="34"/>
  <c r="AJ259" i="34"/>
  <c r="G219" i="34"/>
  <c r="I217" i="34" s="1"/>
  <c r="AT60" i="34"/>
  <c r="AB21" i="34"/>
  <c r="AL289" i="34"/>
  <c r="AB51" i="34"/>
  <c r="AF51" i="34"/>
  <c r="AJ127" i="31"/>
  <c r="AP60" i="33"/>
  <c r="BB60" i="33" s="1"/>
  <c r="G60" i="33"/>
  <c r="BP54" i="30"/>
  <c r="AL184" i="32"/>
  <c r="BB45" i="33"/>
  <c r="AV219" i="34"/>
  <c r="AB245" i="34"/>
  <c r="AJ245" i="34"/>
  <c r="AF245" i="34"/>
  <c r="AF205" i="34"/>
  <c r="AB205" i="34"/>
  <c r="AJ205" i="34"/>
  <c r="AJ141" i="34"/>
  <c r="AF141" i="34"/>
  <c r="AB141" i="34"/>
  <c r="AF125" i="34"/>
  <c r="AB125" i="34"/>
  <c r="AJ125" i="34"/>
  <c r="AB91" i="34"/>
  <c r="AJ91" i="34"/>
  <c r="AF91" i="34"/>
  <c r="AJ92" i="34"/>
  <c r="AF92" i="34"/>
  <c r="AB92" i="34"/>
  <c r="AJ256" i="34"/>
  <c r="AF256" i="34"/>
  <c r="AB256" i="34"/>
  <c r="AJ204" i="34"/>
  <c r="AF204" i="34"/>
  <c r="AB204" i="34"/>
  <c r="U273" i="34"/>
  <c r="U279" i="34"/>
  <c r="U260" i="34"/>
  <c r="U271" i="34"/>
  <c r="U251" i="34"/>
  <c r="U277" i="34"/>
  <c r="U257" i="34"/>
  <c r="AB214" i="34"/>
  <c r="AJ214" i="34"/>
  <c r="AF214" i="34"/>
  <c r="AJ207" i="34"/>
  <c r="AF207" i="34"/>
  <c r="AB207" i="34"/>
  <c r="AJ165" i="34"/>
  <c r="AF165" i="34"/>
  <c r="AB165" i="34"/>
  <c r="AB138" i="34"/>
  <c r="AJ138" i="34"/>
  <c r="AF138" i="34"/>
  <c r="AF123" i="34"/>
  <c r="AB123" i="34"/>
  <c r="AJ123" i="34"/>
  <c r="AH289" i="34"/>
  <c r="M219" i="34"/>
  <c r="AJ36" i="34"/>
  <c r="AF36" i="34"/>
  <c r="AB36" i="34"/>
  <c r="AJ102" i="34"/>
  <c r="AF102" i="34"/>
  <c r="AB102" i="34"/>
  <c r="AP289" i="34"/>
  <c r="AB241" i="34"/>
  <c r="W287" i="34"/>
  <c r="AJ241" i="34"/>
  <c r="AF241" i="34"/>
  <c r="AJ209" i="34"/>
  <c r="AF209" i="34"/>
  <c r="AB209" i="34"/>
  <c r="AJ167" i="34"/>
  <c r="AF167" i="34"/>
  <c r="AB167" i="34"/>
  <c r="AF122" i="34"/>
  <c r="AJ122" i="34"/>
  <c r="AB122" i="34"/>
  <c r="W219" i="34"/>
  <c r="AB89" i="34"/>
  <c r="AJ89" i="34"/>
  <c r="AF89" i="34"/>
  <c r="AJ95" i="34"/>
  <c r="AF95" i="34"/>
  <c r="AB95" i="34"/>
  <c r="AJ32" i="34"/>
  <c r="AF32" i="34"/>
  <c r="AB32" i="34"/>
  <c r="AJ251" i="34"/>
  <c r="AF251" i="34"/>
  <c r="AB251" i="34"/>
  <c r="AB255" i="34"/>
  <c r="AJ255" i="34"/>
  <c r="AF255" i="34"/>
  <c r="AJ195" i="34"/>
  <c r="AF195" i="34"/>
  <c r="AB195" i="34"/>
  <c r="AJ144" i="34"/>
  <c r="AF144" i="34"/>
  <c r="AB144" i="34"/>
  <c r="K289" i="34"/>
  <c r="M289" i="34" s="1"/>
  <c r="M60" i="34"/>
  <c r="AJ104" i="34"/>
  <c r="AF104" i="34"/>
  <c r="AB104" i="34"/>
  <c r="AB126" i="34"/>
  <c r="AJ126" i="34"/>
  <c r="AF126" i="34"/>
  <c r="AJ27" i="34"/>
  <c r="AF27" i="34"/>
  <c r="AB27" i="34"/>
  <c r="AF183" i="34"/>
  <c r="AJ183" i="34"/>
  <c r="AB183" i="34"/>
  <c r="AJ192" i="34"/>
  <c r="AF192" i="34"/>
  <c r="AB192" i="34"/>
  <c r="AJ177" i="34"/>
  <c r="AF177" i="34"/>
  <c r="AB177" i="34"/>
  <c r="AJ146" i="34"/>
  <c r="AF146" i="34"/>
  <c r="AB146" i="34"/>
  <c r="AJ111" i="34"/>
  <c r="AF111" i="34"/>
  <c r="AB111" i="34"/>
  <c r="AJ52" i="34"/>
  <c r="AF52" i="34"/>
  <c r="AB52" i="34"/>
  <c r="AJ114" i="34"/>
  <c r="AF114" i="34"/>
  <c r="AB114" i="34"/>
  <c r="AJ22" i="34"/>
  <c r="AF22" i="34"/>
  <c r="AB22" i="34"/>
  <c r="AJ97" i="34"/>
  <c r="AF97" i="34"/>
  <c r="AB97" i="34"/>
  <c r="AJ247" i="34"/>
  <c r="AF247" i="34"/>
  <c r="AB247" i="34"/>
  <c r="AF178" i="34"/>
  <c r="AJ178" i="34"/>
  <c r="AB178" i="34"/>
  <c r="AJ184" i="34"/>
  <c r="AF184" i="34"/>
  <c r="AB184" i="34"/>
  <c r="AF139" i="34"/>
  <c r="AJ139" i="34"/>
  <c r="AB139" i="34"/>
  <c r="AJ181" i="34"/>
  <c r="AF181" i="34"/>
  <c r="AB181" i="34"/>
  <c r="AJ116" i="34"/>
  <c r="AF116" i="34"/>
  <c r="AB116" i="34"/>
  <c r="AJ42" i="34"/>
  <c r="AF42" i="34"/>
  <c r="AB42" i="34"/>
  <c r="S219" i="34"/>
  <c r="AJ131" i="34"/>
  <c r="AF131" i="34"/>
  <c r="AB131" i="34"/>
  <c r="AJ17" i="34"/>
  <c r="AF17" i="34"/>
  <c r="AB17" i="34"/>
  <c r="U60" i="34"/>
  <c r="U53" i="34"/>
  <c r="U44" i="34"/>
  <c r="U33" i="34"/>
  <c r="U28" i="34"/>
  <c r="U23" i="34"/>
  <c r="U18" i="34"/>
  <c r="U14" i="34"/>
  <c r="U57" i="34"/>
  <c r="U47" i="34"/>
  <c r="U38" i="34"/>
  <c r="U51" i="34"/>
  <c r="U41" i="34"/>
  <c r="U34" i="34"/>
  <c r="U29" i="34"/>
  <c r="U24" i="34"/>
  <c r="U20" i="34"/>
  <c r="U15" i="34"/>
  <c r="U54" i="34"/>
  <c r="U45" i="34"/>
  <c r="U58" i="34"/>
  <c r="U48" i="34"/>
  <c r="U39" i="34"/>
  <c r="U35" i="34"/>
  <c r="U30" i="34"/>
  <c r="U26" i="34"/>
  <c r="U21" i="34"/>
  <c r="U16" i="34"/>
  <c r="U52" i="34"/>
  <c r="U42" i="34"/>
  <c r="U56" i="34"/>
  <c r="U46" i="34"/>
  <c r="U36" i="34"/>
  <c r="U32" i="34"/>
  <c r="U27" i="34"/>
  <c r="U22" i="34"/>
  <c r="U17" i="34"/>
  <c r="U50" i="34"/>
  <c r="U40" i="34"/>
  <c r="AJ201" i="34"/>
  <c r="AF201" i="34"/>
  <c r="AB201" i="34"/>
  <c r="AF173" i="34"/>
  <c r="AJ173" i="34"/>
  <c r="AB173" i="34"/>
  <c r="AF134" i="34"/>
  <c r="AJ134" i="34"/>
  <c r="AB134" i="34"/>
  <c r="AJ249" i="34"/>
  <c r="AF249" i="34"/>
  <c r="AB249" i="34"/>
  <c r="AJ185" i="34"/>
  <c r="AB185" i="34"/>
  <c r="AF185" i="34"/>
  <c r="AF93" i="34"/>
  <c r="AB93" i="34"/>
  <c r="AJ93" i="34"/>
  <c r="AJ50" i="34"/>
  <c r="AF50" i="34"/>
  <c r="AB50" i="34"/>
  <c r="Q289" i="34"/>
  <c r="AJ242" i="34"/>
  <c r="AF242" i="34"/>
  <c r="AB242" i="34"/>
  <c r="AF168" i="34"/>
  <c r="AJ168" i="34"/>
  <c r="AB168" i="34"/>
  <c r="AJ179" i="34"/>
  <c r="AF179" i="34"/>
  <c r="AB179" i="34"/>
  <c r="AF129" i="34"/>
  <c r="AJ129" i="34"/>
  <c r="AB129" i="34"/>
  <c r="AJ199" i="34"/>
  <c r="AB199" i="34"/>
  <c r="AF199" i="34"/>
  <c r="AJ244" i="34"/>
  <c r="AF244" i="34"/>
  <c r="AB244" i="34"/>
  <c r="AB110" i="34"/>
  <c r="AJ110" i="34"/>
  <c r="AF110" i="34"/>
  <c r="AB115" i="34"/>
  <c r="AJ115" i="34"/>
  <c r="AF115" i="34"/>
  <c r="AJ40" i="34"/>
  <c r="AF40" i="34"/>
  <c r="AB40" i="34"/>
  <c r="AJ133" i="34"/>
  <c r="AF133" i="34"/>
  <c r="AB133" i="34"/>
  <c r="AR287" i="34"/>
  <c r="G287" i="34" s="1"/>
  <c r="AJ254" i="34"/>
  <c r="AF254" i="34"/>
  <c r="AB254" i="34"/>
  <c r="AF147" i="34"/>
  <c r="AJ147" i="34"/>
  <c r="AB147" i="34"/>
  <c r="AJ190" i="34"/>
  <c r="AF190" i="34"/>
  <c r="AB190" i="34"/>
  <c r="AF215" i="34"/>
  <c r="AB215" i="34"/>
  <c r="AJ215" i="34"/>
  <c r="AJ197" i="34"/>
  <c r="AF197" i="34"/>
  <c r="AB197" i="34"/>
  <c r="AB103" i="34"/>
  <c r="AF103" i="34"/>
  <c r="AJ103" i="34"/>
  <c r="E289" i="34"/>
  <c r="G289" i="34" s="1"/>
  <c r="G60" i="34"/>
  <c r="W60" i="34"/>
  <c r="AB101" i="34"/>
  <c r="AJ101" i="34"/>
  <c r="AF101" i="34"/>
  <c r="AF143" i="34"/>
  <c r="AJ143" i="34"/>
  <c r="AB143" i="34"/>
  <c r="AJ187" i="34"/>
  <c r="AF187" i="34"/>
  <c r="AB187" i="34"/>
  <c r="AJ174" i="34"/>
  <c r="AF174" i="34"/>
  <c r="AB174" i="34"/>
  <c r="AJ196" i="34"/>
  <c r="AF196" i="34"/>
  <c r="AB196" i="34"/>
  <c r="AJ99" i="34"/>
  <c r="AF99" i="34"/>
  <c r="AB99" i="34"/>
  <c r="AF121" i="34"/>
  <c r="AB121" i="34"/>
  <c r="AJ121" i="34"/>
  <c r="AJ96" i="34"/>
  <c r="AF96" i="34"/>
  <c r="AB96" i="34"/>
  <c r="AF191" i="34"/>
  <c r="AB191" i="34"/>
  <c r="AJ191" i="34"/>
  <c r="AF186" i="34"/>
  <c r="AJ186" i="34"/>
  <c r="AB186" i="34"/>
  <c r="AT287" i="34"/>
  <c r="M287" i="34" s="1"/>
  <c r="AJ107" i="34"/>
  <c r="AF107" i="34"/>
  <c r="AB107" i="34"/>
  <c r="AB98" i="34"/>
  <c r="AJ98" i="34"/>
  <c r="AF98" i="34"/>
  <c r="AB113" i="34"/>
  <c r="AJ113" i="34"/>
  <c r="AF113" i="34"/>
  <c r="AJ119" i="34"/>
  <c r="AF119" i="34"/>
  <c r="AB119" i="34"/>
  <c r="AJ261" i="34"/>
  <c r="AF261" i="34"/>
  <c r="AB261" i="34"/>
  <c r="AB250" i="34"/>
  <c r="AJ250" i="34"/>
  <c r="AF250" i="34"/>
  <c r="AJ169" i="34"/>
  <c r="AF169" i="34"/>
  <c r="AB169" i="34"/>
  <c r="AJ128" i="34"/>
  <c r="AF128" i="34"/>
  <c r="AB128" i="34"/>
  <c r="AJ172" i="34"/>
  <c r="AF172" i="34"/>
  <c r="AB172" i="34"/>
  <c r="AJ109" i="34"/>
  <c r="AF109" i="34"/>
  <c r="AB109" i="34"/>
  <c r="AJ90" i="34"/>
  <c r="AF90" i="34"/>
  <c r="AB90" i="34"/>
  <c r="AB56" i="31"/>
  <c r="AP280" i="29"/>
  <c r="G260" i="29"/>
  <c r="U266" i="30"/>
  <c r="AL256" i="32"/>
  <c r="BT60" i="33"/>
  <c r="AT57" i="33"/>
  <c r="BB47" i="33"/>
  <c r="M141" i="28"/>
  <c r="BH147" i="28"/>
  <c r="U280" i="29"/>
  <c r="AH280" i="29" s="1"/>
  <c r="AP45" i="29"/>
  <c r="Z289" i="31"/>
  <c r="AB41" i="31"/>
  <c r="AJ14" i="31"/>
  <c r="AJ97" i="31"/>
  <c r="AF110" i="31"/>
  <c r="AD256" i="32"/>
  <c r="AD115" i="32"/>
  <c r="AL104" i="32"/>
  <c r="M60" i="32"/>
  <c r="O27" i="32" s="1"/>
  <c r="AD109" i="32"/>
  <c r="BD289" i="33"/>
  <c r="BL287" i="33"/>
  <c r="G287" i="33" s="1"/>
  <c r="AX138" i="33"/>
  <c r="BR60" i="33"/>
  <c r="BH141" i="28"/>
  <c r="AP254" i="29"/>
  <c r="U47" i="29"/>
  <c r="G45" i="29"/>
  <c r="BP51" i="30"/>
  <c r="AR30" i="30"/>
  <c r="BD30" i="30" s="1"/>
  <c r="BD15" i="30"/>
  <c r="AJ266" i="31"/>
  <c r="AF97" i="31"/>
  <c r="AD268" i="32"/>
  <c r="AD261" i="32"/>
  <c r="AD111" i="32"/>
  <c r="AX280" i="33"/>
  <c r="AX243" i="33"/>
  <c r="AT197" i="33"/>
  <c r="G219" i="33"/>
  <c r="I191" i="33" s="1"/>
  <c r="AX116" i="33"/>
  <c r="U255" i="29"/>
  <c r="AH255" i="29" s="1"/>
  <c r="U254" i="29"/>
  <c r="AH254" i="29" s="1"/>
  <c r="U51" i="30"/>
  <c r="U50" i="30"/>
  <c r="AZ15" i="30"/>
  <c r="BP216" i="30"/>
  <c r="AJ57" i="31"/>
  <c r="AL261" i="32"/>
  <c r="AT243" i="33"/>
  <c r="AT33" i="33"/>
  <c r="AD17" i="32"/>
  <c r="AH17" i="32"/>
  <c r="AP260" i="29"/>
  <c r="G255" i="29"/>
  <c r="AP99" i="29"/>
  <c r="BP30" i="30"/>
  <c r="U216" i="30"/>
  <c r="AB172" i="31"/>
  <c r="AF122" i="31"/>
  <c r="AB96" i="31"/>
  <c r="AB57" i="31"/>
  <c r="S219" i="33"/>
  <c r="U193" i="33" s="1"/>
  <c r="BP60" i="33"/>
  <c r="AX33" i="33"/>
  <c r="AT97" i="33"/>
  <c r="AX114" i="33"/>
  <c r="G138" i="29"/>
  <c r="U99" i="29"/>
  <c r="U172" i="30"/>
  <c r="AR172" i="30"/>
  <c r="U99" i="30"/>
  <c r="U273" i="30"/>
  <c r="AJ122" i="31"/>
  <c r="AF96" i="31"/>
  <c r="AX97" i="33"/>
  <c r="BB114" i="33"/>
  <c r="Y219" i="33"/>
  <c r="AA145" i="33" s="1"/>
  <c r="AL32" i="28"/>
  <c r="G56" i="29"/>
  <c r="AB289" i="32"/>
  <c r="AX123" i="33"/>
  <c r="AP93" i="29"/>
  <c r="U137" i="29"/>
  <c r="AD137" i="29" s="1"/>
  <c r="AP56" i="29"/>
  <c r="AF172" i="31"/>
  <c r="AN289" i="32"/>
  <c r="AP110" i="29"/>
  <c r="AR185" i="30"/>
  <c r="AV185" i="30" s="1"/>
  <c r="AB279" i="31"/>
  <c r="AZ287" i="32"/>
  <c r="AL255" i="32"/>
  <c r="AT277" i="33"/>
  <c r="BB180" i="33"/>
  <c r="BV219" i="33"/>
  <c r="BN60" i="33"/>
  <c r="G195" i="29"/>
  <c r="U138" i="29"/>
  <c r="AD138" i="29" s="1"/>
  <c r="G47" i="29"/>
  <c r="G110" i="29"/>
  <c r="U185" i="30"/>
  <c r="AF279" i="31"/>
  <c r="AF129" i="31"/>
  <c r="AB109" i="31"/>
  <c r="AH255" i="32"/>
  <c r="AX277" i="33"/>
  <c r="M111" i="28"/>
  <c r="BT287" i="30"/>
  <c r="AN287" i="30" s="1"/>
  <c r="AP254" i="30" s="1"/>
  <c r="AX60" i="33"/>
  <c r="AT60" i="33"/>
  <c r="BB256" i="33"/>
  <c r="AX256" i="33"/>
  <c r="AT256" i="33"/>
  <c r="AT171" i="33"/>
  <c r="BB171" i="33"/>
  <c r="AX171" i="33"/>
  <c r="BB210" i="33"/>
  <c r="AX210" i="33"/>
  <c r="AT210" i="33"/>
  <c r="BP287" i="33"/>
  <c r="S287" i="33" s="1"/>
  <c r="BB174" i="33"/>
  <c r="AX174" i="33"/>
  <c r="AT174" i="33"/>
  <c r="AX247" i="33"/>
  <c r="BB247" i="33"/>
  <c r="AT247" i="33"/>
  <c r="AT104" i="33"/>
  <c r="BB104" i="33"/>
  <c r="AX104" i="33"/>
  <c r="BL219" i="33"/>
  <c r="AX22" i="33"/>
  <c r="AT22" i="33"/>
  <c r="BB22" i="33"/>
  <c r="BF289" i="33"/>
  <c r="BB50" i="33"/>
  <c r="AX50" i="33"/>
  <c r="AT50" i="33"/>
  <c r="Q289" i="33"/>
  <c r="S60" i="33"/>
  <c r="BL60" i="33"/>
  <c r="BJ289" i="33"/>
  <c r="AX254" i="33"/>
  <c r="AT254" i="33"/>
  <c r="BB254" i="33"/>
  <c r="BB263" i="33"/>
  <c r="AX263" i="33"/>
  <c r="AT263" i="33"/>
  <c r="AP287" i="33"/>
  <c r="AX241" i="33"/>
  <c r="AT241" i="33"/>
  <c r="BB241" i="33"/>
  <c r="AT193" i="33"/>
  <c r="BB193" i="33"/>
  <c r="AX193" i="33"/>
  <c r="AX172" i="33"/>
  <c r="AT172" i="33"/>
  <c r="BB172" i="33"/>
  <c r="AT177" i="33"/>
  <c r="BB177" i="33"/>
  <c r="AX177" i="33"/>
  <c r="AX165" i="33"/>
  <c r="AT165" i="33"/>
  <c r="BB165" i="33"/>
  <c r="BB56" i="33"/>
  <c r="AX56" i="33"/>
  <c r="AT56" i="33"/>
  <c r="AX103" i="33"/>
  <c r="BB103" i="33"/>
  <c r="AT103" i="33"/>
  <c r="I104" i="33"/>
  <c r="BB34" i="33"/>
  <c r="AX34" i="33"/>
  <c r="AT34" i="33"/>
  <c r="BR219" i="33"/>
  <c r="AN58" i="33"/>
  <c r="AN51" i="33"/>
  <c r="AN44" i="33"/>
  <c r="AN36" i="33"/>
  <c r="AN53" i="33"/>
  <c r="AN46" i="33"/>
  <c r="AN39" i="33"/>
  <c r="AN26" i="33"/>
  <c r="AN18" i="33"/>
  <c r="AN56" i="33"/>
  <c r="AN41" i="33"/>
  <c r="AN47" i="33"/>
  <c r="AN33" i="33"/>
  <c r="AN27" i="33"/>
  <c r="AN45" i="33"/>
  <c r="AN60" i="33"/>
  <c r="AN57" i="33"/>
  <c r="AN42" i="33"/>
  <c r="AN29" i="33"/>
  <c r="AN22" i="33"/>
  <c r="AN48" i="33"/>
  <c r="AN34" i="33"/>
  <c r="AN54" i="33"/>
  <c r="AN40" i="33"/>
  <c r="AN30" i="33"/>
  <c r="AN23" i="33"/>
  <c r="AN16" i="33"/>
  <c r="AN52" i="33"/>
  <c r="AN38" i="33"/>
  <c r="AN32" i="33"/>
  <c r="AN24" i="33"/>
  <c r="AN50" i="33"/>
  <c r="AN35" i="33"/>
  <c r="AN21" i="33"/>
  <c r="AN17" i="33"/>
  <c r="AN14" i="33"/>
  <c r="AN28" i="33"/>
  <c r="AN15" i="33"/>
  <c r="AN20" i="33"/>
  <c r="AX283" i="33"/>
  <c r="AT283" i="33"/>
  <c r="BB283" i="33"/>
  <c r="AX249" i="33"/>
  <c r="AT249" i="33"/>
  <c r="BB249" i="33"/>
  <c r="BB251" i="33"/>
  <c r="AX251" i="33"/>
  <c r="AT251" i="33"/>
  <c r="AX268" i="33"/>
  <c r="AT268" i="33"/>
  <c r="BB268" i="33"/>
  <c r="BB259" i="33"/>
  <c r="AX259" i="33"/>
  <c r="AT259" i="33"/>
  <c r="BB217" i="33"/>
  <c r="AX217" i="33"/>
  <c r="AT217" i="33"/>
  <c r="BT287" i="33"/>
  <c r="AF287" i="33" s="1"/>
  <c r="BB198" i="33"/>
  <c r="AX198" i="33"/>
  <c r="AT198" i="33"/>
  <c r="BB173" i="33"/>
  <c r="AX173" i="33"/>
  <c r="AT173" i="33"/>
  <c r="AT260" i="33"/>
  <c r="BB260" i="33"/>
  <c r="AX260" i="33"/>
  <c r="BB192" i="33"/>
  <c r="AX192" i="33"/>
  <c r="AT192" i="33"/>
  <c r="AX144" i="33"/>
  <c r="AT144" i="33"/>
  <c r="BB144" i="33"/>
  <c r="BB178" i="33"/>
  <c r="AX178" i="33"/>
  <c r="AT178" i="33"/>
  <c r="AT140" i="33"/>
  <c r="BB140" i="33"/>
  <c r="AX140" i="33"/>
  <c r="BB109" i="33"/>
  <c r="AT109" i="33"/>
  <c r="AX109" i="33"/>
  <c r="BB32" i="33"/>
  <c r="AX32" i="33"/>
  <c r="AT32" i="33"/>
  <c r="AT17" i="33"/>
  <c r="BB17" i="33"/>
  <c r="AX17" i="33"/>
  <c r="AJ289" i="33"/>
  <c r="BB250" i="33"/>
  <c r="AX250" i="33"/>
  <c r="AT250" i="33"/>
  <c r="BN287" i="33"/>
  <c r="M287" i="33" s="1"/>
  <c r="AX216" i="33"/>
  <c r="BB216" i="33"/>
  <c r="AT216" i="33"/>
  <c r="AX184" i="33"/>
  <c r="AT184" i="33"/>
  <c r="BB184" i="33"/>
  <c r="AX204" i="33"/>
  <c r="AT204" i="33"/>
  <c r="BB204" i="33"/>
  <c r="AX209" i="33"/>
  <c r="BB209" i="33"/>
  <c r="AT209" i="33"/>
  <c r="AX181" i="33"/>
  <c r="BB181" i="33"/>
  <c r="AT181" i="33"/>
  <c r="BB168" i="33"/>
  <c r="AX168" i="33"/>
  <c r="AT168" i="33"/>
  <c r="BB110" i="33"/>
  <c r="AX110" i="33"/>
  <c r="AT110" i="33"/>
  <c r="BB38" i="33"/>
  <c r="AX38" i="33"/>
  <c r="AT38" i="33"/>
  <c r="BB44" i="33"/>
  <c r="AX44" i="33"/>
  <c r="AT44" i="33"/>
  <c r="BB26" i="33"/>
  <c r="AX26" i="33"/>
  <c r="AT26" i="33"/>
  <c r="I60" i="33"/>
  <c r="I50" i="33"/>
  <c r="I35" i="33"/>
  <c r="I32" i="33"/>
  <c r="I24" i="33"/>
  <c r="I17" i="33"/>
  <c r="I56" i="33"/>
  <c r="I53" i="33"/>
  <c r="I47" i="33"/>
  <c r="I41" i="33"/>
  <c r="I39" i="33"/>
  <c r="I33" i="33"/>
  <c r="I26" i="33"/>
  <c r="I18" i="33"/>
  <c r="I51" i="33"/>
  <c r="I45" i="33"/>
  <c r="I36" i="33"/>
  <c r="I27" i="33"/>
  <c r="I57" i="33"/>
  <c r="I42" i="33"/>
  <c r="I28" i="33"/>
  <c r="I21" i="33"/>
  <c r="I14" i="33"/>
  <c r="I54" i="33"/>
  <c r="I48" i="33"/>
  <c r="I46" i="33"/>
  <c r="I40" i="33"/>
  <c r="I34" i="33"/>
  <c r="I29" i="33"/>
  <c r="I58" i="33"/>
  <c r="I52" i="33"/>
  <c r="I44" i="33"/>
  <c r="I38" i="33"/>
  <c r="I30" i="33"/>
  <c r="I23" i="33"/>
  <c r="I16" i="33"/>
  <c r="I22" i="33"/>
  <c r="I20" i="33"/>
  <c r="I15" i="33"/>
  <c r="BB186" i="33"/>
  <c r="AX186" i="33"/>
  <c r="AT186" i="33"/>
  <c r="BB183" i="33"/>
  <c r="AX183" i="33"/>
  <c r="AT183" i="33"/>
  <c r="AX141" i="33"/>
  <c r="BB141" i="33"/>
  <c r="AT141" i="33"/>
  <c r="AX122" i="33"/>
  <c r="BB122" i="33"/>
  <c r="AT122" i="33"/>
  <c r="AX132" i="33"/>
  <c r="BB132" i="33"/>
  <c r="AT132" i="33"/>
  <c r="BB41" i="33"/>
  <c r="AX41" i="33"/>
  <c r="AT41" i="33"/>
  <c r="BB105" i="33"/>
  <c r="AX105" i="33"/>
  <c r="AT105" i="33"/>
  <c r="BB46" i="33"/>
  <c r="AX46" i="33"/>
  <c r="AT46" i="33"/>
  <c r="BB52" i="33"/>
  <c r="AX52" i="33"/>
  <c r="AT52" i="33"/>
  <c r="BB15" i="33"/>
  <c r="AX15" i="33"/>
  <c r="AT15" i="33"/>
  <c r="BB266" i="33"/>
  <c r="AX266" i="33"/>
  <c r="AT266" i="33"/>
  <c r="AX195" i="33"/>
  <c r="BB195" i="33"/>
  <c r="AT195" i="33"/>
  <c r="AX96" i="33"/>
  <c r="BB96" i="33"/>
  <c r="AT96" i="33"/>
  <c r="AT107" i="33"/>
  <c r="BB107" i="33"/>
  <c r="AX107" i="33"/>
  <c r="E289" i="33"/>
  <c r="AD289" i="33"/>
  <c r="AF289" i="33" s="1"/>
  <c r="AF60" i="33"/>
  <c r="W289" i="33"/>
  <c r="Y60" i="33"/>
  <c r="BB262" i="33"/>
  <c r="AX262" i="33"/>
  <c r="AT262" i="33"/>
  <c r="AT253" i="33"/>
  <c r="BB253" i="33"/>
  <c r="AX253" i="33"/>
  <c r="BV287" i="33"/>
  <c r="BB207" i="33"/>
  <c r="AX207" i="33"/>
  <c r="AT207" i="33"/>
  <c r="BB166" i="33"/>
  <c r="AX166" i="33"/>
  <c r="AT166" i="33"/>
  <c r="BB167" i="33"/>
  <c r="AX167" i="33"/>
  <c r="AT167" i="33"/>
  <c r="AX134" i="33"/>
  <c r="AT134" i="33"/>
  <c r="BB134" i="33"/>
  <c r="AT205" i="33"/>
  <c r="BB205" i="33"/>
  <c r="AX205" i="33"/>
  <c r="BB126" i="33"/>
  <c r="AX126" i="33"/>
  <c r="AT126" i="33"/>
  <c r="AT92" i="33"/>
  <c r="AX92" i="33"/>
  <c r="BB92" i="33"/>
  <c r="AX91" i="33"/>
  <c r="AT91" i="33"/>
  <c r="BB91" i="33"/>
  <c r="AT99" i="33"/>
  <c r="AX99" i="33"/>
  <c r="BB99" i="33"/>
  <c r="AX18" i="33"/>
  <c r="BB18" i="33"/>
  <c r="AT18" i="33"/>
  <c r="AN279" i="33"/>
  <c r="AN272" i="33"/>
  <c r="AN280" i="33"/>
  <c r="AN273" i="33"/>
  <c r="AN266" i="33"/>
  <c r="AN281" i="33"/>
  <c r="AN274" i="33"/>
  <c r="AN283" i="33"/>
  <c r="AN275" i="33"/>
  <c r="AN268" i="33"/>
  <c r="AN284" i="33"/>
  <c r="AN277" i="33"/>
  <c r="AN269" i="33"/>
  <c r="AN285" i="33"/>
  <c r="AN278" i="33"/>
  <c r="AN271" i="33"/>
  <c r="AN263" i="33"/>
  <c r="AN256" i="33"/>
  <c r="AN287" i="33"/>
  <c r="AN260" i="33"/>
  <c r="AN241" i="33"/>
  <c r="AN244" i="33"/>
  <c r="AN259" i="33"/>
  <c r="AN267" i="33"/>
  <c r="AN247" i="33"/>
  <c r="AN245" i="33"/>
  <c r="AN265" i="33"/>
  <c r="AN248" i="33"/>
  <c r="AN242" i="33"/>
  <c r="AN253" i="33"/>
  <c r="AN249" i="33"/>
  <c r="AN261" i="33"/>
  <c r="AN262" i="33"/>
  <c r="AN257" i="33"/>
  <c r="AN254" i="33"/>
  <c r="AN255" i="33"/>
  <c r="AN250" i="33"/>
  <c r="AN243" i="33"/>
  <c r="AN251" i="33"/>
  <c r="BB211" i="33"/>
  <c r="AX211" i="33"/>
  <c r="AT211" i="33"/>
  <c r="AT214" i="33"/>
  <c r="BB214" i="33"/>
  <c r="AX214" i="33"/>
  <c r="AT133" i="33"/>
  <c r="BB133" i="33"/>
  <c r="AX133" i="33"/>
  <c r="AT120" i="33"/>
  <c r="BB120" i="33"/>
  <c r="AX120" i="33"/>
  <c r="BB143" i="33"/>
  <c r="AT143" i="33"/>
  <c r="AX143" i="33"/>
  <c r="O217" i="33"/>
  <c r="O211" i="33"/>
  <c r="O209" i="33"/>
  <c r="O207" i="33"/>
  <c r="O203" i="33"/>
  <c r="O219" i="33"/>
  <c r="O216" i="33"/>
  <c r="O210" i="33"/>
  <c r="O193" i="33"/>
  <c r="O195" i="33"/>
  <c r="O186" i="33"/>
  <c r="O183" i="33"/>
  <c r="O175" i="33"/>
  <c r="O168" i="33"/>
  <c r="O145" i="33"/>
  <c r="O202" i="33"/>
  <c r="O205" i="33"/>
  <c r="O204" i="33"/>
  <c r="O169" i="33"/>
  <c r="O201" i="33"/>
  <c r="O199" i="33"/>
  <c r="O180" i="33"/>
  <c r="O177" i="33"/>
  <c r="O208" i="33"/>
  <c r="O190" i="33"/>
  <c r="O187" i="33"/>
  <c r="O184" i="33"/>
  <c r="O171" i="33"/>
  <c r="O147" i="33"/>
  <c r="O140" i="33"/>
  <c r="O213" i="33"/>
  <c r="O214" i="33"/>
  <c r="O198" i="33"/>
  <c r="O192" i="33"/>
  <c r="O172" i="33"/>
  <c r="O165" i="33"/>
  <c r="O141" i="33"/>
  <c r="O134" i="33"/>
  <c r="O215" i="33"/>
  <c r="O178" i="33"/>
  <c r="O197" i="33"/>
  <c r="O185" i="33"/>
  <c r="O181" i="33"/>
  <c r="O173" i="33"/>
  <c r="O166" i="33"/>
  <c r="O143" i="33"/>
  <c r="O135" i="33"/>
  <c r="O191" i="33"/>
  <c r="O189" i="33"/>
  <c r="O174" i="33"/>
  <c r="O167" i="33"/>
  <c r="O144" i="33"/>
  <c r="O137" i="33"/>
  <c r="O146" i="33"/>
  <c r="O138" i="33"/>
  <c r="O133" i="33"/>
  <c r="O105" i="33"/>
  <c r="O102" i="33"/>
  <c r="O139" i="33"/>
  <c r="O196" i="33"/>
  <c r="O128" i="33"/>
  <c r="O126" i="33"/>
  <c r="O123" i="33"/>
  <c r="O121" i="33"/>
  <c r="O117" i="33"/>
  <c r="O131" i="33"/>
  <c r="O127" i="33"/>
  <c r="O125" i="33"/>
  <c r="O179" i="33"/>
  <c r="O129" i="33"/>
  <c r="O122" i="33"/>
  <c r="O98" i="33"/>
  <c r="O95" i="33"/>
  <c r="O116" i="33"/>
  <c r="O115" i="33"/>
  <c r="O114" i="33"/>
  <c r="O113" i="33"/>
  <c r="O110" i="33"/>
  <c r="O108" i="33"/>
  <c r="O107" i="33"/>
  <c r="O93" i="33"/>
  <c r="O132" i="33"/>
  <c r="O120" i="33"/>
  <c r="O119" i="33"/>
  <c r="O96" i="33"/>
  <c r="O92" i="33"/>
  <c r="O91" i="33"/>
  <c r="O97" i="33"/>
  <c r="O111" i="33"/>
  <c r="O90" i="33"/>
  <c r="O101" i="33"/>
  <c r="O99" i="33"/>
  <c r="O89" i="33"/>
  <c r="O104" i="33"/>
  <c r="O103" i="33"/>
  <c r="O109" i="33"/>
  <c r="BP219" i="33"/>
  <c r="BB90" i="33"/>
  <c r="AT90" i="33"/>
  <c r="AX90" i="33"/>
  <c r="BB27" i="33"/>
  <c r="AX27" i="33"/>
  <c r="AT27" i="33"/>
  <c r="AP219" i="33"/>
  <c r="AT267" i="33"/>
  <c r="BB267" i="33"/>
  <c r="AX267" i="33"/>
  <c r="BB271" i="33"/>
  <c r="AX271" i="33"/>
  <c r="AT271" i="33"/>
  <c r="AX261" i="33"/>
  <c r="AT261" i="33"/>
  <c r="BB261" i="33"/>
  <c r="AX202" i="33"/>
  <c r="AT202" i="33"/>
  <c r="BB202" i="33"/>
  <c r="BB179" i="33"/>
  <c r="AX179" i="33"/>
  <c r="AT179" i="33"/>
  <c r="BB248" i="33"/>
  <c r="AT248" i="33"/>
  <c r="AX248" i="33"/>
  <c r="AX139" i="33"/>
  <c r="BB139" i="33"/>
  <c r="AT139" i="33"/>
  <c r="BB175" i="33"/>
  <c r="AX175" i="33"/>
  <c r="AT175" i="33"/>
  <c r="AX51" i="33"/>
  <c r="AT51" i="33"/>
  <c r="BB51" i="33"/>
  <c r="BB35" i="33"/>
  <c r="AX35" i="33"/>
  <c r="AT35" i="33"/>
  <c r="BR287" i="33"/>
  <c r="Y287" i="33" s="1"/>
  <c r="AX137" i="33"/>
  <c r="AT137" i="33"/>
  <c r="BB137" i="33"/>
  <c r="AX127" i="33"/>
  <c r="AT127" i="33"/>
  <c r="BB127" i="33"/>
  <c r="AN217" i="33"/>
  <c r="AN211" i="33"/>
  <c r="AN205" i="33"/>
  <c r="AN202" i="33"/>
  <c r="AN207" i="33"/>
  <c r="AN203" i="33"/>
  <c r="AN210" i="33"/>
  <c r="AN216" i="33"/>
  <c r="AN215" i="33"/>
  <c r="AN191" i="33"/>
  <c r="AN189" i="33"/>
  <c r="AN186" i="33"/>
  <c r="AN183" i="33"/>
  <c r="AN175" i="33"/>
  <c r="AN168" i="33"/>
  <c r="AN145" i="33"/>
  <c r="AN196" i="33"/>
  <c r="AN169" i="33"/>
  <c r="AN219" i="33"/>
  <c r="AN201" i="33"/>
  <c r="AN195" i="33"/>
  <c r="AN190" i="33"/>
  <c r="AN180" i="33"/>
  <c r="AN177" i="33"/>
  <c r="AN171" i="33"/>
  <c r="AN147" i="33"/>
  <c r="AN140" i="33"/>
  <c r="AN193" i="33"/>
  <c r="AN187" i="33"/>
  <c r="AN184" i="33"/>
  <c r="AN204" i="33"/>
  <c r="AN172" i="33"/>
  <c r="AN165" i="33"/>
  <c r="AN141" i="33"/>
  <c r="AN134" i="33"/>
  <c r="AN199" i="33"/>
  <c r="AN192" i="33"/>
  <c r="AN213" i="33"/>
  <c r="AN198" i="33"/>
  <c r="AN178" i="33"/>
  <c r="AN173" i="33"/>
  <c r="AN166" i="33"/>
  <c r="AN143" i="33"/>
  <c r="AN135" i="33"/>
  <c r="AN214" i="33"/>
  <c r="AN209" i="33"/>
  <c r="AN208" i="33"/>
  <c r="AN185" i="33"/>
  <c r="AN181" i="33"/>
  <c r="AN174" i="33"/>
  <c r="AN167" i="33"/>
  <c r="AN144" i="33"/>
  <c r="AN137" i="33"/>
  <c r="AN122" i="33"/>
  <c r="AN105" i="33"/>
  <c r="AN102" i="33"/>
  <c r="AN133" i="33"/>
  <c r="AN123" i="33"/>
  <c r="AN179" i="33"/>
  <c r="AN146" i="33"/>
  <c r="AN139" i="33"/>
  <c r="AN132" i="33"/>
  <c r="AN114" i="33"/>
  <c r="AN110" i="33"/>
  <c r="AN121" i="33"/>
  <c r="AN117" i="33"/>
  <c r="AN197" i="33"/>
  <c r="AN131" i="33"/>
  <c r="AN125" i="33"/>
  <c r="AN119" i="33"/>
  <c r="AN115" i="33"/>
  <c r="AN98" i="33"/>
  <c r="AN95" i="33"/>
  <c r="AN129" i="33"/>
  <c r="AN126" i="33"/>
  <c r="AN120" i="33"/>
  <c r="AN116" i="33"/>
  <c r="AN127" i="33"/>
  <c r="AN138" i="33"/>
  <c r="AN128" i="33"/>
  <c r="AN97" i="33"/>
  <c r="AN108" i="33"/>
  <c r="AN107" i="33"/>
  <c r="AN111" i="33"/>
  <c r="AN92" i="33"/>
  <c r="AN104" i="33"/>
  <c r="AN103" i="33"/>
  <c r="AN113" i="33"/>
  <c r="AN109" i="33"/>
  <c r="AN91" i="33"/>
  <c r="AN96" i="33"/>
  <c r="AN90" i="33"/>
  <c r="AN99" i="33"/>
  <c r="AN93" i="33"/>
  <c r="AN101" i="33"/>
  <c r="AN89" i="33"/>
  <c r="AX36" i="33"/>
  <c r="AT36" i="33"/>
  <c r="BB36" i="33"/>
  <c r="BB48" i="33"/>
  <c r="AX48" i="33"/>
  <c r="AT48" i="33"/>
  <c r="U208" i="33"/>
  <c r="U201" i="33"/>
  <c r="U205" i="33"/>
  <c r="U177" i="33"/>
  <c r="U198" i="33"/>
  <c r="U192" i="33"/>
  <c r="U114" i="33"/>
  <c r="U107" i="33"/>
  <c r="U196" i="33"/>
  <c r="U195" i="33"/>
  <c r="U141" i="33"/>
  <c r="U132" i="33"/>
  <c r="U137" i="33"/>
  <c r="U169" i="33"/>
  <c r="U95" i="33"/>
  <c r="U97" i="33"/>
  <c r="BB95" i="33"/>
  <c r="AX95" i="33"/>
  <c r="AT95" i="33"/>
  <c r="AX93" i="33"/>
  <c r="BB93" i="33"/>
  <c r="AT93" i="33"/>
  <c r="K289" i="33"/>
  <c r="M60" i="33"/>
  <c r="AT21" i="33"/>
  <c r="AX21" i="33"/>
  <c r="BB21" i="33"/>
  <c r="BB257" i="33"/>
  <c r="AX257" i="33"/>
  <c r="AT257" i="33"/>
  <c r="AX242" i="33"/>
  <c r="AT242" i="33"/>
  <c r="BB242" i="33"/>
  <c r="AX275" i="33"/>
  <c r="AT275" i="33"/>
  <c r="BB275" i="33"/>
  <c r="BB135" i="33"/>
  <c r="AT135" i="33"/>
  <c r="AX135" i="33"/>
  <c r="AX129" i="33"/>
  <c r="AT129" i="33"/>
  <c r="BB129" i="33"/>
  <c r="BB113" i="33"/>
  <c r="AT113" i="33"/>
  <c r="AX113" i="33"/>
  <c r="BB117" i="33"/>
  <c r="AT117" i="33"/>
  <c r="AX117" i="33"/>
  <c r="AX108" i="33"/>
  <c r="AT108" i="33"/>
  <c r="BB108" i="33"/>
  <c r="BN219" i="33"/>
  <c r="BN289" i="33" s="1"/>
  <c r="BT219" i="33"/>
  <c r="AX29" i="33"/>
  <c r="AT29" i="33"/>
  <c r="BB29" i="33"/>
  <c r="BB30" i="33"/>
  <c r="AX30" i="33"/>
  <c r="AT30" i="33"/>
  <c r="BV60" i="33"/>
  <c r="BB20" i="33"/>
  <c r="AT20" i="33"/>
  <c r="AX20" i="33"/>
  <c r="AT199" i="33"/>
  <c r="BB199" i="33"/>
  <c r="AX199" i="33"/>
  <c r="AT121" i="33"/>
  <c r="BB121" i="33"/>
  <c r="AX121" i="33"/>
  <c r="AX119" i="33"/>
  <c r="AT119" i="33"/>
  <c r="BB119" i="33"/>
  <c r="AH211" i="33"/>
  <c r="AH204" i="33"/>
  <c r="AH197" i="33"/>
  <c r="AH219" i="33"/>
  <c r="AH216" i="33"/>
  <c r="AH191" i="33"/>
  <c r="AH184" i="33"/>
  <c r="AH177" i="33"/>
  <c r="AH202" i="33"/>
  <c r="AH209" i="33"/>
  <c r="AH214" i="33"/>
  <c r="AH199" i="33"/>
  <c r="AH196" i="33"/>
  <c r="AH181" i="33"/>
  <c r="AH174" i="33"/>
  <c r="AH167" i="33"/>
  <c r="AH144" i="33"/>
  <c r="AH137" i="33"/>
  <c r="AH129" i="33"/>
  <c r="AH215" i="33"/>
  <c r="AH179" i="33"/>
  <c r="AH217" i="33"/>
  <c r="AH189" i="33"/>
  <c r="AH186" i="33"/>
  <c r="AH183" i="33"/>
  <c r="AH175" i="33"/>
  <c r="AH168" i="33"/>
  <c r="AH169" i="33"/>
  <c r="AH146" i="33"/>
  <c r="AH139" i="33"/>
  <c r="AH132" i="33"/>
  <c r="AH125" i="33"/>
  <c r="AH117" i="33"/>
  <c r="AH110" i="33"/>
  <c r="AH103" i="33"/>
  <c r="AH96" i="33"/>
  <c r="AH203" i="33"/>
  <c r="AH195" i="33"/>
  <c r="AH201" i="33"/>
  <c r="AH190" i="33"/>
  <c r="AH180" i="33"/>
  <c r="AH171" i="33"/>
  <c r="AH147" i="33"/>
  <c r="AH210" i="33"/>
  <c r="AH205" i="33"/>
  <c r="AH193" i="33"/>
  <c r="AH187" i="33"/>
  <c r="AH207" i="33"/>
  <c r="AH172" i="33"/>
  <c r="AH165" i="33"/>
  <c r="AH141" i="33"/>
  <c r="AH134" i="33"/>
  <c r="AH127" i="33"/>
  <c r="AH213" i="33"/>
  <c r="AH198" i="33"/>
  <c r="AH192" i="33"/>
  <c r="AH178" i="33"/>
  <c r="AH111" i="33"/>
  <c r="AH101" i="33"/>
  <c r="AH173" i="33"/>
  <c r="AH145" i="33"/>
  <c r="AH135" i="33"/>
  <c r="AH166" i="33"/>
  <c r="AH138" i="33"/>
  <c r="AH126" i="33"/>
  <c r="AH123" i="33"/>
  <c r="AH92" i="33"/>
  <c r="AH128" i="33"/>
  <c r="AH99" i="33"/>
  <c r="AH140" i="33"/>
  <c r="AH143" i="33"/>
  <c r="AH208" i="33"/>
  <c r="AH185" i="33"/>
  <c r="AH131" i="33"/>
  <c r="AH104" i="33"/>
  <c r="AH93" i="33"/>
  <c r="AH89" i="33"/>
  <c r="AH119" i="33"/>
  <c r="AH121" i="33"/>
  <c r="AH122" i="33"/>
  <c r="AH115" i="33"/>
  <c r="AH114" i="33"/>
  <c r="AH133" i="33"/>
  <c r="AH109" i="33"/>
  <c r="AH102" i="33"/>
  <c r="AH108" i="33"/>
  <c r="AH105" i="33"/>
  <c r="AH113" i="33"/>
  <c r="AH91" i="33"/>
  <c r="AH97" i="33"/>
  <c r="AH98" i="33"/>
  <c r="AH120" i="33"/>
  <c r="AH107" i="33"/>
  <c r="AH90" i="33"/>
  <c r="AH116" i="33"/>
  <c r="AH95" i="33"/>
  <c r="BB23" i="33"/>
  <c r="AX23" i="33"/>
  <c r="AT23" i="33"/>
  <c r="BB102" i="33"/>
  <c r="AX102" i="33"/>
  <c r="AT102" i="33"/>
  <c r="AX16" i="33"/>
  <c r="AT16" i="33"/>
  <c r="BB16" i="33"/>
  <c r="AV289" i="33"/>
  <c r="AV91" i="30"/>
  <c r="BD91" i="30"/>
  <c r="AX21" i="28"/>
  <c r="AT21" i="28"/>
  <c r="Z96" i="29"/>
  <c r="U90" i="29"/>
  <c r="AH90" i="29" s="1"/>
  <c r="BP122" i="30"/>
  <c r="U42" i="30"/>
  <c r="AJ139" i="31"/>
  <c r="AL98" i="32"/>
  <c r="BH26" i="28"/>
  <c r="U284" i="29"/>
  <c r="U202" i="29"/>
  <c r="BP195" i="30"/>
  <c r="BP180" i="30"/>
  <c r="BP134" i="30"/>
  <c r="U122" i="30"/>
  <c r="AB139" i="31"/>
  <c r="AJ99" i="31"/>
  <c r="AD98" i="32"/>
  <c r="AL35" i="32"/>
  <c r="AL95" i="32"/>
  <c r="AH95" i="32"/>
  <c r="AH281" i="32"/>
  <c r="AL281" i="32"/>
  <c r="AL185" i="28"/>
  <c r="AL251" i="28"/>
  <c r="M26" i="28"/>
  <c r="G284" i="29"/>
  <c r="G202" i="29"/>
  <c r="AH34" i="29"/>
  <c r="G121" i="29"/>
  <c r="AR268" i="30"/>
  <c r="U195" i="30"/>
  <c r="U180" i="30"/>
  <c r="U134" i="30"/>
  <c r="AB143" i="31"/>
  <c r="AD108" i="32"/>
  <c r="AL91" i="28"/>
  <c r="AP209" i="29"/>
  <c r="AP121" i="29"/>
  <c r="Z30" i="29"/>
  <c r="U263" i="30"/>
  <c r="K289" i="30"/>
  <c r="U91" i="30"/>
  <c r="AB250" i="31"/>
  <c r="AB21" i="31"/>
  <c r="AJ143" i="31"/>
  <c r="AX287" i="32"/>
  <c r="AH108" i="32"/>
  <c r="AF250" i="31"/>
  <c r="BH116" i="28"/>
  <c r="U209" i="29"/>
  <c r="Z209" i="29" s="1"/>
  <c r="BH185" i="28"/>
  <c r="M116" i="28"/>
  <c r="AL30" i="28"/>
  <c r="AX30" i="28" s="1"/>
  <c r="AP275" i="29"/>
  <c r="AP177" i="29"/>
  <c r="U259" i="30"/>
  <c r="U268" i="30"/>
  <c r="BP202" i="30"/>
  <c r="AR103" i="30"/>
  <c r="U90" i="30"/>
  <c r="G250" i="29"/>
  <c r="AD280" i="32"/>
  <c r="AH274" i="32"/>
  <c r="AL274" i="32"/>
  <c r="U177" i="29"/>
  <c r="U202" i="30"/>
  <c r="BP105" i="30"/>
  <c r="BP90" i="30"/>
  <c r="U20" i="30"/>
  <c r="AP250" i="29"/>
  <c r="AD289" i="31"/>
  <c r="G287" i="32"/>
  <c r="I275" i="32" s="1"/>
  <c r="AL280" i="32"/>
  <c r="U249" i="29"/>
  <c r="AH249" i="29" s="1"/>
  <c r="U42" i="29"/>
  <c r="AH42" i="29" s="1"/>
  <c r="AP51" i="29"/>
  <c r="U103" i="30"/>
  <c r="U105" i="30"/>
  <c r="AF104" i="31"/>
  <c r="AD35" i="32"/>
  <c r="BH54" i="28"/>
  <c r="G248" i="29"/>
  <c r="G42" i="29"/>
  <c r="U51" i="29"/>
  <c r="U144" i="30"/>
  <c r="BP40" i="30"/>
  <c r="AF99" i="31"/>
  <c r="AX60" i="32"/>
  <c r="AJ289" i="32"/>
  <c r="AH277" i="32"/>
  <c r="AD277" i="32"/>
  <c r="M54" i="28"/>
  <c r="BH134" i="28"/>
  <c r="AP248" i="29"/>
  <c r="U122" i="29"/>
  <c r="U129" i="29"/>
  <c r="U140" i="29"/>
  <c r="AR144" i="30"/>
  <c r="AZ144" i="30" s="1"/>
  <c r="U210" i="30"/>
  <c r="AF289" i="30"/>
  <c r="U40" i="30"/>
  <c r="BP58" i="30"/>
  <c r="AR58" i="30"/>
  <c r="AF24" i="31"/>
  <c r="AB127" i="31"/>
  <c r="AX219" i="32"/>
  <c r="G28" i="29"/>
  <c r="AR259" i="30"/>
  <c r="AF21" i="31"/>
  <c r="AZ219" i="32"/>
  <c r="O60" i="32"/>
  <c r="O57" i="32"/>
  <c r="O53" i="32"/>
  <c r="O50" i="32"/>
  <c r="O46" i="32"/>
  <c r="O58" i="32"/>
  <c r="O38" i="32"/>
  <c r="O40" i="32"/>
  <c r="O30" i="32"/>
  <c r="O23" i="32"/>
  <c r="O20" i="32"/>
  <c r="O14" i="32"/>
  <c r="O34" i="32"/>
  <c r="O52" i="32"/>
  <c r="O48" i="32"/>
  <c r="O36" i="32"/>
  <c r="O15" i="32"/>
  <c r="O42" i="32"/>
  <c r="O45" i="32"/>
  <c r="O32" i="32"/>
  <c r="O28" i="32"/>
  <c r="O24" i="32"/>
  <c r="O21" i="32"/>
  <c r="O16" i="32"/>
  <c r="O56" i="32"/>
  <c r="O51" i="32"/>
  <c r="O47" i="32"/>
  <c r="O39" i="32"/>
  <c r="O17" i="32"/>
  <c r="O41" i="32"/>
  <c r="O54" i="32"/>
  <c r="O44" i="32"/>
  <c r="O33" i="32"/>
  <c r="O29" i="32"/>
  <c r="O26" i="32"/>
  <c r="O22" i="32"/>
  <c r="O18" i="32"/>
  <c r="O35" i="32"/>
  <c r="AH131" i="32"/>
  <c r="AL131" i="32"/>
  <c r="AD131" i="32"/>
  <c r="AH177" i="32"/>
  <c r="AD177" i="32"/>
  <c r="AL177" i="32"/>
  <c r="G219" i="32"/>
  <c r="AD137" i="32"/>
  <c r="AL137" i="32"/>
  <c r="AH137" i="32"/>
  <c r="AH52" i="32"/>
  <c r="AD52" i="32"/>
  <c r="AL52" i="32"/>
  <c r="AH44" i="32"/>
  <c r="AL44" i="32"/>
  <c r="AD44" i="32"/>
  <c r="BB219" i="32"/>
  <c r="AL26" i="32"/>
  <c r="AH26" i="32"/>
  <c r="AD26" i="32"/>
  <c r="AH42" i="32"/>
  <c r="AL42" i="32"/>
  <c r="AD42" i="32"/>
  <c r="AD28" i="32"/>
  <c r="AL28" i="32"/>
  <c r="AH28" i="32"/>
  <c r="AH251" i="32"/>
  <c r="AD251" i="32"/>
  <c r="AL251" i="32"/>
  <c r="AL207" i="32"/>
  <c r="AD207" i="32"/>
  <c r="AH207" i="32"/>
  <c r="I283" i="32"/>
  <c r="I280" i="32"/>
  <c r="I273" i="32"/>
  <c r="I271" i="32"/>
  <c r="I265" i="32"/>
  <c r="I262" i="32"/>
  <c r="I256" i="32"/>
  <c r="I249" i="32"/>
  <c r="I248" i="32"/>
  <c r="I241" i="32"/>
  <c r="AL208" i="32"/>
  <c r="AD208" i="32"/>
  <c r="AH208" i="32"/>
  <c r="AD191" i="32"/>
  <c r="AH191" i="32"/>
  <c r="AL191" i="32"/>
  <c r="AD90" i="32"/>
  <c r="AL90" i="32"/>
  <c r="AH90" i="32"/>
  <c r="AH48" i="32"/>
  <c r="AD48" i="32"/>
  <c r="AL48" i="32"/>
  <c r="AH41" i="32"/>
  <c r="AD41" i="32"/>
  <c r="AL41" i="32"/>
  <c r="AH46" i="32"/>
  <c r="AL46" i="32"/>
  <c r="AD46" i="32"/>
  <c r="AL20" i="32"/>
  <c r="AH20" i="32"/>
  <c r="AD20" i="32"/>
  <c r="AD24" i="32"/>
  <c r="AL24" i="32"/>
  <c r="AH24" i="32"/>
  <c r="U283" i="32"/>
  <c r="U275" i="32"/>
  <c r="U268" i="32"/>
  <c r="U261" i="32"/>
  <c r="U254" i="32"/>
  <c r="U247" i="32"/>
  <c r="U284" i="32"/>
  <c r="U277" i="32"/>
  <c r="U269" i="32"/>
  <c r="U262" i="32"/>
  <c r="U255" i="32"/>
  <c r="U248" i="32"/>
  <c r="U241" i="32"/>
  <c r="U287" i="32"/>
  <c r="U278" i="32"/>
  <c r="U271" i="32"/>
  <c r="U263" i="32"/>
  <c r="U256" i="32"/>
  <c r="U249" i="32"/>
  <c r="U242" i="32"/>
  <c r="U279" i="32"/>
  <c r="U272" i="32"/>
  <c r="U265" i="32"/>
  <c r="U257" i="32"/>
  <c r="U250" i="32"/>
  <c r="U243" i="32"/>
  <c r="U285" i="32"/>
  <c r="U280" i="32"/>
  <c r="U273" i="32"/>
  <c r="U266" i="32"/>
  <c r="U259" i="32"/>
  <c r="U251" i="32"/>
  <c r="U244" i="32"/>
  <c r="U281" i="32"/>
  <c r="U260" i="32"/>
  <c r="U253" i="32"/>
  <c r="U274" i="32"/>
  <c r="U267" i="32"/>
  <c r="U245" i="32"/>
  <c r="AL209" i="32"/>
  <c r="AD209" i="32"/>
  <c r="AH209" i="32"/>
  <c r="AH250" i="32"/>
  <c r="AL250" i="32"/>
  <c r="AD250" i="32"/>
  <c r="AH173" i="32"/>
  <c r="AD173" i="32"/>
  <c r="AL173" i="32"/>
  <c r="AH45" i="32"/>
  <c r="AD45" i="32"/>
  <c r="AL45" i="32"/>
  <c r="AD93" i="32"/>
  <c r="AH93" i="32"/>
  <c r="AL93" i="32"/>
  <c r="AH54" i="32"/>
  <c r="AL54" i="32"/>
  <c r="AD54" i="32"/>
  <c r="S219" i="32"/>
  <c r="AL22" i="32"/>
  <c r="AH22" i="32"/>
  <c r="AD22" i="32"/>
  <c r="AH58" i="32"/>
  <c r="AL58" i="32"/>
  <c r="AD58" i="32"/>
  <c r="AD21" i="32"/>
  <c r="AL21" i="32"/>
  <c r="AH21" i="32"/>
  <c r="AH272" i="32"/>
  <c r="AL272" i="32"/>
  <c r="AD272" i="32"/>
  <c r="AH273" i="32"/>
  <c r="AL273" i="32"/>
  <c r="AD273" i="32"/>
  <c r="AL205" i="32"/>
  <c r="AD205" i="32"/>
  <c r="AH205" i="32"/>
  <c r="AD178" i="32"/>
  <c r="AL178" i="32"/>
  <c r="AH178" i="32"/>
  <c r="AL169" i="32"/>
  <c r="AH169" i="32"/>
  <c r="AD169" i="32"/>
  <c r="AL121" i="32"/>
  <c r="AH121" i="32"/>
  <c r="AD121" i="32"/>
  <c r="BB60" i="32"/>
  <c r="W289" i="32"/>
  <c r="AH265" i="32"/>
  <c r="AL265" i="32"/>
  <c r="AD265" i="32"/>
  <c r="AL202" i="32"/>
  <c r="AD202" i="32"/>
  <c r="AH202" i="32"/>
  <c r="AL195" i="32"/>
  <c r="AD195" i="32"/>
  <c r="AH195" i="32"/>
  <c r="AD166" i="32"/>
  <c r="AL166" i="32"/>
  <c r="AH166" i="32"/>
  <c r="AL174" i="32"/>
  <c r="AH174" i="32"/>
  <c r="AD174" i="32"/>
  <c r="Q289" i="32"/>
  <c r="S60" i="32"/>
  <c r="AH53" i="32"/>
  <c r="AD53" i="32"/>
  <c r="AL53" i="32"/>
  <c r="AL18" i="32"/>
  <c r="AH18" i="32"/>
  <c r="AD18" i="32"/>
  <c r="AH36" i="32"/>
  <c r="AD36" i="32"/>
  <c r="AL36" i="32"/>
  <c r="AF289" i="32"/>
  <c r="AH47" i="32"/>
  <c r="AL47" i="32"/>
  <c r="AD47" i="32"/>
  <c r="AH257" i="32"/>
  <c r="AL257" i="32"/>
  <c r="AD257" i="32"/>
  <c r="AL146" i="32"/>
  <c r="AD146" i="32"/>
  <c r="AH146" i="32"/>
  <c r="AL210" i="32"/>
  <c r="AD210" i="32"/>
  <c r="AH210" i="32"/>
  <c r="AL171" i="32"/>
  <c r="AH171" i="32"/>
  <c r="AD171" i="32"/>
  <c r="AL172" i="32"/>
  <c r="AH172" i="32"/>
  <c r="AD172" i="32"/>
  <c r="AL197" i="32"/>
  <c r="AD197" i="32"/>
  <c r="AH197" i="32"/>
  <c r="AH167" i="32"/>
  <c r="AD167" i="32"/>
  <c r="AL167" i="32"/>
  <c r="M219" i="32"/>
  <c r="AL114" i="32"/>
  <c r="AH114" i="32"/>
  <c r="AD114" i="32"/>
  <c r="AH57" i="32"/>
  <c r="AD57" i="32"/>
  <c r="AL57" i="32"/>
  <c r="AH50" i="32"/>
  <c r="AL50" i="32"/>
  <c r="AD50" i="32"/>
  <c r="AR289" i="32"/>
  <c r="AH34" i="32"/>
  <c r="AD34" i="32"/>
  <c r="AL34" i="32"/>
  <c r="E289" i="32"/>
  <c r="G60" i="32"/>
  <c r="Y60" i="32"/>
  <c r="K289" i="32"/>
  <c r="AL203" i="32"/>
  <c r="AD203" i="32"/>
  <c r="AH203" i="32"/>
  <c r="AL147" i="32"/>
  <c r="AH147" i="32"/>
  <c r="AD147" i="32"/>
  <c r="AL165" i="32"/>
  <c r="AH165" i="32"/>
  <c r="AD165" i="32"/>
  <c r="AD143" i="32"/>
  <c r="AL143" i="32"/>
  <c r="AH143" i="32"/>
  <c r="AH144" i="32"/>
  <c r="AD144" i="32"/>
  <c r="AL144" i="32"/>
  <c r="AD129" i="32"/>
  <c r="AH129" i="32"/>
  <c r="AL129" i="32"/>
  <c r="AH40" i="32"/>
  <c r="AL40" i="32"/>
  <c r="AD40" i="32"/>
  <c r="Y219" i="32"/>
  <c r="AD89" i="32"/>
  <c r="AL89" i="32"/>
  <c r="AH89" i="32"/>
  <c r="AH266" i="32"/>
  <c r="AL266" i="32"/>
  <c r="AD266" i="32"/>
  <c r="AH260" i="32"/>
  <c r="AL260" i="32"/>
  <c r="AD260" i="32"/>
  <c r="AH245" i="32"/>
  <c r="AD245" i="32"/>
  <c r="AL245" i="32"/>
  <c r="AH244" i="32"/>
  <c r="AD244" i="32"/>
  <c r="AL244" i="32"/>
  <c r="AL215" i="32"/>
  <c r="AD215" i="32"/>
  <c r="AH215" i="32"/>
  <c r="AD175" i="32"/>
  <c r="AL175" i="32"/>
  <c r="AH175" i="32"/>
  <c r="AL139" i="32"/>
  <c r="AH139" i="32"/>
  <c r="AD139" i="32"/>
  <c r="AD140" i="32"/>
  <c r="AL140" i="32"/>
  <c r="AH140" i="32"/>
  <c r="AL141" i="32"/>
  <c r="AH141" i="32"/>
  <c r="AD141" i="32"/>
  <c r="AL135" i="32"/>
  <c r="AD135" i="32"/>
  <c r="AH135" i="32"/>
  <c r="AH38" i="32"/>
  <c r="AD38" i="32"/>
  <c r="AL38" i="32"/>
  <c r="AL30" i="32"/>
  <c r="AH30" i="32"/>
  <c r="AD30" i="32"/>
  <c r="AL285" i="32"/>
  <c r="AH285" i="32"/>
  <c r="AD285" i="32"/>
  <c r="AD192" i="32"/>
  <c r="AL192" i="32"/>
  <c r="AH192" i="32"/>
  <c r="AL204" i="32"/>
  <c r="AD204" i="32"/>
  <c r="AH204" i="32"/>
  <c r="AL132" i="32"/>
  <c r="AH132" i="32"/>
  <c r="AD132" i="32"/>
  <c r="AD193" i="32"/>
  <c r="AL193" i="32"/>
  <c r="AH193" i="32"/>
  <c r="AH133" i="32"/>
  <c r="AD133" i="32"/>
  <c r="AL133" i="32"/>
  <c r="AD190" i="32"/>
  <c r="AH190" i="32"/>
  <c r="AL190" i="32"/>
  <c r="AL134" i="32"/>
  <c r="AH134" i="32"/>
  <c r="AD134" i="32"/>
  <c r="AL128" i="32"/>
  <c r="AH128" i="32"/>
  <c r="AD128" i="32"/>
  <c r="AL116" i="32"/>
  <c r="AH116" i="32"/>
  <c r="AD116" i="32"/>
  <c r="AL33" i="32"/>
  <c r="AH33" i="32"/>
  <c r="AD33" i="32"/>
  <c r="AH39" i="32"/>
  <c r="AD39" i="32"/>
  <c r="AL39" i="32"/>
  <c r="AH262" i="32"/>
  <c r="AL262" i="32"/>
  <c r="AD262" i="32"/>
  <c r="AH259" i="32"/>
  <c r="AL259" i="32"/>
  <c r="AD259" i="32"/>
  <c r="AH253" i="32"/>
  <c r="AL253" i="32"/>
  <c r="AD253" i="32"/>
  <c r="AL201" i="32"/>
  <c r="AD201" i="32"/>
  <c r="AH201" i="32"/>
  <c r="AL216" i="32"/>
  <c r="AH216" i="32"/>
  <c r="AD216" i="32"/>
  <c r="AL168" i="32"/>
  <c r="AH168" i="32"/>
  <c r="AD168" i="32"/>
  <c r="AL214" i="32"/>
  <c r="AD214" i="32"/>
  <c r="AH214" i="32"/>
  <c r="AL198" i="32"/>
  <c r="AD198" i="32"/>
  <c r="AH198" i="32"/>
  <c r="AD97" i="32"/>
  <c r="AL97" i="32"/>
  <c r="AH97" i="32"/>
  <c r="AL125" i="32"/>
  <c r="AH125" i="32"/>
  <c r="AD125" i="32"/>
  <c r="AV289" i="32"/>
  <c r="AL27" i="32"/>
  <c r="AH27" i="32"/>
  <c r="AD27" i="32"/>
  <c r="AH51" i="32"/>
  <c r="AL51" i="32"/>
  <c r="AD51" i="32"/>
  <c r="AZ60" i="32"/>
  <c r="Y287" i="32"/>
  <c r="AH241" i="32"/>
  <c r="AL241" i="32"/>
  <c r="AD241" i="32"/>
  <c r="AL199" i="32"/>
  <c r="AD199" i="32"/>
  <c r="AH199" i="32"/>
  <c r="AL211" i="32"/>
  <c r="AD211" i="32"/>
  <c r="AH211" i="32"/>
  <c r="AD189" i="32"/>
  <c r="AL189" i="32"/>
  <c r="AH189" i="32"/>
  <c r="AL145" i="32"/>
  <c r="AH145" i="32"/>
  <c r="AD145" i="32"/>
  <c r="AL29" i="32"/>
  <c r="AH29" i="32"/>
  <c r="AD29" i="32"/>
  <c r="AL14" i="32"/>
  <c r="AH14" i="32"/>
  <c r="AD14" i="32"/>
  <c r="O287" i="32"/>
  <c r="O285" i="32"/>
  <c r="O280" i="32"/>
  <c r="O273" i="32"/>
  <c r="O266" i="32"/>
  <c r="O259" i="32"/>
  <c r="O251" i="32"/>
  <c r="O244" i="32"/>
  <c r="O281" i="32"/>
  <c r="O274" i="32"/>
  <c r="O267" i="32"/>
  <c r="O260" i="32"/>
  <c r="O283" i="32"/>
  <c r="O275" i="32"/>
  <c r="O268" i="32"/>
  <c r="O261" i="32"/>
  <c r="O254" i="32"/>
  <c r="O284" i="32"/>
  <c r="O277" i="32"/>
  <c r="O269" i="32"/>
  <c r="O262" i="32"/>
  <c r="O255" i="32"/>
  <c r="O248" i="32"/>
  <c r="O241" i="32"/>
  <c r="O278" i="32"/>
  <c r="O271" i="32"/>
  <c r="O263" i="32"/>
  <c r="O256" i="32"/>
  <c r="O249" i="32"/>
  <c r="O242" i="32"/>
  <c r="O279" i="32"/>
  <c r="O272" i="32"/>
  <c r="O265" i="32"/>
  <c r="O257" i="32"/>
  <c r="O250" i="32"/>
  <c r="O243" i="32"/>
  <c r="O245" i="32"/>
  <c r="O253" i="32"/>
  <c r="O247" i="32"/>
  <c r="BB287" i="32"/>
  <c r="AL213" i="32"/>
  <c r="AD213" i="32"/>
  <c r="AH213" i="32"/>
  <c r="AH243" i="32"/>
  <c r="AL243" i="32"/>
  <c r="AD243" i="32"/>
  <c r="AH138" i="32"/>
  <c r="AL138" i="32"/>
  <c r="AD138" i="32"/>
  <c r="AD186" i="32"/>
  <c r="AH186" i="32"/>
  <c r="AL186" i="32"/>
  <c r="AD185" i="32"/>
  <c r="AL185" i="32"/>
  <c r="AH185" i="32"/>
  <c r="AL196" i="32"/>
  <c r="AD196" i="32"/>
  <c r="AH196" i="32"/>
  <c r="AH56" i="32"/>
  <c r="AL56" i="32"/>
  <c r="AD56" i="32"/>
  <c r="AD16" i="32"/>
  <c r="AL16" i="32"/>
  <c r="AH16" i="32"/>
  <c r="AL23" i="32"/>
  <c r="AH23" i="32"/>
  <c r="AD23" i="32"/>
  <c r="AD32" i="32"/>
  <c r="AL32" i="32"/>
  <c r="AH32" i="32"/>
  <c r="BD90" i="30"/>
  <c r="AZ90" i="30"/>
  <c r="AV90" i="30"/>
  <c r="BD17" i="30"/>
  <c r="AZ17" i="30"/>
  <c r="AV17" i="30"/>
  <c r="BH28" i="28"/>
  <c r="M35" i="28"/>
  <c r="AP271" i="29"/>
  <c r="G187" i="29"/>
  <c r="Z139" i="29"/>
  <c r="Z110" i="29"/>
  <c r="AP30" i="29"/>
  <c r="BP46" i="30"/>
  <c r="AR289" i="31"/>
  <c r="AJ56" i="31"/>
  <c r="M48" i="28"/>
  <c r="M28" i="28"/>
  <c r="U271" i="29"/>
  <c r="Z271" i="29" s="1"/>
  <c r="AP281" i="29"/>
  <c r="U203" i="30"/>
  <c r="AB209" i="31"/>
  <c r="AL249" i="28"/>
  <c r="BP197" i="30"/>
  <c r="AR165" i="30"/>
  <c r="BD165" i="30" s="1"/>
  <c r="BB289" i="30"/>
  <c r="BP17" i="30"/>
  <c r="AP216" i="29"/>
  <c r="AF209" i="31"/>
  <c r="AF35" i="31"/>
  <c r="U17" i="30"/>
  <c r="M44" i="28"/>
  <c r="BH91" i="28"/>
  <c r="M32" i="28"/>
  <c r="Z205" i="29"/>
  <c r="AD30" i="29"/>
  <c r="AP132" i="29"/>
  <c r="BD283" i="30"/>
  <c r="AR197" i="30"/>
  <c r="AZ197" i="30" s="1"/>
  <c r="AR44" i="30"/>
  <c r="BD44" i="30" s="1"/>
  <c r="AD205" i="29"/>
  <c r="AP111" i="29"/>
  <c r="G30" i="29"/>
  <c r="BP280" i="30"/>
  <c r="AR46" i="30"/>
  <c r="AV46" i="30" s="1"/>
  <c r="AB284" i="31"/>
  <c r="AB45" i="31"/>
  <c r="AF45" i="31"/>
  <c r="AP24" i="28"/>
  <c r="U216" i="29"/>
  <c r="U111" i="29"/>
  <c r="AH111" i="29" s="1"/>
  <c r="BP165" i="30"/>
  <c r="AR191" i="30"/>
  <c r="BD191" i="30" s="1"/>
  <c r="AF284" i="31"/>
  <c r="AB166" i="31"/>
  <c r="BH145" i="28"/>
  <c r="AL89" i="28"/>
  <c r="AX89" i="28" s="1"/>
  <c r="AP21" i="28"/>
  <c r="AT24" i="28"/>
  <c r="M30" i="28"/>
  <c r="G22" i="29"/>
  <c r="BP203" i="30"/>
  <c r="BP44" i="30"/>
  <c r="AF166" i="31"/>
  <c r="AB35" i="31"/>
  <c r="AL244" i="28"/>
  <c r="AX244" i="28" s="1"/>
  <c r="BH89" i="28"/>
  <c r="AH125" i="29"/>
  <c r="E287" i="29"/>
  <c r="AB98" i="31"/>
  <c r="AB30" i="31"/>
  <c r="AF30" i="31"/>
  <c r="U207" i="29"/>
  <c r="AP145" i="29"/>
  <c r="AP187" i="29"/>
  <c r="AD139" i="29"/>
  <c r="BP32" i="30"/>
  <c r="AF215" i="31"/>
  <c r="AF98" i="31"/>
  <c r="AB274" i="31"/>
  <c r="AF274" i="31"/>
  <c r="AL22" i="28"/>
  <c r="U145" i="29"/>
  <c r="AD145" i="29" s="1"/>
  <c r="AJ215" i="31"/>
  <c r="AF167" i="31"/>
  <c r="AB167" i="31"/>
  <c r="AJ167" i="31"/>
  <c r="AJ241" i="31"/>
  <c r="AF241" i="31"/>
  <c r="W287" i="31"/>
  <c r="AB241" i="31"/>
  <c r="AJ261" i="31"/>
  <c r="AF261" i="31"/>
  <c r="AB261" i="31"/>
  <c r="AJ267" i="31"/>
  <c r="AF267" i="31"/>
  <c r="AB267" i="31"/>
  <c r="AJ244" i="31"/>
  <c r="AF244" i="31"/>
  <c r="AB244" i="31"/>
  <c r="AB133" i="31"/>
  <c r="AJ133" i="31"/>
  <c r="AF133" i="31"/>
  <c r="AF257" i="31"/>
  <c r="AB257" i="31"/>
  <c r="AJ257" i="31"/>
  <c r="AB178" i="31"/>
  <c r="AJ178" i="31"/>
  <c r="AF178" i="31"/>
  <c r="AJ107" i="31"/>
  <c r="AF107" i="31"/>
  <c r="AB107" i="31"/>
  <c r="AF272" i="31"/>
  <c r="AB272" i="31"/>
  <c r="AJ272" i="31"/>
  <c r="AJ247" i="31"/>
  <c r="AF247" i="31"/>
  <c r="AB247" i="31"/>
  <c r="AJ38" i="31"/>
  <c r="AF38" i="31"/>
  <c r="AB38" i="31"/>
  <c r="AJ278" i="31"/>
  <c r="AF278" i="31"/>
  <c r="AB278" i="31"/>
  <c r="AJ208" i="31"/>
  <c r="AF208" i="31"/>
  <c r="AB208" i="31"/>
  <c r="AJ214" i="31"/>
  <c r="AF214" i="31"/>
  <c r="AB214" i="31"/>
  <c r="AJ253" i="31"/>
  <c r="AF253" i="31"/>
  <c r="AB253" i="31"/>
  <c r="M287" i="31"/>
  <c r="AJ171" i="31"/>
  <c r="AF171" i="31"/>
  <c r="AB171" i="31"/>
  <c r="I210" i="31"/>
  <c r="I196" i="31"/>
  <c r="I181" i="31"/>
  <c r="I167" i="31"/>
  <c r="I137" i="31"/>
  <c r="I216" i="31"/>
  <c r="I202" i="31"/>
  <c r="I187" i="31"/>
  <c r="I173" i="31"/>
  <c r="I143" i="31"/>
  <c r="I208" i="31"/>
  <c r="I193" i="31"/>
  <c r="I179" i="31"/>
  <c r="I165" i="31"/>
  <c r="I134" i="31"/>
  <c r="I214" i="31"/>
  <c r="I199" i="31"/>
  <c r="I185" i="31"/>
  <c r="I171" i="31"/>
  <c r="I140" i="31"/>
  <c r="I205" i="31"/>
  <c r="I191" i="31"/>
  <c r="I177" i="31"/>
  <c r="I146" i="31"/>
  <c r="I211" i="31"/>
  <c r="I197" i="31"/>
  <c r="I183" i="31"/>
  <c r="I168" i="31"/>
  <c r="I138" i="31"/>
  <c r="I217" i="31"/>
  <c r="I203" i="31"/>
  <c r="I189" i="31"/>
  <c r="I174" i="31"/>
  <c r="I144" i="31"/>
  <c r="I209" i="31"/>
  <c r="I195" i="31"/>
  <c r="I180" i="31"/>
  <c r="I166" i="31"/>
  <c r="I135" i="31"/>
  <c r="I215" i="31"/>
  <c r="I201" i="31"/>
  <c r="I186" i="31"/>
  <c r="I172" i="31"/>
  <c r="I141" i="31"/>
  <c r="I207" i="31"/>
  <c r="I192" i="31"/>
  <c r="I178" i="31"/>
  <c r="I147" i="31"/>
  <c r="I133" i="31"/>
  <c r="I219" i="31"/>
  <c r="I213" i="31"/>
  <c r="I198" i="31"/>
  <c r="I184" i="31"/>
  <c r="I169" i="31"/>
  <c r="I139" i="31"/>
  <c r="I190" i="31"/>
  <c r="I126" i="31"/>
  <c r="I111" i="31"/>
  <c r="I97" i="31"/>
  <c r="I117" i="31"/>
  <c r="I103" i="31"/>
  <c r="I89" i="31"/>
  <c r="I204" i="31"/>
  <c r="I123" i="31"/>
  <c r="I109" i="31"/>
  <c r="I95" i="31"/>
  <c r="I145" i="31"/>
  <c r="I132" i="31"/>
  <c r="I129" i="31"/>
  <c r="I115" i="31"/>
  <c r="I101" i="31"/>
  <c r="I121" i="31"/>
  <c r="I107" i="31"/>
  <c r="I92" i="31"/>
  <c r="I127" i="31"/>
  <c r="I113" i="31"/>
  <c r="I98" i="31"/>
  <c r="I119" i="31"/>
  <c r="I104" i="31"/>
  <c r="I90" i="31"/>
  <c r="I125" i="31"/>
  <c r="I110" i="31"/>
  <c r="I96" i="31"/>
  <c r="I175" i="31"/>
  <c r="I116" i="31"/>
  <c r="I102" i="31"/>
  <c r="I131" i="31"/>
  <c r="I122" i="31"/>
  <c r="I108" i="31"/>
  <c r="I93" i="31"/>
  <c r="I128" i="31"/>
  <c r="I114" i="31"/>
  <c r="I99" i="31"/>
  <c r="I120" i="31"/>
  <c r="I105" i="31"/>
  <c r="I91" i="31"/>
  <c r="AJ185" i="31"/>
  <c r="AF185" i="31"/>
  <c r="AB185" i="31"/>
  <c r="AB283" i="31"/>
  <c r="AJ283" i="31"/>
  <c r="AF283" i="31"/>
  <c r="AJ193" i="31"/>
  <c r="AF193" i="31"/>
  <c r="AB193" i="31"/>
  <c r="AF120" i="31"/>
  <c r="AB120" i="31"/>
  <c r="AJ120" i="31"/>
  <c r="AB268" i="31"/>
  <c r="AJ268" i="31"/>
  <c r="AF268" i="31"/>
  <c r="AJ117" i="31"/>
  <c r="AF117" i="31"/>
  <c r="AB117" i="31"/>
  <c r="K289" i="31"/>
  <c r="M289" i="31" s="1"/>
  <c r="M60" i="31"/>
  <c r="AJ92" i="31"/>
  <c r="AF92" i="31"/>
  <c r="AB92" i="31"/>
  <c r="S287" i="31"/>
  <c r="AJ263" i="31"/>
  <c r="AF263" i="31"/>
  <c r="AB263" i="31"/>
  <c r="AB254" i="31"/>
  <c r="AJ254" i="31"/>
  <c r="AF254" i="31"/>
  <c r="AJ103" i="31"/>
  <c r="AF103" i="31"/>
  <c r="AB103" i="31"/>
  <c r="AF243" i="31"/>
  <c r="AB243" i="31"/>
  <c r="AJ243" i="31"/>
  <c r="AJ179" i="31"/>
  <c r="AF179" i="31"/>
  <c r="AB179" i="31"/>
  <c r="AJ177" i="31"/>
  <c r="AF177" i="31"/>
  <c r="AB177" i="31"/>
  <c r="AB147" i="31"/>
  <c r="AJ147" i="31"/>
  <c r="AF147" i="31"/>
  <c r="AJ48" i="31"/>
  <c r="AF48" i="31"/>
  <c r="AB48" i="31"/>
  <c r="AJ23" i="31"/>
  <c r="AF23" i="31"/>
  <c r="AB23" i="31"/>
  <c r="AF210" i="31"/>
  <c r="AB210" i="31"/>
  <c r="AJ210" i="31"/>
  <c r="AJ165" i="31"/>
  <c r="AF165" i="31"/>
  <c r="AB165" i="31"/>
  <c r="G287" i="31"/>
  <c r="AF51" i="31"/>
  <c r="AB51" i="31"/>
  <c r="AJ51" i="31"/>
  <c r="AF137" i="31"/>
  <c r="AB137" i="31"/>
  <c r="AJ137" i="31"/>
  <c r="AJ34" i="31"/>
  <c r="AF34" i="31"/>
  <c r="AB34" i="31"/>
  <c r="S219" i="31"/>
  <c r="U50" i="31"/>
  <c r="U35" i="31"/>
  <c r="U21" i="31"/>
  <c r="U56" i="31"/>
  <c r="U41" i="31"/>
  <c r="U27" i="31"/>
  <c r="U47" i="31"/>
  <c r="U33" i="31"/>
  <c r="U18" i="31"/>
  <c r="U60" i="31"/>
  <c r="U53" i="31"/>
  <c r="U39" i="31"/>
  <c r="U24" i="31"/>
  <c r="U45" i="31"/>
  <c r="U30" i="31"/>
  <c r="U16" i="31"/>
  <c r="U51" i="31"/>
  <c r="U36" i="31"/>
  <c r="U22" i="31"/>
  <c r="U57" i="31"/>
  <c r="U42" i="31"/>
  <c r="U28" i="31"/>
  <c r="U14" i="31"/>
  <c r="U48" i="31"/>
  <c r="U34" i="31"/>
  <c r="U20" i="31"/>
  <c r="U54" i="31"/>
  <c r="U40" i="31"/>
  <c r="U26" i="31"/>
  <c r="U46" i="31"/>
  <c r="U32" i="31"/>
  <c r="U17" i="31"/>
  <c r="U52" i="31"/>
  <c r="U38" i="31"/>
  <c r="U23" i="31"/>
  <c r="U58" i="31"/>
  <c r="U44" i="31"/>
  <c r="U29" i="31"/>
  <c r="U15" i="31"/>
  <c r="AJ249" i="31"/>
  <c r="AF249" i="31"/>
  <c r="AB249" i="31"/>
  <c r="AJ134" i="31"/>
  <c r="AF134" i="31"/>
  <c r="AB134" i="31"/>
  <c r="AJ146" i="31"/>
  <c r="AF146" i="31"/>
  <c r="AB146" i="31"/>
  <c r="M219" i="31"/>
  <c r="AJ132" i="31"/>
  <c r="AB132" i="31"/>
  <c r="AF132" i="31"/>
  <c r="AJ20" i="31"/>
  <c r="AF20" i="31"/>
  <c r="AB20" i="31"/>
  <c r="AJ17" i="31"/>
  <c r="AF17" i="31"/>
  <c r="AB17" i="31"/>
  <c r="AJ121" i="31"/>
  <c r="AF121" i="31"/>
  <c r="AB121" i="31"/>
  <c r="AJ52" i="31"/>
  <c r="AF52" i="31"/>
  <c r="AB52" i="31"/>
  <c r="W219" i="31"/>
  <c r="Q289" i="31"/>
  <c r="AF196" i="31"/>
  <c r="AB196" i="31"/>
  <c r="AJ196" i="31"/>
  <c r="AF36" i="31"/>
  <c r="AB36" i="31"/>
  <c r="AJ36" i="31"/>
  <c r="AJ275" i="31"/>
  <c r="AF275" i="31"/>
  <c r="AB275" i="31"/>
  <c r="AJ281" i="31"/>
  <c r="AF281" i="31"/>
  <c r="AB281" i="31"/>
  <c r="AJ273" i="31"/>
  <c r="AF273" i="31"/>
  <c r="AB273" i="31"/>
  <c r="AB192" i="31"/>
  <c r="AJ192" i="31"/>
  <c r="AF192" i="31"/>
  <c r="AF181" i="31"/>
  <c r="AB181" i="31"/>
  <c r="AJ181" i="31"/>
  <c r="AJ259" i="31"/>
  <c r="AF259" i="31"/>
  <c r="AB259" i="31"/>
  <c r="AB207" i="31"/>
  <c r="AJ207" i="31"/>
  <c r="AF207" i="31"/>
  <c r="AF22" i="31"/>
  <c r="AB22" i="31"/>
  <c r="AJ22" i="31"/>
  <c r="E289" i="31"/>
  <c r="G289" i="31" s="1"/>
  <c r="W60" i="31"/>
  <c r="G60" i="31"/>
  <c r="AV29" i="30"/>
  <c r="AZ29" i="30"/>
  <c r="BD29" i="30"/>
  <c r="AZ213" i="30"/>
  <c r="BD213" i="30"/>
  <c r="AV213" i="30"/>
  <c r="AT133" i="28"/>
  <c r="AP133" i="28"/>
  <c r="AX133" i="28"/>
  <c r="AZ20" i="30"/>
  <c r="AV20" i="30"/>
  <c r="BD20" i="30"/>
  <c r="AZ45" i="30"/>
  <c r="BD45" i="30"/>
  <c r="AV45" i="30"/>
  <c r="AP120" i="28"/>
  <c r="AX120" i="28"/>
  <c r="AT120" i="28"/>
  <c r="BD32" i="30"/>
  <c r="AZ32" i="30"/>
  <c r="AV32" i="30"/>
  <c r="AP242" i="29"/>
  <c r="AR109" i="30"/>
  <c r="BD109" i="30" s="1"/>
  <c r="AL274" i="28"/>
  <c r="AX274" i="28" s="1"/>
  <c r="M261" i="28"/>
  <c r="AP50" i="28"/>
  <c r="M52" i="28"/>
  <c r="BH104" i="28"/>
  <c r="AL33" i="28"/>
  <c r="AT33" i="28" s="1"/>
  <c r="AL36" i="28"/>
  <c r="G215" i="29"/>
  <c r="U272" i="29"/>
  <c r="AH272" i="29" s="1"/>
  <c r="U242" i="29"/>
  <c r="AP190" i="29"/>
  <c r="U179" i="29"/>
  <c r="AH179" i="29" s="1"/>
  <c r="AP105" i="29"/>
  <c r="U93" i="29"/>
  <c r="AD93" i="29" s="1"/>
  <c r="G44" i="29"/>
  <c r="G129" i="29"/>
  <c r="U53" i="29"/>
  <c r="AD53" i="29" s="1"/>
  <c r="U126" i="29"/>
  <c r="AH126" i="29" s="1"/>
  <c r="Z92" i="29"/>
  <c r="AP22" i="29"/>
  <c r="AL280" i="28"/>
  <c r="AX280" i="28" s="1"/>
  <c r="AC289" i="30"/>
  <c r="AR99" i="30"/>
  <c r="BD99" i="30" s="1"/>
  <c r="AA289" i="30"/>
  <c r="U32" i="30"/>
  <c r="U281" i="30"/>
  <c r="BP281" i="30"/>
  <c r="AP272" i="29"/>
  <c r="Z125" i="29"/>
  <c r="BF289" i="30"/>
  <c r="U257" i="30"/>
  <c r="BP257" i="30"/>
  <c r="AL261" i="28"/>
  <c r="AP261" i="28" s="1"/>
  <c r="M125" i="28"/>
  <c r="AX50" i="28"/>
  <c r="AL42" i="28"/>
  <c r="AX42" i="28" s="1"/>
  <c r="M36" i="28"/>
  <c r="AP215" i="29"/>
  <c r="U190" i="29"/>
  <c r="AH190" i="29" s="1"/>
  <c r="G197" i="29"/>
  <c r="AP283" i="29"/>
  <c r="G179" i="29"/>
  <c r="AP122" i="29"/>
  <c r="U44" i="29"/>
  <c r="AH44" i="29" s="1"/>
  <c r="G126" i="29"/>
  <c r="AD92" i="29"/>
  <c r="BN287" i="30"/>
  <c r="O287" i="30" s="1"/>
  <c r="Q273" i="30" s="1"/>
  <c r="AR145" i="30"/>
  <c r="AV145" i="30" s="1"/>
  <c r="BR219" i="30"/>
  <c r="AH219" i="30" s="1"/>
  <c r="AJ217" i="30" s="1"/>
  <c r="BT60" i="30"/>
  <c r="AN60" i="30" s="1"/>
  <c r="BP29" i="30"/>
  <c r="U101" i="30"/>
  <c r="BH274" i="28"/>
  <c r="M269" i="28"/>
  <c r="AL115" i="28"/>
  <c r="BH109" i="28"/>
  <c r="M42" i="28"/>
  <c r="AP197" i="29"/>
  <c r="G211" i="29"/>
  <c r="Z259" i="29"/>
  <c r="G57" i="29"/>
  <c r="G113" i="29"/>
  <c r="AR257" i="30"/>
  <c r="AZ257" i="30" s="1"/>
  <c r="AR131" i="30"/>
  <c r="AZ131" i="30" s="1"/>
  <c r="AL289" i="30"/>
  <c r="Y289" i="30"/>
  <c r="BP22" i="30"/>
  <c r="BH272" i="28"/>
  <c r="AL123" i="28"/>
  <c r="AX123" i="28" s="1"/>
  <c r="M115" i="28"/>
  <c r="AL109" i="28"/>
  <c r="AT109" i="28" s="1"/>
  <c r="AL93" i="28"/>
  <c r="AX93" i="28" s="1"/>
  <c r="AP211" i="29"/>
  <c r="AD259" i="29"/>
  <c r="AP113" i="29"/>
  <c r="U193" i="29"/>
  <c r="AP23" i="29"/>
  <c r="AP28" i="29"/>
  <c r="BP256" i="30"/>
  <c r="M289" i="30"/>
  <c r="U109" i="30"/>
  <c r="AZ91" i="30"/>
  <c r="BP102" i="30"/>
  <c r="U102" i="30"/>
  <c r="M272" i="28"/>
  <c r="AL262" i="28"/>
  <c r="AX262" i="28" s="1"/>
  <c r="BH249" i="28"/>
  <c r="G262" i="29"/>
  <c r="Z34" i="29"/>
  <c r="G193" i="29"/>
  <c r="U101" i="29"/>
  <c r="AD101" i="29" s="1"/>
  <c r="U256" i="30"/>
  <c r="BD108" i="30"/>
  <c r="AR120" i="30"/>
  <c r="AV132" i="30"/>
  <c r="BP20" i="30"/>
  <c r="BN60" i="30"/>
  <c r="O60" i="30" s="1"/>
  <c r="M262" i="28"/>
  <c r="AH60" i="28"/>
  <c r="AJ45" i="28" s="1"/>
  <c r="AP262" i="29"/>
  <c r="AP266" i="29"/>
  <c r="AP207" i="29"/>
  <c r="Z89" i="29"/>
  <c r="G101" i="29"/>
  <c r="AP108" i="29"/>
  <c r="BP120" i="30"/>
  <c r="AT289" i="30"/>
  <c r="AZ132" i="30"/>
  <c r="U171" i="30"/>
  <c r="BP171" i="30"/>
  <c r="BR287" i="30"/>
  <c r="AH287" i="30" s="1"/>
  <c r="AJ262" i="30" s="1"/>
  <c r="BL219" i="30"/>
  <c r="G219" i="30" s="1"/>
  <c r="I193" i="30" s="1"/>
  <c r="U213" i="30"/>
  <c r="BP213" i="30"/>
  <c r="BH15" i="28"/>
  <c r="AP196" i="29"/>
  <c r="U108" i="29"/>
  <c r="AD108" i="29" s="1"/>
  <c r="AP91" i="29"/>
  <c r="M253" i="28"/>
  <c r="AD289" i="28"/>
  <c r="BH283" i="28"/>
  <c r="AL168" i="28"/>
  <c r="AX168" i="28" s="1"/>
  <c r="M15" i="28"/>
  <c r="G259" i="29"/>
  <c r="U196" i="29"/>
  <c r="AH196" i="29" s="1"/>
  <c r="G256" i="29"/>
  <c r="AP204" i="29"/>
  <c r="U213" i="29"/>
  <c r="AD213" i="29" s="1"/>
  <c r="U91" i="29"/>
  <c r="AH91" i="29" s="1"/>
  <c r="BP131" i="30"/>
  <c r="AR42" i="30"/>
  <c r="BD42" i="30" s="1"/>
  <c r="AP256" i="29"/>
  <c r="U204" i="29"/>
  <c r="AD204" i="29" s="1"/>
  <c r="BP265" i="30"/>
  <c r="BP101" i="30"/>
  <c r="AL269" i="28"/>
  <c r="G92" i="29"/>
  <c r="G147" i="29"/>
  <c r="AR265" i="30"/>
  <c r="AV265" i="30" s="1"/>
  <c r="AV108" i="30"/>
  <c r="S60" i="30"/>
  <c r="U243" i="30"/>
  <c r="BP243" i="30"/>
  <c r="AZ183" i="30"/>
  <c r="BD183" i="30"/>
  <c r="AV183" i="30"/>
  <c r="BD248" i="30"/>
  <c r="AZ248" i="30"/>
  <c r="AV248" i="30"/>
  <c r="AV269" i="30"/>
  <c r="BD269" i="30"/>
  <c r="AZ269" i="30"/>
  <c r="AZ187" i="30"/>
  <c r="AV187" i="30"/>
  <c r="BD187" i="30"/>
  <c r="BD147" i="30"/>
  <c r="AZ147" i="30"/>
  <c r="AV147" i="30"/>
  <c r="BD241" i="30"/>
  <c r="AZ241" i="30"/>
  <c r="AV241" i="30"/>
  <c r="BD140" i="30"/>
  <c r="AZ140" i="30"/>
  <c r="AV140" i="30"/>
  <c r="Q260" i="30"/>
  <c r="AZ126" i="30"/>
  <c r="AV126" i="30"/>
  <c r="BD126" i="30"/>
  <c r="BD92" i="30"/>
  <c r="AV92" i="30"/>
  <c r="AZ92" i="30"/>
  <c r="BD135" i="30"/>
  <c r="AZ135" i="30"/>
  <c r="AV135" i="30"/>
  <c r="AV89" i="30"/>
  <c r="AZ89" i="30"/>
  <c r="BD89" i="30"/>
  <c r="BD285" i="30"/>
  <c r="AZ285" i="30"/>
  <c r="AV285" i="30"/>
  <c r="BD278" i="30"/>
  <c r="AZ278" i="30"/>
  <c r="AV278" i="30"/>
  <c r="BD281" i="30"/>
  <c r="AZ281" i="30"/>
  <c r="AV281" i="30"/>
  <c r="AV274" i="30"/>
  <c r="BD274" i="30"/>
  <c r="AZ274" i="30"/>
  <c r="U255" i="30"/>
  <c r="BP255" i="30"/>
  <c r="BP204" i="30"/>
  <c r="U204" i="30"/>
  <c r="BD172" i="30"/>
  <c r="AZ172" i="30"/>
  <c r="AV172" i="30"/>
  <c r="AZ189" i="30"/>
  <c r="AV189" i="30"/>
  <c r="BD189" i="30"/>
  <c r="U139" i="30"/>
  <c r="BP139" i="30"/>
  <c r="BD171" i="30"/>
  <c r="AZ171" i="30"/>
  <c r="AV171" i="30"/>
  <c r="BD119" i="30"/>
  <c r="AZ119" i="30"/>
  <c r="AV119" i="30"/>
  <c r="BD137" i="30"/>
  <c r="AZ137" i="30"/>
  <c r="AV137" i="30"/>
  <c r="U111" i="30"/>
  <c r="BP111" i="30"/>
  <c r="BP97" i="30"/>
  <c r="U97" i="30"/>
  <c r="AV24" i="30"/>
  <c r="BD24" i="30"/>
  <c r="AZ24" i="30"/>
  <c r="BD51" i="30"/>
  <c r="AZ51" i="30"/>
  <c r="AV51" i="30"/>
  <c r="U274" i="30"/>
  <c r="BP274" i="30"/>
  <c r="U250" i="30"/>
  <c r="BP250" i="30"/>
  <c r="BP177" i="30"/>
  <c r="U177" i="30"/>
  <c r="BD167" i="30"/>
  <c r="AZ167" i="30"/>
  <c r="AV167" i="30"/>
  <c r="BD190" i="30"/>
  <c r="AZ190" i="30"/>
  <c r="AV190" i="30"/>
  <c r="AR204" i="30"/>
  <c r="BD186" i="30"/>
  <c r="AZ186" i="30"/>
  <c r="AV186" i="30"/>
  <c r="BD105" i="30"/>
  <c r="AV105" i="30"/>
  <c r="AZ105" i="30"/>
  <c r="AZ174" i="30"/>
  <c r="AV174" i="30"/>
  <c r="BD174" i="30"/>
  <c r="BR60" i="30"/>
  <c r="BD104" i="30"/>
  <c r="AZ104" i="30"/>
  <c r="AV104" i="30"/>
  <c r="AV52" i="30"/>
  <c r="BD52" i="30"/>
  <c r="AZ52" i="30"/>
  <c r="BD261" i="30"/>
  <c r="AZ261" i="30"/>
  <c r="AV261" i="30"/>
  <c r="BD180" i="30"/>
  <c r="AZ180" i="30"/>
  <c r="AV180" i="30"/>
  <c r="BD207" i="30"/>
  <c r="AZ207" i="30"/>
  <c r="AV207" i="30"/>
  <c r="AZ201" i="30"/>
  <c r="AV201" i="30"/>
  <c r="BD201" i="30"/>
  <c r="U173" i="30"/>
  <c r="BP173" i="30"/>
  <c r="U138" i="30"/>
  <c r="BP138" i="30"/>
  <c r="BD195" i="30"/>
  <c r="AZ195" i="30"/>
  <c r="AV195" i="30"/>
  <c r="AZ193" i="30"/>
  <c r="AV193" i="30"/>
  <c r="BD193" i="30"/>
  <c r="U169" i="30"/>
  <c r="BP169" i="30"/>
  <c r="BD192" i="30"/>
  <c r="AZ192" i="30"/>
  <c r="AV192" i="30"/>
  <c r="U126" i="30"/>
  <c r="BP126" i="30"/>
  <c r="AZ113" i="30"/>
  <c r="AV113" i="30"/>
  <c r="BD113" i="30"/>
  <c r="AZ103" i="30"/>
  <c r="BD103" i="30"/>
  <c r="AV103" i="30"/>
  <c r="BD101" i="30"/>
  <c r="AV101" i="30"/>
  <c r="AZ101" i="30"/>
  <c r="AZ50" i="30"/>
  <c r="BD50" i="30"/>
  <c r="AV50" i="30"/>
  <c r="AZ48" i="30"/>
  <c r="AV48" i="30"/>
  <c r="BD48" i="30"/>
  <c r="AZ44" i="30"/>
  <c r="BD275" i="30"/>
  <c r="AZ275" i="30"/>
  <c r="AV275" i="30"/>
  <c r="BD214" i="30"/>
  <c r="AZ214" i="30"/>
  <c r="AV214" i="30"/>
  <c r="AZ208" i="30"/>
  <c r="AV208" i="30"/>
  <c r="BD208" i="30"/>
  <c r="BP168" i="30"/>
  <c r="U168" i="30"/>
  <c r="BD166" i="30"/>
  <c r="AZ166" i="30"/>
  <c r="AV166" i="30"/>
  <c r="BD47" i="30"/>
  <c r="AZ47" i="30"/>
  <c r="AV47" i="30"/>
  <c r="AV255" i="30"/>
  <c r="BD255" i="30"/>
  <c r="AZ255" i="30"/>
  <c r="BD268" i="30"/>
  <c r="AZ268" i="30"/>
  <c r="AV268" i="30"/>
  <c r="U260" i="30"/>
  <c r="BP260" i="30"/>
  <c r="BD271" i="30"/>
  <c r="AZ271" i="30"/>
  <c r="AV271" i="30"/>
  <c r="BD247" i="30"/>
  <c r="AZ247" i="30"/>
  <c r="AV247" i="30"/>
  <c r="BD245" i="30"/>
  <c r="AZ245" i="30"/>
  <c r="AV245" i="30"/>
  <c r="BP147" i="30"/>
  <c r="U147" i="30"/>
  <c r="BD144" i="30"/>
  <c r="AZ198" i="30"/>
  <c r="BD198" i="30"/>
  <c r="AV198" i="30"/>
  <c r="BD181" i="30"/>
  <c r="AZ181" i="30"/>
  <c r="AV181" i="30"/>
  <c r="AZ107" i="30"/>
  <c r="BD107" i="30"/>
  <c r="AV107" i="30"/>
  <c r="AZ116" i="30"/>
  <c r="AV116" i="30"/>
  <c r="BD116" i="30"/>
  <c r="BD134" i="30"/>
  <c r="AZ134" i="30"/>
  <c r="AV134" i="30"/>
  <c r="BD96" i="30"/>
  <c r="AV96" i="30"/>
  <c r="AZ96" i="30"/>
  <c r="BT219" i="30"/>
  <c r="AN219" i="30" s="1"/>
  <c r="AZ58" i="30"/>
  <c r="BD58" i="30"/>
  <c r="AV58" i="30"/>
  <c r="BD33" i="30"/>
  <c r="AZ33" i="30"/>
  <c r="AV33" i="30"/>
  <c r="BD253" i="30"/>
  <c r="AZ253" i="30"/>
  <c r="AV253" i="30"/>
  <c r="BD254" i="30"/>
  <c r="AZ254" i="30"/>
  <c r="AV254" i="30"/>
  <c r="BD280" i="30"/>
  <c r="AZ280" i="30"/>
  <c r="AV280" i="30"/>
  <c r="BD178" i="30"/>
  <c r="AZ178" i="30"/>
  <c r="AV178" i="30"/>
  <c r="BD259" i="30"/>
  <c r="AZ259" i="30"/>
  <c r="AV259" i="30"/>
  <c r="BD202" i="30"/>
  <c r="AZ202" i="30"/>
  <c r="AV202" i="30"/>
  <c r="U140" i="30"/>
  <c r="BP140" i="30"/>
  <c r="BD143" i="30"/>
  <c r="AZ143" i="30"/>
  <c r="AV143" i="30"/>
  <c r="AR138" i="30"/>
  <c r="BD125" i="30"/>
  <c r="AZ125" i="30"/>
  <c r="AV125" i="30"/>
  <c r="U129" i="30"/>
  <c r="BP129" i="30"/>
  <c r="AZ191" i="30"/>
  <c r="BD95" i="30"/>
  <c r="AZ95" i="30"/>
  <c r="AV95" i="30"/>
  <c r="AV38" i="30"/>
  <c r="BD38" i="30"/>
  <c r="AZ38" i="30"/>
  <c r="BD36" i="30"/>
  <c r="AZ36" i="30"/>
  <c r="AV36" i="30"/>
  <c r="AZ54" i="30"/>
  <c r="AV54" i="30"/>
  <c r="BD54" i="30"/>
  <c r="U199" i="30"/>
  <c r="BP199" i="30"/>
  <c r="BD243" i="30"/>
  <c r="AZ243" i="30"/>
  <c r="AV243" i="30"/>
  <c r="BL287" i="30"/>
  <c r="G287" i="30" s="1"/>
  <c r="AV250" i="30"/>
  <c r="BD250" i="30"/>
  <c r="AZ250" i="30"/>
  <c r="AR168" i="30"/>
  <c r="BD127" i="30"/>
  <c r="AZ127" i="30"/>
  <c r="AV127" i="30"/>
  <c r="BD115" i="30"/>
  <c r="AZ115" i="30"/>
  <c r="AV115" i="30"/>
  <c r="BP96" i="30"/>
  <c r="U96" i="30"/>
  <c r="AR14" i="30"/>
  <c r="BL14" i="30"/>
  <c r="BL60" i="30" s="1"/>
  <c r="E60" i="30"/>
  <c r="E289" i="30" s="1"/>
  <c r="G14" i="30"/>
  <c r="AZ39" i="30"/>
  <c r="BD39" i="30"/>
  <c r="AV39" i="30"/>
  <c r="BD26" i="30"/>
  <c r="AZ26" i="30"/>
  <c r="AV26" i="30"/>
  <c r="BD41" i="30"/>
  <c r="AZ41" i="30"/>
  <c r="AV41" i="30"/>
  <c r="U279" i="30"/>
  <c r="BP279" i="30"/>
  <c r="U248" i="30"/>
  <c r="BP248" i="30"/>
  <c r="BD211" i="30"/>
  <c r="AZ211" i="30"/>
  <c r="AV211" i="30"/>
  <c r="BD242" i="30"/>
  <c r="AZ242" i="30"/>
  <c r="AV242" i="30"/>
  <c r="BD177" i="30"/>
  <c r="AZ177" i="30"/>
  <c r="AV177" i="30"/>
  <c r="AZ146" i="30"/>
  <c r="BD146" i="30"/>
  <c r="AV146" i="30"/>
  <c r="AZ93" i="30"/>
  <c r="AV93" i="30"/>
  <c r="BD93" i="30"/>
  <c r="U121" i="30"/>
  <c r="BP121" i="30"/>
  <c r="BD97" i="30"/>
  <c r="AZ97" i="30"/>
  <c r="AV97" i="30"/>
  <c r="BP95" i="30"/>
  <c r="U95" i="30"/>
  <c r="AZ35" i="30"/>
  <c r="BD35" i="30"/>
  <c r="AV35" i="30"/>
  <c r="AZ34" i="30"/>
  <c r="AV34" i="30"/>
  <c r="BD34" i="30"/>
  <c r="BD27" i="30"/>
  <c r="AZ27" i="30"/>
  <c r="AV27" i="30"/>
  <c r="AZ57" i="30"/>
  <c r="BD57" i="30"/>
  <c r="AV57" i="30"/>
  <c r="BD56" i="30"/>
  <c r="AZ56" i="30"/>
  <c r="AV56" i="30"/>
  <c r="BD23" i="30"/>
  <c r="AZ23" i="30"/>
  <c r="AV23" i="30"/>
  <c r="BD28" i="30"/>
  <c r="AZ28" i="30"/>
  <c r="AV28" i="30"/>
  <c r="BD277" i="30"/>
  <c r="AZ277" i="30"/>
  <c r="AV277" i="30"/>
  <c r="BP249" i="30"/>
  <c r="U249" i="30"/>
  <c r="AV284" i="30"/>
  <c r="BD284" i="30"/>
  <c r="AZ284" i="30"/>
  <c r="AR249" i="30"/>
  <c r="BD263" i="30"/>
  <c r="AZ263" i="30"/>
  <c r="AV263" i="30"/>
  <c r="U269" i="30"/>
  <c r="BP269" i="30"/>
  <c r="AP280" i="30"/>
  <c r="AP243" i="30"/>
  <c r="AZ203" i="30"/>
  <c r="BD203" i="30"/>
  <c r="AV203" i="30"/>
  <c r="AR169" i="30"/>
  <c r="AZ102" i="30"/>
  <c r="BD102" i="30"/>
  <c r="AV102" i="30"/>
  <c r="U116" i="30"/>
  <c r="BP116" i="30"/>
  <c r="BD139" i="30"/>
  <c r="AZ139" i="30"/>
  <c r="AV139" i="30"/>
  <c r="BP98" i="30"/>
  <c r="U98" i="30"/>
  <c r="AZ117" i="30"/>
  <c r="AV117" i="30"/>
  <c r="BD117" i="30"/>
  <c r="U125" i="30"/>
  <c r="BP125" i="30"/>
  <c r="AR121" i="30"/>
  <c r="BP92" i="30"/>
  <c r="U92" i="30"/>
  <c r="BD18" i="30"/>
  <c r="AZ18" i="30"/>
  <c r="AV18" i="30"/>
  <c r="BD272" i="30"/>
  <c r="BD273" i="30"/>
  <c r="AZ273" i="30"/>
  <c r="AV273" i="30"/>
  <c r="U183" i="30"/>
  <c r="BP183" i="30"/>
  <c r="BD209" i="30"/>
  <c r="AZ209" i="30"/>
  <c r="AV209" i="30"/>
  <c r="BD216" i="30"/>
  <c r="AZ216" i="30"/>
  <c r="AV216" i="30"/>
  <c r="BD210" i="30"/>
  <c r="AV210" i="30"/>
  <c r="AZ210" i="30"/>
  <c r="BD175" i="30"/>
  <c r="AZ175" i="30"/>
  <c r="AV175" i="30"/>
  <c r="BD215" i="30"/>
  <c r="AZ215" i="30"/>
  <c r="AV215" i="30"/>
  <c r="BD133" i="30"/>
  <c r="AZ133" i="30"/>
  <c r="AV133" i="30"/>
  <c r="U93" i="30"/>
  <c r="BP93" i="30"/>
  <c r="BD120" i="30"/>
  <c r="AZ120" i="30"/>
  <c r="AV120" i="30"/>
  <c r="S219" i="30"/>
  <c r="BP89" i="30"/>
  <c r="U89" i="30"/>
  <c r="BN219" i="30"/>
  <c r="O219" i="30" s="1"/>
  <c r="AR98" i="30"/>
  <c r="AX289" i="30"/>
  <c r="BD16" i="30"/>
  <c r="AZ16" i="30"/>
  <c r="AV16" i="30"/>
  <c r="BD21" i="30"/>
  <c r="AZ21" i="30"/>
  <c r="AV21" i="30"/>
  <c r="BD267" i="30"/>
  <c r="AZ267" i="30"/>
  <c r="AV267" i="30"/>
  <c r="BD217" i="30"/>
  <c r="AZ217" i="30"/>
  <c r="AV217" i="30"/>
  <c r="U241" i="30"/>
  <c r="S287" i="30"/>
  <c r="BP241" i="30"/>
  <c r="BD256" i="30"/>
  <c r="AZ256" i="30"/>
  <c r="AV256" i="30"/>
  <c r="U187" i="30"/>
  <c r="BP187" i="30"/>
  <c r="BP135" i="30"/>
  <c r="U135" i="30"/>
  <c r="BD205" i="30"/>
  <c r="AV205" i="30"/>
  <c r="AZ205" i="30"/>
  <c r="AV129" i="30"/>
  <c r="BD129" i="30"/>
  <c r="AZ129" i="30"/>
  <c r="BD196" i="30"/>
  <c r="AZ196" i="30"/>
  <c r="AV196" i="30"/>
  <c r="BD122" i="30"/>
  <c r="AZ122" i="30"/>
  <c r="AV122" i="30"/>
  <c r="BD110" i="30"/>
  <c r="AV110" i="30"/>
  <c r="AZ110" i="30"/>
  <c r="AZ179" i="30"/>
  <c r="AV179" i="30"/>
  <c r="BD179" i="30"/>
  <c r="BD173" i="30"/>
  <c r="AZ173" i="30"/>
  <c r="AV173" i="30"/>
  <c r="AZ40" i="30"/>
  <c r="AV40" i="30"/>
  <c r="BD40" i="30"/>
  <c r="BD262" i="30"/>
  <c r="AZ262" i="30"/>
  <c r="AV262" i="30"/>
  <c r="U284" i="30"/>
  <c r="BP284" i="30"/>
  <c r="BD251" i="30"/>
  <c r="AZ251" i="30"/>
  <c r="AV251" i="30"/>
  <c r="BD244" i="30"/>
  <c r="AZ244" i="30"/>
  <c r="AV244" i="30"/>
  <c r="AR260" i="30"/>
  <c r="BP209" i="30"/>
  <c r="U209" i="30"/>
  <c r="AR279" i="30"/>
  <c r="U192" i="30"/>
  <c r="BP192" i="30"/>
  <c r="BD266" i="30"/>
  <c r="AZ266" i="30"/>
  <c r="AV266" i="30"/>
  <c r="AR199" i="30"/>
  <c r="U133" i="30"/>
  <c r="BP133" i="30"/>
  <c r="AZ184" i="30"/>
  <c r="AV184" i="30"/>
  <c r="BD184" i="30"/>
  <c r="U113" i="30"/>
  <c r="BP113" i="30"/>
  <c r="AZ111" i="30"/>
  <c r="AV111" i="30"/>
  <c r="BD111" i="30"/>
  <c r="BD141" i="30"/>
  <c r="AZ141" i="30"/>
  <c r="AV141" i="30"/>
  <c r="BJ289" i="30"/>
  <c r="BD22" i="30"/>
  <c r="AZ22" i="30"/>
  <c r="AV22" i="30"/>
  <c r="AT111" i="28"/>
  <c r="AP111" i="28"/>
  <c r="AX111" i="28"/>
  <c r="AX209" i="28"/>
  <c r="AP209" i="28"/>
  <c r="AL284" i="28"/>
  <c r="AX284" i="28" s="1"/>
  <c r="BH268" i="28"/>
  <c r="M123" i="28"/>
  <c r="M90" i="28"/>
  <c r="U134" i="29"/>
  <c r="Z134" i="29" s="1"/>
  <c r="AH265" i="29"/>
  <c r="Z265" i="29"/>
  <c r="M284" i="28"/>
  <c r="BH279" i="28"/>
  <c r="M268" i="28"/>
  <c r="AL99" i="28"/>
  <c r="AX99" i="28" s="1"/>
  <c r="BH99" i="28"/>
  <c r="AL277" i="28"/>
  <c r="AR287" i="29"/>
  <c r="Q287" i="29" s="1"/>
  <c r="U33" i="29"/>
  <c r="AD33" i="29" s="1"/>
  <c r="AP32" i="29"/>
  <c r="G32" i="29"/>
  <c r="M279" i="28"/>
  <c r="BD289" i="28"/>
  <c r="AL40" i="28"/>
  <c r="AP40" i="28" s="1"/>
  <c r="AP166" i="29"/>
  <c r="U166" i="29"/>
  <c r="G166" i="29"/>
  <c r="AL20" i="28"/>
  <c r="AX20" i="28" s="1"/>
  <c r="E219" i="29"/>
  <c r="AP165" i="29"/>
  <c r="U165" i="29"/>
  <c r="U41" i="29"/>
  <c r="G41" i="29"/>
  <c r="AP41" i="29"/>
  <c r="AL52" i="28"/>
  <c r="Z191" i="29"/>
  <c r="AP114" i="29"/>
  <c r="AH279" i="29"/>
  <c r="Z279" i="29"/>
  <c r="AH250" i="29"/>
  <c r="Z250" i="29"/>
  <c r="M277" i="28"/>
  <c r="AD191" i="29"/>
  <c r="U114" i="29"/>
  <c r="AD114" i="29" s="1"/>
  <c r="AR289" i="28"/>
  <c r="O289" i="29"/>
  <c r="G24" i="29"/>
  <c r="BH23" i="28"/>
  <c r="AL125" i="28"/>
  <c r="AT125" i="28" s="1"/>
  <c r="AD265" i="29"/>
  <c r="AP57" i="29"/>
  <c r="AD110" i="29"/>
  <c r="U24" i="29"/>
  <c r="Z24" i="29" s="1"/>
  <c r="M40" i="28"/>
  <c r="AL23" i="28"/>
  <c r="AD250" i="29"/>
  <c r="AP137" i="29"/>
  <c r="AH168" i="29"/>
  <c r="AD168" i="29"/>
  <c r="Z168" i="29"/>
  <c r="Z262" i="29"/>
  <c r="AH262" i="29"/>
  <c r="AD262" i="29"/>
  <c r="AH203" i="29"/>
  <c r="AD203" i="29"/>
  <c r="Z203" i="29"/>
  <c r="AD192" i="29"/>
  <c r="Z192" i="29"/>
  <c r="AH192" i="29"/>
  <c r="AD283" i="29"/>
  <c r="Z283" i="29"/>
  <c r="AH283" i="29"/>
  <c r="AR219" i="29"/>
  <c r="Q219" i="29" s="1"/>
  <c r="AH214" i="29"/>
  <c r="AD214" i="29"/>
  <c r="Z214" i="29"/>
  <c r="AH187" i="29"/>
  <c r="AD187" i="29"/>
  <c r="Z187" i="29"/>
  <c r="AH113" i="29"/>
  <c r="AD113" i="29"/>
  <c r="Z113" i="29"/>
  <c r="AH101" i="29"/>
  <c r="Z101" i="29"/>
  <c r="Z131" i="29"/>
  <c r="AH131" i="29"/>
  <c r="AD131" i="29"/>
  <c r="AH50" i="29"/>
  <c r="AD50" i="29"/>
  <c r="Z50" i="29"/>
  <c r="AH36" i="29"/>
  <c r="AD36" i="29"/>
  <c r="Z36" i="29"/>
  <c r="AH15" i="29"/>
  <c r="AD15" i="29"/>
  <c r="Z15" i="29"/>
  <c r="AD245" i="29"/>
  <c r="Z245" i="29"/>
  <c r="AH245" i="29"/>
  <c r="Z215" i="29"/>
  <c r="AH215" i="29"/>
  <c r="AD215" i="29"/>
  <c r="AH247" i="29"/>
  <c r="AD247" i="29"/>
  <c r="Z247" i="29"/>
  <c r="AH185" i="29"/>
  <c r="AD185" i="29"/>
  <c r="Z185" i="29"/>
  <c r="AH197" i="29"/>
  <c r="AD197" i="29"/>
  <c r="Z197" i="29"/>
  <c r="Z47" i="29"/>
  <c r="AH47" i="29"/>
  <c r="AD47" i="29"/>
  <c r="AH121" i="29"/>
  <c r="AD121" i="29"/>
  <c r="Z121" i="29"/>
  <c r="AH48" i="29"/>
  <c r="AD48" i="29"/>
  <c r="Z48" i="29"/>
  <c r="Z56" i="29"/>
  <c r="AH56" i="29"/>
  <c r="AD56" i="29"/>
  <c r="Z102" i="29"/>
  <c r="AH102" i="29"/>
  <c r="AD102" i="29"/>
  <c r="AH269" i="29"/>
  <c r="AD269" i="29"/>
  <c r="Z269" i="29"/>
  <c r="Z195" i="29"/>
  <c r="AH195" i="29"/>
  <c r="AD195" i="29"/>
  <c r="AH183" i="29"/>
  <c r="AD183" i="29"/>
  <c r="Z183" i="29"/>
  <c r="AD184" i="29"/>
  <c r="Z184" i="29"/>
  <c r="AH184" i="29"/>
  <c r="AH211" i="29"/>
  <c r="AD211" i="29"/>
  <c r="Z211" i="29"/>
  <c r="Z186" i="29"/>
  <c r="AH186" i="29"/>
  <c r="AD186" i="29"/>
  <c r="AH174" i="29"/>
  <c r="AD174" i="29"/>
  <c r="Z174" i="29"/>
  <c r="AD122" i="29"/>
  <c r="Z122" i="29"/>
  <c r="AH122" i="29"/>
  <c r="AH141" i="29"/>
  <c r="AD141" i="29"/>
  <c r="Z141" i="29"/>
  <c r="AP39" i="29"/>
  <c r="U39" i="29"/>
  <c r="G39" i="29"/>
  <c r="AD32" i="29"/>
  <c r="AH32" i="29"/>
  <c r="Z32" i="29"/>
  <c r="Z256" i="29"/>
  <c r="AH256" i="29"/>
  <c r="AD256" i="29"/>
  <c r="AH257" i="29"/>
  <c r="AD257" i="29"/>
  <c r="Z257" i="29"/>
  <c r="AH210" i="29"/>
  <c r="AD210" i="29"/>
  <c r="Z210" i="29"/>
  <c r="G173" i="29"/>
  <c r="U173" i="29"/>
  <c r="AP173" i="29"/>
  <c r="AH57" i="29"/>
  <c r="AD57" i="29"/>
  <c r="Z57" i="29"/>
  <c r="AH105" i="29"/>
  <c r="AD105" i="29"/>
  <c r="Z105" i="29"/>
  <c r="AD44" i="29"/>
  <c r="AD143" i="29"/>
  <c r="Z143" i="29"/>
  <c r="AH143" i="29"/>
  <c r="AH144" i="29"/>
  <c r="AD144" i="29"/>
  <c r="Z144" i="29"/>
  <c r="AH127" i="29"/>
  <c r="AD127" i="29"/>
  <c r="Z127" i="29"/>
  <c r="G27" i="29"/>
  <c r="U27" i="29"/>
  <c r="AP27" i="29"/>
  <c r="Z20" i="29"/>
  <c r="AH20" i="29"/>
  <c r="AD20" i="29"/>
  <c r="AH21" i="29"/>
  <c r="AD21" i="29"/>
  <c r="Z21" i="29"/>
  <c r="AH241" i="29"/>
  <c r="AD241" i="29"/>
  <c r="Z241" i="29"/>
  <c r="AH175" i="29"/>
  <c r="AD175" i="29"/>
  <c r="Z175" i="29"/>
  <c r="AH266" i="29"/>
  <c r="AD266" i="29"/>
  <c r="Z266" i="29"/>
  <c r="AD207" i="29"/>
  <c r="Z207" i="29"/>
  <c r="AH207" i="29"/>
  <c r="Z145" i="29"/>
  <c r="AH145" i="29"/>
  <c r="AH129" i="29"/>
  <c r="AD129" i="29"/>
  <c r="Z129" i="29"/>
  <c r="AH58" i="29"/>
  <c r="AD58" i="29"/>
  <c r="Z58" i="29"/>
  <c r="AD23" i="29"/>
  <c r="AH23" i="29"/>
  <c r="Z23" i="29"/>
  <c r="AH29" i="29"/>
  <c r="Z29" i="29"/>
  <c r="AD29" i="29"/>
  <c r="AH275" i="29"/>
  <c r="AD275" i="29"/>
  <c r="Z275" i="29"/>
  <c r="AH261" i="29"/>
  <c r="AD261" i="29"/>
  <c r="Z261" i="29"/>
  <c r="AH189" i="29"/>
  <c r="AD189" i="29"/>
  <c r="Z189" i="29"/>
  <c r="AD169" i="29"/>
  <c r="Z169" i="29"/>
  <c r="AH169" i="29"/>
  <c r="AH123" i="29"/>
  <c r="AD123" i="29"/>
  <c r="Z123" i="29"/>
  <c r="AH119" i="29"/>
  <c r="AD119" i="29"/>
  <c r="Z119" i="29"/>
  <c r="AD45" i="29"/>
  <c r="Z45" i="29"/>
  <c r="AH45" i="29"/>
  <c r="AH103" i="29"/>
  <c r="AD103" i="29"/>
  <c r="Z103" i="29"/>
  <c r="AJ289" i="29"/>
  <c r="AP38" i="29"/>
  <c r="G38" i="29"/>
  <c r="U38" i="29"/>
  <c r="Z201" i="29"/>
  <c r="AH201" i="29"/>
  <c r="AD201" i="29"/>
  <c r="Z242" i="29"/>
  <c r="AH242" i="29"/>
  <c r="AD242" i="29"/>
  <c r="Z204" i="29"/>
  <c r="AH109" i="29"/>
  <c r="AD109" i="29"/>
  <c r="Z109" i="29"/>
  <c r="Z40" i="29"/>
  <c r="AD40" i="29"/>
  <c r="AH40" i="29"/>
  <c r="K289" i="29"/>
  <c r="AB289" i="29"/>
  <c r="Z28" i="29"/>
  <c r="AH28" i="29"/>
  <c r="AD28" i="29"/>
  <c r="AH24" i="29"/>
  <c r="G181" i="29"/>
  <c r="U181" i="29"/>
  <c r="AP181" i="29"/>
  <c r="AH263" i="29"/>
  <c r="AD263" i="29"/>
  <c r="Z263" i="29"/>
  <c r="AP171" i="29"/>
  <c r="G171" i="29"/>
  <c r="U171" i="29"/>
  <c r="AH199" i="29"/>
  <c r="AD199" i="29"/>
  <c r="Z199" i="29"/>
  <c r="AH95" i="29"/>
  <c r="AD95" i="29"/>
  <c r="Z95" i="29"/>
  <c r="X289" i="29"/>
  <c r="AH132" i="29"/>
  <c r="AD132" i="29"/>
  <c r="Z132" i="29"/>
  <c r="AH46" i="29"/>
  <c r="AD46" i="29"/>
  <c r="Z46" i="29"/>
  <c r="Z26" i="29"/>
  <c r="AH26" i="29"/>
  <c r="AD26" i="29"/>
  <c r="AH16" i="29"/>
  <c r="AD16" i="29"/>
  <c r="Z16" i="29"/>
  <c r="AH216" i="29"/>
  <c r="AD216" i="29"/>
  <c r="Z216" i="29"/>
  <c r="AP167" i="29"/>
  <c r="U167" i="29"/>
  <c r="G167" i="29"/>
  <c r="AH54" i="29"/>
  <c r="AD54" i="29"/>
  <c r="Z54" i="29"/>
  <c r="AH98" i="29"/>
  <c r="AD98" i="29"/>
  <c r="Z98" i="29"/>
  <c r="Z116" i="29"/>
  <c r="AH116" i="29"/>
  <c r="AD116" i="29"/>
  <c r="AH120" i="29"/>
  <c r="AH97" i="29"/>
  <c r="AD97" i="29"/>
  <c r="Z97" i="29"/>
  <c r="AH117" i="29"/>
  <c r="AD117" i="29"/>
  <c r="Z117" i="29"/>
  <c r="AD274" i="29"/>
  <c r="Z274" i="29"/>
  <c r="AH274" i="29"/>
  <c r="AH208" i="29"/>
  <c r="AD208" i="29"/>
  <c r="Z208" i="29"/>
  <c r="Z285" i="29"/>
  <c r="AH285" i="29"/>
  <c r="AD285" i="29"/>
  <c r="AH217" i="29"/>
  <c r="AD217" i="29"/>
  <c r="Z217" i="29"/>
  <c r="AH278" i="29"/>
  <c r="AD278" i="29"/>
  <c r="Z278" i="29"/>
  <c r="Z248" i="29"/>
  <c r="AH248" i="29"/>
  <c r="AD248" i="29"/>
  <c r="AH253" i="29"/>
  <c r="AD253" i="29"/>
  <c r="Z253" i="29"/>
  <c r="AH251" i="29"/>
  <c r="AD251" i="29"/>
  <c r="Z251" i="29"/>
  <c r="Z180" i="29"/>
  <c r="AH180" i="29"/>
  <c r="AD180" i="29"/>
  <c r="AH135" i="29"/>
  <c r="AD135" i="29"/>
  <c r="Z135" i="29"/>
  <c r="AH107" i="29"/>
  <c r="AD107" i="29"/>
  <c r="Z107" i="29"/>
  <c r="AR60" i="29"/>
  <c r="AN289" i="29"/>
  <c r="AH133" i="29"/>
  <c r="AD133" i="29"/>
  <c r="Z133" i="29"/>
  <c r="AH18" i="29"/>
  <c r="AD18" i="29"/>
  <c r="Z18" i="29"/>
  <c r="Z14" i="29"/>
  <c r="AH14" i="29"/>
  <c r="AD14" i="29"/>
  <c r="AH202" i="29"/>
  <c r="AD202" i="29"/>
  <c r="Z202" i="29"/>
  <c r="Z254" i="29"/>
  <c r="AH115" i="29"/>
  <c r="AD115" i="29"/>
  <c r="Z115" i="29"/>
  <c r="Z172" i="29"/>
  <c r="AH172" i="29"/>
  <c r="AD172" i="29"/>
  <c r="M289" i="29"/>
  <c r="AH104" i="29"/>
  <c r="AD104" i="29"/>
  <c r="Z104" i="29"/>
  <c r="AH51" i="29"/>
  <c r="AD51" i="29"/>
  <c r="Z51" i="29"/>
  <c r="E60" i="29"/>
  <c r="AH22" i="29"/>
  <c r="AD22" i="29"/>
  <c r="Z22" i="29"/>
  <c r="AD260" i="29"/>
  <c r="Z260" i="29"/>
  <c r="AH260" i="29"/>
  <c r="Z277" i="29"/>
  <c r="AH277" i="29"/>
  <c r="AD277" i="29"/>
  <c r="AH243" i="29"/>
  <c r="AD243" i="29"/>
  <c r="Z243" i="29"/>
  <c r="AD268" i="29"/>
  <c r="Z268" i="29"/>
  <c r="AH268" i="29"/>
  <c r="AH146" i="29"/>
  <c r="AD146" i="29"/>
  <c r="Z146" i="29"/>
  <c r="AD128" i="29"/>
  <c r="Z128" i="29"/>
  <c r="AH128" i="29"/>
  <c r="AD99" i="29"/>
  <c r="Z99" i="29"/>
  <c r="AH99" i="29"/>
  <c r="AH193" i="29"/>
  <c r="AD193" i="29"/>
  <c r="Z193" i="29"/>
  <c r="AH140" i="29"/>
  <c r="AD140" i="29"/>
  <c r="Z140" i="29"/>
  <c r="AD17" i="29"/>
  <c r="Z17" i="29"/>
  <c r="AH17" i="29"/>
  <c r="AT209" i="28"/>
  <c r="AH219" i="28"/>
  <c r="AJ202" i="28" s="1"/>
  <c r="M134" i="28"/>
  <c r="AL14" i="28"/>
  <c r="AT14" i="28" s="1"/>
  <c r="BH90" i="28"/>
  <c r="AL35" i="28"/>
  <c r="AT35" i="28" s="1"/>
  <c r="AL44" i="28"/>
  <c r="AL216" i="28"/>
  <c r="M266" i="28"/>
  <c r="AL131" i="28"/>
  <c r="AT131" i="28" s="1"/>
  <c r="BH14" i="28"/>
  <c r="BH39" i="28"/>
  <c r="M213" i="28"/>
  <c r="BH213" i="28"/>
  <c r="BH247" i="28"/>
  <c r="BH216" i="28"/>
  <c r="BH47" i="28"/>
  <c r="M131" i="28"/>
  <c r="BH56" i="28"/>
  <c r="M56" i="28"/>
  <c r="M247" i="28"/>
  <c r="AL266" i="28"/>
  <c r="AX266" i="28" s="1"/>
  <c r="M104" i="28"/>
  <c r="M47" i="28"/>
  <c r="M27" i="28"/>
  <c r="AL217" i="28"/>
  <c r="AT217" i="28" s="1"/>
  <c r="BF287" i="28"/>
  <c r="BH210" i="28"/>
  <c r="BH20" i="28"/>
  <c r="AL17" i="28"/>
  <c r="M39" i="28"/>
  <c r="BF219" i="28"/>
  <c r="AL259" i="28"/>
  <c r="BH273" i="28"/>
  <c r="AL273" i="28"/>
  <c r="Y289" i="28"/>
  <c r="AL56" i="28"/>
  <c r="AX56" i="28" s="1"/>
  <c r="M105" i="28"/>
  <c r="BH105" i="28"/>
  <c r="BH243" i="28"/>
  <c r="M95" i="28"/>
  <c r="BH95" i="28"/>
  <c r="BH248" i="28"/>
  <c r="M248" i="28"/>
  <c r="M209" i="28"/>
  <c r="BH209" i="28"/>
  <c r="G219" i="28"/>
  <c r="I201" i="28" s="1"/>
  <c r="BH255" i="28"/>
  <c r="AL255" i="28"/>
  <c r="M255" i="28"/>
  <c r="BH126" i="28"/>
  <c r="M126" i="28"/>
  <c r="AL121" i="28"/>
  <c r="AX108" i="28"/>
  <c r="AT108" i="28"/>
  <c r="AP108" i="28"/>
  <c r="AX183" i="28"/>
  <c r="AT183" i="28"/>
  <c r="AP183" i="28"/>
  <c r="AP117" i="28"/>
  <c r="AX117" i="28"/>
  <c r="AT117" i="28"/>
  <c r="AX263" i="28"/>
  <c r="AT263" i="28"/>
  <c r="AP263" i="28"/>
  <c r="AX107" i="28"/>
  <c r="AT107" i="28"/>
  <c r="AP107" i="28"/>
  <c r="AX177" i="28"/>
  <c r="AT177" i="28"/>
  <c r="AP177" i="28"/>
  <c r="AP196" i="28"/>
  <c r="AX196" i="28"/>
  <c r="AT196" i="28"/>
  <c r="AP197" i="28"/>
  <c r="AX197" i="28"/>
  <c r="AT197" i="28"/>
  <c r="AX256" i="28"/>
  <c r="AT256" i="28"/>
  <c r="AP256" i="28"/>
  <c r="AT207" i="28"/>
  <c r="AP207" i="28"/>
  <c r="AX207" i="28"/>
  <c r="AT214" i="28"/>
  <c r="AP214" i="28"/>
  <c r="AX214" i="28"/>
  <c r="AX46" i="28"/>
  <c r="AP46" i="28"/>
  <c r="AT46" i="28"/>
  <c r="AX285" i="28"/>
  <c r="AT285" i="28"/>
  <c r="AP285" i="28"/>
  <c r="BH241" i="28"/>
  <c r="K287" i="28"/>
  <c r="AL241" i="28"/>
  <c r="M241" i="28"/>
  <c r="AX217" i="28"/>
  <c r="AX184" i="28"/>
  <c r="AT184" i="28"/>
  <c r="AP184" i="28"/>
  <c r="M186" i="28"/>
  <c r="BH186" i="28"/>
  <c r="M198" i="28"/>
  <c r="BH198" i="28"/>
  <c r="AL186" i="28"/>
  <c r="AL198" i="28"/>
  <c r="M260" i="28"/>
  <c r="BH260" i="28"/>
  <c r="AX195" i="28"/>
  <c r="AT195" i="28"/>
  <c r="AP195" i="28"/>
  <c r="BH175" i="28"/>
  <c r="M175" i="28"/>
  <c r="M92" i="28"/>
  <c r="BH92" i="28"/>
  <c r="BH128" i="28"/>
  <c r="M128" i="28"/>
  <c r="AX109" i="28"/>
  <c r="M97" i="28"/>
  <c r="BH97" i="28"/>
  <c r="BJ60" i="28"/>
  <c r="BH45" i="28"/>
  <c r="M45" i="28"/>
  <c r="AL58" i="28"/>
  <c r="M58" i="28"/>
  <c r="BH58" i="28"/>
  <c r="AX36" i="28"/>
  <c r="AP36" i="28"/>
  <c r="AT36" i="28"/>
  <c r="AP254" i="28"/>
  <c r="AX254" i="28"/>
  <c r="AT254" i="28"/>
  <c r="M179" i="28"/>
  <c r="BH179" i="28"/>
  <c r="AP192" i="28"/>
  <c r="AX192" i="28"/>
  <c r="AT192" i="28"/>
  <c r="AP279" i="28"/>
  <c r="AX279" i="28"/>
  <c r="AT279" i="28"/>
  <c r="M195" i="28"/>
  <c r="BH195" i="28"/>
  <c r="AP250" i="28"/>
  <c r="AX250" i="28"/>
  <c r="AT250" i="28"/>
  <c r="BH201" i="28"/>
  <c r="M201" i="28"/>
  <c r="AP272" i="28"/>
  <c r="AX272" i="28"/>
  <c r="AT272" i="28"/>
  <c r="M114" i="28"/>
  <c r="AL114" i="28"/>
  <c r="BH114" i="28"/>
  <c r="BH167" i="28"/>
  <c r="M167" i="28"/>
  <c r="AL167" i="28"/>
  <c r="AL201" i="28"/>
  <c r="BH119" i="28"/>
  <c r="M119" i="28"/>
  <c r="AL119" i="28"/>
  <c r="AX134" i="28"/>
  <c r="AP134" i="28"/>
  <c r="AT134" i="28"/>
  <c r="M38" i="28"/>
  <c r="AL38" i="28"/>
  <c r="BH38" i="28"/>
  <c r="BH41" i="28"/>
  <c r="M41" i="28"/>
  <c r="AX27" i="28"/>
  <c r="AT27" i="28"/>
  <c r="AP27" i="28"/>
  <c r="AT210" i="28"/>
  <c r="AP210" i="28"/>
  <c r="AX210" i="28"/>
  <c r="M172" i="28"/>
  <c r="BH172" i="28"/>
  <c r="M187" i="28"/>
  <c r="BH187" i="28"/>
  <c r="AP247" i="28"/>
  <c r="AX247" i="28"/>
  <c r="AT247" i="28"/>
  <c r="M245" i="28"/>
  <c r="BH245" i="28"/>
  <c r="AL171" i="28"/>
  <c r="M171" i="28"/>
  <c r="BH171" i="28"/>
  <c r="M110" i="28"/>
  <c r="AL110" i="28"/>
  <c r="BH110" i="28"/>
  <c r="AL146" i="28"/>
  <c r="M146" i="28"/>
  <c r="BH146" i="28"/>
  <c r="AL169" i="28"/>
  <c r="M169" i="28"/>
  <c r="BH169" i="28"/>
  <c r="AL143" i="28"/>
  <c r="M143" i="28"/>
  <c r="BH143" i="28"/>
  <c r="AX91" i="28"/>
  <c r="AT91" i="28"/>
  <c r="AP91" i="28"/>
  <c r="AL92" i="28"/>
  <c r="U289" i="28"/>
  <c r="AL98" i="28"/>
  <c r="M98" i="28"/>
  <c r="BH98" i="28"/>
  <c r="M53" i="28"/>
  <c r="BH53" i="28"/>
  <c r="AL53" i="28"/>
  <c r="AX29" i="28"/>
  <c r="AT29" i="28"/>
  <c r="AP29" i="28"/>
  <c r="AP39" i="28"/>
  <c r="AX39" i="28"/>
  <c r="AT39" i="28"/>
  <c r="G287" i="28"/>
  <c r="M180" i="28"/>
  <c r="BH180" i="28"/>
  <c r="M242" i="28"/>
  <c r="BH242" i="28"/>
  <c r="AL179" i="28"/>
  <c r="M189" i="28"/>
  <c r="BH189" i="28"/>
  <c r="AL189" i="28"/>
  <c r="AP268" i="28"/>
  <c r="AX268" i="28"/>
  <c r="AT268" i="28"/>
  <c r="BH135" i="28"/>
  <c r="M135" i="28"/>
  <c r="AL135" i="28"/>
  <c r="M103" i="28"/>
  <c r="AL103" i="28"/>
  <c r="BH103" i="28"/>
  <c r="BH140" i="28"/>
  <c r="M140" i="28"/>
  <c r="AL140" i="28"/>
  <c r="AX165" i="28"/>
  <c r="AT165" i="28"/>
  <c r="AP165" i="28"/>
  <c r="AX127" i="28"/>
  <c r="AP127" i="28"/>
  <c r="AT127" i="28"/>
  <c r="AN289" i="28"/>
  <c r="AZ289" i="28"/>
  <c r="AX15" i="28"/>
  <c r="AT15" i="28"/>
  <c r="AP15" i="28"/>
  <c r="AH287" i="28"/>
  <c r="AX249" i="28"/>
  <c r="AT249" i="28"/>
  <c r="AP249" i="28"/>
  <c r="AP185" i="28"/>
  <c r="AX185" i="28"/>
  <c r="AT185" i="28"/>
  <c r="M173" i="28"/>
  <c r="BH173" i="28"/>
  <c r="AX213" i="28"/>
  <c r="AT213" i="28"/>
  <c r="AP213" i="28"/>
  <c r="M181" i="28"/>
  <c r="BH181" i="28"/>
  <c r="AL187" i="28"/>
  <c r="M285" i="28"/>
  <c r="BH285" i="28"/>
  <c r="M267" i="28"/>
  <c r="BH267" i="28"/>
  <c r="BH129" i="28"/>
  <c r="M129" i="28"/>
  <c r="AX104" i="28"/>
  <c r="AT104" i="28"/>
  <c r="AP104" i="28"/>
  <c r="M113" i="28"/>
  <c r="AL113" i="28"/>
  <c r="BH113" i="28"/>
  <c r="AA289" i="28"/>
  <c r="AL41" i="28"/>
  <c r="AX141" i="28"/>
  <c r="AT141" i="28"/>
  <c r="AP141" i="28"/>
  <c r="AL208" i="28"/>
  <c r="M208" i="28"/>
  <c r="BH208" i="28"/>
  <c r="M203" i="28"/>
  <c r="BH203" i="28"/>
  <c r="M278" i="28"/>
  <c r="BH278" i="28"/>
  <c r="M174" i="28"/>
  <c r="BH174" i="28"/>
  <c r="AX248" i="28"/>
  <c r="AT248" i="28"/>
  <c r="AP248" i="28"/>
  <c r="AX251" i="28"/>
  <c r="AT251" i="28"/>
  <c r="AP251" i="28"/>
  <c r="BH191" i="28"/>
  <c r="M191" i="28"/>
  <c r="I192" i="28"/>
  <c r="I179" i="28"/>
  <c r="I137" i="28"/>
  <c r="I119" i="28"/>
  <c r="I214" i="28"/>
  <c r="I99" i="28"/>
  <c r="AX48" i="28"/>
  <c r="AT48" i="28"/>
  <c r="AP48" i="28"/>
  <c r="AT28" i="28"/>
  <c r="AP28" i="28"/>
  <c r="AX28" i="28"/>
  <c r="AX267" i="28"/>
  <c r="AT267" i="28"/>
  <c r="AP267" i="28"/>
  <c r="AX202" i="28"/>
  <c r="AT202" i="28"/>
  <c r="AP202" i="28"/>
  <c r="AT172" i="28"/>
  <c r="AP172" i="28"/>
  <c r="AX172" i="28"/>
  <c r="AX181" i="28"/>
  <c r="AT181" i="28"/>
  <c r="AP181" i="28"/>
  <c r="BH184" i="28"/>
  <c r="M184" i="28"/>
  <c r="AP147" i="28"/>
  <c r="AX147" i="28"/>
  <c r="AT147" i="28"/>
  <c r="BJ219" i="28"/>
  <c r="AP54" i="28"/>
  <c r="AX54" i="28"/>
  <c r="AT54" i="28"/>
  <c r="AX34" i="28"/>
  <c r="AP34" i="28"/>
  <c r="AT34" i="28"/>
  <c r="AX23" i="28"/>
  <c r="AT23" i="28"/>
  <c r="AP23" i="28"/>
  <c r="AP178" i="28"/>
  <c r="AX178" i="28"/>
  <c r="AT178" i="28"/>
  <c r="AX253" i="28"/>
  <c r="AT253" i="28"/>
  <c r="AP253" i="28"/>
  <c r="AP283" i="28"/>
  <c r="AX283" i="28"/>
  <c r="AT283" i="28"/>
  <c r="M281" i="28"/>
  <c r="BH281" i="28"/>
  <c r="AL281" i="28"/>
  <c r="AL203" i="28"/>
  <c r="AL260" i="28"/>
  <c r="BH177" i="28"/>
  <c r="M177" i="28"/>
  <c r="AL175" i="28"/>
  <c r="BH144" i="28"/>
  <c r="M144" i="28"/>
  <c r="AL144" i="28"/>
  <c r="AX116" i="28"/>
  <c r="AT116" i="28"/>
  <c r="AP116" i="28"/>
  <c r="Q289" i="28"/>
  <c r="AL97" i="28"/>
  <c r="AP126" i="28"/>
  <c r="AX126" i="28"/>
  <c r="AT126" i="28"/>
  <c r="AX102" i="28"/>
  <c r="AT102" i="28"/>
  <c r="AP102" i="28"/>
  <c r="AX26" i="28"/>
  <c r="AT26" i="28"/>
  <c r="AP26" i="28"/>
  <c r="AX16" i="28"/>
  <c r="AT16" i="28"/>
  <c r="AP16" i="28"/>
  <c r="AX191" i="28"/>
  <c r="AT191" i="28"/>
  <c r="AP191" i="28"/>
  <c r="AX243" i="28"/>
  <c r="AX271" i="28"/>
  <c r="AT271" i="28"/>
  <c r="AP271" i="28"/>
  <c r="AX242" i="28"/>
  <c r="AT242" i="28"/>
  <c r="AP242" i="28"/>
  <c r="AX180" i="28"/>
  <c r="AT180" i="28"/>
  <c r="AP180" i="28"/>
  <c r="M214" i="28"/>
  <c r="BH214" i="28"/>
  <c r="AX245" i="28"/>
  <c r="AT245" i="28"/>
  <c r="AP245" i="28"/>
  <c r="M108" i="28"/>
  <c r="BH108" i="28"/>
  <c r="AX138" i="28"/>
  <c r="AP138" i="28"/>
  <c r="AT138" i="28"/>
  <c r="AX115" i="28"/>
  <c r="AT115" i="28"/>
  <c r="AP115" i="28"/>
  <c r="AX166" i="28"/>
  <c r="AP166" i="28"/>
  <c r="AT166" i="28"/>
  <c r="M46" i="28"/>
  <c r="BH46" i="28"/>
  <c r="AP129" i="28"/>
  <c r="AX129" i="28"/>
  <c r="AT129" i="28"/>
  <c r="AX101" i="28"/>
  <c r="AT101" i="28"/>
  <c r="AP101" i="28"/>
  <c r="AX95" i="28"/>
  <c r="AT95" i="28"/>
  <c r="AP95" i="28"/>
  <c r="AP47" i="28"/>
  <c r="AX47" i="28"/>
  <c r="AT47" i="28"/>
  <c r="BF60" i="28"/>
  <c r="AV289" i="28"/>
  <c r="AX22" i="28"/>
  <c r="AT22" i="28"/>
  <c r="AP22" i="28"/>
  <c r="AX269" i="28"/>
  <c r="AT269" i="28"/>
  <c r="AP269" i="28"/>
  <c r="AL257" i="28"/>
  <c r="M257" i="28"/>
  <c r="BH257" i="28"/>
  <c r="AL215" i="28"/>
  <c r="M215" i="28"/>
  <c r="BH215" i="28"/>
  <c r="AT193" i="28"/>
  <c r="AP193" i="28"/>
  <c r="AX193" i="28"/>
  <c r="M256" i="28"/>
  <c r="BH256" i="28"/>
  <c r="AL265" i="28"/>
  <c r="M265" i="28"/>
  <c r="BH265" i="28"/>
  <c r="AL211" i="28"/>
  <c r="M211" i="28"/>
  <c r="BH211" i="28"/>
  <c r="AX174" i="28"/>
  <c r="AT174" i="28"/>
  <c r="AP174" i="28"/>
  <c r="BH122" i="28"/>
  <c r="M122" i="28"/>
  <c r="AL122" i="28"/>
  <c r="AX105" i="28"/>
  <c r="AT105" i="28"/>
  <c r="AP105" i="28"/>
  <c r="AX145" i="28"/>
  <c r="AT145" i="28"/>
  <c r="AP145" i="28"/>
  <c r="AJ23" i="28"/>
  <c r="W289" i="28"/>
  <c r="K60" i="28"/>
  <c r="AL60" i="28" s="1"/>
  <c r="AX18" i="28"/>
  <c r="AT18" i="28"/>
  <c r="AP18" i="28"/>
  <c r="AX173" i="28"/>
  <c r="AT173" i="28"/>
  <c r="AP173" i="28"/>
  <c r="M202" i="28"/>
  <c r="BH202" i="28"/>
  <c r="AX205" i="28"/>
  <c r="AT205" i="28"/>
  <c r="AP205" i="28"/>
  <c r="M207" i="28"/>
  <c r="BH207" i="28"/>
  <c r="AL278" i="28"/>
  <c r="M263" i="28"/>
  <c r="BH263" i="28"/>
  <c r="BH190" i="28"/>
  <c r="M190" i="28"/>
  <c r="BH204" i="28"/>
  <c r="AL204" i="28"/>
  <c r="M204" i="28"/>
  <c r="BH197" i="28"/>
  <c r="M197" i="28"/>
  <c r="M117" i="28"/>
  <c r="BH117" i="28"/>
  <c r="BH139" i="28"/>
  <c r="AL139" i="28"/>
  <c r="M139" i="28"/>
  <c r="E289" i="28"/>
  <c r="G60" i="28"/>
  <c r="AF289" i="28"/>
  <c r="M102" i="28"/>
  <c r="BH102" i="28"/>
  <c r="AL45" i="28"/>
  <c r="AL275" i="28"/>
  <c r="M275" i="28"/>
  <c r="BH275" i="28"/>
  <c r="M193" i="28"/>
  <c r="BH193" i="28"/>
  <c r="BH199" i="28"/>
  <c r="M199" i="28"/>
  <c r="BH196" i="28"/>
  <c r="M196" i="28"/>
  <c r="BH183" i="28"/>
  <c r="M183" i="28"/>
  <c r="AL199" i="28"/>
  <c r="AX190" i="28"/>
  <c r="AT190" i="28"/>
  <c r="AP190" i="28"/>
  <c r="AL128" i="28"/>
  <c r="M107" i="28"/>
  <c r="BH107" i="28"/>
  <c r="BH132" i="28"/>
  <c r="M132" i="28"/>
  <c r="AL132" i="28"/>
  <c r="BH137" i="28"/>
  <c r="M137" i="28"/>
  <c r="AL137" i="28"/>
  <c r="BH96" i="28"/>
  <c r="M96" i="28"/>
  <c r="AL96" i="28"/>
  <c r="AX57" i="28"/>
  <c r="AT57" i="28"/>
  <c r="AP57" i="28"/>
  <c r="AL51" i="28"/>
  <c r="M51" i="28"/>
  <c r="BH51" i="28"/>
  <c r="K219" i="28"/>
  <c r="M219" i="28" s="1"/>
  <c r="M57" i="28"/>
  <c r="BH57" i="28"/>
  <c r="AP32" i="28"/>
  <c r="AX32" i="28"/>
  <c r="AT32" i="28"/>
  <c r="AX90" i="28"/>
  <c r="AT90" i="28"/>
  <c r="AP90" i="28"/>
  <c r="BV289" i="27"/>
  <c r="AZ60" i="27"/>
  <c r="AZ56" i="27"/>
  <c r="AZ24" i="27"/>
  <c r="AZ20" i="27"/>
  <c r="AZ17" i="27"/>
  <c r="AZ38" i="27"/>
  <c r="AZ30" i="27"/>
  <c r="AZ39" i="27"/>
  <c r="AZ14" i="27"/>
  <c r="AZ44" i="27"/>
  <c r="AZ54" i="27"/>
  <c r="AZ28" i="27"/>
  <c r="AZ32" i="27"/>
  <c r="AZ57" i="27"/>
  <c r="AZ23" i="27"/>
  <c r="AZ16" i="27"/>
  <c r="AZ36" i="27"/>
  <c r="AZ40" i="27"/>
  <c r="AZ41" i="27"/>
  <c r="AZ21" i="27"/>
  <c r="AZ34" i="27"/>
  <c r="I183" i="27"/>
  <c r="AG107" i="27"/>
  <c r="I89" i="27"/>
  <c r="E289" i="27"/>
  <c r="G60" i="27"/>
  <c r="I21" i="27" s="1"/>
  <c r="AZ35" i="27"/>
  <c r="BN219" i="27"/>
  <c r="AZ15" i="27"/>
  <c r="I271" i="27"/>
  <c r="AE287" i="27"/>
  <c r="AG261" i="27" s="1"/>
  <c r="AT272" i="27"/>
  <c r="AA208" i="27"/>
  <c r="I186" i="27"/>
  <c r="I217" i="27"/>
  <c r="I244" i="27"/>
  <c r="AZ190" i="27"/>
  <c r="AA214" i="27"/>
  <c r="I178" i="27"/>
  <c r="AZ216" i="27"/>
  <c r="AA180" i="27"/>
  <c r="U215" i="27"/>
  <c r="AZ180" i="27"/>
  <c r="I145" i="27"/>
  <c r="AT186" i="27"/>
  <c r="AA169" i="27"/>
  <c r="AT172" i="27"/>
  <c r="AZ173" i="27"/>
  <c r="O113" i="27"/>
  <c r="O177" i="27"/>
  <c r="O138" i="27"/>
  <c r="U119" i="27"/>
  <c r="I174" i="27"/>
  <c r="O166" i="27"/>
  <c r="AT138" i="27"/>
  <c r="AA111" i="27"/>
  <c r="AT196" i="27"/>
  <c r="AZ125" i="27"/>
  <c r="AT104" i="27"/>
  <c r="O175" i="27"/>
  <c r="AN144" i="27"/>
  <c r="AT191" i="27"/>
  <c r="AN121" i="27"/>
  <c r="U129" i="27"/>
  <c r="O165" i="27"/>
  <c r="U107" i="27"/>
  <c r="AA103" i="27"/>
  <c r="O120" i="27"/>
  <c r="AT146" i="27"/>
  <c r="AA127" i="27"/>
  <c r="AT107" i="27"/>
  <c r="AN134" i="27"/>
  <c r="AN129" i="27"/>
  <c r="AN171" i="27"/>
  <c r="AZ104" i="27"/>
  <c r="AA102" i="27"/>
  <c r="I91" i="27"/>
  <c r="AZ95" i="27"/>
  <c r="U102" i="27"/>
  <c r="AT90" i="27"/>
  <c r="I52" i="27"/>
  <c r="U97" i="27"/>
  <c r="I90" i="27"/>
  <c r="AN95" i="27"/>
  <c r="G219" i="27"/>
  <c r="I93" i="27"/>
  <c r="AZ113" i="27"/>
  <c r="I41" i="27"/>
  <c r="AZ51" i="27"/>
  <c r="Q289" i="27"/>
  <c r="S60" i="27"/>
  <c r="U53" i="27" s="1"/>
  <c r="BP219" i="27"/>
  <c r="I213" i="27"/>
  <c r="I284" i="27"/>
  <c r="I116" i="27"/>
  <c r="I135" i="27"/>
  <c r="AA145" i="27"/>
  <c r="AA137" i="27"/>
  <c r="AG116" i="27"/>
  <c r="AZ98" i="27"/>
  <c r="AZ101" i="27"/>
  <c r="U95" i="27"/>
  <c r="I50" i="27"/>
  <c r="AA139" i="27"/>
  <c r="U92" i="27"/>
  <c r="AT93" i="27"/>
  <c r="U123" i="27"/>
  <c r="U109" i="27"/>
  <c r="BV219" i="27"/>
  <c r="AJ289" i="27"/>
  <c r="AL60" i="27"/>
  <c r="AN54" i="27" s="1"/>
  <c r="AN45" i="27"/>
  <c r="AT98" i="27"/>
  <c r="AV289" i="27"/>
  <c r="BT219" i="27"/>
  <c r="AL287" i="27"/>
  <c r="I253" i="27"/>
  <c r="AG243" i="27"/>
  <c r="I190" i="27"/>
  <c r="AG253" i="27"/>
  <c r="I185" i="27"/>
  <c r="AA178" i="27"/>
  <c r="AA213" i="27"/>
  <c r="I143" i="27"/>
  <c r="AA131" i="27"/>
  <c r="AA143" i="27"/>
  <c r="U98" i="27"/>
  <c r="I56" i="27"/>
  <c r="AZ123" i="27"/>
  <c r="AZ48" i="27"/>
  <c r="AT101" i="27"/>
  <c r="BR219" i="27"/>
  <c r="BR289" i="27" s="1"/>
  <c r="AZ96" i="27"/>
  <c r="AA138" i="27"/>
  <c r="O104" i="27"/>
  <c r="O92" i="27"/>
  <c r="AA107" i="27"/>
  <c r="AZ52" i="27"/>
  <c r="U105" i="27"/>
  <c r="W289" i="27"/>
  <c r="Y60" i="27"/>
  <c r="AA14" i="27" s="1"/>
  <c r="I46" i="27"/>
  <c r="O89" i="27"/>
  <c r="AZ18" i="27"/>
  <c r="AA45" i="27"/>
  <c r="I256" i="27"/>
  <c r="AG285" i="27"/>
  <c r="AT280" i="27"/>
  <c r="I266" i="27"/>
  <c r="BT287" i="27"/>
  <c r="BT289" i="27" s="1"/>
  <c r="I208" i="27"/>
  <c r="I242" i="27"/>
  <c r="AA216" i="27"/>
  <c r="AA204" i="27"/>
  <c r="U196" i="27"/>
  <c r="AA184" i="27"/>
  <c r="O191" i="27"/>
  <c r="AZ215" i="27"/>
  <c r="AA165" i="27"/>
  <c r="U138" i="27"/>
  <c r="AZ107" i="27"/>
  <c r="U144" i="27"/>
  <c r="AT128" i="27"/>
  <c r="AA171" i="27"/>
  <c r="AN135" i="27"/>
  <c r="I115" i="27"/>
  <c r="AT204" i="27"/>
  <c r="O107" i="27"/>
  <c r="AN173" i="27"/>
  <c r="I138" i="27"/>
  <c r="O184" i="27"/>
  <c r="AN141" i="27"/>
  <c r="AN174" i="27"/>
  <c r="AN131" i="27"/>
  <c r="AZ135" i="27"/>
  <c r="AZ131" i="27"/>
  <c r="O116" i="27"/>
  <c r="I172" i="27"/>
  <c r="O105" i="27"/>
  <c r="U122" i="27"/>
  <c r="O99" i="27"/>
  <c r="AT120" i="27"/>
  <c r="I110" i="27"/>
  <c r="O96" i="27"/>
  <c r="AZ102" i="27"/>
  <c r="AA91" i="27"/>
  <c r="I97" i="27"/>
  <c r="AA90" i="27"/>
  <c r="AE219" i="27"/>
  <c r="AG166" i="27" s="1"/>
  <c r="I40" i="27"/>
  <c r="AA27" i="27"/>
  <c r="AZ29" i="27"/>
  <c r="K289" i="27"/>
  <c r="M289" i="27" s="1"/>
  <c r="M60" i="27"/>
  <c r="O35" i="27" s="1"/>
  <c r="AT89" i="27"/>
  <c r="BP60" i="27"/>
  <c r="BP289" i="27" s="1"/>
  <c r="I247" i="27"/>
  <c r="I273" i="27"/>
  <c r="I285" i="27"/>
  <c r="I263" i="27"/>
  <c r="I272" i="27"/>
  <c r="Y287" i="27"/>
  <c r="AA244" i="27" s="1"/>
  <c r="CD287" i="27"/>
  <c r="CD289" i="27" s="1"/>
  <c r="I250" i="27"/>
  <c r="AG203" i="27"/>
  <c r="AX287" i="27"/>
  <c r="AZ272" i="27" s="1"/>
  <c r="I180" i="27"/>
  <c r="I201" i="27"/>
  <c r="I132" i="27"/>
  <c r="I147" i="27"/>
  <c r="AG139" i="27"/>
  <c r="AG172" i="27"/>
  <c r="I127" i="27"/>
  <c r="U211" i="27"/>
  <c r="U195" i="27"/>
  <c r="U193" i="27"/>
  <c r="U219" i="27"/>
  <c r="U203" i="27"/>
  <c r="U131" i="27"/>
  <c r="U93" i="27"/>
  <c r="AA119" i="27"/>
  <c r="AZ137" i="27"/>
  <c r="O219" i="27"/>
  <c r="O204" i="27"/>
  <c r="O187" i="27"/>
  <c r="O196" i="27"/>
  <c r="O131" i="27"/>
  <c r="O197" i="27"/>
  <c r="O178" i="27"/>
  <c r="O117" i="27"/>
  <c r="AA96" i="27"/>
  <c r="AA97" i="27"/>
  <c r="U169" i="27"/>
  <c r="AA92" i="27"/>
  <c r="AT115" i="27"/>
  <c r="U108" i="27"/>
  <c r="BX219" i="27"/>
  <c r="BX289" i="27" s="1"/>
  <c r="U103" i="27"/>
  <c r="AZ58" i="27"/>
  <c r="AN97" i="27"/>
  <c r="O38" i="27"/>
  <c r="I14" i="27"/>
  <c r="AN18" i="27"/>
  <c r="I44" i="27"/>
  <c r="I92" i="27"/>
  <c r="AZ27" i="27"/>
  <c r="AA95" i="27"/>
  <c r="AA42" i="27"/>
  <c r="O15" i="27"/>
  <c r="AZ89" i="27"/>
  <c r="AA16" i="27"/>
  <c r="BL289" i="27"/>
  <c r="BW289" i="27"/>
  <c r="BS289" i="27"/>
  <c r="BQ289" i="27"/>
  <c r="BO289" i="27"/>
  <c r="AG284" i="27"/>
  <c r="BD287" i="27"/>
  <c r="BF287" i="27" s="1"/>
  <c r="I203" i="27"/>
  <c r="I202" i="27"/>
  <c r="AG260" i="27"/>
  <c r="I175" i="27"/>
  <c r="AZ184" i="27"/>
  <c r="BH287" i="27"/>
  <c r="I129" i="27"/>
  <c r="AT195" i="27"/>
  <c r="U128" i="27"/>
  <c r="AA166" i="27"/>
  <c r="O128" i="27"/>
  <c r="O141" i="27"/>
  <c r="AG125" i="27"/>
  <c r="AT103" i="27"/>
  <c r="I131" i="27"/>
  <c r="AZ145" i="27"/>
  <c r="AG133" i="27"/>
  <c r="AT121" i="27"/>
  <c r="U104" i="27"/>
  <c r="AZ179" i="27"/>
  <c r="O129" i="27"/>
  <c r="O168" i="27"/>
  <c r="U146" i="27"/>
  <c r="AT189" i="27"/>
  <c r="AA105" i="27"/>
  <c r="AN119" i="27"/>
  <c r="AN122" i="27"/>
  <c r="AA122" i="27"/>
  <c r="AA121" i="27"/>
  <c r="O114" i="27"/>
  <c r="AT114" i="27"/>
  <c r="AN110" i="27"/>
  <c r="AN96" i="27"/>
  <c r="O111" i="27"/>
  <c r="CD219" i="27"/>
  <c r="AA113" i="27"/>
  <c r="AN109" i="27"/>
  <c r="BZ219" i="27"/>
  <c r="BZ289" i="27" s="1"/>
  <c r="AA101" i="27"/>
  <c r="AN89" i="27"/>
  <c r="I95" i="27"/>
  <c r="U101" i="27"/>
  <c r="AZ50" i="27"/>
  <c r="AN51" i="27"/>
  <c r="AZ92" i="27"/>
  <c r="U28" i="27"/>
  <c r="AN103" i="27"/>
  <c r="AA93" i="27"/>
  <c r="U89" i="27"/>
  <c r="I259" i="27"/>
  <c r="AG262" i="27"/>
  <c r="AG207" i="27"/>
  <c r="AG209" i="27"/>
  <c r="I197" i="27"/>
  <c r="AG191" i="27"/>
  <c r="BN287" i="27"/>
  <c r="BN289" i="27" s="1"/>
  <c r="I181" i="27"/>
  <c r="I171" i="27"/>
  <c r="I144" i="27"/>
  <c r="I101" i="27"/>
  <c r="AA132" i="27"/>
  <c r="AN50" i="27"/>
  <c r="BD219" i="27"/>
  <c r="BF197" i="27" s="1"/>
  <c r="AN42" i="27"/>
  <c r="O57" i="27"/>
  <c r="AA98" i="27"/>
  <c r="AT216" i="27"/>
  <c r="AT219" i="27"/>
  <c r="AT208" i="27"/>
  <c r="AT210" i="27"/>
  <c r="AT203" i="27"/>
  <c r="AT193" i="27"/>
  <c r="AT185" i="27"/>
  <c r="AT184" i="27"/>
  <c r="AT173" i="27"/>
  <c r="AT166" i="27"/>
  <c r="AT102" i="27"/>
  <c r="AT92" i="27"/>
  <c r="I53" i="27"/>
  <c r="O93" i="27"/>
  <c r="I15" i="27"/>
  <c r="AN39" i="27"/>
  <c r="AA89" i="27"/>
  <c r="AN38" i="27"/>
  <c r="AA26" i="27"/>
  <c r="CB219" i="27"/>
  <c r="CB289" i="27" s="1"/>
  <c r="AZ285" i="27"/>
  <c r="I121" i="27"/>
  <c r="I278" i="27"/>
  <c r="AG269" i="27"/>
  <c r="I255" i="27"/>
  <c r="I245" i="27"/>
  <c r="I204" i="27"/>
  <c r="BR287" i="27"/>
  <c r="S287" i="27" s="1"/>
  <c r="BZ287" i="27"/>
  <c r="AG197" i="27"/>
  <c r="I192" i="27"/>
  <c r="AT265" i="27"/>
  <c r="I251" i="27"/>
  <c r="BF144" i="27"/>
  <c r="I141" i="27"/>
  <c r="I102" i="27"/>
  <c r="AG117" i="27"/>
  <c r="I179" i="27"/>
  <c r="I167" i="27"/>
  <c r="AZ90" i="27"/>
  <c r="AZ109" i="27"/>
  <c r="O97" i="27"/>
  <c r="O98" i="27"/>
  <c r="AT122" i="27"/>
  <c r="AT97" i="27"/>
  <c r="O51" i="27"/>
  <c r="I22" i="27"/>
  <c r="O103" i="27"/>
  <c r="U117" i="27"/>
  <c r="AA36" i="27"/>
  <c r="AG255" i="27"/>
  <c r="I277" i="27"/>
  <c r="AA274" i="27"/>
  <c r="I267" i="27"/>
  <c r="AG196" i="27"/>
  <c r="AT241" i="27"/>
  <c r="I184" i="27"/>
  <c r="I205" i="27"/>
  <c r="I168" i="27"/>
  <c r="G287" i="27"/>
  <c r="I137" i="27"/>
  <c r="I128" i="27"/>
  <c r="AG179" i="27"/>
  <c r="AG135" i="27"/>
  <c r="AZ116" i="27"/>
  <c r="U114" i="27"/>
  <c r="U90" i="27"/>
  <c r="AZ46" i="27"/>
  <c r="I58" i="27"/>
  <c r="AA110" i="27"/>
  <c r="AT95" i="27"/>
  <c r="I96" i="27"/>
  <c r="AA58" i="27"/>
  <c r="I54" i="27"/>
  <c r="AA116" i="27"/>
  <c r="AG90" i="27"/>
  <c r="AZ42" i="27"/>
  <c r="AG29" i="27"/>
  <c r="BB289" i="27"/>
  <c r="BD60" i="27"/>
  <c r="BF60" i="27" s="1"/>
  <c r="I38" i="27"/>
  <c r="AZ26" i="27"/>
  <c r="AT99" i="27"/>
  <c r="I265" i="27"/>
  <c r="AG241" i="27"/>
  <c r="I122" i="27"/>
  <c r="O26" i="27"/>
  <c r="AG272" i="27"/>
  <c r="AZ259" i="27"/>
  <c r="AG213" i="27"/>
  <c r="I196" i="27"/>
  <c r="AR287" i="27"/>
  <c r="AT256" i="27" s="1"/>
  <c r="AG181" i="27"/>
  <c r="AG205" i="27"/>
  <c r="AG174" i="27"/>
  <c r="AG141" i="27"/>
  <c r="I140" i="27"/>
  <c r="I123" i="27"/>
  <c r="AZ209" i="27"/>
  <c r="AZ219" i="27"/>
  <c r="AZ201" i="27"/>
  <c r="AZ144" i="27"/>
  <c r="AZ174" i="27"/>
  <c r="AZ167" i="27"/>
  <c r="AZ115" i="27"/>
  <c r="AZ93" i="27"/>
  <c r="AZ99" i="27"/>
  <c r="AZ147" i="27"/>
  <c r="AA123" i="27"/>
  <c r="I166" i="27"/>
  <c r="AA115" i="27"/>
  <c r="U139" i="27"/>
  <c r="O123" i="27"/>
  <c r="AG98" i="27"/>
  <c r="AT111" i="27"/>
  <c r="AZ128" i="27"/>
  <c r="AZ114" i="27"/>
  <c r="AT127" i="27"/>
  <c r="U110" i="27"/>
  <c r="O109" i="27"/>
  <c r="AT108" i="27"/>
  <c r="AZ105" i="27"/>
  <c r="U96" i="27"/>
  <c r="AT109" i="27"/>
  <c r="AG50" i="27"/>
  <c r="O95" i="27"/>
  <c r="AT96" i="27"/>
  <c r="AZ53" i="27"/>
  <c r="AZ91" i="27"/>
  <c r="AC289" i="27"/>
  <c r="AE289" i="27" s="1"/>
  <c r="AE60" i="27"/>
  <c r="AG41" i="27" s="1"/>
  <c r="O91" i="27"/>
  <c r="AG18" i="27"/>
  <c r="AG38" i="27"/>
  <c r="AN20" i="27"/>
  <c r="AN41" i="27"/>
  <c r="I98" i="27"/>
  <c r="AP289" i="27"/>
  <c r="AR60" i="27"/>
  <c r="AT27" i="27" s="1"/>
  <c r="I32" i="27"/>
  <c r="AG167" i="27"/>
  <c r="I103" i="27"/>
  <c r="I279" i="27"/>
  <c r="I262" i="27"/>
  <c r="I269" i="27"/>
  <c r="AA281" i="27"/>
  <c r="AT250" i="27"/>
  <c r="O287" i="27"/>
  <c r="O243" i="27"/>
  <c r="BX287" i="27"/>
  <c r="I189" i="27"/>
  <c r="I125" i="27"/>
  <c r="I133" i="27"/>
  <c r="I139" i="27"/>
  <c r="I113" i="27"/>
  <c r="AA219" i="27"/>
  <c r="AA209" i="27"/>
  <c r="AA192" i="27"/>
  <c r="AA174" i="27"/>
  <c r="AA167" i="27"/>
  <c r="AA201" i="27"/>
  <c r="AA135" i="27"/>
  <c r="AA99" i="27"/>
  <c r="AZ122" i="27"/>
  <c r="AA108" i="27"/>
  <c r="AA172" i="27"/>
  <c r="AZ139" i="27"/>
  <c r="AG95" i="27"/>
  <c r="AA144" i="27"/>
  <c r="AZ133" i="27"/>
  <c r="AA114" i="27"/>
  <c r="BH219" i="27"/>
  <c r="O42" i="27"/>
  <c r="I57" i="27"/>
  <c r="AN216" i="27"/>
  <c r="AN219" i="27"/>
  <c r="AN214" i="27"/>
  <c r="AN196" i="27"/>
  <c r="AN213" i="27"/>
  <c r="AN187" i="27"/>
  <c r="AN178" i="27"/>
  <c r="AN113" i="27"/>
  <c r="AN204" i="27"/>
  <c r="AN107" i="27"/>
  <c r="AN104" i="27"/>
  <c r="U91" i="27"/>
  <c r="AZ45" i="27"/>
  <c r="AZ22" i="27"/>
  <c r="BH60" i="27"/>
  <c r="BH289" i="27" s="1"/>
  <c r="AZ47" i="27"/>
  <c r="AN36" i="27"/>
  <c r="AN46" i="27"/>
  <c r="I36" i="27"/>
  <c r="O90" i="27"/>
  <c r="AG16" i="27"/>
  <c r="I29" i="27"/>
  <c r="I17" i="27"/>
  <c r="BO32" i="24"/>
  <c r="BG32" i="24" s="1"/>
  <c r="BO52" i="24"/>
  <c r="AQ52" i="24" s="1"/>
  <c r="BO121" i="24"/>
  <c r="BO42" i="24"/>
  <c r="Y42" i="24" s="1"/>
  <c r="E289" i="26"/>
  <c r="BO186" i="24"/>
  <c r="BO171" i="24"/>
  <c r="BO146" i="24"/>
  <c r="AW146" i="24" s="1"/>
  <c r="BO47" i="24"/>
  <c r="BG47" i="24" s="1"/>
  <c r="BO275" i="24"/>
  <c r="BM275" i="24" s="1"/>
  <c r="BO274" i="24"/>
  <c r="BO129" i="24"/>
  <c r="BO147" i="24"/>
  <c r="AQ147" i="24" s="1"/>
  <c r="BO207" i="24"/>
  <c r="AQ207" i="24" s="1"/>
  <c r="BO97" i="24"/>
  <c r="BO257" i="24"/>
  <c r="AW257" i="24" s="1"/>
  <c r="AF60" i="26"/>
  <c r="M289" i="26"/>
  <c r="BO51" i="24"/>
  <c r="BO279" i="24"/>
  <c r="BG279" i="24" s="1"/>
  <c r="BO250" i="24"/>
  <c r="BM250" i="24" s="1"/>
  <c r="BO107" i="24"/>
  <c r="Y107" i="24" s="1"/>
  <c r="AF287" i="26"/>
  <c r="AH287" i="26" s="1"/>
  <c r="AJ260" i="26" s="1"/>
  <c r="Z289" i="26"/>
  <c r="S289" i="26"/>
  <c r="I289" i="26"/>
  <c r="BO244" i="24"/>
  <c r="BO253" i="24"/>
  <c r="AW253" i="24" s="1"/>
  <c r="AI219" i="24"/>
  <c r="BO242" i="24"/>
  <c r="BO260" i="24"/>
  <c r="BO166" i="24"/>
  <c r="BG166" i="24" s="1"/>
  <c r="W51" i="24"/>
  <c r="BO45" i="24"/>
  <c r="BM45" i="24" s="1"/>
  <c r="U289" i="26"/>
  <c r="BO245" i="24"/>
  <c r="BO22" i="24"/>
  <c r="BG22" i="24" s="1"/>
  <c r="AF219" i="26"/>
  <c r="AH219" i="26" s="1"/>
  <c r="AH89" i="26"/>
  <c r="AH60" i="26"/>
  <c r="AJ254" i="26"/>
  <c r="AJ277" i="26"/>
  <c r="AJ262" i="26"/>
  <c r="AJ248" i="26"/>
  <c r="AJ285" i="26"/>
  <c r="AJ271" i="26"/>
  <c r="AJ256" i="26"/>
  <c r="AJ242" i="26"/>
  <c r="AJ250" i="26"/>
  <c r="AJ273" i="26"/>
  <c r="AJ259" i="26"/>
  <c r="AJ244" i="26"/>
  <c r="AJ267" i="26"/>
  <c r="AJ253" i="26"/>
  <c r="AJ275" i="26"/>
  <c r="AJ261" i="26"/>
  <c r="AJ255" i="26"/>
  <c r="AJ241" i="26"/>
  <c r="AJ287" i="26"/>
  <c r="AJ278" i="26"/>
  <c r="AJ249" i="26"/>
  <c r="AJ272" i="26"/>
  <c r="AJ257" i="26"/>
  <c r="AJ243" i="26"/>
  <c r="AJ280" i="26"/>
  <c r="AJ245" i="26"/>
  <c r="Y147" i="24"/>
  <c r="BO93" i="24"/>
  <c r="BG93" i="24" s="1"/>
  <c r="AO287" i="24"/>
  <c r="Q289" i="24"/>
  <c r="BK219" i="24"/>
  <c r="BO20" i="24"/>
  <c r="Y20" i="24" s="1"/>
  <c r="BO201" i="24"/>
  <c r="AW201" i="24" s="1"/>
  <c r="BO196" i="24"/>
  <c r="BO35" i="24"/>
  <c r="BO259" i="24"/>
  <c r="Y207" i="24"/>
  <c r="W132" i="24"/>
  <c r="BO283" i="24"/>
  <c r="AQ283" i="24" s="1"/>
  <c r="BO122" i="24"/>
  <c r="BO285" i="24"/>
  <c r="AW207" i="24"/>
  <c r="BO178" i="24"/>
  <c r="BG178" i="24" s="1"/>
  <c r="BO119" i="24"/>
  <c r="AE119" i="24" s="1"/>
  <c r="BO133" i="24"/>
  <c r="BO145" i="24"/>
  <c r="BO16" i="24"/>
  <c r="AE207" i="24"/>
  <c r="W214" i="24"/>
  <c r="BO167" i="24"/>
  <c r="BG167" i="24" s="1"/>
  <c r="W30" i="24"/>
  <c r="W207" i="24"/>
  <c r="BO278" i="24"/>
  <c r="BM278" i="24" s="1"/>
  <c r="BG207" i="24"/>
  <c r="BO266" i="24"/>
  <c r="AE266" i="24" s="1"/>
  <c r="BO249" i="24"/>
  <c r="W54" i="24"/>
  <c r="BO28" i="24"/>
  <c r="BO185" i="24"/>
  <c r="Y185" i="24" s="1"/>
  <c r="BM207" i="24"/>
  <c r="AO219" i="24"/>
  <c r="BO44" i="24"/>
  <c r="BO98" i="24"/>
  <c r="BO268" i="24"/>
  <c r="AW268" i="24" s="1"/>
  <c r="AW192" i="24"/>
  <c r="W268" i="24"/>
  <c r="BO90" i="24"/>
  <c r="AE90" i="24" s="1"/>
  <c r="BO180" i="24"/>
  <c r="BM180" i="24" s="1"/>
  <c r="BO165" i="24"/>
  <c r="AE192" i="24"/>
  <c r="BO181" i="24"/>
  <c r="W181" i="24"/>
  <c r="BO193" i="24"/>
  <c r="AW193" i="24" s="1"/>
  <c r="BO128" i="24"/>
  <c r="BO208" i="24"/>
  <c r="AW208" i="24" s="1"/>
  <c r="AK192" i="24"/>
  <c r="BO115" i="24"/>
  <c r="AE115" i="24" s="1"/>
  <c r="W98" i="24"/>
  <c r="BO36" i="24"/>
  <c r="AW36" i="24" s="1"/>
  <c r="BO29" i="24"/>
  <c r="BG29" i="24" s="1"/>
  <c r="BO17" i="24"/>
  <c r="AE147" i="24"/>
  <c r="BO254" i="24"/>
  <c r="Y254" i="24" s="1"/>
  <c r="BO215" i="24"/>
  <c r="BM215" i="24" s="1"/>
  <c r="BM192" i="24"/>
  <c r="W121" i="24"/>
  <c r="AE122" i="24"/>
  <c r="BO50" i="24"/>
  <c r="AK50" i="24" s="1"/>
  <c r="BO103" i="24"/>
  <c r="AW103" i="24" s="1"/>
  <c r="BO111" i="24"/>
  <c r="AQ111" i="24" s="1"/>
  <c r="BM122" i="24"/>
  <c r="BO23" i="24"/>
  <c r="BO27" i="24"/>
  <c r="W35" i="24"/>
  <c r="BO255" i="24"/>
  <c r="AE255" i="24" s="1"/>
  <c r="BO199" i="24"/>
  <c r="AQ199" i="24" s="1"/>
  <c r="BO183" i="24"/>
  <c r="BO172" i="24"/>
  <c r="Y172" i="24" s="1"/>
  <c r="W127" i="24"/>
  <c r="AK122" i="24"/>
  <c r="BO21" i="24"/>
  <c r="Y21" i="24" s="1"/>
  <c r="AQ122" i="24"/>
  <c r="BO177" i="24"/>
  <c r="W177" i="24"/>
  <c r="U219" i="24"/>
  <c r="W219" i="24" s="1"/>
  <c r="BO40" i="24"/>
  <c r="AE40" i="24" s="1"/>
  <c r="W105" i="24"/>
  <c r="BO105" i="24"/>
  <c r="AW89" i="24"/>
  <c r="Y89" i="24"/>
  <c r="AQ89" i="24"/>
  <c r="BM89" i="24"/>
  <c r="AK89" i="24"/>
  <c r="BG89" i="24"/>
  <c r="AE89" i="24"/>
  <c r="AC287" i="24"/>
  <c r="BM271" i="24"/>
  <c r="AK271" i="24"/>
  <c r="AQ271" i="24"/>
  <c r="AW271" i="24"/>
  <c r="AE271" i="24"/>
  <c r="BG271" i="24"/>
  <c r="Y271" i="24"/>
  <c r="BG257" i="24"/>
  <c r="Y257" i="24"/>
  <c r="AE257" i="24"/>
  <c r="W191" i="24"/>
  <c r="BO191" i="24"/>
  <c r="Y211" i="24"/>
  <c r="AW211" i="24"/>
  <c r="AQ211" i="24"/>
  <c r="BM211" i="24"/>
  <c r="AK211" i="24"/>
  <c r="BG211" i="24"/>
  <c r="AE211" i="24"/>
  <c r="W184" i="24"/>
  <c r="BO184" i="24"/>
  <c r="AE190" i="24"/>
  <c r="AW190" i="24"/>
  <c r="Y190" i="24"/>
  <c r="AQ190" i="24"/>
  <c r="BM190" i="24"/>
  <c r="AK190" i="24"/>
  <c r="BG190" i="24"/>
  <c r="W53" i="24"/>
  <c r="BO53" i="24"/>
  <c r="BO110" i="24"/>
  <c r="W58" i="24"/>
  <c r="BO58" i="24"/>
  <c r="AM289" i="24"/>
  <c r="AO289" i="24" s="1"/>
  <c r="AO60" i="24"/>
  <c r="BI289" i="24"/>
  <c r="BK289" i="24" s="1"/>
  <c r="BK60" i="24"/>
  <c r="AQ56" i="24"/>
  <c r="BM56" i="24"/>
  <c r="AK56" i="24"/>
  <c r="BG56" i="24"/>
  <c r="AE56" i="24"/>
  <c r="Y56" i="24"/>
  <c r="AW56" i="24"/>
  <c r="AQ47" i="24"/>
  <c r="AK47" i="24"/>
  <c r="BG24" i="24"/>
  <c r="AE24" i="24"/>
  <c r="AW24" i="24"/>
  <c r="Y24" i="24"/>
  <c r="AK24" i="24"/>
  <c r="AQ24" i="24"/>
  <c r="BM24" i="24"/>
  <c r="Y217" i="24"/>
  <c r="AW217" i="24"/>
  <c r="AQ217" i="24"/>
  <c r="BM217" i="24"/>
  <c r="AK217" i="24"/>
  <c r="BG217" i="24"/>
  <c r="AE217" i="24"/>
  <c r="BM285" i="24"/>
  <c r="AK285" i="24"/>
  <c r="BG285" i="24"/>
  <c r="AE285" i="24"/>
  <c r="AW285" i="24"/>
  <c r="Y285" i="24"/>
  <c r="AQ285" i="24"/>
  <c r="BG274" i="24"/>
  <c r="AE274" i="24"/>
  <c r="BM274" i="24"/>
  <c r="AK274" i="24"/>
  <c r="AW274" i="24"/>
  <c r="AQ274" i="24"/>
  <c r="Y274" i="24"/>
  <c r="AQ250" i="24"/>
  <c r="AE250" i="24"/>
  <c r="AW186" i="24"/>
  <c r="AQ186" i="24"/>
  <c r="BG186" i="24"/>
  <c r="AE186" i="24"/>
  <c r="AK186" i="24"/>
  <c r="Y186" i="24"/>
  <c r="BM186" i="24"/>
  <c r="BO198" i="24"/>
  <c r="W91" i="24"/>
  <c r="BO91" i="24"/>
  <c r="AQ102" i="24"/>
  <c r="AK102" i="24"/>
  <c r="BM102" i="24"/>
  <c r="BG102" i="24"/>
  <c r="AE102" i="24"/>
  <c r="Y102" i="24"/>
  <c r="AW102" i="24"/>
  <c r="AS289" i="24"/>
  <c r="AU289" i="24" s="1"/>
  <c r="AU60" i="24"/>
  <c r="O289" i="24"/>
  <c r="M289" i="24"/>
  <c r="AW98" i="24"/>
  <c r="Y98" i="24"/>
  <c r="AQ98" i="24"/>
  <c r="BM98" i="24"/>
  <c r="AK98" i="24"/>
  <c r="AE98" i="24"/>
  <c r="BG98" i="24"/>
  <c r="BM36" i="24"/>
  <c r="AK36" i="24"/>
  <c r="BG36" i="24"/>
  <c r="BM54" i="24"/>
  <c r="AK54" i="24"/>
  <c r="BG54" i="24"/>
  <c r="AE54" i="24"/>
  <c r="AQ54" i="24"/>
  <c r="Y54" i="24"/>
  <c r="AW54" i="24"/>
  <c r="AQ197" i="24"/>
  <c r="BM197" i="24"/>
  <c r="AK197" i="24"/>
  <c r="BG197" i="24"/>
  <c r="AE197" i="24"/>
  <c r="AW197" i="24"/>
  <c r="Y197" i="24"/>
  <c r="AQ247" i="24"/>
  <c r="AW247" i="24"/>
  <c r="BM247" i="24"/>
  <c r="AK247" i="24"/>
  <c r="BG247" i="24"/>
  <c r="AE247" i="24"/>
  <c r="Y247" i="24"/>
  <c r="AQ261" i="24"/>
  <c r="Y261" i="24"/>
  <c r="AW261" i="24"/>
  <c r="BM261" i="24"/>
  <c r="AK261" i="24"/>
  <c r="BG261" i="24"/>
  <c r="AE261" i="24"/>
  <c r="AQ256" i="24"/>
  <c r="BG256" i="24"/>
  <c r="AE256" i="24"/>
  <c r="Y256" i="24"/>
  <c r="AW256" i="24"/>
  <c r="BM256" i="24"/>
  <c r="AK256" i="24"/>
  <c r="W272" i="24"/>
  <c r="BO272" i="24"/>
  <c r="AE209" i="24"/>
  <c r="AW209" i="24"/>
  <c r="Y209" i="24"/>
  <c r="AQ209" i="24"/>
  <c r="BM209" i="24"/>
  <c r="AK209" i="24"/>
  <c r="BG209" i="24"/>
  <c r="AK201" i="24"/>
  <c r="BG201" i="24"/>
  <c r="AE201" i="24"/>
  <c r="AQ201" i="24"/>
  <c r="BM201" i="24"/>
  <c r="W179" i="24"/>
  <c r="BO179" i="24"/>
  <c r="BG268" i="24"/>
  <c r="AE268" i="24"/>
  <c r="AQ268" i="24"/>
  <c r="AE109" i="24"/>
  <c r="AW109" i="24"/>
  <c r="Y109" i="24"/>
  <c r="AQ109" i="24"/>
  <c r="BM109" i="24"/>
  <c r="AK109" i="24"/>
  <c r="BG109" i="24"/>
  <c r="BC219" i="24"/>
  <c r="BE219" i="24" s="1"/>
  <c r="BE89" i="24"/>
  <c r="U60" i="24"/>
  <c r="W14" i="24"/>
  <c r="BO14" i="24"/>
  <c r="AQ281" i="24"/>
  <c r="BM281" i="24"/>
  <c r="BG281" i="24"/>
  <c r="AW281" i="24"/>
  <c r="Y281" i="24"/>
  <c r="AK281" i="24"/>
  <c r="AE281" i="24"/>
  <c r="W39" i="24"/>
  <c r="BO39" i="24"/>
  <c r="AW18" i="24"/>
  <c r="Y18" i="24"/>
  <c r="AQ18" i="24"/>
  <c r="BM18" i="24"/>
  <c r="AK18" i="24"/>
  <c r="BG18" i="24"/>
  <c r="AE18" i="24"/>
  <c r="AE29" i="24"/>
  <c r="Y29" i="24"/>
  <c r="AK29" i="24"/>
  <c r="AQ17" i="24"/>
  <c r="BM17" i="24"/>
  <c r="AK17" i="24"/>
  <c r="BG17" i="24"/>
  <c r="AE17" i="24"/>
  <c r="AW17" i="24"/>
  <c r="Y17" i="24"/>
  <c r="BM263" i="24"/>
  <c r="BG263" i="24"/>
  <c r="AE263" i="24"/>
  <c r="AK263" i="24"/>
  <c r="Y263" i="24"/>
  <c r="AW263" i="24"/>
  <c r="AQ263" i="24"/>
  <c r="AW166" i="24"/>
  <c r="Y166" i="24"/>
  <c r="AK166" i="24"/>
  <c r="AE166" i="24"/>
  <c r="AW42" i="24"/>
  <c r="AE42" i="24"/>
  <c r="BG42" i="24"/>
  <c r="AQ42" i="24"/>
  <c r="AQ50" i="24"/>
  <c r="AW50" i="24"/>
  <c r="AQ242" i="24"/>
  <c r="Y242" i="24"/>
  <c r="AW242" i="24"/>
  <c r="BM242" i="24"/>
  <c r="AK242" i="24"/>
  <c r="AE242" i="24"/>
  <c r="BG242" i="24"/>
  <c r="AU219" i="24"/>
  <c r="AW145" i="24"/>
  <c r="Y145" i="24"/>
  <c r="AQ145" i="24"/>
  <c r="AK145" i="24"/>
  <c r="BM145" i="24"/>
  <c r="AE145" i="24"/>
  <c r="BG145" i="24"/>
  <c r="BO138" i="24"/>
  <c r="W138" i="24"/>
  <c r="BG127" i="24"/>
  <c r="AE127" i="24"/>
  <c r="BM127" i="24"/>
  <c r="AK127" i="24"/>
  <c r="Y127" i="24"/>
  <c r="AW127" i="24"/>
  <c r="AQ127" i="24"/>
  <c r="AW23" i="24"/>
  <c r="Y23" i="24"/>
  <c r="AQ23" i="24"/>
  <c r="BM23" i="24"/>
  <c r="AK23" i="24"/>
  <c r="BG23" i="24"/>
  <c r="AE23" i="24"/>
  <c r="BO269" i="24"/>
  <c r="W273" i="24"/>
  <c r="BO273" i="24"/>
  <c r="BO248" i="24"/>
  <c r="W248" i="24"/>
  <c r="W251" i="24"/>
  <c r="BO251" i="24"/>
  <c r="W241" i="24"/>
  <c r="BO241" i="24"/>
  <c r="W125" i="24"/>
  <c r="BO125" i="24"/>
  <c r="AK196" i="24"/>
  <c r="BG196" i="24"/>
  <c r="AE196" i="24"/>
  <c r="AW196" i="24"/>
  <c r="Y196" i="24"/>
  <c r="AQ196" i="24"/>
  <c r="BM196" i="24"/>
  <c r="W140" i="24"/>
  <c r="BO140" i="24"/>
  <c r="BM128" i="24"/>
  <c r="AK128" i="24"/>
  <c r="BG128" i="24"/>
  <c r="Y128" i="24"/>
  <c r="AE128" i="24"/>
  <c r="AW128" i="24"/>
  <c r="AQ128" i="24"/>
  <c r="BO120" i="24"/>
  <c r="BO48" i="24"/>
  <c r="W48" i="24"/>
  <c r="AK96" i="24"/>
  <c r="BG96" i="24"/>
  <c r="AE96" i="24"/>
  <c r="AW96" i="24"/>
  <c r="Y96" i="24"/>
  <c r="AQ96" i="24"/>
  <c r="BM96" i="24"/>
  <c r="AG289" i="24"/>
  <c r="AI289" i="24" s="1"/>
  <c r="AI60" i="24"/>
  <c r="AQ27" i="24"/>
  <c r="BM27" i="24"/>
  <c r="AK27" i="24"/>
  <c r="BG27" i="24"/>
  <c r="Y27" i="24"/>
  <c r="AE27" i="24"/>
  <c r="AW27" i="24"/>
  <c r="BG20" i="24"/>
  <c r="AE20" i="24"/>
  <c r="AW20" i="24"/>
  <c r="BM20" i="24"/>
  <c r="AK20" i="24"/>
  <c r="BC287" i="24"/>
  <c r="BE287" i="24" s="1"/>
  <c r="BE241" i="24"/>
  <c r="BO262" i="24"/>
  <c r="W262" i="24"/>
  <c r="AI287" i="24"/>
  <c r="AW254" i="24"/>
  <c r="AQ254" i="24"/>
  <c r="BO243" i="24"/>
  <c r="W243" i="24"/>
  <c r="W187" i="24"/>
  <c r="BO187" i="24"/>
  <c r="AY289" i="24"/>
  <c r="BC60" i="24"/>
  <c r="W143" i="24"/>
  <c r="BO143" i="24"/>
  <c r="BG146" i="24"/>
  <c r="AE146" i="24"/>
  <c r="Y146" i="24"/>
  <c r="AQ146" i="24"/>
  <c r="BG141" i="24"/>
  <c r="AE141" i="24"/>
  <c r="AQ141" i="24"/>
  <c r="BM141" i="24"/>
  <c r="AK141" i="24"/>
  <c r="AW141" i="24"/>
  <c r="Y141" i="24"/>
  <c r="I289" i="24"/>
  <c r="BG21" i="24"/>
  <c r="AE21" i="24"/>
  <c r="AW21" i="24"/>
  <c r="AQ21" i="24"/>
  <c r="AQ35" i="24"/>
  <c r="BM35" i="24"/>
  <c r="AK35" i="24"/>
  <c r="BG35" i="24"/>
  <c r="AE35" i="24"/>
  <c r="AW35" i="24"/>
  <c r="Y35" i="24"/>
  <c r="BG255" i="24"/>
  <c r="BG253" i="24"/>
  <c r="AE253" i="24"/>
  <c r="AQ253" i="24"/>
  <c r="AK253" i="24"/>
  <c r="BM253" i="24"/>
  <c r="BG214" i="24"/>
  <c r="AQ214" i="24"/>
  <c r="BM214" i="24"/>
  <c r="AK214" i="24"/>
  <c r="AE214" i="24"/>
  <c r="Y214" i="24"/>
  <c r="AW214" i="24"/>
  <c r="AW203" i="24"/>
  <c r="Y203" i="24"/>
  <c r="AQ203" i="24"/>
  <c r="BM203" i="24"/>
  <c r="AK203" i="24"/>
  <c r="BG203" i="24"/>
  <c r="AE203" i="24"/>
  <c r="BM107" i="24"/>
  <c r="AQ189" i="24"/>
  <c r="BM189" i="24"/>
  <c r="AK189" i="24"/>
  <c r="BG189" i="24"/>
  <c r="AE189" i="24"/>
  <c r="AW189" i="24"/>
  <c r="Y189" i="24"/>
  <c r="BM178" i="24"/>
  <c r="AK178" i="24"/>
  <c r="AQ178" i="24"/>
  <c r="AE178" i="24"/>
  <c r="Y178" i="24"/>
  <c r="BA289" i="24"/>
  <c r="AA289" i="24"/>
  <c r="AC289" i="24" s="1"/>
  <c r="AC60" i="24"/>
  <c r="S289" i="24"/>
  <c r="AQ129" i="24"/>
  <c r="BM129" i="24"/>
  <c r="AW129" i="24"/>
  <c r="BG129" i="24"/>
  <c r="Y129" i="24"/>
  <c r="AK129" i="24"/>
  <c r="AE129" i="24"/>
  <c r="AQ46" i="24"/>
  <c r="BM46" i="24"/>
  <c r="AK46" i="24"/>
  <c r="AW46" i="24"/>
  <c r="AE46" i="24"/>
  <c r="BG46" i="24"/>
  <c r="Y46" i="24"/>
  <c r="K289" i="24"/>
  <c r="AK34" i="24"/>
  <c r="BG34" i="24"/>
  <c r="AE34" i="24"/>
  <c r="AW34" i="24"/>
  <c r="Y34" i="24"/>
  <c r="BM34" i="24"/>
  <c r="AQ34" i="24"/>
  <c r="AQ22" i="24"/>
  <c r="BM22" i="24"/>
  <c r="AK22" i="24"/>
  <c r="AE22" i="24"/>
  <c r="Y22" i="24"/>
  <c r="AW33" i="24"/>
  <c r="Y33" i="24"/>
  <c r="AQ33" i="24"/>
  <c r="BM33" i="24"/>
  <c r="AK33" i="24"/>
  <c r="AE33" i="24"/>
  <c r="BG33" i="24"/>
  <c r="AE199" i="24"/>
  <c r="BM183" i="24"/>
  <c r="AK183" i="24"/>
  <c r="BG183" i="24"/>
  <c r="AW183" i="24"/>
  <c r="AQ183" i="24"/>
  <c r="AE183" i="24"/>
  <c r="Y183" i="24"/>
  <c r="BM172" i="24"/>
  <c r="AK172" i="24"/>
  <c r="AW172" i="24"/>
  <c r="BO137" i="24"/>
  <c r="W137" i="24"/>
  <c r="AQ121" i="24"/>
  <c r="AK121" i="24"/>
  <c r="BG121" i="24"/>
  <c r="AE121" i="24"/>
  <c r="Y121" i="24"/>
  <c r="AW121" i="24"/>
  <c r="BM121" i="24"/>
  <c r="BM173" i="24"/>
  <c r="AK173" i="24"/>
  <c r="BG173" i="24"/>
  <c r="AW173" i="24"/>
  <c r="AQ173" i="24"/>
  <c r="AE173" i="24"/>
  <c r="Y173" i="24"/>
  <c r="BM115" i="24"/>
  <c r="BG115" i="24"/>
  <c r="Y115" i="24"/>
  <c r="AW117" i="24"/>
  <c r="Y117" i="24"/>
  <c r="AQ117" i="24"/>
  <c r="BM117" i="24"/>
  <c r="AK117" i="24"/>
  <c r="BG117" i="24"/>
  <c r="AE117" i="24"/>
  <c r="AQ97" i="24"/>
  <c r="BM97" i="24"/>
  <c r="AK97" i="24"/>
  <c r="BG97" i="24"/>
  <c r="AE97" i="24"/>
  <c r="AW97" i="24"/>
  <c r="Y97" i="24"/>
  <c r="BG132" i="24"/>
  <c r="AE132" i="24"/>
  <c r="Y132" i="24"/>
  <c r="AW132" i="24"/>
  <c r="AQ132" i="24"/>
  <c r="AK132" i="24"/>
  <c r="BM132" i="24"/>
  <c r="BG44" i="24"/>
  <c r="AE44" i="24"/>
  <c r="AW44" i="24"/>
  <c r="Y44" i="24"/>
  <c r="BM44" i="24"/>
  <c r="AQ44" i="24"/>
  <c r="AK44" i="24"/>
  <c r="AQ41" i="24"/>
  <c r="BM41" i="24"/>
  <c r="AK41" i="24"/>
  <c r="BG41" i="24"/>
  <c r="AE41" i="24"/>
  <c r="AW41" i="24"/>
  <c r="Y41" i="24"/>
  <c r="AQ277" i="24"/>
  <c r="BM277" i="24"/>
  <c r="BG277" i="24"/>
  <c r="AW277" i="24"/>
  <c r="Y277" i="24"/>
  <c r="AE277" i="24"/>
  <c r="AK277" i="24"/>
  <c r="BG284" i="24"/>
  <c r="AE284" i="24"/>
  <c r="AW284" i="24"/>
  <c r="Y284" i="24"/>
  <c r="AQ284" i="24"/>
  <c r="BM284" i="24"/>
  <c r="AK284" i="24"/>
  <c r="AK205" i="24"/>
  <c r="BG205" i="24"/>
  <c r="AE205" i="24"/>
  <c r="AW205" i="24"/>
  <c r="Y205" i="24"/>
  <c r="AQ205" i="24"/>
  <c r="BM205" i="24"/>
  <c r="BM245" i="24"/>
  <c r="AK245" i="24"/>
  <c r="BG245" i="24"/>
  <c r="Y245" i="24"/>
  <c r="AW245" i="24"/>
  <c r="AQ245" i="24"/>
  <c r="AE245" i="24"/>
  <c r="W210" i="24"/>
  <c r="BO210" i="24"/>
  <c r="AQ174" i="24"/>
  <c r="BM174" i="24"/>
  <c r="AK174" i="24"/>
  <c r="AE174" i="24"/>
  <c r="BG174" i="24"/>
  <c r="Y174" i="24"/>
  <c r="AW174" i="24"/>
  <c r="W135" i="24"/>
  <c r="BO135" i="24"/>
  <c r="W139" i="24"/>
  <c r="BO139" i="24"/>
  <c r="AW185" i="24"/>
  <c r="BM185" i="24"/>
  <c r="BG185" i="24"/>
  <c r="AE185" i="24"/>
  <c r="AQ169" i="24"/>
  <c r="BM169" i="24"/>
  <c r="AW169" i="24"/>
  <c r="AK169" i="24"/>
  <c r="BG169" i="24"/>
  <c r="AE169" i="24"/>
  <c r="Y169" i="24"/>
  <c r="Y119" i="24"/>
  <c r="BM119" i="24"/>
  <c r="AK119" i="24"/>
  <c r="E289" i="24"/>
  <c r="AQ116" i="24"/>
  <c r="AK116" i="24"/>
  <c r="BG116" i="24"/>
  <c r="AE116" i="24"/>
  <c r="Y116" i="24"/>
  <c r="AW116" i="24"/>
  <c r="BM116" i="24"/>
  <c r="BO123" i="24"/>
  <c r="W123" i="24"/>
  <c r="AW126" i="24"/>
  <c r="Y126" i="24"/>
  <c r="BM126" i="24"/>
  <c r="AK126" i="24"/>
  <c r="BG126" i="24"/>
  <c r="AE126" i="24"/>
  <c r="AQ126" i="24"/>
  <c r="Y90" i="24"/>
  <c r="AQ90" i="24"/>
  <c r="BM90" i="24"/>
  <c r="AW180" i="24"/>
  <c r="Y180" i="24"/>
  <c r="BG180" i="24"/>
  <c r="AE180" i="24"/>
  <c r="AK180" i="24"/>
  <c r="AQ180" i="24"/>
  <c r="AQ51" i="24"/>
  <c r="BM51" i="24"/>
  <c r="AK51" i="24"/>
  <c r="BG51" i="24"/>
  <c r="AE51" i="24"/>
  <c r="Y51" i="24"/>
  <c r="AW51" i="24"/>
  <c r="AQ32" i="24"/>
  <c r="BM32" i="24"/>
  <c r="AK32" i="24"/>
  <c r="AE32" i="24"/>
  <c r="Y32" i="24"/>
  <c r="AK40" i="24"/>
  <c r="BG40" i="24"/>
  <c r="AW40" i="24"/>
  <c r="BM40" i="24"/>
  <c r="AQ40" i="24"/>
  <c r="AU287" i="24"/>
  <c r="BM244" i="24"/>
  <c r="BG244" i="24"/>
  <c r="AE244" i="24"/>
  <c r="AK244" i="24"/>
  <c r="Y244" i="24"/>
  <c r="AW244" i="24"/>
  <c r="AQ244" i="24"/>
  <c r="W267" i="24"/>
  <c r="BO267" i="24"/>
  <c r="W204" i="24"/>
  <c r="BO204" i="24"/>
  <c r="W195" i="24"/>
  <c r="BO195" i="24"/>
  <c r="Y275" i="24"/>
  <c r="W168" i="24"/>
  <c r="BO168" i="24"/>
  <c r="Y103" i="24"/>
  <c r="AE103" i="24"/>
  <c r="BM103" i="24"/>
  <c r="AK111" i="24"/>
  <c r="Y111" i="24"/>
  <c r="AW111" i="24"/>
  <c r="AE111" i="24"/>
  <c r="BO114" i="24"/>
  <c r="BO113" i="24"/>
  <c r="W113" i="24"/>
  <c r="AQ165" i="24"/>
  <c r="BM165" i="24"/>
  <c r="BG165" i="24"/>
  <c r="AW165" i="24"/>
  <c r="AE165" i="24"/>
  <c r="Y165" i="24"/>
  <c r="AK165" i="24"/>
  <c r="AQ92" i="24"/>
  <c r="BM92" i="24"/>
  <c r="AK92" i="24"/>
  <c r="BG92" i="24"/>
  <c r="AE92" i="24"/>
  <c r="AW92" i="24"/>
  <c r="Y92" i="24"/>
  <c r="BM16" i="24"/>
  <c r="AK16" i="24"/>
  <c r="BG16" i="24"/>
  <c r="AE16" i="24"/>
  <c r="AW16" i="24"/>
  <c r="Y16" i="24"/>
  <c r="AQ16" i="24"/>
  <c r="BM30" i="24"/>
  <c r="AK30" i="24"/>
  <c r="BG30" i="24"/>
  <c r="AE30" i="24"/>
  <c r="AW30" i="24"/>
  <c r="Y30" i="24"/>
  <c r="AQ30" i="24"/>
  <c r="AW278" i="24"/>
  <c r="Y278" i="24"/>
  <c r="AE278" i="24"/>
  <c r="AK278" i="24"/>
  <c r="AQ278" i="24"/>
  <c r="BM216" i="24"/>
  <c r="AK216" i="24"/>
  <c r="BG216" i="24"/>
  <c r="AE216" i="24"/>
  <c r="Y216" i="24"/>
  <c r="AW216" i="24"/>
  <c r="AQ216" i="24"/>
  <c r="AQ202" i="24"/>
  <c r="BM202" i="24"/>
  <c r="AK202" i="24"/>
  <c r="BG202" i="24"/>
  <c r="AE202" i="24"/>
  <c r="AW202" i="24"/>
  <c r="Y202" i="24"/>
  <c r="W213" i="24"/>
  <c r="BO213" i="24"/>
  <c r="BM266" i="24"/>
  <c r="AQ266" i="24"/>
  <c r="AW266" i="24"/>
  <c r="AK266" i="24"/>
  <c r="BG266" i="24"/>
  <c r="Y266" i="24"/>
  <c r="BM260" i="24"/>
  <c r="AK260" i="24"/>
  <c r="AE260" i="24"/>
  <c r="BG260" i="24"/>
  <c r="Y260" i="24"/>
  <c r="AW260" i="24"/>
  <c r="AQ260" i="24"/>
  <c r="AW171" i="24"/>
  <c r="Y171" i="24"/>
  <c r="BM171" i="24"/>
  <c r="AK171" i="24"/>
  <c r="BG171" i="24"/>
  <c r="AE171" i="24"/>
  <c r="AQ171" i="24"/>
  <c r="W144" i="24"/>
  <c r="BO144" i="24"/>
  <c r="BM133" i="24"/>
  <c r="AK133" i="24"/>
  <c r="BG133" i="24"/>
  <c r="AW133" i="24"/>
  <c r="AQ133" i="24"/>
  <c r="AE133" i="24"/>
  <c r="Y133" i="24"/>
  <c r="AE93" i="24"/>
  <c r="W101" i="24"/>
  <c r="BO101" i="24"/>
  <c r="BO108" i="24"/>
  <c r="W108" i="24"/>
  <c r="BG15" i="24"/>
  <c r="AE15" i="24"/>
  <c r="AW15" i="24"/>
  <c r="Y15" i="24"/>
  <c r="AQ15" i="24"/>
  <c r="BM15" i="24"/>
  <c r="AK15" i="24"/>
  <c r="AW52" i="24"/>
  <c r="Y52" i="24"/>
  <c r="BM52" i="24"/>
  <c r="AK52" i="24"/>
  <c r="AE52" i="24"/>
  <c r="BG52" i="24"/>
  <c r="AW57" i="24"/>
  <c r="Y57" i="24"/>
  <c r="AQ57" i="24"/>
  <c r="BM57" i="24"/>
  <c r="AK57" i="24"/>
  <c r="AE57" i="24"/>
  <c r="BG57" i="24"/>
  <c r="BG38" i="24"/>
  <c r="BM38" i="24"/>
  <c r="AK38" i="24"/>
  <c r="AE38" i="24"/>
  <c r="Y38" i="24"/>
  <c r="AW38" i="24"/>
  <c r="AQ38" i="24"/>
  <c r="AW28" i="24"/>
  <c r="Y28" i="24"/>
  <c r="AQ28" i="24"/>
  <c r="BM28" i="24"/>
  <c r="AK28" i="24"/>
  <c r="BG28" i="24"/>
  <c r="AE28" i="24"/>
  <c r="U287" i="24"/>
  <c r="W287" i="24" s="1"/>
  <c r="BM259" i="24"/>
  <c r="BG259" i="24"/>
  <c r="AE259" i="24"/>
  <c r="AQ259" i="24"/>
  <c r="AK259" i="24"/>
  <c r="Y259" i="24"/>
  <c r="AW259" i="24"/>
  <c r="BM280" i="24"/>
  <c r="AK280" i="24"/>
  <c r="BG280" i="24"/>
  <c r="AQ280" i="24"/>
  <c r="AW280" i="24"/>
  <c r="AE280" i="24"/>
  <c r="Y280" i="24"/>
  <c r="BM279" i="24"/>
  <c r="AK279" i="24"/>
  <c r="AQ279" i="24"/>
  <c r="Y279" i="24"/>
  <c r="AW279" i="24"/>
  <c r="BM265" i="24"/>
  <c r="AK265" i="24"/>
  <c r="BG265" i="24"/>
  <c r="Y265" i="24"/>
  <c r="AW265" i="24"/>
  <c r="AQ265" i="24"/>
  <c r="AE265" i="24"/>
  <c r="BM249" i="24"/>
  <c r="BG249" i="24"/>
  <c r="AE249" i="24"/>
  <c r="Y249" i="24"/>
  <c r="AW249" i="24"/>
  <c r="AQ249" i="24"/>
  <c r="AK249" i="24"/>
  <c r="AW175" i="24"/>
  <c r="Y175" i="24"/>
  <c r="BG175" i="24"/>
  <c r="AE175" i="24"/>
  <c r="AQ175" i="24"/>
  <c r="AK175" i="24"/>
  <c r="BM175" i="24"/>
  <c r="BO99" i="24"/>
  <c r="W99" i="24"/>
  <c r="AW131" i="24"/>
  <c r="Y131" i="24"/>
  <c r="BG131" i="24"/>
  <c r="AE131" i="24"/>
  <c r="AQ131" i="24"/>
  <c r="BM131" i="24"/>
  <c r="AK131" i="24"/>
  <c r="BO104" i="24"/>
  <c r="AC219" i="24"/>
  <c r="W95" i="24"/>
  <c r="BO95" i="24"/>
  <c r="W134" i="24"/>
  <c r="BO134" i="24"/>
  <c r="BM26" i="24"/>
  <c r="AK26" i="24"/>
  <c r="BG26" i="24"/>
  <c r="AE26" i="24"/>
  <c r="AW26" i="24"/>
  <c r="Y26" i="24"/>
  <c r="AQ26" i="24"/>
  <c r="AR57" i="23"/>
  <c r="AR50" i="23"/>
  <c r="AR51" i="23"/>
  <c r="AR54" i="23"/>
  <c r="AR58" i="23"/>
  <c r="AR18" i="23"/>
  <c r="AR56" i="23"/>
  <c r="AR53" i="23"/>
  <c r="AR45" i="23"/>
  <c r="AR34" i="23"/>
  <c r="AR20" i="23"/>
  <c r="AR32" i="23"/>
  <c r="AR35" i="23"/>
  <c r="AR21" i="23"/>
  <c r="AR48" i="23"/>
  <c r="AR36" i="23"/>
  <c r="AR22" i="23"/>
  <c r="AR38" i="23"/>
  <c r="AR23" i="23"/>
  <c r="AR46" i="23"/>
  <c r="AR39" i="23"/>
  <c r="AR24" i="23"/>
  <c r="AR40" i="23"/>
  <c r="AR26" i="23"/>
  <c r="AR52" i="23"/>
  <c r="AR41" i="23"/>
  <c r="AR27" i="23"/>
  <c r="AR60" i="23"/>
  <c r="AR42" i="23"/>
  <c r="AR28" i="23"/>
  <c r="AR14" i="23"/>
  <c r="AR44" i="23"/>
  <c r="AR29" i="23"/>
  <c r="AR15" i="23"/>
  <c r="AR47" i="23"/>
  <c r="AR30" i="23"/>
  <c r="AR16" i="23"/>
  <c r="AR17" i="23"/>
  <c r="W255" i="23"/>
  <c r="Q255" i="23"/>
  <c r="AL255" i="23"/>
  <c r="K255" i="23"/>
  <c r="AC255" i="23"/>
  <c r="AC272" i="23"/>
  <c r="W272" i="23"/>
  <c r="Q272" i="23"/>
  <c r="AL272" i="23"/>
  <c r="K272" i="23"/>
  <c r="Q198" i="23"/>
  <c r="K198" i="23"/>
  <c r="AC198" i="23"/>
  <c r="W198" i="23"/>
  <c r="AL198" i="23"/>
  <c r="AA287" i="23"/>
  <c r="AL249" i="23"/>
  <c r="AC249" i="23"/>
  <c r="W249" i="23"/>
  <c r="Q249" i="23"/>
  <c r="K249" i="23"/>
  <c r="AL183" i="23"/>
  <c r="AC183" i="23"/>
  <c r="W183" i="23"/>
  <c r="Q183" i="23"/>
  <c r="K183" i="23"/>
  <c r="Q242" i="23"/>
  <c r="AL242" i="23"/>
  <c r="K242" i="23"/>
  <c r="AC242" i="23"/>
  <c r="W242" i="23"/>
  <c r="K117" i="23"/>
  <c r="AC117" i="23"/>
  <c r="Q117" i="23"/>
  <c r="AL117" i="23"/>
  <c r="W117" i="23"/>
  <c r="W147" i="23"/>
  <c r="Q147" i="23"/>
  <c r="AL147" i="23"/>
  <c r="K147" i="23"/>
  <c r="AC147" i="23"/>
  <c r="AL114" i="23"/>
  <c r="AC114" i="23"/>
  <c r="W114" i="23"/>
  <c r="Q114" i="23"/>
  <c r="K114" i="23"/>
  <c r="AL171" i="23"/>
  <c r="K171" i="23"/>
  <c r="AC171" i="23"/>
  <c r="W171" i="23"/>
  <c r="Q171" i="23"/>
  <c r="Q20" i="23"/>
  <c r="AL20" i="23"/>
  <c r="K20" i="23"/>
  <c r="AC20" i="23"/>
  <c r="W20" i="23"/>
  <c r="AC137" i="23"/>
  <c r="W137" i="23"/>
  <c r="Q137" i="23"/>
  <c r="AL137" i="23"/>
  <c r="K137" i="23"/>
  <c r="AL278" i="23"/>
  <c r="K278" i="23"/>
  <c r="AC278" i="23"/>
  <c r="W278" i="23"/>
  <c r="Q278" i="23"/>
  <c r="AL91" i="23"/>
  <c r="K91" i="23"/>
  <c r="AC91" i="23"/>
  <c r="Q91" i="23"/>
  <c r="W91" i="23"/>
  <c r="Q204" i="23"/>
  <c r="AL204" i="23"/>
  <c r="K204" i="23"/>
  <c r="AC204" i="23"/>
  <c r="W204" i="23"/>
  <c r="AL143" i="23"/>
  <c r="AC143" i="23"/>
  <c r="W143" i="23"/>
  <c r="Q143" i="23"/>
  <c r="K143" i="23"/>
  <c r="AC257" i="23"/>
  <c r="W257" i="23"/>
  <c r="Q257" i="23"/>
  <c r="AL257" i="23"/>
  <c r="K257" i="23"/>
  <c r="K103" i="23"/>
  <c r="AC103" i="23"/>
  <c r="W103" i="23"/>
  <c r="Q103" i="23"/>
  <c r="AL103" i="23"/>
  <c r="W133" i="23"/>
  <c r="Q133" i="23"/>
  <c r="AL133" i="23"/>
  <c r="K133" i="23"/>
  <c r="AC133" i="23"/>
  <c r="W134" i="23"/>
  <c r="Q134" i="23"/>
  <c r="AL134" i="23"/>
  <c r="K134" i="23"/>
  <c r="AC134" i="23"/>
  <c r="AC122" i="23"/>
  <c r="W122" i="23"/>
  <c r="Q122" i="23"/>
  <c r="AL122" i="23"/>
  <c r="K122" i="23"/>
  <c r="AL15" i="23"/>
  <c r="K15" i="23"/>
  <c r="AC15" i="23"/>
  <c r="W15" i="23"/>
  <c r="Q15" i="23"/>
  <c r="AT289" i="23"/>
  <c r="W35" i="23"/>
  <c r="Q35" i="23"/>
  <c r="AL35" i="23"/>
  <c r="K35" i="23"/>
  <c r="AC35" i="23"/>
  <c r="W22" i="23"/>
  <c r="Q22" i="23"/>
  <c r="AL22" i="23"/>
  <c r="K22" i="23"/>
  <c r="AC22" i="23"/>
  <c r="W110" i="23"/>
  <c r="Q110" i="23"/>
  <c r="AL110" i="23"/>
  <c r="AC110" i="23"/>
  <c r="K110" i="23"/>
  <c r="AC167" i="23"/>
  <c r="W167" i="23"/>
  <c r="Q167" i="23"/>
  <c r="AL167" i="23"/>
  <c r="K167" i="23"/>
  <c r="Q184" i="23"/>
  <c r="K184" i="23"/>
  <c r="AC184" i="23"/>
  <c r="W184" i="23"/>
  <c r="AL184" i="23"/>
  <c r="AL146" i="23"/>
  <c r="K146" i="23"/>
  <c r="AC146" i="23"/>
  <c r="W146" i="23"/>
  <c r="Q146" i="23"/>
  <c r="AC274" i="23"/>
  <c r="W274" i="23"/>
  <c r="Q274" i="23"/>
  <c r="AL274" i="23"/>
  <c r="K274" i="23"/>
  <c r="Q185" i="23"/>
  <c r="AL185" i="23"/>
  <c r="K185" i="23"/>
  <c r="AC185" i="23"/>
  <c r="W185" i="23"/>
  <c r="W283" i="23"/>
  <c r="Q283" i="23"/>
  <c r="AL283" i="23"/>
  <c r="K283" i="23"/>
  <c r="AC283" i="23"/>
  <c r="Q190" i="23"/>
  <c r="AL190" i="23"/>
  <c r="K190" i="23"/>
  <c r="AC190" i="23"/>
  <c r="W190" i="23"/>
  <c r="AL128" i="23"/>
  <c r="AC128" i="23"/>
  <c r="W128" i="23"/>
  <c r="Q128" i="23"/>
  <c r="K128" i="23"/>
  <c r="AC205" i="23"/>
  <c r="W205" i="23"/>
  <c r="Q205" i="23"/>
  <c r="AL205" i="23"/>
  <c r="K205" i="23"/>
  <c r="AE219" i="23"/>
  <c r="K89" i="23"/>
  <c r="W89" i="23"/>
  <c r="Q89" i="23"/>
  <c r="AL89" i="23"/>
  <c r="AC89" i="23"/>
  <c r="W119" i="23"/>
  <c r="Q119" i="23"/>
  <c r="AL119" i="23"/>
  <c r="K119" i="23"/>
  <c r="AC119" i="23"/>
  <c r="W120" i="23"/>
  <c r="Q120" i="23"/>
  <c r="AL120" i="23"/>
  <c r="K120" i="23"/>
  <c r="AC120" i="23"/>
  <c r="AL113" i="23"/>
  <c r="K113" i="23"/>
  <c r="W113" i="23"/>
  <c r="Q113" i="23"/>
  <c r="AC113" i="23"/>
  <c r="Q50" i="23"/>
  <c r="K50" i="23"/>
  <c r="AC50" i="23"/>
  <c r="W50" i="23"/>
  <c r="AL50" i="23"/>
  <c r="U60" i="23"/>
  <c r="O60" i="23"/>
  <c r="W268" i="23"/>
  <c r="Q268" i="23"/>
  <c r="AL268" i="23"/>
  <c r="K268" i="23"/>
  <c r="AC268" i="23"/>
  <c r="Q95" i="23"/>
  <c r="K95" i="23"/>
  <c r="AC95" i="23"/>
  <c r="W95" i="23"/>
  <c r="AL95" i="23"/>
  <c r="AL253" i="23"/>
  <c r="K253" i="23"/>
  <c r="AC253" i="23"/>
  <c r="W253" i="23"/>
  <c r="Q253" i="23"/>
  <c r="Q213" i="23"/>
  <c r="K213" i="23"/>
  <c r="AC213" i="23"/>
  <c r="W213" i="23"/>
  <c r="AL213" i="23"/>
  <c r="AL215" i="23"/>
  <c r="K215" i="23"/>
  <c r="AC215" i="23"/>
  <c r="W215" i="23"/>
  <c r="Q215" i="23"/>
  <c r="W179" i="23"/>
  <c r="Q179" i="23"/>
  <c r="K179" i="23"/>
  <c r="AL179" i="23"/>
  <c r="AC179" i="23"/>
  <c r="K247" i="23"/>
  <c r="AC247" i="23"/>
  <c r="W247" i="23"/>
  <c r="Q247" i="23"/>
  <c r="AL247" i="23"/>
  <c r="W104" i="23"/>
  <c r="AL104" i="23"/>
  <c r="K104" i="23"/>
  <c r="AC104" i="23"/>
  <c r="Q104" i="23"/>
  <c r="AZ289" i="23"/>
  <c r="S289" i="23"/>
  <c r="Q265" i="23"/>
  <c r="K265" i="23"/>
  <c r="AC265" i="23"/>
  <c r="W265" i="23"/>
  <c r="AL265" i="23"/>
  <c r="K195" i="23"/>
  <c r="AC195" i="23"/>
  <c r="W195" i="23"/>
  <c r="Q195" i="23"/>
  <c r="AL195" i="23"/>
  <c r="K58" i="23"/>
  <c r="Q58" i="23"/>
  <c r="AL58" i="23"/>
  <c r="AC58" i="23"/>
  <c r="W58" i="23"/>
  <c r="K27" i="23"/>
  <c r="AC27" i="23"/>
  <c r="W27" i="23"/>
  <c r="Q27" i="23"/>
  <c r="AL27" i="23"/>
  <c r="Y289" i="23"/>
  <c r="AA289" i="23" s="1"/>
  <c r="AA60" i="23"/>
  <c r="AL51" i="23"/>
  <c r="Q51" i="23"/>
  <c r="K51" i="23"/>
  <c r="AC51" i="23"/>
  <c r="W51" i="23"/>
  <c r="AC41" i="23"/>
  <c r="W41" i="23"/>
  <c r="K41" i="23"/>
  <c r="Q41" i="23"/>
  <c r="AL41" i="23"/>
  <c r="W21" i="23"/>
  <c r="Q21" i="23"/>
  <c r="AL21" i="23"/>
  <c r="K21" i="23"/>
  <c r="AC21" i="23"/>
  <c r="AL46" i="23"/>
  <c r="K46" i="23"/>
  <c r="AC46" i="23"/>
  <c r="W46" i="23"/>
  <c r="Q46" i="23"/>
  <c r="M289" i="23"/>
  <c r="AL277" i="23"/>
  <c r="K277" i="23"/>
  <c r="AC277" i="23"/>
  <c r="W277" i="23"/>
  <c r="Q277" i="23"/>
  <c r="W169" i="23"/>
  <c r="Q169" i="23"/>
  <c r="AL169" i="23"/>
  <c r="K169" i="23"/>
  <c r="AC169" i="23"/>
  <c r="K180" i="23"/>
  <c r="AC180" i="23"/>
  <c r="W180" i="23"/>
  <c r="Q180" i="23"/>
  <c r="AL180" i="23"/>
  <c r="AL267" i="23"/>
  <c r="AL287" i="23" s="1"/>
  <c r="K267" i="23"/>
  <c r="AC267" i="23"/>
  <c r="W267" i="23"/>
  <c r="Q267" i="23"/>
  <c r="W284" i="23"/>
  <c r="Q284" i="23"/>
  <c r="AL284" i="23"/>
  <c r="K284" i="23"/>
  <c r="AC284" i="23"/>
  <c r="W139" i="23"/>
  <c r="Q139" i="23"/>
  <c r="AL139" i="23"/>
  <c r="K139" i="23"/>
  <c r="AC139" i="23"/>
  <c r="AH289" i="23"/>
  <c r="W96" i="23"/>
  <c r="AL96" i="23"/>
  <c r="Q96" i="23"/>
  <c r="K96" i="23"/>
  <c r="AC96" i="23"/>
  <c r="K126" i="23"/>
  <c r="AC126" i="23"/>
  <c r="W126" i="23"/>
  <c r="Q126" i="23"/>
  <c r="AL126" i="23"/>
  <c r="Q250" i="23"/>
  <c r="K250" i="23"/>
  <c r="AC250" i="23"/>
  <c r="W250" i="23"/>
  <c r="AL250" i="23"/>
  <c r="W269" i="23"/>
  <c r="Q269" i="23"/>
  <c r="AL269" i="23"/>
  <c r="K269" i="23"/>
  <c r="AC269" i="23"/>
  <c r="W125" i="23"/>
  <c r="Q125" i="23"/>
  <c r="AL125" i="23"/>
  <c r="K125" i="23"/>
  <c r="AC125" i="23"/>
  <c r="AL172" i="23"/>
  <c r="AC172" i="23"/>
  <c r="Q172" i="23"/>
  <c r="W172" i="23"/>
  <c r="K172" i="23"/>
  <c r="Q101" i="23"/>
  <c r="AC101" i="23"/>
  <c r="K101" i="23"/>
  <c r="AL101" i="23"/>
  <c r="W101" i="23"/>
  <c r="Q92" i="23"/>
  <c r="AL92" i="23"/>
  <c r="W92" i="23"/>
  <c r="AC92" i="23"/>
  <c r="K92" i="23"/>
  <c r="AC48" i="23"/>
  <c r="Q48" i="23"/>
  <c r="W48" i="23"/>
  <c r="K48" i="23"/>
  <c r="AL48" i="23"/>
  <c r="AN289" i="23"/>
  <c r="K14" i="23"/>
  <c r="AC14" i="23"/>
  <c r="W14" i="23"/>
  <c r="AL14" i="23"/>
  <c r="Q14" i="23"/>
  <c r="AR214" i="23"/>
  <c r="AR199" i="23"/>
  <c r="AR185" i="23"/>
  <c r="AR215" i="23"/>
  <c r="AR201" i="23"/>
  <c r="AR186" i="23"/>
  <c r="AR219" i="23"/>
  <c r="AR217" i="23"/>
  <c r="AR203" i="23"/>
  <c r="AR189" i="23"/>
  <c r="AR174" i="23"/>
  <c r="AR204" i="23"/>
  <c r="AR190" i="23"/>
  <c r="AR175" i="23"/>
  <c r="AR205" i="23"/>
  <c r="AR191" i="23"/>
  <c r="AR177" i="23"/>
  <c r="AR207" i="23"/>
  <c r="AR192" i="23"/>
  <c r="AR178" i="23"/>
  <c r="AR208" i="23"/>
  <c r="AR193" i="23"/>
  <c r="AR179" i="23"/>
  <c r="AR209" i="23"/>
  <c r="AR195" i="23"/>
  <c r="AR180" i="23"/>
  <c r="AR210" i="23"/>
  <c r="AR196" i="23"/>
  <c r="AR181" i="23"/>
  <c r="AR211" i="23"/>
  <c r="AR197" i="23"/>
  <c r="AR183" i="23"/>
  <c r="AR213" i="23"/>
  <c r="AR198" i="23"/>
  <c r="AR184" i="23"/>
  <c r="AR202" i="23"/>
  <c r="AR145" i="23"/>
  <c r="AR131" i="23"/>
  <c r="AR116" i="23"/>
  <c r="AR102" i="23"/>
  <c r="AR172" i="23"/>
  <c r="AR146" i="23"/>
  <c r="AR132" i="23"/>
  <c r="AR117" i="23"/>
  <c r="AR103" i="23"/>
  <c r="AR165" i="23"/>
  <c r="AR134" i="23"/>
  <c r="AR120" i="23"/>
  <c r="AR166" i="23"/>
  <c r="AR135" i="23"/>
  <c r="AR121" i="23"/>
  <c r="AR167" i="23"/>
  <c r="AR137" i="23"/>
  <c r="AR122" i="23"/>
  <c r="AR108" i="23"/>
  <c r="AR93" i="23"/>
  <c r="AR168" i="23"/>
  <c r="AR138" i="23"/>
  <c r="AR123" i="23"/>
  <c r="AR109" i="23"/>
  <c r="AR95" i="23"/>
  <c r="AR216" i="23"/>
  <c r="AR187" i="23"/>
  <c r="AR169" i="23"/>
  <c r="AR139" i="23"/>
  <c r="AR125" i="23"/>
  <c r="AR110" i="23"/>
  <c r="AR96" i="23"/>
  <c r="AR173" i="23"/>
  <c r="AR140" i="23"/>
  <c r="AR126" i="23"/>
  <c r="AR111" i="23"/>
  <c r="AR171" i="23"/>
  <c r="AR141" i="23"/>
  <c r="AR127" i="23"/>
  <c r="AR143" i="23"/>
  <c r="AR128" i="23"/>
  <c r="AR114" i="23"/>
  <c r="AR99" i="23"/>
  <c r="AR144" i="23"/>
  <c r="AR129" i="23"/>
  <c r="AR91" i="23"/>
  <c r="AR119" i="23"/>
  <c r="AR113" i="23"/>
  <c r="AR104" i="23"/>
  <c r="AR98" i="23"/>
  <c r="AR89" i="23"/>
  <c r="AR107" i="23"/>
  <c r="AR101" i="23"/>
  <c r="AR147" i="23"/>
  <c r="AR92" i="23"/>
  <c r="AR133" i="23"/>
  <c r="AR115" i="23"/>
  <c r="AR105" i="23"/>
  <c r="AR97" i="23"/>
  <c r="AR90" i="23"/>
  <c r="Q115" i="23"/>
  <c r="K115" i="23"/>
  <c r="AC115" i="23"/>
  <c r="W115" i="23"/>
  <c r="AL115" i="23"/>
  <c r="Q144" i="23"/>
  <c r="K144" i="23"/>
  <c r="AC144" i="23"/>
  <c r="W144" i="23"/>
  <c r="AL144" i="23"/>
  <c r="C289" i="23"/>
  <c r="W203" i="23"/>
  <c r="Q203" i="23"/>
  <c r="AL203" i="23"/>
  <c r="K203" i="23"/>
  <c r="AC203" i="23"/>
  <c r="G289" i="23"/>
  <c r="I289" i="23" s="1"/>
  <c r="I60" i="23"/>
  <c r="AE60" i="23"/>
  <c r="K140" i="23"/>
  <c r="AC140" i="23"/>
  <c r="W140" i="23"/>
  <c r="Q140" i="23"/>
  <c r="AL140" i="23"/>
  <c r="AL47" i="23"/>
  <c r="AC47" i="23"/>
  <c r="W47" i="23"/>
  <c r="Q47" i="23"/>
  <c r="K47" i="23"/>
  <c r="AC108" i="23"/>
  <c r="W108" i="23"/>
  <c r="Q108" i="23"/>
  <c r="AL108" i="23"/>
  <c r="K108" i="23"/>
  <c r="AL98" i="23"/>
  <c r="W98" i="23"/>
  <c r="Q98" i="23"/>
  <c r="K98" i="23"/>
  <c r="AC98" i="23"/>
  <c r="W36" i="23"/>
  <c r="Q36" i="23"/>
  <c r="AL36" i="23"/>
  <c r="K36" i="23"/>
  <c r="AC36" i="23"/>
  <c r="K111" i="23"/>
  <c r="AC111" i="23"/>
  <c r="W111" i="23"/>
  <c r="Q111" i="23"/>
  <c r="AL111" i="23"/>
  <c r="Q271" i="23"/>
  <c r="AL271" i="23"/>
  <c r="K271" i="23"/>
  <c r="AC271" i="23"/>
  <c r="W271" i="23"/>
  <c r="AL44" i="23"/>
  <c r="K44" i="23"/>
  <c r="AC44" i="23"/>
  <c r="W44" i="23"/>
  <c r="Q44" i="23"/>
  <c r="AL197" i="23"/>
  <c r="AC197" i="23"/>
  <c r="W197" i="23"/>
  <c r="Q197" i="23"/>
  <c r="K197" i="23"/>
  <c r="AP287" i="23"/>
  <c r="Q256" i="23"/>
  <c r="AL256" i="23"/>
  <c r="K256" i="23"/>
  <c r="AC256" i="23"/>
  <c r="W256" i="23"/>
  <c r="AL132" i="23"/>
  <c r="K132" i="23"/>
  <c r="AC132" i="23"/>
  <c r="W132" i="23"/>
  <c r="Q132" i="23"/>
  <c r="U287" i="23"/>
  <c r="Q173" i="23"/>
  <c r="AC173" i="23"/>
  <c r="W173" i="23"/>
  <c r="K173" i="23"/>
  <c r="AL173" i="23"/>
  <c r="W165" i="23"/>
  <c r="Q165" i="23"/>
  <c r="AL165" i="23"/>
  <c r="K165" i="23"/>
  <c r="AC165" i="23"/>
  <c r="AE287" i="23"/>
  <c r="AL29" i="23"/>
  <c r="K29" i="23"/>
  <c r="AC29" i="23"/>
  <c r="W29" i="23"/>
  <c r="Q29" i="23"/>
  <c r="AC93" i="23"/>
  <c r="Q93" i="23"/>
  <c r="K93" i="23"/>
  <c r="AL93" i="23"/>
  <c r="W93" i="23"/>
  <c r="W45" i="23"/>
  <c r="K45" i="23"/>
  <c r="Q45" i="23"/>
  <c r="AL45" i="23"/>
  <c r="AC45" i="23"/>
  <c r="AC57" i="23"/>
  <c r="W57" i="23"/>
  <c r="Q57" i="23"/>
  <c r="K57" i="23"/>
  <c r="AL57" i="23"/>
  <c r="AT34" i="27" l="1"/>
  <c r="AT54" i="27"/>
  <c r="AT51" i="27"/>
  <c r="AT52" i="27"/>
  <c r="AT32" i="27"/>
  <c r="AT41" i="27"/>
  <c r="AA287" i="39"/>
  <c r="AC287" i="39" s="1"/>
  <c r="AC241" i="39"/>
  <c r="AC61" i="39"/>
  <c r="AL287" i="37"/>
  <c r="AI289" i="38"/>
  <c r="AF287" i="35"/>
  <c r="AK60" i="38"/>
  <c r="AK289" i="38" s="1"/>
  <c r="AP262" i="28"/>
  <c r="AT262" i="28"/>
  <c r="AP99" i="28"/>
  <c r="I251" i="32"/>
  <c r="I274" i="32"/>
  <c r="U253" i="34"/>
  <c r="U256" i="34"/>
  <c r="U265" i="34"/>
  <c r="U278" i="34"/>
  <c r="W289" i="36"/>
  <c r="M289" i="37"/>
  <c r="AT99" i="28"/>
  <c r="AV272" i="30"/>
  <c r="I254" i="32"/>
  <c r="I277" i="32"/>
  <c r="U243" i="34"/>
  <c r="U261" i="34"/>
  <c r="U269" i="34"/>
  <c r="U283" i="34"/>
  <c r="I255" i="32"/>
  <c r="I279" i="32"/>
  <c r="U248" i="34"/>
  <c r="U266" i="34"/>
  <c r="U274" i="34"/>
  <c r="I259" i="32"/>
  <c r="I281" i="32"/>
  <c r="I121" i="33"/>
  <c r="U272" i="34"/>
  <c r="U275" i="34"/>
  <c r="U284" i="34"/>
  <c r="U267" i="34"/>
  <c r="U280" i="34"/>
  <c r="U244" i="34"/>
  <c r="AL219" i="37"/>
  <c r="AT168" i="28"/>
  <c r="I263" i="32"/>
  <c r="I285" i="32"/>
  <c r="U281" i="34"/>
  <c r="U285" i="34"/>
  <c r="U249" i="34"/>
  <c r="U262" i="34"/>
  <c r="U241" i="34"/>
  <c r="U254" i="34"/>
  <c r="I244" i="32"/>
  <c r="I266" i="32"/>
  <c r="U287" i="34"/>
  <c r="U245" i="34"/>
  <c r="U259" i="34"/>
  <c r="I245" i="32"/>
  <c r="I268" i="32"/>
  <c r="U242" i="34"/>
  <c r="U250" i="34"/>
  <c r="U263" i="34"/>
  <c r="U247" i="34"/>
  <c r="U255" i="34"/>
  <c r="U289" i="37"/>
  <c r="AA208" i="33"/>
  <c r="I122" i="34"/>
  <c r="BD131" i="30"/>
  <c r="I98" i="34"/>
  <c r="BD197" i="30"/>
  <c r="AV131" i="30"/>
  <c r="I107" i="30"/>
  <c r="I101" i="34"/>
  <c r="I98" i="28"/>
  <c r="AH198" i="29"/>
  <c r="I129" i="30"/>
  <c r="I205" i="34"/>
  <c r="I111" i="28"/>
  <c r="Z198" i="29"/>
  <c r="I114" i="30"/>
  <c r="AA189" i="33"/>
  <c r="I138" i="34"/>
  <c r="I128" i="30"/>
  <c r="I175" i="34"/>
  <c r="AJ122" i="28"/>
  <c r="I191" i="34"/>
  <c r="I139" i="34"/>
  <c r="I173" i="34"/>
  <c r="Z120" i="29"/>
  <c r="I207" i="34"/>
  <c r="AV289" i="35"/>
  <c r="I93" i="34"/>
  <c r="AP289" i="33"/>
  <c r="I216" i="34"/>
  <c r="AJ16" i="28"/>
  <c r="AT243" i="28"/>
  <c r="I120" i="28"/>
  <c r="I213" i="28"/>
  <c r="AP271" i="30"/>
  <c r="AV30" i="30"/>
  <c r="I250" i="32"/>
  <c r="I267" i="32"/>
  <c r="I284" i="32"/>
  <c r="I97" i="33"/>
  <c r="AJ287" i="35"/>
  <c r="AJ33" i="28"/>
  <c r="I121" i="28"/>
  <c r="I127" i="28"/>
  <c r="AP259" i="30"/>
  <c r="AV144" i="30"/>
  <c r="I253" i="32"/>
  <c r="I269" i="32"/>
  <c r="I173" i="33"/>
  <c r="AV283" i="30"/>
  <c r="AZ283" i="30"/>
  <c r="AJ42" i="28"/>
  <c r="I196" i="28"/>
  <c r="I131" i="28"/>
  <c r="AP268" i="30"/>
  <c r="AZ289" i="32"/>
  <c r="I127" i="33"/>
  <c r="AA120" i="33"/>
  <c r="AJ46" i="28"/>
  <c r="I209" i="28"/>
  <c r="I145" i="28"/>
  <c r="Z249" i="29"/>
  <c r="I165" i="33"/>
  <c r="AJ53" i="28"/>
  <c r="I105" i="28"/>
  <c r="I203" i="28"/>
  <c r="I208" i="28"/>
  <c r="AD249" i="29"/>
  <c r="Z44" i="29"/>
  <c r="AZ265" i="30"/>
  <c r="I126" i="30"/>
  <c r="I180" i="33"/>
  <c r="AJ48" i="28"/>
  <c r="I102" i="28"/>
  <c r="I217" i="28"/>
  <c r="I211" i="28"/>
  <c r="BD265" i="30"/>
  <c r="I96" i="33"/>
  <c r="AA211" i="33"/>
  <c r="AR289" i="35"/>
  <c r="AJ56" i="28"/>
  <c r="I108" i="28"/>
  <c r="I187" i="28"/>
  <c r="I115" i="30"/>
  <c r="I242" i="32"/>
  <c r="I260" i="32"/>
  <c r="I278" i="32"/>
  <c r="I168" i="33"/>
  <c r="AV289" i="34"/>
  <c r="AD209" i="29"/>
  <c r="I183" i="33"/>
  <c r="AH209" i="29"/>
  <c r="I196" i="33"/>
  <c r="I114" i="28"/>
  <c r="I144" i="28"/>
  <c r="AH138" i="29"/>
  <c r="AP272" i="30"/>
  <c r="I214" i="33"/>
  <c r="W289" i="35"/>
  <c r="AJ60" i="35"/>
  <c r="AF60" i="35"/>
  <c r="AB60" i="35"/>
  <c r="O57" i="35"/>
  <c r="O52" i="35"/>
  <c r="O47" i="35"/>
  <c r="O42" i="35"/>
  <c r="O38" i="35"/>
  <c r="O33" i="35"/>
  <c r="O28" i="35"/>
  <c r="O23" i="35"/>
  <c r="O18" i="35"/>
  <c r="O14" i="35"/>
  <c r="O58" i="35"/>
  <c r="O53" i="35"/>
  <c r="O48" i="35"/>
  <c r="O44" i="35"/>
  <c r="O39" i="35"/>
  <c r="O34" i="35"/>
  <c r="O29" i="35"/>
  <c r="O24" i="35"/>
  <c r="O20" i="35"/>
  <c r="O15" i="35"/>
  <c r="O60" i="35"/>
  <c r="O54" i="35"/>
  <c r="O50" i="35"/>
  <c r="O45" i="35"/>
  <c r="O40" i="35"/>
  <c r="O35" i="35"/>
  <c r="O30" i="35"/>
  <c r="O26" i="35"/>
  <c r="O21" i="35"/>
  <c r="O16" i="35"/>
  <c r="O56" i="35"/>
  <c r="O51" i="35"/>
  <c r="O46" i="35"/>
  <c r="O41" i="35"/>
  <c r="O36" i="35"/>
  <c r="O32" i="35"/>
  <c r="O27" i="35"/>
  <c r="O22" i="35"/>
  <c r="O17" i="35"/>
  <c r="O287" i="35"/>
  <c r="O281" i="35"/>
  <c r="O277" i="35"/>
  <c r="O272" i="35"/>
  <c r="O267" i="35"/>
  <c r="O262" i="35"/>
  <c r="O257" i="35"/>
  <c r="O253" i="35"/>
  <c r="O248" i="35"/>
  <c r="O243" i="35"/>
  <c r="O283" i="35"/>
  <c r="O278" i="35"/>
  <c r="O273" i="35"/>
  <c r="O268" i="35"/>
  <c r="O263" i="35"/>
  <c r="O259" i="35"/>
  <c r="O254" i="35"/>
  <c r="O249" i="35"/>
  <c r="O244" i="35"/>
  <c r="O284" i="35"/>
  <c r="O279" i="35"/>
  <c r="O274" i="35"/>
  <c r="O269" i="35"/>
  <c r="O265" i="35"/>
  <c r="O260" i="35"/>
  <c r="O255" i="35"/>
  <c r="O250" i="35"/>
  <c r="O245" i="35"/>
  <c r="O241" i="35"/>
  <c r="O285" i="35"/>
  <c r="O280" i="35"/>
  <c r="O275" i="35"/>
  <c r="O271" i="35"/>
  <c r="O266" i="35"/>
  <c r="O261" i="35"/>
  <c r="O256" i="35"/>
  <c r="O251" i="35"/>
  <c r="O247" i="35"/>
  <c r="O242" i="35"/>
  <c r="O216" i="35"/>
  <c r="O211" i="35"/>
  <c r="O217" i="35"/>
  <c r="O213" i="35"/>
  <c r="O219" i="35"/>
  <c r="O214" i="35"/>
  <c r="O209" i="35"/>
  <c r="O215" i="35"/>
  <c r="O210" i="35"/>
  <c r="O202" i="35"/>
  <c r="O193" i="35"/>
  <c r="O186" i="35"/>
  <c r="O183" i="35"/>
  <c r="O185" i="35"/>
  <c r="O201" i="35"/>
  <c r="O192" i="35"/>
  <c r="O169" i="35"/>
  <c r="O199" i="35"/>
  <c r="O179" i="35"/>
  <c r="O177" i="35"/>
  <c r="O174" i="35"/>
  <c r="O191" i="35"/>
  <c r="O198" i="35"/>
  <c r="O190" i="35"/>
  <c r="O181" i="35"/>
  <c r="O171" i="35"/>
  <c r="O166" i="35"/>
  <c r="O184" i="35"/>
  <c r="O207" i="35"/>
  <c r="O205" i="35"/>
  <c r="O197" i="35"/>
  <c r="O189" i="35"/>
  <c r="O208" i="35"/>
  <c r="O204" i="35"/>
  <c r="O175" i="35"/>
  <c r="O172" i="35"/>
  <c r="O167" i="35"/>
  <c r="O146" i="35"/>
  <c r="O196" i="35"/>
  <c r="O203" i="35"/>
  <c r="O195" i="35"/>
  <c r="O187" i="35"/>
  <c r="O180" i="35"/>
  <c r="O178" i="35"/>
  <c r="O133" i="35"/>
  <c r="O119" i="35"/>
  <c r="O108" i="35"/>
  <c r="O95" i="35"/>
  <c r="O141" i="35"/>
  <c r="O125" i="35"/>
  <c r="O91" i="35"/>
  <c r="O123" i="35"/>
  <c r="O113" i="35"/>
  <c r="O107" i="35"/>
  <c r="O101" i="35"/>
  <c r="O173" i="35"/>
  <c r="O140" i="35"/>
  <c r="O132" i="35"/>
  <c r="O99" i="35"/>
  <c r="O131" i="35"/>
  <c r="O117" i="35"/>
  <c r="O111" i="35"/>
  <c r="O92" i="35"/>
  <c r="O139" i="35"/>
  <c r="O129" i="35"/>
  <c r="O105" i="35"/>
  <c r="O138" i="35"/>
  <c r="O128" i="35"/>
  <c r="O122" i="35"/>
  <c r="O116" i="35"/>
  <c r="O104" i="35"/>
  <c r="O98" i="35"/>
  <c r="O110" i="35"/>
  <c r="O93" i="35"/>
  <c r="O89" i="35"/>
  <c r="O147" i="35"/>
  <c r="O121" i="35"/>
  <c r="O109" i="35"/>
  <c r="O97" i="35"/>
  <c r="O165" i="35"/>
  <c r="O143" i="35"/>
  <c r="O137" i="35"/>
  <c r="O127" i="35"/>
  <c r="O115" i="35"/>
  <c r="O103" i="35"/>
  <c r="O144" i="35"/>
  <c r="O135" i="35"/>
  <c r="O126" i="35"/>
  <c r="O114" i="35"/>
  <c r="O90" i="35"/>
  <c r="O168" i="35"/>
  <c r="O145" i="35"/>
  <c r="O134" i="35"/>
  <c r="O120" i="35"/>
  <c r="O102" i="35"/>
  <c r="O96" i="35"/>
  <c r="AJ219" i="35"/>
  <c r="AF219" i="35"/>
  <c r="AB219" i="35"/>
  <c r="AJ20" i="28"/>
  <c r="AJ35" i="28"/>
  <c r="AJ50" i="28"/>
  <c r="AJ52" i="28"/>
  <c r="AP255" i="30"/>
  <c r="AP275" i="30"/>
  <c r="AP263" i="30"/>
  <c r="BT289" i="33"/>
  <c r="I126" i="33"/>
  <c r="I107" i="33"/>
  <c r="I141" i="33"/>
  <c r="I210" i="33"/>
  <c r="I175" i="33"/>
  <c r="I199" i="33"/>
  <c r="AA186" i="33"/>
  <c r="I123" i="34"/>
  <c r="I117" i="34"/>
  <c r="I132" i="34"/>
  <c r="I181" i="34"/>
  <c r="I143" i="34"/>
  <c r="I178" i="34"/>
  <c r="I187" i="34"/>
  <c r="I215" i="34"/>
  <c r="AJ27" i="28"/>
  <c r="AJ29" i="28"/>
  <c r="AJ57" i="28"/>
  <c r="AP244" i="28"/>
  <c r="AP242" i="30"/>
  <c r="AP248" i="30"/>
  <c r="AP285" i="30"/>
  <c r="AP273" i="30"/>
  <c r="AZ30" i="30"/>
  <c r="AJ248" i="30"/>
  <c r="I89" i="33"/>
  <c r="I114" i="33"/>
  <c r="I123" i="33"/>
  <c r="I172" i="33"/>
  <c r="I103" i="33"/>
  <c r="I186" i="33"/>
  <c r="I177" i="33"/>
  <c r="I135" i="34"/>
  <c r="I115" i="34"/>
  <c r="I113" i="34"/>
  <c r="I145" i="34"/>
  <c r="I127" i="34"/>
  <c r="I172" i="34"/>
  <c r="I202" i="34"/>
  <c r="I203" i="34"/>
  <c r="I189" i="34"/>
  <c r="AJ40" i="28"/>
  <c r="AJ32" i="28"/>
  <c r="AJ44" i="28"/>
  <c r="AT244" i="28"/>
  <c r="AP267" i="30"/>
  <c r="AP262" i="30"/>
  <c r="AP260" i="30"/>
  <c r="AP278" i="30"/>
  <c r="AJ263" i="30"/>
  <c r="I102" i="33"/>
  <c r="I115" i="33"/>
  <c r="I143" i="33"/>
  <c r="I178" i="33"/>
  <c r="I110" i="33"/>
  <c r="I195" i="33"/>
  <c r="I184" i="33"/>
  <c r="I108" i="34"/>
  <c r="I126" i="34"/>
  <c r="I140" i="34"/>
  <c r="I174" i="34"/>
  <c r="I133" i="34"/>
  <c r="I183" i="34"/>
  <c r="I209" i="34"/>
  <c r="I214" i="34"/>
  <c r="I144" i="34"/>
  <c r="I167" i="34"/>
  <c r="AJ39" i="28"/>
  <c r="AJ34" i="28"/>
  <c r="AJ47" i="28"/>
  <c r="Z196" i="29"/>
  <c r="AH53" i="29"/>
  <c r="AP247" i="30"/>
  <c r="AP250" i="30"/>
  <c r="AP265" i="30"/>
  <c r="AP283" i="30"/>
  <c r="AJ283" i="30"/>
  <c r="AP287" i="29"/>
  <c r="G287" i="29" s="1"/>
  <c r="I90" i="33"/>
  <c r="I116" i="33"/>
  <c r="I145" i="33"/>
  <c r="I192" i="33"/>
  <c r="I117" i="33"/>
  <c r="I179" i="33"/>
  <c r="I198" i="33"/>
  <c r="I89" i="34"/>
  <c r="I95" i="34"/>
  <c r="I165" i="34"/>
  <c r="I180" i="34"/>
  <c r="I146" i="34"/>
  <c r="I184" i="34"/>
  <c r="I197" i="34"/>
  <c r="I201" i="34"/>
  <c r="AJ14" i="28"/>
  <c r="AJ60" i="28"/>
  <c r="AJ51" i="28"/>
  <c r="AD196" i="29"/>
  <c r="Z53" i="29"/>
  <c r="AD271" i="29"/>
  <c r="AP277" i="30"/>
  <c r="AP253" i="30"/>
  <c r="AP269" i="30"/>
  <c r="AJ257" i="30"/>
  <c r="I95" i="33"/>
  <c r="I120" i="33"/>
  <c r="I216" i="33"/>
  <c r="I215" i="33"/>
  <c r="I125" i="33"/>
  <c r="I203" i="33"/>
  <c r="I217" i="33"/>
  <c r="I91" i="34"/>
  <c r="I110" i="34"/>
  <c r="I179" i="34"/>
  <c r="I204" i="34"/>
  <c r="I193" i="34"/>
  <c r="I186" i="34"/>
  <c r="I199" i="34"/>
  <c r="I198" i="34"/>
  <c r="I190" i="34"/>
  <c r="AJ17" i="28"/>
  <c r="AJ15" i="28"/>
  <c r="AJ54" i="28"/>
  <c r="AT30" i="28"/>
  <c r="Z190" i="29"/>
  <c r="AH271" i="29"/>
  <c r="AP241" i="30"/>
  <c r="AP287" i="30"/>
  <c r="AP274" i="30"/>
  <c r="AJ267" i="30"/>
  <c r="I98" i="33"/>
  <c r="I122" i="33"/>
  <c r="I133" i="33"/>
  <c r="I219" i="33"/>
  <c r="I139" i="33"/>
  <c r="I137" i="33"/>
  <c r="I201" i="33"/>
  <c r="I134" i="34"/>
  <c r="I92" i="34"/>
  <c r="I102" i="34"/>
  <c r="I129" i="34"/>
  <c r="I99" i="34"/>
  <c r="I131" i="34"/>
  <c r="I210" i="34"/>
  <c r="I208" i="34"/>
  <c r="AJ21" i="28"/>
  <c r="AJ18" i="28"/>
  <c r="AJ58" i="28"/>
  <c r="AP30" i="28"/>
  <c r="AD190" i="29"/>
  <c r="AP245" i="30"/>
  <c r="AP251" i="30"/>
  <c r="AP279" i="30"/>
  <c r="I104" i="30"/>
  <c r="I92" i="33"/>
  <c r="I101" i="33"/>
  <c r="I138" i="33"/>
  <c r="I147" i="33"/>
  <c r="I146" i="33"/>
  <c r="I144" i="33"/>
  <c r="I197" i="33"/>
  <c r="I97" i="34"/>
  <c r="I105" i="34"/>
  <c r="I107" i="34"/>
  <c r="I166" i="34"/>
  <c r="I104" i="34"/>
  <c r="I147" i="34"/>
  <c r="I185" i="34"/>
  <c r="I196" i="34"/>
  <c r="AJ24" i="28"/>
  <c r="AJ22" i="28"/>
  <c r="AJ38" i="28"/>
  <c r="AP257" i="30"/>
  <c r="AP256" i="30"/>
  <c r="AP284" i="30"/>
  <c r="I105" i="33"/>
  <c r="I111" i="33"/>
  <c r="I181" i="33"/>
  <c r="I187" i="33"/>
  <c r="I207" i="33"/>
  <c r="I167" i="33"/>
  <c r="I204" i="33"/>
  <c r="I103" i="34"/>
  <c r="I128" i="34"/>
  <c r="I111" i="34"/>
  <c r="I171" i="34"/>
  <c r="I109" i="34"/>
  <c r="I177" i="34"/>
  <c r="I211" i="34"/>
  <c r="I219" i="34"/>
  <c r="AJ28" i="28"/>
  <c r="AJ26" i="28"/>
  <c r="AJ41" i="28"/>
  <c r="AT266" i="28"/>
  <c r="Z138" i="29"/>
  <c r="AP281" i="30"/>
  <c r="AP261" i="30"/>
  <c r="AP249" i="30"/>
  <c r="AV42" i="30"/>
  <c r="I109" i="33"/>
  <c r="I166" i="33"/>
  <c r="I108" i="33"/>
  <c r="I190" i="33"/>
  <c r="I193" i="33"/>
  <c r="I174" i="33"/>
  <c r="I211" i="33"/>
  <c r="I120" i="34"/>
  <c r="I90" i="34"/>
  <c r="I116" i="34"/>
  <c r="I125" i="34"/>
  <c r="I114" i="34"/>
  <c r="I168" i="34"/>
  <c r="I192" i="34"/>
  <c r="I213" i="34"/>
  <c r="AJ36" i="28"/>
  <c r="AJ30" i="28"/>
  <c r="AH134" i="29"/>
  <c r="AP244" i="30"/>
  <c r="AP266" i="30"/>
  <c r="AV257" i="30"/>
  <c r="I203" i="30"/>
  <c r="I113" i="33"/>
  <c r="I135" i="33"/>
  <c r="I185" i="33"/>
  <c r="I213" i="33"/>
  <c r="I205" i="33"/>
  <c r="I189" i="33"/>
  <c r="I121" i="34"/>
  <c r="I96" i="34"/>
  <c r="I169" i="34"/>
  <c r="I141" i="34"/>
  <c r="I119" i="34"/>
  <c r="I137" i="34"/>
  <c r="I195" i="34"/>
  <c r="S289" i="34"/>
  <c r="O287" i="34"/>
  <c r="O281" i="34"/>
  <c r="O277" i="34"/>
  <c r="O272" i="34"/>
  <c r="O267" i="34"/>
  <c r="O262" i="34"/>
  <c r="O257" i="34"/>
  <c r="O253" i="34"/>
  <c r="O248" i="34"/>
  <c r="O243" i="34"/>
  <c r="O283" i="34"/>
  <c r="O278" i="34"/>
  <c r="O273" i="34"/>
  <c r="O268" i="34"/>
  <c r="O263" i="34"/>
  <c r="O259" i="34"/>
  <c r="O254" i="34"/>
  <c r="O249" i="34"/>
  <c r="O244" i="34"/>
  <c r="O284" i="34"/>
  <c r="O279" i="34"/>
  <c r="O274" i="34"/>
  <c r="O269" i="34"/>
  <c r="O265" i="34"/>
  <c r="O260" i="34"/>
  <c r="O255" i="34"/>
  <c r="O250" i="34"/>
  <c r="O245" i="34"/>
  <c r="O241" i="34"/>
  <c r="O261" i="34"/>
  <c r="O266" i="34"/>
  <c r="O285" i="34"/>
  <c r="O280" i="34"/>
  <c r="O271" i="34"/>
  <c r="O275" i="34"/>
  <c r="O251" i="34"/>
  <c r="O247" i="34"/>
  <c r="O242" i="34"/>
  <c r="O256" i="34"/>
  <c r="O216" i="34"/>
  <c r="O217" i="34"/>
  <c r="O219" i="34"/>
  <c r="O214" i="34"/>
  <c r="O203" i="34"/>
  <c r="O187" i="34"/>
  <c r="O190" i="34"/>
  <c r="O213" i="34"/>
  <c r="O192" i="34"/>
  <c r="O215" i="34"/>
  <c r="O207" i="34"/>
  <c r="O195" i="34"/>
  <c r="O185" i="34"/>
  <c r="O211" i="34"/>
  <c r="O210" i="34"/>
  <c r="O197" i="34"/>
  <c r="O205" i="34"/>
  <c r="O199" i="34"/>
  <c r="O202" i="34"/>
  <c r="O189" i="34"/>
  <c r="O209" i="34"/>
  <c r="O191" i="34"/>
  <c r="O196" i="34"/>
  <c r="O172" i="34"/>
  <c r="O167" i="34"/>
  <c r="O147" i="34"/>
  <c r="O139" i="34"/>
  <c r="O131" i="34"/>
  <c r="O208" i="34"/>
  <c r="O186" i="34"/>
  <c r="O184" i="34"/>
  <c r="O183" i="34"/>
  <c r="O146" i="34"/>
  <c r="O143" i="34"/>
  <c r="O193" i="34"/>
  <c r="O141" i="34"/>
  <c r="O133" i="34"/>
  <c r="O125" i="34"/>
  <c r="O201" i="34"/>
  <c r="O181" i="34"/>
  <c r="O175" i="34"/>
  <c r="O122" i="34"/>
  <c r="O115" i="34"/>
  <c r="O110" i="34"/>
  <c r="O105" i="34"/>
  <c r="O101" i="34"/>
  <c r="O96" i="34"/>
  <c r="O198" i="34"/>
  <c r="O171" i="34"/>
  <c r="O135" i="34"/>
  <c r="O129" i="34"/>
  <c r="O120" i="34"/>
  <c r="O166" i="34"/>
  <c r="O132" i="34"/>
  <c r="O204" i="34"/>
  <c r="O180" i="34"/>
  <c r="O174" i="34"/>
  <c r="O145" i="34"/>
  <c r="O169" i="34"/>
  <c r="O179" i="34"/>
  <c r="O165" i="34"/>
  <c r="O140" i="34"/>
  <c r="O134" i="34"/>
  <c r="O144" i="34"/>
  <c r="O137" i="34"/>
  <c r="O126" i="34"/>
  <c r="O117" i="34"/>
  <c r="O113" i="34"/>
  <c r="O108" i="34"/>
  <c r="O103" i="34"/>
  <c r="O98" i="34"/>
  <c r="O178" i="34"/>
  <c r="O173" i="34"/>
  <c r="O128" i="34"/>
  <c r="O123" i="34"/>
  <c r="O116" i="34"/>
  <c r="O99" i="34"/>
  <c r="O92" i="34"/>
  <c r="O127" i="34"/>
  <c r="O168" i="34"/>
  <c r="O138" i="34"/>
  <c r="O104" i="34"/>
  <c r="O95" i="34"/>
  <c r="O109" i="34"/>
  <c r="O177" i="34"/>
  <c r="O121" i="34"/>
  <c r="O114" i="34"/>
  <c r="O97" i="34"/>
  <c r="O119" i="34"/>
  <c r="O102" i="34"/>
  <c r="O91" i="34"/>
  <c r="O89" i="34"/>
  <c r="O107" i="34"/>
  <c r="O93" i="34"/>
  <c r="O111" i="34"/>
  <c r="O90" i="34"/>
  <c r="AJ219" i="34"/>
  <c r="AF219" i="34"/>
  <c r="AB219" i="34"/>
  <c r="AJ287" i="34"/>
  <c r="AF287" i="34"/>
  <c r="AB287" i="34"/>
  <c r="I285" i="34"/>
  <c r="I280" i="34"/>
  <c r="I275" i="34"/>
  <c r="I271" i="34"/>
  <c r="I266" i="34"/>
  <c r="I261" i="34"/>
  <c r="I256" i="34"/>
  <c r="I251" i="34"/>
  <c r="I247" i="34"/>
  <c r="I242" i="34"/>
  <c r="I287" i="34"/>
  <c r="I281" i="34"/>
  <c r="I277" i="34"/>
  <c r="I272" i="34"/>
  <c r="I267" i="34"/>
  <c r="I262" i="34"/>
  <c r="I257" i="34"/>
  <c r="I253" i="34"/>
  <c r="I248" i="34"/>
  <c r="I243" i="34"/>
  <c r="I283" i="34"/>
  <c r="I278" i="34"/>
  <c r="I273" i="34"/>
  <c r="I268" i="34"/>
  <c r="I263" i="34"/>
  <c r="I259" i="34"/>
  <c r="I254" i="34"/>
  <c r="I249" i="34"/>
  <c r="I244" i="34"/>
  <c r="I260" i="34"/>
  <c r="I255" i="34"/>
  <c r="I265" i="34"/>
  <c r="I284" i="34"/>
  <c r="I279" i="34"/>
  <c r="I269" i="34"/>
  <c r="I274" i="34"/>
  <c r="I250" i="34"/>
  <c r="I241" i="34"/>
  <c r="I245" i="34"/>
  <c r="O56" i="34"/>
  <c r="O46" i="34"/>
  <c r="O36" i="34"/>
  <c r="O32" i="34"/>
  <c r="O27" i="34"/>
  <c r="O22" i="34"/>
  <c r="O17" i="34"/>
  <c r="O60" i="34"/>
  <c r="O50" i="34"/>
  <c r="O40" i="34"/>
  <c r="O53" i="34"/>
  <c r="O44" i="34"/>
  <c r="O33" i="34"/>
  <c r="O28" i="34"/>
  <c r="O23" i="34"/>
  <c r="O18" i="34"/>
  <c r="O14" i="34"/>
  <c r="O57" i="34"/>
  <c r="O47" i="34"/>
  <c r="O38" i="34"/>
  <c r="O51" i="34"/>
  <c r="O41" i="34"/>
  <c r="O34" i="34"/>
  <c r="O29" i="34"/>
  <c r="O24" i="34"/>
  <c r="O20" i="34"/>
  <c r="O15" i="34"/>
  <c r="O54" i="34"/>
  <c r="O45" i="34"/>
  <c r="O58" i="34"/>
  <c r="O48" i="34"/>
  <c r="O39" i="34"/>
  <c r="O35" i="34"/>
  <c r="O30" i="34"/>
  <c r="O26" i="34"/>
  <c r="O21" i="34"/>
  <c r="O16" i="34"/>
  <c r="O52" i="34"/>
  <c r="O42" i="34"/>
  <c r="U217" i="34"/>
  <c r="U213" i="34"/>
  <c r="U219" i="34"/>
  <c r="U214" i="34"/>
  <c r="U215" i="34"/>
  <c r="U210" i="34"/>
  <c r="U207" i="34"/>
  <c r="U195" i="34"/>
  <c r="U185" i="34"/>
  <c r="U211" i="34"/>
  <c r="U197" i="34"/>
  <c r="U199" i="34"/>
  <c r="U216" i="34"/>
  <c r="U205" i="34"/>
  <c r="U202" i="34"/>
  <c r="U189" i="34"/>
  <c r="U209" i="34"/>
  <c r="U193" i="34"/>
  <c r="U191" i="34"/>
  <c r="U186" i="34"/>
  <c r="U183" i="34"/>
  <c r="U204" i="34"/>
  <c r="U198" i="34"/>
  <c r="U196" i="34"/>
  <c r="U208" i="34"/>
  <c r="U201" i="34"/>
  <c r="U187" i="34"/>
  <c r="U141" i="34"/>
  <c r="U192" i="34"/>
  <c r="U181" i="34"/>
  <c r="U175" i="34"/>
  <c r="U135" i="34"/>
  <c r="U171" i="34"/>
  <c r="U129" i="34"/>
  <c r="U120" i="34"/>
  <c r="U166" i="34"/>
  <c r="U138" i="34"/>
  <c r="U132" i="34"/>
  <c r="U116" i="34"/>
  <c r="U111" i="34"/>
  <c r="U107" i="34"/>
  <c r="U102" i="34"/>
  <c r="U97" i="34"/>
  <c r="U190" i="34"/>
  <c r="U180" i="34"/>
  <c r="U174" i="34"/>
  <c r="U145" i="34"/>
  <c r="U169" i="34"/>
  <c r="U140" i="34"/>
  <c r="U203" i="34"/>
  <c r="U179" i="34"/>
  <c r="U165" i="34"/>
  <c r="U173" i="34"/>
  <c r="U144" i="34"/>
  <c r="U137" i="34"/>
  <c r="U128" i="34"/>
  <c r="U123" i="34"/>
  <c r="U178" i="34"/>
  <c r="U168" i="34"/>
  <c r="U121" i="34"/>
  <c r="U177" i="34"/>
  <c r="U147" i="34"/>
  <c r="U131" i="34"/>
  <c r="U119" i="34"/>
  <c r="U114" i="34"/>
  <c r="U109" i="34"/>
  <c r="U104" i="34"/>
  <c r="U99" i="34"/>
  <c r="U172" i="34"/>
  <c r="U167" i="34"/>
  <c r="U143" i="34"/>
  <c r="U139" i="34"/>
  <c r="U146" i="34"/>
  <c r="U95" i="34"/>
  <c r="U110" i="34"/>
  <c r="U126" i="34"/>
  <c r="U115" i="34"/>
  <c r="U98" i="34"/>
  <c r="U125" i="34"/>
  <c r="U122" i="34"/>
  <c r="U103" i="34"/>
  <c r="U91" i="34"/>
  <c r="U89" i="34"/>
  <c r="U184" i="34"/>
  <c r="U134" i="34"/>
  <c r="U133" i="34"/>
  <c r="U108" i="34"/>
  <c r="U93" i="34"/>
  <c r="U113" i="34"/>
  <c r="U117" i="34"/>
  <c r="U101" i="34"/>
  <c r="U96" i="34"/>
  <c r="U90" i="34"/>
  <c r="U92" i="34"/>
  <c r="U127" i="34"/>
  <c r="U105" i="34"/>
  <c r="W289" i="34"/>
  <c r="AJ60" i="34"/>
  <c r="AF60" i="34"/>
  <c r="AB60" i="34"/>
  <c r="I60" i="34"/>
  <c r="I58" i="34"/>
  <c r="I48" i="34"/>
  <c r="I39" i="34"/>
  <c r="I35" i="34"/>
  <c r="I30" i="34"/>
  <c r="I26" i="34"/>
  <c r="I21" i="34"/>
  <c r="I16" i="34"/>
  <c r="I52" i="34"/>
  <c r="I42" i="34"/>
  <c r="I56" i="34"/>
  <c r="I46" i="34"/>
  <c r="I36" i="34"/>
  <c r="I32" i="34"/>
  <c r="I27" i="34"/>
  <c r="I22" i="34"/>
  <c r="I17" i="34"/>
  <c r="I50" i="34"/>
  <c r="I40" i="34"/>
  <c r="I53" i="34"/>
  <c r="I44" i="34"/>
  <c r="I33" i="34"/>
  <c r="I28" i="34"/>
  <c r="I23" i="34"/>
  <c r="I18" i="34"/>
  <c r="I14" i="34"/>
  <c r="I57" i="34"/>
  <c r="I47" i="34"/>
  <c r="I38" i="34"/>
  <c r="I51" i="34"/>
  <c r="I41" i="34"/>
  <c r="I34" i="34"/>
  <c r="I29" i="34"/>
  <c r="I24" i="34"/>
  <c r="I20" i="34"/>
  <c r="I15" i="34"/>
  <c r="I54" i="34"/>
  <c r="I45" i="34"/>
  <c r="AR289" i="34"/>
  <c r="AT289" i="34"/>
  <c r="Z42" i="29"/>
  <c r="Z91" i="29"/>
  <c r="AJ244" i="30"/>
  <c r="BD257" i="30"/>
  <c r="I180" i="30"/>
  <c r="I243" i="32"/>
  <c r="I257" i="32"/>
  <c r="I272" i="32"/>
  <c r="I287" i="32"/>
  <c r="U98" i="33"/>
  <c r="U146" i="33"/>
  <c r="U96" i="33"/>
  <c r="U179" i="33"/>
  <c r="U121" i="33"/>
  <c r="U214" i="33"/>
  <c r="U204" i="33"/>
  <c r="U215" i="33"/>
  <c r="I93" i="33"/>
  <c r="I140" i="33"/>
  <c r="I131" i="33"/>
  <c r="I119" i="33"/>
  <c r="I171" i="33"/>
  <c r="I132" i="33"/>
  <c r="I202" i="33"/>
  <c r="I209" i="33"/>
  <c r="AA209" i="33"/>
  <c r="AA141" i="33"/>
  <c r="AD42" i="29"/>
  <c r="AD91" i="29"/>
  <c r="AH213" i="29"/>
  <c r="U91" i="33"/>
  <c r="U101" i="33"/>
  <c r="U115" i="33"/>
  <c r="U123" i="33"/>
  <c r="U189" i="33"/>
  <c r="U128" i="33"/>
  <c r="U210" i="33"/>
  <c r="U213" i="33"/>
  <c r="AA113" i="33"/>
  <c r="AH108" i="29"/>
  <c r="Z213" i="29"/>
  <c r="AJ247" i="30"/>
  <c r="U110" i="33"/>
  <c r="U122" i="33"/>
  <c r="U119" i="33"/>
  <c r="U126" i="33"/>
  <c r="U144" i="33"/>
  <c r="U135" i="33"/>
  <c r="U211" i="33"/>
  <c r="U197" i="33"/>
  <c r="AT261" i="28"/>
  <c r="AX131" i="28"/>
  <c r="Z255" i="29"/>
  <c r="Z108" i="29"/>
  <c r="AD134" i="29"/>
  <c r="Z272" i="29"/>
  <c r="S289" i="30"/>
  <c r="U289" i="30" s="1"/>
  <c r="AJ280" i="30"/>
  <c r="S289" i="31"/>
  <c r="I247" i="32"/>
  <c r="I261" i="32"/>
  <c r="U109" i="33"/>
  <c r="U117" i="33"/>
  <c r="U134" i="33"/>
  <c r="U131" i="33"/>
  <c r="U167" i="33"/>
  <c r="U143" i="33"/>
  <c r="U133" i="33"/>
  <c r="U219" i="33"/>
  <c r="BP289" i="33"/>
  <c r="G289" i="33"/>
  <c r="I91" i="33"/>
  <c r="I128" i="33"/>
  <c r="I99" i="33"/>
  <c r="I134" i="33"/>
  <c r="I208" i="33"/>
  <c r="I169" i="33"/>
  <c r="I129" i="33"/>
  <c r="BL289" i="33"/>
  <c r="AX261" i="28"/>
  <c r="AH33" i="29"/>
  <c r="AD255" i="29"/>
  <c r="AD272" i="29"/>
  <c r="Z280" i="29"/>
  <c r="AX289" i="32"/>
  <c r="U105" i="33"/>
  <c r="U104" i="33"/>
  <c r="U108" i="33"/>
  <c r="U138" i="33"/>
  <c r="U174" i="33"/>
  <c r="U166" i="33"/>
  <c r="U140" i="33"/>
  <c r="U180" i="33"/>
  <c r="AZ185" i="30"/>
  <c r="BD185" i="30"/>
  <c r="AA92" i="33"/>
  <c r="AA165" i="33"/>
  <c r="AA196" i="33"/>
  <c r="AA184" i="33"/>
  <c r="AA134" i="33"/>
  <c r="AA125" i="33"/>
  <c r="AA99" i="33"/>
  <c r="AA116" i="33"/>
  <c r="AA214" i="33"/>
  <c r="AA213" i="33"/>
  <c r="AA183" i="33"/>
  <c r="AA180" i="33"/>
  <c r="AA129" i="33"/>
  <c r="AA121" i="33"/>
  <c r="AA89" i="33"/>
  <c r="AA95" i="33"/>
  <c r="AA215" i="33"/>
  <c r="AA198" i="33"/>
  <c r="AA175" i="33"/>
  <c r="AA171" i="33"/>
  <c r="AA102" i="33"/>
  <c r="AA103" i="33"/>
  <c r="AA104" i="33"/>
  <c r="AA111" i="33"/>
  <c r="AA203" i="33"/>
  <c r="AA178" i="33"/>
  <c r="AA219" i="33"/>
  <c r="AA147" i="33"/>
  <c r="AA91" i="33"/>
  <c r="AA90" i="33"/>
  <c r="AA93" i="33"/>
  <c r="AA179" i="33"/>
  <c r="AA197" i="33"/>
  <c r="AA185" i="33"/>
  <c r="AA169" i="33"/>
  <c r="AA140" i="33"/>
  <c r="AA137" i="33"/>
  <c r="AA115" i="33"/>
  <c r="AA108" i="33"/>
  <c r="AA96" i="33"/>
  <c r="AA135" i="33"/>
  <c r="AA193" i="33"/>
  <c r="AA173" i="33"/>
  <c r="AA146" i="33"/>
  <c r="AA117" i="33"/>
  <c r="AA133" i="33"/>
  <c r="AA128" i="33"/>
  <c r="AA191" i="33"/>
  <c r="AA166" i="33"/>
  <c r="AA139" i="33"/>
  <c r="AA114" i="33"/>
  <c r="AA109" i="33"/>
  <c r="AA97" i="33"/>
  <c r="AA217" i="33"/>
  <c r="AA216" i="33"/>
  <c r="AA202" i="33"/>
  <c r="AA143" i="33"/>
  <c r="AA126" i="33"/>
  <c r="AA190" i="33"/>
  <c r="AA205" i="33"/>
  <c r="AA174" i="33"/>
  <c r="AA177" i="33"/>
  <c r="AA210" i="33"/>
  <c r="AA123" i="33"/>
  <c r="AA101" i="33"/>
  <c r="AA195" i="33"/>
  <c r="AA167" i="33"/>
  <c r="AA204" i="33"/>
  <c r="AA199" i="33"/>
  <c r="AA187" i="33"/>
  <c r="AA98" i="33"/>
  <c r="AA192" i="33"/>
  <c r="AA144" i="33"/>
  <c r="AA201" i="33"/>
  <c r="AA127" i="33"/>
  <c r="AA110" i="33"/>
  <c r="AA172" i="33"/>
  <c r="AD254" i="29"/>
  <c r="Z33" i="29"/>
  <c r="AD280" i="29"/>
  <c r="AP280" i="28"/>
  <c r="U287" i="29"/>
  <c r="AH287" i="29" s="1"/>
  <c r="U103" i="33"/>
  <c r="U129" i="33"/>
  <c r="U111" i="33"/>
  <c r="U145" i="33"/>
  <c r="U217" i="33"/>
  <c r="U173" i="33"/>
  <c r="U147" i="33"/>
  <c r="U187" i="33"/>
  <c r="AA138" i="33"/>
  <c r="AA132" i="33"/>
  <c r="AT123" i="28"/>
  <c r="AH137" i="29"/>
  <c r="AV165" i="30"/>
  <c r="U89" i="33"/>
  <c r="U113" i="33"/>
  <c r="U125" i="33"/>
  <c r="U168" i="33"/>
  <c r="U191" i="33"/>
  <c r="U181" i="33"/>
  <c r="U171" i="33"/>
  <c r="U203" i="33"/>
  <c r="BR289" i="33"/>
  <c r="AA105" i="33"/>
  <c r="AA207" i="33"/>
  <c r="AP123" i="28"/>
  <c r="Z90" i="29"/>
  <c r="Z137" i="29"/>
  <c r="AZ165" i="30"/>
  <c r="U102" i="33"/>
  <c r="U116" i="33"/>
  <c r="U127" i="33"/>
  <c r="U175" i="33"/>
  <c r="U216" i="33"/>
  <c r="U185" i="33"/>
  <c r="U184" i="33"/>
  <c r="U207" i="33"/>
  <c r="AA181" i="33"/>
  <c r="AA119" i="33"/>
  <c r="AA107" i="33"/>
  <c r="AD90" i="29"/>
  <c r="U93" i="33"/>
  <c r="U120" i="33"/>
  <c r="U202" i="33"/>
  <c r="U183" i="33"/>
  <c r="U92" i="33"/>
  <c r="U178" i="33"/>
  <c r="U190" i="33"/>
  <c r="U209" i="33"/>
  <c r="AA131" i="33"/>
  <c r="AT280" i="28"/>
  <c r="AH289" i="30"/>
  <c r="U90" i="33"/>
  <c r="U139" i="33"/>
  <c r="U165" i="33"/>
  <c r="U186" i="33"/>
  <c r="U99" i="33"/>
  <c r="U172" i="33"/>
  <c r="U199" i="33"/>
  <c r="AA122" i="33"/>
  <c r="AA168" i="33"/>
  <c r="AH285" i="33"/>
  <c r="AH278" i="33"/>
  <c r="AH271" i="33"/>
  <c r="AH263" i="33"/>
  <c r="AH256" i="33"/>
  <c r="AH249" i="33"/>
  <c r="AH287" i="33"/>
  <c r="AH279" i="33"/>
  <c r="AH272" i="33"/>
  <c r="AH265" i="33"/>
  <c r="AH257" i="33"/>
  <c r="AH280" i="33"/>
  <c r="AH273" i="33"/>
  <c r="AH266" i="33"/>
  <c r="AH259" i="33"/>
  <c r="AH251" i="33"/>
  <c r="AH244" i="33"/>
  <c r="AH281" i="33"/>
  <c r="AH274" i="33"/>
  <c r="AH267" i="33"/>
  <c r="AH260" i="33"/>
  <c r="AH253" i="33"/>
  <c r="AH283" i="33"/>
  <c r="AH275" i="33"/>
  <c r="AH268" i="33"/>
  <c r="AH261" i="33"/>
  <c r="AH254" i="33"/>
  <c r="AH247" i="33"/>
  <c r="AH277" i="33"/>
  <c r="AH245" i="33"/>
  <c r="AH243" i="33"/>
  <c r="AH284" i="33"/>
  <c r="AH250" i="33"/>
  <c r="AH241" i="33"/>
  <c r="AH255" i="33"/>
  <c r="AH269" i="33"/>
  <c r="AH248" i="33"/>
  <c r="AH242" i="33"/>
  <c r="AH262" i="33"/>
  <c r="M289" i="33"/>
  <c r="S289" i="33"/>
  <c r="AX219" i="33"/>
  <c r="AT219" i="33"/>
  <c r="BB219" i="33"/>
  <c r="BB287" i="33"/>
  <c r="AX287" i="33"/>
  <c r="AT287" i="33"/>
  <c r="O279" i="33"/>
  <c r="O272" i="33"/>
  <c r="O280" i="33"/>
  <c r="O273" i="33"/>
  <c r="O266" i="33"/>
  <c r="O281" i="33"/>
  <c r="O274" i="33"/>
  <c r="O283" i="33"/>
  <c r="O275" i="33"/>
  <c r="O268" i="33"/>
  <c r="O284" i="33"/>
  <c r="O277" i="33"/>
  <c r="O269" i="33"/>
  <c r="O285" i="33"/>
  <c r="O278" i="33"/>
  <c r="O271" i="33"/>
  <c r="O263" i="33"/>
  <c r="O256" i="33"/>
  <c r="O287" i="33"/>
  <c r="O253" i="33"/>
  <c r="O251" i="33"/>
  <c r="O250" i="33"/>
  <c r="O248" i="33"/>
  <c r="O241" i="33"/>
  <c r="O261" i="33"/>
  <c r="O257" i="33"/>
  <c r="O249" i="33"/>
  <c r="O243" i="33"/>
  <c r="O262" i="33"/>
  <c r="O255" i="33"/>
  <c r="O267" i="33"/>
  <c r="O259" i="33"/>
  <c r="O260" i="33"/>
  <c r="O247" i="33"/>
  <c r="O265" i="33"/>
  <c r="O242" i="33"/>
  <c r="O245" i="33"/>
  <c r="O254" i="33"/>
  <c r="O244" i="33"/>
  <c r="AA54" i="33"/>
  <c r="AA47" i="33"/>
  <c r="AA40" i="33"/>
  <c r="AA33" i="33"/>
  <c r="AA57" i="33"/>
  <c r="AA50" i="33"/>
  <c r="AA42" i="33"/>
  <c r="AA35" i="33"/>
  <c r="AA48" i="33"/>
  <c r="AA34" i="33"/>
  <c r="AA29" i="33"/>
  <c r="AA22" i="33"/>
  <c r="AA46" i="33"/>
  <c r="AA30" i="33"/>
  <c r="AA58" i="33"/>
  <c r="AA52" i="33"/>
  <c r="AA44" i="33"/>
  <c r="AA38" i="33"/>
  <c r="AA56" i="33"/>
  <c r="AA41" i="33"/>
  <c r="AA26" i="33"/>
  <c r="AA18" i="33"/>
  <c r="AA53" i="33"/>
  <c r="AA39" i="33"/>
  <c r="AA27" i="33"/>
  <c r="AA20" i="33"/>
  <c r="AA60" i="33"/>
  <c r="AA51" i="33"/>
  <c r="AA45" i="33"/>
  <c r="AA36" i="33"/>
  <c r="AA28" i="33"/>
  <c r="AA23" i="33"/>
  <c r="AA15" i="33"/>
  <c r="AA32" i="33"/>
  <c r="AA21" i="33"/>
  <c r="AA24" i="33"/>
  <c r="AA17" i="33"/>
  <c r="AA16" i="33"/>
  <c r="AA14" i="33"/>
  <c r="U281" i="33"/>
  <c r="U274" i="33"/>
  <c r="U267" i="33"/>
  <c r="U260" i="33"/>
  <c r="U253" i="33"/>
  <c r="U283" i="33"/>
  <c r="U275" i="33"/>
  <c r="U268" i="33"/>
  <c r="U261" i="33"/>
  <c r="U254" i="33"/>
  <c r="U284" i="33"/>
  <c r="U277" i="33"/>
  <c r="U269" i="33"/>
  <c r="U262" i="33"/>
  <c r="U255" i="33"/>
  <c r="U248" i="33"/>
  <c r="U285" i="33"/>
  <c r="U278" i="33"/>
  <c r="U271" i="33"/>
  <c r="U263" i="33"/>
  <c r="U256" i="33"/>
  <c r="U249" i="33"/>
  <c r="U287" i="33"/>
  <c r="U279" i="33"/>
  <c r="U272" i="33"/>
  <c r="U265" i="33"/>
  <c r="U257" i="33"/>
  <c r="U250" i="33"/>
  <c r="U243" i="33"/>
  <c r="U244" i="33"/>
  <c r="U273" i="33"/>
  <c r="U280" i="33"/>
  <c r="U266" i="33"/>
  <c r="U259" i="33"/>
  <c r="U241" i="33"/>
  <c r="U251" i="33"/>
  <c r="U247" i="33"/>
  <c r="U245" i="33"/>
  <c r="U242" i="33"/>
  <c r="Y289" i="33"/>
  <c r="AH60" i="33"/>
  <c r="AH52" i="33"/>
  <c r="AH38" i="33"/>
  <c r="AH58" i="33"/>
  <c r="AH44" i="33"/>
  <c r="AH32" i="33"/>
  <c r="AH24" i="33"/>
  <c r="AH17" i="33"/>
  <c r="AH50" i="33"/>
  <c r="AH35" i="33"/>
  <c r="AH26" i="33"/>
  <c r="AH18" i="33"/>
  <c r="AH56" i="33"/>
  <c r="AH53" i="33"/>
  <c r="AH41" i="33"/>
  <c r="AH39" i="33"/>
  <c r="AH47" i="33"/>
  <c r="AH33" i="33"/>
  <c r="AH27" i="33"/>
  <c r="AH45" i="33"/>
  <c r="AH51" i="33"/>
  <c r="AH36" i="33"/>
  <c r="AH28" i="33"/>
  <c r="AH21" i="33"/>
  <c r="AH14" i="33"/>
  <c r="AH57" i="33"/>
  <c r="AH42" i="33"/>
  <c r="AH29" i="33"/>
  <c r="AH48" i="33"/>
  <c r="AH46" i="33"/>
  <c r="AH34" i="33"/>
  <c r="AH54" i="33"/>
  <c r="AH40" i="33"/>
  <c r="AH30" i="33"/>
  <c r="AH23" i="33"/>
  <c r="AH16" i="33"/>
  <c r="AH22" i="33"/>
  <c r="AH15" i="33"/>
  <c r="AH20" i="33"/>
  <c r="AL289" i="33"/>
  <c r="BV289" i="33"/>
  <c r="AA283" i="33"/>
  <c r="AA275" i="33"/>
  <c r="AA284" i="33"/>
  <c r="AA277" i="33"/>
  <c r="AA269" i="33"/>
  <c r="AA285" i="33"/>
  <c r="AA278" i="33"/>
  <c r="AA271" i="33"/>
  <c r="AA287" i="33"/>
  <c r="AA279" i="33"/>
  <c r="AA272" i="33"/>
  <c r="AA280" i="33"/>
  <c r="AA273" i="33"/>
  <c r="AA281" i="33"/>
  <c r="AA274" i="33"/>
  <c r="AA267" i="33"/>
  <c r="AA260" i="33"/>
  <c r="AA253" i="33"/>
  <c r="AA259" i="33"/>
  <c r="AA257" i="33"/>
  <c r="AA266" i="33"/>
  <c r="AA262" i="33"/>
  <c r="AA250" i="33"/>
  <c r="AA241" i="33"/>
  <c r="AA255" i="33"/>
  <c r="AA263" i="33"/>
  <c r="AA256" i="33"/>
  <c r="AA251" i="33"/>
  <c r="AA265" i="33"/>
  <c r="AA244" i="33"/>
  <c r="AA248" i="33"/>
  <c r="AA243" i="33"/>
  <c r="AA261" i="33"/>
  <c r="AA249" i="33"/>
  <c r="AA242" i="33"/>
  <c r="AA245" i="33"/>
  <c r="AA254" i="33"/>
  <c r="AA247" i="33"/>
  <c r="AA268" i="33"/>
  <c r="I285" i="33"/>
  <c r="I278" i="33"/>
  <c r="I271" i="33"/>
  <c r="I263" i="33"/>
  <c r="I256" i="33"/>
  <c r="I249" i="33"/>
  <c r="I287" i="33"/>
  <c r="I279" i="33"/>
  <c r="I272" i="33"/>
  <c r="I265" i="33"/>
  <c r="I257" i="33"/>
  <c r="I280" i="33"/>
  <c r="I273" i="33"/>
  <c r="I266" i="33"/>
  <c r="I259" i="33"/>
  <c r="I251" i="33"/>
  <c r="I244" i="33"/>
  <c r="I281" i="33"/>
  <c r="I274" i="33"/>
  <c r="I267" i="33"/>
  <c r="I260" i="33"/>
  <c r="I253" i="33"/>
  <c r="I283" i="33"/>
  <c r="I275" i="33"/>
  <c r="I268" i="33"/>
  <c r="I261" i="33"/>
  <c r="I254" i="33"/>
  <c r="I247" i="33"/>
  <c r="I284" i="33"/>
  <c r="I277" i="33"/>
  <c r="I250" i="33"/>
  <c r="I255" i="33"/>
  <c r="I241" i="33"/>
  <c r="I248" i="33"/>
  <c r="I245" i="33"/>
  <c r="I243" i="33"/>
  <c r="I242" i="33"/>
  <c r="I262" i="33"/>
  <c r="I269" i="33"/>
  <c r="AX289" i="33"/>
  <c r="AT289" i="33"/>
  <c r="BB289" i="33"/>
  <c r="O58" i="33"/>
  <c r="O51" i="33"/>
  <c r="O44" i="33"/>
  <c r="O36" i="33"/>
  <c r="O53" i="33"/>
  <c r="O46" i="33"/>
  <c r="O39" i="33"/>
  <c r="O56" i="33"/>
  <c r="O47" i="33"/>
  <c r="O41" i="33"/>
  <c r="O33" i="33"/>
  <c r="O26" i="33"/>
  <c r="O18" i="33"/>
  <c r="O60" i="33"/>
  <c r="O45" i="33"/>
  <c r="O27" i="33"/>
  <c r="O57" i="33"/>
  <c r="O42" i="33"/>
  <c r="O54" i="33"/>
  <c r="O48" i="33"/>
  <c r="O40" i="33"/>
  <c r="O34" i="33"/>
  <c r="O29" i="33"/>
  <c r="O22" i="33"/>
  <c r="O52" i="33"/>
  <c r="O38" i="33"/>
  <c r="O30" i="33"/>
  <c r="O23" i="33"/>
  <c r="O16" i="33"/>
  <c r="O50" i="33"/>
  <c r="O35" i="33"/>
  <c r="O32" i="33"/>
  <c r="O24" i="33"/>
  <c r="O28" i="33"/>
  <c r="O14" i="33"/>
  <c r="O20" i="33"/>
  <c r="O15" i="33"/>
  <c r="O21" i="33"/>
  <c r="O17" i="33"/>
  <c r="U60" i="33"/>
  <c r="U51" i="33"/>
  <c r="U45" i="33"/>
  <c r="U36" i="33"/>
  <c r="U57" i="33"/>
  <c r="U42" i="33"/>
  <c r="U28" i="33"/>
  <c r="U21" i="33"/>
  <c r="U48" i="33"/>
  <c r="U34" i="33"/>
  <c r="U29" i="33"/>
  <c r="U22" i="33"/>
  <c r="U54" i="33"/>
  <c r="U46" i="33"/>
  <c r="U40" i="33"/>
  <c r="U30" i="33"/>
  <c r="U23" i="33"/>
  <c r="U58" i="33"/>
  <c r="U52" i="33"/>
  <c r="U44" i="33"/>
  <c r="U38" i="33"/>
  <c r="U50" i="33"/>
  <c r="U35" i="33"/>
  <c r="U32" i="33"/>
  <c r="U24" i="33"/>
  <c r="U17" i="33"/>
  <c r="U56" i="33"/>
  <c r="U41" i="33"/>
  <c r="U26" i="33"/>
  <c r="U53" i="33"/>
  <c r="U47" i="33"/>
  <c r="U39" i="33"/>
  <c r="U33" i="33"/>
  <c r="U27" i="33"/>
  <c r="U20" i="33"/>
  <c r="U15" i="33"/>
  <c r="U18" i="33"/>
  <c r="U14" i="33"/>
  <c r="U16" i="33"/>
  <c r="AJ95" i="30"/>
  <c r="AJ133" i="30"/>
  <c r="AJ166" i="30"/>
  <c r="AJ168" i="30"/>
  <c r="AX35" i="28"/>
  <c r="AH204" i="29"/>
  <c r="AJ255" i="30"/>
  <c r="AJ272" i="30"/>
  <c r="AJ90" i="30"/>
  <c r="AJ91" i="30"/>
  <c r="AJ135" i="30"/>
  <c r="AJ179" i="30"/>
  <c r="AJ201" i="30"/>
  <c r="AJ172" i="30"/>
  <c r="AJ203" i="30"/>
  <c r="I91" i="30"/>
  <c r="I139" i="30"/>
  <c r="AJ198" i="30"/>
  <c r="AT93" i="28"/>
  <c r="AP274" i="28"/>
  <c r="AP35" i="28"/>
  <c r="AJ245" i="30"/>
  <c r="AJ260" i="30"/>
  <c r="AJ287" i="30"/>
  <c r="AJ99" i="30"/>
  <c r="AJ96" i="30"/>
  <c r="AJ167" i="30"/>
  <c r="AJ114" i="30"/>
  <c r="AJ209" i="30"/>
  <c r="AJ185" i="30"/>
  <c r="AJ208" i="30"/>
  <c r="I98" i="30"/>
  <c r="I147" i="30"/>
  <c r="AJ108" i="30"/>
  <c r="AJ117" i="30"/>
  <c r="AJ193" i="30"/>
  <c r="AT274" i="28"/>
  <c r="AJ89" i="28"/>
  <c r="Z111" i="29"/>
  <c r="AJ254" i="30"/>
  <c r="AJ265" i="30"/>
  <c r="AJ89" i="30"/>
  <c r="AJ104" i="30"/>
  <c r="AJ140" i="30"/>
  <c r="AJ119" i="30"/>
  <c r="AJ174" i="30"/>
  <c r="AJ204" i="30"/>
  <c r="AJ213" i="30"/>
  <c r="I99" i="30"/>
  <c r="I172" i="30"/>
  <c r="AH177" i="29"/>
  <c r="AD177" i="29"/>
  <c r="Z177" i="29"/>
  <c r="AJ184" i="30"/>
  <c r="AJ120" i="28"/>
  <c r="AD111" i="29"/>
  <c r="Z284" i="29"/>
  <c r="AJ251" i="30"/>
  <c r="AJ274" i="30"/>
  <c r="AJ92" i="30"/>
  <c r="AJ141" i="30"/>
  <c r="AJ144" i="30"/>
  <c r="AJ123" i="30"/>
  <c r="AJ177" i="30"/>
  <c r="AJ211" i="30"/>
  <c r="AJ219" i="30"/>
  <c r="I97" i="30"/>
  <c r="I197" i="30"/>
  <c r="AJ171" i="30"/>
  <c r="AD284" i="29"/>
  <c r="AJ261" i="30"/>
  <c r="AJ279" i="30"/>
  <c r="AJ97" i="30"/>
  <c r="AJ146" i="30"/>
  <c r="AJ175" i="30"/>
  <c r="AJ128" i="30"/>
  <c r="AJ189" i="30"/>
  <c r="AJ178" i="30"/>
  <c r="AJ147" i="30"/>
  <c r="AJ185" i="28"/>
  <c r="AH284" i="29"/>
  <c r="AJ110" i="30"/>
  <c r="AJ102" i="30"/>
  <c r="AJ199" i="30"/>
  <c r="AJ183" i="30"/>
  <c r="AJ195" i="30"/>
  <c r="AJ190" i="30"/>
  <c r="AJ173" i="28"/>
  <c r="AJ275" i="30"/>
  <c r="AJ268" i="30"/>
  <c r="AJ101" i="30"/>
  <c r="AJ107" i="30"/>
  <c r="AJ145" i="30"/>
  <c r="AJ165" i="30"/>
  <c r="AJ202" i="30"/>
  <c r="AJ197" i="30"/>
  <c r="I183" i="30"/>
  <c r="AJ213" i="28"/>
  <c r="AJ243" i="30"/>
  <c r="AJ278" i="30"/>
  <c r="AJ109" i="30"/>
  <c r="AJ111" i="30"/>
  <c r="AJ115" i="30"/>
  <c r="AJ169" i="30"/>
  <c r="AJ205" i="30"/>
  <c r="AJ215" i="30"/>
  <c r="AJ131" i="30"/>
  <c r="AV197" i="30"/>
  <c r="AZ145" i="30"/>
  <c r="AV44" i="30"/>
  <c r="AJ98" i="30"/>
  <c r="AJ105" i="30"/>
  <c r="AJ116" i="30"/>
  <c r="AJ125" i="30"/>
  <c r="AJ192" i="30"/>
  <c r="AJ138" i="30"/>
  <c r="AJ173" i="30"/>
  <c r="AJ93" i="30"/>
  <c r="AJ191" i="30"/>
  <c r="AJ242" i="30"/>
  <c r="AJ253" i="30"/>
  <c r="AJ103" i="30"/>
  <c r="AJ127" i="30"/>
  <c r="AJ121" i="30"/>
  <c r="AJ129" i="30"/>
  <c r="AJ187" i="30"/>
  <c r="AJ143" i="30"/>
  <c r="AJ186" i="30"/>
  <c r="G289" i="32"/>
  <c r="U58" i="32"/>
  <c r="U54" i="32"/>
  <c r="U51" i="32"/>
  <c r="U47" i="32"/>
  <c r="U44" i="32"/>
  <c r="U40" i="32"/>
  <c r="U36" i="32"/>
  <c r="U60" i="32"/>
  <c r="U56" i="32"/>
  <c r="U52" i="32"/>
  <c r="U48" i="32"/>
  <c r="U45" i="32"/>
  <c r="U41" i="32"/>
  <c r="U38" i="32"/>
  <c r="U34" i="32"/>
  <c r="U46" i="32"/>
  <c r="U30" i="32"/>
  <c r="U27" i="32"/>
  <c r="U23" i="32"/>
  <c r="U20" i="32"/>
  <c r="U14" i="32"/>
  <c r="U42" i="32"/>
  <c r="U15" i="32"/>
  <c r="U57" i="32"/>
  <c r="U32" i="32"/>
  <c r="U28" i="32"/>
  <c r="U24" i="32"/>
  <c r="U21" i="32"/>
  <c r="U16" i="32"/>
  <c r="U39" i="32"/>
  <c r="U17" i="32"/>
  <c r="U35" i="32"/>
  <c r="U33" i="32"/>
  <c r="U29" i="32"/>
  <c r="U26" i="32"/>
  <c r="U22" i="32"/>
  <c r="U18" i="32"/>
  <c r="U50" i="32"/>
  <c r="U53" i="32"/>
  <c r="I217" i="32"/>
  <c r="I219" i="32"/>
  <c r="I214" i="32"/>
  <c r="I210" i="32"/>
  <c r="I207" i="32"/>
  <c r="I193" i="32"/>
  <c r="I216" i="32"/>
  <c r="I213" i="32"/>
  <c r="I209" i="32"/>
  <c r="I205" i="32"/>
  <c r="I199" i="32"/>
  <c r="I187" i="32"/>
  <c r="I180" i="32"/>
  <c r="I215" i="32"/>
  <c r="I211" i="32"/>
  <c r="I208" i="32"/>
  <c r="I196" i="32"/>
  <c r="I177" i="32"/>
  <c r="I169" i="32"/>
  <c r="I146" i="32"/>
  <c r="I139" i="32"/>
  <c r="I132" i="32"/>
  <c r="I202" i="32"/>
  <c r="I189" i="32"/>
  <c r="I183" i="32"/>
  <c r="I186" i="32"/>
  <c r="I178" i="32"/>
  <c r="I171" i="32"/>
  <c r="I147" i="32"/>
  <c r="I140" i="32"/>
  <c r="I133" i="32"/>
  <c r="I201" i="32"/>
  <c r="I195" i="32"/>
  <c r="I184" i="32"/>
  <c r="I191" i="32"/>
  <c r="I172" i="32"/>
  <c r="I165" i="32"/>
  <c r="I141" i="32"/>
  <c r="I134" i="32"/>
  <c r="I179" i="32"/>
  <c r="I198" i="32"/>
  <c r="I173" i="32"/>
  <c r="I166" i="32"/>
  <c r="I143" i="32"/>
  <c r="I135" i="32"/>
  <c r="I128" i="32"/>
  <c r="I127" i="32"/>
  <c r="I126" i="32"/>
  <c r="I125" i="32"/>
  <c r="I123" i="32"/>
  <c r="I122" i="32"/>
  <c r="I121" i="32"/>
  <c r="I120" i="32"/>
  <c r="I119" i="32"/>
  <c r="I117" i="32"/>
  <c r="I116" i="32"/>
  <c r="I115" i="32"/>
  <c r="I114" i="32"/>
  <c r="I113" i="32"/>
  <c r="I111" i="32"/>
  <c r="I110" i="32"/>
  <c r="I109" i="32"/>
  <c r="I108" i="32"/>
  <c r="I107" i="32"/>
  <c r="I105" i="32"/>
  <c r="I104" i="32"/>
  <c r="I103" i="32"/>
  <c r="I102" i="32"/>
  <c r="I101" i="32"/>
  <c r="I99" i="32"/>
  <c r="I190" i="32"/>
  <c r="I204" i="32"/>
  <c r="I174" i="32"/>
  <c r="I167" i="32"/>
  <c r="I144" i="32"/>
  <c r="I137" i="32"/>
  <c r="I129" i="32"/>
  <c r="I197" i="32"/>
  <c r="I185" i="32"/>
  <c r="I203" i="32"/>
  <c r="I192" i="32"/>
  <c r="I181" i="32"/>
  <c r="I175" i="32"/>
  <c r="I168" i="32"/>
  <c r="I145" i="32"/>
  <c r="I95" i="32"/>
  <c r="I92" i="32"/>
  <c r="I97" i="32"/>
  <c r="I138" i="32"/>
  <c r="I131" i="32"/>
  <c r="I98" i="32"/>
  <c r="I93" i="32"/>
  <c r="I89" i="32"/>
  <c r="I90" i="32"/>
  <c r="I91" i="32"/>
  <c r="I96" i="32"/>
  <c r="O219" i="32"/>
  <c r="O201" i="32"/>
  <c r="O216" i="32"/>
  <c r="O215" i="32"/>
  <c r="O211" i="32"/>
  <c r="O208" i="32"/>
  <c r="O192" i="32"/>
  <c r="O189" i="32"/>
  <c r="O202" i="32"/>
  <c r="O196" i="32"/>
  <c r="O214" i="32"/>
  <c r="O210" i="32"/>
  <c r="O198" i="32"/>
  <c r="O193" i="32"/>
  <c r="O190" i="32"/>
  <c r="O217" i="32"/>
  <c r="O195" i="32"/>
  <c r="O184" i="32"/>
  <c r="O191" i="32"/>
  <c r="O172" i="32"/>
  <c r="O179" i="32"/>
  <c r="O213" i="32"/>
  <c r="O173" i="32"/>
  <c r="O209" i="32"/>
  <c r="O207" i="32"/>
  <c r="O199" i="32"/>
  <c r="O205" i="32"/>
  <c r="O187" i="32"/>
  <c r="O180" i="32"/>
  <c r="O204" i="32"/>
  <c r="O185" i="32"/>
  <c r="O197" i="32"/>
  <c r="O175" i="32"/>
  <c r="O203" i="32"/>
  <c r="O181" i="32"/>
  <c r="O177" i="32"/>
  <c r="O169" i="32"/>
  <c r="O146" i="32"/>
  <c r="O183" i="32"/>
  <c r="O186" i="32"/>
  <c r="O178" i="32"/>
  <c r="O171" i="32"/>
  <c r="O147" i="32"/>
  <c r="O140" i="32"/>
  <c r="O133" i="32"/>
  <c r="O132" i="32"/>
  <c r="O167" i="32"/>
  <c r="O144" i="32"/>
  <c r="O115" i="32"/>
  <c r="O108" i="32"/>
  <c r="O103" i="32"/>
  <c r="O98" i="32"/>
  <c r="O138" i="32"/>
  <c r="O127" i="32"/>
  <c r="O109" i="32"/>
  <c r="O174" i="32"/>
  <c r="O131" i="32"/>
  <c r="O114" i="32"/>
  <c r="O93" i="32"/>
  <c r="O166" i="32"/>
  <c r="O137" i="32"/>
  <c r="O134" i="32"/>
  <c r="O116" i="32"/>
  <c r="O107" i="32"/>
  <c r="O141" i="32"/>
  <c r="O121" i="32"/>
  <c r="O119" i="32"/>
  <c r="O104" i="32"/>
  <c r="O145" i="32"/>
  <c r="O129" i="32"/>
  <c r="O123" i="32"/>
  <c r="O110" i="32"/>
  <c r="O102" i="32"/>
  <c r="O95" i="32"/>
  <c r="O90" i="32"/>
  <c r="O135" i="32"/>
  <c r="O126" i="32"/>
  <c r="O113" i="32"/>
  <c r="O99" i="32"/>
  <c r="O143" i="32"/>
  <c r="O128" i="32"/>
  <c r="O91" i="32"/>
  <c r="O165" i="32"/>
  <c r="O105" i="32"/>
  <c r="O96" i="32"/>
  <c r="O139" i="32"/>
  <c r="O122" i="32"/>
  <c r="O92" i="32"/>
  <c r="O125" i="32"/>
  <c r="O120" i="32"/>
  <c r="O117" i="32"/>
  <c r="O168" i="32"/>
  <c r="O111" i="32"/>
  <c r="O101" i="32"/>
  <c r="O97" i="32"/>
  <c r="O89" i="32"/>
  <c r="S289" i="32"/>
  <c r="AL287" i="32"/>
  <c r="AH287" i="32"/>
  <c r="AD287" i="32"/>
  <c r="BB289" i="32"/>
  <c r="M289" i="32"/>
  <c r="Y289" i="32"/>
  <c r="AH60" i="32"/>
  <c r="AD60" i="32"/>
  <c r="AL60" i="32"/>
  <c r="AL219" i="32"/>
  <c r="AH219" i="32"/>
  <c r="AD219" i="32"/>
  <c r="I58" i="32"/>
  <c r="I57" i="32"/>
  <c r="I56" i="32"/>
  <c r="I54" i="32"/>
  <c r="I53" i="32"/>
  <c r="I52" i="32"/>
  <c r="I51" i="32"/>
  <c r="I50" i="32"/>
  <c r="I48" i="32"/>
  <c r="I47" i="32"/>
  <c r="I46" i="32"/>
  <c r="I45" i="32"/>
  <c r="I44" i="32"/>
  <c r="I42" i="32"/>
  <c r="I41" i="32"/>
  <c r="I40" i="32"/>
  <c r="I39" i="32"/>
  <c r="I38" i="32"/>
  <c r="I36" i="32"/>
  <c r="I35" i="32"/>
  <c r="I34" i="32"/>
  <c r="I33" i="32"/>
  <c r="I29" i="32"/>
  <c r="I26" i="32"/>
  <c r="I22" i="32"/>
  <c r="I18" i="32"/>
  <c r="I60" i="32"/>
  <c r="I30" i="32"/>
  <c r="I27" i="32"/>
  <c r="I23" i="32"/>
  <c r="I20" i="32"/>
  <c r="I14" i="32"/>
  <c r="I15" i="32"/>
  <c r="I32" i="32"/>
  <c r="I28" i="32"/>
  <c r="I24" i="32"/>
  <c r="I21" i="32"/>
  <c r="I16" i="32"/>
  <c r="I17" i="32"/>
  <c r="U217" i="32"/>
  <c r="U205" i="32"/>
  <c r="U215" i="32"/>
  <c r="U211" i="32"/>
  <c r="U208" i="32"/>
  <c r="U204" i="32"/>
  <c r="U214" i="32"/>
  <c r="U210" i="32"/>
  <c r="U198" i="32"/>
  <c r="U193" i="32"/>
  <c r="U190" i="32"/>
  <c r="U184" i="32"/>
  <c r="U219" i="32"/>
  <c r="U207" i="32"/>
  <c r="U216" i="32"/>
  <c r="U201" i="32"/>
  <c r="U173" i="32"/>
  <c r="U166" i="32"/>
  <c r="U143" i="32"/>
  <c r="U135" i="32"/>
  <c r="U128" i="32"/>
  <c r="U127" i="32"/>
  <c r="U213" i="32"/>
  <c r="U209" i="32"/>
  <c r="U199" i="32"/>
  <c r="U187" i="32"/>
  <c r="U180" i="32"/>
  <c r="U174" i="32"/>
  <c r="U167" i="32"/>
  <c r="U144" i="32"/>
  <c r="U137" i="32"/>
  <c r="U129" i="32"/>
  <c r="U185" i="32"/>
  <c r="U175" i="32"/>
  <c r="U168" i="32"/>
  <c r="U145" i="32"/>
  <c r="U138" i="32"/>
  <c r="U131" i="32"/>
  <c r="U197" i="32"/>
  <c r="U181" i="32"/>
  <c r="U203" i="32"/>
  <c r="U192" i="32"/>
  <c r="U177" i="32"/>
  <c r="U169" i="32"/>
  <c r="U146" i="32"/>
  <c r="U139" i="32"/>
  <c r="U132" i="32"/>
  <c r="U196" i="32"/>
  <c r="U183" i="32"/>
  <c r="U186" i="32"/>
  <c r="U178" i="32"/>
  <c r="U171" i="32"/>
  <c r="U147" i="32"/>
  <c r="U140" i="32"/>
  <c r="U133" i="32"/>
  <c r="U202" i="32"/>
  <c r="U195" i="32"/>
  <c r="U189" i="32"/>
  <c r="U191" i="32"/>
  <c r="U172" i="32"/>
  <c r="U165" i="32"/>
  <c r="U179" i="32"/>
  <c r="U119" i="32"/>
  <c r="U109" i="32"/>
  <c r="U104" i="32"/>
  <c r="U99" i="32"/>
  <c r="U114" i="32"/>
  <c r="U92" i="32"/>
  <c r="U91" i="32"/>
  <c r="U90" i="32"/>
  <c r="U89" i="32"/>
  <c r="U141" i="32"/>
  <c r="U121" i="32"/>
  <c r="U123" i="32"/>
  <c r="U102" i="32"/>
  <c r="U95" i="32"/>
  <c r="U126" i="32"/>
  <c r="U110" i="32"/>
  <c r="U113" i="32"/>
  <c r="U108" i="32"/>
  <c r="U96" i="32"/>
  <c r="U115" i="32"/>
  <c r="U105" i="32"/>
  <c r="U125" i="32"/>
  <c r="U122" i="32"/>
  <c r="U120" i="32"/>
  <c r="U117" i="32"/>
  <c r="U111" i="32"/>
  <c r="U103" i="32"/>
  <c r="U97" i="32"/>
  <c r="U101" i="32"/>
  <c r="U93" i="32"/>
  <c r="U134" i="32"/>
  <c r="U116" i="32"/>
  <c r="U107" i="32"/>
  <c r="U98" i="32"/>
  <c r="AP33" i="28"/>
  <c r="AP89" i="28"/>
  <c r="AJ97" i="28"/>
  <c r="AJ115" i="28"/>
  <c r="AJ201" i="28"/>
  <c r="Q248" i="30"/>
  <c r="I93" i="30"/>
  <c r="I105" i="30"/>
  <c r="I127" i="30"/>
  <c r="I184" i="30"/>
  <c r="AX33" i="28"/>
  <c r="AT89" i="28"/>
  <c r="AJ127" i="28"/>
  <c r="AJ119" i="28"/>
  <c r="AJ211" i="28"/>
  <c r="AP168" i="28"/>
  <c r="AV191" i="30"/>
  <c r="Q257" i="30"/>
  <c r="I96" i="30"/>
  <c r="I110" i="30"/>
  <c r="I134" i="30"/>
  <c r="I198" i="30"/>
  <c r="AJ98" i="28"/>
  <c r="AJ126" i="28"/>
  <c r="AJ187" i="28"/>
  <c r="Z126" i="29"/>
  <c r="Q278" i="30"/>
  <c r="I121" i="30"/>
  <c r="I120" i="30"/>
  <c r="I177" i="30"/>
  <c r="AT40" i="28"/>
  <c r="AJ95" i="28"/>
  <c r="AJ147" i="28"/>
  <c r="AJ205" i="28"/>
  <c r="AD126" i="29"/>
  <c r="AD24" i="29"/>
  <c r="AX40" i="28"/>
  <c r="AJ123" i="28"/>
  <c r="AJ174" i="28"/>
  <c r="AJ209" i="28"/>
  <c r="I116" i="30"/>
  <c r="I135" i="30"/>
  <c r="I207" i="30"/>
  <c r="AZ46" i="30"/>
  <c r="AJ145" i="28"/>
  <c r="AJ199" i="28"/>
  <c r="AJ216" i="28"/>
  <c r="AH93" i="29"/>
  <c r="BD46" i="30"/>
  <c r="I111" i="30"/>
  <c r="I109" i="30"/>
  <c r="I167" i="30"/>
  <c r="AJ110" i="28"/>
  <c r="AJ217" i="28"/>
  <c r="Z93" i="29"/>
  <c r="BP60" i="30"/>
  <c r="U60" i="30" s="1"/>
  <c r="W34" i="30" s="1"/>
  <c r="AJ121" i="28"/>
  <c r="AJ172" i="28"/>
  <c r="AJ132" i="28"/>
  <c r="AJ175" i="28"/>
  <c r="I101" i="30"/>
  <c r="I186" i="30"/>
  <c r="I166" i="30"/>
  <c r="I185" i="30"/>
  <c r="AJ146" i="28"/>
  <c r="AJ179" i="28"/>
  <c r="I89" i="30"/>
  <c r="I133" i="30"/>
  <c r="I122" i="30"/>
  <c r="I179" i="30"/>
  <c r="AB219" i="31"/>
  <c r="AJ219" i="31"/>
  <c r="AF219" i="31"/>
  <c r="AF287" i="31"/>
  <c r="AB287" i="31"/>
  <c r="AJ287" i="31"/>
  <c r="U279" i="31"/>
  <c r="U265" i="31"/>
  <c r="U250" i="31"/>
  <c r="U285" i="31"/>
  <c r="U271" i="31"/>
  <c r="U256" i="31"/>
  <c r="U242" i="31"/>
  <c r="U277" i="31"/>
  <c r="U262" i="31"/>
  <c r="U248" i="31"/>
  <c r="U283" i="31"/>
  <c r="U268" i="31"/>
  <c r="U254" i="31"/>
  <c r="U274" i="31"/>
  <c r="U260" i="31"/>
  <c r="U245" i="31"/>
  <c r="U287" i="31"/>
  <c r="U280" i="31"/>
  <c r="U266" i="31"/>
  <c r="U251" i="31"/>
  <c r="U272" i="31"/>
  <c r="U257" i="31"/>
  <c r="U243" i="31"/>
  <c r="U278" i="31"/>
  <c r="U263" i="31"/>
  <c r="U249" i="31"/>
  <c r="U284" i="31"/>
  <c r="U269" i="31"/>
  <c r="U255" i="31"/>
  <c r="U241" i="31"/>
  <c r="U275" i="31"/>
  <c r="U261" i="31"/>
  <c r="U247" i="31"/>
  <c r="U281" i="31"/>
  <c r="U267" i="31"/>
  <c r="U253" i="31"/>
  <c r="U244" i="31"/>
  <c r="U259" i="31"/>
  <c r="U273" i="31"/>
  <c r="I57" i="31"/>
  <c r="I42" i="31"/>
  <c r="I28" i="31"/>
  <c r="I14" i="31"/>
  <c r="I48" i="31"/>
  <c r="I34" i="31"/>
  <c r="I20" i="31"/>
  <c r="I54" i="31"/>
  <c r="I40" i="31"/>
  <c r="I26" i="31"/>
  <c r="I46" i="31"/>
  <c r="I32" i="31"/>
  <c r="I17" i="31"/>
  <c r="I52" i="31"/>
  <c r="I38" i="31"/>
  <c r="I23" i="31"/>
  <c r="I58" i="31"/>
  <c r="I44" i="31"/>
  <c r="I29" i="31"/>
  <c r="I15" i="31"/>
  <c r="I50" i="31"/>
  <c r="I35" i="31"/>
  <c r="I21" i="31"/>
  <c r="I56" i="31"/>
  <c r="I41" i="31"/>
  <c r="I27" i="31"/>
  <c r="I47" i="31"/>
  <c r="I33" i="31"/>
  <c r="I18" i="31"/>
  <c r="I60" i="31"/>
  <c r="I53" i="31"/>
  <c r="I39" i="31"/>
  <c r="I24" i="31"/>
  <c r="I45" i="31"/>
  <c r="I30" i="31"/>
  <c r="I16" i="31"/>
  <c r="I51" i="31"/>
  <c r="I36" i="31"/>
  <c r="I22" i="31"/>
  <c r="W289" i="31"/>
  <c r="AB60" i="31"/>
  <c r="AJ60" i="31"/>
  <c r="AF60" i="31"/>
  <c r="I272" i="31"/>
  <c r="I257" i="31"/>
  <c r="I243" i="31"/>
  <c r="I278" i="31"/>
  <c r="I263" i="31"/>
  <c r="I249" i="31"/>
  <c r="I284" i="31"/>
  <c r="I269" i="31"/>
  <c r="I255" i="31"/>
  <c r="I241" i="31"/>
  <c r="I275" i="31"/>
  <c r="I261" i="31"/>
  <c r="I247" i="31"/>
  <c r="I281" i="31"/>
  <c r="I267" i="31"/>
  <c r="I253" i="31"/>
  <c r="I273" i="31"/>
  <c r="I259" i="31"/>
  <c r="I244" i="31"/>
  <c r="I279" i="31"/>
  <c r="I265" i="31"/>
  <c r="I250" i="31"/>
  <c r="I285" i="31"/>
  <c r="I271" i="31"/>
  <c r="I256" i="31"/>
  <c r="I242" i="31"/>
  <c r="I277" i="31"/>
  <c r="I262" i="31"/>
  <c r="I248" i="31"/>
  <c r="I283" i="31"/>
  <c r="I268" i="31"/>
  <c r="I254" i="31"/>
  <c r="I274" i="31"/>
  <c r="I260" i="31"/>
  <c r="I245" i="31"/>
  <c r="I266" i="31"/>
  <c r="I287" i="31"/>
  <c r="I280" i="31"/>
  <c r="I251" i="31"/>
  <c r="O214" i="31"/>
  <c r="O199" i="31"/>
  <c r="O185" i="31"/>
  <c r="O171" i="31"/>
  <c r="O140" i="31"/>
  <c r="O205" i="31"/>
  <c r="O191" i="31"/>
  <c r="O177" i="31"/>
  <c r="O146" i="31"/>
  <c r="O211" i="31"/>
  <c r="O197" i="31"/>
  <c r="O183" i="31"/>
  <c r="O168" i="31"/>
  <c r="O138" i="31"/>
  <c r="O217" i="31"/>
  <c r="O203" i="31"/>
  <c r="O189" i="31"/>
  <c r="O174" i="31"/>
  <c r="O144" i="31"/>
  <c r="O209" i="31"/>
  <c r="O195" i="31"/>
  <c r="O180" i="31"/>
  <c r="O166" i="31"/>
  <c r="O135" i="31"/>
  <c r="O215" i="31"/>
  <c r="O201" i="31"/>
  <c r="O186" i="31"/>
  <c r="O172" i="31"/>
  <c r="O141" i="31"/>
  <c r="O207" i="31"/>
  <c r="O192" i="31"/>
  <c r="O178" i="31"/>
  <c r="O147" i="31"/>
  <c r="O219" i="31"/>
  <c r="O213" i="31"/>
  <c r="O198" i="31"/>
  <c r="O184" i="31"/>
  <c r="O169" i="31"/>
  <c r="O139" i="31"/>
  <c r="O204" i="31"/>
  <c r="O190" i="31"/>
  <c r="O175" i="31"/>
  <c r="O145" i="31"/>
  <c r="O210" i="31"/>
  <c r="O196" i="31"/>
  <c r="O181" i="31"/>
  <c r="O167" i="31"/>
  <c r="O137" i="31"/>
  <c r="O216" i="31"/>
  <c r="O202" i="31"/>
  <c r="O187" i="31"/>
  <c r="O173" i="31"/>
  <c r="O143" i="31"/>
  <c r="O132" i="31"/>
  <c r="O129" i="31"/>
  <c r="O115" i="31"/>
  <c r="O101" i="31"/>
  <c r="O121" i="31"/>
  <c r="O107" i="31"/>
  <c r="O92" i="31"/>
  <c r="O208" i="31"/>
  <c r="O127" i="31"/>
  <c r="O113" i="31"/>
  <c r="O98" i="31"/>
  <c r="O119" i="31"/>
  <c r="O104" i="31"/>
  <c r="O90" i="31"/>
  <c r="O125" i="31"/>
  <c r="O110" i="31"/>
  <c r="O96" i="31"/>
  <c r="O165" i="31"/>
  <c r="O116" i="31"/>
  <c r="O102" i="31"/>
  <c r="O122" i="31"/>
  <c r="O108" i="31"/>
  <c r="O93" i="31"/>
  <c r="O131" i="31"/>
  <c r="O128" i="31"/>
  <c r="O114" i="31"/>
  <c r="O99" i="31"/>
  <c r="O120" i="31"/>
  <c r="O105" i="31"/>
  <c r="O91" i="31"/>
  <c r="O179" i="31"/>
  <c r="O126" i="31"/>
  <c r="O111" i="31"/>
  <c r="O97" i="31"/>
  <c r="O133" i="31"/>
  <c r="O117" i="31"/>
  <c r="O103" i="31"/>
  <c r="O89" i="31"/>
  <c r="O193" i="31"/>
  <c r="O134" i="31"/>
  <c r="O123" i="31"/>
  <c r="O109" i="31"/>
  <c r="O95" i="31"/>
  <c r="O275" i="31"/>
  <c r="O261" i="31"/>
  <c r="O247" i="31"/>
  <c r="O281" i="31"/>
  <c r="O267" i="31"/>
  <c r="O253" i="31"/>
  <c r="O273" i="31"/>
  <c r="O259" i="31"/>
  <c r="O244" i="31"/>
  <c r="O279" i="31"/>
  <c r="O265" i="31"/>
  <c r="O250" i="31"/>
  <c r="O285" i="31"/>
  <c r="O271" i="31"/>
  <c r="O256" i="31"/>
  <c r="O242" i="31"/>
  <c r="O277" i="31"/>
  <c r="O262" i="31"/>
  <c r="O248" i="31"/>
  <c r="O283" i="31"/>
  <c r="O268" i="31"/>
  <c r="O254" i="31"/>
  <c r="O274" i="31"/>
  <c r="O260" i="31"/>
  <c r="O245" i="31"/>
  <c r="O287" i="31"/>
  <c r="O280" i="31"/>
  <c r="O266" i="31"/>
  <c r="O251" i="31"/>
  <c r="O272" i="31"/>
  <c r="O257" i="31"/>
  <c r="O243" i="31"/>
  <c r="O278" i="31"/>
  <c r="O263" i="31"/>
  <c r="O249" i="31"/>
  <c r="O255" i="31"/>
  <c r="O269" i="31"/>
  <c r="O284" i="31"/>
  <c r="O241" i="31"/>
  <c r="U217" i="31"/>
  <c r="U203" i="31"/>
  <c r="U189" i="31"/>
  <c r="U174" i="31"/>
  <c r="U144" i="31"/>
  <c r="U209" i="31"/>
  <c r="U195" i="31"/>
  <c r="U180" i="31"/>
  <c r="U166" i="31"/>
  <c r="U135" i="31"/>
  <c r="U215" i="31"/>
  <c r="U201" i="31"/>
  <c r="U186" i="31"/>
  <c r="U172" i="31"/>
  <c r="U141" i="31"/>
  <c r="U207" i="31"/>
  <c r="U192" i="31"/>
  <c r="U178" i="31"/>
  <c r="U147" i="31"/>
  <c r="U133" i="31"/>
  <c r="U219" i="31"/>
  <c r="U213" i="31"/>
  <c r="U198" i="31"/>
  <c r="U184" i="31"/>
  <c r="U169" i="31"/>
  <c r="U139" i="31"/>
  <c r="U204" i="31"/>
  <c r="U190" i="31"/>
  <c r="U175" i="31"/>
  <c r="U145" i="31"/>
  <c r="U210" i="31"/>
  <c r="U196" i="31"/>
  <c r="U181" i="31"/>
  <c r="U167" i="31"/>
  <c r="U137" i="31"/>
  <c r="U216" i="31"/>
  <c r="U202" i="31"/>
  <c r="U187" i="31"/>
  <c r="U173" i="31"/>
  <c r="U143" i="31"/>
  <c r="U208" i="31"/>
  <c r="U193" i="31"/>
  <c r="U179" i="31"/>
  <c r="U165" i="31"/>
  <c r="U134" i="31"/>
  <c r="U214" i="31"/>
  <c r="U199" i="31"/>
  <c r="U185" i="31"/>
  <c r="U171" i="31"/>
  <c r="U140" i="31"/>
  <c r="U205" i="31"/>
  <c r="U191" i="31"/>
  <c r="U177" i="31"/>
  <c r="U146" i="31"/>
  <c r="U183" i="31"/>
  <c r="U119" i="31"/>
  <c r="U104" i="31"/>
  <c r="U90" i="31"/>
  <c r="U125" i="31"/>
  <c r="U110" i="31"/>
  <c r="U96" i="31"/>
  <c r="U197" i="31"/>
  <c r="U116" i="31"/>
  <c r="U102" i="31"/>
  <c r="U138" i="31"/>
  <c r="U122" i="31"/>
  <c r="U108" i="31"/>
  <c r="U93" i="31"/>
  <c r="U131" i="31"/>
  <c r="U128" i="31"/>
  <c r="U114" i="31"/>
  <c r="U99" i="31"/>
  <c r="U211" i="31"/>
  <c r="U120" i="31"/>
  <c r="U105" i="31"/>
  <c r="U91" i="31"/>
  <c r="U126" i="31"/>
  <c r="U111" i="31"/>
  <c r="U97" i="31"/>
  <c r="U117" i="31"/>
  <c r="U103" i="31"/>
  <c r="U89" i="31"/>
  <c r="U168" i="31"/>
  <c r="U123" i="31"/>
  <c r="U109" i="31"/>
  <c r="U95" i="31"/>
  <c r="U132" i="31"/>
  <c r="U129" i="31"/>
  <c r="U115" i="31"/>
  <c r="U101" i="31"/>
  <c r="U121" i="31"/>
  <c r="U107" i="31"/>
  <c r="U92" i="31"/>
  <c r="U127" i="31"/>
  <c r="U113" i="31"/>
  <c r="U98" i="31"/>
  <c r="O46" i="31"/>
  <c r="O32" i="31"/>
  <c r="O17" i="31"/>
  <c r="O52" i="31"/>
  <c r="O38" i="31"/>
  <c r="O23" i="31"/>
  <c r="O58" i="31"/>
  <c r="O44" i="31"/>
  <c r="O29" i="31"/>
  <c r="O15" i="31"/>
  <c r="O50" i="31"/>
  <c r="O35" i="31"/>
  <c r="O21" i="31"/>
  <c r="O56" i="31"/>
  <c r="O41" i="31"/>
  <c r="O27" i="31"/>
  <c r="O47" i="31"/>
  <c r="O33" i="31"/>
  <c r="O18" i="31"/>
  <c r="O60" i="31"/>
  <c r="O53" i="31"/>
  <c r="O39" i="31"/>
  <c r="O24" i="31"/>
  <c r="O45" i="31"/>
  <c r="O30" i="31"/>
  <c r="O16" i="31"/>
  <c r="O51" i="31"/>
  <c r="O36" i="31"/>
  <c r="O22" i="31"/>
  <c r="O57" i="31"/>
  <c r="O42" i="31"/>
  <c r="O28" i="31"/>
  <c r="O14" i="31"/>
  <c r="O48" i="31"/>
  <c r="O34" i="31"/>
  <c r="O20" i="31"/>
  <c r="O54" i="31"/>
  <c r="O40" i="31"/>
  <c r="O26" i="31"/>
  <c r="Q281" i="30"/>
  <c r="Q283" i="30"/>
  <c r="AJ138" i="28"/>
  <c r="AJ125" i="28"/>
  <c r="AJ178" i="28"/>
  <c r="AJ215" i="28"/>
  <c r="I92" i="28"/>
  <c r="I135" i="28"/>
  <c r="I198" i="28"/>
  <c r="I215" i="28"/>
  <c r="AP20" i="28"/>
  <c r="AP109" i="28"/>
  <c r="Z179" i="29"/>
  <c r="AJ271" i="30"/>
  <c r="AJ266" i="30"/>
  <c r="AJ284" i="30"/>
  <c r="AJ277" i="30"/>
  <c r="AZ42" i="30"/>
  <c r="AJ113" i="30"/>
  <c r="AJ137" i="30"/>
  <c r="AJ126" i="30"/>
  <c r="AJ120" i="30"/>
  <c r="AJ132" i="30"/>
  <c r="AJ180" i="30"/>
  <c r="AJ196" i="30"/>
  <c r="AJ214" i="30"/>
  <c r="Q262" i="30"/>
  <c r="Q272" i="30"/>
  <c r="Q269" i="30"/>
  <c r="I102" i="30"/>
  <c r="I174" i="30"/>
  <c r="I173" i="30"/>
  <c r="I171" i="30"/>
  <c r="I144" i="30"/>
  <c r="I196" i="30"/>
  <c r="I190" i="30"/>
  <c r="I208" i="30"/>
  <c r="BD145" i="30"/>
  <c r="Q255" i="30"/>
  <c r="Q265" i="30"/>
  <c r="AJ165" i="28"/>
  <c r="AJ128" i="28"/>
  <c r="AJ181" i="28"/>
  <c r="AJ219" i="28"/>
  <c r="I107" i="28"/>
  <c r="I143" i="28"/>
  <c r="I172" i="28"/>
  <c r="AT20" i="28"/>
  <c r="AD179" i="29"/>
  <c r="AJ241" i="30"/>
  <c r="AJ250" i="30"/>
  <c r="AJ259" i="30"/>
  <c r="AJ281" i="30"/>
  <c r="Q242" i="30"/>
  <c r="Q287" i="30"/>
  <c r="Q274" i="30"/>
  <c r="I95" i="30"/>
  <c r="I178" i="30"/>
  <c r="I138" i="30"/>
  <c r="I191" i="30"/>
  <c r="I165" i="30"/>
  <c r="I205" i="30"/>
  <c r="I195" i="30"/>
  <c r="I213" i="30"/>
  <c r="AZ99" i="30"/>
  <c r="AV109" i="30"/>
  <c r="Q247" i="30"/>
  <c r="Q251" i="30"/>
  <c r="Q279" i="30"/>
  <c r="I140" i="30"/>
  <c r="I103" i="30"/>
  <c r="I169" i="30"/>
  <c r="I132" i="30"/>
  <c r="I199" i="30"/>
  <c r="I217" i="30"/>
  <c r="AV99" i="30"/>
  <c r="AZ109" i="30"/>
  <c r="Q250" i="30"/>
  <c r="Q256" i="30"/>
  <c r="Q284" i="30"/>
  <c r="I143" i="30"/>
  <c r="I108" i="30"/>
  <c r="I187" i="30"/>
  <c r="I137" i="30"/>
  <c r="I204" i="30"/>
  <c r="I216" i="30"/>
  <c r="AJ141" i="28"/>
  <c r="AJ169" i="28"/>
  <c r="AJ207" i="28"/>
  <c r="AJ195" i="28"/>
  <c r="I110" i="28"/>
  <c r="I174" i="28"/>
  <c r="I210" i="28"/>
  <c r="AJ249" i="30"/>
  <c r="AJ256" i="30"/>
  <c r="AJ273" i="30"/>
  <c r="AJ122" i="30"/>
  <c r="AJ134" i="30"/>
  <c r="AJ139" i="30"/>
  <c r="AJ210" i="30"/>
  <c r="AJ216" i="30"/>
  <c r="AJ207" i="30"/>
  <c r="AJ181" i="30"/>
  <c r="Q253" i="30"/>
  <c r="Q261" i="30"/>
  <c r="Q249" i="30"/>
  <c r="I92" i="30"/>
  <c r="I181" i="30"/>
  <c r="I145" i="30"/>
  <c r="I113" i="30"/>
  <c r="I210" i="30"/>
  <c r="I141" i="30"/>
  <c r="I209" i="30"/>
  <c r="I219" i="30"/>
  <c r="AT42" i="28"/>
  <c r="AP284" i="28"/>
  <c r="O289" i="30"/>
  <c r="Q277" i="30"/>
  <c r="Q266" i="30"/>
  <c r="Q254" i="30"/>
  <c r="I117" i="30"/>
  <c r="I201" i="30"/>
  <c r="I146" i="30"/>
  <c r="I214" i="30"/>
  <c r="AP42" i="28"/>
  <c r="AT284" i="28"/>
  <c r="AP219" i="29"/>
  <c r="G219" i="29" s="1"/>
  <c r="I202" i="29" s="1"/>
  <c r="AN289" i="30"/>
  <c r="Q241" i="30"/>
  <c r="Q271" i="30"/>
  <c r="Q259" i="30"/>
  <c r="Q245" i="30"/>
  <c r="Q275" i="30"/>
  <c r="Q263" i="30"/>
  <c r="AP93" i="28"/>
  <c r="AX14" i="28"/>
  <c r="Q267" i="30"/>
  <c r="Q280" i="30"/>
  <c r="Q268" i="30"/>
  <c r="I119" i="30"/>
  <c r="I192" i="30"/>
  <c r="I168" i="30"/>
  <c r="I211" i="30"/>
  <c r="I189" i="30"/>
  <c r="AR287" i="30"/>
  <c r="BD287" i="30" s="1"/>
  <c r="AP266" i="28"/>
  <c r="AP14" i="28"/>
  <c r="AJ90" i="28"/>
  <c r="AJ103" i="28"/>
  <c r="AJ140" i="28"/>
  <c r="AJ193" i="28"/>
  <c r="I95" i="28"/>
  <c r="I183" i="28"/>
  <c r="I122" i="28"/>
  <c r="I168" i="28"/>
  <c r="AJ285" i="30"/>
  <c r="AJ269" i="30"/>
  <c r="Q243" i="30"/>
  <c r="Q244" i="30"/>
  <c r="Q285" i="30"/>
  <c r="I90" i="30"/>
  <c r="I131" i="30"/>
  <c r="I125" i="30"/>
  <c r="I123" i="30"/>
  <c r="I215" i="30"/>
  <c r="I202" i="30"/>
  <c r="I175" i="30"/>
  <c r="AZ121" i="30"/>
  <c r="AV121" i="30"/>
  <c r="BD121" i="30"/>
  <c r="BD204" i="30"/>
  <c r="AV204" i="30"/>
  <c r="AZ204" i="30"/>
  <c r="BD168" i="30"/>
  <c r="AZ168" i="30"/>
  <c r="AV168" i="30"/>
  <c r="AP44" i="30"/>
  <c r="AP33" i="30"/>
  <c r="AP28" i="30"/>
  <c r="AP23" i="30"/>
  <c r="AP18" i="30"/>
  <c r="AP14" i="30"/>
  <c r="AP52" i="30"/>
  <c r="AP38" i="30"/>
  <c r="AP35" i="30"/>
  <c r="AP54" i="30"/>
  <c r="AP46" i="30"/>
  <c r="AP40" i="30"/>
  <c r="AP48" i="30"/>
  <c r="AP34" i="30"/>
  <c r="AP29" i="30"/>
  <c r="AP24" i="30"/>
  <c r="AP20" i="30"/>
  <c r="AP15" i="30"/>
  <c r="AP56" i="30"/>
  <c r="AP60" i="30"/>
  <c r="AP42" i="30"/>
  <c r="AP58" i="30"/>
  <c r="AP51" i="30"/>
  <c r="AP45" i="30"/>
  <c r="AP36" i="30"/>
  <c r="AP30" i="30"/>
  <c r="AP26" i="30"/>
  <c r="AP21" i="30"/>
  <c r="AP16" i="30"/>
  <c r="AP57" i="30"/>
  <c r="AP53" i="30"/>
  <c r="AP39" i="30"/>
  <c r="AP50" i="30"/>
  <c r="AP41" i="30"/>
  <c r="AP47" i="30"/>
  <c r="AP32" i="30"/>
  <c r="AP27" i="30"/>
  <c r="AP22" i="30"/>
  <c r="AP17" i="30"/>
  <c r="BP287" i="30"/>
  <c r="U287" i="30" s="1"/>
  <c r="G289" i="30"/>
  <c r="BR289" i="30"/>
  <c r="AH60" i="30"/>
  <c r="BT289" i="30"/>
  <c r="BL289" i="30"/>
  <c r="G60" i="30"/>
  <c r="AV279" i="30"/>
  <c r="BD279" i="30"/>
  <c r="AZ279" i="30"/>
  <c r="BD169" i="30"/>
  <c r="AZ169" i="30"/>
  <c r="AV169" i="30"/>
  <c r="BD249" i="30"/>
  <c r="AZ249" i="30"/>
  <c r="AV249" i="30"/>
  <c r="AR60" i="30"/>
  <c r="BD14" i="30"/>
  <c r="AZ14" i="30"/>
  <c r="AV14" i="30"/>
  <c r="W60" i="30"/>
  <c r="W48" i="30"/>
  <c r="W29" i="30"/>
  <c r="W24" i="30"/>
  <c r="W20" i="30"/>
  <c r="W42" i="30"/>
  <c r="W36" i="30"/>
  <c r="W57" i="30"/>
  <c r="W45" i="30"/>
  <c r="W30" i="30"/>
  <c r="W21" i="30"/>
  <c r="W16" i="30"/>
  <c r="W53" i="30"/>
  <c r="W41" i="30"/>
  <c r="W50" i="30"/>
  <c r="W35" i="30"/>
  <c r="W32" i="30"/>
  <c r="W27" i="30"/>
  <c r="W17" i="30"/>
  <c r="W44" i="30"/>
  <c r="W54" i="30"/>
  <c r="W33" i="30"/>
  <c r="W28" i="30"/>
  <c r="W23" i="30"/>
  <c r="W18" i="30"/>
  <c r="W14" i="30"/>
  <c r="I287" i="30"/>
  <c r="I281" i="30"/>
  <c r="I277" i="30"/>
  <c r="I272" i="30"/>
  <c r="I267" i="30"/>
  <c r="I262" i="30"/>
  <c r="I257" i="30"/>
  <c r="I253" i="30"/>
  <c r="I248" i="30"/>
  <c r="I243" i="30"/>
  <c r="I283" i="30"/>
  <c r="I278" i="30"/>
  <c r="I273" i="30"/>
  <c r="I268" i="30"/>
  <c r="I263" i="30"/>
  <c r="I259" i="30"/>
  <c r="I254" i="30"/>
  <c r="I249" i="30"/>
  <c r="I244" i="30"/>
  <c r="I284" i="30"/>
  <c r="I279" i="30"/>
  <c r="I274" i="30"/>
  <c r="I269" i="30"/>
  <c r="I265" i="30"/>
  <c r="I260" i="30"/>
  <c r="I255" i="30"/>
  <c r="I250" i="30"/>
  <c r="I245" i="30"/>
  <c r="I241" i="30"/>
  <c r="I266" i="30"/>
  <c r="I285" i="30"/>
  <c r="I275" i="30"/>
  <c r="I261" i="30"/>
  <c r="I251" i="30"/>
  <c r="I271" i="30"/>
  <c r="I280" i="30"/>
  <c r="I256" i="30"/>
  <c r="I247" i="30"/>
  <c r="I242" i="30"/>
  <c r="AZ98" i="30"/>
  <c r="AV98" i="30"/>
  <c r="BD98" i="30"/>
  <c r="AR219" i="30"/>
  <c r="Q52" i="30"/>
  <c r="Q38" i="30"/>
  <c r="Q46" i="30"/>
  <c r="Q33" i="30"/>
  <c r="Q28" i="30"/>
  <c r="Q23" i="30"/>
  <c r="Q18" i="30"/>
  <c r="Q14" i="30"/>
  <c r="Q60" i="30"/>
  <c r="Q54" i="30"/>
  <c r="Q40" i="30"/>
  <c r="Q48" i="30"/>
  <c r="Q58" i="30"/>
  <c r="Q42" i="30"/>
  <c r="Q34" i="30"/>
  <c r="Q29" i="30"/>
  <c r="Q24" i="30"/>
  <c r="Q20" i="30"/>
  <c r="Q15" i="30"/>
  <c r="Q57" i="30"/>
  <c r="Q51" i="30"/>
  <c r="Q36" i="30"/>
  <c r="Q45" i="30"/>
  <c r="Q53" i="30"/>
  <c r="Q39" i="30"/>
  <c r="Q30" i="30"/>
  <c r="Q26" i="30"/>
  <c r="Q21" i="30"/>
  <c r="Q16" i="30"/>
  <c r="Q47" i="30"/>
  <c r="Q56" i="30"/>
  <c r="Q41" i="30"/>
  <c r="Q50" i="30"/>
  <c r="Q35" i="30"/>
  <c r="Q32" i="30"/>
  <c r="Q27" i="30"/>
  <c r="Q22" i="30"/>
  <c r="Q17" i="30"/>
  <c r="Q44" i="30"/>
  <c r="AV260" i="30"/>
  <c r="BD260" i="30"/>
  <c r="AZ260" i="30"/>
  <c r="Q219" i="30"/>
  <c r="Q217" i="30"/>
  <c r="Q214" i="30"/>
  <c r="Q209" i="30"/>
  <c r="Q204" i="30"/>
  <c r="Q215" i="30"/>
  <c r="Q210" i="30"/>
  <c r="Q205" i="30"/>
  <c r="Q203" i="30"/>
  <c r="Q196" i="30"/>
  <c r="Q185" i="30"/>
  <c r="Q208" i="30"/>
  <c r="Q207" i="30"/>
  <c r="Q202" i="30"/>
  <c r="Q195" i="30"/>
  <c r="Q189" i="30"/>
  <c r="Q180" i="30"/>
  <c r="Q216" i="30"/>
  <c r="Q177" i="30"/>
  <c r="Q174" i="30"/>
  <c r="Q201" i="30"/>
  <c r="Q193" i="30"/>
  <c r="Q187" i="30"/>
  <c r="Q184" i="30"/>
  <c r="Q169" i="30"/>
  <c r="Q165" i="30"/>
  <c r="Q144" i="30"/>
  <c r="Q139" i="30"/>
  <c r="Q134" i="30"/>
  <c r="Q199" i="30"/>
  <c r="Q192" i="30"/>
  <c r="Q183" i="30"/>
  <c r="Q179" i="30"/>
  <c r="Q198" i="30"/>
  <c r="Q191" i="30"/>
  <c r="Q186" i="30"/>
  <c r="Q211" i="30"/>
  <c r="Q197" i="30"/>
  <c r="Q128" i="30"/>
  <c r="Q175" i="30"/>
  <c r="Q145" i="30"/>
  <c r="Q143" i="30"/>
  <c r="Q172" i="30"/>
  <c r="Q140" i="30"/>
  <c r="Q138" i="30"/>
  <c r="Q129" i="30"/>
  <c r="Q125" i="30"/>
  <c r="Q120" i="30"/>
  <c r="Q115" i="30"/>
  <c r="Q190" i="30"/>
  <c r="Q173" i="30"/>
  <c r="Q168" i="30"/>
  <c r="Q167" i="30"/>
  <c r="Q147" i="30"/>
  <c r="Q135" i="30"/>
  <c r="Q213" i="30"/>
  <c r="Q181" i="30"/>
  <c r="Q146" i="30"/>
  <c r="Q141" i="30"/>
  <c r="Q133" i="30"/>
  <c r="Q178" i="30"/>
  <c r="Q137" i="30"/>
  <c r="Q131" i="30"/>
  <c r="Q126" i="30"/>
  <c r="Q121" i="30"/>
  <c r="Q116" i="30"/>
  <c r="Q111" i="30"/>
  <c r="Q127" i="30"/>
  <c r="Q122" i="30"/>
  <c r="Q117" i="30"/>
  <c r="Q113" i="30"/>
  <c r="Q108" i="30"/>
  <c r="Q103" i="30"/>
  <c r="Q171" i="30"/>
  <c r="Q119" i="30"/>
  <c r="Q110" i="30"/>
  <c r="Q101" i="30"/>
  <c r="Q97" i="30"/>
  <c r="Q89" i="30"/>
  <c r="Q132" i="30"/>
  <c r="Q102" i="30"/>
  <c r="Q166" i="30"/>
  <c r="Q123" i="30"/>
  <c r="Q90" i="30"/>
  <c r="Q114" i="30"/>
  <c r="Q105" i="30"/>
  <c r="Q98" i="30"/>
  <c r="Q96" i="30"/>
  <c r="Q93" i="30"/>
  <c r="Q91" i="30"/>
  <c r="Q109" i="30"/>
  <c r="Q107" i="30"/>
  <c r="Q95" i="30"/>
  <c r="Q104" i="30"/>
  <c r="Q99" i="30"/>
  <c r="Q92" i="30"/>
  <c r="BN289" i="30"/>
  <c r="BP219" i="30"/>
  <c r="BD199" i="30"/>
  <c r="AZ199" i="30"/>
  <c r="AV199" i="30"/>
  <c r="BD138" i="30"/>
  <c r="AZ138" i="30"/>
  <c r="AV138" i="30"/>
  <c r="AP219" i="30"/>
  <c r="AP217" i="30"/>
  <c r="AP214" i="30"/>
  <c r="AP209" i="30"/>
  <c r="AP204" i="30"/>
  <c r="AP215" i="30"/>
  <c r="AP210" i="30"/>
  <c r="AP211" i="30"/>
  <c r="AP190" i="30"/>
  <c r="AP181" i="30"/>
  <c r="AP213" i="30"/>
  <c r="AP203" i="30"/>
  <c r="AP196" i="30"/>
  <c r="AP185" i="30"/>
  <c r="AP172" i="30"/>
  <c r="AP207" i="30"/>
  <c r="AP205" i="30"/>
  <c r="AP202" i="30"/>
  <c r="AP189" i="30"/>
  <c r="AP174" i="30"/>
  <c r="AP208" i="30"/>
  <c r="AP195" i="30"/>
  <c r="AP180" i="30"/>
  <c r="AP177" i="30"/>
  <c r="AP169" i="30"/>
  <c r="AP165" i="30"/>
  <c r="AP144" i="30"/>
  <c r="AP139" i="30"/>
  <c r="AP134" i="30"/>
  <c r="AP193" i="30"/>
  <c r="AP184" i="30"/>
  <c r="AP201" i="30"/>
  <c r="AP187" i="30"/>
  <c r="AP216" i="30"/>
  <c r="AP192" i="30"/>
  <c r="AP199" i="30"/>
  <c r="AP183" i="30"/>
  <c r="AP171" i="30"/>
  <c r="AP198" i="30"/>
  <c r="AP197" i="30"/>
  <c r="AP128" i="30"/>
  <c r="AP179" i="30"/>
  <c r="AP166" i="30"/>
  <c r="AP129" i="30"/>
  <c r="AP125" i="30"/>
  <c r="AP120" i="30"/>
  <c r="AP115" i="30"/>
  <c r="AP191" i="30"/>
  <c r="AP175" i="30"/>
  <c r="AP145" i="30"/>
  <c r="AP143" i="30"/>
  <c r="AP167" i="30"/>
  <c r="AP140" i="30"/>
  <c r="AP138" i="30"/>
  <c r="AP131" i="30"/>
  <c r="AP126" i="30"/>
  <c r="AP121" i="30"/>
  <c r="AP116" i="30"/>
  <c r="AP111" i="30"/>
  <c r="AP168" i="30"/>
  <c r="AP147" i="30"/>
  <c r="AP146" i="30"/>
  <c r="AP141" i="30"/>
  <c r="AP135" i="30"/>
  <c r="AP133" i="30"/>
  <c r="AP173" i="30"/>
  <c r="AP137" i="30"/>
  <c r="AP127" i="30"/>
  <c r="AP122" i="30"/>
  <c r="AP117" i="30"/>
  <c r="AP113" i="30"/>
  <c r="AP108" i="30"/>
  <c r="AP103" i="30"/>
  <c r="AP114" i="30"/>
  <c r="AP105" i="30"/>
  <c r="AP101" i="30"/>
  <c r="AP109" i="30"/>
  <c r="AP178" i="30"/>
  <c r="AP110" i="30"/>
  <c r="AP97" i="30"/>
  <c r="AP92" i="30"/>
  <c r="AP89" i="30"/>
  <c r="AP119" i="30"/>
  <c r="AP99" i="30"/>
  <c r="AP90" i="30"/>
  <c r="AP186" i="30"/>
  <c r="AP132" i="30"/>
  <c r="AP96" i="30"/>
  <c r="AP91" i="30"/>
  <c r="AP95" i="30"/>
  <c r="AP93" i="30"/>
  <c r="AP104" i="30"/>
  <c r="AP102" i="30"/>
  <c r="AP107" i="30"/>
  <c r="AP123" i="30"/>
  <c r="AP98" i="30"/>
  <c r="AH114" i="29"/>
  <c r="AP56" i="28"/>
  <c r="Z114" i="29"/>
  <c r="AH41" i="29"/>
  <c r="AD41" i="29"/>
  <c r="Z41" i="29"/>
  <c r="I89" i="28"/>
  <c r="I190" i="28"/>
  <c r="I195" i="28"/>
  <c r="I123" i="28"/>
  <c r="AT56" i="28"/>
  <c r="AP217" i="28"/>
  <c r="AH165" i="29"/>
  <c r="AD165" i="29"/>
  <c r="Z165" i="29"/>
  <c r="BF289" i="28"/>
  <c r="G289" i="28" s="1"/>
  <c r="AP60" i="29"/>
  <c r="AP289" i="29" s="1"/>
  <c r="AX277" i="28"/>
  <c r="AT277" i="28"/>
  <c r="AP277" i="28"/>
  <c r="AX125" i="28"/>
  <c r="AP125" i="28"/>
  <c r="AP131" i="28"/>
  <c r="I103" i="28"/>
  <c r="I169" i="28"/>
  <c r="I171" i="28"/>
  <c r="I204" i="28"/>
  <c r="Z166" i="29"/>
  <c r="AH166" i="29"/>
  <c r="AD166" i="29"/>
  <c r="AP52" i="28"/>
  <c r="AX52" i="28"/>
  <c r="AT52" i="28"/>
  <c r="I204" i="29"/>
  <c r="I208" i="29"/>
  <c r="I171" i="29"/>
  <c r="I168" i="29"/>
  <c r="I174" i="29"/>
  <c r="I186" i="29"/>
  <c r="I120" i="29"/>
  <c r="I97" i="29"/>
  <c r="I138" i="29"/>
  <c r="I123" i="29"/>
  <c r="I121" i="29"/>
  <c r="I127" i="29"/>
  <c r="I98" i="29"/>
  <c r="I198" i="29"/>
  <c r="I122" i="29"/>
  <c r="I108" i="29"/>
  <c r="I213" i="29"/>
  <c r="AD38" i="29"/>
  <c r="AH38" i="29"/>
  <c r="Z38" i="29"/>
  <c r="AR289" i="29"/>
  <c r="Q289" i="29" s="1"/>
  <c r="Q60" i="29"/>
  <c r="I287" i="29"/>
  <c r="I280" i="29"/>
  <c r="I266" i="29"/>
  <c r="I251" i="29"/>
  <c r="I272" i="29"/>
  <c r="I257" i="29"/>
  <c r="I243" i="29"/>
  <c r="I278" i="29"/>
  <c r="I263" i="29"/>
  <c r="I249" i="29"/>
  <c r="I284" i="29"/>
  <c r="I269" i="29"/>
  <c r="I255" i="29"/>
  <c r="I241" i="29"/>
  <c r="I275" i="29"/>
  <c r="I261" i="29"/>
  <c r="I247" i="29"/>
  <c r="I281" i="29"/>
  <c r="I267" i="29"/>
  <c r="I253" i="29"/>
  <c r="I273" i="29"/>
  <c r="I259" i="29"/>
  <c r="I244" i="29"/>
  <c r="I279" i="29"/>
  <c r="I265" i="29"/>
  <c r="I250" i="29"/>
  <c r="I285" i="29"/>
  <c r="I271" i="29"/>
  <c r="I256" i="29"/>
  <c r="I242" i="29"/>
  <c r="I277" i="29"/>
  <c r="I262" i="29"/>
  <c r="I248" i="29"/>
  <c r="I283" i="29"/>
  <c r="I268" i="29"/>
  <c r="I254" i="29"/>
  <c r="I245" i="29"/>
  <c r="I274" i="29"/>
  <c r="I260" i="29"/>
  <c r="E289" i="29"/>
  <c r="U60" i="29"/>
  <c r="AH167" i="29"/>
  <c r="AD167" i="29"/>
  <c r="Z167" i="29"/>
  <c r="AH181" i="29"/>
  <c r="AD181" i="29"/>
  <c r="Z181" i="29"/>
  <c r="AH171" i="29"/>
  <c r="AD171" i="29"/>
  <c r="Z171" i="29"/>
  <c r="S205" i="29"/>
  <c r="S191" i="29"/>
  <c r="S177" i="29"/>
  <c r="S211" i="29"/>
  <c r="S197" i="29"/>
  <c r="S183" i="29"/>
  <c r="S168" i="29"/>
  <c r="S217" i="29"/>
  <c r="S203" i="29"/>
  <c r="S189" i="29"/>
  <c r="S174" i="29"/>
  <c r="S209" i="29"/>
  <c r="S195" i="29"/>
  <c r="S180" i="29"/>
  <c r="S166" i="29"/>
  <c r="S215" i="29"/>
  <c r="S201" i="29"/>
  <c r="S186" i="29"/>
  <c r="S172" i="29"/>
  <c r="S207" i="29"/>
  <c r="S192" i="29"/>
  <c r="S178" i="29"/>
  <c r="S147" i="29"/>
  <c r="S219" i="29"/>
  <c r="S213" i="29"/>
  <c r="S198" i="29"/>
  <c r="S184" i="29"/>
  <c r="S169" i="29"/>
  <c r="S204" i="29"/>
  <c r="S190" i="29"/>
  <c r="S175" i="29"/>
  <c r="S210" i="29"/>
  <c r="S196" i="29"/>
  <c r="S181" i="29"/>
  <c r="S167" i="29"/>
  <c r="S216" i="29"/>
  <c r="S202" i="29"/>
  <c r="S187" i="29"/>
  <c r="S173" i="29"/>
  <c r="S208" i="29"/>
  <c r="S193" i="29"/>
  <c r="S179" i="29"/>
  <c r="S165" i="29"/>
  <c r="S144" i="29"/>
  <c r="S135" i="29"/>
  <c r="S121" i="29"/>
  <c r="S107" i="29"/>
  <c r="S92" i="29"/>
  <c r="S141" i="29"/>
  <c r="S127" i="29"/>
  <c r="S113" i="29"/>
  <c r="S98" i="29"/>
  <c r="S171" i="29"/>
  <c r="S133" i="29"/>
  <c r="S119" i="29"/>
  <c r="S104" i="29"/>
  <c r="S90" i="29"/>
  <c r="S185" i="29"/>
  <c r="S139" i="29"/>
  <c r="S125" i="29"/>
  <c r="S110" i="29"/>
  <c r="S96" i="29"/>
  <c r="S131" i="29"/>
  <c r="S116" i="29"/>
  <c r="S102" i="29"/>
  <c r="S145" i="29"/>
  <c r="S137" i="29"/>
  <c r="S122" i="29"/>
  <c r="S108" i="29"/>
  <c r="S93" i="29"/>
  <c r="S199" i="29"/>
  <c r="S143" i="29"/>
  <c r="S128" i="29"/>
  <c r="S114" i="29"/>
  <c r="S99" i="29"/>
  <c r="S214" i="29"/>
  <c r="S134" i="29"/>
  <c r="S120" i="29"/>
  <c r="S105" i="29"/>
  <c r="S91" i="29"/>
  <c r="S140" i="29"/>
  <c r="S126" i="29"/>
  <c r="S111" i="29"/>
  <c r="S97" i="29"/>
  <c r="S132" i="29"/>
  <c r="S117" i="29"/>
  <c r="S103" i="29"/>
  <c r="S89" i="29"/>
  <c r="S138" i="29"/>
  <c r="S123" i="29"/>
  <c r="S109" i="29"/>
  <c r="S95" i="29"/>
  <c r="S129" i="29"/>
  <c r="S101" i="29"/>
  <c r="S115" i="29"/>
  <c r="S146" i="29"/>
  <c r="Z27" i="29"/>
  <c r="AD27" i="29"/>
  <c r="AH27" i="29"/>
  <c r="AH173" i="29"/>
  <c r="AD173" i="29"/>
  <c r="Z173" i="29"/>
  <c r="S281" i="29"/>
  <c r="S267" i="29"/>
  <c r="S253" i="29"/>
  <c r="S273" i="29"/>
  <c r="S259" i="29"/>
  <c r="S244" i="29"/>
  <c r="S279" i="29"/>
  <c r="S265" i="29"/>
  <c r="S250" i="29"/>
  <c r="S285" i="29"/>
  <c r="S271" i="29"/>
  <c r="S256" i="29"/>
  <c r="S242" i="29"/>
  <c r="S277" i="29"/>
  <c r="S262" i="29"/>
  <c r="S248" i="29"/>
  <c r="S283" i="29"/>
  <c r="S268" i="29"/>
  <c r="S254" i="29"/>
  <c r="S274" i="29"/>
  <c r="S260" i="29"/>
  <c r="S245" i="29"/>
  <c r="S287" i="29"/>
  <c r="S280" i="29"/>
  <c r="S266" i="29"/>
  <c r="S251" i="29"/>
  <c r="S272" i="29"/>
  <c r="S257" i="29"/>
  <c r="S243" i="29"/>
  <c r="S278" i="29"/>
  <c r="S263" i="29"/>
  <c r="S249" i="29"/>
  <c r="S284" i="29"/>
  <c r="S269" i="29"/>
  <c r="S255" i="29"/>
  <c r="S241" i="29"/>
  <c r="S275" i="29"/>
  <c r="S261" i="29"/>
  <c r="S247" i="29"/>
  <c r="AD39" i="29"/>
  <c r="Z39" i="29"/>
  <c r="AH39" i="29"/>
  <c r="U219" i="29"/>
  <c r="AJ91" i="28"/>
  <c r="AJ93" i="28"/>
  <c r="AJ92" i="28"/>
  <c r="AJ135" i="28"/>
  <c r="AJ129" i="28"/>
  <c r="AJ189" i="28"/>
  <c r="AJ183" i="28"/>
  <c r="AJ177" i="28"/>
  <c r="I116" i="28"/>
  <c r="I115" i="28"/>
  <c r="I125" i="28"/>
  <c r="I181" i="28"/>
  <c r="I126" i="28"/>
  <c r="I186" i="28"/>
  <c r="I134" i="28"/>
  <c r="I219" i="28"/>
  <c r="AJ134" i="28"/>
  <c r="AJ109" i="28"/>
  <c r="AJ96" i="28"/>
  <c r="AJ139" i="28"/>
  <c r="AJ133" i="28"/>
  <c r="AJ192" i="28"/>
  <c r="AJ186" i="28"/>
  <c r="AJ180" i="28"/>
  <c r="I117" i="28"/>
  <c r="I90" i="28"/>
  <c r="I128" i="28"/>
  <c r="I189" i="28"/>
  <c r="I129" i="28"/>
  <c r="I193" i="28"/>
  <c r="I138" i="28"/>
  <c r="I216" i="28"/>
  <c r="AT216" i="28"/>
  <c r="AP216" i="28"/>
  <c r="AX216" i="28"/>
  <c r="AX259" i="28"/>
  <c r="AT259" i="28"/>
  <c r="AP259" i="28"/>
  <c r="AJ101" i="28"/>
  <c r="AJ113" i="28"/>
  <c r="AJ99" i="28"/>
  <c r="AJ143" i="28"/>
  <c r="AJ137" i="28"/>
  <c r="AJ196" i="28"/>
  <c r="AJ190" i="28"/>
  <c r="AJ184" i="28"/>
  <c r="I91" i="28"/>
  <c r="I93" i="28"/>
  <c r="I104" i="28"/>
  <c r="I132" i="28"/>
  <c r="I199" i="28"/>
  <c r="I133" i="28"/>
  <c r="I202" i="28"/>
  <c r="I141" i="28"/>
  <c r="AT17" i="28"/>
  <c r="AP17" i="28"/>
  <c r="AX17" i="28"/>
  <c r="AP44" i="28"/>
  <c r="AX44" i="28"/>
  <c r="AT44" i="28"/>
  <c r="AT121" i="28"/>
  <c r="AX121" i="28"/>
  <c r="AP121" i="28"/>
  <c r="AJ105" i="28"/>
  <c r="AJ131" i="28"/>
  <c r="AJ107" i="28"/>
  <c r="AJ166" i="28"/>
  <c r="AJ144" i="28"/>
  <c r="AJ203" i="28"/>
  <c r="AJ197" i="28"/>
  <c r="AJ191" i="28"/>
  <c r="I177" i="28"/>
  <c r="I184" i="28"/>
  <c r="I101" i="28"/>
  <c r="I139" i="28"/>
  <c r="I207" i="28"/>
  <c r="I140" i="28"/>
  <c r="I205" i="28"/>
  <c r="I165" i="28"/>
  <c r="AJ102" i="28"/>
  <c r="AJ104" i="28"/>
  <c r="AJ114" i="28"/>
  <c r="AJ108" i="28"/>
  <c r="AJ167" i="28"/>
  <c r="AJ210" i="28"/>
  <c r="AJ204" i="28"/>
  <c r="AJ198" i="28"/>
  <c r="I96" i="28"/>
  <c r="I109" i="28"/>
  <c r="I191" i="28"/>
  <c r="I146" i="28"/>
  <c r="I173" i="28"/>
  <c r="I147" i="28"/>
  <c r="I178" i="28"/>
  <c r="I197" i="28"/>
  <c r="AJ116" i="28"/>
  <c r="AJ168" i="28"/>
  <c r="AJ117" i="28"/>
  <c r="AJ111" i="28"/>
  <c r="AJ171" i="28"/>
  <c r="AJ214" i="28"/>
  <c r="AJ208" i="28"/>
  <c r="I97" i="28"/>
  <c r="I113" i="28"/>
  <c r="I175" i="28"/>
  <c r="I166" i="28"/>
  <c r="I180" i="28"/>
  <c r="I167" i="28"/>
  <c r="I185" i="28"/>
  <c r="AT255" i="28"/>
  <c r="AX255" i="28"/>
  <c r="AP255" i="28"/>
  <c r="BH60" i="28"/>
  <c r="BH219" i="28"/>
  <c r="AL219" i="28"/>
  <c r="AX219" i="28" s="1"/>
  <c r="AX273" i="28"/>
  <c r="AT273" i="28"/>
  <c r="AP273" i="28"/>
  <c r="AT215" i="28"/>
  <c r="AX215" i="28"/>
  <c r="AP215" i="28"/>
  <c r="AP144" i="28"/>
  <c r="AX144" i="28"/>
  <c r="AT144" i="28"/>
  <c r="AX187" i="28"/>
  <c r="AT187" i="28"/>
  <c r="AP187" i="28"/>
  <c r="AX143" i="28"/>
  <c r="AP143" i="28"/>
  <c r="AT143" i="28"/>
  <c r="AP171" i="28"/>
  <c r="AX171" i="28"/>
  <c r="AT171" i="28"/>
  <c r="AX119" i="28"/>
  <c r="AT119" i="28"/>
  <c r="AP119" i="28"/>
  <c r="O216" i="28"/>
  <c r="O213" i="28"/>
  <c r="O209" i="28"/>
  <c r="O205" i="28"/>
  <c r="O202" i="28"/>
  <c r="O198" i="28"/>
  <c r="O195" i="28"/>
  <c r="O191" i="28"/>
  <c r="O187" i="28"/>
  <c r="O184" i="28"/>
  <c r="O180" i="28"/>
  <c r="O177" i="28"/>
  <c r="O173" i="28"/>
  <c r="O219" i="28"/>
  <c r="O215" i="28"/>
  <c r="O211" i="28"/>
  <c r="O208" i="28"/>
  <c r="O204" i="28"/>
  <c r="O201" i="28"/>
  <c r="O197" i="28"/>
  <c r="O193" i="28"/>
  <c r="O190" i="28"/>
  <c r="O186" i="28"/>
  <c r="O183" i="28"/>
  <c r="O179" i="28"/>
  <c r="O175" i="28"/>
  <c r="O172" i="28"/>
  <c r="O217" i="28"/>
  <c r="O214" i="28"/>
  <c r="O210" i="28"/>
  <c r="O207" i="28"/>
  <c r="O203" i="28"/>
  <c r="O199" i="28"/>
  <c r="O196" i="28"/>
  <c r="O192" i="28"/>
  <c r="O189" i="28"/>
  <c r="O185" i="28"/>
  <c r="O181" i="28"/>
  <c r="O178" i="28"/>
  <c r="O174" i="28"/>
  <c r="O171" i="28"/>
  <c r="O167" i="28"/>
  <c r="O147" i="28"/>
  <c r="O144" i="28"/>
  <c r="O140" i="28"/>
  <c r="O137" i="28"/>
  <c r="O133" i="28"/>
  <c r="O129" i="28"/>
  <c r="O126" i="28"/>
  <c r="O122" i="28"/>
  <c r="O119" i="28"/>
  <c r="O115" i="28"/>
  <c r="O111" i="28"/>
  <c r="O169" i="28"/>
  <c r="O166" i="28"/>
  <c r="O146" i="28"/>
  <c r="O143" i="28"/>
  <c r="O139" i="28"/>
  <c r="O135" i="28"/>
  <c r="O132" i="28"/>
  <c r="O128" i="28"/>
  <c r="O125" i="28"/>
  <c r="O168" i="28"/>
  <c r="O165" i="28"/>
  <c r="O145" i="28"/>
  <c r="O141" i="28"/>
  <c r="O138" i="28"/>
  <c r="O134" i="28"/>
  <c r="O131" i="28"/>
  <c r="O127" i="28"/>
  <c r="O123" i="28"/>
  <c r="O120" i="28"/>
  <c r="O116" i="28"/>
  <c r="O113" i="28"/>
  <c r="O109" i="28"/>
  <c r="O104" i="28"/>
  <c r="O90" i="28"/>
  <c r="O114" i="28"/>
  <c r="O110" i="28"/>
  <c r="O103" i="28"/>
  <c r="O93" i="28"/>
  <c r="O108" i="28"/>
  <c r="O89" i="28"/>
  <c r="O117" i="28"/>
  <c r="O107" i="28"/>
  <c r="O102" i="28"/>
  <c r="O92" i="28"/>
  <c r="O97" i="28"/>
  <c r="O105" i="28"/>
  <c r="O96" i="28"/>
  <c r="O91" i="28"/>
  <c r="O101" i="28"/>
  <c r="O98" i="28"/>
  <c r="O95" i="28"/>
  <c r="O121" i="28"/>
  <c r="O99" i="28"/>
  <c r="K289" i="28"/>
  <c r="M60" i="28"/>
  <c r="AT211" i="28"/>
  <c r="AX211" i="28"/>
  <c r="AP211" i="28"/>
  <c r="AX132" i="28"/>
  <c r="AP132" i="28"/>
  <c r="AT132" i="28"/>
  <c r="AX278" i="28"/>
  <c r="AT278" i="28"/>
  <c r="AP278" i="28"/>
  <c r="AJ284" i="28"/>
  <c r="AJ280" i="28"/>
  <c r="AJ277" i="28"/>
  <c r="AJ273" i="28"/>
  <c r="AJ269" i="28"/>
  <c r="AJ266" i="28"/>
  <c r="AJ262" i="28"/>
  <c r="AJ259" i="28"/>
  <c r="AJ255" i="28"/>
  <c r="AJ251" i="28"/>
  <c r="AJ248" i="28"/>
  <c r="AJ244" i="28"/>
  <c r="AJ241" i="28"/>
  <c r="AJ287" i="28"/>
  <c r="AJ283" i="28"/>
  <c r="AJ279" i="28"/>
  <c r="AJ275" i="28"/>
  <c r="AJ272" i="28"/>
  <c r="AJ268" i="28"/>
  <c r="AJ265" i="28"/>
  <c r="AJ261" i="28"/>
  <c r="AJ257" i="28"/>
  <c r="AJ254" i="28"/>
  <c r="AJ250" i="28"/>
  <c r="AJ247" i="28"/>
  <c r="AJ243" i="28"/>
  <c r="AJ285" i="28"/>
  <c r="AJ281" i="28"/>
  <c r="AJ278" i="28"/>
  <c r="AJ274" i="28"/>
  <c r="AJ271" i="28"/>
  <c r="AJ267" i="28"/>
  <c r="AJ263" i="28"/>
  <c r="AJ260" i="28"/>
  <c r="AJ256" i="28"/>
  <c r="AJ253" i="28"/>
  <c r="AJ249" i="28"/>
  <c r="AJ245" i="28"/>
  <c r="AJ242" i="28"/>
  <c r="AX198" i="28"/>
  <c r="AT198" i="28"/>
  <c r="AP198" i="28"/>
  <c r="AP257" i="28"/>
  <c r="AX257" i="28"/>
  <c r="AT257" i="28"/>
  <c r="AX175" i="28"/>
  <c r="AT175" i="28"/>
  <c r="AP175" i="28"/>
  <c r="AT208" i="28"/>
  <c r="AX208" i="28"/>
  <c r="AP208" i="28"/>
  <c r="AX169" i="28"/>
  <c r="AT169" i="28"/>
  <c r="AP169" i="28"/>
  <c r="AX201" i="28"/>
  <c r="AT201" i="28"/>
  <c r="AP201" i="28"/>
  <c r="AP51" i="28"/>
  <c r="AX51" i="28"/>
  <c r="AT51" i="28"/>
  <c r="AP265" i="28"/>
  <c r="AX265" i="28"/>
  <c r="AT265" i="28"/>
  <c r="I284" i="28"/>
  <c r="I280" i="28"/>
  <c r="I277" i="28"/>
  <c r="I273" i="28"/>
  <c r="I269" i="28"/>
  <c r="I266" i="28"/>
  <c r="I262" i="28"/>
  <c r="I259" i="28"/>
  <c r="I255" i="28"/>
  <c r="I251" i="28"/>
  <c r="I248" i="28"/>
  <c r="I244" i="28"/>
  <c r="I241" i="28"/>
  <c r="I287" i="28"/>
  <c r="I283" i="28"/>
  <c r="I279" i="28"/>
  <c r="I275" i="28"/>
  <c r="I272" i="28"/>
  <c r="I268" i="28"/>
  <c r="I265" i="28"/>
  <c r="I261" i="28"/>
  <c r="I257" i="28"/>
  <c r="I254" i="28"/>
  <c r="I250" i="28"/>
  <c r="I247" i="28"/>
  <c r="I243" i="28"/>
  <c r="I285" i="28"/>
  <c r="I281" i="28"/>
  <c r="I278" i="28"/>
  <c r="I274" i="28"/>
  <c r="I271" i="28"/>
  <c r="I267" i="28"/>
  <c r="I263" i="28"/>
  <c r="I260" i="28"/>
  <c r="I256" i="28"/>
  <c r="I253" i="28"/>
  <c r="I249" i="28"/>
  <c r="I245" i="28"/>
  <c r="I242" i="28"/>
  <c r="AP98" i="28"/>
  <c r="AX98" i="28"/>
  <c r="AT98" i="28"/>
  <c r="AP167" i="28"/>
  <c r="AX167" i="28"/>
  <c r="AT167" i="28"/>
  <c r="AX60" i="28"/>
  <c r="AT60" i="28"/>
  <c r="AP60" i="28"/>
  <c r="AX260" i="28"/>
  <c r="AT260" i="28"/>
  <c r="AP260" i="28"/>
  <c r="AX92" i="28"/>
  <c r="AT92" i="28"/>
  <c r="AP92" i="28"/>
  <c r="AX146" i="28"/>
  <c r="AP146" i="28"/>
  <c r="AT146" i="28"/>
  <c r="AP58" i="28"/>
  <c r="AX58" i="28"/>
  <c r="AT58" i="28"/>
  <c r="AT186" i="28"/>
  <c r="AP186" i="28"/>
  <c r="AX186" i="28"/>
  <c r="AL287" i="28"/>
  <c r="AX241" i="28"/>
  <c r="AT241" i="28"/>
  <c r="AP241" i="28"/>
  <c r="AX128" i="28"/>
  <c r="AP128" i="28"/>
  <c r="AT128" i="28"/>
  <c r="I60" i="28"/>
  <c r="I56" i="28"/>
  <c r="I52" i="28"/>
  <c r="I48" i="28"/>
  <c r="I45" i="28"/>
  <c r="I41" i="28"/>
  <c r="I58" i="28"/>
  <c r="I54" i="28"/>
  <c r="I51" i="28"/>
  <c r="I47" i="28"/>
  <c r="I44" i="28"/>
  <c r="I40" i="28"/>
  <c r="I36" i="28"/>
  <c r="I33" i="28"/>
  <c r="I57" i="28"/>
  <c r="I53" i="28"/>
  <c r="I50" i="28"/>
  <c r="I46" i="28"/>
  <c r="I42" i="28"/>
  <c r="I39" i="28"/>
  <c r="I35" i="28"/>
  <c r="I32" i="28"/>
  <c r="I30" i="28"/>
  <c r="I29" i="28"/>
  <c r="I26" i="28"/>
  <c r="I22" i="28"/>
  <c r="I18" i="28"/>
  <c r="I15" i="28"/>
  <c r="I34" i="28"/>
  <c r="I38" i="28"/>
  <c r="I28" i="28"/>
  <c r="I24" i="28"/>
  <c r="I21" i="28"/>
  <c r="I17" i="28"/>
  <c r="I14" i="28"/>
  <c r="I27" i="28"/>
  <c r="I23" i="28"/>
  <c r="I20" i="28"/>
  <c r="I16" i="28"/>
  <c r="AX97" i="28"/>
  <c r="AT97" i="28"/>
  <c r="AP97" i="28"/>
  <c r="AP203" i="28"/>
  <c r="AX203" i="28"/>
  <c r="AT203" i="28"/>
  <c r="AX41" i="28"/>
  <c r="AP41" i="28"/>
  <c r="AT41" i="28"/>
  <c r="AX38" i="28"/>
  <c r="AP38" i="28"/>
  <c r="AT38" i="28"/>
  <c r="AX96" i="28"/>
  <c r="AT96" i="28"/>
  <c r="AP96" i="28"/>
  <c r="AX204" i="28"/>
  <c r="AT204" i="28"/>
  <c r="AP204" i="28"/>
  <c r="AX281" i="28"/>
  <c r="AT281" i="28"/>
  <c r="AP281" i="28"/>
  <c r="AX189" i="28"/>
  <c r="AT189" i="28"/>
  <c r="AP189" i="28"/>
  <c r="AT110" i="28"/>
  <c r="AP110" i="28"/>
  <c r="AX110" i="28"/>
  <c r="AT114" i="28"/>
  <c r="AP114" i="28"/>
  <c r="AX114" i="28"/>
  <c r="BH287" i="28"/>
  <c r="M287" i="28" s="1"/>
  <c r="AP122" i="28"/>
  <c r="AX122" i="28"/>
  <c r="AT122" i="28"/>
  <c r="AP140" i="28"/>
  <c r="AX140" i="28"/>
  <c r="AT140" i="28"/>
  <c r="AT103" i="28"/>
  <c r="AP103" i="28"/>
  <c r="AX103" i="28"/>
  <c r="BJ289" i="28"/>
  <c r="AH289" i="28" s="1"/>
  <c r="AP275" i="28"/>
  <c r="AX275" i="28"/>
  <c r="AT275" i="28"/>
  <c r="AX139" i="28"/>
  <c r="AP139" i="28"/>
  <c r="AT139" i="28"/>
  <c r="AT113" i="28"/>
  <c r="AP113" i="28"/>
  <c r="AX113" i="28"/>
  <c r="AP137" i="28"/>
  <c r="AX137" i="28"/>
  <c r="AT137" i="28"/>
  <c r="AP199" i="28"/>
  <c r="AX199" i="28"/>
  <c r="AT199" i="28"/>
  <c r="AX45" i="28"/>
  <c r="AT45" i="28"/>
  <c r="AP45" i="28"/>
  <c r="AX135" i="28"/>
  <c r="AP135" i="28"/>
  <c r="AT135" i="28"/>
  <c r="AT179" i="28"/>
  <c r="AP179" i="28"/>
  <c r="AX179" i="28"/>
  <c r="AX53" i="28"/>
  <c r="AT53" i="28"/>
  <c r="AP53" i="28"/>
  <c r="U287" i="27"/>
  <c r="U242" i="27"/>
  <c r="U279" i="27"/>
  <c r="U257" i="27"/>
  <c r="U255" i="27"/>
  <c r="U265" i="27"/>
  <c r="U284" i="27"/>
  <c r="U248" i="27"/>
  <c r="U277" i="27"/>
  <c r="U241" i="27"/>
  <c r="U281" i="27"/>
  <c r="U267" i="27"/>
  <c r="U273" i="27"/>
  <c r="U250" i="27"/>
  <c r="U261" i="27"/>
  <c r="U272" i="27"/>
  <c r="U247" i="27"/>
  <c r="U243" i="27"/>
  <c r="U249" i="27"/>
  <c r="U245" i="27"/>
  <c r="U269" i="27"/>
  <c r="U278" i="27"/>
  <c r="U253" i="27"/>
  <c r="U254" i="27"/>
  <c r="U280" i="27"/>
  <c r="U259" i="27"/>
  <c r="U285" i="27"/>
  <c r="U274" i="27"/>
  <c r="U256" i="27"/>
  <c r="U266" i="27"/>
  <c r="U271" i="27"/>
  <c r="U263" i="27"/>
  <c r="U262" i="27"/>
  <c r="U275" i="27"/>
  <c r="U244" i="27"/>
  <c r="U251" i="27"/>
  <c r="U268" i="27"/>
  <c r="U260" i="27"/>
  <c r="U283" i="27"/>
  <c r="AR289" i="27"/>
  <c r="AL289" i="27"/>
  <c r="AN29" i="27"/>
  <c r="AG113" i="27"/>
  <c r="AG257" i="27"/>
  <c r="U45" i="27"/>
  <c r="AG256" i="27"/>
  <c r="I287" i="27"/>
  <c r="I275" i="27"/>
  <c r="I261" i="27"/>
  <c r="I274" i="27"/>
  <c r="I280" i="27"/>
  <c r="I268" i="27"/>
  <c r="I281" i="27"/>
  <c r="I283" i="27"/>
  <c r="I254" i="27"/>
  <c r="AT45" i="27"/>
  <c r="AG249" i="27"/>
  <c r="AA277" i="27"/>
  <c r="AG126" i="27"/>
  <c r="I260" i="27"/>
  <c r="AT18" i="27"/>
  <c r="AG52" i="27"/>
  <c r="AG247" i="27"/>
  <c r="AT254" i="27"/>
  <c r="AA28" i="27"/>
  <c r="AT50" i="27"/>
  <c r="I257" i="27"/>
  <c r="AG127" i="27"/>
  <c r="AA261" i="27"/>
  <c r="S289" i="27"/>
  <c r="I219" i="27"/>
  <c r="I216" i="27"/>
  <c r="I214" i="27"/>
  <c r="I209" i="27"/>
  <c r="I207" i="27"/>
  <c r="I198" i="27"/>
  <c r="I187" i="27"/>
  <c r="I169" i="27"/>
  <c r="I173" i="27"/>
  <c r="I215" i="27"/>
  <c r="I146" i="27"/>
  <c r="I111" i="27"/>
  <c r="I126" i="27"/>
  <c r="I105" i="27"/>
  <c r="I107" i="27"/>
  <c r="I191" i="27"/>
  <c r="I114" i="27"/>
  <c r="I117" i="27"/>
  <c r="I119" i="27"/>
  <c r="I108" i="27"/>
  <c r="I193" i="27"/>
  <c r="I134" i="27"/>
  <c r="I195" i="27"/>
  <c r="I104" i="27"/>
  <c r="I211" i="27"/>
  <c r="I120" i="27"/>
  <c r="I109" i="27"/>
  <c r="I199" i="27"/>
  <c r="I177" i="27"/>
  <c r="AG123" i="27"/>
  <c r="AA287" i="27"/>
  <c r="AA284" i="27"/>
  <c r="AA243" i="27"/>
  <c r="AA259" i="27"/>
  <c r="AA256" i="27"/>
  <c r="AA251" i="27"/>
  <c r="AA241" i="27"/>
  <c r="AA275" i="27"/>
  <c r="AA280" i="27"/>
  <c r="AA266" i="27"/>
  <c r="AA249" i="27"/>
  <c r="AA248" i="27"/>
  <c r="AA263" i="27"/>
  <c r="AA278" i="27"/>
  <c r="AA268" i="27"/>
  <c r="AA265" i="27"/>
  <c r="AA273" i="27"/>
  <c r="AA242" i="27"/>
  <c r="AA283" i="27"/>
  <c r="AA255" i="27"/>
  <c r="AN287" i="27"/>
  <c r="AN243" i="27"/>
  <c r="AN281" i="27"/>
  <c r="U60" i="27"/>
  <c r="U23" i="27"/>
  <c r="U14" i="27"/>
  <c r="U24" i="27"/>
  <c r="U47" i="27"/>
  <c r="U52" i="27"/>
  <c r="U20" i="27"/>
  <c r="U54" i="27"/>
  <c r="U48" i="27"/>
  <c r="U41" i="27"/>
  <c r="U15" i="27"/>
  <c r="U16" i="27"/>
  <c r="U27" i="27"/>
  <c r="U40" i="27"/>
  <c r="U30" i="27"/>
  <c r="U22" i="27"/>
  <c r="U17" i="27"/>
  <c r="U35" i="27"/>
  <c r="AA51" i="27"/>
  <c r="O53" i="27"/>
  <c r="AZ255" i="27"/>
  <c r="AT29" i="27"/>
  <c r="U50" i="27"/>
  <c r="AT266" i="27"/>
  <c r="U39" i="27"/>
  <c r="O45" i="27"/>
  <c r="AG119" i="27"/>
  <c r="AG35" i="27"/>
  <c r="AN40" i="27"/>
  <c r="AZ271" i="27"/>
  <c r="AA250" i="27"/>
  <c r="AT275" i="27"/>
  <c r="O41" i="27"/>
  <c r="AT249" i="27"/>
  <c r="AN35" i="27"/>
  <c r="AA50" i="27"/>
  <c r="AA272" i="27"/>
  <c r="I35" i="27"/>
  <c r="I165" i="27"/>
  <c r="I243" i="27"/>
  <c r="AZ283" i="27"/>
  <c r="AG53" i="27"/>
  <c r="AZ265" i="27"/>
  <c r="AG96" i="27"/>
  <c r="AG99" i="27"/>
  <c r="AG168" i="27"/>
  <c r="AG190" i="27"/>
  <c r="U46" i="27"/>
  <c r="AZ251" i="27"/>
  <c r="AA18" i="27"/>
  <c r="AG287" i="27"/>
  <c r="AG271" i="27"/>
  <c r="AG275" i="27"/>
  <c r="AG283" i="27"/>
  <c r="AG268" i="27"/>
  <c r="AG245" i="27"/>
  <c r="AG254" i="27"/>
  <c r="AG278" i="27"/>
  <c r="AG280" i="27"/>
  <c r="AG279" i="27"/>
  <c r="AG281" i="27"/>
  <c r="AG244" i="27"/>
  <c r="AG263" i="27"/>
  <c r="U32" i="27"/>
  <c r="AT248" i="27"/>
  <c r="AG54" i="27"/>
  <c r="AT281" i="27"/>
  <c r="AG143" i="27"/>
  <c r="AT271" i="27"/>
  <c r="AG20" i="27"/>
  <c r="U56" i="27"/>
  <c r="AA54" i="27"/>
  <c r="AT267" i="27"/>
  <c r="O21" i="27"/>
  <c r="AG186" i="27"/>
  <c r="AA285" i="27"/>
  <c r="AA22" i="27"/>
  <c r="O36" i="27"/>
  <c r="AA48" i="27"/>
  <c r="AG140" i="27"/>
  <c r="AA269" i="27"/>
  <c r="U18" i="27"/>
  <c r="AG277" i="27"/>
  <c r="AX289" i="27"/>
  <c r="AG102" i="27"/>
  <c r="AT268" i="27"/>
  <c r="AA47" i="27"/>
  <c r="AT251" i="27"/>
  <c r="AN58" i="27"/>
  <c r="AG267" i="27"/>
  <c r="AG93" i="27"/>
  <c r="AG180" i="27"/>
  <c r="AZ274" i="27"/>
  <c r="AT274" i="27"/>
  <c r="I48" i="27"/>
  <c r="I241" i="27"/>
  <c r="I249" i="27"/>
  <c r="U38" i="27"/>
  <c r="AN48" i="27"/>
  <c r="AA262" i="27"/>
  <c r="U44" i="27"/>
  <c r="I51" i="27"/>
  <c r="AG144" i="27"/>
  <c r="AG211" i="27"/>
  <c r="AZ269" i="27"/>
  <c r="AT261" i="27"/>
  <c r="U36" i="27"/>
  <c r="AA257" i="27"/>
  <c r="U29" i="27"/>
  <c r="BF255" i="27"/>
  <c r="AT40" i="27"/>
  <c r="I210" i="27"/>
  <c r="I99" i="27"/>
  <c r="U26" i="27"/>
  <c r="BD289" i="27"/>
  <c r="U58" i="27"/>
  <c r="AG58" i="27"/>
  <c r="AG202" i="27"/>
  <c r="AT36" i="27"/>
  <c r="AG138" i="27"/>
  <c r="AT263" i="27"/>
  <c r="AT58" i="27"/>
  <c r="AA254" i="27"/>
  <c r="U57" i="27"/>
  <c r="AT283" i="27"/>
  <c r="AZ287" i="27"/>
  <c r="AZ277" i="27"/>
  <c r="AZ243" i="27"/>
  <c r="AZ254" i="27"/>
  <c r="AZ275" i="27"/>
  <c r="AZ247" i="27"/>
  <c r="AZ261" i="27"/>
  <c r="AZ253" i="27"/>
  <c r="AZ260" i="27"/>
  <c r="AZ268" i="27"/>
  <c r="AZ280" i="27"/>
  <c r="AZ262" i="27"/>
  <c r="AZ257" i="27"/>
  <c r="AZ266" i="27"/>
  <c r="AZ250" i="27"/>
  <c r="AZ242" i="27"/>
  <c r="AZ284" i="27"/>
  <c r="AZ273" i="27"/>
  <c r="AZ267" i="27"/>
  <c r="AZ248" i="27"/>
  <c r="AZ244" i="27"/>
  <c r="AT262" i="27"/>
  <c r="O48" i="27"/>
  <c r="O60" i="27"/>
  <c r="O44" i="27"/>
  <c r="O24" i="27"/>
  <c r="O16" i="27"/>
  <c r="O30" i="27"/>
  <c r="O34" i="27"/>
  <c r="O23" i="27"/>
  <c r="O14" i="27"/>
  <c r="O39" i="27"/>
  <c r="O20" i="27"/>
  <c r="O17" i="27"/>
  <c r="O58" i="27"/>
  <c r="O22" i="27"/>
  <c r="O32" i="27"/>
  <c r="O50" i="27"/>
  <c r="O47" i="27"/>
  <c r="O46" i="27"/>
  <c r="O56" i="27"/>
  <c r="O27" i="27"/>
  <c r="O28" i="27"/>
  <c r="O54" i="27"/>
  <c r="O40" i="27"/>
  <c r="AG14" i="27"/>
  <c r="AA60" i="27"/>
  <c r="AA56" i="27"/>
  <c r="AA35" i="27"/>
  <c r="AA32" i="27"/>
  <c r="AA57" i="27"/>
  <c r="AA44" i="27"/>
  <c r="AA41" i="27"/>
  <c r="AA39" i="27"/>
  <c r="AA20" i="27"/>
  <c r="AA53" i="27"/>
  <c r="AA15" i="27"/>
  <c r="AA17" i="27"/>
  <c r="AA40" i="27"/>
  <c r="AA23" i="27"/>
  <c r="AA30" i="27"/>
  <c r="AA38" i="27"/>
  <c r="AA29" i="27"/>
  <c r="AA21" i="27"/>
  <c r="AA52" i="27"/>
  <c r="AA34" i="27"/>
  <c r="AA271" i="27"/>
  <c r="AG192" i="27"/>
  <c r="AZ279" i="27"/>
  <c r="U21" i="27"/>
  <c r="AZ249" i="27"/>
  <c r="AT253" i="27"/>
  <c r="U51" i="27"/>
  <c r="AA247" i="27"/>
  <c r="AT273" i="27"/>
  <c r="AG45" i="27"/>
  <c r="AG219" i="27"/>
  <c r="AG210" i="27"/>
  <c r="AG214" i="27"/>
  <c r="AG217" i="27"/>
  <c r="AG198" i="27"/>
  <c r="AG146" i="27"/>
  <c r="AG137" i="27"/>
  <c r="AG122" i="27"/>
  <c r="AG187" i="27"/>
  <c r="AG169" i="27"/>
  <c r="AG178" i="27"/>
  <c r="AG193" i="27"/>
  <c r="AG189" i="27"/>
  <c r="AG165" i="27"/>
  <c r="AG175" i="27"/>
  <c r="AG177" i="27"/>
  <c r="AG128" i="27"/>
  <c r="AG110" i="27"/>
  <c r="AG173" i="27"/>
  <c r="AG109" i="27"/>
  <c r="AG184" i="27"/>
  <c r="AG185" i="27"/>
  <c r="AG101" i="27"/>
  <c r="AG134" i="27"/>
  <c r="AG195" i="27"/>
  <c r="AG108" i="27"/>
  <c r="AG145" i="27"/>
  <c r="AG121" i="27"/>
  <c r="AG120" i="27"/>
  <c r="AG115" i="27"/>
  <c r="AG204" i="27"/>
  <c r="AG91" i="27"/>
  <c r="AG111" i="27"/>
  <c r="AG183" i="27"/>
  <c r="AG105" i="27"/>
  <c r="AG129" i="27"/>
  <c r="AG114" i="27"/>
  <c r="AG215" i="27"/>
  <c r="AG104" i="27"/>
  <c r="AG131" i="27"/>
  <c r="AG132" i="27"/>
  <c r="AG171" i="27"/>
  <c r="Y289" i="27"/>
  <c r="AT259" i="27"/>
  <c r="AT21" i="27"/>
  <c r="I60" i="27"/>
  <c r="I39" i="27"/>
  <c r="I26" i="27"/>
  <c r="I30" i="27"/>
  <c r="I28" i="27"/>
  <c r="I27" i="27"/>
  <c r="I18" i="27"/>
  <c r="I20" i="27"/>
  <c r="I45" i="27"/>
  <c r="I34" i="27"/>
  <c r="I24" i="27"/>
  <c r="I23" i="27"/>
  <c r="I47" i="27"/>
  <c r="I42" i="27"/>
  <c r="I16" i="27"/>
  <c r="U34" i="27"/>
  <c r="AT287" i="27"/>
  <c r="AT279" i="27"/>
  <c r="AT242" i="27"/>
  <c r="AT247" i="27"/>
  <c r="AT243" i="27"/>
  <c r="AT245" i="27"/>
  <c r="AT255" i="27"/>
  <c r="AT277" i="27"/>
  <c r="AT284" i="27"/>
  <c r="AT285" i="27"/>
  <c r="AT278" i="27"/>
  <c r="BF219" i="27"/>
  <c r="BF211" i="27"/>
  <c r="O29" i="27"/>
  <c r="O52" i="27"/>
  <c r="AG147" i="27"/>
  <c r="AZ241" i="27"/>
  <c r="U42" i="27"/>
  <c r="AT30" i="27"/>
  <c r="AA245" i="27"/>
  <c r="AZ278" i="27"/>
  <c r="AA46" i="27"/>
  <c r="G289" i="27"/>
  <c r="AA253" i="27"/>
  <c r="AT244" i="27"/>
  <c r="AZ245" i="27"/>
  <c r="AG97" i="27"/>
  <c r="AG201" i="27"/>
  <c r="AG103" i="27"/>
  <c r="AA260" i="27"/>
  <c r="AT15" i="27"/>
  <c r="AG89" i="27"/>
  <c r="AG92" i="27"/>
  <c r="AA279" i="27"/>
  <c r="AG208" i="27"/>
  <c r="AZ281" i="27"/>
  <c r="AA267" i="27"/>
  <c r="AT269" i="27"/>
  <c r="AT60" i="27"/>
  <c r="AT56" i="27"/>
  <c r="AT44" i="27"/>
  <c r="AT24" i="27"/>
  <c r="AT17" i="27"/>
  <c r="AT14" i="27"/>
  <c r="AT39" i="27"/>
  <c r="AT48" i="27"/>
  <c r="AT22" i="27"/>
  <c r="AT20" i="27"/>
  <c r="AT47" i="27"/>
  <c r="AT23" i="27"/>
  <c r="AT46" i="27"/>
  <c r="AT42" i="27"/>
  <c r="AT16" i="27"/>
  <c r="AT35" i="27"/>
  <c r="AT57" i="27"/>
  <c r="AT28" i="27"/>
  <c r="AT38" i="27"/>
  <c r="AT26" i="27"/>
  <c r="AG60" i="27"/>
  <c r="AG57" i="27"/>
  <c r="AG44" i="27"/>
  <c r="AG39" i="27"/>
  <c r="AG48" i="27"/>
  <c r="AG34" i="27"/>
  <c r="AG15" i="27"/>
  <c r="AG42" i="27"/>
  <c r="AG27" i="27"/>
  <c r="AG26" i="27"/>
  <c r="AG47" i="27"/>
  <c r="AG40" i="27"/>
  <c r="AG46" i="27"/>
  <c r="AG30" i="27"/>
  <c r="AG21" i="27"/>
  <c r="AG22" i="27"/>
  <c r="AG23" i="27"/>
  <c r="AG51" i="27"/>
  <c r="AG36" i="27"/>
  <c r="AG24" i="27"/>
  <c r="AG32" i="27"/>
  <c r="AG28" i="27"/>
  <c r="AG56" i="27"/>
  <c r="O18" i="27"/>
  <c r="AG216" i="27"/>
  <c r="AZ256" i="27"/>
  <c r="AG17" i="27"/>
  <c r="AZ263" i="27"/>
  <c r="AA24" i="27"/>
  <c r="AG199" i="27"/>
  <c r="AN60" i="27"/>
  <c r="AN44" i="27"/>
  <c r="AN28" i="27"/>
  <c r="AN27" i="27"/>
  <c r="AN32" i="27"/>
  <c r="AN56" i="27"/>
  <c r="AN30" i="27"/>
  <c r="AN17" i="27"/>
  <c r="AN14" i="27"/>
  <c r="AN34" i="27"/>
  <c r="AN26" i="27"/>
  <c r="AN15" i="27"/>
  <c r="AN16" i="27"/>
  <c r="AN23" i="27"/>
  <c r="AN21" i="27"/>
  <c r="AN47" i="27"/>
  <c r="AN22" i="27"/>
  <c r="AN53" i="27"/>
  <c r="AN57" i="27"/>
  <c r="AN52" i="27"/>
  <c r="AN24" i="27"/>
  <c r="AG251" i="27"/>
  <c r="AT53" i="27"/>
  <c r="I248" i="27"/>
  <c r="AN255" i="27"/>
  <c r="AE193" i="24"/>
  <c r="BG278" i="24"/>
  <c r="BG111" i="24"/>
  <c r="AE275" i="24"/>
  <c r="Y40" i="24"/>
  <c r="BG90" i="24"/>
  <c r="AQ119" i="24"/>
  <c r="Y199" i="24"/>
  <c r="AW22" i="24"/>
  <c r="Y283" i="24"/>
  <c r="AW178" i="24"/>
  <c r="AE107" i="24"/>
  <c r="Y253" i="24"/>
  <c r="AQ20" i="24"/>
  <c r="BG50" i="24"/>
  <c r="BM166" i="24"/>
  <c r="Y201" i="24"/>
  <c r="Y250" i="24"/>
  <c r="AE47" i="24"/>
  <c r="AK147" i="24"/>
  <c r="AJ263" i="26"/>
  <c r="AJ281" i="26"/>
  <c r="AJ274" i="26"/>
  <c r="BM111" i="24"/>
  <c r="AW275" i="24"/>
  <c r="AK90" i="24"/>
  <c r="BG119" i="24"/>
  <c r="AW115" i="24"/>
  <c r="AW199" i="24"/>
  <c r="AW283" i="24"/>
  <c r="BG107" i="24"/>
  <c r="AK254" i="24"/>
  <c r="BM50" i="24"/>
  <c r="AQ166" i="24"/>
  <c r="AK268" i="24"/>
  <c r="AE36" i="24"/>
  <c r="BG250" i="24"/>
  <c r="BM47" i="24"/>
  <c r="AQ275" i="24"/>
  <c r="AW107" i="24"/>
  <c r="AK93" i="24"/>
  <c r="AK107" i="24"/>
  <c r="AQ255" i="24"/>
  <c r="AE215" i="24"/>
  <c r="AE254" i="24"/>
  <c r="AW250" i="24"/>
  <c r="Y47" i="24"/>
  <c r="Y167" i="24"/>
  <c r="AK193" i="24"/>
  <c r="AW90" i="24"/>
  <c r="AW119" i="24"/>
  <c r="AK185" i="24"/>
  <c r="AK115" i="24"/>
  <c r="Y45" i="24"/>
  <c r="AQ107" i="24"/>
  <c r="AK255" i="24"/>
  <c r="AK146" i="24"/>
  <c r="BG215" i="24"/>
  <c r="BM42" i="24"/>
  <c r="BM268" i="24"/>
  <c r="AQ36" i="24"/>
  <c r="AK250" i="24"/>
  <c r="AW47" i="24"/>
  <c r="AK257" i="24"/>
  <c r="AW147" i="24"/>
  <c r="AJ251" i="26"/>
  <c r="AJ269" i="26"/>
  <c r="AJ265" i="26"/>
  <c r="AJ268" i="26"/>
  <c r="AW167" i="24"/>
  <c r="BG275" i="24"/>
  <c r="BM93" i="24"/>
  <c r="AK275" i="24"/>
  <c r="AE279" i="24"/>
  <c r="AQ93" i="24"/>
  <c r="AK167" i="24"/>
  <c r="BM193" i="24"/>
  <c r="AK103" i="24"/>
  <c r="AW32" i="24"/>
  <c r="AQ185" i="24"/>
  <c r="AQ45" i="24"/>
  <c r="BM255" i="24"/>
  <c r="AK21" i="24"/>
  <c r="BM146" i="24"/>
  <c r="AK215" i="24"/>
  <c r="AK42" i="24"/>
  <c r="Y268" i="24"/>
  <c r="Y36" i="24"/>
  <c r="BM257" i="24"/>
  <c r="AJ266" i="26"/>
  <c r="AJ284" i="26"/>
  <c r="AJ279" i="26"/>
  <c r="AJ283" i="26"/>
  <c r="BG193" i="24"/>
  <c r="Y93" i="24"/>
  <c r="BM167" i="24"/>
  <c r="AQ193" i="24"/>
  <c r="AW45" i="24"/>
  <c r="AE283" i="24"/>
  <c r="AQ215" i="24"/>
  <c r="AQ257" i="24"/>
  <c r="AJ247" i="26"/>
  <c r="AF289" i="26"/>
  <c r="AH289" i="26" s="1"/>
  <c r="AQ167" i="24"/>
  <c r="Y193" i="24"/>
  <c r="BG199" i="24"/>
  <c r="AE45" i="24"/>
  <c r="BG283" i="24"/>
  <c r="AW215" i="24"/>
  <c r="AW93" i="24"/>
  <c r="AE167" i="24"/>
  <c r="AK199" i="24"/>
  <c r="BG45" i="24"/>
  <c r="AK283" i="24"/>
  <c r="Y215" i="24"/>
  <c r="AK207" i="24"/>
  <c r="BM199" i="24"/>
  <c r="AK45" i="24"/>
  <c r="BM283" i="24"/>
  <c r="BM147" i="24"/>
  <c r="BG147" i="24"/>
  <c r="AJ57" i="26"/>
  <c r="AJ42" i="26"/>
  <c r="AJ28" i="26"/>
  <c r="AJ14" i="26"/>
  <c r="AJ20" i="26"/>
  <c r="AJ60" i="26"/>
  <c r="AJ51" i="26"/>
  <c r="AJ36" i="26"/>
  <c r="AJ22" i="26"/>
  <c r="AJ45" i="26"/>
  <c r="AJ30" i="26"/>
  <c r="AJ16" i="26"/>
  <c r="AJ48" i="26"/>
  <c r="AJ53" i="26"/>
  <c r="AJ39" i="26"/>
  <c r="AJ24" i="26"/>
  <c r="AJ47" i="26"/>
  <c r="AJ33" i="26"/>
  <c r="AJ18" i="26"/>
  <c r="AJ56" i="26"/>
  <c r="AJ41" i="26"/>
  <c r="AJ27" i="26"/>
  <c r="AJ50" i="26"/>
  <c r="AJ35" i="26"/>
  <c r="AJ21" i="26"/>
  <c r="AJ58" i="26"/>
  <c r="AJ44" i="26"/>
  <c r="AJ29" i="26"/>
  <c r="AJ15" i="26"/>
  <c r="AJ34" i="26"/>
  <c r="AJ52" i="26"/>
  <c r="AJ38" i="26"/>
  <c r="AJ23" i="26"/>
  <c r="AJ46" i="26"/>
  <c r="AJ32" i="26"/>
  <c r="AJ17" i="26"/>
  <c r="AJ54" i="26"/>
  <c r="AJ40" i="26"/>
  <c r="AJ26" i="26"/>
  <c r="AJ219" i="26"/>
  <c r="AJ204" i="26"/>
  <c r="AJ190" i="26"/>
  <c r="AJ175" i="26"/>
  <c r="AJ145" i="26"/>
  <c r="AJ131" i="26"/>
  <c r="AJ116" i="26"/>
  <c r="AJ102" i="26"/>
  <c r="AJ137" i="26"/>
  <c r="AJ213" i="26"/>
  <c r="AJ198" i="26"/>
  <c r="AJ184" i="26"/>
  <c r="AJ169" i="26"/>
  <c r="AJ139" i="26"/>
  <c r="AJ125" i="26"/>
  <c r="AJ110" i="26"/>
  <c r="AJ96" i="26"/>
  <c r="AJ122" i="26"/>
  <c r="AJ207" i="26"/>
  <c r="AJ192" i="26"/>
  <c r="AJ178" i="26"/>
  <c r="AJ147" i="26"/>
  <c r="AJ133" i="26"/>
  <c r="AJ119" i="26"/>
  <c r="AJ104" i="26"/>
  <c r="AJ90" i="26"/>
  <c r="AJ167" i="26"/>
  <c r="AJ215" i="26"/>
  <c r="AJ201" i="26"/>
  <c r="AJ186" i="26"/>
  <c r="AJ172" i="26"/>
  <c r="AJ141" i="26"/>
  <c r="AJ127" i="26"/>
  <c r="AJ113" i="26"/>
  <c r="AJ98" i="26"/>
  <c r="AJ93" i="26"/>
  <c r="AJ209" i="26"/>
  <c r="AJ195" i="26"/>
  <c r="AJ180" i="26"/>
  <c r="AJ166" i="26"/>
  <c r="AJ135" i="26"/>
  <c r="AJ121" i="26"/>
  <c r="AJ107" i="26"/>
  <c r="AJ92" i="26"/>
  <c r="AJ108" i="26"/>
  <c r="AJ217" i="26"/>
  <c r="AJ203" i="26"/>
  <c r="AJ189" i="26"/>
  <c r="AJ174" i="26"/>
  <c r="AJ144" i="26"/>
  <c r="AJ129" i="26"/>
  <c r="AJ115" i="26"/>
  <c r="AJ101" i="26"/>
  <c r="AJ211" i="26"/>
  <c r="AJ197" i="26"/>
  <c r="AJ183" i="26"/>
  <c r="AJ168" i="26"/>
  <c r="AJ138" i="26"/>
  <c r="AJ123" i="26"/>
  <c r="AJ109" i="26"/>
  <c r="AJ95" i="26"/>
  <c r="AJ205" i="26"/>
  <c r="AJ191" i="26"/>
  <c r="AJ177" i="26"/>
  <c r="AJ146" i="26"/>
  <c r="AJ132" i="26"/>
  <c r="AJ117" i="26"/>
  <c r="AJ103" i="26"/>
  <c r="AJ89" i="26"/>
  <c r="AJ210" i="26"/>
  <c r="AJ214" i="26"/>
  <c r="AJ199" i="26"/>
  <c r="AJ185" i="26"/>
  <c r="AJ171" i="26"/>
  <c r="AJ140" i="26"/>
  <c r="AJ126" i="26"/>
  <c r="AJ111" i="26"/>
  <c r="AJ97" i="26"/>
  <c r="AJ208" i="26"/>
  <c r="AJ193" i="26"/>
  <c r="AJ179" i="26"/>
  <c r="AJ165" i="26"/>
  <c r="AJ134" i="26"/>
  <c r="AJ120" i="26"/>
  <c r="AJ105" i="26"/>
  <c r="AJ91" i="26"/>
  <c r="AJ181" i="26"/>
  <c r="AJ216" i="26"/>
  <c r="AJ202" i="26"/>
  <c r="AJ187" i="26"/>
  <c r="AJ173" i="26"/>
  <c r="AJ143" i="26"/>
  <c r="AJ128" i="26"/>
  <c r="AJ114" i="26"/>
  <c r="AJ99" i="26"/>
  <c r="AJ196" i="26"/>
  <c r="BG122" i="24"/>
  <c r="AW122" i="24"/>
  <c r="Y122" i="24"/>
  <c r="BG103" i="24"/>
  <c r="AQ115" i="24"/>
  <c r="AE172" i="24"/>
  <c r="BM21" i="24"/>
  <c r="BG254" i="24"/>
  <c r="AQ103" i="24"/>
  <c r="BG172" i="24"/>
  <c r="BM254" i="24"/>
  <c r="BM29" i="24"/>
  <c r="AK105" i="24"/>
  <c r="AE105" i="24"/>
  <c r="BM105" i="24"/>
  <c r="BG105" i="24"/>
  <c r="Y105" i="24"/>
  <c r="AW105" i="24"/>
  <c r="AQ105" i="24"/>
  <c r="AE208" i="24"/>
  <c r="Y50" i="24"/>
  <c r="AQ29" i="24"/>
  <c r="BM181" i="24"/>
  <c r="Y181" i="24"/>
  <c r="AW181" i="24"/>
  <c r="AQ181" i="24"/>
  <c r="AK181" i="24"/>
  <c r="BG181" i="24"/>
  <c r="AE181" i="24"/>
  <c r="AW255" i="24"/>
  <c r="BG208" i="24"/>
  <c r="Y255" i="24"/>
  <c r="AK208" i="24"/>
  <c r="AE50" i="24"/>
  <c r="AW29" i="24"/>
  <c r="BM208" i="24"/>
  <c r="BM177" i="24"/>
  <c r="Y177" i="24"/>
  <c r="AW177" i="24"/>
  <c r="AQ177" i="24"/>
  <c r="AK177" i="24"/>
  <c r="BG177" i="24"/>
  <c r="AE177" i="24"/>
  <c r="AQ172" i="24"/>
  <c r="AQ208" i="24"/>
  <c r="Y208" i="24"/>
  <c r="AW108" i="24"/>
  <c r="Y108" i="24"/>
  <c r="AQ108" i="24"/>
  <c r="BM108" i="24"/>
  <c r="AK108" i="24"/>
  <c r="BG108" i="24"/>
  <c r="AE108" i="24"/>
  <c r="AQ144" i="24"/>
  <c r="BM144" i="24"/>
  <c r="Y144" i="24"/>
  <c r="BG144" i="24"/>
  <c r="AW144" i="24"/>
  <c r="AK144" i="24"/>
  <c r="AE144" i="24"/>
  <c r="U289" i="24"/>
  <c r="W289" i="24" s="1"/>
  <c r="BO60" i="24"/>
  <c r="W60" i="24"/>
  <c r="AK101" i="24"/>
  <c r="AE101" i="24"/>
  <c r="BG101" i="24"/>
  <c r="Y101" i="24"/>
  <c r="AW101" i="24"/>
  <c r="AQ101" i="24"/>
  <c r="BM101" i="24"/>
  <c r="AE204" i="24"/>
  <c r="AW204" i="24"/>
  <c r="Y204" i="24"/>
  <c r="AQ204" i="24"/>
  <c r="BM204" i="24"/>
  <c r="AK204" i="24"/>
  <c r="BG204" i="24"/>
  <c r="BM210" i="24"/>
  <c r="AK210" i="24"/>
  <c r="BG210" i="24"/>
  <c r="AE210" i="24"/>
  <c r="AW210" i="24"/>
  <c r="Y210" i="24"/>
  <c r="AQ210" i="24"/>
  <c r="BG248" i="24"/>
  <c r="AW248" i="24"/>
  <c r="Y248" i="24"/>
  <c r="BM248" i="24"/>
  <c r="AK248" i="24"/>
  <c r="AE248" i="24"/>
  <c r="AQ248" i="24"/>
  <c r="BM39" i="24"/>
  <c r="Y39" i="24"/>
  <c r="AW39" i="24"/>
  <c r="AK39" i="24"/>
  <c r="AQ39" i="24"/>
  <c r="BG39" i="24"/>
  <c r="AE39" i="24"/>
  <c r="AW198" i="24"/>
  <c r="Y198" i="24"/>
  <c r="AQ198" i="24"/>
  <c r="BM198" i="24"/>
  <c r="AK198" i="24"/>
  <c r="BG198" i="24"/>
  <c r="AE198" i="24"/>
  <c r="BG262" i="24"/>
  <c r="AW262" i="24"/>
  <c r="Y262" i="24"/>
  <c r="AQ262" i="24"/>
  <c r="BM262" i="24"/>
  <c r="AK262" i="24"/>
  <c r="AE262" i="24"/>
  <c r="AW273" i="24"/>
  <c r="Y273" i="24"/>
  <c r="BM273" i="24"/>
  <c r="BG273" i="24"/>
  <c r="AE273" i="24"/>
  <c r="AQ273" i="24"/>
  <c r="AK273" i="24"/>
  <c r="BM58" i="24"/>
  <c r="BG58" i="24"/>
  <c r="AE58" i="24"/>
  <c r="AW58" i="24"/>
  <c r="Y58" i="24"/>
  <c r="AQ58" i="24"/>
  <c r="AK58" i="24"/>
  <c r="AQ184" i="24"/>
  <c r="BM184" i="24"/>
  <c r="AW184" i="24"/>
  <c r="AK184" i="24"/>
  <c r="AE184" i="24"/>
  <c r="BG184" i="24"/>
  <c r="Y184" i="24"/>
  <c r="AQ134" i="24"/>
  <c r="BM134" i="24"/>
  <c r="AK134" i="24"/>
  <c r="BG134" i="24"/>
  <c r="AW134" i="24"/>
  <c r="AE134" i="24"/>
  <c r="Y134" i="24"/>
  <c r="BM168" i="24"/>
  <c r="AK168" i="24"/>
  <c r="BG168" i="24"/>
  <c r="Y168" i="24"/>
  <c r="AW168" i="24"/>
  <c r="AQ168" i="24"/>
  <c r="AE168" i="24"/>
  <c r="AQ139" i="24"/>
  <c r="BM139" i="24"/>
  <c r="AE139" i="24"/>
  <c r="BG139" i="24"/>
  <c r="AW139" i="24"/>
  <c r="AK139" i="24"/>
  <c r="Y139" i="24"/>
  <c r="BM143" i="24"/>
  <c r="AK143" i="24"/>
  <c r="BG143" i="24"/>
  <c r="AE143" i="24"/>
  <c r="AW143" i="24"/>
  <c r="AQ143" i="24"/>
  <c r="Y143" i="24"/>
  <c r="AW140" i="24"/>
  <c r="Y140" i="24"/>
  <c r="BG140" i="24"/>
  <c r="AQ140" i="24"/>
  <c r="AK140" i="24"/>
  <c r="BM140" i="24"/>
  <c r="AE140" i="24"/>
  <c r="AQ267" i="24"/>
  <c r="BG267" i="24"/>
  <c r="AW267" i="24"/>
  <c r="Y267" i="24"/>
  <c r="AK267" i="24"/>
  <c r="BM267" i="24"/>
  <c r="AE267" i="24"/>
  <c r="AE95" i="24"/>
  <c r="AW95" i="24"/>
  <c r="Y95" i="24"/>
  <c r="AQ95" i="24"/>
  <c r="BM95" i="24"/>
  <c r="AK95" i="24"/>
  <c r="BG95" i="24"/>
  <c r="AE99" i="24"/>
  <c r="AW99" i="24"/>
  <c r="Y99" i="24"/>
  <c r="AQ99" i="24"/>
  <c r="BM99" i="24"/>
  <c r="AK99" i="24"/>
  <c r="BG99" i="24"/>
  <c r="AW135" i="24"/>
  <c r="Y135" i="24"/>
  <c r="BG135" i="24"/>
  <c r="AQ135" i="24"/>
  <c r="AK135" i="24"/>
  <c r="AE135" i="24"/>
  <c r="BM135" i="24"/>
  <c r="BG137" i="24"/>
  <c r="AE137" i="24"/>
  <c r="AW137" i="24"/>
  <c r="AQ137" i="24"/>
  <c r="AK137" i="24"/>
  <c r="BM137" i="24"/>
  <c r="Y137" i="24"/>
  <c r="BC289" i="24"/>
  <c r="BE289" i="24" s="1"/>
  <c r="BE60" i="24"/>
  <c r="BG243" i="24"/>
  <c r="AW243" i="24"/>
  <c r="Y243" i="24"/>
  <c r="AQ243" i="24"/>
  <c r="BM243" i="24"/>
  <c r="AK243" i="24"/>
  <c r="AE243" i="24"/>
  <c r="BG269" i="24"/>
  <c r="AE269" i="24"/>
  <c r="BM269" i="24"/>
  <c r="AK269" i="24"/>
  <c r="AW269" i="24"/>
  <c r="AQ269" i="24"/>
  <c r="Y269" i="24"/>
  <c r="AK110" i="24"/>
  <c r="AE110" i="24"/>
  <c r="AQ110" i="24"/>
  <c r="BM110" i="24"/>
  <c r="BG110" i="24"/>
  <c r="Y110" i="24"/>
  <c r="AW110" i="24"/>
  <c r="BG48" i="24"/>
  <c r="AE48" i="24"/>
  <c r="AW48" i="24"/>
  <c r="Y48" i="24"/>
  <c r="AQ48" i="24"/>
  <c r="AK48" i="24"/>
  <c r="BM48" i="24"/>
  <c r="AQ179" i="24"/>
  <c r="BM179" i="24"/>
  <c r="AW179" i="24"/>
  <c r="AK179" i="24"/>
  <c r="AE179" i="24"/>
  <c r="BG179" i="24"/>
  <c r="Y179" i="24"/>
  <c r="BG53" i="24"/>
  <c r="AE53" i="24"/>
  <c r="AW53" i="24"/>
  <c r="Y53" i="24"/>
  <c r="AQ53" i="24"/>
  <c r="AK53" i="24"/>
  <c r="BM53" i="24"/>
  <c r="BG213" i="24"/>
  <c r="AE213" i="24"/>
  <c r="Y213" i="24"/>
  <c r="AW213" i="24"/>
  <c r="AQ213" i="24"/>
  <c r="BM213" i="24"/>
  <c r="AK213" i="24"/>
  <c r="BG187" i="24"/>
  <c r="AE187" i="24"/>
  <c r="AW187" i="24"/>
  <c r="Y187" i="24"/>
  <c r="AQ187" i="24"/>
  <c r="AK187" i="24"/>
  <c r="BM187" i="24"/>
  <c r="AK120" i="24"/>
  <c r="AE120" i="24"/>
  <c r="AW120" i="24"/>
  <c r="AQ120" i="24"/>
  <c r="BM120" i="24"/>
  <c r="BG120" i="24"/>
  <c r="Y120" i="24"/>
  <c r="AE104" i="24"/>
  <c r="AW104" i="24"/>
  <c r="Y104" i="24"/>
  <c r="AQ104" i="24"/>
  <c r="BM104" i="24"/>
  <c r="AK104" i="24"/>
  <c r="BG104" i="24"/>
  <c r="BM123" i="24"/>
  <c r="AK123" i="24"/>
  <c r="AQ123" i="24"/>
  <c r="AE123" i="24"/>
  <c r="BG123" i="24"/>
  <c r="Y123" i="24"/>
  <c r="AW123" i="24"/>
  <c r="BO287" i="24"/>
  <c r="BM241" i="24"/>
  <c r="AK241" i="24"/>
  <c r="AE241" i="24"/>
  <c r="BG241" i="24"/>
  <c r="Y241" i="24"/>
  <c r="AW241" i="24"/>
  <c r="AQ241" i="24"/>
  <c r="BM138" i="24"/>
  <c r="AK138" i="24"/>
  <c r="BG138" i="24"/>
  <c r="AQ138" i="24"/>
  <c r="AW138" i="24"/>
  <c r="AE138" i="24"/>
  <c r="Y138" i="24"/>
  <c r="AQ272" i="24"/>
  <c r="BM272" i="24"/>
  <c r="BG272" i="24"/>
  <c r="AW272" i="24"/>
  <c r="Y272" i="24"/>
  <c r="AK272" i="24"/>
  <c r="AE272" i="24"/>
  <c r="AW113" i="24"/>
  <c r="Y113" i="24"/>
  <c r="AQ113" i="24"/>
  <c r="BM113" i="24"/>
  <c r="AK113" i="24"/>
  <c r="BG113" i="24"/>
  <c r="AE113" i="24"/>
  <c r="AQ251" i="24"/>
  <c r="BM251" i="24"/>
  <c r="AK251" i="24"/>
  <c r="BG251" i="24"/>
  <c r="AE251" i="24"/>
  <c r="Y251" i="24"/>
  <c r="AW251" i="24"/>
  <c r="AW14" i="24"/>
  <c r="Y14" i="24"/>
  <c r="AQ14" i="24"/>
  <c r="BM14" i="24"/>
  <c r="AE14" i="24"/>
  <c r="AK14" i="24"/>
  <c r="BG14" i="24"/>
  <c r="AE114" i="24"/>
  <c r="AW114" i="24"/>
  <c r="Y114" i="24"/>
  <c r="BG114" i="24"/>
  <c r="AQ114" i="24"/>
  <c r="BM114" i="24"/>
  <c r="AK114" i="24"/>
  <c r="AE195" i="24"/>
  <c r="AW195" i="24"/>
  <c r="Y195" i="24"/>
  <c r="AQ195" i="24"/>
  <c r="BM195" i="24"/>
  <c r="AK195" i="24"/>
  <c r="BG195" i="24"/>
  <c r="AQ125" i="24"/>
  <c r="BM125" i="24"/>
  <c r="Y125" i="24"/>
  <c r="AK125" i="24"/>
  <c r="AE125" i="24"/>
  <c r="BG125" i="24"/>
  <c r="AW125" i="24"/>
  <c r="AK91" i="24"/>
  <c r="BG91" i="24"/>
  <c r="AE91" i="24"/>
  <c r="AW91" i="24"/>
  <c r="Y91" i="24"/>
  <c r="AQ91" i="24"/>
  <c r="BM91" i="24"/>
  <c r="AK191" i="24"/>
  <c r="BG191" i="24"/>
  <c r="AE191" i="24"/>
  <c r="AW191" i="24"/>
  <c r="Y191" i="24"/>
  <c r="AQ191" i="24"/>
  <c r="BM191" i="24"/>
  <c r="BO219" i="24"/>
  <c r="W219" i="23"/>
  <c r="Q219" i="23"/>
  <c r="K219" i="23"/>
  <c r="AC219" i="23"/>
  <c r="AE289" i="23"/>
  <c r="K60" i="23"/>
  <c r="AC60" i="23"/>
  <c r="AL60" i="23"/>
  <c r="W60" i="23"/>
  <c r="Q60" i="23"/>
  <c r="AP289" i="23"/>
  <c r="U289" i="23"/>
  <c r="AR280" i="23"/>
  <c r="AR266" i="23"/>
  <c r="AR251" i="23"/>
  <c r="AR281" i="23"/>
  <c r="AR267" i="23"/>
  <c r="AR253" i="23"/>
  <c r="AR283" i="23"/>
  <c r="AR284" i="23"/>
  <c r="AR269" i="23"/>
  <c r="AR255" i="23"/>
  <c r="AR241" i="23"/>
  <c r="AR287" i="23"/>
  <c r="AR285" i="23"/>
  <c r="AR271" i="23"/>
  <c r="AR256" i="23"/>
  <c r="AR242" i="23"/>
  <c r="AR272" i="23"/>
  <c r="AR257" i="23"/>
  <c r="AR243" i="23"/>
  <c r="AR273" i="23"/>
  <c r="AR259" i="23"/>
  <c r="AR244" i="23"/>
  <c r="AR274" i="23"/>
  <c r="AR260" i="23"/>
  <c r="AR245" i="23"/>
  <c r="AR275" i="23"/>
  <c r="AR261" i="23"/>
  <c r="AR247" i="23"/>
  <c r="AR277" i="23"/>
  <c r="AR262" i="23"/>
  <c r="AR248" i="23"/>
  <c r="AR278" i="23"/>
  <c r="AR263" i="23"/>
  <c r="AR249" i="23"/>
  <c r="AR279" i="23"/>
  <c r="AR265" i="23"/>
  <c r="AR250" i="23"/>
  <c r="AR254" i="23"/>
  <c r="AR268" i="23"/>
  <c r="W287" i="23"/>
  <c r="Q287" i="23"/>
  <c r="K287" i="23"/>
  <c r="AC287" i="23"/>
  <c r="O289" i="23"/>
  <c r="AL219" i="23"/>
  <c r="AA289" i="39" l="1"/>
  <c r="AC289" i="39" s="1"/>
  <c r="AL289" i="37"/>
  <c r="Z287" i="29"/>
  <c r="AD287" i="29"/>
  <c r="AJ289" i="35"/>
  <c r="AF289" i="35"/>
  <c r="AB289" i="35"/>
  <c r="I141" i="29"/>
  <c r="I201" i="29"/>
  <c r="I92" i="29"/>
  <c r="I215" i="29"/>
  <c r="I93" i="29"/>
  <c r="I135" i="29"/>
  <c r="I189" i="29"/>
  <c r="I116" i="29"/>
  <c r="I89" i="29"/>
  <c r="I185" i="29"/>
  <c r="I131" i="29"/>
  <c r="I103" i="29"/>
  <c r="I179" i="29"/>
  <c r="I125" i="29"/>
  <c r="I140" i="29"/>
  <c r="I173" i="29"/>
  <c r="I216" i="29"/>
  <c r="AJ289" i="34"/>
  <c r="AF289" i="34"/>
  <c r="AB289" i="34"/>
  <c r="I102" i="29"/>
  <c r="I101" i="29"/>
  <c r="I195" i="29"/>
  <c r="W38" i="30"/>
  <c r="W47" i="30"/>
  <c r="W51" i="30"/>
  <c r="W46" i="30"/>
  <c r="W56" i="30"/>
  <c r="W58" i="30"/>
  <c r="W52" i="30"/>
  <c r="W39" i="30"/>
  <c r="W15" i="30"/>
  <c r="I113" i="29"/>
  <c r="I126" i="29"/>
  <c r="I199" i="29"/>
  <c r="W40" i="30"/>
  <c r="W22" i="30"/>
  <c r="W26" i="30"/>
  <c r="AD289" i="32"/>
  <c r="AL289" i="32"/>
  <c r="AH289" i="32"/>
  <c r="I139" i="29"/>
  <c r="I115" i="29"/>
  <c r="I134" i="29"/>
  <c r="I183" i="29"/>
  <c r="I167" i="29"/>
  <c r="I114" i="29"/>
  <c r="I90" i="29"/>
  <c r="I129" i="29"/>
  <c r="I147" i="29"/>
  <c r="I197" i="29"/>
  <c r="I181" i="29"/>
  <c r="I143" i="29"/>
  <c r="I104" i="29"/>
  <c r="I146" i="29"/>
  <c r="I178" i="29"/>
  <c r="I211" i="29"/>
  <c r="I196" i="29"/>
  <c r="I172" i="29"/>
  <c r="I205" i="29"/>
  <c r="I190" i="29"/>
  <c r="AZ287" i="30"/>
  <c r="AV287" i="30"/>
  <c r="I107" i="29"/>
  <c r="I111" i="29"/>
  <c r="I209" i="29"/>
  <c r="I193" i="29"/>
  <c r="AJ289" i="31"/>
  <c r="AF289" i="31"/>
  <c r="AB289" i="31"/>
  <c r="I137" i="29"/>
  <c r="I119" i="29"/>
  <c r="I144" i="29"/>
  <c r="I117" i="29"/>
  <c r="I192" i="29"/>
  <c r="I203" i="29"/>
  <c r="I214" i="29"/>
  <c r="I210" i="29"/>
  <c r="I145" i="29"/>
  <c r="I133" i="29"/>
  <c r="I219" i="29"/>
  <c r="I132" i="29"/>
  <c r="I207" i="29"/>
  <c r="I217" i="29"/>
  <c r="I165" i="29"/>
  <c r="I175" i="29"/>
  <c r="G60" i="29"/>
  <c r="I52" i="29" s="1"/>
  <c r="AL289" i="28"/>
  <c r="AT289" i="28" s="1"/>
  <c r="AP219" i="28"/>
  <c r="I99" i="29"/>
  <c r="I96" i="29"/>
  <c r="I169" i="29"/>
  <c r="I95" i="29"/>
  <c r="I91" i="29"/>
  <c r="I166" i="29"/>
  <c r="I177" i="29"/>
  <c r="I187" i="29"/>
  <c r="I128" i="29"/>
  <c r="I110" i="29"/>
  <c r="I184" i="29"/>
  <c r="I109" i="29"/>
  <c r="I105" i="29"/>
  <c r="I180" i="29"/>
  <c r="I191" i="29"/>
  <c r="I57" i="30"/>
  <c r="I58" i="30"/>
  <c r="I54" i="30"/>
  <c r="I50" i="30"/>
  <c r="I45" i="30"/>
  <c r="I40" i="30"/>
  <c r="I35" i="30"/>
  <c r="I56" i="30"/>
  <c r="I51" i="30"/>
  <c r="I46" i="30"/>
  <c r="I41" i="30"/>
  <c r="I36" i="30"/>
  <c r="I32" i="30"/>
  <c r="I27" i="30"/>
  <c r="I22" i="30"/>
  <c r="I17" i="30"/>
  <c r="I26" i="30"/>
  <c r="I52" i="30"/>
  <c r="I44" i="30"/>
  <c r="I38" i="30"/>
  <c r="I60" i="30"/>
  <c r="I33" i="30"/>
  <c r="I28" i="30"/>
  <c r="I23" i="30"/>
  <c r="I18" i="30"/>
  <c r="I14" i="30"/>
  <c r="I39" i="30"/>
  <c r="I21" i="30"/>
  <c r="I16" i="30"/>
  <c r="I48" i="30"/>
  <c r="I42" i="30"/>
  <c r="I34" i="30"/>
  <c r="I29" i="30"/>
  <c r="I24" i="30"/>
  <c r="I20" i="30"/>
  <c r="I15" i="30"/>
  <c r="I53" i="30"/>
  <c r="I30" i="30"/>
  <c r="I47" i="30"/>
  <c r="AZ219" i="30"/>
  <c r="BD219" i="30"/>
  <c r="AV219" i="30"/>
  <c r="AR289" i="30"/>
  <c r="BD60" i="30"/>
  <c r="AZ60" i="30"/>
  <c r="AV60" i="30"/>
  <c r="AJ47" i="30"/>
  <c r="AJ56" i="30"/>
  <c r="AJ41" i="30"/>
  <c r="AJ32" i="30"/>
  <c r="AJ27" i="30"/>
  <c r="AJ22" i="30"/>
  <c r="AJ17" i="30"/>
  <c r="AJ53" i="30"/>
  <c r="AJ39" i="30"/>
  <c r="AJ50" i="30"/>
  <c r="AJ35" i="30"/>
  <c r="AJ44" i="30"/>
  <c r="AJ52" i="30"/>
  <c r="AJ38" i="30"/>
  <c r="AJ33" i="30"/>
  <c r="AJ28" i="30"/>
  <c r="AJ23" i="30"/>
  <c r="AJ18" i="30"/>
  <c r="AJ14" i="30"/>
  <c r="AJ46" i="30"/>
  <c r="AJ54" i="30"/>
  <c r="AJ40" i="30"/>
  <c r="AJ48" i="30"/>
  <c r="AJ34" i="30"/>
  <c r="AJ29" i="30"/>
  <c r="AJ24" i="30"/>
  <c r="AJ20" i="30"/>
  <c r="AJ15" i="30"/>
  <c r="AJ60" i="30"/>
  <c r="AJ42" i="30"/>
  <c r="AJ58" i="30"/>
  <c r="AJ51" i="30"/>
  <c r="AJ36" i="30"/>
  <c r="AJ57" i="30"/>
  <c r="AJ45" i="30"/>
  <c r="AJ30" i="30"/>
  <c r="AJ26" i="30"/>
  <c r="AJ21" i="30"/>
  <c r="AJ16" i="30"/>
  <c r="U219" i="30"/>
  <c r="BP289" i="30"/>
  <c r="W284" i="30"/>
  <c r="W279" i="30"/>
  <c r="W274" i="30"/>
  <c r="W269" i="30"/>
  <c r="W265" i="30"/>
  <c r="W260" i="30"/>
  <c r="W255" i="30"/>
  <c r="W250" i="30"/>
  <c r="W285" i="30"/>
  <c r="W280" i="30"/>
  <c r="W275" i="30"/>
  <c r="W271" i="30"/>
  <c r="W266" i="30"/>
  <c r="W261" i="30"/>
  <c r="W256" i="30"/>
  <c r="W287" i="30"/>
  <c r="W281" i="30"/>
  <c r="W277" i="30"/>
  <c r="W272" i="30"/>
  <c r="W267" i="30"/>
  <c r="W262" i="30"/>
  <c r="W257" i="30"/>
  <c r="W253" i="30"/>
  <c r="W244" i="30"/>
  <c r="W249" i="30"/>
  <c r="W254" i="30"/>
  <c r="W251" i="30"/>
  <c r="W263" i="30"/>
  <c r="W245" i="30"/>
  <c r="W241" i="30"/>
  <c r="W283" i="30"/>
  <c r="W273" i="30"/>
  <c r="W259" i="30"/>
  <c r="W247" i="30"/>
  <c r="W242" i="30"/>
  <c r="W243" i="30"/>
  <c r="W268" i="30"/>
  <c r="W278" i="30"/>
  <c r="W248" i="30"/>
  <c r="AT219" i="28"/>
  <c r="G289" i="29"/>
  <c r="U289" i="29"/>
  <c r="AD60" i="29"/>
  <c r="Z60" i="29"/>
  <c r="AH60" i="29"/>
  <c r="S52" i="29"/>
  <c r="S38" i="29"/>
  <c r="S58" i="29"/>
  <c r="S44" i="29"/>
  <c r="S50" i="29"/>
  <c r="S35" i="29"/>
  <c r="S56" i="29"/>
  <c r="S47" i="29"/>
  <c r="S53" i="29"/>
  <c r="S45" i="29"/>
  <c r="S30" i="29"/>
  <c r="S51" i="29"/>
  <c r="S36" i="29"/>
  <c r="S57" i="29"/>
  <c r="S42" i="29"/>
  <c r="S48" i="29"/>
  <c r="S54" i="29"/>
  <c r="S40" i="29"/>
  <c r="S26" i="29"/>
  <c r="S29" i="29"/>
  <c r="S41" i="29"/>
  <c r="S34" i="29"/>
  <c r="S16" i="29"/>
  <c r="S28" i="29"/>
  <c r="S22" i="29"/>
  <c r="S46" i="29"/>
  <c r="S24" i="29"/>
  <c r="S14" i="29"/>
  <c r="S20" i="29"/>
  <c r="S39" i="29"/>
  <c r="S33" i="29"/>
  <c r="S17" i="29"/>
  <c r="S27" i="29"/>
  <c r="S32" i="29"/>
  <c r="S23" i="29"/>
  <c r="S15" i="29"/>
  <c r="S21" i="29"/>
  <c r="S18" i="29"/>
  <c r="S60" i="29"/>
  <c r="AD219" i="29"/>
  <c r="Z219" i="29"/>
  <c r="AH219" i="29"/>
  <c r="BH289" i="28"/>
  <c r="M289" i="28" s="1"/>
  <c r="O57" i="28"/>
  <c r="O53" i="28"/>
  <c r="O50" i="28"/>
  <c r="O46" i="28"/>
  <c r="O42" i="28"/>
  <c r="O39" i="28"/>
  <c r="O35" i="28"/>
  <c r="O32" i="28"/>
  <c r="O60" i="28"/>
  <c r="O52" i="28"/>
  <c r="O34" i="28"/>
  <c r="O33" i="28"/>
  <c r="O36" i="28"/>
  <c r="O38" i="28"/>
  <c r="O54" i="28"/>
  <c r="O44" i="28"/>
  <c r="O28" i="28"/>
  <c r="O24" i="28"/>
  <c r="O21" i="28"/>
  <c r="O17" i="28"/>
  <c r="O14" i="28"/>
  <c r="O48" i="28"/>
  <c r="O40" i="28"/>
  <c r="O51" i="28"/>
  <c r="O27" i="28"/>
  <c r="O23" i="28"/>
  <c r="O20" i="28"/>
  <c r="O16" i="28"/>
  <c r="O56" i="28"/>
  <c r="O45" i="28"/>
  <c r="O41" i="28"/>
  <c r="O47" i="28"/>
  <c r="O58" i="28"/>
  <c r="O30" i="28"/>
  <c r="O29" i="28"/>
  <c r="O26" i="28"/>
  <c r="O22" i="28"/>
  <c r="O18" i="28"/>
  <c r="O15" i="28"/>
  <c r="AP287" i="28"/>
  <c r="AX287" i="28"/>
  <c r="AT287" i="28"/>
  <c r="O287" i="28"/>
  <c r="O283" i="28"/>
  <c r="O279" i="28"/>
  <c r="O275" i="28"/>
  <c r="O272" i="28"/>
  <c r="O268" i="28"/>
  <c r="O265" i="28"/>
  <c r="O261" i="28"/>
  <c r="O257" i="28"/>
  <c r="O254" i="28"/>
  <c r="O250" i="28"/>
  <c r="O247" i="28"/>
  <c r="O243" i="28"/>
  <c r="O285" i="28"/>
  <c r="O281" i="28"/>
  <c r="O278" i="28"/>
  <c r="O274" i="28"/>
  <c r="O271" i="28"/>
  <c r="O267" i="28"/>
  <c r="O263" i="28"/>
  <c r="O260" i="28"/>
  <c r="O256" i="28"/>
  <c r="O253" i="28"/>
  <c r="O249" i="28"/>
  <c r="O245" i="28"/>
  <c r="O242" i="28"/>
  <c r="O284" i="28"/>
  <c r="O280" i="28"/>
  <c r="O277" i="28"/>
  <c r="O273" i="28"/>
  <c r="O269" i="28"/>
  <c r="O266" i="28"/>
  <c r="O262" i="28"/>
  <c r="O259" i="28"/>
  <c r="O255" i="28"/>
  <c r="O251" i="28"/>
  <c r="O248" i="28"/>
  <c r="O244" i="28"/>
  <c r="O241" i="28"/>
  <c r="AQ219" i="24"/>
  <c r="AK219" i="24"/>
  <c r="BM219" i="24"/>
  <c r="AE219" i="24"/>
  <c r="BG219" i="24"/>
  <c r="Y219" i="24"/>
  <c r="AW219" i="24"/>
  <c r="AQ287" i="24"/>
  <c r="BM287" i="24"/>
  <c r="AK287" i="24"/>
  <c r="BG287" i="24"/>
  <c r="AE287" i="24"/>
  <c r="AW287" i="24"/>
  <c r="Y287" i="24"/>
  <c r="BO289" i="24"/>
  <c r="AQ60" i="24"/>
  <c r="AK60" i="24"/>
  <c r="BG60" i="24"/>
  <c r="AE60" i="24"/>
  <c r="AW60" i="24"/>
  <c r="Y60" i="24"/>
  <c r="BM60" i="24"/>
  <c r="AL289" i="23"/>
  <c r="W289" i="23"/>
  <c r="Q289" i="23"/>
  <c r="K289" i="23"/>
  <c r="AC289" i="23"/>
  <c r="I45" i="29" l="1"/>
  <c r="I16" i="29"/>
  <c r="AX289" i="28"/>
  <c r="I58" i="29"/>
  <c r="I46" i="29"/>
  <c r="I40" i="29"/>
  <c r="I28" i="29"/>
  <c r="I53" i="29"/>
  <c r="I32" i="29"/>
  <c r="I41" i="29"/>
  <c r="I54" i="29"/>
  <c r="I34" i="29"/>
  <c r="AP289" i="28"/>
  <c r="I26" i="29"/>
  <c r="I42" i="29"/>
  <c r="I15" i="29"/>
  <c r="I51" i="29"/>
  <c r="I39" i="29"/>
  <c r="I60" i="29"/>
  <c r="I33" i="29"/>
  <c r="I50" i="29"/>
  <c r="I18" i="29"/>
  <c r="I47" i="29"/>
  <c r="I48" i="29"/>
  <c r="I17" i="29"/>
  <c r="I30" i="29"/>
  <c r="I56" i="29"/>
  <c r="I57" i="29"/>
  <c r="I38" i="29"/>
  <c r="I21" i="29"/>
  <c r="I35" i="29"/>
  <c r="I36" i="29"/>
  <c r="I20" i="29"/>
  <c r="I23" i="29"/>
  <c r="I29" i="29"/>
  <c r="I14" i="29"/>
  <c r="I27" i="29"/>
  <c r="I44" i="29"/>
  <c r="I22" i="29"/>
  <c r="I24" i="29"/>
  <c r="W215" i="30"/>
  <c r="W210" i="30"/>
  <c r="W205" i="30"/>
  <c r="W216" i="30"/>
  <c r="W211" i="30"/>
  <c r="W219" i="30"/>
  <c r="W207" i="30"/>
  <c r="W202" i="30"/>
  <c r="W177" i="30"/>
  <c r="W174" i="30"/>
  <c r="W209" i="30"/>
  <c r="W193" i="30"/>
  <c r="W201" i="30"/>
  <c r="W199" i="30"/>
  <c r="W187" i="30"/>
  <c r="W179" i="30"/>
  <c r="W217" i="30"/>
  <c r="W192" i="30"/>
  <c r="W171" i="30"/>
  <c r="W166" i="30"/>
  <c r="W145" i="30"/>
  <c r="W140" i="30"/>
  <c r="W135" i="30"/>
  <c r="W198" i="30"/>
  <c r="W183" i="30"/>
  <c r="W191" i="30"/>
  <c r="W186" i="30"/>
  <c r="W175" i="30"/>
  <c r="W173" i="30"/>
  <c r="W190" i="30"/>
  <c r="W213" i="30"/>
  <c r="W197" i="30"/>
  <c r="W181" i="30"/>
  <c r="W178" i="30"/>
  <c r="W204" i="30"/>
  <c r="W203" i="30"/>
  <c r="W185" i="30"/>
  <c r="W180" i="30"/>
  <c r="W143" i="30"/>
  <c r="W129" i="30"/>
  <c r="W195" i="30"/>
  <c r="W172" i="30"/>
  <c r="W144" i="30"/>
  <c r="W138" i="30"/>
  <c r="W168" i="30"/>
  <c r="W167" i="30"/>
  <c r="W147" i="30"/>
  <c r="W139" i="30"/>
  <c r="W146" i="30"/>
  <c r="W141" i="30"/>
  <c r="W134" i="30"/>
  <c r="W133" i="30"/>
  <c r="W131" i="30"/>
  <c r="W126" i="30"/>
  <c r="W121" i="30"/>
  <c r="W116" i="30"/>
  <c r="W184" i="30"/>
  <c r="W137" i="30"/>
  <c r="W189" i="30"/>
  <c r="W169" i="30"/>
  <c r="W165" i="30"/>
  <c r="W127" i="30"/>
  <c r="W122" i="30"/>
  <c r="W117" i="30"/>
  <c r="W113" i="30"/>
  <c r="W214" i="30"/>
  <c r="W208" i="30"/>
  <c r="W132" i="30"/>
  <c r="W128" i="30"/>
  <c r="W123" i="30"/>
  <c r="W119" i="30"/>
  <c r="W114" i="30"/>
  <c r="W109" i="30"/>
  <c r="W104" i="30"/>
  <c r="W99" i="30"/>
  <c r="W196" i="30"/>
  <c r="W97" i="30"/>
  <c r="W92" i="30"/>
  <c r="W89" i="30"/>
  <c r="W120" i="30"/>
  <c r="W103" i="30"/>
  <c r="W102" i="30"/>
  <c r="W90" i="30"/>
  <c r="W108" i="30"/>
  <c r="W107" i="30"/>
  <c r="W96" i="30"/>
  <c r="W91" i="30"/>
  <c r="W115" i="30"/>
  <c r="W101" i="30"/>
  <c r="W105" i="30"/>
  <c r="W98" i="30"/>
  <c r="W111" i="30"/>
  <c r="W110" i="30"/>
  <c r="W125" i="30"/>
  <c r="W95" i="30"/>
  <c r="W93" i="30"/>
  <c r="AV289" i="30"/>
  <c r="BD289" i="30"/>
  <c r="AZ289" i="30"/>
  <c r="AH289" i="29"/>
  <c r="AD289" i="29"/>
  <c r="Z289" i="29"/>
  <c r="AQ289" i="24"/>
  <c r="BM289" i="24"/>
  <c r="AK289" i="24"/>
  <c r="BG289" i="24"/>
  <c r="AE289" i="24"/>
  <c r="AW289" i="24"/>
  <c r="Y289" i="24"/>
</calcChain>
</file>

<file path=xl/sharedStrings.xml><?xml version="1.0" encoding="utf-8"?>
<sst xmlns="http://schemas.openxmlformats.org/spreadsheetml/2006/main" count="7610" uniqueCount="774">
  <si>
    <t>Comparative Report of Local Government Revenues and Expenditures</t>
  </si>
  <si>
    <t>Table of Contents</t>
  </si>
  <si>
    <t xml:space="preserve">Exhibit </t>
  </si>
  <si>
    <t>A</t>
  </si>
  <si>
    <t>General Government</t>
  </si>
  <si>
    <t>B</t>
  </si>
  <si>
    <t>Local Revenue</t>
  </si>
  <si>
    <t>B-1</t>
  </si>
  <si>
    <t>Inter-Governmental Revenue</t>
  </si>
  <si>
    <t>B-2</t>
  </si>
  <si>
    <t>Other Local Taxes</t>
  </si>
  <si>
    <t>C</t>
  </si>
  <si>
    <t>Summary of Maintenance and Operation Expenditures</t>
  </si>
  <si>
    <t>C-1</t>
  </si>
  <si>
    <t>General Government Administration Expenditures by Activity</t>
  </si>
  <si>
    <t>C-2</t>
  </si>
  <si>
    <t>Judicial Administration Expenditures by Activity</t>
  </si>
  <si>
    <t>C-3</t>
  </si>
  <si>
    <t>Public Safety Expenditures by Activity</t>
  </si>
  <si>
    <t>C-4</t>
  </si>
  <si>
    <t>Public Works Expenditures by Activity</t>
  </si>
  <si>
    <t>C-5</t>
  </si>
  <si>
    <t>Health and Welfare Expenditures by Activity</t>
  </si>
  <si>
    <t>C-6</t>
  </si>
  <si>
    <t>Education Expenditures by Activity</t>
  </si>
  <si>
    <t>C-7</t>
  </si>
  <si>
    <t>Parks, Recreation, and Cultural Expenditures by Activity</t>
  </si>
  <si>
    <t>C-8</t>
  </si>
  <si>
    <t>Community Development Expenditures by Activity</t>
  </si>
  <si>
    <t>D</t>
  </si>
  <si>
    <t>Capital Projects for General Government</t>
  </si>
  <si>
    <t>E</t>
  </si>
  <si>
    <t>Debt Service for General Government</t>
  </si>
  <si>
    <t>F</t>
  </si>
  <si>
    <t>Summary of Enterprise Activities</t>
  </si>
  <si>
    <t>G</t>
  </si>
  <si>
    <t>Summary of Outstanding Debt</t>
  </si>
  <si>
    <t>H</t>
  </si>
  <si>
    <t>Demographic and Tax Data</t>
  </si>
  <si>
    <t>Notes to Comparative Report of Local Government Revenues and Expenditures</t>
  </si>
  <si>
    <t>G r o s s   D e b t</t>
  </si>
  <si>
    <t>COMPARATIVE REPORT OF LOCAL GOVERNMENT</t>
  </si>
  <si>
    <t>REVENUES AND EXPENDITURES</t>
  </si>
  <si>
    <t>For the Fiscal Year Ended June 30, 2019</t>
  </si>
  <si>
    <t>http://www.apa.virginia.gov/data/download/local_government/comparative_cost/Cost19.xlsx</t>
  </si>
  <si>
    <r>
      <t xml:space="preserve">This file reflects amendments to the 2019 Comparative Report published on May 1, 2020.  This amended report now contains the data for the following previously missing localities, which were not included in the original report due to their delinquency in submitting their data and audited financial reports in time for our original report issuance: </t>
    </r>
    <r>
      <rPr>
        <b/>
        <sz val="12"/>
        <color indexed="8"/>
        <rFont val="Calibri"/>
        <family val="2"/>
      </rPr>
      <t>Cities of Norton and Petersburg, and Counties of Lee, Prince Edward, and Wise.
The City of Hopewell still remains delinquent in completing its Fiscal Year 2018 and 2019 audits and annual financial reports as of the date of this amended report; therefore the City's data is excluded. The data for City of Hopewell will be included in another amended version of the 2019 report once the Auditor of Public Accounts has received and reviewed the data.</t>
    </r>
  </si>
  <si>
    <t>The original report issued May 1, 2020, can be accessed at the following link.</t>
  </si>
  <si>
    <t>Year Ended June 30, 2019</t>
  </si>
  <si>
    <t>Amended March 4, 2021</t>
  </si>
  <si>
    <t>COMPARATIVE</t>
  </si>
  <si>
    <t>REPORT</t>
  </si>
  <si>
    <t>EXHIBIT A</t>
  </si>
  <si>
    <t>GENERAL</t>
  </si>
  <si>
    <t>GOVERNMENT</t>
  </si>
  <si>
    <t>PAGE 1 of 4</t>
  </si>
  <si>
    <t>For the Year Ended</t>
  </si>
  <si>
    <t>June 30, 2019</t>
  </si>
  <si>
    <t>Revenue</t>
  </si>
  <si>
    <t>From the Commonwealth</t>
  </si>
  <si>
    <t>From the Federal Government</t>
  </si>
  <si>
    <t>Expenditures, Transfers and Contributions</t>
  </si>
  <si>
    <t>(Exhibit B)</t>
  </si>
  <si>
    <t>(Exhibit B-1)</t>
  </si>
  <si>
    <t>Maintenance and</t>
  </si>
  <si>
    <t>Operation Expenditures (Exhibit C)</t>
  </si>
  <si>
    <t>Transfers To</t>
  </si>
  <si>
    <t>Federal Pass-Through</t>
  </si>
  <si>
    <t>Direct Federal Aid</t>
  </si>
  <si>
    <t>General</t>
  </si>
  <si>
    <t>Population</t>
  </si>
  <si>
    <t>Per</t>
  </si>
  <si>
    <t>Percent</t>
  </si>
  <si>
    <t>Total</t>
  </si>
  <si>
    <t>Non-Revenue</t>
  </si>
  <si>
    <t>Transfers from</t>
  </si>
  <si>
    <t>Total Amount</t>
  </si>
  <si>
    <t>Government</t>
  </si>
  <si>
    <t>Enterprise</t>
  </si>
  <si>
    <t>No.</t>
  </si>
  <si>
    <t>(Note 1-B)</t>
  </si>
  <si>
    <t>Locality</t>
  </si>
  <si>
    <t>Amount</t>
  </si>
  <si>
    <t>Capita</t>
  </si>
  <si>
    <t>of Revenue</t>
  </si>
  <si>
    <t>Receipts</t>
  </si>
  <si>
    <t>Other Funds</t>
  </si>
  <si>
    <t>Available</t>
  </si>
  <si>
    <t>of Average</t>
  </si>
  <si>
    <t>Capital Projects</t>
  </si>
  <si>
    <t>Debt Service</t>
  </si>
  <si>
    <t>Operations</t>
  </si>
  <si>
    <t>Alexandria</t>
  </si>
  <si>
    <t>Bristol</t>
  </si>
  <si>
    <t>#</t>
  </si>
  <si>
    <t>Buena Vista</t>
  </si>
  <si>
    <t>Charlottesville</t>
  </si>
  <si>
    <t>Chesapeake</t>
  </si>
  <si>
    <t>Colonial Heights</t>
  </si>
  <si>
    <t>Covington</t>
  </si>
  <si>
    <t>Danville</t>
  </si>
  <si>
    <t>Emporia</t>
  </si>
  <si>
    <t>Fairfax</t>
  </si>
  <si>
    <t>Falls Church</t>
  </si>
  <si>
    <t>Franklin</t>
  </si>
  <si>
    <t>Fredericksburg</t>
  </si>
  <si>
    <t>Galax</t>
  </si>
  <si>
    <t>Hampton</t>
  </si>
  <si>
    <t>Harrisonburg</t>
  </si>
  <si>
    <t>Hopewell</t>
  </si>
  <si>
    <t>Lexington</t>
  </si>
  <si>
    <t>Lynchburg</t>
  </si>
  <si>
    <t>Manassas</t>
  </si>
  <si>
    <t>Manassas Park</t>
  </si>
  <si>
    <t>Martinsville</t>
  </si>
  <si>
    <t>Newport News</t>
  </si>
  <si>
    <t>Norfolk</t>
  </si>
  <si>
    <t>Norton</t>
  </si>
  <si>
    <t>Petersburg</t>
  </si>
  <si>
    <t>Poquoson</t>
  </si>
  <si>
    <t>Portsmouth</t>
  </si>
  <si>
    <t>Radford</t>
  </si>
  <si>
    <t>Richmond</t>
  </si>
  <si>
    <t>Roanoke</t>
  </si>
  <si>
    <t>Salem</t>
  </si>
  <si>
    <t>Staunton</t>
  </si>
  <si>
    <t>Suffolk</t>
  </si>
  <si>
    <t>Virginia Beach</t>
  </si>
  <si>
    <t>Waynesboro</t>
  </si>
  <si>
    <t>Williamsburg</t>
  </si>
  <si>
    <t>Winchester</t>
  </si>
  <si>
    <t>PAGE 2 of 4</t>
  </si>
  <si>
    <t>Accomack</t>
  </si>
  <si>
    <t>Albemarle</t>
  </si>
  <si>
    <t>Alleghany</t>
  </si>
  <si>
    <t>Amelia</t>
  </si>
  <si>
    <t>Amherst</t>
  </si>
  <si>
    <t>Appomattox</t>
  </si>
  <si>
    <t>Arlington</t>
  </si>
  <si>
    <t>Augusta</t>
  </si>
  <si>
    <t>Bath</t>
  </si>
  <si>
    <t>Bedford</t>
  </si>
  <si>
    <t>Bland</t>
  </si>
  <si>
    <t>Botetourt</t>
  </si>
  <si>
    <t>Brunswick</t>
  </si>
  <si>
    <t>Buchanan</t>
  </si>
  <si>
    <t>Buckingham</t>
  </si>
  <si>
    <t>Campbell</t>
  </si>
  <si>
    <t>Caroline</t>
  </si>
  <si>
    <t>Carroll</t>
  </si>
  <si>
    <t>Charles City</t>
  </si>
  <si>
    <t>Charlotte</t>
  </si>
  <si>
    <t>Chesterfield</t>
  </si>
  <si>
    <t>Clarke</t>
  </si>
  <si>
    <t>Craig</t>
  </si>
  <si>
    <t>Culpeper</t>
  </si>
  <si>
    <t>Cumberland</t>
  </si>
  <si>
    <t>Dickenson</t>
  </si>
  <si>
    <t>Dinwiddie</t>
  </si>
  <si>
    <t>Essex</t>
  </si>
  <si>
    <t>Fauquier</t>
  </si>
  <si>
    <t>Floyd</t>
  </si>
  <si>
    <t>Fluvanna</t>
  </si>
  <si>
    <t>Frederick</t>
  </si>
  <si>
    <t>Giles</t>
  </si>
  <si>
    <t>Gloucester</t>
  </si>
  <si>
    <t>Goochland</t>
  </si>
  <si>
    <t>Grayson</t>
  </si>
  <si>
    <t>Greene</t>
  </si>
  <si>
    <t>Greensville</t>
  </si>
  <si>
    <t>Halifax</t>
  </si>
  <si>
    <t>Hanover</t>
  </si>
  <si>
    <t>Henrico</t>
  </si>
  <si>
    <t>Henry</t>
  </si>
  <si>
    <t>Highland</t>
  </si>
  <si>
    <t>Isle of Wight</t>
  </si>
  <si>
    <t>James City</t>
  </si>
  <si>
    <t>King &amp; Queen</t>
  </si>
  <si>
    <t>King George</t>
  </si>
  <si>
    <t>King William</t>
  </si>
  <si>
    <t>PAGE 3 of 4</t>
  </si>
  <si>
    <t>Lancaster</t>
  </si>
  <si>
    <t>Lee</t>
  </si>
  <si>
    <t>Loudoun</t>
  </si>
  <si>
    <t>Louisa</t>
  </si>
  <si>
    <t>Lunenburg</t>
  </si>
  <si>
    <t>Madison</t>
  </si>
  <si>
    <t>Mathews</t>
  </si>
  <si>
    <t>Mecklenburg</t>
  </si>
  <si>
    <t>Middlesex</t>
  </si>
  <si>
    <t>Montgomery</t>
  </si>
  <si>
    <t>Nelson</t>
  </si>
  <si>
    <t>New Kent</t>
  </si>
  <si>
    <t>Northampton</t>
  </si>
  <si>
    <t>Northumberland</t>
  </si>
  <si>
    <t>Nottoway</t>
  </si>
  <si>
    <t>Orange</t>
  </si>
  <si>
    <t>Page</t>
  </si>
  <si>
    <t>Patrick</t>
  </si>
  <si>
    <t>Pittsylvania</t>
  </si>
  <si>
    <t>Powhatan</t>
  </si>
  <si>
    <t>Prince Edward</t>
  </si>
  <si>
    <t>Prince George</t>
  </si>
  <si>
    <t>Prince William</t>
  </si>
  <si>
    <t>Pulaski</t>
  </si>
  <si>
    <t>Rappahannock</t>
  </si>
  <si>
    <t>Rockbridge</t>
  </si>
  <si>
    <t>Rockingham</t>
  </si>
  <si>
    <t>Russell</t>
  </si>
  <si>
    <t>Scott</t>
  </si>
  <si>
    <t>Shenandoah</t>
  </si>
  <si>
    <t>Smyth</t>
  </si>
  <si>
    <t>Southampton</t>
  </si>
  <si>
    <t>Spotsylvania</t>
  </si>
  <si>
    <t>Stafford</t>
  </si>
  <si>
    <t>Surry</t>
  </si>
  <si>
    <t>Sussex</t>
  </si>
  <si>
    <t>Tazewell</t>
  </si>
  <si>
    <t>Warren</t>
  </si>
  <si>
    <t>Washington</t>
  </si>
  <si>
    <t>Westmoreland</t>
  </si>
  <si>
    <t>Wise</t>
  </si>
  <si>
    <t>Wythe</t>
  </si>
  <si>
    <t>York</t>
  </si>
  <si>
    <t>PAGE 4 of 4</t>
  </si>
  <si>
    <t>Abingdon</t>
  </si>
  <si>
    <t>Ashland</t>
  </si>
  <si>
    <t>Berryville</t>
  </si>
  <si>
    <t>Big Stone Gap</t>
  </si>
  <si>
    <t>Blacksburg</t>
  </si>
  <si>
    <t>Blackstone</t>
  </si>
  <si>
    <t>Bluefield</t>
  </si>
  <si>
    <t>Bridgewater</t>
  </si>
  <si>
    <t>Broadway</t>
  </si>
  <si>
    <t>Christiansburg</t>
  </si>
  <si>
    <t>Clifton Forge</t>
  </si>
  <si>
    <t>Colonial Beach</t>
  </si>
  <si>
    <t>Dumfries</t>
  </si>
  <si>
    <t>Farmville</t>
  </si>
  <si>
    <t>Front Royal</t>
  </si>
  <si>
    <t>Herndon</t>
  </si>
  <si>
    <t>Leesburg</t>
  </si>
  <si>
    <t>Luray</t>
  </si>
  <si>
    <t>Marion</t>
  </si>
  <si>
    <t>Purcellville</t>
  </si>
  <si>
    <t>Richlands</t>
  </si>
  <si>
    <t>Rocky Mount</t>
  </si>
  <si>
    <t>Smithfield</t>
  </si>
  <si>
    <t>South Boston</t>
  </si>
  <si>
    <t>South Hill</t>
  </si>
  <si>
    <t>Strasburg</t>
  </si>
  <si>
    <t>Vienna</t>
  </si>
  <si>
    <t>Vinton</t>
  </si>
  <si>
    <t>Warrenton</t>
  </si>
  <si>
    <t>West Point</t>
  </si>
  <si>
    <t>Woodstock</t>
  </si>
  <si>
    <t>Wytheville</t>
  </si>
  <si>
    <t>Grand Total</t>
  </si>
  <si>
    <t>Note: For detailed explanation of information in this section, refer to the Notes starting on page 167 of this report, located in the "2019 Footnotes.docx" electronic file.</t>
  </si>
  <si>
    <r>
      <rPr>
        <b/>
        <sz val="8"/>
        <rFont val="Calibri"/>
        <family val="2"/>
      </rPr>
      <t>NOTE :</t>
    </r>
    <r>
      <rPr>
        <sz val="8"/>
        <rFont val="Calibri"/>
        <family val="2"/>
      </rPr>
      <t xml:space="preserve"> Localities noted (</t>
    </r>
    <r>
      <rPr>
        <b/>
        <sz val="8"/>
        <rFont val="Calibri"/>
        <family val="2"/>
      </rPr>
      <t>#</t>
    </r>
    <r>
      <rPr>
        <sz val="8"/>
        <rFont val="Calibri"/>
        <family val="2"/>
      </rPr>
      <t>) in this exhibit were delinquent in submitting the comparative report transmittal data and/or their audited financial reports to the Auditor of Public Accounts.  Section 15.2-2510, Code of Virginia, required such information be filed by November 30 (this date has now changed to December 15 effective for Fiscal Year 2020). See footnote #3 for further detail.</t>
    </r>
  </si>
  <si>
    <t>The City of Hopewell has not yet submitted the required information as of the date of this amended report; therefore, the city's data has been excluded from this report. The population data for the city is not included in the Per Capita calculations throughout this report due to the exclusion of the data.</t>
  </si>
  <si>
    <t>EXHIBIT B</t>
  </si>
  <si>
    <t>LOCAL</t>
  </si>
  <si>
    <t>REVENUE</t>
  </si>
  <si>
    <t>Permits, Privilege Fees, and</t>
  </si>
  <si>
    <t xml:space="preserve">    General Property Taxes</t>
  </si>
  <si>
    <t xml:space="preserve">    Other Local Taxes (Exhibit B-2)</t>
  </si>
  <si>
    <t>Regulatory Licenses</t>
  </si>
  <si>
    <t>Fines and Forfeitures</t>
  </si>
  <si>
    <t>Charges for Services</t>
  </si>
  <si>
    <t>Revenue from Use of Money and Property</t>
  </si>
  <si>
    <t>Miscellaneous</t>
  </si>
  <si>
    <t>Public</t>
  </si>
  <si>
    <t>Personal Property</t>
  </si>
  <si>
    <t>Machinery</t>
  </si>
  <si>
    <t>Rental</t>
  </si>
  <si>
    <t>Real</t>
  </si>
  <si>
    <t>Service</t>
  </si>
  <si>
    <t>and</t>
  </si>
  <si>
    <t>Merchants'</t>
  </si>
  <si>
    <t>Percent of</t>
  </si>
  <si>
    <t>and Sale of</t>
  </si>
  <si>
    <t>Total Local</t>
  </si>
  <si>
    <t>Property</t>
  </si>
  <si>
    <t>Corporations</t>
  </si>
  <si>
    <t>Mobile Home</t>
  </si>
  <si>
    <t>Tools</t>
  </si>
  <si>
    <t>Capital</t>
  </si>
  <si>
    <t>Penalties</t>
  </si>
  <si>
    <t>Interest</t>
  </si>
  <si>
    <t>City of:</t>
  </si>
  <si>
    <t>12</t>
  </si>
  <si>
    <t>13</t>
  </si>
  <si>
    <t>County of:</t>
  </si>
  <si>
    <t>14</t>
  </si>
  <si>
    <t>15</t>
  </si>
  <si>
    <t>16</t>
  </si>
  <si>
    <t>17</t>
  </si>
  <si>
    <t>Town of:</t>
  </si>
  <si>
    <t>18</t>
  </si>
  <si>
    <t>19</t>
  </si>
  <si>
    <t>COMPARATIVE REPORT</t>
  </si>
  <si>
    <t>EXHIBIT B-1</t>
  </si>
  <si>
    <t>INTER-GOVERNMENTAL REVENUE</t>
  </si>
  <si>
    <t>For the Year Ended June 30, 2019</t>
  </si>
  <si>
    <t>Memo Only</t>
  </si>
  <si>
    <t>Expenditures Made on Behalf</t>
  </si>
  <si>
    <t>of the Local Government</t>
  </si>
  <si>
    <t>Payments</t>
  </si>
  <si>
    <t>Non-</t>
  </si>
  <si>
    <t>Shared</t>
  </si>
  <si>
    <t>in Lieu</t>
  </si>
  <si>
    <t>Categorical</t>
  </si>
  <si>
    <t>Expenses</t>
  </si>
  <si>
    <t>of Taxes</t>
  </si>
  <si>
    <t>State Aid</t>
  </si>
  <si>
    <t>(Categorical)</t>
  </si>
  <si>
    <t>Federal Aid</t>
  </si>
  <si>
    <t>State</t>
  </si>
  <si>
    <t>Federal</t>
  </si>
  <si>
    <t>22</t>
  </si>
  <si>
    <t>23</t>
  </si>
  <si>
    <t>24</t>
  </si>
  <si>
    <t>25</t>
  </si>
  <si>
    <t xml:space="preserve">           EXHIBIT B-2</t>
  </si>
  <si>
    <t xml:space="preserve">             PAGE 1 of 4</t>
  </si>
  <si>
    <t>Local Sales</t>
  </si>
  <si>
    <t>Consumer</t>
  </si>
  <si>
    <t>Business</t>
  </si>
  <si>
    <t>Franchise</t>
  </si>
  <si>
    <t>Motor Vehicle</t>
  </si>
  <si>
    <t>Bank</t>
  </si>
  <si>
    <t>Recordation</t>
  </si>
  <si>
    <t>Hotel and Motel</t>
  </si>
  <si>
    <t>Restaurant</t>
  </si>
  <si>
    <t>Coal, Oil,</t>
  </si>
  <si>
    <t>Other</t>
  </si>
  <si>
    <t>and Use Taxes</t>
  </si>
  <si>
    <t>Utility Taxes</t>
  </si>
  <si>
    <t>License Taxes</t>
  </si>
  <si>
    <t>Stock Taxes</t>
  </si>
  <si>
    <t>and Will Taxes</t>
  </si>
  <si>
    <t>Tobacco Taxes</t>
  </si>
  <si>
    <t>Admission Taxes</t>
  </si>
  <si>
    <t>Room Taxes</t>
  </si>
  <si>
    <t>Food Taxes</t>
  </si>
  <si>
    <t>and Gas Taxes</t>
  </si>
  <si>
    <t>Local Taxes</t>
  </si>
  <si>
    <t>28</t>
  </si>
  <si>
    <t>29</t>
  </si>
  <si>
    <t xml:space="preserve">             PAGE 2 of 4</t>
  </si>
  <si>
    <t>30</t>
  </si>
  <si>
    <t>31</t>
  </si>
  <si>
    <t xml:space="preserve">             PAGE 3 of 4</t>
  </si>
  <si>
    <t>32</t>
  </si>
  <si>
    <t>33</t>
  </si>
  <si>
    <t xml:space="preserve">             PAGE 4 of 4</t>
  </si>
  <si>
    <t>34</t>
  </si>
  <si>
    <t>35</t>
  </si>
  <si>
    <t>EXHIBIT C</t>
  </si>
  <si>
    <t>SUMMARY OF MAINTENANCE</t>
  </si>
  <si>
    <t>AND OPERATIONS EXPENDITURES</t>
  </si>
  <si>
    <t>BY</t>
  </si>
  <si>
    <t>FUNCTION</t>
  </si>
  <si>
    <t>Administration (Exhibit C-1)</t>
  </si>
  <si>
    <t>Judicial Administration (Exhibit C-2)</t>
  </si>
  <si>
    <t>Public Safety (Exhibit C-3)</t>
  </si>
  <si>
    <t>Public Works (Exhibit C-4)</t>
  </si>
  <si>
    <t>Health and Human Services (Exhibit C-5)</t>
  </si>
  <si>
    <t>Education (Exhibit C-6)</t>
  </si>
  <si>
    <t>Parks, Recreation, and Cultural (Exhibit C-7)</t>
  </si>
  <si>
    <t>Community Development (Exhibit C-8)</t>
  </si>
  <si>
    <t>Nondepartmental</t>
  </si>
  <si>
    <t>Health</t>
  </si>
  <si>
    <t>Parks,</t>
  </si>
  <si>
    <t>of</t>
  </si>
  <si>
    <t>Govenrment</t>
  </si>
  <si>
    <t>Judicial</t>
  </si>
  <si>
    <t>Recreation,</t>
  </si>
  <si>
    <t>Community</t>
  </si>
  <si>
    <t>Average</t>
  </si>
  <si>
    <t>Expenditures</t>
  </si>
  <si>
    <t>Administration</t>
  </si>
  <si>
    <t>Safety</t>
  </si>
  <si>
    <t>Works</t>
  </si>
  <si>
    <t>Human Services</t>
  </si>
  <si>
    <t>Education</t>
  </si>
  <si>
    <t>and Cultural</t>
  </si>
  <si>
    <t>Development</t>
  </si>
  <si>
    <t>*</t>
  </si>
  <si>
    <t>38</t>
  </si>
  <si>
    <t>39</t>
  </si>
  <si>
    <t>40</t>
  </si>
  <si>
    <t>41</t>
  </si>
  <si>
    <t>42</t>
  </si>
  <si>
    <t>43</t>
  </si>
  <si>
    <t>44</t>
  </si>
  <si>
    <t>45</t>
  </si>
  <si>
    <t>EXHIBIT C-1</t>
  </si>
  <si>
    <t>GENERAL GOVERNMENT ADMINISTRATION</t>
  </si>
  <si>
    <t>EXPENDITURES BY ACTIVITY</t>
  </si>
  <si>
    <t>Source of Funds for Expenditures</t>
  </si>
  <si>
    <t>Legislative</t>
  </si>
  <si>
    <t>General and Financial Administration</t>
  </si>
  <si>
    <t>Board of Elections</t>
  </si>
  <si>
    <t>Federal Categorical</t>
  </si>
  <si>
    <t>Commonwealth</t>
  </si>
  <si>
    <t>Reported Elements (Memo Only)</t>
  </si>
  <si>
    <t>Categorical Aid</t>
  </si>
  <si>
    <t>Central</t>
  </si>
  <si>
    <t>Risk</t>
  </si>
  <si>
    <t>General and</t>
  </si>
  <si>
    <t>Commissioner</t>
  </si>
  <si>
    <t>Data</t>
  </si>
  <si>
    <t>Automotive</t>
  </si>
  <si>
    <t>Purchasing/</t>
  </si>
  <si>
    <t>Management/</t>
  </si>
  <si>
    <t>Local Charges</t>
  </si>
  <si>
    <t>Financial</t>
  </si>
  <si>
    <t>Board of</t>
  </si>
  <si>
    <t>Treasurer</t>
  </si>
  <si>
    <t>Processing</t>
  </si>
  <si>
    <t>Motor Pool</t>
  </si>
  <si>
    <t>Central Stores</t>
  </si>
  <si>
    <t>Print Shop</t>
  </si>
  <si>
    <t>Self Insurance</t>
  </si>
  <si>
    <t>for Services</t>
  </si>
  <si>
    <t>Elections</t>
  </si>
  <si>
    <t>48</t>
  </si>
  <si>
    <t>49</t>
  </si>
  <si>
    <t>50</t>
  </si>
  <si>
    <t>51</t>
  </si>
  <si>
    <t>52</t>
  </si>
  <si>
    <t>53</t>
  </si>
  <si>
    <t>54</t>
  </si>
  <si>
    <t>55</t>
  </si>
  <si>
    <t>EXHIBIT C-2</t>
  </si>
  <si>
    <t>JUDICIAL ADMINISTRATION</t>
  </si>
  <si>
    <t>Courts</t>
  </si>
  <si>
    <t>Commonwealth's Attorney</t>
  </si>
  <si>
    <t>Commonwealth Categorical Aid</t>
  </si>
  <si>
    <t>Clerk of the</t>
  </si>
  <si>
    <t>Commonwealth's</t>
  </si>
  <si>
    <t>Per Capita</t>
  </si>
  <si>
    <t>Circuit Court</t>
  </si>
  <si>
    <t>Sheriff</t>
  </si>
  <si>
    <t>Attorney</t>
  </si>
  <si>
    <t>58</t>
  </si>
  <si>
    <t>59</t>
  </si>
  <si>
    <t>60</t>
  </si>
  <si>
    <t>61</t>
  </si>
  <si>
    <t>62</t>
  </si>
  <si>
    <t>63</t>
  </si>
  <si>
    <t>64</t>
  </si>
  <si>
    <t>65</t>
  </si>
  <si>
    <t>EXHIBIT C-3</t>
  </si>
  <si>
    <t>PUBLIC SAFETY</t>
  </si>
  <si>
    <t>Law Enforcement and Traffic Control</t>
  </si>
  <si>
    <t>Fire and Rescue Services</t>
  </si>
  <si>
    <t>Correction and Detention</t>
  </si>
  <si>
    <t>Inspections</t>
  </si>
  <si>
    <t>Other Protection</t>
  </si>
  <si>
    <t>(Memo Only)</t>
  </si>
  <si>
    <t>City/County</t>
  </si>
  <si>
    <t>Local</t>
  </si>
  <si>
    <t>Law Enforcement</t>
  </si>
  <si>
    <t>Fire and</t>
  </si>
  <si>
    <t>Corrections</t>
  </si>
  <si>
    <t>Operated</t>
  </si>
  <si>
    <t>Probation</t>
  </si>
  <si>
    <t>Charges</t>
  </si>
  <si>
    <t>and Traffic</t>
  </si>
  <si>
    <t>Rescue</t>
  </si>
  <si>
    <t>Institutions</t>
  </si>
  <si>
    <t>Office</t>
  </si>
  <si>
    <t>Control</t>
  </si>
  <si>
    <t>Services</t>
  </si>
  <si>
    <t>Detention</t>
  </si>
  <si>
    <t>Protection</t>
  </si>
  <si>
    <t>68</t>
  </si>
  <si>
    <t>69</t>
  </si>
  <si>
    <t>70</t>
  </si>
  <si>
    <t>71</t>
  </si>
  <si>
    <t>72</t>
  </si>
  <si>
    <t>73</t>
  </si>
  <si>
    <t>74</t>
  </si>
  <si>
    <t>75</t>
  </si>
  <si>
    <t xml:space="preserve"> REPORT</t>
  </si>
  <si>
    <t>EXHIBIT C-4</t>
  </si>
  <si>
    <t>PUBLIC WORKS</t>
  </si>
  <si>
    <t xml:space="preserve"> EXPENDITURES BY ACTIVITY</t>
  </si>
  <si>
    <t>Source of Expenditures</t>
  </si>
  <si>
    <t>Maintenance of Highways,</t>
  </si>
  <si>
    <t>Maintenance of General</t>
  </si>
  <si>
    <t xml:space="preserve">Expenditures Made </t>
  </si>
  <si>
    <t>Streets, Bridges, and Sidewalks</t>
  </si>
  <si>
    <t>Sanitation and Waste Removal</t>
  </si>
  <si>
    <t>Buildings and Grounds</t>
  </si>
  <si>
    <t>on Behalf of the</t>
  </si>
  <si>
    <t>Local Government</t>
  </si>
  <si>
    <t>78</t>
  </si>
  <si>
    <t>79</t>
  </si>
  <si>
    <t>80</t>
  </si>
  <si>
    <t>81</t>
  </si>
  <si>
    <t>82</t>
  </si>
  <si>
    <t>83</t>
  </si>
  <si>
    <t>84</t>
  </si>
  <si>
    <t>85</t>
  </si>
  <si>
    <t>EXHIBIT C-5</t>
  </si>
  <si>
    <t>HEALTH AND HUMAN SERVICES</t>
  </si>
  <si>
    <t>Behavioral Health and Developmental Services</t>
  </si>
  <si>
    <t>Income Support Benefits/Social Services</t>
  </si>
  <si>
    <t>Sources of Funds for Expenditures</t>
  </si>
  <si>
    <t>Expenditures Made on Behalf of</t>
  </si>
  <si>
    <t>the Local Government</t>
  </si>
  <si>
    <t>Tax Relief for the</t>
  </si>
  <si>
    <t xml:space="preserve">Behavioral Health </t>
  </si>
  <si>
    <t>Income Support</t>
  </si>
  <si>
    <t>Elderly, Handicapped</t>
  </si>
  <si>
    <t xml:space="preserve">&amp; Developmental </t>
  </si>
  <si>
    <t xml:space="preserve"> Benefits &amp;</t>
  </si>
  <si>
    <t>and Veterans</t>
  </si>
  <si>
    <t>Social Services</t>
  </si>
  <si>
    <t>EXHIBIT C-6</t>
  </si>
  <si>
    <t>EDUCATION</t>
  </si>
  <si>
    <t>Elementary, Secondary and Other Education</t>
  </si>
  <si>
    <t>School Food Services and Other</t>
  </si>
  <si>
    <t>Contributions to</t>
  </si>
  <si>
    <t>Instruction</t>
  </si>
  <si>
    <t>Administration, Attendance and Health</t>
  </si>
  <si>
    <t>Pupil Transportation Services</t>
  </si>
  <si>
    <t>Operation and Maintenance Services</t>
  </si>
  <si>
    <t>Non-Instructional Operations</t>
  </si>
  <si>
    <t>Community Colleges</t>
  </si>
  <si>
    <t>State Expenditures</t>
  </si>
  <si>
    <t>Made on Behalf</t>
  </si>
  <si>
    <t>Administration,</t>
  </si>
  <si>
    <t>Pupil</t>
  </si>
  <si>
    <t>Operation and</t>
  </si>
  <si>
    <t>Non</t>
  </si>
  <si>
    <t>Contributions</t>
  </si>
  <si>
    <t>of the Local</t>
  </si>
  <si>
    <t>Attendance,</t>
  </si>
  <si>
    <t>Transportation</t>
  </si>
  <si>
    <t>Maintenance</t>
  </si>
  <si>
    <t>Instructional</t>
  </si>
  <si>
    <t>to Community</t>
  </si>
  <si>
    <t>Total Education</t>
  </si>
  <si>
    <t>and Health</t>
  </si>
  <si>
    <t>Colleges</t>
  </si>
  <si>
    <t>98</t>
  </si>
  <si>
    <t>99</t>
  </si>
  <si>
    <t>100</t>
  </si>
  <si>
    <t>101</t>
  </si>
  <si>
    <t>102</t>
  </si>
  <si>
    <t>103</t>
  </si>
  <si>
    <t>104</t>
  </si>
  <si>
    <t>105</t>
  </si>
  <si>
    <t>EXHIBIT C-7</t>
  </si>
  <si>
    <t>PARKS, RECREATION AND CULTURAL</t>
  </si>
  <si>
    <t>Parks and Recreation</t>
  </si>
  <si>
    <t>Cultural Enrichment</t>
  </si>
  <si>
    <t>Public Libraries</t>
  </si>
  <si>
    <t>Parks and</t>
  </si>
  <si>
    <t>Cultural</t>
  </si>
  <si>
    <t>Recreation</t>
  </si>
  <si>
    <t>Enrichment</t>
  </si>
  <si>
    <t>Libraries</t>
  </si>
  <si>
    <t>108</t>
  </si>
  <si>
    <t>109</t>
  </si>
  <si>
    <t>110</t>
  </si>
  <si>
    <t>111</t>
  </si>
  <si>
    <t>112</t>
  </si>
  <si>
    <t>113</t>
  </si>
  <si>
    <t>114</t>
  </si>
  <si>
    <t>115</t>
  </si>
  <si>
    <t>EXHIBIT C-8</t>
  </si>
  <si>
    <t>COMMUNITY DEVELOPMENT</t>
  </si>
  <si>
    <t>Planning and</t>
  </si>
  <si>
    <t>Community Development</t>
  </si>
  <si>
    <t>Environmental Management</t>
  </si>
  <si>
    <t>Cooperative Extension Program</t>
  </si>
  <si>
    <t>Cooperative</t>
  </si>
  <si>
    <t>Environmental</t>
  </si>
  <si>
    <t>Extension</t>
  </si>
  <si>
    <t>for Service</t>
  </si>
  <si>
    <t>Management</t>
  </si>
  <si>
    <t>Programs</t>
  </si>
  <si>
    <t>118</t>
  </si>
  <si>
    <t>119</t>
  </si>
  <si>
    <t>120</t>
  </si>
  <si>
    <t>121</t>
  </si>
  <si>
    <t>122</t>
  </si>
  <si>
    <t>123</t>
  </si>
  <si>
    <t>124</t>
  </si>
  <si>
    <t>125</t>
  </si>
  <si>
    <t>EXHIBIT D</t>
  </si>
  <si>
    <t>CAPITAL PROJECTS FOR</t>
  </si>
  <si>
    <t>GENERAL GOVERNMENT</t>
  </si>
  <si>
    <t>S o u r c e s   o f   F u n d s</t>
  </si>
  <si>
    <t>A p p l i c a t i o n   o f   F u n d s</t>
  </si>
  <si>
    <t>Expenditures Made  on Behalf</t>
  </si>
  <si>
    <t>Transfers</t>
  </si>
  <si>
    <t>From General</t>
  </si>
  <si>
    <t>From Other</t>
  </si>
  <si>
    <t>Streets, Roads,</t>
  </si>
  <si>
    <t>Other General</t>
  </si>
  <si>
    <t>Transfers to</t>
  </si>
  <si>
    <t>to Other</t>
  </si>
  <si>
    <t>State Grants</t>
  </si>
  <si>
    <t>Federal Grants</t>
  </si>
  <si>
    <t>Debt Proceeds</t>
  </si>
  <si>
    <t>Interest Income</t>
  </si>
  <si>
    <t>Sale of Property</t>
  </si>
  <si>
    <t>Governments</t>
  </si>
  <si>
    <t>Sources</t>
  </si>
  <si>
    <t>and Bridges</t>
  </si>
  <si>
    <t>Non-Designated</t>
  </si>
  <si>
    <t>Applications</t>
  </si>
  <si>
    <t>State/Federal</t>
  </si>
  <si>
    <t>128</t>
  </si>
  <si>
    <t>129</t>
  </si>
  <si>
    <t>Memo only</t>
  </si>
  <si>
    <t>130</t>
  </si>
  <si>
    <t>131</t>
  </si>
  <si>
    <t>132</t>
  </si>
  <si>
    <t>133</t>
  </si>
  <si>
    <t>134</t>
  </si>
  <si>
    <t>135</t>
  </si>
  <si>
    <t>EXHIBIT E</t>
  </si>
  <si>
    <t>DEBT SERVICE FOR</t>
  </si>
  <si>
    <t>PAGE 1 OF 4</t>
  </si>
  <si>
    <t>Application  of  Funds</t>
  </si>
  <si>
    <t>Sources of Funds</t>
  </si>
  <si>
    <t>Redemption of Debt</t>
  </si>
  <si>
    <t>Debt Interest Costs</t>
  </si>
  <si>
    <t>Transfers From</t>
  </si>
  <si>
    <t>Direct Sources</t>
  </si>
  <si>
    <t>138</t>
  </si>
  <si>
    <t>139</t>
  </si>
  <si>
    <t>PAGE 2 OF 4</t>
  </si>
  <si>
    <t>140</t>
  </si>
  <si>
    <t>141</t>
  </si>
  <si>
    <t>PAGE 3 OF 4</t>
  </si>
  <si>
    <t>142</t>
  </si>
  <si>
    <t>143</t>
  </si>
  <si>
    <t>PAGE 4 OF 4</t>
  </si>
  <si>
    <t>144</t>
  </si>
  <si>
    <t>145</t>
  </si>
  <si>
    <t>EXHIBIT F</t>
  </si>
  <si>
    <t>SUMMARY OF</t>
  </si>
  <si>
    <t xml:space="preserve"> ENTERPRISE ACTIVITIES</t>
  </si>
  <si>
    <t>Revenues From Direct Charges and Contributions</t>
  </si>
  <si>
    <t>Local Government Enterprise Expenses</t>
  </si>
  <si>
    <t>Payments to Other Local</t>
  </si>
  <si>
    <t>Payments To</t>
  </si>
  <si>
    <t>Contributions/Payments</t>
  </si>
  <si>
    <t>Governments for Enterprise Activities</t>
  </si>
  <si>
    <t>Enterprise Type Authorities</t>
  </si>
  <si>
    <t>in Support of Operating Expenditures</t>
  </si>
  <si>
    <t>Net Transfers</t>
  </si>
  <si>
    <t>From the</t>
  </si>
  <si>
    <t>General Operating</t>
  </si>
  <si>
    <t>(To) From General</t>
  </si>
  <si>
    <t>From Other Local</t>
  </si>
  <si>
    <t>Funds Available</t>
  </si>
  <si>
    <t>Operating</t>
  </si>
  <si>
    <t>Debt Interest</t>
  </si>
  <si>
    <t>and Interest</t>
  </si>
  <si>
    <t>User Charges</t>
  </si>
  <si>
    <t>Government Funds</t>
  </si>
  <si>
    <t>for Operations</t>
  </si>
  <si>
    <t>Depreciation</t>
  </si>
  <si>
    <t>After Expenses</t>
  </si>
  <si>
    <t>EXHIBIT G</t>
  </si>
  <si>
    <t>SUMMARY OF OUTSTANDING DEBT</t>
  </si>
  <si>
    <t>At June 30, 2019</t>
  </si>
  <si>
    <t>G r o s s  D e b t</t>
  </si>
  <si>
    <t>Gross Debt by Function</t>
  </si>
  <si>
    <t>Balance of Net Debt</t>
  </si>
  <si>
    <t>Bond and</t>
  </si>
  <si>
    <t>Streets,</t>
  </si>
  <si>
    <t>Bond Issue</t>
  </si>
  <si>
    <t>Literary</t>
  </si>
  <si>
    <t>Long-Term</t>
  </si>
  <si>
    <t>Temporary</t>
  </si>
  <si>
    <t>Roads,</t>
  </si>
  <si>
    <t>Funds</t>
  </si>
  <si>
    <t>Anticipation Loans</t>
  </si>
  <si>
    <t>Fund Loans</t>
  </si>
  <si>
    <t>Obligations</t>
  </si>
  <si>
    <t>Loans</t>
  </si>
  <si>
    <t>Activities</t>
  </si>
  <si>
    <t>Restricted</t>
  </si>
  <si>
    <t>Census</t>
  </si>
  <si>
    <t>158</t>
  </si>
  <si>
    <t>159</t>
  </si>
  <si>
    <t>160</t>
  </si>
  <si>
    <t>161</t>
  </si>
  <si>
    <t>EXHIBIT H</t>
  </si>
  <si>
    <t>PAGE 1 OF 3</t>
  </si>
  <si>
    <t>Average Daily</t>
  </si>
  <si>
    <t>Revenue Capacity</t>
  </si>
  <si>
    <t>Composite</t>
  </si>
  <si>
    <t>Real Estate Tax Rate</t>
  </si>
  <si>
    <t>Total Real</t>
  </si>
  <si>
    <t xml:space="preserve">Land Area </t>
  </si>
  <si>
    <t xml:space="preserve">Population </t>
  </si>
  <si>
    <t>Unemployment</t>
  </si>
  <si>
    <t>Membership in</t>
  </si>
  <si>
    <t>Fiscal Stress</t>
  </si>
  <si>
    <t>CY2018 or FY2019</t>
  </si>
  <si>
    <t>Estate Taxable</t>
  </si>
  <si>
    <t>Estimates</t>
  </si>
  <si>
    <t>(Square Miles)</t>
  </si>
  <si>
    <t>Density</t>
  </si>
  <si>
    <t>Rate (%)</t>
  </si>
  <si>
    <t>Public Schools</t>
  </si>
  <si>
    <t>Rank Score</t>
  </si>
  <si>
    <t>(per $100 of</t>
  </si>
  <si>
    <t>Valuation</t>
  </si>
  <si>
    <t xml:space="preserve">    Locality</t>
  </si>
  <si>
    <t>2018</t>
  </si>
  <si>
    <t>2010</t>
  </si>
  <si>
    <t>2019</t>
  </si>
  <si>
    <t>2017</t>
  </si>
  <si>
    <t>Assessed Value)</t>
  </si>
  <si>
    <t>2018 (in millions)</t>
  </si>
  <si>
    <t>1</t>
  </si>
  <si>
    <t>2</t>
  </si>
  <si>
    <t>3</t>
  </si>
  <si>
    <t>4</t>
  </si>
  <si>
    <t>5</t>
  </si>
  <si>
    <t>6</t>
  </si>
  <si>
    <t>7</t>
  </si>
  <si>
    <t>8</t>
  </si>
  <si>
    <t>9</t>
  </si>
  <si>
    <t>10</t>
  </si>
  <si>
    <t>11</t>
  </si>
  <si>
    <t>20</t>
  </si>
  <si>
    <t>21</t>
  </si>
  <si>
    <t>26</t>
  </si>
  <si>
    <t>27</t>
  </si>
  <si>
    <t>36</t>
  </si>
  <si>
    <t>37</t>
  </si>
  <si>
    <t>164</t>
  </si>
  <si>
    <t>PAGE 2 OF 3</t>
  </si>
  <si>
    <t xml:space="preserve">Bland  </t>
  </si>
  <si>
    <t xml:space="preserve">Halifax </t>
  </si>
  <si>
    <t>46</t>
  </si>
  <si>
    <t>47</t>
  </si>
  <si>
    <t>165</t>
  </si>
  <si>
    <t>PAGE 3 OF 3</t>
  </si>
  <si>
    <t>56</t>
  </si>
  <si>
    <t>57</t>
  </si>
  <si>
    <t xml:space="preserve">New Kent </t>
  </si>
  <si>
    <t>66</t>
  </si>
  <si>
    <t>67</t>
  </si>
  <si>
    <t xml:space="preserve">Page  </t>
  </si>
  <si>
    <t>76</t>
  </si>
  <si>
    <t>77</t>
  </si>
  <si>
    <t>86</t>
  </si>
  <si>
    <t>87</t>
  </si>
  <si>
    <t>88</t>
  </si>
  <si>
    <t>89</t>
  </si>
  <si>
    <t>90</t>
  </si>
  <si>
    <t>91</t>
  </si>
  <si>
    <t>92</t>
  </si>
  <si>
    <t>93</t>
  </si>
  <si>
    <t>94</t>
  </si>
  <si>
    <t>95</t>
  </si>
  <si>
    <t xml:space="preserve">NOTES:  </t>
  </si>
  <si>
    <t>1)  For detailed explanation of information in this section, refer to the Notes starting on page 167 of this report, located in the "2019 Footnotes.docx" electronic file.</t>
  </si>
  <si>
    <t>2) Towns are excluded from presentation in this exhibit due to a lack of available complete data.</t>
  </si>
  <si>
    <t>166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</si>
</sst>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4" formatCode="_(&quot;$&quot;* #,##0.00_);_(&quot;$&quot;* \(#,##0.00\);_(&quot;$&quot;* &quot;-&quot;??_);_(@_)"/>
    <numFmt numFmtId="43" formatCode="_(* #,##0.00_);_(* \(#,##0.00\);_(* &quot;-&quot;??_);_(@_)"/>
    <numFmt numFmtId="164" formatCode="General_)"/>
    <numFmt numFmtId="165" formatCode="General_);[Red]\-General_)"/>
    <numFmt numFmtId="166" formatCode=";;;"/>
    <numFmt numFmtId="167" formatCode="_(* #,##0_);_(* \(#,##0\);_(* &quot;-&quot;??_);_(@_)"/>
    <numFmt numFmtId="168" formatCode="_(&quot;$&quot;* #,##0_);_(&quot;$&quot;* \(#,##0\);_(&quot;$&quot;* &quot;-&quot;??_);_(@_)"/>
    <numFmt numFmtId="169" formatCode="_(&quot;$&quot;* #,##0.0_);_(&quot;$&quot;* \(#,##0.0\);_(&quot;$&quot;* &quot;-&quot;??_);_(@_)"/>
    <numFmt numFmtId="170" formatCode="_(* #,##0.0_);_(* \(#,##0.0\);_(* &quot;-&quot;??_);_(@_)"/>
    <numFmt numFmtId="171" formatCode="0_)"/>
    <numFmt numFmtId="172" formatCode="mmmm\ d\,\ yyyy"/>
    <numFmt numFmtId="173" formatCode="#,##0.0"/>
    <numFmt numFmtId="174" formatCode="0.0"/>
    <numFmt numFmtId="175" formatCode="0.000"/>
    <numFmt numFmtId="176" formatCode="_(* #,##0.000_);_(* \(#,##0.000\);_(* &quot;-&quot;??_);_(@_)"/>
    <numFmt numFmtId="177" formatCode="0.0000"/>
  </numFmts>
  <fonts count="30" x14ac:knownFonts="1">
    <font>
      <sz val="11"/>
      <color theme="1"/>
      <name val="Calibri"/>
      <family val="2"/>
      <scheme val="minor"/>
    </font>
    <font>
      <sz val="11"/>
      <color theme="1"/>
      <name val="Calibri"/>
      <family val="2"/>
      <scheme val="minor"/>
    </font>
    <font>
      <sz val="8"/>
      <name val="Helv"/>
    </font>
    <font>
      <sz val="12"/>
      <name val="Calibri"/>
      <family val="2"/>
      <scheme val="minor"/>
    </font>
    <font>
      <sz val="12"/>
      <color theme="1"/>
      <name val="Calibri"/>
      <family val="2"/>
      <scheme val="minor"/>
    </font>
    <font>
      <u/>
      <sz val="8"/>
      <color theme="10"/>
      <name val="Helv"/>
    </font>
    <font>
      <u/>
      <sz val="12"/>
      <color theme="10"/>
      <name val="Calibri"/>
      <family val="2"/>
      <scheme val="minor"/>
    </font>
    <font>
      <sz val="10"/>
      <name val="MS Serif"/>
      <family val="1"/>
    </font>
    <font>
      <sz val="6"/>
      <name val="MS Serif"/>
      <family val="1"/>
    </font>
    <font>
      <sz val="10"/>
      <name val="Arial"/>
      <family val="2"/>
    </font>
    <font>
      <b/>
      <sz val="11"/>
      <color theme="1"/>
      <name val="Calibri"/>
      <family val="2"/>
      <scheme val="minor"/>
    </font>
    <font>
      <b/>
      <sz val="12"/>
      <color rgb="FFFF0000"/>
      <name val="Calibri"/>
      <family val="2"/>
      <scheme val="minor"/>
    </font>
    <font>
      <b/>
      <sz val="12"/>
      <color indexed="8"/>
      <name val="Calibri"/>
      <family val="2"/>
    </font>
    <font>
      <u/>
      <sz val="10"/>
      <color indexed="12"/>
      <name val="Arial"/>
      <family val="2"/>
    </font>
    <font>
      <b/>
      <sz val="12"/>
      <color theme="1"/>
      <name val="Calibri"/>
      <family val="2"/>
      <scheme val="minor"/>
    </font>
    <font>
      <b/>
      <u/>
      <sz val="10"/>
      <color theme="10"/>
      <name val="Calibri"/>
      <family val="2"/>
      <scheme val="minor"/>
    </font>
    <font>
      <sz val="10"/>
      <name val="Arial"/>
    </font>
    <font>
      <b/>
      <u/>
      <sz val="12"/>
      <color theme="10"/>
      <name val="Calibri"/>
      <family val="2"/>
      <scheme val="minor"/>
    </font>
    <font>
      <sz val="9"/>
      <name val="Calibri"/>
      <family val="2"/>
      <scheme val="minor"/>
    </font>
    <font>
      <i/>
      <sz val="9"/>
      <name val="Calibri"/>
      <family val="2"/>
      <scheme val="minor"/>
    </font>
    <font>
      <sz val="8"/>
      <name val="Calibri"/>
      <family val="2"/>
      <scheme val="minor"/>
    </font>
    <font>
      <sz val="8.5"/>
      <name val="Calibri"/>
      <family val="2"/>
      <scheme val="minor"/>
    </font>
    <font>
      <b/>
      <sz val="8.5"/>
      <name val="Calibri"/>
      <family val="2"/>
      <scheme val="minor"/>
    </font>
    <font>
      <b/>
      <sz val="8"/>
      <name val="Calibri"/>
      <family val="2"/>
    </font>
    <font>
      <sz val="8"/>
      <name val="Calibri"/>
      <family val="2"/>
    </font>
    <font>
      <b/>
      <sz val="9"/>
      <name val="Calibri"/>
      <family val="2"/>
      <scheme val="minor"/>
    </font>
    <font>
      <sz val="11"/>
      <name val="Calibri"/>
      <family val="2"/>
      <scheme val="minor"/>
    </font>
    <font>
      <i/>
      <sz val="8"/>
      <name val="Calibri"/>
      <family val="2"/>
      <scheme val="minor"/>
    </font>
    <font>
      <b/>
      <sz val="8"/>
      <name val="Calibri"/>
      <family val="2"/>
      <scheme val="minor"/>
    </font>
    <font>
      <vertAlign val="superscript"/>
      <sz val="8"/>
      <name val="Calibri"/>
      <family val="2"/>
      <scheme val="minor"/>
    </font>
  </fonts>
  <fills count="2">
    <fill>
      <patternFill patternType="none"/>
    </fill>
    <fill>
      <patternFill patternType="gray125"/>
    </fill>
  </fills>
  <borders count="5">
    <border>
      <left/>
      <right/>
      <top/>
      <bottom/>
      <diagonal/>
    </border>
    <border>
      <left/>
      <right/>
      <top/>
      <bottom style="thin">
        <color indexed="8"/>
      </bottom>
      <diagonal/>
    </border>
    <border>
      <left/>
      <right/>
      <top/>
      <bottom style="thin">
        <color indexed="64"/>
      </bottom>
      <diagonal/>
    </border>
    <border>
      <left/>
      <right/>
      <top/>
      <bottom style="double">
        <color indexed="64"/>
      </bottom>
      <diagonal/>
    </border>
    <border>
      <left/>
      <right/>
      <top/>
      <bottom style="double">
        <color indexed="8"/>
      </bottom>
      <diagonal/>
    </border>
  </borders>
  <cellStyleXfs count="16">
    <xf numFmtId="0" fontId="0" fillId="0" borderId="0"/>
    <xf numFmtId="164" fontId="2" fillId="0" borderId="0"/>
    <xf numFmtId="0" fontId="1" fillId="0" borderId="0"/>
    <xf numFmtId="164" fontId="5" fillId="0" borderId="0" applyNumberForma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165" fontId="2" fillId="0" borderId="0"/>
    <xf numFmtId="44" fontId="8" fillId="0" borderId="0" applyFont="0" applyFill="0" applyBorder="0" applyAlignment="0" applyProtection="0"/>
    <xf numFmtId="43" fontId="8" fillId="0" borderId="0" applyFont="0" applyFill="0" applyBorder="0" applyAlignment="0" applyProtection="0"/>
    <xf numFmtId="0" fontId="9" fillId="0" borderId="0"/>
    <xf numFmtId="43" fontId="9" fillId="0" borderId="0" applyFont="0" applyFill="0" applyBorder="0" applyAlignment="0" applyProtection="0"/>
    <xf numFmtId="43" fontId="7" fillId="0" borderId="0" applyFont="0" applyFill="0" applyBorder="0" applyAlignment="0" applyProtection="0"/>
    <xf numFmtId="0" fontId="13" fillId="0" borderId="0" applyNumberFormat="0" applyFill="0" applyBorder="0" applyAlignment="0" applyProtection="0">
      <alignment vertical="top"/>
      <protection locked="0"/>
    </xf>
    <xf numFmtId="165" fontId="2" fillId="0" borderId="0"/>
    <xf numFmtId="0" fontId="16" fillId="0" borderId="0"/>
    <xf numFmtId="43" fontId="16" fillId="0" borderId="0" applyFont="0" applyFill="0" applyBorder="0" applyAlignment="0" applyProtection="0"/>
  </cellStyleXfs>
  <cellXfs count="303">
    <xf numFmtId="0" fontId="0" fillId="0" borderId="0" xfId="0"/>
    <xf numFmtId="164" fontId="3" fillId="0" borderId="0" xfId="1" quotePrefix="1" applyFont="1" applyAlignment="1">
      <alignment horizontal="left"/>
    </xf>
    <xf numFmtId="164" fontId="3" fillId="0" borderId="0" xfId="1" applyFont="1"/>
    <xf numFmtId="0" fontId="4" fillId="0" borderId="0" xfId="2" applyFont="1"/>
    <xf numFmtId="0" fontId="1" fillId="0" borderId="0" xfId="2" applyFont="1"/>
    <xf numFmtId="164" fontId="6" fillId="0" borderId="0" xfId="3" applyFont="1"/>
    <xf numFmtId="164" fontId="6" fillId="0" borderId="0" xfId="3" quotePrefix="1" applyFont="1"/>
    <xf numFmtId="164" fontId="6" fillId="0" borderId="0" xfId="3" applyNumberFormat="1" applyFont="1"/>
    <xf numFmtId="0" fontId="11" fillId="0" borderId="0" xfId="0" applyFont="1" applyAlignment="1">
      <alignment vertical="center"/>
    </xf>
    <xf numFmtId="0" fontId="4" fillId="0" borderId="0" xfId="0" applyFont="1" applyAlignment="1">
      <alignment vertical="center"/>
    </xf>
    <xf numFmtId="0" fontId="4" fillId="0" borderId="0" xfId="0" applyFont="1" applyAlignment="1"/>
    <xf numFmtId="0" fontId="4" fillId="0" borderId="0" xfId="0" applyFont="1"/>
    <xf numFmtId="0" fontId="14" fillId="0" borderId="0" xfId="0" applyFont="1"/>
    <xf numFmtId="0" fontId="10" fillId="0" borderId="0" xfId="0" applyFont="1"/>
    <xf numFmtId="164" fontId="3" fillId="0" borderId="0" xfId="1" quotePrefix="1" applyFont="1" applyAlignment="1">
      <alignment horizontal="left"/>
    </xf>
    <xf numFmtId="164" fontId="3" fillId="0" borderId="0" xfId="1" quotePrefix="1" applyFont="1" applyAlignment="1"/>
    <xf numFmtId="164" fontId="15" fillId="0" borderId="0" xfId="3" quotePrefix="1" applyFont="1" applyAlignment="1"/>
    <xf numFmtId="0" fontId="4" fillId="0" borderId="0" xfId="0" applyFont="1" applyAlignment="1">
      <alignment horizontal="left" wrapText="1"/>
    </xf>
    <xf numFmtId="0" fontId="4" fillId="0" borderId="0" xfId="0" applyFont="1" applyAlignment="1">
      <alignment wrapText="1"/>
    </xf>
    <xf numFmtId="164" fontId="17" fillId="0" borderId="0" xfId="3" quotePrefix="1" applyFont="1" applyAlignment="1"/>
    <xf numFmtId="164" fontId="18" fillId="0" borderId="0" xfId="1" applyFont="1" applyAlignment="1">
      <alignment vertical="center"/>
    </xf>
    <xf numFmtId="164" fontId="19" fillId="0" borderId="0" xfId="1" applyFont="1" applyAlignment="1">
      <alignment vertical="center"/>
    </xf>
    <xf numFmtId="164" fontId="20" fillId="0" borderId="0" xfId="1" applyFont="1" applyAlignment="1">
      <alignment vertical="center"/>
    </xf>
    <xf numFmtId="164" fontId="18" fillId="0" borderId="0" xfId="1" applyFont="1" applyAlignment="1">
      <alignment horizontal="right" vertical="center"/>
    </xf>
    <xf numFmtId="37" fontId="18" fillId="0" borderId="0" xfId="1" applyNumberFormat="1" applyFont="1" applyAlignment="1">
      <alignment vertical="center"/>
    </xf>
    <xf numFmtId="166" fontId="18" fillId="0" borderId="0" xfId="1" applyNumberFormat="1" applyFont="1" applyAlignment="1">
      <alignment vertical="center"/>
    </xf>
    <xf numFmtId="164" fontId="18" fillId="0" borderId="0" xfId="1" quotePrefix="1" applyFont="1" applyAlignment="1">
      <alignment horizontal="left" vertical="center"/>
    </xf>
    <xf numFmtId="164" fontId="20" fillId="0" borderId="0" xfId="1" applyFont="1" applyAlignment="1">
      <alignment horizontal="right" vertical="center"/>
    </xf>
    <xf numFmtId="164" fontId="20" fillId="0" borderId="1" xfId="1" applyFont="1" applyBorder="1" applyAlignment="1">
      <alignment horizontal="centerContinuous" vertical="center"/>
    </xf>
    <xf numFmtId="164" fontId="20" fillId="0" borderId="0" xfId="1" applyFont="1" applyAlignment="1">
      <alignment horizontal="centerContinuous" vertical="center"/>
    </xf>
    <xf numFmtId="164" fontId="20" fillId="0" borderId="0" xfId="1" applyFont="1" applyAlignment="1">
      <alignment horizontal="center" vertical="center"/>
    </xf>
    <xf numFmtId="164" fontId="20" fillId="0" borderId="1" xfId="1" applyFont="1" applyBorder="1" applyAlignment="1">
      <alignment horizontal="center" vertical="center"/>
    </xf>
    <xf numFmtId="164" fontId="20" fillId="0" borderId="1" xfId="1" applyFont="1" applyBorder="1" applyAlignment="1">
      <alignment vertical="center"/>
    </xf>
    <xf numFmtId="164" fontId="21" fillId="0" borderId="0" xfId="1" applyFont="1" applyAlignment="1">
      <alignment vertical="center"/>
    </xf>
    <xf numFmtId="44" fontId="20" fillId="0" borderId="0" xfId="5" applyFont="1" applyFill="1" applyAlignment="1" applyProtection="1">
      <alignment vertical="center"/>
    </xf>
    <xf numFmtId="43" fontId="20" fillId="0" borderId="0" xfId="4" applyFont="1" applyFill="1" applyAlignment="1" applyProtection="1">
      <alignment vertical="center"/>
    </xf>
    <xf numFmtId="168" fontId="20" fillId="0" borderId="0" xfId="5" applyNumberFormat="1" applyFont="1" applyFill="1" applyAlignment="1" applyProtection="1">
      <alignment vertical="center"/>
    </xf>
    <xf numFmtId="168" fontId="21" fillId="0" borderId="0" xfId="5" applyNumberFormat="1" applyFont="1" applyFill="1" applyAlignment="1" applyProtection="1">
      <alignment vertical="center"/>
    </xf>
    <xf numFmtId="167" fontId="20" fillId="0" borderId="0" xfId="4" applyNumberFormat="1" applyFont="1" applyFill="1" applyAlignment="1" applyProtection="1">
      <alignment vertical="center"/>
    </xf>
    <xf numFmtId="37" fontId="21" fillId="0" borderId="0" xfId="1" applyNumberFormat="1" applyFont="1" applyAlignment="1">
      <alignment vertical="center"/>
    </xf>
    <xf numFmtId="43" fontId="20" fillId="0" borderId="0" xfId="4" applyFont="1" applyFill="1" applyBorder="1" applyAlignment="1" applyProtection="1">
      <alignment vertical="center"/>
    </xf>
    <xf numFmtId="166" fontId="21" fillId="0" borderId="0" xfId="1" applyNumberFormat="1" applyFont="1" applyAlignment="1">
      <alignment vertical="center"/>
    </xf>
    <xf numFmtId="164" fontId="20" fillId="0" borderId="2" xfId="1" applyFont="1" applyBorder="1" applyAlignment="1">
      <alignment vertical="center"/>
    </xf>
    <xf numFmtId="167" fontId="20" fillId="0" borderId="2" xfId="4" applyNumberFormat="1" applyFont="1" applyFill="1" applyBorder="1" applyAlignment="1" applyProtection="1">
      <alignment vertical="center"/>
    </xf>
    <xf numFmtId="168" fontId="20" fillId="0" borderId="2" xfId="5" applyNumberFormat="1" applyFont="1" applyFill="1" applyBorder="1" applyAlignment="1" applyProtection="1">
      <alignment vertical="center"/>
    </xf>
    <xf numFmtId="44" fontId="20" fillId="0" borderId="0" xfId="5" applyFont="1" applyFill="1" applyBorder="1" applyAlignment="1" applyProtection="1">
      <alignment vertical="center"/>
    </xf>
    <xf numFmtId="164" fontId="22" fillId="0" borderId="0" xfId="1" applyFont="1" applyAlignment="1">
      <alignment horizontal="right" vertical="center"/>
    </xf>
    <xf numFmtId="164" fontId="20" fillId="0" borderId="0" xfId="1" quotePrefix="1" applyFont="1"/>
    <xf numFmtId="164" fontId="20" fillId="0" borderId="0" xfId="1" quotePrefix="1" applyFont="1" applyAlignment="1">
      <alignment vertical="center"/>
    </xf>
    <xf numFmtId="164" fontId="20" fillId="0" borderId="0" xfId="1" quotePrefix="1" applyFont="1" applyAlignment="1">
      <alignment horizontal="left" vertical="center"/>
    </xf>
    <xf numFmtId="164" fontId="18" fillId="0" borderId="0" xfId="1" applyFont="1" applyAlignment="1">
      <alignment horizontal="left" vertical="center"/>
    </xf>
    <xf numFmtId="39" fontId="21" fillId="0" borderId="0" xfId="1" applyNumberFormat="1" applyFont="1" applyAlignment="1">
      <alignment vertical="center"/>
    </xf>
    <xf numFmtId="164" fontId="25" fillId="0" borderId="0" xfId="1" applyFont="1" applyAlignment="1">
      <alignment horizontal="right" vertical="center"/>
    </xf>
    <xf numFmtId="166" fontId="20" fillId="0" borderId="0" xfId="1" applyNumberFormat="1" applyFont="1" applyAlignment="1">
      <alignment vertical="center"/>
    </xf>
    <xf numFmtId="164" fontId="20" fillId="0" borderId="3" xfId="1" applyFont="1" applyBorder="1" applyAlignment="1">
      <alignment vertical="center"/>
    </xf>
    <xf numFmtId="167" fontId="20" fillId="0" borderId="3" xfId="4" applyNumberFormat="1" applyFont="1" applyFill="1" applyBorder="1" applyAlignment="1" applyProtection="1">
      <alignment vertical="center"/>
    </xf>
    <xf numFmtId="168" fontId="20" fillId="0" borderId="3" xfId="5" applyNumberFormat="1" applyFont="1" applyFill="1" applyBorder="1" applyAlignment="1" applyProtection="1">
      <alignment vertical="center"/>
    </xf>
    <xf numFmtId="164" fontId="26" fillId="0" borderId="0" xfId="1" applyFont="1" applyAlignment="1">
      <alignment horizontal="right" vertical="center"/>
    </xf>
    <xf numFmtId="164" fontId="20" fillId="0" borderId="0" xfId="1" quotePrefix="1" applyFont="1" applyAlignment="1"/>
    <xf numFmtId="167" fontId="20" fillId="0" borderId="0" xfId="4" applyNumberFormat="1" applyFont="1" applyFill="1" applyBorder="1" applyAlignment="1" applyProtection="1">
      <alignment vertical="center"/>
    </xf>
    <xf numFmtId="0" fontId="4" fillId="0" borderId="0" xfId="0" applyFont="1" applyAlignment="1">
      <alignment horizontal="left" wrapText="1"/>
    </xf>
    <xf numFmtId="164" fontId="6" fillId="0" borderId="0" xfId="3" applyNumberFormat="1" applyFont="1" applyAlignment="1">
      <alignment horizontal="left"/>
    </xf>
    <xf numFmtId="164" fontId="20" fillId="0" borderId="0" xfId="1" quotePrefix="1" applyFont="1" applyAlignment="1">
      <alignment horizontal="left" wrapText="1"/>
    </xf>
    <xf numFmtId="165" fontId="18" fillId="0" borderId="0" xfId="6" applyFont="1" applyAlignment="1">
      <alignment vertical="center"/>
    </xf>
    <xf numFmtId="165" fontId="20" fillId="0" borderId="0" xfId="6" applyFont="1" applyAlignment="1">
      <alignment vertical="center"/>
    </xf>
    <xf numFmtId="165" fontId="25" fillId="0" borderId="0" xfId="6" applyFont="1" applyAlignment="1">
      <alignment vertical="center"/>
    </xf>
    <xf numFmtId="165" fontId="18" fillId="0" borderId="0" xfId="6" applyFont="1" applyAlignment="1">
      <alignment horizontal="right" vertical="center"/>
    </xf>
    <xf numFmtId="165" fontId="18" fillId="0" borderId="0" xfId="6" applyFont="1" applyAlignment="1">
      <alignment horizontal="left" vertical="center"/>
    </xf>
    <xf numFmtId="37" fontId="18" fillId="0" borderId="0" xfId="6" applyNumberFormat="1" applyFont="1" applyAlignment="1">
      <alignment vertical="center"/>
    </xf>
    <xf numFmtId="166" fontId="18" fillId="0" borderId="0" xfId="6" applyNumberFormat="1" applyFont="1" applyAlignment="1">
      <alignment vertical="center"/>
    </xf>
    <xf numFmtId="165" fontId="18" fillId="0" borderId="0" xfId="6" quotePrefix="1" applyFont="1" applyAlignment="1">
      <alignment horizontal="left" vertical="center"/>
    </xf>
    <xf numFmtId="165" fontId="20" fillId="0" borderId="0" xfId="6" applyFont="1" applyAlignment="1">
      <alignment horizontal="centerContinuous" vertical="center"/>
    </xf>
    <xf numFmtId="165" fontId="20" fillId="0" borderId="1" xfId="6" applyFont="1" applyBorder="1" applyAlignment="1">
      <alignment horizontal="center" vertical="center"/>
    </xf>
    <xf numFmtId="165" fontId="20" fillId="0" borderId="1" xfId="6" applyFont="1" applyBorder="1" applyAlignment="1">
      <alignment horizontal="left" vertical="center"/>
    </xf>
    <xf numFmtId="165" fontId="20" fillId="0" borderId="1" xfId="6" applyFont="1" applyBorder="1" applyAlignment="1">
      <alignment vertical="center"/>
    </xf>
    <xf numFmtId="165" fontId="20" fillId="0" borderId="1" xfId="6" applyFont="1" applyBorder="1" applyAlignment="1">
      <alignment horizontal="centerContinuous" vertical="center"/>
    </xf>
    <xf numFmtId="165" fontId="20" fillId="0" borderId="0" xfId="6" applyFont="1" applyAlignment="1">
      <alignment horizontal="center" vertical="center"/>
    </xf>
    <xf numFmtId="165" fontId="20" fillId="0" borderId="0" xfId="6" quotePrefix="1" applyFont="1" applyAlignment="1">
      <alignment horizontal="center" vertical="center"/>
    </xf>
    <xf numFmtId="165" fontId="20" fillId="0" borderId="1" xfId="6" applyFont="1" applyBorder="1" applyAlignment="1">
      <alignment horizontal="center" vertical="center"/>
    </xf>
    <xf numFmtId="165" fontId="21" fillId="0" borderId="0" xfId="6" applyFont="1" applyAlignment="1">
      <alignment vertical="center"/>
    </xf>
    <xf numFmtId="165" fontId="26" fillId="0" borderId="0" xfId="6" applyFont="1" applyAlignment="1">
      <alignment horizontal="right" vertical="center"/>
    </xf>
    <xf numFmtId="165" fontId="20" fillId="0" borderId="0" xfId="6" applyFont="1" applyAlignment="1">
      <alignment horizontal="right" vertical="center"/>
    </xf>
    <xf numFmtId="168" fontId="20" fillId="0" borderId="0" xfId="7" applyNumberFormat="1" applyFont="1" applyAlignment="1" applyProtection="1">
      <alignment vertical="center"/>
    </xf>
    <xf numFmtId="44" fontId="20" fillId="0" borderId="0" xfId="7" applyFont="1" applyAlignment="1" applyProtection="1">
      <alignment vertical="center"/>
    </xf>
    <xf numFmtId="43" fontId="20" fillId="0" borderId="0" xfId="8" applyFont="1" applyAlignment="1" applyProtection="1">
      <alignment vertical="center"/>
    </xf>
    <xf numFmtId="37" fontId="20" fillId="0" borderId="0" xfId="6" applyNumberFormat="1" applyFont="1" applyAlignment="1">
      <alignment vertical="center"/>
    </xf>
    <xf numFmtId="169" fontId="20" fillId="0" borderId="0" xfId="7" applyNumberFormat="1" applyFont="1" applyAlignment="1" applyProtection="1">
      <alignment vertical="center"/>
    </xf>
    <xf numFmtId="165" fontId="26" fillId="0" borderId="0" xfId="6" applyFont="1" applyAlignment="1">
      <alignment vertical="center"/>
    </xf>
    <xf numFmtId="167" fontId="20" fillId="0" borderId="0" xfId="8" applyNumberFormat="1" applyFont="1" applyAlignment="1" applyProtection="1">
      <alignment vertical="center"/>
    </xf>
    <xf numFmtId="43" fontId="20" fillId="0" borderId="0" xfId="8" applyFont="1" applyBorder="1" applyAlignment="1" applyProtection="1">
      <alignment vertical="center"/>
    </xf>
    <xf numFmtId="166" fontId="21" fillId="0" borderId="0" xfId="6" applyNumberFormat="1" applyFont="1" applyAlignment="1">
      <alignment vertical="center"/>
    </xf>
    <xf numFmtId="166" fontId="20" fillId="0" borderId="0" xfId="6" applyNumberFormat="1" applyFont="1" applyAlignment="1">
      <alignment vertical="center"/>
    </xf>
    <xf numFmtId="165" fontId="20" fillId="0" borderId="2" xfId="6" applyFont="1" applyBorder="1" applyAlignment="1">
      <alignment vertical="center"/>
    </xf>
    <xf numFmtId="167" fontId="20" fillId="0" borderId="2" xfId="8" applyNumberFormat="1" applyFont="1" applyBorder="1" applyAlignment="1" applyProtection="1">
      <alignment vertical="center"/>
    </xf>
    <xf numFmtId="168" fontId="20" fillId="0" borderId="2" xfId="7" applyNumberFormat="1" applyFont="1" applyBorder="1" applyAlignment="1" applyProtection="1">
      <alignment vertical="center"/>
    </xf>
    <xf numFmtId="168" fontId="20" fillId="0" borderId="0" xfId="7" applyNumberFormat="1" applyFont="1" applyBorder="1" applyAlignment="1" applyProtection="1">
      <alignment vertical="center"/>
    </xf>
    <xf numFmtId="37" fontId="20" fillId="0" borderId="0" xfId="6" applyNumberFormat="1" applyFont="1" applyAlignment="1">
      <alignment horizontal="right" vertical="center"/>
    </xf>
    <xf numFmtId="44" fontId="20" fillId="0" borderId="0" xfId="7" applyFont="1" applyBorder="1" applyAlignment="1" applyProtection="1">
      <alignment vertical="center"/>
    </xf>
    <xf numFmtId="37" fontId="18" fillId="0" borderId="2" xfId="6" applyNumberFormat="1" applyFont="1" applyBorder="1" applyAlignment="1">
      <alignment vertical="center"/>
    </xf>
    <xf numFmtId="165" fontId="18" fillId="0" borderId="0" xfId="6" quotePrefix="1" applyFont="1" applyAlignment="1">
      <alignment vertical="center"/>
    </xf>
    <xf numFmtId="165" fontId="18" fillId="0" borderId="0" xfId="6" quotePrefix="1" applyFont="1" applyAlignment="1">
      <alignment horizontal="right" vertical="center"/>
    </xf>
    <xf numFmtId="37" fontId="26" fillId="0" borderId="0" xfId="6" applyNumberFormat="1" applyFont="1" applyAlignment="1">
      <alignment vertical="center"/>
    </xf>
    <xf numFmtId="165" fontId="20" fillId="0" borderId="0" xfId="6" quotePrefix="1" applyFont="1" applyAlignment="1">
      <alignment horizontal="left" vertical="center"/>
    </xf>
    <xf numFmtId="170" fontId="20" fillId="0" borderId="0" xfId="8" applyNumberFormat="1" applyFont="1" applyBorder="1" applyAlignment="1" applyProtection="1">
      <alignment vertical="center"/>
    </xf>
    <xf numFmtId="165" fontId="20" fillId="0" borderId="3" xfId="6" applyFont="1" applyBorder="1" applyAlignment="1">
      <alignment vertical="center"/>
    </xf>
    <xf numFmtId="168" fontId="20" fillId="0" borderId="3" xfId="7" applyNumberFormat="1" applyFont="1" applyBorder="1" applyAlignment="1" applyProtection="1">
      <alignment vertical="center"/>
    </xf>
    <xf numFmtId="37" fontId="18" fillId="0" borderId="3" xfId="6" applyNumberFormat="1" applyFont="1" applyBorder="1" applyAlignment="1">
      <alignment vertical="center"/>
    </xf>
    <xf numFmtId="165" fontId="18" fillId="0" borderId="0" xfId="6" applyFont="1" applyAlignment="1">
      <alignment horizontal="centerContinuous" vertical="center"/>
    </xf>
    <xf numFmtId="37" fontId="20" fillId="0" borderId="0" xfId="6" applyNumberFormat="1" applyFont="1" applyAlignment="1">
      <alignment horizontal="centerContinuous" vertical="center"/>
    </xf>
    <xf numFmtId="165" fontId="21" fillId="0" borderId="0" xfId="6" applyFont="1" applyAlignment="1" applyProtection="1">
      <alignment horizontal="center" vertical="center"/>
      <protection locked="0"/>
    </xf>
    <xf numFmtId="165" fontId="21" fillId="0" borderId="0" xfId="6" quotePrefix="1" applyFont="1" applyAlignment="1" applyProtection="1">
      <alignment horizontal="center" vertical="center"/>
      <protection locked="0"/>
    </xf>
    <xf numFmtId="37" fontId="21" fillId="0" borderId="0" xfId="6" applyNumberFormat="1" applyFont="1" applyAlignment="1">
      <alignment vertical="center"/>
    </xf>
    <xf numFmtId="165" fontId="20" fillId="0" borderId="0" xfId="6" quotePrefix="1" applyFont="1" applyAlignment="1">
      <alignment vertical="center"/>
    </xf>
    <xf numFmtId="165" fontId="21" fillId="0" borderId="0" xfId="6" applyFont="1" applyAlignment="1">
      <alignment horizontal="right" vertical="center"/>
    </xf>
    <xf numFmtId="167" fontId="21" fillId="0" borderId="0" xfId="8" applyNumberFormat="1" applyFont="1" applyAlignment="1" applyProtection="1">
      <alignment vertical="center"/>
    </xf>
    <xf numFmtId="167" fontId="21" fillId="0" borderId="1" xfId="8" applyNumberFormat="1" applyFont="1" applyBorder="1" applyAlignment="1" applyProtection="1">
      <alignment vertical="center"/>
    </xf>
    <xf numFmtId="165" fontId="21" fillId="0" borderId="0" xfId="6" applyFont="1" applyAlignment="1">
      <alignment horizontal="center" vertical="center"/>
    </xf>
    <xf numFmtId="39" fontId="21" fillId="0" borderId="0" xfId="6" applyNumberFormat="1" applyFont="1" applyAlignment="1">
      <alignment vertical="center"/>
    </xf>
    <xf numFmtId="167" fontId="20" fillId="0" borderId="0" xfId="8" applyNumberFormat="1" applyFont="1" applyBorder="1" applyAlignment="1" applyProtection="1">
      <alignment vertical="center"/>
    </xf>
    <xf numFmtId="165" fontId="21" fillId="0" borderId="2" xfId="6" applyFont="1" applyBorder="1" applyAlignment="1">
      <alignment vertical="center"/>
    </xf>
    <xf numFmtId="165" fontId="20" fillId="0" borderId="0" xfId="6" applyFont="1" applyAlignment="1">
      <alignment horizontal="left" vertical="center"/>
    </xf>
    <xf numFmtId="165" fontId="20" fillId="0" borderId="2" xfId="6" applyFont="1" applyBorder="1" applyAlignment="1">
      <alignment horizontal="centerContinuous" vertical="center"/>
    </xf>
    <xf numFmtId="165" fontId="20" fillId="0" borderId="2" xfId="6" applyFont="1" applyBorder="1" applyAlignment="1">
      <alignment horizontal="center" vertical="center"/>
    </xf>
    <xf numFmtId="165" fontId="21" fillId="0" borderId="0" xfId="6" quotePrefix="1" applyFont="1" applyAlignment="1">
      <alignment horizontal="center" vertical="center"/>
    </xf>
    <xf numFmtId="167" fontId="21" fillId="0" borderId="2" xfId="8" applyNumberFormat="1" applyFont="1" applyBorder="1" applyAlignment="1" applyProtection="1">
      <alignment vertical="center"/>
    </xf>
    <xf numFmtId="37" fontId="21" fillId="0" borderId="2" xfId="6" applyNumberFormat="1" applyFont="1" applyBorder="1" applyAlignment="1">
      <alignment vertical="center"/>
    </xf>
    <xf numFmtId="167" fontId="18" fillId="0" borderId="0" xfId="8" applyNumberFormat="1" applyFont="1" applyBorder="1" applyAlignment="1" applyProtection="1">
      <alignment vertical="center"/>
    </xf>
    <xf numFmtId="165" fontId="25" fillId="0" borderId="0" xfId="6" applyFont="1" applyAlignment="1" applyProtection="1">
      <alignment vertical="center"/>
      <protection locked="0"/>
    </xf>
    <xf numFmtId="167" fontId="21" fillId="0" borderId="3" xfId="8" applyNumberFormat="1" applyFont="1" applyBorder="1" applyAlignment="1" applyProtection="1">
      <alignment vertical="center"/>
    </xf>
    <xf numFmtId="164" fontId="20" fillId="0" borderId="2" xfId="1" applyFont="1" applyBorder="1" applyAlignment="1">
      <alignment horizontal="center" vertical="center"/>
    </xf>
    <xf numFmtId="164" fontId="18" fillId="0" borderId="0" xfId="1" quotePrefix="1" applyFont="1" applyAlignment="1">
      <alignment vertical="center"/>
    </xf>
    <xf numFmtId="164" fontId="18" fillId="0" borderId="0" xfId="1" quotePrefix="1" applyFont="1" applyAlignment="1">
      <alignment horizontal="right" vertical="center"/>
    </xf>
    <xf numFmtId="164" fontId="18" fillId="0" borderId="1" xfId="1" applyFont="1" applyBorder="1" applyAlignment="1">
      <alignment horizontal="centerContinuous" vertical="center"/>
    </xf>
    <xf numFmtId="164" fontId="18" fillId="0" borderId="0" xfId="1" applyFont="1" applyAlignment="1">
      <alignment horizontal="centerContinuous" vertical="center"/>
    </xf>
    <xf numFmtId="164" fontId="18" fillId="0" borderId="0" xfId="1" applyFont="1" applyAlignment="1">
      <alignment horizontal="center" vertical="center"/>
    </xf>
    <xf numFmtId="164" fontId="18" fillId="0" borderId="1" xfId="1" applyFont="1" applyBorder="1" applyAlignment="1">
      <alignment horizontal="center" vertical="center"/>
    </xf>
    <xf numFmtId="164" fontId="18" fillId="0" borderId="2" xfId="1" applyFont="1" applyBorder="1" applyAlignment="1">
      <alignment horizontal="center" vertical="center"/>
    </xf>
    <xf numFmtId="164" fontId="25" fillId="0" borderId="0" xfId="1" applyFont="1" applyAlignment="1" applyProtection="1">
      <alignment vertical="center"/>
      <protection locked="0"/>
    </xf>
    <xf numFmtId="164" fontId="18" fillId="0" borderId="0" xfId="1" applyFont="1" applyAlignment="1" applyProtection="1">
      <alignment vertical="center"/>
      <protection locked="0"/>
    </xf>
    <xf numFmtId="167" fontId="21" fillId="0" borderId="0" xfId="8" applyNumberFormat="1" applyFont="1" applyBorder="1" applyAlignment="1" applyProtection="1">
      <alignment vertical="center"/>
    </xf>
    <xf numFmtId="164" fontId="18" fillId="0" borderId="0" xfId="1" quotePrefix="1" applyFont="1" applyAlignment="1">
      <alignment horizontal="center" vertical="center"/>
    </xf>
    <xf numFmtId="167" fontId="20" fillId="0" borderId="3" xfId="8" applyNumberFormat="1" applyFont="1" applyBorder="1" applyAlignment="1" applyProtection="1">
      <alignment vertical="center"/>
    </xf>
    <xf numFmtId="164" fontId="20" fillId="0" borderId="2" xfId="1" applyFont="1" applyBorder="1" applyAlignment="1">
      <alignment horizontal="centerContinuous" vertical="center"/>
    </xf>
    <xf numFmtId="164" fontId="20" fillId="0" borderId="1" xfId="1" quotePrefix="1" applyFont="1" applyBorder="1" applyAlignment="1">
      <alignment horizontal="center" vertical="center"/>
    </xf>
    <xf numFmtId="168" fontId="20" fillId="0" borderId="1" xfId="7" applyNumberFormat="1" applyFont="1" applyBorder="1" applyAlignment="1" applyProtection="1">
      <alignment vertical="center"/>
    </xf>
    <xf numFmtId="164" fontId="21" fillId="0" borderId="0" xfId="1" applyFont="1" applyAlignment="1">
      <alignment horizontal="right" vertical="center"/>
    </xf>
    <xf numFmtId="164" fontId="21" fillId="0" borderId="0" xfId="1" quotePrefix="1" applyFont="1" applyAlignment="1">
      <alignment horizontal="left" vertical="center"/>
    </xf>
    <xf numFmtId="164" fontId="21" fillId="0" borderId="0" xfId="1" quotePrefix="1" applyFont="1" applyAlignment="1">
      <alignment vertical="center"/>
    </xf>
    <xf numFmtId="164" fontId="21" fillId="0" borderId="0" xfId="1" applyFont="1" applyAlignment="1" applyProtection="1">
      <alignment vertical="center"/>
      <protection locked="0"/>
    </xf>
    <xf numFmtId="37" fontId="20" fillId="0" borderId="0" xfId="1" applyNumberFormat="1" applyFont="1" applyAlignment="1">
      <alignment vertical="center"/>
    </xf>
    <xf numFmtId="164" fontId="20" fillId="0" borderId="0" xfId="1" quotePrefix="1" applyFont="1" applyAlignment="1">
      <alignment horizontal="center" vertical="center"/>
    </xf>
    <xf numFmtId="164" fontId="20" fillId="0" borderId="2" xfId="1" quotePrefix="1" applyFont="1" applyBorder="1" applyAlignment="1">
      <alignment horizontal="center" vertical="center"/>
    </xf>
    <xf numFmtId="44" fontId="20" fillId="0" borderId="0" xfId="5" applyFont="1" applyAlignment="1" applyProtection="1">
      <alignment vertical="center"/>
    </xf>
    <xf numFmtId="43" fontId="20" fillId="0" borderId="0" xfId="4" applyFont="1" applyAlignment="1" applyProtection="1">
      <alignment vertical="center"/>
    </xf>
    <xf numFmtId="168" fontId="20" fillId="0" borderId="0" xfId="5" applyNumberFormat="1" applyFont="1" applyAlignment="1" applyProtection="1">
      <alignment vertical="center"/>
    </xf>
    <xf numFmtId="167" fontId="21" fillId="0" borderId="0" xfId="4" applyNumberFormat="1" applyFont="1" applyAlignment="1" applyProtection="1">
      <alignment vertical="center"/>
    </xf>
    <xf numFmtId="167" fontId="20" fillId="0" borderId="0" xfId="4" applyNumberFormat="1" applyFont="1" applyAlignment="1" applyProtection="1">
      <alignment vertical="center"/>
    </xf>
    <xf numFmtId="167" fontId="20" fillId="0" borderId="2" xfId="4" applyNumberFormat="1" applyFont="1" applyBorder="1" applyAlignment="1" applyProtection="1">
      <alignment vertical="center"/>
    </xf>
    <xf numFmtId="167" fontId="21" fillId="0" borderId="2" xfId="4" applyNumberFormat="1" applyFont="1" applyBorder="1" applyAlignment="1" applyProtection="1">
      <alignment vertical="center"/>
    </xf>
    <xf numFmtId="168" fontId="20" fillId="0" borderId="2" xfId="5" applyNumberFormat="1" applyFont="1" applyBorder="1" applyAlignment="1" applyProtection="1">
      <alignment vertical="center"/>
    </xf>
    <xf numFmtId="44" fontId="20" fillId="0" borderId="0" xfId="5" applyFont="1" applyBorder="1" applyAlignment="1" applyProtection="1">
      <alignment vertical="center"/>
    </xf>
    <xf numFmtId="43" fontId="20" fillId="0" borderId="0" xfId="4" applyFont="1" applyBorder="1" applyAlignment="1" applyProtection="1">
      <alignment vertical="center"/>
    </xf>
    <xf numFmtId="37" fontId="21" fillId="0" borderId="2" xfId="1" applyNumberFormat="1" applyFont="1" applyBorder="1" applyAlignment="1">
      <alignment vertical="center"/>
    </xf>
    <xf numFmtId="167" fontId="20" fillId="0" borderId="0" xfId="4" applyNumberFormat="1" applyFont="1" applyBorder="1" applyAlignment="1" applyProtection="1">
      <alignment vertical="center"/>
    </xf>
    <xf numFmtId="167" fontId="21" fillId="0" borderId="0" xfId="4" applyNumberFormat="1" applyFont="1" applyBorder="1" applyAlignment="1" applyProtection="1">
      <alignment vertical="center"/>
    </xf>
    <xf numFmtId="167" fontId="21" fillId="0" borderId="0" xfId="4" applyNumberFormat="1" applyFont="1" applyFill="1" applyAlignment="1" applyProtection="1">
      <alignment vertical="center"/>
    </xf>
    <xf numFmtId="168" fontId="20" fillId="0" borderId="3" xfId="5" applyNumberFormat="1" applyFont="1" applyBorder="1" applyAlignment="1" applyProtection="1">
      <alignment vertical="center"/>
    </xf>
    <xf numFmtId="37" fontId="21" fillId="0" borderId="3" xfId="1" applyNumberFormat="1" applyFont="1" applyBorder="1" applyAlignment="1">
      <alignment vertical="center"/>
    </xf>
    <xf numFmtId="167" fontId="21" fillId="0" borderId="3" xfId="4" applyNumberFormat="1" applyFont="1" applyBorder="1" applyAlignment="1" applyProtection="1">
      <alignment vertical="center"/>
    </xf>
    <xf numFmtId="167" fontId="21" fillId="0" borderId="2" xfId="4" applyNumberFormat="1" applyFont="1" applyFill="1" applyBorder="1" applyAlignment="1" applyProtection="1">
      <alignment vertical="center"/>
    </xf>
    <xf numFmtId="167" fontId="21" fillId="0" borderId="0" xfId="4" applyNumberFormat="1" applyFont="1" applyFill="1" applyBorder="1" applyAlignment="1" applyProtection="1">
      <alignment vertical="center"/>
    </xf>
    <xf numFmtId="167" fontId="21" fillId="0" borderId="3" xfId="4" applyNumberFormat="1" applyFont="1" applyFill="1" applyBorder="1" applyAlignment="1" applyProtection="1">
      <alignment vertical="center"/>
    </xf>
    <xf numFmtId="39" fontId="20" fillId="0" borderId="1" xfId="1" applyNumberFormat="1" applyFont="1" applyBorder="1" applyAlignment="1">
      <alignment horizontal="centerContinuous" vertical="center"/>
    </xf>
    <xf numFmtId="39" fontId="20" fillId="0" borderId="0" xfId="1" applyNumberFormat="1" applyFont="1" applyAlignment="1">
      <alignment horizontal="center" vertical="center"/>
    </xf>
    <xf numFmtId="39" fontId="20" fillId="0" borderId="1" xfId="1" applyNumberFormat="1" applyFont="1" applyBorder="1" applyAlignment="1">
      <alignment horizontal="center" vertical="center"/>
    </xf>
    <xf numFmtId="167" fontId="21" fillId="0" borderId="1" xfId="4" applyNumberFormat="1" applyFont="1" applyFill="1" applyBorder="1" applyAlignment="1" applyProtection="1">
      <alignment vertical="center"/>
    </xf>
    <xf numFmtId="39" fontId="18" fillId="0" borderId="0" xfId="1" applyNumberFormat="1" applyFont="1" applyAlignment="1">
      <alignment vertical="center"/>
    </xf>
    <xf numFmtId="168" fontId="20" fillId="0" borderId="0" xfId="7" applyNumberFormat="1" applyFont="1" applyFill="1" applyAlignment="1" applyProtection="1">
      <alignment vertical="center"/>
    </xf>
    <xf numFmtId="167" fontId="20" fillId="0" borderId="0" xfId="8" applyNumberFormat="1" applyFont="1" applyFill="1" applyAlignment="1" applyProtection="1">
      <alignment vertical="center"/>
    </xf>
    <xf numFmtId="167" fontId="21" fillId="0" borderId="0" xfId="8" applyNumberFormat="1" applyFont="1" applyFill="1" applyAlignment="1" applyProtection="1">
      <alignment vertical="center"/>
    </xf>
    <xf numFmtId="167" fontId="20" fillId="0" borderId="2" xfId="8" applyNumberFormat="1" applyFont="1" applyFill="1" applyBorder="1" applyAlignment="1" applyProtection="1">
      <alignment vertical="center"/>
    </xf>
    <xf numFmtId="168" fontId="20" fillId="0" borderId="1" xfId="7" applyNumberFormat="1" applyFont="1" applyFill="1" applyBorder="1" applyAlignment="1" applyProtection="1">
      <alignment vertical="center"/>
    </xf>
    <xf numFmtId="167" fontId="20" fillId="0" borderId="0" xfId="8" applyNumberFormat="1" applyFont="1" applyFill="1" applyBorder="1" applyAlignment="1" applyProtection="1">
      <alignment vertical="center"/>
    </xf>
    <xf numFmtId="167" fontId="21" fillId="0" borderId="0" xfId="8" applyNumberFormat="1" applyFont="1" applyFill="1" applyBorder="1" applyAlignment="1" applyProtection="1">
      <alignment vertical="center"/>
    </xf>
    <xf numFmtId="171" fontId="21" fillId="0" borderId="0" xfId="1" applyNumberFormat="1" applyFont="1" applyAlignment="1">
      <alignment vertical="center"/>
    </xf>
    <xf numFmtId="168" fontId="20" fillId="0" borderId="3" xfId="7" applyNumberFormat="1" applyFont="1" applyFill="1" applyBorder="1" applyAlignment="1" applyProtection="1">
      <alignment vertical="center"/>
    </xf>
    <xf numFmtId="164" fontId="26" fillId="0" borderId="0" xfId="1" applyFont="1" applyAlignment="1">
      <alignment vertical="center"/>
    </xf>
    <xf numFmtId="172" fontId="18" fillId="0" borderId="0" xfId="1" quotePrefix="1" applyNumberFormat="1" applyFont="1" applyAlignment="1">
      <alignment horizontal="left" vertical="center"/>
    </xf>
    <xf numFmtId="166" fontId="20" fillId="0" borderId="0" xfId="1" applyNumberFormat="1" applyFont="1" applyAlignment="1">
      <alignment horizontal="center" vertical="center"/>
    </xf>
    <xf numFmtId="168" fontId="20" fillId="0" borderId="4" xfId="7" applyNumberFormat="1" applyFont="1" applyFill="1" applyBorder="1" applyAlignment="1" applyProtection="1">
      <alignment vertical="center"/>
    </xf>
    <xf numFmtId="164" fontId="20" fillId="0" borderId="3" xfId="1" applyFont="1" applyBorder="1" applyAlignment="1">
      <alignment horizontal="center" vertical="center"/>
    </xf>
    <xf numFmtId="43" fontId="20" fillId="0" borderId="0" xfId="1" applyNumberFormat="1" applyFont="1" applyAlignment="1">
      <alignment vertical="center"/>
    </xf>
    <xf numFmtId="43" fontId="20" fillId="0" borderId="2" xfId="8" applyFont="1" applyBorder="1" applyAlignment="1" applyProtection="1">
      <alignment vertical="center"/>
    </xf>
    <xf numFmtId="44" fontId="20" fillId="0" borderId="2" xfId="7" applyFont="1" applyFill="1" applyBorder="1" applyAlignment="1" applyProtection="1">
      <alignment vertical="center"/>
    </xf>
    <xf numFmtId="167" fontId="20" fillId="0" borderId="1" xfId="8" applyNumberFormat="1" applyFont="1" applyFill="1" applyBorder="1" applyAlignment="1" applyProtection="1">
      <alignment vertical="center"/>
    </xf>
    <xf numFmtId="43" fontId="20" fillId="0" borderId="0" xfId="7" applyNumberFormat="1" applyFont="1" applyAlignment="1" applyProtection="1">
      <alignment vertical="center"/>
    </xf>
    <xf numFmtId="44" fontId="20" fillId="0" borderId="0" xfId="1" applyNumberFormat="1" applyFont="1" applyAlignment="1">
      <alignment vertical="center"/>
    </xf>
    <xf numFmtId="44" fontId="20" fillId="0" borderId="2" xfId="7" applyFont="1" applyBorder="1" applyAlignment="1" applyProtection="1">
      <alignment vertical="center"/>
    </xf>
    <xf numFmtId="164" fontId="20" fillId="0" borderId="0" xfId="1" applyFont="1"/>
    <xf numFmtId="168" fontId="20" fillId="0" borderId="0" xfId="7" applyNumberFormat="1" applyFont="1" applyFill="1" applyBorder="1" applyAlignment="1" applyProtection="1">
      <alignment vertical="center"/>
    </xf>
    <xf numFmtId="44" fontId="20" fillId="0" borderId="3" xfId="7" applyFont="1" applyBorder="1" applyAlignment="1" applyProtection="1">
      <alignment vertical="center"/>
    </xf>
    <xf numFmtId="167" fontId="20" fillId="0" borderId="3" xfId="8" applyNumberFormat="1" applyFont="1" applyFill="1" applyBorder="1" applyAlignment="1" applyProtection="1">
      <alignment vertical="center"/>
    </xf>
    <xf numFmtId="0" fontId="18" fillId="0" borderId="0" xfId="14" applyFont="1" applyAlignment="1">
      <alignment vertical="center"/>
    </xf>
    <xf numFmtId="0" fontId="18" fillId="0" borderId="0" xfId="14" quotePrefix="1" applyFont="1" applyAlignment="1">
      <alignment horizontal="left" vertical="center"/>
    </xf>
    <xf numFmtId="3" fontId="18" fillId="0" borderId="0" xfId="14" applyNumberFormat="1" applyFont="1" applyAlignment="1">
      <alignment vertical="center"/>
    </xf>
    <xf numFmtId="4" fontId="18" fillId="0" borderId="0" xfId="14" applyNumberFormat="1" applyFont="1" applyAlignment="1">
      <alignment vertical="center"/>
    </xf>
    <xf numFmtId="0" fontId="18" fillId="0" borderId="0" xfId="14" applyFont="1" applyAlignment="1">
      <alignment horizontal="right" vertical="center"/>
    </xf>
    <xf numFmtId="0" fontId="18" fillId="0" borderId="0" xfId="14" applyFont="1" applyAlignment="1">
      <alignment horizontal="center" vertical="center"/>
    </xf>
    <xf numFmtId="173" fontId="18" fillId="0" borderId="0" xfId="14" applyNumberFormat="1" applyFont="1" applyAlignment="1">
      <alignment horizontal="right" vertical="center"/>
    </xf>
    <xf numFmtId="174" fontId="18" fillId="0" borderId="0" xfId="14" applyNumberFormat="1" applyFont="1" applyAlignment="1">
      <alignment horizontal="right" vertical="center"/>
    </xf>
    <xf numFmtId="175" fontId="18" fillId="0" borderId="0" xfId="14" applyNumberFormat="1" applyFont="1" applyAlignment="1">
      <alignment horizontal="right" vertical="center"/>
    </xf>
    <xf numFmtId="3" fontId="18" fillId="0" borderId="0" xfId="14" quotePrefix="1" applyNumberFormat="1" applyFont="1" applyAlignment="1">
      <alignment horizontal="right" vertical="center"/>
    </xf>
    <xf numFmtId="0" fontId="19" fillId="0" borderId="0" xfId="14" quotePrefix="1" applyFont="1" applyAlignment="1">
      <alignment horizontal="left" vertical="center"/>
    </xf>
    <xf numFmtId="0" fontId="18" fillId="0" borderId="0" xfId="14" quotePrefix="1" applyFont="1" applyAlignment="1">
      <alignment horizontal="center" vertical="center"/>
    </xf>
    <xf numFmtId="0" fontId="19" fillId="0" borderId="0" xfId="14" applyFont="1" applyAlignment="1">
      <alignment vertical="center"/>
    </xf>
    <xf numFmtId="0" fontId="18" fillId="0" borderId="0" xfId="14" applyFont="1" applyAlignment="1">
      <alignment horizontal="left" vertical="center"/>
    </xf>
    <xf numFmtId="3" fontId="18" fillId="0" borderId="0" xfId="14" applyNumberFormat="1" applyFont="1" applyAlignment="1">
      <alignment horizontal="right" vertical="center"/>
    </xf>
    <xf numFmtId="3" fontId="18" fillId="0" borderId="0" xfId="14" quotePrefix="1" applyNumberFormat="1" applyFont="1" applyAlignment="1">
      <alignment vertical="center"/>
    </xf>
    <xf numFmtId="3" fontId="25" fillId="0" borderId="0" xfId="14" applyNumberFormat="1" applyFont="1" applyAlignment="1">
      <alignment vertical="center"/>
    </xf>
    <xf numFmtId="0" fontId="25" fillId="0" borderId="0" xfId="14" applyFont="1" applyAlignment="1">
      <alignment horizontal="right" vertical="center"/>
    </xf>
    <xf numFmtId="0" fontId="19" fillId="0" borderId="0" xfId="14" quotePrefix="1" applyFont="1" applyAlignment="1">
      <alignment horizontal="right" vertical="center"/>
    </xf>
    <xf numFmtId="173" fontId="19" fillId="0" borderId="0" xfId="14" applyNumberFormat="1" applyFont="1" applyAlignment="1">
      <alignment horizontal="right" vertical="center"/>
    </xf>
    <xf numFmtId="173" fontId="19" fillId="0" borderId="0" xfId="14" applyNumberFormat="1" applyFont="1" applyAlignment="1">
      <alignment horizontal="left" vertical="center"/>
    </xf>
    <xf numFmtId="0" fontId="20" fillId="0" borderId="0" xfId="14" applyFont="1" applyAlignment="1">
      <alignment horizontal="left" vertical="center"/>
    </xf>
    <xf numFmtId="0" fontId="20" fillId="0" borderId="0" xfId="14" applyFont="1" applyAlignment="1">
      <alignment vertical="center"/>
    </xf>
    <xf numFmtId="3" fontId="20" fillId="0" borderId="0" xfId="14" applyNumberFormat="1" applyFont="1" applyAlignment="1">
      <alignment vertical="center"/>
    </xf>
    <xf numFmtId="4" fontId="20" fillId="0" borderId="0" xfId="14" applyNumberFormat="1" applyFont="1" applyAlignment="1">
      <alignment vertical="center"/>
    </xf>
    <xf numFmtId="0" fontId="20" fillId="0" borderId="0" xfId="14" applyFont="1" applyAlignment="1">
      <alignment horizontal="right" vertical="center"/>
    </xf>
    <xf numFmtId="173" fontId="20" fillId="0" borderId="0" xfId="14" applyNumberFormat="1" applyFont="1" applyAlignment="1">
      <alignment horizontal="right" vertical="center"/>
    </xf>
    <xf numFmtId="174" fontId="20" fillId="0" borderId="0" xfId="14" applyNumberFormat="1" applyFont="1" applyAlignment="1">
      <alignment horizontal="right" vertical="center"/>
    </xf>
    <xf numFmtId="175" fontId="20" fillId="0" borderId="0" xfId="14" applyNumberFormat="1" applyFont="1" applyAlignment="1">
      <alignment horizontal="right" vertical="center"/>
    </xf>
    <xf numFmtId="173" fontId="20" fillId="0" borderId="0" xfId="14" applyNumberFormat="1" applyFont="1" applyAlignment="1">
      <alignment horizontal="center" vertical="center"/>
    </xf>
    <xf numFmtId="174" fontId="20" fillId="0" borderId="0" xfId="14" applyNumberFormat="1" applyFont="1" applyAlignment="1">
      <alignment horizontal="center" vertical="center"/>
    </xf>
    <xf numFmtId="175" fontId="20" fillId="0" borderId="0" xfId="14" applyNumberFormat="1" applyFont="1" applyAlignment="1">
      <alignment horizontal="center" vertical="center"/>
    </xf>
    <xf numFmtId="3" fontId="20" fillId="0" borderId="0" xfId="14" quotePrefix="1" applyNumberFormat="1" applyFont="1" applyAlignment="1">
      <alignment horizontal="center" vertical="center"/>
    </xf>
    <xf numFmtId="3" fontId="20" fillId="0" borderId="0" xfId="14" applyNumberFormat="1" applyFont="1" applyAlignment="1">
      <alignment horizontal="center" vertical="center"/>
    </xf>
    <xf numFmtId="4" fontId="20" fillId="0" borderId="0" xfId="14" applyNumberFormat="1" applyFont="1" applyAlignment="1">
      <alignment horizontal="center" vertical="center"/>
    </xf>
    <xf numFmtId="0" fontId="20" fillId="0" borderId="0" xfId="14" applyFont="1" applyAlignment="1">
      <alignment horizontal="center" vertical="center"/>
    </xf>
    <xf numFmtId="175" fontId="20" fillId="0" borderId="0" xfId="14" quotePrefix="1" applyNumberFormat="1" applyFont="1" applyAlignment="1">
      <alignment horizontal="center" vertical="center" wrapText="1"/>
    </xf>
    <xf numFmtId="3" fontId="20" fillId="0" borderId="0" xfId="14" applyNumberFormat="1" applyFont="1" applyAlignment="1">
      <alignment horizontal="left" vertical="center"/>
    </xf>
    <xf numFmtId="0" fontId="20" fillId="0" borderId="2" xfId="14" applyFont="1" applyBorder="1" applyAlignment="1">
      <alignment horizontal="center" vertical="center"/>
    </xf>
    <xf numFmtId="4" fontId="20" fillId="0" borderId="2" xfId="14" quotePrefix="1" applyNumberFormat="1" applyFont="1" applyBorder="1" applyAlignment="1">
      <alignment horizontal="center" vertical="center"/>
    </xf>
    <xf numFmtId="173" fontId="20" fillId="0" borderId="2" xfId="14" quotePrefix="1" applyNumberFormat="1" applyFont="1" applyBorder="1" applyAlignment="1">
      <alignment horizontal="center" vertical="center"/>
    </xf>
    <xf numFmtId="0" fontId="20" fillId="0" borderId="0" xfId="14" quotePrefix="1" applyFont="1" applyAlignment="1">
      <alignment horizontal="center" vertical="center"/>
    </xf>
    <xf numFmtId="173" fontId="20" fillId="0" borderId="0" xfId="14" quotePrefix="1" applyNumberFormat="1" applyFont="1" applyAlignment="1">
      <alignment horizontal="center" vertical="center"/>
    </xf>
    <xf numFmtId="174" fontId="20" fillId="0" borderId="0" xfId="14" quotePrefix="1" applyNumberFormat="1" applyFont="1" applyAlignment="1">
      <alignment horizontal="center" vertical="center"/>
    </xf>
    <xf numFmtId="175" fontId="20" fillId="0" borderId="2" xfId="14" applyNumberFormat="1" applyFont="1" applyBorder="1" applyAlignment="1">
      <alignment horizontal="center" vertical="center"/>
    </xf>
    <xf numFmtId="175" fontId="20" fillId="0" borderId="0" xfId="14" quotePrefix="1" applyNumberFormat="1" applyFont="1" applyAlignment="1">
      <alignment horizontal="center" vertical="center"/>
    </xf>
    <xf numFmtId="3" fontId="20" fillId="0" borderId="2" xfId="14" quotePrefix="1" applyNumberFormat="1" applyFont="1" applyBorder="1" applyAlignment="1">
      <alignment horizontal="center" vertical="center"/>
    </xf>
    <xf numFmtId="0" fontId="20" fillId="0" borderId="0" xfId="14" applyFont="1" applyAlignment="1">
      <alignment horizontal="right" vertical="center" wrapText="1"/>
    </xf>
    <xf numFmtId="0" fontId="20" fillId="0" borderId="0" xfId="14" applyFont="1" applyAlignment="1">
      <alignment vertical="center" wrapText="1"/>
    </xf>
    <xf numFmtId="0" fontId="20" fillId="0" borderId="0" xfId="14" applyFont="1" applyAlignment="1">
      <alignment horizontal="center" vertical="center" wrapText="1"/>
    </xf>
    <xf numFmtId="3" fontId="27" fillId="0" borderId="0" xfId="14" applyNumberFormat="1" applyFont="1" applyAlignment="1">
      <alignment horizontal="center" vertical="center" wrapText="1"/>
    </xf>
    <xf numFmtId="3" fontId="20" fillId="0" borderId="0" xfId="14" applyNumberFormat="1" applyFont="1" applyAlignment="1">
      <alignment horizontal="center" vertical="center" wrapText="1"/>
    </xf>
    <xf numFmtId="4" fontId="20" fillId="0" borderId="0" xfId="14" applyNumberFormat="1" applyFont="1" applyAlignment="1">
      <alignment horizontal="center" vertical="center" wrapText="1"/>
    </xf>
    <xf numFmtId="173" fontId="20" fillId="0" borderId="0" xfId="14" applyNumberFormat="1" applyFont="1" applyAlignment="1">
      <alignment horizontal="right" vertical="center" wrapText="1"/>
    </xf>
    <xf numFmtId="174" fontId="20" fillId="0" borderId="0" xfId="14" applyNumberFormat="1" applyFont="1" applyAlignment="1">
      <alignment horizontal="right" vertical="center" wrapText="1"/>
    </xf>
    <xf numFmtId="175" fontId="20" fillId="0" borderId="0" xfId="14" applyNumberFormat="1" applyFont="1" applyAlignment="1">
      <alignment horizontal="right" vertical="center" wrapText="1"/>
    </xf>
    <xf numFmtId="3" fontId="20" fillId="0" borderId="0" xfId="14" applyNumberFormat="1" applyFont="1" applyAlignment="1">
      <alignment horizontal="right" vertical="center" wrapText="1"/>
    </xf>
    <xf numFmtId="0" fontId="20" fillId="0" borderId="0" xfId="14" quotePrefix="1" applyFont="1" applyAlignment="1">
      <alignment horizontal="left" vertical="center"/>
    </xf>
    <xf numFmtId="0" fontId="20" fillId="0" borderId="0" xfId="14" applyFont="1" applyAlignment="1">
      <alignment horizontal="left" vertical="center"/>
    </xf>
    <xf numFmtId="3" fontId="20" fillId="0" borderId="0" xfId="14" applyNumberFormat="1" applyFont="1" applyAlignment="1">
      <alignment horizontal="right" vertical="center"/>
    </xf>
    <xf numFmtId="0" fontId="20" fillId="0" borderId="0" xfId="14" quotePrefix="1" applyFont="1" applyAlignment="1">
      <alignment horizontal="right" vertical="center"/>
    </xf>
    <xf numFmtId="167" fontId="20" fillId="0" borderId="0" xfId="15" applyNumberFormat="1" applyFont="1" applyFill="1" applyBorder="1" applyAlignment="1">
      <alignment vertical="center"/>
    </xf>
    <xf numFmtId="4" fontId="20" fillId="0" borderId="0" xfId="14" applyNumberFormat="1" applyFont="1" applyAlignment="1">
      <alignment horizontal="right" vertical="center"/>
    </xf>
    <xf numFmtId="167" fontId="20" fillId="0" borderId="0" xfId="14" applyNumberFormat="1" applyFont="1" applyAlignment="1">
      <alignment horizontal="right" vertical="center"/>
    </xf>
    <xf numFmtId="167" fontId="20" fillId="0" borderId="0" xfId="14" applyNumberFormat="1" applyFont="1" applyAlignment="1">
      <alignment vertical="center"/>
    </xf>
    <xf numFmtId="167" fontId="20" fillId="0" borderId="0" xfId="15" applyNumberFormat="1" applyFont="1" applyFill="1" applyBorder="1" applyAlignment="1">
      <alignment horizontal="left" vertical="center"/>
    </xf>
    <xf numFmtId="170" fontId="20" fillId="0" borderId="0" xfId="14" applyNumberFormat="1" applyFont="1" applyAlignment="1">
      <alignment horizontal="right" vertical="center"/>
    </xf>
    <xf numFmtId="167" fontId="20" fillId="0" borderId="0" xfId="14" applyNumberFormat="1" applyFont="1" applyAlignment="1">
      <alignment horizontal="left" vertical="center" indent="1"/>
    </xf>
    <xf numFmtId="177" fontId="20" fillId="0" borderId="0" xfId="14" applyNumberFormat="1" applyFont="1" applyAlignment="1">
      <alignment horizontal="right" vertical="center"/>
    </xf>
    <xf numFmtId="43" fontId="20" fillId="0" borderId="0" xfId="14" applyNumberFormat="1" applyFont="1" applyAlignment="1">
      <alignment horizontal="right" vertical="center"/>
    </xf>
    <xf numFmtId="3" fontId="28" fillId="0" borderId="0" xfId="14" applyNumberFormat="1" applyFont="1" applyAlignment="1">
      <alignment horizontal="right" vertical="center"/>
    </xf>
    <xf numFmtId="176" fontId="20" fillId="0" borderId="0" xfId="14" applyNumberFormat="1" applyFont="1" applyAlignment="1">
      <alignment horizontal="right" vertical="center"/>
    </xf>
    <xf numFmtId="3" fontId="28" fillId="0" borderId="0" xfId="14" applyNumberFormat="1" applyFont="1" applyAlignment="1">
      <alignment vertical="center"/>
    </xf>
    <xf numFmtId="167" fontId="20" fillId="0" borderId="0" xfId="11" applyNumberFormat="1" applyFont="1" applyFill="1" applyAlignment="1" applyProtection="1">
      <alignment vertical="center"/>
    </xf>
    <xf numFmtId="167" fontId="20" fillId="0" borderId="0" xfId="15" applyNumberFormat="1" applyFont="1" applyFill="1" applyAlignment="1">
      <alignment vertical="center"/>
    </xf>
    <xf numFmtId="2" fontId="20" fillId="0" borderId="0" xfId="14" applyNumberFormat="1" applyFont="1" applyAlignment="1">
      <alignment vertical="center"/>
    </xf>
    <xf numFmtId="167" fontId="18" fillId="0" borderId="0" xfId="15" applyNumberFormat="1" applyFont="1" applyFill="1" applyAlignment="1">
      <alignment vertical="center"/>
    </xf>
    <xf numFmtId="167" fontId="18" fillId="0" borderId="0" xfId="15" applyNumberFormat="1" applyFont="1" applyFill="1" applyBorder="1" applyAlignment="1">
      <alignment vertical="center"/>
    </xf>
    <xf numFmtId="2" fontId="18" fillId="0" borderId="0" xfId="14" applyNumberFormat="1" applyFont="1" applyAlignment="1">
      <alignment vertical="center"/>
    </xf>
    <xf numFmtId="176" fontId="18" fillId="0" borderId="0" xfId="14" applyNumberFormat="1" applyFont="1" applyAlignment="1">
      <alignment horizontal="right" vertical="center"/>
    </xf>
    <xf numFmtId="167" fontId="20" fillId="0" borderId="0" xfId="11" applyNumberFormat="1" applyFont="1" applyFill="1" applyBorder="1" applyAlignment="1" applyProtection="1">
      <alignment vertical="center"/>
    </xf>
    <xf numFmtId="0" fontId="20" fillId="0" borderId="0" xfId="14" quotePrefix="1" applyFont="1" applyAlignment="1">
      <alignment horizontal="left" vertical="center"/>
    </xf>
    <xf numFmtId="0" fontId="20" fillId="0" borderId="0" xfId="14" applyFont="1" applyAlignment="1">
      <alignment horizontal="left" vertical="center" wrapText="1"/>
    </xf>
    <xf numFmtId="0" fontId="27" fillId="0" borderId="0" xfId="14" applyFont="1" applyAlignment="1">
      <alignment horizontal="left" vertical="center"/>
    </xf>
    <xf numFmtId="175" fontId="20" fillId="0" borderId="0" xfId="14" applyNumberFormat="1" applyFont="1" applyAlignment="1">
      <alignment horizontal="left" vertical="center"/>
    </xf>
    <xf numFmtId="0" fontId="29" fillId="0" borderId="0" xfId="14" applyFont="1" applyAlignment="1">
      <alignment horizontal="left" vertical="center"/>
    </xf>
    <xf numFmtId="175" fontId="29" fillId="0" borderId="0" xfId="14" applyNumberFormat="1" applyFont="1" applyAlignment="1">
      <alignment horizontal="left" vertical="center"/>
    </xf>
    <xf numFmtId="3" fontId="29" fillId="0" borderId="0" xfId="14" applyNumberFormat="1" applyFont="1" applyAlignment="1">
      <alignment horizontal="left" vertical="center"/>
    </xf>
    <xf numFmtId="175" fontId="28" fillId="0" borderId="0" xfId="14" applyNumberFormat="1" applyFont="1" applyAlignment="1">
      <alignment vertical="center"/>
    </xf>
    <xf numFmtId="39" fontId="20" fillId="0" borderId="0" xfId="15" applyNumberFormat="1" applyFont="1" applyFill="1" applyBorder="1" applyAlignment="1">
      <alignment vertical="center"/>
    </xf>
    <xf numFmtId="170" fontId="20" fillId="0" borderId="0" xfId="15" applyNumberFormat="1" applyFont="1" applyFill="1" applyBorder="1" applyAlignment="1">
      <alignment vertical="center"/>
    </xf>
    <xf numFmtId="176" fontId="20" fillId="0" borderId="0" xfId="15" applyNumberFormat="1" applyFont="1" applyFill="1" applyBorder="1" applyAlignment="1">
      <alignment vertical="center"/>
    </xf>
    <xf numFmtId="42" fontId="20" fillId="0" borderId="0" xfId="15" applyNumberFormat="1" applyFont="1" applyFill="1" applyBorder="1" applyAlignment="1">
      <alignment vertical="center"/>
    </xf>
    <xf numFmtId="167" fontId="20" fillId="0" borderId="0" xfId="15" applyNumberFormat="1" applyFont="1" applyFill="1" applyBorder="1" applyAlignment="1">
      <alignment horizontal="left" vertical="center" indent="1"/>
    </xf>
    <xf numFmtId="164" fontId="20" fillId="0" borderId="0" xfId="1" applyFont="1" applyAlignment="1" applyProtection="1">
      <alignment vertical="center"/>
      <protection locked="0"/>
    </xf>
    <xf numFmtId="167" fontId="20" fillId="0" borderId="0" xfId="7" applyNumberFormat="1" applyFont="1" applyAlignment="1" applyProtection="1">
      <alignment vertical="center"/>
    </xf>
    <xf numFmtId="167" fontId="20" fillId="0" borderId="2" xfId="7" applyNumberFormat="1" applyFont="1" applyBorder="1" applyAlignment="1" applyProtection="1">
      <alignment vertical="center"/>
    </xf>
    <xf numFmtId="167" fontId="20" fillId="0" borderId="0" xfId="7" applyNumberFormat="1" applyFont="1" applyBorder="1" applyAlignment="1" applyProtection="1">
      <alignment vertical="center"/>
    </xf>
    <xf numFmtId="165" fontId="21" fillId="0" borderId="0" xfId="6" applyFont="1" applyAlignment="1" applyProtection="1">
      <alignment vertical="center"/>
      <protection locked="0"/>
    </xf>
    <xf numFmtId="167" fontId="20" fillId="0" borderId="0" xfId="8" applyNumberFormat="1" applyFont="1" applyAlignment="1" applyProtection="1">
      <alignment vertical="center"/>
      <protection locked="0"/>
    </xf>
    <xf numFmtId="167" fontId="20" fillId="0" borderId="2" xfId="8" applyNumberFormat="1" applyFont="1" applyBorder="1" applyAlignment="1" applyProtection="1">
      <alignment vertical="center"/>
      <protection locked="0"/>
    </xf>
  </cellXfs>
  <cellStyles count="16">
    <cellStyle name="Comma 2" xfId="4" xr:uid="{00000000-0005-0000-0000-000000000000}"/>
    <cellStyle name="Comma 3" xfId="8" xr:uid="{00000000-0005-0000-0000-000001000000}"/>
    <cellStyle name="Comma 3 2" xfId="11" xr:uid="{00000000-0005-0000-0000-000002000000}"/>
    <cellStyle name="Comma 4" xfId="10" xr:uid="{00000000-0005-0000-0000-000003000000}"/>
    <cellStyle name="Comma 5" xfId="15" xr:uid="{00000000-0005-0000-0000-000004000000}"/>
    <cellStyle name="Currency 2" xfId="5" xr:uid="{00000000-0005-0000-0000-000005000000}"/>
    <cellStyle name="Currency 3" xfId="7" xr:uid="{00000000-0005-0000-0000-000006000000}"/>
    <cellStyle name="Hyperlink" xfId="3" builtinId="8"/>
    <cellStyle name="Hyperlink 2" xfId="12" xr:uid="{00000000-0005-0000-0000-000008000000}"/>
    <cellStyle name="Normal" xfId="0" builtinId="0"/>
    <cellStyle name="Normal 2" xfId="6" xr:uid="{00000000-0005-0000-0000-00000A000000}"/>
    <cellStyle name="Normal 2 2" xfId="1" xr:uid="{00000000-0005-0000-0000-00000B000000}"/>
    <cellStyle name="Normal 3" xfId="9" xr:uid="{00000000-0005-0000-0000-00000C000000}"/>
    <cellStyle name="Normal 4" xfId="2" xr:uid="{00000000-0005-0000-0000-00000D000000}"/>
    <cellStyle name="Normal 5" xfId="13" xr:uid="{00000000-0005-0000-0000-00000E000000}"/>
    <cellStyle name="Normal 6" xfId="14" xr:uid="{00000000-0005-0000-0000-00000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achel.reamy\Desktop\2015%20CR%20Modified%20Valu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Table of Contents"/>
      <sheetName val="Exhibit A - City"/>
      <sheetName val="Exhibit A - County"/>
      <sheetName val="Exhibit A - Town"/>
      <sheetName val="Exhibit B - City"/>
      <sheetName val="Exhibit B - County"/>
      <sheetName val="Exhibit B - Town"/>
      <sheetName val="Exhibit B1 - City"/>
      <sheetName val="Exhibit B1 - County"/>
      <sheetName val="Exhibit B1 - Town"/>
      <sheetName val="Exhibit B2 - City"/>
      <sheetName val="Exhibit B2 - County"/>
      <sheetName val="Exhibit B2 - Town"/>
      <sheetName val="Exhibit C - City"/>
      <sheetName val="Exhibit C - County"/>
      <sheetName val="Exhibit C - Town"/>
      <sheetName val="Exhibit C1 - City"/>
      <sheetName val="Exhibit C1 - County"/>
      <sheetName val="Exhibit C1 - Town"/>
      <sheetName val="Exhibit C2 - City"/>
      <sheetName val="Exhibit C2 - County"/>
      <sheetName val="Exhibit C2 - Town"/>
      <sheetName val="Exhibit C3 - City"/>
      <sheetName val="Exhibit C3 - County"/>
      <sheetName val="Exhibit C3 - Town"/>
      <sheetName val="Exhibit C4 - City"/>
      <sheetName val="Exhibit C4 - County"/>
      <sheetName val="Exhibit C4 - Town"/>
      <sheetName val="Exhibit C5 - City"/>
      <sheetName val="Exhibit C5 - County"/>
      <sheetName val="Exibit C5 - Town"/>
      <sheetName val="Exhibit C6 - City"/>
      <sheetName val="Exhibit C6 - County"/>
      <sheetName val="Exhibit C6 - Town"/>
      <sheetName val="Exhibit C7 - City"/>
      <sheetName val="Exhibit C7 - County"/>
      <sheetName val="Exhibit C7 - Town"/>
      <sheetName val="Exhibit C8 - City"/>
      <sheetName val="Exhibit C8 - County"/>
      <sheetName val="Exhibit C8 - Town"/>
      <sheetName val="Exhibit D - City"/>
      <sheetName val="Exhibit D - County"/>
      <sheetName val="Exhibit D - Town"/>
      <sheetName val="Exhibit E - City"/>
      <sheetName val="Exhibit E - County"/>
      <sheetName val="Exhibit E - Town"/>
      <sheetName val="Exhibit F - City"/>
      <sheetName val="Exhibit F - County"/>
      <sheetName val="Exhibit F - Town"/>
      <sheetName val="Exhibit G - City"/>
      <sheetName val="Exhibit G - County"/>
      <sheetName val="Exhibit G - Town"/>
      <sheetName val="Exhibit H- City"/>
      <sheetName val="Exhibit H- Coun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apa.virginia.gov/data/download/local_government/comparative_cost/Cost18.xls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apa.virginia.gov/data/download/local_government/comparative_cost/2019%20footnotes.docx" TargetMode="External"/><Relationship Id="rId1" Type="http://schemas.openxmlformats.org/officeDocument/2006/relationships/hyperlink" Target="http://www.apa.virginia.gov/data/download/local_government/comparative_cost/2014footnotes.doc"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6"/>
  <sheetViews>
    <sheetView showGridLines="0" showRowColHeaders="0" tabSelected="1" zoomScaleNormal="100" workbookViewId="0">
      <selection activeCell="B2" sqref="B2"/>
    </sheetView>
  </sheetViews>
  <sheetFormatPr defaultRowHeight="14.4" x14ac:dyDescent="0.3"/>
  <cols>
    <col min="1" max="1" width="3.5546875" customWidth="1"/>
    <col min="2" max="2" width="15.88671875" customWidth="1"/>
    <col min="3" max="3" width="8.88671875" bestFit="1" customWidth="1"/>
    <col min="4" max="4" width="11" customWidth="1"/>
    <col min="6" max="6" width="6.6640625" customWidth="1"/>
    <col min="7" max="10" width="10.44140625" bestFit="1" customWidth="1"/>
    <col min="13" max="13" width="14.6640625" customWidth="1"/>
    <col min="258" max="258" width="15.88671875" customWidth="1"/>
    <col min="259" max="259" width="8.88671875" bestFit="1" customWidth="1"/>
    <col min="260" max="260" width="11" customWidth="1"/>
    <col min="262" max="266" width="10.44140625" bestFit="1" customWidth="1"/>
    <col min="514" max="514" width="15.88671875" customWidth="1"/>
    <col min="515" max="515" width="8.88671875" bestFit="1" customWidth="1"/>
    <col min="516" max="516" width="11" customWidth="1"/>
    <col min="518" max="522" width="10.44140625" bestFit="1" customWidth="1"/>
    <col min="770" max="770" width="15.88671875" customWidth="1"/>
    <col min="771" max="771" width="8.88671875" bestFit="1" customWidth="1"/>
    <col min="772" max="772" width="11" customWidth="1"/>
    <col min="774" max="778" width="10.44140625" bestFit="1" customWidth="1"/>
    <col min="1026" max="1026" width="15.88671875" customWidth="1"/>
    <col min="1027" max="1027" width="8.88671875" bestFit="1" customWidth="1"/>
    <col min="1028" max="1028" width="11" customWidth="1"/>
    <col min="1030" max="1034" width="10.44140625" bestFit="1" customWidth="1"/>
    <col min="1282" max="1282" width="15.88671875" customWidth="1"/>
    <col min="1283" max="1283" width="8.88671875" bestFit="1" customWidth="1"/>
    <col min="1284" max="1284" width="11" customWidth="1"/>
    <col min="1286" max="1290" width="10.44140625" bestFit="1" customWidth="1"/>
    <col min="1538" max="1538" width="15.88671875" customWidth="1"/>
    <col min="1539" max="1539" width="8.88671875" bestFit="1" customWidth="1"/>
    <col min="1540" max="1540" width="11" customWidth="1"/>
    <col min="1542" max="1546" width="10.44140625" bestFit="1" customWidth="1"/>
    <col min="1794" max="1794" width="15.88671875" customWidth="1"/>
    <col min="1795" max="1795" width="8.88671875" bestFit="1" customWidth="1"/>
    <col min="1796" max="1796" width="11" customWidth="1"/>
    <col min="1798" max="1802" width="10.44140625" bestFit="1" customWidth="1"/>
    <col min="2050" max="2050" width="15.88671875" customWidth="1"/>
    <col min="2051" max="2051" width="8.88671875" bestFit="1" customWidth="1"/>
    <col min="2052" max="2052" width="11" customWidth="1"/>
    <col min="2054" max="2058" width="10.44140625" bestFit="1" customWidth="1"/>
    <col min="2306" max="2306" width="15.88671875" customWidth="1"/>
    <col min="2307" max="2307" width="8.88671875" bestFit="1" customWidth="1"/>
    <col min="2308" max="2308" width="11" customWidth="1"/>
    <col min="2310" max="2314" width="10.44140625" bestFit="1" customWidth="1"/>
    <col min="2562" max="2562" width="15.88671875" customWidth="1"/>
    <col min="2563" max="2563" width="8.88671875" bestFit="1" customWidth="1"/>
    <col min="2564" max="2564" width="11" customWidth="1"/>
    <col min="2566" max="2570" width="10.44140625" bestFit="1" customWidth="1"/>
    <col min="2818" max="2818" width="15.88671875" customWidth="1"/>
    <col min="2819" max="2819" width="8.88671875" bestFit="1" customWidth="1"/>
    <col min="2820" max="2820" width="11" customWidth="1"/>
    <col min="2822" max="2826" width="10.44140625" bestFit="1" customWidth="1"/>
    <col min="3074" max="3074" width="15.88671875" customWidth="1"/>
    <col min="3075" max="3075" width="8.88671875" bestFit="1" customWidth="1"/>
    <col min="3076" max="3076" width="11" customWidth="1"/>
    <col min="3078" max="3082" width="10.44140625" bestFit="1" customWidth="1"/>
    <col min="3330" max="3330" width="15.88671875" customWidth="1"/>
    <col min="3331" max="3331" width="8.88671875" bestFit="1" customWidth="1"/>
    <col min="3332" max="3332" width="11" customWidth="1"/>
    <col min="3334" max="3338" width="10.44140625" bestFit="1" customWidth="1"/>
    <col min="3586" max="3586" width="15.88671875" customWidth="1"/>
    <col min="3587" max="3587" width="8.88671875" bestFit="1" customWidth="1"/>
    <col min="3588" max="3588" width="11" customWidth="1"/>
    <col min="3590" max="3594" width="10.44140625" bestFit="1" customWidth="1"/>
    <col min="3842" max="3842" width="15.88671875" customWidth="1"/>
    <col min="3843" max="3843" width="8.88671875" bestFit="1" customWidth="1"/>
    <col min="3844" max="3844" width="11" customWidth="1"/>
    <col min="3846" max="3850" width="10.44140625" bestFit="1" customWidth="1"/>
    <col min="4098" max="4098" width="15.88671875" customWidth="1"/>
    <col min="4099" max="4099" width="8.88671875" bestFit="1" customWidth="1"/>
    <col min="4100" max="4100" width="11" customWidth="1"/>
    <col min="4102" max="4106" width="10.44140625" bestFit="1" customWidth="1"/>
    <col min="4354" max="4354" width="15.88671875" customWidth="1"/>
    <col min="4355" max="4355" width="8.88671875" bestFit="1" customWidth="1"/>
    <col min="4356" max="4356" width="11" customWidth="1"/>
    <col min="4358" max="4362" width="10.44140625" bestFit="1" customWidth="1"/>
    <col min="4610" max="4610" width="15.88671875" customWidth="1"/>
    <col min="4611" max="4611" width="8.88671875" bestFit="1" customWidth="1"/>
    <col min="4612" max="4612" width="11" customWidth="1"/>
    <col min="4614" max="4618" width="10.44140625" bestFit="1" customWidth="1"/>
    <col min="4866" max="4866" width="15.88671875" customWidth="1"/>
    <col min="4867" max="4867" width="8.88671875" bestFit="1" customWidth="1"/>
    <col min="4868" max="4868" width="11" customWidth="1"/>
    <col min="4870" max="4874" width="10.44140625" bestFit="1" customWidth="1"/>
    <col min="5122" max="5122" width="15.88671875" customWidth="1"/>
    <col min="5123" max="5123" width="8.88671875" bestFit="1" customWidth="1"/>
    <col min="5124" max="5124" width="11" customWidth="1"/>
    <col min="5126" max="5130" width="10.44140625" bestFit="1" customWidth="1"/>
    <col min="5378" max="5378" width="15.88671875" customWidth="1"/>
    <col min="5379" max="5379" width="8.88671875" bestFit="1" customWidth="1"/>
    <col min="5380" max="5380" width="11" customWidth="1"/>
    <col min="5382" max="5386" width="10.44140625" bestFit="1" customWidth="1"/>
    <col min="5634" max="5634" width="15.88671875" customWidth="1"/>
    <col min="5635" max="5635" width="8.88671875" bestFit="1" customWidth="1"/>
    <col min="5636" max="5636" width="11" customWidth="1"/>
    <col min="5638" max="5642" width="10.44140625" bestFit="1" customWidth="1"/>
    <col min="5890" max="5890" width="15.88671875" customWidth="1"/>
    <col min="5891" max="5891" width="8.88671875" bestFit="1" customWidth="1"/>
    <col min="5892" max="5892" width="11" customWidth="1"/>
    <col min="5894" max="5898" width="10.44140625" bestFit="1" customWidth="1"/>
    <col min="6146" max="6146" width="15.88671875" customWidth="1"/>
    <col min="6147" max="6147" width="8.88671875" bestFit="1" customWidth="1"/>
    <col min="6148" max="6148" width="11" customWidth="1"/>
    <col min="6150" max="6154" width="10.44140625" bestFit="1" customWidth="1"/>
    <col min="6402" max="6402" width="15.88671875" customWidth="1"/>
    <col min="6403" max="6403" width="8.88671875" bestFit="1" customWidth="1"/>
    <col min="6404" max="6404" width="11" customWidth="1"/>
    <col min="6406" max="6410" width="10.44140625" bestFit="1" customWidth="1"/>
    <col min="6658" max="6658" width="15.88671875" customWidth="1"/>
    <col min="6659" max="6659" width="8.88671875" bestFit="1" customWidth="1"/>
    <col min="6660" max="6660" width="11" customWidth="1"/>
    <col min="6662" max="6666" width="10.44140625" bestFit="1" customWidth="1"/>
    <col min="6914" max="6914" width="15.88671875" customWidth="1"/>
    <col min="6915" max="6915" width="8.88671875" bestFit="1" customWidth="1"/>
    <col min="6916" max="6916" width="11" customWidth="1"/>
    <col min="6918" max="6922" width="10.44140625" bestFit="1" customWidth="1"/>
    <col min="7170" max="7170" width="15.88671875" customWidth="1"/>
    <col min="7171" max="7171" width="8.88671875" bestFit="1" customWidth="1"/>
    <col min="7172" max="7172" width="11" customWidth="1"/>
    <col min="7174" max="7178" width="10.44140625" bestFit="1" customWidth="1"/>
    <col min="7426" max="7426" width="15.88671875" customWidth="1"/>
    <col min="7427" max="7427" width="8.88671875" bestFit="1" customWidth="1"/>
    <col min="7428" max="7428" width="11" customWidth="1"/>
    <col min="7430" max="7434" width="10.44140625" bestFit="1" customWidth="1"/>
    <col min="7682" max="7682" width="15.88671875" customWidth="1"/>
    <col min="7683" max="7683" width="8.88671875" bestFit="1" customWidth="1"/>
    <col min="7684" max="7684" width="11" customWidth="1"/>
    <col min="7686" max="7690" width="10.44140625" bestFit="1" customWidth="1"/>
    <col min="7938" max="7938" width="15.88671875" customWidth="1"/>
    <col min="7939" max="7939" width="8.88671875" bestFit="1" customWidth="1"/>
    <col min="7940" max="7940" width="11" customWidth="1"/>
    <col min="7942" max="7946" width="10.44140625" bestFit="1" customWidth="1"/>
    <col min="8194" max="8194" width="15.88671875" customWidth="1"/>
    <col min="8195" max="8195" width="8.88671875" bestFit="1" customWidth="1"/>
    <col min="8196" max="8196" width="11" customWidth="1"/>
    <col min="8198" max="8202" width="10.44140625" bestFit="1" customWidth="1"/>
    <col min="8450" max="8450" width="15.88671875" customWidth="1"/>
    <col min="8451" max="8451" width="8.88671875" bestFit="1" customWidth="1"/>
    <col min="8452" max="8452" width="11" customWidth="1"/>
    <col min="8454" max="8458" width="10.44140625" bestFit="1" customWidth="1"/>
    <col min="8706" max="8706" width="15.88671875" customWidth="1"/>
    <col min="8707" max="8707" width="8.88671875" bestFit="1" customWidth="1"/>
    <col min="8708" max="8708" width="11" customWidth="1"/>
    <col min="8710" max="8714" width="10.44140625" bestFit="1" customWidth="1"/>
    <col min="8962" max="8962" width="15.88671875" customWidth="1"/>
    <col min="8963" max="8963" width="8.88671875" bestFit="1" customWidth="1"/>
    <col min="8964" max="8964" width="11" customWidth="1"/>
    <col min="8966" max="8970" width="10.44140625" bestFit="1" customWidth="1"/>
    <col min="9218" max="9218" width="15.88671875" customWidth="1"/>
    <col min="9219" max="9219" width="8.88671875" bestFit="1" customWidth="1"/>
    <col min="9220" max="9220" width="11" customWidth="1"/>
    <col min="9222" max="9226" width="10.44140625" bestFit="1" customWidth="1"/>
    <col min="9474" max="9474" width="15.88671875" customWidth="1"/>
    <col min="9475" max="9475" width="8.88671875" bestFit="1" customWidth="1"/>
    <col min="9476" max="9476" width="11" customWidth="1"/>
    <col min="9478" max="9482" width="10.44140625" bestFit="1" customWidth="1"/>
    <col min="9730" max="9730" width="15.88671875" customWidth="1"/>
    <col min="9731" max="9731" width="8.88671875" bestFit="1" customWidth="1"/>
    <col min="9732" max="9732" width="11" customWidth="1"/>
    <col min="9734" max="9738" width="10.44140625" bestFit="1" customWidth="1"/>
    <col min="9986" max="9986" width="15.88671875" customWidth="1"/>
    <col min="9987" max="9987" width="8.88671875" bestFit="1" customWidth="1"/>
    <col min="9988" max="9988" width="11" customWidth="1"/>
    <col min="9990" max="9994" width="10.44140625" bestFit="1" customWidth="1"/>
    <col min="10242" max="10242" width="15.88671875" customWidth="1"/>
    <col min="10243" max="10243" width="8.88671875" bestFit="1" customWidth="1"/>
    <col min="10244" max="10244" width="11" customWidth="1"/>
    <col min="10246" max="10250" width="10.44140625" bestFit="1" customWidth="1"/>
    <col min="10498" max="10498" width="15.88671875" customWidth="1"/>
    <col min="10499" max="10499" width="8.88671875" bestFit="1" customWidth="1"/>
    <col min="10500" max="10500" width="11" customWidth="1"/>
    <col min="10502" max="10506" width="10.44140625" bestFit="1" customWidth="1"/>
    <col min="10754" max="10754" width="15.88671875" customWidth="1"/>
    <col min="10755" max="10755" width="8.88671875" bestFit="1" customWidth="1"/>
    <col min="10756" max="10756" width="11" customWidth="1"/>
    <col min="10758" max="10762" width="10.44140625" bestFit="1" customWidth="1"/>
    <col min="11010" max="11010" width="15.88671875" customWidth="1"/>
    <col min="11011" max="11011" width="8.88671875" bestFit="1" customWidth="1"/>
    <col min="11012" max="11012" width="11" customWidth="1"/>
    <col min="11014" max="11018" width="10.44140625" bestFit="1" customWidth="1"/>
    <col min="11266" max="11266" width="15.88671875" customWidth="1"/>
    <col min="11267" max="11267" width="8.88671875" bestFit="1" customWidth="1"/>
    <col min="11268" max="11268" width="11" customWidth="1"/>
    <col min="11270" max="11274" width="10.44140625" bestFit="1" customWidth="1"/>
    <col min="11522" max="11522" width="15.88671875" customWidth="1"/>
    <col min="11523" max="11523" width="8.88671875" bestFit="1" customWidth="1"/>
    <col min="11524" max="11524" width="11" customWidth="1"/>
    <col min="11526" max="11530" width="10.44140625" bestFit="1" customWidth="1"/>
    <col min="11778" max="11778" width="15.88671875" customWidth="1"/>
    <col min="11779" max="11779" width="8.88671875" bestFit="1" customWidth="1"/>
    <col min="11780" max="11780" width="11" customWidth="1"/>
    <col min="11782" max="11786" width="10.44140625" bestFit="1" customWidth="1"/>
    <col min="12034" max="12034" width="15.88671875" customWidth="1"/>
    <col min="12035" max="12035" width="8.88671875" bestFit="1" customWidth="1"/>
    <col min="12036" max="12036" width="11" customWidth="1"/>
    <col min="12038" max="12042" width="10.44140625" bestFit="1" customWidth="1"/>
    <col min="12290" max="12290" width="15.88671875" customWidth="1"/>
    <col min="12291" max="12291" width="8.88671875" bestFit="1" customWidth="1"/>
    <col min="12292" max="12292" width="11" customWidth="1"/>
    <col min="12294" max="12298" width="10.44140625" bestFit="1" customWidth="1"/>
    <col min="12546" max="12546" width="15.88671875" customWidth="1"/>
    <col min="12547" max="12547" width="8.88671875" bestFit="1" customWidth="1"/>
    <col min="12548" max="12548" width="11" customWidth="1"/>
    <col min="12550" max="12554" width="10.44140625" bestFit="1" customWidth="1"/>
    <col min="12802" max="12802" width="15.88671875" customWidth="1"/>
    <col min="12803" max="12803" width="8.88671875" bestFit="1" customWidth="1"/>
    <col min="12804" max="12804" width="11" customWidth="1"/>
    <col min="12806" max="12810" width="10.44140625" bestFit="1" customWidth="1"/>
    <col min="13058" max="13058" width="15.88671875" customWidth="1"/>
    <col min="13059" max="13059" width="8.88671875" bestFit="1" customWidth="1"/>
    <col min="13060" max="13060" width="11" customWidth="1"/>
    <col min="13062" max="13066" width="10.44140625" bestFit="1" customWidth="1"/>
    <col min="13314" max="13314" width="15.88671875" customWidth="1"/>
    <col min="13315" max="13315" width="8.88671875" bestFit="1" customWidth="1"/>
    <col min="13316" max="13316" width="11" customWidth="1"/>
    <col min="13318" max="13322" width="10.44140625" bestFit="1" customWidth="1"/>
    <col min="13570" max="13570" width="15.88671875" customWidth="1"/>
    <col min="13571" max="13571" width="8.88671875" bestFit="1" customWidth="1"/>
    <col min="13572" max="13572" width="11" customWidth="1"/>
    <col min="13574" max="13578" width="10.44140625" bestFit="1" customWidth="1"/>
    <col min="13826" max="13826" width="15.88671875" customWidth="1"/>
    <col min="13827" max="13827" width="8.88671875" bestFit="1" customWidth="1"/>
    <col min="13828" max="13828" width="11" customWidth="1"/>
    <col min="13830" max="13834" width="10.44140625" bestFit="1" customWidth="1"/>
    <col min="14082" max="14082" width="15.88671875" customWidth="1"/>
    <col min="14083" max="14083" width="8.88671875" bestFit="1" customWidth="1"/>
    <col min="14084" max="14084" width="11" customWidth="1"/>
    <col min="14086" max="14090" width="10.44140625" bestFit="1" customWidth="1"/>
    <col min="14338" max="14338" width="15.88671875" customWidth="1"/>
    <col min="14339" max="14339" width="8.88671875" bestFit="1" customWidth="1"/>
    <col min="14340" max="14340" width="11" customWidth="1"/>
    <col min="14342" max="14346" width="10.44140625" bestFit="1" customWidth="1"/>
    <col min="14594" max="14594" width="15.88671875" customWidth="1"/>
    <col min="14595" max="14595" width="8.88671875" bestFit="1" customWidth="1"/>
    <col min="14596" max="14596" width="11" customWidth="1"/>
    <col min="14598" max="14602" width="10.44140625" bestFit="1" customWidth="1"/>
    <col min="14850" max="14850" width="15.88671875" customWidth="1"/>
    <col min="14851" max="14851" width="8.88671875" bestFit="1" customWidth="1"/>
    <col min="14852" max="14852" width="11" customWidth="1"/>
    <col min="14854" max="14858" width="10.44140625" bestFit="1" customWidth="1"/>
    <col min="15106" max="15106" width="15.88671875" customWidth="1"/>
    <col min="15107" max="15107" width="8.88671875" bestFit="1" customWidth="1"/>
    <col min="15108" max="15108" width="11" customWidth="1"/>
    <col min="15110" max="15114" width="10.44140625" bestFit="1" customWidth="1"/>
    <col min="15362" max="15362" width="15.88671875" customWidth="1"/>
    <col min="15363" max="15363" width="8.88671875" bestFit="1" customWidth="1"/>
    <col min="15364" max="15364" width="11" customWidth="1"/>
    <col min="15366" max="15370" width="10.44140625" bestFit="1" customWidth="1"/>
    <col min="15618" max="15618" width="15.88671875" customWidth="1"/>
    <col min="15619" max="15619" width="8.88671875" bestFit="1" customWidth="1"/>
    <col min="15620" max="15620" width="11" customWidth="1"/>
    <col min="15622" max="15626" width="10.44140625" bestFit="1" customWidth="1"/>
    <col min="15874" max="15874" width="15.88671875" customWidth="1"/>
    <col min="15875" max="15875" width="8.88671875" bestFit="1" customWidth="1"/>
    <col min="15876" max="15876" width="11" customWidth="1"/>
    <col min="15878" max="15882" width="10.44140625" bestFit="1" customWidth="1"/>
    <col min="16130" max="16130" width="15.88671875" customWidth="1"/>
    <col min="16131" max="16131" width="8.88671875" bestFit="1" customWidth="1"/>
    <col min="16132" max="16132" width="11" customWidth="1"/>
    <col min="16134" max="16138" width="10.44140625" bestFit="1" customWidth="1"/>
  </cols>
  <sheetData>
    <row r="1" spans="1:13" ht="15.6" x14ac:dyDescent="0.3">
      <c r="A1" s="11"/>
      <c r="B1" s="11"/>
      <c r="C1" s="11"/>
      <c r="D1" s="11"/>
      <c r="E1" s="11"/>
      <c r="F1" s="11"/>
      <c r="G1" s="11"/>
      <c r="H1" s="11"/>
      <c r="I1" s="11"/>
      <c r="J1" s="11"/>
      <c r="K1" s="11"/>
      <c r="L1" s="11"/>
      <c r="M1" s="11"/>
    </row>
    <row r="2" spans="1:13" ht="15.6" x14ac:dyDescent="0.3">
      <c r="A2" s="11"/>
      <c r="B2" s="8" t="s">
        <v>48</v>
      </c>
      <c r="C2" s="11"/>
      <c r="D2" s="11"/>
      <c r="E2" s="11"/>
      <c r="F2" s="11"/>
      <c r="G2" s="11"/>
      <c r="H2" s="11"/>
      <c r="I2" s="11"/>
      <c r="J2" s="11"/>
      <c r="K2" s="11"/>
      <c r="L2" s="11"/>
      <c r="M2" s="11"/>
    </row>
    <row r="3" spans="1:13" ht="15.6" x14ac:dyDescent="0.3">
      <c r="A3" s="11"/>
      <c r="B3" s="9" t="s">
        <v>41</v>
      </c>
      <c r="C3" s="11"/>
      <c r="D3" s="11"/>
      <c r="E3" s="11"/>
      <c r="F3" s="11"/>
      <c r="G3" s="11"/>
      <c r="H3" s="11"/>
      <c r="I3" s="11"/>
      <c r="J3" s="11"/>
      <c r="K3" s="11"/>
      <c r="L3" s="11"/>
      <c r="M3" s="11"/>
    </row>
    <row r="4" spans="1:13" ht="15.6" x14ac:dyDescent="0.3">
      <c r="A4" s="11"/>
      <c r="B4" s="9" t="s">
        <v>42</v>
      </c>
      <c r="C4" s="11"/>
      <c r="D4" s="11"/>
      <c r="E4" s="11"/>
      <c r="F4" s="11"/>
      <c r="G4" s="11"/>
      <c r="H4" s="11"/>
      <c r="I4" s="11"/>
      <c r="J4" s="11"/>
      <c r="K4" s="11"/>
      <c r="L4" s="11"/>
      <c r="M4" s="11"/>
    </row>
    <row r="5" spans="1:13" ht="15.6" x14ac:dyDescent="0.3">
      <c r="A5" s="11"/>
      <c r="B5" s="9" t="s">
        <v>43</v>
      </c>
      <c r="C5" s="11"/>
      <c r="D5" s="11"/>
      <c r="E5" s="11"/>
      <c r="F5" s="11"/>
      <c r="G5" s="11"/>
      <c r="H5" s="11"/>
      <c r="I5" s="11"/>
      <c r="J5" s="11"/>
      <c r="K5" s="11"/>
      <c r="L5" s="11"/>
      <c r="M5" s="11"/>
    </row>
    <row r="6" spans="1:13" ht="15.6" x14ac:dyDescent="0.3">
      <c r="A6" s="11"/>
      <c r="B6" s="11"/>
      <c r="C6" s="11"/>
      <c r="D6" s="11"/>
      <c r="E6" s="11"/>
      <c r="F6" s="11"/>
      <c r="G6" s="11"/>
      <c r="H6" s="11"/>
      <c r="I6" s="11"/>
      <c r="J6" s="11"/>
      <c r="K6" s="11"/>
      <c r="L6" s="11"/>
      <c r="M6" s="11"/>
    </row>
    <row r="7" spans="1:13" ht="144" customHeight="1" x14ac:dyDescent="0.3">
      <c r="A7" s="11"/>
      <c r="B7" s="60" t="s">
        <v>45</v>
      </c>
      <c r="C7" s="60"/>
      <c r="D7" s="60"/>
      <c r="E7" s="60"/>
      <c r="F7" s="60"/>
      <c r="G7" s="60"/>
      <c r="H7" s="60"/>
      <c r="I7" s="60"/>
      <c r="J7" s="60"/>
      <c r="K7" s="60"/>
      <c r="L7" s="60"/>
      <c r="M7" s="60"/>
    </row>
    <row r="8" spans="1:13" ht="15.6" x14ac:dyDescent="0.3">
      <c r="A8" s="11"/>
      <c r="B8" s="17"/>
      <c r="C8" s="17"/>
      <c r="D8" s="17"/>
      <c r="E8" s="17"/>
      <c r="F8" s="17"/>
      <c r="G8" s="17"/>
      <c r="H8" s="17"/>
      <c r="I8" s="17"/>
      <c r="J8" s="17"/>
      <c r="K8" s="17"/>
      <c r="L8" s="17"/>
      <c r="M8" s="17"/>
    </row>
    <row r="9" spans="1:13" ht="15.6" x14ac:dyDescent="0.3">
      <c r="A9" s="11"/>
      <c r="B9" s="14" t="s">
        <v>46</v>
      </c>
      <c r="C9" s="15"/>
      <c r="D9" s="15"/>
      <c r="E9" s="15"/>
      <c r="F9" s="15"/>
      <c r="G9" s="11"/>
      <c r="H9" s="15"/>
      <c r="I9" s="10"/>
      <c r="J9" s="10"/>
      <c r="K9" s="10"/>
      <c r="L9" s="10"/>
      <c r="M9" s="10"/>
    </row>
    <row r="10" spans="1:13" ht="15.6" x14ac:dyDescent="0.3">
      <c r="A10" s="11"/>
      <c r="B10" s="19" t="s">
        <v>44</v>
      </c>
      <c r="C10" s="11"/>
      <c r="D10" s="11"/>
      <c r="E10" s="11"/>
      <c r="F10" s="11"/>
      <c r="G10" s="11"/>
      <c r="H10" s="11"/>
      <c r="I10" s="11"/>
      <c r="J10" s="11"/>
      <c r="K10" s="11"/>
      <c r="L10" s="11"/>
      <c r="M10" s="11"/>
    </row>
    <row r="11" spans="1:13" x14ac:dyDescent="0.3">
      <c r="B11" s="16"/>
    </row>
    <row r="12" spans="1:13" ht="15.6" x14ac:dyDescent="0.3">
      <c r="B12" s="12"/>
      <c r="C12" s="11"/>
      <c r="D12" s="11"/>
      <c r="E12" s="11"/>
      <c r="F12" s="11"/>
      <c r="G12" s="11"/>
      <c r="H12" s="11"/>
      <c r="I12" s="11"/>
      <c r="J12" s="11"/>
      <c r="K12" s="11"/>
      <c r="L12" s="11"/>
      <c r="M12" s="11"/>
    </row>
    <row r="13" spans="1:13" ht="15.6" x14ac:dyDescent="0.3">
      <c r="B13" s="12"/>
      <c r="C13" s="11"/>
      <c r="D13" s="11"/>
      <c r="E13" s="11"/>
      <c r="F13" s="11"/>
      <c r="G13" s="11"/>
      <c r="H13" s="11"/>
      <c r="I13" s="11"/>
      <c r="J13" s="11"/>
      <c r="K13" s="11"/>
      <c r="L13" s="11"/>
      <c r="M13" s="11"/>
    </row>
    <row r="14" spans="1:13" ht="51.75" customHeight="1" x14ac:dyDescent="0.3">
      <c r="B14" s="18"/>
      <c r="C14" s="18"/>
      <c r="D14" s="18"/>
      <c r="E14" s="18"/>
      <c r="F14" s="18"/>
      <c r="G14" s="18"/>
      <c r="H14" s="18"/>
      <c r="I14" s="18"/>
      <c r="J14" s="18"/>
      <c r="K14" s="18"/>
      <c r="L14" s="18"/>
      <c r="M14" s="18"/>
    </row>
    <row r="16" spans="1:13" x14ac:dyDescent="0.3">
      <c r="B16" s="13"/>
    </row>
  </sheetData>
  <mergeCells count="1">
    <mergeCell ref="B7:M7"/>
  </mergeCells>
  <hyperlinks>
    <hyperlink ref="B10" r:id="rId1" display="http://www.apa.virginia.gov/data/download/local_government/comparative_cost/Cost18.xlsx" xr:uid="{00000000-0004-0000-0000-000000000000}"/>
  </hyperlinks>
  <pageMargins left="0.7" right="0.7" top="0.75" bottom="0.75" header="0.3" footer="0.3"/>
  <pageSetup scale="96" fitToHeight="0"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0D8C8-F516-47A2-8939-624657ED5763}">
  <sheetPr transitionEvaluation="1" transitionEntry="1"/>
  <dimension ref="A1:BT305"/>
  <sheetViews>
    <sheetView showGridLines="0" zoomScale="120" zoomScaleNormal="120" workbookViewId="0">
      <pane xSplit="3" ySplit="12" topLeftCell="D13"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4.5546875" style="22" customWidth="1"/>
    <col min="2" max="2" width="1.44140625" style="22" customWidth="1"/>
    <col min="3" max="3" width="15.44140625" style="22" customWidth="1"/>
    <col min="4" max="4" width="1.44140625" style="22" customWidth="1"/>
    <col min="5" max="5" width="11.6640625" style="22" customWidth="1"/>
    <col min="6" max="6" width="1.44140625" style="22" customWidth="1"/>
    <col min="7" max="7" width="8" style="22" customWidth="1"/>
    <col min="8" max="8" width="1.44140625" style="22" customWidth="1"/>
    <col min="9" max="9" width="7.33203125" style="22" customWidth="1"/>
    <col min="10" max="10" width="1.44140625" style="22" customWidth="1"/>
    <col min="11" max="11" width="11.5546875" style="22" customWidth="1"/>
    <col min="12" max="12" width="1.44140625" style="22" customWidth="1"/>
    <col min="13" max="13" width="11.77734375" style="22" customWidth="1"/>
    <col min="14" max="14" width="1.44140625" style="22" customWidth="1"/>
    <col min="15" max="15" width="7.6640625" style="22" customWidth="1"/>
    <col min="16" max="16" width="1.44140625" style="22" customWidth="1"/>
    <col min="17" max="17" width="7.6640625" style="22" customWidth="1"/>
    <col min="18" max="18" width="1.44140625" style="22" customWidth="1"/>
    <col min="19" max="19" width="11.77734375" style="22" bestFit="1" customWidth="1"/>
    <col min="20" max="20" width="1.44140625" style="22" customWidth="1"/>
    <col min="21" max="21" width="7.33203125" style="22" customWidth="1"/>
    <col min="22" max="22" width="1.44140625" style="22" customWidth="1"/>
    <col min="23" max="23" width="7.5546875" style="22" customWidth="1"/>
    <col min="24" max="24" width="1.44140625" style="22" customWidth="1"/>
    <col min="25" max="25" width="10.77734375" style="22" customWidth="1"/>
    <col min="26" max="26" width="1.44140625" style="22" customWidth="1"/>
    <col min="27" max="27" width="10.33203125" style="22" customWidth="1"/>
    <col min="28" max="28" width="1.44140625" style="22" customWidth="1"/>
    <col min="29" max="29" width="9.5546875" style="22" customWidth="1"/>
    <col min="30" max="30" width="1" style="22" customWidth="1"/>
    <col min="31" max="31" width="1.44140625" style="22" customWidth="1"/>
    <col min="32" max="32" width="13.109375" style="22" customWidth="1"/>
    <col min="33" max="33" width="1.44140625" style="22" customWidth="1"/>
    <col min="34" max="34" width="8.44140625" style="22" customWidth="1"/>
    <col min="35" max="35" width="1.44140625" style="22" customWidth="1"/>
    <col min="36" max="36" width="8.44140625" style="22" customWidth="1"/>
    <col min="37" max="37" width="1.44140625" style="22" customWidth="1"/>
    <col min="38" max="38" width="11.5546875" style="22" customWidth="1"/>
    <col min="39" max="39" width="1.44140625" style="22" customWidth="1"/>
    <col min="40" max="40" width="8.44140625" style="22" customWidth="1"/>
    <col min="41" max="41" width="1.44140625" style="22" customWidth="1"/>
    <col min="42" max="42" width="7.6640625" style="22" customWidth="1"/>
    <col min="43" max="43" width="1.44140625" style="22" customWidth="1"/>
    <col min="44" max="44" width="11.5546875" style="22" customWidth="1"/>
    <col min="45" max="45" width="1.44140625" style="22" customWidth="1"/>
    <col min="46" max="46" width="10.77734375" style="22" customWidth="1"/>
    <col min="47" max="47" width="1.44140625" style="22" customWidth="1"/>
    <col min="48" max="48" width="9.21875" style="22" customWidth="1"/>
    <col min="49" max="49" width="0.88671875" style="22" customWidth="1"/>
    <col min="50" max="50" width="10.21875" style="22" customWidth="1"/>
    <col min="51" max="51" width="1.109375" style="22" customWidth="1"/>
    <col min="52" max="52" width="8.5546875" style="22" customWidth="1"/>
    <col min="53" max="53" width="1" style="22" customWidth="1"/>
    <col min="54" max="54" width="9.44140625" style="22" customWidth="1"/>
    <col min="55" max="55" width="1.109375" style="22" customWidth="1"/>
    <col min="56" max="56" width="9.21875" style="22" customWidth="1"/>
    <col min="57" max="57" width="1.44140625" style="22" customWidth="1"/>
    <col min="58" max="58" width="10.33203125" style="22" customWidth="1"/>
    <col min="59" max="59" width="2.21875" style="22" customWidth="1"/>
    <col min="60" max="60" width="4.109375" style="22" customWidth="1"/>
    <col min="61" max="61" width="1.109375" style="22" customWidth="1"/>
    <col min="62" max="62" width="7.6640625" style="22" hidden="1" customWidth="1"/>
    <col min="63" max="63" width="1.44140625" style="22" customWidth="1"/>
    <col min="64" max="64" width="11.5546875" style="22" hidden="1" customWidth="1"/>
    <col min="65" max="65" width="1.44140625" style="22" hidden="1" customWidth="1"/>
    <col min="66" max="66" width="11.5546875" style="22" hidden="1" customWidth="1"/>
    <col min="67" max="67" width="1.44140625" style="22" hidden="1" customWidth="1"/>
    <col min="68" max="68" width="11.5546875" style="22" hidden="1" customWidth="1"/>
    <col min="69" max="69" width="1.44140625" style="22" hidden="1" customWidth="1"/>
    <col min="70" max="70" width="11.5546875" style="22" hidden="1" customWidth="1"/>
    <col min="71" max="71" width="1.44140625" style="22" hidden="1" customWidth="1"/>
    <col min="72" max="72" width="11.5546875" style="22" hidden="1" customWidth="1"/>
    <col min="73" max="256" width="11.5546875" style="22"/>
    <col min="257" max="257" width="4.5546875" style="22" customWidth="1"/>
    <col min="258" max="258" width="1.44140625" style="22" customWidth="1"/>
    <col min="259" max="259" width="15.44140625" style="22" customWidth="1"/>
    <col min="260" max="260" width="1.44140625" style="22" customWidth="1"/>
    <col min="261" max="261" width="11.6640625" style="22" customWidth="1"/>
    <col min="262" max="262" width="1.44140625" style="22" customWidth="1"/>
    <col min="263" max="263" width="8" style="22" customWidth="1"/>
    <col min="264" max="264" width="1.44140625" style="22" customWidth="1"/>
    <col min="265" max="265" width="7.33203125" style="22" customWidth="1"/>
    <col min="266" max="266" width="1.44140625" style="22" customWidth="1"/>
    <col min="267" max="267" width="11.5546875" style="22"/>
    <col min="268" max="268" width="1.44140625" style="22" customWidth="1"/>
    <col min="269" max="269" width="11.77734375" style="22" customWidth="1"/>
    <col min="270" max="270" width="1.44140625" style="22" customWidth="1"/>
    <col min="271" max="271" width="7.6640625" style="22" customWidth="1"/>
    <col min="272" max="272" width="1.44140625" style="22" customWidth="1"/>
    <col min="273" max="273" width="7.6640625" style="22" customWidth="1"/>
    <col min="274" max="274" width="1.44140625" style="22" customWidth="1"/>
    <col min="275" max="275" width="11.77734375" style="22" bestFit="1" customWidth="1"/>
    <col min="276" max="276" width="1.44140625" style="22" customWidth="1"/>
    <col min="277" max="277" width="7.33203125" style="22" customWidth="1"/>
    <col min="278" max="278" width="1.44140625" style="22" customWidth="1"/>
    <col min="279" max="279" width="7.5546875" style="22" customWidth="1"/>
    <col min="280" max="280" width="1.44140625" style="22" customWidth="1"/>
    <col min="281" max="281" width="10.77734375" style="22" customWidth="1"/>
    <col min="282" max="282" width="1.44140625" style="22" customWidth="1"/>
    <col min="283" max="283" width="10.33203125" style="22" customWidth="1"/>
    <col min="284" max="284" width="1.44140625" style="22" customWidth="1"/>
    <col min="285" max="285" width="9.5546875" style="22" customWidth="1"/>
    <col min="286" max="286" width="1" style="22" customWidth="1"/>
    <col min="287" max="287" width="1.44140625" style="22" customWidth="1"/>
    <col min="288" max="288" width="13.109375" style="22" customWidth="1"/>
    <col min="289" max="289" width="1.44140625" style="22" customWidth="1"/>
    <col min="290" max="290" width="8.44140625" style="22" customWidth="1"/>
    <col min="291" max="291" width="1.44140625" style="22" customWidth="1"/>
    <col min="292" max="292" width="8.44140625" style="22" customWidth="1"/>
    <col min="293" max="293" width="1.44140625" style="22" customWidth="1"/>
    <col min="294" max="294" width="11.5546875" style="22"/>
    <col min="295" max="295" width="1.44140625" style="22" customWidth="1"/>
    <col min="296" max="296" width="8.44140625" style="22" customWidth="1"/>
    <col min="297" max="297" width="1.44140625" style="22" customWidth="1"/>
    <col min="298" max="298" width="7.6640625" style="22" customWidth="1"/>
    <col min="299" max="299" width="1.44140625" style="22" customWidth="1"/>
    <col min="300" max="300" width="11.5546875" style="22"/>
    <col min="301" max="301" width="1.44140625" style="22" customWidth="1"/>
    <col min="302" max="302" width="10.77734375" style="22" customWidth="1"/>
    <col min="303" max="303" width="1.44140625" style="22" customWidth="1"/>
    <col min="304" max="304" width="9.21875" style="22" customWidth="1"/>
    <col min="305" max="305" width="0.88671875" style="22" customWidth="1"/>
    <col min="306" max="306" width="10.21875" style="22" customWidth="1"/>
    <col min="307" max="307" width="1.109375" style="22" customWidth="1"/>
    <col min="308" max="308" width="8.5546875" style="22" customWidth="1"/>
    <col min="309" max="309" width="1" style="22" customWidth="1"/>
    <col min="310" max="310" width="9.44140625" style="22" customWidth="1"/>
    <col min="311" max="311" width="1.109375" style="22" customWidth="1"/>
    <col min="312" max="312" width="9.21875" style="22" customWidth="1"/>
    <col min="313" max="313" width="1.44140625" style="22" customWidth="1"/>
    <col min="314" max="314" width="10.33203125" style="22" customWidth="1"/>
    <col min="315" max="315" width="2.21875" style="22" customWidth="1"/>
    <col min="316" max="316" width="4.109375" style="22" customWidth="1"/>
    <col min="317" max="317" width="1.109375" style="22" customWidth="1"/>
    <col min="318" max="318" width="7.6640625" style="22" customWidth="1"/>
    <col min="319" max="319" width="1.44140625" style="22" customWidth="1"/>
    <col min="320" max="320" width="11.5546875" style="22"/>
    <col min="321" max="321" width="1.44140625" style="22" customWidth="1"/>
    <col min="322" max="322" width="11.5546875" style="22"/>
    <col min="323" max="323" width="1.44140625" style="22" customWidth="1"/>
    <col min="324" max="324" width="11.5546875" style="22"/>
    <col min="325" max="325" width="1.44140625" style="22" customWidth="1"/>
    <col min="326" max="326" width="11.5546875" style="22"/>
    <col min="327" max="327" width="1.44140625" style="22" customWidth="1"/>
    <col min="328" max="512" width="11.5546875" style="22"/>
    <col min="513" max="513" width="4.5546875" style="22" customWidth="1"/>
    <col min="514" max="514" width="1.44140625" style="22" customWidth="1"/>
    <col min="515" max="515" width="15.44140625" style="22" customWidth="1"/>
    <col min="516" max="516" width="1.44140625" style="22" customWidth="1"/>
    <col min="517" max="517" width="11.6640625" style="22" customWidth="1"/>
    <col min="518" max="518" width="1.44140625" style="22" customWidth="1"/>
    <col min="519" max="519" width="8" style="22" customWidth="1"/>
    <col min="520" max="520" width="1.44140625" style="22" customWidth="1"/>
    <col min="521" max="521" width="7.33203125" style="22" customWidth="1"/>
    <col min="522" max="522" width="1.44140625" style="22" customWidth="1"/>
    <col min="523" max="523" width="11.5546875" style="22"/>
    <col min="524" max="524" width="1.44140625" style="22" customWidth="1"/>
    <col min="525" max="525" width="11.77734375" style="22" customWidth="1"/>
    <col min="526" max="526" width="1.44140625" style="22" customWidth="1"/>
    <col min="527" max="527" width="7.6640625" style="22" customWidth="1"/>
    <col min="528" max="528" width="1.44140625" style="22" customWidth="1"/>
    <col min="529" max="529" width="7.6640625" style="22" customWidth="1"/>
    <col min="530" max="530" width="1.44140625" style="22" customWidth="1"/>
    <col min="531" max="531" width="11.77734375" style="22" bestFit="1" customWidth="1"/>
    <col min="532" max="532" width="1.44140625" style="22" customWidth="1"/>
    <col min="533" max="533" width="7.33203125" style="22" customWidth="1"/>
    <col min="534" max="534" width="1.44140625" style="22" customWidth="1"/>
    <col min="535" max="535" width="7.5546875" style="22" customWidth="1"/>
    <col min="536" max="536" width="1.44140625" style="22" customWidth="1"/>
    <col min="537" max="537" width="10.77734375" style="22" customWidth="1"/>
    <col min="538" max="538" width="1.44140625" style="22" customWidth="1"/>
    <col min="539" max="539" width="10.33203125" style="22" customWidth="1"/>
    <col min="540" max="540" width="1.44140625" style="22" customWidth="1"/>
    <col min="541" max="541" width="9.5546875" style="22" customWidth="1"/>
    <col min="542" max="542" width="1" style="22" customWidth="1"/>
    <col min="543" max="543" width="1.44140625" style="22" customWidth="1"/>
    <col min="544" max="544" width="13.109375" style="22" customWidth="1"/>
    <col min="545" max="545" width="1.44140625" style="22" customWidth="1"/>
    <col min="546" max="546" width="8.44140625" style="22" customWidth="1"/>
    <col min="547" max="547" width="1.44140625" style="22" customWidth="1"/>
    <col min="548" max="548" width="8.44140625" style="22" customWidth="1"/>
    <col min="549" max="549" width="1.44140625" style="22" customWidth="1"/>
    <col min="550" max="550" width="11.5546875" style="22"/>
    <col min="551" max="551" width="1.44140625" style="22" customWidth="1"/>
    <col min="552" max="552" width="8.44140625" style="22" customWidth="1"/>
    <col min="553" max="553" width="1.44140625" style="22" customWidth="1"/>
    <col min="554" max="554" width="7.6640625" style="22" customWidth="1"/>
    <col min="555" max="555" width="1.44140625" style="22" customWidth="1"/>
    <col min="556" max="556" width="11.5546875" style="22"/>
    <col min="557" max="557" width="1.44140625" style="22" customWidth="1"/>
    <col min="558" max="558" width="10.77734375" style="22" customWidth="1"/>
    <col min="559" max="559" width="1.44140625" style="22" customWidth="1"/>
    <col min="560" max="560" width="9.21875" style="22" customWidth="1"/>
    <col min="561" max="561" width="0.88671875" style="22" customWidth="1"/>
    <col min="562" max="562" width="10.21875" style="22" customWidth="1"/>
    <col min="563" max="563" width="1.109375" style="22" customWidth="1"/>
    <col min="564" max="564" width="8.5546875" style="22" customWidth="1"/>
    <col min="565" max="565" width="1" style="22" customWidth="1"/>
    <col min="566" max="566" width="9.44140625" style="22" customWidth="1"/>
    <col min="567" max="567" width="1.109375" style="22" customWidth="1"/>
    <col min="568" max="568" width="9.21875" style="22" customWidth="1"/>
    <col min="569" max="569" width="1.44140625" style="22" customWidth="1"/>
    <col min="570" max="570" width="10.33203125" style="22" customWidth="1"/>
    <col min="571" max="571" width="2.21875" style="22" customWidth="1"/>
    <col min="572" max="572" width="4.109375" style="22" customWidth="1"/>
    <col min="573" max="573" width="1.109375" style="22" customWidth="1"/>
    <col min="574" max="574" width="7.6640625" style="22" customWidth="1"/>
    <col min="575" max="575" width="1.44140625" style="22" customWidth="1"/>
    <col min="576" max="576" width="11.5546875" style="22"/>
    <col min="577" max="577" width="1.44140625" style="22" customWidth="1"/>
    <col min="578" max="578" width="11.5546875" style="22"/>
    <col min="579" max="579" width="1.44140625" style="22" customWidth="1"/>
    <col min="580" max="580" width="11.5546875" style="22"/>
    <col min="581" max="581" width="1.44140625" style="22" customWidth="1"/>
    <col min="582" max="582" width="11.5546875" style="22"/>
    <col min="583" max="583" width="1.44140625" style="22" customWidth="1"/>
    <col min="584" max="768" width="11.5546875" style="22"/>
    <col min="769" max="769" width="4.5546875" style="22" customWidth="1"/>
    <col min="770" max="770" width="1.44140625" style="22" customWidth="1"/>
    <col min="771" max="771" width="15.44140625" style="22" customWidth="1"/>
    <col min="772" max="772" width="1.44140625" style="22" customWidth="1"/>
    <col min="773" max="773" width="11.6640625" style="22" customWidth="1"/>
    <col min="774" max="774" width="1.44140625" style="22" customWidth="1"/>
    <col min="775" max="775" width="8" style="22" customWidth="1"/>
    <col min="776" max="776" width="1.44140625" style="22" customWidth="1"/>
    <col min="777" max="777" width="7.33203125" style="22" customWidth="1"/>
    <col min="778" max="778" width="1.44140625" style="22" customWidth="1"/>
    <col min="779" max="779" width="11.5546875" style="22"/>
    <col min="780" max="780" width="1.44140625" style="22" customWidth="1"/>
    <col min="781" max="781" width="11.77734375" style="22" customWidth="1"/>
    <col min="782" max="782" width="1.44140625" style="22" customWidth="1"/>
    <col min="783" max="783" width="7.6640625" style="22" customWidth="1"/>
    <col min="784" max="784" width="1.44140625" style="22" customWidth="1"/>
    <col min="785" max="785" width="7.6640625" style="22" customWidth="1"/>
    <col min="786" max="786" width="1.44140625" style="22" customWidth="1"/>
    <col min="787" max="787" width="11.77734375" style="22" bestFit="1" customWidth="1"/>
    <col min="788" max="788" width="1.44140625" style="22" customWidth="1"/>
    <col min="789" max="789" width="7.33203125" style="22" customWidth="1"/>
    <col min="790" max="790" width="1.44140625" style="22" customWidth="1"/>
    <col min="791" max="791" width="7.5546875" style="22" customWidth="1"/>
    <col min="792" max="792" width="1.44140625" style="22" customWidth="1"/>
    <col min="793" max="793" width="10.77734375" style="22" customWidth="1"/>
    <col min="794" max="794" width="1.44140625" style="22" customWidth="1"/>
    <col min="795" max="795" width="10.33203125" style="22" customWidth="1"/>
    <col min="796" max="796" width="1.44140625" style="22" customWidth="1"/>
    <col min="797" max="797" width="9.5546875" style="22" customWidth="1"/>
    <col min="798" max="798" width="1" style="22" customWidth="1"/>
    <col min="799" max="799" width="1.44140625" style="22" customWidth="1"/>
    <col min="800" max="800" width="13.109375" style="22" customWidth="1"/>
    <col min="801" max="801" width="1.44140625" style="22" customWidth="1"/>
    <col min="802" max="802" width="8.44140625" style="22" customWidth="1"/>
    <col min="803" max="803" width="1.44140625" style="22" customWidth="1"/>
    <col min="804" max="804" width="8.44140625" style="22" customWidth="1"/>
    <col min="805" max="805" width="1.44140625" style="22" customWidth="1"/>
    <col min="806" max="806" width="11.5546875" style="22"/>
    <col min="807" max="807" width="1.44140625" style="22" customWidth="1"/>
    <col min="808" max="808" width="8.44140625" style="22" customWidth="1"/>
    <col min="809" max="809" width="1.44140625" style="22" customWidth="1"/>
    <col min="810" max="810" width="7.6640625" style="22" customWidth="1"/>
    <col min="811" max="811" width="1.44140625" style="22" customWidth="1"/>
    <col min="812" max="812" width="11.5546875" style="22"/>
    <col min="813" max="813" width="1.44140625" style="22" customWidth="1"/>
    <col min="814" max="814" width="10.77734375" style="22" customWidth="1"/>
    <col min="815" max="815" width="1.44140625" style="22" customWidth="1"/>
    <col min="816" max="816" width="9.21875" style="22" customWidth="1"/>
    <col min="817" max="817" width="0.88671875" style="22" customWidth="1"/>
    <col min="818" max="818" width="10.21875" style="22" customWidth="1"/>
    <col min="819" max="819" width="1.109375" style="22" customWidth="1"/>
    <col min="820" max="820" width="8.5546875" style="22" customWidth="1"/>
    <col min="821" max="821" width="1" style="22" customWidth="1"/>
    <col min="822" max="822" width="9.44140625" style="22" customWidth="1"/>
    <col min="823" max="823" width="1.109375" style="22" customWidth="1"/>
    <col min="824" max="824" width="9.21875" style="22" customWidth="1"/>
    <col min="825" max="825" width="1.44140625" style="22" customWidth="1"/>
    <col min="826" max="826" width="10.33203125" style="22" customWidth="1"/>
    <col min="827" max="827" width="2.21875" style="22" customWidth="1"/>
    <col min="828" max="828" width="4.109375" style="22" customWidth="1"/>
    <col min="829" max="829" width="1.109375" style="22" customWidth="1"/>
    <col min="830" max="830" width="7.6640625" style="22" customWidth="1"/>
    <col min="831" max="831" width="1.44140625" style="22" customWidth="1"/>
    <col min="832" max="832" width="11.5546875" style="22"/>
    <col min="833" max="833" width="1.44140625" style="22" customWidth="1"/>
    <col min="834" max="834" width="11.5546875" style="22"/>
    <col min="835" max="835" width="1.44140625" style="22" customWidth="1"/>
    <col min="836" max="836" width="11.5546875" style="22"/>
    <col min="837" max="837" width="1.44140625" style="22" customWidth="1"/>
    <col min="838" max="838" width="11.5546875" style="22"/>
    <col min="839" max="839" width="1.44140625" style="22" customWidth="1"/>
    <col min="840" max="1024" width="11.5546875" style="22"/>
    <col min="1025" max="1025" width="4.5546875" style="22" customWidth="1"/>
    <col min="1026" max="1026" width="1.44140625" style="22" customWidth="1"/>
    <col min="1027" max="1027" width="15.44140625" style="22" customWidth="1"/>
    <col min="1028" max="1028" width="1.44140625" style="22" customWidth="1"/>
    <col min="1029" max="1029" width="11.6640625" style="22" customWidth="1"/>
    <col min="1030" max="1030" width="1.44140625" style="22" customWidth="1"/>
    <col min="1031" max="1031" width="8" style="22" customWidth="1"/>
    <col min="1032" max="1032" width="1.44140625" style="22" customWidth="1"/>
    <col min="1033" max="1033" width="7.33203125" style="22" customWidth="1"/>
    <col min="1034" max="1034" width="1.44140625" style="22" customWidth="1"/>
    <col min="1035" max="1035" width="11.5546875" style="22"/>
    <col min="1036" max="1036" width="1.44140625" style="22" customWidth="1"/>
    <col min="1037" max="1037" width="11.77734375" style="22" customWidth="1"/>
    <col min="1038" max="1038" width="1.44140625" style="22" customWidth="1"/>
    <col min="1039" max="1039" width="7.6640625" style="22" customWidth="1"/>
    <col min="1040" max="1040" width="1.44140625" style="22" customWidth="1"/>
    <col min="1041" max="1041" width="7.6640625" style="22" customWidth="1"/>
    <col min="1042" max="1042" width="1.44140625" style="22" customWidth="1"/>
    <col min="1043" max="1043" width="11.77734375" style="22" bestFit="1" customWidth="1"/>
    <col min="1044" max="1044" width="1.44140625" style="22" customWidth="1"/>
    <col min="1045" max="1045" width="7.33203125" style="22" customWidth="1"/>
    <col min="1046" max="1046" width="1.44140625" style="22" customWidth="1"/>
    <col min="1047" max="1047" width="7.5546875" style="22" customWidth="1"/>
    <col min="1048" max="1048" width="1.44140625" style="22" customWidth="1"/>
    <col min="1049" max="1049" width="10.77734375" style="22" customWidth="1"/>
    <col min="1050" max="1050" width="1.44140625" style="22" customWidth="1"/>
    <col min="1051" max="1051" width="10.33203125" style="22" customWidth="1"/>
    <col min="1052" max="1052" width="1.44140625" style="22" customWidth="1"/>
    <col min="1053" max="1053" width="9.5546875" style="22" customWidth="1"/>
    <col min="1054" max="1054" width="1" style="22" customWidth="1"/>
    <col min="1055" max="1055" width="1.44140625" style="22" customWidth="1"/>
    <col min="1056" max="1056" width="13.109375" style="22" customWidth="1"/>
    <col min="1057" max="1057" width="1.44140625" style="22" customWidth="1"/>
    <col min="1058" max="1058" width="8.44140625" style="22" customWidth="1"/>
    <col min="1059" max="1059" width="1.44140625" style="22" customWidth="1"/>
    <col min="1060" max="1060" width="8.44140625" style="22" customWidth="1"/>
    <col min="1061" max="1061" width="1.44140625" style="22" customWidth="1"/>
    <col min="1062" max="1062" width="11.5546875" style="22"/>
    <col min="1063" max="1063" width="1.44140625" style="22" customWidth="1"/>
    <col min="1064" max="1064" width="8.44140625" style="22" customWidth="1"/>
    <col min="1065" max="1065" width="1.44140625" style="22" customWidth="1"/>
    <col min="1066" max="1066" width="7.6640625" style="22" customWidth="1"/>
    <col min="1067" max="1067" width="1.44140625" style="22" customWidth="1"/>
    <col min="1068" max="1068" width="11.5546875" style="22"/>
    <col min="1069" max="1069" width="1.44140625" style="22" customWidth="1"/>
    <col min="1070" max="1070" width="10.77734375" style="22" customWidth="1"/>
    <col min="1071" max="1071" width="1.44140625" style="22" customWidth="1"/>
    <col min="1072" max="1072" width="9.21875" style="22" customWidth="1"/>
    <col min="1073" max="1073" width="0.88671875" style="22" customWidth="1"/>
    <col min="1074" max="1074" width="10.21875" style="22" customWidth="1"/>
    <col min="1075" max="1075" width="1.109375" style="22" customWidth="1"/>
    <col min="1076" max="1076" width="8.5546875" style="22" customWidth="1"/>
    <col min="1077" max="1077" width="1" style="22" customWidth="1"/>
    <col min="1078" max="1078" width="9.44140625" style="22" customWidth="1"/>
    <col min="1079" max="1079" width="1.109375" style="22" customWidth="1"/>
    <col min="1080" max="1080" width="9.21875" style="22" customWidth="1"/>
    <col min="1081" max="1081" width="1.44140625" style="22" customWidth="1"/>
    <col min="1082" max="1082" width="10.33203125" style="22" customWidth="1"/>
    <col min="1083" max="1083" width="2.21875" style="22" customWidth="1"/>
    <col min="1084" max="1084" width="4.109375" style="22" customWidth="1"/>
    <col min="1085" max="1085" width="1.109375" style="22" customWidth="1"/>
    <col min="1086" max="1086" width="7.6640625" style="22" customWidth="1"/>
    <col min="1087" max="1087" width="1.44140625" style="22" customWidth="1"/>
    <col min="1088" max="1088" width="11.5546875" style="22"/>
    <col min="1089" max="1089" width="1.44140625" style="22" customWidth="1"/>
    <col min="1090" max="1090" width="11.5546875" style="22"/>
    <col min="1091" max="1091" width="1.44140625" style="22" customWidth="1"/>
    <col min="1092" max="1092" width="11.5546875" style="22"/>
    <col min="1093" max="1093" width="1.44140625" style="22" customWidth="1"/>
    <col min="1094" max="1094" width="11.5546875" style="22"/>
    <col min="1095" max="1095" width="1.44140625" style="22" customWidth="1"/>
    <col min="1096" max="1280" width="11.5546875" style="22"/>
    <col min="1281" max="1281" width="4.5546875" style="22" customWidth="1"/>
    <col min="1282" max="1282" width="1.44140625" style="22" customWidth="1"/>
    <col min="1283" max="1283" width="15.44140625" style="22" customWidth="1"/>
    <col min="1284" max="1284" width="1.44140625" style="22" customWidth="1"/>
    <col min="1285" max="1285" width="11.6640625" style="22" customWidth="1"/>
    <col min="1286" max="1286" width="1.44140625" style="22" customWidth="1"/>
    <col min="1287" max="1287" width="8" style="22" customWidth="1"/>
    <col min="1288" max="1288" width="1.44140625" style="22" customWidth="1"/>
    <col min="1289" max="1289" width="7.33203125" style="22" customWidth="1"/>
    <col min="1290" max="1290" width="1.44140625" style="22" customWidth="1"/>
    <col min="1291" max="1291" width="11.5546875" style="22"/>
    <col min="1292" max="1292" width="1.44140625" style="22" customWidth="1"/>
    <col min="1293" max="1293" width="11.77734375" style="22" customWidth="1"/>
    <col min="1294" max="1294" width="1.44140625" style="22" customWidth="1"/>
    <col min="1295" max="1295" width="7.6640625" style="22" customWidth="1"/>
    <col min="1296" max="1296" width="1.44140625" style="22" customWidth="1"/>
    <col min="1297" max="1297" width="7.6640625" style="22" customWidth="1"/>
    <col min="1298" max="1298" width="1.44140625" style="22" customWidth="1"/>
    <col min="1299" max="1299" width="11.77734375" style="22" bestFit="1" customWidth="1"/>
    <col min="1300" max="1300" width="1.44140625" style="22" customWidth="1"/>
    <col min="1301" max="1301" width="7.33203125" style="22" customWidth="1"/>
    <col min="1302" max="1302" width="1.44140625" style="22" customWidth="1"/>
    <col min="1303" max="1303" width="7.5546875" style="22" customWidth="1"/>
    <col min="1304" max="1304" width="1.44140625" style="22" customWidth="1"/>
    <col min="1305" max="1305" width="10.77734375" style="22" customWidth="1"/>
    <col min="1306" max="1306" width="1.44140625" style="22" customWidth="1"/>
    <col min="1307" max="1307" width="10.33203125" style="22" customWidth="1"/>
    <col min="1308" max="1308" width="1.44140625" style="22" customWidth="1"/>
    <col min="1309" max="1309" width="9.5546875" style="22" customWidth="1"/>
    <col min="1310" max="1310" width="1" style="22" customWidth="1"/>
    <col min="1311" max="1311" width="1.44140625" style="22" customWidth="1"/>
    <col min="1312" max="1312" width="13.109375" style="22" customWidth="1"/>
    <col min="1313" max="1313" width="1.44140625" style="22" customWidth="1"/>
    <col min="1314" max="1314" width="8.44140625" style="22" customWidth="1"/>
    <col min="1315" max="1315" width="1.44140625" style="22" customWidth="1"/>
    <col min="1316" max="1316" width="8.44140625" style="22" customWidth="1"/>
    <col min="1317" max="1317" width="1.44140625" style="22" customWidth="1"/>
    <col min="1318" max="1318" width="11.5546875" style="22"/>
    <col min="1319" max="1319" width="1.44140625" style="22" customWidth="1"/>
    <col min="1320" max="1320" width="8.44140625" style="22" customWidth="1"/>
    <col min="1321" max="1321" width="1.44140625" style="22" customWidth="1"/>
    <col min="1322" max="1322" width="7.6640625" style="22" customWidth="1"/>
    <col min="1323" max="1323" width="1.44140625" style="22" customWidth="1"/>
    <col min="1324" max="1324" width="11.5546875" style="22"/>
    <col min="1325" max="1325" width="1.44140625" style="22" customWidth="1"/>
    <col min="1326" max="1326" width="10.77734375" style="22" customWidth="1"/>
    <col min="1327" max="1327" width="1.44140625" style="22" customWidth="1"/>
    <col min="1328" max="1328" width="9.21875" style="22" customWidth="1"/>
    <col min="1329" max="1329" width="0.88671875" style="22" customWidth="1"/>
    <col min="1330" max="1330" width="10.21875" style="22" customWidth="1"/>
    <col min="1331" max="1331" width="1.109375" style="22" customWidth="1"/>
    <col min="1332" max="1332" width="8.5546875" style="22" customWidth="1"/>
    <col min="1333" max="1333" width="1" style="22" customWidth="1"/>
    <col min="1334" max="1334" width="9.44140625" style="22" customWidth="1"/>
    <col min="1335" max="1335" width="1.109375" style="22" customWidth="1"/>
    <col min="1336" max="1336" width="9.21875" style="22" customWidth="1"/>
    <col min="1337" max="1337" width="1.44140625" style="22" customWidth="1"/>
    <col min="1338" max="1338" width="10.33203125" style="22" customWidth="1"/>
    <col min="1339" max="1339" width="2.21875" style="22" customWidth="1"/>
    <col min="1340" max="1340" width="4.109375" style="22" customWidth="1"/>
    <col min="1341" max="1341" width="1.109375" style="22" customWidth="1"/>
    <col min="1342" max="1342" width="7.6640625" style="22" customWidth="1"/>
    <col min="1343" max="1343" width="1.44140625" style="22" customWidth="1"/>
    <col min="1344" max="1344" width="11.5546875" style="22"/>
    <col min="1345" max="1345" width="1.44140625" style="22" customWidth="1"/>
    <col min="1346" max="1346" width="11.5546875" style="22"/>
    <col min="1347" max="1347" width="1.44140625" style="22" customWidth="1"/>
    <col min="1348" max="1348" width="11.5546875" style="22"/>
    <col min="1349" max="1349" width="1.44140625" style="22" customWidth="1"/>
    <col min="1350" max="1350" width="11.5546875" style="22"/>
    <col min="1351" max="1351" width="1.44140625" style="22" customWidth="1"/>
    <col min="1352" max="1536" width="11.5546875" style="22"/>
    <col min="1537" max="1537" width="4.5546875" style="22" customWidth="1"/>
    <col min="1538" max="1538" width="1.44140625" style="22" customWidth="1"/>
    <col min="1539" max="1539" width="15.44140625" style="22" customWidth="1"/>
    <col min="1540" max="1540" width="1.44140625" style="22" customWidth="1"/>
    <col min="1541" max="1541" width="11.6640625" style="22" customWidth="1"/>
    <col min="1542" max="1542" width="1.44140625" style="22" customWidth="1"/>
    <col min="1543" max="1543" width="8" style="22" customWidth="1"/>
    <col min="1544" max="1544" width="1.44140625" style="22" customWidth="1"/>
    <col min="1545" max="1545" width="7.33203125" style="22" customWidth="1"/>
    <col min="1546" max="1546" width="1.44140625" style="22" customWidth="1"/>
    <col min="1547" max="1547" width="11.5546875" style="22"/>
    <col min="1548" max="1548" width="1.44140625" style="22" customWidth="1"/>
    <col min="1549" max="1549" width="11.77734375" style="22" customWidth="1"/>
    <col min="1550" max="1550" width="1.44140625" style="22" customWidth="1"/>
    <col min="1551" max="1551" width="7.6640625" style="22" customWidth="1"/>
    <col min="1552" max="1552" width="1.44140625" style="22" customWidth="1"/>
    <col min="1553" max="1553" width="7.6640625" style="22" customWidth="1"/>
    <col min="1554" max="1554" width="1.44140625" style="22" customWidth="1"/>
    <col min="1555" max="1555" width="11.77734375" style="22" bestFit="1" customWidth="1"/>
    <col min="1556" max="1556" width="1.44140625" style="22" customWidth="1"/>
    <col min="1557" max="1557" width="7.33203125" style="22" customWidth="1"/>
    <col min="1558" max="1558" width="1.44140625" style="22" customWidth="1"/>
    <col min="1559" max="1559" width="7.5546875" style="22" customWidth="1"/>
    <col min="1560" max="1560" width="1.44140625" style="22" customWidth="1"/>
    <col min="1561" max="1561" width="10.77734375" style="22" customWidth="1"/>
    <col min="1562" max="1562" width="1.44140625" style="22" customWidth="1"/>
    <col min="1563" max="1563" width="10.33203125" style="22" customWidth="1"/>
    <col min="1564" max="1564" width="1.44140625" style="22" customWidth="1"/>
    <col min="1565" max="1565" width="9.5546875" style="22" customWidth="1"/>
    <col min="1566" max="1566" width="1" style="22" customWidth="1"/>
    <col min="1567" max="1567" width="1.44140625" style="22" customWidth="1"/>
    <col min="1568" max="1568" width="13.109375" style="22" customWidth="1"/>
    <col min="1569" max="1569" width="1.44140625" style="22" customWidth="1"/>
    <col min="1570" max="1570" width="8.44140625" style="22" customWidth="1"/>
    <col min="1571" max="1571" width="1.44140625" style="22" customWidth="1"/>
    <col min="1572" max="1572" width="8.44140625" style="22" customWidth="1"/>
    <col min="1573" max="1573" width="1.44140625" style="22" customWidth="1"/>
    <col min="1574" max="1574" width="11.5546875" style="22"/>
    <col min="1575" max="1575" width="1.44140625" style="22" customWidth="1"/>
    <col min="1576" max="1576" width="8.44140625" style="22" customWidth="1"/>
    <col min="1577" max="1577" width="1.44140625" style="22" customWidth="1"/>
    <col min="1578" max="1578" width="7.6640625" style="22" customWidth="1"/>
    <col min="1579" max="1579" width="1.44140625" style="22" customWidth="1"/>
    <col min="1580" max="1580" width="11.5546875" style="22"/>
    <col min="1581" max="1581" width="1.44140625" style="22" customWidth="1"/>
    <col min="1582" max="1582" width="10.77734375" style="22" customWidth="1"/>
    <col min="1583" max="1583" width="1.44140625" style="22" customWidth="1"/>
    <col min="1584" max="1584" width="9.21875" style="22" customWidth="1"/>
    <col min="1585" max="1585" width="0.88671875" style="22" customWidth="1"/>
    <col min="1586" max="1586" width="10.21875" style="22" customWidth="1"/>
    <col min="1587" max="1587" width="1.109375" style="22" customWidth="1"/>
    <col min="1588" max="1588" width="8.5546875" style="22" customWidth="1"/>
    <col min="1589" max="1589" width="1" style="22" customWidth="1"/>
    <col min="1590" max="1590" width="9.44140625" style="22" customWidth="1"/>
    <col min="1591" max="1591" width="1.109375" style="22" customWidth="1"/>
    <col min="1592" max="1592" width="9.21875" style="22" customWidth="1"/>
    <col min="1593" max="1593" width="1.44140625" style="22" customWidth="1"/>
    <col min="1594" max="1594" width="10.33203125" style="22" customWidth="1"/>
    <col min="1595" max="1595" width="2.21875" style="22" customWidth="1"/>
    <col min="1596" max="1596" width="4.109375" style="22" customWidth="1"/>
    <col min="1597" max="1597" width="1.109375" style="22" customWidth="1"/>
    <col min="1598" max="1598" width="7.6640625" style="22" customWidth="1"/>
    <col min="1599" max="1599" width="1.44140625" style="22" customWidth="1"/>
    <col min="1600" max="1600" width="11.5546875" style="22"/>
    <col min="1601" max="1601" width="1.44140625" style="22" customWidth="1"/>
    <col min="1602" max="1602" width="11.5546875" style="22"/>
    <col min="1603" max="1603" width="1.44140625" style="22" customWidth="1"/>
    <col min="1604" max="1604" width="11.5546875" style="22"/>
    <col min="1605" max="1605" width="1.44140625" style="22" customWidth="1"/>
    <col min="1606" max="1606" width="11.5546875" style="22"/>
    <col min="1607" max="1607" width="1.44140625" style="22" customWidth="1"/>
    <col min="1608" max="1792" width="11.5546875" style="22"/>
    <col min="1793" max="1793" width="4.5546875" style="22" customWidth="1"/>
    <col min="1794" max="1794" width="1.44140625" style="22" customWidth="1"/>
    <col min="1795" max="1795" width="15.44140625" style="22" customWidth="1"/>
    <col min="1796" max="1796" width="1.44140625" style="22" customWidth="1"/>
    <col min="1797" max="1797" width="11.6640625" style="22" customWidth="1"/>
    <col min="1798" max="1798" width="1.44140625" style="22" customWidth="1"/>
    <col min="1799" max="1799" width="8" style="22" customWidth="1"/>
    <col min="1800" max="1800" width="1.44140625" style="22" customWidth="1"/>
    <col min="1801" max="1801" width="7.33203125" style="22" customWidth="1"/>
    <col min="1802" max="1802" width="1.44140625" style="22" customWidth="1"/>
    <col min="1803" max="1803" width="11.5546875" style="22"/>
    <col min="1804" max="1804" width="1.44140625" style="22" customWidth="1"/>
    <col min="1805" max="1805" width="11.77734375" style="22" customWidth="1"/>
    <col min="1806" max="1806" width="1.44140625" style="22" customWidth="1"/>
    <col min="1807" max="1807" width="7.6640625" style="22" customWidth="1"/>
    <col min="1808" max="1808" width="1.44140625" style="22" customWidth="1"/>
    <col min="1809" max="1809" width="7.6640625" style="22" customWidth="1"/>
    <col min="1810" max="1810" width="1.44140625" style="22" customWidth="1"/>
    <col min="1811" max="1811" width="11.77734375" style="22" bestFit="1" customWidth="1"/>
    <col min="1812" max="1812" width="1.44140625" style="22" customWidth="1"/>
    <col min="1813" max="1813" width="7.33203125" style="22" customWidth="1"/>
    <col min="1814" max="1814" width="1.44140625" style="22" customWidth="1"/>
    <col min="1815" max="1815" width="7.5546875" style="22" customWidth="1"/>
    <col min="1816" max="1816" width="1.44140625" style="22" customWidth="1"/>
    <col min="1817" max="1817" width="10.77734375" style="22" customWidth="1"/>
    <col min="1818" max="1818" width="1.44140625" style="22" customWidth="1"/>
    <col min="1819" max="1819" width="10.33203125" style="22" customWidth="1"/>
    <col min="1820" max="1820" width="1.44140625" style="22" customWidth="1"/>
    <col min="1821" max="1821" width="9.5546875" style="22" customWidth="1"/>
    <col min="1822" max="1822" width="1" style="22" customWidth="1"/>
    <col min="1823" max="1823" width="1.44140625" style="22" customWidth="1"/>
    <col min="1824" max="1824" width="13.109375" style="22" customWidth="1"/>
    <col min="1825" max="1825" width="1.44140625" style="22" customWidth="1"/>
    <col min="1826" max="1826" width="8.44140625" style="22" customWidth="1"/>
    <col min="1827" max="1827" width="1.44140625" style="22" customWidth="1"/>
    <col min="1828" max="1828" width="8.44140625" style="22" customWidth="1"/>
    <col min="1829" max="1829" width="1.44140625" style="22" customWidth="1"/>
    <col min="1830" max="1830" width="11.5546875" style="22"/>
    <col min="1831" max="1831" width="1.44140625" style="22" customWidth="1"/>
    <col min="1832" max="1832" width="8.44140625" style="22" customWidth="1"/>
    <col min="1833" max="1833" width="1.44140625" style="22" customWidth="1"/>
    <col min="1834" max="1834" width="7.6640625" style="22" customWidth="1"/>
    <col min="1835" max="1835" width="1.44140625" style="22" customWidth="1"/>
    <col min="1836" max="1836" width="11.5546875" style="22"/>
    <col min="1837" max="1837" width="1.44140625" style="22" customWidth="1"/>
    <col min="1838" max="1838" width="10.77734375" style="22" customWidth="1"/>
    <col min="1839" max="1839" width="1.44140625" style="22" customWidth="1"/>
    <col min="1840" max="1840" width="9.21875" style="22" customWidth="1"/>
    <col min="1841" max="1841" width="0.88671875" style="22" customWidth="1"/>
    <col min="1842" max="1842" width="10.21875" style="22" customWidth="1"/>
    <col min="1843" max="1843" width="1.109375" style="22" customWidth="1"/>
    <col min="1844" max="1844" width="8.5546875" style="22" customWidth="1"/>
    <col min="1845" max="1845" width="1" style="22" customWidth="1"/>
    <col min="1846" max="1846" width="9.44140625" style="22" customWidth="1"/>
    <col min="1847" max="1847" width="1.109375" style="22" customWidth="1"/>
    <col min="1848" max="1848" width="9.21875" style="22" customWidth="1"/>
    <col min="1849" max="1849" width="1.44140625" style="22" customWidth="1"/>
    <col min="1850" max="1850" width="10.33203125" style="22" customWidth="1"/>
    <col min="1851" max="1851" width="2.21875" style="22" customWidth="1"/>
    <col min="1852" max="1852" width="4.109375" style="22" customWidth="1"/>
    <col min="1853" max="1853" width="1.109375" style="22" customWidth="1"/>
    <col min="1854" max="1854" width="7.6640625" style="22" customWidth="1"/>
    <col min="1855" max="1855" width="1.44140625" style="22" customWidth="1"/>
    <col min="1856" max="1856" width="11.5546875" style="22"/>
    <col min="1857" max="1857" width="1.44140625" style="22" customWidth="1"/>
    <col min="1858" max="1858" width="11.5546875" style="22"/>
    <col min="1859" max="1859" width="1.44140625" style="22" customWidth="1"/>
    <col min="1860" max="1860" width="11.5546875" style="22"/>
    <col min="1861" max="1861" width="1.44140625" style="22" customWidth="1"/>
    <col min="1862" max="1862" width="11.5546875" style="22"/>
    <col min="1863" max="1863" width="1.44140625" style="22" customWidth="1"/>
    <col min="1864" max="2048" width="11.5546875" style="22"/>
    <col min="2049" max="2049" width="4.5546875" style="22" customWidth="1"/>
    <col min="2050" max="2050" width="1.44140625" style="22" customWidth="1"/>
    <col min="2051" max="2051" width="15.44140625" style="22" customWidth="1"/>
    <col min="2052" max="2052" width="1.44140625" style="22" customWidth="1"/>
    <col min="2053" max="2053" width="11.6640625" style="22" customWidth="1"/>
    <col min="2054" max="2054" width="1.44140625" style="22" customWidth="1"/>
    <col min="2055" max="2055" width="8" style="22" customWidth="1"/>
    <col min="2056" max="2056" width="1.44140625" style="22" customWidth="1"/>
    <col min="2057" max="2057" width="7.33203125" style="22" customWidth="1"/>
    <col min="2058" max="2058" width="1.44140625" style="22" customWidth="1"/>
    <col min="2059" max="2059" width="11.5546875" style="22"/>
    <col min="2060" max="2060" width="1.44140625" style="22" customWidth="1"/>
    <col min="2061" max="2061" width="11.77734375" style="22" customWidth="1"/>
    <col min="2062" max="2062" width="1.44140625" style="22" customWidth="1"/>
    <col min="2063" max="2063" width="7.6640625" style="22" customWidth="1"/>
    <col min="2064" max="2064" width="1.44140625" style="22" customWidth="1"/>
    <col min="2065" max="2065" width="7.6640625" style="22" customWidth="1"/>
    <col min="2066" max="2066" width="1.44140625" style="22" customWidth="1"/>
    <col min="2067" max="2067" width="11.77734375" style="22" bestFit="1" customWidth="1"/>
    <col min="2068" max="2068" width="1.44140625" style="22" customWidth="1"/>
    <col min="2069" max="2069" width="7.33203125" style="22" customWidth="1"/>
    <col min="2070" max="2070" width="1.44140625" style="22" customWidth="1"/>
    <col min="2071" max="2071" width="7.5546875" style="22" customWidth="1"/>
    <col min="2072" max="2072" width="1.44140625" style="22" customWidth="1"/>
    <col min="2073" max="2073" width="10.77734375" style="22" customWidth="1"/>
    <col min="2074" max="2074" width="1.44140625" style="22" customWidth="1"/>
    <col min="2075" max="2075" width="10.33203125" style="22" customWidth="1"/>
    <col min="2076" max="2076" width="1.44140625" style="22" customWidth="1"/>
    <col min="2077" max="2077" width="9.5546875" style="22" customWidth="1"/>
    <col min="2078" max="2078" width="1" style="22" customWidth="1"/>
    <col min="2079" max="2079" width="1.44140625" style="22" customWidth="1"/>
    <col min="2080" max="2080" width="13.109375" style="22" customWidth="1"/>
    <col min="2081" max="2081" width="1.44140625" style="22" customWidth="1"/>
    <col min="2082" max="2082" width="8.44140625" style="22" customWidth="1"/>
    <col min="2083" max="2083" width="1.44140625" style="22" customWidth="1"/>
    <col min="2084" max="2084" width="8.44140625" style="22" customWidth="1"/>
    <col min="2085" max="2085" width="1.44140625" style="22" customWidth="1"/>
    <col min="2086" max="2086" width="11.5546875" style="22"/>
    <col min="2087" max="2087" width="1.44140625" style="22" customWidth="1"/>
    <col min="2088" max="2088" width="8.44140625" style="22" customWidth="1"/>
    <col min="2089" max="2089" width="1.44140625" style="22" customWidth="1"/>
    <col min="2090" max="2090" width="7.6640625" style="22" customWidth="1"/>
    <col min="2091" max="2091" width="1.44140625" style="22" customWidth="1"/>
    <col min="2092" max="2092" width="11.5546875" style="22"/>
    <col min="2093" max="2093" width="1.44140625" style="22" customWidth="1"/>
    <col min="2094" max="2094" width="10.77734375" style="22" customWidth="1"/>
    <col min="2095" max="2095" width="1.44140625" style="22" customWidth="1"/>
    <col min="2096" max="2096" width="9.21875" style="22" customWidth="1"/>
    <col min="2097" max="2097" width="0.88671875" style="22" customWidth="1"/>
    <col min="2098" max="2098" width="10.21875" style="22" customWidth="1"/>
    <col min="2099" max="2099" width="1.109375" style="22" customWidth="1"/>
    <col min="2100" max="2100" width="8.5546875" style="22" customWidth="1"/>
    <col min="2101" max="2101" width="1" style="22" customWidth="1"/>
    <col min="2102" max="2102" width="9.44140625" style="22" customWidth="1"/>
    <col min="2103" max="2103" width="1.109375" style="22" customWidth="1"/>
    <col min="2104" max="2104" width="9.21875" style="22" customWidth="1"/>
    <col min="2105" max="2105" width="1.44140625" style="22" customWidth="1"/>
    <col min="2106" max="2106" width="10.33203125" style="22" customWidth="1"/>
    <col min="2107" max="2107" width="2.21875" style="22" customWidth="1"/>
    <col min="2108" max="2108" width="4.109375" style="22" customWidth="1"/>
    <col min="2109" max="2109" width="1.109375" style="22" customWidth="1"/>
    <col min="2110" max="2110" width="7.6640625" style="22" customWidth="1"/>
    <col min="2111" max="2111" width="1.44140625" style="22" customWidth="1"/>
    <col min="2112" max="2112" width="11.5546875" style="22"/>
    <col min="2113" max="2113" width="1.44140625" style="22" customWidth="1"/>
    <col min="2114" max="2114" width="11.5546875" style="22"/>
    <col min="2115" max="2115" width="1.44140625" style="22" customWidth="1"/>
    <col min="2116" max="2116" width="11.5546875" style="22"/>
    <col min="2117" max="2117" width="1.44140625" style="22" customWidth="1"/>
    <col min="2118" max="2118" width="11.5546875" style="22"/>
    <col min="2119" max="2119" width="1.44140625" style="22" customWidth="1"/>
    <col min="2120" max="2304" width="11.5546875" style="22"/>
    <col min="2305" max="2305" width="4.5546875" style="22" customWidth="1"/>
    <col min="2306" max="2306" width="1.44140625" style="22" customWidth="1"/>
    <col min="2307" max="2307" width="15.44140625" style="22" customWidth="1"/>
    <col min="2308" max="2308" width="1.44140625" style="22" customWidth="1"/>
    <col min="2309" max="2309" width="11.6640625" style="22" customWidth="1"/>
    <col min="2310" max="2310" width="1.44140625" style="22" customWidth="1"/>
    <col min="2311" max="2311" width="8" style="22" customWidth="1"/>
    <col min="2312" max="2312" width="1.44140625" style="22" customWidth="1"/>
    <col min="2313" max="2313" width="7.33203125" style="22" customWidth="1"/>
    <col min="2314" max="2314" width="1.44140625" style="22" customWidth="1"/>
    <col min="2315" max="2315" width="11.5546875" style="22"/>
    <col min="2316" max="2316" width="1.44140625" style="22" customWidth="1"/>
    <col min="2317" max="2317" width="11.77734375" style="22" customWidth="1"/>
    <col min="2318" max="2318" width="1.44140625" style="22" customWidth="1"/>
    <col min="2319" max="2319" width="7.6640625" style="22" customWidth="1"/>
    <col min="2320" max="2320" width="1.44140625" style="22" customWidth="1"/>
    <col min="2321" max="2321" width="7.6640625" style="22" customWidth="1"/>
    <col min="2322" max="2322" width="1.44140625" style="22" customWidth="1"/>
    <col min="2323" max="2323" width="11.77734375" style="22" bestFit="1" customWidth="1"/>
    <col min="2324" max="2324" width="1.44140625" style="22" customWidth="1"/>
    <col min="2325" max="2325" width="7.33203125" style="22" customWidth="1"/>
    <col min="2326" max="2326" width="1.44140625" style="22" customWidth="1"/>
    <col min="2327" max="2327" width="7.5546875" style="22" customWidth="1"/>
    <col min="2328" max="2328" width="1.44140625" style="22" customWidth="1"/>
    <col min="2329" max="2329" width="10.77734375" style="22" customWidth="1"/>
    <col min="2330" max="2330" width="1.44140625" style="22" customWidth="1"/>
    <col min="2331" max="2331" width="10.33203125" style="22" customWidth="1"/>
    <col min="2332" max="2332" width="1.44140625" style="22" customWidth="1"/>
    <col min="2333" max="2333" width="9.5546875" style="22" customWidth="1"/>
    <col min="2334" max="2334" width="1" style="22" customWidth="1"/>
    <col min="2335" max="2335" width="1.44140625" style="22" customWidth="1"/>
    <col min="2336" max="2336" width="13.109375" style="22" customWidth="1"/>
    <col min="2337" max="2337" width="1.44140625" style="22" customWidth="1"/>
    <col min="2338" max="2338" width="8.44140625" style="22" customWidth="1"/>
    <col min="2339" max="2339" width="1.44140625" style="22" customWidth="1"/>
    <col min="2340" max="2340" width="8.44140625" style="22" customWidth="1"/>
    <col min="2341" max="2341" width="1.44140625" style="22" customWidth="1"/>
    <col min="2342" max="2342" width="11.5546875" style="22"/>
    <col min="2343" max="2343" width="1.44140625" style="22" customWidth="1"/>
    <col min="2344" max="2344" width="8.44140625" style="22" customWidth="1"/>
    <col min="2345" max="2345" width="1.44140625" style="22" customWidth="1"/>
    <col min="2346" max="2346" width="7.6640625" style="22" customWidth="1"/>
    <col min="2347" max="2347" width="1.44140625" style="22" customWidth="1"/>
    <col min="2348" max="2348" width="11.5546875" style="22"/>
    <col min="2349" max="2349" width="1.44140625" style="22" customWidth="1"/>
    <col min="2350" max="2350" width="10.77734375" style="22" customWidth="1"/>
    <col min="2351" max="2351" width="1.44140625" style="22" customWidth="1"/>
    <col min="2352" max="2352" width="9.21875" style="22" customWidth="1"/>
    <col min="2353" max="2353" width="0.88671875" style="22" customWidth="1"/>
    <col min="2354" max="2354" width="10.21875" style="22" customWidth="1"/>
    <col min="2355" max="2355" width="1.109375" style="22" customWidth="1"/>
    <col min="2356" max="2356" width="8.5546875" style="22" customWidth="1"/>
    <col min="2357" max="2357" width="1" style="22" customWidth="1"/>
    <col min="2358" max="2358" width="9.44140625" style="22" customWidth="1"/>
    <col min="2359" max="2359" width="1.109375" style="22" customWidth="1"/>
    <col min="2360" max="2360" width="9.21875" style="22" customWidth="1"/>
    <col min="2361" max="2361" width="1.44140625" style="22" customWidth="1"/>
    <col min="2362" max="2362" width="10.33203125" style="22" customWidth="1"/>
    <col min="2363" max="2363" width="2.21875" style="22" customWidth="1"/>
    <col min="2364" max="2364" width="4.109375" style="22" customWidth="1"/>
    <col min="2365" max="2365" width="1.109375" style="22" customWidth="1"/>
    <col min="2366" max="2366" width="7.6640625" style="22" customWidth="1"/>
    <col min="2367" max="2367" width="1.44140625" style="22" customWidth="1"/>
    <col min="2368" max="2368" width="11.5546875" style="22"/>
    <col min="2369" max="2369" width="1.44140625" style="22" customWidth="1"/>
    <col min="2370" max="2370" width="11.5546875" style="22"/>
    <col min="2371" max="2371" width="1.44140625" style="22" customWidth="1"/>
    <col min="2372" max="2372" width="11.5546875" style="22"/>
    <col min="2373" max="2373" width="1.44140625" style="22" customWidth="1"/>
    <col min="2374" max="2374" width="11.5546875" style="22"/>
    <col min="2375" max="2375" width="1.44140625" style="22" customWidth="1"/>
    <col min="2376" max="2560" width="11.5546875" style="22"/>
    <col min="2561" max="2561" width="4.5546875" style="22" customWidth="1"/>
    <col min="2562" max="2562" width="1.44140625" style="22" customWidth="1"/>
    <col min="2563" max="2563" width="15.44140625" style="22" customWidth="1"/>
    <col min="2564" max="2564" width="1.44140625" style="22" customWidth="1"/>
    <col min="2565" max="2565" width="11.6640625" style="22" customWidth="1"/>
    <col min="2566" max="2566" width="1.44140625" style="22" customWidth="1"/>
    <col min="2567" max="2567" width="8" style="22" customWidth="1"/>
    <col min="2568" max="2568" width="1.44140625" style="22" customWidth="1"/>
    <col min="2569" max="2569" width="7.33203125" style="22" customWidth="1"/>
    <col min="2570" max="2570" width="1.44140625" style="22" customWidth="1"/>
    <col min="2571" max="2571" width="11.5546875" style="22"/>
    <col min="2572" max="2572" width="1.44140625" style="22" customWidth="1"/>
    <col min="2573" max="2573" width="11.77734375" style="22" customWidth="1"/>
    <col min="2574" max="2574" width="1.44140625" style="22" customWidth="1"/>
    <col min="2575" max="2575" width="7.6640625" style="22" customWidth="1"/>
    <col min="2576" max="2576" width="1.44140625" style="22" customWidth="1"/>
    <col min="2577" max="2577" width="7.6640625" style="22" customWidth="1"/>
    <col min="2578" max="2578" width="1.44140625" style="22" customWidth="1"/>
    <col min="2579" max="2579" width="11.77734375" style="22" bestFit="1" customWidth="1"/>
    <col min="2580" max="2580" width="1.44140625" style="22" customWidth="1"/>
    <col min="2581" max="2581" width="7.33203125" style="22" customWidth="1"/>
    <col min="2582" max="2582" width="1.44140625" style="22" customWidth="1"/>
    <col min="2583" max="2583" width="7.5546875" style="22" customWidth="1"/>
    <col min="2584" max="2584" width="1.44140625" style="22" customWidth="1"/>
    <col min="2585" max="2585" width="10.77734375" style="22" customWidth="1"/>
    <col min="2586" max="2586" width="1.44140625" style="22" customWidth="1"/>
    <col min="2587" max="2587" width="10.33203125" style="22" customWidth="1"/>
    <col min="2588" max="2588" width="1.44140625" style="22" customWidth="1"/>
    <col min="2589" max="2589" width="9.5546875" style="22" customWidth="1"/>
    <col min="2590" max="2590" width="1" style="22" customWidth="1"/>
    <col min="2591" max="2591" width="1.44140625" style="22" customWidth="1"/>
    <col min="2592" max="2592" width="13.109375" style="22" customWidth="1"/>
    <col min="2593" max="2593" width="1.44140625" style="22" customWidth="1"/>
    <col min="2594" max="2594" width="8.44140625" style="22" customWidth="1"/>
    <col min="2595" max="2595" width="1.44140625" style="22" customWidth="1"/>
    <col min="2596" max="2596" width="8.44140625" style="22" customWidth="1"/>
    <col min="2597" max="2597" width="1.44140625" style="22" customWidth="1"/>
    <col min="2598" max="2598" width="11.5546875" style="22"/>
    <col min="2599" max="2599" width="1.44140625" style="22" customWidth="1"/>
    <col min="2600" max="2600" width="8.44140625" style="22" customWidth="1"/>
    <col min="2601" max="2601" width="1.44140625" style="22" customWidth="1"/>
    <col min="2602" max="2602" width="7.6640625" style="22" customWidth="1"/>
    <col min="2603" max="2603" width="1.44140625" style="22" customWidth="1"/>
    <col min="2604" max="2604" width="11.5546875" style="22"/>
    <col min="2605" max="2605" width="1.44140625" style="22" customWidth="1"/>
    <col min="2606" max="2606" width="10.77734375" style="22" customWidth="1"/>
    <col min="2607" max="2607" width="1.44140625" style="22" customWidth="1"/>
    <col min="2608" max="2608" width="9.21875" style="22" customWidth="1"/>
    <col min="2609" max="2609" width="0.88671875" style="22" customWidth="1"/>
    <col min="2610" max="2610" width="10.21875" style="22" customWidth="1"/>
    <col min="2611" max="2611" width="1.109375" style="22" customWidth="1"/>
    <col min="2612" max="2612" width="8.5546875" style="22" customWidth="1"/>
    <col min="2613" max="2613" width="1" style="22" customWidth="1"/>
    <col min="2614" max="2614" width="9.44140625" style="22" customWidth="1"/>
    <col min="2615" max="2615" width="1.109375" style="22" customWidth="1"/>
    <col min="2616" max="2616" width="9.21875" style="22" customWidth="1"/>
    <col min="2617" max="2617" width="1.44140625" style="22" customWidth="1"/>
    <col min="2618" max="2618" width="10.33203125" style="22" customWidth="1"/>
    <col min="2619" max="2619" width="2.21875" style="22" customWidth="1"/>
    <col min="2620" max="2620" width="4.109375" style="22" customWidth="1"/>
    <col min="2621" max="2621" width="1.109375" style="22" customWidth="1"/>
    <col min="2622" max="2622" width="7.6640625" style="22" customWidth="1"/>
    <col min="2623" max="2623" width="1.44140625" style="22" customWidth="1"/>
    <col min="2624" max="2624" width="11.5546875" style="22"/>
    <col min="2625" max="2625" width="1.44140625" style="22" customWidth="1"/>
    <col min="2626" max="2626" width="11.5546875" style="22"/>
    <col min="2627" max="2627" width="1.44140625" style="22" customWidth="1"/>
    <col min="2628" max="2628" width="11.5546875" style="22"/>
    <col min="2629" max="2629" width="1.44140625" style="22" customWidth="1"/>
    <col min="2630" max="2630" width="11.5546875" style="22"/>
    <col min="2631" max="2631" width="1.44140625" style="22" customWidth="1"/>
    <col min="2632" max="2816" width="11.5546875" style="22"/>
    <col min="2817" max="2817" width="4.5546875" style="22" customWidth="1"/>
    <col min="2818" max="2818" width="1.44140625" style="22" customWidth="1"/>
    <col min="2819" max="2819" width="15.44140625" style="22" customWidth="1"/>
    <col min="2820" max="2820" width="1.44140625" style="22" customWidth="1"/>
    <col min="2821" max="2821" width="11.6640625" style="22" customWidth="1"/>
    <col min="2822" max="2822" width="1.44140625" style="22" customWidth="1"/>
    <col min="2823" max="2823" width="8" style="22" customWidth="1"/>
    <col min="2824" max="2824" width="1.44140625" style="22" customWidth="1"/>
    <col min="2825" max="2825" width="7.33203125" style="22" customWidth="1"/>
    <col min="2826" max="2826" width="1.44140625" style="22" customWidth="1"/>
    <col min="2827" max="2827" width="11.5546875" style="22"/>
    <col min="2828" max="2828" width="1.44140625" style="22" customWidth="1"/>
    <col min="2829" max="2829" width="11.77734375" style="22" customWidth="1"/>
    <col min="2830" max="2830" width="1.44140625" style="22" customWidth="1"/>
    <col min="2831" max="2831" width="7.6640625" style="22" customWidth="1"/>
    <col min="2832" max="2832" width="1.44140625" style="22" customWidth="1"/>
    <col min="2833" max="2833" width="7.6640625" style="22" customWidth="1"/>
    <col min="2834" max="2834" width="1.44140625" style="22" customWidth="1"/>
    <col min="2835" max="2835" width="11.77734375" style="22" bestFit="1" customWidth="1"/>
    <col min="2836" max="2836" width="1.44140625" style="22" customWidth="1"/>
    <col min="2837" max="2837" width="7.33203125" style="22" customWidth="1"/>
    <col min="2838" max="2838" width="1.44140625" style="22" customWidth="1"/>
    <col min="2839" max="2839" width="7.5546875" style="22" customWidth="1"/>
    <col min="2840" max="2840" width="1.44140625" style="22" customWidth="1"/>
    <col min="2841" max="2841" width="10.77734375" style="22" customWidth="1"/>
    <col min="2842" max="2842" width="1.44140625" style="22" customWidth="1"/>
    <col min="2843" max="2843" width="10.33203125" style="22" customWidth="1"/>
    <col min="2844" max="2844" width="1.44140625" style="22" customWidth="1"/>
    <col min="2845" max="2845" width="9.5546875" style="22" customWidth="1"/>
    <col min="2846" max="2846" width="1" style="22" customWidth="1"/>
    <col min="2847" max="2847" width="1.44140625" style="22" customWidth="1"/>
    <col min="2848" max="2848" width="13.109375" style="22" customWidth="1"/>
    <col min="2849" max="2849" width="1.44140625" style="22" customWidth="1"/>
    <col min="2850" max="2850" width="8.44140625" style="22" customWidth="1"/>
    <col min="2851" max="2851" width="1.44140625" style="22" customWidth="1"/>
    <col min="2852" max="2852" width="8.44140625" style="22" customWidth="1"/>
    <col min="2853" max="2853" width="1.44140625" style="22" customWidth="1"/>
    <col min="2854" max="2854" width="11.5546875" style="22"/>
    <col min="2855" max="2855" width="1.44140625" style="22" customWidth="1"/>
    <col min="2856" max="2856" width="8.44140625" style="22" customWidth="1"/>
    <col min="2857" max="2857" width="1.44140625" style="22" customWidth="1"/>
    <col min="2858" max="2858" width="7.6640625" style="22" customWidth="1"/>
    <col min="2859" max="2859" width="1.44140625" style="22" customWidth="1"/>
    <col min="2860" max="2860" width="11.5546875" style="22"/>
    <col min="2861" max="2861" width="1.44140625" style="22" customWidth="1"/>
    <col min="2862" max="2862" width="10.77734375" style="22" customWidth="1"/>
    <col min="2863" max="2863" width="1.44140625" style="22" customWidth="1"/>
    <col min="2864" max="2864" width="9.21875" style="22" customWidth="1"/>
    <col min="2865" max="2865" width="0.88671875" style="22" customWidth="1"/>
    <col min="2866" max="2866" width="10.21875" style="22" customWidth="1"/>
    <col min="2867" max="2867" width="1.109375" style="22" customWidth="1"/>
    <col min="2868" max="2868" width="8.5546875" style="22" customWidth="1"/>
    <col min="2869" max="2869" width="1" style="22" customWidth="1"/>
    <col min="2870" max="2870" width="9.44140625" style="22" customWidth="1"/>
    <col min="2871" max="2871" width="1.109375" style="22" customWidth="1"/>
    <col min="2872" max="2872" width="9.21875" style="22" customWidth="1"/>
    <col min="2873" max="2873" width="1.44140625" style="22" customWidth="1"/>
    <col min="2874" max="2874" width="10.33203125" style="22" customWidth="1"/>
    <col min="2875" max="2875" width="2.21875" style="22" customWidth="1"/>
    <col min="2876" max="2876" width="4.109375" style="22" customWidth="1"/>
    <col min="2877" max="2877" width="1.109375" style="22" customWidth="1"/>
    <col min="2878" max="2878" width="7.6640625" style="22" customWidth="1"/>
    <col min="2879" max="2879" width="1.44140625" style="22" customWidth="1"/>
    <col min="2880" max="2880" width="11.5546875" style="22"/>
    <col min="2881" max="2881" width="1.44140625" style="22" customWidth="1"/>
    <col min="2882" max="2882" width="11.5546875" style="22"/>
    <col min="2883" max="2883" width="1.44140625" style="22" customWidth="1"/>
    <col min="2884" max="2884" width="11.5546875" style="22"/>
    <col min="2885" max="2885" width="1.44140625" style="22" customWidth="1"/>
    <col min="2886" max="2886" width="11.5546875" style="22"/>
    <col min="2887" max="2887" width="1.44140625" style="22" customWidth="1"/>
    <col min="2888" max="3072" width="11.5546875" style="22"/>
    <col min="3073" max="3073" width="4.5546875" style="22" customWidth="1"/>
    <col min="3074" max="3074" width="1.44140625" style="22" customWidth="1"/>
    <col min="3075" max="3075" width="15.44140625" style="22" customWidth="1"/>
    <col min="3076" max="3076" width="1.44140625" style="22" customWidth="1"/>
    <col min="3077" max="3077" width="11.6640625" style="22" customWidth="1"/>
    <col min="3078" max="3078" width="1.44140625" style="22" customWidth="1"/>
    <col min="3079" max="3079" width="8" style="22" customWidth="1"/>
    <col min="3080" max="3080" width="1.44140625" style="22" customWidth="1"/>
    <col min="3081" max="3081" width="7.33203125" style="22" customWidth="1"/>
    <col min="3082" max="3082" width="1.44140625" style="22" customWidth="1"/>
    <col min="3083" max="3083" width="11.5546875" style="22"/>
    <col min="3084" max="3084" width="1.44140625" style="22" customWidth="1"/>
    <col min="3085" max="3085" width="11.77734375" style="22" customWidth="1"/>
    <col min="3086" max="3086" width="1.44140625" style="22" customWidth="1"/>
    <col min="3087" max="3087" width="7.6640625" style="22" customWidth="1"/>
    <col min="3088" max="3088" width="1.44140625" style="22" customWidth="1"/>
    <col min="3089" max="3089" width="7.6640625" style="22" customWidth="1"/>
    <col min="3090" max="3090" width="1.44140625" style="22" customWidth="1"/>
    <col min="3091" max="3091" width="11.77734375" style="22" bestFit="1" customWidth="1"/>
    <col min="3092" max="3092" width="1.44140625" style="22" customWidth="1"/>
    <col min="3093" max="3093" width="7.33203125" style="22" customWidth="1"/>
    <col min="3094" max="3094" width="1.44140625" style="22" customWidth="1"/>
    <col min="3095" max="3095" width="7.5546875" style="22" customWidth="1"/>
    <col min="3096" max="3096" width="1.44140625" style="22" customWidth="1"/>
    <col min="3097" max="3097" width="10.77734375" style="22" customWidth="1"/>
    <col min="3098" max="3098" width="1.44140625" style="22" customWidth="1"/>
    <col min="3099" max="3099" width="10.33203125" style="22" customWidth="1"/>
    <col min="3100" max="3100" width="1.44140625" style="22" customWidth="1"/>
    <col min="3101" max="3101" width="9.5546875" style="22" customWidth="1"/>
    <col min="3102" max="3102" width="1" style="22" customWidth="1"/>
    <col min="3103" max="3103" width="1.44140625" style="22" customWidth="1"/>
    <col min="3104" max="3104" width="13.109375" style="22" customWidth="1"/>
    <col min="3105" max="3105" width="1.44140625" style="22" customWidth="1"/>
    <col min="3106" max="3106" width="8.44140625" style="22" customWidth="1"/>
    <col min="3107" max="3107" width="1.44140625" style="22" customWidth="1"/>
    <col min="3108" max="3108" width="8.44140625" style="22" customWidth="1"/>
    <col min="3109" max="3109" width="1.44140625" style="22" customWidth="1"/>
    <col min="3110" max="3110" width="11.5546875" style="22"/>
    <col min="3111" max="3111" width="1.44140625" style="22" customWidth="1"/>
    <col min="3112" max="3112" width="8.44140625" style="22" customWidth="1"/>
    <col min="3113" max="3113" width="1.44140625" style="22" customWidth="1"/>
    <col min="3114" max="3114" width="7.6640625" style="22" customWidth="1"/>
    <col min="3115" max="3115" width="1.44140625" style="22" customWidth="1"/>
    <col min="3116" max="3116" width="11.5546875" style="22"/>
    <col min="3117" max="3117" width="1.44140625" style="22" customWidth="1"/>
    <col min="3118" max="3118" width="10.77734375" style="22" customWidth="1"/>
    <col min="3119" max="3119" width="1.44140625" style="22" customWidth="1"/>
    <col min="3120" max="3120" width="9.21875" style="22" customWidth="1"/>
    <col min="3121" max="3121" width="0.88671875" style="22" customWidth="1"/>
    <col min="3122" max="3122" width="10.21875" style="22" customWidth="1"/>
    <col min="3123" max="3123" width="1.109375" style="22" customWidth="1"/>
    <col min="3124" max="3124" width="8.5546875" style="22" customWidth="1"/>
    <col min="3125" max="3125" width="1" style="22" customWidth="1"/>
    <col min="3126" max="3126" width="9.44140625" style="22" customWidth="1"/>
    <col min="3127" max="3127" width="1.109375" style="22" customWidth="1"/>
    <col min="3128" max="3128" width="9.21875" style="22" customWidth="1"/>
    <col min="3129" max="3129" width="1.44140625" style="22" customWidth="1"/>
    <col min="3130" max="3130" width="10.33203125" style="22" customWidth="1"/>
    <col min="3131" max="3131" width="2.21875" style="22" customWidth="1"/>
    <col min="3132" max="3132" width="4.109375" style="22" customWidth="1"/>
    <col min="3133" max="3133" width="1.109375" style="22" customWidth="1"/>
    <col min="3134" max="3134" width="7.6640625" style="22" customWidth="1"/>
    <col min="3135" max="3135" width="1.44140625" style="22" customWidth="1"/>
    <col min="3136" max="3136" width="11.5546875" style="22"/>
    <col min="3137" max="3137" width="1.44140625" style="22" customWidth="1"/>
    <col min="3138" max="3138" width="11.5546875" style="22"/>
    <col min="3139" max="3139" width="1.44140625" style="22" customWidth="1"/>
    <col min="3140" max="3140" width="11.5546875" style="22"/>
    <col min="3141" max="3141" width="1.44140625" style="22" customWidth="1"/>
    <col min="3142" max="3142" width="11.5546875" style="22"/>
    <col min="3143" max="3143" width="1.44140625" style="22" customWidth="1"/>
    <col min="3144" max="3328" width="11.5546875" style="22"/>
    <col min="3329" max="3329" width="4.5546875" style="22" customWidth="1"/>
    <col min="3330" max="3330" width="1.44140625" style="22" customWidth="1"/>
    <col min="3331" max="3331" width="15.44140625" style="22" customWidth="1"/>
    <col min="3332" max="3332" width="1.44140625" style="22" customWidth="1"/>
    <col min="3333" max="3333" width="11.6640625" style="22" customWidth="1"/>
    <col min="3334" max="3334" width="1.44140625" style="22" customWidth="1"/>
    <col min="3335" max="3335" width="8" style="22" customWidth="1"/>
    <col min="3336" max="3336" width="1.44140625" style="22" customWidth="1"/>
    <col min="3337" max="3337" width="7.33203125" style="22" customWidth="1"/>
    <col min="3338" max="3338" width="1.44140625" style="22" customWidth="1"/>
    <col min="3339" max="3339" width="11.5546875" style="22"/>
    <col min="3340" max="3340" width="1.44140625" style="22" customWidth="1"/>
    <col min="3341" max="3341" width="11.77734375" style="22" customWidth="1"/>
    <col min="3342" max="3342" width="1.44140625" style="22" customWidth="1"/>
    <col min="3343" max="3343" width="7.6640625" style="22" customWidth="1"/>
    <col min="3344" max="3344" width="1.44140625" style="22" customWidth="1"/>
    <col min="3345" max="3345" width="7.6640625" style="22" customWidth="1"/>
    <col min="3346" max="3346" width="1.44140625" style="22" customWidth="1"/>
    <col min="3347" max="3347" width="11.77734375" style="22" bestFit="1" customWidth="1"/>
    <col min="3348" max="3348" width="1.44140625" style="22" customWidth="1"/>
    <col min="3349" max="3349" width="7.33203125" style="22" customWidth="1"/>
    <col min="3350" max="3350" width="1.44140625" style="22" customWidth="1"/>
    <col min="3351" max="3351" width="7.5546875" style="22" customWidth="1"/>
    <col min="3352" max="3352" width="1.44140625" style="22" customWidth="1"/>
    <col min="3353" max="3353" width="10.77734375" style="22" customWidth="1"/>
    <col min="3354" max="3354" width="1.44140625" style="22" customWidth="1"/>
    <col min="3355" max="3355" width="10.33203125" style="22" customWidth="1"/>
    <col min="3356" max="3356" width="1.44140625" style="22" customWidth="1"/>
    <col min="3357" max="3357" width="9.5546875" style="22" customWidth="1"/>
    <col min="3358" max="3358" width="1" style="22" customWidth="1"/>
    <col min="3359" max="3359" width="1.44140625" style="22" customWidth="1"/>
    <col min="3360" max="3360" width="13.109375" style="22" customWidth="1"/>
    <col min="3361" max="3361" width="1.44140625" style="22" customWidth="1"/>
    <col min="3362" max="3362" width="8.44140625" style="22" customWidth="1"/>
    <col min="3363" max="3363" width="1.44140625" style="22" customWidth="1"/>
    <col min="3364" max="3364" width="8.44140625" style="22" customWidth="1"/>
    <col min="3365" max="3365" width="1.44140625" style="22" customWidth="1"/>
    <col min="3366" max="3366" width="11.5546875" style="22"/>
    <col min="3367" max="3367" width="1.44140625" style="22" customWidth="1"/>
    <col min="3368" max="3368" width="8.44140625" style="22" customWidth="1"/>
    <col min="3369" max="3369" width="1.44140625" style="22" customWidth="1"/>
    <col min="3370" max="3370" width="7.6640625" style="22" customWidth="1"/>
    <col min="3371" max="3371" width="1.44140625" style="22" customWidth="1"/>
    <col min="3372" max="3372" width="11.5546875" style="22"/>
    <col min="3373" max="3373" width="1.44140625" style="22" customWidth="1"/>
    <col min="3374" max="3374" width="10.77734375" style="22" customWidth="1"/>
    <col min="3375" max="3375" width="1.44140625" style="22" customWidth="1"/>
    <col min="3376" max="3376" width="9.21875" style="22" customWidth="1"/>
    <col min="3377" max="3377" width="0.88671875" style="22" customWidth="1"/>
    <col min="3378" max="3378" width="10.21875" style="22" customWidth="1"/>
    <col min="3379" max="3379" width="1.109375" style="22" customWidth="1"/>
    <col min="3380" max="3380" width="8.5546875" style="22" customWidth="1"/>
    <col min="3381" max="3381" width="1" style="22" customWidth="1"/>
    <col min="3382" max="3382" width="9.44140625" style="22" customWidth="1"/>
    <col min="3383" max="3383" width="1.109375" style="22" customWidth="1"/>
    <col min="3384" max="3384" width="9.21875" style="22" customWidth="1"/>
    <col min="3385" max="3385" width="1.44140625" style="22" customWidth="1"/>
    <col min="3386" max="3386" width="10.33203125" style="22" customWidth="1"/>
    <col min="3387" max="3387" width="2.21875" style="22" customWidth="1"/>
    <col min="3388" max="3388" width="4.109375" style="22" customWidth="1"/>
    <col min="3389" max="3389" width="1.109375" style="22" customWidth="1"/>
    <col min="3390" max="3390" width="7.6640625" style="22" customWidth="1"/>
    <col min="3391" max="3391" width="1.44140625" style="22" customWidth="1"/>
    <col min="3392" max="3392" width="11.5546875" style="22"/>
    <col min="3393" max="3393" width="1.44140625" style="22" customWidth="1"/>
    <col min="3394" max="3394" width="11.5546875" style="22"/>
    <col min="3395" max="3395" width="1.44140625" style="22" customWidth="1"/>
    <col min="3396" max="3396" width="11.5546875" style="22"/>
    <col min="3397" max="3397" width="1.44140625" style="22" customWidth="1"/>
    <col min="3398" max="3398" width="11.5546875" style="22"/>
    <col min="3399" max="3399" width="1.44140625" style="22" customWidth="1"/>
    <col min="3400" max="3584" width="11.5546875" style="22"/>
    <col min="3585" max="3585" width="4.5546875" style="22" customWidth="1"/>
    <col min="3586" max="3586" width="1.44140625" style="22" customWidth="1"/>
    <col min="3587" max="3587" width="15.44140625" style="22" customWidth="1"/>
    <col min="3588" max="3588" width="1.44140625" style="22" customWidth="1"/>
    <col min="3589" max="3589" width="11.6640625" style="22" customWidth="1"/>
    <col min="3590" max="3590" width="1.44140625" style="22" customWidth="1"/>
    <col min="3591" max="3591" width="8" style="22" customWidth="1"/>
    <col min="3592" max="3592" width="1.44140625" style="22" customWidth="1"/>
    <col min="3593" max="3593" width="7.33203125" style="22" customWidth="1"/>
    <col min="3594" max="3594" width="1.44140625" style="22" customWidth="1"/>
    <col min="3595" max="3595" width="11.5546875" style="22"/>
    <col min="3596" max="3596" width="1.44140625" style="22" customWidth="1"/>
    <col min="3597" max="3597" width="11.77734375" style="22" customWidth="1"/>
    <col min="3598" max="3598" width="1.44140625" style="22" customWidth="1"/>
    <col min="3599" max="3599" width="7.6640625" style="22" customWidth="1"/>
    <col min="3600" max="3600" width="1.44140625" style="22" customWidth="1"/>
    <col min="3601" max="3601" width="7.6640625" style="22" customWidth="1"/>
    <col min="3602" max="3602" width="1.44140625" style="22" customWidth="1"/>
    <col min="3603" max="3603" width="11.77734375" style="22" bestFit="1" customWidth="1"/>
    <col min="3604" max="3604" width="1.44140625" style="22" customWidth="1"/>
    <col min="3605" max="3605" width="7.33203125" style="22" customWidth="1"/>
    <col min="3606" max="3606" width="1.44140625" style="22" customWidth="1"/>
    <col min="3607" max="3607" width="7.5546875" style="22" customWidth="1"/>
    <col min="3608" max="3608" width="1.44140625" style="22" customWidth="1"/>
    <col min="3609" max="3609" width="10.77734375" style="22" customWidth="1"/>
    <col min="3610" max="3610" width="1.44140625" style="22" customWidth="1"/>
    <col min="3611" max="3611" width="10.33203125" style="22" customWidth="1"/>
    <col min="3612" max="3612" width="1.44140625" style="22" customWidth="1"/>
    <col min="3613" max="3613" width="9.5546875" style="22" customWidth="1"/>
    <col min="3614" max="3614" width="1" style="22" customWidth="1"/>
    <col min="3615" max="3615" width="1.44140625" style="22" customWidth="1"/>
    <col min="3616" max="3616" width="13.109375" style="22" customWidth="1"/>
    <col min="3617" max="3617" width="1.44140625" style="22" customWidth="1"/>
    <col min="3618" max="3618" width="8.44140625" style="22" customWidth="1"/>
    <col min="3619" max="3619" width="1.44140625" style="22" customWidth="1"/>
    <col min="3620" max="3620" width="8.44140625" style="22" customWidth="1"/>
    <col min="3621" max="3621" width="1.44140625" style="22" customWidth="1"/>
    <col min="3622" max="3622" width="11.5546875" style="22"/>
    <col min="3623" max="3623" width="1.44140625" style="22" customWidth="1"/>
    <col min="3624" max="3624" width="8.44140625" style="22" customWidth="1"/>
    <col min="3625" max="3625" width="1.44140625" style="22" customWidth="1"/>
    <col min="3626" max="3626" width="7.6640625" style="22" customWidth="1"/>
    <col min="3627" max="3627" width="1.44140625" style="22" customWidth="1"/>
    <col min="3628" max="3628" width="11.5546875" style="22"/>
    <col min="3629" max="3629" width="1.44140625" style="22" customWidth="1"/>
    <col min="3630" max="3630" width="10.77734375" style="22" customWidth="1"/>
    <col min="3631" max="3631" width="1.44140625" style="22" customWidth="1"/>
    <col min="3632" max="3632" width="9.21875" style="22" customWidth="1"/>
    <col min="3633" max="3633" width="0.88671875" style="22" customWidth="1"/>
    <col min="3634" max="3634" width="10.21875" style="22" customWidth="1"/>
    <col min="3635" max="3635" width="1.109375" style="22" customWidth="1"/>
    <col min="3636" max="3636" width="8.5546875" style="22" customWidth="1"/>
    <col min="3637" max="3637" width="1" style="22" customWidth="1"/>
    <col min="3638" max="3638" width="9.44140625" style="22" customWidth="1"/>
    <col min="3639" max="3639" width="1.109375" style="22" customWidth="1"/>
    <col min="3640" max="3640" width="9.21875" style="22" customWidth="1"/>
    <col min="3641" max="3641" width="1.44140625" style="22" customWidth="1"/>
    <col min="3642" max="3642" width="10.33203125" style="22" customWidth="1"/>
    <col min="3643" max="3643" width="2.21875" style="22" customWidth="1"/>
    <col min="3644" max="3644" width="4.109375" style="22" customWidth="1"/>
    <col min="3645" max="3645" width="1.109375" style="22" customWidth="1"/>
    <col min="3646" max="3646" width="7.6640625" style="22" customWidth="1"/>
    <col min="3647" max="3647" width="1.44140625" style="22" customWidth="1"/>
    <col min="3648" max="3648" width="11.5546875" style="22"/>
    <col min="3649" max="3649" width="1.44140625" style="22" customWidth="1"/>
    <col min="3650" max="3650" width="11.5546875" style="22"/>
    <col min="3651" max="3651" width="1.44140625" style="22" customWidth="1"/>
    <col min="3652" max="3652" width="11.5546875" style="22"/>
    <col min="3653" max="3653" width="1.44140625" style="22" customWidth="1"/>
    <col min="3654" max="3654" width="11.5546875" style="22"/>
    <col min="3655" max="3655" width="1.44140625" style="22" customWidth="1"/>
    <col min="3656" max="3840" width="11.5546875" style="22"/>
    <col min="3841" max="3841" width="4.5546875" style="22" customWidth="1"/>
    <col min="3842" max="3842" width="1.44140625" style="22" customWidth="1"/>
    <col min="3843" max="3843" width="15.44140625" style="22" customWidth="1"/>
    <col min="3844" max="3844" width="1.44140625" style="22" customWidth="1"/>
    <col min="3845" max="3845" width="11.6640625" style="22" customWidth="1"/>
    <col min="3846" max="3846" width="1.44140625" style="22" customWidth="1"/>
    <col min="3847" max="3847" width="8" style="22" customWidth="1"/>
    <col min="3848" max="3848" width="1.44140625" style="22" customWidth="1"/>
    <col min="3849" max="3849" width="7.33203125" style="22" customWidth="1"/>
    <col min="3850" max="3850" width="1.44140625" style="22" customWidth="1"/>
    <col min="3851" max="3851" width="11.5546875" style="22"/>
    <col min="3852" max="3852" width="1.44140625" style="22" customWidth="1"/>
    <col min="3853" max="3853" width="11.77734375" style="22" customWidth="1"/>
    <col min="3854" max="3854" width="1.44140625" style="22" customWidth="1"/>
    <col min="3855" max="3855" width="7.6640625" style="22" customWidth="1"/>
    <col min="3856" max="3856" width="1.44140625" style="22" customWidth="1"/>
    <col min="3857" max="3857" width="7.6640625" style="22" customWidth="1"/>
    <col min="3858" max="3858" width="1.44140625" style="22" customWidth="1"/>
    <col min="3859" max="3859" width="11.77734375" style="22" bestFit="1" customWidth="1"/>
    <col min="3860" max="3860" width="1.44140625" style="22" customWidth="1"/>
    <col min="3861" max="3861" width="7.33203125" style="22" customWidth="1"/>
    <col min="3862" max="3862" width="1.44140625" style="22" customWidth="1"/>
    <col min="3863" max="3863" width="7.5546875" style="22" customWidth="1"/>
    <col min="3864" max="3864" width="1.44140625" style="22" customWidth="1"/>
    <col min="3865" max="3865" width="10.77734375" style="22" customWidth="1"/>
    <col min="3866" max="3866" width="1.44140625" style="22" customWidth="1"/>
    <col min="3867" max="3867" width="10.33203125" style="22" customWidth="1"/>
    <col min="3868" max="3868" width="1.44140625" style="22" customWidth="1"/>
    <col min="3869" max="3869" width="9.5546875" style="22" customWidth="1"/>
    <col min="3870" max="3870" width="1" style="22" customWidth="1"/>
    <col min="3871" max="3871" width="1.44140625" style="22" customWidth="1"/>
    <col min="3872" max="3872" width="13.109375" style="22" customWidth="1"/>
    <col min="3873" max="3873" width="1.44140625" style="22" customWidth="1"/>
    <col min="3874" max="3874" width="8.44140625" style="22" customWidth="1"/>
    <col min="3875" max="3875" width="1.44140625" style="22" customWidth="1"/>
    <col min="3876" max="3876" width="8.44140625" style="22" customWidth="1"/>
    <col min="3877" max="3877" width="1.44140625" style="22" customWidth="1"/>
    <col min="3878" max="3878" width="11.5546875" style="22"/>
    <col min="3879" max="3879" width="1.44140625" style="22" customWidth="1"/>
    <col min="3880" max="3880" width="8.44140625" style="22" customWidth="1"/>
    <col min="3881" max="3881" width="1.44140625" style="22" customWidth="1"/>
    <col min="3882" max="3882" width="7.6640625" style="22" customWidth="1"/>
    <col min="3883" max="3883" width="1.44140625" style="22" customWidth="1"/>
    <col min="3884" max="3884" width="11.5546875" style="22"/>
    <col min="3885" max="3885" width="1.44140625" style="22" customWidth="1"/>
    <col min="3886" max="3886" width="10.77734375" style="22" customWidth="1"/>
    <col min="3887" max="3887" width="1.44140625" style="22" customWidth="1"/>
    <col min="3888" max="3888" width="9.21875" style="22" customWidth="1"/>
    <col min="3889" max="3889" width="0.88671875" style="22" customWidth="1"/>
    <col min="3890" max="3890" width="10.21875" style="22" customWidth="1"/>
    <col min="3891" max="3891" width="1.109375" style="22" customWidth="1"/>
    <col min="3892" max="3892" width="8.5546875" style="22" customWidth="1"/>
    <col min="3893" max="3893" width="1" style="22" customWidth="1"/>
    <col min="3894" max="3894" width="9.44140625" style="22" customWidth="1"/>
    <col min="3895" max="3895" width="1.109375" style="22" customWidth="1"/>
    <col min="3896" max="3896" width="9.21875" style="22" customWidth="1"/>
    <col min="3897" max="3897" width="1.44140625" style="22" customWidth="1"/>
    <col min="3898" max="3898" width="10.33203125" style="22" customWidth="1"/>
    <col min="3899" max="3899" width="2.21875" style="22" customWidth="1"/>
    <col min="3900" max="3900" width="4.109375" style="22" customWidth="1"/>
    <col min="3901" max="3901" width="1.109375" style="22" customWidth="1"/>
    <col min="3902" max="3902" width="7.6640625" style="22" customWidth="1"/>
    <col min="3903" max="3903" width="1.44140625" style="22" customWidth="1"/>
    <col min="3904" max="3904" width="11.5546875" style="22"/>
    <col min="3905" max="3905" width="1.44140625" style="22" customWidth="1"/>
    <col min="3906" max="3906" width="11.5546875" style="22"/>
    <col min="3907" max="3907" width="1.44140625" style="22" customWidth="1"/>
    <col min="3908" max="3908" width="11.5546875" style="22"/>
    <col min="3909" max="3909" width="1.44140625" style="22" customWidth="1"/>
    <col min="3910" max="3910" width="11.5546875" style="22"/>
    <col min="3911" max="3911" width="1.44140625" style="22" customWidth="1"/>
    <col min="3912" max="4096" width="11.5546875" style="22"/>
    <col min="4097" max="4097" width="4.5546875" style="22" customWidth="1"/>
    <col min="4098" max="4098" width="1.44140625" style="22" customWidth="1"/>
    <col min="4099" max="4099" width="15.44140625" style="22" customWidth="1"/>
    <col min="4100" max="4100" width="1.44140625" style="22" customWidth="1"/>
    <col min="4101" max="4101" width="11.6640625" style="22" customWidth="1"/>
    <col min="4102" max="4102" width="1.44140625" style="22" customWidth="1"/>
    <col min="4103" max="4103" width="8" style="22" customWidth="1"/>
    <col min="4104" max="4104" width="1.44140625" style="22" customWidth="1"/>
    <col min="4105" max="4105" width="7.33203125" style="22" customWidth="1"/>
    <col min="4106" max="4106" width="1.44140625" style="22" customWidth="1"/>
    <col min="4107" max="4107" width="11.5546875" style="22"/>
    <col min="4108" max="4108" width="1.44140625" style="22" customWidth="1"/>
    <col min="4109" max="4109" width="11.77734375" style="22" customWidth="1"/>
    <col min="4110" max="4110" width="1.44140625" style="22" customWidth="1"/>
    <col min="4111" max="4111" width="7.6640625" style="22" customWidth="1"/>
    <col min="4112" max="4112" width="1.44140625" style="22" customWidth="1"/>
    <col min="4113" max="4113" width="7.6640625" style="22" customWidth="1"/>
    <col min="4114" max="4114" width="1.44140625" style="22" customWidth="1"/>
    <col min="4115" max="4115" width="11.77734375" style="22" bestFit="1" customWidth="1"/>
    <col min="4116" max="4116" width="1.44140625" style="22" customWidth="1"/>
    <col min="4117" max="4117" width="7.33203125" style="22" customWidth="1"/>
    <col min="4118" max="4118" width="1.44140625" style="22" customWidth="1"/>
    <col min="4119" max="4119" width="7.5546875" style="22" customWidth="1"/>
    <col min="4120" max="4120" width="1.44140625" style="22" customWidth="1"/>
    <col min="4121" max="4121" width="10.77734375" style="22" customWidth="1"/>
    <col min="4122" max="4122" width="1.44140625" style="22" customWidth="1"/>
    <col min="4123" max="4123" width="10.33203125" style="22" customWidth="1"/>
    <col min="4124" max="4124" width="1.44140625" style="22" customWidth="1"/>
    <col min="4125" max="4125" width="9.5546875" style="22" customWidth="1"/>
    <col min="4126" max="4126" width="1" style="22" customWidth="1"/>
    <col min="4127" max="4127" width="1.44140625" style="22" customWidth="1"/>
    <col min="4128" max="4128" width="13.109375" style="22" customWidth="1"/>
    <col min="4129" max="4129" width="1.44140625" style="22" customWidth="1"/>
    <col min="4130" max="4130" width="8.44140625" style="22" customWidth="1"/>
    <col min="4131" max="4131" width="1.44140625" style="22" customWidth="1"/>
    <col min="4132" max="4132" width="8.44140625" style="22" customWidth="1"/>
    <col min="4133" max="4133" width="1.44140625" style="22" customWidth="1"/>
    <col min="4134" max="4134" width="11.5546875" style="22"/>
    <col min="4135" max="4135" width="1.44140625" style="22" customWidth="1"/>
    <col min="4136" max="4136" width="8.44140625" style="22" customWidth="1"/>
    <col min="4137" max="4137" width="1.44140625" style="22" customWidth="1"/>
    <col min="4138" max="4138" width="7.6640625" style="22" customWidth="1"/>
    <col min="4139" max="4139" width="1.44140625" style="22" customWidth="1"/>
    <col min="4140" max="4140" width="11.5546875" style="22"/>
    <col min="4141" max="4141" width="1.44140625" style="22" customWidth="1"/>
    <col min="4142" max="4142" width="10.77734375" style="22" customWidth="1"/>
    <col min="4143" max="4143" width="1.44140625" style="22" customWidth="1"/>
    <col min="4144" max="4144" width="9.21875" style="22" customWidth="1"/>
    <col min="4145" max="4145" width="0.88671875" style="22" customWidth="1"/>
    <col min="4146" max="4146" width="10.21875" style="22" customWidth="1"/>
    <col min="4147" max="4147" width="1.109375" style="22" customWidth="1"/>
    <col min="4148" max="4148" width="8.5546875" style="22" customWidth="1"/>
    <col min="4149" max="4149" width="1" style="22" customWidth="1"/>
    <col min="4150" max="4150" width="9.44140625" style="22" customWidth="1"/>
    <col min="4151" max="4151" width="1.109375" style="22" customWidth="1"/>
    <col min="4152" max="4152" width="9.21875" style="22" customWidth="1"/>
    <col min="4153" max="4153" width="1.44140625" style="22" customWidth="1"/>
    <col min="4154" max="4154" width="10.33203125" style="22" customWidth="1"/>
    <col min="4155" max="4155" width="2.21875" style="22" customWidth="1"/>
    <col min="4156" max="4156" width="4.109375" style="22" customWidth="1"/>
    <col min="4157" max="4157" width="1.109375" style="22" customWidth="1"/>
    <col min="4158" max="4158" width="7.6640625" style="22" customWidth="1"/>
    <col min="4159" max="4159" width="1.44140625" style="22" customWidth="1"/>
    <col min="4160" max="4160" width="11.5546875" style="22"/>
    <col min="4161" max="4161" width="1.44140625" style="22" customWidth="1"/>
    <col min="4162" max="4162" width="11.5546875" style="22"/>
    <col min="4163" max="4163" width="1.44140625" style="22" customWidth="1"/>
    <col min="4164" max="4164" width="11.5546875" style="22"/>
    <col min="4165" max="4165" width="1.44140625" style="22" customWidth="1"/>
    <col min="4166" max="4166" width="11.5546875" style="22"/>
    <col min="4167" max="4167" width="1.44140625" style="22" customWidth="1"/>
    <col min="4168" max="4352" width="11.5546875" style="22"/>
    <col min="4353" max="4353" width="4.5546875" style="22" customWidth="1"/>
    <col min="4354" max="4354" width="1.44140625" style="22" customWidth="1"/>
    <col min="4355" max="4355" width="15.44140625" style="22" customWidth="1"/>
    <col min="4356" max="4356" width="1.44140625" style="22" customWidth="1"/>
    <col min="4357" max="4357" width="11.6640625" style="22" customWidth="1"/>
    <col min="4358" max="4358" width="1.44140625" style="22" customWidth="1"/>
    <col min="4359" max="4359" width="8" style="22" customWidth="1"/>
    <col min="4360" max="4360" width="1.44140625" style="22" customWidth="1"/>
    <col min="4361" max="4361" width="7.33203125" style="22" customWidth="1"/>
    <col min="4362" max="4362" width="1.44140625" style="22" customWidth="1"/>
    <col min="4363" max="4363" width="11.5546875" style="22"/>
    <col min="4364" max="4364" width="1.44140625" style="22" customWidth="1"/>
    <col min="4365" max="4365" width="11.77734375" style="22" customWidth="1"/>
    <col min="4366" max="4366" width="1.44140625" style="22" customWidth="1"/>
    <col min="4367" max="4367" width="7.6640625" style="22" customWidth="1"/>
    <col min="4368" max="4368" width="1.44140625" style="22" customWidth="1"/>
    <col min="4369" max="4369" width="7.6640625" style="22" customWidth="1"/>
    <col min="4370" max="4370" width="1.44140625" style="22" customWidth="1"/>
    <col min="4371" max="4371" width="11.77734375" style="22" bestFit="1" customWidth="1"/>
    <col min="4372" max="4372" width="1.44140625" style="22" customWidth="1"/>
    <col min="4373" max="4373" width="7.33203125" style="22" customWidth="1"/>
    <col min="4374" max="4374" width="1.44140625" style="22" customWidth="1"/>
    <col min="4375" max="4375" width="7.5546875" style="22" customWidth="1"/>
    <col min="4376" max="4376" width="1.44140625" style="22" customWidth="1"/>
    <col min="4377" max="4377" width="10.77734375" style="22" customWidth="1"/>
    <col min="4378" max="4378" width="1.44140625" style="22" customWidth="1"/>
    <col min="4379" max="4379" width="10.33203125" style="22" customWidth="1"/>
    <col min="4380" max="4380" width="1.44140625" style="22" customWidth="1"/>
    <col min="4381" max="4381" width="9.5546875" style="22" customWidth="1"/>
    <col min="4382" max="4382" width="1" style="22" customWidth="1"/>
    <col min="4383" max="4383" width="1.44140625" style="22" customWidth="1"/>
    <col min="4384" max="4384" width="13.109375" style="22" customWidth="1"/>
    <col min="4385" max="4385" width="1.44140625" style="22" customWidth="1"/>
    <col min="4386" max="4386" width="8.44140625" style="22" customWidth="1"/>
    <col min="4387" max="4387" width="1.44140625" style="22" customWidth="1"/>
    <col min="4388" max="4388" width="8.44140625" style="22" customWidth="1"/>
    <col min="4389" max="4389" width="1.44140625" style="22" customWidth="1"/>
    <col min="4390" max="4390" width="11.5546875" style="22"/>
    <col min="4391" max="4391" width="1.44140625" style="22" customWidth="1"/>
    <col min="4392" max="4392" width="8.44140625" style="22" customWidth="1"/>
    <col min="4393" max="4393" width="1.44140625" style="22" customWidth="1"/>
    <col min="4394" max="4394" width="7.6640625" style="22" customWidth="1"/>
    <col min="4395" max="4395" width="1.44140625" style="22" customWidth="1"/>
    <col min="4396" max="4396" width="11.5546875" style="22"/>
    <col min="4397" max="4397" width="1.44140625" style="22" customWidth="1"/>
    <col min="4398" max="4398" width="10.77734375" style="22" customWidth="1"/>
    <col min="4399" max="4399" width="1.44140625" style="22" customWidth="1"/>
    <col min="4400" max="4400" width="9.21875" style="22" customWidth="1"/>
    <col min="4401" max="4401" width="0.88671875" style="22" customWidth="1"/>
    <col min="4402" max="4402" width="10.21875" style="22" customWidth="1"/>
    <col min="4403" max="4403" width="1.109375" style="22" customWidth="1"/>
    <col min="4404" max="4404" width="8.5546875" style="22" customWidth="1"/>
    <col min="4405" max="4405" width="1" style="22" customWidth="1"/>
    <col min="4406" max="4406" width="9.44140625" style="22" customWidth="1"/>
    <col min="4407" max="4407" width="1.109375" style="22" customWidth="1"/>
    <col min="4408" max="4408" width="9.21875" style="22" customWidth="1"/>
    <col min="4409" max="4409" width="1.44140625" style="22" customWidth="1"/>
    <col min="4410" max="4410" width="10.33203125" style="22" customWidth="1"/>
    <col min="4411" max="4411" width="2.21875" style="22" customWidth="1"/>
    <col min="4412" max="4412" width="4.109375" style="22" customWidth="1"/>
    <col min="4413" max="4413" width="1.109375" style="22" customWidth="1"/>
    <col min="4414" max="4414" width="7.6640625" style="22" customWidth="1"/>
    <col min="4415" max="4415" width="1.44140625" style="22" customWidth="1"/>
    <col min="4416" max="4416" width="11.5546875" style="22"/>
    <col min="4417" max="4417" width="1.44140625" style="22" customWidth="1"/>
    <col min="4418" max="4418" width="11.5546875" style="22"/>
    <col min="4419" max="4419" width="1.44140625" style="22" customWidth="1"/>
    <col min="4420" max="4420" width="11.5546875" style="22"/>
    <col min="4421" max="4421" width="1.44140625" style="22" customWidth="1"/>
    <col min="4422" max="4422" width="11.5546875" style="22"/>
    <col min="4423" max="4423" width="1.44140625" style="22" customWidth="1"/>
    <col min="4424" max="4608" width="11.5546875" style="22"/>
    <col min="4609" max="4609" width="4.5546875" style="22" customWidth="1"/>
    <col min="4610" max="4610" width="1.44140625" style="22" customWidth="1"/>
    <col min="4611" max="4611" width="15.44140625" style="22" customWidth="1"/>
    <col min="4612" max="4612" width="1.44140625" style="22" customWidth="1"/>
    <col min="4613" max="4613" width="11.6640625" style="22" customWidth="1"/>
    <col min="4614" max="4614" width="1.44140625" style="22" customWidth="1"/>
    <col min="4615" max="4615" width="8" style="22" customWidth="1"/>
    <col min="4616" max="4616" width="1.44140625" style="22" customWidth="1"/>
    <col min="4617" max="4617" width="7.33203125" style="22" customWidth="1"/>
    <col min="4618" max="4618" width="1.44140625" style="22" customWidth="1"/>
    <col min="4619" max="4619" width="11.5546875" style="22"/>
    <col min="4620" max="4620" width="1.44140625" style="22" customWidth="1"/>
    <col min="4621" max="4621" width="11.77734375" style="22" customWidth="1"/>
    <col min="4622" max="4622" width="1.44140625" style="22" customWidth="1"/>
    <col min="4623" max="4623" width="7.6640625" style="22" customWidth="1"/>
    <col min="4624" max="4624" width="1.44140625" style="22" customWidth="1"/>
    <col min="4625" max="4625" width="7.6640625" style="22" customWidth="1"/>
    <col min="4626" max="4626" width="1.44140625" style="22" customWidth="1"/>
    <col min="4627" max="4627" width="11.77734375" style="22" bestFit="1" customWidth="1"/>
    <col min="4628" max="4628" width="1.44140625" style="22" customWidth="1"/>
    <col min="4629" max="4629" width="7.33203125" style="22" customWidth="1"/>
    <col min="4630" max="4630" width="1.44140625" style="22" customWidth="1"/>
    <col min="4631" max="4631" width="7.5546875" style="22" customWidth="1"/>
    <col min="4632" max="4632" width="1.44140625" style="22" customWidth="1"/>
    <col min="4633" max="4633" width="10.77734375" style="22" customWidth="1"/>
    <col min="4634" max="4634" width="1.44140625" style="22" customWidth="1"/>
    <col min="4635" max="4635" width="10.33203125" style="22" customWidth="1"/>
    <col min="4636" max="4636" width="1.44140625" style="22" customWidth="1"/>
    <col min="4637" max="4637" width="9.5546875" style="22" customWidth="1"/>
    <col min="4638" max="4638" width="1" style="22" customWidth="1"/>
    <col min="4639" max="4639" width="1.44140625" style="22" customWidth="1"/>
    <col min="4640" max="4640" width="13.109375" style="22" customWidth="1"/>
    <col min="4641" max="4641" width="1.44140625" style="22" customWidth="1"/>
    <col min="4642" max="4642" width="8.44140625" style="22" customWidth="1"/>
    <col min="4643" max="4643" width="1.44140625" style="22" customWidth="1"/>
    <col min="4644" max="4644" width="8.44140625" style="22" customWidth="1"/>
    <col min="4645" max="4645" width="1.44140625" style="22" customWidth="1"/>
    <col min="4646" max="4646" width="11.5546875" style="22"/>
    <col min="4647" max="4647" width="1.44140625" style="22" customWidth="1"/>
    <col min="4648" max="4648" width="8.44140625" style="22" customWidth="1"/>
    <col min="4649" max="4649" width="1.44140625" style="22" customWidth="1"/>
    <col min="4650" max="4650" width="7.6640625" style="22" customWidth="1"/>
    <col min="4651" max="4651" width="1.44140625" style="22" customWidth="1"/>
    <col min="4652" max="4652" width="11.5546875" style="22"/>
    <col min="4653" max="4653" width="1.44140625" style="22" customWidth="1"/>
    <col min="4654" max="4654" width="10.77734375" style="22" customWidth="1"/>
    <col min="4655" max="4655" width="1.44140625" style="22" customWidth="1"/>
    <col min="4656" max="4656" width="9.21875" style="22" customWidth="1"/>
    <col min="4657" max="4657" width="0.88671875" style="22" customWidth="1"/>
    <col min="4658" max="4658" width="10.21875" style="22" customWidth="1"/>
    <col min="4659" max="4659" width="1.109375" style="22" customWidth="1"/>
    <col min="4660" max="4660" width="8.5546875" style="22" customWidth="1"/>
    <col min="4661" max="4661" width="1" style="22" customWidth="1"/>
    <col min="4662" max="4662" width="9.44140625" style="22" customWidth="1"/>
    <col min="4663" max="4663" width="1.109375" style="22" customWidth="1"/>
    <col min="4664" max="4664" width="9.21875" style="22" customWidth="1"/>
    <col min="4665" max="4665" width="1.44140625" style="22" customWidth="1"/>
    <col min="4666" max="4666" width="10.33203125" style="22" customWidth="1"/>
    <col min="4667" max="4667" width="2.21875" style="22" customWidth="1"/>
    <col min="4668" max="4668" width="4.109375" style="22" customWidth="1"/>
    <col min="4669" max="4669" width="1.109375" style="22" customWidth="1"/>
    <col min="4670" max="4670" width="7.6640625" style="22" customWidth="1"/>
    <col min="4671" max="4671" width="1.44140625" style="22" customWidth="1"/>
    <col min="4672" max="4672" width="11.5546875" style="22"/>
    <col min="4673" max="4673" width="1.44140625" style="22" customWidth="1"/>
    <col min="4674" max="4674" width="11.5546875" style="22"/>
    <col min="4675" max="4675" width="1.44140625" style="22" customWidth="1"/>
    <col min="4676" max="4676" width="11.5546875" style="22"/>
    <col min="4677" max="4677" width="1.44140625" style="22" customWidth="1"/>
    <col min="4678" max="4678" width="11.5546875" style="22"/>
    <col min="4679" max="4679" width="1.44140625" style="22" customWidth="1"/>
    <col min="4680" max="4864" width="11.5546875" style="22"/>
    <col min="4865" max="4865" width="4.5546875" style="22" customWidth="1"/>
    <col min="4866" max="4866" width="1.44140625" style="22" customWidth="1"/>
    <col min="4867" max="4867" width="15.44140625" style="22" customWidth="1"/>
    <col min="4868" max="4868" width="1.44140625" style="22" customWidth="1"/>
    <col min="4869" max="4869" width="11.6640625" style="22" customWidth="1"/>
    <col min="4870" max="4870" width="1.44140625" style="22" customWidth="1"/>
    <col min="4871" max="4871" width="8" style="22" customWidth="1"/>
    <col min="4872" max="4872" width="1.44140625" style="22" customWidth="1"/>
    <col min="4873" max="4873" width="7.33203125" style="22" customWidth="1"/>
    <col min="4874" max="4874" width="1.44140625" style="22" customWidth="1"/>
    <col min="4875" max="4875" width="11.5546875" style="22"/>
    <col min="4876" max="4876" width="1.44140625" style="22" customWidth="1"/>
    <col min="4877" max="4877" width="11.77734375" style="22" customWidth="1"/>
    <col min="4878" max="4878" width="1.44140625" style="22" customWidth="1"/>
    <col min="4879" max="4879" width="7.6640625" style="22" customWidth="1"/>
    <col min="4880" max="4880" width="1.44140625" style="22" customWidth="1"/>
    <col min="4881" max="4881" width="7.6640625" style="22" customWidth="1"/>
    <col min="4882" max="4882" width="1.44140625" style="22" customWidth="1"/>
    <col min="4883" max="4883" width="11.77734375" style="22" bestFit="1" customWidth="1"/>
    <col min="4884" max="4884" width="1.44140625" style="22" customWidth="1"/>
    <col min="4885" max="4885" width="7.33203125" style="22" customWidth="1"/>
    <col min="4886" max="4886" width="1.44140625" style="22" customWidth="1"/>
    <col min="4887" max="4887" width="7.5546875" style="22" customWidth="1"/>
    <col min="4888" max="4888" width="1.44140625" style="22" customWidth="1"/>
    <col min="4889" max="4889" width="10.77734375" style="22" customWidth="1"/>
    <col min="4890" max="4890" width="1.44140625" style="22" customWidth="1"/>
    <col min="4891" max="4891" width="10.33203125" style="22" customWidth="1"/>
    <col min="4892" max="4892" width="1.44140625" style="22" customWidth="1"/>
    <col min="4893" max="4893" width="9.5546875" style="22" customWidth="1"/>
    <col min="4894" max="4894" width="1" style="22" customWidth="1"/>
    <col min="4895" max="4895" width="1.44140625" style="22" customWidth="1"/>
    <col min="4896" max="4896" width="13.109375" style="22" customWidth="1"/>
    <col min="4897" max="4897" width="1.44140625" style="22" customWidth="1"/>
    <col min="4898" max="4898" width="8.44140625" style="22" customWidth="1"/>
    <col min="4899" max="4899" width="1.44140625" style="22" customWidth="1"/>
    <col min="4900" max="4900" width="8.44140625" style="22" customWidth="1"/>
    <col min="4901" max="4901" width="1.44140625" style="22" customWidth="1"/>
    <col min="4902" max="4902" width="11.5546875" style="22"/>
    <col min="4903" max="4903" width="1.44140625" style="22" customWidth="1"/>
    <col min="4904" max="4904" width="8.44140625" style="22" customWidth="1"/>
    <col min="4905" max="4905" width="1.44140625" style="22" customWidth="1"/>
    <col min="4906" max="4906" width="7.6640625" style="22" customWidth="1"/>
    <col min="4907" max="4907" width="1.44140625" style="22" customWidth="1"/>
    <col min="4908" max="4908" width="11.5546875" style="22"/>
    <col min="4909" max="4909" width="1.44140625" style="22" customWidth="1"/>
    <col min="4910" max="4910" width="10.77734375" style="22" customWidth="1"/>
    <col min="4911" max="4911" width="1.44140625" style="22" customWidth="1"/>
    <col min="4912" max="4912" width="9.21875" style="22" customWidth="1"/>
    <col min="4913" max="4913" width="0.88671875" style="22" customWidth="1"/>
    <col min="4914" max="4914" width="10.21875" style="22" customWidth="1"/>
    <col min="4915" max="4915" width="1.109375" style="22" customWidth="1"/>
    <col min="4916" max="4916" width="8.5546875" style="22" customWidth="1"/>
    <col min="4917" max="4917" width="1" style="22" customWidth="1"/>
    <col min="4918" max="4918" width="9.44140625" style="22" customWidth="1"/>
    <col min="4919" max="4919" width="1.109375" style="22" customWidth="1"/>
    <col min="4920" max="4920" width="9.21875" style="22" customWidth="1"/>
    <col min="4921" max="4921" width="1.44140625" style="22" customWidth="1"/>
    <col min="4922" max="4922" width="10.33203125" style="22" customWidth="1"/>
    <col min="4923" max="4923" width="2.21875" style="22" customWidth="1"/>
    <col min="4924" max="4924" width="4.109375" style="22" customWidth="1"/>
    <col min="4925" max="4925" width="1.109375" style="22" customWidth="1"/>
    <col min="4926" max="4926" width="7.6640625" style="22" customWidth="1"/>
    <col min="4927" max="4927" width="1.44140625" style="22" customWidth="1"/>
    <col min="4928" max="4928" width="11.5546875" style="22"/>
    <col min="4929" max="4929" width="1.44140625" style="22" customWidth="1"/>
    <col min="4930" max="4930" width="11.5546875" style="22"/>
    <col min="4931" max="4931" width="1.44140625" style="22" customWidth="1"/>
    <col min="4932" max="4932" width="11.5546875" style="22"/>
    <col min="4933" max="4933" width="1.44140625" style="22" customWidth="1"/>
    <col min="4934" max="4934" width="11.5546875" style="22"/>
    <col min="4935" max="4935" width="1.44140625" style="22" customWidth="1"/>
    <col min="4936" max="5120" width="11.5546875" style="22"/>
    <col min="5121" max="5121" width="4.5546875" style="22" customWidth="1"/>
    <col min="5122" max="5122" width="1.44140625" style="22" customWidth="1"/>
    <col min="5123" max="5123" width="15.44140625" style="22" customWidth="1"/>
    <col min="5124" max="5124" width="1.44140625" style="22" customWidth="1"/>
    <col min="5125" max="5125" width="11.6640625" style="22" customWidth="1"/>
    <col min="5126" max="5126" width="1.44140625" style="22" customWidth="1"/>
    <col min="5127" max="5127" width="8" style="22" customWidth="1"/>
    <col min="5128" max="5128" width="1.44140625" style="22" customWidth="1"/>
    <col min="5129" max="5129" width="7.33203125" style="22" customWidth="1"/>
    <col min="5130" max="5130" width="1.44140625" style="22" customWidth="1"/>
    <col min="5131" max="5131" width="11.5546875" style="22"/>
    <col min="5132" max="5132" width="1.44140625" style="22" customWidth="1"/>
    <col min="5133" max="5133" width="11.77734375" style="22" customWidth="1"/>
    <col min="5134" max="5134" width="1.44140625" style="22" customWidth="1"/>
    <col min="5135" max="5135" width="7.6640625" style="22" customWidth="1"/>
    <col min="5136" max="5136" width="1.44140625" style="22" customWidth="1"/>
    <col min="5137" max="5137" width="7.6640625" style="22" customWidth="1"/>
    <col min="5138" max="5138" width="1.44140625" style="22" customWidth="1"/>
    <col min="5139" max="5139" width="11.77734375" style="22" bestFit="1" customWidth="1"/>
    <col min="5140" max="5140" width="1.44140625" style="22" customWidth="1"/>
    <col min="5141" max="5141" width="7.33203125" style="22" customWidth="1"/>
    <col min="5142" max="5142" width="1.44140625" style="22" customWidth="1"/>
    <col min="5143" max="5143" width="7.5546875" style="22" customWidth="1"/>
    <col min="5144" max="5144" width="1.44140625" style="22" customWidth="1"/>
    <col min="5145" max="5145" width="10.77734375" style="22" customWidth="1"/>
    <col min="5146" max="5146" width="1.44140625" style="22" customWidth="1"/>
    <col min="5147" max="5147" width="10.33203125" style="22" customWidth="1"/>
    <col min="5148" max="5148" width="1.44140625" style="22" customWidth="1"/>
    <col min="5149" max="5149" width="9.5546875" style="22" customWidth="1"/>
    <col min="5150" max="5150" width="1" style="22" customWidth="1"/>
    <col min="5151" max="5151" width="1.44140625" style="22" customWidth="1"/>
    <col min="5152" max="5152" width="13.109375" style="22" customWidth="1"/>
    <col min="5153" max="5153" width="1.44140625" style="22" customWidth="1"/>
    <col min="5154" max="5154" width="8.44140625" style="22" customWidth="1"/>
    <col min="5155" max="5155" width="1.44140625" style="22" customWidth="1"/>
    <col min="5156" max="5156" width="8.44140625" style="22" customWidth="1"/>
    <col min="5157" max="5157" width="1.44140625" style="22" customWidth="1"/>
    <col min="5158" max="5158" width="11.5546875" style="22"/>
    <col min="5159" max="5159" width="1.44140625" style="22" customWidth="1"/>
    <col min="5160" max="5160" width="8.44140625" style="22" customWidth="1"/>
    <col min="5161" max="5161" width="1.44140625" style="22" customWidth="1"/>
    <col min="5162" max="5162" width="7.6640625" style="22" customWidth="1"/>
    <col min="5163" max="5163" width="1.44140625" style="22" customWidth="1"/>
    <col min="5164" max="5164" width="11.5546875" style="22"/>
    <col min="5165" max="5165" width="1.44140625" style="22" customWidth="1"/>
    <col min="5166" max="5166" width="10.77734375" style="22" customWidth="1"/>
    <col min="5167" max="5167" width="1.44140625" style="22" customWidth="1"/>
    <col min="5168" max="5168" width="9.21875" style="22" customWidth="1"/>
    <col min="5169" max="5169" width="0.88671875" style="22" customWidth="1"/>
    <col min="5170" max="5170" width="10.21875" style="22" customWidth="1"/>
    <col min="5171" max="5171" width="1.109375" style="22" customWidth="1"/>
    <col min="5172" max="5172" width="8.5546875" style="22" customWidth="1"/>
    <col min="5173" max="5173" width="1" style="22" customWidth="1"/>
    <col min="5174" max="5174" width="9.44140625" style="22" customWidth="1"/>
    <col min="5175" max="5175" width="1.109375" style="22" customWidth="1"/>
    <col min="5176" max="5176" width="9.21875" style="22" customWidth="1"/>
    <col min="5177" max="5177" width="1.44140625" style="22" customWidth="1"/>
    <col min="5178" max="5178" width="10.33203125" style="22" customWidth="1"/>
    <col min="5179" max="5179" width="2.21875" style="22" customWidth="1"/>
    <col min="5180" max="5180" width="4.109375" style="22" customWidth="1"/>
    <col min="5181" max="5181" width="1.109375" style="22" customWidth="1"/>
    <col min="5182" max="5182" width="7.6640625" style="22" customWidth="1"/>
    <col min="5183" max="5183" width="1.44140625" style="22" customWidth="1"/>
    <col min="5184" max="5184" width="11.5546875" style="22"/>
    <col min="5185" max="5185" width="1.44140625" style="22" customWidth="1"/>
    <col min="5186" max="5186" width="11.5546875" style="22"/>
    <col min="5187" max="5187" width="1.44140625" style="22" customWidth="1"/>
    <col min="5188" max="5188" width="11.5546875" style="22"/>
    <col min="5189" max="5189" width="1.44140625" style="22" customWidth="1"/>
    <col min="5190" max="5190" width="11.5546875" style="22"/>
    <col min="5191" max="5191" width="1.44140625" style="22" customWidth="1"/>
    <col min="5192" max="5376" width="11.5546875" style="22"/>
    <col min="5377" max="5377" width="4.5546875" style="22" customWidth="1"/>
    <col min="5378" max="5378" width="1.44140625" style="22" customWidth="1"/>
    <col min="5379" max="5379" width="15.44140625" style="22" customWidth="1"/>
    <col min="5380" max="5380" width="1.44140625" style="22" customWidth="1"/>
    <col min="5381" max="5381" width="11.6640625" style="22" customWidth="1"/>
    <col min="5382" max="5382" width="1.44140625" style="22" customWidth="1"/>
    <col min="5383" max="5383" width="8" style="22" customWidth="1"/>
    <col min="5384" max="5384" width="1.44140625" style="22" customWidth="1"/>
    <col min="5385" max="5385" width="7.33203125" style="22" customWidth="1"/>
    <col min="5386" max="5386" width="1.44140625" style="22" customWidth="1"/>
    <col min="5387" max="5387" width="11.5546875" style="22"/>
    <col min="5388" max="5388" width="1.44140625" style="22" customWidth="1"/>
    <col min="5389" max="5389" width="11.77734375" style="22" customWidth="1"/>
    <col min="5390" max="5390" width="1.44140625" style="22" customWidth="1"/>
    <col min="5391" max="5391" width="7.6640625" style="22" customWidth="1"/>
    <col min="5392" max="5392" width="1.44140625" style="22" customWidth="1"/>
    <col min="5393" max="5393" width="7.6640625" style="22" customWidth="1"/>
    <col min="5394" max="5394" width="1.44140625" style="22" customWidth="1"/>
    <col min="5395" max="5395" width="11.77734375" style="22" bestFit="1" customWidth="1"/>
    <col min="5396" max="5396" width="1.44140625" style="22" customWidth="1"/>
    <col min="5397" max="5397" width="7.33203125" style="22" customWidth="1"/>
    <col min="5398" max="5398" width="1.44140625" style="22" customWidth="1"/>
    <col min="5399" max="5399" width="7.5546875" style="22" customWidth="1"/>
    <col min="5400" max="5400" width="1.44140625" style="22" customWidth="1"/>
    <col min="5401" max="5401" width="10.77734375" style="22" customWidth="1"/>
    <col min="5402" max="5402" width="1.44140625" style="22" customWidth="1"/>
    <col min="5403" max="5403" width="10.33203125" style="22" customWidth="1"/>
    <col min="5404" max="5404" width="1.44140625" style="22" customWidth="1"/>
    <col min="5405" max="5405" width="9.5546875" style="22" customWidth="1"/>
    <col min="5406" max="5406" width="1" style="22" customWidth="1"/>
    <col min="5407" max="5407" width="1.44140625" style="22" customWidth="1"/>
    <col min="5408" max="5408" width="13.109375" style="22" customWidth="1"/>
    <col min="5409" max="5409" width="1.44140625" style="22" customWidth="1"/>
    <col min="5410" max="5410" width="8.44140625" style="22" customWidth="1"/>
    <col min="5411" max="5411" width="1.44140625" style="22" customWidth="1"/>
    <col min="5412" max="5412" width="8.44140625" style="22" customWidth="1"/>
    <col min="5413" max="5413" width="1.44140625" style="22" customWidth="1"/>
    <col min="5414" max="5414" width="11.5546875" style="22"/>
    <col min="5415" max="5415" width="1.44140625" style="22" customWidth="1"/>
    <col min="5416" max="5416" width="8.44140625" style="22" customWidth="1"/>
    <col min="5417" max="5417" width="1.44140625" style="22" customWidth="1"/>
    <col min="5418" max="5418" width="7.6640625" style="22" customWidth="1"/>
    <col min="5419" max="5419" width="1.44140625" style="22" customWidth="1"/>
    <col min="5420" max="5420" width="11.5546875" style="22"/>
    <col min="5421" max="5421" width="1.44140625" style="22" customWidth="1"/>
    <col min="5422" max="5422" width="10.77734375" style="22" customWidth="1"/>
    <col min="5423" max="5423" width="1.44140625" style="22" customWidth="1"/>
    <col min="5424" max="5424" width="9.21875" style="22" customWidth="1"/>
    <col min="5425" max="5425" width="0.88671875" style="22" customWidth="1"/>
    <col min="5426" max="5426" width="10.21875" style="22" customWidth="1"/>
    <col min="5427" max="5427" width="1.109375" style="22" customWidth="1"/>
    <col min="5428" max="5428" width="8.5546875" style="22" customWidth="1"/>
    <col min="5429" max="5429" width="1" style="22" customWidth="1"/>
    <col min="5430" max="5430" width="9.44140625" style="22" customWidth="1"/>
    <col min="5431" max="5431" width="1.109375" style="22" customWidth="1"/>
    <col min="5432" max="5432" width="9.21875" style="22" customWidth="1"/>
    <col min="5433" max="5433" width="1.44140625" style="22" customWidth="1"/>
    <col min="5434" max="5434" width="10.33203125" style="22" customWidth="1"/>
    <col min="5435" max="5435" width="2.21875" style="22" customWidth="1"/>
    <col min="5436" max="5436" width="4.109375" style="22" customWidth="1"/>
    <col min="5437" max="5437" width="1.109375" style="22" customWidth="1"/>
    <col min="5438" max="5438" width="7.6640625" style="22" customWidth="1"/>
    <col min="5439" max="5439" width="1.44140625" style="22" customWidth="1"/>
    <col min="5440" max="5440" width="11.5546875" style="22"/>
    <col min="5441" max="5441" width="1.44140625" style="22" customWidth="1"/>
    <col min="5442" max="5442" width="11.5546875" style="22"/>
    <col min="5443" max="5443" width="1.44140625" style="22" customWidth="1"/>
    <col min="5444" max="5444" width="11.5546875" style="22"/>
    <col min="5445" max="5445" width="1.44140625" style="22" customWidth="1"/>
    <col min="5446" max="5446" width="11.5546875" style="22"/>
    <col min="5447" max="5447" width="1.44140625" style="22" customWidth="1"/>
    <col min="5448" max="5632" width="11.5546875" style="22"/>
    <col min="5633" max="5633" width="4.5546875" style="22" customWidth="1"/>
    <col min="5634" max="5634" width="1.44140625" style="22" customWidth="1"/>
    <col min="5635" max="5635" width="15.44140625" style="22" customWidth="1"/>
    <col min="5636" max="5636" width="1.44140625" style="22" customWidth="1"/>
    <col min="5637" max="5637" width="11.6640625" style="22" customWidth="1"/>
    <col min="5638" max="5638" width="1.44140625" style="22" customWidth="1"/>
    <col min="5639" max="5639" width="8" style="22" customWidth="1"/>
    <col min="5640" max="5640" width="1.44140625" style="22" customWidth="1"/>
    <col min="5641" max="5641" width="7.33203125" style="22" customWidth="1"/>
    <col min="5642" max="5642" width="1.44140625" style="22" customWidth="1"/>
    <col min="5643" max="5643" width="11.5546875" style="22"/>
    <col min="5644" max="5644" width="1.44140625" style="22" customWidth="1"/>
    <col min="5645" max="5645" width="11.77734375" style="22" customWidth="1"/>
    <col min="5646" max="5646" width="1.44140625" style="22" customWidth="1"/>
    <col min="5647" max="5647" width="7.6640625" style="22" customWidth="1"/>
    <col min="5648" max="5648" width="1.44140625" style="22" customWidth="1"/>
    <col min="5649" max="5649" width="7.6640625" style="22" customWidth="1"/>
    <col min="5650" max="5650" width="1.44140625" style="22" customWidth="1"/>
    <col min="5651" max="5651" width="11.77734375" style="22" bestFit="1" customWidth="1"/>
    <col min="5652" max="5652" width="1.44140625" style="22" customWidth="1"/>
    <col min="5653" max="5653" width="7.33203125" style="22" customWidth="1"/>
    <col min="5654" max="5654" width="1.44140625" style="22" customWidth="1"/>
    <col min="5655" max="5655" width="7.5546875" style="22" customWidth="1"/>
    <col min="5656" max="5656" width="1.44140625" style="22" customWidth="1"/>
    <col min="5657" max="5657" width="10.77734375" style="22" customWidth="1"/>
    <col min="5658" max="5658" width="1.44140625" style="22" customWidth="1"/>
    <col min="5659" max="5659" width="10.33203125" style="22" customWidth="1"/>
    <col min="5660" max="5660" width="1.44140625" style="22" customWidth="1"/>
    <col min="5661" max="5661" width="9.5546875" style="22" customWidth="1"/>
    <col min="5662" max="5662" width="1" style="22" customWidth="1"/>
    <col min="5663" max="5663" width="1.44140625" style="22" customWidth="1"/>
    <col min="5664" max="5664" width="13.109375" style="22" customWidth="1"/>
    <col min="5665" max="5665" width="1.44140625" style="22" customWidth="1"/>
    <col min="5666" max="5666" width="8.44140625" style="22" customWidth="1"/>
    <col min="5667" max="5667" width="1.44140625" style="22" customWidth="1"/>
    <col min="5668" max="5668" width="8.44140625" style="22" customWidth="1"/>
    <col min="5669" max="5669" width="1.44140625" style="22" customWidth="1"/>
    <col min="5670" max="5670" width="11.5546875" style="22"/>
    <col min="5671" max="5671" width="1.44140625" style="22" customWidth="1"/>
    <col min="5672" max="5672" width="8.44140625" style="22" customWidth="1"/>
    <col min="5673" max="5673" width="1.44140625" style="22" customWidth="1"/>
    <col min="5674" max="5674" width="7.6640625" style="22" customWidth="1"/>
    <col min="5675" max="5675" width="1.44140625" style="22" customWidth="1"/>
    <col min="5676" max="5676" width="11.5546875" style="22"/>
    <col min="5677" max="5677" width="1.44140625" style="22" customWidth="1"/>
    <col min="5678" max="5678" width="10.77734375" style="22" customWidth="1"/>
    <col min="5679" max="5679" width="1.44140625" style="22" customWidth="1"/>
    <col min="5680" max="5680" width="9.21875" style="22" customWidth="1"/>
    <col min="5681" max="5681" width="0.88671875" style="22" customWidth="1"/>
    <col min="5682" max="5682" width="10.21875" style="22" customWidth="1"/>
    <col min="5683" max="5683" width="1.109375" style="22" customWidth="1"/>
    <col min="5684" max="5684" width="8.5546875" style="22" customWidth="1"/>
    <col min="5685" max="5685" width="1" style="22" customWidth="1"/>
    <col min="5686" max="5686" width="9.44140625" style="22" customWidth="1"/>
    <col min="5687" max="5687" width="1.109375" style="22" customWidth="1"/>
    <col min="5688" max="5688" width="9.21875" style="22" customWidth="1"/>
    <col min="5689" max="5689" width="1.44140625" style="22" customWidth="1"/>
    <col min="5690" max="5690" width="10.33203125" style="22" customWidth="1"/>
    <col min="5691" max="5691" width="2.21875" style="22" customWidth="1"/>
    <col min="5692" max="5692" width="4.109375" style="22" customWidth="1"/>
    <col min="5693" max="5693" width="1.109375" style="22" customWidth="1"/>
    <col min="5694" max="5694" width="7.6640625" style="22" customWidth="1"/>
    <col min="5695" max="5695" width="1.44140625" style="22" customWidth="1"/>
    <col min="5696" max="5696" width="11.5546875" style="22"/>
    <col min="5697" max="5697" width="1.44140625" style="22" customWidth="1"/>
    <col min="5698" max="5698" width="11.5546875" style="22"/>
    <col min="5699" max="5699" width="1.44140625" style="22" customWidth="1"/>
    <col min="5700" max="5700" width="11.5546875" style="22"/>
    <col min="5701" max="5701" width="1.44140625" style="22" customWidth="1"/>
    <col min="5702" max="5702" width="11.5546875" style="22"/>
    <col min="5703" max="5703" width="1.44140625" style="22" customWidth="1"/>
    <col min="5704" max="5888" width="11.5546875" style="22"/>
    <col min="5889" max="5889" width="4.5546875" style="22" customWidth="1"/>
    <col min="5890" max="5890" width="1.44140625" style="22" customWidth="1"/>
    <col min="5891" max="5891" width="15.44140625" style="22" customWidth="1"/>
    <col min="5892" max="5892" width="1.44140625" style="22" customWidth="1"/>
    <col min="5893" max="5893" width="11.6640625" style="22" customWidth="1"/>
    <col min="5894" max="5894" width="1.44140625" style="22" customWidth="1"/>
    <col min="5895" max="5895" width="8" style="22" customWidth="1"/>
    <col min="5896" max="5896" width="1.44140625" style="22" customWidth="1"/>
    <col min="5897" max="5897" width="7.33203125" style="22" customWidth="1"/>
    <col min="5898" max="5898" width="1.44140625" style="22" customWidth="1"/>
    <col min="5899" max="5899" width="11.5546875" style="22"/>
    <col min="5900" max="5900" width="1.44140625" style="22" customWidth="1"/>
    <col min="5901" max="5901" width="11.77734375" style="22" customWidth="1"/>
    <col min="5902" max="5902" width="1.44140625" style="22" customWidth="1"/>
    <col min="5903" max="5903" width="7.6640625" style="22" customWidth="1"/>
    <col min="5904" max="5904" width="1.44140625" style="22" customWidth="1"/>
    <col min="5905" max="5905" width="7.6640625" style="22" customWidth="1"/>
    <col min="5906" max="5906" width="1.44140625" style="22" customWidth="1"/>
    <col min="5907" max="5907" width="11.77734375" style="22" bestFit="1" customWidth="1"/>
    <col min="5908" max="5908" width="1.44140625" style="22" customWidth="1"/>
    <col min="5909" max="5909" width="7.33203125" style="22" customWidth="1"/>
    <col min="5910" max="5910" width="1.44140625" style="22" customWidth="1"/>
    <col min="5911" max="5911" width="7.5546875" style="22" customWidth="1"/>
    <col min="5912" max="5912" width="1.44140625" style="22" customWidth="1"/>
    <col min="5913" max="5913" width="10.77734375" style="22" customWidth="1"/>
    <col min="5914" max="5914" width="1.44140625" style="22" customWidth="1"/>
    <col min="5915" max="5915" width="10.33203125" style="22" customWidth="1"/>
    <col min="5916" max="5916" width="1.44140625" style="22" customWidth="1"/>
    <col min="5917" max="5917" width="9.5546875" style="22" customWidth="1"/>
    <col min="5918" max="5918" width="1" style="22" customWidth="1"/>
    <col min="5919" max="5919" width="1.44140625" style="22" customWidth="1"/>
    <col min="5920" max="5920" width="13.109375" style="22" customWidth="1"/>
    <col min="5921" max="5921" width="1.44140625" style="22" customWidth="1"/>
    <col min="5922" max="5922" width="8.44140625" style="22" customWidth="1"/>
    <col min="5923" max="5923" width="1.44140625" style="22" customWidth="1"/>
    <col min="5924" max="5924" width="8.44140625" style="22" customWidth="1"/>
    <col min="5925" max="5925" width="1.44140625" style="22" customWidth="1"/>
    <col min="5926" max="5926" width="11.5546875" style="22"/>
    <col min="5927" max="5927" width="1.44140625" style="22" customWidth="1"/>
    <col min="5928" max="5928" width="8.44140625" style="22" customWidth="1"/>
    <col min="5929" max="5929" width="1.44140625" style="22" customWidth="1"/>
    <col min="5930" max="5930" width="7.6640625" style="22" customWidth="1"/>
    <col min="5931" max="5931" width="1.44140625" style="22" customWidth="1"/>
    <col min="5932" max="5932" width="11.5546875" style="22"/>
    <col min="5933" max="5933" width="1.44140625" style="22" customWidth="1"/>
    <col min="5934" max="5934" width="10.77734375" style="22" customWidth="1"/>
    <col min="5935" max="5935" width="1.44140625" style="22" customWidth="1"/>
    <col min="5936" max="5936" width="9.21875" style="22" customWidth="1"/>
    <col min="5937" max="5937" width="0.88671875" style="22" customWidth="1"/>
    <col min="5938" max="5938" width="10.21875" style="22" customWidth="1"/>
    <col min="5939" max="5939" width="1.109375" style="22" customWidth="1"/>
    <col min="5940" max="5940" width="8.5546875" style="22" customWidth="1"/>
    <col min="5941" max="5941" width="1" style="22" customWidth="1"/>
    <col min="5942" max="5942" width="9.44140625" style="22" customWidth="1"/>
    <col min="5943" max="5943" width="1.109375" style="22" customWidth="1"/>
    <col min="5944" max="5944" width="9.21875" style="22" customWidth="1"/>
    <col min="5945" max="5945" width="1.44140625" style="22" customWidth="1"/>
    <col min="5946" max="5946" width="10.33203125" style="22" customWidth="1"/>
    <col min="5947" max="5947" width="2.21875" style="22" customWidth="1"/>
    <col min="5948" max="5948" width="4.109375" style="22" customWidth="1"/>
    <col min="5949" max="5949" width="1.109375" style="22" customWidth="1"/>
    <col min="5950" max="5950" width="7.6640625" style="22" customWidth="1"/>
    <col min="5951" max="5951" width="1.44140625" style="22" customWidth="1"/>
    <col min="5952" max="5952" width="11.5546875" style="22"/>
    <col min="5953" max="5953" width="1.44140625" style="22" customWidth="1"/>
    <col min="5954" max="5954" width="11.5546875" style="22"/>
    <col min="5955" max="5955" width="1.44140625" style="22" customWidth="1"/>
    <col min="5956" max="5956" width="11.5546875" style="22"/>
    <col min="5957" max="5957" width="1.44140625" style="22" customWidth="1"/>
    <col min="5958" max="5958" width="11.5546875" style="22"/>
    <col min="5959" max="5959" width="1.44140625" style="22" customWidth="1"/>
    <col min="5960" max="6144" width="11.5546875" style="22"/>
    <col min="6145" max="6145" width="4.5546875" style="22" customWidth="1"/>
    <col min="6146" max="6146" width="1.44140625" style="22" customWidth="1"/>
    <col min="6147" max="6147" width="15.44140625" style="22" customWidth="1"/>
    <col min="6148" max="6148" width="1.44140625" style="22" customWidth="1"/>
    <col min="6149" max="6149" width="11.6640625" style="22" customWidth="1"/>
    <col min="6150" max="6150" width="1.44140625" style="22" customWidth="1"/>
    <col min="6151" max="6151" width="8" style="22" customWidth="1"/>
    <col min="6152" max="6152" width="1.44140625" style="22" customWidth="1"/>
    <col min="6153" max="6153" width="7.33203125" style="22" customWidth="1"/>
    <col min="6154" max="6154" width="1.44140625" style="22" customWidth="1"/>
    <col min="6155" max="6155" width="11.5546875" style="22"/>
    <col min="6156" max="6156" width="1.44140625" style="22" customWidth="1"/>
    <col min="6157" max="6157" width="11.77734375" style="22" customWidth="1"/>
    <col min="6158" max="6158" width="1.44140625" style="22" customWidth="1"/>
    <col min="6159" max="6159" width="7.6640625" style="22" customWidth="1"/>
    <col min="6160" max="6160" width="1.44140625" style="22" customWidth="1"/>
    <col min="6161" max="6161" width="7.6640625" style="22" customWidth="1"/>
    <col min="6162" max="6162" width="1.44140625" style="22" customWidth="1"/>
    <col min="6163" max="6163" width="11.77734375" style="22" bestFit="1" customWidth="1"/>
    <col min="6164" max="6164" width="1.44140625" style="22" customWidth="1"/>
    <col min="6165" max="6165" width="7.33203125" style="22" customWidth="1"/>
    <col min="6166" max="6166" width="1.44140625" style="22" customWidth="1"/>
    <col min="6167" max="6167" width="7.5546875" style="22" customWidth="1"/>
    <col min="6168" max="6168" width="1.44140625" style="22" customWidth="1"/>
    <col min="6169" max="6169" width="10.77734375" style="22" customWidth="1"/>
    <col min="6170" max="6170" width="1.44140625" style="22" customWidth="1"/>
    <col min="6171" max="6171" width="10.33203125" style="22" customWidth="1"/>
    <col min="6172" max="6172" width="1.44140625" style="22" customWidth="1"/>
    <col min="6173" max="6173" width="9.5546875" style="22" customWidth="1"/>
    <col min="6174" max="6174" width="1" style="22" customWidth="1"/>
    <col min="6175" max="6175" width="1.44140625" style="22" customWidth="1"/>
    <col min="6176" max="6176" width="13.109375" style="22" customWidth="1"/>
    <col min="6177" max="6177" width="1.44140625" style="22" customWidth="1"/>
    <col min="6178" max="6178" width="8.44140625" style="22" customWidth="1"/>
    <col min="6179" max="6179" width="1.44140625" style="22" customWidth="1"/>
    <col min="6180" max="6180" width="8.44140625" style="22" customWidth="1"/>
    <col min="6181" max="6181" width="1.44140625" style="22" customWidth="1"/>
    <col min="6182" max="6182" width="11.5546875" style="22"/>
    <col min="6183" max="6183" width="1.44140625" style="22" customWidth="1"/>
    <col min="6184" max="6184" width="8.44140625" style="22" customWidth="1"/>
    <col min="6185" max="6185" width="1.44140625" style="22" customWidth="1"/>
    <col min="6186" max="6186" width="7.6640625" style="22" customWidth="1"/>
    <col min="6187" max="6187" width="1.44140625" style="22" customWidth="1"/>
    <col min="6188" max="6188" width="11.5546875" style="22"/>
    <col min="6189" max="6189" width="1.44140625" style="22" customWidth="1"/>
    <col min="6190" max="6190" width="10.77734375" style="22" customWidth="1"/>
    <col min="6191" max="6191" width="1.44140625" style="22" customWidth="1"/>
    <col min="6192" max="6192" width="9.21875" style="22" customWidth="1"/>
    <col min="6193" max="6193" width="0.88671875" style="22" customWidth="1"/>
    <col min="6194" max="6194" width="10.21875" style="22" customWidth="1"/>
    <col min="6195" max="6195" width="1.109375" style="22" customWidth="1"/>
    <col min="6196" max="6196" width="8.5546875" style="22" customWidth="1"/>
    <col min="6197" max="6197" width="1" style="22" customWidth="1"/>
    <col min="6198" max="6198" width="9.44140625" style="22" customWidth="1"/>
    <col min="6199" max="6199" width="1.109375" style="22" customWidth="1"/>
    <col min="6200" max="6200" width="9.21875" style="22" customWidth="1"/>
    <col min="6201" max="6201" width="1.44140625" style="22" customWidth="1"/>
    <col min="6202" max="6202" width="10.33203125" style="22" customWidth="1"/>
    <col min="6203" max="6203" width="2.21875" style="22" customWidth="1"/>
    <col min="6204" max="6204" width="4.109375" style="22" customWidth="1"/>
    <col min="6205" max="6205" width="1.109375" style="22" customWidth="1"/>
    <col min="6206" max="6206" width="7.6640625" style="22" customWidth="1"/>
    <col min="6207" max="6207" width="1.44140625" style="22" customWidth="1"/>
    <col min="6208" max="6208" width="11.5546875" style="22"/>
    <col min="6209" max="6209" width="1.44140625" style="22" customWidth="1"/>
    <col min="6210" max="6210" width="11.5546875" style="22"/>
    <col min="6211" max="6211" width="1.44140625" style="22" customWidth="1"/>
    <col min="6212" max="6212" width="11.5546875" style="22"/>
    <col min="6213" max="6213" width="1.44140625" style="22" customWidth="1"/>
    <col min="6214" max="6214" width="11.5546875" style="22"/>
    <col min="6215" max="6215" width="1.44140625" style="22" customWidth="1"/>
    <col min="6216" max="6400" width="11.5546875" style="22"/>
    <col min="6401" max="6401" width="4.5546875" style="22" customWidth="1"/>
    <col min="6402" max="6402" width="1.44140625" style="22" customWidth="1"/>
    <col min="6403" max="6403" width="15.44140625" style="22" customWidth="1"/>
    <col min="6404" max="6404" width="1.44140625" style="22" customWidth="1"/>
    <col min="6405" max="6405" width="11.6640625" style="22" customWidth="1"/>
    <col min="6406" max="6406" width="1.44140625" style="22" customWidth="1"/>
    <col min="6407" max="6407" width="8" style="22" customWidth="1"/>
    <col min="6408" max="6408" width="1.44140625" style="22" customWidth="1"/>
    <col min="6409" max="6409" width="7.33203125" style="22" customWidth="1"/>
    <col min="6410" max="6410" width="1.44140625" style="22" customWidth="1"/>
    <col min="6411" max="6411" width="11.5546875" style="22"/>
    <col min="6412" max="6412" width="1.44140625" style="22" customWidth="1"/>
    <col min="6413" max="6413" width="11.77734375" style="22" customWidth="1"/>
    <col min="6414" max="6414" width="1.44140625" style="22" customWidth="1"/>
    <col min="6415" max="6415" width="7.6640625" style="22" customWidth="1"/>
    <col min="6416" max="6416" width="1.44140625" style="22" customWidth="1"/>
    <col min="6417" max="6417" width="7.6640625" style="22" customWidth="1"/>
    <col min="6418" max="6418" width="1.44140625" style="22" customWidth="1"/>
    <col min="6419" max="6419" width="11.77734375" style="22" bestFit="1" customWidth="1"/>
    <col min="6420" max="6420" width="1.44140625" style="22" customWidth="1"/>
    <col min="6421" max="6421" width="7.33203125" style="22" customWidth="1"/>
    <col min="6422" max="6422" width="1.44140625" style="22" customWidth="1"/>
    <col min="6423" max="6423" width="7.5546875" style="22" customWidth="1"/>
    <col min="6424" max="6424" width="1.44140625" style="22" customWidth="1"/>
    <col min="6425" max="6425" width="10.77734375" style="22" customWidth="1"/>
    <col min="6426" max="6426" width="1.44140625" style="22" customWidth="1"/>
    <col min="6427" max="6427" width="10.33203125" style="22" customWidth="1"/>
    <col min="6428" max="6428" width="1.44140625" style="22" customWidth="1"/>
    <col min="6429" max="6429" width="9.5546875" style="22" customWidth="1"/>
    <col min="6430" max="6430" width="1" style="22" customWidth="1"/>
    <col min="6431" max="6431" width="1.44140625" style="22" customWidth="1"/>
    <col min="6432" max="6432" width="13.109375" style="22" customWidth="1"/>
    <col min="6433" max="6433" width="1.44140625" style="22" customWidth="1"/>
    <col min="6434" max="6434" width="8.44140625" style="22" customWidth="1"/>
    <col min="6435" max="6435" width="1.44140625" style="22" customWidth="1"/>
    <col min="6436" max="6436" width="8.44140625" style="22" customWidth="1"/>
    <col min="6437" max="6437" width="1.44140625" style="22" customWidth="1"/>
    <col min="6438" max="6438" width="11.5546875" style="22"/>
    <col min="6439" max="6439" width="1.44140625" style="22" customWidth="1"/>
    <col min="6440" max="6440" width="8.44140625" style="22" customWidth="1"/>
    <col min="6441" max="6441" width="1.44140625" style="22" customWidth="1"/>
    <col min="6442" max="6442" width="7.6640625" style="22" customWidth="1"/>
    <col min="6443" max="6443" width="1.44140625" style="22" customWidth="1"/>
    <col min="6444" max="6444" width="11.5546875" style="22"/>
    <col min="6445" max="6445" width="1.44140625" style="22" customWidth="1"/>
    <col min="6446" max="6446" width="10.77734375" style="22" customWidth="1"/>
    <col min="6447" max="6447" width="1.44140625" style="22" customWidth="1"/>
    <col min="6448" max="6448" width="9.21875" style="22" customWidth="1"/>
    <col min="6449" max="6449" width="0.88671875" style="22" customWidth="1"/>
    <col min="6450" max="6450" width="10.21875" style="22" customWidth="1"/>
    <col min="6451" max="6451" width="1.109375" style="22" customWidth="1"/>
    <col min="6452" max="6452" width="8.5546875" style="22" customWidth="1"/>
    <col min="6453" max="6453" width="1" style="22" customWidth="1"/>
    <col min="6454" max="6454" width="9.44140625" style="22" customWidth="1"/>
    <col min="6455" max="6455" width="1.109375" style="22" customWidth="1"/>
    <col min="6456" max="6456" width="9.21875" style="22" customWidth="1"/>
    <col min="6457" max="6457" width="1.44140625" style="22" customWidth="1"/>
    <col min="6458" max="6458" width="10.33203125" style="22" customWidth="1"/>
    <col min="6459" max="6459" width="2.21875" style="22" customWidth="1"/>
    <col min="6460" max="6460" width="4.109375" style="22" customWidth="1"/>
    <col min="6461" max="6461" width="1.109375" style="22" customWidth="1"/>
    <col min="6462" max="6462" width="7.6640625" style="22" customWidth="1"/>
    <col min="6463" max="6463" width="1.44140625" style="22" customWidth="1"/>
    <col min="6464" max="6464" width="11.5546875" style="22"/>
    <col min="6465" max="6465" width="1.44140625" style="22" customWidth="1"/>
    <col min="6466" max="6466" width="11.5546875" style="22"/>
    <col min="6467" max="6467" width="1.44140625" style="22" customWidth="1"/>
    <col min="6468" max="6468" width="11.5546875" style="22"/>
    <col min="6469" max="6469" width="1.44140625" style="22" customWidth="1"/>
    <col min="6470" max="6470" width="11.5546875" style="22"/>
    <col min="6471" max="6471" width="1.44140625" style="22" customWidth="1"/>
    <col min="6472" max="6656" width="11.5546875" style="22"/>
    <col min="6657" max="6657" width="4.5546875" style="22" customWidth="1"/>
    <col min="6658" max="6658" width="1.44140625" style="22" customWidth="1"/>
    <col min="6659" max="6659" width="15.44140625" style="22" customWidth="1"/>
    <col min="6660" max="6660" width="1.44140625" style="22" customWidth="1"/>
    <col min="6661" max="6661" width="11.6640625" style="22" customWidth="1"/>
    <col min="6662" max="6662" width="1.44140625" style="22" customWidth="1"/>
    <col min="6663" max="6663" width="8" style="22" customWidth="1"/>
    <col min="6664" max="6664" width="1.44140625" style="22" customWidth="1"/>
    <col min="6665" max="6665" width="7.33203125" style="22" customWidth="1"/>
    <col min="6666" max="6666" width="1.44140625" style="22" customWidth="1"/>
    <col min="6667" max="6667" width="11.5546875" style="22"/>
    <col min="6668" max="6668" width="1.44140625" style="22" customWidth="1"/>
    <col min="6669" max="6669" width="11.77734375" style="22" customWidth="1"/>
    <col min="6670" max="6670" width="1.44140625" style="22" customWidth="1"/>
    <col min="6671" max="6671" width="7.6640625" style="22" customWidth="1"/>
    <col min="6672" max="6672" width="1.44140625" style="22" customWidth="1"/>
    <col min="6673" max="6673" width="7.6640625" style="22" customWidth="1"/>
    <col min="6674" max="6674" width="1.44140625" style="22" customWidth="1"/>
    <col min="6675" max="6675" width="11.77734375" style="22" bestFit="1" customWidth="1"/>
    <col min="6676" max="6676" width="1.44140625" style="22" customWidth="1"/>
    <col min="6677" max="6677" width="7.33203125" style="22" customWidth="1"/>
    <col min="6678" max="6678" width="1.44140625" style="22" customWidth="1"/>
    <col min="6679" max="6679" width="7.5546875" style="22" customWidth="1"/>
    <col min="6680" max="6680" width="1.44140625" style="22" customWidth="1"/>
    <col min="6681" max="6681" width="10.77734375" style="22" customWidth="1"/>
    <col min="6682" max="6682" width="1.44140625" style="22" customWidth="1"/>
    <col min="6683" max="6683" width="10.33203125" style="22" customWidth="1"/>
    <col min="6684" max="6684" width="1.44140625" style="22" customWidth="1"/>
    <col min="6685" max="6685" width="9.5546875" style="22" customWidth="1"/>
    <col min="6686" max="6686" width="1" style="22" customWidth="1"/>
    <col min="6687" max="6687" width="1.44140625" style="22" customWidth="1"/>
    <col min="6688" max="6688" width="13.109375" style="22" customWidth="1"/>
    <col min="6689" max="6689" width="1.44140625" style="22" customWidth="1"/>
    <col min="6690" max="6690" width="8.44140625" style="22" customWidth="1"/>
    <col min="6691" max="6691" width="1.44140625" style="22" customWidth="1"/>
    <col min="6692" max="6692" width="8.44140625" style="22" customWidth="1"/>
    <col min="6693" max="6693" width="1.44140625" style="22" customWidth="1"/>
    <col min="6694" max="6694" width="11.5546875" style="22"/>
    <col min="6695" max="6695" width="1.44140625" style="22" customWidth="1"/>
    <col min="6696" max="6696" width="8.44140625" style="22" customWidth="1"/>
    <col min="6697" max="6697" width="1.44140625" style="22" customWidth="1"/>
    <col min="6698" max="6698" width="7.6640625" style="22" customWidth="1"/>
    <col min="6699" max="6699" width="1.44140625" style="22" customWidth="1"/>
    <col min="6700" max="6700" width="11.5546875" style="22"/>
    <col min="6701" max="6701" width="1.44140625" style="22" customWidth="1"/>
    <col min="6702" max="6702" width="10.77734375" style="22" customWidth="1"/>
    <col min="6703" max="6703" width="1.44140625" style="22" customWidth="1"/>
    <col min="6704" max="6704" width="9.21875" style="22" customWidth="1"/>
    <col min="6705" max="6705" width="0.88671875" style="22" customWidth="1"/>
    <col min="6706" max="6706" width="10.21875" style="22" customWidth="1"/>
    <col min="6707" max="6707" width="1.109375" style="22" customWidth="1"/>
    <col min="6708" max="6708" width="8.5546875" style="22" customWidth="1"/>
    <col min="6709" max="6709" width="1" style="22" customWidth="1"/>
    <col min="6710" max="6710" width="9.44140625" style="22" customWidth="1"/>
    <col min="6711" max="6711" width="1.109375" style="22" customWidth="1"/>
    <col min="6712" max="6712" width="9.21875" style="22" customWidth="1"/>
    <col min="6713" max="6713" width="1.44140625" style="22" customWidth="1"/>
    <col min="6714" max="6714" width="10.33203125" style="22" customWidth="1"/>
    <col min="6715" max="6715" width="2.21875" style="22" customWidth="1"/>
    <col min="6716" max="6716" width="4.109375" style="22" customWidth="1"/>
    <col min="6717" max="6717" width="1.109375" style="22" customWidth="1"/>
    <col min="6718" max="6718" width="7.6640625" style="22" customWidth="1"/>
    <col min="6719" max="6719" width="1.44140625" style="22" customWidth="1"/>
    <col min="6720" max="6720" width="11.5546875" style="22"/>
    <col min="6721" max="6721" width="1.44140625" style="22" customWidth="1"/>
    <col min="6722" max="6722" width="11.5546875" style="22"/>
    <col min="6723" max="6723" width="1.44140625" style="22" customWidth="1"/>
    <col min="6724" max="6724" width="11.5546875" style="22"/>
    <col min="6725" max="6725" width="1.44140625" style="22" customWidth="1"/>
    <col min="6726" max="6726" width="11.5546875" style="22"/>
    <col min="6727" max="6727" width="1.44140625" style="22" customWidth="1"/>
    <col min="6728" max="6912" width="11.5546875" style="22"/>
    <col min="6913" max="6913" width="4.5546875" style="22" customWidth="1"/>
    <col min="6914" max="6914" width="1.44140625" style="22" customWidth="1"/>
    <col min="6915" max="6915" width="15.44140625" style="22" customWidth="1"/>
    <col min="6916" max="6916" width="1.44140625" style="22" customWidth="1"/>
    <col min="6917" max="6917" width="11.6640625" style="22" customWidth="1"/>
    <col min="6918" max="6918" width="1.44140625" style="22" customWidth="1"/>
    <col min="6919" max="6919" width="8" style="22" customWidth="1"/>
    <col min="6920" max="6920" width="1.44140625" style="22" customWidth="1"/>
    <col min="6921" max="6921" width="7.33203125" style="22" customWidth="1"/>
    <col min="6922" max="6922" width="1.44140625" style="22" customWidth="1"/>
    <col min="6923" max="6923" width="11.5546875" style="22"/>
    <col min="6924" max="6924" width="1.44140625" style="22" customWidth="1"/>
    <col min="6925" max="6925" width="11.77734375" style="22" customWidth="1"/>
    <col min="6926" max="6926" width="1.44140625" style="22" customWidth="1"/>
    <col min="6927" max="6927" width="7.6640625" style="22" customWidth="1"/>
    <col min="6928" max="6928" width="1.44140625" style="22" customWidth="1"/>
    <col min="6929" max="6929" width="7.6640625" style="22" customWidth="1"/>
    <col min="6930" max="6930" width="1.44140625" style="22" customWidth="1"/>
    <col min="6931" max="6931" width="11.77734375" style="22" bestFit="1" customWidth="1"/>
    <col min="6932" max="6932" width="1.44140625" style="22" customWidth="1"/>
    <col min="6933" max="6933" width="7.33203125" style="22" customWidth="1"/>
    <col min="6934" max="6934" width="1.44140625" style="22" customWidth="1"/>
    <col min="6935" max="6935" width="7.5546875" style="22" customWidth="1"/>
    <col min="6936" max="6936" width="1.44140625" style="22" customWidth="1"/>
    <col min="6937" max="6937" width="10.77734375" style="22" customWidth="1"/>
    <col min="6938" max="6938" width="1.44140625" style="22" customWidth="1"/>
    <col min="6939" max="6939" width="10.33203125" style="22" customWidth="1"/>
    <col min="6940" max="6940" width="1.44140625" style="22" customWidth="1"/>
    <col min="6941" max="6941" width="9.5546875" style="22" customWidth="1"/>
    <col min="6942" max="6942" width="1" style="22" customWidth="1"/>
    <col min="6943" max="6943" width="1.44140625" style="22" customWidth="1"/>
    <col min="6944" max="6944" width="13.109375" style="22" customWidth="1"/>
    <col min="6945" max="6945" width="1.44140625" style="22" customWidth="1"/>
    <col min="6946" max="6946" width="8.44140625" style="22" customWidth="1"/>
    <col min="6947" max="6947" width="1.44140625" style="22" customWidth="1"/>
    <col min="6948" max="6948" width="8.44140625" style="22" customWidth="1"/>
    <col min="6949" max="6949" width="1.44140625" style="22" customWidth="1"/>
    <col min="6950" max="6950" width="11.5546875" style="22"/>
    <col min="6951" max="6951" width="1.44140625" style="22" customWidth="1"/>
    <col min="6952" max="6952" width="8.44140625" style="22" customWidth="1"/>
    <col min="6953" max="6953" width="1.44140625" style="22" customWidth="1"/>
    <col min="6954" max="6954" width="7.6640625" style="22" customWidth="1"/>
    <col min="6955" max="6955" width="1.44140625" style="22" customWidth="1"/>
    <col min="6956" max="6956" width="11.5546875" style="22"/>
    <col min="6957" max="6957" width="1.44140625" style="22" customWidth="1"/>
    <col min="6958" max="6958" width="10.77734375" style="22" customWidth="1"/>
    <col min="6959" max="6959" width="1.44140625" style="22" customWidth="1"/>
    <col min="6960" max="6960" width="9.21875" style="22" customWidth="1"/>
    <col min="6961" max="6961" width="0.88671875" style="22" customWidth="1"/>
    <col min="6962" max="6962" width="10.21875" style="22" customWidth="1"/>
    <col min="6963" max="6963" width="1.109375" style="22" customWidth="1"/>
    <col min="6964" max="6964" width="8.5546875" style="22" customWidth="1"/>
    <col min="6965" max="6965" width="1" style="22" customWidth="1"/>
    <col min="6966" max="6966" width="9.44140625" style="22" customWidth="1"/>
    <col min="6967" max="6967" width="1.109375" style="22" customWidth="1"/>
    <col min="6968" max="6968" width="9.21875" style="22" customWidth="1"/>
    <col min="6969" max="6969" width="1.44140625" style="22" customWidth="1"/>
    <col min="6970" max="6970" width="10.33203125" style="22" customWidth="1"/>
    <col min="6971" max="6971" width="2.21875" style="22" customWidth="1"/>
    <col min="6972" max="6972" width="4.109375" style="22" customWidth="1"/>
    <col min="6973" max="6973" width="1.109375" style="22" customWidth="1"/>
    <col min="6974" max="6974" width="7.6640625" style="22" customWidth="1"/>
    <col min="6975" max="6975" width="1.44140625" style="22" customWidth="1"/>
    <col min="6976" max="6976" width="11.5546875" style="22"/>
    <col min="6977" max="6977" width="1.44140625" style="22" customWidth="1"/>
    <col min="6978" max="6978" width="11.5546875" style="22"/>
    <col min="6979" max="6979" width="1.44140625" style="22" customWidth="1"/>
    <col min="6980" max="6980" width="11.5546875" style="22"/>
    <col min="6981" max="6981" width="1.44140625" style="22" customWidth="1"/>
    <col min="6982" max="6982" width="11.5546875" style="22"/>
    <col min="6983" max="6983" width="1.44140625" style="22" customWidth="1"/>
    <col min="6984" max="7168" width="11.5546875" style="22"/>
    <col min="7169" max="7169" width="4.5546875" style="22" customWidth="1"/>
    <col min="7170" max="7170" width="1.44140625" style="22" customWidth="1"/>
    <col min="7171" max="7171" width="15.44140625" style="22" customWidth="1"/>
    <col min="7172" max="7172" width="1.44140625" style="22" customWidth="1"/>
    <col min="7173" max="7173" width="11.6640625" style="22" customWidth="1"/>
    <col min="7174" max="7174" width="1.44140625" style="22" customWidth="1"/>
    <col min="7175" max="7175" width="8" style="22" customWidth="1"/>
    <col min="7176" max="7176" width="1.44140625" style="22" customWidth="1"/>
    <col min="7177" max="7177" width="7.33203125" style="22" customWidth="1"/>
    <col min="7178" max="7178" width="1.44140625" style="22" customWidth="1"/>
    <col min="7179" max="7179" width="11.5546875" style="22"/>
    <col min="7180" max="7180" width="1.44140625" style="22" customWidth="1"/>
    <col min="7181" max="7181" width="11.77734375" style="22" customWidth="1"/>
    <col min="7182" max="7182" width="1.44140625" style="22" customWidth="1"/>
    <col min="7183" max="7183" width="7.6640625" style="22" customWidth="1"/>
    <col min="7184" max="7184" width="1.44140625" style="22" customWidth="1"/>
    <col min="7185" max="7185" width="7.6640625" style="22" customWidth="1"/>
    <col min="7186" max="7186" width="1.44140625" style="22" customWidth="1"/>
    <col min="7187" max="7187" width="11.77734375" style="22" bestFit="1" customWidth="1"/>
    <col min="7188" max="7188" width="1.44140625" style="22" customWidth="1"/>
    <col min="7189" max="7189" width="7.33203125" style="22" customWidth="1"/>
    <col min="7190" max="7190" width="1.44140625" style="22" customWidth="1"/>
    <col min="7191" max="7191" width="7.5546875" style="22" customWidth="1"/>
    <col min="7192" max="7192" width="1.44140625" style="22" customWidth="1"/>
    <col min="7193" max="7193" width="10.77734375" style="22" customWidth="1"/>
    <col min="7194" max="7194" width="1.44140625" style="22" customWidth="1"/>
    <col min="7195" max="7195" width="10.33203125" style="22" customWidth="1"/>
    <col min="7196" max="7196" width="1.44140625" style="22" customWidth="1"/>
    <col min="7197" max="7197" width="9.5546875" style="22" customWidth="1"/>
    <col min="7198" max="7198" width="1" style="22" customWidth="1"/>
    <col min="7199" max="7199" width="1.44140625" style="22" customWidth="1"/>
    <col min="7200" max="7200" width="13.109375" style="22" customWidth="1"/>
    <col min="7201" max="7201" width="1.44140625" style="22" customWidth="1"/>
    <col min="7202" max="7202" width="8.44140625" style="22" customWidth="1"/>
    <col min="7203" max="7203" width="1.44140625" style="22" customWidth="1"/>
    <col min="7204" max="7204" width="8.44140625" style="22" customWidth="1"/>
    <col min="7205" max="7205" width="1.44140625" style="22" customWidth="1"/>
    <col min="7206" max="7206" width="11.5546875" style="22"/>
    <col min="7207" max="7207" width="1.44140625" style="22" customWidth="1"/>
    <col min="7208" max="7208" width="8.44140625" style="22" customWidth="1"/>
    <col min="7209" max="7209" width="1.44140625" style="22" customWidth="1"/>
    <col min="7210" max="7210" width="7.6640625" style="22" customWidth="1"/>
    <col min="7211" max="7211" width="1.44140625" style="22" customWidth="1"/>
    <col min="7212" max="7212" width="11.5546875" style="22"/>
    <col min="7213" max="7213" width="1.44140625" style="22" customWidth="1"/>
    <col min="7214" max="7214" width="10.77734375" style="22" customWidth="1"/>
    <col min="7215" max="7215" width="1.44140625" style="22" customWidth="1"/>
    <col min="7216" max="7216" width="9.21875" style="22" customWidth="1"/>
    <col min="7217" max="7217" width="0.88671875" style="22" customWidth="1"/>
    <col min="7218" max="7218" width="10.21875" style="22" customWidth="1"/>
    <col min="7219" max="7219" width="1.109375" style="22" customWidth="1"/>
    <col min="7220" max="7220" width="8.5546875" style="22" customWidth="1"/>
    <col min="7221" max="7221" width="1" style="22" customWidth="1"/>
    <col min="7222" max="7222" width="9.44140625" style="22" customWidth="1"/>
    <col min="7223" max="7223" width="1.109375" style="22" customWidth="1"/>
    <col min="7224" max="7224" width="9.21875" style="22" customWidth="1"/>
    <col min="7225" max="7225" width="1.44140625" style="22" customWidth="1"/>
    <col min="7226" max="7226" width="10.33203125" style="22" customWidth="1"/>
    <col min="7227" max="7227" width="2.21875" style="22" customWidth="1"/>
    <col min="7228" max="7228" width="4.109375" style="22" customWidth="1"/>
    <col min="7229" max="7229" width="1.109375" style="22" customWidth="1"/>
    <col min="7230" max="7230" width="7.6640625" style="22" customWidth="1"/>
    <col min="7231" max="7231" width="1.44140625" style="22" customWidth="1"/>
    <col min="7232" max="7232" width="11.5546875" style="22"/>
    <col min="7233" max="7233" width="1.44140625" style="22" customWidth="1"/>
    <col min="7234" max="7234" width="11.5546875" style="22"/>
    <col min="7235" max="7235" width="1.44140625" style="22" customWidth="1"/>
    <col min="7236" max="7236" width="11.5546875" style="22"/>
    <col min="7237" max="7237" width="1.44140625" style="22" customWidth="1"/>
    <col min="7238" max="7238" width="11.5546875" style="22"/>
    <col min="7239" max="7239" width="1.44140625" style="22" customWidth="1"/>
    <col min="7240" max="7424" width="11.5546875" style="22"/>
    <col min="7425" max="7425" width="4.5546875" style="22" customWidth="1"/>
    <col min="7426" max="7426" width="1.44140625" style="22" customWidth="1"/>
    <col min="7427" max="7427" width="15.44140625" style="22" customWidth="1"/>
    <col min="7428" max="7428" width="1.44140625" style="22" customWidth="1"/>
    <col min="7429" max="7429" width="11.6640625" style="22" customWidth="1"/>
    <col min="7430" max="7430" width="1.44140625" style="22" customWidth="1"/>
    <col min="7431" max="7431" width="8" style="22" customWidth="1"/>
    <col min="7432" max="7432" width="1.44140625" style="22" customWidth="1"/>
    <col min="7433" max="7433" width="7.33203125" style="22" customWidth="1"/>
    <col min="7434" max="7434" width="1.44140625" style="22" customWidth="1"/>
    <col min="7435" max="7435" width="11.5546875" style="22"/>
    <col min="7436" max="7436" width="1.44140625" style="22" customWidth="1"/>
    <col min="7437" max="7437" width="11.77734375" style="22" customWidth="1"/>
    <col min="7438" max="7438" width="1.44140625" style="22" customWidth="1"/>
    <col min="7439" max="7439" width="7.6640625" style="22" customWidth="1"/>
    <col min="7440" max="7440" width="1.44140625" style="22" customWidth="1"/>
    <col min="7441" max="7441" width="7.6640625" style="22" customWidth="1"/>
    <col min="7442" max="7442" width="1.44140625" style="22" customWidth="1"/>
    <col min="7443" max="7443" width="11.77734375" style="22" bestFit="1" customWidth="1"/>
    <col min="7444" max="7444" width="1.44140625" style="22" customWidth="1"/>
    <col min="7445" max="7445" width="7.33203125" style="22" customWidth="1"/>
    <col min="7446" max="7446" width="1.44140625" style="22" customWidth="1"/>
    <col min="7447" max="7447" width="7.5546875" style="22" customWidth="1"/>
    <col min="7448" max="7448" width="1.44140625" style="22" customWidth="1"/>
    <col min="7449" max="7449" width="10.77734375" style="22" customWidth="1"/>
    <col min="7450" max="7450" width="1.44140625" style="22" customWidth="1"/>
    <col min="7451" max="7451" width="10.33203125" style="22" customWidth="1"/>
    <col min="7452" max="7452" width="1.44140625" style="22" customWidth="1"/>
    <col min="7453" max="7453" width="9.5546875" style="22" customWidth="1"/>
    <col min="7454" max="7454" width="1" style="22" customWidth="1"/>
    <col min="7455" max="7455" width="1.44140625" style="22" customWidth="1"/>
    <col min="7456" max="7456" width="13.109375" style="22" customWidth="1"/>
    <col min="7457" max="7457" width="1.44140625" style="22" customWidth="1"/>
    <col min="7458" max="7458" width="8.44140625" style="22" customWidth="1"/>
    <col min="7459" max="7459" width="1.44140625" style="22" customWidth="1"/>
    <col min="7460" max="7460" width="8.44140625" style="22" customWidth="1"/>
    <col min="7461" max="7461" width="1.44140625" style="22" customWidth="1"/>
    <col min="7462" max="7462" width="11.5546875" style="22"/>
    <col min="7463" max="7463" width="1.44140625" style="22" customWidth="1"/>
    <col min="7464" max="7464" width="8.44140625" style="22" customWidth="1"/>
    <col min="7465" max="7465" width="1.44140625" style="22" customWidth="1"/>
    <col min="7466" max="7466" width="7.6640625" style="22" customWidth="1"/>
    <col min="7467" max="7467" width="1.44140625" style="22" customWidth="1"/>
    <col min="7468" max="7468" width="11.5546875" style="22"/>
    <col min="7469" max="7469" width="1.44140625" style="22" customWidth="1"/>
    <col min="7470" max="7470" width="10.77734375" style="22" customWidth="1"/>
    <col min="7471" max="7471" width="1.44140625" style="22" customWidth="1"/>
    <col min="7472" max="7472" width="9.21875" style="22" customWidth="1"/>
    <col min="7473" max="7473" width="0.88671875" style="22" customWidth="1"/>
    <col min="7474" max="7474" width="10.21875" style="22" customWidth="1"/>
    <col min="7475" max="7475" width="1.109375" style="22" customWidth="1"/>
    <col min="7476" max="7476" width="8.5546875" style="22" customWidth="1"/>
    <col min="7477" max="7477" width="1" style="22" customWidth="1"/>
    <col min="7478" max="7478" width="9.44140625" style="22" customWidth="1"/>
    <col min="7479" max="7479" width="1.109375" style="22" customWidth="1"/>
    <col min="7480" max="7480" width="9.21875" style="22" customWidth="1"/>
    <col min="7481" max="7481" width="1.44140625" style="22" customWidth="1"/>
    <col min="7482" max="7482" width="10.33203125" style="22" customWidth="1"/>
    <col min="7483" max="7483" width="2.21875" style="22" customWidth="1"/>
    <col min="7484" max="7484" width="4.109375" style="22" customWidth="1"/>
    <col min="7485" max="7485" width="1.109375" style="22" customWidth="1"/>
    <col min="7486" max="7486" width="7.6640625" style="22" customWidth="1"/>
    <col min="7487" max="7487" width="1.44140625" style="22" customWidth="1"/>
    <col min="7488" max="7488" width="11.5546875" style="22"/>
    <col min="7489" max="7489" width="1.44140625" style="22" customWidth="1"/>
    <col min="7490" max="7490" width="11.5546875" style="22"/>
    <col min="7491" max="7491" width="1.44140625" style="22" customWidth="1"/>
    <col min="7492" max="7492" width="11.5546875" style="22"/>
    <col min="7493" max="7493" width="1.44140625" style="22" customWidth="1"/>
    <col min="7494" max="7494" width="11.5546875" style="22"/>
    <col min="7495" max="7495" width="1.44140625" style="22" customWidth="1"/>
    <col min="7496" max="7680" width="11.5546875" style="22"/>
    <col min="7681" max="7681" width="4.5546875" style="22" customWidth="1"/>
    <col min="7682" max="7682" width="1.44140625" style="22" customWidth="1"/>
    <col min="7683" max="7683" width="15.44140625" style="22" customWidth="1"/>
    <col min="7684" max="7684" width="1.44140625" style="22" customWidth="1"/>
    <col min="7685" max="7685" width="11.6640625" style="22" customWidth="1"/>
    <col min="7686" max="7686" width="1.44140625" style="22" customWidth="1"/>
    <col min="7687" max="7687" width="8" style="22" customWidth="1"/>
    <col min="7688" max="7688" width="1.44140625" style="22" customWidth="1"/>
    <col min="7689" max="7689" width="7.33203125" style="22" customWidth="1"/>
    <col min="7690" max="7690" width="1.44140625" style="22" customWidth="1"/>
    <col min="7691" max="7691" width="11.5546875" style="22"/>
    <col min="7692" max="7692" width="1.44140625" style="22" customWidth="1"/>
    <col min="7693" max="7693" width="11.77734375" style="22" customWidth="1"/>
    <col min="7694" max="7694" width="1.44140625" style="22" customWidth="1"/>
    <col min="7695" max="7695" width="7.6640625" style="22" customWidth="1"/>
    <col min="7696" max="7696" width="1.44140625" style="22" customWidth="1"/>
    <col min="7697" max="7697" width="7.6640625" style="22" customWidth="1"/>
    <col min="7698" max="7698" width="1.44140625" style="22" customWidth="1"/>
    <col min="7699" max="7699" width="11.77734375" style="22" bestFit="1" customWidth="1"/>
    <col min="7700" max="7700" width="1.44140625" style="22" customWidth="1"/>
    <col min="7701" max="7701" width="7.33203125" style="22" customWidth="1"/>
    <col min="7702" max="7702" width="1.44140625" style="22" customWidth="1"/>
    <col min="7703" max="7703" width="7.5546875" style="22" customWidth="1"/>
    <col min="7704" max="7704" width="1.44140625" style="22" customWidth="1"/>
    <col min="7705" max="7705" width="10.77734375" style="22" customWidth="1"/>
    <col min="7706" max="7706" width="1.44140625" style="22" customWidth="1"/>
    <col min="7707" max="7707" width="10.33203125" style="22" customWidth="1"/>
    <col min="7708" max="7708" width="1.44140625" style="22" customWidth="1"/>
    <col min="7709" max="7709" width="9.5546875" style="22" customWidth="1"/>
    <col min="7710" max="7710" width="1" style="22" customWidth="1"/>
    <col min="7711" max="7711" width="1.44140625" style="22" customWidth="1"/>
    <col min="7712" max="7712" width="13.109375" style="22" customWidth="1"/>
    <col min="7713" max="7713" width="1.44140625" style="22" customWidth="1"/>
    <col min="7714" max="7714" width="8.44140625" style="22" customWidth="1"/>
    <col min="7715" max="7715" width="1.44140625" style="22" customWidth="1"/>
    <col min="7716" max="7716" width="8.44140625" style="22" customWidth="1"/>
    <col min="7717" max="7717" width="1.44140625" style="22" customWidth="1"/>
    <col min="7718" max="7718" width="11.5546875" style="22"/>
    <col min="7719" max="7719" width="1.44140625" style="22" customWidth="1"/>
    <col min="7720" max="7720" width="8.44140625" style="22" customWidth="1"/>
    <col min="7721" max="7721" width="1.44140625" style="22" customWidth="1"/>
    <col min="7722" max="7722" width="7.6640625" style="22" customWidth="1"/>
    <col min="7723" max="7723" width="1.44140625" style="22" customWidth="1"/>
    <col min="7724" max="7724" width="11.5546875" style="22"/>
    <col min="7725" max="7725" width="1.44140625" style="22" customWidth="1"/>
    <col min="7726" max="7726" width="10.77734375" style="22" customWidth="1"/>
    <col min="7727" max="7727" width="1.44140625" style="22" customWidth="1"/>
    <col min="7728" max="7728" width="9.21875" style="22" customWidth="1"/>
    <col min="7729" max="7729" width="0.88671875" style="22" customWidth="1"/>
    <col min="7730" max="7730" width="10.21875" style="22" customWidth="1"/>
    <col min="7731" max="7731" width="1.109375" style="22" customWidth="1"/>
    <col min="7732" max="7732" width="8.5546875" style="22" customWidth="1"/>
    <col min="7733" max="7733" width="1" style="22" customWidth="1"/>
    <col min="7734" max="7734" width="9.44140625" style="22" customWidth="1"/>
    <col min="7735" max="7735" width="1.109375" style="22" customWidth="1"/>
    <col min="7736" max="7736" width="9.21875" style="22" customWidth="1"/>
    <col min="7737" max="7737" width="1.44140625" style="22" customWidth="1"/>
    <col min="7738" max="7738" width="10.33203125" style="22" customWidth="1"/>
    <col min="7739" max="7739" width="2.21875" style="22" customWidth="1"/>
    <col min="7740" max="7740" width="4.109375" style="22" customWidth="1"/>
    <col min="7741" max="7741" width="1.109375" style="22" customWidth="1"/>
    <col min="7742" max="7742" width="7.6640625" style="22" customWidth="1"/>
    <col min="7743" max="7743" width="1.44140625" style="22" customWidth="1"/>
    <col min="7744" max="7744" width="11.5546875" style="22"/>
    <col min="7745" max="7745" width="1.44140625" style="22" customWidth="1"/>
    <col min="7746" max="7746" width="11.5546875" style="22"/>
    <col min="7747" max="7747" width="1.44140625" style="22" customWidth="1"/>
    <col min="7748" max="7748" width="11.5546875" style="22"/>
    <col min="7749" max="7749" width="1.44140625" style="22" customWidth="1"/>
    <col min="7750" max="7750" width="11.5546875" style="22"/>
    <col min="7751" max="7751" width="1.44140625" style="22" customWidth="1"/>
    <col min="7752" max="7936" width="11.5546875" style="22"/>
    <col min="7937" max="7937" width="4.5546875" style="22" customWidth="1"/>
    <col min="7938" max="7938" width="1.44140625" style="22" customWidth="1"/>
    <col min="7939" max="7939" width="15.44140625" style="22" customWidth="1"/>
    <col min="7940" max="7940" width="1.44140625" style="22" customWidth="1"/>
    <col min="7941" max="7941" width="11.6640625" style="22" customWidth="1"/>
    <col min="7942" max="7942" width="1.44140625" style="22" customWidth="1"/>
    <col min="7943" max="7943" width="8" style="22" customWidth="1"/>
    <col min="7944" max="7944" width="1.44140625" style="22" customWidth="1"/>
    <col min="7945" max="7945" width="7.33203125" style="22" customWidth="1"/>
    <col min="7946" max="7946" width="1.44140625" style="22" customWidth="1"/>
    <col min="7947" max="7947" width="11.5546875" style="22"/>
    <col min="7948" max="7948" width="1.44140625" style="22" customWidth="1"/>
    <col min="7949" max="7949" width="11.77734375" style="22" customWidth="1"/>
    <col min="7950" max="7950" width="1.44140625" style="22" customWidth="1"/>
    <col min="7951" max="7951" width="7.6640625" style="22" customWidth="1"/>
    <col min="7952" max="7952" width="1.44140625" style="22" customWidth="1"/>
    <col min="7953" max="7953" width="7.6640625" style="22" customWidth="1"/>
    <col min="7954" max="7954" width="1.44140625" style="22" customWidth="1"/>
    <col min="7955" max="7955" width="11.77734375" style="22" bestFit="1" customWidth="1"/>
    <col min="7956" max="7956" width="1.44140625" style="22" customWidth="1"/>
    <col min="7957" max="7957" width="7.33203125" style="22" customWidth="1"/>
    <col min="7958" max="7958" width="1.44140625" style="22" customWidth="1"/>
    <col min="7959" max="7959" width="7.5546875" style="22" customWidth="1"/>
    <col min="7960" max="7960" width="1.44140625" style="22" customWidth="1"/>
    <col min="7961" max="7961" width="10.77734375" style="22" customWidth="1"/>
    <col min="7962" max="7962" width="1.44140625" style="22" customWidth="1"/>
    <col min="7963" max="7963" width="10.33203125" style="22" customWidth="1"/>
    <col min="7964" max="7964" width="1.44140625" style="22" customWidth="1"/>
    <col min="7965" max="7965" width="9.5546875" style="22" customWidth="1"/>
    <col min="7966" max="7966" width="1" style="22" customWidth="1"/>
    <col min="7967" max="7967" width="1.44140625" style="22" customWidth="1"/>
    <col min="7968" max="7968" width="13.109375" style="22" customWidth="1"/>
    <col min="7969" max="7969" width="1.44140625" style="22" customWidth="1"/>
    <col min="7970" max="7970" width="8.44140625" style="22" customWidth="1"/>
    <col min="7971" max="7971" width="1.44140625" style="22" customWidth="1"/>
    <col min="7972" max="7972" width="8.44140625" style="22" customWidth="1"/>
    <col min="7973" max="7973" width="1.44140625" style="22" customWidth="1"/>
    <col min="7974" max="7974" width="11.5546875" style="22"/>
    <col min="7975" max="7975" width="1.44140625" style="22" customWidth="1"/>
    <col min="7976" max="7976" width="8.44140625" style="22" customWidth="1"/>
    <col min="7977" max="7977" width="1.44140625" style="22" customWidth="1"/>
    <col min="7978" max="7978" width="7.6640625" style="22" customWidth="1"/>
    <col min="7979" max="7979" width="1.44140625" style="22" customWidth="1"/>
    <col min="7980" max="7980" width="11.5546875" style="22"/>
    <col min="7981" max="7981" width="1.44140625" style="22" customWidth="1"/>
    <col min="7982" max="7982" width="10.77734375" style="22" customWidth="1"/>
    <col min="7983" max="7983" width="1.44140625" style="22" customWidth="1"/>
    <col min="7984" max="7984" width="9.21875" style="22" customWidth="1"/>
    <col min="7985" max="7985" width="0.88671875" style="22" customWidth="1"/>
    <col min="7986" max="7986" width="10.21875" style="22" customWidth="1"/>
    <col min="7987" max="7987" width="1.109375" style="22" customWidth="1"/>
    <col min="7988" max="7988" width="8.5546875" style="22" customWidth="1"/>
    <col min="7989" max="7989" width="1" style="22" customWidth="1"/>
    <col min="7990" max="7990" width="9.44140625" style="22" customWidth="1"/>
    <col min="7991" max="7991" width="1.109375" style="22" customWidth="1"/>
    <col min="7992" max="7992" width="9.21875" style="22" customWidth="1"/>
    <col min="7993" max="7993" width="1.44140625" style="22" customWidth="1"/>
    <col min="7994" max="7994" width="10.33203125" style="22" customWidth="1"/>
    <col min="7995" max="7995" width="2.21875" style="22" customWidth="1"/>
    <col min="7996" max="7996" width="4.109375" style="22" customWidth="1"/>
    <col min="7997" max="7997" width="1.109375" style="22" customWidth="1"/>
    <col min="7998" max="7998" width="7.6640625" style="22" customWidth="1"/>
    <col min="7999" max="7999" width="1.44140625" style="22" customWidth="1"/>
    <col min="8000" max="8000" width="11.5546875" style="22"/>
    <col min="8001" max="8001" width="1.44140625" style="22" customWidth="1"/>
    <col min="8002" max="8002" width="11.5546875" style="22"/>
    <col min="8003" max="8003" width="1.44140625" style="22" customWidth="1"/>
    <col min="8004" max="8004" width="11.5546875" style="22"/>
    <col min="8005" max="8005" width="1.44140625" style="22" customWidth="1"/>
    <col min="8006" max="8006" width="11.5546875" style="22"/>
    <col min="8007" max="8007" width="1.44140625" style="22" customWidth="1"/>
    <col min="8008" max="8192" width="11.5546875" style="22"/>
    <col min="8193" max="8193" width="4.5546875" style="22" customWidth="1"/>
    <col min="8194" max="8194" width="1.44140625" style="22" customWidth="1"/>
    <col min="8195" max="8195" width="15.44140625" style="22" customWidth="1"/>
    <col min="8196" max="8196" width="1.44140625" style="22" customWidth="1"/>
    <col min="8197" max="8197" width="11.6640625" style="22" customWidth="1"/>
    <col min="8198" max="8198" width="1.44140625" style="22" customWidth="1"/>
    <col min="8199" max="8199" width="8" style="22" customWidth="1"/>
    <col min="8200" max="8200" width="1.44140625" style="22" customWidth="1"/>
    <col min="8201" max="8201" width="7.33203125" style="22" customWidth="1"/>
    <col min="8202" max="8202" width="1.44140625" style="22" customWidth="1"/>
    <col min="8203" max="8203" width="11.5546875" style="22"/>
    <col min="8204" max="8204" width="1.44140625" style="22" customWidth="1"/>
    <col min="8205" max="8205" width="11.77734375" style="22" customWidth="1"/>
    <col min="8206" max="8206" width="1.44140625" style="22" customWidth="1"/>
    <col min="8207" max="8207" width="7.6640625" style="22" customWidth="1"/>
    <col min="8208" max="8208" width="1.44140625" style="22" customWidth="1"/>
    <col min="8209" max="8209" width="7.6640625" style="22" customWidth="1"/>
    <col min="8210" max="8210" width="1.44140625" style="22" customWidth="1"/>
    <col min="8211" max="8211" width="11.77734375" style="22" bestFit="1" customWidth="1"/>
    <col min="8212" max="8212" width="1.44140625" style="22" customWidth="1"/>
    <col min="8213" max="8213" width="7.33203125" style="22" customWidth="1"/>
    <col min="8214" max="8214" width="1.44140625" style="22" customWidth="1"/>
    <col min="8215" max="8215" width="7.5546875" style="22" customWidth="1"/>
    <col min="8216" max="8216" width="1.44140625" style="22" customWidth="1"/>
    <col min="8217" max="8217" width="10.77734375" style="22" customWidth="1"/>
    <col min="8218" max="8218" width="1.44140625" style="22" customWidth="1"/>
    <col min="8219" max="8219" width="10.33203125" style="22" customWidth="1"/>
    <col min="8220" max="8220" width="1.44140625" style="22" customWidth="1"/>
    <col min="8221" max="8221" width="9.5546875" style="22" customWidth="1"/>
    <col min="8222" max="8222" width="1" style="22" customWidth="1"/>
    <col min="8223" max="8223" width="1.44140625" style="22" customWidth="1"/>
    <col min="8224" max="8224" width="13.109375" style="22" customWidth="1"/>
    <col min="8225" max="8225" width="1.44140625" style="22" customWidth="1"/>
    <col min="8226" max="8226" width="8.44140625" style="22" customWidth="1"/>
    <col min="8227" max="8227" width="1.44140625" style="22" customWidth="1"/>
    <col min="8228" max="8228" width="8.44140625" style="22" customWidth="1"/>
    <col min="8229" max="8229" width="1.44140625" style="22" customWidth="1"/>
    <col min="8230" max="8230" width="11.5546875" style="22"/>
    <col min="8231" max="8231" width="1.44140625" style="22" customWidth="1"/>
    <col min="8232" max="8232" width="8.44140625" style="22" customWidth="1"/>
    <col min="8233" max="8233" width="1.44140625" style="22" customWidth="1"/>
    <col min="8234" max="8234" width="7.6640625" style="22" customWidth="1"/>
    <col min="8235" max="8235" width="1.44140625" style="22" customWidth="1"/>
    <col min="8236" max="8236" width="11.5546875" style="22"/>
    <col min="8237" max="8237" width="1.44140625" style="22" customWidth="1"/>
    <col min="8238" max="8238" width="10.77734375" style="22" customWidth="1"/>
    <col min="8239" max="8239" width="1.44140625" style="22" customWidth="1"/>
    <col min="8240" max="8240" width="9.21875" style="22" customWidth="1"/>
    <col min="8241" max="8241" width="0.88671875" style="22" customWidth="1"/>
    <col min="8242" max="8242" width="10.21875" style="22" customWidth="1"/>
    <col min="8243" max="8243" width="1.109375" style="22" customWidth="1"/>
    <col min="8244" max="8244" width="8.5546875" style="22" customWidth="1"/>
    <col min="8245" max="8245" width="1" style="22" customWidth="1"/>
    <col min="8246" max="8246" width="9.44140625" style="22" customWidth="1"/>
    <col min="8247" max="8247" width="1.109375" style="22" customWidth="1"/>
    <col min="8248" max="8248" width="9.21875" style="22" customWidth="1"/>
    <col min="8249" max="8249" width="1.44140625" style="22" customWidth="1"/>
    <col min="8250" max="8250" width="10.33203125" style="22" customWidth="1"/>
    <col min="8251" max="8251" width="2.21875" style="22" customWidth="1"/>
    <col min="8252" max="8252" width="4.109375" style="22" customWidth="1"/>
    <col min="8253" max="8253" width="1.109375" style="22" customWidth="1"/>
    <col min="8254" max="8254" width="7.6640625" style="22" customWidth="1"/>
    <col min="8255" max="8255" width="1.44140625" style="22" customWidth="1"/>
    <col min="8256" max="8256" width="11.5546875" style="22"/>
    <col min="8257" max="8257" width="1.44140625" style="22" customWidth="1"/>
    <col min="8258" max="8258" width="11.5546875" style="22"/>
    <col min="8259" max="8259" width="1.44140625" style="22" customWidth="1"/>
    <col min="8260" max="8260" width="11.5546875" style="22"/>
    <col min="8261" max="8261" width="1.44140625" style="22" customWidth="1"/>
    <col min="8262" max="8262" width="11.5546875" style="22"/>
    <col min="8263" max="8263" width="1.44140625" style="22" customWidth="1"/>
    <col min="8264" max="8448" width="11.5546875" style="22"/>
    <col min="8449" max="8449" width="4.5546875" style="22" customWidth="1"/>
    <col min="8450" max="8450" width="1.44140625" style="22" customWidth="1"/>
    <col min="8451" max="8451" width="15.44140625" style="22" customWidth="1"/>
    <col min="8452" max="8452" width="1.44140625" style="22" customWidth="1"/>
    <col min="8453" max="8453" width="11.6640625" style="22" customWidth="1"/>
    <col min="8454" max="8454" width="1.44140625" style="22" customWidth="1"/>
    <col min="8455" max="8455" width="8" style="22" customWidth="1"/>
    <col min="8456" max="8456" width="1.44140625" style="22" customWidth="1"/>
    <col min="8457" max="8457" width="7.33203125" style="22" customWidth="1"/>
    <col min="8458" max="8458" width="1.44140625" style="22" customWidth="1"/>
    <col min="8459" max="8459" width="11.5546875" style="22"/>
    <col min="8460" max="8460" width="1.44140625" style="22" customWidth="1"/>
    <col min="8461" max="8461" width="11.77734375" style="22" customWidth="1"/>
    <col min="8462" max="8462" width="1.44140625" style="22" customWidth="1"/>
    <col min="8463" max="8463" width="7.6640625" style="22" customWidth="1"/>
    <col min="8464" max="8464" width="1.44140625" style="22" customWidth="1"/>
    <col min="8465" max="8465" width="7.6640625" style="22" customWidth="1"/>
    <col min="8466" max="8466" width="1.44140625" style="22" customWidth="1"/>
    <col min="8467" max="8467" width="11.77734375" style="22" bestFit="1" customWidth="1"/>
    <col min="8468" max="8468" width="1.44140625" style="22" customWidth="1"/>
    <col min="8469" max="8469" width="7.33203125" style="22" customWidth="1"/>
    <col min="8470" max="8470" width="1.44140625" style="22" customWidth="1"/>
    <col min="8471" max="8471" width="7.5546875" style="22" customWidth="1"/>
    <col min="8472" max="8472" width="1.44140625" style="22" customWidth="1"/>
    <col min="8473" max="8473" width="10.77734375" style="22" customWidth="1"/>
    <col min="8474" max="8474" width="1.44140625" style="22" customWidth="1"/>
    <col min="8475" max="8475" width="10.33203125" style="22" customWidth="1"/>
    <col min="8476" max="8476" width="1.44140625" style="22" customWidth="1"/>
    <col min="8477" max="8477" width="9.5546875" style="22" customWidth="1"/>
    <col min="8478" max="8478" width="1" style="22" customWidth="1"/>
    <col min="8479" max="8479" width="1.44140625" style="22" customWidth="1"/>
    <col min="8480" max="8480" width="13.109375" style="22" customWidth="1"/>
    <col min="8481" max="8481" width="1.44140625" style="22" customWidth="1"/>
    <col min="8482" max="8482" width="8.44140625" style="22" customWidth="1"/>
    <col min="8483" max="8483" width="1.44140625" style="22" customWidth="1"/>
    <col min="8484" max="8484" width="8.44140625" style="22" customWidth="1"/>
    <col min="8485" max="8485" width="1.44140625" style="22" customWidth="1"/>
    <col min="8486" max="8486" width="11.5546875" style="22"/>
    <col min="8487" max="8487" width="1.44140625" style="22" customWidth="1"/>
    <col min="8488" max="8488" width="8.44140625" style="22" customWidth="1"/>
    <col min="8489" max="8489" width="1.44140625" style="22" customWidth="1"/>
    <col min="8490" max="8490" width="7.6640625" style="22" customWidth="1"/>
    <col min="8491" max="8491" width="1.44140625" style="22" customWidth="1"/>
    <col min="8492" max="8492" width="11.5546875" style="22"/>
    <col min="8493" max="8493" width="1.44140625" style="22" customWidth="1"/>
    <col min="8494" max="8494" width="10.77734375" style="22" customWidth="1"/>
    <col min="8495" max="8495" width="1.44140625" style="22" customWidth="1"/>
    <col min="8496" max="8496" width="9.21875" style="22" customWidth="1"/>
    <col min="8497" max="8497" width="0.88671875" style="22" customWidth="1"/>
    <col min="8498" max="8498" width="10.21875" style="22" customWidth="1"/>
    <col min="8499" max="8499" width="1.109375" style="22" customWidth="1"/>
    <col min="8500" max="8500" width="8.5546875" style="22" customWidth="1"/>
    <col min="8501" max="8501" width="1" style="22" customWidth="1"/>
    <col min="8502" max="8502" width="9.44140625" style="22" customWidth="1"/>
    <col min="8503" max="8503" width="1.109375" style="22" customWidth="1"/>
    <col min="8504" max="8504" width="9.21875" style="22" customWidth="1"/>
    <col min="8505" max="8505" width="1.44140625" style="22" customWidth="1"/>
    <col min="8506" max="8506" width="10.33203125" style="22" customWidth="1"/>
    <col min="8507" max="8507" width="2.21875" style="22" customWidth="1"/>
    <col min="8508" max="8508" width="4.109375" style="22" customWidth="1"/>
    <col min="8509" max="8509" width="1.109375" style="22" customWidth="1"/>
    <col min="8510" max="8510" width="7.6640625" style="22" customWidth="1"/>
    <col min="8511" max="8511" width="1.44140625" style="22" customWidth="1"/>
    <col min="8512" max="8512" width="11.5546875" style="22"/>
    <col min="8513" max="8513" width="1.44140625" style="22" customWidth="1"/>
    <col min="8514" max="8514" width="11.5546875" style="22"/>
    <col min="8515" max="8515" width="1.44140625" style="22" customWidth="1"/>
    <col min="8516" max="8516" width="11.5546875" style="22"/>
    <col min="8517" max="8517" width="1.44140625" style="22" customWidth="1"/>
    <col min="8518" max="8518" width="11.5546875" style="22"/>
    <col min="8519" max="8519" width="1.44140625" style="22" customWidth="1"/>
    <col min="8520" max="8704" width="11.5546875" style="22"/>
    <col min="8705" max="8705" width="4.5546875" style="22" customWidth="1"/>
    <col min="8706" max="8706" width="1.44140625" style="22" customWidth="1"/>
    <col min="8707" max="8707" width="15.44140625" style="22" customWidth="1"/>
    <col min="8708" max="8708" width="1.44140625" style="22" customWidth="1"/>
    <col min="8709" max="8709" width="11.6640625" style="22" customWidth="1"/>
    <col min="8710" max="8710" width="1.44140625" style="22" customWidth="1"/>
    <col min="8711" max="8711" width="8" style="22" customWidth="1"/>
    <col min="8712" max="8712" width="1.44140625" style="22" customWidth="1"/>
    <col min="8713" max="8713" width="7.33203125" style="22" customWidth="1"/>
    <col min="8714" max="8714" width="1.44140625" style="22" customWidth="1"/>
    <col min="8715" max="8715" width="11.5546875" style="22"/>
    <col min="8716" max="8716" width="1.44140625" style="22" customWidth="1"/>
    <col min="8717" max="8717" width="11.77734375" style="22" customWidth="1"/>
    <col min="8718" max="8718" width="1.44140625" style="22" customWidth="1"/>
    <col min="8719" max="8719" width="7.6640625" style="22" customWidth="1"/>
    <col min="8720" max="8720" width="1.44140625" style="22" customWidth="1"/>
    <col min="8721" max="8721" width="7.6640625" style="22" customWidth="1"/>
    <col min="8722" max="8722" width="1.44140625" style="22" customWidth="1"/>
    <col min="8723" max="8723" width="11.77734375" style="22" bestFit="1" customWidth="1"/>
    <col min="8724" max="8724" width="1.44140625" style="22" customWidth="1"/>
    <col min="8725" max="8725" width="7.33203125" style="22" customWidth="1"/>
    <col min="8726" max="8726" width="1.44140625" style="22" customWidth="1"/>
    <col min="8727" max="8727" width="7.5546875" style="22" customWidth="1"/>
    <col min="8728" max="8728" width="1.44140625" style="22" customWidth="1"/>
    <col min="8729" max="8729" width="10.77734375" style="22" customWidth="1"/>
    <col min="8730" max="8730" width="1.44140625" style="22" customWidth="1"/>
    <col min="8731" max="8731" width="10.33203125" style="22" customWidth="1"/>
    <col min="8732" max="8732" width="1.44140625" style="22" customWidth="1"/>
    <col min="8733" max="8733" width="9.5546875" style="22" customWidth="1"/>
    <col min="8734" max="8734" width="1" style="22" customWidth="1"/>
    <col min="8735" max="8735" width="1.44140625" style="22" customWidth="1"/>
    <col min="8736" max="8736" width="13.109375" style="22" customWidth="1"/>
    <col min="8737" max="8737" width="1.44140625" style="22" customWidth="1"/>
    <col min="8738" max="8738" width="8.44140625" style="22" customWidth="1"/>
    <col min="8739" max="8739" width="1.44140625" style="22" customWidth="1"/>
    <col min="8740" max="8740" width="8.44140625" style="22" customWidth="1"/>
    <col min="8741" max="8741" width="1.44140625" style="22" customWidth="1"/>
    <col min="8742" max="8742" width="11.5546875" style="22"/>
    <col min="8743" max="8743" width="1.44140625" style="22" customWidth="1"/>
    <col min="8744" max="8744" width="8.44140625" style="22" customWidth="1"/>
    <col min="8745" max="8745" width="1.44140625" style="22" customWidth="1"/>
    <col min="8746" max="8746" width="7.6640625" style="22" customWidth="1"/>
    <col min="8747" max="8747" width="1.44140625" style="22" customWidth="1"/>
    <col min="8748" max="8748" width="11.5546875" style="22"/>
    <col min="8749" max="8749" width="1.44140625" style="22" customWidth="1"/>
    <col min="8750" max="8750" width="10.77734375" style="22" customWidth="1"/>
    <col min="8751" max="8751" width="1.44140625" style="22" customWidth="1"/>
    <col min="8752" max="8752" width="9.21875" style="22" customWidth="1"/>
    <col min="8753" max="8753" width="0.88671875" style="22" customWidth="1"/>
    <col min="8754" max="8754" width="10.21875" style="22" customWidth="1"/>
    <col min="8755" max="8755" width="1.109375" style="22" customWidth="1"/>
    <col min="8756" max="8756" width="8.5546875" style="22" customWidth="1"/>
    <col min="8757" max="8757" width="1" style="22" customWidth="1"/>
    <col min="8758" max="8758" width="9.44140625" style="22" customWidth="1"/>
    <col min="8759" max="8759" width="1.109375" style="22" customWidth="1"/>
    <col min="8760" max="8760" width="9.21875" style="22" customWidth="1"/>
    <col min="8761" max="8761" width="1.44140625" style="22" customWidth="1"/>
    <col min="8762" max="8762" width="10.33203125" style="22" customWidth="1"/>
    <col min="8763" max="8763" width="2.21875" style="22" customWidth="1"/>
    <col min="8764" max="8764" width="4.109375" style="22" customWidth="1"/>
    <col min="8765" max="8765" width="1.109375" style="22" customWidth="1"/>
    <col min="8766" max="8766" width="7.6640625" style="22" customWidth="1"/>
    <col min="8767" max="8767" width="1.44140625" style="22" customWidth="1"/>
    <col min="8768" max="8768" width="11.5546875" style="22"/>
    <col min="8769" max="8769" width="1.44140625" style="22" customWidth="1"/>
    <col min="8770" max="8770" width="11.5546875" style="22"/>
    <col min="8771" max="8771" width="1.44140625" style="22" customWidth="1"/>
    <col min="8772" max="8772" width="11.5546875" style="22"/>
    <col min="8773" max="8773" width="1.44140625" style="22" customWidth="1"/>
    <col min="8774" max="8774" width="11.5546875" style="22"/>
    <col min="8775" max="8775" width="1.44140625" style="22" customWidth="1"/>
    <col min="8776" max="8960" width="11.5546875" style="22"/>
    <col min="8961" max="8961" width="4.5546875" style="22" customWidth="1"/>
    <col min="8962" max="8962" width="1.44140625" style="22" customWidth="1"/>
    <col min="8963" max="8963" width="15.44140625" style="22" customWidth="1"/>
    <col min="8964" max="8964" width="1.44140625" style="22" customWidth="1"/>
    <col min="8965" max="8965" width="11.6640625" style="22" customWidth="1"/>
    <col min="8966" max="8966" width="1.44140625" style="22" customWidth="1"/>
    <col min="8967" max="8967" width="8" style="22" customWidth="1"/>
    <col min="8968" max="8968" width="1.44140625" style="22" customWidth="1"/>
    <col min="8969" max="8969" width="7.33203125" style="22" customWidth="1"/>
    <col min="8970" max="8970" width="1.44140625" style="22" customWidth="1"/>
    <col min="8971" max="8971" width="11.5546875" style="22"/>
    <col min="8972" max="8972" width="1.44140625" style="22" customWidth="1"/>
    <col min="8973" max="8973" width="11.77734375" style="22" customWidth="1"/>
    <col min="8974" max="8974" width="1.44140625" style="22" customWidth="1"/>
    <col min="8975" max="8975" width="7.6640625" style="22" customWidth="1"/>
    <col min="8976" max="8976" width="1.44140625" style="22" customWidth="1"/>
    <col min="8977" max="8977" width="7.6640625" style="22" customWidth="1"/>
    <col min="8978" max="8978" width="1.44140625" style="22" customWidth="1"/>
    <col min="8979" max="8979" width="11.77734375" style="22" bestFit="1" customWidth="1"/>
    <col min="8980" max="8980" width="1.44140625" style="22" customWidth="1"/>
    <col min="8981" max="8981" width="7.33203125" style="22" customWidth="1"/>
    <col min="8982" max="8982" width="1.44140625" style="22" customWidth="1"/>
    <col min="8983" max="8983" width="7.5546875" style="22" customWidth="1"/>
    <col min="8984" max="8984" width="1.44140625" style="22" customWidth="1"/>
    <col min="8985" max="8985" width="10.77734375" style="22" customWidth="1"/>
    <col min="8986" max="8986" width="1.44140625" style="22" customWidth="1"/>
    <col min="8987" max="8987" width="10.33203125" style="22" customWidth="1"/>
    <col min="8988" max="8988" width="1.44140625" style="22" customWidth="1"/>
    <col min="8989" max="8989" width="9.5546875" style="22" customWidth="1"/>
    <col min="8990" max="8990" width="1" style="22" customWidth="1"/>
    <col min="8991" max="8991" width="1.44140625" style="22" customWidth="1"/>
    <col min="8992" max="8992" width="13.109375" style="22" customWidth="1"/>
    <col min="8993" max="8993" width="1.44140625" style="22" customWidth="1"/>
    <col min="8994" max="8994" width="8.44140625" style="22" customWidth="1"/>
    <col min="8995" max="8995" width="1.44140625" style="22" customWidth="1"/>
    <col min="8996" max="8996" width="8.44140625" style="22" customWidth="1"/>
    <col min="8997" max="8997" width="1.44140625" style="22" customWidth="1"/>
    <col min="8998" max="8998" width="11.5546875" style="22"/>
    <col min="8999" max="8999" width="1.44140625" style="22" customWidth="1"/>
    <col min="9000" max="9000" width="8.44140625" style="22" customWidth="1"/>
    <col min="9001" max="9001" width="1.44140625" style="22" customWidth="1"/>
    <col min="9002" max="9002" width="7.6640625" style="22" customWidth="1"/>
    <col min="9003" max="9003" width="1.44140625" style="22" customWidth="1"/>
    <col min="9004" max="9004" width="11.5546875" style="22"/>
    <col min="9005" max="9005" width="1.44140625" style="22" customWidth="1"/>
    <col min="9006" max="9006" width="10.77734375" style="22" customWidth="1"/>
    <col min="9007" max="9007" width="1.44140625" style="22" customWidth="1"/>
    <col min="9008" max="9008" width="9.21875" style="22" customWidth="1"/>
    <col min="9009" max="9009" width="0.88671875" style="22" customWidth="1"/>
    <col min="9010" max="9010" width="10.21875" style="22" customWidth="1"/>
    <col min="9011" max="9011" width="1.109375" style="22" customWidth="1"/>
    <col min="9012" max="9012" width="8.5546875" style="22" customWidth="1"/>
    <col min="9013" max="9013" width="1" style="22" customWidth="1"/>
    <col min="9014" max="9014" width="9.44140625" style="22" customWidth="1"/>
    <col min="9015" max="9015" width="1.109375" style="22" customWidth="1"/>
    <col min="9016" max="9016" width="9.21875" style="22" customWidth="1"/>
    <col min="9017" max="9017" width="1.44140625" style="22" customWidth="1"/>
    <col min="9018" max="9018" width="10.33203125" style="22" customWidth="1"/>
    <col min="9019" max="9019" width="2.21875" style="22" customWidth="1"/>
    <col min="9020" max="9020" width="4.109375" style="22" customWidth="1"/>
    <col min="9021" max="9021" width="1.109375" style="22" customWidth="1"/>
    <col min="9022" max="9022" width="7.6640625" style="22" customWidth="1"/>
    <col min="9023" max="9023" width="1.44140625" style="22" customWidth="1"/>
    <col min="9024" max="9024" width="11.5546875" style="22"/>
    <col min="9025" max="9025" width="1.44140625" style="22" customWidth="1"/>
    <col min="9026" max="9026" width="11.5546875" style="22"/>
    <col min="9027" max="9027" width="1.44140625" style="22" customWidth="1"/>
    <col min="9028" max="9028" width="11.5546875" style="22"/>
    <col min="9029" max="9029" width="1.44140625" style="22" customWidth="1"/>
    <col min="9030" max="9030" width="11.5546875" style="22"/>
    <col min="9031" max="9031" width="1.44140625" style="22" customWidth="1"/>
    <col min="9032" max="9216" width="11.5546875" style="22"/>
    <col min="9217" max="9217" width="4.5546875" style="22" customWidth="1"/>
    <col min="9218" max="9218" width="1.44140625" style="22" customWidth="1"/>
    <col min="9219" max="9219" width="15.44140625" style="22" customWidth="1"/>
    <col min="9220" max="9220" width="1.44140625" style="22" customWidth="1"/>
    <col min="9221" max="9221" width="11.6640625" style="22" customWidth="1"/>
    <col min="9222" max="9222" width="1.44140625" style="22" customWidth="1"/>
    <col min="9223" max="9223" width="8" style="22" customWidth="1"/>
    <col min="9224" max="9224" width="1.44140625" style="22" customWidth="1"/>
    <col min="9225" max="9225" width="7.33203125" style="22" customWidth="1"/>
    <col min="9226" max="9226" width="1.44140625" style="22" customWidth="1"/>
    <col min="9227" max="9227" width="11.5546875" style="22"/>
    <col min="9228" max="9228" width="1.44140625" style="22" customWidth="1"/>
    <col min="9229" max="9229" width="11.77734375" style="22" customWidth="1"/>
    <col min="9230" max="9230" width="1.44140625" style="22" customWidth="1"/>
    <col min="9231" max="9231" width="7.6640625" style="22" customWidth="1"/>
    <col min="9232" max="9232" width="1.44140625" style="22" customWidth="1"/>
    <col min="9233" max="9233" width="7.6640625" style="22" customWidth="1"/>
    <col min="9234" max="9234" width="1.44140625" style="22" customWidth="1"/>
    <col min="9235" max="9235" width="11.77734375" style="22" bestFit="1" customWidth="1"/>
    <col min="9236" max="9236" width="1.44140625" style="22" customWidth="1"/>
    <col min="9237" max="9237" width="7.33203125" style="22" customWidth="1"/>
    <col min="9238" max="9238" width="1.44140625" style="22" customWidth="1"/>
    <col min="9239" max="9239" width="7.5546875" style="22" customWidth="1"/>
    <col min="9240" max="9240" width="1.44140625" style="22" customWidth="1"/>
    <col min="9241" max="9241" width="10.77734375" style="22" customWidth="1"/>
    <col min="9242" max="9242" width="1.44140625" style="22" customWidth="1"/>
    <col min="9243" max="9243" width="10.33203125" style="22" customWidth="1"/>
    <col min="9244" max="9244" width="1.44140625" style="22" customWidth="1"/>
    <col min="9245" max="9245" width="9.5546875" style="22" customWidth="1"/>
    <col min="9246" max="9246" width="1" style="22" customWidth="1"/>
    <col min="9247" max="9247" width="1.44140625" style="22" customWidth="1"/>
    <col min="9248" max="9248" width="13.109375" style="22" customWidth="1"/>
    <col min="9249" max="9249" width="1.44140625" style="22" customWidth="1"/>
    <col min="9250" max="9250" width="8.44140625" style="22" customWidth="1"/>
    <col min="9251" max="9251" width="1.44140625" style="22" customWidth="1"/>
    <col min="9252" max="9252" width="8.44140625" style="22" customWidth="1"/>
    <col min="9253" max="9253" width="1.44140625" style="22" customWidth="1"/>
    <col min="9254" max="9254" width="11.5546875" style="22"/>
    <col min="9255" max="9255" width="1.44140625" style="22" customWidth="1"/>
    <col min="9256" max="9256" width="8.44140625" style="22" customWidth="1"/>
    <col min="9257" max="9257" width="1.44140625" style="22" customWidth="1"/>
    <col min="9258" max="9258" width="7.6640625" style="22" customWidth="1"/>
    <col min="9259" max="9259" width="1.44140625" style="22" customWidth="1"/>
    <col min="9260" max="9260" width="11.5546875" style="22"/>
    <col min="9261" max="9261" width="1.44140625" style="22" customWidth="1"/>
    <col min="9262" max="9262" width="10.77734375" style="22" customWidth="1"/>
    <col min="9263" max="9263" width="1.44140625" style="22" customWidth="1"/>
    <col min="9264" max="9264" width="9.21875" style="22" customWidth="1"/>
    <col min="9265" max="9265" width="0.88671875" style="22" customWidth="1"/>
    <col min="9266" max="9266" width="10.21875" style="22" customWidth="1"/>
    <col min="9267" max="9267" width="1.109375" style="22" customWidth="1"/>
    <col min="9268" max="9268" width="8.5546875" style="22" customWidth="1"/>
    <col min="9269" max="9269" width="1" style="22" customWidth="1"/>
    <col min="9270" max="9270" width="9.44140625" style="22" customWidth="1"/>
    <col min="9271" max="9271" width="1.109375" style="22" customWidth="1"/>
    <col min="9272" max="9272" width="9.21875" style="22" customWidth="1"/>
    <col min="9273" max="9273" width="1.44140625" style="22" customWidth="1"/>
    <col min="9274" max="9274" width="10.33203125" style="22" customWidth="1"/>
    <col min="9275" max="9275" width="2.21875" style="22" customWidth="1"/>
    <col min="9276" max="9276" width="4.109375" style="22" customWidth="1"/>
    <col min="9277" max="9277" width="1.109375" style="22" customWidth="1"/>
    <col min="9278" max="9278" width="7.6640625" style="22" customWidth="1"/>
    <col min="9279" max="9279" width="1.44140625" style="22" customWidth="1"/>
    <col min="9280" max="9280" width="11.5546875" style="22"/>
    <col min="9281" max="9281" width="1.44140625" style="22" customWidth="1"/>
    <col min="9282" max="9282" width="11.5546875" style="22"/>
    <col min="9283" max="9283" width="1.44140625" style="22" customWidth="1"/>
    <col min="9284" max="9284" width="11.5546875" style="22"/>
    <col min="9285" max="9285" width="1.44140625" style="22" customWidth="1"/>
    <col min="9286" max="9286" width="11.5546875" style="22"/>
    <col min="9287" max="9287" width="1.44140625" style="22" customWidth="1"/>
    <col min="9288" max="9472" width="11.5546875" style="22"/>
    <col min="9473" max="9473" width="4.5546875" style="22" customWidth="1"/>
    <col min="9474" max="9474" width="1.44140625" style="22" customWidth="1"/>
    <col min="9475" max="9475" width="15.44140625" style="22" customWidth="1"/>
    <col min="9476" max="9476" width="1.44140625" style="22" customWidth="1"/>
    <col min="9477" max="9477" width="11.6640625" style="22" customWidth="1"/>
    <col min="9478" max="9478" width="1.44140625" style="22" customWidth="1"/>
    <col min="9479" max="9479" width="8" style="22" customWidth="1"/>
    <col min="9480" max="9480" width="1.44140625" style="22" customWidth="1"/>
    <col min="9481" max="9481" width="7.33203125" style="22" customWidth="1"/>
    <col min="9482" max="9482" width="1.44140625" style="22" customWidth="1"/>
    <col min="9483" max="9483" width="11.5546875" style="22"/>
    <col min="9484" max="9484" width="1.44140625" style="22" customWidth="1"/>
    <col min="9485" max="9485" width="11.77734375" style="22" customWidth="1"/>
    <col min="9486" max="9486" width="1.44140625" style="22" customWidth="1"/>
    <col min="9487" max="9487" width="7.6640625" style="22" customWidth="1"/>
    <col min="9488" max="9488" width="1.44140625" style="22" customWidth="1"/>
    <col min="9489" max="9489" width="7.6640625" style="22" customWidth="1"/>
    <col min="9490" max="9490" width="1.44140625" style="22" customWidth="1"/>
    <col min="9491" max="9491" width="11.77734375" style="22" bestFit="1" customWidth="1"/>
    <col min="9492" max="9492" width="1.44140625" style="22" customWidth="1"/>
    <col min="9493" max="9493" width="7.33203125" style="22" customWidth="1"/>
    <col min="9494" max="9494" width="1.44140625" style="22" customWidth="1"/>
    <col min="9495" max="9495" width="7.5546875" style="22" customWidth="1"/>
    <col min="9496" max="9496" width="1.44140625" style="22" customWidth="1"/>
    <col min="9497" max="9497" width="10.77734375" style="22" customWidth="1"/>
    <col min="9498" max="9498" width="1.44140625" style="22" customWidth="1"/>
    <col min="9499" max="9499" width="10.33203125" style="22" customWidth="1"/>
    <col min="9500" max="9500" width="1.44140625" style="22" customWidth="1"/>
    <col min="9501" max="9501" width="9.5546875" style="22" customWidth="1"/>
    <col min="9502" max="9502" width="1" style="22" customWidth="1"/>
    <col min="9503" max="9503" width="1.44140625" style="22" customWidth="1"/>
    <col min="9504" max="9504" width="13.109375" style="22" customWidth="1"/>
    <col min="9505" max="9505" width="1.44140625" style="22" customWidth="1"/>
    <col min="9506" max="9506" width="8.44140625" style="22" customWidth="1"/>
    <col min="9507" max="9507" width="1.44140625" style="22" customWidth="1"/>
    <col min="9508" max="9508" width="8.44140625" style="22" customWidth="1"/>
    <col min="9509" max="9509" width="1.44140625" style="22" customWidth="1"/>
    <col min="9510" max="9510" width="11.5546875" style="22"/>
    <col min="9511" max="9511" width="1.44140625" style="22" customWidth="1"/>
    <col min="9512" max="9512" width="8.44140625" style="22" customWidth="1"/>
    <col min="9513" max="9513" width="1.44140625" style="22" customWidth="1"/>
    <col min="9514" max="9514" width="7.6640625" style="22" customWidth="1"/>
    <col min="9515" max="9515" width="1.44140625" style="22" customWidth="1"/>
    <col min="9516" max="9516" width="11.5546875" style="22"/>
    <col min="9517" max="9517" width="1.44140625" style="22" customWidth="1"/>
    <col min="9518" max="9518" width="10.77734375" style="22" customWidth="1"/>
    <col min="9519" max="9519" width="1.44140625" style="22" customWidth="1"/>
    <col min="9520" max="9520" width="9.21875" style="22" customWidth="1"/>
    <col min="9521" max="9521" width="0.88671875" style="22" customWidth="1"/>
    <col min="9522" max="9522" width="10.21875" style="22" customWidth="1"/>
    <col min="9523" max="9523" width="1.109375" style="22" customWidth="1"/>
    <col min="9524" max="9524" width="8.5546875" style="22" customWidth="1"/>
    <col min="9525" max="9525" width="1" style="22" customWidth="1"/>
    <col min="9526" max="9526" width="9.44140625" style="22" customWidth="1"/>
    <col min="9527" max="9527" width="1.109375" style="22" customWidth="1"/>
    <col min="9528" max="9528" width="9.21875" style="22" customWidth="1"/>
    <col min="9529" max="9529" width="1.44140625" style="22" customWidth="1"/>
    <col min="9530" max="9530" width="10.33203125" style="22" customWidth="1"/>
    <col min="9531" max="9531" width="2.21875" style="22" customWidth="1"/>
    <col min="9532" max="9532" width="4.109375" style="22" customWidth="1"/>
    <col min="9533" max="9533" width="1.109375" style="22" customWidth="1"/>
    <col min="9534" max="9534" width="7.6640625" style="22" customWidth="1"/>
    <col min="9535" max="9535" width="1.44140625" style="22" customWidth="1"/>
    <col min="9536" max="9536" width="11.5546875" style="22"/>
    <col min="9537" max="9537" width="1.44140625" style="22" customWidth="1"/>
    <col min="9538" max="9538" width="11.5546875" style="22"/>
    <col min="9539" max="9539" width="1.44140625" style="22" customWidth="1"/>
    <col min="9540" max="9540" width="11.5546875" style="22"/>
    <col min="9541" max="9541" width="1.44140625" style="22" customWidth="1"/>
    <col min="9542" max="9542" width="11.5546875" style="22"/>
    <col min="9543" max="9543" width="1.44140625" style="22" customWidth="1"/>
    <col min="9544" max="9728" width="11.5546875" style="22"/>
    <col min="9729" max="9729" width="4.5546875" style="22" customWidth="1"/>
    <col min="9730" max="9730" width="1.44140625" style="22" customWidth="1"/>
    <col min="9731" max="9731" width="15.44140625" style="22" customWidth="1"/>
    <col min="9732" max="9732" width="1.44140625" style="22" customWidth="1"/>
    <col min="9733" max="9733" width="11.6640625" style="22" customWidth="1"/>
    <col min="9734" max="9734" width="1.44140625" style="22" customWidth="1"/>
    <col min="9735" max="9735" width="8" style="22" customWidth="1"/>
    <col min="9736" max="9736" width="1.44140625" style="22" customWidth="1"/>
    <col min="9737" max="9737" width="7.33203125" style="22" customWidth="1"/>
    <col min="9738" max="9738" width="1.44140625" style="22" customWidth="1"/>
    <col min="9739" max="9739" width="11.5546875" style="22"/>
    <col min="9740" max="9740" width="1.44140625" style="22" customWidth="1"/>
    <col min="9741" max="9741" width="11.77734375" style="22" customWidth="1"/>
    <col min="9742" max="9742" width="1.44140625" style="22" customWidth="1"/>
    <col min="9743" max="9743" width="7.6640625" style="22" customWidth="1"/>
    <col min="9744" max="9744" width="1.44140625" style="22" customWidth="1"/>
    <col min="9745" max="9745" width="7.6640625" style="22" customWidth="1"/>
    <col min="9746" max="9746" width="1.44140625" style="22" customWidth="1"/>
    <col min="9747" max="9747" width="11.77734375" style="22" bestFit="1" customWidth="1"/>
    <col min="9748" max="9748" width="1.44140625" style="22" customWidth="1"/>
    <col min="9749" max="9749" width="7.33203125" style="22" customWidth="1"/>
    <col min="9750" max="9750" width="1.44140625" style="22" customWidth="1"/>
    <col min="9751" max="9751" width="7.5546875" style="22" customWidth="1"/>
    <col min="9752" max="9752" width="1.44140625" style="22" customWidth="1"/>
    <col min="9753" max="9753" width="10.77734375" style="22" customWidth="1"/>
    <col min="9754" max="9754" width="1.44140625" style="22" customWidth="1"/>
    <col min="9755" max="9755" width="10.33203125" style="22" customWidth="1"/>
    <col min="9756" max="9756" width="1.44140625" style="22" customWidth="1"/>
    <col min="9757" max="9757" width="9.5546875" style="22" customWidth="1"/>
    <col min="9758" max="9758" width="1" style="22" customWidth="1"/>
    <col min="9759" max="9759" width="1.44140625" style="22" customWidth="1"/>
    <col min="9760" max="9760" width="13.109375" style="22" customWidth="1"/>
    <col min="9761" max="9761" width="1.44140625" style="22" customWidth="1"/>
    <col min="9762" max="9762" width="8.44140625" style="22" customWidth="1"/>
    <col min="9763" max="9763" width="1.44140625" style="22" customWidth="1"/>
    <col min="9764" max="9764" width="8.44140625" style="22" customWidth="1"/>
    <col min="9765" max="9765" width="1.44140625" style="22" customWidth="1"/>
    <col min="9766" max="9766" width="11.5546875" style="22"/>
    <col min="9767" max="9767" width="1.44140625" style="22" customWidth="1"/>
    <col min="9768" max="9768" width="8.44140625" style="22" customWidth="1"/>
    <col min="9769" max="9769" width="1.44140625" style="22" customWidth="1"/>
    <col min="9770" max="9770" width="7.6640625" style="22" customWidth="1"/>
    <col min="9771" max="9771" width="1.44140625" style="22" customWidth="1"/>
    <col min="9772" max="9772" width="11.5546875" style="22"/>
    <col min="9773" max="9773" width="1.44140625" style="22" customWidth="1"/>
    <col min="9774" max="9774" width="10.77734375" style="22" customWidth="1"/>
    <col min="9775" max="9775" width="1.44140625" style="22" customWidth="1"/>
    <col min="9776" max="9776" width="9.21875" style="22" customWidth="1"/>
    <col min="9777" max="9777" width="0.88671875" style="22" customWidth="1"/>
    <col min="9778" max="9778" width="10.21875" style="22" customWidth="1"/>
    <col min="9779" max="9779" width="1.109375" style="22" customWidth="1"/>
    <col min="9780" max="9780" width="8.5546875" style="22" customWidth="1"/>
    <col min="9781" max="9781" width="1" style="22" customWidth="1"/>
    <col min="9782" max="9782" width="9.44140625" style="22" customWidth="1"/>
    <col min="9783" max="9783" width="1.109375" style="22" customWidth="1"/>
    <col min="9784" max="9784" width="9.21875" style="22" customWidth="1"/>
    <col min="9785" max="9785" width="1.44140625" style="22" customWidth="1"/>
    <col min="9786" max="9786" width="10.33203125" style="22" customWidth="1"/>
    <col min="9787" max="9787" width="2.21875" style="22" customWidth="1"/>
    <col min="9788" max="9788" width="4.109375" style="22" customWidth="1"/>
    <col min="9789" max="9789" width="1.109375" style="22" customWidth="1"/>
    <col min="9790" max="9790" width="7.6640625" style="22" customWidth="1"/>
    <col min="9791" max="9791" width="1.44140625" style="22" customWidth="1"/>
    <col min="9792" max="9792" width="11.5546875" style="22"/>
    <col min="9793" max="9793" width="1.44140625" style="22" customWidth="1"/>
    <col min="9794" max="9794" width="11.5546875" style="22"/>
    <col min="9795" max="9795" width="1.44140625" style="22" customWidth="1"/>
    <col min="9796" max="9796" width="11.5546875" style="22"/>
    <col min="9797" max="9797" width="1.44140625" style="22" customWidth="1"/>
    <col min="9798" max="9798" width="11.5546875" style="22"/>
    <col min="9799" max="9799" width="1.44140625" style="22" customWidth="1"/>
    <col min="9800" max="9984" width="11.5546875" style="22"/>
    <col min="9985" max="9985" width="4.5546875" style="22" customWidth="1"/>
    <col min="9986" max="9986" width="1.44140625" style="22" customWidth="1"/>
    <col min="9987" max="9987" width="15.44140625" style="22" customWidth="1"/>
    <col min="9988" max="9988" width="1.44140625" style="22" customWidth="1"/>
    <col min="9989" max="9989" width="11.6640625" style="22" customWidth="1"/>
    <col min="9990" max="9990" width="1.44140625" style="22" customWidth="1"/>
    <col min="9991" max="9991" width="8" style="22" customWidth="1"/>
    <col min="9992" max="9992" width="1.44140625" style="22" customWidth="1"/>
    <col min="9993" max="9993" width="7.33203125" style="22" customWidth="1"/>
    <col min="9994" max="9994" width="1.44140625" style="22" customWidth="1"/>
    <col min="9995" max="9995" width="11.5546875" style="22"/>
    <col min="9996" max="9996" width="1.44140625" style="22" customWidth="1"/>
    <col min="9997" max="9997" width="11.77734375" style="22" customWidth="1"/>
    <col min="9998" max="9998" width="1.44140625" style="22" customWidth="1"/>
    <col min="9999" max="9999" width="7.6640625" style="22" customWidth="1"/>
    <col min="10000" max="10000" width="1.44140625" style="22" customWidth="1"/>
    <col min="10001" max="10001" width="7.6640625" style="22" customWidth="1"/>
    <col min="10002" max="10002" width="1.44140625" style="22" customWidth="1"/>
    <col min="10003" max="10003" width="11.77734375" style="22" bestFit="1" customWidth="1"/>
    <col min="10004" max="10004" width="1.44140625" style="22" customWidth="1"/>
    <col min="10005" max="10005" width="7.33203125" style="22" customWidth="1"/>
    <col min="10006" max="10006" width="1.44140625" style="22" customWidth="1"/>
    <col min="10007" max="10007" width="7.5546875" style="22" customWidth="1"/>
    <col min="10008" max="10008" width="1.44140625" style="22" customWidth="1"/>
    <col min="10009" max="10009" width="10.77734375" style="22" customWidth="1"/>
    <col min="10010" max="10010" width="1.44140625" style="22" customWidth="1"/>
    <col min="10011" max="10011" width="10.33203125" style="22" customWidth="1"/>
    <col min="10012" max="10012" width="1.44140625" style="22" customWidth="1"/>
    <col min="10013" max="10013" width="9.5546875" style="22" customWidth="1"/>
    <col min="10014" max="10014" width="1" style="22" customWidth="1"/>
    <col min="10015" max="10015" width="1.44140625" style="22" customWidth="1"/>
    <col min="10016" max="10016" width="13.109375" style="22" customWidth="1"/>
    <col min="10017" max="10017" width="1.44140625" style="22" customWidth="1"/>
    <col min="10018" max="10018" width="8.44140625" style="22" customWidth="1"/>
    <col min="10019" max="10019" width="1.44140625" style="22" customWidth="1"/>
    <col min="10020" max="10020" width="8.44140625" style="22" customWidth="1"/>
    <col min="10021" max="10021" width="1.44140625" style="22" customWidth="1"/>
    <col min="10022" max="10022" width="11.5546875" style="22"/>
    <col min="10023" max="10023" width="1.44140625" style="22" customWidth="1"/>
    <col min="10024" max="10024" width="8.44140625" style="22" customWidth="1"/>
    <col min="10025" max="10025" width="1.44140625" style="22" customWidth="1"/>
    <col min="10026" max="10026" width="7.6640625" style="22" customWidth="1"/>
    <col min="10027" max="10027" width="1.44140625" style="22" customWidth="1"/>
    <col min="10028" max="10028" width="11.5546875" style="22"/>
    <col min="10029" max="10029" width="1.44140625" style="22" customWidth="1"/>
    <col min="10030" max="10030" width="10.77734375" style="22" customWidth="1"/>
    <col min="10031" max="10031" width="1.44140625" style="22" customWidth="1"/>
    <col min="10032" max="10032" width="9.21875" style="22" customWidth="1"/>
    <col min="10033" max="10033" width="0.88671875" style="22" customWidth="1"/>
    <col min="10034" max="10034" width="10.21875" style="22" customWidth="1"/>
    <col min="10035" max="10035" width="1.109375" style="22" customWidth="1"/>
    <col min="10036" max="10036" width="8.5546875" style="22" customWidth="1"/>
    <col min="10037" max="10037" width="1" style="22" customWidth="1"/>
    <col min="10038" max="10038" width="9.44140625" style="22" customWidth="1"/>
    <col min="10039" max="10039" width="1.109375" style="22" customWidth="1"/>
    <col min="10040" max="10040" width="9.21875" style="22" customWidth="1"/>
    <col min="10041" max="10041" width="1.44140625" style="22" customWidth="1"/>
    <col min="10042" max="10042" width="10.33203125" style="22" customWidth="1"/>
    <col min="10043" max="10043" width="2.21875" style="22" customWidth="1"/>
    <col min="10044" max="10044" width="4.109375" style="22" customWidth="1"/>
    <col min="10045" max="10045" width="1.109375" style="22" customWidth="1"/>
    <col min="10046" max="10046" width="7.6640625" style="22" customWidth="1"/>
    <col min="10047" max="10047" width="1.44140625" style="22" customWidth="1"/>
    <col min="10048" max="10048" width="11.5546875" style="22"/>
    <col min="10049" max="10049" width="1.44140625" style="22" customWidth="1"/>
    <col min="10050" max="10050" width="11.5546875" style="22"/>
    <col min="10051" max="10051" width="1.44140625" style="22" customWidth="1"/>
    <col min="10052" max="10052" width="11.5546875" style="22"/>
    <col min="10053" max="10053" width="1.44140625" style="22" customWidth="1"/>
    <col min="10054" max="10054" width="11.5546875" style="22"/>
    <col min="10055" max="10055" width="1.44140625" style="22" customWidth="1"/>
    <col min="10056" max="10240" width="11.5546875" style="22"/>
    <col min="10241" max="10241" width="4.5546875" style="22" customWidth="1"/>
    <col min="10242" max="10242" width="1.44140625" style="22" customWidth="1"/>
    <col min="10243" max="10243" width="15.44140625" style="22" customWidth="1"/>
    <col min="10244" max="10244" width="1.44140625" style="22" customWidth="1"/>
    <col min="10245" max="10245" width="11.6640625" style="22" customWidth="1"/>
    <col min="10246" max="10246" width="1.44140625" style="22" customWidth="1"/>
    <col min="10247" max="10247" width="8" style="22" customWidth="1"/>
    <col min="10248" max="10248" width="1.44140625" style="22" customWidth="1"/>
    <col min="10249" max="10249" width="7.33203125" style="22" customWidth="1"/>
    <col min="10250" max="10250" width="1.44140625" style="22" customWidth="1"/>
    <col min="10251" max="10251" width="11.5546875" style="22"/>
    <col min="10252" max="10252" width="1.44140625" style="22" customWidth="1"/>
    <col min="10253" max="10253" width="11.77734375" style="22" customWidth="1"/>
    <col min="10254" max="10254" width="1.44140625" style="22" customWidth="1"/>
    <col min="10255" max="10255" width="7.6640625" style="22" customWidth="1"/>
    <col min="10256" max="10256" width="1.44140625" style="22" customWidth="1"/>
    <col min="10257" max="10257" width="7.6640625" style="22" customWidth="1"/>
    <col min="10258" max="10258" width="1.44140625" style="22" customWidth="1"/>
    <col min="10259" max="10259" width="11.77734375" style="22" bestFit="1" customWidth="1"/>
    <col min="10260" max="10260" width="1.44140625" style="22" customWidth="1"/>
    <col min="10261" max="10261" width="7.33203125" style="22" customWidth="1"/>
    <col min="10262" max="10262" width="1.44140625" style="22" customWidth="1"/>
    <col min="10263" max="10263" width="7.5546875" style="22" customWidth="1"/>
    <col min="10264" max="10264" width="1.44140625" style="22" customWidth="1"/>
    <col min="10265" max="10265" width="10.77734375" style="22" customWidth="1"/>
    <col min="10266" max="10266" width="1.44140625" style="22" customWidth="1"/>
    <col min="10267" max="10267" width="10.33203125" style="22" customWidth="1"/>
    <col min="10268" max="10268" width="1.44140625" style="22" customWidth="1"/>
    <col min="10269" max="10269" width="9.5546875" style="22" customWidth="1"/>
    <col min="10270" max="10270" width="1" style="22" customWidth="1"/>
    <col min="10271" max="10271" width="1.44140625" style="22" customWidth="1"/>
    <col min="10272" max="10272" width="13.109375" style="22" customWidth="1"/>
    <col min="10273" max="10273" width="1.44140625" style="22" customWidth="1"/>
    <col min="10274" max="10274" width="8.44140625" style="22" customWidth="1"/>
    <col min="10275" max="10275" width="1.44140625" style="22" customWidth="1"/>
    <col min="10276" max="10276" width="8.44140625" style="22" customWidth="1"/>
    <col min="10277" max="10277" width="1.44140625" style="22" customWidth="1"/>
    <col min="10278" max="10278" width="11.5546875" style="22"/>
    <col min="10279" max="10279" width="1.44140625" style="22" customWidth="1"/>
    <col min="10280" max="10280" width="8.44140625" style="22" customWidth="1"/>
    <col min="10281" max="10281" width="1.44140625" style="22" customWidth="1"/>
    <col min="10282" max="10282" width="7.6640625" style="22" customWidth="1"/>
    <col min="10283" max="10283" width="1.44140625" style="22" customWidth="1"/>
    <col min="10284" max="10284" width="11.5546875" style="22"/>
    <col min="10285" max="10285" width="1.44140625" style="22" customWidth="1"/>
    <col min="10286" max="10286" width="10.77734375" style="22" customWidth="1"/>
    <col min="10287" max="10287" width="1.44140625" style="22" customWidth="1"/>
    <col min="10288" max="10288" width="9.21875" style="22" customWidth="1"/>
    <col min="10289" max="10289" width="0.88671875" style="22" customWidth="1"/>
    <col min="10290" max="10290" width="10.21875" style="22" customWidth="1"/>
    <col min="10291" max="10291" width="1.109375" style="22" customWidth="1"/>
    <col min="10292" max="10292" width="8.5546875" style="22" customWidth="1"/>
    <col min="10293" max="10293" width="1" style="22" customWidth="1"/>
    <col min="10294" max="10294" width="9.44140625" style="22" customWidth="1"/>
    <col min="10295" max="10295" width="1.109375" style="22" customWidth="1"/>
    <col min="10296" max="10296" width="9.21875" style="22" customWidth="1"/>
    <col min="10297" max="10297" width="1.44140625" style="22" customWidth="1"/>
    <col min="10298" max="10298" width="10.33203125" style="22" customWidth="1"/>
    <col min="10299" max="10299" width="2.21875" style="22" customWidth="1"/>
    <col min="10300" max="10300" width="4.109375" style="22" customWidth="1"/>
    <col min="10301" max="10301" width="1.109375" style="22" customWidth="1"/>
    <col min="10302" max="10302" width="7.6640625" style="22" customWidth="1"/>
    <col min="10303" max="10303" width="1.44140625" style="22" customWidth="1"/>
    <col min="10304" max="10304" width="11.5546875" style="22"/>
    <col min="10305" max="10305" width="1.44140625" style="22" customWidth="1"/>
    <col min="10306" max="10306" width="11.5546875" style="22"/>
    <col min="10307" max="10307" width="1.44140625" style="22" customWidth="1"/>
    <col min="10308" max="10308" width="11.5546875" style="22"/>
    <col min="10309" max="10309" width="1.44140625" style="22" customWidth="1"/>
    <col min="10310" max="10310" width="11.5546875" style="22"/>
    <col min="10311" max="10311" width="1.44140625" style="22" customWidth="1"/>
    <col min="10312" max="10496" width="11.5546875" style="22"/>
    <col min="10497" max="10497" width="4.5546875" style="22" customWidth="1"/>
    <col min="10498" max="10498" width="1.44140625" style="22" customWidth="1"/>
    <col min="10499" max="10499" width="15.44140625" style="22" customWidth="1"/>
    <col min="10500" max="10500" width="1.44140625" style="22" customWidth="1"/>
    <col min="10501" max="10501" width="11.6640625" style="22" customWidth="1"/>
    <col min="10502" max="10502" width="1.44140625" style="22" customWidth="1"/>
    <col min="10503" max="10503" width="8" style="22" customWidth="1"/>
    <col min="10504" max="10504" width="1.44140625" style="22" customWidth="1"/>
    <col min="10505" max="10505" width="7.33203125" style="22" customWidth="1"/>
    <col min="10506" max="10506" width="1.44140625" style="22" customWidth="1"/>
    <col min="10507" max="10507" width="11.5546875" style="22"/>
    <col min="10508" max="10508" width="1.44140625" style="22" customWidth="1"/>
    <col min="10509" max="10509" width="11.77734375" style="22" customWidth="1"/>
    <col min="10510" max="10510" width="1.44140625" style="22" customWidth="1"/>
    <col min="10511" max="10511" width="7.6640625" style="22" customWidth="1"/>
    <col min="10512" max="10512" width="1.44140625" style="22" customWidth="1"/>
    <col min="10513" max="10513" width="7.6640625" style="22" customWidth="1"/>
    <col min="10514" max="10514" width="1.44140625" style="22" customWidth="1"/>
    <col min="10515" max="10515" width="11.77734375" style="22" bestFit="1" customWidth="1"/>
    <col min="10516" max="10516" width="1.44140625" style="22" customWidth="1"/>
    <col min="10517" max="10517" width="7.33203125" style="22" customWidth="1"/>
    <col min="10518" max="10518" width="1.44140625" style="22" customWidth="1"/>
    <col min="10519" max="10519" width="7.5546875" style="22" customWidth="1"/>
    <col min="10520" max="10520" width="1.44140625" style="22" customWidth="1"/>
    <col min="10521" max="10521" width="10.77734375" style="22" customWidth="1"/>
    <col min="10522" max="10522" width="1.44140625" style="22" customWidth="1"/>
    <col min="10523" max="10523" width="10.33203125" style="22" customWidth="1"/>
    <col min="10524" max="10524" width="1.44140625" style="22" customWidth="1"/>
    <col min="10525" max="10525" width="9.5546875" style="22" customWidth="1"/>
    <col min="10526" max="10526" width="1" style="22" customWidth="1"/>
    <col min="10527" max="10527" width="1.44140625" style="22" customWidth="1"/>
    <col min="10528" max="10528" width="13.109375" style="22" customWidth="1"/>
    <col min="10529" max="10529" width="1.44140625" style="22" customWidth="1"/>
    <col min="10530" max="10530" width="8.44140625" style="22" customWidth="1"/>
    <col min="10531" max="10531" width="1.44140625" style="22" customWidth="1"/>
    <col min="10532" max="10532" width="8.44140625" style="22" customWidth="1"/>
    <col min="10533" max="10533" width="1.44140625" style="22" customWidth="1"/>
    <col min="10534" max="10534" width="11.5546875" style="22"/>
    <col min="10535" max="10535" width="1.44140625" style="22" customWidth="1"/>
    <col min="10536" max="10536" width="8.44140625" style="22" customWidth="1"/>
    <col min="10537" max="10537" width="1.44140625" style="22" customWidth="1"/>
    <col min="10538" max="10538" width="7.6640625" style="22" customWidth="1"/>
    <col min="10539" max="10539" width="1.44140625" style="22" customWidth="1"/>
    <col min="10540" max="10540" width="11.5546875" style="22"/>
    <col min="10541" max="10541" width="1.44140625" style="22" customWidth="1"/>
    <col min="10542" max="10542" width="10.77734375" style="22" customWidth="1"/>
    <col min="10543" max="10543" width="1.44140625" style="22" customWidth="1"/>
    <col min="10544" max="10544" width="9.21875" style="22" customWidth="1"/>
    <col min="10545" max="10545" width="0.88671875" style="22" customWidth="1"/>
    <col min="10546" max="10546" width="10.21875" style="22" customWidth="1"/>
    <col min="10547" max="10547" width="1.109375" style="22" customWidth="1"/>
    <col min="10548" max="10548" width="8.5546875" style="22" customWidth="1"/>
    <col min="10549" max="10549" width="1" style="22" customWidth="1"/>
    <col min="10550" max="10550" width="9.44140625" style="22" customWidth="1"/>
    <col min="10551" max="10551" width="1.109375" style="22" customWidth="1"/>
    <col min="10552" max="10552" width="9.21875" style="22" customWidth="1"/>
    <col min="10553" max="10553" width="1.44140625" style="22" customWidth="1"/>
    <col min="10554" max="10554" width="10.33203125" style="22" customWidth="1"/>
    <col min="10555" max="10555" width="2.21875" style="22" customWidth="1"/>
    <col min="10556" max="10556" width="4.109375" style="22" customWidth="1"/>
    <col min="10557" max="10557" width="1.109375" style="22" customWidth="1"/>
    <col min="10558" max="10558" width="7.6640625" style="22" customWidth="1"/>
    <col min="10559" max="10559" width="1.44140625" style="22" customWidth="1"/>
    <col min="10560" max="10560" width="11.5546875" style="22"/>
    <col min="10561" max="10561" width="1.44140625" style="22" customWidth="1"/>
    <col min="10562" max="10562" width="11.5546875" style="22"/>
    <col min="10563" max="10563" width="1.44140625" style="22" customWidth="1"/>
    <col min="10564" max="10564" width="11.5546875" style="22"/>
    <col min="10565" max="10565" width="1.44140625" style="22" customWidth="1"/>
    <col min="10566" max="10566" width="11.5546875" style="22"/>
    <col min="10567" max="10567" width="1.44140625" style="22" customWidth="1"/>
    <col min="10568" max="10752" width="11.5546875" style="22"/>
    <col min="10753" max="10753" width="4.5546875" style="22" customWidth="1"/>
    <col min="10754" max="10754" width="1.44140625" style="22" customWidth="1"/>
    <col min="10755" max="10755" width="15.44140625" style="22" customWidth="1"/>
    <col min="10756" max="10756" width="1.44140625" style="22" customWidth="1"/>
    <col min="10757" max="10757" width="11.6640625" style="22" customWidth="1"/>
    <col min="10758" max="10758" width="1.44140625" style="22" customWidth="1"/>
    <col min="10759" max="10759" width="8" style="22" customWidth="1"/>
    <col min="10760" max="10760" width="1.44140625" style="22" customWidth="1"/>
    <col min="10761" max="10761" width="7.33203125" style="22" customWidth="1"/>
    <col min="10762" max="10762" width="1.44140625" style="22" customWidth="1"/>
    <col min="10763" max="10763" width="11.5546875" style="22"/>
    <col min="10764" max="10764" width="1.44140625" style="22" customWidth="1"/>
    <col min="10765" max="10765" width="11.77734375" style="22" customWidth="1"/>
    <col min="10766" max="10766" width="1.44140625" style="22" customWidth="1"/>
    <col min="10767" max="10767" width="7.6640625" style="22" customWidth="1"/>
    <col min="10768" max="10768" width="1.44140625" style="22" customWidth="1"/>
    <col min="10769" max="10769" width="7.6640625" style="22" customWidth="1"/>
    <col min="10770" max="10770" width="1.44140625" style="22" customWidth="1"/>
    <col min="10771" max="10771" width="11.77734375" style="22" bestFit="1" customWidth="1"/>
    <col min="10772" max="10772" width="1.44140625" style="22" customWidth="1"/>
    <col min="10773" max="10773" width="7.33203125" style="22" customWidth="1"/>
    <col min="10774" max="10774" width="1.44140625" style="22" customWidth="1"/>
    <col min="10775" max="10775" width="7.5546875" style="22" customWidth="1"/>
    <col min="10776" max="10776" width="1.44140625" style="22" customWidth="1"/>
    <col min="10777" max="10777" width="10.77734375" style="22" customWidth="1"/>
    <col min="10778" max="10778" width="1.44140625" style="22" customWidth="1"/>
    <col min="10779" max="10779" width="10.33203125" style="22" customWidth="1"/>
    <col min="10780" max="10780" width="1.44140625" style="22" customWidth="1"/>
    <col min="10781" max="10781" width="9.5546875" style="22" customWidth="1"/>
    <col min="10782" max="10782" width="1" style="22" customWidth="1"/>
    <col min="10783" max="10783" width="1.44140625" style="22" customWidth="1"/>
    <col min="10784" max="10784" width="13.109375" style="22" customWidth="1"/>
    <col min="10785" max="10785" width="1.44140625" style="22" customWidth="1"/>
    <col min="10786" max="10786" width="8.44140625" style="22" customWidth="1"/>
    <col min="10787" max="10787" width="1.44140625" style="22" customWidth="1"/>
    <col min="10788" max="10788" width="8.44140625" style="22" customWidth="1"/>
    <col min="10789" max="10789" width="1.44140625" style="22" customWidth="1"/>
    <col min="10790" max="10790" width="11.5546875" style="22"/>
    <col min="10791" max="10791" width="1.44140625" style="22" customWidth="1"/>
    <col min="10792" max="10792" width="8.44140625" style="22" customWidth="1"/>
    <col min="10793" max="10793" width="1.44140625" style="22" customWidth="1"/>
    <col min="10794" max="10794" width="7.6640625" style="22" customWidth="1"/>
    <col min="10795" max="10795" width="1.44140625" style="22" customWidth="1"/>
    <col min="10796" max="10796" width="11.5546875" style="22"/>
    <col min="10797" max="10797" width="1.44140625" style="22" customWidth="1"/>
    <col min="10798" max="10798" width="10.77734375" style="22" customWidth="1"/>
    <col min="10799" max="10799" width="1.44140625" style="22" customWidth="1"/>
    <col min="10800" max="10800" width="9.21875" style="22" customWidth="1"/>
    <col min="10801" max="10801" width="0.88671875" style="22" customWidth="1"/>
    <col min="10802" max="10802" width="10.21875" style="22" customWidth="1"/>
    <col min="10803" max="10803" width="1.109375" style="22" customWidth="1"/>
    <col min="10804" max="10804" width="8.5546875" style="22" customWidth="1"/>
    <col min="10805" max="10805" width="1" style="22" customWidth="1"/>
    <col min="10806" max="10806" width="9.44140625" style="22" customWidth="1"/>
    <col min="10807" max="10807" width="1.109375" style="22" customWidth="1"/>
    <col min="10808" max="10808" width="9.21875" style="22" customWidth="1"/>
    <col min="10809" max="10809" width="1.44140625" style="22" customWidth="1"/>
    <col min="10810" max="10810" width="10.33203125" style="22" customWidth="1"/>
    <col min="10811" max="10811" width="2.21875" style="22" customWidth="1"/>
    <col min="10812" max="10812" width="4.109375" style="22" customWidth="1"/>
    <col min="10813" max="10813" width="1.109375" style="22" customWidth="1"/>
    <col min="10814" max="10814" width="7.6640625" style="22" customWidth="1"/>
    <col min="10815" max="10815" width="1.44140625" style="22" customWidth="1"/>
    <col min="10816" max="10816" width="11.5546875" style="22"/>
    <col min="10817" max="10817" width="1.44140625" style="22" customWidth="1"/>
    <col min="10818" max="10818" width="11.5546875" style="22"/>
    <col min="10819" max="10819" width="1.44140625" style="22" customWidth="1"/>
    <col min="10820" max="10820" width="11.5546875" style="22"/>
    <col min="10821" max="10821" width="1.44140625" style="22" customWidth="1"/>
    <col min="10822" max="10822" width="11.5546875" style="22"/>
    <col min="10823" max="10823" width="1.44140625" style="22" customWidth="1"/>
    <col min="10824" max="11008" width="11.5546875" style="22"/>
    <col min="11009" max="11009" width="4.5546875" style="22" customWidth="1"/>
    <col min="11010" max="11010" width="1.44140625" style="22" customWidth="1"/>
    <col min="11011" max="11011" width="15.44140625" style="22" customWidth="1"/>
    <col min="11012" max="11012" width="1.44140625" style="22" customWidth="1"/>
    <col min="11013" max="11013" width="11.6640625" style="22" customWidth="1"/>
    <col min="11014" max="11014" width="1.44140625" style="22" customWidth="1"/>
    <col min="11015" max="11015" width="8" style="22" customWidth="1"/>
    <col min="11016" max="11016" width="1.44140625" style="22" customWidth="1"/>
    <col min="11017" max="11017" width="7.33203125" style="22" customWidth="1"/>
    <col min="11018" max="11018" width="1.44140625" style="22" customWidth="1"/>
    <col min="11019" max="11019" width="11.5546875" style="22"/>
    <col min="11020" max="11020" width="1.44140625" style="22" customWidth="1"/>
    <col min="11021" max="11021" width="11.77734375" style="22" customWidth="1"/>
    <col min="11022" max="11022" width="1.44140625" style="22" customWidth="1"/>
    <col min="11023" max="11023" width="7.6640625" style="22" customWidth="1"/>
    <col min="11024" max="11024" width="1.44140625" style="22" customWidth="1"/>
    <col min="11025" max="11025" width="7.6640625" style="22" customWidth="1"/>
    <col min="11026" max="11026" width="1.44140625" style="22" customWidth="1"/>
    <col min="11027" max="11027" width="11.77734375" style="22" bestFit="1" customWidth="1"/>
    <col min="11028" max="11028" width="1.44140625" style="22" customWidth="1"/>
    <col min="11029" max="11029" width="7.33203125" style="22" customWidth="1"/>
    <col min="11030" max="11030" width="1.44140625" style="22" customWidth="1"/>
    <col min="11031" max="11031" width="7.5546875" style="22" customWidth="1"/>
    <col min="11032" max="11032" width="1.44140625" style="22" customWidth="1"/>
    <col min="11033" max="11033" width="10.77734375" style="22" customWidth="1"/>
    <col min="11034" max="11034" width="1.44140625" style="22" customWidth="1"/>
    <col min="11035" max="11035" width="10.33203125" style="22" customWidth="1"/>
    <col min="11036" max="11036" width="1.44140625" style="22" customWidth="1"/>
    <col min="11037" max="11037" width="9.5546875" style="22" customWidth="1"/>
    <col min="11038" max="11038" width="1" style="22" customWidth="1"/>
    <col min="11039" max="11039" width="1.44140625" style="22" customWidth="1"/>
    <col min="11040" max="11040" width="13.109375" style="22" customWidth="1"/>
    <col min="11041" max="11041" width="1.44140625" style="22" customWidth="1"/>
    <col min="11042" max="11042" width="8.44140625" style="22" customWidth="1"/>
    <col min="11043" max="11043" width="1.44140625" style="22" customWidth="1"/>
    <col min="11044" max="11044" width="8.44140625" style="22" customWidth="1"/>
    <col min="11045" max="11045" width="1.44140625" style="22" customWidth="1"/>
    <col min="11046" max="11046" width="11.5546875" style="22"/>
    <col min="11047" max="11047" width="1.44140625" style="22" customWidth="1"/>
    <col min="11048" max="11048" width="8.44140625" style="22" customWidth="1"/>
    <col min="11049" max="11049" width="1.44140625" style="22" customWidth="1"/>
    <col min="11050" max="11050" width="7.6640625" style="22" customWidth="1"/>
    <col min="11051" max="11051" width="1.44140625" style="22" customWidth="1"/>
    <col min="11052" max="11052" width="11.5546875" style="22"/>
    <col min="11053" max="11053" width="1.44140625" style="22" customWidth="1"/>
    <col min="11054" max="11054" width="10.77734375" style="22" customWidth="1"/>
    <col min="11055" max="11055" width="1.44140625" style="22" customWidth="1"/>
    <col min="11056" max="11056" width="9.21875" style="22" customWidth="1"/>
    <col min="11057" max="11057" width="0.88671875" style="22" customWidth="1"/>
    <col min="11058" max="11058" width="10.21875" style="22" customWidth="1"/>
    <col min="11059" max="11059" width="1.109375" style="22" customWidth="1"/>
    <col min="11060" max="11060" width="8.5546875" style="22" customWidth="1"/>
    <col min="11061" max="11061" width="1" style="22" customWidth="1"/>
    <col min="11062" max="11062" width="9.44140625" style="22" customWidth="1"/>
    <col min="11063" max="11063" width="1.109375" style="22" customWidth="1"/>
    <col min="11064" max="11064" width="9.21875" style="22" customWidth="1"/>
    <col min="11065" max="11065" width="1.44140625" style="22" customWidth="1"/>
    <col min="11066" max="11066" width="10.33203125" style="22" customWidth="1"/>
    <col min="11067" max="11067" width="2.21875" style="22" customWidth="1"/>
    <col min="11068" max="11068" width="4.109375" style="22" customWidth="1"/>
    <col min="11069" max="11069" width="1.109375" style="22" customWidth="1"/>
    <col min="11070" max="11070" width="7.6640625" style="22" customWidth="1"/>
    <col min="11071" max="11071" width="1.44140625" style="22" customWidth="1"/>
    <col min="11072" max="11072" width="11.5546875" style="22"/>
    <col min="11073" max="11073" width="1.44140625" style="22" customWidth="1"/>
    <col min="11074" max="11074" width="11.5546875" style="22"/>
    <col min="11075" max="11075" width="1.44140625" style="22" customWidth="1"/>
    <col min="11076" max="11076" width="11.5546875" style="22"/>
    <col min="11077" max="11077" width="1.44140625" style="22" customWidth="1"/>
    <col min="11078" max="11078" width="11.5546875" style="22"/>
    <col min="11079" max="11079" width="1.44140625" style="22" customWidth="1"/>
    <col min="11080" max="11264" width="11.5546875" style="22"/>
    <col min="11265" max="11265" width="4.5546875" style="22" customWidth="1"/>
    <col min="11266" max="11266" width="1.44140625" style="22" customWidth="1"/>
    <col min="11267" max="11267" width="15.44140625" style="22" customWidth="1"/>
    <col min="11268" max="11268" width="1.44140625" style="22" customWidth="1"/>
    <col min="11269" max="11269" width="11.6640625" style="22" customWidth="1"/>
    <col min="11270" max="11270" width="1.44140625" style="22" customWidth="1"/>
    <col min="11271" max="11271" width="8" style="22" customWidth="1"/>
    <col min="11272" max="11272" width="1.44140625" style="22" customWidth="1"/>
    <col min="11273" max="11273" width="7.33203125" style="22" customWidth="1"/>
    <col min="11274" max="11274" width="1.44140625" style="22" customWidth="1"/>
    <col min="11275" max="11275" width="11.5546875" style="22"/>
    <col min="11276" max="11276" width="1.44140625" style="22" customWidth="1"/>
    <col min="11277" max="11277" width="11.77734375" style="22" customWidth="1"/>
    <col min="11278" max="11278" width="1.44140625" style="22" customWidth="1"/>
    <col min="11279" max="11279" width="7.6640625" style="22" customWidth="1"/>
    <col min="11280" max="11280" width="1.44140625" style="22" customWidth="1"/>
    <col min="11281" max="11281" width="7.6640625" style="22" customWidth="1"/>
    <col min="11282" max="11282" width="1.44140625" style="22" customWidth="1"/>
    <col min="11283" max="11283" width="11.77734375" style="22" bestFit="1" customWidth="1"/>
    <col min="11284" max="11284" width="1.44140625" style="22" customWidth="1"/>
    <col min="11285" max="11285" width="7.33203125" style="22" customWidth="1"/>
    <col min="11286" max="11286" width="1.44140625" style="22" customWidth="1"/>
    <col min="11287" max="11287" width="7.5546875" style="22" customWidth="1"/>
    <col min="11288" max="11288" width="1.44140625" style="22" customWidth="1"/>
    <col min="11289" max="11289" width="10.77734375" style="22" customWidth="1"/>
    <col min="11290" max="11290" width="1.44140625" style="22" customWidth="1"/>
    <col min="11291" max="11291" width="10.33203125" style="22" customWidth="1"/>
    <col min="11292" max="11292" width="1.44140625" style="22" customWidth="1"/>
    <col min="11293" max="11293" width="9.5546875" style="22" customWidth="1"/>
    <col min="11294" max="11294" width="1" style="22" customWidth="1"/>
    <col min="11295" max="11295" width="1.44140625" style="22" customWidth="1"/>
    <col min="11296" max="11296" width="13.109375" style="22" customWidth="1"/>
    <col min="11297" max="11297" width="1.44140625" style="22" customWidth="1"/>
    <col min="11298" max="11298" width="8.44140625" style="22" customWidth="1"/>
    <col min="11299" max="11299" width="1.44140625" style="22" customWidth="1"/>
    <col min="11300" max="11300" width="8.44140625" style="22" customWidth="1"/>
    <col min="11301" max="11301" width="1.44140625" style="22" customWidth="1"/>
    <col min="11302" max="11302" width="11.5546875" style="22"/>
    <col min="11303" max="11303" width="1.44140625" style="22" customWidth="1"/>
    <col min="11304" max="11304" width="8.44140625" style="22" customWidth="1"/>
    <col min="11305" max="11305" width="1.44140625" style="22" customWidth="1"/>
    <col min="11306" max="11306" width="7.6640625" style="22" customWidth="1"/>
    <col min="11307" max="11307" width="1.44140625" style="22" customWidth="1"/>
    <col min="11308" max="11308" width="11.5546875" style="22"/>
    <col min="11309" max="11309" width="1.44140625" style="22" customWidth="1"/>
    <col min="11310" max="11310" width="10.77734375" style="22" customWidth="1"/>
    <col min="11311" max="11311" width="1.44140625" style="22" customWidth="1"/>
    <col min="11312" max="11312" width="9.21875" style="22" customWidth="1"/>
    <col min="11313" max="11313" width="0.88671875" style="22" customWidth="1"/>
    <col min="11314" max="11314" width="10.21875" style="22" customWidth="1"/>
    <col min="11315" max="11315" width="1.109375" style="22" customWidth="1"/>
    <col min="11316" max="11316" width="8.5546875" style="22" customWidth="1"/>
    <col min="11317" max="11317" width="1" style="22" customWidth="1"/>
    <col min="11318" max="11318" width="9.44140625" style="22" customWidth="1"/>
    <col min="11319" max="11319" width="1.109375" style="22" customWidth="1"/>
    <col min="11320" max="11320" width="9.21875" style="22" customWidth="1"/>
    <col min="11321" max="11321" width="1.44140625" style="22" customWidth="1"/>
    <col min="11322" max="11322" width="10.33203125" style="22" customWidth="1"/>
    <col min="11323" max="11323" width="2.21875" style="22" customWidth="1"/>
    <col min="11324" max="11324" width="4.109375" style="22" customWidth="1"/>
    <col min="11325" max="11325" width="1.109375" style="22" customWidth="1"/>
    <col min="11326" max="11326" width="7.6640625" style="22" customWidth="1"/>
    <col min="11327" max="11327" width="1.44140625" style="22" customWidth="1"/>
    <col min="11328" max="11328" width="11.5546875" style="22"/>
    <col min="11329" max="11329" width="1.44140625" style="22" customWidth="1"/>
    <col min="11330" max="11330" width="11.5546875" style="22"/>
    <col min="11331" max="11331" width="1.44140625" style="22" customWidth="1"/>
    <col min="11332" max="11332" width="11.5546875" style="22"/>
    <col min="11333" max="11333" width="1.44140625" style="22" customWidth="1"/>
    <col min="11334" max="11334" width="11.5546875" style="22"/>
    <col min="11335" max="11335" width="1.44140625" style="22" customWidth="1"/>
    <col min="11336" max="11520" width="11.5546875" style="22"/>
    <col min="11521" max="11521" width="4.5546875" style="22" customWidth="1"/>
    <col min="11522" max="11522" width="1.44140625" style="22" customWidth="1"/>
    <col min="11523" max="11523" width="15.44140625" style="22" customWidth="1"/>
    <col min="11524" max="11524" width="1.44140625" style="22" customWidth="1"/>
    <col min="11525" max="11525" width="11.6640625" style="22" customWidth="1"/>
    <col min="11526" max="11526" width="1.44140625" style="22" customWidth="1"/>
    <col min="11527" max="11527" width="8" style="22" customWidth="1"/>
    <col min="11528" max="11528" width="1.44140625" style="22" customWidth="1"/>
    <col min="11529" max="11529" width="7.33203125" style="22" customWidth="1"/>
    <col min="11530" max="11530" width="1.44140625" style="22" customWidth="1"/>
    <col min="11531" max="11531" width="11.5546875" style="22"/>
    <col min="11532" max="11532" width="1.44140625" style="22" customWidth="1"/>
    <col min="11533" max="11533" width="11.77734375" style="22" customWidth="1"/>
    <col min="11534" max="11534" width="1.44140625" style="22" customWidth="1"/>
    <col min="11535" max="11535" width="7.6640625" style="22" customWidth="1"/>
    <col min="11536" max="11536" width="1.44140625" style="22" customWidth="1"/>
    <col min="11537" max="11537" width="7.6640625" style="22" customWidth="1"/>
    <col min="11538" max="11538" width="1.44140625" style="22" customWidth="1"/>
    <col min="11539" max="11539" width="11.77734375" style="22" bestFit="1" customWidth="1"/>
    <col min="11540" max="11540" width="1.44140625" style="22" customWidth="1"/>
    <col min="11541" max="11541" width="7.33203125" style="22" customWidth="1"/>
    <col min="11542" max="11542" width="1.44140625" style="22" customWidth="1"/>
    <col min="11543" max="11543" width="7.5546875" style="22" customWidth="1"/>
    <col min="11544" max="11544" width="1.44140625" style="22" customWidth="1"/>
    <col min="11545" max="11545" width="10.77734375" style="22" customWidth="1"/>
    <col min="11546" max="11546" width="1.44140625" style="22" customWidth="1"/>
    <col min="11547" max="11547" width="10.33203125" style="22" customWidth="1"/>
    <col min="11548" max="11548" width="1.44140625" style="22" customWidth="1"/>
    <col min="11549" max="11549" width="9.5546875" style="22" customWidth="1"/>
    <col min="11550" max="11550" width="1" style="22" customWidth="1"/>
    <col min="11551" max="11551" width="1.44140625" style="22" customWidth="1"/>
    <col min="11552" max="11552" width="13.109375" style="22" customWidth="1"/>
    <col min="11553" max="11553" width="1.44140625" style="22" customWidth="1"/>
    <col min="11554" max="11554" width="8.44140625" style="22" customWidth="1"/>
    <col min="11555" max="11555" width="1.44140625" style="22" customWidth="1"/>
    <col min="11556" max="11556" width="8.44140625" style="22" customWidth="1"/>
    <col min="11557" max="11557" width="1.44140625" style="22" customWidth="1"/>
    <col min="11558" max="11558" width="11.5546875" style="22"/>
    <col min="11559" max="11559" width="1.44140625" style="22" customWidth="1"/>
    <col min="11560" max="11560" width="8.44140625" style="22" customWidth="1"/>
    <col min="11561" max="11561" width="1.44140625" style="22" customWidth="1"/>
    <col min="11562" max="11562" width="7.6640625" style="22" customWidth="1"/>
    <col min="11563" max="11563" width="1.44140625" style="22" customWidth="1"/>
    <col min="11564" max="11564" width="11.5546875" style="22"/>
    <col min="11565" max="11565" width="1.44140625" style="22" customWidth="1"/>
    <col min="11566" max="11566" width="10.77734375" style="22" customWidth="1"/>
    <col min="11567" max="11567" width="1.44140625" style="22" customWidth="1"/>
    <col min="11568" max="11568" width="9.21875" style="22" customWidth="1"/>
    <col min="11569" max="11569" width="0.88671875" style="22" customWidth="1"/>
    <col min="11570" max="11570" width="10.21875" style="22" customWidth="1"/>
    <col min="11571" max="11571" width="1.109375" style="22" customWidth="1"/>
    <col min="11572" max="11572" width="8.5546875" style="22" customWidth="1"/>
    <col min="11573" max="11573" width="1" style="22" customWidth="1"/>
    <col min="11574" max="11574" width="9.44140625" style="22" customWidth="1"/>
    <col min="11575" max="11575" width="1.109375" style="22" customWidth="1"/>
    <col min="11576" max="11576" width="9.21875" style="22" customWidth="1"/>
    <col min="11577" max="11577" width="1.44140625" style="22" customWidth="1"/>
    <col min="11578" max="11578" width="10.33203125" style="22" customWidth="1"/>
    <col min="11579" max="11579" width="2.21875" style="22" customWidth="1"/>
    <col min="11580" max="11580" width="4.109375" style="22" customWidth="1"/>
    <col min="11581" max="11581" width="1.109375" style="22" customWidth="1"/>
    <col min="11582" max="11582" width="7.6640625" style="22" customWidth="1"/>
    <col min="11583" max="11583" width="1.44140625" style="22" customWidth="1"/>
    <col min="11584" max="11584" width="11.5546875" style="22"/>
    <col min="11585" max="11585" width="1.44140625" style="22" customWidth="1"/>
    <col min="11586" max="11586" width="11.5546875" style="22"/>
    <col min="11587" max="11587" width="1.44140625" style="22" customWidth="1"/>
    <col min="11588" max="11588" width="11.5546875" style="22"/>
    <col min="11589" max="11589" width="1.44140625" style="22" customWidth="1"/>
    <col min="11590" max="11590" width="11.5546875" style="22"/>
    <col min="11591" max="11591" width="1.44140625" style="22" customWidth="1"/>
    <col min="11592" max="11776" width="11.5546875" style="22"/>
    <col min="11777" max="11777" width="4.5546875" style="22" customWidth="1"/>
    <col min="11778" max="11778" width="1.44140625" style="22" customWidth="1"/>
    <col min="11779" max="11779" width="15.44140625" style="22" customWidth="1"/>
    <col min="11780" max="11780" width="1.44140625" style="22" customWidth="1"/>
    <col min="11781" max="11781" width="11.6640625" style="22" customWidth="1"/>
    <col min="11782" max="11782" width="1.44140625" style="22" customWidth="1"/>
    <col min="11783" max="11783" width="8" style="22" customWidth="1"/>
    <col min="11784" max="11784" width="1.44140625" style="22" customWidth="1"/>
    <col min="11785" max="11785" width="7.33203125" style="22" customWidth="1"/>
    <col min="11786" max="11786" width="1.44140625" style="22" customWidth="1"/>
    <col min="11787" max="11787" width="11.5546875" style="22"/>
    <col min="11788" max="11788" width="1.44140625" style="22" customWidth="1"/>
    <col min="11789" max="11789" width="11.77734375" style="22" customWidth="1"/>
    <col min="11790" max="11790" width="1.44140625" style="22" customWidth="1"/>
    <col min="11791" max="11791" width="7.6640625" style="22" customWidth="1"/>
    <col min="11792" max="11792" width="1.44140625" style="22" customWidth="1"/>
    <col min="11793" max="11793" width="7.6640625" style="22" customWidth="1"/>
    <col min="11794" max="11794" width="1.44140625" style="22" customWidth="1"/>
    <col min="11795" max="11795" width="11.77734375" style="22" bestFit="1" customWidth="1"/>
    <col min="11796" max="11796" width="1.44140625" style="22" customWidth="1"/>
    <col min="11797" max="11797" width="7.33203125" style="22" customWidth="1"/>
    <col min="11798" max="11798" width="1.44140625" style="22" customWidth="1"/>
    <col min="11799" max="11799" width="7.5546875" style="22" customWidth="1"/>
    <col min="11800" max="11800" width="1.44140625" style="22" customWidth="1"/>
    <col min="11801" max="11801" width="10.77734375" style="22" customWidth="1"/>
    <col min="11802" max="11802" width="1.44140625" style="22" customWidth="1"/>
    <col min="11803" max="11803" width="10.33203125" style="22" customWidth="1"/>
    <col min="11804" max="11804" width="1.44140625" style="22" customWidth="1"/>
    <col min="11805" max="11805" width="9.5546875" style="22" customWidth="1"/>
    <col min="11806" max="11806" width="1" style="22" customWidth="1"/>
    <col min="11807" max="11807" width="1.44140625" style="22" customWidth="1"/>
    <col min="11808" max="11808" width="13.109375" style="22" customWidth="1"/>
    <col min="11809" max="11809" width="1.44140625" style="22" customWidth="1"/>
    <col min="11810" max="11810" width="8.44140625" style="22" customWidth="1"/>
    <col min="11811" max="11811" width="1.44140625" style="22" customWidth="1"/>
    <col min="11812" max="11812" width="8.44140625" style="22" customWidth="1"/>
    <col min="11813" max="11813" width="1.44140625" style="22" customWidth="1"/>
    <col min="11814" max="11814" width="11.5546875" style="22"/>
    <col min="11815" max="11815" width="1.44140625" style="22" customWidth="1"/>
    <col min="11816" max="11816" width="8.44140625" style="22" customWidth="1"/>
    <col min="11817" max="11817" width="1.44140625" style="22" customWidth="1"/>
    <col min="11818" max="11818" width="7.6640625" style="22" customWidth="1"/>
    <col min="11819" max="11819" width="1.44140625" style="22" customWidth="1"/>
    <col min="11820" max="11820" width="11.5546875" style="22"/>
    <col min="11821" max="11821" width="1.44140625" style="22" customWidth="1"/>
    <col min="11822" max="11822" width="10.77734375" style="22" customWidth="1"/>
    <col min="11823" max="11823" width="1.44140625" style="22" customWidth="1"/>
    <col min="11824" max="11824" width="9.21875" style="22" customWidth="1"/>
    <col min="11825" max="11825" width="0.88671875" style="22" customWidth="1"/>
    <col min="11826" max="11826" width="10.21875" style="22" customWidth="1"/>
    <col min="11827" max="11827" width="1.109375" style="22" customWidth="1"/>
    <col min="11828" max="11828" width="8.5546875" style="22" customWidth="1"/>
    <col min="11829" max="11829" width="1" style="22" customWidth="1"/>
    <col min="11830" max="11830" width="9.44140625" style="22" customWidth="1"/>
    <col min="11831" max="11831" width="1.109375" style="22" customWidth="1"/>
    <col min="11832" max="11832" width="9.21875" style="22" customWidth="1"/>
    <col min="11833" max="11833" width="1.44140625" style="22" customWidth="1"/>
    <col min="11834" max="11834" width="10.33203125" style="22" customWidth="1"/>
    <col min="11835" max="11835" width="2.21875" style="22" customWidth="1"/>
    <col min="11836" max="11836" width="4.109375" style="22" customWidth="1"/>
    <col min="11837" max="11837" width="1.109375" style="22" customWidth="1"/>
    <col min="11838" max="11838" width="7.6640625" style="22" customWidth="1"/>
    <col min="11839" max="11839" width="1.44140625" style="22" customWidth="1"/>
    <col min="11840" max="11840" width="11.5546875" style="22"/>
    <col min="11841" max="11841" width="1.44140625" style="22" customWidth="1"/>
    <col min="11842" max="11842" width="11.5546875" style="22"/>
    <col min="11843" max="11843" width="1.44140625" style="22" customWidth="1"/>
    <col min="11844" max="11844" width="11.5546875" style="22"/>
    <col min="11845" max="11845" width="1.44140625" style="22" customWidth="1"/>
    <col min="11846" max="11846" width="11.5546875" style="22"/>
    <col min="11847" max="11847" width="1.44140625" style="22" customWidth="1"/>
    <col min="11848" max="12032" width="11.5546875" style="22"/>
    <col min="12033" max="12033" width="4.5546875" style="22" customWidth="1"/>
    <col min="12034" max="12034" width="1.44140625" style="22" customWidth="1"/>
    <col min="12035" max="12035" width="15.44140625" style="22" customWidth="1"/>
    <col min="12036" max="12036" width="1.44140625" style="22" customWidth="1"/>
    <col min="12037" max="12037" width="11.6640625" style="22" customWidth="1"/>
    <col min="12038" max="12038" width="1.44140625" style="22" customWidth="1"/>
    <col min="12039" max="12039" width="8" style="22" customWidth="1"/>
    <col min="12040" max="12040" width="1.44140625" style="22" customWidth="1"/>
    <col min="12041" max="12041" width="7.33203125" style="22" customWidth="1"/>
    <col min="12042" max="12042" width="1.44140625" style="22" customWidth="1"/>
    <col min="12043" max="12043" width="11.5546875" style="22"/>
    <col min="12044" max="12044" width="1.44140625" style="22" customWidth="1"/>
    <col min="12045" max="12045" width="11.77734375" style="22" customWidth="1"/>
    <col min="12046" max="12046" width="1.44140625" style="22" customWidth="1"/>
    <col min="12047" max="12047" width="7.6640625" style="22" customWidth="1"/>
    <col min="12048" max="12048" width="1.44140625" style="22" customWidth="1"/>
    <col min="12049" max="12049" width="7.6640625" style="22" customWidth="1"/>
    <col min="12050" max="12050" width="1.44140625" style="22" customWidth="1"/>
    <col min="12051" max="12051" width="11.77734375" style="22" bestFit="1" customWidth="1"/>
    <col min="12052" max="12052" width="1.44140625" style="22" customWidth="1"/>
    <col min="12053" max="12053" width="7.33203125" style="22" customWidth="1"/>
    <col min="12054" max="12054" width="1.44140625" style="22" customWidth="1"/>
    <col min="12055" max="12055" width="7.5546875" style="22" customWidth="1"/>
    <col min="12056" max="12056" width="1.44140625" style="22" customWidth="1"/>
    <col min="12057" max="12057" width="10.77734375" style="22" customWidth="1"/>
    <col min="12058" max="12058" width="1.44140625" style="22" customWidth="1"/>
    <col min="12059" max="12059" width="10.33203125" style="22" customWidth="1"/>
    <col min="12060" max="12060" width="1.44140625" style="22" customWidth="1"/>
    <col min="12061" max="12061" width="9.5546875" style="22" customWidth="1"/>
    <col min="12062" max="12062" width="1" style="22" customWidth="1"/>
    <col min="12063" max="12063" width="1.44140625" style="22" customWidth="1"/>
    <col min="12064" max="12064" width="13.109375" style="22" customWidth="1"/>
    <col min="12065" max="12065" width="1.44140625" style="22" customWidth="1"/>
    <col min="12066" max="12066" width="8.44140625" style="22" customWidth="1"/>
    <col min="12067" max="12067" width="1.44140625" style="22" customWidth="1"/>
    <col min="12068" max="12068" width="8.44140625" style="22" customWidth="1"/>
    <col min="12069" max="12069" width="1.44140625" style="22" customWidth="1"/>
    <col min="12070" max="12070" width="11.5546875" style="22"/>
    <col min="12071" max="12071" width="1.44140625" style="22" customWidth="1"/>
    <col min="12072" max="12072" width="8.44140625" style="22" customWidth="1"/>
    <col min="12073" max="12073" width="1.44140625" style="22" customWidth="1"/>
    <col min="12074" max="12074" width="7.6640625" style="22" customWidth="1"/>
    <col min="12075" max="12075" width="1.44140625" style="22" customWidth="1"/>
    <col min="12076" max="12076" width="11.5546875" style="22"/>
    <col min="12077" max="12077" width="1.44140625" style="22" customWidth="1"/>
    <col min="12078" max="12078" width="10.77734375" style="22" customWidth="1"/>
    <col min="12079" max="12079" width="1.44140625" style="22" customWidth="1"/>
    <col min="12080" max="12080" width="9.21875" style="22" customWidth="1"/>
    <col min="12081" max="12081" width="0.88671875" style="22" customWidth="1"/>
    <col min="12082" max="12082" width="10.21875" style="22" customWidth="1"/>
    <col min="12083" max="12083" width="1.109375" style="22" customWidth="1"/>
    <col min="12084" max="12084" width="8.5546875" style="22" customWidth="1"/>
    <col min="12085" max="12085" width="1" style="22" customWidth="1"/>
    <col min="12086" max="12086" width="9.44140625" style="22" customWidth="1"/>
    <col min="12087" max="12087" width="1.109375" style="22" customWidth="1"/>
    <col min="12088" max="12088" width="9.21875" style="22" customWidth="1"/>
    <col min="12089" max="12089" width="1.44140625" style="22" customWidth="1"/>
    <col min="12090" max="12090" width="10.33203125" style="22" customWidth="1"/>
    <col min="12091" max="12091" width="2.21875" style="22" customWidth="1"/>
    <col min="12092" max="12092" width="4.109375" style="22" customWidth="1"/>
    <col min="12093" max="12093" width="1.109375" style="22" customWidth="1"/>
    <col min="12094" max="12094" width="7.6640625" style="22" customWidth="1"/>
    <col min="12095" max="12095" width="1.44140625" style="22" customWidth="1"/>
    <col min="12096" max="12096" width="11.5546875" style="22"/>
    <col min="12097" max="12097" width="1.44140625" style="22" customWidth="1"/>
    <col min="12098" max="12098" width="11.5546875" style="22"/>
    <col min="12099" max="12099" width="1.44140625" style="22" customWidth="1"/>
    <col min="12100" max="12100" width="11.5546875" style="22"/>
    <col min="12101" max="12101" width="1.44140625" style="22" customWidth="1"/>
    <col min="12102" max="12102" width="11.5546875" style="22"/>
    <col min="12103" max="12103" width="1.44140625" style="22" customWidth="1"/>
    <col min="12104" max="12288" width="11.5546875" style="22"/>
    <col min="12289" max="12289" width="4.5546875" style="22" customWidth="1"/>
    <col min="12290" max="12290" width="1.44140625" style="22" customWidth="1"/>
    <col min="12291" max="12291" width="15.44140625" style="22" customWidth="1"/>
    <col min="12292" max="12292" width="1.44140625" style="22" customWidth="1"/>
    <col min="12293" max="12293" width="11.6640625" style="22" customWidth="1"/>
    <col min="12294" max="12294" width="1.44140625" style="22" customWidth="1"/>
    <col min="12295" max="12295" width="8" style="22" customWidth="1"/>
    <col min="12296" max="12296" width="1.44140625" style="22" customWidth="1"/>
    <col min="12297" max="12297" width="7.33203125" style="22" customWidth="1"/>
    <col min="12298" max="12298" width="1.44140625" style="22" customWidth="1"/>
    <col min="12299" max="12299" width="11.5546875" style="22"/>
    <col min="12300" max="12300" width="1.44140625" style="22" customWidth="1"/>
    <col min="12301" max="12301" width="11.77734375" style="22" customWidth="1"/>
    <col min="12302" max="12302" width="1.44140625" style="22" customWidth="1"/>
    <col min="12303" max="12303" width="7.6640625" style="22" customWidth="1"/>
    <col min="12304" max="12304" width="1.44140625" style="22" customWidth="1"/>
    <col min="12305" max="12305" width="7.6640625" style="22" customWidth="1"/>
    <col min="12306" max="12306" width="1.44140625" style="22" customWidth="1"/>
    <col min="12307" max="12307" width="11.77734375" style="22" bestFit="1" customWidth="1"/>
    <col min="12308" max="12308" width="1.44140625" style="22" customWidth="1"/>
    <col min="12309" max="12309" width="7.33203125" style="22" customWidth="1"/>
    <col min="12310" max="12310" width="1.44140625" style="22" customWidth="1"/>
    <col min="12311" max="12311" width="7.5546875" style="22" customWidth="1"/>
    <col min="12312" max="12312" width="1.44140625" style="22" customWidth="1"/>
    <col min="12313" max="12313" width="10.77734375" style="22" customWidth="1"/>
    <col min="12314" max="12314" width="1.44140625" style="22" customWidth="1"/>
    <col min="12315" max="12315" width="10.33203125" style="22" customWidth="1"/>
    <col min="12316" max="12316" width="1.44140625" style="22" customWidth="1"/>
    <col min="12317" max="12317" width="9.5546875" style="22" customWidth="1"/>
    <col min="12318" max="12318" width="1" style="22" customWidth="1"/>
    <col min="12319" max="12319" width="1.44140625" style="22" customWidth="1"/>
    <col min="12320" max="12320" width="13.109375" style="22" customWidth="1"/>
    <col min="12321" max="12321" width="1.44140625" style="22" customWidth="1"/>
    <col min="12322" max="12322" width="8.44140625" style="22" customWidth="1"/>
    <col min="12323" max="12323" width="1.44140625" style="22" customWidth="1"/>
    <col min="12324" max="12324" width="8.44140625" style="22" customWidth="1"/>
    <col min="12325" max="12325" width="1.44140625" style="22" customWidth="1"/>
    <col min="12326" max="12326" width="11.5546875" style="22"/>
    <col min="12327" max="12327" width="1.44140625" style="22" customWidth="1"/>
    <col min="12328" max="12328" width="8.44140625" style="22" customWidth="1"/>
    <col min="12329" max="12329" width="1.44140625" style="22" customWidth="1"/>
    <col min="12330" max="12330" width="7.6640625" style="22" customWidth="1"/>
    <col min="12331" max="12331" width="1.44140625" style="22" customWidth="1"/>
    <col min="12332" max="12332" width="11.5546875" style="22"/>
    <col min="12333" max="12333" width="1.44140625" style="22" customWidth="1"/>
    <col min="12334" max="12334" width="10.77734375" style="22" customWidth="1"/>
    <col min="12335" max="12335" width="1.44140625" style="22" customWidth="1"/>
    <col min="12336" max="12336" width="9.21875" style="22" customWidth="1"/>
    <col min="12337" max="12337" width="0.88671875" style="22" customWidth="1"/>
    <col min="12338" max="12338" width="10.21875" style="22" customWidth="1"/>
    <col min="12339" max="12339" width="1.109375" style="22" customWidth="1"/>
    <col min="12340" max="12340" width="8.5546875" style="22" customWidth="1"/>
    <col min="12341" max="12341" width="1" style="22" customWidth="1"/>
    <col min="12342" max="12342" width="9.44140625" style="22" customWidth="1"/>
    <col min="12343" max="12343" width="1.109375" style="22" customWidth="1"/>
    <col min="12344" max="12344" width="9.21875" style="22" customWidth="1"/>
    <col min="12345" max="12345" width="1.44140625" style="22" customWidth="1"/>
    <col min="12346" max="12346" width="10.33203125" style="22" customWidth="1"/>
    <col min="12347" max="12347" width="2.21875" style="22" customWidth="1"/>
    <col min="12348" max="12348" width="4.109375" style="22" customWidth="1"/>
    <col min="12349" max="12349" width="1.109375" style="22" customWidth="1"/>
    <col min="12350" max="12350" width="7.6640625" style="22" customWidth="1"/>
    <col min="12351" max="12351" width="1.44140625" style="22" customWidth="1"/>
    <col min="12352" max="12352" width="11.5546875" style="22"/>
    <col min="12353" max="12353" width="1.44140625" style="22" customWidth="1"/>
    <col min="12354" max="12354" width="11.5546875" style="22"/>
    <col min="12355" max="12355" width="1.44140625" style="22" customWidth="1"/>
    <col min="12356" max="12356" width="11.5546875" style="22"/>
    <col min="12357" max="12357" width="1.44140625" style="22" customWidth="1"/>
    <col min="12358" max="12358" width="11.5546875" style="22"/>
    <col min="12359" max="12359" width="1.44140625" style="22" customWidth="1"/>
    <col min="12360" max="12544" width="11.5546875" style="22"/>
    <col min="12545" max="12545" width="4.5546875" style="22" customWidth="1"/>
    <col min="12546" max="12546" width="1.44140625" style="22" customWidth="1"/>
    <col min="12547" max="12547" width="15.44140625" style="22" customWidth="1"/>
    <col min="12548" max="12548" width="1.44140625" style="22" customWidth="1"/>
    <col min="12549" max="12549" width="11.6640625" style="22" customWidth="1"/>
    <col min="12550" max="12550" width="1.44140625" style="22" customWidth="1"/>
    <col min="12551" max="12551" width="8" style="22" customWidth="1"/>
    <col min="12552" max="12552" width="1.44140625" style="22" customWidth="1"/>
    <col min="12553" max="12553" width="7.33203125" style="22" customWidth="1"/>
    <col min="12554" max="12554" width="1.44140625" style="22" customWidth="1"/>
    <col min="12555" max="12555" width="11.5546875" style="22"/>
    <col min="12556" max="12556" width="1.44140625" style="22" customWidth="1"/>
    <col min="12557" max="12557" width="11.77734375" style="22" customWidth="1"/>
    <col min="12558" max="12558" width="1.44140625" style="22" customWidth="1"/>
    <col min="12559" max="12559" width="7.6640625" style="22" customWidth="1"/>
    <col min="12560" max="12560" width="1.44140625" style="22" customWidth="1"/>
    <col min="12561" max="12561" width="7.6640625" style="22" customWidth="1"/>
    <col min="12562" max="12562" width="1.44140625" style="22" customWidth="1"/>
    <col min="12563" max="12563" width="11.77734375" style="22" bestFit="1" customWidth="1"/>
    <col min="12564" max="12564" width="1.44140625" style="22" customWidth="1"/>
    <col min="12565" max="12565" width="7.33203125" style="22" customWidth="1"/>
    <col min="12566" max="12566" width="1.44140625" style="22" customWidth="1"/>
    <col min="12567" max="12567" width="7.5546875" style="22" customWidth="1"/>
    <col min="12568" max="12568" width="1.44140625" style="22" customWidth="1"/>
    <col min="12569" max="12569" width="10.77734375" style="22" customWidth="1"/>
    <col min="12570" max="12570" width="1.44140625" style="22" customWidth="1"/>
    <col min="12571" max="12571" width="10.33203125" style="22" customWidth="1"/>
    <col min="12572" max="12572" width="1.44140625" style="22" customWidth="1"/>
    <col min="12573" max="12573" width="9.5546875" style="22" customWidth="1"/>
    <col min="12574" max="12574" width="1" style="22" customWidth="1"/>
    <col min="12575" max="12575" width="1.44140625" style="22" customWidth="1"/>
    <col min="12576" max="12576" width="13.109375" style="22" customWidth="1"/>
    <col min="12577" max="12577" width="1.44140625" style="22" customWidth="1"/>
    <col min="12578" max="12578" width="8.44140625" style="22" customWidth="1"/>
    <col min="12579" max="12579" width="1.44140625" style="22" customWidth="1"/>
    <col min="12580" max="12580" width="8.44140625" style="22" customWidth="1"/>
    <col min="12581" max="12581" width="1.44140625" style="22" customWidth="1"/>
    <col min="12582" max="12582" width="11.5546875" style="22"/>
    <col min="12583" max="12583" width="1.44140625" style="22" customWidth="1"/>
    <col min="12584" max="12584" width="8.44140625" style="22" customWidth="1"/>
    <col min="12585" max="12585" width="1.44140625" style="22" customWidth="1"/>
    <col min="12586" max="12586" width="7.6640625" style="22" customWidth="1"/>
    <col min="12587" max="12587" width="1.44140625" style="22" customWidth="1"/>
    <col min="12588" max="12588" width="11.5546875" style="22"/>
    <col min="12589" max="12589" width="1.44140625" style="22" customWidth="1"/>
    <col min="12590" max="12590" width="10.77734375" style="22" customWidth="1"/>
    <col min="12591" max="12591" width="1.44140625" style="22" customWidth="1"/>
    <col min="12592" max="12592" width="9.21875" style="22" customWidth="1"/>
    <col min="12593" max="12593" width="0.88671875" style="22" customWidth="1"/>
    <col min="12594" max="12594" width="10.21875" style="22" customWidth="1"/>
    <col min="12595" max="12595" width="1.109375" style="22" customWidth="1"/>
    <col min="12596" max="12596" width="8.5546875" style="22" customWidth="1"/>
    <col min="12597" max="12597" width="1" style="22" customWidth="1"/>
    <col min="12598" max="12598" width="9.44140625" style="22" customWidth="1"/>
    <col min="12599" max="12599" width="1.109375" style="22" customWidth="1"/>
    <col min="12600" max="12600" width="9.21875" style="22" customWidth="1"/>
    <col min="12601" max="12601" width="1.44140625" style="22" customWidth="1"/>
    <col min="12602" max="12602" width="10.33203125" style="22" customWidth="1"/>
    <col min="12603" max="12603" width="2.21875" style="22" customWidth="1"/>
    <col min="12604" max="12604" width="4.109375" style="22" customWidth="1"/>
    <col min="12605" max="12605" width="1.109375" style="22" customWidth="1"/>
    <col min="12606" max="12606" width="7.6640625" style="22" customWidth="1"/>
    <col min="12607" max="12607" width="1.44140625" style="22" customWidth="1"/>
    <col min="12608" max="12608" width="11.5546875" style="22"/>
    <col min="12609" max="12609" width="1.44140625" style="22" customWidth="1"/>
    <col min="12610" max="12610" width="11.5546875" style="22"/>
    <col min="12611" max="12611" width="1.44140625" style="22" customWidth="1"/>
    <col min="12612" max="12612" width="11.5546875" style="22"/>
    <col min="12613" max="12613" width="1.44140625" style="22" customWidth="1"/>
    <col min="12614" max="12614" width="11.5546875" style="22"/>
    <col min="12615" max="12615" width="1.44140625" style="22" customWidth="1"/>
    <col min="12616" max="12800" width="11.5546875" style="22"/>
    <col min="12801" max="12801" width="4.5546875" style="22" customWidth="1"/>
    <col min="12802" max="12802" width="1.44140625" style="22" customWidth="1"/>
    <col min="12803" max="12803" width="15.44140625" style="22" customWidth="1"/>
    <col min="12804" max="12804" width="1.44140625" style="22" customWidth="1"/>
    <col min="12805" max="12805" width="11.6640625" style="22" customWidth="1"/>
    <col min="12806" max="12806" width="1.44140625" style="22" customWidth="1"/>
    <col min="12807" max="12807" width="8" style="22" customWidth="1"/>
    <col min="12808" max="12808" width="1.44140625" style="22" customWidth="1"/>
    <col min="12809" max="12809" width="7.33203125" style="22" customWidth="1"/>
    <col min="12810" max="12810" width="1.44140625" style="22" customWidth="1"/>
    <col min="12811" max="12811" width="11.5546875" style="22"/>
    <col min="12812" max="12812" width="1.44140625" style="22" customWidth="1"/>
    <col min="12813" max="12813" width="11.77734375" style="22" customWidth="1"/>
    <col min="12814" max="12814" width="1.44140625" style="22" customWidth="1"/>
    <col min="12815" max="12815" width="7.6640625" style="22" customWidth="1"/>
    <col min="12816" max="12816" width="1.44140625" style="22" customWidth="1"/>
    <col min="12817" max="12817" width="7.6640625" style="22" customWidth="1"/>
    <col min="12818" max="12818" width="1.44140625" style="22" customWidth="1"/>
    <col min="12819" max="12819" width="11.77734375" style="22" bestFit="1" customWidth="1"/>
    <col min="12820" max="12820" width="1.44140625" style="22" customWidth="1"/>
    <col min="12821" max="12821" width="7.33203125" style="22" customWidth="1"/>
    <col min="12822" max="12822" width="1.44140625" style="22" customWidth="1"/>
    <col min="12823" max="12823" width="7.5546875" style="22" customWidth="1"/>
    <col min="12824" max="12824" width="1.44140625" style="22" customWidth="1"/>
    <col min="12825" max="12825" width="10.77734375" style="22" customWidth="1"/>
    <col min="12826" max="12826" width="1.44140625" style="22" customWidth="1"/>
    <col min="12827" max="12827" width="10.33203125" style="22" customWidth="1"/>
    <col min="12828" max="12828" width="1.44140625" style="22" customWidth="1"/>
    <col min="12829" max="12829" width="9.5546875" style="22" customWidth="1"/>
    <col min="12830" max="12830" width="1" style="22" customWidth="1"/>
    <col min="12831" max="12831" width="1.44140625" style="22" customWidth="1"/>
    <col min="12832" max="12832" width="13.109375" style="22" customWidth="1"/>
    <col min="12833" max="12833" width="1.44140625" style="22" customWidth="1"/>
    <col min="12834" max="12834" width="8.44140625" style="22" customWidth="1"/>
    <col min="12835" max="12835" width="1.44140625" style="22" customWidth="1"/>
    <col min="12836" max="12836" width="8.44140625" style="22" customWidth="1"/>
    <col min="12837" max="12837" width="1.44140625" style="22" customWidth="1"/>
    <col min="12838" max="12838" width="11.5546875" style="22"/>
    <col min="12839" max="12839" width="1.44140625" style="22" customWidth="1"/>
    <col min="12840" max="12840" width="8.44140625" style="22" customWidth="1"/>
    <col min="12841" max="12841" width="1.44140625" style="22" customWidth="1"/>
    <col min="12842" max="12842" width="7.6640625" style="22" customWidth="1"/>
    <col min="12843" max="12843" width="1.44140625" style="22" customWidth="1"/>
    <col min="12844" max="12844" width="11.5546875" style="22"/>
    <col min="12845" max="12845" width="1.44140625" style="22" customWidth="1"/>
    <col min="12846" max="12846" width="10.77734375" style="22" customWidth="1"/>
    <col min="12847" max="12847" width="1.44140625" style="22" customWidth="1"/>
    <col min="12848" max="12848" width="9.21875" style="22" customWidth="1"/>
    <col min="12849" max="12849" width="0.88671875" style="22" customWidth="1"/>
    <col min="12850" max="12850" width="10.21875" style="22" customWidth="1"/>
    <col min="12851" max="12851" width="1.109375" style="22" customWidth="1"/>
    <col min="12852" max="12852" width="8.5546875" style="22" customWidth="1"/>
    <col min="12853" max="12853" width="1" style="22" customWidth="1"/>
    <col min="12854" max="12854" width="9.44140625" style="22" customWidth="1"/>
    <col min="12855" max="12855" width="1.109375" style="22" customWidth="1"/>
    <col min="12856" max="12856" width="9.21875" style="22" customWidth="1"/>
    <col min="12857" max="12857" width="1.44140625" style="22" customWidth="1"/>
    <col min="12858" max="12858" width="10.33203125" style="22" customWidth="1"/>
    <col min="12859" max="12859" width="2.21875" style="22" customWidth="1"/>
    <col min="12860" max="12860" width="4.109375" style="22" customWidth="1"/>
    <col min="12861" max="12861" width="1.109375" style="22" customWidth="1"/>
    <col min="12862" max="12862" width="7.6640625" style="22" customWidth="1"/>
    <col min="12863" max="12863" width="1.44140625" style="22" customWidth="1"/>
    <col min="12864" max="12864" width="11.5546875" style="22"/>
    <col min="12865" max="12865" width="1.44140625" style="22" customWidth="1"/>
    <col min="12866" max="12866" width="11.5546875" style="22"/>
    <col min="12867" max="12867" width="1.44140625" style="22" customWidth="1"/>
    <col min="12868" max="12868" width="11.5546875" style="22"/>
    <col min="12869" max="12869" width="1.44140625" style="22" customWidth="1"/>
    <col min="12870" max="12870" width="11.5546875" style="22"/>
    <col min="12871" max="12871" width="1.44140625" style="22" customWidth="1"/>
    <col min="12872" max="13056" width="11.5546875" style="22"/>
    <col min="13057" max="13057" width="4.5546875" style="22" customWidth="1"/>
    <col min="13058" max="13058" width="1.44140625" style="22" customWidth="1"/>
    <col min="13059" max="13059" width="15.44140625" style="22" customWidth="1"/>
    <col min="13060" max="13060" width="1.44140625" style="22" customWidth="1"/>
    <col min="13061" max="13061" width="11.6640625" style="22" customWidth="1"/>
    <col min="13062" max="13062" width="1.44140625" style="22" customWidth="1"/>
    <col min="13063" max="13063" width="8" style="22" customWidth="1"/>
    <col min="13064" max="13064" width="1.44140625" style="22" customWidth="1"/>
    <col min="13065" max="13065" width="7.33203125" style="22" customWidth="1"/>
    <col min="13066" max="13066" width="1.44140625" style="22" customWidth="1"/>
    <col min="13067" max="13067" width="11.5546875" style="22"/>
    <col min="13068" max="13068" width="1.44140625" style="22" customWidth="1"/>
    <col min="13069" max="13069" width="11.77734375" style="22" customWidth="1"/>
    <col min="13070" max="13070" width="1.44140625" style="22" customWidth="1"/>
    <col min="13071" max="13071" width="7.6640625" style="22" customWidth="1"/>
    <col min="13072" max="13072" width="1.44140625" style="22" customWidth="1"/>
    <col min="13073" max="13073" width="7.6640625" style="22" customWidth="1"/>
    <col min="13074" max="13074" width="1.44140625" style="22" customWidth="1"/>
    <col min="13075" max="13075" width="11.77734375" style="22" bestFit="1" customWidth="1"/>
    <col min="13076" max="13076" width="1.44140625" style="22" customWidth="1"/>
    <col min="13077" max="13077" width="7.33203125" style="22" customWidth="1"/>
    <col min="13078" max="13078" width="1.44140625" style="22" customWidth="1"/>
    <col min="13079" max="13079" width="7.5546875" style="22" customWidth="1"/>
    <col min="13080" max="13080" width="1.44140625" style="22" customWidth="1"/>
    <col min="13081" max="13081" width="10.77734375" style="22" customWidth="1"/>
    <col min="13082" max="13082" width="1.44140625" style="22" customWidth="1"/>
    <col min="13083" max="13083" width="10.33203125" style="22" customWidth="1"/>
    <col min="13084" max="13084" width="1.44140625" style="22" customWidth="1"/>
    <col min="13085" max="13085" width="9.5546875" style="22" customWidth="1"/>
    <col min="13086" max="13086" width="1" style="22" customWidth="1"/>
    <col min="13087" max="13087" width="1.44140625" style="22" customWidth="1"/>
    <col min="13088" max="13088" width="13.109375" style="22" customWidth="1"/>
    <col min="13089" max="13089" width="1.44140625" style="22" customWidth="1"/>
    <col min="13090" max="13090" width="8.44140625" style="22" customWidth="1"/>
    <col min="13091" max="13091" width="1.44140625" style="22" customWidth="1"/>
    <col min="13092" max="13092" width="8.44140625" style="22" customWidth="1"/>
    <col min="13093" max="13093" width="1.44140625" style="22" customWidth="1"/>
    <col min="13094" max="13094" width="11.5546875" style="22"/>
    <col min="13095" max="13095" width="1.44140625" style="22" customWidth="1"/>
    <col min="13096" max="13096" width="8.44140625" style="22" customWidth="1"/>
    <col min="13097" max="13097" width="1.44140625" style="22" customWidth="1"/>
    <col min="13098" max="13098" width="7.6640625" style="22" customWidth="1"/>
    <col min="13099" max="13099" width="1.44140625" style="22" customWidth="1"/>
    <col min="13100" max="13100" width="11.5546875" style="22"/>
    <col min="13101" max="13101" width="1.44140625" style="22" customWidth="1"/>
    <col min="13102" max="13102" width="10.77734375" style="22" customWidth="1"/>
    <col min="13103" max="13103" width="1.44140625" style="22" customWidth="1"/>
    <col min="13104" max="13104" width="9.21875" style="22" customWidth="1"/>
    <col min="13105" max="13105" width="0.88671875" style="22" customWidth="1"/>
    <col min="13106" max="13106" width="10.21875" style="22" customWidth="1"/>
    <col min="13107" max="13107" width="1.109375" style="22" customWidth="1"/>
    <col min="13108" max="13108" width="8.5546875" style="22" customWidth="1"/>
    <col min="13109" max="13109" width="1" style="22" customWidth="1"/>
    <col min="13110" max="13110" width="9.44140625" style="22" customWidth="1"/>
    <col min="13111" max="13111" width="1.109375" style="22" customWidth="1"/>
    <col min="13112" max="13112" width="9.21875" style="22" customWidth="1"/>
    <col min="13113" max="13113" width="1.44140625" style="22" customWidth="1"/>
    <col min="13114" max="13114" width="10.33203125" style="22" customWidth="1"/>
    <col min="13115" max="13115" width="2.21875" style="22" customWidth="1"/>
    <col min="13116" max="13116" width="4.109375" style="22" customWidth="1"/>
    <col min="13117" max="13117" width="1.109375" style="22" customWidth="1"/>
    <col min="13118" max="13118" width="7.6640625" style="22" customWidth="1"/>
    <col min="13119" max="13119" width="1.44140625" style="22" customWidth="1"/>
    <col min="13120" max="13120" width="11.5546875" style="22"/>
    <col min="13121" max="13121" width="1.44140625" style="22" customWidth="1"/>
    <col min="13122" max="13122" width="11.5546875" style="22"/>
    <col min="13123" max="13123" width="1.44140625" style="22" customWidth="1"/>
    <col min="13124" max="13124" width="11.5546875" style="22"/>
    <col min="13125" max="13125" width="1.44140625" style="22" customWidth="1"/>
    <col min="13126" max="13126" width="11.5546875" style="22"/>
    <col min="13127" max="13127" width="1.44140625" style="22" customWidth="1"/>
    <col min="13128" max="13312" width="11.5546875" style="22"/>
    <col min="13313" max="13313" width="4.5546875" style="22" customWidth="1"/>
    <col min="13314" max="13314" width="1.44140625" style="22" customWidth="1"/>
    <col min="13315" max="13315" width="15.44140625" style="22" customWidth="1"/>
    <col min="13316" max="13316" width="1.44140625" style="22" customWidth="1"/>
    <col min="13317" max="13317" width="11.6640625" style="22" customWidth="1"/>
    <col min="13318" max="13318" width="1.44140625" style="22" customWidth="1"/>
    <col min="13319" max="13319" width="8" style="22" customWidth="1"/>
    <col min="13320" max="13320" width="1.44140625" style="22" customWidth="1"/>
    <col min="13321" max="13321" width="7.33203125" style="22" customWidth="1"/>
    <col min="13322" max="13322" width="1.44140625" style="22" customWidth="1"/>
    <col min="13323" max="13323" width="11.5546875" style="22"/>
    <col min="13324" max="13324" width="1.44140625" style="22" customWidth="1"/>
    <col min="13325" max="13325" width="11.77734375" style="22" customWidth="1"/>
    <col min="13326" max="13326" width="1.44140625" style="22" customWidth="1"/>
    <col min="13327" max="13327" width="7.6640625" style="22" customWidth="1"/>
    <col min="13328" max="13328" width="1.44140625" style="22" customWidth="1"/>
    <col min="13329" max="13329" width="7.6640625" style="22" customWidth="1"/>
    <col min="13330" max="13330" width="1.44140625" style="22" customWidth="1"/>
    <col min="13331" max="13331" width="11.77734375" style="22" bestFit="1" customWidth="1"/>
    <col min="13332" max="13332" width="1.44140625" style="22" customWidth="1"/>
    <col min="13333" max="13333" width="7.33203125" style="22" customWidth="1"/>
    <col min="13334" max="13334" width="1.44140625" style="22" customWidth="1"/>
    <col min="13335" max="13335" width="7.5546875" style="22" customWidth="1"/>
    <col min="13336" max="13336" width="1.44140625" style="22" customWidth="1"/>
    <col min="13337" max="13337" width="10.77734375" style="22" customWidth="1"/>
    <col min="13338" max="13338" width="1.44140625" style="22" customWidth="1"/>
    <col min="13339" max="13339" width="10.33203125" style="22" customWidth="1"/>
    <col min="13340" max="13340" width="1.44140625" style="22" customWidth="1"/>
    <col min="13341" max="13341" width="9.5546875" style="22" customWidth="1"/>
    <col min="13342" max="13342" width="1" style="22" customWidth="1"/>
    <col min="13343" max="13343" width="1.44140625" style="22" customWidth="1"/>
    <col min="13344" max="13344" width="13.109375" style="22" customWidth="1"/>
    <col min="13345" max="13345" width="1.44140625" style="22" customWidth="1"/>
    <col min="13346" max="13346" width="8.44140625" style="22" customWidth="1"/>
    <col min="13347" max="13347" width="1.44140625" style="22" customWidth="1"/>
    <col min="13348" max="13348" width="8.44140625" style="22" customWidth="1"/>
    <col min="13349" max="13349" width="1.44140625" style="22" customWidth="1"/>
    <col min="13350" max="13350" width="11.5546875" style="22"/>
    <col min="13351" max="13351" width="1.44140625" style="22" customWidth="1"/>
    <col min="13352" max="13352" width="8.44140625" style="22" customWidth="1"/>
    <col min="13353" max="13353" width="1.44140625" style="22" customWidth="1"/>
    <col min="13354" max="13354" width="7.6640625" style="22" customWidth="1"/>
    <col min="13355" max="13355" width="1.44140625" style="22" customWidth="1"/>
    <col min="13356" max="13356" width="11.5546875" style="22"/>
    <col min="13357" max="13357" width="1.44140625" style="22" customWidth="1"/>
    <col min="13358" max="13358" width="10.77734375" style="22" customWidth="1"/>
    <col min="13359" max="13359" width="1.44140625" style="22" customWidth="1"/>
    <col min="13360" max="13360" width="9.21875" style="22" customWidth="1"/>
    <col min="13361" max="13361" width="0.88671875" style="22" customWidth="1"/>
    <col min="13362" max="13362" width="10.21875" style="22" customWidth="1"/>
    <col min="13363" max="13363" width="1.109375" style="22" customWidth="1"/>
    <col min="13364" max="13364" width="8.5546875" style="22" customWidth="1"/>
    <col min="13365" max="13365" width="1" style="22" customWidth="1"/>
    <col min="13366" max="13366" width="9.44140625" style="22" customWidth="1"/>
    <col min="13367" max="13367" width="1.109375" style="22" customWidth="1"/>
    <col min="13368" max="13368" width="9.21875" style="22" customWidth="1"/>
    <col min="13369" max="13369" width="1.44140625" style="22" customWidth="1"/>
    <col min="13370" max="13370" width="10.33203125" style="22" customWidth="1"/>
    <col min="13371" max="13371" width="2.21875" style="22" customWidth="1"/>
    <col min="13372" max="13372" width="4.109375" style="22" customWidth="1"/>
    <col min="13373" max="13373" width="1.109375" style="22" customWidth="1"/>
    <col min="13374" max="13374" width="7.6640625" style="22" customWidth="1"/>
    <col min="13375" max="13375" width="1.44140625" style="22" customWidth="1"/>
    <col min="13376" max="13376" width="11.5546875" style="22"/>
    <col min="13377" max="13377" width="1.44140625" style="22" customWidth="1"/>
    <col min="13378" max="13378" width="11.5546875" style="22"/>
    <col min="13379" max="13379" width="1.44140625" style="22" customWidth="1"/>
    <col min="13380" max="13380" width="11.5546875" style="22"/>
    <col min="13381" max="13381" width="1.44140625" style="22" customWidth="1"/>
    <col min="13382" max="13382" width="11.5546875" style="22"/>
    <col min="13383" max="13383" width="1.44140625" style="22" customWidth="1"/>
    <col min="13384" max="13568" width="11.5546875" style="22"/>
    <col min="13569" max="13569" width="4.5546875" style="22" customWidth="1"/>
    <col min="13570" max="13570" width="1.44140625" style="22" customWidth="1"/>
    <col min="13571" max="13571" width="15.44140625" style="22" customWidth="1"/>
    <col min="13572" max="13572" width="1.44140625" style="22" customWidth="1"/>
    <col min="13573" max="13573" width="11.6640625" style="22" customWidth="1"/>
    <col min="13574" max="13574" width="1.44140625" style="22" customWidth="1"/>
    <col min="13575" max="13575" width="8" style="22" customWidth="1"/>
    <col min="13576" max="13576" width="1.44140625" style="22" customWidth="1"/>
    <col min="13577" max="13577" width="7.33203125" style="22" customWidth="1"/>
    <col min="13578" max="13578" width="1.44140625" style="22" customWidth="1"/>
    <col min="13579" max="13579" width="11.5546875" style="22"/>
    <col min="13580" max="13580" width="1.44140625" style="22" customWidth="1"/>
    <col min="13581" max="13581" width="11.77734375" style="22" customWidth="1"/>
    <col min="13582" max="13582" width="1.44140625" style="22" customWidth="1"/>
    <col min="13583" max="13583" width="7.6640625" style="22" customWidth="1"/>
    <col min="13584" max="13584" width="1.44140625" style="22" customWidth="1"/>
    <col min="13585" max="13585" width="7.6640625" style="22" customWidth="1"/>
    <col min="13586" max="13586" width="1.44140625" style="22" customWidth="1"/>
    <col min="13587" max="13587" width="11.77734375" style="22" bestFit="1" customWidth="1"/>
    <col min="13588" max="13588" width="1.44140625" style="22" customWidth="1"/>
    <col min="13589" max="13589" width="7.33203125" style="22" customWidth="1"/>
    <col min="13590" max="13590" width="1.44140625" style="22" customWidth="1"/>
    <col min="13591" max="13591" width="7.5546875" style="22" customWidth="1"/>
    <col min="13592" max="13592" width="1.44140625" style="22" customWidth="1"/>
    <col min="13593" max="13593" width="10.77734375" style="22" customWidth="1"/>
    <col min="13594" max="13594" width="1.44140625" style="22" customWidth="1"/>
    <col min="13595" max="13595" width="10.33203125" style="22" customWidth="1"/>
    <col min="13596" max="13596" width="1.44140625" style="22" customWidth="1"/>
    <col min="13597" max="13597" width="9.5546875" style="22" customWidth="1"/>
    <col min="13598" max="13598" width="1" style="22" customWidth="1"/>
    <col min="13599" max="13599" width="1.44140625" style="22" customWidth="1"/>
    <col min="13600" max="13600" width="13.109375" style="22" customWidth="1"/>
    <col min="13601" max="13601" width="1.44140625" style="22" customWidth="1"/>
    <col min="13602" max="13602" width="8.44140625" style="22" customWidth="1"/>
    <col min="13603" max="13603" width="1.44140625" style="22" customWidth="1"/>
    <col min="13604" max="13604" width="8.44140625" style="22" customWidth="1"/>
    <col min="13605" max="13605" width="1.44140625" style="22" customWidth="1"/>
    <col min="13606" max="13606" width="11.5546875" style="22"/>
    <col min="13607" max="13607" width="1.44140625" style="22" customWidth="1"/>
    <col min="13608" max="13608" width="8.44140625" style="22" customWidth="1"/>
    <col min="13609" max="13609" width="1.44140625" style="22" customWidth="1"/>
    <col min="13610" max="13610" width="7.6640625" style="22" customWidth="1"/>
    <col min="13611" max="13611" width="1.44140625" style="22" customWidth="1"/>
    <col min="13612" max="13612" width="11.5546875" style="22"/>
    <col min="13613" max="13613" width="1.44140625" style="22" customWidth="1"/>
    <col min="13614" max="13614" width="10.77734375" style="22" customWidth="1"/>
    <col min="13615" max="13615" width="1.44140625" style="22" customWidth="1"/>
    <col min="13616" max="13616" width="9.21875" style="22" customWidth="1"/>
    <col min="13617" max="13617" width="0.88671875" style="22" customWidth="1"/>
    <col min="13618" max="13618" width="10.21875" style="22" customWidth="1"/>
    <col min="13619" max="13619" width="1.109375" style="22" customWidth="1"/>
    <col min="13620" max="13620" width="8.5546875" style="22" customWidth="1"/>
    <col min="13621" max="13621" width="1" style="22" customWidth="1"/>
    <col min="13622" max="13622" width="9.44140625" style="22" customWidth="1"/>
    <col min="13623" max="13623" width="1.109375" style="22" customWidth="1"/>
    <col min="13624" max="13624" width="9.21875" style="22" customWidth="1"/>
    <col min="13625" max="13625" width="1.44140625" style="22" customWidth="1"/>
    <col min="13626" max="13626" width="10.33203125" style="22" customWidth="1"/>
    <col min="13627" max="13627" width="2.21875" style="22" customWidth="1"/>
    <col min="13628" max="13628" width="4.109375" style="22" customWidth="1"/>
    <col min="13629" max="13629" width="1.109375" style="22" customWidth="1"/>
    <col min="13630" max="13630" width="7.6640625" style="22" customWidth="1"/>
    <col min="13631" max="13631" width="1.44140625" style="22" customWidth="1"/>
    <col min="13632" max="13632" width="11.5546875" style="22"/>
    <col min="13633" max="13633" width="1.44140625" style="22" customWidth="1"/>
    <col min="13634" max="13634" width="11.5546875" style="22"/>
    <col min="13635" max="13635" width="1.44140625" style="22" customWidth="1"/>
    <col min="13636" max="13636" width="11.5546875" style="22"/>
    <col min="13637" max="13637" width="1.44140625" style="22" customWidth="1"/>
    <col min="13638" max="13638" width="11.5546875" style="22"/>
    <col min="13639" max="13639" width="1.44140625" style="22" customWidth="1"/>
    <col min="13640" max="13824" width="11.5546875" style="22"/>
    <col min="13825" max="13825" width="4.5546875" style="22" customWidth="1"/>
    <col min="13826" max="13826" width="1.44140625" style="22" customWidth="1"/>
    <col min="13827" max="13827" width="15.44140625" style="22" customWidth="1"/>
    <col min="13828" max="13828" width="1.44140625" style="22" customWidth="1"/>
    <col min="13829" max="13829" width="11.6640625" style="22" customWidth="1"/>
    <col min="13830" max="13830" width="1.44140625" style="22" customWidth="1"/>
    <col min="13831" max="13831" width="8" style="22" customWidth="1"/>
    <col min="13832" max="13832" width="1.44140625" style="22" customWidth="1"/>
    <col min="13833" max="13833" width="7.33203125" style="22" customWidth="1"/>
    <col min="13834" max="13834" width="1.44140625" style="22" customWidth="1"/>
    <col min="13835" max="13835" width="11.5546875" style="22"/>
    <col min="13836" max="13836" width="1.44140625" style="22" customWidth="1"/>
    <col min="13837" max="13837" width="11.77734375" style="22" customWidth="1"/>
    <col min="13838" max="13838" width="1.44140625" style="22" customWidth="1"/>
    <col min="13839" max="13839" width="7.6640625" style="22" customWidth="1"/>
    <col min="13840" max="13840" width="1.44140625" style="22" customWidth="1"/>
    <col min="13841" max="13841" width="7.6640625" style="22" customWidth="1"/>
    <col min="13842" max="13842" width="1.44140625" style="22" customWidth="1"/>
    <col min="13843" max="13843" width="11.77734375" style="22" bestFit="1" customWidth="1"/>
    <col min="13844" max="13844" width="1.44140625" style="22" customWidth="1"/>
    <col min="13845" max="13845" width="7.33203125" style="22" customWidth="1"/>
    <col min="13846" max="13846" width="1.44140625" style="22" customWidth="1"/>
    <col min="13847" max="13847" width="7.5546875" style="22" customWidth="1"/>
    <col min="13848" max="13848" width="1.44140625" style="22" customWidth="1"/>
    <col min="13849" max="13849" width="10.77734375" style="22" customWidth="1"/>
    <col min="13850" max="13850" width="1.44140625" style="22" customWidth="1"/>
    <col min="13851" max="13851" width="10.33203125" style="22" customWidth="1"/>
    <col min="13852" max="13852" width="1.44140625" style="22" customWidth="1"/>
    <col min="13853" max="13853" width="9.5546875" style="22" customWidth="1"/>
    <col min="13854" max="13854" width="1" style="22" customWidth="1"/>
    <col min="13855" max="13855" width="1.44140625" style="22" customWidth="1"/>
    <col min="13856" max="13856" width="13.109375" style="22" customWidth="1"/>
    <col min="13857" max="13857" width="1.44140625" style="22" customWidth="1"/>
    <col min="13858" max="13858" width="8.44140625" style="22" customWidth="1"/>
    <col min="13859" max="13859" width="1.44140625" style="22" customWidth="1"/>
    <col min="13860" max="13860" width="8.44140625" style="22" customWidth="1"/>
    <col min="13861" max="13861" width="1.44140625" style="22" customWidth="1"/>
    <col min="13862" max="13862" width="11.5546875" style="22"/>
    <col min="13863" max="13863" width="1.44140625" style="22" customWidth="1"/>
    <col min="13864" max="13864" width="8.44140625" style="22" customWidth="1"/>
    <col min="13865" max="13865" width="1.44140625" style="22" customWidth="1"/>
    <col min="13866" max="13866" width="7.6640625" style="22" customWidth="1"/>
    <col min="13867" max="13867" width="1.44140625" style="22" customWidth="1"/>
    <col min="13868" max="13868" width="11.5546875" style="22"/>
    <col min="13869" max="13869" width="1.44140625" style="22" customWidth="1"/>
    <col min="13870" max="13870" width="10.77734375" style="22" customWidth="1"/>
    <col min="13871" max="13871" width="1.44140625" style="22" customWidth="1"/>
    <col min="13872" max="13872" width="9.21875" style="22" customWidth="1"/>
    <col min="13873" max="13873" width="0.88671875" style="22" customWidth="1"/>
    <col min="13874" max="13874" width="10.21875" style="22" customWidth="1"/>
    <col min="13875" max="13875" width="1.109375" style="22" customWidth="1"/>
    <col min="13876" max="13876" width="8.5546875" style="22" customWidth="1"/>
    <col min="13877" max="13877" width="1" style="22" customWidth="1"/>
    <col min="13878" max="13878" width="9.44140625" style="22" customWidth="1"/>
    <col min="13879" max="13879" width="1.109375" style="22" customWidth="1"/>
    <col min="13880" max="13880" width="9.21875" style="22" customWidth="1"/>
    <col min="13881" max="13881" width="1.44140625" style="22" customWidth="1"/>
    <col min="13882" max="13882" width="10.33203125" style="22" customWidth="1"/>
    <col min="13883" max="13883" width="2.21875" style="22" customWidth="1"/>
    <col min="13884" max="13884" width="4.109375" style="22" customWidth="1"/>
    <col min="13885" max="13885" width="1.109375" style="22" customWidth="1"/>
    <col min="13886" max="13886" width="7.6640625" style="22" customWidth="1"/>
    <col min="13887" max="13887" width="1.44140625" style="22" customWidth="1"/>
    <col min="13888" max="13888" width="11.5546875" style="22"/>
    <col min="13889" max="13889" width="1.44140625" style="22" customWidth="1"/>
    <col min="13890" max="13890" width="11.5546875" style="22"/>
    <col min="13891" max="13891" width="1.44140625" style="22" customWidth="1"/>
    <col min="13892" max="13892" width="11.5546875" style="22"/>
    <col min="13893" max="13893" width="1.44140625" style="22" customWidth="1"/>
    <col min="13894" max="13894" width="11.5546875" style="22"/>
    <col min="13895" max="13895" width="1.44140625" style="22" customWidth="1"/>
    <col min="13896" max="14080" width="11.5546875" style="22"/>
    <col min="14081" max="14081" width="4.5546875" style="22" customWidth="1"/>
    <col min="14082" max="14082" width="1.44140625" style="22" customWidth="1"/>
    <col min="14083" max="14083" width="15.44140625" style="22" customWidth="1"/>
    <col min="14084" max="14084" width="1.44140625" style="22" customWidth="1"/>
    <col min="14085" max="14085" width="11.6640625" style="22" customWidth="1"/>
    <col min="14086" max="14086" width="1.44140625" style="22" customWidth="1"/>
    <col min="14087" max="14087" width="8" style="22" customWidth="1"/>
    <col min="14088" max="14088" width="1.44140625" style="22" customWidth="1"/>
    <col min="14089" max="14089" width="7.33203125" style="22" customWidth="1"/>
    <col min="14090" max="14090" width="1.44140625" style="22" customWidth="1"/>
    <col min="14091" max="14091" width="11.5546875" style="22"/>
    <col min="14092" max="14092" width="1.44140625" style="22" customWidth="1"/>
    <col min="14093" max="14093" width="11.77734375" style="22" customWidth="1"/>
    <col min="14094" max="14094" width="1.44140625" style="22" customWidth="1"/>
    <col min="14095" max="14095" width="7.6640625" style="22" customWidth="1"/>
    <col min="14096" max="14096" width="1.44140625" style="22" customWidth="1"/>
    <col min="14097" max="14097" width="7.6640625" style="22" customWidth="1"/>
    <col min="14098" max="14098" width="1.44140625" style="22" customWidth="1"/>
    <col min="14099" max="14099" width="11.77734375" style="22" bestFit="1" customWidth="1"/>
    <col min="14100" max="14100" width="1.44140625" style="22" customWidth="1"/>
    <col min="14101" max="14101" width="7.33203125" style="22" customWidth="1"/>
    <col min="14102" max="14102" width="1.44140625" style="22" customWidth="1"/>
    <col min="14103" max="14103" width="7.5546875" style="22" customWidth="1"/>
    <col min="14104" max="14104" width="1.44140625" style="22" customWidth="1"/>
    <col min="14105" max="14105" width="10.77734375" style="22" customWidth="1"/>
    <col min="14106" max="14106" width="1.44140625" style="22" customWidth="1"/>
    <col min="14107" max="14107" width="10.33203125" style="22" customWidth="1"/>
    <col min="14108" max="14108" width="1.44140625" style="22" customWidth="1"/>
    <col min="14109" max="14109" width="9.5546875" style="22" customWidth="1"/>
    <col min="14110" max="14110" width="1" style="22" customWidth="1"/>
    <col min="14111" max="14111" width="1.44140625" style="22" customWidth="1"/>
    <col min="14112" max="14112" width="13.109375" style="22" customWidth="1"/>
    <col min="14113" max="14113" width="1.44140625" style="22" customWidth="1"/>
    <col min="14114" max="14114" width="8.44140625" style="22" customWidth="1"/>
    <col min="14115" max="14115" width="1.44140625" style="22" customWidth="1"/>
    <col min="14116" max="14116" width="8.44140625" style="22" customWidth="1"/>
    <col min="14117" max="14117" width="1.44140625" style="22" customWidth="1"/>
    <col min="14118" max="14118" width="11.5546875" style="22"/>
    <col min="14119" max="14119" width="1.44140625" style="22" customWidth="1"/>
    <col min="14120" max="14120" width="8.44140625" style="22" customWidth="1"/>
    <col min="14121" max="14121" width="1.44140625" style="22" customWidth="1"/>
    <col min="14122" max="14122" width="7.6640625" style="22" customWidth="1"/>
    <col min="14123" max="14123" width="1.44140625" style="22" customWidth="1"/>
    <col min="14124" max="14124" width="11.5546875" style="22"/>
    <col min="14125" max="14125" width="1.44140625" style="22" customWidth="1"/>
    <col min="14126" max="14126" width="10.77734375" style="22" customWidth="1"/>
    <col min="14127" max="14127" width="1.44140625" style="22" customWidth="1"/>
    <col min="14128" max="14128" width="9.21875" style="22" customWidth="1"/>
    <col min="14129" max="14129" width="0.88671875" style="22" customWidth="1"/>
    <col min="14130" max="14130" width="10.21875" style="22" customWidth="1"/>
    <col min="14131" max="14131" width="1.109375" style="22" customWidth="1"/>
    <col min="14132" max="14132" width="8.5546875" style="22" customWidth="1"/>
    <col min="14133" max="14133" width="1" style="22" customWidth="1"/>
    <col min="14134" max="14134" width="9.44140625" style="22" customWidth="1"/>
    <col min="14135" max="14135" width="1.109375" style="22" customWidth="1"/>
    <col min="14136" max="14136" width="9.21875" style="22" customWidth="1"/>
    <col min="14137" max="14137" width="1.44140625" style="22" customWidth="1"/>
    <col min="14138" max="14138" width="10.33203125" style="22" customWidth="1"/>
    <col min="14139" max="14139" width="2.21875" style="22" customWidth="1"/>
    <col min="14140" max="14140" width="4.109375" style="22" customWidth="1"/>
    <col min="14141" max="14141" width="1.109375" style="22" customWidth="1"/>
    <col min="14142" max="14142" width="7.6640625" style="22" customWidth="1"/>
    <col min="14143" max="14143" width="1.44140625" style="22" customWidth="1"/>
    <col min="14144" max="14144" width="11.5546875" style="22"/>
    <col min="14145" max="14145" width="1.44140625" style="22" customWidth="1"/>
    <col min="14146" max="14146" width="11.5546875" style="22"/>
    <col min="14147" max="14147" width="1.44140625" style="22" customWidth="1"/>
    <col min="14148" max="14148" width="11.5546875" style="22"/>
    <col min="14149" max="14149" width="1.44140625" style="22" customWidth="1"/>
    <col min="14150" max="14150" width="11.5546875" style="22"/>
    <col min="14151" max="14151" width="1.44140625" style="22" customWidth="1"/>
    <col min="14152" max="14336" width="11.5546875" style="22"/>
    <col min="14337" max="14337" width="4.5546875" style="22" customWidth="1"/>
    <col min="14338" max="14338" width="1.44140625" style="22" customWidth="1"/>
    <col min="14339" max="14339" width="15.44140625" style="22" customWidth="1"/>
    <col min="14340" max="14340" width="1.44140625" style="22" customWidth="1"/>
    <col min="14341" max="14341" width="11.6640625" style="22" customWidth="1"/>
    <col min="14342" max="14342" width="1.44140625" style="22" customWidth="1"/>
    <col min="14343" max="14343" width="8" style="22" customWidth="1"/>
    <col min="14344" max="14344" width="1.44140625" style="22" customWidth="1"/>
    <col min="14345" max="14345" width="7.33203125" style="22" customWidth="1"/>
    <col min="14346" max="14346" width="1.44140625" style="22" customWidth="1"/>
    <col min="14347" max="14347" width="11.5546875" style="22"/>
    <col min="14348" max="14348" width="1.44140625" style="22" customWidth="1"/>
    <col min="14349" max="14349" width="11.77734375" style="22" customWidth="1"/>
    <col min="14350" max="14350" width="1.44140625" style="22" customWidth="1"/>
    <col min="14351" max="14351" width="7.6640625" style="22" customWidth="1"/>
    <col min="14352" max="14352" width="1.44140625" style="22" customWidth="1"/>
    <col min="14353" max="14353" width="7.6640625" style="22" customWidth="1"/>
    <col min="14354" max="14354" width="1.44140625" style="22" customWidth="1"/>
    <col min="14355" max="14355" width="11.77734375" style="22" bestFit="1" customWidth="1"/>
    <col min="14356" max="14356" width="1.44140625" style="22" customWidth="1"/>
    <col min="14357" max="14357" width="7.33203125" style="22" customWidth="1"/>
    <col min="14358" max="14358" width="1.44140625" style="22" customWidth="1"/>
    <col min="14359" max="14359" width="7.5546875" style="22" customWidth="1"/>
    <col min="14360" max="14360" width="1.44140625" style="22" customWidth="1"/>
    <col min="14361" max="14361" width="10.77734375" style="22" customWidth="1"/>
    <col min="14362" max="14362" width="1.44140625" style="22" customWidth="1"/>
    <col min="14363" max="14363" width="10.33203125" style="22" customWidth="1"/>
    <col min="14364" max="14364" width="1.44140625" style="22" customWidth="1"/>
    <col min="14365" max="14365" width="9.5546875" style="22" customWidth="1"/>
    <col min="14366" max="14366" width="1" style="22" customWidth="1"/>
    <col min="14367" max="14367" width="1.44140625" style="22" customWidth="1"/>
    <col min="14368" max="14368" width="13.109375" style="22" customWidth="1"/>
    <col min="14369" max="14369" width="1.44140625" style="22" customWidth="1"/>
    <col min="14370" max="14370" width="8.44140625" style="22" customWidth="1"/>
    <col min="14371" max="14371" width="1.44140625" style="22" customWidth="1"/>
    <col min="14372" max="14372" width="8.44140625" style="22" customWidth="1"/>
    <col min="14373" max="14373" width="1.44140625" style="22" customWidth="1"/>
    <col min="14374" max="14374" width="11.5546875" style="22"/>
    <col min="14375" max="14375" width="1.44140625" style="22" customWidth="1"/>
    <col min="14376" max="14376" width="8.44140625" style="22" customWidth="1"/>
    <col min="14377" max="14377" width="1.44140625" style="22" customWidth="1"/>
    <col min="14378" max="14378" width="7.6640625" style="22" customWidth="1"/>
    <col min="14379" max="14379" width="1.44140625" style="22" customWidth="1"/>
    <col min="14380" max="14380" width="11.5546875" style="22"/>
    <col min="14381" max="14381" width="1.44140625" style="22" customWidth="1"/>
    <col min="14382" max="14382" width="10.77734375" style="22" customWidth="1"/>
    <col min="14383" max="14383" width="1.44140625" style="22" customWidth="1"/>
    <col min="14384" max="14384" width="9.21875" style="22" customWidth="1"/>
    <col min="14385" max="14385" width="0.88671875" style="22" customWidth="1"/>
    <col min="14386" max="14386" width="10.21875" style="22" customWidth="1"/>
    <col min="14387" max="14387" width="1.109375" style="22" customWidth="1"/>
    <col min="14388" max="14388" width="8.5546875" style="22" customWidth="1"/>
    <col min="14389" max="14389" width="1" style="22" customWidth="1"/>
    <col min="14390" max="14390" width="9.44140625" style="22" customWidth="1"/>
    <col min="14391" max="14391" width="1.109375" style="22" customWidth="1"/>
    <col min="14392" max="14392" width="9.21875" style="22" customWidth="1"/>
    <col min="14393" max="14393" width="1.44140625" style="22" customWidth="1"/>
    <col min="14394" max="14394" width="10.33203125" style="22" customWidth="1"/>
    <col min="14395" max="14395" width="2.21875" style="22" customWidth="1"/>
    <col min="14396" max="14396" width="4.109375" style="22" customWidth="1"/>
    <col min="14397" max="14397" width="1.109375" style="22" customWidth="1"/>
    <col min="14398" max="14398" width="7.6640625" style="22" customWidth="1"/>
    <col min="14399" max="14399" width="1.44140625" style="22" customWidth="1"/>
    <col min="14400" max="14400" width="11.5546875" style="22"/>
    <col min="14401" max="14401" width="1.44140625" style="22" customWidth="1"/>
    <col min="14402" max="14402" width="11.5546875" style="22"/>
    <col min="14403" max="14403" width="1.44140625" style="22" customWidth="1"/>
    <col min="14404" max="14404" width="11.5546875" style="22"/>
    <col min="14405" max="14405" width="1.44140625" style="22" customWidth="1"/>
    <col min="14406" max="14406" width="11.5546875" style="22"/>
    <col min="14407" max="14407" width="1.44140625" style="22" customWidth="1"/>
    <col min="14408" max="14592" width="11.5546875" style="22"/>
    <col min="14593" max="14593" width="4.5546875" style="22" customWidth="1"/>
    <col min="14594" max="14594" width="1.44140625" style="22" customWidth="1"/>
    <col min="14595" max="14595" width="15.44140625" style="22" customWidth="1"/>
    <col min="14596" max="14596" width="1.44140625" style="22" customWidth="1"/>
    <col min="14597" max="14597" width="11.6640625" style="22" customWidth="1"/>
    <col min="14598" max="14598" width="1.44140625" style="22" customWidth="1"/>
    <col min="14599" max="14599" width="8" style="22" customWidth="1"/>
    <col min="14600" max="14600" width="1.44140625" style="22" customWidth="1"/>
    <col min="14601" max="14601" width="7.33203125" style="22" customWidth="1"/>
    <col min="14602" max="14602" width="1.44140625" style="22" customWidth="1"/>
    <col min="14603" max="14603" width="11.5546875" style="22"/>
    <col min="14604" max="14604" width="1.44140625" style="22" customWidth="1"/>
    <col min="14605" max="14605" width="11.77734375" style="22" customWidth="1"/>
    <col min="14606" max="14606" width="1.44140625" style="22" customWidth="1"/>
    <col min="14607" max="14607" width="7.6640625" style="22" customWidth="1"/>
    <col min="14608" max="14608" width="1.44140625" style="22" customWidth="1"/>
    <col min="14609" max="14609" width="7.6640625" style="22" customWidth="1"/>
    <col min="14610" max="14610" width="1.44140625" style="22" customWidth="1"/>
    <col min="14611" max="14611" width="11.77734375" style="22" bestFit="1" customWidth="1"/>
    <col min="14612" max="14612" width="1.44140625" style="22" customWidth="1"/>
    <col min="14613" max="14613" width="7.33203125" style="22" customWidth="1"/>
    <col min="14614" max="14614" width="1.44140625" style="22" customWidth="1"/>
    <col min="14615" max="14615" width="7.5546875" style="22" customWidth="1"/>
    <col min="14616" max="14616" width="1.44140625" style="22" customWidth="1"/>
    <col min="14617" max="14617" width="10.77734375" style="22" customWidth="1"/>
    <col min="14618" max="14618" width="1.44140625" style="22" customWidth="1"/>
    <col min="14619" max="14619" width="10.33203125" style="22" customWidth="1"/>
    <col min="14620" max="14620" width="1.44140625" style="22" customWidth="1"/>
    <col min="14621" max="14621" width="9.5546875" style="22" customWidth="1"/>
    <col min="14622" max="14622" width="1" style="22" customWidth="1"/>
    <col min="14623" max="14623" width="1.44140625" style="22" customWidth="1"/>
    <col min="14624" max="14624" width="13.109375" style="22" customWidth="1"/>
    <col min="14625" max="14625" width="1.44140625" style="22" customWidth="1"/>
    <col min="14626" max="14626" width="8.44140625" style="22" customWidth="1"/>
    <col min="14627" max="14627" width="1.44140625" style="22" customWidth="1"/>
    <col min="14628" max="14628" width="8.44140625" style="22" customWidth="1"/>
    <col min="14629" max="14629" width="1.44140625" style="22" customWidth="1"/>
    <col min="14630" max="14630" width="11.5546875" style="22"/>
    <col min="14631" max="14631" width="1.44140625" style="22" customWidth="1"/>
    <col min="14632" max="14632" width="8.44140625" style="22" customWidth="1"/>
    <col min="14633" max="14633" width="1.44140625" style="22" customWidth="1"/>
    <col min="14634" max="14634" width="7.6640625" style="22" customWidth="1"/>
    <col min="14635" max="14635" width="1.44140625" style="22" customWidth="1"/>
    <col min="14636" max="14636" width="11.5546875" style="22"/>
    <col min="14637" max="14637" width="1.44140625" style="22" customWidth="1"/>
    <col min="14638" max="14638" width="10.77734375" style="22" customWidth="1"/>
    <col min="14639" max="14639" width="1.44140625" style="22" customWidth="1"/>
    <col min="14640" max="14640" width="9.21875" style="22" customWidth="1"/>
    <col min="14641" max="14641" width="0.88671875" style="22" customWidth="1"/>
    <col min="14642" max="14642" width="10.21875" style="22" customWidth="1"/>
    <col min="14643" max="14643" width="1.109375" style="22" customWidth="1"/>
    <col min="14644" max="14644" width="8.5546875" style="22" customWidth="1"/>
    <col min="14645" max="14645" width="1" style="22" customWidth="1"/>
    <col min="14646" max="14646" width="9.44140625" style="22" customWidth="1"/>
    <col min="14647" max="14647" width="1.109375" style="22" customWidth="1"/>
    <col min="14648" max="14648" width="9.21875" style="22" customWidth="1"/>
    <col min="14649" max="14649" width="1.44140625" style="22" customWidth="1"/>
    <col min="14650" max="14650" width="10.33203125" style="22" customWidth="1"/>
    <col min="14651" max="14651" width="2.21875" style="22" customWidth="1"/>
    <col min="14652" max="14652" width="4.109375" style="22" customWidth="1"/>
    <col min="14653" max="14653" width="1.109375" style="22" customWidth="1"/>
    <col min="14654" max="14654" width="7.6640625" style="22" customWidth="1"/>
    <col min="14655" max="14655" width="1.44140625" style="22" customWidth="1"/>
    <col min="14656" max="14656" width="11.5546875" style="22"/>
    <col min="14657" max="14657" width="1.44140625" style="22" customWidth="1"/>
    <col min="14658" max="14658" width="11.5546875" style="22"/>
    <col min="14659" max="14659" width="1.44140625" style="22" customWidth="1"/>
    <col min="14660" max="14660" width="11.5546875" style="22"/>
    <col min="14661" max="14661" width="1.44140625" style="22" customWidth="1"/>
    <col min="14662" max="14662" width="11.5546875" style="22"/>
    <col min="14663" max="14663" width="1.44140625" style="22" customWidth="1"/>
    <col min="14664" max="14848" width="11.5546875" style="22"/>
    <col min="14849" max="14849" width="4.5546875" style="22" customWidth="1"/>
    <col min="14850" max="14850" width="1.44140625" style="22" customWidth="1"/>
    <col min="14851" max="14851" width="15.44140625" style="22" customWidth="1"/>
    <col min="14852" max="14852" width="1.44140625" style="22" customWidth="1"/>
    <col min="14853" max="14853" width="11.6640625" style="22" customWidth="1"/>
    <col min="14854" max="14854" width="1.44140625" style="22" customWidth="1"/>
    <col min="14855" max="14855" width="8" style="22" customWidth="1"/>
    <col min="14856" max="14856" width="1.44140625" style="22" customWidth="1"/>
    <col min="14857" max="14857" width="7.33203125" style="22" customWidth="1"/>
    <col min="14858" max="14858" width="1.44140625" style="22" customWidth="1"/>
    <col min="14859" max="14859" width="11.5546875" style="22"/>
    <col min="14860" max="14860" width="1.44140625" style="22" customWidth="1"/>
    <col min="14861" max="14861" width="11.77734375" style="22" customWidth="1"/>
    <col min="14862" max="14862" width="1.44140625" style="22" customWidth="1"/>
    <col min="14863" max="14863" width="7.6640625" style="22" customWidth="1"/>
    <col min="14864" max="14864" width="1.44140625" style="22" customWidth="1"/>
    <col min="14865" max="14865" width="7.6640625" style="22" customWidth="1"/>
    <col min="14866" max="14866" width="1.44140625" style="22" customWidth="1"/>
    <col min="14867" max="14867" width="11.77734375" style="22" bestFit="1" customWidth="1"/>
    <col min="14868" max="14868" width="1.44140625" style="22" customWidth="1"/>
    <col min="14869" max="14869" width="7.33203125" style="22" customWidth="1"/>
    <col min="14870" max="14870" width="1.44140625" style="22" customWidth="1"/>
    <col min="14871" max="14871" width="7.5546875" style="22" customWidth="1"/>
    <col min="14872" max="14872" width="1.44140625" style="22" customWidth="1"/>
    <col min="14873" max="14873" width="10.77734375" style="22" customWidth="1"/>
    <col min="14874" max="14874" width="1.44140625" style="22" customWidth="1"/>
    <col min="14875" max="14875" width="10.33203125" style="22" customWidth="1"/>
    <col min="14876" max="14876" width="1.44140625" style="22" customWidth="1"/>
    <col min="14877" max="14877" width="9.5546875" style="22" customWidth="1"/>
    <col min="14878" max="14878" width="1" style="22" customWidth="1"/>
    <col min="14879" max="14879" width="1.44140625" style="22" customWidth="1"/>
    <col min="14880" max="14880" width="13.109375" style="22" customWidth="1"/>
    <col min="14881" max="14881" width="1.44140625" style="22" customWidth="1"/>
    <col min="14882" max="14882" width="8.44140625" style="22" customWidth="1"/>
    <col min="14883" max="14883" width="1.44140625" style="22" customWidth="1"/>
    <col min="14884" max="14884" width="8.44140625" style="22" customWidth="1"/>
    <col min="14885" max="14885" width="1.44140625" style="22" customWidth="1"/>
    <col min="14886" max="14886" width="11.5546875" style="22"/>
    <col min="14887" max="14887" width="1.44140625" style="22" customWidth="1"/>
    <col min="14888" max="14888" width="8.44140625" style="22" customWidth="1"/>
    <col min="14889" max="14889" width="1.44140625" style="22" customWidth="1"/>
    <col min="14890" max="14890" width="7.6640625" style="22" customWidth="1"/>
    <col min="14891" max="14891" width="1.44140625" style="22" customWidth="1"/>
    <col min="14892" max="14892" width="11.5546875" style="22"/>
    <col min="14893" max="14893" width="1.44140625" style="22" customWidth="1"/>
    <col min="14894" max="14894" width="10.77734375" style="22" customWidth="1"/>
    <col min="14895" max="14895" width="1.44140625" style="22" customWidth="1"/>
    <col min="14896" max="14896" width="9.21875" style="22" customWidth="1"/>
    <col min="14897" max="14897" width="0.88671875" style="22" customWidth="1"/>
    <col min="14898" max="14898" width="10.21875" style="22" customWidth="1"/>
    <col min="14899" max="14899" width="1.109375" style="22" customWidth="1"/>
    <col min="14900" max="14900" width="8.5546875" style="22" customWidth="1"/>
    <col min="14901" max="14901" width="1" style="22" customWidth="1"/>
    <col min="14902" max="14902" width="9.44140625" style="22" customWidth="1"/>
    <col min="14903" max="14903" width="1.109375" style="22" customWidth="1"/>
    <col min="14904" max="14904" width="9.21875" style="22" customWidth="1"/>
    <col min="14905" max="14905" width="1.44140625" style="22" customWidth="1"/>
    <col min="14906" max="14906" width="10.33203125" style="22" customWidth="1"/>
    <col min="14907" max="14907" width="2.21875" style="22" customWidth="1"/>
    <col min="14908" max="14908" width="4.109375" style="22" customWidth="1"/>
    <col min="14909" max="14909" width="1.109375" style="22" customWidth="1"/>
    <col min="14910" max="14910" width="7.6640625" style="22" customWidth="1"/>
    <col min="14911" max="14911" width="1.44140625" style="22" customWidth="1"/>
    <col min="14912" max="14912" width="11.5546875" style="22"/>
    <col min="14913" max="14913" width="1.44140625" style="22" customWidth="1"/>
    <col min="14914" max="14914" width="11.5546875" style="22"/>
    <col min="14915" max="14915" width="1.44140625" style="22" customWidth="1"/>
    <col min="14916" max="14916" width="11.5546875" style="22"/>
    <col min="14917" max="14917" width="1.44140625" style="22" customWidth="1"/>
    <col min="14918" max="14918" width="11.5546875" style="22"/>
    <col min="14919" max="14919" width="1.44140625" style="22" customWidth="1"/>
    <col min="14920" max="15104" width="11.5546875" style="22"/>
    <col min="15105" max="15105" width="4.5546875" style="22" customWidth="1"/>
    <col min="15106" max="15106" width="1.44140625" style="22" customWidth="1"/>
    <col min="15107" max="15107" width="15.44140625" style="22" customWidth="1"/>
    <col min="15108" max="15108" width="1.44140625" style="22" customWidth="1"/>
    <col min="15109" max="15109" width="11.6640625" style="22" customWidth="1"/>
    <col min="15110" max="15110" width="1.44140625" style="22" customWidth="1"/>
    <col min="15111" max="15111" width="8" style="22" customWidth="1"/>
    <col min="15112" max="15112" width="1.44140625" style="22" customWidth="1"/>
    <col min="15113" max="15113" width="7.33203125" style="22" customWidth="1"/>
    <col min="15114" max="15114" width="1.44140625" style="22" customWidth="1"/>
    <col min="15115" max="15115" width="11.5546875" style="22"/>
    <col min="15116" max="15116" width="1.44140625" style="22" customWidth="1"/>
    <col min="15117" max="15117" width="11.77734375" style="22" customWidth="1"/>
    <col min="15118" max="15118" width="1.44140625" style="22" customWidth="1"/>
    <col min="15119" max="15119" width="7.6640625" style="22" customWidth="1"/>
    <col min="15120" max="15120" width="1.44140625" style="22" customWidth="1"/>
    <col min="15121" max="15121" width="7.6640625" style="22" customWidth="1"/>
    <col min="15122" max="15122" width="1.44140625" style="22" customWidth="1"/>
    <col min="15123" max="15123" width="11.77734375" style="22" bestFit="1" customWidth="1"/>
    <col min="15124" max="15124" width="1.44140625" style="22" customWidth="1"/>
    <col min="15125" max="15125" width="7.33203125" style="22" customWidth="1"/>
    <col min="15126" max="15126" width="1.44140625" style="22" customWidth="1"/>
    <col min="15127" max="15127" width="7.5546875" style="22" customWidth="1"/>
    <col min="15128" max="15128" width="1.44140625" style="22" customWidth="1"/>
    <col min="15129" max="15129" width="10.77734375" style="22" customWidth="1"/>
    <col min="15130" max="15130" width="1.44140625" style="22" customWidth="1"/>
    <col min="15131" max="15131" width="10.33203125" style="22" customWidth="1"/>
    <col min="15132" max="15132" width="1.44140625" style="22" customWidth="1"/>
    <col min="15133" max="15133" width="9.5546875" style="22" customWidth="1"/>
    <col min="15134" max="15134" width="1" style="22" customWidth="1"/>
    <col min="15135" max="15135" width="1.44140625" style="22" customWidth="1"/>
    <col min="15136" max="15136" width="13.109375" style="22" customWidth="1"/>
    <col min="15137" max="15137" width="1.44140625" style="22" customWidth="1"/>
    <col min="15138" max="15138" width="8.44140625" style="22" customWidth="1"/>
    <col min="15139" max="15139" width="1.44140625" style="22" customWidth="1"/>
    <col min="15140" max="15140" width="8.44140625" style="22" customWidth="1"/>
    <col min="15141" max="15141" width="1.44140625" style="22" customWidth="1"/>
    <col min="15142" max="15142" width="11.5546875" style="22"/>
    <col min="15143" max="15143" width="1.44140625" style="22" customWidth="1"/>
    <col min="15144" max="15144" width="8.44140625" style="22" customWidth="1"/>
    <col min="15145" max="15145" width="1.44140625" style="22" customWidth="1"/>
    <col min="15146" max="15146" width="7.6640625" style="22" customWidth="1"/>
    <col min="15147" max="15147" width="1.44140625" style="22" customWidth="1"/>
    <col min="15148" max="15148" width="11.5546875" style="22"/>
    <col min="15149" max="15149" width="1.44140625" style="22" customWidth="1"/>
    <col min="15150" max="15150" width="10.77734375" style="22" customWidth="1"/>
    <col min="15151" max="15151" width="1.44140625" style="22" customWidth="1"/>
    <col min="15152" max="15152" width="9.21875" style="22" customWidth="1"/>
    <col min="15153" max="15153" width="0.88671875" style="22" customWidth="1"/>
    <col min="15154" max="15154" width="10.21875" style="22" customWidth="1"/>
    <col min="15155" max="15155" width="1.109375" style="22" customWidth="1"/>
    <col min="15156" max="15156" width="8.5546875" style="22" customWidth="1"/>
    <col min="15157" max="15157" width="1" style="22" customWidth="1"/>
    <col min="15158" max="15158" width="9.44140625" style="22" customWidth="1"/>
    <col min="15159" max="15159" width="1.109375" style="22" customWidth="1"/>
    <col min="15160" max="15160" width="9.21875" style="22" customWidth="1"/>
    <col min="15161" max="15161" width="1.44140625" style="22" customWidth="1"/>
    <col min="15162" max="15162" width="10.33203125" style="22" customWidth="1"/>
    <col min="15163" max="15163" width="2.21875" style="22" customWidth="1"/>
    <col min="15164" max="15164" width="4.109375" style="22" customWidth="1"/>
    <col min="15165" max="15165" width="1.109375" style="22" customWidth="1"/>
    <col min="15166" max="15166" width="7.6640625" style="22" customWidth="1"/>
    <col min="15167" max="15167" width="1.44140625" style="22" customWidth="1"/>
    <col min="15168" max="15168" width="11.5546875" style="22"/>
    <col min="15169" max="15169" width="1.44140625" style="22" customWidth="1"/>
    <col min="15170" max="15170" width="11.5546875" style="22"/>
    <col min="15171" max="15171" width="1.44140625" style="22" customWidth="1"/>
    <col min="15172" max="15172" width="11.5546875" style="22"/>
    <col min="15173" max="15173" width="1.44140625" style="22" customWidth="1"/>
    <col min="15174" max="15174" width="11.5546875" style="22"/>
    <col min="15175" max="15175" width="1.44140625" style="22" customWidth="1"/>
    <col min="15176" max="15360" width="11.5546875" style="22"/>
    <col min="15361" max="15361" width="4.5546875" style="22" customWidth="1"/>
    <col min="15362" max="15362" width="1.44140625" style="22" customWidth="1"/>
    <col min="15363" max="15363" width="15.44140625" style="22" customWidth="1"/>
    <col min="15364" max="15364" width="1.44140625" style="22" customWidth="1"/>
    <col min="15365" max="15365" width="11.6640625" style="22" customWidth="1"/>
    <col min="15366" max="15366" width="1.44140625" style="22" customWidth="1"/>
    <col min="15367" max="15367" width="8" style="22" customWidth="1"/>
    <col min="15368" max="15368" width="1.44140625" style="22" customWidth="1"/>
    <col min="15369" max="15369" width="7.33203125" style="22" customWidth="1"/>
    <col min="15370" max="15370" width="1.44140625" style="22" customWidth="1"/>
    <col min="15371" max="15371" width="11.5546875" style="22"/>
    <col min="15372" max="15372" width="1.44140625" style="22" customWidth="1"/>
    <col min="15373" max="15373" width="11.77734375" style="22" customWidth="1"/>
    <col min="15374" max="15374" width="1.44140625" style="22" customWidth="1"/>
    <col min="15375" max="15375" width="7.6640625" style="22" customWidth="1"/>
    <col min="15376" max="15376" width="1.44140625" style="22" customWidth="1"/>
    <col min="15377" max="15377" width="7.6640625" style="22" customWidth="1"/>
    <col min="15378" max="15378" width="1.44140625" style="22" customWidth="1"/>
    <col min="15379" max="15379" width="11.77734375" style="22" bestFit="1" customWidth="1"/>
    <col min="15380" max="15380" width="1.44140625" style="22" customWidth="1"/>
    <col min="15381" max="15381" width="7.33203125" style="22" customWidth="1"/>
    <col min="15382" max="15382" width="1.44140625" style="22" customWidth="1"/>
    <col min="15383" max="15383" width="7.5546875" style="22" customWidth="1"/>
    <col min="15384" max="15384" width="1.44140625" style="22" customWidth="1"/>
    <col min="15385" max="15385" width="10.77734375" style="22" customWidth="1"/>
    <col min="15386" max="15386" width="1.44140625" style="22" customWidth="1"/>
    <col min="15387" max="15387" width="10.33203125" style="22" customWidth="1"/>
    <col min="15388" max="15388" width="1.44140625" style="22" customWidth="1"/>
    <col min="15389" max="15389" width="9.5546875" style="22" customWidth="1"/>
    <col min="15390" max="15390" width="1" style="22" customWidth="1"/>
    <col min="15391" max="15391" width="1.44140625" style="22" customWidth="1"/>
    <col min="15392" max="15392" width="13.109375" style="22" customWidth="1"/>
    <col min="15393" max="15393" width="1.44140625" style="22" customWidth="1"/>
    <col min="15394" max="15394" width="8.44140625" style="22" customWidth="1"/>
    <col min="15395" max="15395" width="1.44140625" style="22" customWidth="1"/>
    <col min="15396" max="15396" width="8.44140625" style="22" customWidth="1"/>
    <col min="15397" max="15397" width="1.44140625" style="22" customWidth="1"/>
    <col min="15398" max="15398" width="11.5546875" style="22"/>
    <col min="15399" max="15399" width="1.44140625" style="22" customWidth="1"/>
    <col min="15400" max="15400" width="8.44140625" style="22" customWidth="1"/>
    <col min="15401" max="15401" width="1.44140625" style="22" customWidth="1"/>
    <col min="15402" max="15402" width="7.6640625" style="22" customWidth="1"/>
    <col min="15403" max="15403" width="1.44140625" style="22" customWidth="1"/>
    <col min="15404" max="15404" width="11.5546875" style="22"/>
    <col min="15405" max="15405" width="1.44140625" style="22" customWidth="1"/>
    <col min="15406" max="15406" width="10.77734375" style="22" customWidth="1"/>
    <col min="15407" max="15407" width="1.44140625" style="22" customWidth="1"/>
    <col min="15408" max="15408" width="9.21875" style="22" customWidth="1"/>
    <col min="15409" max="15409" width="0.88671875" style="22" customWidth="1"/>
    <col min="15410" max="15410" width="10.21875" style="22" customWidth="1"/>
    <col min="15411" max="15411" width="1.109375" style="22" customWidth="1"/>
    <col min="15412" max="15412" width="8.5546875" style="22" customWidth="1"/>
    <col min="15413" max="15413" width="1" style="22" customWidth="1"/>
    <col min="15414" max="15414" width="9.44140625" style="22" customWidth="1"/>
    <col min="15415" max="15415" width="1.109375" style="22" customWidth="1"/>
    <col min="15416" max="15416" width="9.21875" style="22" customWidth="1"/>
    <col min="15417" max="15417" width="1.44140625" style="22" customWidth="1"/>
    <col min="15418" max="15418" width="10.33203125" style="22" customWidth="1"/>
    <col min="15419" max="15419" width="2.21875" style="22" customWidth="1"/>
    <col min="15420" max="15420" width="4.109375" style="22" customWidth="1"/>
    <col min="15421" max="15421" width="1.109375" style="22" customWidth="1"/>
    <col min="15422" max="15422" width="7.6640625" style="22" customWidth="1"/>
    <col min="15423" max="15423" width="1.44140625" style="22" customWidth="1"/>
    <col min="15424" max="15424" width="11.5546875" style="22"/>
    <col min="15425" max="15425" width="1.44140625" style="22" customWidth="1"/>
    <col min="15426" max="15426" width="11.5546875" style="22"/>
    <col min="15427" max="15427" width="1.44140625" style="22" customWidth="1"/>
    <col min="15428" max="15428" width="11.5546875" style="22"/>
    <col min="15429" max="15429" width="1.44140625" style="22" customWidth="1"/>
    <col min="15430" max="15430" width="11.5546875" style="22"/>
    <col min="15431" max="15431" width="1.44140625" style="22" customWidth="1"/>
    <col min="15432" max="15616" width="11.5546875" style="22"/>
    <col min="15617" max="15617" width="4.5546875" style="22" customWidth="1"/>
    <col min="15618" max="15618" width="1.44140625" style="22" customWidth="1"/>
    <col min="15619" max="15619" width="15.44140625" style="22" customWidth="1"/>
    <col min="15620" max="15620" width="1.44140625" style="22" customWidth="1"/>
    <col min="15621" max="15621" width="11.6640625" style="22" customWidth="1"/>
    <col min="15622" max="15622" width="1.44140625" style="22" customWidth="1"/>
    <col min="15623" max="15623" width="8" style="22" customWidth="1"/>
    <col min="15624" max="15624" width="1.44140625" style="22" customWidth="1"/>
    <col min="15625" max="15625" width="7.33203125" style="22" customWidth="1"/>
    <col min="15626" max="15626" width="1.44140625" style="22" customWidth="1"/>
    <col min="15627" max="15627" width="11.5546875" style="22"/>
    <col min="15628" max="15628" width="1.44140625" style="22" customWidth="1"/>
    <col min="15629" max="15629" width="11.77734375" style="22" customWidth="1"/>
    <col min="15630" max="15630" width="1.44140625" style="22" customWidth="1"/>
    <col min="15631" max="15631" width="7.6640625" style="22" customWidth="1"/>
    <col min="15632" max="15632" width="1.44140625" style="22" customWidth="1"/>
    <col min="15633" max="15633" width="7.6640625" style="22" customWidth="1"/>
    <col min="15634" max="15634" width="1.44140625" style="22" customWidth="1"/>
    <col min="15635" max="15635" width="11.77734375" style="22" bestFit="1" customWidth="1"/>
    <col min="15636" max="15636" width="1.44140625" style="22" customWidth="1"/>
    <col min="15637" max="15637" width="7.33203125" style="22" customWidth="1"/>
    <col min="15638" max="15638" width="1.44140625" style="22" customWidth="1"/>
    <col min="15639" max="15639" width="7.5546875" style="22" customWidth="1"/>
    <col min="15640" max="15640" width="1.44140625" style="22" customWidth="1"/>
    <col min="15641" max="15641" width="10.77734375" style="22" customWidth="1"/>
    <col min="15642" max="15642" width="1.44140625" style="22" customWidth="1"/>
    <col min="15643" max="15643" width="10.33203125" style="22" customWidth="1"/>
    <col min="15644" max="15644" width="1.44140625" style="22" customWidth="1"/>
    <col min="15645" max="15645" width="9.5546875" style="22" customWidth="1"/>
    <col min="15646" max="15646" width="1" style="22" customWidth="1"/>
    <col min="15647" max="15647" width="1.44140625" style="22" customWidth="1"/>
    <col min="15648" max="15648" width="13.109375" style="22" customWidth="1"/>
    <col min="15649" max="15649" width="1.44140625" style="22" customWidth="1"/>
    <col min="15650" max="15650" width="8.44140625" style="22" customWidth="1"/>
    <col min="15651" max="15651" width="1.44140625" style="22" customWidth="1"/>
    <col min="15652" max="15652" width="8.44140625" style="22" customWidth="1"/>
    <col min="15653" max="15653" width="1.44140625" style="22" customWidth="1"/>
    <col min="15654" max="15654" width="11.5546875" style="22"/>
    <col min="15655" max="15655" width="1.44140625" style="22" customWidth="1"/>
    <col min="15656" max="15656" width="8.44140625" style="22" customWidth="1"/>
    <col min="15657" max="15657" width="1.44140625" style="22" customWidth="1"/>
    <col min="15658" max="15658" width="7.6640625" style="22" customWidth="1"/>
    <col min="15659" max="15659" width="1.44140625" style="22" customWidth="1"/>
    <col min="15660" max="15660" width="11.5546875" style="22"/>
    <col min="15661" max="15661" width="1.44140625" style="22" customWidth="1"/>
    <col min="15662" max="15662" width="10.77734375" style="22" customWidth="1"/>
    <col min="15663" max="15663" width="1.44140625" style="22" customWidth="1"/>
    <col min="15664" max="15664" width="9.21875" style="22" customWidth="1"/>
    <col min="15665" max="15665" width="0.88671875" style="22" customWidth="1"/>
    <col min="15666" max="15666" width="10.21875" style="22" customWidth="1"/>
    <col min="15667" max="15667" width="1.109375" style="22" customWidth="1"/>
    <col min="15668" max="15668" width="8.5546875" style="22" customWidth="1"/>
    <col min="15669" max="15669" width="1" style="22" customWidth="1"/>
    <col min="15670" max="15670" width="9.44140625" style="22" customWidth="1"/>
    <col min="15671" max="15671" width="1.109375" style="22" customWidth="1"/>
    <col min="15672" max="15672" width="9.21875" style="22" customWidth="1"/>
    <col min="15673" max="15673" width="1.44140625" style="22" customWidth="1"/>
    <col min="15674" max="15674" width="10.33203125" style="22" customWidth="1"/>
    <col min="15675" max="15675" width="2.21875" style="22" customWidth="1"/>
    <col min="15676" max="15676" width="4.109375" style="22" customWidth="1"/>
    <col min="15677" max="15677" width="1.109375" style="22" customWidth="1"/>
    <col min="15678" max="15678" width="7.6640625" style="22" customWidth="1"/>
    <col min="15679" max="15679" width="1.44140625" style="22" customWidth="1"/>
    <col min="15680" max="15680" width="11.5546875" style="22"/>
    <col min="15681" max="15681" width="1.44140625" style="22" customWidth="1"/>
    <col min="15682" max="15682" width="11.5546875" style="22"/>
    <col min="15683" max="15683" width="1.44140625" style="22" customWidth="1"/>
    <col min="15684" max="15684" width="11.5546875" style="22"/>
    <col min="15685" max="15685" width="1.44140625" style="22" customWidth="1"/>
    <col min="15686" max="15686" width="11.5546875" style="22"/>
    <col min="15687" max="15687" width="1.44140625" style="22" customWidth="1"/>
    <col min="15688" max="15872" width="11.5546875" style="22"/>
    <col min="15873" max="15873" width="4.5546875" style="22" customWidth="1"/>
    <col min="15874" max="15874" width="1.44140625" style="22" customWidth="1"/>
    <col min="15875" max="15875" width="15.44140625" style="22" customWidth="1"/>
    <col min="15876" max="15876" width="1.44140625" style="22" customWidth="1"/>
    <col min="15877" max="15877" width="11.6640625" style="22" customWidth="1"/>
    <col min="15878" max="15878" width="1.44140625" style="22" customWidth="1"/>
    <col min="15879" max="15879" width="8" style="22" customWidth="1"/>
    <col min="15880" max="15880" width="1.44140625" style="22" customWidth="1"/>
    <col min="15881" max="15881" width="7.33203125" style="22" customWidth="1"/>
    <col min="15882" max="15882" width="1.44140625" style="22" customWidth="1"/>
    <col min="15883" max="15883" width="11.5546875" style="22"/>
    <col min="15884" max="15884" width="1.44140625" style="22" customWidth="1"/>
    <col min="15885" max="15885" width="11.77734375" style="22" customWidth="1"/>
    <col min="15886" max="15886" width="1.44140625" style="22" customWidth="1"/>
    <col min="15887" max="15887" width="7.6640625" style="22" customWidth="1"/>
    <col min="15888" max="15888" width="1.44140625" style="22" customWidth="1"/>
    <col min="15889" max="15889" width="7.6640625" style="22" customWidth="1"/>
    <col min="15890" max="15890" width="1.44140625" style="22" customWidth="1"/>
    <col min="15891" max="15891" width="11.77734375" style="22" bestFit="1" customWidth="1"/>
    <col min="15892" max="15892" width="1.44140625" style="22" customWidth="1"/>
    <col min="15893" max="15893" width="7.33203125" style="22" customWidth="1"/>
    <col min="15894" max="15894" width="1.44140625" style="22" customWidth="1"/>
    <col min="15895" max="15895" width="7.5546875" style="22" customWidth="1"/>
    <col min="15896" max="15896" width="1.44140625" style="22" customWidth="1"/>
    <col min="15897" max="15897" width="10.77734375" style="22" customWidth="1"/>
    <col min="15898" max="15898" width="1.44140625" style="22" customWidth="1"/>
    <col min="15899" max="15899" width="10.33203125" style="22" customWidth="1"/>
    <col min="15900" max="15900" width="1.44140625" style="22" customWidth="1"/>
    <col min="15901" max="15901" width="9.5546875" style="22" customWidth="1"/>
    <col min="15902" max="15902" width="1" style="22" customWidth="1"/>
    <col min="15903" max="15903" width="1.44140625" style="22" customWidth="1"/>
    <col min="15904" max="15904" width="13.109375" style="22" customWidth="1"/>
    <col min="15905" max="15905" width="1.44140625" style="22" customWidth="1"/>
    <col min="15906" max="15906" width="8.44140625" style="22" customWidth="1"/>
    <col min="15907" max="15907" width="1.44140625" style="22" customWidth="1"/>
    <col min="15908" max="15908" width="8.44140625" style="22" customWidth="1"/>
    <col min="15909" max="15909" width="1.44140625" style="22" customWidth="1"/>
    <col min="15910" max="15910" width="11.5546875" style="22"/>
    <col min="15911" max="15911" width="1.44140625" style="22" customWidth="1"/>
    <col min="15912" max="15912" width="8.44140625" style="22" customWidth="1"/>
    <col min="15913" max="15913" width="1.44140625" style="22" customWidth="1"/>
    <col min="15914" max="15914" width="7.6640625" style="22" customWidth="1"/>
    <col min="15915" max="15915" width="1.44140625" style="22" customWidth="1"/>
    <col min="15916" max="15916" width="11.5546875" style="22"/>
    <col min="15917" max="15917" width="1.44140625" style="22" customWidth="1"/>
    <col min="15918" max="15918" width="10.77734375" style="22" customWidth="1"/>
    <col min="15919" max="15919" width="1.44140625" style="22" customWidth="1"/>
    <col min="15920" max="15920" width="9.21875" style="22" customWidth="1"/>
    <col min="15921" max="15921" width="0.88671875" style="22" customWidth="1"/>
    <col min="15922" max="15922" width="10.21875" style="22" customWidth="1"/>
    <col min="15923" max="15923" width="1.109375" style="22" customWidth="1"/>
    <col min="15924" max="15924" width="8.5546875" style="22" customWidth="1"/>
    <col min="15925" max="15925" width="1" style="22" customWidth="1"/>
    <col min="15926" max="15926" width="9.44140625" style="22" customWidth="1"/>
    <col min="15927" max="15927" width="1.109375" style="22" customWidth="1"/>
    <col min="15928" max="15928" width="9.21875" style="22" customWidth="1"/>
    <col min="15929" max="15929" width="1.44140625" style="22" customWidth="1"/>
    <col min="15930" max="15930" width="10.33203125" style="22" customWidth="1"/>
    <col min="15931" max="15931" width="2.21875" style="22" customWidth="1"/>
    <col min="15932" max="15932" width="4.109375" style="22" customWidth="1"/>
    <col min="15933" max="15933" width="1.109375" style="22" customWidth="1"/>
    <col min="15934" max="15934" width="7.6640625" style="22" customWidth="1"/>
    <col min="15935" max="15935" width="1.44140625" style="22" customWidth="1"/>
    <col min="15936" max="15936" width="11.5546875" style="22"/>
    <col min="15937" max="15937" width="1.44140625" style="22" customWidth="1"/>
    <col min="15938" max="15938" width="11.5546875" style="22"/>
    <col min="15939" max="15939" width="1.44140625" style="22" customWidth="1"/>
    <col min="15940" max="15940" width="11.5546875" style="22"/>
    <col min="15941" max="15941" width="1.44140625" style="22" customWidth="1"/>
    <col min="15942" max="15942" width="11.5546875" style="22"/>
    <col min="15943" max="15943" width="1.44140625" style="22" customWidth="1"/>
    <col min="15944" max="16128" width="11.5546875" style="22"/>
    <col min="16129" max="16129" width="4.5546875" style="22" customWidth="1"/>
    <col min="16130" max="16130" width="1.44140625" style="22" customWidth="1"/>
    <col min="16131" max="16131" width="15.44140625" style="22" customWidth="1"/>
    <col min="16132" max="16132" width="1.44140625" style="22" customWidth="1"/>
    <col min="16133" max="16133" width="11.6640625" style="22" customWidth="1"/>
    <col min="16134" max="16134" width="1.44140625" style="22" customWidth="1"/>
    <col min="16135" max="16135" width="8" style="22" customWidth="1"/>
    <col min="16136" max="16136" width="1.44140625" style="22" customWidth="1"/>
    <col min="16137" max="16137" width="7.33203125" style="22" customWidth="1"/>
    <col min="16138" max="16138" width="1.44140625" style="22" customWidth="1"/>
    <col min="16139" max="16139" width="11.5546875" style="22"/>
    <col min="16140" max="16140" width="1.44140625" style="22" customWidth="1"/>
    <col min="16141" max="16141" width="11.77734375" style="22" customWidth="1"/>
    <col min="16142" max="16142" width="1.44140625" style="22" customWidth="1"/>
    <col min="16143" max="16143" width="7.6640625" style="22" customWidth="1"/>
    <col min="16144" max="16144" width="1.44140625" style="22" customWidth="1"/>
    <col min="16145" max="16145" width="7.6640625" style="22" customWidth="1"/>
    <col min="16146" max="16146" width="1.44140625" style="22" customWidth="1"/>
    <col min="16147" max="16147" width="11.77734375" style="22" bestFit="1" customWidth="1"/>
    <col min="16148" max="16148" width="1.44140625" style="22" customWidth="1"/>
    <col min="16149" max="16149" width="7.33203125" style="22" customWidth="1"/>
    <col min="16150" max="16150" width="1.44140625" style="22" customWidth="1"/>
    <col min="16151" max="16151" width="7.5546875" style="22" customWidth="1"/>
    <col min="16152" max="16152" width="1.44140625" style="22" customWidth="1"/>
    <col min="16153" max="16153" width="10.77734375" style="22" customWidth="1"/>
    <col min="16154" max="16154" width="1.44140625" style="22" customWidth="1"/>
    <col min="16155" max="16155" width="10.33203125" style="22" customWidth="1"/>
    <col min="16156" max="16156" width="1.44140625" style="22" customWidth="1"/>
    <col min="16157" max="16157" width="9.5546875" style="22" customWidth="1"/>
    <col min="16158" max="16158" width="1" style="22" customWidth="1"/>
    <col min="16159" max="16159" width="1.44140625" style="22" customWidth="1"/>
    <col min="16160" max="16160" width="13.109375" style="22" customWidth="1"/>
    <col min="16161" max="16161" width="1.44140625" style="22" customWidth="1"/>
    <col min="16162" max="16162" width="8.44140625" style="22" customWidth="1"/>
    <col min="16163" max="16163" width="1.44140625" style="22" customWidth="1"/>
    <col min="16164" max="16164" width="8.44140625" style="22" customWidth="1"/>
    <col min="16165" max="16165" width="1.44140625" style="22" customWidth="1"/>
    <col min="16166" max="16166" width="11.5546875" style="22"/>
    <col min="16167" max="16167" width="1.44140625" style="22" customWidth="1"/>
    <col min="16168" max="16168" width="8.44140625" style="22" customWidth="1"/>
    <col min="16169" max="16169" width="1.44140625" style="22" customWidth="1"/>
    <col min="16170" max="16170" width="7.6640625" style="22" customWidth="1"/>
    <col min="16171" max="16171" width="1.44140625" style="22" customWidth="1"/>
    <col min="16172" max="16172" width="11.5546875" style="22"/>
    <col min="16173" max="16173" width="1.44140625" style="22" customWidth="1"/>
    <col min="16174" max="16174" width="10.77734375" style="22" customWidth="1"/>
    <col min="16175" max="16175" width="1.44140625" style="22" customWidth="1"/>
    <col min="16176" max="16176" width="9.21875" style="22" customWidth="1"/>
    <col min="16177" max="16177" width="0.88671875" style="22" customWidth="1"/>
    <col min="16178" max="16178" width="10.21875" style="22" customWidth="1"/>
    <col min="16179" max="16179" width="1.109375" style="22" customWidth="1"/>
    <col min="16180" max="16180" width="8.5546875" style="22" customWidth="1"/>
    <col min="16181" max="16181" width="1" style="22" customWidth="1"/>
    <col min="16182" max="16182" width="9.44140625" style="22" customWidth="1"/>
    <col min="16183" max="16183" width="1.109375" style="22" customWidth="1"/>
    <col min="16184" max="16184" width="9.21875" style="22" customWidth="1"/>
    <col min="16185" max="16185" width="1.44140625" style="22" customWidth="1"/>
    <col min="16186" max="16186" width="10.33203125" style="22" customWidth="1"/>
    <col min="16187" max="16187" width="2.21875" style="22" customWidth="1"/>
    <col min="16188" max="16188" width="4.109375" style="22" customWidth="1"/>
    <col min="16189" max="16189" width="1.109375" style="22" customWidth="1"/>
    <col min="16190" max="16190" width="7.6640625" style="22" customWidth="1"/>
    <col min="16191" max="16191" width="1.44140625" style="22" customWidth="1"/>
    <col min="16192" max="16192" width="11.5546875" style="22"/>
    <col min="16193" max="16193" width="1.44140625" style="22" customWidth="1"/>
    <col min="16194" max="16194" width="11.5546875" style="22"/>
    <col min="16195" max="16195" width="1.44140625" style="22" customWidth="1"/>
    <col min="16196" max="16196" width="11.5546875" style="22"/>
    <col min="16197" max="16197" width="1.44140625" style="22" customWidth="1"/>
    <col min="16198" max="16198" width="11.5546875" style="22"/>
    <col min="16199" max="16199" width="1.44140625" style="22" customWidth="1"/>
    <col min="16200" max="16384" width="11.5546875" style="22"/>
  </cols>
  <sheetData>
    <row r="1" spans="1:72" s="20" customFormat="1" ht="10.5" customHeight="1" x14ac:dyDescent="0.3">
      <c r="C1" s="22"/>
      <c r="AC1" s="23" t="s">
        <v>49</v>
      </c>
      <c r="AF1" s="50" t="s">
        <v>50</v>
      </c>
      <c r="BH1" s="23" t="s">
        <v>454</v>
      </c>
    </row>
    <row r="2" spans="1:72" s="20" customFormat="1" ht="10.5" customHeight="1" x14ac:dyDescent="0.3">
      <c r="A2" s="24"/>
      <c r="C2" s="22"/>
      <c r="AC2" s="23" t="s">
        <v>455</v>
      </c>
      <c r="AF2" s="50" t="s">
        <v>399</v>
      </c>
      <c r="BH2" s="23" t="s">
        <v>54</v>
      </c>
    </row>
    <row r="3" spans="1:72" s="20" customFormat="1" ht="10.5" customHeight="1" x14ac:dyDescent="0.3">
      <c r="A3" s="25"/>
      <c r="C3" s="22"/>
      <c r="AC3" s="23" t="s">
        <v>55</v>
      </c>
      <c r="AF3" s="26" t="s">
        <v>56</v>
      </c>
    </row>
    <row r="4" spans="1:72" ht="9.6" customHeight="1" x14ac:dyDescent="0.3">
      <c r="AT4" s="28" t="s">
        <v>400</v>
      </c>
      <c r="AU4" s="28"/>
      <c r="AV4" s="28"/>
      <c r="AW4" s="28"/>
      <c r="AX4" s="28"/>
      <c r="AY4" s="28"/>
      <c r="AZ4" s="28"/>
      <c r="BA4" s="28"/>
      <c r="BB4" s="28"/>
      <c r="BC4" s="28"/>
      <c r="BD4" s="28"/>
      <c r="BE4" s="28"/>
      <c r="BF4" s="28"/>
    </row>
    <row r="5" spans="1:72" ht="9.6" customHeight="1" x14ac:dyDescent="0.3"/>
    <row r="6" spans="1:72" ht="9.6" customHeight="1" x14ac:dyDescent="0.3">
      <c r="E6" s="28" t="s">
        <v>456</v>
      </c>
      <c r="F6" s="28"/>
      <c r="G6" s="28"/>
      <c r="H6" s="28"/>
      <c r="I6" s="28"/>
      <c r="J6" s="28"/>
      <c r="K6" s="28"/>
      <c r="M6" s="28" t="s">
        <v>457</v>
      </c>
      <c r="N6" s="28"/>
      <c r="O6" s="28"/>
      <c r="P6" s="28"/>
      <c r="Q6" s="28"/>
      <c r="S6" s="28" t="s">
        <v>458</v>
      </c>
      <c r="T6" s="28"/>
      <c r="U6" s="28"/>
      <c r="V6" s="28"/>
      <c r="W6" s="28"/>
      <c r="X6" s="28"/>
      <c r="Y6" s="28"/>
      <c r="Z6" s="28"/>
      <c r="AA6" s="28"/>
      <c r="AB6" s="28"/>
      <c r="AC6" s="28"/>
      <c r="AF6" s="28" t="s">
        <v>459</v>
      </c>
      <c r="AG6" s="28"/>
      <c r="AH6" s="28"/>
      <c r="AI6" s="28"/>
      <c r="AJ6" s="28"/>
      <c r="AL6" s="28" t="s">
        <v>460</v>
      </c>
      <c r="AM6" s="28"/>
      <c r="AN6" s="28"/>
      <c r="AO6" s="28"/>
      <c r="AP6" s="28"/>
      <c r="AX6" s="28" t="s">
        <v>404</v>
      </c>
      <c r="AY6" s="28"/>
      <c r="AZ6" s="28"/>
      <c r="BA6" s="28"/>
      <c r="BB6" s="28"/>
      <c r="BC6" s="28"/>
      <c r="BD6" s="28"/>
    </row>
    <row r="7" spans="1:72" ht="9.6" customHeight="1" x14ac:dyDescent="0.3"/>
    <row r="8" spans="1:72" ht="9.6" customHeight="1" x14ac:dyDescent="0.3">
      <c r="Y8" s="28" t="s">
        <v>406</v>
      </c>
      <c r="Z8" s="28"/>
      <c r="AA8" s="28"/>
      <c r="AB8" s="28"/>
      <c r="AC8" s="28"/>
      <c r="AT8" s="28" t="s">
        <v>439</v>
      </c>
      <c r="AU8" s="28"/>
      <c r="AV8" s="28"/>
      <c r="AX8" s="28" t="s">
        <v>66</v>
      </c>
      <c r="AY8" s="28"/>
      <c r="AZ8" s="28"/>
      <c r="BB8" s="28" t="s">
        <v>67</v>
      </c>
      <c r="BC8" s="28"/>
      <c r="BD8" s="28"/>
    </row>
    <row r="9" spans="1:72" ht="9.6" customHeight="1" x14ac:dyDescent="0.3">
      <c r="K9" s="31" t="s">
        <v>461</v>
      </c>
      <c r="AA9" s="30" t="s">
        <v>462</v>
      </c>
      <c r="BF9" s="30" t="s">
        <v>463</v>
      </c>
      <c r="BL9" s="30" t="s">
        <v>464</v>
      </c>
      <c r="BN9" s="30" t="s">
        <v>465</v>
      </c>
      <c r="BP9" s="30" t="s">
        <v>466</v>
      </c>
    </row>
    <row r="10" spans="1:72" ht="9.6" customHeight="1" x14ac:dyDescent="0.3">
      <c r="I10" s="30" t="s">
        <v>71</v>
      </c>
      <c r="Q10" s="30" t="s">
        <v>71</v>
      </c>
      <c r="W10" s="30" t="s">
        <v>71</v>
      </c>
      <c r="AA10" s="30" t="s">
        <v>467</v>
      </c>
      <c r="AC10" s="30" t="s">
        <v>468</v>
      </c>
      <c r="AJ10" s="30" t="s">
        <v>71</v>
      </c>
      <c r="AP10" s="30" t="s">
        <v>71</v>
      </c>
      <c r="AV10" s="30" t="s">
        <v>279</v>
      </c>
      <c r="AZ10" s="30" t="s">
        <v>279</v>
      </c>
      <c r="BD10" s="30" t="s">
        <v>279</v>
      </c>
      <c r="BF10" s="30" t="s">
        <v>469</v>
      </c>
      <c r="BL10" s="30" t="s">
        <v>470</v>
      </c>
      <c r="BM10" s="30"/>
      <c r="BN10" s="30" t="s">
        <v>471</v>
      </c>
      <c r="BO10" s="30"/>
      <c r="BP10" s="30" t="s">
        <v>277</v>
      </c>
      <c r="BQ10" s="30"/>
      <c r="BS10" s="30"/>
      <c r="BT10" s="30" t="s">
        <v>335</v>
      </c>
    </row>
    <row r="11" spans="1:72" ht="9.6" customHeight="1" x14ac:dyDescent="0.3">
      <c r="A11" s="31" t="s">
        <v>78</v>
      </c>
      <c r="C11" s="31" t="s">
        <v>80</v>
      </c>
      <c r="E11" s="31" t="s">
        <v>81</v>
      </c>
      <c r="G11" s="31" t="s">
        <v>442</v>
      </c>
      <c r="I11" s="31" t="s">
        <v>87</v>
      </c>
      <c r="K11" s="31" t="s">
        <v>444</v>
      </c>
      <c r="M11" s="31" t="s">
        <v>81</v>
      </c>
      <c r="O11" s="31" t="s">
        <v>442</v>
      </c>
      <c r="Q11" s="31" t="s">
        <v>87</v>
      </c>
      <c r="S11" s="31" t="s">
        <v>81</v>
      </c>
      <c r="U11" s="31" t="s">
        <v>442</v>
      </c>
      <c r="W11" s="31" t="s">
        <v>87</v>
      </c>
      <c r="Y11" s="31" t="s">
        <v>444</v>
      </c>
      <c r="AA11" s="31" t="s">
        <v>472</v>
      </c>
      <c r="AC11" s="31" t="s">
        <v>473</v>
      </c>
      <c r="AF11" s="31" t="s">
        <v>81</v>
      </c>
      <c r="AH11" s="31" t="s">
        <v>442</v>
      </c>
      <c r="AJ11" s="31" t="s">
        <v>87</v>
      </c>
      <c r="AL11" s="31" t="s">
        <v>81</v>
      </c>
      <c r="AN11" s="31" t="s">
        <v>442</v>
      </c>
      <c r="AP11" s="31" t="s">
        <v>87</v>
      </c>
      <c r="AR11" s="31" t="s">
        <v>72</v>
      </c>
      <c r="AT11" s="31" t="s">
        <v>81</v>
      </c>
      <c r="AV11" s="31" t="s">
        <v>380</v>
      </c>
      <c r="AX11" s="31" t="s">
        <v>81</v>
      </c>
      <c r="AZ11" s="31" t="s">
        <v>380</v>
      </c>
      <c r="BB11" s="31" t="s">
        <v>81</v>
      </c>
      <c r="BD11" s="31" t="s">
        <v>380</v>
      </c>
      <c r="BF11" s="31" t="s">
        <v>425</v>
      </c>
      <c r="BH11" s="31" t="s">
        <v>78</v>
      </c>
      <c r="BL11" s="129" t="s">
        <v>474</v>
      </c>
      <c r="BM11" s="30"/>
      <c r="BN11" s="129" t="s">
        <v>475</v>
      </c>
      <c r="BO11" s="30"/>
      <c r="BP11" s="129" t="s">
        <v>476</v>
      </c>
      <c r="BQ11" s="30"/>
      <c r="BR11" s="129" t="s">
        <v>459</v>
      </c>
      <c r="BS11" s="30"/>
      <c r="BT11" s="129" t="s">
        <v>477</v>
      </c>
    </row>
    <row r="12" spans="1:72" ht="8.85" customHeight="1" x14ac:dyDescent="0.3"/>
    <row r="13" spans="1:72" ht="8.85" customHeight="1" x14ac:dyDescent="0.3">
      <c r="B13" s="22" t="s">
        <v>289</v>
      </c>
      <c r="E13" s="48"/>
      <c r="K13" s="48"/>
      <c r="M13" s="48"/>
      <c r="S13" s="48"/>
      <c r="Y13" s="48"/>
      <c r="AA13" s="48"/>
      <c r="AC13" s="48"/>
      <c r="AF13" s="48"/>
      <c r="AL13" s="48"/>
      <c r="AT13" s="48"/>
      <c r="AX13" s="48"/>
      <c r="BB13" s="48"/>
      <c r="BF13" s="48"/>
    </row>
    <row r="14" spans="1:72" ht="8.85" customHeight="1" x14ac:dyDescent="0.3">
      <c r="A14" s="22">
        <v>1</v>
      </c>
      <c r="B14" s="33"/>
      <c r="C14" s="22" t="s">
        <v>91</v>
      </c>
      <c r="D14" s="33"/>
      <c r="E14" s="82">
        <v>64499830</v>
      </c>
      <c r="F14" s="33"/>
      <c r="G14" s="83">
        <f>(E14/$BJ14)</f>
        <v>400.4956845700093</v>
      </c>
      <c r="H14" s="33"/>
      <c r="I14" s="84">
        <f>IF(G$60,G14/G$60*100,0)</f>
        <v>133.69172815824854</v>
      </c>
      <c r="J14" s="33"/>
      <c r="K14" s="82">
        <v>0</v>
      </c>
      <c r="L14" s="33"/>
      <c r="M14" s="82">
        <v>55117044</v>
      </c>
      <c r="N14" s="33"/>
      <c r="O14" s="83">
        <f>(M14/$BJ14)</f>
        <v>342.23560384973609</v>
      </c>
      <c r="P14" s="33"/>
      <c r="Q14" s="84">
        <f>IF(O$60,O14/O$60*100,0)</f>
        <v>144.49389845877076</v>
      </c>
      <c r="R14" s="33"/>
      <c r="S14" s="82">
        <v>19424267</v>
      </c>
      <c r="T14" s="33"/>
      <c r="U14" s="83">
        <f>(S14/$BJ14)</f>
        <v>120.61016454517231</v>
      </c>
      <c r="V14" s="33"/>
      <c r="W14" s="84">
        <f>IF(U$60,U14/U$60*100,0)</f>
        <v>76.28793411057633</v>
      </c>
      <c r="X14" s="33"/>
      <c r="Y14" s="82">
        <v>17155015</v>
      </c>
      <c r="Z14" s="33"/>
      <c r="AA14" s="82">
        <v>1552085</v>
      </c>
      <c r="AB14" s="33"/>
      <c r="AC14" s="82">
        <v>0</v>
      </c>
      <c r="AD14" s="33"/>
      <c r="AE14" s="33"/>
      <c r="AF14" s="82">
        <v>8127643</v>
      </c>
      <c r="AG14" s="33"/>
      <c r="AH14" s="83">
        <f>(AF14/$BJ14)</f>
        <v>50.466581806892272</v>
      </c>
      <c r="AI14" s="33"/>
      <c r="AJ14" s="84">
        <f>IF(AH$60,AH14/AH$60*100,0)</f>
        <v>289.14318276042377</v>
      </c>
      <c r="AK14" s="33"/>
      <c r="AL14" s="82">
        <v>9889536</v>
      </c>
      <c r="AM14" s="33"/>
      <c r="AN14" s="83">
        <f>(AL14/$BJ14)</f>
        <v>61.406619062402982</v>
      </c>
      <c r="AO14" s="33"/>
      <c r="AP14" s="84">
        <f>IF(AN$60,AN14/AN$60*100,0)</f>
        <v>203.72381132437675</v>
      </c>
      <c r="AQ14" s="33"/>
      <c r="AR14" s="82">
        <f t="shared" ref="AR14:AR36" si="0">(E14+M14+S14+AF14+AL14)</f>
        <v>157058320</v>
      </c>
      <c r="AS14" s="33"/>
      <c r="AT14" s="82">
        <v>6381922</v>
      </c>
      <c r="AU14" s="33"/>
      <c r="AV14" s="84">
        <f>IF(AR$14,AT14/AR$14*100,0)</f>
        <v>4.0634090572215467</v>
      </c>
      <c r="AW14" s="33"/>
      <c r="AX14" s="82">
        <v>1644226</v>
      </c>
      <c r="AY14" s="33"/>
      <c r="AZ14" s="84">
        <f t="shared" ref="AZ14:AZ36" si="1">IF($AR14,AX14/$AR14*100,0)</f>
        <v>1.0468888244825234</v>
      </c>
      <c r="BA14" s="33"/>
      <c r="BB14" s="82">
        <v>232985</v>
      </c>
      <c r="BC14" s="33"/>
      <c r="BD14" s="84">
        <f t="shared" ref="BD14:BD36" si="2">IF($AR14,BB14/$AR14*100,0)</f>
        <v>0.14834298494979445</v>
      </c>
      <c r="BE14" s="33"/>
      <c r="BF14" s="82">
        <v>2658045</v>
      </c>
      <c r="BG14" s="33"/>
      <c r="BH14" s="22">
        <v>1</v>
      </c>
      <c r="BI14" s="33"/>
      <c r="BJ14" s="114">
        <v>161050</v>
      </c>
      <c r="BK14" s="33"/>
      <c r="BL14" s="114">
        <f>IF(E14,$BJ14,0)</f>
        <v>161050</v>
      </c>
      <c r="BM14" s="33"/>
      <c r="BN14" s="114">
        <f>IF(M14,$BJ14,0)</f>
        <v>161050</v>
      </c>
      <c r="BO14" s="33"/>
      <c r="BP14" s="114">
        <f>IF(S14,$BJ14,0)</f>
        <v>161050</v>
      </c>
      <c r="BQ14" s="33"/>
      <c r="BR14" s="114">
        <f>IF(AF14,$BJ14,0)</f>
        <v>161050</v>
      </c>
      <c r="BS14" s="33"/>
      <c r="BT14" s="114">
        <f>IF(AL14,$BJ14,0)</f>
        <v>161050</v>
      </c>
    </row>
    <row r="15" spans="1:72" ht="8.85" customHeight="1" x14ac:dyDescent="0.3">
      <c r="A15" s="22">
        <v>2</v>
      </c>
      <c r="B15" s="33"/>
      <c r="C15" s="22" t="s">
        <v>92</v>
      </c>
      <c r="D15" s="33"/>
      <c r="E15" s="88">
        <v>5388570</v>
      </c>
      <c r="F15" s="33"/>
      <c r="G15" s="84">
        <f>(E15/$BJ15)</f>
        <v>319.28482550216273</v>
      </c>
      <c r="H15" s="33"/>
      <c r="I15" s="84">
        <f>IF(G$60,G15/G$60*100,0)</f>
        <v>106.58227227071957</v>
      </c>
      <c r="J15" s="33"/>
      <c r="K15" s="88">
        <v>0</v>
      </c>
      <c r="L15" s="33"/>
      <c r="M15" s="88">
        <v>4932457</v>
      </c>
      <c r="N15" s="33"/>
      <c r="O15" s="84">
        <f>(M15/$BJ15)</f>
        <v>292.25911003140368</v>
      </c>
      <c r="P15" s="33"/>
      <c r="Q15" s="84">
        <f>IF(O$60,O15/O$60*100,0)</f>
        <v>123.39352683793223</v>
      </c>
      <c r="R15" s="33"/>
      <c r="S15" s="88">
        <v>4137897</v>
      </c>
      <c r="T15" s="33"/>
      <c r="U15" s="84">
        <f>(S15/$BJ15)</f>
        <v>245.17965278189251</v>
      </c>
      <c r="V15" s="33"/>
      <c r="W15" s="84">
        <f>IF(U$60,U15/U$60*100,0)</f>
        <v>155.08020627626013</v>
      </c>
      <c r="X15" s="33"/>
      <c r="Y15" s="88">
        <v>3858151</v>
      </c>
      <c r="Z15" s="33"/>
      <c r="AA15" s="88">
        <v>279746</v>
      </c>
      <c r="AB15" s="33"/>
      <c r="AC15" s="88">
        <v>0</v>
      </c>
      <c r="AD15" s="33"/>
      <c r="AE15" s="33"/>
      <c r="AF15" s="88">
        <v>169000</v>
      </c>
      <c r="AG15" s="33"/>
      <c r="AH15" s="84">
        <f>(AF15/$BJ15)</f>
        <v>10.013628014457545</v>
      </c>
      <c r="AI15" s="33"/>
      <c r="AJ15" s="84">
        <f>IF(AH$60,AH15/AH$60*100,0)</f>
        <v>57.372070217836182</v>
      </c>
      <c r="AK15" s="33"/>
      <c r="AL15" s="88">
        <v>437156</v>
      </c>
      <c r="AM15" s="33"/>
      <c r="AN15" s="84">
        <f>(AL15/$BJ15)</f>
        <v>25.90247081827339</v>
      </c>
      <c r="AO15" s="33"/>
      <c r="AP15" s="84">
        <f>IF(AN$60,AN15/AN$60*100,0)</f>
        <v>85.934548398675574</v>
      </c>
      <c r="AQ15" s="33"/>
      <c r="AR15" s="88">
        <f t="shared" si="0"/>
        <v>15065080</v>
      </c>
      <c r="AS15" s="33"/>
      <c r="AT15" s="88">
        <v>3724150</v>
      </c>
      <c r="AU15" s="33"/>
      <c r="AV15" s="84">
        <f>IF(AR$15,AT15/AR$15*100,0)</f>
        <v>24.720413034647013</v>
      </c>
      <c r="AW15" s="33"/>
      <c r="AX15" s="88">
        <v>303340</v>
      </c>
      <c r="AY15" s="33"/>
      <c r="AZ15" s="84">
        <f t="shared" si="1"/>
        <v>2.0135306284467127</v>
      </c>
      <c r="BA15" s="33"/>
      <c r="BB15" s="88">
        <v>2454</v>
      </c>
      <c r="BC15" s="33"/>
      <c r="BD15" s="84">
        <f t="shared" si="2"/>
        <v>1.6289326044070129E-2</v>
      </c>
      <c r="BE15" s="33"/>
      <c r="BF15" s="88">
        <v>516071</v>
      </c>
      <c r="BG15" s="33"/>
      <c r="BH15" s="22">
        <v>2</v>
      </c>
      <c r="BI15" s="33"/>
      <c r="BJ15" s="114">
        <v>16877</v>
      </c>
      <c r="BK15" s="33"/>
      <c r="BL15" s="114">
        <f>IF(E15,$BJ15,0)</f>
        <v>16877</v>
      </c>
      <c r="BM15" s="33"/>
      <c r="BN15" s="114">
        <f>IF(M15,$BJ15,0)</f>
        <v>16877</v>
      </c>
      <c r="BO15" s="33"/>
      <c r="BP15" s="114">
        <f>IF(S15,$BJ15,0)</f>
        <v>16877</v>
      </c>
      <c r="BQ15" s="33"/>
      <c r="BR15" s="114">
        <f>IF(AF15,$BJ15,0)</f>
        <v>16877</v>
      </c>
      <c r="BS15" s="33"/>
      <c r="BT15" s="114">
        <f>IF(AL15,$BJ15,0)</f>
        <v>16877</v>
      </c>
    </row>
    <row r="16" spans="1:72" ht="8.85" customHeight="1" x14ac:dyDescent="0.3">
      <c r="A16" s="22">
        <v>3</v>
      </c>
      <c r="B16" s="33"/>
      <c r="C16" s="22" t="s">
        <v>94</v>
      </c>
      <c r="D16" s="33"/>
      <c r="E16" s="88">
        <v>1993725</v>
      </c>
      <c r="F16" s="33"/>
      <c r="G16" s="84">
        <f>(E16/$BJ16)</f>
        <v>313.92300425129901</v>
      </c>
      <c r="H16" s="33"/>
      <c r="I16" s="84">
        <f>IF(G$60,G16/G$60*100,0)</f>
        <v>104.79241241274578</v>
      </c>
      <c r="J16" s="33"/>
      <c r="K16" s="88">
        <v>0</v>
      </c>
      <c r="L16" s="33"/>
      <c r="M16" s="88">
        <v>609982</v>
      </c>
      <c r="N16" s="33"/>
      <c r="O16" s="84">
        <f>(M16/$BJ16)</f>
        <v>96.045032278381356</v>
      </c>
      <c r="P16" s="33"/>
      <c r="Q16" s="84">
        <f>IF(O$60,O16/O$60*100,0)</f>
        <v>40.550781348848538</v>
      </c>
      <c r="R16" s="33"/>
      <c r="S16" s="88">
        <v>919850</v>
      </c>
      <c r="T16" s="33"/>
      <c r="U16" s="84">
        <f>(S16/$BJ16)</f>
        <v>144.83545898283734</v>
      </c>
      <c r="V16" s="33"/>
      <c r="W16" s="84">
        <f>IF(U$60,U16/U$60*100,0)</f>
        <v>91.610835566180683</v>
      </c>
      <c r="X16" s="33"/>
      <c r="Y16" s="88">
        <v>0</v>
      </c>
      <c r="Z16" s="33"/>
      <c r="AA16" s="88">
        <v>918766</v>
      </c>
      <c r="AB16" s="33"/>
      <c r="AC16" s="88">
        <v>0</v>
      </c>
      <c r="AD16" s="33"/>
      <c r="AE16" s="33"/>
      <c r="AF16" s="88">
        <v>75352</v>
      </c>
      <c r="AG16" s="33"/>
      <c r="AH16" s="84">
        <f>(AF16/$BJ16)</f>
        <v>11.864588253818296</v>
      </c>
      <c r="AI16" s="33"/>
      <c r="AJ16" s="84">
        <f>IF(AH$60,AH16/AH$60*100,0)</f>
        <v>67.976959941092048</v>
      </c>
      <c r="AK16" s="33"/>
      <c r="AL16" s="88">
        <v>71062</v>
      </c>
      <c r="AM16" s="33"/>
      <c r="AN16" s="84">
        <f>(AL16/$BJ16)</f>
        <v>11.189104078097937</v>
      </c>
      <c r="AO16" s="33"/>
      <c r="AP16" s="84">
        <f>IF(AN$60,AN16/AN$60*100,0)</f>
        <v>37.121192518004712</v>
      </c>
      <c r="AQ16" s="33"/>
      <c r="AR16" s="88">
        <f t="shared" si="0"/>
        <v>3669971</v>
      </c>
      <c r="AS16" s="33"/>
      <c r="AT16" s="88">
        <v>735720</v>
      </c>
      <c r="AU16" s="33"/>
      <c r="AV16" s="84">
        <f>IF(AR$16,AT16/AR$16*100,0)</f>
        <v>20.047024894747125</v>
      </c>
      <c r="AW16" s="33"/>
      <c r="AX16" s="88">
        <v>333787</v>
      </c>
      <c r="AY16" s="33"/>
      <c r="AZ16" s="84">
        <f t="shared" si="1"/>
        <v>9.0950854925011662</v>
      </c>
      <c r="BA16" s="33"/>
      <c r="BB16" s="88">
        <v>0</v>
      </c>
      <c r="BC16" s="33"/>
      <c r="BD16" s="84">
        <f t="shared" si="2"/>
        <v>0</v>
      </c>
      <c r="BE16" s="33"/>
      <c r="BF16" s="88">
        <v>51336</v>
      </c>
      <c r="BG16" s="33"/>
      <c r="BH16" s="22">
        <v>3</v>
      </c>
      <c r="BI16" s="33"/>
      <c r="BJ16" s="114">
        <v>6351</v>
      </c>
      <c r="BK16" s="33"/>
      <c r="BL16" s="114">
        <f>IF(E16,$BJ16,0)</f>
        <v>6351</v>
      </c>
      <c r="BM16" s="33"/>
      <c r="BN16" s="114">
        <f>IF(M16,$BJ16,0)</f>
        <v>6351</v>
      </c>
      <c r="BO16" s="33"/>
      <c r="BP16" s="114">
        <f>IF(S16,$BJ16,0)</f>
        <v>6351</v>
      </c>
      <c r="BQ16" s="33"/>
      <c r="BR16" s="114">
        <f>IF(AF16,$BJ16,0)</f>
        <v>6351</v>
      </c>
      <c r="BS16" s="33"/>
      <c r="BT16" s="114">
        <f>IF(AL16,$BJ16,0)</f>
        <v>6351</v>
      </c>
    </row>
    <row r="17" spans="1:72" ht="8.85" customHeight="1" x14ac:dyDescent="0.3">
      <c r="A17" s="22">
        <v>4</v>
      </c>
      <c r="B17" s="33"/>
      <c r="C17" s="22" t="s">
        <v>95</v>
      </c>
      <c r="D17" s="33"/>
      <c r="E17" s="88">
        <v>16800225</v>
      </c>
      <c r="F17" s="33"/>
      <c r="G17" s="84">
        <f>(E17/$BJ17)</f>
        <v>340.90673890546054</v>
      </c>
      <c r="H17" s="33"/>
      <c r="I17" s="84">
        <f>IF(G$60,G17/G$60*100,0)</f>
        <v>113.80000539580539</v>
      </c>
      <c r="J17" s="33"/>
      <c r="K17" s="88">
        <v>0</v>
      </c>
      <c r="L17" s="33"/>
      <c r="M17" s="88">
        <v>12709364</v>
      </c>
      <c r="N17" s="33"/>
      <c r="O17" s="84">
        <f>(M17/$BJ17)</f>
        <v>257.89582191919806</v>
      </c>
      <c r="P17" s="33"/>
      <c r="Q17" s="84">
        <f>IF(O$60,O17/O$60*100,0)</f>
        <v>108.88514311823423</v>
      </c>
      <c r="R17" s="33"/>
      <c r="S17" s="88">
        <v>8996034</v>
      </c>
      <c r="T17" s="33"/>
      <c r="U17" s="84">
        <f>(S17/$BJ17)</f>
        <v>182.5456869787545</v>
      </c>
      <c r="V17" s="33"/>
      <c r="W17" s="84">
        <f>IF(U$60,U17/U$60*100,0)</f>
        <v>115.46318167229907</v>
      </c>
      <c r="X17" s="33"/>
      <c r="Y17" s="88">
        <v>0</v>
      </c>
      <c r="Z17" s="33"/>
      <c r="AA17" s="88">
        <v>8991862</v>
      </c>
      <c r="AB17" s="33"/>
      <c r="AC17" s="88">
        <v>0</v>
      </c>
      <c r="AD17" s="33"/>
      <c r="AE17" s="33"/>
      <c r="AF17" s="88">
        <v>1202344</v>
      </c>
      <c r="AG17" s="33"/>
      <c r="AH17" s="84">
        <f>(AF17/$BJ17)</f>
        <v>24.397719202126581</v>
      </c>
      <c r="AI17" s="33"/>
      <c r="AJ17" s="84">
        <f>IF(AH$60,AH17/AH$60*100,0)</f>
        <v>139.78426771980332</v>
      </c>
      <c r="AK17" s="33"/>
      <c r="AL17" s="88">
        <v>2483540</v>
      </c>
      <c r="AM17" s="33"/>
      <c r="AN17" s="84">
        <f>(AL17/$BJ17)</f>
        <v>50.395487104563628</v>
      </c>
      <c r="AO17" s="33"/>
      <c r="AP17" s="84">
        <f>IF(AN$60,AN17/AN$60*100,0)</f>
        <v>167.19306262500524</v>
      </c>
      <c r="AQ17" s="33"/>
      <c r="AR17" s="88">
        <f t="shared" si="0"/>
        <v>42191507</v>
      </c>
      <c r="AS17" s="33"/>
      <c r="AT17" s="88">
        <v>3431187</v>
      </c>
      <c r="AU17" s="33"/>
      <c r="AV17" s="84">
        <f>IF(AR$17,AT17/AR$17*100,0)</f>
        <v>8.1324115775243584</v>
      </c>
      <c r="AW17" s="33"/>
      <c r="AX17" s="88">
        <v>40234</v>
      </c>
      <c r="AY17" s="33"/>
      <c r="AZ17" s="84">
        <f t="shared" si="1"/>
        <v>9.5360424077765224E-2</v>
      </c>
      <c r="BA17" s="33"/>
      <c r="BB17" s="88">
        <v>75942</v>
      </c>
      <c r="BC17" s="33"/>
      <c r="BD17" s="84">
        <f t="shared" si="2"/>
        <v>0.17999357074398883</v>
      </c>
      <c r="BE17" s="33"/>
      <c r="BF17" s="88">
        <v>1949686</v>
      </c>
      <c r="BG17" s="33"/>
      <c r="BH17" s="22">
        <v>4</v>
      </c>
      <c r="BI17" s="33"/>
      <c r="BJ17" s="114">
        <v>49281</v>
      </c>
      <c r="BK17" s="33"/>
      <c r="BL17" s="114">
        <f>IF(E17,$BJ17,0)</f>
        <v>49281</v>
      </c>
      <c r="BM17" s="33"/>
      <c r="BN17" s="114">
        <f>IF(M17,$BJ17,0)</f>
        <v>49281</v>
      </c>
      <c r="BO17" s="33"/>
      <c r="BP17" s="114">
        <f>IF(S17,$BJ17,0)</f>
        <v>49281</v>
      </c>
      <c r="BQ17" s="33"/>
      <c r="BR17" s="114">
        <f>IF(AF17,$BJ17,0)</f>
        <v>49281</v>
      </c>
      <c r="BS17" s="33"/>
      <c r="BT17" s="114">
        <f>IF(AL17,$BJ17,0)</f>
        <v>49281</v>
      </c>
    </row>
    <row r="18" spans="1:72" ht="8.85" customHeight="1" x14ac:dyDescent="0.3">
      <c r="A18" s="22">
        <v>5</v>
      </c>
      <c r="B18" s="33"/>
      <c r="C18" s="22" t="s">
        <v>96</v>
      </c>
      <c r="D18" s="33"/>
      <c r="E18" s="88">
        <v>55036940</v>
      </c>
      <c r="F18" s="33"/>
      <c r="G18" s="84">
        <f>(E18/$BJ18)</f>
        <v>225.68332048485246</v>
      </c>
      <c r="H18" s="33"/>
      <c r="I18" s="84">
        <f>IF(G$60,G18/G$60*100,0)</f>
        <v>75.336624824074747</v>
      </c>
      <c r="J18" s="33"/>
      <c r="K18" s="88">
        <v>0</v>
      </c>
      <c r="L18" s="33"/>
      <c r="M18" s="88">
        <v>51727183</v>
      </c>
      <c r="N18" s="33"/>
      <c r="O18" s="84">
        <f>(M18/$BJ18)</f>
        <v>212.11140042974068</v>
      </c>
      <c r="P18" s="33"/>
      <c r="Q18" s="84">
        <f>IF(O$60,O18/O$60*100,0)</f>
        <v>89.554689257577806</v>
      </c>
      <c r="R18" s="33"/>
      <c r="S18" s="88">
        <v>37401161</v>
      </c>
      <c r="T18" s="33"/>
      <c r="U18" s="84">
        <f>(S18/$BJ18)</f>
        <v>153.36641543785981</v>
      </c>
      <c r="V18" s="33"/>
      <c r="W18" s="84">
        <f>IF(U$60,U18/U$60*100,0)</f>
        <v>97.006807343478116</v>
      </c>
      <c r="X18" s="33"/>
      <c r="Y18" s="88">
        <v>29259646</v>
      </c>
      <c r="Z18" s="33"/>
      <c r="AA18" s="88">
        <v>7608567</v>
      </c>
      <c r="AB18" s="33"/>
      <c r="AC18" s="88">
        <v>532948</v>
      </c>
      <c r="AD18" s="33"/>
      <c r="AE18" s="33"/>
      <c r="AF18" s="88">
        <v>7178280</v>
      </c>
      <c r="AG18" s="33"/>
      <c r="AH18" s="84">
        <f>(AF18/$BJ18)</f>
        <v>29.435104236718225</v>
      </c>
      <c r="AI18" s="33"/>
      <c r="AJ18" s="84">
        <f>IF(AH$60,AH18/AH$60*100,0)</f>
        <v>168.64545644197347</v>
      </c>
      <c r="AK18" s="33"/>
      <c r="AL18" s="88">
        <v>1673967</v>
      </c>
      <c r="AM18" s="33"/>
      <c r="AN18" s="84">
        <f>(AL18/$BJ18)</f>
        <v>6.8642339298308919</v>
      </c>
      <c r="AO18" s="33"/>
      <c r="AP18" s="84">
        <f>IF(AN$60,AN18/AN$60*100,0)</f>
        <v>22.77291795834185</v>
      </c>
      <c r="AQ18" s="33"/>
      <c r="AR18" s="88">
        <f t="shared" si="0"/>
        <v>153017531</v>
      </c>
      <c r="AS18" s="33"/>
      <c r="AT18" s="88">
        <v>23691075</v>
      </c>
      <c r="AU18" s="33"/>
      <c r="AV18" s="84">
        <f>IF(AR$18,AT18/AR$18*100,0)</f>
        <v>15.482588723771787</v>
      </c>
      <c r="AW18" s="33"/>
      <c r="AX18" s="88">
        <v>1746046</v>
      </c>
      <c r="AY18" s="33"/>
      <c r="AZ18" s="84">
        <f t="shared" si="1"/>
        <v>1.1410757895446635</v>
      </c>
      <c r="BA18" s="33"/>
      <c r="BB18" s="88">
        <v>409472</v>
      </c>
      <c r="BC18" s="33"/>
      <c r="BD18" s="84">
        <f t="shared" si="2"/>
        <v>0.26759809632531584</v>
      </c>
      <c r="BE18" s="33"/>
      <c r="BF18" s="88">
        <v>8376193</v>
      </c>
      <c r="BG18" s="33"/>
      <c r="BH18" s="22">
        <v>5</v>
      </c>
      <c r="BI18" s="33"/>
      <c r="BJ18" s="114">
        <v>243868</v>
      </c>
      <c r="BK18" s="33"/>
      <c r="BL18" s="114">
        <f>IF(E18,$BJ18,0)</f>
        <v>243868</v>
      </c>
      <c r="BM18" s="33"/>
      <c r="BN18" s="114">
        <f>IF(M18,$BJ18,0)</f>
        <v>243868</v>
      </c>
      <c r="BO18" s="33"/>
      <c r="BP18" s="114">
        <f>IF(S18,$BJ18,0)</f>
        <v>243868</v>
      </c>
      <c r="BQ18" s="33"/>
      <c r="BR18" s="114">
        <f>IF(AF18,$BJ18,0)</f>
        <v>243868</v>
      </c>
      <c r="BS18" s="33"/>
      <c r="BT18" s="114">
        <f>IF(AL18,$BJ18,0)</f>
        <v>243868</v>
      </c>
    </row>
    <row r="19" spans="1:72" ht="8.85" customHeight="1" x14ac:dyDescent="0.3">
      <c r="A19" s="41"/>
      <c r="B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41"/>
      <c r="BI19" s="33"/>
      <c r="BJ19" s="39"/>
      <c r="BK19" s="33"/>
      <c r="BL19" s="33"/>
      <c r="BM19" s="33"/>
      <c r="BN19" s="33"/>
      <c r="BO19" s="33"/>
      <c r="BP19" s="33"/>
      <c r="BQ19" s="33"/>
      <c r="BR19" s="33"/>
      <c r="BS19" s="33"/>
      <c r="BT19" s="33"/>
    </row>
    <row r="20" spans="1:72" ht="8.85" customHeight="1" x14ac:dyDescent="0.3">
      <c r="A20" s="22">
        <v>6</v>
      </c>
      <c r="B20" s="33"/>
      <c r="C20" s="22" t="s">
        <v>97</v>
      </c>
      <c r="D20" s="33"/>
      <c r="E20" s="88">
        <v>6986520</v>
      </c>
      <c r="F20" s="33"/>
      <c r="G20" s="84">
        <f>(E20/$BJ20)</f>
        <v>397.82029381619407</v>
      </c>
      <c r="H20" s="33"/>
      <c r="I20" s="84">
        <f>IF(G$60,G20/G$60*100,0)</f>
        <v>132.79864084880552</v>
      </c>
      <c r="J20" s="33"/>
      <c r="K20" s="88">
        <v>0</v>
      </c>
      <c r="L20" s="33"/>
      <c r="M20" s="88">
        <v>4653457</v>
      </c>
      <c r="N20" s="33"/>
      <c r="O20" s="84">
        <f>(M20/$BJ20)</f>
        <v>264.97306684887826</v>
      </c>
      <c r="P20" s="33"/>
      <c r="Q20" s="84">
        <f>IF(O$60,O20/O$60*100,0)</f>
        <v>111.87319783473315</v>
      </c>
      <c r="R20" s="33"/>
      <c r="S20" s="88">
        <v>4851421</v>
      </c>
      <c r="T20" s="33"/>
      <c r="U20" s="84">
        <f>(S20/$BJ20)</f>
        <v>276.24535929848537</v>
      </c>
      <c r="V20" s="33"/>
      <c r="W20" s="84">
        <f>IF(U$60,U20/U$60*100,0)</f>
        <v>174.72978208749882</v>
      </c>
      <c r="X20" s="33"/>
      <c r="Y20" s="88">
        <v>0</v>
      </c>
      <c r="Z20" s="33"/>
      <c r="AA20" s="88">
        <v>4501160</v>
      </c>
      <c r="AB20" s="33"/>
      <c r="AC20" s="88">
        <v>101182</v>
      </c>
      <c r="AD20" s="33"/>
      <c r="AE20" s="33"/>
      <c r="AF20" s="88">
        <v>254338</v>
      </c>
      <c r="AG20" s="33"/>
      <c r="AH20" s="84">
        <f>(AF20/$BJ20)</f>
        <v>14.482291310784648</v>
      </c>
      <c r="AI20" s="33"/>
      <c r="AJ20" s="84">
        <f>IF(AH$60,AH20/AH$60*100,0)</f>
        <v>82.974825188022081</v>
      </c>
      <c r="AK20" s="33"/>
      <c r="AL20" s="88">
        <v>252168</v>
      </c>
      <c r="AM20" s="33"/>
      <c r="AN20" s="84">
        <f>(AL20/$BJ20)</f>
        <v>14.358729074137342</v>
      </c>
      <c r="AO20" s="33"/>
      <c r="AP20" s="84">
        <f>IF(AN$60,AN20/AN$60*100,0)</f>
        <v>47.636802960682793</v>
      </c>
      <c r="AQ20" s="33"/>
      <c r="AR20" s="88">
        <f t="shared" si="0"/>
        <v>16997904</v>
      </c>
      <c r="AS20" s="33"/>
      <c r="AT20" s="88">
        <v>1816513</v>
      </c>
      <c r="AU20" s="33"/>
      <c r="AV20" s="84">
        <f>IF(AR$20,AT20/AR$20*100,0)</f>
        <v>10.686688194026745</v>
      </c>
      <c r="AW20" s="33"/>
      <c r="AX20" s="88">
        <v>117556</v>
      </c>
      <c r="AY20" s="33"/>
      <c r="AZ20" s="84">
        <f t="shared" si="1"/>
        <v>0.69159115147373473</v>
      </c>
      <c r="BA20" s="33"/>
      <c r="BB20" s="88">
        <v>0</v>
      </c>
      <c r="BC20" s="33"/>
      <c r="BD20" s="84">
        <f t="shared" si="2"/>
        <v>0</v>
      </c>
      <c r="BE20" s="33"/>
      <c r="BF20" s="88">
        <v>1337884</v>
      </c>
      <c r="BG20" s="33"/>
      <c r="BH20" s="22">
        <v>6</v>
      </c>
      <c r="BI20" s="33"/>
      <c r="BJ20" s="114">
        <v>17562</v>
      </c>
      <c r="BK20" s="33"/>
      <c r="BL20" s="114">
        <f t="shared" ref="BL20:BL26" si="3">IF(E20,$BJ20,0)</f>
        <v>17562</v>
      </c>
      <c r="BM20" s="33"/>
      <c r="BN20" s="114">
        <f>IF(M20,$BJ20,0)</f>
        <v>17562</v>
      </c>
      <c r="BO20" s="33"/>
      <c r="BP20" s="114">
        <f>IF(S20,$BJ20,0)</f>
        <v>17562</v>
      </c>
      <c r="BQ20" s="33"/>
      <c r="BR20" s="114">
        <f>IF(AF20,$BJ20,0)</f>
        <v>17562</v>
      </c>
      <c r="BS20" s="33"/>
      <c r="BT20" s="114">
        <f>IF(AL20,$BJ20,0)</f>
        <v>17562</v>
      </c>
    </row>
    <row r="21" spans="1:72" ht="8.85" customHeight="1" x14ac:dyDescent="0.3">
      <c r="A21" s="22">
        <v>7</v>
      </c>
      <c r="B21" s="33"/>
      <c r="C21" s="22" t="s">
        <v>98</v>
      </c>
      <c r="D21" s="33"/>
      <c r="E21" s="88">
        <v>2081374</v>
      </c>
      <c r="F21" s="33"/>
      <c r="G21" s="84">
        <f>(E21/$BJ21)</f>
        <v>364.13121063680893</v>
      </c>
      <c r="H21" s="33"/>
      <c r="I21" s="84">
        <f>IF(G$60,G21/G$60*100,0)</f>
        <v>121.55269757439888</v>
      </c>
      <c r="J21" s="33"/>
      <c r="K21" s="88">
        <v>243869</v>
      </c>
      <c r="L21" s="33"/>
      <c r="M21" s="88">
        <v>789237</v>
      </c>
      <c r="N21" s="33"/>
      <c r="O21" s="84">
        <f>(M21/$BJ21)</f>
        <v>138.07505248425471</v>
      </c>
      <c r="P21" s="33"/>
      <c r="Q21" s="84">
        <f>IF(O$60,O21/O$60*100,0)</f>
        <v>58.296104756269443</v>
      </c>
      <c r="R21" s="33"/>
      <c r="S21" s="88">
        <v>351699</v>
      </c>
      <c r="T21" s="33"/>
      <c r="U21" s="84">
        <f>(S21/$BJ21)</f>
        <v>61.52886634009797</v>
      </c>
      <c r="V21" s="33"/>
      <c r="W21" s="84">
        <f>IF(U$60,U21/U$60*100,0)</f>
        <v>38.918030822301333</v>
      </c>
      <c r="X21" s="33"/>
      <c r="Y21" s="88">
        <v>348160</v>
      </c>
      <c r="Z21" s="33"/>
      <c r="AA21" s="88">
        <v>0</v>
      </c>
      <c r="AB21" s="33"/>
      <c r="AC21" s="88">
        <v>3539</v>
      </c>
      <c r="AD21" s="33"/>
      <c r="AE21" s="33"/>
      <c r="AF21" s="88">
        <v>197932</v>
      </c>
      <c r="AG21" s="33"/>
      <c r="AH21" s="84">
        <f>(AF21/$BJ21)</f>
        <v>34.627711686494052</v>
      </c>
      <c r="AI21" s="33"/>
      <c r="AJ21" s="84">
        <f>IF(AH$60,AH21/AH$60*100,0)</f>
        <v>198.39597631270146</v>
      </c>
      <c r="AK21" s="33"/>
      <c r="AL21" s="88">
        <v>711164</v>
      </c>
      <c r="AM21" s="33"/>
      <c r="AN21" s="84">
        <f>(AL21/$BJ21)</f>
        <v>124.41637508747375</v>
      </c>
      <c r="AO21" s="33"/>
      <c r="AP21" s="84">
        <f>IF(AN$60,AN21/AN$60*100,0)</f>
        <v>412.76622147566127</v>
      </c>
      <c r="AQ21" s="33"/>
      <c r="AR21" s="88">
        <f t="shared" si="0"/>
        <v>4131406</v>
      </c>
      <c r="AS21" s="33"/>
      <c r="AT21" s="88">
        <v>402141</v>
      </c>
      <c r="AU21" s="33"/>
      <c r="AV21" s="84">
        <f>IF(AR$21,AT21/AR$21*100,0)</f>
        <v>9.7337564983930402</v>
      </c>
      <c r="AW21" s="33"/>
      <c r="AX21" s="88">
        <v>3297</v>
      </c>
      <c r="AY21" s="33"/>
      <c r="AZ21" s="84">
        <f t="shared" si="1"/>
        <v>7.9803340557669702E-2</v>
      </c>
      <c r="BA21" s="33"/>
      <c r="BB21" s="88">
        <v>0</v>
      </c>
      <c r="BC21" s="33"/>
      <c r="BD21" s="84">
        <f t="shared" si="2"/>
        <v>0</v>
      </c>
      <c r="BE21" s="33"/>
      <c r="BF21" s="88">
        <v>390956</v>
      </c>
      <c r="BG21" s="33"/>
      <c r="BH21" s="22">
        <v>7</v>
      </c>
      <c r="BI21" s="33"/>
      <c r="BJ21" s="114">
        <v>5716</v>
      </c>
      <c r="BK21" s="33"/>
      <c r="BL21" s="114">
        <f t="shared" si="3"/>
        <v>5716</v>
      </c>
      <c r="BM21" s="33"/>
      <c r="BN21" s="114">
        <f>IF(M21,$BJ21,0)</f>
        <v>5716</v>
      </c>
      <c r="BO21" s="33"/>
      <c r="BP21" s="114">
        <f>IF(S21,$BJ21,0)</f>
        <v>5716</v>
      </c>
      <c r="BQ21" s="33"/>
      <c r="BR21" s="114">
        <f>IF(AF21,$BJ21,0)</f>
        <v>5716</v>
      </c>
      <c r="BS21" s="33"/>
      <c r="BT21" s="114">
        <f>IF(AL21,$BJ21,0)</f>
        <v>5716</v>
      </c>
    </row>
    <row r="22" spans="1:72" ht="8.85" customHeight="1" x14ac:dyDescent="0.3">
      <c r="A22" s="22">
        <v>8</v>
      </c>
      <c r="B22" s="33"/>
      <c r="C22" s="22" t="s">
        <v>99</v>
      </c>
      <c r="D22" s="33"/>
      <c r="E22" s="88">
        <v>13401350</v>
      </c>
      <c r="F22" s="33"/>
      <c r="G22" s="84">
        <f>(E22/$BJ22)</f>
        <v>330.16383345651639</v>
      </c>
      <c r="H22" s="33"/>
      <c r="I22" s="84">
        <f>IF(G$60,G22/G$60*100,0)</f>
        <v>110.21385540656887</v>
      </c>
      <c r="J22" s="33"/>
      <c r="K22" s="88">
        <v>0</v>
      </c>
      <c r="L22" s="33"/>
      <c r="M22" s="88">
        <v>10047605</v>
      </c>
      <c r="N22" s="33"/>
      <c r="O22" s="84">
        <f>(M22/$BJ22)</f>
        <v>247.5389258438039</v>
      </c>
      <c r="P22" s="33"/>
      <c r="Q22" s="84">
        <f>IF(O$60,O22/O$60*100,0)</f>
        <v>104.5124002678933</v>
      </c>
      <c r="R22" s="33"/>
      <c r="S22" s="88">
        <v>8666367</v>
      </c>
      <c r="T22" s="33"/>
      <c r="U22" s="84">
        <f>(S22/$BJ22)</f>
        <v>213.50990391722098</v>
      </c>
      <c r="V22" s="33"/>
      <c r="W22" s="84">
        <f>IF(U$60,U22/U$60*100,0)</f>
        <v>135.04856363819968</v>
      </c>
      <c r="X22" s="33"/>
      <c r="Y22" s="88">
        <v>4671588</v>
      </c>
      <c r="Z22" s="33"/>
      <c r="AA22" s="88">
        <v>3994779</v>
      </c>
      <c r="AB22" s="33"/>
      <c r="AC22" s="88">
        <v>0</v>
      </c>
      <c r="AD22" s="33"/>
      <c r="AE22" s="33"/>
      <c r="AF22" s="88">
        <v>1150593</v>
      </c>
      <c r="AG22" s="33"/>
      <c r="AH22" s="84">
        <f>(AF22/$BJ22)</f>
        <v>28.346711012564672</v>
      </c>
      <c r="AI22" s="33"/>
      <c r="AJ22" s="84">
        <f>IF(AH$60,AH22/AH$60*100,0)</f>
        <v>162.40961740435392</v>
      </c>
      <c r="AK22" s="33"/>
      <c r="AL22" s="88">
        <v>1081112</v>
      </c>
      <c r="AM22" s="33"/>
      <c r="AN22" s="84">
        <f>(AL22/$BJ22)</f>
        <v>26.634934712983494</v>
      </c>
      <c r="AO22" s="33"/>
      <c r="AP22" s="84">
        <f>IF(AN$60,AN22/AN$60*100,0)</f>
        <v>88.364585071696084</v>
      </c>
      <c r="AQ22" s="33"/>
      <c r="AR22" s="88">
        <f t="shared" si="0"/>
        <v>34347027</v>
      </c>
      <c r="AS22" s="33"/>
      <c r="AT22" s="88">
        <v>3142466</v>
      </c>
      <c r="AU22" s="33"/>
      <c r="AV22" s="84">
        <f>IF(AR$22,AT22/AR$22*100,0)</f>
        <v>9.1491644968282113</v>
      </c>
      <c r="AW22" s="33"/>
      <c r="AX22" s="88">
        <v>278322</v>
      </c>
      <c r="AY22" s="33"/>
      <c r="AZ22" s="84">
        <f t="shared" si="1"/>
        <v>0.8103234087771265</v>
      </c>
      <c r="BA22" s="33"/>
      <c r="BB22" s="88">
        <v>35</v>
      </c>
      <c r="BC22" s="33"/>
      <c r="BD22" s="84">
        <f t="shared" si="2"/>
        <v>1.0190110486127373E-4</v>
      </c>
      <c r="BE22" s="33"/>
      <c r="BF22" s="88">
        <v>31287</v>
      </c>
      <c r="BG22" s="33"/>
      <c r="BH22" s="22">
        <v>8</v>
      </c>
      <c r="BI22" s="33"/>
      <c r="BJ22" s="114">
        <v>40590</v>
      </c>
      <c r="BK22" s="33"/>
      <c r="BL22" s="114">
        <f t="shared" si="3"/>
        <v>40590</v>
      </c>
      <c r="BM22" s="33"/>
      <c r="BN22" s="114">
        <f>IF(M22,$BJ22,0)</f>
        <v>40590</v>
      </c>
      <c r="BO22" s="33"/>
      <c r="BP22" s="114">
        <f>IF(S22,$BJ22,0)</f>
        <v>40590</v>
      </c>
      <c r="BQ22" s="33"/>
      <c r="BR22" s="114">
        <f>IF(AF22,$BJ22,0)</f>
        <v>40590</v>
      </c>
      <c r="BS22" s="33"/>
      <c r="BT22" s="114">
        <f>IF(AL22,$BJ22,0)</f>
        <v>40590</v>
      </c>
    </row>
    <row r="23" spans="1:72" ht="8.85" customHeight="1" x14ac:dyDescent="0.3">
      <c r="A23" s="22">
        <v>9</v>
      </c>
      <c r="B23" s="33"/>
      <c r="C23" s="22" t="s">
        <v>100</v>
      </c>
      <c r="D23" s="33"/>
      <c r="E23" s="88">
        <v>3423254</v>
      </c>
      <c r="F23" s="33"/>
      <c r="G23" s="84">
        <f>(E23/$BJ23)</f>
        <v>618.92135237750858</v>
      </c>
      <c r="H23" s="33"/>
      <c r="I23" s="84">
        <f>IF(G$60,G23/G$60*100,0)</f>
        <v>206.60563492020626</v>
      </c>
      <c r="J23" s="33"/>
      <c r="K23" s="88">
        <v>0</v>
      </c>
      <c r="L23" s="33"/>
      <c r="M23" s="88">
        <v>155065</v>
      </c>
      <c r="N23" s="33"/>
      <c r="O23" s="84">
        <f>(M23/$BJ23)</f>
        <v>28.035617429036339</v>
      </c>
      <c r="P23" s="33"/>
      <c r="Q23" s="84">
        <f>IF(O$60,O23/O$60*100,0)</f>
        <v>11.836803688603844</v>
      </c>
      <c r="R23" s="33"/>
      <c r="S23" s="88">
        <v>2541124</v>
      </c>
      <c r="T23" s="33"/>
      <c r="U23" s="84">
        <f>(S23/$BJ23)</f>
        <v>459.43301392153319</v>
      </c>
      <c r="V23" s="33"/>
      <c r="W23" s="84">
        <f>IF(U$60,U23/U$60*100,0)</f>
        <v>290.59901896694942</v>
      </c>
      <c r="X23" s="33"/>
      <c r="Y23" s="88">
        <v>0</v>
      </c>
      <c r="Z23" s="33"/>
      <c r="AA23" s="88">
        <v>2541124</v>
      </c>
      <c r="AB23" s="33"/>
      <c r="AC23" s="88">
        <v>0</v>
      </c>
      <c r="AD23" s="33"/>
      <c r="AE23" s="33"/>
      <c r="AF23" s="88">
        <v>133000</v>
      </c>
      <c r="AG23" s="33"/>
      <c r="AH23" s="84">
        <f>(AF23/$BJ23)</f>
        <v>24.046284577834026</v>
      </c>
      <c r="AI23" s="33"/>
      <c r="AJ23" s="84">
        <f>IF(AH$60,AH23/AH$60*100,0)</f>
        <v>137.77075853883707</v>
      </c>
      <c r="AK23" s="33"/>
      <c r="AL23" s="88">
        <v>82403</v>
      </c>
      <c r="AM23" s="33"/>
      <c r="AN23" s="84">
        <f>(AL23/$BJ23)</f>
        <v>14.898390887723739</v>
      </c>
      <c r="AO23" s="33"/>
      <c r="AP23" s="84">
        <f>IF(AN$60,AN23/AN$60*100,0)</f>
        <v>49.42719564421941</v>
      </c>
      <c r="AQ23" s="33"/>
      <c r="AR23" s="88">
        <f t="shared" si="0"/>
        <v>6334846</v>
      </c>
      <c r="AS23" s="33"/>
      <c r="AT23" s="88">
        <v>1895502</v>
      </c>
      <c r="AU23" s="33"/>
      <c r="AV23" s="84">
        <f>IF(AR$23,AT23/AR$23*100,0)</f>
        <v>29.921832353935674</v>
      </c>
      <c r="AW23" s="33"/>
      <c r="AX23" s="88">
        <v>49750</v>
      </c>
      <c r="AY23" s="33"/>
      <c r="AZ23" s="84">
        <f t="shared" si="1"/>
        <v>0.78533874383055258</v>
      </c>
      <c r="BA23" s="33"/>
      <c r="BB23" s="88">
        <v>0</v>
      </c>
      <c r="BC23" s="33"/>
      <c r="BD23" s="84">
        <f t="shared" si="2"/>
        <v>0</v>
      </c>
      <c r="BE23" s="33"/>
      <c r="BF23" s="88">
        <v>60742</v>
      </c>
      <c r="BG23" s="33"/>
      <c r="BH23" s="22">
        <v>9</v>
      </c>
      <c r="BI23" s="33"/>
      <c r="BJ23" s="114">
        <v>5531</v>
      </c>
      <c r="BK23" s="33"/>
      <c r="BL23" s="114">
        <f t="shared" si="3"/>
        <v>5531</v>
      </c>
      <c r="BM23" s="33"/>
      <c r="BN23" s="114">
        <f>IF(M23,$BJ23,0)</f>
        <v>5531</v>
      </c>
      <c r="BO23" s="33"/>
      <c r="BP23" s="114">
        <f>IF(S23,$BJ23,0)</f>
        <v>5531</v>
      </c>
      <c r="BQ23" s="33"/>
      <c r="BR23" s="114">
        <f>IF(AF23,$BJ23,0)</f>
        <v>5531</v>
      </c>
      <c r="BS23" s="33"/>
      <c r="BT23" s="114">
        <f>IF(AL23,$BJ23,0)</f>
        <v>5531</v>
      </c>
    </row>
    <row r="24" spans="1:72" ht="8.85" customHeight="1" x14ac:dyDescent="0.3">
      <c r="A24" s="22">
        <v>10</v>
      </c>
      <c r="B24" s="33"/>
      <c r="C24" s="22" t="s">
        <v>101</v>
      </c>
      <c r="D24" s="33"/>
      <c r="E24" s="88">
        <v>12517419</v>
      </c>
      <c r="F24" s="33"/>
      <c r="G24" s="84">
        <f>(E24/$BJ24)</f>
        <v>509.83296676441836</v>
      </c>
      <c r="H24" s="33"/>
      <c r="I24" s="84">
        <f>IF(G$60,G24/G$60*100,0)</f>
        <v>170.19022432654219</v>
      </c>
      <c r="J24" s="33"/>
      <c r="K24" s="88">
        <v>0</v>
      </c>
      <c r="L24" s="33"/>
      <c r="M24" s="88">
        <v>12385021</v>
      </c>
      <c r="N24" s="33"/>
      <c r="O24" s="84">
        <f>(M24/$BJ24)</f>
        <v>504.44041218637994</v>
      </c>
      <c r="P24" s="33"/>
      <c r="Q24" s="84">
        <f>IF(O$60,O24/O$60*100,0)</f>
        <v>212.97772901782048</v>
      </c>
      <c r="R24" s="33"/>
      <c r="S24" s="88">
        <v>1839613</v>
      </c>
      <c r="T24" s="33"/>
      <c r="U24" s="84">
        <f>(S24/$BJ24)</f>
        <v>74.927215705441512</v>
      </c>
      <c r="V24" s="33"/>
      <c r="W24" s="84">
        <f>IF(U$60,U24/U$60*100,0)</f>
        <v>47.39270953141618</v>
      </c>
      <c r="X24" s="33"/>
      <c r="Y24" s="88">
        <v>0</v>
      </c>
      <c r="Z24" s="33"/>
      <c r="AA24" s="88">
        <v>1839613</v>
      </c>
      <c r="AB24" s="33"/>
      <c r="AC24" s="88">
        <v>0</v>
      </c>
      <c r="AD24" s="33"/>
      <c r="AE24" s="33"/>
      <c r="AF24" s="88">
        <v>1720674</v>
      </c>
      <c r="AG24" s="33"/>
      <c r="AH24" s="84">
        <f>(AF24/$BJ24)</f>
        <v>70.082844574780054</v>
      </c>
      <c r="AI24" s="33"/>
      <c r="AJ24" s="84">
        <f>IF(AH$60,AH24/AH$60*100,0)</f>
        <v>401.53257882206174</v>
      </c>
      <c r="AK24" s="33"/>
      <c r="AL24" s="88">
        <v>0</v>
      </c>
      <c r="AM24" s="33"/>
      <c r="AN24" s="84">
        <f>(AL24/$BJ24)</f>
        <v>0</v>
      </c>
      <c r="AO24" s="33"/>
      <c r="AP24" s="84">
        <f>IF(AN$60,AN24/AN$60*100,0)</f>
        <v>0</v>
      </c>
      <c r="AQ24" s="33"/>
      <c r="AR24" s="88">
        <f t="shared" si="0"/>
        <v>28462727</v>
      </c>
      <c r="AS24" s="33"/>
      <c r="AT24" s="88">
        <v>784397</v>
      </c>
      <c r="AU24" s="33"/>
      <c r="AV24" s="84">
        <f>IF(AR$24,AT24/AR$24*100,0)</f>
        <v>2.7558743756351944</v>
      </c>
      <c r="AW24" s="33"/>
      <c r="AX24" s="88">
        <v>23025</v>
      </c>
      <c r="AY24" s="33"/>
      <c r="AZ24" s="84">
        <f t="shared" si="1"/>
        <v>8.0895270505879496E-2</v>
      </c>
      <c r="BA24" s="33"/>
      <c r="BB24" s="88">
        <v>411559</v>
      </c>
      <c r="BC24" s="33"/>
      <c r="BD24" s="84">
        <f t="shared" si="2"/>
        <v>1.4459577256950817</v>
      </c>
      <c r="BE24" s="33"/>
      <c r="BF24" s="88">
        <v>1322512</v>
      </c>
      <c r="BG24" s="33"/>
      <c r="BH24" s="22">
        <v>10</v>
      </c>
      <c r="BI24" s="33"/>
      <c r="BJ24" s="114">
        <v>24552</v>
      </c>
      <c r="BK24" s="33"/>
      <c r="BL24" s="114">
        <f t="shared" si="3"/>
        <v>24552</v>
      </c>
      <c r="BM24" s="33"/>
      <c r="BN24" s="114">
        <f>IF(M24,$BJ24,0)</f>
        <v>24552</v>
      </c>
      <c r="BO24" s="33"/>
      <c r="BP24" s="114">
        <f>IF(S24,$BJ24,0)</f>
        <v>24552</v>
      </c>
      <c r="BQ24" s="33"/>
      <c r="BR24" s="114">
        <f>IF(AF24,$BJ24,0)</f>
        <v>24552</v>
      </c>
      <c r="BS24" s="33"/>
      <c r="BT24" s="114">
        <f>IF(AL24,$BJ24,0)</f>
        <v>0</v>
      </c>
    </row>
    <row r="25" spans="1:72" ht="8.85" customHeight="1" x14ac:dyDescent="0.3">
      <c r="A25" s="41"/>
      <c r="B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41"/>
      <c r="BI25" s="33"/>
      <c r="BJ25" s="39"/>
      <c r="BK25" s="33"/>
      <c r="BL25" s="33"/>
      <c r="BM25" s="33"/>
      <c r="BN25" s="33"/>
      <c r="BO25" s="33"/>
      <c r="BP25" s="33"/>
      <c r="BQ25" s="33"/>
      <c r="BR25" s="33"/>
      <c r="BS25" s="33"/>
      <c r="BT25" s="33"/>
    </row>
    <row r="26" spans="1:72" ht="8.85" customHeight="1" x14ac:dyDescent="0.3">
      <c r="A26" s="22">
        <v>11</v>
      </c>
      <c r="B26" s="33"/>
      <c r="C26" s="22" t="s">
        <v>102</v>
      </c>
      <c r="D26" s="33"/>
      <c r="E26" s="88">
        <v>6761734</v>
      </c>
      <c r="F26" s="33"/>
      <c r="G26" s="84">
        <f>(E26/$BJ26)</f>
        <v>467.61645919778698</v>
      </c>
      <c r="H26" s="33"/>
      <c r="I26" s="84">
        <f>IF(G$60,G26/G$60*100,0)</f>
        <v>156.09769331850305</v>
      </c>
      <c r="J26" s="33"/>
      <c r="K26" s="88">
        <v>0</v>
      </c>
      <c r="L26" s="33"/>
      <c r="M26" s="88">
        <v>2777167</v>
      </c>
      <c r="N26" s="33"/>
      <c r="O26" s="84">
        <f>(M26/$BJ26)</f>
        <v>192.0585753803596</v>
      </c>
      <c r="P26" s="33"/>
      <c r="Q26" s="84">
        <f>IF(O$60,O26/O$60*100,0)</f>
        <v>81.088267780959725</v>
      </c>
      <c r="R26" s="33"/>
      <c r="S26" s="88">
        <v>1648434</v>
      </c>
      <c r="T26" s="33"/>
      <c r="U26" s="84">
        <f>(S26/$BJ26)</f>
        <v>113.99958506224067</v>
      </c>
      <c r="V26" s="33"/>
      <c r="W26" s="84">
        <f>IF(U$60,U26/U$60*100,0)</f>
        <v>72.106632692670232</v>
      </c>
      <c r="X26" s="33"/>
      <c r="Y26" s="88">
        <v>0</v>
      </c>
      <c r="Z26" s="33"/>
      <c r="AA26" s="88">
        <v>1204069</v>
      </c>
      <c r="AB26" s="33"/>
      <c r="AC26" s="88">
        <v>168466</v>
      </c>
      <c r="AD26" s="33"/>
      <c r="AE26" s="33"/>
      <c r="AF26" s="88">
        <v>645619</v>
      </c>
      <c r="AG26" s="33"/>
      <c r="AH26" s="84">
        <f>(AF26/$BJ26)</f>
        <v>44.648616874135548</v>
      </c>
      <c r="AI26" s="33"/>
      <c r="AJ26" s="84">
        <f>IF(AH$60,AH26/AH$60*100,0)</f>
        <v>255.80974035921736</v>
      </c>
      <c r="AK26" s="33"/>
      <c r="AL26" s="88">
        <v>178921</v>
      </c>
      <c r="AM26" s="33"/>
      <c r="AN26" s="84">
        <f>(AL26/$BJ26)</f>
        <v>12.373513139695712</v>
      </c>
      <c r="AO26" s="33"/>
      <c r="AP26" s="84">
        <f>IF(AN$60,AN26/AN$60*100,0)</f>
        <v>41.050611396295658</v>
      </c>
      <c r="AQ26" s="33"/>
      <c r="AR26" s="88">
        <f t="shared" si="0"/>
        <v>12011875</v>
      </c>
      <c r="AS26" s="33"/>
      <c r="AT26" s="88">
        <v>448228</v>
      </c>
      <c r="AU26" s="33"/>
      <c r="AV26" s="84">
        <f>IF(AR$26,AT26/AR$26*100,0)</f>
        <v>3.7315406628856858</v>
      </c>
      <c r="AW26" s="33"/>
      <c r="AX26" s="88">
        <v>5654</v>
      </c>
      <c r="AY26" s="33"/>
      <c r="AZ26" s="84">
        <f t="shared" si="1"/>
        <v>4.7070086893178625E-2</v>
      </c>
      <c r="BA26" s="33"/>
      <c r="BB26" s="88">
        <v>126551</v>
      </c>
      <c r="BC26" s="33"/>
      <c r="BD26" s="84">
        <f t="shared" si="2"/>
        <v>1.0535490920443311</v>
      </c>
      <c r="BE26" s="33"/>
      <c r="BF26" s="88">
        <v>1147726</v>
      </c>
      <c r="BG26" s="33"/>
      <c r="BH26" s="22">
        <v>11</v>
      </c>
      <c r="BI26" s="33"/>
      <c r="BJ26" s="114">
        <v>14460</v>
      </c>
      <c r="BK26" s="33"/>
      <c r="BL26" s="114">
        <f t="shared" si="3"/>
        <v>14460</v>
      </c>
      <c r="BM26" s="33"/>
      <c r="BN26" s="114">
        <f>IF(M26,$BJ26,0)</f>
        <v>14460</v>
      </c>
      <c r="BO26" s="33"/>
      <c r="BP26" s="114">
        <f>IF(S26,$BJ26,0)</f>
        <v>14460</v>
      </c>
      <c r="BQ26" s="33"/>
      <c r="BR26" s="114">
        <f>IF(AF26,$BJ26,0)</f>
        <v>14460</v>
      </c>
      <c r="BS26" s="33"/>
      <c r="BT26" s="114">
        <f>IF(AL26,$BJ26,0)</f>
        <v>14460</v>
      </c>
    </row>
    <row r="27" spans="1:72" ht="8.85" customHeight="1" x14ac:dyDescent="0.3">
      <c r="A27" s="22">
        <v>12</v>
      </c>
      <c r="B27" s="33"/>
      <c r="C27" s="22" t="s">
        <v>103</v>
      </c>
      <c r="D27" s="33"/>
      <c r="E27" s="88">
        <v>2997544</v>
      </c>
      <c r="F27" s="33"/>
      <c r="G27" s="84">
        <f>(E27/$BJ27)</f>
        <v>360.80211844005777</v>
      </c>
      <c r="H27" s="33"/>
      <c r="I27" s="84">
        <f>IF(G$60,G27/G$60*100,0)</f>
        <v>120.44139449142146</v>
      </c>
      <c r="J27" s="33"/>
      <c r="K27" s="88">
        <v>0</v>
      </c>
      <c r="L27" s="33"/>
      <c r="M27" s="88">
        <v>2378814</v>
      </c>
      <c r="N27" s="33"/>
      <c r="O27" s="84">
        <f>(M27/$BJ27)</f>
        <v>286.32811747713049</v>
      </c>
      <c r="P27" s="33"/>
      <c r="Q27" s="84">
        <f>IF(O$60,O27/O$60*100,0)</f>
        <v>120.88942666174731</v>
      </c>
      <c r="R27" s="33"/>
      <c r="S27" s="88">
        <v>2297279</v>
      </c>
      <c r="T27" s="33"/>
      <c r="U27" s="84">
        <f>(S27/$BJ27)</f>
        <v>276.5140828117477</v>
      </c>
      <c r="V27" s="33"/>
      <c r="W27" s="84">
        <f>IF(U$60,U27/U$60*100,0)</f>
        <v>174.89975417692455</v>
      </c>
      <c r="X27" s="33"/>
      <c r="Y27" s="88">
        <v>0</v>
      </c>
      <c r="Z27" s="33"/>
      <c r="AA27" s="88">
        <v>1349266</v>
      </c>
      <c r="AB27" s="33"/>
      <c r="AC27" s="88">
        <v>0</v>
      </c>
      <c r="AD27" s="33"/>
      <c r="AE27" s="33"/>
      <c r="AF27" s="88">
        <v>152231</v>
      </c>
      <c r="AG27" s="33"/>
      <c r="AH27" s="84">
        <f>(AF27/$BJ27)</f>
        <v>18.323423206547904</v>
      </c>
      <c r="AI27" s="33"/>
      <c r="AJ27" s="84">
        <f>IF(AH$60,AH27/AH$60*100,0)</f>
        <v>104.98220238652867</v>
      </c>
      <c r="AK27" s="33"/>
      <c r="AL27" s="88">
        <v>898651</v>
      </c>
      <c r="AM27" s="33"/>
      <c r="AN27" s="84">
        <f>(AL27/$BJ27)</f>
        <v>108.1669475204622</v>
      </c>
      <c r="AO27" s="33"/>
      <c r="AP27" s="84">
        <f>IF(AN$60,AN27/AN$60*100,0)</f>
        <v>358.85679988013459</v>
      </c>
      <c r="AQ27" s="33"/>
      <c r="AR27" s="88">
        <f t="shared" si="0"/>
        <v>8724519</v>
      </c>
      <c r="AS27" s="33"/>
      <c r="AT27" s="88">
        <v>1523764</v>
      </c>
      <c r="AU27" s="33"/>
      <c r="AV27" s="84">
        <f>IF(AR$27,AT27/AR$27*100,0)</f>
        <v>17.465306683382774</v>
      </c>
      <c r="AW27" s="33"/>
      <c r="AX27" s="88">
        <v>33190</v>
      </c>
      <c r="AY27" s="33"/>
      <c r="AZ27" s="84">
        <f t="shared" si="1"/>
        <v>0.38042211839987972</v>
      </c>
      <c r="BA27" s="33"/>
      <c r="BB27" s="88">
        <v>0</v>
      </c>
      <c r="BC27" s="33"/>
      <c r="BD27" s="84">
        <f t="shared" si="2"/>
        <v>0</v>
      </c>
      <c r="BE27" s="33"/>
      <c r="BF27" s="88">
        <v>1156059</v>
      </c>
      <c r="BG27" s="33"/>
      <c r="BH27" s="22">
        <v>12</v>
      </c>
      <c r="BI27" s="33"/>
      <c r="BJ27" s="114">
        <v>8308</v>
      </c>
      <c r="BK27" s="33"/>
      <c r="BL27" s="114">
        <f>IF(E27,$BJ27,0)</f>
        <v>8308</v>
      </c>
      <c r="BM27" s="33"/>
      <c r="BN27" s="114">
        <f>IF(M27,$BJ27,0)</f>
        <v>8308</v>
      </c>
      <c r="BO27" s="33"/>
      <c r="BP27" s="114">
        <f>IF(S27,$BJ27,0)</f>
        <v>8308</v>
      </c>
      <c r="BQ27" s="33"/>
      <c r="BR27" s="114">
        <f>IF(AF27,$BJ27,0)</f>
        <v>8308</v>
      </c>
      <c r="BS27" s="33"/>
      <c r="BT27" s="114">
        <f>IF(AL27,$BJ27,0)</f>
        <v>8308</v>
      </c>
    </row>
    <row r="28" spans="1:72" ht="8.85" customHeight="1" x14ac:dyDescent="0.3">
      <c r="A28" s="22">
        <v>13</v>
      </c>
      <c r="B28" s="33"/>
      <c r="C28" s="22" t="s">
        <v>104</v>
      </c>
      <c r="D28" s="33"/>
      <c r="E28" s="88">
        <v>8287513</v>
      </c>
      <c r="F28" s="33"/>
      <c r="G28" s="84">
        <f>(E28/$BJ28)</f>
        <v>291.94747595730439</v>
      </c>
      <c r="H28" s="33"/>
      <c r="I28" s="84">
        <f>IF(G$60,G28/G$60*100,0)</f>
        <v>97.456637102285342</v>
      </c>
      <c r="J28" s="33"/>
      <c r="K28" s="88">
        <v>0</v>
      </c>
      <c r="L28" s="33"/>
      <c r="M28" s="88">
        <v>6664358</v>
      </c>
      <c r="N28" s="33"/>
      <c r="O28" s="84">
        <f>(M28/$BJ28)</f>
        <v>234.76795716349034</v>
      </c>
      <c r="P28" s="33"/>
      <c r="Q28" s="84">
        <f>IF(O$60,O28/O$60*100,0)</f>
        <v>99.120421669069344</v>
      </c>
      <c r="R28" s="33"/>
      <c r="S28" s="88">
        <v>7759299</v>
      </c>
      <c r="T28" s="33"/>
      <c r="U28" s="84">
        <f>(S28/$BJ28)</f>
        <v>273.33987388593368</v>
      </c>
      <c r="V28" s="33"/>
      <c r="W28" s="84">
        <f>IF(U$60,U28/U$60*100,0)</f>
        <v>172.89201426297217</v>
      </c>
      <c r="X28" s="33"/>
      <c r="Y28" s="88">
        <v>0</v>
      </c>
      <c r="Z28" s="33"/>
      <c r="AA28" s="88">
        <v>7759299</v>
      </c>
      <c r="AB28" s="33"/>
      <c r="AC28" s="88">
        <v>0</v>
      </c>
      <c r="AD28" s="33"/>
      <c r="AE28" s="33"/>
      <c r="AF28" s="88">
        <v>799454</v>
      </c>
      <c r="AG28" s="33"/>
      <c r="AH28" s="84">
        <f>(AF28/$BJ28)</f>
        <v>28.162680100045797</v>
      </c>
      <c r="AI28" s="33"/>
      <c r="AJ28" s="84">
        <f>IF(AH$60,AH28/AH$60*100,0)</f>
        <v>161.35523088030476</v>
      </c>
      <c r="AK28" s="33"/>
      <c r="AL28" s="88">
        <v>2336959</v>
      </c>
      <c r="AM28" s="33"/>
      <c r="AN28" s="84">
        <f>(AL28/$BJ28)</f>
        <v>82.324972698770566</v>
      </c>
      <c r="AO28" s="33"/>
      <c r="AP28" s="84">
        <f>IF(AN$60,AN28/AN$60*100,0)</f>
        <v>273.1229541936695</v>
      </c>
      <c r="AQ28" s="33"/>
      <c r="AR28" s="88">
        <f t="shared" si="0"/>
        <v>25847583</v>
      </c>
      <c r="AS28" s="33"/>
      <c r="AT28" s="88">
        <v>4633455</v>
      </c>
      <c r="AU28" s="33"/>
      <c r="AV28" s="84">
        <f>IF(AR$28,AT28/AR$28*100,0)</f>
        <v>17.926066820251627</v>
      </c>
      <c r="AW28" s="33"/>
      <c r="AX28" s="88">
        <v>288468</v>
      </c>
      <c r="AY28" s="33"/>
      <c r="AZ28" s="84">
        <f t="shared" si="1"/>
        <v>1.1160347178302898</v>
      </c>
      <c r="BA28" s="33"/>
      <c r="BB28" s="88">
        <v>0</v>
      </c>
      <c r="BC28" s="33"/>
      <c r="BD28" s="84">
        <f t="shared" si="2"/>
        <v>0</v>
      </c>
      <c r="BE28" s="33"/>
      <c r="BF28" s="88">
        <v>1575556</v>
      </c>
      <c r="BG28" s="33"/>
      <c r="BH28" s="22">
        <v>13</v>
      </c>
      <c r="BI28" s="33"/>
      <c r="BJ28" s="114">
        <v>28387</v>
      </c>
      <c r="BK28" s="33"/>
      <c r="BL28" s="114">
        <f>IF(E28,$BJ28,0)</f>
        <v>28387</v>
      </c>
      <c r="BM28" s="33"/>
      <c r="BN28" s="114">
        <f>IF(M28,$BJ28,0)</f>
        <v>28387</v>
      </c>
      <c r="BO28" s="33"/>
      <c r="BP28" s="114">
        <f>IF(S28,$BJ28,0)</f>
        <v>28387</v>
      </c>
      <c r="BQ28" s="33"/>
      <c r="BR28" s="114">
        <f>IF(AF28,$BJ28,0)</f>
        <v>28387</v>
      </c>
      <c r="BS28" s="33"/>
      <c r="BT28" s="114">
        <f>IF(AL28,$BJ28,0)</f>
        <v>28387</v>
      </c>
    </row>
    <row r="29" spans="1:72" ht="8.85" customHeight="1" x14ac:dyDescent="0.3">
      <c r="A29" s="22">
        <v>14</v>
      </c>
      <c r="B29" s="33"/>
      <c r="C29" s="22" t="s">
        <v>105</v>
      </c>
      <c r="D29" s="33"/>
      <c r="E29" s="88">
        <v>2133074</v>
      </c>
      <c r="F29" s="33"/>
      <c r="G29" s="84">
        <f>(E29/$BJ29)</f>
        <v>323.83087900409896</v>
      </c>
      <c r="H29" s="33"/>
      <c r="I29" s="84">
        <f>IF(G$60,G29/G$60*100,0)</f>
        <v>108.09981608552057</v>
      </c>
      <c r="J29" s="33"/>
      <c r="K29" s="88">
        <v>0</v>
      </c>
      <c r="L29" s="33"/>
      <c r="M29" s="88">
        <v>631772</v>
      </c>
      <c r="N29" s="33"/>
      <c r="O29" s="84">
        <f>(M29/$BJ29)</f>
        <v>95.911947775922272</v>
      </c>
      <c r="P29" s="33"/>
      <c r="Q29" s="84">
        <f>IF(O$60,O29/O$60*100,0)</f>
        <v>40.494592283863931</v>
      </c>
      <c r="R29" s="33"/>
      <c r="S29" s="88">
        <v>145722</v>
      </c>
      <c r="T29" s="33"/>
      <c r="U29" s="84">
        <f>(S29/$BJ29)</f>
        <v>22.122665856991041</v>
      </c>
      <c r="V29" s="33"/>
      <c r="W29" s="84">
        <f>IF(U$60,U29/U$60*100,0)</f>
        <v>13.992953924014714</v>
      </c>
      <c r="X29" s="33"/>
      <c r="Y29" s="88">
        <v>0</v>
      </c>
      <c r="Z29" s="33"/>
      <c r="AA29" s="88">
        <v>0</v>
      </c>
      <c r="AB29" s="33"/>
      <c r="AC29" s="88">
        <v>145722</v>
      </c>
      <c r="AD29" s="33"/>
      <c r="AE29" s="33"/>
      <c r="AF29" s="88">
        <v>202879</v>
      </c>
      <c r="AG29" s="33"/>
      <c r="AH29" s="84">
        <f>(AF29/$BJ29)</f>
        <v>30.799908911492334</v>
      </c>
      <c r="AI29" s="33"/>
      <c r="AJ29" s="84">
        <f>IF(AH$60,AH29/AH$60*100,0)</f>
        <v>176.46496696520444</v>
      </c>
      <c r="AK29" s="33"/>
      <c r="AL29" s="88">
        <v>96585</v>
      </c>
      <c r="AM29" s="33"/>
      <c r="AN29" s="84">
        <f>(AL29/$BJ29)</f>
        <v>14.66297252163352</v>
      </c>
      <c r="AO29" s="33"/>
      <c r="AP29" s="84">
        <f>IF(AN$60,AN29/AN$60*100,0)</f>
        <v>48.646167026654282</v>
      </c>
      <c r="AQ29" s="33"/>
      <c r="AR29" s="88">
        <f t="shared" si="0"/>
        <v>3210032</v>
      </c>
      <c r="AS29" s="33"/>
      <c r="AT29" s="88">
        <v>373083</v>
      </c>
      <c r="AU29" s="33"/>
      <c r="AV29" s="84">
        <f>IF(AR$29,AT29/AR$29*100,0)</f>
        <v>11.622407502479726</v>
      </c>
      <c r="AW29" s="33"/>
      <c r="AX29" s="88">
        <v>179639</v>
      </c>
      <c r="AY29" s="33"/>
      <c r="AZ29" s="84">
        <f t="shared" si="1"/>
        <v>5.5961747421832557</v>
      </c>
      <c r="BA29" s="33"/>
      <c r="BB29" s="88">
        <v>9694</v>
      </c>
      <c r="BC29" s="33"/>
      <c r="BD29" s="84">
        <f t="shared" si="2"/>
        <v>0.3019907589706271</v>
      </c>
      <c r="BE29" s="33"/>
      <c r="BF29" s="88">
        <v>26272</v>
      </c>
      <c r="BG29" s="33"/>
      <c r="BH29" s="22">
        <v>14</v>
      </c>
      <c r="BI29" s="33"/>
      <c r="BJ29" s="114">
        <v>6587</v>
      </c>
      <c r="BK29" s="33"/>
      <c r="BL29" s="114">
        <f>IF(E29,$BJ29,0)</f>
        <v>6587</v>
      </c>
      <c r="BM29" s="33"/>
      <c r="BN29" s="114">
        <f>IF(M29,$BJ29,0)</f>
        <v>6587</v>
      </c>
      <c r="BO29" s="33"/>
      <c r="BP29" s="114">
        <f>IF(S29,$BJ29,0)</f>
        <v>6587</v>
      </c>
      <c r="BQ29" s="33"/>
      <c r="BR29" s="114">
        <f>IF(AF29,$BJ29,0)</f>
        <v>6587</v>
      </c>
      <c r="BS29" s="33"/>
      <c r="BT29" s="114">
        <f>IF(AL29,$BJ29,0)</f>
        <v>6587</v>
      </c>
    </row>
    <row r="30" spans="1:72" ht="8.85" customHeight="1" x14ac:dyDescent="0.3">
      <c r="A30" s="22">
        <v>15</v>
      </c>
      <c r="B30" s="33"/>
      <c r="C30" s="22" t="s">
        <v>106</v>
      </c>
      <c r="D30" s="33"/>
      <c r="E30" s="88">
        <v>37496794</v>
      </c>
      <c r="F30" s="33"/>
      <c r="G30" s="84">
        <f>(E30/$BJ30)</f>
        <v>276.46590330976414</v>
      </c>
      <c r="H30" s="33"/>
      <c r="I30" s="84">
        <f>IF(G$60,G30/G$60*100,0)</f>
        <v>92.288645831469722</v>
      </c>
      <c r="J30" s="33"/>
      <c r="K30" s="88">
        <v>0</v>
      </c>
      <c r="L30" s="33"/>
      <c r="M30" s="88">
        <v>32938008</v>
      </c>
      <c r="N30" s="33"/>
      <c r="O30" s="84">
        <f>(M30/$BJ30)</f>
        <v>242.85372597305886</v>
      </c>
      <c r="P30" s="33"/>
      <c r="Q30" s="84">
        <f>IF(O$60,O30/O$60*100,0)</f>
        <v>102.53428113952899</v>
      </c>
      <c r="R30" s="33"/>
      <c r="S30" s="88">
        <v>19951643</v>
      </c>
      <c r="T30" s="33"/>
      <c r="U30" s="84">
        <f>(S30/$BJ30)</f>
        <v>147.10454991189201</v>
      </c>
      <c r="V30" s="33"/>
      <c r="W30" s="84">
        <f>IF(U$60,U30/U$60*100,0)</f>
        <v>93.046073300408267</v>
      </c>
      <c r="X30" s="33"/>
      <c r="Y30" s="88">
        <v>10039039</v>
      </c>
      <c r="Z30" s="33"/>
      <c r="AA30" s="88">
        <v>6056155</v>
      </c>
      <c r="AB30" s="33"/>
      <c r="AC30" s="88">
        <v>1827882</v>
      </c>
      <c r="AD30" s="33"/>
      <c r="AE30" s="33"/>
      <c r="AF30" s="88">
        <v>334718</v>
      </c>
      <c r="AG30" s="33"/>
      <c r="AH30" s="84">
        <f>(AF30/$BJ30)</f>
        <v>2.4678940344616564</v>
      </c>
      <c r="AI30" s="33"/>
      <c r="AJ30" s="84">
        <f>IF(AH$60,AH30/AH$60*100,0)</f>
        <v>14.139549584914676</v>
      </c>
      <c r="AK30" s="33"/>
      <c r="AL30" s="88">
        <v>5585032</v>
      </c>
      <c r="AM30" s="33"/>
      <c r="AN30" s="84">
        <f>(AL30/$BJ30)</f>
        <v>41.178744958674031</v>
      </c>
      <c r="AO30" s="33"/>
      <c r="AP30" s="84">
        <f>IF(AN$60,AN30/AN$60*100,0)</f>
        <v>136.61541697989153</v>
      </c>
      <c r="AQ30" s="33"/>
      <c r="AR30" s="88">
        <f t="shared" si="0"/>
        <v>96306195</v>
      </c>
      <c r="AS30" s="33"/>
      <c r="AT30" s="88">
        <v>18243784</v>
      </c>
      <c r="AU30" s="33"/>
      <c r="AV30" s="84">
        <f>IF(AR$30,AT30/AR$30*100,0)</f>
        <v>18.943520715360005</v>
      </c>
      <c r="AW30" s="33"/>
      <c r="AX30" s="88">
        <v>1725454</v>
      </c>
      <c r="AY30" s="33"/>
      <c r="AZ30" s="84">
        <f t="shared" si="1"/>
        <v>1.7916334458027336</v>
      </c>
      <c r="BA30" s="33"/>
      <c r="BB30" s="88">
        <v>303900</v>
      </c>
      <c r="BC30" s="33"/>
      <c r="BD30" s="84">
        <f t="shared" si="2"/>
        <v>0.31555602419968937</v>
      </c>
      <c r="BE30" s="33"/>
      <c r="BF30" s="88">
        <v>4819792</v>
      </c>
      <c r="BG30" s="33"/>
      <c r="BH30" s="22">
        <v>15</v>
      </c>
      <c r="BI30" s="33"/>
      <c r="BJ30" s="114">
        <v>135629</v>
      </c>
      <c r="BK30" s="33"/>
      <c r="BL30" s="114">
        <f>IF(E30,$BJ30,0)</f>
        <v>135629</v>
      </c>
      <c r="BM30" s="33"/>
      <c r="BN30" s="114">
        <f>IF(M30,$BJ30,0)</f>
        <v>135629</v>
      </c>
      <c r="BO30" s="33"/>
      <c r="BP30" s="114">
        <f>IF(S30,$BJ30,0)</f>
        <v>135629</v>
      </c>
      <c r="BQ30" s="33"/>
      <c r="BR30" s="114">
        <f>IF(AF30,$BJ30,0)</f>
        <v>135629</v>
      </c>
      <c r="BS30" s="33"/>
      <c r="BT30" s="114">
        <f>IF(AL30,$BJ30,0)</f>
        <v>135629</v>
      </c>
    </row>
    <row r="31" spans="1:72" ht="8.85" customHeight="1" x14ac:dyDescent="0.3">
      <c r="A31" s="41"/>
      <c r="B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41"/>
      <c r="BI31" s="33"/>
      <c r="BJ31" s="39"/>
      <c r="BK31" s="33"/>
      <c r="BL31" s="33"/>
      <c r="BM31" s="33"/>
      <c r="BN31" s="33"/>
      <c r="BO31" s="33"/>
      <c r="BP31" s="33"/>
      <c r="BQ31" s="33"/>
      <c r="BR31" s="33"/>
      <c r="BS31" s="33"/>
      <c r="BT31" s="33"/>
    </row>
    <row r="32" spans="1:72" ht="8.85" customHeight="1" x14ac:dyDescent="0.3">
      <c r="A32" s="22">
        <v>16</v>
      </c>
      <c r="B32" s="33"/>
      <c r="C32" s="22" t="s">
        <v>107</v>
      </c>
      <c r="D32" s="33"/>
      <c r="E32" s="88">
        <v>11279443</v>
      </c>
      <c r="F32" s="33"/>
      <c r="G32" s="84">
        <f>(E32/$BJ32)</f>
        <v>206.56050617148298</v>
      </c>
      <c r="H32" s="33"/>
      <c r="I32" s="84">
        <f>IF(G$60,G32/G$60*100,0)</f>
        <v>68.953130091669578</v>
      </c>
      <c r="J32" s="33"/>
      <c r="K32" s="88">
        <v>0</v>
      </c>
      <c r="L32" s="33"/>
      <c r="M32" s="88">
        <v>9632398</v>
      </c>
      <c r="N32" s="33"/>
      <c r="O32" s="84">
        <f>(M32/$BJ32)</f>
        <v>176.39816137420797</v>
      </c>
      <c r="P32" s="33"/>
      <c r="Q32" s="84">
        <f>IF(O$60,O32/O$60*100,0)</f>
        <v>74.476348256009544</v>
      </c>
      <c r="R32" s="33"/>
      <c r="S32" s="88">
        <v>8812857</v>
      </c>
      <c r="T32" s="33"/>
      <c r="U32" s="84">
        <f>(S32/$BJ32)</f>
        <v>161.38990220854851</v>
      </c>
      <c r="V32" s="33"/>
      <c r="W32" s="84">
        <f>IF(U$60,U32/U$60*100,0)</f>
        <v>102.08179610920634</v>
      </c>
      <c r="X32" s="33"/>
      <c r="Y32" s="88">
        <v>3270778</v>
      </c>
      <c r="Z32" s="33"/>
      <c r="AA32" s="88">
        <v>5479076</v>
      </c>
      <c r="AB32" s="33"/>
      <c r="AC32" s="88">
        <v>0</v>
      </c>
      <c r="AD32" s="33"/>
      <c r="AE32" s="33"/>
      <c r="AF32" s="88">
        <v>903925</v>
      </c>
      <c r="AG32" s="33"/>
      <c r="AH32" s="84">
        <f>(AF32/$BJ32)</f>
        <v>16.553583855254001</v>
      </c>
      <c r="AI32" s="33"/>
      <c r="AJ32" s="84">
        <f>IF(AH$60,AH32/AH$60*100,0)</f>
        <v>94.84208659731398</v>
      </c>
      <c r="AK32" s="33"/>
      <c r="AL32" s="88">
        <v>5898987</v>
      </c>
      <c r="AM32" s="33"/>
      <c r="AN32" s="84">
        <f>(AL32/$BJ32)</f>
        <v>108.02818371607516</v>
      </c>
      <c r="AO32" s="33"/>
      <c r="AP32" s="84">
        <f>IF(AN$60,AN32/AN$60*100,0)</f>
        <v>358.39643434405338</v>
      </c>
      <c r="AQ32" s="33"/>
      <c r="AR32" s="88">
        <f t="shared" si="0"/>
        <v>36527610</v>
      </c>
      <c r="AS32" s="33"/>
      <c r="AT32" s="88">
        <v>3325276</v>
      </c>
      <c r="AU32" s="33"/>
      <c r="AV32" s="84">
        <f>IF(AR$32,AT32/AR$32*100,0)</f>
        <v>9.1034589999181446</v>
      </c>
      <c r="AW32" s="33"/>
      <c r="AX32" s="88">
        <v>305331</v>
      </c>
      <c r="AY32" s="33"/>
      <c r="AZ32" s="84">
        <f t="shared" si="1"/>
        <v>0.83589098766658976</v>
      </c>
      <c r="BA32" s="33"/>
      <c r="BB32" s="88">
        <v>1315555</v>
      </c>
      <c r="BC32" s="33"/>
      <c r="BD32" s="84">
        <f t="shared" si="2"/>
        <v>3.6015359340509825</v>
      </c>
      <c r="BE32" s="33"/>
      <c r="BF32" s="88">
        <v>605517</v>
      </c>
      <c r="BG32" s="33"/>
      <c r="BH32" s="22">
        <v>16</v>
      </c>
      <c r="BI32" s="33"/>
      <c r="BJ32" s="114">
        <v>54606</v>
      </c>
      <c r="BK32" s="33"/>
      <c r="BL32" s="114">
        <f>IF(E32,$BJ32,0)</f>
        <v>54606</v>
      </c>
      <c r="BM32" s="33"/>
      <c r="BN32" s="114">
        <f>IF(M32,$BJ32,0)</f>
        <v>54606</v>
      </c>
      <c r="BO32" s="33"/>
      <c r="BP32" s="114">
        <f>IF(S32,$BJ32,0)</f>
        <v>54606</v>
      </c>
      <c r="BQ32" s="33"/>
      <c r="BR32" s="114">
        <f>IF(AF32,$BJ32,0)</f>
        <v>54606</v>
      </c>
      <c r="BS32" s="33"/>
      <c r="BT32" s="114">
        <f>IF(AL32,$BJ32,0)</f>
        <v>54606</v>
      </c>
    </row>
    <row r="33" spans="1:72" ht="8.85" customHeight="1" x14ac:dyDescent="0.3">
      <c r="A33" s="22">
        <v>17</v>
      </c>
      <c r="B33" s="33"/>
      <c r="C33" s="22" t="s">
        <v>108</v>
      </c>
      <c r="D33" s="33"/>
      <c r="E33" s="88">
        <v>0</v>
      </c>
      <c r="F33" s="33"/>
      <c r="G33" s="84">
        <v>0</v>
      </c>
      <c r="H33" s="33"/>
      <c r="I33" s="84">
        <f>IF(G$60,G33/G$60*100,0)</f>
        <v>0</v>
      </c>
      <c r="J33" s="33"/>
      <c r="K33" s="88">
        <v>0</v>
      </c>
      <c r="L33" s="33"/>
      <c r="M33" s="88">
        <v>0</v>
      </c>
      <c r="N33" s="33"/>
      <c r="O33" s="84">
        <v>0</v>
      </c>
      <c r="P33" s="33"/>
      <c r="Q33" s="84">
        <f>IF(O$60,O33/O$60*100,0)</f>
        <v>0</v>
      </c>
      <c r="R33" s="33"/>
      <c r="S33" s="88">
        <v>0</v>
      </c>
      <c r="T33" s="33"/>
      <c r="U33" s="84">
        <v>0</v>
      </c>
      <c r="V33" s="33"/>
      <c r="W33" s="84">
        <f>IF(U$60,U33/U$60*100,0)</f>
        <v>0</v>
      </c>
      <c r="X33" s="33"/>
      <c r="Y33" s="88">
        <v>0</v>
      </c>
      <c r="Z33" s="33"/>
      <c r="AA33" s="88">
        <v>0</v>
      </c>
      <c r="AB33" s="33"/>
      <c r="AC33" s="88">
        <v>0</v>
      </c>
      <c r="AD33" s="33"/>
      <c r="AE33" s="33"/>
      <c r="AF33" s="88">
        <v>0</v>
      </c>
      <c r="AG33" s="33"/>
      <c r="AH33" s="84">
        <v>0</v>
      </c>
      <c r="AI33" s="33"/>
      <c r="AJ33" s="84">
        <f>IF(AH$60,AH33/AH$60*100,0)</f>
        <v>0</v>
      </c>
      <c r="AK33" s="33"/>
      <c r="AL33" s="88">
        <v>0</v>
      </c>
      <c r="AM33" s="33"/>
      <c r="AN33" s="84">
        <v>0</v>
      </c>
      <c r="AO33" s="33"/>
      <c r="AP33" s="84">
        <f>IF(AN$60,AN33/AN$60*100,0)</f>
        <v>0</v>
      </c>
      <c r="AQ33" s="33"/>
      <c r="AR33" s="88">
        <f t="shared" si="0"/>
        <v>0</v>
      </c>
      <c r="AS33" s="33"/>
      <c r="AT33" s="88">
        <v>0</v>
      </c>
      <c r="AU33" s="33"/>
      <c r="AV33" s="84">
        <f>IF(AR$33,AT33/AR$33*100,0)</f>
        <v>0</v>
      </c>
      <c r="AW33" s="33"/>
      <c r="AX33" s="88">
        <v>0</v>
      </c>
      <c r="AY33" s="33"/>
      <c r="AZ33" s="84">
        <f t="shared" si="1"/>
        <v>0</v>
      </c>
      <c r="BA33" s="33"/>
      <c r="BB33" s="88">
        <v>0</v>
      </c>
      <c r="BC33" s="33"/>
      <c r="BD33" s="84">
        <f t="shared" si="2"/>
        <v>0</v>
      </c>
      <c r="BE33" s="33"/>
      <c r="BF33" s="88">
        <v>0</v>
      </c>
      <c r="BG33" s="33"/>
      <c r="BH33" s="22">
        <v>17</v>
      </c>
      <c r="BI33" s="33"/>
      <c r="BJ33" s="114">
        <v>0</v>
      </c>
      <c r="BK33" s="33"/>
      <c r="BL33" s="114">
        <f>IF(E33,$BJ33,0)</f>
        <v>0</v>
      </c>
      <c r="BM33" s="33"/>
      <c r="BN33" s="114">
        <f>IF(M33,$BJ33,0)</f>
        <v>0</v>
      </c>
      <c r="BO33" s="33"/>
      <c r="BP33" s="114">
        <f>IF(S33,$BJ33,0)</f>
        <v>0</v>
      </c>
      <c r="BQ33" s="33"/>
      <c r="BR33" s="114">
        <f>IF(AF33,$BJ33,0)</f>
        <v>0</v>
      </c>
      <c r="BS33" s="33"/>
      <c r="BT33" s="114">
        <f>IF(AL33,$BJ33,0)</f>
        <v>0</v>
      </c>
    </row>
    <row r="34" spans="1:72" ht="8.85" customHeight="1" x14ac:dyDescent="0.3">
      <c r="A34" s="22">
        <v>18</v>
      </c>
      <c r="B34" s="33"/>
      <c r="C34" s="22" t="s">
        <v>109</v>
      </c>
      <c r="D34" s="33"/>
      <c r="E34" s="88">
        <v>2303227</v>
      </c>
      <c r="F34" s="33"/>
      <c r="G34" s="84">
        <f>(E34/$BJ34)</f>
        <v>312.85343656615049</v>
      </c>
      <c r="H34" s="33"/>
      <c r="I34" s="84">
        <f>IF(G$60,G34/G$60*100,0)</f>
        <v>104.43537397832856</v>
      </c>
      <c r="J34" s="33"/>
      <c r="K34" s="88">
        <v>0</v>
      </c>
      <c r="L34" s="33"/>
      <c r="M34" s="88">
        <v>1363702</v>
      </c>
      <c r="N34" s="33"/>
      <c r="O34" s="84">
        <f>(M34/$BJ34)</f>
        <v>185.23526215702256</v>
      </c>
      <c r="P34" s="33"/>
      <c r="Q34" s="84">
        <f>IF(O$60,O34/O$60*100,0)</f>
        <v>78.207424534509713</v>
      </c>
      <c r="R34" s="33"/>
      <c r="S34" s="88">
        <v>105265</v>
      </c>
      <c r="T34" s="33"/>
      <c r="U34" s="84">
        <f>(S34/$BJ34)</f>
        <v>14.298424341211627</v>
      </c>
      <c r="V34" s="33"/>
      <c r="W34" s="84">
        <f>IF(U$60,U34/U$60*100,0)</f>
        <v>9.0439910942901953</v>
      </c>
      <c r="X34" s="33"/>
      <c r="Y34" s="88">
        <v>0</v>
      </c>
      <c r="Z34" s="33"/>
      <c r="AA34" s="88">
        <v>99210</v>
      </c>
      <c r="AB34" s="33"/>
      <c r="AC34" s="88">
        <v>0</v>
      </c>
      <c r="AD34" s="33"/>
      <c r="AE34" s="33"/>
      <c r="AF34" s="88">
        <v>0</v>
      </c>
      <c r="AG34" s="33"/>
      <c r="AH34" s="84">
        <f>(AF34/$BJ34)</f>
        <v>0</v>
      </c>
      <c r="AI34" s="33"/>
      <c r="AJ34" s="84">
        <f>IF(AH$60,AH34/AH$60*100,0)</f>
        <v>0</v>
      </c>
      <c r="AK34" s="33"/>
      <c r="AL34" s="88">
        <v>81888</v>
      </c>
      <c r="AM34" s="33"/>
      <c r="AN34" s="84">
        <f>(AL34/$BJ34)</f>
        <v>11.123064384678077</v>
      </c>
      <c r="AO34" s="33"/>
      <c r="AP34" s="84">
        <f>IF(AN$60,AN34/AN$60*100,0)</f>
        <v>36.90209792775353</v>
      </c>
      <c r="AQ34" s="33"/>
      <c r="AR34" s="88">
        <f t="shared" si="0"/>
        <v>3854082</v>
      </c>
      <c r="AS34" s="33"/>
      <c r="AT34" s="88">
        <v>458969</v>
      </c>
      <c r="AU34" s="33"/>
      <c r="AV34" s="84">
        <f>IF(AR$34,AT34/AR$34*100,0)</f>
        <v>11.908646468860807</v>
      </c>
      <c r="AW34" s="33"/>
      <c r="AX34" s="88">
        <v>141576</v>
      </c>
      <c r="AY34" s="33"/>
      <c r="AZ34" s="84">
        <f t="shared" si="1"/>
        <v>3.6734039389924762</v>
      </c>
      <c r="BA34" s="33"/>
      <c r="BB34" s="88">
        <v>3650</v>
      </c>
      <c r="BC34" s="33"/>
      <c r="BD34" s="84">
        <f t="shared" si="2"/>
        <v>9.4704783136425219E-2</v>
      </c>
      <c r="BE34" s="33"/>
      <c r="BF34" s="88">
        <v>376117</v>
      </c>
      <c r="BG34" s="33"/>
      <c r="BH34" s="22">
        <v>18</v>
      </c>
      <c r="BI34" s="33"/>
      <c r="BJ34" s="114">
        <v>7362</v>
      </c>
      <c r="BK34" s="33"/>
      <c r="BL34" s="114">
        <f>IF(E34,$BJ34,0)</f>
        <v>7362</v>
      </c>
      <c r="BM34" s="33"/>
      <c r="BN34" s="114">
        <f>IF(M34,$BJ34,0)</f>
        <v>7362</v>
      </c>
      <c r="BO34" s="33"/>
      <c r="BP34" s="114">
        <f>IF(S34,$BJ34,0)</f>
        <v>7362</v>
      </c>
      <c r="BQ34" s="33"/>
      <c r="BR34" s="114">
        <f>IF(AF34,$BJ34,0)</f>
        <v>0</v>
      </c>
      <c r="BS34" s="33"/>
      <c r="BT34" s="114">
        <f>IF(AL34,$BJ34,0)</f>
        <v>7362</v>
      </c>
    </row>
    <row r="35" spans="1:72" ht="8.85" customHeight="1" x14ac:dyDescent="0.3">
      <c r="A35" s="22">
        <v>19</v>
      </c>
      <c r="B35" s="33"/>
      <c r="C35" s="22" t="s">
        <v>110</v>
      </c>
      <c r="D35" s="33"/>
      <c r="E35" s="88">
        <v>22319202</v>
      </c>
      <c r="F35" s="33"/>
      <c r="G35" s="84">
        <f>(E35/$BJ35)</f>
        <v>274.39730018810167</v>
      </c>
      <c r="H35" s="33"/>
      <c r="I35" s="84">
        <f>IF(G$60,G35/G$60*100,0)</f>
        <v>91.598113731216202</v>
      </c>
      <c r="J35" s="33"/>
      <c r="K35" s="88">
        <v>0</v>
      </c>
      <c r="L35" s="33"/>
      <c r="M35" s="88">
        <v>18547970</v>
      </c>
      <c r="N35" s="33"/>
      <c r="O35" s="84">
        <f>(M35/$BJ35)</f>
        <v>228.03292393562742</v>
      </c>
      <c r="P35" s="33"/>
      <c r="Q35" s="84">
        <f>IF(O$60,O35/O$60*100,0)</f>
        <v>96.276850759449559</v>
      </c>
      <c r="R35" s="33"/>
      <c r="S35" s="88">
        <v>14464592</v>
      </c>
      <c r="T35" s="33"/>
      <c r="U35" s="84">
        <f>(S35/$BJ35)</f>
        <v>177.83095440071799</v>
      </c>
      <c r="V35" s="33"/>
      <c r="W35" s="84">
        <f>IF(U$60,U35/U$60*100,0)</f>
        <v>112.48103493849268</v>
      </c>
      <c r="X35" s="33"/>
      <c r="Y35" s="88">
        <v>0</v>
      </c>
      <c r="Z35" s="33"/>
      <c r="AA35" s="88">
        <v>14464592</v>
      </c>
      <c r="AB35" s="33"/>
      <c r="AC35" s="88">
        <v>0</v>
      </c>
      <c r="AD35" s="33"/>
      <c r="AE35" s="33"/>
      <c r="AF35" s="88">
        <v>939498</v>
      </c>
      <c r="AG35" s="33"/>
      <c r="AH35" s="84">
        <f>(AF35/$BJ35)</f>
        <v>11.550400177036845</v>
      </c>
      <c r="AI35" s="33"/>
      <c r="AJ35" s="84">
        <f>IF(AH$60,AH35/AH$60*100,0)</f>
        <v>66.176851091763183</v>
      </c>
      <c r="AK35" s="33"/>
      <c r="AL35" s="88">
        <v>2573004</v>
      </c>
      <c r="AM35" s="33"/>
      <c r="AN35" s="84">
        <f>(AL35/$BJ35)</f>
        <v>31.633091137092908</v>
      </c>
      <c r="AO35" s="33"/>
      <c r="AP35" s="84">
        <f>IF(AN$60,AN35/AN$60*100,0)</f>
        <v>104.9465674680925</v>
      </c>
      <c r="AQ35" s="33"/>
      <c r="AR35" s="88">
        <f t="shared" si="0"/>
        <v>58844266</v>
      </c>
      <c r="AS35" s="33"/>
      <c r="AT35" s="88">
        <v>11286234</v>
      </c>
      <c r="AU35" s="33"/>
      <c r="AV35" s="84">
        <f>IF(AR$35,AT35/AR$35*100,0)</f>
        <v>19.179836485682394</v>
      </c>
      <c r="AW35" s="33"/>
      <c r="AX35" s="88">
        <v>266000</v>
      </c>
      <c r="AY35" s="33"/>
      <c r="AZ35" s="84">
        <f t="shared" si="1"/>
        <v>0.45204064572748681</v>
      </c>
      <c r="BA35" s="33"/>
      <c r="BB35" s="88">
        <v>92063</v>
      </c>
      <c r="BC35" s="33"/>
      <c r="BD35" s="84">
        <f t="shared" si="2"/>
        <v>0.15645194724665271</v>
      </c>
      <c r="BE35" s="33"/>
      <c r="BF35" s="88">
        <v>6942512</v>
      </c>
      <c r="BG35" s="33"/>
      <c r="BH35" s="22">
        <v>19</v>
      </c>
      <c r="BI35" s="33"/>
      <c r="BJ35" s="114">
        <v>81339</v>
      </c>
      <c r="BK35" s="33"/>
      <c r="BL35" s="114">
        <f>IF(E35,$BJ35,0)</f>
        <v>81339</v>
      </c>
      <c r="BM35" s="33"/>
      <c r="BN35" s="114">
        <f>IF(M35,$BJ35,0)</f>
        <v>81339</v>
      </c>
      <c r="BO35" s="33"/>
      <c r="BP35" s="114">
        <f>IF(S35,$BJ35,0)</f>
        <v>81339</v>
      </c>
      <c r="BQ35" s="33"/>
      <c r="BR35" s="114">
        <f>IF(AF35,$BJ35,0)</f>
        <v>81339</v>
      </c>
      <c r="BS35" s="33"/>
      <c r="BT35" s="114">
        <f>IF(AL35,$BJ35,0)</f>
        <v>81339</v>
      </c>
    </row>
    <row r="36" spans="1:72" ht="8.85" customHeight="1" x14ac:dyDescent="0.3">
      <c r="A36" s="22">
        <v>20</v>
      </c>
      <c r="B36" s="33"/>
      <c r="C36" s="22" t="s">
        <v>111</v>
      </c>
      <c r="D36" s="33"/>
      <c r="E36" s="88">
        <v>14500308</v>
      </c>
      <c r="F36" s="33"/>
      <c r="G36" s="84">
        <f>(E36/$BJ36)</f>
        <v>344.81031079827835</v>
      </c>
      <c r="H36" s="33"/>
      <c r="I36" s="84">
        <f>IF(G$60,G36/G$60*100,0)</f>
        <v>115.10307879321562</v>
      </c>
      <c r="J36" s="33"/>
      <c r="K36" s="88">
        <v>0</v>
      </c>
      <c r="L36" s="33"/>
      <c r="M36" s="88">
        <v>9435142</v>
      </c>
      <c r="N36" s="33"/>
      <c r="O36" s="84">
        <f>(M36/$BJ36)</f>
        <v>224.36311321427723</v>
      </c>
      <c r="P36" s="33"/>
      <c r="Q36" s="84">
        <f>IF(O$60,O36/O$60*100,0)</f>
        <v>94.727434942483598</v>
      </c>
      <c r="R36" s="33"/>
      <c r="S36" s="88">
        <v>5875650</v>
      </c>
      <c r="T36" s="33"/>
      <c r="U36" s="84">
        <f>(S36/$BJ36)</f>
        <v>139.720115092859</v>
      </c>
      <c r="V36" s="33"/>
      <c r="W36" s="84">
        <f>IF(U$60,U36/U$60*100,0)</f>
        <v>88.375295517767512</v>
      </c>
      <c r="X36" s="33"/>
      <c r="Y36" s="88">
        <v>0</v>
      </c>
      <c r="Z36" s="33"/>
      <c r="AA36" s="88">
        <v>4896206</v>
      </c>
      <c r="AB36" s="33"/>
      <c r="AC36" s="88">
        <v>0</v>
      </c>
      <c r="AD36" s="33"/>
      <c r="AE36" s="33"/>
      <c r="AF36" s="88">
        <v>1265698</v>
      </c>
      <c r="AG36" s="33"/>
      <c r="AH36" s="84">
        <f>(AF36/$BJ36)</f>
        <v>30.097686253061614</v>
      </c>
      <c r="AI36" s="33"/>
      <c r="AJ36" s="84">
        <f>IF(AH$60,AH36/AH$60*100,0)</f>
        <v>172.44165317624848</v>
      </c>
      <c r="AK36" s="33"/>
      <c r="AL36" s="88">
        <v>2024582</v>
      </c>
      <c r="AM36" s="33"/>
      <c r="AN36" s="84">
        <f>(AL36/$BJ36)</f>
        <v>48.143580719568163</v>
      </c>
      <c r="AO36" s="33"/>
      <c r="AP36" s="84">
        <f>IF(AN$60,AN36/AN$60*100,0)</f>
        <v>159.72209355844967</v>
      </c>
      <c r="AQ36" s="33"/>
      <c r="AR36" s="88">
        <f t="shared" si="0"/>
        <v>33101380</v>
      </c>
      <c r="AS36" s="33"/>
      <c r="AT36" s="88">
        <v>1488250</v>
      </c>
      <c r="AU36" s="33"/>
      <c r="AV36" s="84">
        <f>IF(AR$36,AT36/AR$36*100,0)</f>
        <v>4.4960361169232224</v>
      </c>
      <c r="AW36" s="33"/>
      <c r="AX36" s="88">
        <v>158839</v>
      </c>
      <c r="AY36" s="33"/>
      <c r="AZ36" s="84">
        <f t="shared" si="1"/>
        <v>0.47985612684425849</v>
      </c>
      <c r="BA36" s="33"/>
      <c r="BB36" s="88">
        <v>213402</v>
      </c>
      <c r="BC36" s="33"/>
      <c r="BD36" s="84">
        <f t="shared" si="2"/>
        <v>0.64469215482859021</v>
      </c>
      <c r="BE36" s="33"/>
      <c r="BF36" s="88">
        <v>972597</v>
      </c>
      <c r="BG36" s="33"/>
      <c r="BH36" s="22">
        <v>20</v>
      </c>
      <c r="BI36" s="33"/>
      <c r="BJ36" s="114">
        <v>42053</v>
      </c>
      <c r="BK36" s="33"/>
      <c r="BL36" s="114">
        <f>IF(E36,$BJ36,0)</f>
        <v>42053</v>
      </c>
      <c r="BM36" s="33"/>
      <c r="BN36" s="114">
        <f>IF(M36,$BJ36,0)</f>
        <v>42053</v>
      </c>
      <c r="BO36" s="33"/>
      <c r="BP36" s="114">
        <f>IF(S36,$BJ36,0)</f>
        <v>42053</v>
      </c>
      <c r="BQ36" s="33"/>
      <c r="BR36" s="114">
        <f>IF(AF36,$BJ36,0)</f>
        <v>42053</v>
      </c>
      <c r="BS36" s="33"/>
      <c r="BT36" s="114">
        <f>IF(AL36,$BJ36,0)</f>
        <v>42053</v>
      </c>
    </row>
    <row r="37" spans="1:72" ht="8.85" customHeight="1" x14ac:dyDescent="0.3">
      <c r="A37" s="41"/>
      <c r="B37" s="33"/>
      <c r="D37" s="33"/>
      <c r="E37" s="39"/>
      <c r="F37" s="33"/>
      <c r="G37" s="33"/>
      <c r="H37" s="33"/>
      <c r="I37" s="33"/>
      <c r="J37" s="33"/>
      <c r="K37" s="39"/>
      <c r="L37" s="33"/>
      <c r="M37" s="39"/>
      <c r="N37" s="33"/>
      <c r="O37" s="33"/>
      <c r="P37" s="33"/>
      <c r="Q37" s="33"/>
      <c r="R37" s="33"/>
      <c r="S37" s="39"/>
      <c r="T37" s="33"/>
      <c r="U37" s="33"/>
      <c r="V37" s="33"/>
      <c r="W37" s="33"/>
      <c r="X37" s="33"/>
      <c r="Y37" s="39"/>
      <c r="Z37" s="33"/>
      <c r="AA37" s="39"/>
      <c r="AB37" s="33"/>
      <c r="AC37" s="39"/>
      <c r="AD37" s="33"/>
      <c r="AE37" s="33"/>
      <c r="AF37" s="39"/>
      <c r="AG37" s="33"/>
      <c r="AH37" s="33"/>
      <c r="AI37" s="33"/>
      <c r="AJ37" s="33"/>
      <c r="AK37" s="33"/>
      <c r="AL37" s="39"/>
      <c r="AM37" s="33"/>
      <c r="AN37" s="33"/>
      <c r="AO37" s="33"/>
      <c r="AP37" s="33"/>
      <c r="AQ37" s="33"/>
      <c r="AR37" s="39"/>
      <c r="AS37" s="33"/>
      <c r="AT37" s="39"/>
      <c r="AU37" s="33"/>
      <c r="AV37" s="33"/>
      <c r="AW37" s="33"/>
      <c r="AX37" s="39"/>
      <c r="AY37" s="33"/>
      <c r="AZ37" s="33"/>
      <c r="BA37" s="33"/>
      <c r="BB37" s="39"/>
      <c r="BC37" s="33"/>
      <c r="BD37" s="33"/>
      <c r="BE37" s="33"/>
      <c r="BF37" s="39"/>
      <c r="BG37" s="33"/>
      <c r="BH37" s="41"/>
      <c r="BI37" s="33"/>
      <c r="BJ37" s="39"/>
      <c r="BK37" s="33"/>
      <c r="BL37" s="33"/>
      <c r="BM37" s="33"/>
      <c r="BN37" s="33"/>
      <c r="BO37" s="33"/>
      <c r="BP37" s="33"/>
      <c r="BQ37" s="33"/>
      <c r="BR37" s="33"/>
      <c r="BS37" s="33"/>
      <c r="BT37" s="33"/>
    </row>
    <row r="38" spans="1:72" ht="8.85" customHeight="1" x14ac:dyDescent="0.3">
      <c r="A38" s="22">
        <v>21</v>
      </c>
      <c r="B38" s="33"/>
      <c r="C38" s="22" t="s">
        <v>112</v>
      </c>
      <c r="D38" s="33"/>
      <c r="E38" s="88">
        <v>3569257</v>
      </c>
      <c r="F38" s="33"/>
      <c r="G38" s="84">
        <f>(E38/$BJ38)</f>
        <v>215.95214181994191</v>
      </c>
      <c r="H38" s="33"/>
      <c r="I38" s="84">
        <f>IF(G$60,G38/G$60*100,0)</f>
        <v>72.088205071124463</v>
      </c>
      <c r="J38" s="33"/>
      <c r="K38" s="88">
        <v>0</v>
      </c>
      <c r="L38" s="33"/>
      <c r="M38" s="88">
        <v>3120066</v>
      </c>
      <c r="N38" s="33"/>
      <c r="O38" s="84">
        <f>(M38/$BJ38)</f>
        <v>188.77456437560502</v>
      </c>
      <c r="P38" s="33"/>
      <c r="Q38" s="84">
        <f>IF(O$60,O38/O$60*100,0)</f>
        <v>79.701738888814305</v>
      </c>
      <c r="R38" s="33"/>
      <c r="S38" s="88">
        <v>1131626</v>
      </c>
      <c r="T38" s="33"/>
      <c r="U38" s="84">
        <f>(S38/$BJ38)</f>
        <v>68.467207163601159</v>
      </c>
      <c r="V38" s="33"/>
      <c r="W38" s="84">
        <f>IF(U$60,U38/U$60*100,0)</f>
        <v>43.306646736857104</v>
      </c>
      <c r="X38" s="33"/>
      <c r="Y38" s="88">
        <v>0</v>
      </c>
      <c r="Z38" s="33"/>
      <c r="AA38" s="88">
        <v>1131626</v>
      </c>
      <c r="AB38" s="33"/>
      <c r="AC38" s="88">
        <v>0</v>
      </c>
      <c r="AD38" s="33"/>
      <c r="AE38" s="33"/>
      <c r="AF38" s="88">
        <v>20</v>
      </c>
      <c r="AG38" s="33"/>
      <c r="AH38" s="84">
        <f>(AF38/$BJ38)</f>
        <v>1.2100677637947724E-3</v>
      </c>
      <c r="AI38" s="33"/>
      <c r="AJ38" s="84">
        <f>IF(AH$60,AH38/AH$60*100,0)</f>
        <v>6.932961021973264E-3</v>
      </c>
      <c r="AK38" s="33"/>
      <c r="AL38" s="88">
        <v>673799</v>
      </c>
      <c r="AM38" s="33"/>
      <c r="AN38" s="84">
        <f>(AL38/$BJ38)</f>
        <v>40.767122458857699</v>
      </c>
      <c r="AO38" s="33"/>
      <c r="AP38" s="84">
        <f>IF(AN$60,AN38/AN$60*100,0)</f>
        <v>135.24981005070637</v>
      </c>
      <c r="AQ38" s="33"/>
      <c r="AR38" s="88">
        <f t="shared" ref="AR38:AR47" si="4">(E38+M38+S38+AF38+AL38)</f>
        <v>8494768</v>
      </c>
      <c r="AS38" s="33"/>
      <c r="AT38" s="88">
        <v>797992</v>
      </c>
      <c r="AU38" s="33"/>
      <c r="AV38" s="84">
        <f>IF(AR$38,AT38/AR$38*100,0)</f>
        <v>9.3939234126229234</v>
      </c>
      <c r="AW38" s="33"/>
      <c r="AX38" s="88">
        <v>53565</v>
      </c>
      <c r="AY38" s="33"/>
      <c r="AZ38" s="84">
        <f t="shared" ref="AZ38:AZ47" si="5">IF($AR38,AX38/$AR38*100,0)</f>
        <v>0.63056460164656647</v>
      </c>
      <c r="BA38" s="33"/>
      <c r="BB38" s="88">
        <v>17712</v>
      </c>
      <c r="BC38" s="33"/>
      <c r="BD38" s="84">
        <f t="shared" ref="BD38:BD47" si="6">IF($AR38,BB38/$AR38*100,0)</f>
        <v>0.20850481143216623</v>
      </c>
      <c r="BE38" s="33"/>
      <c r="BF38" s="88">
        <v>224883</v>
      </c>
      <c r="BG38" s="33"/>
      <c r="BH38" s="22">
        <v>21</v>
      </c>
      <c r="BI38" s="33"/>
      <c r="BJ38" s="114">
        <v>16528</v>
      </c>
      <c r="BK38" s="33"/>
      <c r="BL38" s="114">
        <f>IF(E38,$BJ38,0)</f>
        <v>16528</v>
      </c>
      <c r="BM38" s="33"/>
      <c r="BN38" s="114">
        <f>IF(M38,$BJ38,0)</f>
        <v>16528</v>
      </c>
      <c r="BO38" s="33"/>
      <c r="BP38" s="114">
        <f>IF(S38,$BJ38,0)</f>
        <v>16528</v>
      </c>
      <c r="BQ38" s="33"/>
      <c r="BR38" s="114">
        <f>IF(AF38,$BJ38,0)</f>
        <v>16528</v>
      </c>
      <c r="BS38" s="33"/>
      <c r="BT38" s="114">
        <f>IF(AL38,$BJ38,0)</f>
        <v>16528</v>
      </c>
    </row>
    <row r="39" spans="1:72" ht="8.85" customHeight="1" x14ac:dyDescent="0.3">
      <c r="A39" s="22">
        <v>22</v>
      </c>
      <c r="B39" s="33"/>
      <c r="C39" s="22" t="s">
        <v>113</v>
      </c>
      <c r="D39" s="33"/>
      <c r="E39" s="88">
        <v>4238859</v>
      </c>
      <c r="F39" s="33"/>
      <c r="G39" s="84">
        <f>(E39/$BJ39)</f>
        <v>323.10839240795792</v>
      </c>
      <c r="H39" s="33"/>
      <c r="I39" s="84">
        <f>IF(G$60,G39/G$60*100,0)</f>
        <v>107.85863875120553</v>
      </c>
      <c r="J39" s="33"/>
      <c r="K39" s="88">
        <v>0</v>
      </c>
      <c r="L39" s="33"/>
      <c r="M39" s="88">
        <v>2614301</v>
      </c>
      <c r="N39" s="33"/>
      <c r="O39" s="84">
        <f>(M39/$BJ39)</f>
        <v>199.2759356658282</v>
      </c>
      <c r="P39" s="33"/>
      <c r="Q39" s="84">
        <f>IF(O$60,O39/O$60*100,0)</f>
        <v>84.135480030351374</v>
      </c>
      <c r="R39" s="33"/>
      <c r="S39" s="88">
        <v>3674875</v>
      </c>
      <c r="T39" s="33"/>
      <c r="U39" s="84">
        <f>(S39/$BJ39)</f>
        <v>280.11853037579084</v>
      </c>
      <c r="V39" s="33"/>
      <c r="W39" s="84">
        <f>IF(U$60,U39/U$60*100,0)</f>
        <v>177.17962718188809</v>
      </c>
      <c r="X39" s="33"/>
      <c r="Y39" s="88">
        <v>3242145</v>
      </c>
      <c r="Z39" s="33"/>
      <c r="AA39" s="88">
        <v>101896</v>
      </c>
      <c r="AB39" s="33"/>
      <c r="AC39" s="88">
        <v>330834</v>
      </c>
      <c r="AD39" s="33"/>
      <c r="AE39" s="33"/>
      <c r="AF39" s="88">
        <v>225218</v>
      </c>
      <c r="AG39" s="33"/>
      <c r="AH39" s="84">
        <f>(AF39/$BJ39)</f>
        <v>17.167314581904108</v>
      </c>
      <c r="AI39" s="33"/>
      <c r="AJ39" s="84">
        <f>IF(AH$60,AH39/AH$60*100,0)</f>
        <v>98.358394801830514</v>
      </c>
      <c r="AK39" s="33"/>
      <c r="AL39" s="88">
        <v>101694</v>
      </c>
      <c r="AM39" s="33"/>
      <c r="AN39" s="84">
        <f>(AL39/$BJ39)</f>
        <v>7.7516579007546307</v>
      </c>
      <c r="AO39" s="33"/>
      <c r="AP39" s="84">
        <f>IF(AN$60,AN39/AN$60*100,0)</f>
        <v>25.717053238505606</v>
      </c>
      <c r="AQ39" s="33"/>
      <c r="AR39" s="88">
        <f t="shared" si="4"/>
        <v>10854947</v>
      </c>
      <c r="AS39" s="33"/>
      <c r="AT39" s="88">
        <v>2820339</v>
      </c>
      <c r="AU39" s="33"/>
      <c r="AV39" s="84">
        <f>IF(AR$39,AT39/AR$39*100,0)</f>
        <v>25.982061450875811</v>
      </c>
      <c r="AW39" s="33"/>
      <c r="AX39" s="88">
        <v>54288</v>
      </c>
      <c r="AY39" s="33"/>
      <c r="AZ39" s="84">
        <f t="shared" si="5"/>
        <v>0.50012220234700366</v>
      </c>
      <c r="BA39" s="33"/>
      <c r="BB39" s="88">
        <v>253900</v>
      </c>
      <c r="BC39" s="33"/>
      <c r="BD39" s="84">
        <f t="shared" si="6"/>
        <v>2.3390256995266765</v>
      </c>
      <c r="BE39" s="33"/>
      <c r="BF39" s="88">
        <v>594525</v>
      </c>
      <c r="BG39" s="33"/>
      <c r="BH39" s="22">
        <v>22</v>
      </c>
      <c r="BI39" s="33"/>
      <c r="BJ39" s="114">
        <v>13119</v>
      </c>
      <c r="BK39" s="33"/>
      <c r="BL39" s="114">
        <f>IF(E39,$BJ39,0)</f>
        <v>13119</v>
      </c>
      <c r="BM39" s="33"/>
      <c r="BN39" s="114">
        <f>IF(M39,$BJ39,0)</f>
        <v>13119</v>
      </c>
      <c r="BO39" s="33"/>
      <c r="BP39" s="114">
        <f>IF(S39,$BJ39,0)</f>
        <v>13119</v>
      </c>
      <c r="BQ39" s="33"/>
      <c r="BR39" s="114">
        <f>IF(AF39,$BJ39,0)</f>
        <v>13119</v>
      </c>
      <c r="BS39" s="33"/>
      <c r="BT39" s="114">
        <f>IF(AL39,$BJ39,0)</f>
        <v>13119</v>
      </c>
    </row>
    <row r="40" spans="1:72" ht="8.85" customHeight="1" x14ac:dyDescent="0.3">
      <c r="A40" s="22">
        <v>23</v>
      </c>
      <c r="B40" s="33"/>
      <c r="C40" s="22" t="s">
        <v>114</v>
      </c>
      <c r="D40" s="33"/>
      <c r="E40" s="88">
        <v>62272821</v>
      </c>
      <c r="F40" s="33"/>
      <c r="G40" s="84">
        <f>(E40/$BJ40)</f>
        <v>343.82268563761949</v>
      </c>
      <c r="H40" s="33"/>
      <c r="I40" s="84">
        <f>IF(G$60,G40/G$60*100,0)</f>
        <v>114.77339405605593</v>
      </c>
      <c r="J40" s="33"/>
      <c r="K40" s="88">
        <v>0</v>
      </c>
      <c r="L40" s="33"/>
      <c r="M40" s="88">
        <v>43860708</v>
      </c>
      <c r="N40" s="33"/>
      <c r="O40" s="84">
        <f>(M40/$BJ40)</f>
        <v>242.16514004604707</v>
      </c>
      <c r="P40" s="33"/>
      <c r="Q40" s="84">
        <f>IF(O$60,O40/O$60*100,0)</f>
        <v>102.24355608375288</v>
      </c>
      <c r="R40" s="33"/>
      <c r="S40" s="88">
        <v>29797206</v>
      </c>
      <c r="T40" s="33"/>
      <c r="U40" s="84">
        <f>(S40/$BJ40)</f>
        <v>164.51728421645439</v>
      </c>
      <c r="V40" s="33"/>
      <c r="W40" s="84">
        <f>IF(U$60,U40/U$60*100,0)</f>
        <v>104.05991721912629</v>
      </c>
      <c r="X40" s="33"/>
      <c r="Y40" s="88">
        <v>16677754</v>
      </c>
      <c r="Z40" s="33"/>
      <c r="AA40" s="88">
        <v>12034553</v>
      </c>
      <c r="AB40" s="33"/>
      <c r="AC40" s="88">
        <v>519352</v>
      </c>
      <c r="AD40" s="33"/>
      <c r="AE40" s="33"/>
      <c r="AF40" s="88">
        <v>4045465</v>
      </c>
      <c r="AG40" s="33"/>
      <c r="AH40" s="84">
        <f>(AF40/$BJ40)</f>
        <v>22.335950397252635</v>
      </c>
      <c r="AI40" s="33"/>
      <c r="AJ40" s="84">
        <f>IF(AH$60,AH40/AH$60*100,0)</f>
        <v>127.97157161451666</v>
      </c>
      <c r="AK40" s="33"/>
      <c r="AL40" s="88">
        <v>342202</v>
      </c>
      <c r="AM40" s="33"/>
      <c r="AN40" s="84">
        <f>(AL40/$BJ40)</f>
        <v>1.8893765977064803</v>
      </c>
      <c r="AO40" s="33"/>
      <c r="AP40" s="84">
        <f>IF(AN$60,AN40/AN$60*100,0)</f>
        <v>6.2682330893464675</v>
      </c>
      <c r="AQ40" s="33"/>
      <c r="AR40" s="88">
        <f t="shared" si="4"/>
        <v>140318402</v>
      </c>
      <c r="AS40" s="33"/>
      <c r="AT40" s="88">
        <v>9983918</v>
      </c>
      <c r="AU40" s="33"/>
      <c r="AV40" s="84">
        <f>IF(AR$40,AT40/AR$40*100,0)</f>
        <v>7.1151879280951329</v>
      </c>
      <c r="AW40" s="33"/>
      <c r="AX40" s="88">
        <v>364687</v>
      </c>
      <c r="AY40" s="33"/>
      <c r="AZ40" s="84">
        <f t="shared" si="5"/>
        <v>0.25989962456955573</v>
      </c>
      <c r="BA40" s="33"/>
      <c r="BB40" s="88">
        <v>425497</v>
      </c>
      <c r="BC40" s="33"/>
      <c r="BD40" s="84">
        <f t="shared" si="6"/>
        <v>0.3032367771691129</v>
      </c>
      <c r="BE40" s="33"/>
      <c r="BF40" s="88">
        <v>4781361</v>
      </c>
      <c r="BG40" s="33"/>
      <c r="BH40" s="22">
        <v>23</v>
      </c>
      <c r="BI40" s="33"/>
      <c r="BJ40" s="114">
        <v>181119</v>
      </c>
      <c r="BK40" s="33"/>
      <c r="BL40" s="114">
        <f>IF(E40,$BJ40,0)</f>
        <v>181119</v>
      </c>
      <c r="BM40" s="33"/>
      <c r="BN40" s="114">
        <f>IF(M40,$BJ40,0)</f>
        <v>181119</v>
      </c>
      <c r="BO40" s="33"/>
      <c r="BP40" s="114">
        <f>IF(S40,$BJ40,0)</f>
        <v>181119</v>
      </c>
      <c r="BQ40" s="33"/>
      <c r="BR40" s="114">
        <f>IF(AF40,$BJ40,0)</f>
        <v>181119</v>
      </c>
      <c r="BS40" s="33"/>
      <c r="BT40" s="114">
        <f>IF(AL40,$BJ40,0)</f>
        <v>181119</v>
      </c>
    </row>
    <row r="41" spans="1:72" ht="8.85" customHeight="1" x14ac:dyDescent="0.3">
      <c r="A41" s="22">
        <v>24</v>
      </c>
      <c r="B41" s="33"/>
      <c r="C41" s="22" t="s">
        <v>115</v>
      </c>
      <c r="D41" s="33"/>
      <c r="E41" s="88">
        <v>75097528</v>
      </c>
      <c r="F41" s="33"/>
      <c r="G41" s="84">
        <f>(E41/$BJ41)</f>
        <v>305.59624971006059</v>
      </c>
      <c r="H41" s="33"/>
      <c r="I41" s="84">
        <f>IF(G$60,G41/G$60*100,0)</f>
        <v>102.01281141464035</v>
      </c>
      <c r="J41" s="33"/>
      <c r="K41" s="88">
        <v>0</v>
      </c>
      <c r="L41" s="33"/>
      <c r="M41" s="88">
        <v>46145439</v>
      </c>
      <c r="N41" s="33"/>
      <c r="O41" s="84">
        <f>(M41/$BJ41)</f>
        <v>187.78078953044059</v>
      </c>
      <c r="P41" s="33"/>
      <c r="Q41" s="84">
        <f>IF(O$60,O41/O$60*100,0)</f>
        <v>79.282161264648934</v>
      </c>
      <c r="R41" s="33"/>
      <c r="S41" s="88">
        <v>44387206</v>
      </c>
      <c r="T41" s="33"/>
      <c r="U41" s="84">
        <f>(S41/$BJ41)</f>
        <v>180.62596799068939</v>
      </c>
      <c r="V41" s="33"/>
      <c r="W41" s="84">
        <f>IF(U$60,U41/U$60*100,0)</f>
        <v>114.24892749874238</v>
      </c>
      <c r="X41" s="33"/>
      <c r="Y41" s="88">
        <v>29348103</v>
      </c>
      <c r="Z41" s="33"/>
      <c r="AA41" s="88">
        <v>8404976</v>
      </c>
      <c r="AB41" s="33"/>
      <c r="AC41" s="88">
        <v>156956</v>
      </c>
      <c r="AD41" s="33"/>
      <c r="AE41" s="33"/>
      <c r="AF41" s="88">
        <v>2282138</v>
      </c>
      <c r="AG41" s="33"/>
      <c r="AH41" s="84">
        <f>(AF41/$BJ41)</f>
        <v>9.2867612649089892</v>
      </c>
      <c r="AI41" s="33"/>
      <c r="AJ41" s="84">
        <f>IF(AH$60,AH41/AH$60*100,0)</f>
        <v>53.207560598155723</v>
      </c>
      <c r="AK41" s="33"/>
      <c r="AL41" s="88">
        <v>5431714</v>
      </c>
      <c r="AM41" s="33"/>
      <c r="AN41" s="84">
        <f>(AL41/$BJ41)</f>
        <v>22.103409687435146</v>
      </c>
      <c r="AO41" s="33"/>
      <c r="AP41" s="84">
        <f>IF(AN$60,AN41/AN$60*100,0)</f>
        <v>73.330708212617665</v>
      </c>
      <c r="AQ41" s="33"/>
      <c r="AR41" s="88">
        <f t="shared" si="4"/>
        <v>173344025</v>
      </c>
      <c r="AS41" s="33"/>
      <c r="AT41" s="88">
        <v>24095644</v>
      </c>
      <c r="AU41" s="33"/>
      <c r="AV41" s="84">
        <f>IF(AR$41,AT41/AR$41*100,0)</f>
        <v>13.900475658160124</v>
      </c>
      <c r="AW41" s="33"/>
      <c r="AX41" s="88">
        <v>885800</v>
      </c>
      <c r="AY41" s="33"/>
      <c r="AZ41" s="84">
        <f t="shared" si="5"/>
        <v>0.51100694125453705</v>
      </c>
      <c r="BA41" s="33"/>
      <c r="BB41" s="88">
        <v>538577</v>
      </c>
      <c r="BC41" s="33"/>
      <c r="BD41" s="84">
        <f t="shared" si="6"/>
        <v>0.31069833529018376</v>
      </c>
      <c r="BE41" s="33"/>
      <c r="BF41" s="88">
        <v>7985070</v>
      </c>
      <c r="BG41" s="33"/>
      <c r="BH41" s="22">
        <v>24</v>
      </c>
      <c r="BI41" s="33"/>
      <c r="BJ41" s="114">
        <v>245741</v>
      </c>
      <c r="BK41" s="33"/>
      <c r="BL41" s="114">
        <f>IF(E41,$BJ41,0)</f>
        <v>245741</v>
      </c>
      <c r="BM41" s="33"/>
      <c r="BN41" s="114">
        <f>IF(M41,$BJ41,0)</f>
        <v>245741</v>
      </c>
      <c r="BO41" s="33"/>
      <c r="BP41" s="114">
        <f>IF(S41,$BJ41,0)</f>
        <v>245741</v>
      </c>
      <c r="BQ41" s="33"/>
      <c r="BR41" s="114">
        <f>IF(AF41,$BJ41,0)</f>
        <v>245741</v>
      </c>
      <c r="BS41" s="33"/>
      <c r="BT41" s="114">
        <f>IF(AL41,$BJ41,0)</f>
        <v>245741</v>
      </c>
    </row>
    <row r="42" spans="1:72" ht="8.85" customHeight="1" x14ac:dyDescent="0.3">
      <c r="A42" s="22">
        <v>25</v>
      </c>
      <c r="B42" s="33"/>
      <c r="C42" s="22" t="s">
        <v>116</v>
      </c>
      <c r="D42" s="33"/>
      <c r="E42" s="88">
        <v>2046881</v>
      </c>
      <c r="F42" s="33"/>
      <c r="G42" s="84">
        <f>(E42/$BJ42)</f>
        <v>523.76688843398153</v>
      </c>
      <c r="H42" s="33"/>
      <c r="I42" s="84">
        <f>IF(G$60,G42/G$60*100,0)</f>
        <v>174.84158547672689</v>
      </c>
      <c r="J42" s="33"/>
      <c r="K42" s="88">
        <v>0</v>
      </c>
      <c r="L42" s="33"/>
      <c r="M42" s="88">
        <v>653034</v>
      </c>
      <c r="N42" s="33"/>
      <c r="O42" s="84">
        <f>(M42/$BJ42)</f>
        <v>167.10184237461618</v>
      </c>
      <c r="P42" s="33"/>
      <c r="Q42" s="84">
        <f>IF(O$60,O42/O$60*100,0)</f>
        <v>70.551387327171938</v>
      </c>
      <c r="R42" s="33"/>
      <c r="S42" s="88">
        <v>538945</v>
      </c>
      <c r="T42" s="33"/>
      <c r="U42" s="84">
        <f>(S42/$BJ42)</f>
        <v>137.90813715455477</v>
      </c>
      <c r="V42" s="33"/>
      <c r="W42" s="84">
        <f>IF(U$60,U42/U$60*100,0)</f>
        <v>87.229189349282848</v>
      </c>
      <c r="X42" s="33"/>
      <c r="Y42" s="88">
        <v>0</v>
      </c>
      <c r="Z42" s="33"/>
      <c r="AA42" s="88">
        <v>538945</v>
      </c>
      <c r="AB42" s="33"/>
      <c r="AC42" s="88">
        <v>0</v>
      </c>
      <c r="AD42" s="33"/>
      <c r="AE42" s="33"/>
      <c r="AF42" s="88">
        <v>94748</v>
      </c>
      <c r="AG42" s="33"/>
      <c r="AH42" s="84">
        <f>(AF42/$BJ42)</f>
        <v>24.244626407369498</v>
      </c>
      <c r="AI42" s="33"/>
      <c r="AJ42" s="84">
        <f>IF(AH$60,AH42/AH$60*100,0)</f>
        <v>138.90713801636647</v>
      </c>
      <c r="AK42" s="33"/>
      <c r="AL42" s="88">
        <v>49498</v>
      </c>
      <c r="AM42" s="33"/>
      <c r="AN42" s="84">
        <f>(AL42/$BJ42)</f>
        <v>12.665813715455476</v>
      </c>
      <c r="AO42" s="33"/>
      <c r="AP42" s="84">
        <f>IF(AN$60,AN42/AN$60*100,0)</f>
        <v>42.020353555289525</v>
      </c>
      <c r="AQ42" s="33"/>
      <c r="AR42" s="88">
        <f t="shared" si="4"/>
        <v>3383106</v>
      </c>
      <c r="AS42" s="33"/>
      <c r="AT42" s="88">
        <v>345070</v>
      </c>
      <c r="AU42" s="33"/>
      <c r="AV42" s="84">
        <f>IF(AR$42,AT42/AR$42*100,0)</f>
        <v>10.199798646569159</v>
      </c>
      <c r="AW42" s="33"/>
      <c r="AX42" s="88">
        <v>257</v>
      </c>
      <c r="AY42" s="33"/>
      <c r="AZ42" s="84">
        <f t="shared" si="5"/>
        <v>7.5965695428993358E-3</v>
      </c>
      <c r="BA42" s="33"/>
      <c r="BB42" s="88">
        <v>401646</v>
      </c>
      <c r="BC42" s="33"/>
      <c r="BD42" s="84">
        <f t="shared" si="6"/>
        <v>11.872108056915746</v>
      </c>
      <c r="BE42" s="33"/>
      <c r="BF42" s="88">
        <v>173435</v>
      </c>
      <c r="BG42" s="33"/>
      <c r="BH42" s="22">
        <v>25</v>
      </c>
      <c r="BI42" s="33"/>
      <c r="BJ42" s="114">
        <v>3908</v>
      </c>
      <c r="BK42" s="33"/>
      <c r="BL42" s="114">
        <f>IF(E42,$BJ42,0)</f>
        <v>3908</v>
      </c>
      <c r="BM42" s="33"/>
      <c r="BN42" s="114">
        <f>IF(M42,$BJ42,0)</f>
        <v>3908</v>
      </c>
      <c r="BO42" s="33"/>
      <c r="BP42" s="114">
        <f>IF(S42,$BJ42,0)</f>
        <v>3908</v>
      </c>
      <c r="BQ42" s="33"/>
      <c r="BR42" s="114">
        <f>IF(AF42,$BJ42,0)</f>
        <v>3908</v>
      </c>
      <c r="BS42" s="33"/>
      <c r="BT42" s="114">
        <f>IF(AL42,$BJ42,0)</f>
        <v>3908</v>
      </c>
    </row>
    <row r="43" spans="1:72" ht="8.85" customHeight="1" x14ac:dyDescent="0.3">
      <c r="A43" s="41"/>
      <c r="B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41"/>
      <c r="BI43" s="33"/>
      <c r="BJ43" s="39"/>
      <c r="BK43" s="33"/>
      <c r="BL43" s="33"/>
      <c r="BM43" s="33"/>
      <c r="BN43" s="33"/>
      <c r="BO43" s="33"/>
      <c r="BP43" s="33"/>
      <c r="BQ43" s="33"/>
      <c r="BR43" s="33"/>
      <c r="BS43" s="33"/>
      <c r="BT43" s="33"/>
    </row>
    <row r="44" spans="1:72" ht="8.85" customHeight="1" x14ac:dyDescent="0.3">
      <c r="A44" s="22">
        <v>26</v>
      </c>
      <c r="B44" s="33"/>
      <c r="C44" s="22" t="s">
        <v>117</v>
      </c>
      <c r="D44" s="33"/>
      <c r="E44" s="88">
        <v>10681352</v>
      </c>
      <c r="F44" s="33"/>
      <c r="G44" s="84">
        <f>(E44/$BJ44)</f>
        <v>336.46292446292449</v>
      </c>
      <c r="H44" s="33"/>
      <c r="I44" s="84">
        <f>IF(G$60,G44/G$60*100,0)</f>
        <v>112.31659057930099</v>
      </c>
      <c r="J44" s="33"/>
      <c r="K44" s="88">
        <v>0</v>
      </c>
      <c r="L44" s="33"/>
      <c r="M44" s="88">
        <v>7177990</v>
      </c>
      <c r="N44" s="33"/>
      <c r="O44" s="84">
        <f>(M44/$BJ44)</f>
        <v>226.1069111069111</v>
      </c>
      <c r="P44" s="33"/>
      <c r="Q44" s="84">
        <f>IF(O$60,O44/O$60*100,0)</f>
        <v>95.463676738475939</v>
      </c>
      <c r="R44" s="33"/>
      <c r="S44" s="88">
        <v>9354701</v>
      </c>
      <c r="T44" s="33"/>
      <c r="U44" s="84">
        <f>(S44/$BJ44)</f>
        <v>294.6733761733762</v>
      </c>
      <c r="V44" s="33"/>
      <c r="W44" s="84">
        <f>IF(U$60,U44/U$60*100,0)</f>
        <v>186.38580911011127</v>
      </c>
      <c r="X44" s="33"/>
      <c r="Y44" s="88">
        <v>0</v>
      </c>
      <c r="Z44" s="33"/>
      <c r="AA44" s="88">
        <v>9354701</v>
      </c>
      <c r="AB44" s="33"/>
      <c r="AC44" s="88">
        <v>0</v>
      </c>
      <c r="AD44" s="33"/>
      <c r="AE44" s="33"/>
      <c r="AF44" s="88">
        <v>729022</v>
      </c>
      <c r="AG44" s="33"/>
      <c r="AH44" s="84">
        <f>(AF44/$BJ44)</f>
        <v>22.964215964215963</v>
      </c>
      <c r="AI44" s="33"/>
      <c r="AJ44" s="84">
        <f>IF(AH$60,AH44/AH$60*100,0)</f>
        <v>131.57115571842263</v>
      </c>
      <c r="AK44" s="33"/>
      <c r="AL44" s="88">
        <v>289221</v>
      </c>
      <c r="AM44" s="33"/>
      <c r="AN44" s="84">
        <f>(AL44/$BJ44)</f>
        <v>9.1104706104706104</v>
      </c>
      <c r="AO44" s="33"/>
      <c r="AP44" s="84">
        <f>IF(AN$60,AN44/AN$60*100,0)</f>
        <v>30.225077101829349</v>
      </c>
      <c r="AQ44" s="33"/>
      <c r="AR44" s="88">
        <f t="shared" si="4"/>
        <v>28232286</v>
      </c>
      <c r="AS44" s="33"/>
      <c r="AT44" s="88">
        <v>6346780</v>
      </c>
      <c r="AU44" s="33"/>
      <c r="AV44" s="84">
        <f>IF(AR$44,AT44/AR$44*100,0)</f>
        <v>22.480574190839523</v>
      </c>
      <c r="AW44" s="33"/>
      <c r="AX44" s="88">
        <v>264359</v>
      </c>
      <c r="AY44" s="33"/>
      <c r="AZ44" s="84">
        <f t="shared" si="5"/>
        <v>0.93637121698186254</v>
      </c>
      <c r="BA44" s="33"/>
      <c r="BB44" s="88">
        <v>0</v>
      </c>
      <c r="BC44" s="33"/>
      <c r="BD44" s="84">
        <f t="shared" si="6"/>
        <v>0</v>
      </c>
      <c r="BE44" s="33"/>
      <c r="BF44" s="88">
        <v>1049894</v>
      </c>
      <c r="BG44" s="33"/>
      <c r="BH44" s="22">
        <v>26</v>
      </c>
      <c r="BI44" s="33"/>
      <c r="BJ44" s="114">
        <v>31746</v>
      </c>
      <c r="BK44" s="33"/>
      <c r="BL44" s="114">
        <f>IF(E44,$BJ44,0)</f>
        <v>31746</v>
      </c>
      <c r="BM44" s="33"/>
      <c r="BN44" s="114">
        <f>IF(M44,$BJ44,0)</f>
        <v>31746</v>
      </c>
      <c r="BO44" s="33"/>
      <c r="BP44" s="114">
        <f>IF(S44,$BJ44,0)</f>
        <v>31746</v>
      </c>
      <c r="BQ44" s="33"/>
      <c r="BR44" s="114">
        <f>IF(AF44,$BJ44,0)</f>
        <v>31746</v>
      </c>
      <c r="BS44" s="33"/>
      <c r="BT44" s="114">
        <f>IF(AL44,$BJ44,0)</f>
        <v>31746</v>
      </c>
    </row>
    <row r="45" spans="1:72" ht="8.85" customHeight="1" x14ac:dyDescent="0.3">
      <c r="A45" s="22">
        <v>27</v>
      </c>
      <c r="B45" s="33"/>
      <c r="C45" s="22" t="s">
        <v>118</v>
      </c>
      <c r="D45" s="33"/>
      <c r="E45" s="88">
        <v>3173843</v>
      </c>
      <c r="F45" s="33"/>
      <c r="G45" s="84">
        <f>(E45/$BJ45)</f>
        <v>257.61712662337663</v>
      </c>
      <c r="H45" s="33"/>
      <c r="I45" s="84">
        <f>IF(G$60,G45/G$60*100,0)</f>
        <v>85.996629148249895</v>
      </c>
      <c r="J45" s="33"/>
      <c r="K45" s="88">
        <v>0</v>
      </c>
      <c r="L45" s="33"/>
      <c r="M45" s="88">
        <v>3266154</v>
      </c>
      <c r="N45" s="33"/>
      <c r="O45" s="84">
        <f>(M45/$BJ45)</f>
        <v>265.10990259740259</v>
      </c>
      <c r="P45" s="33"/>
      <c r="Q45" s="84">
        <f>IF(O$60,O45/O$60*100,0)</f>
        <v>111.93097069801914</v>
      </c>
      <c r="R45" s="33"/>
      <c r="S45" s="88">
        <v>576889</v>
      </c>
      <c r="T45" s="33"/>
      <c r="U45" s="84">
        <f>(S45/$BJ45)</f>
        <v>46.825405844155846</v>
      </c>
      <c r="V45" s="33"/>
      <c r="W45" s="84">
        <f>IF(U$60,U45/U$60*100,0)</f>
        <v>29.61784762678149</v>
      </c>
      <c r="X45" s="33"/>
      <c r="Y45" s="88">
        <v>0</v>
      </c>
      <c r="Z45" s="33"/>
      <c r="AA45" s="88">
        <v>250699</v>
      </c>
      <c r="AB45" s="33"/>
      <c r="AC45" s="88">
        <v>0</v>
      </c>
      <c r="AD45" s="33"/>
      <c r="AE45" s="33"/>
      <c r="AF45" s="88">
        <v>252007</v>
      </c>
      <c r="AG45" s="33"/>
      <c r="AH45" s="84">
        <f>(AF45/$BJ45)</f>
        <v>20.455113636363638</v>
      </c>
      <c r="AI45" s="33"/>
      <c r="AJ45" s="84">
        <f>IF(AH$60,AH45/AH$60*100,0)</f>
        <v>117.19550737903521</v>
      </c>
      <c r="AK45" s="33"/>
      <c r="AL45" s="88">
        <v>74082</v>
      </c>
      <c r="AM45" s="33"/>
      <c r="AN45" s="84">
        <f>(AL45/$BJ45)</f>
        <v>6.0131493506493507</v>
      </c>
      <c r="AO45" s="33"/>
      <c r="AP45" s="84">
        <f>IF(AN$60,AN45/AN$60*100,0)</f>
        <v>19.949342961417376</v>
      </c>
      <c r="AQ45" s="33"/>
      <c r="AR45" s="88">
        <f t="shared" si="4"/>
        <v>7342975</v>
      </c>
      <c r="AS45" s="33"/>
      <c r="AT45" s="88">
        <v>586241</v>
      </c>
      <c r="AU45" s="33"/>
      <c r="AV45" s="84">
        <f>IF(AR$45,AT45/AR$45*100,0)</f>
        <v>7.9836987052250619</v>
      </c>
      <c r="AW45" s="33"/>
      <c r="AX45" s="88">
        <v>74456</v>
      </c>
      <c r="AY45" s="33"/>
      <c r="AZ45" s="84">
        <f t="shared" si="5"/>
        <v>1.0139759429931328</v>
      </c>
      <c r="BA45" s="33"/>
      <c r="BB45" s="88">
        <v>0</v>
      </c>
      <c r="BC45" s="33"/>
      <c r="BD45" s="84">
        <f t="shared" si="6"/>
        <v>0</v>
      </c>
      <c r="BE45" s="33"/>
      <c r="BF45" s="88">
        <v>495451</v>
      </c>
      <c r="BG45" s="33"/>
      <c r="BH45" s="22">
        <v>27</v>
      </c>
      <c r="BI45" s="33"/>
      <c r="BJ45" s="114">
        <v>12320</v>
      </c>
      <c r="BK45" s="33"/>
      <c r="BL45" s="114">
        <f>IF(E45,$BJ45,0)</f>
        <v>12320</v>
      </c>
      <c r="BM45" s="33"/>
      <c r="BN45" s="114">
        <f>IF(M45,$BJ45,0)</f>
        <v>12320</v>
      </c>
      <c r="BO45" s="33"/>
      <c r="BP45" s="114">
        <f>IF(S45,$BJ45,0)</f>
        <v>12320</v>
      </c>
      <c r="BQ45" s="33"/>
      <c r="BR45" s="114">
        <f>IF(AF45,$BJ45,0)</f>
        <v>12320</v>
      </c>
      <c r="BS45" s="33"/>
      <c r="BT45" s="114">
        <f>IF(AL45,$BJ45,0)</f>
        <v>12320</v>
      </c>
    </row>
    <row r="46" spans="1:72" ht="8.85" customHeight="1" x14ac:dyDescent="0.3">
      <c r="A46" s="22">
        <v>28</v>
      </c>
      <c r="B46" s="33"/>
      <c r="C46" s="22" t="s">
        <v>119</v>
      </c>
      <c r="D46" s="33"/>
      <c r="E46" s="88">
        <v>31985710</v>
      </c>
      <c r="F46" s="33"/>
      <c r="G46" s="84">
        <f>(E46/$BJ46)</f>
        <v>336.85834044211344</v>
      </c>
      <c r="H46" s="33"/>
      <c r="I46" s="84">
        <f>IF(G$60,G46/G$60*100,0)</f>
        <v>112.44858662229433</v>
      </c>
      <c r="J46" s="33"/>
      <c r="K46" s="88">
        <v>0</v>
      </c>
      <c r="L46" s="33"/>
      <c r="M46" s="88">
        <v>28256061</v>
      </c>
      <c r="N46" s="33"/>
      <c r="O46" s="84">
        <f>(M46/$BJ46)</f>
        <v>297.57944456731224</v>
      </c>
      <c r="P46" s="33"/>
      <c r="Q46" s="84">
        <f>IF(O$60,O46/O$60*100,0)</f>
        <v>125.63980358281408</v>
      </c>
      <c r="R46" s="33"/>
      <c r="S46" s="88">
        <v>17950439</v>
      </c>
      <c r="T46" s="33"/>
      <c r="U46" s="84">
        <f>(S46/$BJ46)</f>
        <v>189.04551725590557</v>
      </c>
      <c r="V46" s="33"/>
      <c r="W46" s="84">
        <f>IF(U$60,U46/U$60*100,0)</f>
        <v>119.57443237644279</v>
      </c>
      <c r="X46" s="33"/>
      <c r="Y46" s="88">
        <v>9969373</v>
      </c>
      <c r="Z46" s="33"/>
      <c r="AA46" s="88">
        <v>7981066</v>
      </c>
      <c r="AB46" s="33"/>
      <c r="AC46" s="88">
        <v>0</v>
      </c>
      <c r="AD46" s="33"/>
      <c r="AE46" s="33"/>
      <c r="AF46" s="88">
        <v>2381856</v>
      </c>
      <c r="AG46" s="33"/>
      <c r="AH46" s="84">
        <f>(AF46/$BJ46)</f>
        <v>25.08457868629743</v>
      </c>
      <c r="AI46" s="33"/>
      <c r="AJ46" s="84">
        <f>IF(AH$60,AH46/AH$60*100,0)</f>
        <v>143.71955975369374</v>
      </c>
      <c r="AK46" s="33"/>
      <c r="AL46" s="88">
        <v>1412521</v>
      </c>
      <c r="AM46" s="33"/>
      <c r="AN46" s="84">
        <f>(AL46/$BJ46)</f>
        <v>14.876001811422494</v>
      </c>
      <c r="AO46" s="33"/>
      <c r="AP46" s="84">
        <f>IF(AN$60,AN46/AN$60*100,0)</f>
        <v>49.352917202810886</v>
      </c>
      <c r="AQ46" s="33"/>
      <c r="AR46" s="88">
        <f t="shared" si="4"/>
        <v>81986587</v>
      </c>
      <c r="AS46" s="33"/>
      <c r="AT46" s="88">
        <v>15092156</v>
      </c>
      <c r="AU46" s="33"/>
      <c r="AV46" s="84">
        <f>IF(AR$46,AT46/AR$46*100,0)</f>
        <v>18.408079360591021</v>
      </c>
      <c r="AW46" s="33"/>
      <c r="AX46" s="88">
        <v>472061</v>
      </c>
      <c r="AY46" s="33"/>
      <c r="AZ46" s="84">
        <f t="shared" si="5"/>
        <v>0.57577832822825026</v>
      </c>
      <c r="BA46" s="33"/>
      <c r="BB46" s="88">
        <v>284664</v>
      </c>
      <c r="BC46" s="33"/>
      <c r="BD46" s="84">
        <f t="shared" si="6"/>
        <v>0.34720801342785501</v>
      </c>
      <c r="BE46" s="33"/>
      <c r="BF46" s="88">
        <v>2809876</v>
      </c>
      <c r="BG46" s="33"/>
      <c r="BH46" s="22">
        <v>28</v>
      </c>
      <c r="BI46" s="33"/>
      <c r="BJ46" s="114">
        <v>94953</v>
      </c>
      <c r="BK46" s="33"/>
      <c r="BL46" s="114">
        <f>IF(E46,$BJ46,0)</f>
        <v>94953</v>
      </c>
      <c r="BM46" s="33"/>
      <c r="BN46" s="114">
        <f>IF(M46,$BJ46,0)</f>
        <v>94953</v>
      </c>
      <c r="BO46" s="33"/>
      <c r="BP46" s="114">
        <f>IF(S46,$BJ46,0)</f>
        <v>94953</v>
      </c>
      <c r="BQ46" s="33"/>
      <c r="BR46" s="114">
        <f>IF(AF46,$BJ46,0)</f>
        <v>94953</v>
      </c>
      <c r="BS46" s="33"/>
      <c r="BT46" s="114">
        <f>IF(AL46,$BJ46,0)</f>
        <v>94953</v>
      </c>
    </row>
    <row r="47" spans="1:72" ht="8.85" customHeight="1" x14ac:dyDescent="0.3">
      <c r="A47" s="22">
        <v>29</v>
      </c>
      <c r="B47" s="33"/>
      <c r="C47" s="22" t="s">
        <v>120</v>
      </c>
      <c r="D47" s="33"/>
      <c r="E47" s="88">
        <v>4043093</v>
      </c>
      <c r="F47" s="33"/>
      <c r="G47" s="84">
        <f>(E47/$BJ47)</f>
        <v>224.10581453356244</v>
      </c>
      <c r="H47" s="33"/>
      <c r="I47" s="84">
        <f>IF(G$60,G47/G$60*100,0)</f>
        <v>74.810028646055216</v>
      </c>
      <c r="J47" s="33"/>
      <c r="K47" s="88">
        <v>0</v>
      </c>
      <c r="L47" s="33"/>
      <c r="M47" s="88">
        <v>2369999</v>
      </c>
      <c r="N47" s="33"/>
      <c r="O47" s="84">
        <f>(M47/$BJ47)</f>
        <v>131.3673853999224</v>
      </c>
      <c r="P47" s="33"/>
      <c r="Q47" s="84">
        <f>IF(O$60,O47/O$60*100,0)</f>
        <v>55.464087994494115</v>
      </c>
      <c r="R47" s="33"/>
      <c r="S47" s="88">
        <v>1700968</v>
      </c>
      <c r="T47" s="33"/>
      <c r="U47" s="84">
        <f>(S47/$BJ47)</f>
        <v>94.283465439831488</v>
      </c>
      <c r="V47" s="33"/>
      <c r="W47" s="84">
        <f>IF(U$60,U47/U$60*100,0)</f>
        <v>59.635859268700152</v>
      </c>
      <c r="X47" s="33"/>
      <c r="Y47" s="88">
        <v>0</v>
      </c>
      <c r="Z47" s="33"/>
      <c r="AA47" s="88">
        <v>1700968</v>
      </c>
      <c r="AB47" s="33"/>
      <c r="AC47" s="88">
        <v>0</v>
      </c>
      <c r="AD47" s="33"/>
      <c r="AE47" s="33"/>
      <c r="AF47" s="88">
        <v>171807</v>
      </c>
      <c r="AG47" s="33"/>
      <c r="AH47" s="84">
        <f>(AF47/$BJ47)</f>
        <v>9.5231417327199157</v>
      </c>
      <c r="AI47" s="33"/>
      <c r="AJ47" s="84">
        <f>IF(AH$60,AH47/AH$60*100,0)</f>
        <v>54.561878611346678</v>
      </c>
      <c r="AK47" s="33"/>
      <c r="AL47" s="88">
        <v>789987</v>
      </c>
      <c r="AM47" s="33"/>
      <c r="AN47" s="84">
        <f>(AL47/$BJ47)</f>
        <v>43.788426362175045</v>
      </c>
      <c r="AO47" s="33"/>
      <c r="AP47" s="84">
        <f>IF(AN$60,AN47/AN$60*100,0)</f>
        <v>145.27334750890003</v>
      </c>
      <c r="AQ47" s="33"/>
      <c r="AR47" s="88">
        <f t="shared" si="4"/>
        <v>9075854</v>
      </c>
      <c r="AS47" s="33"/>
      <c r="AT47" s="88">
        <v>2099185</v>
      </c>
      <c r="AU47" s="33"/>
      <c r="AV47" s="84">
        <f>IF(AR$47,AT47/AR$47*100,0)</f>
        <v>23.129338572436271</v>
      </c>
      <c r="AW47" s="33"/>
      <c r="AX47" s="88">
        <v>104756</v>
      </c>
      <c r="AY47" s="33"/>
      <c r="AZ47" s="84">
        <f t="shared" si="5"/>
        <v>1.1542274699438753</v>
      </c>
      <c r="BA47" s="33"/>
      <c r="BB47" s="88">
        <v>0</v>
      </c>
      <c r="BC47" s="33"/>
      <c r="BD47" s="84">
        <f t="shared" si="6"/>
        <v>0</v>
      </c>
      <c r="BE47" s="33"/>
      <c r="BF47" s="88">
        <v>709200</v>
      </c>
      <c r="BG47" s="33"/>
      <c r="BH47" s="22">
        <v>29</v>
      </c>
      <c r="BI47" s="33"/>
      <c r="BJ47" s="114">
        <v>18041</v>
      </c>
      <c r="BK47" s="33"/>
      <c r="BL47" s="114">
        <f>IF(E47,$BJ47,0)</f>
        <v>18041</v>
      </c>
      <c r="BM47" s="33"/>
      <c r="BN47" s="114">
        <f>IF(M47,$BJ47,0)</f>
        <v>18041</v>
      </c>
      <c r="BO47" s="33"/>
      <c r="BP47" s="114">
        <f>IF(S47,$BJ47,0)</f>
        <v>18041</v>
      </c>
      <c r="BQ47" s="33"/>
      <c r="BR47" s="114">
        <f>IF(AF47,$BJ47,0)</f>
        <v>18041</v>
      </c>
      <c r="BS47" s="33"/>
      <c r="BT47" s="114">
        <f>IF(AL47,$BJ47,0)</f>
        <v>18041</v>
      </c>
    </row>
    <row r="48" spans="1:72" ht="8.85" customHeight="1" x14ac:dyDescent="0.3">
      <c r="A48" s="22">
        <v>30</v>
      </c>
      <c r="B48" s="33"/>
      <c r="C48" s="22" t="s">
        <v>121</v>
      </c>
      <c r="D48" s="33"/>
      <c r="E48" s="88">
        <v>94389878</v>
      </c>
      <c r="F48" s="33"/>
      <c r="G48" s="84">
        <f>(E48/$BJ48)</f>
        <v>415.9628678074555</v>
      </c>
      <c r="H48" s="33"/>
      <c r="I48" s="84">
        <f>IF(G$60,G48/G$60*100,0)</f>
        <v>138.85491601874841</v>
      </c>
      <c r="J48" s="33"/>
      <c r="K48" s="88">
        <v>0</v>
      </c>
      <c r="L48" s="33"/>
      <c r="M48" s="88">
        <v>76998682</v>
      </c>
      <c r="N48" s="33"/>
      <c r="O48" s="84">
        <f>(M48/$BJ48)</f>
        <v>339.32232206205737</v>
      </c>
      <c r="P48" s="33"/>
      <c r="Q48" s="84">
        <f>IF(O$60,O48/O$60*100,0)</f>
        <v>143.26389363731019</v>
      </c>
      <c r="R48" s="33"/>
      <c r="S48" s="88">
        <v>45907218</v>
      </c>
      <c r="T48" s="33"/>
      <c r="U48" s="84">
        <f>(S48/$BJ48)</f>
        <v>202.30662923774563</v>
      </c>
      <c r="V48" s="33"/>
      <c r="W48" s="84">
        <f>IF(U$60,U48/U$60*100,0)</f>
        <v>127.96230615904334</v>
      </c>
      <c r="X48" s="33"/>
      <c r="Y48" s="88">
        <v>35432169</v>
      </c>
      <c r="Z48" s="33"/>
      <c r="AA48" s="88">
        <v>0</v>
      </c>
      <c r="AB48" s="33"/>
      <c r="AC48" s="88">
        <v>206209</v>
      </c>
      <c r="AD48" s="33"/>
      <c r="AE48" s="33"/>
      <c r="AF48" s="88">
        <v>1310460</v>
      </c>
      <c r="AG48" s="33"/>
      <c r="AH48" s="84">
        <f>(AF48/$BJ48)</f>
        <v>5.7750122290332673</v>
      </c>
      <c r="AI48" s="33"/>
      <c r="AJ48" s="84">
        <f>IF(AH$60,AH48/AH$60*100,0)</f>
        <v>33.087349223937359</v>
      </c>
      <c r="AK48" s="33"/>
      <c r="AL48" s="88">
        <v>10969840</v>
      </c>
      <c r="AM48" s="33"/>
      <c r="AN48" s="84">
        <f>(AL48/$BJ48)</f>
        <v>48.342536323533949</v>
      </c>
      <c r="AO48" s="33"/>
      <c r="AP48" s="84">
        <f>IF(AN$60,AN48/AN$60*100,0)</f>
        <v>160.38215259676053</v>
      </c>
      <c r="AQ48" s="33"/>
      <c r="AR48" s="88">
        <f>(E48+M48+S48+AF48+AL48)</f>
        <v>229576078</v>
      </c>
      <c r="AS48" s="33"/>
      <c r="AT48" s="88">
        <v>37354921</v>
      </c>
      <c r="AU48" s="33"/>
      <c r="AV48" s="84">
        <f>IF(AR$48,AT48/AR$48*100,0)</f>
        <v>16.271260196369415</v>
      </c>
      <c r="AW48" s="33"/>
      <c r="AX48" s="88">
        <v>465438</v>
      </c>
      <c r="AY48" s="33"/>
      <c r="AZ48" s="84">
        <f>IF($AR48,AX48/$AR48*100,0)</f>
        <v>0.20273802220804557</v>
      </c>
      <c r="BA48" s="33"/>
      <c r="BB48" s="88">
        <v>233205</v>
      </c>
      <c r="BC48" s="33"/>
      <c r="BD48" s="84">
        <f>IF($AR48,BB48/$AR48*100,0)</f>
        <v>0.10158070563432137</v>
      </c>
      <c r="BE48" s="33"/>
      <c r="BF48" s="88">
        <v>15237921</v>
      </c>
      <c r="BG48" s="33"/>
      <c r="BH48" s="22">
        <v>30</v>
      </c>
      <c r="BI48" s="33"/>
      <c r="BJ48" s="114">
        <v>226919</v>
      </c>
      <c r="BK48" s="33"/>
      <c r="BL48" s="114">
        <f>IF(E48,$BJ48,0)</f>
        <v>226919</v>
      </c>
      <c r="BM48" s="33"/>
      <c r="BN48" s="114">
        <f>IF(M48,$BJ48,0)</f>
        <v>226919</v>
      </c>
      <c r="BO48" s="33"/>
      <c r="BP48" s="114">
        <f>IF(S48,$BJ48,0)</f>
        <v>226919</v>
      </c>
      <c r="BQ48" s="33"/>
      <c r="BR48" s="114">
        <f>IF(AF48,$BJ48,0)</f>
        <v>226919</v>
      </c>
      <c r="BS48" s="33"/>
      <c r="BT48" s="114">
        <f>IF(AL48,$BJ48,0)</f>
        <v>226919</v>
      </c>
    </row>
    <row r="49" spans="1:72" ht="8.85" customHeight="1" x14ac:dyDescent="0.3">
      <c r="A49" s="41"/>
      <c r="B49" s="33"/>
      <c r="D49" s="33"/>
      <c r="E49" s="39"/>
      <c r="F49" s="33"/>
      <c r="G49" s="33"/>
      <c r="H49" s="33"/>
      <c r="I49" s="33"/>
      <c r="J49" s="33"/>
      <c r="K49" s="39"/>
      <c r="L49" s="33"/>
      <c r="M49" s="39"/>
      <c r="N49" s="33"/>
      <c r="O49" s="33"/>
      <c r="P49" s="33"/>
      <c r="Q49" s="33"/>
      <c r="R49" s="33"/>
      <c r="S49" s="39"/>
      <c r="T49" s="33"/>
      <c r="U49" s="33"/>
      <c r="V49" s="33"/>
      <c r="W49" s="33"/>
      <c r="X49" s="33"/>
      <c r="Y49" s="39"/>
      <c r="Z49" s="33"/>
      <c r="AA49" s="39"/>
      <c r="AB49" s="33"/>
      <c r="AC49" s="39"/>
      <c r="AD49" s="33"/>
      <c r="AE49" s="33"/>
      <c r="AF49" s="39"/>
      <c r="AG49" s="33"/>
      <c r="AH49" s="33"/>
      <c r="AI49" s="33"/>
      <c r="AJ49" s="33"/>
      <c r="AK49" s="33"/>
      <c r="AL49" s="39"/>
      <c r="AM49" s="33"/>
      <c r="AN49" s="33"/>
      <c r="AO49" s="33"/>
      <c r="AP49" s="33"/>
      <c r="AQ49" s="33"/>
      <c r="AR49" s="39"/>
      <c r="AS49" s="33"/>
      <c r="AT49" s="39"/>
      <c r="AU49" s="33"/>
      <c r="AV49" s="33"/>
      <c r="AW49" s="33"/>
      <c r="AX49" s="39"/>
      <c r="AY49" s="33"/>
      <c r="AZ49" s="33"/>
      <c r="BA49" s="33"/>
      <c r="BB49" s="39"/>
      <c r="BC49" s="33"/>
      <c r="BD49" s="33"/>
      <c r="BE49" s="33"/>
      <c r="BF49" s="39"/>
      <c r="BG49" s="33"/>
      <c r="BH49" s="41"/>
      <c r="BI49" s="33"/>
      <c r="BJ49" s="39"/>
      <c r="BK49" s="33"/>
      <c r="BL49" s="33"/>
      <c r="BM49" s="33"/>
      <c r="BN49" s="33"/>
      <c r="BO49" s="33"/>
      <c r="BP49" s="33"/>
      <c r="BQ49" s="33"/>
      <c r="BR49" s="33"/>
      <c r="BS49" s="33"/>
      <c r="BT49" s="33"/>
    </row>
    <row r="50" spans="1:72" ht="8.85" customHeight="1" x14ac:dyDescent="0.3">
      <c r="A50" s="22">
        <v>31</v>
      </c>
      <c r="B50" s="33"/>
      <c r="C50" s="22" t="s">
        <v>122</v>
      </c>
      <c r="D50" s="33"/>
      <c r="E50" s="88">
        <v>25220620</v>
      </c>
      <c r="F50" s="33"/>
      <c r="G50" s="84">
        <f>(E50/$BJ50)</f>
        <v>252.12299941019464</v>
      </c>
      <c r="H50" s="33"/>
      <c r="I50" s="84">
        <f>IF(G$60,G50/G$60*100,0)</f>
        <v>84.162603489171488</v>
      </c>
      <c r="J50" s="33"/>
      <c r="K50" s="88">
        <v>0</v>
      </c>
      <c r="L50" s="33"/>
      <c r="M50" s="88">
        <v>23216497</v>
      </c>
      <c r="N50" s="33"/>
      <c r="O50" s="84">
        <f>(M50/$BJ50)</f>
        <v>232.08838083432468</v>
      </c>
      <c r="P50" s="33"/>
      <c r="Q50" s="84">
        <f>IF(O$60,O50/O$60*100,0)</f>
        <v>97.989088676056184</v>
      </c>
      <c r="R50" s="33"/>
      <c r="S50" s="88">
        <v>18669829</v>
      </c>
      <c r="T50" s="33"/>
      <c r="U50" s="84">
        <f>(S50/$BJ50)</f>
        <v>186.63669988903661</v>
      </c>
      <c r="V50" s="33"/>
      <c r="W50" s="84">
        <f>IF(U$60,U50/U$60*100,0)</f>
        <v>118.05081534747102</v>
      </c>
      <c r="X50" s="33"/>
      <c r="Y50" s="88">
        <v>2672052</v>
      </c>
      <c r="Z50" s="33"/>
      <c r="AA50" s="88">
        <v>15042222</v>
      </c>
      <c r="AB50" s="33"/>
      <c r="AC50" s="88">
        <v>428598</v>
      </c>
      <c r="AD50" s="33"/>
      <c r="AE50" s="33"/>
      <c r="AF50" s="88">
        <v>1046068</v>
      </c>
      <c r="AG50" s="33"/>
      <c r="AH50" s="84">
        <f>(AF50/$BJ50)</f>
        <v>10.45722911439225</v>
      </c>
      <c r="AI50" s="33"/>
      <c r="AJ50" s="84">
        <f>IF(AH$60,AH50/AH$60*100,0)</f>
        <v>59.913637911125605</v>
      </c>
      <c r="AK50" s="33"/>
      <c r="AL50" s="88">
        <v>5158937</v>
      </c>
      <c r="AM50" s="33"/>
      <c r="AN50" s="84">
        <f>(AL50/$BJ50)</f>
        <v>51.572351124129035</v>
      </c>
      <c r="AO50" s="33"/>
      <c r="AP50" s="84">
        <f>IF(AN$60,AN50/AN$60*100,0)</f>
        <v>171.09744992294043</v>
      </c>
      <c r="AQ50" s="33"/>
      <c r="AR50" s="88">
        <f t="shared" ref="AR50:AR58" si="7">(E50+M50+S50+AF50+AL50)</f>
        <v>73311951</v>
      </c>
      <c r="AS50" s="33"/>
      <c r="AT50" s="88">
        <v>13358860</v>
      </c>
      <c r="AU50" s="33"/>
      <c r="AV50" s="84">
        <f>IF(AR$50,AT50/AR$50*100,0)</f>
        <v>18.221940376406025</v>
      </c>
      <c r="AW50" s="33"/>
      <c r="AX50" s="88">
        <v>626650</v>
      </c>
      <c r="AY50" s="33"/>
      <c r="AZ50" s="84">
        <f t="shared" ref="AZ50:AZ58" si="8">IF($AR50,AX50/$AR50*100,0)</f>
        <v>0.85477195934943806</v>
      </c>
      <c r="BA50" s="33"/>
      <c r="BB50" s="88">
        <v>159777</v>
      </c>
      <c r="BC50" s="33"/>
      <c r="BD50" s="84">
        <f t="shared" ref="BD50:BD58" si="9">IF($AR50,BB50/$AR50*100,0)</f>
        <v>0.21794127399501345</v>
      </c>
      <c r="BE50" s="33"/>
      <c r="BF50" s="88">
        <v>5451738</v>
      </c>
      <c r="BG50" s="33"/>
      <c r="BH50" s="22">
        <v>31</v>
      </c>
      <c r="BI50" s="33"/>
      <c r="BJ50" s="114">
        <v>100033</v>
      </c>
      <c r="BK50" s="33"/>
      <c r="BL50" s="114">
        <f>IF(E50,$BJ50,0)</f>
        <v>100033</v>
      </c>
      <c r="BM50" s="33"/>
      <c r="BN50" s="114">
        <f>IF(M50,$BJ50,0)</f>
        <v>100033</v>
      </c>
      <c r="BO50" s="33"/>
      <c r="BP50" s="114">
        <f>IF(S50,$BJ50,0)</f>
        <v>100033</v>
      </c>
      <c r="BQ50" s="33"/>
      <c r="BR50" s="114">
        <f>IF(AF50,$BJ50,0)</f>
        <v>100033</v>
      </c>
      <c r="BS50" s="33"/>
      <c r="BT50" s="114">
        <f>IF(AL50,$BJ50,0)</f>
        <v>100033</v>
      </c>
    </row>
    <row r="51" spans="1:72" ht="8.85" customHeight="1" x14ac:dyDescent="0.3">
      <c r="A51" s="22">
        <v>32</v>
      </c>
      <c r="B51" s="33"/>
      <c r="C51" s="22" t="s">
        <v>123</v>
      </c>
      <c r="D51" s="33"/>
      <c r="E51" s="88">
        <v>7083775</v>
      </c>
      <c r="F51" s="33"/>
      <c r="G51" s="84">
        <f>(E51/$BJ51)</f>
        <v>275.59037503890443</v>
      </c>
      <c r="H51" s="33"/>
      <c r="I51" s="84">
        <f>IF(G$60,G51/G$60*100,0)</f>
        <v>91.996380790690807</v>
      </c>
      <c r="J51" s="33"/>
      <c r="K51" s="88">
        <v>0</v>
      </c>
      <c r="L51" s="33"/>
      <c r="M51" s="88">
        <v>6991983</v>
      </c>
      <c r="N51" s="33"/>
      <c r="O51" s="84">
        <f>(M51/$BJ51)</f>
        <v>272.01925770308122</v>
      </c>
      <c r="P51" s="33"/>
      <c r="Q51" s="84">
        <f>IF(O$60,O51/O$60*100,0)</f>
        <v>114.84814133668205</v>
      </c>
      <c r="R51" s="33"/>
      <c r="S51" s="88">
        <v>4188473</v>
      </c>
      <c r="T51" s="33"/>
      <c r="U51" s="84">
        <f>(S51/$BJ51)</f>
        <v>162.95024120759416</v>
      </c>
      <c r="V51" s="33"/>
      <c r="W51" s="84">
        <f>IF(U$60,U51/U$60*100,0)</f>
        <v>103.06873646533839</v>
      </c>
      <c r="X51" s="33"/>
      <c r="Y51" s="88">
        <v>0</v>
      </c>
      <c r="Z51" s="33"/>
      <c r="AA51" s="88">
        <v>4135590</v>
      </c>
      <c r="AB51" s="33"/>
      <c r="AC51" s="88">
        <v>963</v>
      </c>
      <c r="AD51" s="33"/>
      <c r="AE51" s="33"/>
      <c r="AF51" s="88">
        <v>433567</v>
      </c>
      <c r="AG51" s="33"/>
      <c r="AH51" s="84">
        <f>(AF51/$BJ51)</f>
        <v>16.867685963274198</v>
      </c>
      <c r="AI51" s="33"/>
      <c r="AJ51" s="84">
        <f>IF(AH$60,AH51/AH$60*100,0)</f>
        <v>96.641702897309059</v>
      </c>
      <c r="AK51" s="33"/>
      <c r="AL51" s="88">
        <v>780479</v>
      </c>
      <c r="AM51" s="33"/>
      <c r="AN51" s="84">
        <f>(AL51/$BJ51)</f>
        <v>30.364106753812635</v>
      </c>
      <c r="AO51" s="33"/>
      <c r="AP51" s="84">
        <f>IF(AN$60,AN51/AN$60*100,0)</f>
        <v>100.73655983340653</v>
      </c>
      <c r="AQ51" s="33"/>
      <c r="AR51" s="88">
        <f t="shared" si="7"/>
        <v>19478277</v>
      </c>
      <c r="AS51" s="33"/>
      <c r="AT51" s="88">
        <v>1529651</v>
      </c>
      <c r="AU51" s="33"/>
      <c r="AV51" s="84">
        <f>IF(AR$51,AT51/AR$51*100,0)</f>
        <v>7.8531124698555219</v>
      </c>
      <c r="AW51" s="33"/>
      <c r="AX51" s="88">
        <v>48912</v>
      </c>
      <c r="AY51" s="33"/>
      <c r="AZ51" s="84">
        <f t="shared" si="8"/>
        <v>0.25111050633482623</v>
      </c>
      <c r="BA51" s="33"/>
      <c r="BB51" s="88">
        <v>15094</v>
      </c>
      <c r="BC51" s="33"/>
      <c r="BD51" s="84">
        <f t="shared" si="9"/>
        <v>7.7491453684532779E-2</v>
      </c>
      <c r="BE51" s="33"/>
      <c r="BF51" s="88">
        <v>2898129</v>
      </c>
      <c r="BG51" s="33"/>
      <c r="BH51" s="22">
        <v>32</v>
      </c>
      <c r="BI51" s="33"/>
      <c r="BJ51" s="114">
        <v>25704</v>
      </c>
      <c r="BK51" s="33"/>
      <c r="BL51" s="114">
        <f>IF(E51,$BJ51,0)</f>
        <v>25704</v>
      </c>
      <c r="BM51" s="33"/>
      <c r="BN51" s="114">
        <f>IF(M51,$BJ51,0)</f>
        <v>25704</v>
      </c>
      <c r="BO51" s="33"/>
      <c r="BP51" s="114">
        <f>IF(S51,$BJ51,0)</f>
        <v>25704</v>
      </c>
      <c r="BQ51" s="33"/>
      <c r="BR51" s="114">
        <f>IF(AF51,$BJ51,0)</f>
        <v>25704</v>
      </c>
      <c r="BS51" s="33"/>
      <c r="BT51" s="114">
        <f>IF(AL51,$BJ51,0)</f>
        <v>25704</v>
      </c>
    </row>
    <row r="52" spans="1:72" ht="8.85" customHeight="1" x14ac:dyDescent="0.3">
      <c r="A52" s="22">
        <v>33</v>
      </c>
      <c r="B52" s="33"/>
      <c r="C52" s="22" t="s">
        <v>124</v>
      </c>
      <c r="D52" s="33"/>
      <c r="E52" s="88">
        <v>5945072</v>
      </c>
      <c r="F52" s="33"/>
      <c r="G52" s="84">
        <f>(E52/$BJ52)</f>
        <v>238.0695178600032</v>
      </c>
      <c r="H52" s="33"/>
      <c r="I52" s="84">
        <f>IF(G$60,G52/G$60*100,0)</f>
        <v>79.471331379454867</v>
      </c>
      <c r="J52" s="33"/>
      <c r="K52" s="88">
        <v>0</v>
      </c>
      <c r="L52" s="33"/>
      <c r="M52" s="88">
        <v>3225728</v>
      </c>
      <c r="N52" s="33"/>
      <c r="O52" s="84">
        <f>(M52/$BJ52)</f>
        <v>129.17379465000801</v>
      </c>
      <c r="P52" s="33"/>
      <c r="Q52" s="84">
        <f>IF(O$60,O52/O$60*100,0)</f>
        <v>54.537940990755153</v>
      </c>
      <c r="R52" s="33"/>
      <c r="S52" s="88">
        <v>5220356</v>
      </c>
      <c r="T52" s="33"/>
      <c r="U52" s="84">
        <f>(S52/$BJ52)</f>
        <v>209.04837417908058</v>
      </c>
      <c r="V52" s="33"/>
      <c r="W52" s="84">
        <f>IF(U$60,U52/U$60*100,0)</f>
        <v>132.22657190989759</v>
      </c>
      <c r="X52" s="33"/>
      <c r="Y52" s="88">
        <v>0</v>
      </c>
      <c r="Z52" s="33"/>
      <c r="AA52" s="88">
        <v>4011638</v>
      </c>
      <c r="AB52" s="33"/>
      <c r="AC52" s="88">
        <v>0</v>
      </c>
      <c r="AD52" s="33"/>
      <c r="AE52" s="33"/>
      <c r="AF52" s="88">
        <v>371337</v>
      </c>
      <c r="AG52" s="33"/>
      <c r="AH52" s="84">
        <f>(AF52/$BJ52)</f>
        <v>14.870134550696781</v>
      </c>
      <c r="AI52" s="33"/>
      <c r="AJ52" s="84">
        <f>IF(AH$60,AH52/AH$60*100,0)</f>
        <v>85.196933854493992</v>
      </c>
      <c r="AK52" s="33"/>
      <c r="AL52" s="88">
        <v>82651</v>
      </c>
      <c r="AM52" s="33"/>
      <c r="AN52" s="84">
        <f>(AL52/$BJ52)</f>
        <v>3.3097469165465321</v>
      </c>
      <c r="AO52" s="33"/>
      <c r="AP52" s="84">
        <f>IF(AN$60,AN52/AN$60*100,0)</f>
        <v>10.980481691603126</v>
      </c>
      <c r="AQ52" s="33"/>
      <c r="AR52" s="88">
        <f t="shared" si="7"/>
        <v>14845144</v>
      </c>
      <c r="AS52" s="33"/>
      <c r="AT52" s="88">
        <v>2802417</v>
      </c>
      <c r="AU52" s="33"/>
      <c r="AV52" s="84">
        <f>IF(AR$52,AT52/AR$52*100,0)</f>
        <v>18.877668010495555</v>
      </c>
      <c r="AW52" s="33"/>
      <c r="AX52" s="88">
        <v>59836</v>
      </c>
      <c r="AY52" s="33"/>
      <c r="AZ52" s="84">
        <f t="shared" si="8"/>
        <v>0.40306783147404968</v>
      </c>
      <c r="BA52" s="33"/>
      <c r="BB52" s="88">
        <v>796384</v>
      </c>
      <c r="BC52" s="33"/>
      <c r="BD52" s="84">
        <f t="shared" si="9"/>
        <v>5.3646094642126743</v>
      </c>
      <c r="BE52" s="33"/>
      <c r="BF52" s="88">
        <v>554112</v>
      </c>
      <c r="BG52" s="33"/>
      <c r="BH52" s="22">
        <v>33</v>
      </c>
      <c r="BI52" s="33"/>
      <c r="BJ52" s="114">
        <v>24972</v>
      </c>
      <c r="BK52" s="33"/>
      <c r="BL52" s="114">
        <f>IF(E52,$BJ52,0)</f>
        <v>24972</v>
      </c>
      <c r="BM52" s="33"/>
      <c r="BN52" s="114">
        <f>IF(M52,$BJ52,0)</f>
        <v>24972</v>
      </c>
      <c r="BO52" s="33"/>
      <c r="BP52" s="114">
        <f>IF(S52,$BJ52,0)</f>
        <v>24972</v>
      </c>
      <c r="BQ52" s="33"/>
      <c r="BR52" s="114">
        <f>IF(AF52,$BJ52,0)</f>
        <v>24972</v>
      </c>
      <c r="BS52" s="33"/>
      <c r="BT52" s="114">
        <f>IF(AL52,$BJ52,0)</f>
        <v>24972</v>
      </c>
    </row>
    <row r="53" spans="1:72" ht="8.85" customHeight="1" x14ac:dyDescent="0.3">
      <c r="A53" s="22">
        <v>34</v>
      </c>
      <c r="B53" s="33"/>
      <c r="C53" s="22" t="s">
        <v>125</v>
      </c>
      <c r="D53" s="33"/>
      <c r="E53" s="88">
        <v>25078658</v>
      </c>
      <c r="F53" s="33"/>
      <c r="G53" s="84">
        <f>(E53/$BJ53)</f>
        <v>270.49483357421747</v>
      </c>
      <c r="H53" s="33"/>
      <c r="I53" s="84">
        <f>IF(G$60,G53/G$60*100,0)</f>
        <v>90.295409293214078</v>
      </c>
      <c r="J53" s="33"/>
      <c r="K53" s="88">
        <v>0</v>
      </c>
      <c r="L53" s="33"/>
      <c r="M53" s="88">
        <v>31573672</v>
      </c>
      <c r="N53" s="33"/>
      <c r="O53" s="84">
        <f>(M53/$BJ53)</f>
        <v>340.54912958129302</v>
      </c>
      <c r="P53" s="33"/>
      <c r="Q53" s="84">
        <f>IF(O$60,O53/O$60*100,0)</f>
        <v>143.78185903634778</v>
      </c>
      <c r="R53" s="33"/>
      <c r="S53" s="88">
        <v>10910111</v>
      </c>
      <c r="T53" s="33"/>
      <c r="U53" s="84">
        <f>(S53/$BJ53)</f>
        <v>117.67490346657463</v>
      </c>
      <c r="V53" s="33"/>
      <c r="W53" s="84">
        <f>IF(U$60,U53/U$60*100,0)</f>
        <v>74.431332682281848</v>
      </c>
      <c r="X53" s="33"/>
      <c r="Y53" s="88">
        <v>0</v>
      </c>
      <c r="Z53" s="33"/>
      <c r="AA53" s="88">
        <v>10910111</v>
      </c>
      <c r="AB53" s="33"/>
      <c r="AC53" s="88">
        <v>0</v>
      </c>
      <c r="AD53" s="33"/>
      <c r="AE53" s="33"/>
      <c r="AF53" s="88">
        <v>2332759</v>
      </c>
      <c r="AG53" s="33"/>
      <c r="AH53" s="84">
        <f>(AF53/$BJ53)</f>
        <v>25.160806350712946</v>
      </c>
      <c r="AI53" s="33"/>
      <c r="AJ53" s="84">
        <f>IF(AH$60,AH53/AH$60*100,0)</f>
        <v>144.1562984570962</v>
      </c>
      <c r="AK53" s="33"/>
      <c r="AL53" s="88">
        <v>1007872</v>
      </c>
      <c r="AM53" s="33"/>
      <c r="AN53" s="84">
        <f>(AL53/$BJ53)</f>
        <v>10.870763854434067</v>
      </c>
      <c r="AO53" s="33"/>
      <c r="AP53" s="84">
        <f>IF(AN$60,AN53/AN$60*100,0)</f>
        <v>36.065060709204865</v>
      </c>
      <c r="AQ53" s="33"/>
      <c r="AR53" s="88">
        <f t="shared" si="7"/>
        <v>70903072</v>
      </c>
      <c r="AS53" s="33"/>
      <c r="AT53" s="88">
        <v>4737106</v>
      </c>
      <c r="AU53" s="33"/>
      <c r="AV53" s="84">
        <f>IF(AR$53,AT53/AR$53*100,0)</f>
        <v>6.6811012081394727</v>
      </c>
      <c r="AW53" s="33"/>
      <c r="AX53" s="88">
        <v>0</v>
      </c>
      <c r="AY53" s="33"/>
      <c r="AZ53" s="84">
        <f t="shared" si="8"/>
        <v>0</v>
      </c>
      <c r="BA53" s="33"/>
      <c r="BB53" s="88">
        <v>433240</v>
      </c>
      <c r="BC53" s="33"/>
      <c r="BD53" s="84">
        <f t="shared" si="9"/>
        <v>0.61103135277410825</v>
      </c>
      <c r="BE53" s="33"/>
      <c r="BF53" s="88">
        <v>5257309</v>
      </c>
      <c r="BG53" s="33"/>
      <c r="BH53" s="22">
        <v>34</v>
      </c>
      <c r="BI53" s="33"/>
      <c r="BJ53" s="114">
        <v>92714</v>
      </c>
      <c r="BK53" s="33"/>
      <c r="BL53" s="114">
        <f>IF(E53,$BJ53,0)</f>
        <v>92714</v>
      </c>
      <c r="BM53" s="33"/>
      <c r="BN53" s="114">
        <f>IF(M53,$BJ53,0)</f>
        <v>92714</v>
      </c>
      <c r="BO53" s="33"/>
      <c r="BP53" s="114">
        <f>IF(S53,$BJ53,0)</f>
        <v>92714</v>
      </c>
      <c r="BQ53" s="33"/>
      <c r="BR53" s="114">
        <f>IF(AF53,$BJ53,0)</f>
        <v>92714</v>
      </c>
      <c r="BS53" s="33"/>
      <c r="BT53" s="114">
        <f>IF(AL53,$BJ53,0)</f>
        <v>92714</v>
      </c>
    </row>
    <row r="54" spans="1:72" ht="8.85" customHeight="1" x14ac:dyDescent="0.3">
      <c r="A54" s="22">
        <v>35</v>
      </c>
      <c r="B54" s="33"/>
      <c r="C54" s="22" t="s">
        <v>126</v>
      </c>
      <c r="D54" s="33"/>
      <c r="E54" s="88">
        <v>99389429</v>
      </c>
      <c r="F54" s="33"/>
      <c r="G54" s="84">
        <f>(E54/$BJ54)</f>
        <v>219.20431618182218</v>
      </c>
      <c r="H54" s="33"/>
      <c r="I54" s="84">
        <f>IF(G$60,G54/G$60*100,0)</f>
        <v>73.173831776886672</v>
      </c>
      <c r="J54" s="33"/>
      <c r="K54" s="88">
        <v>0</v>
      </c>
      <c r="L54" s="33"/>
      <c r="M54" s="88">
        <v>71644274</v>
      </c>
      <c r="N54" s="33"/>
      <c r="O54" s="84">
        <f>(M54/$BJ54)</f>
        <v>158.01211706843696</v>
      </c>
      <c r="P54" s="33"/>
      <c r="Q54" s="84">
        <f>IF(O$60,O54/O$60*100,0)</f>
        <v>66.713651479016718</v>
      </c>
      <c r="R54" s="33"/>
      <c r="S54" s="88">
        <v>43804517</v>
      </c>
      <c r="T54" s="33"/>
      <c r="U54" s="84">
        <f>(S54/$BJ54)</f>
        <v>96.611272358351158</v>
      </c>
      <c r="V54" s="33"/>
      <c r="W54" s="84">
        <f>IF(U$60,U54/U$60*100,0)</f>
        <v>61.108235842364991</v>
      </c>
      <c r="X54" s="33"/>
      <c r="Y54" s="88">
        <v>41227953</v>
      </c>
      <c r="Z54" s="33"/>
      <c r="AA54" s="88">
        <v>1161244</v>
      </c>
      <c r="AB54" s="33"/>
      <c r="AC54" s="88">
        <v>1415320</v>
      </c>
      <c r="AD54" s="33"/>
      <c r="AE54" s="33"/>
      <c r="AF54" s="88">
        <v>2059144</v>
      </c>
      <c r="AG54" s="33"/>
      <c r="AH54" s="84">
        <f>(AF54/$BJ54)</f>
        <v>4.5414613705035176</v>
      </c>
      <c r="AI54" s="33"/>
      <c r="AJ54" s="84">
        <f>IF(AH$60,AH54/AH$60*100,0)</f>
        <v>26.019844182741288</v>
      </c>
      <c r="AK54" s="33"/>
      <c r="AL54" s="88">
        <v>9153884</v>
      </c>
      <c r="AM54" s="33"/>
      <c r="AN54" s="84">
        <f>(AL54/$BJ54)</f>
        <v>20.18897686420679</v>
      </c>
      <c r="AO54" s="33"/>
      <c r="AP54" s="84">
        <f>IF(AN$60,AN54/AN$60*100,0)</f>
        <v>66.979348094969382</v>
      </c>
      <c r="AQ54" s="33"/>
      <c r="AR54" s="88">
        <f t="shared" si="7"/>
        <v>226051248</v>
      </c>
      <c r="AS54" s="33"/>
      <c r="AT54" s="88">
        <v>17965447</v>
      </c>
      <c r="AU54" s="33"/>
      <c r="AV54" s="84">
        <f>IF(AR$54,AT54/AR$54*100,0)</f>
        <v>7.9475106459045071</v>
      </c>
      <c r="AW54" s="33"/>
      <c r="AX54" s="88">
        <v>3756225</v>
      </c>
      <c r="AY54" s="33"/>
      <c r="AZ54" s="84">
        <f t="shared" si="8"/>
        <v>1.6616696582006925</v>
      </c>
      <c r="BA54" s="33"/>
      <c r="BB54" s="88">
        <v>77116</v>
      </c>
      <c r="BC54" s="33"/>
      <c r="BD54" s="84">
        <f t="shared" si="9"/>
        <v>3.4114388078936859E-2</v>
      </c>
      <c r="BE54" s="33"/>
      <c r="BF54" s="88">
        <v>8555272</v>
      </c>
      <c r="BG54" s="33"/>
      <c r="BH54" s="22">
        <v>35</v>
      </c>
      <c r="BI54" s="33"/>
      <c r="BJ54" s="114">
        <v>453410</v>
      </c>
      <c r="BK54" s="33"/>
      <c r="BL54" s="114">
        <f>IF(E54,$BJ54,0)</f>
        <v>453410</v>
      </c>
      <c r="BM54" s="33"/>
      <c r="BN54" s="114">
        <f>IF(M54,$BJ54,0)</f>
        <v>453410</v>
      </c>
      <c r="BO54" s="33"/>
      <c r="BP54" s="114">
        <f>IF(S54,$BJ54,0)</f>
        <v>453410</v>
      </c>
      <c r="BQ54" s="33"/>
      <c r="BR54" s="114">
        <f>IF(AF54,$BJ54,0)</f>
        <v>453410</v>
      </c>
      <c r="BS54" s="33"/>
      <c r="BT54" s="114">
        <f>IF(AL54,$BJ54,0)</f>
        <v>453410</v>
      </c>
    </row>
    <row r="55" spans="1:72" ht="8.85" customHeight="1" x14ac:dyDescent="0.3">
      <c r="A55" s="41"/>
      <c r="B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41"/>
      <c r="BI55" s="33"/>
      <c r="BJ55" s="39"/>
      <c r="BK55" s="33"/>
      <c r="BL55" s="33"/>
      <c r="BM55" s="33"/>
      <c r="BN55" s="33"/>
      <c r="BO55" s="33"/>
      <c r="BP55" s="33"/>
      <c r="BQ55" s="33"/>
      <c r="BR55" s="33"/>
      <c r="BS55" s="33"/>
      <c r="BT55" s="33"/>
    </row>
    <row r="56" spans="1:72" ht="8.85" customHeight="1" x14ac:dyDescent="0.3">
      <c r="A56" s="22">
        <v>36</v>
      </c>
      <c r="B56" s="33"/>
      <c r="C56" s="22" t="s">
        <v>127</v>
      </c>
      <c r="D56" s="33"/>
      <c r="E56" s="88">
        <v>7678389</v>
      </c>
      <c r="F56" s="33"/>
      <c r="G56" s="84">
        <f>(E56/$BJ56)</f>
        <v>344.554139555755</v>
      </c>
      <c r="H56" s="33"/>
      <c r="I56" s="84">
        <f>IF(G$60,G56/G$60*100,0)</f>
        <v>115.01756482281127</v>
      </c>
      <c r="J56" s="33"/>
      <c r="K56" s="88">
        <v>0</v>
      </c>
      <c r="L56" s="33"/>
      <c r="M56" s="88">
        <v>5128743</v>
      </c>
      <c r="N56" s="33"/>
      <c r="O56" s="84">
        <f>(M56/$BJ56)</f>
        <v>230.14328023334082</v>
      </c>
      <c r="P56" s="33"/>
      <c r="Q56" s="84">
        <f>IF(O$60,O56/O$60*100,0)</f>
        <v>97.167855684604902</v>
      </c>
      <c r="R56" s="33"/>
      <c r="S56" s="88">
        <v>4937527</v>
      </c>
      <c r="T56" s="33"/>
      <c r="U56" s="84">
        <f>(S56/$BJ56)</f>
        <v>221.56280008974647</v>
      </c>
      <c r="V56" s="33"/>
      <c r="W56" s="84">
        <f>IF(U$60,U56/U$60*100,0)</f>
        <v>140.14215433949457</v>
      </c>
      <c r="X56" s="33"/>
      <c r="Y56" s="88">
        <v>0</v>
      </c>
      <c r="Z56" s="33"/>
      <c r="AA56" s="88">
        <v>4637707</v>
      </c>
      <c r="AB56" s="33"/>
      <c r="AC56" s="88">
        <v>0</v>
      </c>
      <c r="AD56" s="33"/>
      <c r="AE56" s="33"/>
      <c r="AF56" s="88">
        <v>436589</v>
      </c>
      <c r="AG56" s="33"/>
      <c r="AH56" s="84">
        <f>(AF56/$BJ56)</f>
        <v>19.59115997307606</v>
      </c>
      <c r="AI56" s="33"/>
      <c r="AJ56" s="84">
        <f>IF(AH$60,AH56/AH$60*100,0)</f>
        <v>112.24557213443379</v>
      </c>
      <c r="AK56" s="33"/>
      <c r="AL56" s="88">
        <v>1372380</v>
      </c>
      <c r="AM56" s="33"/>
      <c r="AN56" s="84">
        <f>(AL56/$BJ56)</f>
        <v>61.583127664348218</v>
      </c>
      <c r="AO56" s="33"/>
      <c r="AP56" s="84">
        <f>IF(AN$60,AN56/AN$60*100,0)</f>
        <v>204.30939974576953</v>
      </c>
      <c r="AQ56" s="33"/>
      <c r="AR56" s="88">
        <f t="shared" si="7"/>
        <v>19553628</v>
      </c>
      <c r="AS56" s="33"/>
      <c r="AT56" s="88">
        <v>2111315</v>
      </c>
      <c r="AU56" s="33"/>
      <c r="AV56" s="84">
        <f>IF(AR$56,AT56/AR$56*100,0)</f>
        <v>10.797561455091607</v>
      </c>
      <c r="AW56" s="33"/>
      <c r="AX56" s="88">
        <v>80972</v>
      </c>
      <c r="AY56" s="33"/>
      <c r="AZ56" s="84">
        <f t="shared" si="8"/>
        <v>0.41410218093542539</v>
      </c>
      <c r="BA56" s="33"/>
      <c r="BB56" s="88">
        <v>705427</v>
      </c>
      <c r="BC56" s="33"/>
      <c r="BD56" s="84">
        <f t="shared" si="9"/>
        <v>3.6076527588639813</v>
      </c>
      <c r="BE56" s="33"/>
      <c r="BF56" s="88">
        <v>456130</v>
      </c>
      <c r="BG56" s="33"/>
      <c r="BH56" s="22">
        <v>36</v>
      </c>
      <c r="BI56" s="33"/>
      <c r="BJ56" s="114">
        <v>22285</v>
      </c>
      <c r="BK56" s="33"/>
      <c r="BL56" s="114">
        <f>IF(E56,$BJ56,0)</f>
        <v>22285</v>
      </c>
      <c r="BM56" s="33"/>
      <c r="BN56" s="114">
        <f>IF(M56,$BJ56,0)</f>
        <v>22285</v>
      </c>
      <c r="BO56" s="33"/>
      <c r="BP56" s="114">
        <f>IF(S56,$BJ56,0)</f>
        <v>22285</v>
      </c>
      <c r="BQ56" s="33"/>
      <c r="BR56" s="114">
        <f>IF(AF56,$BJ56,0)</f>
        <v>22285</v>
      </c>
      <c r="BS56" s="33"/>
      <c r="BT56" s="114">
        <f>IF(AL56,$BJ56,0)</f>
        <v>22285</v>
      </c>
    </row>
    <row r="57" spans="1:72" ht="8.85" customHeight="1" x14ac:dyDescent="0.3">
      <c r="A57" s="22">
        <v>37</v>
      </c>
      <c r="B57" s="33"/>
      <c r="C57" s="22" t="s">
        <v>128</v>
      </c>
      <c r="D57" s="33"/>
      <c r="E57" s="88">
        <v>5352062</v>
      </c>
      <c r="F57" s="33"/>
      <c r="G57" s="84">
        <f>(E57/$BJ57)</f>
        <v>352.50358954093394</v>
      </c>
      <c r="H57" s="33"/>
      <c r="I57" s="84">
        <f>IF(G$60,G57/G$60*100,0)</f>
        <v>117.67121565444802</v>
      </c>
      <c r="J57" s="33"/>
      <c r="K57" s="88">
        <v>0</v>
      </c>
      <c r="L57" s="33"/>
      <c r="M57" s="88">
        <v>4670942</v>
      </c>
      <c r="N57" s="33"/>
      <c r="O57" s="84">
        <f>(M57/$BJ57)</f>
        <v>307.64289007442534</v>
      </c>
      <c r="P57" s="33"/>
      <c r="Q57" s="84">
        <f>IF(O$60,O57/O$60*100,0)</f>
        <v>129.888649865589</v>
      </c>
      <c r="R57" s="33"/>
      <c r="S57" s="88">
        <v>2152756</v>
      </c>
      <c r="T57" s="33"/>
      <c r="U57" s="84">
        <f>(S57/$BJ57)</f>
        <v>141.78726206941974</v>
      </c>
      <c r="V57" s="33"/>
      <c r="W57" s="84">
        <f>IF(U$60,U57/U$60*100,0)</f>
        <v>89.682800344905687</v>
      </c>
      <c r="X57" s="33"/>
      <c r="Y57" s="88">
        <v>0</v>
      </c>
      <c r="Z57" s="33"/>
      <c r="AA57" s="88">
        <v>2152756</v>
      </c>
      <c r="AB57" s="33"/>
      <c r="AC57" s="88">
        <v>0</v>
      </c>
      <c r="AD57" s="33"/>
      <c r="AE57" s="33"/>
      <c r="AF57" s="88">
        <v>411344</v>
      </c>
      <c r="AG57" s="33"/>
      <c r="AH57" s="84">
        <f>(AF57/$BJ57)</f>
        <v>27.092405980372785</v>
      </c>
      <c r="AI57" s="33"/>
      <c r="AJ57" s="84">
        <f>IF(AH$60,AH57/AH$60*100,0)</f>
        <v>155.22320342156965</v>
      </c>
      <c r="AK57" s="33"/>
      <c r="AL57" s="88">
        <v>66370</v>
      </c>
      <c r="AM57" s="33"/>
      <c r="AN57" s="84">
        <f>(AL57/$BJ57)</f>
        <v>4.3713363630376074</v>
      </c>
      <c r="AO57" s="33"/>
      <c r="AP57" s="84">
        <f>IF(AN$60,AN57/AN$60*100,0)</f>
        <v>14.502431790844335</v>
      </c>
      <c r="AQ57" s="33"/>
      <c r="AR57" s="88">
        <f t="shared" si="7"/>
        <v>12653474</v>
      </c>
      <c r="AS57" s="33"/>
      <c r="AT57" s="88">
        <v>1325897</v>
      </c>
      <c r="AU57" s="33"/>
      <c r="AV57" s="84">
        <f>IF(AR$57,AT57/AR$57*100,0)</f>
        <v>10.478521550682444</v>
      </c>
      <c r="AW57" s="33"/>
      <c r="AX57" s="88">
        <v>303364</v>
      </c>
      <c r="AY57" s="33"/>
      <c r="AZ57" s="84">
        <f t="shared" si="8"/>
        <v>2.3974759816948294</v>
      </c>
      <c r="BA57" s="33"/>
      <c r="BB57" s="88">
        <v>6318</v>
      </c>
      <c r="BC57" s="33"/>
      <c r="BD57" s="84">
        <f t="shared" si="9"/>
        <v>4.9930951768660525E-2</v>
      </c>
      <c r="BE57" s="33"/>
      <c r="BF57" s="88">
        <v>783788</v>
      </c>
      <c r="BG57" s="33"/>
      <c r="BH57" s="22">
        <v>37</v>
      </c>
      <c r="BI57" s="33"/>
      <c r="BJ57" s="114">
        <v>15183</v>
      </c>
      <c r="BK57" s="33"/>
      <c r="BL57" s="114">
        <f>IF(E57,$BJ57,0)</f>
        <v>15183</v>
      </c>
      <c r="BM57" s="33"/>
      <c r="BN57" s="114">
        <f>IF(M57,$BJ57,0)</f>
        <v>15183</v>
      </c>
      <c r="BO57" s="33"/>
      <c r="BP57" s="114">
        <f>IF(S57,$BJ57,0)</f>
        <v>15183</v>
      </c>
      <c r="BQ57" s="33"/>
      <c r="BR57" s="114">
        <f>IF(AF57,$BJ57,0)</f>
        <v>15183</v>
      </c>
      <c r="BS57" s="33"/>
      <c r="BT57" s="114">
        <f>IF(AL57,$BJ57,0)</f>
        <v>15183</v>
      </c>
    </row>
    <row r="58" spans="1:72" ht="8.85" customHeight="1" x14ac:dyDescent="0.3">
      <c r="A58" s="42">
        <v>38</v>
      </c>
      <c r="B58" s="33"/>
      <c r="C58" s="22" t="s">
        <v>129</v>
      </c>
      <c r="D58" s="33"/>
      <c r="E58" s="93">
        <v>8562133</v>
      </c>
      <c r="F58" s="33"/>
      <c r="G58" s="84">
        <f>(E58/$BJ58)</f>
        <v>302.74142564175094</v>
      </c>
      <c r="H58" s="33"/>
      <c r="I58" s="84">
        <f>IF(G$60,G58/G$60*100,0)</f>
        <v>101.05982645628843</v>
      </c>
      <c r="J58" s="33"/>
      <c r="K58" s="93">
        <v>0</v>
      </c>
      <c r="L58" s="33"/>
      <c r="M58" s="93">
        <v>7238995</v>
      </c>
      <c r="N58" s="33"/>
      <c r="O58" s="84">
        <f>(M58/$BJ58)</f>
        <v>255.95767626051907</v>
      </c>
      <c r="P58" s="33"/>
      <c r="Q58" s="84">
        <f>IF(O$60,O58/O$60*100,0)</f>
        <v>108.06684654460706</v>
      </c>
      <c r="R58" s="33"/>
      <c r="S58" s="93">
        <v>9177930</v>
      </c>
      <c r="T58" s="33"/>
      <c r="U58" s="84">
        <f>(S58/$BJ58)</f>
        <v>324.51488579308392</v>
      </c>
      <c r="V58" s="33"/>
      <c r="W58" s="84">
        <f>IF(U$60,U58/U$60*100,0)</f>
        <v>205.26106003289524</v>
      </c>
      <c r="X58" s="33"/>
      <c r="Y58" s="93">
        <v>0</v>
      </c>
      <c r="Z58" s="33"/>
      <c r="AA58" s="93">
        <v>9067623</v>
      </c>
      <c r="AB58" s="33"/>
      <c r="AC58" s="93">
        <v>110307</v>
      </c>
      <c r="AD58" s="33"/>
      <c r="AE58" s="33"/>
      <c r="AF58" s="93">
        <v>594237</v>
      </c>
      <c r="AG58" s="33"/>
      <c r="AH58" s="84">
        <f>(AF58/$BJ58)</f>
        <v>21.011137826179194</v>
      </c>
      <c r="AI58" s="33"/>
      <c r="AJ58" s="84">
        <f>IF(AH$60,AH58/AH$60*100,0)</f>
        <v>120.38119180977861</v>
      </c>
      <c r="AK58" s="33"/>
      <c r="AL58" s="93">
        <v>2962074</v>
      </c>
      <c r="AM58" s="33"/>
      <c r="AN58" s="84">
        <f>(AL58/$BJ58)</f>
        <v>104.73354076797963</v>
      </c>
      <c r="AO58" s="33"/>
      <c r="AP58" s="84">
        <f>IF(AN$60,AN58/AN$60*100,0)</f>
        <v>347.46606187627566</v>
      </c>
      <c r="AQ58" s="33"/>
      <c r="AR58" s="93">
        <f t="shared" si="7"/>
        <v>28535369</v>
      </c>
      <c r="AS58" s="33"/>
      <c r="AT58" s="93">
        <v>2987487</v>
      </c>
      <c r="AU58" s="33"/>
      <c r="AV58" s="84">
        <f>IF(AR$58,AT58/AR$58*100,0)</f>
        <v>10.469417795158002</v>
      </c>
      <c r="AW58" s="33"/>
      <c r="AX58" s="93">
        <v>335548</v>
      </c>
      <c r="AY58" s="33"/>
      <c r="AZ58" s="84">
        <f t="shared" si="8"/>
        <v>1.1759020883872222</v>
      </c>
      <c r="BA58" s="33"/>
      <c r="BB58" s="93">
        <v>13979</v>
      </c>
      <c r="BC58" s="33"/>
      <c r="BD58" s="84">
        <f t="shared" si="9"/>
        <v>4.8988327433228569E-2</v>
      </c>
      <c r="BE58" s="33"/>
      <c r="BF58" s="93">
        <v>2077569</v>
      </c>
      <c r="BG58" s="33"/>
      <c r="BH58" s="42">
        <v>38</v>
      </c>
      <c r="BI58" s="33"/>
      <c r="BJ58" s="124">
        <v>28282</v>
      </c>
      <c r="BK58" s="33"/>
      <c r="BL58" s="124">
        <f>IF(E58,$BJ58,0)</f>
        <v>28282</v>
      </c>
      <c r="BM58" s="33"/>
      <c r="BN58" s="124">
        <f>IF(M58,$BJ58,0)</f>
        <v>28282</v>
      </c>
      <c r="BO58" s="33"/>
      <c r="BP58" s="124">
        <f>IF(S58,$BJ58,0)</f>
        <v>28282</v>
      </c>
      <c r="BQ58" s="33"/>
      <c r="BR58" s="124">
        <f>IF(AF58,$BJ58,0)</f>
        <v>28282</v>
      </c>
      <c r="BS58" s="33"/>
      <c r="BT58" s="124">
        <f>IF(AL58,$BJ58,0)</f>
        <v>28282</v>
      </c>
    </row>
    <row r="59" spans="1:72" ht="8.85" customHeight="1" x14ac:dyDescent="0.3">
      <c r="A59" s="33"/>
      <c r="B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row>
    <row r="60" spans="1:72" ht="8.85" customHeight="1" x14ac:dyDescent="0.3">
      <c r="A60" s="42">
        <f>A58</f>
        <v>38</v>
      </c>
      <c r="B60" s="33"/>
      <c r="C60" s="30" t="s">
        <v>72</v>
      </c>
      <c r="D60" s="33"/>
      <c r="E60" s="94">
        <f>SUM(E14:E58)</f>
        <v>766017406</v>
      </c>
      <c r="F60" s="33"/>
      <c r="G60" s="97">
        <f>IF(BL60=0,0,IF(ISNONTEXT(H60),E60/$BJ60,E60/BL60))</f>
        <v>299.56654019458085</v>
      </c>
      <c r="H60" s="148"/>
      <c r="I60" s="89">
        <f>IF(G$60,G60/G$60*100,0)</f>
        <v>100</v>
      </c>
      <c r="J60" s="33"/>
      <c r="K60" s="94">
        <f>SUM(K14:K58)</f>
        <v>243869</v>
      </c>
      <c r="L60" s="33"/>
      <c r="M60" s="94">
        <f>SUM(M14:M58)</f>
        <v>605649014</v>
      </c>
      <c r="N60" s="33"/>
      <c r="O60" s="97">
        <f>IF(BN60=0,0,IF(ISNONTEXT(P60),M60/$BJ60,M60/BN60))</f>
        <v>236.85124943001526</v>
      </c>
      <c r="P60" s="148"/>
      <c r="Q60" s="89">
        <f>IF(O$60,O60/O$60*100,0)</f>
        <v>100</v>
      </c>
      <c r="R60" s="33"/>
      <c r="S60" s="94">
        <f>SUM(S14:S58)</f>
        <v>404271746</v>
      </c>
      <c r="T60" s="33"/>
      <c r="U60" s="97">
        <f>IF(BP60=0,0,IF(ISNONTEXT(V60),S60/$BJ60,S60/BP60))</f>
        <v>158.09861146633315</v>
      </c>
      <c r="V60" s="148"/>
      <c r="W60" s="89">
        <f>IF(U$60,U60/U$60*100,0)</f>
        <v>100</v>
      </c>
      <c r="X60" s="33"/>
      <c r="Y60" s="94">
        <f>SUM(Y14:Y58)</f>
        <v>207171926</v>
      </c>
      <c r="Z60" s="33"/>
      <c r="AA60" s="94">
        <f>SUM(AA14:AA58)</f>
        <v>166153896</v>
      </c>
      <c r="AB60" s="33"/>
      <c r="AC60" s="94">
        <f>SUM(AC14:AC58)</f>
        <v>5948278</v>
      </c>
      <c r="AD60" s="33"/>
      <c r="AE60" s="33"/>
      <c r="AF60" s="94">
        <f>SUM(AF14:AF58)</f>
        <v>44630964</v>
      </c>
      <c r="AG60" s="33"/>
      <c r="AH60" s="97">
        <f>IF(BR60=0,0,IF(ISNONTEXT(AI60),AF60/$BJ60,AF60/BR60))</f>
        <v>17.45383768868157</v>
      </c>
      <c r="AI60" s="148"/>
      <c r="AJ60" s="89">
        <f>IF(AH$60,AH60/AH$60*100,0)</f>
        <v>100</v>
      </c>
      <c r="AK60" s="33"/>
      <c r="AL60" s="94">
        <f>SUM(AL14:AL58)</f>
        <v>77075922</v>
      </c>
      <c r="AM60" s="33"/>
      <c r="AN60" s="97">
        <f>IF(BT60=0,0,IF(ISNONTEXT(AO60),AL60/$BJ60,AL60/BT60))</f>
        <v>30.142092209648013</v>
      </c>
      <c r="AO60" s="148"/>
      <c r="AP60" s="89">
        <f>IF(AN$60,AN60/AN$60*100,0)</f>
        <v>100</v>
      </c>
      <c r="AQ60" s="33"/>
      <c r="AR60" s="94">
        <f>SUM(AR14:AR58)</f>
        <v>1897645052</v>
      </c>
      <c r="AS60" s="33"/>
      <c r="AT60" s="94">
        <f>SUM(AT14:AT58)</f>
        <v>234126542</v>
      </c>
      <c r="AU60" s="33"/>
      <c r="AV60" s="89">
        <f>IF(AR$60,AT60/AR$60*100,0)</f>
        <v>12.337741547253273</v>
      </c>
      <c r="AW60" s="33"/>
      <c r="AX60" s="94">
        <f>SUM(AX14:AX58)</f>
        <v>15594908</v>
      </c>
      <c r="AY60" s="33"/>
      <c r="AZ60" s="89">
        <f>IF($AR60,AX60/$AR60*100,0)</f>
        <v>0.82180321254303779</v>
      </c>
      <c r="BA60" s="33"/>
      <c r="BB60" s="94">
        <f>SUM(BB14:BB58)</f>
        <v>7559798</v>
      </c>
      <c r="BC60" s="33"/>
      <c r="BD60" s="89">
        <f>IF($AR60,BB60/$AR60*100,0)</f>
        <v>0.39837787325045015</v>
      </c>
      <c r="BE60" s="33"/>
      <c r="BF60" s="94">
        <f>SUM(BF14:BF58)</f>
        <v>94412523</v>
      </c>
      <c r="BG60" s="33"/>
      <c r="BH60" s="42">
        <f>BH58</f>
        <v>38</v>
      </c>
      <c r="BI60" s="33"/>
      <c r="BJ60" s="124">
        <f>SUM(BJ14:BJ58)</f>
        <v>2557086</v>
      </c>
      <c r="BK60" s="33"/>
      <c r="BL60" s="124">
        <f>SUM(BL14:BL58)</f>
        <v>2557086</v>
      </c>
      <c r="BM60" s="33"/>
      <c r="BN60" s="124">
        <f>SUM(BN14:BN58)</f>
        <v>2557086</v>
      </c>
      <c r="BO60" s="33"/>
      <c r="BP60" s="124">
        <f>SUM(BP14:BP58)</f>
        <v>2557086</v>
      </c>
      <c r="BQ60" s="33"/>
      <c r="BR60" s="124">
        <f>SUM(BR14:BR58)</f>
        <v>2549724</v>
      </c>
      <c r="BS60" s="33"/>
      <c r="BT60" s="124">
        <f>SUM(BT14:BT58)</f>
        <v>2532534</v>
      </c>
    </row>
    <row r="61" spans="1:72" ht="8.85" customHeight="1" x14ac:dyDescent="0.3">
      <c r="A61" s="33"/>
      <c r="B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row>
    <row r="62" spans="1:72" ht="8.85" customHeight="1" x14ac:dyDescent="0.3">
      <c r="A62" s="33"/>
      <c r="B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row>
    <row r="63" spans="1:72" ht="8.85" customHeight="1" x14ac:dyDescent="0.3">
      <c r="A63" s="33"/>
      <c r="B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row>
    <row r="64" spans="1:72" ht="8.85" customHeight="1" x14ac:dyDescent="0.3">
      <c r="A64" s="33"/>
      <c r="B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row>
    <row r="65" spans="1:72" ht="8.85" customHeight="1" x14ac:dyDescent="0.3">
      <c r="A65" s="33"/>
      <c r="B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row>
    <row r="66" spans="1:72" ht="8.85" customHeight="1" x14ac:dyDescent="0.3">
      <c r="A66" s="33"/>
      <c r="B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row>
    <row r="67" spans="1:72" ht="8.85" customHeight="1" x14ac:dyDescent="0.3">
      <c r="A67" s="33"/>
      <c r="B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c r="BS67" s="33"/>
      <c r="BT67" s="33"/>
    </row>
    <row r="68" spans="1:72" ht="8.85" customHeight="1" x14ac:dyDescent="0.3">
      <c r="A68" s="33"/>
      <c r="B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c r="BS68" s="33"/>
      <c r="BT68" s="33"/>
    </row>
    <row r="69" spans="1:72" ht="8.85" customHeight="1" x14ac:dyDescent="0.3">
      <c r="A69" s="33"/>
      <c r="B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33"/>
    </row>
    <row r="70" spans="1:72" ht="8.85" customHeight="1" x14ac:dyDescent="0.3">
      <c r="A70" s="33"/>
      <c r="B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row>
    <row r="71" spans="1:72" ht="8.85" customHeight="1" x14ac:dyDescent="0.3">
      <c r="A71" s="33"/>
      <c r="B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row>
    <row r="72" spans="1:72" ht="8.85" customHeight="1" x14ac:dyDescent="0.3">
      <c r="A72" s="33"/>
      <c r="B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row>
    <row r="73" spans="1:72" ht="8.85" customHeight="1" x14ac:dyDescent="0.3">
      <c r="A73" s="33"/>
      <c r="B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c r="BQ73" s="33"/>
      <c r="BR73" s="33"/>
      <c r="BS73" s="33"/>
      <c r="BT73" s="33"/>
    </row>
    <row r="74" spans="1:72" ht="8.85" customHeight="1" x14ac:dyDescent="0.3">
      <c r="A74" s="33"/>
      <c r="B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row>
    <row r="75" spans="1:72" s="20" customFormat="1" ht="10.5" customHeight="1" x14ac:dyDescent="0.3">
      <c r="A75" s="130" t="s">
        <v>478</v>
      </c>
      <c r="BI75" s="131" t="s">
        <v>479</v>
      </c>
    </row>
    <row r="76" spans="1:72" s="20" customFormat="1" ht="10.5" customHeight="1" x14ac:dyDescent="0.3">
      <c r="A76" s="50"/>
      <c r="AC76" s="23" t="s">
        <v>49</v>
      </c>
      <c r="AF76" s="50" t="s">
        <v>50</v>
      </c>
      <c r="BH76" s="23" t="s">
        <v>454</v>
      </c>
    </row>
    <row r="77" spans="1:72" s="20" customFormat="1" ht="10.5" customHeight="1" x14ac:dyDescent="0.3">
      <c r="A77" s="24"/>
      <c r="AC77" s="23" t="s">
        <v>455</v>
      </c>
      <c r="AF77" s="50" t="s">
        <v>399</v>
      </c>
      <c r="BH77" s="23" t="s">
        <v>130</v>
      </c>
    </row>
    <row r="78" spans="1:72" s="20" customFormat="1" ht="10.5" customHeight="1" x14ac:dyDescent="0.3">
      <c r="A78" s="25"/>
      <c r="AC78" s="23" t="s">
        <v>55</v>
      </c>
      <c r="AF78" s="26" t="s">
        <v>56</v>
      </c>
    </row>
    <row r="79" spans="1:72" ht="8.85" customHeight="1" x14ac:dyDescent="0.3">
      <c r="AT79" s="28" t="s">
        <v>400</v>
      </c>
      <c r="AU79" s="28"/>
      <c r="AV79" s="28"/>
      <c r="AW79" s="28"/>
      <c r="AX79" s="28"/>
      <c r="AY79" s="28"/>
      <c r="AZ79" s="28"/>
      <c r="BA79" s="28"/>
      <c r="BB79" s="28"/>
      <c r="BC79" s="28"/>
      <c r="BD79" s="28"/>
      <c r="BE79" s="28"/>
      <c r="BF79" s="28"/>
    </row>
    <row r="80" spans="1:72" ht="8.4" customHeight="1" x14ac:dyDescent="0.3"/>
    <row r="81" spans="1:72" ht="9.6" customHeight="1" x14ac:dyDescent="0.3">
      <c r="E81" s="28" t="s">
        <v>456</v>
      </c>
      <c r="F81" s="28"/>
      <c r="G81" s="28"/>
      <c r="H81" s="28"/>
      <c r="I81" s="28"/>
      <c r="J81" s="28"/>
      <c r="K81" s="28"/>
      <c r="M81" s="28" t="s">
        <v>457</v>
      </c>
      <c r="N81" s="28"/>
      <c r="O81" s="28"/>
      <c r="P81" s="28"/>
      <c r="Q81" s="28"/>
      <c r="S81" s="28" t="s">
        <v>458</v>
      </c>
      <c r="T81" s="28"/>
      <c r="U81" s="28"/>
      <c r="V81" s="28"/>
      <c r="W81" s="28"/>
      <c r="X81" s="28"/>
      <c r="Y81" s="28"/>
      <c r="Z81" s="28"/>
      <c r="AA81" s="28"/>
      <c r="AB81" s="28"/>
      <c r="AC81" s="28"/>
      <c r="AF81" s="28" t="s">
        <v>459</v>
      </c>
      <c r="AG81" s="28"/>
      <c r="AH81" s="28"/>
      <c r="AI81" s="28"/>
      <c r="AJ81" s="28"/>
      <c r="AL81" s="28" t="s">
        <v>460</v>
      </c>
      <c r="AM81" s="28"/>
      <c r="AN81" s="28"/>
      <c r="AO81" s="28"/>
      <c r="AP81" s="28"/>
      <c r="AX81" s="28" t="s">
        <v>404</v>
      </c>
      <c r="AY81" s="28"/>
      <c r="AZ81" s="28"/>
      <c r="BA81" s="28"/>
      <c r="BB81" s="28"/>
      <c r="BC81" s="28"/>
      <c r="BD81" s="28"/>
    </row>
    <row r="82" spans="1:72" ht="8.4" customHeight="1" x14ac:dyDescent="0.3"/>
    <row r="83" spans="1:72" ht="9.6" customHeight="1" x14ac:dyDescent="0.3">
      <c r="Y83" s="28" t="s">
        <v>406</v>
      </c>
      <c r="Z83" s="28"/>
      <c r="AA83" s="28"/>
      <c r="AB83" s="28"/>
      <c r="AC83" s="28"/>
      <c r="AT83" s="28" t="s">
        <v>439</v>
      </c>
      <c r="AU83" s="28"/>
      <c r="AV83" s="28"/>
      <c r="AX83" s="28" t="s">
        <v>66</v>
      </c>
      <c r="AY83" s="28"/>
      <c r="AZ83" s="28"/>
      <c r="BB83" s="28" t="s">
        <v>67</v>
      </c>
      <c r="BC83" s="28"/>
      <c r="BD83" s="28"/>
    </row>
    <row r="84" spans="1:72" ht="9.6" customHeight="1" x14ac:dyDescent="0.3">
      <c r="K84" s="31" t="s">
        <v>461</v>
      </c>
      <c r="AA84" s="30" t="s">
        <v>462</v>
      </c>
      <c r="BF84" s="30" t="s">
        <v>463</v>
      </c>
      <c r="BL84" s="30" t="s">
        <v>464</v>
      </c>
      <c r="BN84" s="30" t="s">
        <v>465</v>
      </c>
      <c r="BP84" s="30" t="s">
        <v>466</v>
      </c>
    </row>
    <row r="85" spans="1:72" ht="9.6" customHeight="1" x14ac:dyDescent="0.3">
      <c r="I85" s="30" t="s">
        <v>71</v>
      </c>
      <c r="Q85" s="30" t="s">
        <v>71</v>
      </c>
      <c r="W85" s="30" t="s">
        <v>71</v>
      </c>
      <c r="AA85" s="30" t="s">
        <v>467</v>
      </c>
      <c r="AC85" s="30" t="s">
        <v>468</v>
      </c>
      <c r="AJ85" s="30" t="s">
        <v>71</v>
      </c>
      <c r="AP85" s="30" t="s">
        <v>71</v>
      </c>
      <c r="AV85" s="30" t="s">
        <v>279</v>
      </c>
      <c r="AZ85" s="30" t="s">
        <v>279</v>
      </c>
      <c r="BD85" s="30" t="s">
        <v>279</v>
      </c>
      <c r="BF85" s="30" t="s">
        <v>469</v>
      </c>
      <c r="BL85" s="30" t="s">
        <v>470</v>
      </c>
      <c r="BM85" s="30"/>
      <c r="BN85" s="30" t="s">
        <v>471</v>
      </c>
      <c r="BO85" s="30"/>
      <c r="BP85" s="30" t="s">
        <v>277</v>
      </c>
      <c r="BQ85" s="30"/>
      <c r="BS85" s="30"/>
      <c r="BT85" s="30" t="s">
        <v>335</v>
      </c>
    </row>
    <row r="86" spans="1:72" ht="9.6" customHeight="1" x14ac:dyDescent="0.3">
      <c r="A86" s="31" t="s">
        <v>78</v>
      </c>
      <c r="C86" s="31" t="s">
        <v>80</v>
      </c>
      <c r="E86" s="31" t="s">
        <v>81</v>
      </c>
      <c r="G86" s="31" t="s">
        <v>442</v>
      </c>
      <c r="I86" s="31" t="s">
        <v>87</v>
      </c>
      <c r="K86" s="31" t="s">
        <v>444</v>
      </c>
      <c r="M86" s="31" t="s">
        <v>81</v>
      </c>
      <c r="O86" s="31" t="s">
        <v>442</v>
      </c>
      <c r="Q86" s="31" t="s">
        <v>87</v>
      </c>
      <c r="S86" s="31" t="s">
        <v>81</v>
      </c>
      <c r="U86" s="31" t="s">
        <v>442</v>
      </c>
      <c r="W86" s="31" t="s">
        <v>87</v>
      </c>
      <c r="Y86" s="31" t="s">
        <v>444</v>
      </c>
      <c r="AA86" s="31" t="s">
        <v>472</v>
      </c>
      <c r="AC86" s="31" t="s">
        <v>473</v>
      </c>
      <c r="AF86" s="31" t="s">
        <v>81</v>
      </c>
      <c r="AH86" s="31" t="s">
        <v>442</v>
      </c>
      <c r="AJ86" s="31" t="s">
        <v>87</v>
      </c>
      <c r="AL86" s="31" t="s">
        <v>81</v>
      </c>
      <c r="AN86" s="31" t="s">
        <v>442</v>
      </c>
      <c r="AP86" s="31" t="s">
        <v>87</v>
      </c>
      <c r="AR86" s="31" t="s">
        <v>72</v>
      </c>
      <c r="AT86" s="31" t="s">
        <v>81</v>
      </c>
      <c r="AV86" s="31" t="s">
        <v>380</v>
      </c>
      <c r="AX86" s="31" t="s">
        <v>81</v>
      </c>
      <c r="AZ86" s="31" t="s">
        <v>380</v>
      </c>
      <c r="BB86" s="31" t="s">
        <v>81</v>
      </c>
      <c r="BD86" s="31" t="s">
        <v>380</v>
      </c>
      <c r="BF86" s="31" t="s">
        <v>425</v>
      </c>
      <c r="BH86" s="31" t="s">
        <v>78</v>
      </c>
      <c r="BL86" s="129" t="s">
        <v>474</v>
      </c>
      <c r="BM86" s="30"/>
      <c r="BN86" s="129" t="s">
        <v>475</v>
      </c>
      <c r="BO86" s="30"/>
      <c r="BP86" s="129" t="s">
        <v>476</v>
      </c>
      <c r="BQ86" s="30"/>
      <c r="BR86" s="129" t="s">
        <v>459</v>
      </c>
      <c r="BS86" s="30"/>
      <c r="BT86" s="129" t="s">
        <v>477</v>
      </c>
    </row>
    <row r="87" spans="1:72" ht="8.85" customHeight="1" x14ac:dyDescent="0.3"/>
    <row r="88" spans="1:72" ht="8.85" customHeight="1" x14ac:dyDescent="0.3">
      <c r="B88" s="22" t="s">
        <v>292</v>
      </c>
    </row>
    <row r="89" spans="1:72" ht="8.85" customHeight="1" x14ac:dyDescent="0.3">
      <c r="A89" s="22">
        <v>1</v>
      </c>
      <c r="B89" s="33"/>
      <c r="C89" s="22" t="s">
        <v>131</v>
      </c>
      <c r="D89" s="33"/>
      <c r="E89" s="82">
        <v>2849685</v>
      </c>
      <c r="F89" s="33"/>
      <c r="G89" s="83">
        <f>(E89/$BJ89)</f>
        <v>86.962830724160028</v>
      </c>
      <c r="H89" s="33"/>
      <c r="I89" s="84">
        <f>IF(G$219,G89/G$219*100,0)</f>
        <v>47.260071560360018</v>
      </c>
      <c r="J89" s="33"/>
      <c r="K89" s="82">
        <v>2849685</v>
      </c>
      <c r="L89" s="33"/>
      <c r="M89" s="82">
        <v>6114992</v>
      </c>
      <c r="N89" s="33"/>
      <c r="O89" s="83">
        <f>(M89/$BJ89)</f>
        <v>186.60905123745002</v>
      </c>
      <c r="P89" s="33"/>
      <c r="Q89" s="84">
        <f>IF(O$219,O89/O$219*100,0)</f>
        <v>101.08563597484502</v>
      </c>
      <c r="R89" s="33"/>
      <c r="S89" s="82">
        <v>2143202</v>
      </c>
      <c r="T89" s="33"/>
      <c r="U89" s="83">
        <f>(S89/$BJ89)</f>
        <v>65.403338521163292</v>
      </c>
      <c r="V89" s="33"/>
      <c r="W89" s="84">
        <f>IF(U$219,U89/U$219*100,0)</f>
        <v>57.585126027871191</v>
      </c>
      <c r="X89" s="33"/>
      <c r="Y89" s="82">
        <v>2055396</v>
      </c>
      <c r="Z89" s="33"/>
      <c r="AA89" s="82">
        <v>0</v>
      </c>
      <c r="AB89" s="33"/>
      <c r="AC89" s="82">
        <v>87806</v>
      </c>
      <c r="AD89" s="33"/>
      <c r="AE89" s="33"/>
      <c r="AF89" s="82">
        <v>435869</v>
      </c>
      <c r="AG89" s="33"/>
      <c r="AH89" s="83">
        <f>(AF89/$BJ89)</f>
        <v>13.301260337514114</v>
      </c>
      <c r="AI89" s="33"/>
      <c r="AJ89" s="84">
        <f>IF(AH$219,AH89/AH$219*100,0)</f>
        <v>81.227760853843918</v>
      </c>
      <c r="AK89" s="33"/>
      <c r="AL89" s="82">
        <v>1315684</v>
      </c>
      <c r="AM89" s="33"/>
      <c r="AN89" s="83">
        <f>(AL89/$BJ89)</f>
        <v>40.150263968995084</v>
      </c>
      <c r="AO89" s="33"/>
      <c r="AP89" s="84">
        <f>IF(AN$219,AN89/AN$219*100,0)</f>
        <v>104.08026496490498</v>
      </c>
      <c r="AQ89" s="33"/>
      <c r="AR89" s="82">
        <f>(E89+M89+S89+AF89+AL89)</f>
        <v>12859432</v>
      </c>
      <c r="AS89" s="33"/>
      <c r="AT89" s="82">
        <v>2961734</v>
      </c>
      <c r="AU89" s="33"/>
      <c r="AV89" s="84">
        <f>IF($AR89,AT89/$AR89*100,0)</f>
        <v>23.031608238995315</v>
      </c>
      <c r="AW89" s="33"/>
      <c r="AX89" s="82">
        <v>213261</v>
      </c>
      <c r="AY89" s="33"/>
      <c r="AZ89" s="84">
        <f>IF($AR89,AX89/$AR89*100,0)</f>
        <v>1.6584013975111809</v>
      </c>
      <c r="BA89" s="33"/>
      <c r="BB89" s="82">
        <v>0</v>
      </c>
      <c r="BC89" s="33"/>
      <c r="BD89" s="84">
        <f>IF($AR89,BB89/$AR89*100,0)</f>
        <v>0</v>
      </c>
      <c r="BE89" s="33"/>
      <c r="BF89" s="82">
        <v>356149</v>
      </c>
      <c r="BG89" s="33"/>
      <c r="BH89" s="22">
        <v>1</v>
      </c>
      <c r="BI89" s="33"/>
      <c r="BJ89" s="114">
        <v>32769</v>
      </c>
      <c r="BK89" s="33"/>
      <c r="BL89" s="114">
        <f>IF(E89,$BJ89,0)</f>
        <v>32769</v>
      </c>
      <c r="BM89" s="33"/>
      <c r="BN89" s="114">
        <f>IF(M89,$BJ89,0)</f>
        <v>32769</v>
      </c>
      <c r="BO89" s="33"/>
      <c r="BP89" s="114">
        <f>IF(S89,$BJ89,0)</f>
        <v>32769</v>
      </c>
      <c r="BQ89" s="33"/>
      <c r="BR89" s="114">
        <f>IF(AF89,$BJ89,0)</f>
        <v>32769</v>
      </c>
      <c r="BS89" s="33"/>
      <c r="BT89" s="114">
        <f>IF(AL89,$BJ89,0)</f>
        <v>32769</v>
      </c>
    </row>
    <row r="90" spans="1:72" ht="8.85" customHeight="1" x14ac:dyDescent="0.3">
      <c r="A90" s="22">
        <v>2</v>
      </c>
      <c r="B90" s="33"/>
      <c r="C90" s="22" t="s">
        <v>132</v>
      </c>
      <c r="D90" s="33"/>
      <c r="E90" s="88">
        <v>19890041</v>
      </c>
      <c r="F90" s="33"/>
      <c r="G90" s="84">
        <f>(E90/$BJ90)</f>
        <v>183.08380047680851</v>
      </c>
      <c r="H90" s="33"/>
      <c r="I90" s="84">
        <f>IF(G$219,G90/G$219*100,0)</f>
        <v>99.497146539789355</v>
      </c>
      <c r="J90" s="33"/>
      <c r="K90" s="88">
        <v>0</v>
      </c>
      <c r="L90" s="33"/>
      <c r="M90" s="88">
        <v>16477120</v>
      </c>
      <c r="N90" s="33"/>
      <c r="O90" s="84">
        <f>(M90/$BJ90)</f>
        <v>151.66855365016247</v>
      </c>
      <c r="P90" s="33"/>
      <c r="Q90" s="84">
        <f>IF(O$219,O90/O$219*100,0)</f>
        <v>82.158459632287858</v>
      </c>
      <c r="R90" s="33"/>
      <c r="S90" s="88">
        <v>7207071</v>
      </c>
      <c r="T90" s="33"/>
      <c r="U90" s="84">
        <f>(S90/$BJ90)</f>
        <v>66.339629414851018</v>
      </c>
      <c r="V90" s="33"/>
      <c r="W90" s="84">
        <f>IF(U$219,U90/U$219*100,0)</f>
        <v>58.409494176819877</v>
      </c>
      <c r="X90" s="33"/>
      <c r="Y90" s="88">
        <v>0</v>
      </c>
      <c r="Z90" s="33"/>
      <c r="AA90" s="88">
        <v>6984439</v>
      </c>
      <c r="AB90" s="33"/>
      <c r="AC90" s="88">
        <v>0</v>
      </c>
      <c r="AD90" s="33"/>
      <c r="AE90" s="33"/>
      <c r="AF90" s="88">
        <v>1507221</v>
      </c>
      <c r="AG90" s="33"/>
      <c r="AH90" s="89">
        <f>(AF90/$BJ90)</f>
        <v>13.873664153756938</v>
      </c>
      <c r="AI90" s="33"/>
      <c r="AJ90" s="89">
        <f>IF(AH$219,AH90/AH$219*100,0)</f>
        <v>84.723300307835942</v>
      </c>
      <c r="AK90" s="33"/>
      <c r="AL90" s="88">
        <v>2762364</v>
      </c>
      <c r="AM90" s="33"/>
      <c r="AN90" s="84">
        <f>(AL90/$BJ90)</f>
        <v>25.42700135310524</v>
      </c>
      <c r="AO90" s="33"/>
      <c r="AP90" s="84">
        <f>IF(AN$219,AN90/AN$219*100,0)</f>
        <v>65.913614917646299</v>
      </c>
      <c r="AQ90" s="33"/>
      <c r="AR90" s="88">
        <f>(E90+M90+S90+AF90+AL90)</f>
        <v>47843817</v>
      </c>
      <c r="AS90" s="33"/>
      <c r="AT90" s="88">
        <v>6049901</v>
      </c>
      <c r="AU90" s="33"/>
      <c r="AV90" s="84">
        <f>IF($AR90,AT90/$AR90*100,0)</f>
        <v>12.6451052180891</v>
      </c>
      <c r="AW90" s="33"/>
      <c r="AX90" s="88">
        <v>265588</v>
      </c>
      <c r="AY90" s="33"/>
      <c r="AZ90" s="84">
        <f>IF($AR90,AX90/$AR90*100,0)</f>
        <v>0.55511457206685655</v>
      </c>
      <c r="BA90" s="33"/>
      <c r="BB90" s="88">
        <v>23840</v>
      </c>
      <c r="BC90" s="33"/>
      <c r="BD90" s="84">
        <f>IF($AR90,BB90/$AR90*100,0)</f>
        <v>4.9828800239746757E-2</v>
      </c>
      <c r="BE90" s="33"/>
      <c r="BF90" s="88">
        <v>3363200</v>
      </c>
      <c r="BG90" s="33"/>
      <c r="BH90" s="22">
        <v>2</v>
      </c>
      <c r="BI90" s="33"/>
      <c r="BJ90" s="114">
        <v>108639</v>
      </c>
      <c r="BK90" s="33"/>
      <c r="BL90" s="114">
        <f>IF(E90,$BJ90,0)</f>
        <v>108639</v>
      </c>
      <c r="BM90" s="33"/>
      <c r="BN90" s="114">
        <f>IF(M90,$BJ90,0)</f>
        <v>108639</v>
      </c>
      <c r="BO90" s="33"/>
      <c r="BP90" s="114">
        <f>IF(S90,$BJ90,0)</f>
        <v>108639</v>
      </c>
      <c r="BQ90" s="33"/>
      <c r="BR90" s="114">
        <f>IF(AF90,$BJ90,0)</f>
        <v>108639</v>
      </c>
      <c r="BS90" s="33"/>
      <c r="BT90" s="114">
        <f>IF(AL90,$BJ90,0)</f>
        <v>108639</v>
      </c>
    </row>
    <row r="91" spans="1:72" ht="8.85" customHeight="1" x14ac:dyDescent="0.3">
      <c r="A91" s="22">
        <v>3</v>
      </c>
      <c r="B91" s="33"/>
      <c r="C91" s="22" t="s">
        <v>133</v>
      </c>
      <c r="D91" s="33"/>
      <c r="E91" s="88">
        <v>3010374</v>
      </c>
      <c r="F91" s="33"/>
      <c r="G91" s="84">
        <f>(E91/$BJ91)</f>
        <v>198.78328050713154</v>
      </c>
      <c r="H91" s="33"/>
      <c r="I91" s="84">
        <f>IF(G$219,G91/G$219*100,0)</f>
        <v>108.02905084321468</v>
      </c>
      <c r="J91" s="33"/>
      <c r="K91" s="88">
        <v>3010374</v>
      </c>
      <c r="L91" s="33"/>
      <c r="M91" s="88">
        <v>2568576</v>
      </c>
      <c r="N91" s="33"/>
      <c r="O91" s="84">
        <f>(M91/$BJ91)</f>
        <v>169.61014263074486</v>
      </c>
      <c r="P91" s="33"/>
      <c r="Q91" s="84">
        <f>IF(O$219,O91/O$219*100,0)</f>
        <v>91.87737155255526</v>
      </c>
      <c r="R91" s="33"/>
      <c r="S91" s="88">
        <v>2609440</v>
      </c>
      <c r="T91" s="33"/>
      <c r="U91" s="84">
        <f>(S91/$BJ91)</f>
        <v>172.30850501848917</v>
      </c>
      <c r="V91" s="33"/>
      <c r="W91" s="84">
        <f>IF(U$219,U91/U$219*100,0)</f>
        <v>151.71101661657639</v>
      </c>
      <c r="X91" s="33"/>
      <c r="Y91" s="88">
        <v>2518487</v>
      </c>
      <c r="Z91" s="33"/>
      <c r="AA91" s="88">
        <v>0</v>
      </c>
      <c r="AB91" s="33"/>
      <c r="AC91" s="88">
        <v>2940</v>
      </c>
      <c r="AD91" s="33"/>
      <c r="AE91" s="33"/>
      <c r="AF91" s="88">
        <v>109501</v>
      </c>
      <c r="AG91" s="33"/>
      <c r="AH91" s="89">
        <f>(AF91/$BJ91)</f>
        <v>7.230652403592182</v>
      </c>
      <c r="AI91" s="33"/>
      <c r="AJ91" s="89">
        <f>IF(AH$219,AH91/AH$219*100,0)</f>
        <v>44.155943824344703</v>
      </c>
      <c r="AK91" s="33"/>
      <c r="AL91" s="88">
        <v>884534</v>
      </c>
      <c r="AM91" s="33"/>
      <c r="AN91" s="84">
        <f>(AL91/$BJ91)</f>
        <v>58.408214474379292</v>
      </c>
      <c r="AO91" s="33"/>
      <c r="AP91" s="84">
        <f>IF(AN$219,AN91/AN$219*100,0)</f>
        <v>151.40977512164909</v>
      </c>
      <c r="AQ91" s="33"/>
      <c r="AR91" s="88">
        <f>(E91+M91+S91+AF91+AL91)</f>
        <v>9182425</v>
      </c>
      <c r="AS91" s="33"/>
      <c r="AT91" s="88">
        <v>2313007</v>
      </c>
      <c r="AU91" s="33"/>
      <c r="AV91" s="84">
        <f>IF($AR91,AT91/$AR91*100,0)</f>
        <v>25.189500594886425</v>
      </c>
      <c r="AW91" s="33"/>
      <c r="AX91" s="88">
        <v>128808</v>
      </c>
      <c r="AY91" s="33"/>
      <c r="AZ91" s="84">
        <f>IF($AR91,AX91/$AR91*100,0)</f>
        <v>1.4027666983394911</v>
      </c>
      <c r="BA91" s="33"/>
      <c r="BB91" s="88">
        <v>0</v>
      </c>
      <c r="BC91" s="33"/>
      <c r="BD91" s="84">
        <f>IF($AR91,BB91/$AR91*100,0)</f>
        <v>0</v>
      </c>
      <c r="BE91" s="33"/>
      <c r="BF91" s="88">
        <v>12105</v>
      </c>
      <c r="BG91" s="33"/>
      <c r="BH91" s="22">
        <v>3</v>
      </c>
      <c r="BI91" s="33"/>
      <c r="BJ91" s="114">
        <v>15144</v>
      </c>
      <c r="BK91" s="33"/>
      <c r="BL91" s="114">
        <f>IF(E91,$BJ91,0)</f>
        <v>15144</v>
      </c>
      <c r="BM91" s="33"/>
      <c r="BN91" s="114">
        <f>IF(M91,$BJ91,0)</f>
        <v>15144</v>
      </c>
      <c r="BO91" s="33"/>
      <c r="BP91" s="114">
        <f>IF(S91,$BJ91,0)</f>
        <v>15144</v>
      </c>
      <c r="BQ91" s="33"/>
      <c r="BR91" s="114">
        <f>IF(AF91,$BJ91,0)</f>
        <v>15144</v>
      </c>
      <c r="BS91" s="33"/>
      <c r="BT91" s="114">
        <f>IF(AL91,$BJ91,0)</f>
        <v>15144</v>
      </c>
    </row>
    <row r="92" spans="1:72" ht="8.85" customHeight="1" x14ac:dyDescent="0.3">
      <c r="A92" s="22">
        <v>4</v>
      </c>
      <c r="B92" s="33"/>
      <c r="C92" s="22" t="s">
        <v>134</v>
      </c>
      <c r="D92" s="33"/>
      <c r="E92" s="88">
        <v>2304871</v>
      </c>
      <c r="F92" s="33"/>
      <c r="G92" s="84">
        <f>(E92/$BJ92)</f>
        <v>177.36598691804539</v>
      </c>
      <c r="H92" s="33"/>
      <c r="I92" s="84">
        <f>IF(G$219,G92/G$219*100,0)</f>
        <v>96.389792792151184</v>
      </c>
      <c r="J92" s="33"/>
      <c r="K92" s="88">
        <v>2304871</v>
      </c>
      <c r="L92" s="33"/>
      <c r="M92" s="88">
        <v>1002171</v>
      </c>
      <c r="N92" s="33"/>
      <c r="O92" s="84">
        <f>(M92/$BJ92)</f>
        <v>77.119738360908045</v>
      </c>
      <c r="P92" s="33"/>
      <c r="Q92" s="84">
        <f>IF(O$219,O92/O$219*100,0)</f>
        <v>41.775560974834143</v>
      </c>
      <c r="R92" s="33"/>
      <c r="S92" s="88">
        <v>1478617</v>
      </c>
      <c r="T92" s="33"/>
      <c r="U92" s="84">
        <f>(S92/$BJ92)</f>
        <v>113.78353212774144</v>
      </c>
      <c r="V92" s="33"/>
      <c r="W92" s="84">
        <f>IF(U$219,U92/U$219*100,0)</f>
        <v>100.18202718125985</v>
      </c>
      <c r="X92" s="33"/>
      <c r="Y92" s="88">
        <v>0</v>
      </c>
      <c r="Z92" s="33"/>
      <c r="AA92" s="88">
        <v>1478617</v>
      </c>
      <c r="AB92" s="33"/>
      <c r="AC92" s="88">
        <v>0</v>
      </c>
      <c r="AD92" s="33"/>
      <c r="AE92" s="33"/>
      <c r="AF92" s="88">
        <v>95575</v>
      </c>
      <c r="AG92" s="33"/>
      <c r="AH92" s="89">
        <f>(AF92/$BJ92)</f>
        <v>7.3547518276260098</v>
      </c>
      <c r="AI92" s="33"/>
      <c r="AJ92" s="89">
        <f>IF(AH$219,AH92/AH$219*100,0)</f>
        <v>44.91379068108877</v>
      </c>
      <c r="AK92" s="33"/>
      <c r="AL92" s="88">
        <v>505635</v>
      </c>
      <c r="AM92" s="33"/>
      <c r="AN92" s="84">
        <f>(AL92/$BJ92)</f>
        <v>38.90996537129665</v>
      </c>
      <c r="AO92" s="33"/>
      <c r="AP92" s="84">
        <f>IF(AN$219,AN92/AN$219*100,0)</f>
        <v>100.8650779667886</v>
      </c>
      <c r="AQ92" s="33"/>
      <c r="AR92" s="88">
        <f>(E92+M92+S92+AF92+AL92)</f>
        <v>5386869</v>
      </c>
      <c r="AS92" s="33"/>
      <c r="AT92" s="88">
        <v>1270955</v>
      </c>
      <c r="AU92" s="33"/>
      <c r="AV92" s="84">
        <f>IF($AR92,AT92/$AR92*100,0)</f>
        <v>23.593575414586841</v>
      </c>
      <c r="AW92" s="33"/>
      <c r="AX92" s="88">
        <v>31418</v>
      </c>
      <c r="AY92" s="33"/>
      <c r="AZ92" s="84">
        <f>IF($AR92,AX92/$AR92*100,0)</f>
        <v>0.5832330431647772</v>
      </c>
      <c r="BA92" s="33"/>
      <c r="BB92" s="88">
        <v>0</v>
      </c>
      <c r="BC92" s="33"/>
      <c r="BD92" s="84">
        <f>IF($AR92,BB92/$AR92*100,0)</f>
        <v>0</v>
      </c>
      <c r="BE92" s="33"/>
      <c r="BF92" s="88">
        <v>745189</v>
      </c>
      <c r="BG92" s="33"/>
      <c r="BH92" s="22">
        <v>4</v>
      </c>
      <c r="BI92" s="33"/>
      <c r="BJ92" s="114">
        <v>12995</v>
      </c>
      <c r="BK92" s="33"/>
      <c r="BL92" s="114">
        <f>IF(E92,$BJ92,0)</f>
        <v>12995</v>
      </c>
      <c r="BM92" s="33"/>
      <c r="BN92" s="114">
        <f>IF(M92,$BJ92,0)</f>
        <v>12995</v>
      </c>
      <c r="BO92" s="33"/>
      <c r="BP92" s="114">
        <f>IF(S92,$BJ92,0)</f>
        <v>12995</v>
      </c>
      <c r="BQ92" s="33"/>
      <c r="BR92" s="114">
        <f>IF(AF92,$BJ92,0)</f>
        <v>12995</v>
      </c>
      <c r="BS92" s="33"/>
      <c r="BT92" s="114">
        <f>IF(AL92,$BJ92,0)</f>
        <v>12995</v>
      </c>
    </row>
    <row r="93" spans="1:72" ht="8.85" customHeight="1" x14ac:dyDescent="0.3">
      <c r="A93" s="22">
        <v>5</v>
      </c>
      <c r="B93" s="33"/>
      <c r="C93" s="22" t="s">
        <v>135</v>
      </c>
      <c r="D93" s="33"/>
      <c r="E93" s="88">
        <v>3959023</v>
      </c>
      <c r="F93" s="33"/>
      <c r="G93" s="84">
        <f>(E93/$BJ93)</f>
        <v>124.23582389305551</v>
      </c>
      <c r="H93" s="33"/>
      <c r="I93" s="84">
        <f>IF(G$219,G93/G$219*100,0)</f>
        <v>67.516131646746132</v>
      </c>
      <c r="J93" s="33"/>
      <c r="K93" s="88">
        <v>3959023</v>
      </c>
      <c r="L93" s="33"/>
      <c r="M93" s="88">
        <v>2732543</v>
      </c>
      <c r="N93" s="33"/>
      <c r="O93" s="84">
        <f>(M93/$BJ93)</f>
        <v>85.748360372799453</v>
      </c>
      <c r="P93" s="33"/>
      <c r="Q93" s="84">
        <f>IF(O$219,O93/O$219*100,0)</f>
        <v>46.449662996545428</v>
      </c>
      <c r="R93" s="33"/>
      <c r="S93" s="88">
        <v>3334897</v>
      </c>
      <c r="T93" s="33"/>
      <c r="U93" s="84">
        <f>(S93/$BJ93)</f>
        <v>104.65048482756457</v>
      </c>
      <c r="V93" s="33"/>
      <c r="W93" s="84">
        <f>IF(U$219,U93/U$219*100,0)</f>
        <v>92.140730028989665</v>
      </c>
      <c r="X93" s="33"/>
      <c r="Y93" s="88">
        <v>0</v>
      </c>
      <c r="Z93" s="33"/>
      <c r="AA93" s="88">
        <v>3334897</v>
      </c>
      <c r="AB93" s="33"/>
      <c r="AC93" s="88">
        <v>0</v>
      </c>
      <c r="AD93" s="33"/>
      <c r="AE93" s="33"/>
      <c r="AF93" s="88">
        <v>292430</v>
      </c>
      <c r="AG93" s="33"/>
      <c r="AH93" s="89">
        <f>(AF93/$BJ93)</f>
        <v>9.1765776508613932</v>
      </c>
      <c r="AI93" s="33"/>
      <c r="AJ93" s="89">
        <f>IF(AH$219,AH93/AH$219*100,0)</f>
        <v>56.039265149832062</v>
      </c>
      <c r="AK93" s="33"/>
      <c r="AL93" s="88">
        <v>2211072</v>
      </c>
      <c r="AM93" s="33"/>
      <c r="AN93" s="84">
        <f>(AL93/$BJ93)</f>
        <v>69.384378824489289</v>
      </c>
      <c r="AO93" s="33"/>
      <c r="AP93" s="84">
        <f>IF(AN$219,AN93/AN$219*100,0)</f>
        <v>179.86294032972791</v>
      </c>
      <c r="AQ93" s="33"/>
      <c r="AR93" s="88">
        <f>(E93+M93+S93+AF93+AL93)</f>
        <v>12529965</v>
      </c>
      <c r="AS93" s="33"/>
      <c r="AT93" s="88">
        <v>3196700</v>
      </c>
      <c r="AU93" s="33"/>
      <c r="AV93" s="89">
        <f>IF($AR93,AT93/$AR93*100,0)</f>
        <v>25.512441575056279</v>
      </c>
      <c r="AW93" s="33"/>
      <c r="AX93" s="88">
        <v>38854</v>
      </c>
      <c r="AY93" s="33"/>
      <c r="AZ93" s="89">
        <f>IF($AR93,AX93/$AR93*100,0)</f>
        <v>0.31008865547509512</v>
      </c>
      <c r="BA93" s="33"/>
      <c r="BB93" s="88">
        <v>0</v>
      </c>
      <c r="BC93" s="33"/>
      <c r="BD93" s="89">
        <f>IF($AR93,BB93/$AR93*100,0)</f>
        <v>0</v>
      </c>
      <c r="BE93" s="33"/>
      <c r="BF93" s="88">
        <v>1468568</v>
      </c>
      <c r="BG93" s="33"/>
      <c r="BH93" s="22">
        <v>5</v>
      </c>
      <c r="BI93" s="33"/>
      <c r="BJ93" s="114">
        <v>31867</v>
      </c>
      <c r="BK93" s="33"/>
      <c r="BL93" s="114">
        <f>IF(E93,$BJ93,0)</f>
        <v>31867</v>
      </c>
      <c r="BM93" s="33"/>
      <c r="BN93" s="114">
        <f>IF(M93,$BJ93,0)</f>
        <v>31867</v>
      </c>
      <c r="BO93" s="33"/>
      <c r="BP93" s="114">
        <f>IF(S93,$BJ93,0)</f>
        <v>31867</v>
      </c>
      <c r="BQ93" s="33"/>
      <c r="BR93" s="114">
        <f>IF(AF93,$BJ93,0)</f>
        <v>31867</v>
      </c>
      <c r="BS93" s="33"/>
      <c r="BT93" s="114">
        <f>IF(AL93,$BJ93,0)</f>
        <v>31867</v>
      </c>
    </row>
    <row r="94" spans="1:72" ht="8.85" customHeight="1" x14ac:dyDescent="0.3">
      <c r="A94" s="41"/>
      <c r="B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41"/>
      <c r="BI94" s="33"/>
      <c r="BJ94" s="39"/>
      <c r="BK94" s="33"/>
      <c r="BL94" s="33"/>
      <c r="BM94" s="33"/>
      <c r="BN94" s="33"/>
      <c r="BO94" s="33"/>
      <c r="BP94" s="33"/>
      <c r="BQ94" s="33"/>
      <c r="BR94" s="33"/>
      <c r="BS94" s="33"/>
      <c r="BT94" s="33"/>
    </row>
    <row r="95" spans="1:72" ht="8.85" customHeight="1" x14ac:dyDescent="0.3">
      <c r="A95" s="22">
        <v>6</v>
      </c>
      <c r="B95" s="33"/>
      <c r="C95" s="22" t="s">
        <v>136</v>
      </c>
      <c r="D95" s="33"/>
      <c r="E95" s="88">
        <v>1719255</v>
      </c>
      <c r="F95" s="33"/>
      <c r="G95" s="84">
        <f>(E95/$BJ95)</f>
        <v>109.65335799477008</v>
      </c>
      <c r="H95" s="33"/>
      <c r="I95" s="84">
        <f>IF(G$219,G95/G$219*100,0)</f>
        <v>59.591270230200564</v>
      </c>
      <c r="J95" s="33"/>
      <c r="K95" s="88">
        <v>1719255</v>
      </c>
      <c r="L95" s="33"/>
      <c r="M95" s="88">
        <v>272397</v>
      </c>
      <c r="N95" s="33"/>
      <c r="O95" s="84">
        <f>(M95/$BJ95)</f>
        <v>17.373365648319407</v>
      </c>
      <c r="P95" s="33"/>
      <c r="Q95" s="84">
        <f>IF(O$219,O95/O$219*100,0)</f>
        <v>9.4111068243373968</v>
      </c>
      <c r="R95" s="33"/>
      <c r="S95" s="88">
        <v>2054290</v>
      </c>
      <c r="T95" s="33"/>
      <c r="U95" s="84">
        <f>(S95/$BJ95)</f>
        <v>131.02174883602271</v>
      </c>
      <c r="V95" s="33"/>
      <c r="W95" s="84">
        <f>IF(U$219,U95/U$219*100,0)</f>
        <v>115.35961450458778</v>
      </c>
      <c r="X95" s="33"/>
      <c r="Y95" s="88">
        <v>0</v>
      </c>
      <c r="Z95" s="33"/>
      <c r="AA95" s="88">
        <v>2054290</v>
      </c>
      <c r="AB95" s="33"/>
      <c r="AC95" s="88">
        <v>0</v>
      </c>
      <c r="AD95" s="33"/>
      <c r="AE95" s="33"/>
      <c r="AF95" s="88">
        <v>83081</v>
      </c>
      <c r="AG95" s="33"/>
      <c r="AH95" s="89">
        <f>(AF95/$BJ95)</f>
        <v>5.2988711014733081</v>
      </c>
      <c r="AI95" s="33"/>
      <c r="AJ95" s="89">
        <f>IF(AH$219,AH95/AH$219*100,0)</f>
        <v>32.358996343519372</v>
      </c>
      <c r="AK95" s="33"/>
      <c r="AL95" s="88">
        <v>1072745</v>
      </c>
      <c r="AM95" s="33"/>
      <c r="AN95" s="84">
        <f>(AL95/$BJ95)</f>
        <v>68.419223164742647</v>
      </c>
      <c r="AO95" s="33"/>
      <c r="AP95" s="84">
        <f>IF(AN$219,AN95/AN$219*100,0)</f>
        <v>177.36099770548066</v>
      </c>
      <c r="AQ95" s="33"/>
      <c r="AR95" s="88">
        <f>(E95+M95+S95+AF95+AL95)</f>
        <v>5201768</v>
      </c>
      <c r="AS95" s="33"/>
      <c r="AT95" s="88">
        <v>1986971</v>
      </c>
      <c r="AU95" s="33"/>
      <c r="AV95" s="89">
        <f>IF($AR95,AT95/$AR95*100,0)</f>
        <v>38.197993451457272</v>
      </c>
      <c r="AW95" s="33"/>
      <c r="AX95" s="88">
        <v>58221</v>
      </c>
      <c r="AY95" s="33"/>
      <c r="AZ95" s="89">
        <f>IF($AR95,AX95/$AR95*100,0)</f>
        <v>1.119254069001155</v>
      </c>
      <c r="BA95" s="33"/>
      <c r="BB95" s="88">
        <v>3226</v>
      </c>
      <c r="BC95" s="33"/>
      <c r="BD95" s="89">
        <f>IF($AR95,BB95/$AR95*100,0)</f>
        <v>6.2017375630747086E-2</v>
      </c>
      <c r="BE95" s="33"/>
      <c r="BF95" s="88">
        <v>172182</v>
      </c>
      <c r="BG95" s="33"/>
      <c r="BH95" s="22">
        <v>6</v>
      </c>
      <c r="BI95" s="33"/>
      <c r="BJ95" s="114">
        <v>15679</v>
      </c>
      <c r="BK95" s="33"/>
      <c r="BL95" s="114">
        <f>IF(E95,$BJ95,0)</f>
        <v>15679</v>
      </c>
      <c r="BM95" s="33"/>
      <c r="BN95" s="114">
        <f>IF(M95,$BJ95,0)</f>
        <v>15679</v>
      </c>
      <c r="BO95" s="33"/>
      <c r="BP95" s="114">
        <f>IF(S95,$BJ95,0)</f>
        <v>15679</v>
      </c>
      <c r="BQ95" s="33"/>
      <c r="BR95" s="114">
        <f>IF(AF95,$BJ95,0)</f>
        <v>15679</v>
      </c>
      <c r="BS95" s="33"/>
      <c r="BT95" s="114">
        <f>IF(AL95,$BJ95,0)</f>
        <v>15679</v>
      </c>
    </row>
    <row r="96" spans="1:72" ht="8.85" customHeight="1" x14ac:dyDescent="0.3">
      <c r="A96" s="22">
        <v>7</v>
      </c>
      <c r="B96" s="33"/>
      <c r="C96" s="22" t="s">
        <v>137</v>
      </c>
      <c r="D96" s="33"/>
      <c r="E96" s="88">
        <v>83309900</v>
      </c>
      <c r="F96" s="33"/>
      <c r="G96" s="84">
        <f>(E96/$BJ96)</f>
        <v>345.63977247739916</v>
      </c>
      <c r="H96" s="33"/>
      <c r="I96" s="84">
        <f>IF(G$219,G96/G$219*100,0)</f>
        <v>187.8384160837839</v>
      </c>
      <c r="J96" s="33"/>
      <c r="K96" s="88">
        <v>0</v>
      </c>
      <c r="L96" s="33"/>
      <c r="M96" s="88">
        <v>92247003</v>
      </c>
      <c r="N96" s="33"/>
      <c r="O96" s="84">
        <f>(M96/$BJ96)</f>
        <v>382.71841796283468</v>
      </c>
      <c r="P96" s="33"/>
      <c r="Q96" s="84">
        <f>IF(O$219,O96/O$219*100,0)</f>
        <v>207.31756805210981</v>
      </c>
      <c r="R96" s="33"/>
      <c r="S96" s="88">
        <v>49441145</v>
      </c>
      <c r="T96" s="33"/>
      <c r="U96" s="84">
        <f>(S96/$BJ96)</f>
        <v>205.12359406051505</v>
      </c>
      <c r="V96" s="33"/>
      <c r="W96" s="84">
        <f>IF(U$219,U96/U$219*100,0)</f>
        <v>180.60344138919584</v>
      </c>
      <c r="X96" s="33"/>
      <c r="Y96" s="88">
        <v>33017909</v>
      </c>
      <c r="Z96" s="33"/>
      <c r="AA96" s="88">
        <v>9073160</v>
      </c>
      <c r="AB96" s="33"/>
      <c r="AC96" s="88">
        <v>5497869</v>
      </c>
      <c r="AD96" s="33"/>
      <c r="AE96" s="33"/>
      <c r="AF96" s="88">
        <v>1731344</v>
      </c>
      <c r="AG96" s="33"/>
      <c r="AH96" s="89">
        <f>(AF96/$BJ96)</f>
        <v>7.1830760358626069</v>
      </c>
      <c r="AI96" s="33"/>
      <c r="AJ96" s="89">
        <f>IF(AH$219,AH96/AH$219*100,0)</f>
        <v>43.865405805978646</v>
      </c>
      <c r="AK96" s="33"/>
      <c r="AL96" s="88">
        <v>8539605</v>
      </c>
      <c r="AM96" s="33"/>
      <c r="AN96" s="84">
        <f>(AL96/$BJ96)</f>
        <v>35.429488323078772</v>
      </c>
      <c r="AO96" s="33"/>
      <c r="AP96" s="84">
        <f>IF(AN$219,AN96/AN$219*100,0)</f>
        <v>91.84274691405821</v>
      </c>
      <c r="AQ96" s="33"/>
      <c r="AR96" s="88">
        <f>(E96+M96+S96+AF96+AL96)</f>
        <v>235268997</v>
      </c>
      <c r="AS96" s="33"/>
      <c r="AT96" s="88">
        <v>16279487</v>
      </c>
      <c r="AU96" s="33"/>
      <c r="AV96" s="89">
        <f>IF($AR96,AT96/$AR96*100,0)</f>
        <v>6.9195207220609696</v>
      </c>
      <c r="AW96" s="33"/>
      <c r="AX96" s="88">
        <v>1757824</v>
      </c>
      <c r="AY96" s="33"/>
      <c r="AZ96" s="89">
        <f>IF($AR96,AX96/$AR96*100,0)</f>
        <v>0.74715496831909389</v>
      </c>
      <c r="BA96" s="33"/>
      <c r="BB96" s="88">
        <v>0</v>
      </c>
      <c r="BC96" s="33"/>
      <c r="BD96" s="89">
        <f>IF($AR96,BB96/$AR96*100,0)</f>
        <v>0</v>
      </c>
      <c r="BE96" s="33"/>
      <c r="BF96" s="88">
        <v>9412791</v>
      </c>
      <c r="BG96" s="33"/>
      <c r="BH96" s="22">
        <v>7</v>
      </c>
      <c r="BI96" s="33"/>
      <c r="BJ96" s="114">
        <v>241031</v>
      </c>
      <c r="BK96" s="33"/>
      <c r="BL96" s="114">
        <f>IF(E96,$BJ96,0)</f>
        <v>241031</v>
      </c>
      <c r="BM96" s="33"/>
      <c r="BN96" s="114">
        <f>IF(M96,$BJ96,0)</f>
        <v>241031</v>
      </c>
      <c r="BO96" s="33"/>
      <c r="BP96" s="114">
        <f>IF(S96,$BJ96,0)</f>
        <v>241031</v>
      </c>
      <c r="BQ96" s="33"/>
      <c r="BR96" s="114">
        <f>IF(AF96,$BJ96,0)</f>
        <v>241031</v>
      </c>
      <c r="BS96" s="33"/>
      <c r="BT96" s="114">
        <f>IF(AL96,$BJ96,0)</f>
        <v>241031</v>
      </c>
    </row>
    <row r="97" spans="1:72" ht="8.85" customHeight="1" x14ac:dyDescent="0.3">
      <c r="A97" s="22">
        <v>8</v>
      </c>
      <c r="B97" s="33"/>
      <c r="C97" s="22" t="s">
        <v>138</v>
      </c>
      <c r="D97" s="33"/>
      <c r="E97" s="88">
        <v>7430498</v>
      </c>
      <c r="F97" s="33"/>
      <c r="G97" s="84">
        <f>(E97/$BJ97)</f>
        <v>98.738910888457752</v>
      </c>
      <c r="H97" s="33"/>
      <c r="I97" s="84">
        <f>IF(G$219,G97/G$219*100,0)</f>
        <v>53.659798738406316</v>
      </c>
      <c r="J97" s="33"/>
      <c r="K97" s="88">
        <v>7430498</v>
      </c>
      <c r="L97" s="33"/>
      <c r="M97" s="88">
        <v>11084214</v>
      </c>
      <c r="N97" s="33"/>
      <c r="O97" s="84">
        <f>(M97/$BJ97)</f>
        <v>147.29069551120207</v>
      </c>
      <c r="P97" s="33"/>
      <c r="Q97" s="84">
        <f>IF(O$219,O97/O$219*100,0)</f>
        <v>79.78698530534669</v>
      </c>
      <c r="R97" s="33"/>
      <c r="S97" s="88">
        <v>7711978</v>
      </c>
      <c r="T97" s="33"/>
      <c r="U97" s="84">
        <f>(S97/$BJ97)</f>
        <v>102.47931006989661</v>
      </c>
      <c r="V97" s="33"/>
      <c r="W97" s="84">
        <f>IF(U$219,U97/U$219*100,0)</f>
        <v>90.229094096087167</v>
      </c>
      <c r="X97" s="33"/>
      <c r="Y97" s="88">
        <v>0</v>
      </c>
      <c r="Z97" s="33"/>
      <c r="AA97" s="88">
        <v>7711978</v>
      </c>
      <c r="AB97" s="33"/>
      <c r="AC97" s="88">
        <v>0</v>
      </c>
      <c r="AD97" s="33"/>
      <c r="AE97" s="33"/>
      <c r="AF97" s="88">
        <v>443947</v>
      </c>
      <c r="AG97" s="33"/>
      <c r="AH97" s="89">
        <f>(AF97/$BJ97)</f>
        <v>5.8993143221622768</v>
      </c>
      <c r="AI97" s="33"/>
      <c r="AJ97" s="89">
        <f>IF(AH$219,AH97/AH$219*100,0)</f>
        <v>36.025766040438974</v>
      </c>
      <c r="AK97" s="33"/>
      <c r="AL97" s="88">
        <v>2439015</v>
      </c>
      <c r="AM97" s="33"/>
      <c r="AN97" s="84">
        <f>(AL97/$BJ97)</f>
        <v>32.410436654529988</v>
      </c>
      <c r="AO97" s="33"/>
      <c r="AP97" s="84">
        <f>IF(AN$219,AN97/AN$219*100,0)</f>
        <v>84.016554342872467</v>
      </c>
      <c r="AQ97" s="33"/>
      <c r="AR97" s="88">
        <f>(E97+M97+S97+AF97+AL97)</f>
        <v>29109652</v>
      </c>
      <c r="AS97" s="33"/>
      <c r="AT97" s="88">
        <v>6355481</v>
      </c>
      <c r="AU97" s="33"/>
      <c r="AV97" s="89">
        <f>IF($AR97,AT97/$AR97*100,0)</f>
        <v>21.832899273409385</v>
      </c>
      <c r="AW97" s="33"/>
      <c r="AX97" s="88">
        <v>89636</v>
      </c>
      <c r="AY97" s="33"/>
      <c r="AZ97" s="89">
        <f>IF($AR97,AX97/$AR97*100,0)</f>
        <v>0.3079253575412032</v>
      </c>
      <c r="BA97" s="33"/>
      <c r="BB97" s="88">
        <v>928097</v>
      </c>
      <c r="BC97" s="33"/>
      <c r="BD97" s="89">
        <f>IF($AR97,BB97/$AR97*100,0)</f>
        <v>3.1882792690204607</v>
      </c>
      <c r="BE97" s="33"/>
      <c r="BF97" s="88">
        <v>2402740</v>
      </c>
      <c r="BG97" s="33"/>
      <c r="BH97" s="22">
        <v>8</v>
      </c>
      <c r="BI97" s="33"/>
      <c r="BJ97" s="114">
        <v>75254</v>
      </c>
      <c r="BK97" s="33"/>
      <c r="BL97" s="114">
        <f>IF(E97,$BJ97,0)</f>
        <v>75254</v>
      </c>
      <c r="BM97" s="33"/>
      <c r="BN97" s="114">
        <f>IF(M97,$BJ97,0)</f>
        <v>75254</v>
      </c>
      <c r="BO97" s="33"/>
      <c r="BP97" s="114">
        <f>IF(S97,$BJ97,0)</f>
        <v>75254</v>
      </c>
      <c r="BQ97" s="33"/>
      <c r="BR97" s="114">
        <f>IF(AF97,$BJ97,0)</f>
        <v>75254</v>
      </c>
      <c r="BS97" s="33"/>
      <c r="BT97" s="114">
        <f>IF(AL97,$BJ97,0)</f>
        <v>75254</v>
      </c>
    </row>
    <row r="98" spans="1:72" ht="8.85" customHeight="1" x14ac:dyDescent="0.3">
      <c r="A98" s="22">
        <v>9</v>
      </c>
      <c r="B98" s="33"/>
      <c r="C98" s="22" t="s">
        <v>139</v>
      </c>
      <c r="D98" s="33"/>
      <c r="E98" s="88">
        <v>1000260</v>
      </c>
      <c r="F98" s="33"/>
      <c r="G98" s="84">
        <f>(E98/$BJ98)</f>
        <v>225.84330548656581</v>
      </c>
      <c r="H98" s="33"/>
      <c r="I98" s="84">
        <f>IF(G$219,G98/G$219*100,0)</f>
        <v>122.73485913284641</v>
      </c>
      <c r="J98" s="33"/>
      <c r="K98" s="88">
        <v>1000260</v>
      </c>
      <c r="L98" s="33"/>
      <c r="M98" s="88">
        <v>613389</v>
      </c>
      <c r="N98" s="33"/>
      <c r="O98" s="84">
        <f>(M98/$BJ98)</f>
        <v>138.49379092345902</v>
      </c>
      <c r="P98" s="33"/>
      <c r="Q98" s="84">
        <f>IF(O$219,O98/O$219*100,0)</f>
        <v>75.021725051541921</v>
      </c>
      <c r="R98" s="33"/>
      <c r="S98" s="88">
        <v>180437</v>
      </c>
      <c r="T98" s="33"/>
      <c r="U98" s="84">
        <f>(S98/$BJ98)</f>
        <v>40.739896139083314</v>
      </c>
      <c r="V98" s="33"/>
      <c r="W98" s="84">
        <f>IF(U$219,U98/U$219*100,0)</f>
        <v>35.869912860371336</v>
      </c>
      <c r="X98" s="33"/>
      <c r="Y98" s="88">
        <v>0</v>
      </c>
      <c r="Z98" s="33"/>
      <c r="AA98" s="88">
        <v>180437</v>
      </c>
      <c r="AB98" s="33"/>
      <c r="AC98" s="88">
        <v>0</v>
      </c>
      <c r="AD98" s="33"/>
      <c r="AE98" s="33"/>
      <c r="AF98" s="88">
        <v>201900</v>
      </c>
      <c r="AG98" s="33"/>
      <c r="AH98" s="89">
        <f>(AF98/$BJ98)</f>
        <v>45.585911040867011</v>
      </c>
      <c r="AI98" s="33"/>
      <c r="AJ98" s="89">
        <f>IF(AH$219,AH98/AH$219*100,0)</f>
        <v>278.38275369205928</v>
      </c>
      <c r="AK98" s="33"/>
      <c r="AL98" s="88">
        <v>625551</v>
      </c>
      <c r="AM98" s="33"/>
      <c r="AN98" s="84">
        <f>(AL98/$BJ98)</f>
        <v>141.23978324678257</v>
      </c>
      <c r="AO98" s="33"/>
      <c r="AP98" s="84">
        <f>IF(AN$219,AN98/AN$219*100,0)</f>
        <v>366.13144250465581</v>
      </c>
      <c r="AQ98" s="33"/>
      <c r="AR98" s="88">
        <f>(E98+M98+S98+AF98+AL98)</f>
        <v>2621537</v>
      </c>
      <c r="AS98" s="33"/>
      <c r="AT98" s="88">
        <v>566244</v>
      </c>
      <c r="AU98" s="33"/>
      <c r="AV98" s="89">
        <f>IF($AR98,AT98/$AR98*100,0)</f>
        <v>21.599695140675106</v>
      </c>
      <c r="AW98" s="33"/>
      <c r="AX98" s="88">
        <v>9030</v>
      </c>
      <c r="AY98" s="33"/>
      <c r="AZ98" s="89">
        <f>IF($AR98,AX98/$AR98*100,0)</f>
        <v>0.34445441738949328</v>
      </c>
      <c r="BA98" s="33"/>
      <c r="BB98" s="88">
        <v>67531</v>
      </c>
      <c r="BC98" s="33"/>
      <c r="BD98" s="89">
        <f>IF($AR98,BB98/$AR98*100,0)</f>
        <v>2.5760078915536955</v>
      </c>
      <c r="BE98" s="33"/>
      <c r="BF98" s="88">
        <v>20451</v>
      </c>
      <c r="BG98" s="33"/>
      <c r="BH98" s="22">
        <v>9</v>
      </c>
      <c r="BI98" s="33"/>
      <c r="BJ98" s="114">
        <v>4429</v>
      </c>
      <c r="BK98" s="33"/>
      <c r="BL98" s="114">
        <f>IF(E98,$BJ98,0)</f>
        <v>4429</v>
      </c>
      <c r="BM98" s="33"/>
      <c r="BN98" s="114">
        <f>IF(M98,$BJ98,0)</f>
        <v>4429</v>
      </c>
      <c r="BO98" s="33"/>
      <c r="BP98" s="114">
        <f>IF(S98,$BJ98,0)</f>
        <v>4429</v>
      </c>
      <c r="BQ98" s="33"/>
      <c r="BR98" s="114">
        <f>IF(AF98,$BJ98,0)</f>
        <v>4429</v>
      </c>
      <c r="BS98" s="33"/>
      <c r="BT98" s="114">
        <f>IF(AL98,$BJ98,0)</f>
        <v>4429</v>
      </c>
    </row>
    <row r="99" spans="1:72" ht="8.85" customHeight="1" x14ac:dyDescent="0.3">
      <c r="A99" s="22">
        <v>10</v>
      </c>
      <c r="B99" s="33"/>
      <c r="C99" s="22" t="s">
        <v>140</v>
      </c>
      <c r="D99" s="33"/>
      <c r="E99" s="88">
        <v>10738829</v>
      </c>
      <c r="F99" s="33"/>
      <c r="G99" s="84">
        <f>(E99/$BJ99)</f>
        <v>137.0990182435624</v>
      </c>
      <c r="H99" s="33"/>
      <c r="I99" s="84">
        <f>IF(G$219,G99/G$219*100,0)</f>
        <v>74.506652544439078</v>
      </c>
      <c r="J99" s="33"/>
      <c r="K99" s="88">
        <v>10738829</v>
      </c>
      <c r="L99" s="33"/>
      <c r="M99" s="88">
        <v>6698141</v>
      </c>
      <c r="N99" s="33"/>
      <c r="O99" s="84">
        <f>(M99/$BJ99)</f>
        <v>85.512913480320194</v>
      </c>
      <c r="P99" s="33"/>
      <c r="Q99" s="84">
        <f>IF(O$219,O99/O$219*100,0)</f>
        <v>46.322122029444735</v>
      </c>
      <c r="R99" s="33"/>
      <c r="S99" s="88">
        <v>4090866</v>
      </c>
      <c r="T99" s="33"/>
      <c r="U99" s="84">
        <f>(S99/$BJ99)</f>
        <v>52.22671041376757</v>
      </c>
      <c r="V99" s="33"/>
      <c r="W99" s="84">
        <f>IF(U$219,U99/U$219*100,0)</f>
        <v>45.983611375201797</v>
      </c>
      <c r="X99" s="33"/>
      <c r="Y99" s="88">
        <v>0</v>
      </c>
      <c r="Z99" s="33"/>
      <c r="AA99" s="88">
        <v>4003808</v>
      </c>
      <c r="AB99" s="33"/>
      <c r="AC99" s="88">
        <v>0</v>
      </c>
      <c r="AD99" s="33"/>
      <c r="AE99" s="33"/>
      <c r="AF99" s="88">
        <v>504831</v>
      </c>
      <c r="AG99" s="33"/>
      <c r="AH99" s="89">
        <f>(AF99/$BJ99)</f>
        <v>6.4450075961648938</v>
      </c>
      <c r="AI99" s="33"/>
      <c r="AJ99" s="89">
        <f>IF(AH$219,AH99/AH$219*100,0)</f>
        <v>39.358190309680793</v>
      </c>
      <c r="AK99" s="33"/>
      <c r="AL99" s="88">
        <v>488694</v>
      </c>
      <c r="AM99" s="33"/>
      <c r="AN99" s="84">
        <f>(AL99/$BJ99)</f>
        <v>6.2389919442352131</v>
      </c>
      <c r="AO99" s="33"/>
      <c r="AP99" s="84">
        <f>IF(AN$219,AN99/AN$219*100,0)</f>
        <v>16.173142352721655</v>
      </c>
      <c r="AQ99" s="33"/>
      <c r="AR99" s="88">
        <f>(E99+M99+S99+AF99+AL99)</f>
        <v>22521361</v>
      </c>
      <c r="AS99" s="33"/>
      <c r="AT99" s="88">
        <v>6580178</v>
      </c>
      <c r="AU99" s="33"/>
      <c r="AV99" s="89">
        <f>IF($AR99,AT99/$AR99*100,0)</f>
        <v>29.217497113074113</v>
      </c>
      <c r="AW99" s="33"/>
      <c r="AX99" s="88">
        <v>15182</v>
      </c>
      <c r="AY99" s="33"/>
      <c r="AZ99" s="89">
        <f>IF($AR99,AX99/$AR99*100,0)</f>
        <v>6.7411556521828314E-2</v>
      </c>
      <c r="BA99" s="33"/>
      <c r="BB99" s="88">
        <v>788556</v>
      </c>
      <c r="BC99" s="33"/>
      <c r="BD99" s="89">
        <f>IF($AR99,BB99/$AR99*100,0)</f>
        <v>3.5013692112124128</v>
      </c>
      <c r="BE99" s="33"/>
      <c r="BF99" s="88">
        <v>2438481</v>
      </c>
      <c r="BG99" s="33"/>
      <c r="BH99" s="22">
        <v>10</v>
      </c>
      <c r="BI99" s="33"/>
      <c r="BJ99" s="114">
        <v>78329</v>
      </c>
      <c r="BK99" s="33"/>
      <c r="BL99" s="114">
        <f>IF(E99,$BJ99,0)</f>
        <v>78329</v>
      </c>
      <c r="BM99" s="33"/>
      <c r="BN99" s="114">
        <f>IF(M99,$BJ99,0)</f>
        <v>78329</v>
      </c>
      <c r="BO99" s="33"/>
      <c r="BP99" s="114">
        <f>IF(S99,$BJ99,0)</f>
        <v>78329</v>
      </c>
      <c r="BQ99" s="33"/>
      <c r="BR99" s="114">
        <f>IF(AF99,$BJ99,0)</f>
        <v>78329</v>
      </c>
      <c r="BS99" s="33"/>
      <c r="BT99" s="114">
        <f>IF(AL99,$BJ99,0)</f>
        <v>78329</v>
      </c>
    </row>
    <row r="100" spans="1:72" ht="8.85" customHeight="1" x14ac:dyDescent="0.3">
      <c r="A100" s="41"/>
      <c r="B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41"/>
      <c r="BI100" s="33"/>
      <c r="BJ100" s="39"/>
      <c r="BK100" s="33"/>
      <c r="BL100" s="33"/>
      <c r="BM100" s="33"/>
      <c r="BN100" s="33"/>
      <c r="BO100" s="33"/>
      <c r="BP100" s="33"/>
      <c r="BQ100" s="33"/>
      <c r="BR100" s="33"/>
      <c r="BS100" s="33"/>
      <c r="BT100" s="33"/>
    </row>
    <row r="101" spans="1:72" ht="8.85" customHeight="1" x14ac:dyDescent="0.3">
      <c r="A101" s="22">
        <v>11</v>
      </c>
      <c r="B101" s="33"/>
      <c r="C101" s="22" t="s">
        <v>141</v>
      </c>
      <c r="D101" s="33"/>
      <c r="E101" s="88">
        <v>884940</v>
      </c>
      <c r="F101" s="33"/>
      <c r="G101" s="84">
        <f>(E101/$BJ101)</f>
        <v>137.58395522388059</v>
      </c>
      <c r="H101" s="33"/>
      <c r="I101" s="84">
        <f>IF(G$219,G101/G$219*100,0)</f>
        <v>74.77019222226761</v>
      </c>
      <c r="J101" s="33"/>
      <c r="K101" s="88">
        <v>884940</v>
      </c>
      <c r="L101" s="33"/>
      <c r="M101" s="88">
        <v>177030</v>
      </c>
      <c r="N101" s="33"/>
      <c r="O101" s="84">
        <f>(M101/$BJ101)</f>
        <v>27.523320895522389</v>
      </c>
      <c r="P101" s="33"/>
      <c r="Q101" s="84">
        <f>IF(O$219,O101/O$219*100,0)</f>
        <v>14.909311088685648</v>
      </c>
      <c r="R101" s="33"/>
      <c r="S101" s="88">
        <v>282962</v>
      </c>
      <c r="T101" s="33"/>
      <c r="U101" s="84">
        <f>(S101/$BJ101)</f>
        <v>43.992848258706466</v>
      </c>
      <c r="V101" s="33"/>
      <c r="W101" s="84">
        <f>IF(U$219,U101/U$219*100,0)</f>
        <v>38.734012186287501</v>
      </c>
      <c r="X101" s="33"/>
      <c r="Y101" s="88">
        <v>0</v>
      </c>
      <c r="Z101" s="33"/>
      <c r="AA101" s="88">
        <v>282962</v>
      </c>
      <c r="AB101" s="33"/>
      <c r="AC101" s="88">
        <v>0</v>
      </c>
      <c r="AD101" s="33"/>
      <c r="AE101" s="33"/>
      <c r="AF101" s="88">
        <v>93640</v>
      </c>
      <c r="AG101" s="33"/>
      <c r="AH101" s="89">
        <f>(AF101/$BJ101)</f>
        <v>14.558457711442786</v>
      </c>
      <c r="AI101" s="33"/>
      <c r="AJ101" s="89">
        <f>IF(AH$219,AH101/AH$219*100,0)</f>
        <v>88.905178259737966</v>
      </c>
      <c r="AK101" s="33"/>
      <c r="AL101" s="88">
        <v>309706</v>
      </c>
      <c r="AM101" s="33"/>
      <c r="AN101" s="84">
        <f>(AL101/$BJ101)</f>
        <v>48.150808457711442</v>
      </c>
      <c r="AO101" s="33"/>
      <c r="AP101" s="84">
        <f>IF(AN$219,AN101/AN$219*100,0)</f>
        <v>124.81982450782947</v>
      </c>
      <c r="AQ101" s="33"/>
      <c r="AR101" s="88">
        <f>(E101+M101+S101+AF101+AL101)</f>
        <v>1748278</v>
      </c>
      <c r="AS101" s="33"/>
      <c r="AT101" s="88">
        <v>649175</v>
      </c>
      <c r="AU101" s="33"/>
      <c r="AV101" s="89">
        <f>IF($AR101,AT101/$AR101*100,0)</f>
        <v>37.132252422097629</v>
      </c>
      <c r="AW101" s="33"/>
      <c r="AX101" s="88">
        <v>60669</v>
      </c>
      <c r="AY101" s="33"/>
      <c r="AZ101" s="89">
        <f>IF($AR101,AX101/$AR101*100,0)</f>
        <v>3.4702146912561957</v>
      </c>
      <c r="BA101" s="33"/>
      <c r="BB101" s="88">
        <v>0</v>
      </c>
      <c r="BC101" s="33"/>
      <c r="BD101" s="89">
        <f>IF($AR101,BB101/$AR101*100,0)</f>
        <v>0</v>
      </c>
      <c r="BE101" s="33"/>
      <c r="BF101" s="88">
        <v>17363</v>
      </c>
      <c r="BG101" s="33"/>
      <c r="BH101" s="22">
        <v>11</v>
      </c>
      <c r="BI101" s="33"/>
      <c r="BJ101" s="114">
        <v>6432</v>
      </c>
      <c r="BK101" s="33"/>
      <c r="BL101" s="114">
        <f>IF(E101,$BJ101,0)</f>
        <v>6432</v>
      </c>
      <c r="BM101" s="33"/>
      <c r="BN101" s="114">
        <f>IF(M101,$BJ101,0)</f>
        <v>6432</v>
      </c>
      <c r="BO101" s="33"/>
      <c r="BP101" s="114">
        <f>IF(S101,$BJ101,0)</f>
        <v>6432</v>
      </c>
      <c r="BQ101" s="33"/>
      <c r="BR101" s="114">
        <f>IF(AF101,$BJ101,0)</f>
        <v>6432</v>
      </c>
      <c r="BS101" s="33"/>
      <c r="BT101" s="114">
        <f>IF(AL101,$BJ101,0)</f>
        <v>6432</v>
      </c>
    </row>
    <row r="102" spans="1:72" ht="8.85" customHeight="1" x14ac:dyDescent="0.3">
      <c r="A102" s="22">
        <v>12</v>
      </c>
      <c r="B102" s="33"/>
      <c r="C102" s="22" t="s">
        <v>142</v>
      </c>
      <c r="D102" s="33"/>
      <c r="E102" s="88">
        <v>3805285</v>
      </c>
      <c r="F102" s="33"/>
      <c r="G102" s="84">
        <f>(E102/$BJ102)</f>
        <v>114.31401706320597</v>
      </c>
      <c r="H102" s="33"/>
      <c r="I102" s="84">
        <f>IF(G$219,G102/G$219*100,0)</f>
        <v>62.124111896675075</v>
      </c>
      <c r="J102" s="33"/>
      <c r="K102" s="88">
        <v>3805285</v>
      </c>
      <c r="L102" s="33"/>
      <c r="M102" s="88">
        <v>4934747</v>
      </c>
      <c r="N102" s="33"/>
      <c r="O102" s="84">
        <f>(M102/$BJ102)</f>
        <v>148.24402186974285</v>
      </c>
      <c r="P102" s="33"/>
      <c r="Q102" s="84">
        <f>IF(O$219,O102/O$219*100,0)</f>
        <v>80.303399705428788</v>
      </c>
      <c r="R102" s="33"/>
      <c r="S102" s="88">
        <v>4517931</v>
      </c>
      <c r="T102" s="33"/>
      <c r="U102" s="84">
        <f>(S102/$BJ102)</f>
        <v>135.72251261715934</v>
      </c>
      <c r="V102" s="33"/>
      <c r="W102" s="84">
        <f>IF(U$219,U102/U$219*100,0)</f>
        <v>119.49845635707842</v>
      </c>
      <c r="X102" s="33"/>
      <c r="Y102" s="88">
        <v>4229025</v>
      </c>
      <c r="Z102" s="33"/>
      <c r="AA102" s="88">
        <v>288906</v>
      </c>
      <c r="AB102" s="33"/>
      <c r="AC102" s="88">
        <v>0</v>
      </c>
      <c r="AD102" s="33"/>
      <c r="AE102" s="33"/>
      <c r="AF102" s="88">
        <v>398464</v>
      </c>
      <c r="AG102" s="33"/>
      <c r="AH102" s="89">
        <f>(AF102/$BJ102)</f>
        <v>11.970199471280942</v>
      </c>
      <c r="AI102" s="33"/>
      <c r="AJ102" s="89">
        <f>IF(AH$219,AH102/AH$219*100,0)</f>
        <v>73.099275959869971</v>
      </c>
      <c r="AK102" s="33"/>
      <c r="AL102" s="88">
        <v>1549178</v>
      </c>
      <c r="AM102" s="33"/>
      <c r="AN102" s="84">
        <f>(AL102/$BJ102)</f>
        <v>46.538632540254746</v>
      </c>
      <c r="AO102" s="33"/>
      <c r="AP102" s="84">
        <f>IF(AN$219,AN102/AN$219*100,0)</f>
        <v>120.64063164402894</v>
      </c>
      <c r="AQ102" s="33"/>
      <c r="AR102" s="88">
        <f>(E102+M102+S102+AF102+AL102)</f>
        <v>15205605</v>
      </c>
      <c r="AS102" s="33"/>
      <c r="AT102" s="88">
        <v>3686403</v>
      </c>
      <c r="AU102" s="33"/>
      <c r="AV102" s="89">
        <f>IF($AR102,AT102/$AR102*100,0)</f>
        <v>24.243711447193323</v>
      </c>
      <c r="AW102" s="33"/>
      <c r="AX102" s="88">
        <v>32926</v>
      </c>
      <c r="AY102" s="33"/>
      <c r="AZ102" s="89">
        <f>IF($AR102,AX102/$AR102*100,0)</f>
        <v>0.21653857245403912</v>
      </c>
      <c r="BA102" s="33"/>
      <c r="BB102" s="88">
        <v>0</v>
      </c>
      <c r="BC102" s="33"/>
      <c r="BD102" s="89">
        <f>IF($AR102,BB102/$AR102*100,0)</f>
        <v>0</v>
      </c>
      <c r="BE102" s="33"/>
      <c r="BF102" s="88">
        <v>326982</v>
      </c>
      <c r="BG102" s="33"/>
      <c r="BH102" s="22">
        <v>12</v>
      </c>
      <c r="BI102" s="33"/>
      <c r="BJ102" s="114">
        <v>33288</v>
      </c>
      <c r="BK102" s="33"/>
      <c r="BL102" s="114">
        <f>IF(E102,$BJ102,0)</f>
        <v>33288</v>
      </c>
      <c r="BM102" s="33"/>
      <c r="BN102" s="114">
        <f>IF(M102,$BJ102,0)</f>
        <v>33288</v>
      </c>
      <c r="BO102" s="33"/>
      <c r="BP102" s="114">
        <f>IF(S102,$BJ102,0)</f>
        <v>33288</v>
      </c>
      <c r="BQ102" s="33"/>
      <c r="BR102" s="114">
        <f>IF(AF102,$BJ102,0)</f>
        <v>33288</v>
      </c>
      <c r="BS102" s="33"/>
      <c r="BT102" s="114">
        <f>IF(AL102,$BJ102,0)</f>
        <v>33288</v>
      </c>
    </row>
    <row r="103" spans="1:72" ht="8.85" customHeight="1" x14ac:dyDescent="0.3">
      <c r="A103" s="22">
        <v>13</v>
      </c>
      <c r="B103" s="33"/>
      <c r="C103" s="22" t="s">
        <v>143</v>
      </c>
      <c r="D103" s="33"/>
      <c r="E103" s="88">
        <v>3644995</v>
      </c>
      <c r="F103" s="33"/>
      <c r="G103" s="84">
        <f>(E103/$BJ103)</f>
        <v>221.16346095503914</v>
      </c>
      <c r="H103" s="33"/>
      <c r="I103" s="84">
        <f>IF(G$219,G103/G$219*100,0)</f>
        <v>120.19159109971574</v>
      </c>
      <c r="J103" s="33"/>
      <c r="K103" s="88">
        <v>3644995</v>
      </c>
      <c r="L103" s="33"/>
      <c r="M103" s="88">
        <v>828012</v>
      </c>
      <c r="N103" s="33"/>
      <c r="O103" s="84">
        <f>(M103/$BJ103)</f>
        <v>50.240398034099876</v>
      </c>
      <c r="P103" s="33"/>
      <c r="Q103" s="84">
        <f>IF(O$219,O103/O$219*100,0)</f>
        <v>27.215092479325214</v>
      </c>
      <c r="R103" s="33"/>
      <c r="S103" s="88">
        <v>5780633</v>
      </c>
      <c r="T103" s="33"/>
      <c r="U103" s="84">
        <f>(S103/$BJ103)</f>
        <v>350.74528244645347</v>
      </c>
      <c r="V103" s="33"/>
      <c r="W103" s="84">
        <f>IF(U$219,U103/U$219*100,0)</f>
        <v>308.81774157178074</v>
      </c>
      <c r="X103" s="33"/>
      <c r="Y103" s="88">
        <v>0</v>
      </c>
      <c r="Z103" s="33"/>
      <c r="AA103" s="88">
        <v>5700798</v>
      </c>
      <c r="AB103" s="33"/>
      <c r="AC103" s="88">
        <v>79835</v>
      </c>
      <c r="AD103" s="33"/>
      <c r="AE103" s="33"/>
      <c r="AF103" s="88">
        <v>138991</v>
      </c>
      <c r="AG103" s="33"/>
      <c r="AH103" s="89">
        <f>(AF103/$BJ103)</f>
        <v>8.4334081669801595</v>
      </c>
      <c r="AI103" s="33"/>
      <c r="AJ103" s="89">
        <f>IF(AH$219,AH103/AH$219*100,0)</f>
        <v>51.500898741024415</v>
      </c>
      <c r="AK103" s="33"/>
      <c r="AL103" s="88">
        <v>1135487</v>
      </c>
      <c r="AM103" s="33"/>
      <c r="AN103" s="84">
        <f>(AL103/$BJ103)</f>
        <v>68.896729567380618</v>
      </c>
      <c r="AO103" s="33"/>
      <c r="AP103" s="84">
        <f>IF(AN$219,AN103/AN$219*100,0)</f>
        <v>178.59882251648008</v>
      </c>
      <c r="AQ103" s="33"/>
      <c r="AR103" s="88">
        <f>(E103+M103+S103+AF103+AL103)</f>
        <v>11528118</v>
      </c>
      <c r="AS103" s="33"/>
      <c r="AT103" s="88">
        <v>3619382</v>
      </c>
      <c r="AU103" s="33"/>
      <c r="AV103" s="89">
        <f>IF($AR103,AT103/$AR103*100,0)</f>
        <v>31.396122073004456</v>
      </c>
      <c r="AW103" s="33"/>
      <c r="AX103" s="88">
        <v>0</v>
      </c>
      <c r="AY103" s="33"/>
      <c r="AZ103" s="89">
        <f>IF($AR103,AX103/$AR103*100,0)</f>
        <v>0</v>
      </c>
      <c r="BA103" s="33"/>
      <c r="BB103" s="88">
        <v>3438</v>
      </c>
      <c r="BC103" s="33"/>
      <c r="BD103" s="89">
        <f>IF($AR103,BB103/$AR103*100,0)</f>
        <v>2.9822734291928658E-2</v>
      </c>
      <c r="BE103" s="33"/>
      <c r="BF103" s="88">
        <v>794285</v>
      </c>
      <c r="BG103" s="33"/>
      <c r="BH103" s="22">
        <v>13</v>
      </c>
      <c r="BI103" s="33"/>
      <c r="BJ103" s="114">
        <v>16481</v>
      </c>
      <c r="BK103" s="33"/>
      <c r="BL103" s="114">
        <f>IF(E103,$BJ103,0)</f>
        <v>16481</v>
      </c>
      <c r="BM103" s="33"/>
      <c r="BN103" s="114">
        <f>IF(M103,$BJ103,0)</f>
        <v>16481</v>
      </c>
      <c r="BO103" s="33"/>
      <c r="BP103" s="114">
        <f>IF(S103,$BJ103,0)</f>
        <v>16481</v>
      </c>
      <c r="BQ103" s="33"/>
      <c r="BR103" s="114">
        <f>IF(AF103,$BJ103,0)</f>
        <v>16481</v>
      </c>
      <c r="BS103" s="33"/>
      <c r="BT103" s="114">
        <f>IF(AL103,$BJ103,0)</f>
        <v>16481</v>
      </c>
    </row>
    <row r="104" spans="1:72" ht="8.85" customHeight="1" x14ac:dyDescent="0.3">
      <c r="A104" s="22">
        <v>14</v>
      </c>
      <c r="B104" s="33"/>
      <c r="C104" s="22" t="s">
        <v>144</v>
      </c>
      <c r="D104" s="33"/>
      <c r="E104" s="88">
        <v>2539324</v>
      </c>
      <c r="F104" s="33"/>
      <c r="G104" s="84">
        <f>(E104/$BJ104)</f>
        <v>117.69206525769373</v>
      </c>
      <c r="H104" s="33"/>
      <c r="I104" s="84">
        <f>IF(G$219,G104/G$219*100,0)</f>
        <v>63.959916896080216</v>
      </c>
      <c r="J104" s="33"/>
      <c r="K104" s="88">
        <v>2539324</v>
      </c>
      <c r="L104" s="33"/>
      <c r="M104" s="88">
        <v>587429</v>
      </c>
      <c r="N104" s="33"/>
      <c r="O104" s="84">
        <f>(M104/$BJ104)</f>
        <v>27.226038190582127</v>
      </c>
      <c r="P104" s="33"/>
      <c r="Q104" s="84">
        <f>IF(O$219,O104/O$219*100,0)</f>
        <v>14.748273823376525</v>
      </c>
      <c r="R104" s="33"/>
      <c r="S104" s="88">
        <v>4107156</v>
      </c>
      <c r="T104" s="33"/>
      <c r="U104" s="84">
        <f>(S104/$BJ104)</f>
        <v>190.35761957730813</v>
      </c>
      <c r="V104" s="33"/>
      <c r="W104" s="84">
        <f>IF(U$219,U104/U$219*100,0)</f>
        <v>167.60256833338602</v>
      </c>
      <c r="X104" s="33"/>
      <c r="Y104" s="88">
        <v>0</v>
      </c>
      <c r="Z104" s="33"/>
      <c r="AA104" s="88">
        <v>3887767</v>
      </c>
      <c r="AB104" s="33"/>
      <c r="AC104" s="88">
        <v>0</v>
      </c>
      <c r="AD104" s="33"/>
      <c r="AE104" s="33"/>
      <c r="AF104" s="88">
        <v>120109</v>
      </c>
      <c r="AG104" s="33"/>
      <c r="AH104" s="89">
        <f>(AF104/$BJ104)</f>
        <v>5.566787170930664</v>
      </c>
      <c r="AI104" s="33"/>
      <c r="AJ104" s="89">
        <f>IF(AH$219,AH104/AH$219*100,0)</f>
        <v>33.99509862755685</v>
      </c>
      <c r="AK104" s="33"/>
      <c r="AL104" s="88">
        <v>1553086</v>
      </c>
      <c r="AM104" s="33"/>
      <c r="AN104" s="84">
        <f>(AL104/$BJ104)</f>
        <v>71.98210975157582</v>
      </c>
      <c r="AO104" s="33"/>
      <c r="AP104" s="84">
        <f>IF(AN$219,AN104/AN$219*100,0)</f>
        <v>186.59695641010742</v>
      </c>
      <c r="AQ104" s="33"/>
      <c r="AR104" s="88">
        <f>(E104+M104+S104+AF104+AL104)</f>
        <v>8907104</v>
      </c>
      <c r="AS104" s="33"/>
      <c r="AT104" s="88">
        <v>3315604</v>
      </c>
      <c r="AU104" s="33"/>
      <c r="AV104" s="89">
        <f>IF($AR104,AT104/$AR104*100,0)</f>
        <v>37.224265036088049</v>
      </c>
      <c r="AW104" s="33"/>
      <c r="AX104" s="88">
        <v>97772</v>
      </c>
      <c r="AY104" s="33"/>
      <c r="AZ104" s="89">
        <f>IF($AR104,AX104/$AR104*100,0)</f>
        <v>1.0976856226221228</v>
      </c>
      <c r="BA104" s="33"/>
      <c r="BB104" s="88">
        <v>1824</v>
      </c>
      <c r="BC104" s="33"/>
      <c r="BD104" s="89">
        <f>IF($AR104,BB104/$AR104*100,0)</f>
        <v>2.0478036407793151E-2</v>
      </c>
      <c r="BE104" s="33"/>
      <c r="BF104" s="88">
        <v>444880</v>
      </c>
      <c r="BG104" s="33"/>
      <c r="BH104" s="22">
        <v>14</v>
      </c>
      <c r="BI104" s="33"/>
      <c r="BJ104" s="114">
        <v>21576</v>
      </c>
      <c r="BK104" s="33"/>
      <c r="BL104" s="114">
        <f>IF(E104,$BJ104,0)</f>
        <v>21576</v>
      </c>
      <c r="BM104" s="33"/>
      <c r="BN104" s="114">
        <f>IF(M104,$BJ104,0)</f>
        <v>21576</v>
      </c>
      <c r="BO104" s="33"/>
      <c r="BP104" s="114">
        <f>IF(S104,$BJ104,0)</f>
        <v>21576</v>
      </c>
      <c r="BQ104" s="33"/>
      <c r="BR104" s="114">
        <f>IF(AF104,$BJ104,0)</f>
        <v>21576</v>
      </c>
      <c r="BS104" s="33"/>
      <c r="BT104" s="114">
        <f>IF(AL104,$BJ104,0)</f>
        <v>21576</v>
      </c>
    </row>
    <row r="105" spans="1:72" ht="8.85" customHeight="1" x14ac:dyDescent="0.3">
      <c r="A105" s="22">
        <v>15</v>
      </c>
      <c r="B105" s="33"/>
      <c r="C105" s="22" t="s">
        <v>145</v>
      </c>
      <c r="D105" s="33"/>
      <c r="E105" s="88">
        <v>2030243</v>
      </c>
      <c r="F105" s="33"/>
      <c r="G105" s="84">
        <f>(E105/$BJ105)</f>
        <v>119.76421661160924</v>
      </c>
      <c r="H105" s="33"/>
      <c r="I105" s="84">
        <f>IF(G$219,G105/G$219*100,0)</f>
        <v>65.086030437399629</v>
      </c>
      <c r="J105" s="33"/>
      <c r="K105" s="88">
        <v>2030243</v>
      </c>
      <c r="L105" s="33"/>
      <c r="M105" s="88">
        <v>922081</v>
      </c>
      <c r="N105" s="33"/>
      <c r="O105" s="84">
        <f>(M105/$BJ105)</f>
        <v>54.393640868334117</v>
      </c>
      <c r="P105" s="33"/>
      <c r="Q105" s="84">
        <f>IF(O$219,O105/O$219*100,0)</f>
        <v>29.464893281979322</v>
      </c>
      <c r="R105" s="33"/>
      <c r="S105" s="88">
        <v>2014210</v>
      </c>
      <c r="T105" s="33"/>
      <c r="U105" s="84">
        <f>(S105/$BJ105)</f>
        <v>118.81842850401132</v>
      </c>
      <c r="V105" s="33"/>
      <c r="W105" s="84">
        <f>IF(U$219,U105/U$219*100,0)</f>
        <v>104.61505994259139</v>
      </c>
      <c r="X105" s="33"/>
      <c r="Y105" s="88">
        <v>0</v>
      </c>
      <c r="Z105" s="33"/>
      <c r="AA105" s="88">
        <v>2014210</v>
      </c>
      <c r="AB105" s="33"/>
      <c r="AC105" s="88">
        <v>0</v>
      </c>
      <c r="AD105" s="33"/>
      <c r="AE105" s="33"/>
      <c r="AF105" s="88">
        <v>157664</v>
      </c>
      <c r="AG105" s="33"/>
      <c r="AH105" s="89">
        <f>(AF105/$BJ105)</f>
        <v>9.3006134969325149</v>
      </c>
      <c r="AI105" s="33"/>
      <c r="AJ105" s="89">
        <f>IF(AH$219,AH105/AH$219*100,0)</f>
        <v>56.796723750469624</v>
      </c>
      <c r="AK105" s="33"/>
      <c r="AL105" s="88">
        <v>174837</v>
      </c>
      <c r="AM105" s="33"/>
      <c r="AN105" s="84">
        <f>(AL105/$BJ105)</f>
        <v>10.313650306748466</v>
      </c>
      <c r="AO105" s="33"/>
      <c r="AP105" s="84">
        <f>IF(AN$219,AN105/AN$219*100,0)</f>
        <v>26.735750915876753</v>
      </c>
      <c r="AQ105" s="33"/>
      <c r="AR105" s="88">
        <f>(E105+M105+S105+AF105+AL105)</f>
        <v>5299035</v>
      </c>
      <c r="AS105" s="33"/>
      <c r="AT105" s="88">
        <v>1397581</v>
      </c>
      <c r="AU105" s="33"/>
      <c r="AV105" s="89">
        <f>IF($AR105,AT105/$AR105*100,0)</f>
        <v>26.374254935096676</v>
      </c>
      <c r="AW105" s="33"/>
      <c r="AX105" s="88">
        <v>92991</v>
      </c>
      <c r="AY105" s="33"/>
      <c r="AZ105" s="89">
        <f>IF($AR105,AX105/$AR105*100,0)</f>
        <v>1.754866687991304</v>
      </c>
      <c r="BA105" s="33"/>
      <c r="BB105" s="88">
        <v>0</v>
      </c>
      <c r="BC105" s="33"/>
      <c r="BD105" s="89">
        <f>IF($AR105,BB105/$AR105*100,0)</f>
        <v>0</v>
      </c>
      <c r="BE105" s="33"/>
      <c r="BF105" s="88">
        <v>1053990</v>
      </c>
      <c r="BG105" s="33"/>
      <c r="BH105" s="22">
        <v>15</v>
      </c>
      <c r="BI105" s="33"/>
      <c r="BJ105" s="114">
        <v>16952</v>
      </c>
      <c r="BK105" s="33"/>
      <c r="BL105" s="114">
        <f>IF(E105,$BJ105,0)</f>
        <v>16952</v>
      </c>
      <c r="BM105" s="33"/>
      <c r="BN105" s="114">
        <f>IF(M105,$BJ105,0)</f>
        <v>16952</v>
      </c>
      <c r="BO105" s="33"/>
      <c r="BP105" s="114">
        <f>IF(S105,$BJ105,0)</f>
        <v>16952</v>
      </c>
      <c r="BQ105" s="33"/>
      <c r="BR105" s="114">
        <f>IF(AF105,$BJ105,0)</f>
        <v>16952</v>
      </c>
      <c r="BS105" s="33"/>
      <c r="BT105" s="114">
        <f>IF(AL105,$BJ105,0)</f>
        <v>16952</v>
      </c>
    </row>
    <row r="106" spans="1:72" ht="8.85" customHeight="1" x14ac:dyDescent="0.3">
      <c r="A106" s="41"/>
      <c r="B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41"/>
      <c r="BI106" s="33"/>
      <c r="BJ106" s="39"/>
      <c r="BK106" s="33"/>
      <c r="BL106" s="33"/>
      <c r="BM106" s="33"/>
      <c r="BN106" s="33"/>
      <c r="BO106" s="33"/>
      <c r="BP106" s="33"/>
      <c r="BQ106" s="33"/>
      <c r="BR106" s="33"/>
      <c r="BS106" s="33"/>
      <c r="BT106" s="33"/>
    </row>
    <row r="107" spans="1:72" ht="8.85" customHeight="1" x14ac:dyDescent="0.3">
      <c r="A107" s="22">
        <v>16</v>
      </c>
      <c r="B107" s="33"/>
      <c r="C107" s="22" t="s">
        <v>146</v>
      </c>
      <c r="D107" s="33"/>
      <c r="E107" s="88">
        <v>5161090</v>
      </c>
      <c r="F107" s="33"/>
      <c r="G107" s="84">
        <f>(E107/$BJ107)</f>
        <v>93.118448353631038</v>
      </c>
      <c r="H107" s="33"/>
      <c r="I107" s="84">
        <f>IF(G$219,G107/G$219*100,0)</f>
        <v>50.605350540408125</v>
      </c>
      <c r="J107" s="33"/>
      <c r="K107" s="88">
        <v>5161090</v>
      </c>
      <c r="L107" s="33"/>
      <c r="M107" s="88">
        <v>6260879</v>
      </c>
      <c r="N107" s="33"/>
      <c r="O107" s="84">
        <f>(M107/$BJ107)</f>
        <v>112.96128101037438</v>
      </c>
      <c r="P107" s="33"/>
      <c r="Q107" s="84">
        <f>IF(O$219,O107/O$219*100,0)</f>
        <v>61.190831075696927</v>
      </c>
      <c r="R107" s="33"/>
      <c r="S107" s="88">
        <v>5953516</v>
      </c>
      <c r="T107" s="33"/>
      <c r="U107" s="84">
        <f>(S107/$BJ107)</f>
        <v>107.4157149300857</v>
      </c>
      <c r="V107" s="33"/>
      <c r="W107" s="84">
        <f>IF(U$219,U107/U$219*100,0)</f>
        <v>94.575408862673626</v>
      </c>
      <c r="X107" s="33"/>
      <c r="Y107" s="88">
        <v>0</v>
      </c>
      <c r="Z107" s="33"/>
      <c r="AA107" s="88">
        <v>5817909</v>
      </c>
      <c r="AB107" s="33"/>
      <c r="AC107" s="88">
        <v>4396</v>
      </c>
      <c r="AD107" s="33"/>
      <c r="AE107" s="33"/>
      <c r="AF107" s="88">
        <v>281099</v>
      </c>
      <c r="AG107" s="33"/>
      <c r="AH107" s="89">
        <f>(AF107/$BJ107)</f>
        <v>5.0717004961659899</v>
      </c>
      <c r="AI107" s="33"/>
      <c r="AJ107" s="89">
        <f>IF(AH$219,AH107/AH$219*100,0)</f>
        <v>30.971717308849005</v>
      </c>
      <c r="AK107" s="33"/>
      <c r="AL107" s="88">
        <v>568739</v>
      </c>
      <c r="AM107" s="33"/>
      <c r="AN107" s="84">
        <f>(AL107/$BJ107)</f>
        <v>10.261416328371674</v>
      </c>
      <c r="AO107" s="33"/>
      <c r="AP107" s="84">
        <f>IF(AN$219,AN107/AN$219*100,0)</f>
        <v>26.600346418565714</v>
      </c>
      <c r="AQ107" s="33"/>
      <c r="AR107" s="88">
        <f>(E107+M107+S107+AF107+AL107)</f>
        <v>18225323</v>
      </c>
      <c r="AS107" s="33"/>
      <c r="AT107" s="88">
        <v>5134392</v>
      </c>
      <c r="AU107" s="33"/>
      <c r="AV107" s="89">
        <f>IF($AR107,AT107/$AR107*100,0)</f>
        <v>28.171747628286205</v>
      </c>
      <c r="AW107" s="33"/>
      <c r="AX107" s="88">
        <v>269474</v>
      </c>
      <c r="AY107" s="33"/>
      <c r="AZ107" s="89">
        <f>IF($AR107,AX107/$AR107*100,0)</f>
        <v>1.47856913153199</v>
      </c>
      <c r="BA107" s="33"/>
      <c r="BB107" s="88">
        <v>6476</v>
      </c>
      <c r="BC107" s="33"/>
      <c r="BD107" s="89">
        <f>IF($AR107,BB107/$AR107*100,0)</f>
        <v>3.5532977934053626E-2</v>
      </c>
      <c r="BE107" s="33"/>
      <c r="BF107" s="88">
        <v>2834558</v>
      </c>
      <c r="BG107" s="33"/>
      <c r="BH107" s="22">
        <v>16</v>
      </c>
      <c r="BI107" s="33"/>
      <c r="BJ107" s="114">
        <v>55425</v>
      </c>
      <c r="BK107" s="33"/>
      <c r="BL107" s="114">
        <f>IF(E107,$BJ107,0)</f>
        <v>55425</v>
      </c>
      <c r="BM107" s="33"/>
      <c r="BN107" s="114">
        <f>IF(M107,$BJ107,0)</f>
        <v>55425</v>
      </c>
      <c r="BO107" s="33"/>
      <c r="BP107" s="114">
        <f>IF(S107,$BJ107,0)</f>
        <v>55425</v>
      </c>
      <c r="BQ107" s="33"/>
      <c r="BR107" s="114">
        <f>IF(AF107,$BJ107,0)</f>
        <v>55425</v>
      </c>
      <c r="BS107" s="33"/>
      <c r="BT107" s="114">
        <f>IF(AL107,$BJ107,0)</f>
        <v>55425</v>
      </c>
    </row>
    <row r="108" spans="1:72" ht="8.85" customHeight="1" x14ac:dyDescent="0.3">
      <c r="A108" s="22">
        <v>17</v>
      </c>
      <c r="B108" s="33"/>
      <c r="C108" s="22" t="s">
        <v>147</v>
      </c>
      <c r="D108" s="33"/>
      <c r="E108" s="88">
        <v>5524883</v>
      </c>
      <c r="F108" s="33"/>
      <c r="G108" s="84">
        <f>(E108/$BJ108)</f>
        <v>182.38752806021392</v>
      </c>
      <c r="H108" s="33"/>
      <c r="I108" s="84">
        <f>IF(G$219,G108/G$219*100,0)</f>
        <v>99.118756324570384</v>
      </c>
      <c r="J108" s="33"/>
      <c r="K108" s="88">
        <v>5524883</v>
      </c>
      <c r="L108" s="33"/>
      <c r="M108" s="88">
        <v>4217875</v>
      </c>
      <c r="N108" s="33"/>
      <c r="O108" s="84">
        <f>(M108/$BJ108)</f>
        <v>139.24055856331705</v>
      </c>
      <c r="P108" s="33"/>
      <c r="Q108" s="84">
        <f>IF(O$219,O108/O$219*100,0)</f>
        <v>75.426247132865981</v>
      </c>
      <c r="R108" s="33"/>
      <c r="S108" s="88">
        <v>3552306</v>
      </c>
      <c r="T108" s="33"/>
      <c r="U108" s="84">
        <f>(S108/$BJ108)</f>
        <v>117.26878383731679</v>
      </c>
      <c r="V108" s="33"/>
      <c r="W108" s="84">
        <f>IF(U$219,U108/U$219*100,0)</f>
        <v>103.25065736853705</v>
      </c>
      <c r="X108" s="33"/>
      <c r="Y108" s="88">
        <v>0</v>
      </c>
      <c r="Z108" s="33"/>
      <c r="AA108" s="88">
        <v>3552306</v>
      </c>
      <c r="AB108" s="33"/>
      <c r="AC108" s="88">
        <v>0</v>
      </c>
      <c r="AD108" s="33"/>
      <c r="AE108" s="33"/>
      <c r="AF108" s="88">
        <v>300486</v>
      </c>
      <c r="AG108" s="33"/>
      <c r="AH108" s="89">
        <f>(AF108/$BJ108)</f>
        <v>9.9196487521457808</v>
      </c>
      <c r="AI108" s="33"/>
      <c r="AJ108" s="89">
        <f>IF(AH$219,AH108/AH$219*100,0)</f>
        <v>60.577030758576697</v>
      </c>
      <c r="AK108" s="33"/>
      <c r="AL108" s="88">
        <v>677371</v>
      </c>
      <c r="AM108" s="33"/>
      <c r="AN108" s="84">
        <f>(AL108/$BJ108)</f>
        <v>22.361382543245742</v>
      </c>
      <c r="AO108" s="33"/>
      <c r="AP108" s="84">
        <f>IF(AN$219,AN108/AN$219*100,0)</f>
        <v>57.966707812428595</v>
      </c>
      <c r="AQ108" s="33"/>
      <c r="AR108" s="88">
        <f>(E108+M108+S108+AF108+AL108)</f>
        <v>14272921</v>
      </c>
      <c r="AS108" s="33"/>
      <c r="AT108" s="88">
        <v>2948429</v>
      </c>
      <c r="AU108" s="33"/>
      <c r="AV108" s="89">
        <f>IF($AR108,AT108/$AR108*100,0)</f>
        <v>20.657502413136037</v>
      </c>
      <c r="AW108" s="33"/>
      <c r="AX108" s="88">
        <v>129657</v>
      </c>
      <c r="AY108" s="33"/>
      <c r="AZ108" s="89">
        <f>IF($AR108,AX108/$AR108*100,0)</f>
        <v>0.90841251065566753</v>
      </c>
      <c r="BA108" s="33"/>
      <c r="BB108" s="88">
        <v>0</v>
      </c>
      <c r="BC108" s="33"/>
      <c r="BD108" s="89">
        <f>IF($AR108,BB108/$AR108*100,0)</f>
        <v>0</v>
      </c>
      <c r="BE108" s="33"/>
      <c r="BF108" s="88">
        <v>772875</v>
      </c>
      <c r="BG108" s="33"/>
      <c r="BH108" s="22">
        <v>17</v>
      </c>
      <c r="BI108" s="33"/>
      <c r="BJ108" s="114">
        <v>30292</v>
      </c>
      <c r="BK108" s="33"/>
      <c r="BL108" s="114">
        <f>IF(E108,$BJ108,0)</f>
        <v>30292</v>
      </c>
      <c r="BM108" s="33"/>
      <c r="BN108" s="114">
        <f>IF(M108,$BJ108,0)</f>
        <v>30292</v>
      </c>
      <c r="BO108" s="33"/>
      <c r="BP108" s="114">
        <f>IF(S108,$BJ108,0)</f>
        <v>30292</v>
      </c>
      <c r="BQ108" s="33"/>
      <c r="BR108" s="114">
        <f>IF(AF108,$BJ108,0)</f>
        <v>30292</v>
      </c>
      <c r="BS108" s="33"/>
      <c r="BT108" s="114">
        <f>IF(AL108,$BJ108,0)</f>
        <v>30292</v>
      </c>
    </row>
    <row r="109" spans="1:72" ht="8.85" customHeight="1" x14ac:dyDescent="0.3">
      <c r="A109" s="22">
        <v>18</v>
      </c>
      <c r="B109" s="33"/>
      <c r="C109" s="22" t="s">
        <v>148</v>
      </c>
      <c r="D109" s="33"/>
      <c r="E109" s="88">
        <v>3270079</v>
      </c>
      <c r="F109" s="33"/>
      <c r="G109" s="84">
        <f>(E109/$BJ109)</f>
        <v>112.21574414055797</v>
      </c>
      <c r="H109" s="33"/>
      <c r="I109" s="84">
        <f>IF(G$219,G109/G$219*100,0)</f>
        <v>60.983802552421395</v>
      </c>
      <c r="J109" s="33"/>
      <c r="K109" s="88">
        <v>3270079</v>
      </c>
      <c r="L109" s="33"/>
      <c r="M109" s="88">
        <v>3190467</v>
      </c>
      <c r="N109" s="33"/>
      <c r="O109" s="84">
        <f>(M109/$BJ109)</f>
        <v>109.48378573144367</v>
      </c>
      <c r="P109" s="33"/>
      <c r="Q109" s="84">
        <f>IF(O$219,O109/O$219*100,0)</f>
        <v>59.307080959937899</v>
      </c>
      <c r="R109" s="33"/>
      <c r="S109" s="88">
        <v>4554225</v>
      </c>
      <c r="T109" s="33"/>
      <c r="U109" s="84">
        <f>(S109/$BJ109)</f>
        <v>156.28238564222229</v>
      </c>
      <c r="V109" s="33"/>
      <c r="W109" s="84">
        <f>IF(U$219,U109/U$219*100,0)</f>
        <v>137.60063441152403</v>
      </c>
      <c r="X109" s="33"/>
      <c r="Y109" s="88">
        <v>0</v>
      </c>
      <c r="Z109" s="33"/>
      <c r="AA109" s="88">
        <v>4350636</v>
      </c>
      <c r="AB109" s="33"/>
      <c r="AC109" s="88">
        <v>0</v>
      </c>
      <c r="AD109" s="33"/>
      <c r="AE109" s="33"/>
      <c r="AF109" s="88">
        <v>301574</v>
      </c>
      <c r="AG109" s="33"/>
      <c r="AH109" s="89">
        <f>(AF109/$BJ109)</f>
        <v>10.3487869325006</v>
      </c>
      <c r="AI109" s="33"/>
      <c r="AJ109" s="89">
        <f>IF(AH$219,AH109/AH$219*100,0)</f>
        <v>63.197679674740215</v>
      </c>
      <c r="AK109" s="33"/>
      <c r="AL109" s="88">
        <v>768214</v>
      </c>
      <c r="AM109" s="33"/>
      <c r="AN109" s="84">
        <f>(AL109/$BJ109)</f>
        <v>26.361964242819397</v>
      </c>
      <c r="AO109" s="33"/>
      <c r="AP109" s="84">
        <f>IF(AN$219,AN109/AN$219*100,0)</f>
        <v>68.337289774901251</v>
      </c>
      <c r="AQ109" s="33"/>
      <c r="AR109" s="88">
        <f>(E109+M109+S109+AF109+AL109)</f>
        <v>12084559</v>
      </c>
      <c r="AS109" s="33"/>
      <c r="AT109" s="88">
        <v>4444234</v>
      </c>
      <c r="AU109" s="33"/>
      <c r="AV109" s="89">
        <f>IF($AR109,AT109/$AR109*100,0)</f>
        <v>36.776137217750353</v>
      </c>
      <c r="AW109" s="33"/>
      <c r="AX109" s="88">
        <v>89144</v>
      </c>
      <c r="AY109" s="33"/>
      <c r="AZ109" s="89">
        <f>IF($AR109,AX109/$AR109*100,0)</f>
        <v>0.73766862324061644</v>
      </c>
      <c r="BA109" s="33"/>
      <c r="BB109" s="88">
        <v>0</v>
      </c>
      <c r="BC109" s="33"/>
      <c r="BD109" s="89">
        <f>IF($AR109,BB109/$AR109*100,0)</f>
        <v>0</v>
      </c>
      <c r="BE109" s="33"/>
      <c r="BF109" s="88">
        <v>1853117</v>
      </c>
      <c r="BG109" s="33"/>
      <c r="BH109" s="22">
        <v>18</v>
      </c>
      <c r="BI109" s="33"/>
      <c r="BJ109" s="114">
        <v>29141</v>
      </c>
      <c r="BK109" s="33"/>
      <c r="BL109" s="114">
        <f>IF(E109,$BJ109,0)</f>
        <v>29141</v>
      </c>
      <c r="BM109" s="33"/>
      <c r="BN109" s="114">
        <f>IF(M109,$BJ109,0)</f>
        <v>29141</v>
      </c>
      <c r="BO109" s="33"/>
      <c r="BP109" s="114">
        <f>IF(S109,$BJ109,0)</f>
        <v>29141</v>
      </c>
      <c r="BQ109" s="33"/>
      <c r="BR109" s="114">
        <f>IF(AF109,$BJ109,0)</f>
        <v>29141</v>
      </c>
      <c r="BS109" s="33"/>
      <c r="BT109" s="114">
        <f>IF(AL109,$BJ109,0)</f>
        <v>29141</v>
      </c>
    </row>
    <row r="110" spans="1:72" ht="8.85" customHeight="1" x14ac:dyDescent="0.3">
      <c r="A110" s="22">
        <v>19</v>
      </c>
      <c r="B110" s="33"/>
      <c r="C110" s="22" t="s">
        <v>149</v>
      </c>
      <c r="D110" s="33"/>
      <c r="E110" s="88">
        <v>1034477</v>
      </c>
      <c r="F110" s="33"/>
      <c r="G110" s="84">
        <f>(E110/$BJ110)</f>
        <v>147.42439789083653</v>
      </c>
      <c r="H110" s="33"/>
      <c r="I110" s="84">
        <f>IF(G$219,G110/G$219*100,0)</f>
        <v>80.117994504613904</v>
      </c>
      <c r="J110" s="33"/>
      <c r="K110" s="88">
        <v>1034477</v>
      </c>
      <c r="L110" s="33"/>
      <c r="M110" s="88">
        <v>1114432</v>
      </c>
      <c r="N110" s="33"/>
      <c r="O110" s="84">
        <f>(M110/$BJ110)</f>
        <v>158.81886846230583</v>
      </c>
      <c r="P110" s="33"/>
      <c r="Q110" s="84">
        <f>IF(O$219,O110/O$219*100,0)</f>
        <v>86.031766502521876</v>
      </c>
      <c r="R110" s="33"/>
      <c r="S110" s="88">
        <v>617102</v>
      </c>
      <c r="T110" s="33"/>
      <c r="U110" s="84">
        <f>(S110/$BJ110)</f>
        <v>87.943850648425254</v>
      </c>
      <c r="V110" s="33"/>
      <c r="W110" s="84">
        <f>IF(U$219,U110/U$219*100,0)</f>
        <v>77.431180693125484</v>
      </c>
      <c r="X110" s="33"/>
      <c r="Y110" s="88">
        <v>0</v>
      </c>
      <c r="Z110" s="33"/>
      <c r="AA110" s="88">
        <v>617102</v>
      </c>
      <c r="AB110" s="33"/>
      <c r="AC110" s="88">
        <v>0</v>
      </c>
      <c r="AD110" s="33"/>
      <c r="AE110" s="33"/>
      <c r="AF110" s="88">
        <v>163765</v>
      </c>
      <c r="AG110" s="33"/>
      <c r="AH110" s="89">
        <f>(AF110/$BJ110)</f>
        <v>23.338321219894542</v>
      </c>
      <c r="AI110" s="33"/>
      <c r="AJ110" s="89">
        <f>IF(AH$219,AH110/AH$219*100,0)</f>
        <v>142.52180069231528</v>
      </c>
      <c r="AK110" s="33"/>
      <c r="AL110" s="88">
        <v>186661</v>
      </c>
      <c r="AM110" s="33"/>
      <c r="AN110" s="84">
        <f>(AL110/$BJ110)</f>
        <v>26.601254097192534</v>
      </c>
      <c r="AO110" s="33"/>
      <c r="AP110" s="84">
        <f>IF(AN$219,AN110/AN$219*100,0)</f>
        <v>68.957593329214163</v>
      </c>
      <c r="AQ110" s="33"/>
      <c r="AR110" s="88">
        <f>(E110+M110+S110+AF110+AL110)</f>
        <v>3116437</v>
      </c>
      <c r="AS110" s="33"/>
      <c r="AT110" s="88">
        <v>776979</v>
      </c>
      <c r="AU110" s="33"/>
      <c r="AV110" s="89">
        <f>IF($AR110,AT110/$AR110*100,0)</f>
        <v>24.931644695528902</v>
      </c>
      <c r="AW110" s="33"/>
      <c r="AX110" s="88">
        <v>12686</v>
      </c>
      <c r="AY110" s="33"/>
      <c r="AZ110" s="89">
        <f>IF($AR110,AX110/$AR110*100,0)</f>
        <v>0.40706742988868377</v>
      </c>
      <c r="BA110" s="33"/>
      <c r="BB110" s="88">
        <v>0</v>
      </c>
      <c r="BC110" s="33"/>
      <c r="BD110" s="89">
        <f>IF($AR110,BB110/$AR110*100,0)</f>
        <v>0</v>
      </c>
      <c r="BE110" s="33"/>
      <c r="BF110" s="88">
        <v>185926</v>
      </c>
      <c r="BG110" s="33"/>
      <c r="BH110" s="22">
        <v>19</v>
      </c>
      <c r="BI110" s="33"/>
      <c r="BJ110" s="114">
        <v>7017</v>
      </c>
      <c r="BK110" s="33"/>
      <c r="BL110" s="114">
        <f>IF(E110,$BJ110,0)</f>
        <v>7017</v>
      </c>
      <c r="BM110" s="33"/>
      <c r="BN110" s="114">
        <f>IF(M110,$BJ110,0)</f>
        <v>7017</v>
      </c>
      <c r="BO110" s="33"/>
      <c r="BP110" s="114">
        <f>IF(S110,$BJ110,0)</f>
        <v>7017</v>
      </c>
      <c r="BQ110" s="33"/>
      <c r="BR110" s="114">
        <f>IF(AF110,$BJ110,0)</f>
        <v>7017</v>
      </c>
      <c r="BS110" s="33"/>
      <c r="BT110" s="114">
        <f>IF(AL110,$BJ110,0)</f>
        <v>7017</v>
      </c>
    </row>
    <row r="111" spans="1:72" ht="8.85" customHeight="1" x14ac:dyDescent="0.3">
      <c r="A111" s="22">
        <v>20</v>
      </c>
      <c r="B111" s="33"/>
      <c r="C111" s="22" t="s">
        <v>150</v>
      </c>
      <c r="D111" s="33"/>
      <c r="E111" s="88">
        <v>1962698</v>
      </c>
      <c r="F111" s="33"/>
      <c r="G111" s="84">
        <f>(E111/$BJ111)</f>
        <v>163.27243989684717</v>
      </c>
      <c r="H111" s="33"/>
      <c r="I111" s="84">
        <f>IF(G$219,G111/G$219*100,0)</f>
        <v>88.730635020782998</v>
      </c>
      <c r="J111" s="33"/>
      <c r="K111" s="88">
        <v>1962698</v>
      </c>
      <c r="L111" s="33"/>
      <c r="M111" s="88">
        <v>609762</v>
      </c>
      <c r="N111" s="33"/>
      <c r="O111" s="84">
        <f>(M111/$BJ111)</f>
        <v>50.72473171949089</v>
      </c>
      <c r="P111" s="33"/>
      <c r="Q111" s="84">
        <f>IF(O$219,O111/O$219*100,0)</f>
        <v>27.477454772510519</v>
      </c>
      <c r="R111" s="33"/>
      <c r="S111" s="88">
        <v>1674871</v>
      </c>
      <c r="T111" s="33"/>
      <c r="U111" s="84">
        <f>(S111/$BJ111)</f>
        <v>139.3287580068214</v>
      </c>
      <c r="V111" s="33"/>
      <c r="W111" s="84">
        <f>IF(U$219,U111/U$219*100,0)</f>
        <v>122.67361682971887</v>
      </c>
      <c r="X111" s="33"/>
      <c r="Y111" s="88">
        <v>1674871</v>
      </c>
      <c r="Z111" s="33"/>
      <c r="AA111" s="88">
        <v>0</v>
      </c>
      <c r="AB111" s="33"/>
      <c r="AC111" s="88">
        <v>0</v>
      </c>
      <c r="AD111" s="33"/>
      <c r="AE111" s="33"/>
      <c r="AF111" s="88">
        <v>98942</v>
      </c>
      <c r="AG111" s="33"/>
      <c r="AH111" s="89">
        <f>(AF111/$BJ111)</f>
        <v>8.2307628317111714</v>
      </c>
      <c r="AI111" s="33"/>
      <c r="AJ111" s="89">
        <f>IF(AH$219,AH111/AH$219*100,0)</f>
        <v>50.263389932558177</v>
      </c>
      <c r="AK111" s="33"/>
      <c r="AL111" s="88">
        <v>21803</v>
      </c>
      <c r="AM111" s="33"/>
      <c r="AN111" s="84">
        <f>(AL111/$BJ111)</f>
        <v>1.8137426170867648</v>
      </c>
      <c r="AO111" s="33"/>
      <c r="AP111" s="84">
        <f>IF(AN$219,AN111/AN$219*100,0)</f>
        <v>4.7017078719658416</v>
      </c>
      <c r="AQ111" s="33"/>
      <c r="AR111" s="88">
        <f>(E111+M111+S111+AF111+AL111)</f>
        <v>4368076</v>
      </c>
      <c r="AS111" s="33"/>
      <c r="AT111" s="88">
        <v>1538608</v>
      </c>
      <c r="AU111" s="33"/>
      <c r="AV111" s="89">
        <f>IF($AR111,AT111/$AR111*100,0)</f>
        <v>35.223929253978184</v>
      </c>
      <c r="AW111" s="33"/>
      <c r="AX111" s="88">
        <v>55219</v>
      </c>
      <c r="AY111" s="33"/>
      <c r="AZ111" s="89">
        <f>IF($AR111,AX111/$AR111*100,0)</f>
        <v>1.2641492501504095</v>
      </c>
      <c r="BA111" s="33"/>
      <c r="BB111" s="88">
        <v>0</v>
      </c>
      <c r="BC111" s="33"/>
      <c r="BD111" s="89">
        <f>IF($AR111,BB111/$AR111*100,0)</f>
        <v>0</v>
      </c>
      <c r="BE111" s="33"/>
      <c r="BF111" s="88">
        <v>334358</v>
      </c>
      <c r="BG111" s="33"/>
      <c r="BH111" s="22">
        <v>20</v>
      </c>
      <c r="BI111" s="33"/>
      <c r="BJ111" s="114">
        <v>12021</v>
      </c>
      <c r="BK111" s="33"/>
      <c r="BL111" s="114">
        <f>IF(E111,$BJ111,0)</f>
        <v>12021</v>
      </c>
      <c r="BM111" s="33"/>
      <c r="BN111" s="114">
        <f>IF(M111,$BJ111,0)</f>
        <v>12021</v>
      </c>
      <c r="BO111" s="33"/>
      <c r="BP111" s="114">
        <f>IF(S111,$BJ111,0)</f>
        <v>12021</v>
      </c>
      <c r="BQ111" s="33"/>
      <c r="BR111" s="114">
        <f>IF(AF111,$BJ111,0)</f>
        <v>12021</v>
      </c>
      <c r="BS111" s="33"/>
      <c r="BT111" s="114">
        <f>IF(AL111,$BJ111,0)</f>
        <v>12021</v>
      </c>
    </row>
    <row r="112" spans="1:72" ht="8.85" customHeight="1" x14ac:dyDescent="0.3">
      <c r="A112" s="41"/>
      <c r="B112" s="33"/>
      <c r="D112" s="33"/>
      <c r="E112" s="39"/>
      <c r="F112" s="33"/>
      <c r="G112" s="33"/>
      <c r="H112" s="33"/>
      <c r="I112" s="33"/>
      <c r="J112" s="33"/>
      <c r="K112" s="39"/>
      <c r="L112" s="33"/>
      <c r="M112" s="39"/>
      <c r="N112" s="33"/>
      <c r="O112" s="33"/>
      <c r="P112" s="33"/>
      <c r="Q112" s="33"/>
      <c r="R112" s="33"/>
      <c r="S112" s="39"/>
      <c r="T112" s="33"/>
      <c r="U112" s="33"/>
      <c r="V112" s="33"/>
      <c r="W112" s="33"/>
      <c r="X112" s="33"/>
      <c r="Y112" s="39"/>
      <c r="Z112" s="33"/>
      <c r="AA112" s="39"/>
      <c r="AB112" s="33"/>
      <c r="AC112" s="39"/>
      <c r="AD112" s="33"/>
      <c r="AE112" s="33"/>
      <c r="AF112" s="39"/>
      <c r="AG112" s="33"/>
      <c r="AH112" s="33"/>
      <c r="AI112" s="33"/>
      <c r="AJ112" s="33"/>
      <c r="AK112" s="33"/>
      <c r="AL112" s="39"/>
      <c r="AM112" s="33"/>
      <c r="AN112" s="33"/>
      <c r="AO112" s="33"/>
      <c r="AP112" s="33"/>
      <c r="AQ112" s="33"/>
      <c r="AR112" s="39"/>
      <c r="AS112" s="33"/>
      <c r="AT112" s="39"/>
      <c r="AU112" s="33"/>
      <c r="AV112" s="33"/>
      <c r="AW112" s="33"/>
      <c r="AX112" s="39"/>
      <c r="AY112" s="33"/>
      <c r="AZ112" s="33"/>
      <c r="BA112" s="33"/>
      <c r="BB112" s="39"/>
      <c r="BC112" s="33"/>
      <c r="BD112" s="33"/>
      <c r="BE112" s="33"/>
      <c r="BF112" s="39"/>
      <c r="BG112" s="33"/>
      <c r="BH112" s="41"/>
      <c r="BI112" s="33"/>
      <c r="BJ112" s="39"/>
      <c r="BK112" s="33"/>
      <c r="BL112" s="33"/>
      <c r="BM112" s="33"/>
      <c r="BN112" s="33"/>
      <c r="BO112" s="33"/>
      <c r="BP112" s="33"/>
      <c r="BQ112" s="33"/>
      <c r="BR112" s="33"/>
      <c r="BS112" s="33"/>
      <c r="BT112" s="33"/>
    </row>
    <row r="113" spans="1:72" ht="8.85" customHeight="1" x14ac:dyDescent="0.3">
      <c r="A113" s="22">
        <v>21</v>
      </c>
      <c r="B113" s="33"/>
      <c r="C113" s="22" t="s">
        <v>151</v>
      </c>
      <c r="D113" s="33"/>
      <c r="E113" s="88">
        <v>71359361</v>
      </c>
      <c r="F113" s="33"/>
      <c r="G113" s="84">
        <f>(E113/$BJ113)</f>
        <v>206.02834936207438</v>
      </c>
      <c r="H113" s="33"/>
      <c r="I113" s="84">
        <f>IF(G$219,G113/G$219*100,0)</f>
        <v>111.96639361015393</v>
      </c>
      <c r="J113" s="33"/>
      <c r="K113" s="88">
        <v>0</v>
      </c>
      <c r="L113" s="33"/>
      <c r="M113" s="88">
        <v>68070836</v>
      </c>
      <c r="N113" s="33"/>
      <c r="O113" s="84">
        <f>(M113/$BJ113)</f>
        <v>196.53373831047156</v>
      </c>
      <c r="P113" s="33"/>
      <c r="Q113" s="84">
        <f>IF(O$219,O113/O$219*100,0)</f>
        <v>106.46181305722638</v>
      </c>
      <c r="R113" s="33"/>
      <c r="S113" s="88">
        <v>43796335</v>
      </c>
      <c r="T113" s="33"/>
      <c r="U113" s="84">
        <f>(S113/$BJ113)</f>
        <v>126.44853431574936</v>
      </c>
      <c r="V113" s="33"/>
      <c r="W113" s="84">
        <f>IF(U$219,U113/U$219*100,0)</f>
        <v>111.33307487439417</v>
      </c>
      <c r="X113" s="33"/>
      <c r="Y113" s="88">
        <v>24262981</v>
      </c>
      <c r="Z113" s="33"/>
      <c r="AA113" s="88">
        <v>13052363</v>
      </c>
      <c r="AB113" s="33"/>
      <c r="AC113" s="88">
        <v>110339</v>
      </c>
      <c r="AD113" s="33"/>
      <c r="AE113" s="33"/>
      <c r="AF113" s="88">
        <v>5225300</v>
      </c>
      <c r="AG113" s="33"/>
      <c r="AH113" s="89">
        <f>(AF113/$BJ113)</f>
        <v>15.086457037103335</v>
      </c>
      <c r="AI113" s="33"/>
      <c r="AJ113" s="89">
        <f>IF(AH$219,AH113/AH$219*100,0)</f>
        <v>92.129549625118017</v>
      </c>
      <c r="AK113" s="33"/>
      <c r="AL113" s="88">
        <v>7518028</v>
      </c>
      <c r="AM113" s="33"/>
      <c r="AN113" s="84">
        <f>(AL113/$BJ113)</f>
        <v>21.706008540321115</v>
      </c>
      <c r="AO113" s="33"/>
      <c r="AP113" s="84">
        <f>IF(AN$219,AN113/AN$219*100,0)</f>
        <v>56.267802422212974</v>
      </c>
      <c r="AQ113" s="33"/>
      <c r="AR113" s="88">
        <f>(E113+M113+S113+AF113+AL113)</f>
        <v>195969860</v>
      </c>
      <c r="AS113" s="33"/>
      <c r="AT113" s="88">
        <v>26558521</v>
      </c>
      <c r="AU113" s="33"/>
      <c r="AV113" s="89">
        <f>IF($AR113,AT113/$AR113*100,0)</f>
        <v>13.552349835837003</v>
      </c>
      <c r="AW113" s="33"/>
      <c r="AX113" s="88">
        <v>1461925</v>
      </c>
      <c r="AY113" s="33"/>
      <c r="AZ113" s="89">
        <f>IF($AR113,AX113/$AR113*100,0)</f>
        <v>0.74599481777452914</v>
      </c>
      <c r="BA113" s="33"/>
      <c r="BB113" s="88">
        <v>254243</v>
      </c>
      <c r="BC113" s="33"/>
      <c r="BD113" s="89">
        <f>IF($AR113,BB113/$AR113*100,0)</f>
        <v>0.12973576651021743</v>
      </c>
      <c r="BE113" s="33"/>
      <c r="BF113" s="88">
        <v>12371171</v>
      </c>
      <c r="BG113" s="33"/>
      <c r="BH113" s="22">
        <v>21</v>
      </c>
      <c r="BI113" s="33"/>
      <c r="BJ113" s="114">
        <v>346357</v>
      </c>
      <c r="BK113" s="33"/>
      <c r="BL113" s="114">
        <f>IF(E113,$BJ113,0)</f>
        <v>346357</v>
      </c>
      <c r="BM113" s="33"/>
      <c r="BN113" s="114">
        <f>IF(M113,$BJ113,0)</f>
        <v>346357</v>
      </c>
      <c r="BO113" s="33"/>
      <c r="BP113" s="114">
        <f>IF(S113,$BJ113,0)</f>
        <v>346357</v>
      </c>
      <c r="BQ113" s="33"/>
      <c r="BR113" s="114">
        <f>IF(AF113,$BJ113,0)</f>
        <v>346357</v>
      </c>
      <c r="BS113" s="33"/>
      <c r="BT113" s="114">
        <f>IF(AL113,$BJ113,0)</f>
        <v>346357</v>
      </c>
    </row>
    <row r="114" spans="1:72" ht="8.85" customHeight="1" x14ac:dyDescent="0.3">
      <c r="A114" s="22">
        <v>22</v>
      </c>
      <c r="B114" s="33"/>
      <c r="C114" s="22" t="s">
        <v>152</v>
      </c>
      <c r="D114" s="33"/>
      <c r="E114" s="88">
        <v>2646467</v>
      </c>
      <c r="F114" s="33"/>
      <c r="G114" s="84">
        <f>(E114/$BJ114)</f>
        <v>183.78243055555555</v>
      </c>
      <c r="H114" s="33"/>
      <c r="I114" s="84">
        <f>IF(G$219,G114/G$219*100,0)</f>
        <v>99.876818029791011</v>
      </c>
      <c r="J114" s="33"/>
      <c r="K114" s="88">
        <v>2646467</v>
      </c>
      <c r="L114" s="33"/>
      <c r="M114" s="88">
        <v>1418351</v>
      </c>
      <c r="N114" s="33"/>
      <c r="O114" s="84">
        <f>(M114/$BJ114)</f>
        <v>98.496597222222221</v>
      </c>
      <c r="P114" s="33"/>
      <c r="Q114" s="84">
        <f>IF(O$219,O114/O$219*100,0)</f>
        <v>53.355349622871493</v>
      </c>
      <c r="R114" s="33"/>
      <c r="S114" s="88">
        <v>887246</v>
      </c>
      <c r="T114" s="33"/>
      <c r="U114" s="84">
        <f>(S114/$BJ114)</f>
        <v>61.614305555555553</v>
      </c>
      <c r="V114" s="33"/>
      <c r="W114" s="84">
        <f>IF(U$219,U114/U$219*100,0)</f>
        <v>54.249028119387852</v>
      </c>
      <c r="X114" s="33"/>
      <c r="Y114" s="88">
        <v>0</v>
      </c>
      <c r="Z114" s="33"/>
      <c r="AA114" s="88">
        <v>887246</v>
      </c>
      <c r="AB114" s="33"/>
      <c r="AC114" s="88">
        <v>0</v>
      </c>
      <c r="AD114" s="33"/>
      <c r="AE114" s="33"/>
      <c r="AF114" s="88">
        <v>198835</v>
      </c>
      <c r="AG114" s="33"/>
      <c r="AH114" s="89">
        <f>(AF114/$BJ114)</f>
        <v>13.807986111111111</v>
      </c>
      <c r="AI114" s="33"/>
      <c r="AJ114" s="89">
        <f>IF(AH$219,AH114/AH$219*100,0)</f>
        <v>84.322219492483612</v>
      </c>
      <c r="AK114" s="33"/>
      <c r="AL114" s="88">
        <v>109906</v>
      </c>
      <c r="AM114" s="33"/>
      <c r="AN114" s="84">
        <f>(AL114/$BJ114)</f>
        <v>7.6323611111111109</v>
      </c>
      <c r="AO114" s="33"/>
      <c r="AP114" s="84">
        <f>IF(AN$219,AN114/AN$219*100,0)</f>
        <v>19.785129367162252</v>
      </c>
      <c r="AQ114" s="33"/>
      <c r="AR114" s="88">
        <f>(E114+M114+S114+AF114+AL114)</f>
        <v>5260805</v>
      </c>
      <c r="AS114" s="33"/>
      <c r="AT114" s="88">
        <v>1133860</v>
      </c>
      <c r="AU114" s="33"/>
      <c r="AV114" s="89">
        <f>IF($AR114,AT114/$AR114*100,0)</f>
        <v>21.552975257588905</v>
      </c>
      <c r="AW114" s="33"/>
      <c r="AX114" s="88">
        <v>104806</v>
      </c>
      <c r="AY114" s="33"/>
      <c r="AZ114" s="89">
        <f>IF($AR114,AX114/$AR114*100,0)</f>
        <v>1.9922046150731683</v>
      </c>
      <c r="BA114" s="33"/>
      <c r="BB114" s="88">
        <v>1301</v>
      </c>
      <c r="BC114" s="33"/>
      <c r="BD114" s="89">
        <f>IF($AR114,BB114/$AR114*100,0)</f>
        <v>2.4730055571343171E-2</v>
      </c>
      <c r="BE114" s="33"/>
      <c r="BF114" s="88">
        <v>627293</v>
      </c>
      <c r="BG114" s="33"/>
      <c r="BH114" s="22">
        <v>22</v>
      </c>
      <c r="BI114" s="33"/>
      <c r="BJ114" s="114">
        <v>14400</v>
      </c>
      <c r="BK114" s="33"/>
      <c r="BL114" s="114">
        <f>IF(E114,$BJ114,0)</f>
        <v>14400</v>
      </c>
      <c r="BM114" s="33"/>
      <c r="BN114" s="114">
        <f>IF(M114,$BJ114,0)</f>
        <v>14400</v>
      </c>
      <c r="BO114" s="33"/>
      <c r="BP114" s="114">
        <f>IF(S114,$BJ114,0)</f>
        <v>14400</v>
      </c>
      <c r="BQ114" s="33"/>
      <c r="BR114" s="114">
        <f>IF(AF114,$BJ114,0)</f>
        <v>14400</v>
      </c>
      <c r="BS114" s="33"/>
      <c r="BT114" s="114">
        <f>IF(AL114,$BJ114,0)</f>
        <v>14400</v>
      </c>
    </row>
    <row r="115" spans="1:72" ht="8.85" customHeight="1" x14ac:dyDescent="0.3">
      <c r="A115" s="22">
        <v>23</v>
      </c>
      <c r="B115" s="33"/>
      <c r="C115" s="22" t="s">
        <v>153</v>
      </c>
      <c r="D115" s="33"/>
      <c r="E115" s="88">
        <v>695651</v>
      </c>
      <c r="F115" s="33"/>
      <c r="G115" s="84">
        <f>(E115/$BJ115)</f>
        <v>136.56281900274834</v>
      </c>
      <c r="H115" s="33"/>
      <c r="I115" s="84">
        <f>IF(G$219,G115/G$219*100,0)</f>
        <v>74.215254319697948</v>
      </c>
      <c r="J115" s="33"/>
      <c r="K115" s="88">
        <v>695651</v>
      </c>
      <c r="L115" s="33"/>
      <c r="M115" s="88">
        <v>845969</v>
      </c>
      <c r="N115" s="33"/>
      <c r="O115" s="84">
        <f>(M115/$BJ115)</f>
        <v>166.07165292500983</v>
      </c>
      <c r="P115" s="33"/>
      <c r="Q115" s="84">
        <f>IF(O$219,O115/O$219*100,0)</f>
        <v>89.960580915001856</v>
      </c>
      <c r="R115" s="33"/>
      <c r="S115" s="88">
        <v>114690</v>
      </c>
      <c r="T115" s="33"/>
      <c r="U115" s="84">
        <f>(S115/$BJ115)</f>
        <v>22.51472320376914</v>
      </c>
      <c r="V115" s="33"/>
      <c r="W115" s="84">
        <f>IF(U$219,U115/U$219*100,0)</f>
        <v>19.823348509222573</v>
      </c>
      <c r="X115" s="33"/>
      <c r="Y115" s="88">
        <v>0</v>
      </c>
      <c r="Z115" s="33"/>
      <c r="AA115" s="88">
        <v>114690</v>
      </c>
      <c r="AB115" s="33"/>
      <c r="AC115" s="88">
        <v>0</v>
      </c>
      <c r="AD115" s="33"/>
      <c r="AE115" s="33"/>
      <c r="AF115" s="88">
        <v>64642</v>
      </c>
      <c r="AG115" s="33"/>
      <c r="AH115" s="89">
        <f>(AF115/$BJ115)</f>
        <v>12.689831173930115</v>
      </c>
      <c r="AI115" s="33"/>
      <c r="AJ115" s="89">
        <f>IF(AH$219,AH115/AH$219*100,0)</f>
        <v>77.493902511217954</v>
      </c>
      <c r="AK115" s="33"/>
      <c r="AL115" s="88">
        <v>43714</v>
      </c>
      <c r="AM115" s="33"/>
      <c r="AN115" s="84">
        <f>(AL115/$BJ115)</f>
        <v>8.5814683941892422</v>
      </c>
      <c r="AO115" s="33"/>
      <c r="AP115" s="84">
        <f>IF(AN$219,AN115/AN$219*100,0)</f>
        <v>22.24547028993117</v>
      </c>
      <c r="AQ115" s="33"/>
      <c r="AR115" s="88">
        <f>(E115+M115+S115+AF115+AL115)</f>
        <v>1764666</v>
      </c>
      <c r="AS115" s="33"/>
      <c r="AT115" s="88">
        <v>455055</v>
      </c>
      <c r="AU115" s="33"/>
      <c r="AV115" s="89">
        <f>IF($AR115,AT115/$AR115*100,0)</f>
        <v>25.787032786940983</v>
      </c>
      <c r="AW115" s="33"/>
      <c r="AX115" s="88">
        <v>37148</v>
      </c>
      <c r="AY115" s="33"/>
      <c r="AZ115" s="89">
        <f>IF($AR115,AX115/$AR115*100,0)</f>
        <v>2.1051009086138679</v>
      </c>
      <c r="BA115" s="33"/>
      <c r="BB115" s="88">
        <v>630</v>
      </c>
      <c r="BC115" s="33"/>
      <c r="BD115" s="89">
        <f>IF($AR115,BB115/$AR115*100,0)</f>
        <v>3.5700806838234546E-2</v>
      </c>
      <c r="BE115" s="33"/>
      <c r="BF115" s="88">
        <v>196348</v>
      </c>
      <c r="BG115" s="33"/>
      <c r="BH115" s="22">
        <v>23</v>
      </c>
      <c r="BI115" s="33"/>
      <c r="BJ115" s="114">
        <v>5094</v>
      </c>
      <c r="BK115" s="33"/>
      <c r="BL115" s="114">
        <f>IF(E115,$BJ115,0)</f>
        <v>5094</v>
      </c>
      <c r="BM115" s="33"/>
      <c r="BN115" s="114">
        <f>IF(M115,$BJ115,0)</f>
        <v>5094</v>
      </c>
      <c r="BO115" s="33"/>
      <c r="BP115" s="114">
        <f>IF(S115,$BJ115,0)</f>
        <v>5094</v>
      </c>
      <c r="BQ115" s="33"/>
      <c r="BR115" s="114">
        <f>IF(AF115,$BJ115,0)</f>
        <v>5094</v>
      </c>
      <c r="BS115" s="33"/>
      <c r="BT115" s="114">
        <f>IF(AL115,$BJ115,0)</f>
        <v>5094</v>
      </c>
    </row>
    <row r="116" spans="1:72" ht="8.85" customHeight="1" x14ac:dyDescent="0.3">
      <c r="A116" s="22">
        <v>24</v>
      </c>
      <c r="B116" s="33"/>
      <c r="C116" s="22" t="s">
        <v>154</v>
      </c>
      <c r="D116" s="33"/>
      <c r="E116" s="88">
        <v>8497667</v>
      </c>
      <c r="F116" s="33"/>
      <c r="G116" s="84">
        <f>(E116/$BJ116)</f>
        <v>165.70467220467219</v>
      </c>
      <c r="H116" s="33"/>
      <c r="I116" s="84">
        <f>IF(G$219,G116/G$219*100,0)</f>
        <v>90.052435058362676</v>
      </c>
      <c r="J116" s="33"/>
      <c r="K116" s="88">
        <v>8497667</v>
      </c>
      <c r="L116" s="33"/>
      <c r="M116" s="88">
        <v>1974683</v>
      </c>
      <c r="N116" s="33"/>
      <c r="O116" s="84">
        <f>(M116/$BJ116)</f>
        <v>38.506357006357007</v>
      </c>
      <c r="P116" s="33"/>
      <c r="Q116" s="84">
        <f>IF(O$219,O116/O$219*100,0)</f>
        <v>20.858793082384341</v>
      </c>
      <c r="R116" s="33"/>
      <c r="S116" s="88">
        <v>4084261</v>
      </c>
      <c r="T116" s="33"/>
      <c r="U116" s="84">
        <f>(S116/$BJ116)</f>
        <v>79.643169143169146</v>
      </c>
      <c r="V116" s="33"/>
      <c r="W116" s="84">
        <f>IF(U$219,U116/U$219*100,0)</f>
        <v>70.122749634323782</v>
      </c>
      <c r="X116" s="33"/>
      <c r="Y116" s="88">
        <v>3651199</v>
      </c>
      <c r="Z116" s="33"/>
      <c r="AA116" s="88">
        <v>0</v>
      </c>
      <c r="AB116" s="33"/>
      <c r="AC116" s="88">
        <v>433062</v>
      </c>
      <c r="AD116" s="33"/>
      <c r="AE116" s="33"/>
      <c r="AF116" s="88">
        <v>638444</v>
      </c>
      <c r="AG116" s="33"/>
      <c r="AH116" s="89">
        <f>(AF116/$BJ116)</f>
        <v>12.44967044967045</v>
      </c>
      <c r="AI116" s="33"/>
      <c r="AJ116" s="89">
        <f>IF(AH$219,AH116/AH$219*100,0)</f>
        <v>76.027295785114603</v>
      </c>
      <c r="AK116" s="33"/>
      <c r="AL116" s="88">
        <v>3124627</v>
      </c>
      <c r="AM116" s="33"/>
      <c r="AN116" s="84">
        <f>(AL116/$BJ116)</f>
        <v>60.930287430287429</v>
      </c>
      <c r="AO116" s="33"/>
      <c r="AP116" s="84">
        <f>IF(AN$219,AN116/AN$219*100,0)</f>
        <v>157.9476654257937</v>
      </c>
      <c r="AQ116" s="33"/>
      <c r="AR116" s="88">
        <f>(E116+M116+S116+AF116+AL116)</f>
        <v>18319682</v>
      </c>
      <c r="AS116" s="33"/>
      <c r="AT116" s="88">
        <v>3029280</v>
      </c>
      <c r="AU116" s="33"/>
      <c r="AV116" s="89">
        <f>IF($AR116,AT116/$AR116*100,0)</f>
        <v>16.535658206294194</v>
      </c>
      <c r="AW116" s="33"/>
      <c r="AX116" s="88">
        <v>143218</v>
      </c>
      <c r="AY116" s="33"/>
      <c r="AZ116" s="89">
        <f>IF($AR116,AX116/$AR116*100,0)</f>
        <v>0.78177121196754384</v>
      </c>
      <c r="BA116" s="33"/>
      <c r="BB116" s="88">
        <v>0</v>
      </c>
      <c r="BC116" s="33"/>
      <c r="BD116" s="89">
        <f>IF($AR116,BB116/$AR116*100,0)</f>
        <v>0</v>
      </c>
      <c r="BE116" s="33"/>
      <c r="BF116" s="88">
        <v>888913</v>
      </c>
      <c r="BG116" s="33"/>
      <c r="BH116" s="22">
        <v>24</v>
      </c>
      <c r="BI116" s="33"/>
      <c r="BJ116" s="114">
        <v>51282</v>
      </c>
      <c r="BK116" s="33"/>
      <c r="BL116" s="114">
        <f>IF(E116,$BJ116,0)</f>
        <v>51282</v>
      </c>
      <c r="BM116" s="33"/>
      <c r="BN116" s="114">
        <f>IF(M116,$BJ116,0)</f>
        <v>51282</v>
      </c>
      <c r="BO116" s="33"/>
      <c r="BP116" s="114">
        <f>IF(S116,$BJ116,0)</f>
        <v>51282</v>
      </c>
      <c r="BQ116" s="33"/>
      <c r="BR116" s="114">
        <f>IF(AF116,$BJ116,0)</f>
        <v>51282</v>
      </c>
      <c r="BS116" s="33"/>
      <c r="BT116" s="114">
        <f>IF(AL116,$BJ116,0)</f>
        <v>51282</v>
      </c>
    </row>
    <row r="117" spans="1:72" ht="8.85" customHeight="1" x14ac:dyDescent="0.3">
      <c r="A117" s="22">
        <v>25</v>
      </c>
      <c r="B117" s="33"/>
      <c r="C117" s="22" t="s">
        <v>155</v>
      </c>
      <c r="D117" s="33"/>
      <c r="E117" s="88">
        <v>1485738</v>
      </c>
      <c r="F117" s="33"/>
      <c r="G117" s="84">
        <f>(E117/$BJ117)</f>
        <v>151.29714867617108</v>
      </c>
      <c r="H117" s="33"/>
      <c r="I117" s="84">
        <f>IF(G$219,G117/G$219*100,0)</f>
        <v>82.222646316500047</v>
      </c>
      <c r="J117" s="33"/>
      <c r="K117" s="88">
        <v>1485738</v>
      </c>
      <c r="L117" s="33"/>
      <c r="M117" s="88">
        <v>767073</v>
      </c>
      <c r="N117" s="33"/>
      <c r="O117" s="84">
        <f>(M117/$BJ117)</f>
        <v>78.113340122199588</v>
      </c>
      <c r="P117" s="33"/>
      <c r="Q117" s="84">
        <f>IF(O$219,O117/O$219*100,0)</f>
        <v>42.31379245546087</v>
      </c>
      <c r="R117" s="33"/>
      <c r="S117" s="88">
        <v>1315037</v>
      </c>
      <c r="T117" s="33"/>
      <c r="U117" s="84">
        <f>(S117/$BJ117)</f>
        <v>133.9141547861507</v>
      </c>
      <c r="V117" s="33"/>
      <c r="W117" s="84">
        <f>IF(U$219,U117/U$219*100,0)</f>
        <v>117.9062667845473</v>
      </c>
      <c r="X117" s="33"/>
      <c r="Y117" s="88">
        <v>0</v>
      </c>
      <c r="Z117" s="33"/>
      <c r="AA117" s="88">
        <v>992384</v>
      </c>
      <c r="AB117" s="33"/>
      <c r="AC117" s="88">
        <v>0</v>
      </c>
      <c r="AD117" s="33"/>
      <c r="AE117" s="33"/>
      <c r="AF117" s="88">
        <v>137928</v>
      </c>
      <c r="AG117" s="33"/>
      <c r="AH117" s="89">
        <f>(AF117/$BJ117)</f>
        <v>14.04562118126273</v>
      </c>
      <c r="AI117" s="33"/>
      <c r="AJ117" s="89">
        <f>IF(AH$219,AH117/AH$219*100,0)</f>
        <v>85.773402625432468</v>
      </c>
      <c r="AK117" s="33"/>
      <c r="AL117" s="88">
        <v>121038</v>
      </c>
      <c r="AM117" s="33"/>
      <c r="AN117" s="84">
        <f>(AL117/$BJ117)</f>
        <v>12.325661914460285</v>
      </c>
      <c r="AO117" s="33"/>
      <c r="AP117" s="84">
        <f>IF(AN$219,AN117/AN$219*100,0)</f>
        <v>31.951425248798259</v>
      </c>
      <c r="AQ117" s="33"/>
      <c r="AR117" s="88">
        <f>(E117+M117+S117+AF117+AL117)</f>
        <v>3826814</v>
      </c>
      <c r="AS117" s="33"/>
      <c r="AT117" s="88">
        <v>919808</v>
      </c>
      <c r="AU117" s="33"/>
      <c r="AV117" s="89">
        <f>IF($AR117,AT117/$AR117*100,0)</f>
        <v>24.035869002256185</v>
      </c>
      <c r="AW117" s="33"/>
      <c r="AX117" s="88">
        <v>1200</v>
      </c>
      <c r="AY117" s="33"/>
      <c r="AZ117" s="89">
        <f>IF($AR117,AX117/$AR117*100,0)</f>
        <v>3.1357677692200353E-2</v>
      </c>
      <c r="BA117" s="33"/>
      <c r="BB117" s="88">
        <v>25000</v>
      </c>
      <c r="BC117" s="33"/>
      <c r="BD117" s="89">
        <f>IF($AR117,BB117/$AR117*100,0)</f>
        <v>0.65328495192084068</v>
      </c>
      <c r="BE117" s="33"/>
      <c r="BF117" s="88">
        <v>817397</v>
      </c>
      <c r="BG117" s="33"/>
      <c r="BH117" s="22">
        <v>25</v>
      </c>
      <c r="BI117" s="33"/>
      <c r="BJ117" s="114">
        <v>9820</v>
      </c>
      <c r="BK117" s="33"/>
      <c r="BL117" s="114">
        <f>IF(E117,$BJ117,0)</f>
        <v>9820</v>
      </c>
      <c r="BM117" s="33"/>
      <c r="BN117" s="114">
        <f>IF(M117,$BJ117,0)</f>
        <v>9820</v>
      </c>
      <c r="BO117" s="33"/>
      <c r="BP117" s="114">
        <f>IF(S117,$BJ117,0)</f>
        <v>9820</v>
      </c>
      <c r="BQ117" s="33"/>
      <c r="BR117" s="114">
        <f>IF(AF117,$BJ117,0)</f>
        <v>9820</v>
      </c>
      <c r="BS117" s="33"/>
      <c r="BT117" s="114">
        <f>IF(AL117,$BJ117,0)</f>
        <v>9820</v>
      </c>
    </row>
    <row r="118" spans="1:72" ht="8.85" customHeight="1" x14ac:dyDescent="0.3">
      <c r="A118" s="41"/>
      <c r="B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9"/>
      <c r="AS118" s="33"/>
      <c r="AT118" s="33"/>
      <c r="AU118" s="33"/>
      <c r="AV118" s="33"/>
      <c r="AW118" s="33"/>
      <c r="AX118" s="33"/>
      <c r="AY118" s="33"/>
      <c r="AZ118" s="33"/>
      <c r="BA118" s="33"/>
      <c r="BB118" s="33"/>
      <c r="BC118" s="33"/>
      <c r="BD118" s="33"/>
      <c r="BE118" s="33"/>
      <c r="BF118" s="33"/>
      <c r="BG118" s="33"/>
      <c r="BH118" s="41"/>
      <c r="BI118" s="33"/>
      <c r="BJ118" s="39"/>
      <c r="BK118" s="33"/>
      <c r="BL118" s="33"/>
      <c r="BM118" s="33"/>
      <c r="BN118" s="33"/>
      <c r="BO118" s="33"/>
      <c r="BP118" s="33"/>
      <c r="BQ118" s="33"/>
      <c r="BR118" s="33"/>
      <c r="BS118" s="33"/>
      <c r="BT118" s="33"/>
    </row>
    <row r="119" spans="1:72" ht="8.85" customHeight="1" x14ac:dyDescent="0.3">
      <c r="A119" s="22">
        <v>26</v>
      </c>
      <c r="B119" s="33"/>
      <c r="C119" s="22" t="s">
        <v>156</v>
      </c>
      <c r="D119" s="33"/>
      <c r="E119" s="88">
        <v>1536830</v>
      </c>
      <c r="F119" s="33"/>
      <c r="G119" s="84">
        <f>(E119/$BJ119)</f>
        <v>105.87145219068614</v>
      </c>
      <c r="H119" s="33"/>
      <c r="I119" s="84">
        <f>IF(G$219,G119/G$219*100,0)</f>
        <v>57.535988249989089</v>
      </c>
      <c r="J119" s="33"/>
      <c r="K119" s="88">
        <v>1536830</v>
      </c>
      <c r="L119" s="33"/>
      <c r="M119" s="88">
        <v>428025</v>
      </c>
      <c r="N119" s="33"/>
      <c r="O119" s="84">
        <f>(M119/$BJ119)</f>
        <v>29.486428768255717</v>
      </c>
      <c r="P119" s="33"/>
      <c r="Q119" s="84">
        <f>IF(O$219,O119/O$219*100,0)</f>
        <v>15.97272149930912</v>
      </c>
      <c r="R119" s="33"/>
      <c r="S119" s="88">
        <v>1871983</v>
      </c>
      <c r="T119" s="33"/>
      <c r="U119" s="84">
        <f>(S119/$BJ119)</f>
        <v>128.95997519977956</v>
      </c>
      <c r="V119" s="33"/>
      <c r="W119" s="84">
        <f>IF(U$219,U119/U$219*100,0)</f>
        <v>113.54430205466466</v>
      </c>
      <c r="X119" s="33"/>
      <c r="Y119" s="88">
        <v>0</v>
      </c>
      <c r="Z119" s="33"/>
      <c r="AA119" s="88">
        <v>1871983</v>
      </c>
      <c r="AB119" s="33"/>
      <c r="AC119" s="88">
        <v>0</v>
      </c>
      <c r="AD119" s="33"/>
      <c r="AE119" s="33"/>
      <c r="AF119" s="88">
        <v>63520</v>
      </c>
      <c r="AG119" s="33"/>
      <c r="AH119" s="89">
        <f>(AF119/$BJ119)</f>
        <v>4.3758611187655001</v>
      </c>
      <c r="AI119" s="33"/>
      <c r="AJ119" s="89">
        <f>IF(AH$219,AH119/AH$219*100,0)</f>
        <v>26.722385057170211</v>
      </c>
      <c r="AK119" s="33"/>
      <c r="AL119" s="88">
        <v>1015162</v>
      </c>
      <c r="AM119" s="33"/>
      <c r="AN119" s="84">
        <f>(AL119/$BJ119)</f>
        <v>69.934003857812073</v>
      </c>
      <c r="AO119" s="33"/>
      <c r="AP119" s="84">
        <f>IF(AN$219,AN119/AN$219*100,0)</f>
        <v>181.28771599605369</v>
      </c>
      <c r="AQ119" s="33"/>
      <c r="AR119" s="88">
        <f>(E119+M119+S119+AF119+AL119)</f>
        <v>4915520</v>
      </c>
      <c r="AS119" s="33"/>
      <c r="AT119" s="88">
        <v>1798156</v>
      </c>
      <c r="AU119" s="33"/>
      <c r="AV119" s="89">
        <f>IF($AR119,AT119/$AR119*100,0)</f>
        <v>36.581195885684522</v>
      </c>
      <c r="AW119" s="33"/>
      <c r="AX119" s="88">
        <v>64372</v>
      </c>
      <c r="AY119" s="33"/>
      <c r="AZ119" s="89">
        <f>IF($AR119,AX119/$AR119*100,0)</f>
        <v>1.309566434476922</v>
      </c>
      <c r="BA119" s="33"/>
      <c r="BB119" s="88">
        <v>0</v>
      </c>
      <c r="BC119" s="33"/>
      <c r="BD119" s="89">
        <f>IF($AR119,BB119/$AR119*100,0)</f>
        <v>0</v>
      </c>
      <c r="BE119" s="33"/>
      <c r="BF119" s="88">
        <v>145698</v>
      </c>
      <c r="BG119" s="33"/>
      <c r="BH119" s="22">
        <v>26</v>
      </c>
      <c r="BI119" s="33"/>
      <c r="BJ119" s="114">
        <v>14516</v>
      </c>
      <c r="BK119" s="33"/>
      <c r="BL119" s="114">
        <f>IF(E119,$BJ119,0)</f>
        <v>14516</v>
      </c>
      <c r="BM119" s="33"/>
      <c r="BN119" s="114">
        <f>IF(M119,$BJ119,0)</f>
        <v>14516</v>
      </c>
      <c r="BO119" s="33"/>
      <c r="BP119" s="114">
        <f>IF(S119,$BJ119,0)</f>
        <v>14516</v>
      </c>
      <c r="BQ119" s="33"/>
      <c r="BR119" s="114">
        <f>IF(AF119,$BJ119,0)</f>
        <v>14516</v>
      </c>
      <c r="BS119" s="33"/>
      <c r="BT119" s="114">
        <f>IF(AL119,$BJ119,0)</f>
        <v>14516</v>
      </c>
    </row>
    <row r="120" spans="1:72" ht="8.85" customHeight="1" x14ac:dyDescent="0.3">
      <c r="A120" s="22">
        <v>27</v>
      </c>
      <c r="B120" s="33"/>
      <c r="C120" s="22" t="s">
        <v>157</v>
      </c>
      <c r="D120" s="33"/>
      <c r="E120" s="88">
        <v>4133432</v>
      </c>
      <c r="F120" s="33"/>
      <c r="G120" s="84">
        <f>(E120/$BJ120)</f>
        <v>145.02252473510632</v>
      </c>
      <c r="H120" s="33"/>
      <c r="I120" s="84">
        <f>IF(G$219,G120/G$219*100,0)</f>
        <v>78.812693190552835</v>
      </c>
      <c r="J120" s="33"/>
      <c r="K120" s="88">
        <v>4133432</v>
      </c>
      <c r="L120" s="33"/>
      <c r="M120" s="88">
        <v>3445578</v>
      </c>
      <c r="N120" s="33"/>
      <c r="O120" s="84">
        <f>(M120/$BJ120)</f>
        <v>120.8889902462985</v>
      </c>
      <c r="P120" s="33"/>
      <c r="Q120" s="84">
        <f>IF(O$219,O120/O$219*100,0)</f>
        <v>65.485250476164993</v>
      </c>
      <c r="R120" s="33"/>
      <c r="S120" s="88">
        <v>4239642</v>
      </c>
      <c r="T120" s="33"/>
      <c r="U120" s="84">
        <f>(S120/$BJ120)</f>
        <v>148.74892989965616</v>
      </c>
      <c r="V120" s="33"/>
      <c r="W120" s="84">
        <f>IF(U$219,U120/U$219*100,0)</f>
        <v>130.96771615123239</v>
      </c>
      <c r="X120" s="33"/>
      <c r="Y120" s="88">
        <v>0</v>
      </c>
      <c r="Z120" s="33"/>
      <c r="AA120" s="88">
        <v>3785603</v>
      </c>
      <c r="AB120" s="33"/>
      <c r="AC120" s="88">
        <v>247840</v>
      </c>
      <c r="AD120" s="33"/>
      <c r="AE120" s="33"/>
      <c r="AF120" s="88">
        <v>284278</v>
      </c>
      <c r="AG120" s="33"/>
      <c r="AH120" s="89">
        <f>(AF120/$BJ120)</f>
        <v>9.9739667391761984</v>
      </c>
      <c r="AI120" s="33"/>
      <c r="AJ120" s="89">
        <f>IF(AH$219,AH120/AH$219*100,0)</f>
        <v>60.908738307230969</v>
      </c>
      <c r="AK120" s="33"/>
      <c r="AL120" s="88">
        <v>1657013</v>
      </c>
      <c r="AM120" s="33"/>
      <c r="AN120" s="84">
        <f>(AL120/$BJ120)</f>
        <v>58.136727247210722</v>
      </c>
      <c r="AO120" s="33"/>
      <c r="AP120" s="84">
        <f>IF(AN$219,AN120/AN$219*100,0)</f>
        <v>150.70600733172591</v>
      </c>
      <c r="AQ120" s="33"/>
      <c r="AR120" s="88">
        <f>(E120+M120+S120+AF120+AL120)</f>
        <v>13759943</v>
      </c>
      <c r="AS120" s="33"/>
      <c r="AT120" s="88">
        <v>3213942</v>
      </c>
      <c r="AU120" s="33"/>
      <c r="AV120" s="89">
        <f>IF($AR120,AT120/$AR120*100,0)</f>
        <v>23.357233383888289</v>
      </c>
      <c r="AW120" s="33"/>
      <c r="AX120" s="88">
        <v>11091</v>
      </c>
      <c r="AY120" s="33"/>
      <c r="AZ120" s="89">
        <f>IF($AR120,AX120/$AR120*100,0)</f>
        <v>8.0603531569861886E-2</v>
      </c>
      <c r="BA120" s="33"/>
      <c r="BB120" s="88">
        <v>0</v>
      </c>
      <c r="BC120" s="33"/>
      <c r="BD120" s="89">
        <f>IF($AR120,BB120/$AR120*100,0)</f>
        <v>0</v>
      </c>
      <c r="BE120" s="33"/>
      <c r="BF120" s="88">
        <v>1210921</v>
      </c>
      <c r="BG120" s="33"/>
      <c r="BH120" s="22">
        <v>27</v>
      </c>
      <c r="BI120" s="33"/>
      <c r="BJ120" s="114">
        <v>28502</v>
      </c>
      <c r="BK120" s="33"/>
      <c r="BL120" s="114">
        <f>IF(E120,$BJ120,0)</f>
        <v>28502</v>
      </c>
      <c r="BM120" s="33"/>
      <c r="BN120" s="114">
        <f>IF(M120,$BJ120,0)</f>
        <v>28502</v>
      </c>
      <c r="BO120" s="33"/>
      <c r="BP120" s="114">
        <f>IF(S120,$BJ120,0)</f>
        <v>28502</v>
      </c>
      <c r="BQ120" s="33"/>
      <c r="BR120" s="114">
        <f>IF(AF120,$BJ120,0)</f>
        <v>28502</v>
      </c>
      <c r="BS120" s="33"/>
      <c r="BT120" s="114">
        <f>IF(AL120,$BJ120,0)</f>
        <v>28502</v>
      </c>
    </row>
    <row r="121" spans="1:72" ht="8.85" customHeight="1" x14ac:dyDescent="0.3">
      <c r="A121" s="22">
        <v>28</v>
      </c>
      <c r="B121" s="33"/>
      <c r="C121" s="22" t="s">
        <v>158</v>
      </c>
      <c r="D121" s="33"/>
      <c r="E121" s="88">
        <v>1032519</v>
      </c>
      <c r="F121" s="33"/>
      <c r="G121" s="84">
        <f>(E121/$BJ121)</f>
        <v>95.780983302411869</v>
      </c>
      <c r="H121" s="33"/>
      <c r="I121" s="84">
        <f>IF(G$219,G121/G$219*100,0)</f>
        <v>52.052308869196551</v>
      </c>
      <c r="J121" s="33"/>
      <c r="K121" s="88">
        <v>1032519</v>
      </c>
      <c r="L121" s="33"/>
      <c r="M121" s="88">
        <v>1357980</v>
      </c>
      <c r="N121" s="33"/>
      <c r="O121" s="84">
        <f>(M121/$BJ121)</f>
        <v>125.97217068645639</v>
      </c>
      <c r="P121" s="33"/>
      <c r="Q121" s="84">
        <f>IF(O$219,O121/O$219*100,0)</f>
        <v>68.238796052657008</v>
      </c>
      <c r="R121" s="33"/>
      <c r="S121" s="88">
        <v>1532356</v>
      </c>
      <c r="T121" s="33"/>
      <c r="U121" s="84">
        <f>(S121/$BJ121)</f>
        <v>142.14805194805194</v>
      </c>
      <c r="V121" s="33"/>
      <c r="W121" s="84">
        <f>IF(U$219,U121/U$219*100,0)</f>
        <v>125.15589679563897</v>
      </c>
      <c r="X121" s="33"/>
      <c r="Y121" s="88">
        <v>434829</v>
      </c>
      <c r="Z121" s="33"/>
      <c r="AA121" s="88">
        <v>1097527</v>
      </c>
      <c r="AB121" s="33"/>
      <c r="AC121" s="88">
        <v>0</v>
      </c>
      <c r="AD121" s="33"/>
      <c r="AE121" s="33"/>
      <c r="AF121" s="88">
        <v>232076</v>
      </c>
      <c r="AG121" s="33"/>
      <c r="AH121" s="89">
        <f>(AF121/$BJ121)</f>
        <v>21.52838589981447</v>
      </c>
      <c r="AI121" s="33"/>
      <c r="AJ121" s="89">
        <f>IF(AH$219,AH121/AH$219*100,0)</f>
        <v>131.46893881232103</v>
      </c>
      <c r="AK121" s="33"/>
      <c r="AL121" s="88">
        <v>229860</v>
      </c>
      <c r="AM121" s="33"/>
      <c r="AN121" s="84">
        <f>(AL121/$BJ121)</f>
        <v>21.32282003710575</v>
      </c>
      <c r="AO121" s="33"/>
      <c r="AP121" s="84">
        <f>IF(AN$219,AN121/AN$219*100,0)</f>
        <v>55.274474931839357</v>
      </c>
      <c r="AQ121" s="33"/>
      <c r="AR121" s="88">
        <f>(E121+M121+S121+AF121+AL121)</f>
        <v>4384791</v>
      </c>
      <c r="AS121" s="33"/>
      <c r="AT121" s="88">
        <v>1049457</v>
      </c>
      <c r="AU121" s="33"/>
      <c r="AV121" s="89">
        <f>IF($AR121,AT121/$AR121*100,0)</f>
        <v>23.934025589817164</v>
      </c>
      <c r="AW121" s="33"/>
      <c r="AX121" s="88">
        <v>37186</v>
      </c>
      <c r="AY121" s="33"/>
      <c r="AZ121" s="89">
        <f>IF($AR121,AX121/$AR121*100,0)</f>
        <v>0.84806778703933661</v>
      </c>
      <c r="BA121" s="33"/>
      <c r="BB121" s="88">
        <v>0</v>
      </c>
      <c r="BC121" s="33"/>
      <c r="BD121" s="89">
        <f>IF($AR121,BB121/$AR121*100,0)</f>
        <v>0</v>
      </c>
      <c r="BE121" s="33"/>
      <c r="BF121" s="88">
        <v>359222</v>
      </c>
      <c r="BG121" s="33"/>
      <c r="BH121" s="22">
        <v>28</v>
      </c>
      <c r="BI121" s="33"/>
      <c r="BJ121" s="114">
        <v>10780</v>
      </c>
      <c r="BK121" s="33"/>
      <c r="BL121" s="114">
        <f>IF(E121,$BJ121,0)</f>
        <v>10780</v>
      </c>
      <c r="BM121" s="33"/>
      <c r="BN121" s="114">
        <f>IF(M121,$BJ121,0)</f>
        <v>10780</v>
      </c>
      <c r="BO121" s="33"/>
      <c r="BP121" s="114">
        <f>IF(S121,$BJ121,0)</f>
        <v>10780</v>
      </c>
      <c r="BQ121" s="33"/>
      <c r="BR121" s="114">
        <f>IF(AF121,$BJ121,0)</f>
        <v>10780</v>
      </c>
      <c r="BS121" s="33"/>
      <c r="BT121" s="114">
        <f>IF(AL121,$BJ121,0)</f>
        <v>10780</v>
      </c>
    </row>
    <row r="122" spans="1:72" ht="8.85" customHeight="1" x14ac:dyDescent="0.3">
      <c r="A122" s="22">
        <v>29</v>
      </c>
      <c r="B122" s="33"/>
      <c r="C122" s="22" t="s">
        <v>101</v>
      </c>
      <c r="D122" s="33"/>
      <c r="E122" s="88">
        <v>262480436</v>
      </c>
      <c r="F122" s="33"/>
      <c r="G122" s="84">
        <f>(E122/$BJ122)</f>
        <v>229.04491709264926</v>
      </c>
      <c r="H122" s="33"/>
      <c r="I122" s="84">
        <f>IF(G$219,G122/G$219*100,0)</f>
        <v>124.47477942237704</v>
      </c>
      <c r="J122" s="33"/>
      <c r="K122" s="88">
        <v>0</v>
      </c>
      <c r="L122" s="33"/>
      <c r="M122" s="88">
        <v>295570893</v>
      </c>
      <c r="N122" s="33"/>
      <c r="O122" s="84">
        <f>(M122/$BJ122)</f>
        <v>257.92021574585203</v>
      </c>
      <c r="P122" s="33"/>
      <c r="Q122" s="84">
        <f>IF(O$219,O122/O$219*100,0)</f>
        <v>139.71470765511492</v>
      </c>
      <c r="R122" s="33"/>
      <c r="S122" s="88">
        <v>97145316</v>
      </c>
      <c r="T122" s="33"/>
      <c r="U122" s="84">
        <f>(S122/$BJ122)</f>
        <v>84.77066400925672</v>
      </c>
      <c r="V122" s="33"/>
      <c r="W122" s="84">
        <f>IF(U$219,U122/U$219*100,0)</f>
        <v>74.637311807252786</v>
      </c>
      <c r="X122" s="33"/>
      <c r="Y122" s="88">
        <v>67598992</v>
      </c>
      <c r="Z122" s="33"/>
      <c r="AA122" s="88">
        <v>0</v>
      </c>
      <c r="AB122" s="33"/>
      <c r="AC122" s="88">
        <v>11533598</v>
      </c>
      <c r="AD122" s="33"/>
      <c r="AE122" s="33"/>
      <c r="AF122" s="88">
        <v>22002084</v>
      </c>
      <c r="AG122" s="33"/>
      <c r="AH122" s="89">
        <f>(AF122/$BJ122)</f>
        <v>19.199394752778851</v>
      </c>
      <c r="AI122" s="33"/>
      <c r="AJ122" s="89">
        <f>IF(AH$219,AH122/AH$219*100,0)</f>
        <v>117.24632147217469</v>
      </c>
      <c r="AK122" s="33"/>
      <c r="AL122" s="88">
        <v>91763317</v>
      </c>
      <c r="AM122" s="33"/>
      <c r="AN122" s="84">
        <f>(AL122/$BJ122)</f>
        <v>80.074239645089179</v>
      </c>
      <c r="AO122" s="33"/>
      <c r="AP122" s="84">
        <f>IF(AN$219,AN122/AN$219*100,0)</f>
        <v>207.57392991388534</v>
      </c>
      <c r="AQ122" s="33"/>
      <c r="AR122" s="88">
        <f>(E122+M122+S122+AF122+AL122)</f>
        <v>768962046</v>
      </c>
      <c r="AS122" s="33"/>
      <c r="AT122" s="88">
        <v>42847938</v>
      </c>
      <c r="AU122" s="33"/>
      <c r="AV122" s="89">
        <f>IF($AR122,AT122/$AR122*100,0)</f>
        <v>5.5721785259606946</v>
      </c>
      <c r="AW122" s="33"/>
      <c r="AX122" s="88">
        <v>7516562</v>
      </c>
      <c r="AY122" s="33"/>
      <c r="AZ122" s="89">
        <f>IF($AR122,AX122/$AR122*100,0)</f>
        <v>0.97749453813745191</v>
      </c>
      <c r="BA122" s="33"/>
      <c r="BB122" s="88">
        <v>5736343</v>
      </c>
      <c r="BC122" s="33"/>
      <c r="BD122" s="89">
        <f>IF($AR122,BB122/$AR122*100,0)</f>
        <v>0.74598519261638563</v>
      </c>
      <c r="BE122" s="33"/>
      <c r="BF122" s="88">
        <v>22435010</v>
      </c>
      <c r="BG122" s="33"/>
      <c r="BH122" s="22">
        <v>29</v>
      </c>
      <c r="BI122" s="33"/>
      <c r="BJ122" s="114">
        <v>1145978</v>
      </c>
      <c r="BK122" s="33"/>
      <c r="BL122" s="114">
        <f>IF(E122,$BJ122,0)</f>
        <v>1145978</v>
      </c>
      <c r="BM122" s="33"/>
      <c r="BN122" s="114">
        <f>IF(M122,$BJ122,0)</f>
        <v>1145978</v>
      </c>
      <c r="BO122" s="33"/>
      <c r="BP122" s="114">
        <f>IF(S122,$BJ122,0)</f>
        <v>1145978</v>
      </c>
      <c r="BQ122" s="33"/>
      <c r="BR122" s="114">
        <f>IF(AF122,$BJ122,0)</f>
        <v>1145978</v>
      </c>
      <c r="BS122" s="33"/>
      <c r="BT122" s="114">
        <f>IF(AL122,$BJ122,0)</f>
        <v>1145978</v>
      </c>
    </row>
    <row r="123" spans="1:72" ht="8.85" customHeight="1" x14ac:dyDescent="0.3">
      <c r="A123" s="22">
        <v>30</v>
      </c>
      <c r="B123" s="33"/>
      <c r="C123" s="22" t="s">
        <v>159</v>
      </c>
      <c r="D123" s="33"/>
      <c r="E123" s="88">
        <v>12782678</v>
      </c>
      <c r="F123" s="33"/>
      <c r="G123" s="84">
        <f>(E123/$BJ123)</f>
        <v>182.21921596578761</v>
      </c>
      <c r="H123" s="33"/>
      <c r="I123" s="84">
        <f>IF(G$219,G123/G$219*100,0)</f>
        <v>99.027286882271611</v>
      </c>
      <c r="J123" s="33"/>
      <c r="K123" s="88">
        <v>12782678</v>
      </c>
      <c r="L123" s="33"/>
      <c r="M123" s="88">
        <v>17945072</v>
      </c>
      <c r="N123" s="33"/>
      <c r="O123" s="84">
        <f>(M123/$BJ123)</f>
        <v>255.81000712758376</v>
      </c>
      <c r="P123" s="33"/>
      <c r="Q123" s="84">
        <f>IF(O$219,O123/O$219*100,0)</f>
        <v>138.57161315459243</v>
      </c>
      <c r="R123" s="33"/>
      <c r="S123" s="88">
        <v>7288220</v>
      </c>
      <c r="T123" s="33"/>
      <c r="U123" s="84">
        <f>(S123/$BJ123)</f>
        <v>103.89479686386315</v>
      </c>
      <c r="V123" s="33"/>
      <c r="W123" s="84">
        <f>IF(U$219,U123/U$219*100,0)</f>
        <v>91.475375819075595</v>
      </c>
      <c r="X123" s="33"/>
      <c r="Y123" s="88">
        <v>3369335</v>
      </c>
      <c r="Z123" s="33"/>
      <c r="AA123" s="88">
        <v>3802348</v>
      </c>
      <c r="AB123" s="33"/>
      <c r="AC123" s="88">
        <v>4520</v>
      </c>
      <c r="AD123" s="33"/>
      <c r="AE123" s="33"/>
      <c r="AF123" s="88">
        <v>1137890</v>
      </c>
      <c r="AG123" s="33"/>
      <c r="AH123" s="89">
        <f>(AF123/$BJ123)</f>
        <v>16.2208125445474</v>
      </c>
      <c r="AI123" s="33"/>
      <c r="AJ123" s="89">
        <f>IF(AH$219,AH123/AH$219*100,0)</f>
        <v>99.056799791182172</v>
      </c>
      <c r="AK123" s="33"/>
      <c r="AL123" s="88">
        <v>2970874</v>
      </c>
      <c r="AM123" s="33"/>
      <c r="AN123" s="84">
        <f>(AL123/$BJ123)</f>
        <v>42.350306486101211</v>
      </c>
      <c r="AO123" s="33"/>
      <c r="AP123" s="84">
        <f>IF(AN$219,AN123/AN$219*100,0)</f>
        <v>109.78336590320235</v>
      </c>
      <c r="AQ123" s="33"/>
      <c r="AR123" s="88">
        <f>(E123+M123+S123+AF123+AL123)</f>
        <v>42124734</v>
      </c>
      <c r="AS123" s="33"/>
      <c r="AT123" s="88">
        <v>5379063</v>
      </c>
      <c r="AU123" s="33"/>
      <c r="AV123" s="89">
        <f>IF($AR123,AT123/$AR123*100,0)</f>
        <v>12.769369653467722</v>
      </c>
      <c r="AW123" s="33"/>
      <c r="AX123" s="88">
        <v>46641</v>
      </c>
      <c r="AY123" s="33"/>
      <c r="AZ123" s="89">
        <f>IF($AR123,AX123/$AR123*100,0)</f>
        <v>0.11072117393073629</v>
      </c>
      <c r="BA123" s="33"/>
      <c r="BB123" s="88">
        <v>944777</v>
      </c>
      <c r="BC123" s="33"/>
      <c r="BD123" s="89">
        <f>IF($AR123,BB123/$AR123*100,0)</f>
        <v>2.2428082275842973</v>
      </c>
      <c r="BE123" s="33"/>
      <c r="BF123" s="88">
        <v>2244806</v>
      </c>
      <c r="BG123" s="33"/>
      <c r="BH123" s="22">
        <v>30</v>
      </c>
      <c r="BI123" s="33"/>
      <c r="BJ123" s="114">
        <v>70150</v>
      </c>
      <c r="BK123" s="33"/>
      <c r="BL123" s="114">
        <f>IF(E123,$BJ123,0)</f>
        <v>70150</v>
      </c>
      <c r="BM123" s="33"/>
      <c r="BN123" s="114">
        <f>IF(M123,$BJ123,0)</f>
        <v>70150</v>
      </c>
      <c r="BO123" s="33"/>
      <c r="BP123" s="114">
        <f>IF(S123,$BJ123,0)</f>
        <v>70150</v>
      </c>
      <c r="BQ123" s="33"/>
      <c r="BR123" s="114">
        <f>IF(AF123,$BJ123,0)</f>
        <v>70150</v>
      </c>
      <c r="BS123" s="33"/>
      <c r="BT123" s="114">
        <f>IF(AL123,$BJ123,0)</f>
        <v>70150</v>
      </c>
    </row>
    <row r="124" spans="1:72" ht="8.85" customHeight="1" x14ac:dyDescent="0.3">
      <c r="A124" s="41"/>
      <c r="B124" s="33"/>
      <c r="D124" s="33"/>
      <c r="E124" s="39"/>
      <c r="F124" s="33"/>
      <c r="G124" s="33"/>
      <c r="H124" s="33"/>
      <c r="I124" s="33"/>
      <c r="J124" s="33"/>
      <c r="K124" s="39"/>
      <c r="L124" s="33"/>
      <c r="M124" s="39"/>
      <c r="N124" s="33"/>
      <c r="O124" s="33"/>
      <c r="P124" s="33"/>
      <c r="Q124" s="33"/>
      <c r="R124" s="33"/>
      <c r="S124" s="39"/>
      <c r="T124" s="33"/>
      <c r="U124" s="33"/>
      <c r="V124" s="33"/>
      <c r="W124" s="33"/>
      <c r="X124" s="33"/>
      <c r="Y124" s="39"/>
      <c r="Z124" s="33"/>
      <c r="AA124" s="39"/>
      <c r="AB124" s="33"/>
      <c r="AC124" s="39"/>
      <c r="AD124" s="33"/>
      <c r="AE124" s="33"/>
      <c r="AF124" s="39"/>
      <c r="AG124" s="33"/>
      <c r="AH124" s="33"/>
      <c r="AI124" s="33"/>
      <c r="AJ124" s="33"/>
      <c r="AK124" s="33"/>
      <c r="AL124" s="39"/>
      <c r="AM124" s="33"/>
      <c r="AN124" s="33"/>
      <c r="AO124" s="33"/>
      <c r="AP124" s="33"/>
      <c r="AQ124" s="33"/>
      <c r="AR124" s="33"/>
      <c r="AS124" s="33"/>
      <c r="AT124" s="39"/>
      <c r="AU124" s="33"/>
      <c r="AV124" s="33"/>
      <c r="AW124" s="33"/>
      <c r="AX124" s="39"/>
      <c r="AY124" s="33"/>
      <c r="AZ124" s="33"/>
      <c r="BA124" s="33"/>
      <c r="BB124" s="39"/>
      <c r="BC124" s="33"/>
      <c r="BD124" s="33"/>
      <c r="BE124" s="33"/>
      <c r="BF124" s="39"/>
      <c r="BG124" s="33"/>
      <c r="BH124" s="41"/>
      <c r="BI124" s="33"/>
      <c r="BJ124" s="39"/>
      <c r="BK124" s="33"/>
      <c r="BL124" s="33"/>
      <c r="BM124" s="33"/>
      <c r="BN124" s="33"/>
      <c r="BO124" s="33"/>
      <c r="BP124" s="33"/>
      <c r="BQ124" s="33"/>
      <c r="BR124" s="33"/>
      <c r="BS124" s="33"/>
      <c r="BT124" s="33"/>
    </row>
    <row r="125" spans="1:72" ht="8.85" customHeight="1" x14ac:dyDescent="0.3">
      <c r="A125" s="22">
        <v>31</v>
      </c>
      <c r="B125" s="33"/>
      <c r="C125" s="22" t="s">
        <v>160</v>
      </c>
      <c r="D125" s="33"/>
      <c r="E125" s="88">
        <v>1741571</v>
      </c>
      <c r="F125" s="33"/>
      <c r="G125" s="84">
        <f>(E125/$BJ125)</f>
        <v>111.33228920283833</v>
      </c>
      <c r="H125" s="33"/>
      <c r="I125" s="84">
        <f>IF(G$219,G125/G$219*100,0)</f>
        <v>60.503687735213816</v>
      </c>
      <c r="J125" s="33"/>
      <c r="K125" s="88">
        <v>1741571</v>
      </c>
      <c r="L125" s="33"/>
      <c r="M125" s="88">
        <v>2010140</v>
      </c>
      <c r="N125" s="33"/>
      <c r="O125" s="84">
        <f>(M125/$BJ125)</f>
        <v>128.50092693217414</v>
      </c>
      <c r="P125" s="33"/>
      <c r="Q125" s="84">
        <f>IF(O$219,O125/O$219*100,0)</f>
        <v>69.608616710490338</v>
      </c>
      <c r="R125" s="33"/>
      <c r="S125" s="88">
        <v>953626</v>
      </c>
      <c r="T125" s="33"/>
      <c r="U125" s="84">
        <f>(S125/$BJ125)</f>
        <v>60.961835964968358</v>
      </c>
      <c r="V125" s="33"/>
      <c r="W125" s="84">
        <f>IF(U$219,U125/U$219*100,0)</f>
        <v>53.674553720177187</v>
      </c>
      <c r="X125" s="33"/>
      <c r="Y125" s="88">
        <v>0</v>
      </c>
      <c r="Z125" s="33"/>
      <c r="AA125" s="88">
        <v>953626</v>
      </c>
      <c r="AB125" s="33"/>
      <c r="AC125" s="88">
        <v>0</v>
      </c>
      <c r="AD125" s="33"/>
      <c r="AE125" s="33"/>
      <c r="AF125" s="88">
        <v>128283</v>
      </c>
      <c r="AG125" s="33"/>
      <c r="AH125" s="89">
        <f>(AF125/$BJ125)</f>
        <v>8.2006648341111035</v>
      </c>
      <c r="AI125" s="33"/>
      <c r="AJ125" s="89">
        <f>IF(AH$219,AH125/AH$219*100,0)</f>
        <v>50.079588331115744</v>
      </c>
      <c r="AK125" s="33"/>
      <c r="AL125" s="88">
        <v>163298</v>
      </c>
      <c r="AM125" s="33"/>
      <c r="AN125" s="84">
        <f>(AL125/$BJ125)</f>
        <v>10.439046218755992</v>
      </c>
      <c r="AO125" s="33"/>
      <c r="AP125" s="84">
        <f>IF(AN$219,AN125/AN$219*100,0)</f>
        <v>27.060810789887491</v>
      </c>
      <c r="AQ125" s="33"/>
      <c r="AR125" s="88">
        <f>(E125+M125+S125+AF125+AL125)</f>
        <v>4996918</v>
      </c>
      <c r="AS125" s="33"/>
      <c r="AT125" s="88">
        <v>1436608</v>
      </c>
      <c r="AU125" s="33"/>
      <c r="AV125" s="89">
        <f>IF($AR125,AT125/$AR125*100,0)</f>
        <v>28.74988142691155</v>
      </c>
      <c r="AW125" s="33"/>
      <c r="AX125" s="88">
        <v>54056</v>
      </c>
      <c r="AY125" s="33"/>
      <c r="AZ125" s="89">
        <f>IF($AR125,AX125/$AR125*100,0)</f>
        <v>1.0817868133917745</v>
      </c>
      <c r="BA125" s="33"/>
      <c r="BB125" s="88">
        <v>0</v>
      </c>
      <c r="BC125" s="33"/>
      <c r="BD125" s="89">
        <f>IF($AR125,BB125/$AR125*100,0)</f>
        <v>0</v>
      </c>
      <c r="BE125" s="33"/>
      <c r="BF125" s="88">
        <v>550153</v>
      </c>
      <c r="BG125" s="33"/>
      <c r="BH125" s="22">
        <v>31</v>
      </c>
      <c r="BI125" s="33"/>
      <c r="BJ125" s="114">
        <v>15643</v>
      </c>
      <c r="BK125" s="33"/>
      <c r="BL125" s="114">
        <f>IF(E125,$BJ125,0)</f>
        <v>15643</v>
      </c>
      <c r="BM125" s="33"/>
      <c r="BN125" s="114">
        <f>IF(M125,$BJ125,0)</f>
        <v>15643</v>
      </c>
      <c r="BO125" s="33"/>
      <c r="BP125" s="114">
        <f>IF(S125,$BJ125,0)</f>
        <v>15643</v>
      </c>
      <c r="BQ125" s="33"/>
      <c r="BR125" s="114">
        <f>IF(AF125,$BJ125,0)</f>
        <v>15643</v>
      </c>
      <c r="BS125" s="33"/>
      <c r="BT125" s="114">
        <f>IF(AL125,$BJ125,0)</f>
        <v>15643</v>
      </c>
    </row>
    <row r="126" spans="1:72" ht="8.85" customHeight="1" x14ac:dyDescent="0.3">
      <c r="A126" s="22">
        <v>32</v>
      </c>
      <c r="B126" s="33"/>
      <c r="C126" s="22" t="s">
        <v>161</v>
      </c>
      <c r="D126" s="33"/>
      <c r="E126" s="88">
        <v>1794494</v>
      </c>
      <c r="F126" s="33"/>
      <c r="G126" s="84">
        <f>(E126/$BJ126)</f>
        <v>67.229656826015287</v>
      </c>
      <c r="H126" s="33"/>
      <c r="I126" s="84">
        <f>IF(G$219,G126/G$219*100,0)</f>
        <v>36.536050702558569</v>
      </c>
      <c r="J126" s="33"/>
      <c r="K126" s="88">
        <v>1794494</v>
      </c>
      <c r="L126" s="33"/>
      <c r="M126" s="88">
        <v>1166588</v>
      </c>
      <c r="N126" s="33"/>
      <c r="O126" s="84">
        <f>(M126/$BJ126)</f>
        <v>43.705529746740595</v>
      </c>
      <c r="P126" s="33"/>
      <c r="Q126" s="84">
        <f>IF(O$219,O126/O$219*100,0)</f>
        <v>23.675171385149536</v>
      </c>
      <c r="R126" s="33"/>
      <c r="S126" s="88">
        <v>2233785</v>
      </c>
      <c r="T126" s="33"/>
      <c r="U126" s="84">
        <f>(S126/$BJ126)</f>
        <v>83.68743443728458</v>
      </c>
      <c r="V126" s="33"/>
      <c r="W126" s="84">
        <f>IF(U$219,U126/U$219*100,0)</f>
        <v>73.683569799129643</v>
      </c>
      <c r="X126" s="33"/>
      <c r="Y126" s="88">
        <v>0</v>
      </c>
      <c r="Z126" s="33"/>
      <c r="AA126" s="88">
        <v>821398</v>
      </c>
      <c r="AB126" s="33"/>
      <c r="AC126" s="88">
        <v>0</v>
      </c>
      <c r="AD126" s="33"/>
      <c r="AE126" s="33"/>
      <c r="AF126" s="88">
        <v>224144</v>
      </c>
      <c r="AG126" s="33"/>
      <c r="AH126" s="89">
        <f>(AF126/$BJ126)</f>
        <v>8.3974224486737601</v>
      </c>
      <c r="AI126" s="33"/>
      <c r="AJ126" s="89">
        <f>IF(AH$219,AH126/AH$219*100,0)</f>
        <v>51.281142173107163</v>
      </c>
      <c r="AK126" s="33"/>
      <c r="AL126" s="88">
        <v>2045652</v>
      </c>
      <c r="AM126" s="33"/>
      <c r="AN126" s="84">
        <f>(AL126/$BJ126)</f>
        <v>76.639142814326391</v>
      </c>
      <c r="AO126" s="33"/>
      <c r="AP126" s="84">
        <f>IF(AN$219,AN126/AN$219*100,0)</f>
        <v>198.6692365698519</v>
      </c>
      <c r="AQ126" s="33"/>
      <c r="AR126" s="88">
        <f>(E126+M126+S126+AF126+AL126)</f>
        <v>7464663</v>
      </c>
      <c r="AS126" s="33"/>
      <c r="AT126" s="88">
        <v>1437682</v>
      </c>
      <c r="AU126" s="33"/>
      <c r="AV126" s="89">
        <f>IF($AR126,AT126/$AR126*100,0)</f>
        <v>19.259837985988113</v>
      </c>
      <c r="AW126" s="33"/>
      <c r="AX126" s="88">
        <v>125554</v>
      </c>
      <c r="AY126" s="33"/>
      <c r="AZ126" s="89">
        <f>IF($AR126,AX126/$AR126*100,0)</f>
        <v>1.681978141545037</v>
      </c>
      <c r="BA126" s="33"/>
      <c r="BB126" s="88">
        <v>0</v>
      </c>
      <c r="BC126" s="33"/>
      <c r="BD126" s="89">
        <f>IF($AR126,BB126/$AR126*100,0)</f>
        <v>0</v>
      </c>
      <c r="BE126" s="33"/>
      <c r="BF126" s="88">
        <v>1021789</v>
      </c>
      <c r="BG126" s="33"/>
      <c r="BH126" s="22">
        <v>32</v>
      </c>
      <c r="BI126" s="33"/>
      <c r="BJ126" s="114">
        <v>26692</v>
      </c>
      <c r="BK126" s="33"/>
      <c r="BL126" s="114">
        <f>IF(E126,$BJ126,0)</f>
        <v>26692</v>
      </c>
      <c r="BM126" s="33"/>
      <c r="BN126" s="114">
        <f>IF(M126,$BJ126,0)</f>
        <v>26692</v>
      </c>
      <c r="BO126" s="33"/>
      <c r="BP126" s="114">
        <f>IF(S126,$BJ126,0)</f>
        <v>26692</v>
      </c>
      <c r="BQ126" s="33"/>
      <c r="BR126" s="114">
        <f>IF(AF126,$BJ126,0)</f>
        <v>26692</v>
      </c>
      <c r="BS126" s="33"/>
      <c r="BT126" s="114">
        <f>IF(AL126,$BJ126,0)</f>
        <v>26692</v>
      </c>
    </row>
    <row r="127" spans="1:72" ht="8.85" customHeight="1" x14ac:dyDescent="0.3">
      <c r="A127" s="22">
        <v>33</v>
      </c>
      <c r="B127" s="33"/>
      <c r="C127" s="22" t="s">
        <v>103</v>
      </c>
      <c r="D127" s="33"/>
      <c r="E127" s="88">
        <v>4678688</v>
      </c>
      <c r="F127" s="33"/>
      <c r="G127" s="84">
        <f>(E127/$BJ127)</f>
        <v>83.358953801200855</v>
      </c>
      <c r="H127" s="33"/>
      <c r="I127" s="84">
        <f>IF(G$219,G127/G$219*100,0)</f>
        <v>45.301539623721226</v>
      </c>
      <c r="J127" s="33"/>
      <c r="K127" s="88">
        <v>4678688</v>
      </c>
      <c r="L127" s="33"/>
      <c r="M127" s="88">
        <v>4966411</v>
      </c>
      <c r="N127" s="33"/>
      <c r="O127" s="84">
        <f>(M127/$BJ127)</f>
        <v>88.485238833360057</v>
      </c>
      <c r="P127" s="33"/>
      <c r="Q127" s="84">
        <f>IF(O$219,O127/O$219*100,0)</f>
        <v>47.932222914925745</v>
      </c>
      <c r="R127" s="33"/>
      <c r="S127" s="88">
        <v>6677931</v>
      </c>
      <c r="T127" s="33"/>
      <c r="U127" s="84">
        <f>(S127/$BJ127)</f>
        <v>118.97894061681544</v>
      </c>
      <c r="V127" s="33"/>
      <c r="W127" s="84">
        <f>IF(U$219,U127/U$219*100,0)</f>
        <v>104.75638468921476</v>
      </c>
      <c r="X127" s="33"/>
      <c r="Y127" s="88">
        <v>0</v>
      </c>
      <c r="Z127" s="33"/>
      <c r="AA127" s="88">
        <v>6677931</v>
      </c>
      <c r="AB127" s="33"/>
      <c r="AC127" s="88">
        <v>0</v>
      </c>
      <c r="AD127" s="33"/>
      <c r="AE127" s="33"/>
      <c r="AF127" s="88">
        <v>495857</v>
      </c>
      <c r="AG127" s="33"/>
      <c r="AH127" s="89">
        <f>(AF127/$BJ127)</f>
        <v>8.8345537798207641</v>
      </c>
      <c r="AI127" s="33"/>
      <c r="AJ127" s="89">
        <f>IF(AH$219,AH127/AH$219*100,0)</f>
        <v>53.950603436713052</v>
      </c>
      <c r="AK127" s="33"/>
      <c r="AL127" s="88">
        <v>1440464</v>
      </c>
      <c r="AM127" s="33"/>
      <c r="AN127" s="84">
        <f>(AL127/$BJ127)</f>
        <v>25.664368307588148</v>
      </c>
      <c r="AO127" s="33"/>
      <c r="AP127" s="84">
        <f>IF(AN$219,AN127/AN$219*100,0)</f>
        <v>66.528933799125426</v>
      </c>
      <c r="AQ127" s="33"/>
      <c r="AR127" s="88">
        <f>(E127+M127+S127+AF127+AL127)</f>
        <v>18259351</v>
      </c>
      <c r="AS127" s="33"/>
      <c r="AT127" s="88">
        <v>4913769</v>
      </c>
      <c r="AU127" s="33"/>
      <c r="AV127" s="89">
        <f>IF($AR127,AT127/$AR127*100,0)</f>
        <v>26.910972903691921</v>
      </c>
      <c r="AW127" s="33"/>
      <c r="AX127" s="88">
        <v>383991</v>
      </c>
      <c r="AY127" s="33"/>
      <c r="AZ127" s="89">
        <f>IF($AR127,AX127/$AR127*100,0)</f>
        <v>2.102982740186111</v>
      </c>
      <c r="BA127" s="33"/>
      <c r="BB127" s="88">
        <v>0</v>
      </c>
      <c r="BC127" s="33"/>
      <c r="BD127" s="89">
        <f>IF($AR127,BB127/$AR127*100,0)</f>
        <v>0</v>
      </c>
      <c r="BE127" s="33"/>
      <c r="BF127" s="88">
        <v>3930015</v>
      </c>
      <c r="BG127" s="33"/>
      <c r="BH127" s="22">
        <v>33</v>
      </c>
      <c r="BI127" s="33"/>
      <c r="BJ127" s="114">
        <v>56127</v>
      </c>
      <c r="BK127" s="33"/>
      <c r="BL127" s="114">
        <f>IF(E127,$BJ127,0)</f>
        <v>56127</v>
      </c>
      <c r="BM127" s="33"/>
      <c r="BN127" s="114">
        <f>IF(M127,$BJ127,0)</f>
        <v>56127</v>
      </c>
      <c r="BO127" s="33"/>
      <c r="BP127" s="114">
        <f>IF(S127,$BJ127,0)</f>
        <v>56127</v>
      </c>
      <c r="BQ127" s="33"/>
      <c r="BR127" s="114">
        <f>IF(AF127,$BJ127,0)</f>
        <v>56127</v>
      </c>
      <c r="BS127" s="33"/>
      <c r="BT127" s="114">
        <f>IF(AL127,$BJ127,0)</f>
        <v>56127</v>
      </c>
    </row>
    <row r="128" spans="1:72" ht="8.85" customHeight="1" x14ac:dyDescent="0.3">
      <c r="A128" s="22">
        <v>34</v>
      </c>
      <c r="B128" s="33"/>
      <c r="C128" s="22" t="s">
        <v>162</v>
      </c>
      <c r="D128" s="33"/>
      <c r="E128" s="88">
        <v>15292874</v>
      </c>
      <c r="F128" s="33"/>
      <c r="G128" s="84">
        <f>(E128/$BJ128)</f>
        <v>174.22614382063435</v>
      </c>
      <c r="H128" s="33"/>
      <c r="I128" s="84">
        <f>IF(G$219,G128/G$219*100,0)</f>
        <v>94.683440684747637</v>
      </c>
      <c r="J128" s="33"/>
      <c r="K128" s="88">
        <v>15292874</v>
      </c>
      <c r="L128" s="33"/>
      <c r="M128" s="88">
        <v>15800518</v>
      </c>
      <c r="N128" s="33"/>
      <c r="O128" s="84">
        <f>(M128/$BJ128)</f>
        <v>180.0095470288006</v>
      </c>
      <c r="P128" s="33"/>
      <c r="Q128" s="84">
        <f>IF(O$219,O128/O$219*100,0)</f>
        <v>97.510701770816908</v>
      </c>
      <c r="R128" s="33"/>
      <c r="S128" s="88">
        <v>9216617</v>
      </c>
      <c r="T128" s="33"/>
      <c r="U128" s="84">
        <f>(S128/$BJ128)</f>
        <v>105.00156079110462</v>
      </c>
      <c r="V128" s="33"/>
      <c r="W128" s="84">
        <f>IF(U$219,U128/U$219*100,0)</f>
        <v>92.449838922555841</v>
      </c>
      <c r="X128" s="33"/>
      <c r="Y128" s="88">
        <v>0</v>
      </c>
      <c r="Z128" s="33"/>
      <c r="AA128" s="88">
        <v>9216617</v>
      </c>
      <c r="AB128" s="33"/>
      <c r="AC128" s="88">
        <v>0</v>
      </c>
      <c r="AD128" s="33"/>
      <c r="AE128" s="33"/>
      <c r="AF128" s="88">
        <v>1376295</v>
      </c>
      <c r="AG128" s="33"/>
      <c r="AH128" s="89">
        <f>(AF128/$BJ128)</f>
        <v>15.679627688662048</v>
      </c>
      <c r="AI128" s="33"/>
      <c r="AJ128" s="89">
        <f>IF(AH$219,AH128/AH$219*100,0)</f>
        <v>95.751907402331085</v>
      </c>
      <c r="AK128" s="33"/>
      <c r="AL128" s="88">
        <v>1431536</v>
      </c>
      <c r="AM128" s="33"/>
      <c r="AN128" s="84">
        <f>(AL128/$BJ128)</f>
        <v>16.308968282901933</v>
      </c>
      <c r="AO128" s="33"/>
      <c r="AP128" s="84">
        <f>IF(AN$219,AN128/AN$219*100,0)</f>
        <v>42.277224914373328</v>
      </c>
      <c r="AQ128" s="33"/>
      <c r="AR128" s="88">
        <f>(E128+M128+S128+AF128+AL128)</f>
        <v>43117840</v>
      </c>
      <c r="AS128" s="33"/>
      <c r="AT128" s="88">
        <v>6336064</v>
      </c>
      <c r="AU128" s="33"/>
      <c r="AV128" s="89">
        <f>IF($AR128,AT128/$AR128*100,0)</f>
        <v>14.69476207528021</v>
      </c>
      <c r="AW128" s="33"/>
      <c r="AX128" s="88">
        <v>226643</v>
      </c>
      <c r="AY128" s="33"/>
      <c r="AZ128" s="89">
        <f>IF($AR128,AX128/$AR128*100,0)</f>
        <v>0.52563625636163591</v>
      </c>
      <c r="BA128" s="33"/>
      <c r="BB128" s="88">
        <v>60442</v>
      </c>
      <c r="BC128" s="33"/>
      <c r="BD128" s="89">
        <f>IF($AR128,BB128/$AR128*100,0)</f>
        <v>0.14017863603557135</v>
      </c>
      <c r="BE128" s="33"/>
      <c r="BF128" s="88">
        <v>2995033</v>
      </c>
      <c r="BG128" s="33"/>
      <c r="BH128" s="22">
        <v>34</v>
      </c>
      <c r="BI128" s="33"/>
      <c r="BJ128" s="114">
        <v>87776</v>
      </c>
      <c r="BK128" s="33"/>
      <c r="BL128" s="114">
        <f>IF(E128,$BJ128,0)</f>
        <v>87776</v>
      </c>
      <c r="BM128" s="33"/>
      <c r="BN128" s="114">
        <f>IF(M128,$BJ128,0)</f>
        <v>87776</v>
      </c>
      <c r="BO128" s="33"/>
      <c r="BP128" s="114">
        <f>IF(S128,$BJ128,0)</f>
        <v>87776</v>
      </c>
      <c r="BQ128" s="33"/>
      <c r="BR128" s="114">
        <f>IF(AF128,$BJ128,0)</f>
        <v>87776</v>
      </c>
      <c r="BS128" s="33"/>
      <c r="BT128" s="114">
        <f>IF(AL128,$BJ128,0)</f>
        <v>87776</v>
      </c>
    </row>
    <row r="129" spans="1:72" ht="8.85" customHeight="1" x14ac:dyDescent="0.3">
      <c r="A129" s="22">
        <v>35</v>
      </c>
      <c r="B129" s="33"/>
      <c r="C129" s="22" t="s">
        <v>163</v>
      </c>
      <c r="D129" s="33"/>
      <c r="E129" s="88">
        <v>1853919</v>
      </c>
      <c r="F129" s="33"/>
      <c r="G129" s="84">
        <f>(E129/$BJ129)</f>
        <v>109.49849388695293</v>
      </c>
      <c r="H129" s="33"/>
      <c r="I129" s="84">
        <f>IF(G$219,G129/G$219*100,0)</f>
        <v>59.507109114967506</v>
      </c>
      <c r="J129" s="33"/>
      <c r="K129" s="88">
        <v>1853919</v>
      </c>
      <c r="L129" s="33"/>
      <c r="M129" s="88">
        <v>869370</v>
      </c>
      <c r="N129" s="33"/>
      <c r="O129" s="84">
        <f>(M129/$BJ129)</f>
        <v>51.347823518988839</v>
      </c>
      <c r="P129" s="33"/>
      <c r="Q129" s="84">
        <f>IF(O$219,O129/O$219*100,0)</f>
        <v>27.814981973925924</v>
      </c>
      <c r="R129" s="33"/>
      <c r="S129" s="88">
        <v>2023486</v>
      </c>
      <c r="T129" s="33"/>
      <c r="U129" s="84">
        <f>(S129/$BJ129)</f>
        <v>119.51367314393715</v>
      </c>
      <c r="V129" s="33"/>
      <c r="W129" s="84">
        <f>IF(U$219,U129/U$219*100,0)</f>
        <v>105.2271961288409</v>
      </c>
      <c r="X129" s="33"/>
      <c r="Y129" s="88">
        <v>0</v>
      </c>
      <c r="Z129" s="33"/>
      <c r="AA129" s="88">
        <v>2023486</v>
      </c>
      <c r="AB129" s="33"/>
      <c r="AC129" s="88">
        <v>0</v>
      </c>
      <c r="AD129" s="33"/>
      <c r="AE129" s="33"/>
      <c r="AF129" s="88">
        <v>124808</v>
      </c>
      <c r="AG129" s="33"/>
      <c r="AH129" s="89">
        <f>(AF129/$BJ129)</f>
        <v>7.371566948201524</v>
      </c>
      <c r="AI129" s="33"/>
      <c r="AJ129" s="89">
        <f>IF(AH$219,AH129/AH$219*100,0)</f>
        <v>45.016476784373602</v>
      </c>
      <c r="AK129" s="33"/>
      <c r="AL129" s="88">
        <v>486558</v>
      </c>
      <c r="AM129" s="33"/>
      <c r="AN129" s="84">
        <f>(AL129/$BJ129)</f>
        <v>28.737700076782232</v>
      </c>
      <c r="AO129" s="33"/>
      <c r="AP129" s="84">
        <f>IF(AN$219,AN129/AN$219*100,0)</f>
        <v>74.495834965946983</v>
      </c>
      <c r="AQ129" s="33"/>
      <c r="AR129" s="88">
        <f>(E129+M129+S129+AF129+AL129)</f>
        <v>5358141</v>
      </c>
      <c r="AS129" s="33"/>
      <c r="AT129" s="88">
        <v>2283070</v>
      </c>
      <c r="AU129" s="33"/>
      <c r="AV129" s="89">
        <f>IF($AR129,AT129/$AR129*100,0)</f>
        <v>42.609367689278798</v>
      </c>
      <c r="AW129" s="33"/>
      <c r="AX129" s="88">
        <v>61500</v>
      </c>
      <c r="AY129" s="33"/>
      <c r="AZ129" s="89">
        <f>IF($AR129,AX129/$AR129*100,0)</f>
        <v>1.1477861444855595</v>
      </c>
      <c r="BA129" s="33"/>
      <c r="BB129" s="88">
        <v>0</v>
      </c>
      <c r="BC129" s="33"/>
      <c r="BD129" s="89">
        <f>IF($AR129,BB129/$AR129*100,0)</f>
        <v>0</v>
      </c>
      <c r="BE129" s="33"/>
      <c r="BF129" s="88">
        <v>74302</v>
      </c>
      <c r="BG129" s="33"/>
      <c r="BH129" s="22">
        <v>35</v>
      </c>
      <c r="BI129" s="33"/>
      <c r="BJ129" s="114">
        <v>16931</v>
      </c>
      <c r="BK129" s="33"/>
      <c r="BL129" s="114">
        <f>IF(E129,$BJ129,0)</f>
        <v>16931</v>
      </c>
      <c r="BM129" s="33"/>
      <c r="BN129" s="114">
        <f>IF(M129,$BJ129,0)</f>
        <v>16931</v>
      </c>
      <c r="BO129" s="33"/>
      <c r="BP129" s="114">
        <f>IF(S129,$BJ129,0)</f>
        <v>16931</v>
      </c>
      <c r="BQ129" s="33"/>
      <c r="BR129" s="114">
        <f>IF(AF129,$BJ129,0)</f>
        <v>16931</v>
      </c>
      <c r="BS129" s="33"/>
      <c r="BT129" s="114">
        <f>IF(AL129,$BJ129,0)</f>
        <v>16931</v>
      </c>
    </row>
    <row r="130" spans="1:72" ht="8.85" customHeight="1" x14ac:dyDescent="0.3">
      <c r="A130" s="33"/>
      <c r="B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9"/>
      <c r="AS130" s="33"/>
      <c r="AT130" s="33"/>
      <c r="AU130" s="33"/>
      <c r="AV130" s="33"/>
      <c r="AW130" s="33"/>
      <c r="AX130" s="33"/>
      <c r="AY130" s="33"/>
      <c r="AZ130" s="33"/>
      <c r="BA130" s="33"/>
      <c r="BB130" s="33"/>
      <c r="BC130" s="33"/>
      <c r="BD130" s="33"/>
      <c r="BE130" s="33"/>
      <c r="BF130" s="33"/>
      <c r="BG130" s="33"/>
      <c r="BH130" s="33"/>
      <c r="BI130" s="33"/>
      <c r="BJ130" s="39"/>
      <c r="BK130" s="33"/>
      <c r="BL130" s="33"/>
      <c r="BM130" s="33"/>
      <c r="BN130" s="33"/>
      <c r="BO130" s="33"/>
      <c r="BP130" s="33"/>
      <c r="BQ130" s="33"/>
      <c r="BR130" s="33"/>
      <c r="BS130" s="33"/>
      <c r="BT130" s="33"/>
    </row>
    <row r="131" spans="1:72" ht="8.85" customHeight="1" x14ac:dyDescent="0.3">
      <c r="A131" s="22">
        <v>36</v>
      </c>
      <c r="B131" s="33"/>
      <c r="C131" s="22" t="s">
        <v>164</v>
      </c>
      <c r="D131" s="33"/>
      <c r="E131" s="88">
        <v>3729462</v>
      </c>
      <c r="F131" s="33"/>
      <c r="G131" s="84">
        <f>(E131/$BJ131)</f>
        <v>100.2705275044362</v>
      </c>
      <c r="H131" s="33"/>
      <c r="I131" s="84">
        <f>IF(G$219,G131/G$219*100,0)</f>
        <v>54.492157923030561</v>
      </c>
      <c r="J131" s="33"/>
      <c r="K131" s="88">
        <v>3729462</v>
      </c>
      <c r="L131" s="33"/>
      <c r="M131" s="88">
        <v>3459662</v>
      </c>
      <c r="N131" s="33"/>
      <c r="O131" s="84">
        <f>(M131/$BJ131)</f>
        <v>93.016669355272356</v>
      </c>
      <c r="P131" s="33"/>
      <c r="Q131" s="84">
        <f>IF(O$219,O131/O$219*100,0)</f>
        <v>50.386887000862657</v>
      </c>
      <c r="R131" s="33"/>
      <c r="S131" s="88">
        <v>7865454</v>
      </c>
      <c r="T131" s="33"/>
      <c r="U131" s="84">
        <f>(S131/$BJ131)</f>
        <v>211.4710437167285</v>
      </c>
      <c r="V131" s="33"/>
      <c r="W131" s="84">
        <f>IF(U$219,U131/U$219*100,0)</f>
        <v>186.19212687029471</v>
      </c>
      <c r="X131" s="33"/>
      <c r="Y131" s="88">
        <v>2039968</v>
      </c>
      <c r="Z131" s="33"/>
      <c r="AA131" s="88">
        <v>5825486</v>
      </c>
      <c r="AB131" s="33"/>
      <c r="AC131" s="88">
        <v>0</v>
      </c>
      <c r="AD131" s="33"/>
      <c r="AE131" s="33"/>
      <c r="AF131" s="88">
        <v>589706</v>
      </c>
      <c r="AG131" s="33"/>
      <c r="AH131" s="89">
        <f>(AF131/$BJ131)</f>
        <v>15.854869064902941</v>
      </c>
      <c r="AI131" s="33"/>
      <c r="AJ131" s="89">
        <f>IF(AH$219,AH131/AH$219*100,0)</f>
        <v>96.822066487996636</v>
      </c>
      <c r="AK131" s="33"/>
      <c r="AL131" s="88">
        <v>793670</v>
      </c>
      <c r="AM131" s="33"/>
      <c r="AN131" s="84">
        <f>(AL131/$BJ131)</f>
        <v>21.33865677259773</v>
      </c>
      <c r="AO131" s="33"/>
      <c r="AP131" s="84">
        <f>IF(AN$219,AN131/AN$219*100,0)</f>
        <v>55.315528002560313</v>
      </c>
      <c r="AQ131" s="33"/>
      <c r="AR131" s="88">
        <f>(E131+M131+S131+AF131+AL131)</f>
        <v>16437954</v>
      </c>
      <c r="AS131" s="33"/>
      <c r="AT131" s="88">
        <v>3489587</v>
      </c>
      <c r="AU131" s="33"/>
      <c r="AV131" s="89">
        <f>IF($AR131,AT131/$AR131*100,0)</f>
        <v>21.228840280244125</v>
      </c>
      <c r="AW131" s="33"/>
      <c r="AX131" s="88">
        <v>98048</v>
      </c>
      <c r="AY131" s="33"/>
      <c r="AZ131" s="89">
        <f>IF($AR131,AX131/$AR131*100,0)</f>
        <v>0.59647325938495754</v>
      </c>
      <c r="BA131" s="33"/>
      <c r="BB131" s="88">
        <v>0</v>
      </c>
      <c r="BC131" s="33"/>
      <c r="BD131" s="89">
        <f>IF($AR131,BB131/$AR131*100,0)</f>
        <v>0</v>
      </c>
      <c r="BE131" s="33"/>
      <c r="BF131" s="88">
        <v>1001301</v>
      </c>
      <c r="BG131" s="33"/>
      <c r="BH131" s="22">
        <v>36</v>
      </c>
      <c r="BI131" s="33"/>
      <c r="BJ131" s="114">
        <v>37194</v>
      </c>
      <c r="BK131" s="33"/>
      <c r="BL131" s="114">
        <f>IF(E131,$BJ131,0)</f>
        <v>37194</v>
      </c>
      <c r="BM131" s="33"/>
      <c r="BN131" s="114">
        <f>IF(M131,$BJ131,0)</f>
        <v>37194</v>
      </c>
      <c r="BO131" s="33"/>
      <c r="BP131" s="114">
        <f>IF(S131,$BJ131,0)</f>
        <v>37194</v>
      </c>
      <c r="BQ131" s="33"/>
      <c r="BR131" s="114">
        <f>IF(AF131,$BJ131,0)</f>
        <v>37194</v>
      </c>
      <c r="BS131" s="33"/>
      <c r="BT131" s="114">
        <f>IF(AL131,$BJ131,0)</f>
        <v>37194</v>
      </c>
    </row>
    <row r="132" spans="1:72" ht="8.85" customHeight="1" x14ac:dyDescent="0.3">
      <c r="A132" s="22">
        <v>37</v>
      </c>
      <c r="B132" s="33"/>
      <c r="C132" s="22" t="s">
        <v>165</v>
      </c>
      <c r="D132" s="33"/>
      <c r="E132" s="88">
        <v>3463174</v>
      </c>
      <c r="F132" s="33"/>
      <c r="G132" s="84">
        <f>(E132/$BJ132)</f>
        <v>149.42932343803935</v>
      </c>
      <c r="H132" s="33"/>
      <c r="I132" s="84">
        <f>IF(G$219,G132/G$219*100,0)</f>
        <v>81.207574087580213</v>
      </c>
      <c r="J132" s="33"/>
      <c r="K132" s="88">
        <v>3463174</v>
      </c>
      <c r="L132" s="33"/>
      <c r="M132" s="88">
        <v>4681525</v>
      </c>
      <c r="N132" s="33"/>
      <c r="O132" s="84">
        <f>(M132/$BJ132)</f>
        <v>201.99883500172592</v>
      </c>
      <c r="P132" s="33"/>
      <c r="Q132" s="84">
        <f>IF(O$219,O132/O$219*100,0)</f>
        <v>109.42224167007278</v>
      </c>
      <c r="R132" s="33"/>
      <c r="S132" s="88">
        <v>492725</v>
      </c>
      <c r="T132" s="33"/>
      <c r="U132" s="84">
        <f>(S132/$BJ132)</f>
        <v>21.260139799792888</v>
      </c>
      <c r="V132" s="33"/>
      <c r="W132" s="84">
        <f>IF(U$219,U132/U$219*100,0)</f>
        <v>18.718736037382612</v>
      </c>
      <c r="X132" s="33"/>
      <c r="Y132" s="88">
        <v>0</v>
      </c>
      <c r="Z132" s="33"/>
      <c r="AA132" s="88">
        <v>492725</v>
      </c>
      <c r="AB132" s="33"/>
      <c r="AC132" s="88">
        <v>0</v>
      </c>
      <c r="AD132" s="33"/>
      <c r="AE132" s="33"/>
      <c r="AF132" s="88">
        <v>685021</v>
      </c>
      <c r="AG132" s="33"/>
      <c r="AH132" s="89">
        <f>(AF132/$BJ132)</f>
        <v>29.557343803935105</v>
      </c>
      <c r="AI132" s="33"/>
      <c r="AJ132" s="89">
        <f>IF(AH$219,AH132/AH$219*100,0)</f>
        <v>180.49995211428126</v>
      </c>
      <c r="AK132" s="33"/>
      <c r="AL132" s="88">
        <v>1822782</v>
      </c>
      <c r="AM132" s="33"/>
      <c r="AN132" s="84">
        <f>(AL132/$BJ132)</f>
        <v>78.649551259924053</v>
      </c>
      <c r="AO132" s="33"/>
      <c r="AP132" s="84">
        <f>IF(AN$219,AN132/AN$219*100,0)</f>
        <v>203.88075507610804</v>
      </c>
      <c r="AQ132" s="33"/>
      <c r="AR132" s="88">
        <f>(E132+M132+S132+AF132+AL132)</f>
        <v>11145227</v>
      </c>
      <c r="AS132" s="33"/>
      <c r="AT132" s="88">
        <v>1143923</v>
      </c>
      <c r="AU132" s="33"/>
      <c r="AV132" s="89">
        <f>IF($AR132,AT132/$AR132*100,0)</f>
        <v>10.263792742848574</v>
      </c>
      <c r="AW132" s="33"/>
      <c r="AX132" s="88">
        <v>49956</v>
      </c>
      <c r="AY132" s="33"/>
      <c r="AZ132" s="89">
        <f>IF($AR132,AX132/$AR132*100,0)</f>
        <v>0.44822774807547666</v>
      </c>
      <c r="BA132" s="33"/>
      <c r="BB132" s="88">
        <v>0</v>
      </c>
      <c r="BC132" s="33"/>
      <c r="BD132" s="89">
        <f>IF($AR132,BB132/$AR132*100,0)</f>
        <v>0</v>
      </c>
      <c r="BE132" s="33"/>
      <c r="BF132" s="88">
        <v>646800</v>
      </c>
      <c r="BG132" s="33"/>
      <c r="BH132" s="22">
        <v>37</v>
      </c>
      <c r="BI132" s="33"/>
      <c r="BJ132" s="114">
        <v>23176</v>
      </c>
      <c r="BK132" s="33"/>
      <c r="BL132" s="114">
        <f>IF(E132,$BJ132,0)</f>
        <v>23176</v>
      </c>
      <c r="BM132" s="33"/>
      <c r="BN132" s="114">
        <f>IF(M132,$BJ132,0)</f>
        <v>23176</v>
      </c>
      <c r="BO132" s="33"/>
      <c r="BP132" s="114">
        <f>IF(S132,$BJ132,0)</f>
        <v>23176</v>
      </c>
      <c r="BQ132" s="33"/>
      <c r="BR132" s="114">
        <f>IF(AF132,$BJ132,0)</f>
        <v>23176</v>
      </c>
      <c r="BS132" s="33"/>
      <c r="BT132" s="114">
        <f>IF(AL132,$BJ132,0)</f>
        <v>23176</v>
      </c>
    </row>
    <row r="133" spans="1:72" ht="8.85" customHeight="1" x14ac:dyDescent="0.3">
      <c r="A133" s="22">
        <v>38</v>
      </c>
      <c r="B133" s="33"/>
      <c r="C133" s="22" t="s">
        <v>166</v>
      </c>
      <c r="D133" s="33"/>
      <c r="E133" s="88">
        <v>1522961</v>
      </c>
      <c r="F133" s="33"/>
      <c r="G133" s="84">
        <f>(E133/$BJ133)</f>
        <v>99.345140247879968</v>
      </c>
      <c r="H133" s="33"/>
      <c r="I133" s="84">
        <f>IF(G$219,G133/G$219*100,0)</f>
        <v>53.989254928708604</v>
      </c>
      <c r="J133" s="33"/>
      <c r="K133" s="88">
        <v>1522961</v>
      </c>
      <c r="L133" s="33"/>
      <c r="M133" s="88">
        <v>688596</v>
      </c>
      <c r="N133" s="33"/>
      <c r="O133" s="84">
        <f>(M133/$BJ133)</f>
        <v>44.918199608610564</v>
      </c>
      <c r="P133" s="33"/>
      <c r="Q133" s="84">
        <f>IF(O$219,O133/O$219*100,0)</f>
        <v>24.332071484055628</v>
      </c>
      <c r="R133" s="33"/>
      <c r="S133" s="88">
        <v>1793080</v>
      </c>
      <c r="T133" s="33"/>
      <c r="U133" s="84">
        <f>(S133/$BJ133)</f>
        <v>116.96542726679714</v>
      </c>
      <c r="V133" s="33"/>
      <c r="W133" s="84">
        <f>IF(U$219,U133/U$219*100,0)</f>
        <v>102.98356356660361</v>
      </c>
      <c r="X133" s="33"/>
      <c r="Y133" s="88">
        <v>0</v>
      </c>
      <c r="Z133" s="33"/>
      <c r="AA133" s="88">
        <v>1793080</v>
      </c>
      <c r="AB133" s="33"/>
      <c r="AC133" s="88">
        <v>0</v>
      </c>
      <c r="AD133" s="33"/>
      <c r="AE133" s="33"/>
      <c r="AF133" s="88">
        <v>161768</v>
      </c>
      <c r="AG133" s="33"/>
      <c r="AH133" s="89">
        <f>(AF133/$BJ133)</f>
        <v>10.552380952380952</v>
      </c>
      <c r="AI133" s="33"/>
      <c r="AJ133" s="89">
        <f>IF(AH$219,AH133/AH$219*100,0)</f>
        <v>64.440981883589743</v>
      </c>
      <c r="AK133" s="33"/>
      <c r="AL133" s="88">
        <v>150315</v>
      </c>
      <c r="AM133" s="33"/>
      <c r="AN133" s="84">
        <f>(AL133/$BJ133)</f>
        <v>9.8052837573385521</v>
      </c>
      <c r="AO133" s="33"/>
      <c r="AP133" s="84">
        <f>IF(AN$219,AN133/AN$219*100,0)</f>
        <v>25.417928318178838</v>
      </c>
      <c r="AQ133" s="33"/>
      <c r="AR133" s="88">
        <f>(E133+M133+S133+AF133+AL133)</f>
        <v>4316720</v>
      </c>
      <c r="AS133" s="33"/>
      <c r="AT133" s="88">
        <v>2225578</v>
      </c>
      <c r="AU133" s="33"/>
      <c r="AV133" s="89">
        <f>IF($AR133,AT133/$AR133*100,0)</f>
        <v>51.557154506199154</v>
      </c>
      <c r="AW133" s="33"/>
      <c r="AX133" s="88">
        <v>93290</v>
      </c>
      <c r="AY133" s="33"/>
      <c r="AZ133" s="89">
        <f>IF($AR133,AX133/$AR133*100,0)</f>
        <v>2.1611315999184568</v>
      </c>
      <c r="BA133" s="33"/>
      <c r="BB133" s="88">
        <v>0</v>
      </c>
      <c r="BC133" s="33"/>
      <c r="BD133" s="89">
        <f>IF($AR133,BB133/$AR133*100,0)</f>
        <v>0</v>
      </c>
      <c r="BE133" s="33"/>
      <c r="BF133" s="88">
        <v>17922</v>
      </c>
      <c r="BG133" s="33"/>
      <c r="BH133" s="22">
        <v>38</v>
      </c>
      <c r="BI133" s="33"/>
      <c r="BJ133" s="114">
        <v>15330</v>
      </c>
      <c r="BK133" s="33"/>
      <c r="BL133" s="114">
        <f>IF(E133,$BJ133,0)</f>
        <v>15330</v>
      </c>
      <c r="BM133" s="33"/>
      <c r="BN133" s="114">
        <f>IF(M133,$BJ133,0)</f>
        <v>15330</v>
      </c>
      <c r="BO133" s="33"/>
      <c r="BP133" s="114">
        <f>IF(S133,$BJ133,0)</f>
        <v>15330</v>
      </c>
      <c r="BQ133" s="33"/>
      <c r="BR133" s="114">
        <f>IF(AF133,$BJ133,0)</f>
        <v>15330</v>
      </c>
      <c r="BS133" s="33"/>
      <c r="BT133" s="114">
        <f>IF(AL133,$BJ133,0)</f>
        <v>15330</v>
      </c>
    </row>
    <row r="134" spans="1:72" ht="8.85" customHeight="1" x14ac:dyDescent="0.3">
      <c r="A134" s="22">
        <v>39</v>
      </c>
      <c r="B134" s="33"/>
      <c r="C134" s="22" t="s">
        <v>167</v>
      </c>
      <c r="D134" s="33"/>
      <c r="E134" s="88">
        <v>3468964</v>
      </c>
      <c r="F134" s="33"/>
      <c r="G134" s="84">
        <f>(E134/$BJ134)</f>
        <v>173.80449922340799</v>
      </c>
      <c r="H134" s="33"/>
      <c r="I134" s="84">
        <f>IF(G$219,G134/G$219*100,0)</f>
        <v>94.454297340723286</v>
      </c>
      <c r="J134" s="33"/>
      <c r="K134" s="88">
        <v>3468964</v>
      </c>
      <c r="L134" s="33"/>
      <c r="M134" s="88">
        <v>1929489</v>
      </c>
      <c r="N134" s="33"/>
      <c r="O134" s="84">
        <f>(M134/$BJ134)</f>
        <v>96.672628889222906</v>
      </c>
      <c r="P134" s="33"/>
      <c r="Q134" s="84">
        <f>IF(O$219,O134/O$219*100,0)</f>
        <v>52.367310737744731</v>
      </c>
      <c r="R134" s="33"/>
      <c r="S134" s="88">
        <v>2338539</v>
      </c>
      <c r="T134" s="33"/>
      <c r="U134" s="84">
        <f>(S134/$BJ134)</f>
        <v>117.16714264241695</v>
      </c>
      <c r="V134" s="33"/>
      <c r="W134" s="84">
        <f>IF(U$219,U134/U$219*100,0)</f>
        <v>103.16116620263827</v>
      </c>
      <c r="X134" s="33"/>
      <c r="Y134" s="88">
        <v>0</v>
      </c>
      <c r="Z134" s="33"/>
      <c r="AA134" s="88">
        <v>2206461</v>
      </c>
      <c r="AB134" s="33"/>
      <c r="AC134" s="88">
        <v>0</v>
      </c>
      <c r="AD134" s="33"/>
      <c r="AE134" s="33"/>
      <c r="AF134" s="88">
        <v>314740</v>
      </c>
      <c r="AG134" s="33"/>
      <c r="AH134" s="89">
        <f>(AF134/$BJ134)</f>
        <v>15.769327120597225</v>
      </c>
      <c r="AI134" s="33"/>
      <c r="AJ134" s="89">
        <f>IF(AH$219,AH134/AH$219*100,0)</f>
        <v>96.29968135916485</v>
      </c>
      <c r="AK134" s="33"/>
      <c r="AL134" s="88">
        <v>400101</v>
      </c>
      <c r="AM134" s="33"/>
      <c r="AN134" s="84">
        <f>(AL134/$BJ134)</f>
        <v>20.046144596422668</v>
      </c>
      <c r="AO134" s="33"/>
      <c r="AP134" s="84">
        <f>IF(AN$219,AN134/AN$219*100,0)</f>
        <v>51.964989389151704</v>
      </c>
      <c r="AQ134" s="33"/>
      <c r="AR134" s="88">
        <f>(E134+M134+S134+AF134+AL134)</f>
        <v>8451833</v>
      </c>
      <c r="AS134" s="33"/>
      <c r="AT134" s="88">
        <v>1635711</v>
      </c>
      <c r="AU134" s="33"/>
      <c r="AV134" s="89">
        <f>IF($AR134,AT134/$AR134*100,0)</f>
        <v>19.353328443664232</v>
      </c>
      <c r="AW134" s="33"/>
      <c r="AX134" s="88">
        <v>124874</v>
      </c>
      <c r="AY134" s="33"/>
      <c r="AZ134" s="89">
        <f>IF($AR134,AX134/$AR134*100,0)</f>
        <v>1.4774783174253443</v>
      </c>
      <c r="BA134" s="33"/>
      <c r="BB134" s="88">
        <v>0</v>
      </c>
      <c r="BC134" s="33"/>
      <c r="BD134" s="89">
        <f>IF($AR134,BB134/$AR134*100,0)</f>
        <v>0</v>
      </c>
      <c r="BE134" s="33"/>
      <c r="BF134" s="88">
        <v>850449</v>
      </c>
      <c r="BG134" s="33"/>
      <c r="BH134" s="22">
        <v>39</v>
      </c>
      <c r="BI134" s="33"/>
      <c r="BJ134" s="114">
        <v>19959</v>
      </c>
      <c r="BK134" s="33"/>
      <c r="BL134" s="114">
        <f>IF(E134,$BJ134,0)</f>
        <v>19959</v>
      </c>
      <c r="BM134" s="33"/>
      <c r="BN134" s="114">
        <f>IF(M134,$BJ134,0)</f>
        <v>19959</v>
      </c>
      <c r="BO134" s="33"/>
      <c r="BP134" s="114">
        <f>IF(S134,$BJ134,0)</f>
        <v>19959</v>
      </c>
      <c r="BQ134" s="33"/>
      <c r="BR134" s="114">
        <f>IF(AF134,$BJ134,0)</f>
        <v>19959</v>
      </c>
      <c r="BS134" s="33"/>
      <c r="BT134" s="114">
        <f>IF(AL134,$BJ134,0)</f>
        <v>19959</v>
      </c>
    </row>
    <row r="135" spans="1:72" ht="8.85" customHeight="1" x14ac:dyDescent="0.3">
      <c r="A135" s="22">
        <v>40</v>
      </c>
      <c r="B135" s="33"/>
      <c r="C135" s="22" t="s">
        <v>168</v>
      </c>
      <c r="D135" s="33"/>
      <c r="E135" s="118">
        <v>1945373</v>
      </c>
      <c r="F135" s="33"/>
      <c r="G135" s="84">
        <f>(E135/$BJ135)</f>
        <v>169.56096923211018</v>
      </c>
      <c r="H135" s="33"/>
      <c r="I135" s="84">
        <f>IF(G$219,G135/G$219*100,0)</f>
        <v>92.148145052587722</v>
      </c>
      <c r="J135" s="33"/>
      <c r="K135" s="118">
        <v>1945373</v>
      </c>
      <c r="L135" s="33"/>
      <c r="M135" s="118">
        <v>229769</v>
      </c>
      <c r="N135" s="33"/>
      <c r="O135" s="84">
        <f>(M135/$BJ135)</f>
        <v>20.02693279874488</v>
      </c>
      <c r="P135" s="33"/>
      <c r="Q135" s="84">
        <f>IF(O$219,O135/O$219*100,0)</f>
        <v>10.848537223473816</v>
      </c>
      <c r="R135" s="33"/>
      <c r="S135" s="118">
        <v>2163964</v>
      </c>
      <c r="T135" s="33"/>
      <c r="U135" s="84">
        <f>(S135/$BJ135)</f>
        <v>188.61361457334613</v>
      </c>
      <c r="V135" s="33"/>
      <c r="W135" s="84">
        <f>IF(U$219,U135/U$219*100,0)</f>
        <v>166.06703895190202</v>
      </c>
      <c r="X135" s="33"/>
      <c r="Y135" s="118">
        <v>0</v>
      </c>
      <c r="Z135" s="33"/>
      <c r="AA135" s="118">
        <v>2122214</v>
      </c>
      <c r="AB135" s="33"/>
      <c r="AC135" s="118">
        <v>41750</v>
      </c>
      <c r="AD135" s="33"/>
      <c r="AE135" s="33"/>
      <c r="AF135" s="118">
        <v>164149</v>
      </c>
      <c r="AG135" s="33"/>
      <c r="AH135" s="89">
        <f>(AF135/$BJ135)</f>
        <v>14.307417414799966</v>
      </c>
      <c r="AI135" s="33"/>
      <c r="AJ135" s="89">
        <f>IF(AH$219,AH135/AH$219*100,0)</f>
        <v>87.372132468365081</v>
      </c>
      <c r="AK135" s="33"/>
      <c r="AL135" s="118">
        <v>168614</v>
      </c>
      <c r="AM135" s="33"/>
      <c r="AN135" s="84">
        <f>(AL135/$BJ135)</f>
        <v>14.696591998605422</v>
      </c>
      <c r="AO135" s="33"/>
      <c r="AP135" s="84">
        <f>IF(AN$219,AN135/AN$219*100,0)</f>
        <v>38.097512645923445</v>
      </c>
      <c r="AQ135" s="33"/>
      <c r="AR135" s="118">
        <f>(E135+M135+S135+AF135+AL135)</f>
        <v>4671869</v>
      </c>
      <c r="AS135" s="33"/>
      <c r="AT135" s="118">
        <v>2492549</v>
      </c>
      <c r="AU135" s="33"/>
      <c r="AV135" s="89">
        <f>IF($AR135,AT135/$AR135*100,0)</f>
        <v>53.352287917319593</v>
      </c>
      <c r="AW135" s="33"/>
      <c r="AX135" s="118">
        <v>11040</v>
      </c>
      <c r="AY135" s="33"/>
      <c r="AZ135" s="89">
        <f>IF($AR135,AX135/$AR135*100,0)</f>
        <v>0.23630799579354642</v>
      </c>
      <c r="BA135" s="33"/>
      <c r="BB135" s="118">
        <v>0</v>
      </c>
      <c r="BC135" s="33"/>
      <c r="BD135" s="89">
        <f>IF($AR135,BB135/$AR135*100,0)</f>
        <v>0</v>
      </c>
      <c r="BE135" s="33"/>
      <c r="BF135" s="118">
        <v>106608</v>
      </c>
      <c r="BG135" s="33"/>
      <c r="BH135" s="22">
        <v>40</v>
      </c>
      <c r="BI135" s="33"/>
      <c r="BJ135" s="139">
        <v>11473</v>
      </c>
      <c r="BK135" s="33"/>
      <c r="BL135" s="139">
        <f>IF(E135,$BJ135,0)</f>
        <v>11473</v>
      </c>
      <c r="BM135" s="33"/>
      <c r="BN135" s="114">
        <f>IF(M135,$BJ135,0)</f>
        <v>11473</v>
      </c>
      <c r="BO135" s="33"/>
      <c r="BP135" s="114">
        <f>IF(S135,$BJ135,0)</f>
        <v>11473</v>
      </c>
      <c r="BQ135" s="33"/>
      <c r="BR135" s="114">
        <f>IF(AF135,$BJ135,0)</f>
        <v>11473</v>
      </c>
      <c r="BS135" s="33"/>
      <c r="BT135" s="114">
        <f>IF(AL135,$BJ135,0)</f>
        <v>11473</v>
      </c>
    </row>
    <row r="136" spans="1:72" ht="8.85" customHeight="1" x14ac:dyDescent="0.3">
      <c r="A136" s="41"/>
      <c r="B136" s="33"/>
      <c r="D136" s="33"/>
      <c r="E136" s="39"/>
      <c r="F136" s="33"/>
      <c r="G136" s="33"/>
      <c r="H136" s="33"/>
      <c r="I136" s="33"/>
      <c r="J136" s="33"/>
      <c r="K136" s="39"/>
      <c r="L136" s="33"/>
      <c r="M136" s="39"/>
      <c r="N136" s="33"/>
      <c r="O136" s="33"/>
      <c r="P136" s="33"/>
      <c r="Q136" s="33"/>
      <c r="R136" s="33"/>
      <c r="S136" s="39"/>
      <c r="T136" s="33"/>
      <c r="U136" s="33"/>
      <c r="V136" s="33"/>
      <c r="W136" s="33"/>
      <c r="X136" s="33"/>
      <c r="Y136" s="39"/>
      <c r="Z136" s="33"/>
      <c r="AA136" s="39"/>
      <c r="AB136" s="33"/>
      <c r="AC136" s="39"/>
      <c r="AD136" s="33"/>
      <c r="AE136" s="33"/>
      <c r="AF136" s="39"/>
      <c r="AG136" s="33"/>
      <c r="AH136" s="33"/>
      <c r="AI136" s="33"/>
      <c r="AJ136" s="33"/>
      <c r="AK136" s="33"/>
      <c r="AL136" s="39"/>
      <c r="AM136" s="33"/>
      <c r="AN136" s="33"/>
      <c r="AO136" s="33"/>
      <c r="AP136" s="33"/>
      <c r="AQ136" s="33"/>
      <c r="AR136" s="39"/>
      <c r="AS136" s="33"/>
      <c r="AT136" s="39"/>
      <c r="AU136" s="33"/>
      <c r="AV136" s="33"/>
      <c r="AW136" s="33"/>
      <c r="AX136" s="39"/>
      <c r="AY136" s="33"/>
      <c r="AZ136" s="33"/>
      <c r="BA136" s="33"/>
      <c r="BB136" s="39"/>
      <c r="BC136" s="33"/>
      <c r="BD136" s="33"/>
      <c r="BE136" s="33"/>
      <c r="BF136" s="39"/>
      <c r="BG136" s="33"/>
      <c r="BH136" s="41"/>
      <c r="BI136" s="33"/>
      <c r="BJ136" s="39"/>
      <c r="BK136" s="33"/>
      <c r="BL136" s="33"/>
      <c r="BM136" s="33"/>
      <c r="BN136" s="33"/>
      <c r="BO136" s="33"/>
      <c r="BP136" s="33"/>
      <c r="BQ136" s="33"/>
      <c r="BR136" s="33"/>
      <c r="BS136" s="33"/>
      <c r="BT136" s="33"/>
    </row>
    <row r="137" spans="1:72" ht="8.85" customHeight="1" x14ac:dyDescent="0.3">
      <c r="A137" s="22">
        <v>41</v>
      </c>
      <c r="B137" s="33"/>
      <c r="C137" s="22" t="s">
        <v>169</v>
      </c>
      <c r="D137" s="33"/>
      <c r="E137" s="88">
        <v>3999371</v>
      </c>
      <c r="F137" s="33"/>
      <c r="G137" s="84">
        <f>(E137/$BJ137)</f>
        <v>115.43195659075822</v>
      </c>
      <c r="H137" s="33"/>
      <c r="I137" s="84">
        <f>IF(G$219,G137/G$219*100,0)</f>
        <v>62.731657691037022</v>
      </c>
      <c r="J137" s="33"/>
      <c r="K137" s="88">
        <v>3999371</v>
      </c>
      <c r="L137" s="33"/>
      <c r="M137" s="88">
        <v>1145270</v>
      </c>
      <c r="N137" s="33"/>
      <c r="O137" s="84">
        <f>(M137/$BJ137)</f>
        <v>33.055387190810173</v>
      </c>
      <c r="P137" s="33"/>
      <c r="Q137" s="84">
        <f>IF(O$219,O137/O$219*100,0)</f>
        <v>17.90601696123522</v>
      </c>
      <c r="R137" s="33"/>
      <c r="S137" s="88">
        <v>6046721</v>
      </c>
      <c r="T137" s="33"/>
      <c r="U137" s="84">
        <f>(S137/$BJ137)</f>
        <v>174.52365284151585</v>
      </c>
      <c r="V137" s="33"/>
      <c r="W137" s="84">
        <f>IF(U$219,U137/U$219*100,0)</f>
        <v>153.66136914358202</v>
      </c>
      <c r="X137" s="33"/>
      <c r="Y137" s="88">
        <v>0</v>
      </c>
      <c r="Z137" s="33"/>
      <c r="AA137" s="88">
        <v>5531779</v>
      </c>
      <c r="AB137" s="33"/>
      <c r="AC137" s="88">
        <v>0</v>
      </c>
      <c r="AD137" s="33"/>
      <c r="AE137" s="33"/>
      <c r="AF137" s="88">
        <v>187837</v>
      </c>
      <c r="AG137" s="33"/>
      <c r="AH137" s="89">
        <f>(AF137/$BJ137)</f>
        <v>5.4214506306462322</v>
      </c>
      <c r="AI137" s="33"/>
      <c r="AJ137" s="89">
        <f>IF(AH$219,AH137/AH$219*100,0)</f>
        <v>33.107561549265576</v>
      </c>
      <c r="AK137" s="33"/>
      <c r="AL137" s="88">
        <v>273474</v>
      </c>
      <c r="AM137" s="33"/>
      <c r="AN137" s="84">
        <f>(AL137/$BJ137)</f>
        <v>7.8931509221577629</v>
      </c>
      <c r="AO137" s="33"/>
      <c r="AP137" s="84">
        <f>IF(AN$219,AN137/AN$219*100,0)</f>
        <v>20.461166582131586</v>
      </c>
      <c r="AQ137" s="33"/>
      <c r="AR137" s="88">
        <f>(E137+M137+S137+AF137+AL137)</f>
        <v>11652673</v>
      </c>
      <c r="AS137" s="33"/>
      <c r="AT137" s="88">
        <v>4817845</v>
      </c>
      <c r="AU137" s="33"/>
      <c r="AV137" s="89">
        <f>IF($AR137,AT137/$AR137*100,0)</f>
        <v>41.345406328659529</v>
      </c>
      <c r="AW137" s="33"/>
      <c r="AX137" s="88">
        <v>19664</v>
      </c>
      <c r="AY137" s="33"/>
      <c r="AZ137" s="89">
        <f>IF($AR137,AX137/$AR137*100,0)</f>
        <v>0.16875098099809374</v>
      </c>
      <c r="BA137" s="33"/>
      <c r="BB137" s="88">
        <v>91125</v>
      </c>
      <c r="BC137" s="33"/>
      <c r="BD137" s="89">
        <f>IF($AR137,BB137/$AR137*100,0)</f>
        <v>0.7820094153504521</v>
      </c>
      <c r="BE137" s="33"/>
      <c r="BF137" s="88">
        <v>478003</v>
      </c>
      <c r="BG137" s="33"/>
      <c r="BH137" s="22">
        <v>41</v>
      </c>
      <c r="BI137" s="33"/>
      <c r="BJ137" s="114">
        <v>34647</v>
      </c>
      <c r="BK137" s="33"/>
      <c r="BL137" s="114">
        <f>IF(E137,$BJ137,0)</f>
        <v>34647</v>
      </c>
      <c r="BM137" s="33"/>
      <c r="BN137" s="114">
        <f>IF(M137,$BJ137,0)</f>
        <v>34647</v>
      </c>
      <c r="BO137" s="33"/>
      <c r="BP137" s="114">
        <f>IF(S137,$BJ137,0)</f>
        <v>34647</v>
      </c>
      <c r="BQ137" s="33"/>
      <c r="BR137" s="114">
        <f>IF(AF137,$BJ137,0)</f>
        <v>34647</v>
      </c>
      <c r="BS137" s="33"/>
      <c r="BT137" s="114">
        <f>IF(AL137,$BJ137,0)</f>
        <v>34647</v>
      </c>
    </row>
    <row r="138" spans="1:72" ht="8.85" customHeight="1" x14ac:dyDescent="0.3">
      <c r="A138" s="22">
        <v>42</v>
      </c>
      <c r="B138" s="33"/>
      <c r="C138" s="22" t="s">
        <v>170</v>
      </c>
      <c r="D138" s="33"/>
      <c r="E138" s="88">
        <v>26788707</v>
      </c>
      <c r="F138" s="33"/>
      <c r="G138" s="84">
        <f>(E138/$BJ138)</f>
        <v>249.52920629302236</v>
      </c>
      <c r="H138" s="33"/>
      <c r="I138" s="84">
        <f>IF(G$219,G138/G$219*100,0)</f>
        <v>135.60699493803168</v>
      </c>
      <c r="J138" s="33"/>
      <c r="K138" s="88">
        <v>26788707</v>
      </c>
      <c r="L138" s="33"/>
      <c r="M138" s="88">
        <v>29604717</v>
      </c>
      <c r="N138" s="33"/>
      <c r="O138" s="84">
        <f>(M138/$BJ138)</f>
        <v>275.75954059819111</v>
      </c>
      <c r="P138" s="33"/>
      <c r="Q138" s="84">
        <f>IF(O$219,O138/O$219*100,0)</f>
        <v>149.37822336403917</v>
      </c>
      <c r="R138" s="33"/>
      <c r="S138" s="88">
        <v>11169834</v>
      </c>
      <c r="T138" s="33"/>
      <c r="U138" s="84">
        <f>(S138/$BJ138)</f>
        <v>104.0438350550034</v>
      </c>
      <c r="V138" s="33"/>
      <c r="W138" s="84">
        <f>IF(U$219,U138/U$219*100,0)</f>
        <v>91.606598218632456</v>
      </c>
      <c r="X138" s="33"/>
      <c r="Y138" s="88">
        <v>0</v>
      </c>
      <c r="Z138" s="33"/>
      <c r="AA138" s="88">
        <v>10131716</v>
      </c>
      <c r="AB138" s="33"/>
      <c r="AC138" s="88">
        <v>531348</v>
      </c>
      <c r="AD138" s="33"/>
      <c r="AE138" s="33"/>
      <c r="AF138" s="88">
        <v>1846060</v>
      </c>
      <c r="AG138" s="33"/>
      <c r="AH138" s="89">
        <f>(AF138/$BJ138)</f>
        <v>17.195525210279722</v>
      </c>
      <c r="AI138" s="33"/>
      <c r="AJ138" s="89">
        <f>IF(AH$219,AH138/AH$219*100,0)</f>
        <v>105.00914756156756</v>
      </c>
      <c r="AK138" s="33"/>
      <c r="AL138" s="88">
        <v>1098330</v>
      </c>
      <c r="AM138" s="33"/>
      <c r="AN138" s="84">
        <f>(AL138/$BJ138)</f>
        <v>10.230632376090986</v>
      </c>
      <c r="AO138" s="33"/>
      <c r="AP138" s="84">
        <f>IF(AN$219,AN138/AN$219*100,0)</f>
        <v>26.520546148447554</v>
      </c>
      <c r="AQ138" s="33"/>
      <c r="AR138" s="88">
        <f>(E138+M138+S138+AF138+AL138)</f>
        <v>70507648</v>
      </c>
      <c r="AS138" s="33"/>
      <c r="AT138" s="88">
        <v>8060806</v>
      </c>
      <c r="AU138" s="33"/>
      <c r="AV138" s="89">
        <f>IF($AR138,AT138/$AR138*100,0)</f>
        <v>11.432527149395197</v>
      </c>
      <c r="AW138" s="33"/>
      <c r="AX138" s="88">
        <v>748437</v>
      </c>
      <c r="AY138" s="33"/>
      <c r="AZ138" s="89">
        <f>IF($AR138,AX138/$AR138*100,0)</f>
        <v>1.0614976122873934</v>
      </c>
      <c r="BA138" s="33"/>
      <c r="BB138" s="88">
        <v>59826</v>
      </c>
      <c r="BC138" s="33"/>
      <c r="BD138" s="89">
        <f>IF($AR138,BB138/$AR138*100,0)</f>
        <v>8.4850369707411041E-2</v>
      </c>
      <c r="BE138" s="33"/>
      <c r="BF138" s="88">
        <v>3433630</v>
      </c>
      <c r="BG138" s="33"/>
      <c r="BH138" s="22">
        <v>42</v>
      </c>
      <c r="BI138" s="33"/>
      <c r="BJ138" s="114">
        <v>107357</v>
      </c>
      <c r="BK138" s="33"/>
      <c r="BL138" s="114">
        <f>IF(E138,$BJ138,0)</f>
        <v>107357</v>
      </c>
      <c r="BM138" s="33"/>
      <c r="BN138" s="114">
        <f>IF(M138,$BJ138,0)</f>
        <v>107357</v>
      </c>
      <c r="BO138" s="33"/>
      <c r="BP138" s="114">
        <f>IF(S138,$BJ138,0)</f>
        <v>107357</v>
      </c>
      <c r="BQ138" s="33"/>
      <c r="BR138" s="114">
        <f>IF(AF138,$BJ138,0)</f>
        <v>107357</v>
      </c>
      <c r="BS138" s="33"/>
      <c r="BT138" s="114">
        <f>IF(AL138,$BJ138,0)</f>
        <v>107357</v>
      </c>
    </row>
    <row r="139" spans="1:72" ht="8.85" customHeight="1" x14ac:dyDescent="0.3">
      <c r="A139" s="22">
        <v>43</v>
      </c>
      <c r="B139" s="33"/>
      <c r="C139" s="22" t="s">
        <v>171</v>
      </c>
      <c r="D139" s="33"/>
      <c r="E139" s="88">
        <v>78696556</v>
      </c>
      <c r="F139" s="33"/>
      <c r="G139" s="84">
        <f>(E139/$BJ139)</f>
        <v>240.66740266611211</v>
      </c>
      <c r="H139" s="33"/>
      <c r="I139" s="84">
        <f>IF(G$219,G139/G$219*100,0)</f>
        <v>130.79103540596364</v>
      </c>
      <c r="J139" s="33"/>
      <c r="K139" s="88">
        <v>0</v>
      </c>
      <c r="L139" s="33"/>
      <c r="M139" s="88">
        <v>62097604</v>
      </c>
      <c r="N139" s="33"/>
      <c r="O139" s="84">
        <f>(M139/$BJ139)</f>
        <v>189.90499490814787</v>
      </c>
      <c r="P139" s="33"/>
      <c r="Q139" s="84">
        <f>IF(O$219,O139/O$219*100,0)</f>
        <v>102.87104005830405</v>
      </c>
      <c r="R139" s="33"/>
      <c r="S139" s="88">
        <v>47048718</v>
      </c>
      <c r="T139" s="33"/>
      <c r="U139" s="84">
        <f>(S139/$BJ139)</f>
        <v>143.88295162281761</v>
      </c>
      <c r="V139" s="33"/>
      <c r="W139" s="84">
        <f>IF(U$219,U139/U$219*100,0)</f>
        <v>126.68340928469588</v>
      </c>
      <c r="X139" s="33"/>
      <c r="Y139" s="88">
        <v>39315090</v>
      </c>
      <c r="Z139" s="33"/>
      <c r="AA139" s="88">
        <v>1230056</v>
      </c>
      <c r="AB139" s="33"/>
      <c r="AC139" s="88">
        <v>636163</v>
      </c>
      <c r="AD139" s="33"/>
      <c r="AE139" s="33"/>
      <c r="AF139" s="88">
        <v>5292767</v>
      </c>
      <c r="AG139" s="33"/>
      <c r="AH139" s="89">
        <f>(AF139/$BJ139)</f>
        <v>16.186178297394747</v>
      </c>
      <c r="AI139" s="33"/>
      <c r="AJ139" s="89">
        <f>IF(AH$219,AH139/AH$219*100,0)</f>
        <v>98.845296349126073</v>
      </c>
      <c r="AK139" s="33"/>
      <c r="AL139" s="88">
        <v>3047582</v>
      </c>
      <c r="AM139" s="33"/>
      <c r="AN139" s="84">
        <f>(AL139/$BJ139)</f>
        <v>9.3200221411467528</v>
      </c>
      <c r="AO139" s="33"/>
      <c r="AP139" s="84">
        <f>IF(AN$219,AN139/AN$219*100,0)</f>
        <v>24.159999911293582</v>
      </c>
      <c r="AQ139" s="33"/>
      <c r="AR139" s="88">
        <f>(E139+M139+S139+AF139+AL139)</f>
        <v>196183227</v>
      </c>
      <c r="AS139" s="33"/>
      <c r="AT139" s="88">
        <v>17982449</v>
      </c>
      <c r="AU139" s="33"/>
      <c r="AV139" s="89">
        <f>IF($AR139,AT139/$AR139*100,0)</f>
        <v>9.1661500705154584</v>
      </c>
      <c r="AW139" s="33"/>
      <c r="AX139" s="88">
        <v>723540</v>
      </c>
      <c r="AY139" s="33"/>
      <c r="AZ139" s="89">
        <f>IF($AR139,AX139/$AR139*100,0)</f>
        <v>0.36880828757088391</v>
      </c>
      <c r="BA139" s="33"/>
      <c r="BB139" s="88">
        <v>148011</v>
      </c>
      <c r="BC139" s="33"/>
      <c r="BD139" s="89">
        <f>IF($AR139,BB139/$AR139*100,0)</f>
        <v>7.5445287685068002E-2</v>
      </c>
      <c r="BE139" s="33"/>
      <c r="BF139" s="88">
        <v>1752585</v>
      </c>
      <c r="BG139" s="33"/>
      <c r="BH139" s="22">
        <v>43</v>
      </c>
      <c r="BI139" s="33"/>
      <c r="BJ139" s="114">
        <v>326993</v>
      </c>
      <c r="BK139" s="33"/>
      <c r="BL139" s="114">
        <f>IF(E139,$BJ139,0)</f>
        <v>326993</v>
      </c>
      <c r="BM139" s="33"/>
      <c r="BN139" s="114">
        <f>IF(M139,$BJ139,0)</f>
        <v>326993</v>
      </c>
      <c r="BO139" s="33"/>
      <c r="BP139" s="114">
        <f>IF(S139,$BJ139,0)</f>
        <v>326993</v>
      </c>
      <c r="BQ139" s="33"/>
      <c r="BR139" s="114">
        <f>IF(AF139,$BJ139,0)</f>
        <v>326993</v>
      </c>
      <c r="BS139" s="33"/>
      <c r="BT139" s="114">
        <f>IF(AL139,$BJ139,0)</f>
        <v>326993</v>
      </c>
    </row>
    <row r="140" spans="1:72" ht="8.85" customHeight="1" x14ac:dyDescent="0.3">
      <c r="A140" s="22">
        <v>44</v>
      </c>
      <c r="B140" s="33"/>
      <c r="C140" s="22" t="s">
        <v>172</v>
      </c>
      <c r="D140" s="33"/>
      <c r="E140" s="88">
        <v>6100842</v>
      </c>
      <c r="F140" s="33"/>
      <c r="G140" s="84">
        <f>(E140/$BJ140)</f>
        <v>118.60573894785956</v>
      </c>
      <c r="H140" s="33"/>
      <c r="I140" s="84">
        <f>IF(G$219,G140/G$219*100,0)</f>
        <v>64.456454136421669</v>
      </c>
      <c r="J140" s="33"/>
      <c r="K140" s="88">
        <v>6100842</v>
      </c>
      <c r="L140" s="33"/>
      <c r="M140" s="88">
        <v>2506329</v>
      </c>
      <c r="N140" s="33"/>
      <c r="O140" s="84">
        <f>(M140/$BJ140)</f>
        <v>48.725242038959522</v>
      </c>
      <c r="P140" s="33"/>
      <c r="Q140" s="84">
        <f>IF(O$219,O140/O$219*100,0)</f>
        <v>26.394336431565378</v>
      </c>
      <c r="R140" s="33"/>
      <c r="S140" s="88">
        <v>3760637</v>
      </c>
      <c r="T140" s="33"/>
      <c r="U140" s="84">
        <f>(S140/$BJ140)</f>
        <v>73.110093705042971</v>
      </c>
      <c r="V140" s="33"/>
      <c r="W140" s="84">
        <f>IF(U$219,U140/U$219*100,0)</f>
        <v>64.37062778610418</v>
      </c>
      <c r="X140" s="33"/>
      <c r="Y140" s="88">
        <v>3365064</v>
      </c>
      <c r="Z140" s="33"/>
      <c r="AA140" s="88">
        <v>0</v>
      </c>
      <c r="AB140" s="33"/>
      <c r="AC140" s="88">
        <v>395573</v>
      </c>
      <c r="AD140" s="33"/>
      <c r="AE140" s="33"/>
      <c r="AF140" s="88">
        <v>362182</v>
      </c>
      <c r="AG140" s="33"/>
      <c r="AH140" s="89">
        <f>(AF140/$BJ140)</f>
        <v>7.0411369026789536</v>
      </c>
      <c r="AI140" s="33"/>
      <c r="AJ140" s="89">
        <f>IF(AH$219,AH140/AH$219*100,0)</f>
        <v>42.998615917389905</v>
      </c>
      <c r="AK140" s="33"/>
      <c r="AL140" s="88">
        <v>1815665</v>
      </c>
      <c r="AM140" s="33"/>
      <c r="AN140" s="84">
        <f>(AL140/$BJ140)</f>
        <v>35.298125899140715</v>
      </c>
      <c r="AO140" s="33"/>
      <c r="AP140" s="84">
        <f>IF(AN$219,AN140/AN$219*100,0)</f>
        <v>91.502220239053955</v>
      </c>
      <c r="AQ140" s="33"/>
      <c r="AR140" s="88">
        <f>(E140+M140+S140+AF140+AL140)</f>
        <v>14545655</v>
      </c>
      <c r="AS140" s="33"/>
      <c r="AT140" s="88">
        <v>4894533</v>
      </c>
      <c r="AU140" s="33"/>
      <c r="AV140" s="89">
        <f>IF($AR140,AT140/$AR140*100,0)</f>
        <v>33.649450643508324</v>
      </c>
      <c r="AW140" s="33"/>
      <c r="AX140" s="88">
        <v>142175</v>
      </c>
      <c r="AY140" s="33"/>
      <c r="AZ140" s="89">
        <f>IF($AR140,AX140/$AR140*100,0)</f>
        <v>0.97743965465975935</v>
      </c>
      <c r="BA140" s="33"/>
      <c r="BB140" s="88">
        <v>0</v>
      </c>
      <c r="BC140" s="33"/>
      <c r="BD140" s="89">
        <f>IF($AR140,BB140/$AR140*100,0)</f>
        <v>0</v>
      </c>
      <c r="BE140" s="33"/>
      <c r="BF140" s="88">
        <v>77690</v>
      </c>
      <c r="BG140" s="33"/>
      <c r="BH140" s="22">
        <v>44</v>
      </c>
      <c r="BI140" s="33"/>
      <c r="BJ140" s="114">
        <v>51438</v>
      </c>
      <c r="BK140" s="33"/>
      <c r="BL140" s="114">
        <f>IF(E140,$BJ140,0)</f>
        <v>51438</v>
      </c>
      <c r="BM140" s="33"/>
      <c r="BN140" s="114">
        <f>IF(M140,$BJ140,0)</f>
        <v>51438</v>
      </c>
      <c r="BO140" s="33"/>
      <c r="BP140" s="114">
        <f>IF(S140,$BJ140,0)</f>
        <v>51438</v>
      </c>
      <c r="BQ140" s="33"/>
      <c r="BR140" s="114">
        <f>IF(AF140,$BJ140,0)</f>
        <v>51438</v>
      </c>
      <c r="BS140" s="33"/>
      <c r="BT140" s="114">
        <f>IF(AL140,$BJ140,0)</f>
        <v>51438</v>
      </c>
    </row>
    <row r="141" spans="1:72" ht="8.85" customHeight="1" x14ac:dyDescent="0.3">
      <c r="A141" s="22">
        <v>45</v>
      </c>
      <c r="B141" s="33"/>
      <c r="C141" s="22" t="s">
        <v>173</v>
      </c>
      <c r="D141" s="33"/>
      <c r="E141" s="88">
        <v>737879</v>
      </c>
      <c r="F141" s="33"/>
      <c r="G141" s="84">
        <f>(E141/$BJ141)</f>
        <v>325.77439293598235</v>
      </c>
      <c r="H141" s="33"/>
      <c r="I141" s="84">
        <f>IF(G$219,G141/G$219*100,0)</f>
        <v>177.04254788488635</v>
      </c>
      <c r="J141" s="33"/>
      <c r="K141" s="88">
        <v>737879</v>
      </c>
      <c r="L141" s="33"/>
      <c r="M141" s="88">
        <v>104477</v>
      </c>
      <c r="N141" s="33"/>
      <c r="O141" s="84">
        <f>(M141/$BJ141)</f>
        <v>46.126710816777042</v>
      </c>
      <c r="P141" s="33"/>
      <c r="Q141" s="84">
        <f>IF(O$219,O141/O$219*100,0)</f>
        <v>24.986718851105316</v>
      </c>
      <c r="R141" s="33"/>
      <c r="S141" s="88">
        <v>113616</v>
      </c>
      <c r="T141" s="33"/>
      <c r="U141" s="84">
        <f>(S141/$BJ141)</f>
        <v>50.161589403973508</v>
      </c>
      <c r="V141" s="33"/>
      <c r="W141" s="84">
        <f>IF(U$219,U141/U$219*100,0)</f>
        <v>44.165351691511255</v>
      </c>
      <c r="X141" s="33"/>
      <c r="Y141" s="88">
        <v>0</v>
      </c>
      <c r="Z141" s="33"/>
      <c r="AA141" s="88">
        <v>113616</v>
      </c>
      <c r="AB141" s="33"/>
      <c r="AC141" s="88">
        <v>0</v>
      </c>
      <c r="AD141" s="33"/>
      <c r="AE141" s="33"/>
      <c r="AF141" s="88">
        <v>57470</v>
      </c>
      <c r="AG141" s="33"/>
      <c r="AH141" s="89">
        <f>(AF141/$BJ141)</f>
        <v>25.373068432671083</v>
      </c>
      <c r="AI141" s="33"/>
      <c r="AJ141" s="89">
        <f>IF(AH$219,AH141/AH$219*100,0)</f>
        <v>154.94753748744424</v>
      </c>
      <c r="AK141" s="33"/>
      <c r="AL141" s="88">
        <v>167202</v>
      </c>
      <c r="AM141" s="33"/>
      <c r="AN141" s="84">
        <f>(AL141/$BJ141)</f>
        <v>73.819867549668871</v>
      </c>
      <c r="AO141" s="33"/>
      <c r="AP141" s="84">
        <f>IF(AN$219,AN141/AN$219*100,0)</f>
        <v>191.36091807956373</v>
      </c>
      <c r="AQ141" s="33"/>
      <c r="AR141" s="88">
        <f>(E141+M141+S141+AF141+AL141)</f>
        <v>1180644</v>
      </c>
      <c r="AS141" s="33"/>
      <c r="AT141" s="88">
        <v>568169</v>
      </c>
      <c r="AU141" s="33"/>
      <c r="AV141" s="89">
        <f>IF($AR141,AT141/$AR141*100,0)</f>
        <v>48.123651159875457</v>
      </c>
      <c r="AW141" s="33"/>
      <c r="AX141" s="88">
        <v>506</v>
      </c>
      <c r="AY141" s="33"/>
      <c r="AZ141" s="89">
        <f>IF($AR141,AX141/$AR141*100,0)</f>
        <v>4.2857965652643812E-2</v>
      </c>
      <c r="BA141" s="33"/>
      <c r="BB141" s="88">
        <v>22358</v>
      </c>
      <c r="BC141" s="33"/>
      <c r="BD141" s="89">
        <f>IF($AR141,BB141/$AR141*100,0)</f>
        <v>1.8937122451814434</v>
      </c>
      <c r="BE141" s="33"/>
      <c r="BF141" s="88">
        <v>27897</v>
      </c>
      <c r="BG141" s="33"/>
      <c r="BH141" s="22">
        <v>45</v>
      </c>
      <c r="BI141" s="33"/>
      <c r="BJ141" s="114">
        <v>2265</v>
      </c>
      <c r="BK141" s="33"/>
      <c r="BL141" s="114">
        <f>IF(E141,$BJ141,0)</f>
        <v>2265</v>
      </c>
      <c r="BM141" s="33"/>
      <c r="BN141" s="114">
        <f>IF(M141,$BJ141,0)</f>
        <v>2265</v>
      </c>
      <c r="BO141" s="33"/>
      <c r="BP141" s="114">
        <f>IF(S141,$BJ141,0)</f>
        <v>2265</v>
      </c>
      <c r="BQ141" s="33"/>
      <c r="BR141" s="114">
        <f>IF(AF141,$BJ141,0)</f>
        <v>2265</v>
      </c>
      <c r="BS141" s="33"/>
      <c r="BT141" s="114">
        <f>IF(AL141,$BJ141,0)</f>
        <v>2265</v>
      </c>
    </row>
    <row r="142" spans="1:72" ht="8.85" customHeight="1" x14ac:dyDescent="0.3">
      <c r="A142" s="41"/>
      <c r="B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9"/>
      <c r="AS142" s="33"/>
      <c r="AT142" s="33"/>
      <c r="AU142" s="33"/>
      <c r="AV142" s="33"/>
      <c r="AW142" s="33"/>
      <c r="AX142" s="33"/>
      <c r="AY142" s="33"/>
      <c r="AZ142" s="33"/>
      <c r="BA142" s="33"/>
      <c r="BB142" s="33"/>
      <c r="BC142" s="33"/>
      <c r="BD142" s="33"/>
      <c r="BE142" s="33"/>
      <c r="BF142" s="33"/>
      <c r="BG142" s="33"/>
      <c r="BH142" s="41"/>
      <c r="BI142" s="33"/>
      <c r="BJ142" s="39"/>
      <c r="BK142" s="33"/>
      <c r="BL142" s="33"/>
      <c r="BM142" s="33"/>
      <c r="BN142" s="33"/>
      <c r="BO142" s="33"/>
      <c r="BP142" s="33"/>
      <c r="BQ142" s="33"/>
      <c r="BR142" s="33"/>
      <c r="BS142" s="33"/>
      <c r="BT142" s="33"/>
    </row>
    <row r="143" spans="1:72" ht="8.85" customHeight="1" x14ac:dyDescent="0.3">
      <c r="A143" s="22">
        <v>46</v>
      </c>
      <c r="B143" s="33"/>
      <c r="C143" s="22" t="s">
        <v>174</v>
      </c>
      <c r="D143" s="33"/>
      <c r="E143" s="88">
        <v>3754973</v>
      </c>
      <c r="F143" s="33"/>
      <c r="G143" s="84">
        <f>(E143/$BJ143)</f>
        <v>100.15397951563</v>
      </c>
      <c r="H143" s="33"/>
      <c r="I143" s="84">
        <f>IF(G$219,G143/G$219*100,0)</f>
        <v>54.428819756076585</v>
      </c>
      <c r="J143" s="33"/>
      <c r="K143" s="88">
        <v>3754973</v>
      </c>
      <c r="L143" s="33"/>
      <c r="M143" s="88">
        <v>4652845</v>
      </c>
      <c r="N143" s="33"/>
      <c r="O143" s="84">
        <f>(M143/$BJ143)</f>
        <v>124.10234183292435</v>
      </c>
      <c r="P143" s="33"/>
      <c r="Q143" s="84">
        <f>IF(O$219,O143/O$219*100,0)</f>
        <v>67.225914643261206</v>
      </c>
      <c r="R143" s="33"/>
      <c r="S143" s="88">
        <v>1305956</v>
      </c>
      <c r="T143" s="33"/>
      <c r="U143" s="84">
        <f>(S143/$BJ143)</f>
        <v>34.832924357196205</v>
      </c>
      <c r="V143" s="33"/>
      <c r="W143" s="84">
        <f>IF(U$219,U143/U$219*100,0)</f>
        <v>30.669051219447912</v>
      </c>
      <c r="X143" s="33"/>
      <c r="Y143" s="88">
        <v>0</v>
      </c>
      <c r="Z143" s="33"/>
      <c r="AA143" s="88">
        <v>1305956</v>
      </c>
      <c r="AB143" s="33"/>
      <c r="AC143" s="88">
        <v>0</v>
      </c>
      <c r="AD143" s="33"/>
      <c r="AE143" s="33"/>
      <c r="AF143" s="88">
        <v>487040</v>
      </c>
      <c r="AG143" s="33"/>
      <c r="AH143" s="89">
        <f>(AF143/$BJ143)</f>
        <v>12.990504640990078</v>
      </c>
      <c r="AI143" s="33"/>
      <c r="AJ143" s="89">
        <f>IF(AH$219,AH143/AH$219*100,0)</f>
        <v>79.330046745502401</v>
      </c>
      <c r="AK143" s="33"/>
      <c r="AL143" s="88">
        <v>3954184</v>
      </c>
      <c r="AM143" s="33"/>
      <c r="AN143" s="84">
        <f>(AL143/$BJ143)</f>
        <v>105.46740638002774</v>
      </c>
      <c r="AO143" s="33"/>
      <c r="AP143" s="84">
        <f>IF(AN$219,AN143/AN$219*100,0)</f>
        <v>273.39983641630192</v>
      </c>
      <c r="AQ143" s="33"/>
      <c r="AR143" s="88">
        <f>(E143+M143+S143+AF143+AL143)</f>
        <v>14154998</v>
      </c>
      <c r="AS143" s="33"/>
      <c r="AT143" s="88">
        <v>2579349</v>
      </c>
      <c r="AU143" s="33"/>
      <c r="AV143" s="89">
        <f>IF($AR143,AT143/$AR143*100,0)</f>
        <v>18.222178484235744</v>
      </c>
      <c r="AW143" s="33"/>
      <c r="AX143" s="88">
        <v>135035</v>
      </c>
      <c r="AY143" s="33"/>
      <c r="AZ143" s="89">
        <f>IF($AR143,AX143/$AR143*100,0)</f>
        <v>0.95397399561624807</v>
      </c>
      <c r="BA143" s="33"/>
      <c r="BB143" s="88">
        <v>0</v>
      </c>
      <c r="BC143" s="33"/>
      <c r="BD143" s="89">
        <f>IF($AR143,BB143/$AR143*100,0)</f>
        <v>0</v>
      </c>
      <c r="BE143" s="33"/>
      <c r="BF143" s="88">
        <v>1716913</v>
      </c>
      <c r="BG143" s="33"/>
      <c r="BH143" s="22">
        <v>46</v>
      </c>
      <c r="BI143" s="33"/>
      <c r="BJ143" s="114">
        <v>37492</v>
      </c>
      <c r="BK143" s="33"/>
      <c r="BL143" s="114">
        <f>IF(E143,$BJ143,0)</f>
        <v>37492</v>
      </c>
      <c r="BM143" s="33"/>
      <c r="BN143" s="114">
        <f>IF(M143,$BJ143,0)</f>
        <v>37492</v>
      </c>
      <c r="BO143" s="33"/>
      <c r="BP143" s="114">
        <f>IF(S143,$BJ143,0)</f>
        <v>37492</v>
      </c>
      <c r="BQ143" s="33"/>
      <c r="BR143" s="114">
        <f>IF(AF143,$BJ143,0)</f>
        <v>37492</v>
      </c>
      <c r="BS143" s="33"/>
      <c r="BT143" s="114">
        <f>IF(AL143,$BJ143,0)</f>
        <v>37492</v>
      </c>
    </row>
    <row r="144" spans="1:72" ht="8.85" customHeight="1" x14ac:dyDescent="0.3">
      <c r="A144" s="22">
        <v>47</v>
      </c>
      <c r="B144" s="33"/>
      <c r="C144" s="22" t="s">
        <v>175</v>
      </c>
      <c r="D144" s="33"/>
      <c r="E144" s="88">
        <v>15653431</v>
      </c>
      <c r="F144" s="33"/>
      <c r="G144" s="84">
        <f>(E144/$BJ144)</f>
        <v>206.40889011959862</v>
      </c>
      <c r="H144" s="33"/>
      <c r="I144" s="84">
        <f>IF(G$219,G144/G$219*100,0)</f>
        <v>112.17319901520422</v>
      </c>
      <c r="J144" s="33"/>
      <c r="K144" s="88">
        <v>0</v>
      </c>
      <c r="L144" s="33"/>
      <c r="M144" s="88">
        <v>12521332</v>
      </c>
      <c r="N144" s="33"/>
      <c r="O144" s="84">
        <f>(M144/$BJ144)</f>
        <v>165.10848266677215</v>
      </c>
      <c r="P144" s="33"/>
      <c r="Q144" s="84">
        <f>IF(O$219,O144/O$219*100,0)</f>
        <v>89.438834100148142</v>
      </c>
      <c r="R144" s="33"/>
      <c r="S144" s="88">
        <v>5296355</v>
      </c>
      <c r="T144" s="33"/>
      <c r="U144" s="84">
        <f>(S144/$BJ144)</f>
        <v>69.838667141368987</v>
      </c>
      <c r="V144" s="33"/>
      <c r="W144" s="84">
        <f>IF(U$219,U144/U$219*100,0)</f>
        <v>61.490262422199493</v>
      </c>
      <c r="X144" s="33"/>
      <c r="Y144" s="88">
        <v>0</v>
      </c>
      <c r="Z144" s="33"/>
      <c r="AA144" s="88">
        <v>5296355</v>
      </c>
      <c r="AB144" s="33"/>
      <c r="AC144" s="88">
        <v>0</v>
      </c>
      <c r="AD144" s="33"/>
      <c r="AE144" s="33"/>
      <c r="AF144" s="88">
        <v>1359184</v>
      </c>
      <c r="AG144" s="33"/>
      <c r="AH144" s="89">
        <f>(AF144/$BJ144)</f>
        <v>17.922438915041472</v>
      </c>
      <c r="AI144" s="33"/>
      <c r="AJ144" s="89">
        <f>IF(AH$219,AH144/AH$219*100,0)</f>
        <v>109.44824363769206</v>
      </c>
      <c r="AK144" s="33"/>
      <c r="AL144" s="88">
        <v>533561</v>
      </c>
      <c r="AM144" s="33"/>
      <c r="AN144" s="84">
        <f>(AL144/$BJ144)</f>
        <v>7.0356290465076414</v>
      </c>
      <c r="AO144" s="33"/>
      <c r="AP144" s="84">
        <f>IF(AN$219,AN144/AN$219*100,0)</f>
        <v>18.238239627036382</v>
      </c>
      <c r="AQ144" s="33"/>
      <c r="AR144" s="88">
        <f>(E144+M144+S144+AF144+AL144)</f>
        <v>35363863</v>
      </c>
      <c r="AS144" s="33"/>
      <c r="AT144" s="88">
        <v>4369451</v>
      </c>
      <c r="AU144" s="33"/>
      <c r="AV144" s="89">
        <f>IF($AR144,AT144/$AR144*100,0)</f>
        <v>12.355694851549448</v>
      </c>
      <c r="AW144" s="33"/>
      <c r="AX144" s="88">
        <v>665563</v>
      </c>
      <c r="AY144" s="33"/>
      <c r="AZ144" s="89">
        <f>IF($AR144,AX144/$AR144*100,0)</f>
        <v>1.8820426942610879</v>
      </c>
      <c r="BA144" s="33"/>
      <c r="BB144" s="88">
        <v>150560</v>
      </c>
      <c r="BC144" s="33"/>
      <c r="BD144" s="89">
        <f>IF($AR144,BB144/$AR144*100,0)</f>
        <v>0.42574534348806858</v>
      </c>
      <c r="BE144" s="33"/>
      <c r="BF144" s="88">
        <v>2194818</v>
      </c>
      <c r="BG144" s="33"/>
      <c r="BH144" s="22">
        <v>47</v>
      </c>
      <c r="BI144" s="33"/>
      <c r="BJ144" s="114">
        <v>75837</v>
      </c>
      <c r="BK144" s="33"/>
      <c r="BL144" s="114">
        <f>IF(E144,$BJ144,0)</f>
        <v>75837</v>
      </c>
      <c r="BM144" s="33"/>
      <c r="BN144" s="114">
        <f>IF(M144,$BJ144,0)</f>
        <v>75837</v>
      </c>
      <c r="BO144" s="33"/>
      <c r="BP144" s="114">
        <f>IF(S144,$BJ144,0)</f>
        <v>75837</v>
      </c>
      <c r="BQ144" s="33"/>
      <c r="BR144" s="114">
        <f>IF(AF144,$BJ144,0)</f>
        <v>75837</v>
      </c>
      <c r="BS144" s="33"/>
      <c r="BT144" s="114">
        <f>IF(AL144,$BJ144,0)</f>
        <v>75837</v>
      </c>
    </row>
    <row r="145" spans="1:72" ht="8.85" customHeight="1" x14ac:dyDescent="0.3">
      <c r="A145" s="22">
        <v>48</v>
      </c>
      <c r="B145" s="33"/>
      <c r="C145" s="22" t="s">
        <v>176</v>
      </c>
      <c r="D145" s="33"/>
      <c r="E145" s="88">
        <v>1674317</v>
      </c>
      <c r="F145" s="33"/>
      <c r="G145" s="84">
        <f>(E145/$BJ145)</f>
        <v>241.25605187319886</v>
      </c>
      <c r="H145" s="33"/>
      <c r="I145" s="84">
        <f>IF(G$219,G145/G$219*100,0)</f>
        <v>131.11093763797712</v>
      </c>
      <c r="J145" s="33"/>
      <c r="K145" s="88">
        <v>1674317</v>
      </c>
      <c r="L145" s="33"/>
      <c r="M145" s="88">
        <v>1089120</v>
      </c>
      <c r="N145" s="33"/>
      <c r="O145" s="84">
        <f>(M145/$BJ145)</f>
        <v>156.93371757925073</v>
      </c>
      <c r="P145" s="33"/>
      <c r="Q145" s="84">
        <f>IF(O$219,O145/O$219*100,0)</f>
        <v>85.010585189726456</v>
      </c>
      <c r="R145" s="33"/>
      <c r="S145" s="88">
        <v>656261</v>
      </c>
      <c r="T145" s="33"/>
      <c r="U145" s="84">
        <f>(S145/$BJ145)</f>
        <v>94.562103746397696</v>
      </c>
      <c r="V145" s="33"/>
      <c r="W145" s="84">
        <f>IF(U$219,U145/U$219*100,0)</f>
        <v>83.258298197345411</v>
      </c>
      <c r="X145" s="33"/>
      <c r="Y145" s="88">
        <v>0</v>
      </c>
      <c r="Z145" s="33"/>
      <c r="AA145" s="88">
        <v>656261</v>
      </c>
      <c r="AB145" s="33"/>
      <c r="AC145" s="88">
        <v>0</v>
      </c>
      <c r="AD145" s="33"/>
      <c r="AE145" s="33"/>
      <c r="AF145" s="88">
        <v>89742</v>
      </c>
      <c r="AG145" s="33"/>
      <c r="AH145" s="89">
        <f>(AF145/$BJ145)</f>
        <v>12.931123919308357</v>
      </c>
      <c r="AI145" s="33"/>
      <c r="AJ145" s="89">
        <f>IF(AH$219,AH145/AH$219*100,0)</f>
        <v>78.967422231907406</v>
      </c>
      <c r="AK145" s="33"/>
      <c r="AL145" s="88">
        <v>208089</v>
      </c>
      <c r="AM145" s="33"/>
      <c r="AN145" s="84">
        <f>(AL145/$BJ145)</f>
        <v>29.98400576368876</v>
      </c>
      <c r="AO145" s="33"/>
      <c r="AP145" s="84">
        <f>IF(AN$219,AN145/AN$219*100,0)</f>
        <v>77.726593952255726</v>
      </c>
      <c r="AQ145" s="33"/>
      <c r="AR145" s="88">
        <f>(E145+M145+S145+AF145+AL145)</f>
        <v>3717529</v>
      </c>
      <c r="AS145" s="33"/>
      <c r="AT145" s="88">
        <v>833249</v>
      </c>
      <c r="AU145" s="33"/>
      <c r="AV145" s="89">
        <f>IF($AR145,AT145/$AR145*100,0)</f>
        <v>22.414055142542264</v>
      </c>
      <c r="AW145" s="33"/>
      <c r="AX145" s="88">
        <v>29262</v>
      </c>
      <c r="AY145" s="33"/>
      <c r="AZ145" s="89">
        <f>IF($AR145,AX145/$AR145*100,0)</f>
        <v>0.78713575603579689</v>
      </c>
      <c r="BA145" s="33"/>
      <c r="BB145" s="88">
        <v>390</v>
      </c>
      <c r="BC145" s="33"/>
      <c r="BD145" s="89">
        <f>IF($AR145,BB145/$AR145*100,0)</f>
        <v>1.0490839479665122E-2</v>
      </c>
      <c r="BE145" s="33"/>
      <c r="BF145" s="88">
        <v>145842</v>
      </c>
      <c r="BG145" s="33"/>
      <c r="BH145" s="22">
        <v>48</v>
      </c>
      <c r="BI145" s="33"/>
      <c r="BJ145" s="114">
        <v>6940</v>
      </c>
      <c r="BK145" s="33"/>
      <c r="BL145" s="114">
        <f>IF(E145,$BJ145,0)</f>
        <v>6940</v>
      </c>
      <c r="BM145" s="33"/>
      <c r="BN145" s="114">
        <f>IF(M145,$BJ145,0)</f>
        <v>6940</v>
      </c>
      <c r="BO145" s="33"/>
      <c r="BP145" s="114">
        <f>IF(S145,$BJ145,0)</f>
        <v>6940</v>
      </c>
      <c r="BQ145" s="33"/>
      <c r="BR145" s="114">
        <f>IF(AF145,$BJ145,0)</f>
        <v>6940</v>
      </c>
      <c r="BS145" s="33"/>
      <c r="BT145" s="114">
        <f>IF(AL145,$BJ145,0)</f>
        <v>6940</v>
      </c>
    </row>
    <row r="146" spans="1:72" ht="8.85" customHeight="1" x14ac:dyDescent="0.3">
      <c r="A146" s="22">
        <v>49</v>
      </c>
      <c r="B146" s="33"/>
      <c r="C146" s="22" t="s">
        <v>177</v>
      </c>
      <c r="D146" s="33"/>
      <c r="E146" s="88">
        <v>3571921</v>
      </c>
      <c r="F146" s="33"/>
      <c r="G146" s="84">
        <f>(E146/$BJ146)</f>
        <v>138.10930673162432</v>
      </c>
      <c r="H146" s="33"/>
      <c r="I146" s="84">
        <f>IF(G$219,G146/G$219*100,0)</f>
        <v>75.055695231352786</v>
      </c>
      <c r="J146" s="33"/>
      <c r="K146" s="88">
        <v>3571921</v>
      </c>
      <c r="L146" s="33"/>
      <c r="M146" s="88">
        <v>4782044</v>
      </c>
      <c r="N146" s="33"/>
      <c r="O146" s="84">
        <f>(M146/$BJ146)</f>
        <v>184.8990449677145</v>
      </c>
      <c r="P146" s="33"/>
      <c r="Q146" s="84">
        <f>IF(O$219,O146/O$219*100,0)</f>
        <v>100.15933004192843</v>
      </c>
      <c r="R146" s="33"/>
      <c r="S146" s="88">
        <v>2063207</v>
      </c>
      <c r="T146" s="33"/>
      <c r="U146" s="84">
        <f>(S146/$BJ146)</f>
        <v>79.774465452577047</v>
      </c>
      <c r="V146" s="33"/>
      <c r="W146" s="84">
        <f>IF(U$219,U146/U$219*100,0)</f>
        <v>70.238350988860162</v>
      </c>
      <c r="X146" s="33"/>
      <c r="Y146" s="88">
        <v>0</v>
      </c>
      <c r="Z146" s="33"/>
      <c r="AA146" s="88">
        <v>2063207</v>
      </c>
      <c r="AB146" s="33"/>
      <c r="AC146" s="88">
        <v>0</v>
      </c>
      <c r="AD146" s="33"/>
      <c r="AE146" s="33"/>
      <c r="AF146" s="88">
        <v>595744</v>
      </c>
      <c r="AG146" s="33"/>
      <c r="AH146" s="89">
        <f>(AF146/$BJ146)</f>
        <v>23.034605420871515</v>
      </c>
      <c r="AI146" s="33"/>
      <c r="AJ146" s="89">
        <f>IF(AH$219,AH146/AH$219*100,0)</f>
        <v>140.66707763114806</v>
      </c>
      <c r="AK146" s="33"/>
      <c r="AL146" s="88">
        <v>1021595</v>
      </c>
      <c r="AM146" s="33"/>
      <c r="AN146" s="84">
        <f>(AL146/$BJ146)</f>
        <v>39.500251324285657</v>
      </c>
      <c r="AO146" s="33"/>
      <c r="AP146" s="84">
        <f>IF(AN$219,AN146/AN$219*100,0)</f>
        <v>102.39525765476279</v>
      </c>
      <c r="AQ146" s="33"/>
      <c r="AR146" s="88">
        <f>(E146+M146+S146+AF146+AL146)</f>
        <v>12034511</v>
      </c>
      <c r="AS146" s="33"/>
      <c r="AT146" s="88">
        <v>1864611</v>
      </c>
      <c r="AU146" s="33"/>
      <c r="AV146" s="89">
        <f>IF($AR146,AT146/$AR146*100,0)</f>
        <v>15.493865932732954</v>
      </c>
      <c r="AW146" s="33"/>
      <c r="AX146" s="88">
        <v>337710</v>
      </c>
      <c r="AY146" s="33"/>
      <c r="AZ146" s="89">
        <f>IF($AR146,AX146/$AR146*100,0)</f>
        <v>2.806179661142858</v>
      </c>
      <c r="BA146" s="33"/>
      <c r="BB146" s="88">
        <v>0</v>
      </c>
      <c r="BC146" s="33"/>
      <c r="BD146" s="89">
        <f>IF($AR146,BB146/$AR146*100,0)</f>
        <v>0</v>
      </c>
      <c r="BE146" s="33"/>
      <c r="BF146" s="88">
        <v>220934</v>
      </c>
      <c r="BG146" s="33"/>
      <c r="BH146" s="22">
        <v>49</v>
      </c>
      <c r="BI146" s="33"/>
      <c r="BJ146" s="114">
        <v>25863</v>
      </c>
      <c r="BK146" s="33"/>
      <c r="BL146" s="114">
        <f>IF(E146,$BJ146,0)</f>
        <v>25863</v>
      </c>
      <c r="BM146" s="33"/>
      <c r="BN146" s="114">
        <f>IF(M146,$BJ146,0)</f>
        <v>25863</v>
      </c>
      <c r="BO146" s="33"/>
      <c r="BP146" s="114">
        <f>IF(S146,$BJ146,0)</f>
        <v>25863</v>
      </c>
      <c r="BQ146" s="33"/>
      <c r="BR146" s="114">
        <f>IF(AF146,$BJ146,0)</f>
        <v>25863</v>
      </c>
      <c r="BS146" s="33"/>
      <c r="BT146" s="114">
        <f>IF(AL146,$BJ146,0)</f>
        <v>25863</v>
      </c>
    </row>
    <row r="147" spans="1:72" ht="8.85" customHeight="1" x14ac:dyDescent="0.3">
      <c r="A147" s="22">
        <v>50</v>
      </c>
      <c r="B147" s="33"/>
      <c r="C147" s="22" t="s">
        <v>178</v>
      </c>
      <c r="D147" s="33"/>
      <c r="E147" s="118">
        <v>1003787</v>
      </c>
      <c r="F147" s="33"/>
      <c r="G147" s="84">
        <f>(E147/$BJ147)</f>
        <v>59.33950106408134</v>
      </c>
      <c r="H147" s="33"/>
      <c r="I147" s="84">
        <f>IF(G$219,G147/G$219*100,0)</f>
        <v>32.248134556933501</v>
      </c>
      <c r="J147" s="33"/>
      <c r="K147" s="118">
        <v>1003787</v>
      </c>
      <c r="L147" s="33"/>
      <c r="M147" s="118">
        <v>1507870</v>
      </c>
      <c r="N147" s="33"/>
      <c r="O147" s="84">
        <f>(M147/$BJ147)</f>
        <v>89.138685268384961</v>
      </c>
      <c r="P147" s="33"/>
      <c r="Q147" s="84">
        <f>IF(O$219,O147/O$219*100,0)</f>
        <v>48.286193143175488</v>
      </c>
      <c r="R147" s="33"/>
      <c r="S147" s="118">
        <v>1038689</v>
      </c>
      <c r="T147" s="33"/>
      <c r="U147" s="84">
        <f>(S147/$BJ147)</f>
        <v>61.402754788366046</v>
      </c>
      <c r="V147" s="33"/>
      <c r="W147" s="84">
        <f>IF(U$219,U147/U$219*100,0)</f>
        <v>54.062765799063662</v>
      </c>
      <c r="X147" s="33"/>
      <c r="Y147" s="118">
        <v>0</v>
      </c>
      <c r="Z147" s="33"/>
      <c r="AA147" s="118">
        <v>1038689</v>
      </c>
      <c r="AB147" s="33"/>
      <c r="AC147" s="118">
        <v>0</v>
      </c>
      <c r="AD147" s="33"/>
      <c r="AE147" s="33"/>
      <c r="AF147" s="118">
        <v>177533</v>
      </c>
      <c r="AG147" s="33"/>
      <c r="AH147" s="89">
        <f>(AF147/$BJ147)</f>
        <v>10.494975171435328</v>
      </c>
      <c r="AI147" s="33"/>
      <c r="AJ147" s="89">
        <f>IF(AH$219,AH147/AH$219*100,0)</f>
        <v>64.090417882287682</v>
      </c>
      <c r="AK147" s="33"/>
      <c r="AL147" s="118">
        <v>1069490</v>
      </c>
      <c r="AM147" s="33"/>
      <c r="AN147" s="84">
        <f>(AL147/$BJ147)</f>
        <v>63.223575313312843</v>
      </c>
      <c r="AO147" s="33"/>
      <c r="AP147" s="84">
        <f>IF(AN$219,AN147/AN$219*100,0)</f>
        <v>163.89248338989003</v>
      </c>
      <c r="AQ147" s="33"/>
      <c r="AR147" s="118">
        <f>(E147+M147+S147+AF147+AL147)</f>
        <v>4797369</v>
      </c>
      <c r="AS147" s="33"/>
      <c r="AT147" s="118">
        <v>755422</v>
      </c>
      <c r="AU147" s="33"/>
      <c r="AV147" s="89">
        <f>IF($AR147,AT147/$AR147*100,0)</f>
        <v>15.746589432666113</v>
      </c>
      <c r="AW147" s="33"/>
      <c r="AX147" s="118">
        <v>54374</v>
      </c>
      <c r="AY147" s="33"/>
      <c r="AZ147" s="89">
        <f>IF($AR147,AX147/$AR147*100,0)</f>
        <v>1.1334129186226867</v>
      </c>
      <c r="BA147" s="33"/>
      <c r="BB147" s="118">
        <v>0</v>
      </c>
      <c r="BC147" s="33"/>
      <c r="BD147" s="89">
        <f>IF($AR147,BB147/$AR147*100,0)</f>
        <v>0</v>
      </c>
      <c r="BE147" s="33"/>
      <c r="BF147" s="118">
        <v>356401</v>
      </c>
      <c r="BG147" s="33"/>
      <c r="BH147" s="22">
        <v>50</v>
      </c>
      <c r="BI147" s="33"/>
      <c r="BJ147" s="114">
        <v>16916</v>
      </c>
      <c r="BK147" s="33"/>
      <c r="BL147" s="114">
        <f>IF(E147,$BJ147,0)</f>
        <v>16916</v>
      </c>
      <c r="BM147" s="33"/>
      <c r="BN147" s="114">
        <f>IF(M147,$BJ147,0)</f>
        <v>16916</v>
      </c>
      <c r="BO147" s="33"/>
      <c r="BP147" s="114">
        <f>IF(S147,$BJ147,0)</f>
        <v>16916</v>
      </c>
      <c r="BQ147" s="33"/>
      <c r="BR147" s="114">
        <f>IF(AF147,$BJ147,0)</f>
        <v>16916</v>
      </c>
      <c r="BS147" s="33"/>
      <c r="BT147" s="114">
        <f>IF(AL147,$BJ147,0)</f>
        <v>16916</v>
      </c>
    </row>
    <row r="148" spans="1:72" ht="8.85" customHeight="1" x14ac:dyDescent="0.3">
      <c r="A148" s="33"/>
      <c r="B148" s="33"/>
      <c r="D148" s="33"/>
      <c r="E148" s="88"/>
      <c r="F148" s="33"/>
      <c r="G148" s="89"/>
      <c r="H148" s="33"/>
      <c r="I148" s="89"/>
      <c r="J148" s="33"/>
      <c r="K148" s="88"/>
      <c r="L148" s="33"/>
      <c r="M148" s="88"/>
      <c r="N148" s="33"/>
      <c r="O148" s="89"/>
      <c r="P148" s="33"/>
      <c r="Q148" s="89"/>
      <c r="R148" s="33"/>
      <c r="S148" s="88"/>
      <c r="T148" s="33"/>
      <c r="U148" s="89"/>
      <c r="V148" s="33"/>
      <c r="W148" s="89"/>
      <c r="X148" s="33"/>
      <c r="Y148" s="88"/>
      <c r="Z148" s="33"/>
      <c r="AA148" s="88"/>
      <c r="AB148" s="33"/>
      <c r="AC148" s="88"/>
      <c r="AD148" s="33"/>
      <c r="AE148" s="33"/>
      <c r="AF148" s="88"/>
      <c r="AG148" s="33"/>
      <c r="AH148" s="89"/>
      <c r="AI148" s="33"/>
      <c r="AJ148" s="89"/>
      <c r="AK148" s="33"/>
      <c r="AL148" s="88"/>
      <c r="AM148" s="33"/>
      <c r="AN148" s="89"/>
      <c r="AO148" s="33"/>
      <c r="AP148" s="89"/>
      <c r="AQ148" s="33"/>
      <c r="AR148" s="88"/>
      <c r="AS148" s="33"/>
      <c r="AT148" s="88"/>
      <c r="AU148" s="33"/>
      <c r="AV148" s="89"/>
      <c r="AW148" s="33"/>
      <c r="AX148" s="88"/>
      <c r="AY148" s="33"/>
      <c r="AZ148" s="89"/>
      <c r="BA148" s="33"/>
      <c r="BB148" s="88"/>
      <c r="BC148" s="33"/>
      <c r="BD148" s="89"/>
      <c r="BE148" s="33"/>
      <c r="BF148" s="88"/>
      <c r="BG148" s="33"/>
      <c r="BI148" s="33"/>
      <c r="BJ148" s="114"/>
      <c r="BK148" s="33"/>
      <c r="BL148" s="114"/>
      <c r="BM148" s="33"/>
      <c r="BN148" s="114"/>
      <c r="BO148" s="33"/>
      <c r="BP148" s="114"/>
      <c r="BQ148" s="33"/>
      <c r="BR148" s="114"/>
      <c r="BS148" s="33"/>
      <c r="BT148" s="114"/>
    </row>
    <row r="149" spans="1:72" ht="9" customHeight="1" x14ac:dyDescent="0.3">
      <c r="A149" s="33"/>
      <c r="B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row>
    <row r="150" spans="1:72" ht="9.75" customHeight="1" x14ac:dyDescent="0.3">
      <c r="A150" s="33"/>
      <c r="B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row>
    <row r="151" spans="1:72" s="20" customFormat="1" ht="13.5" customHeight="1" x14ac:dyDescent="0.3">
      <c r="A151" s="130" t="s">
        <v>480</v>
      </c>
      <c r="BI151" s="131" t="s">
        <v>481</v>
      </c>
    </row>
    <row r="152" spans="1:72" s="20" customFormat="1" ht="10.5" customHeight="1" x14ac:dyDescent="0.3">
      <c r="A152" s="50"/>
      <c r="AC152" s="23" t="s">
        <v>49</v>
      </c>
      <c r="AF152" s="50" t="s">
        <v>50</v>
      </c>
      <c r="BH152" s="23" t="s">
        <v>454</v>
      </c>
    </row>
    <row r="153" spans="1:72" s="20" customFormat="1" ht="10.5" customHeight="1" x14ac:dyDescent="0.3">
      <c r="A153" s="24"/>
      <c r="AC153" s="23" t="s">
        <v>455</v>
      </c>
      <c r="AF153" s="50" t="s">
        <v>399</v>
      </c>
      <c r="BH153" s="23" t="s">
        <v>179</v>
      </c>
    </row>
    <row r="154" spans="1:72" s="20" customFormat="1" ht="10.5" customHeight="1" x14ac:dyDescent="0.3">
      <c r="A154" s="25"/>
      <c r="AC154" s="23" t="s">
        <v>55</v>
      </c>
      <c r="AF154" s="26" t="s">
        <v>56</v>
      </c>
    </row>
    <row r="155" spans="1:72" ht="9.6" customHeight="1" x14ac:dyDescent="0.3">
      <c r="AT155" s="28" t="s">
        <v>400</v>
      </c>
      <c r="AU155" s="28"/>
      <c r="AV155" s="28"/>
      <c r="AW155" s="28"/>
      <c r="AX155" s="28"/>
      <c r="AY155" s="28"/>
      <c r="AZ155" s="28"/>
      <c r="BA155" s="28"/>
      <c r="BB155" s="28"/>
      <c r="BC155" s="28"/>
      <c r="BD155" s="28"/>
      <c r="BE155" s="28"/>
      <c r="BF155" s="28"/>
    </row>
    <row r="156" spans="1:72" ht="9.6" customHeight="1" x14ac:dyDescent="0.3"/>
    <row r="157" spans="1:72" ht="9.6" customHeight="1" x14ac:dyDescent="0.3">
      <c r="E157" s="28" t="s">
        <v>456</v>
      </c>
      <c r="F157" s="28"/>
      <c r="G157" s="28"/>
      <c r="H157" s="28"/>
      <c r="I157" s="28"/>
      <c r="J157" s="28"/>
      <c r="K157" s="28"/>
      <c r="M157" s="28" t="s">
        <v>457</v>
      </c>
      <c r="N157" s="28"/>
      <c r="O157" s="28"/>
      <c r="P157" s="28"/>
      <c r="Q157" s="28"/>
      <c r="S157" s="28" t="s">
        <v>458</v>
      </c>
      <c r="T157" s="28"/>
      <c r="U157" s="28"/>
      <c r="V157" s="28"/>
      <c r="W157" s="28"/>
      <c r="X157" s="28"/>
      <c r="Y157" s="28"/>
      <c r="Z157" s="28"/>
      <c r="AA157" s="28"/>
      <c r="AB157" s="28"/>
      <c r="AC157" s="28"/>
      <c r="AF157" s="28" t="s">
        <v>459</v>
      </c>
      <c r="AG157" s="28"/>
      <c r="AH157" s="28"/>
      <c r="AI157" s="28"/>
      <c r="AJ157" s="28"/>
      <c r="AL157" s="28" t="s">
        <v>460</v>
      </c>
      <c r="AM157" s="28"/>
      <c r="AN157" s="28"/>
      <c r="AO157" s="28"/>
      <c r="AP157" s="28"/>
      <c r="AX157" s="28" t="s">
        <v>404</v>
      </c>
      <c r="AY157" s="28"/>
      <c r="AZ157" s="28"/>
      <c r="BA157" s="28"/>
      <c r="BB157" s="28"/>
      <c r="BC157" s="28"/>
      <c r="BD157" s="28"/>
    </row>
    <row r="158" spans="1:72" ht="9.6" customHeight="1" x14ac:dyDescent="0.3"/>
    <row r="159" spans="1:72" ht="9.6" customHeight="1" x14ac:dyDescent="0.3">
      <c r="Y159" s="28" t="s">
        <v>406</v>
      </c>
      <c r="Z159" s="28"/>
      <c r="AA159" s="28"/>
      <c r="AB159" s="28"/>
      <c r="AC159" s="28"/>
      <c r="AT159" s="28" t="s">
        <v>439</v>
      </c>
      <c r="AU159" s="28"/>
      <c r="AV159" s="28"/>
      <c r="AX159" s="28" t="s">
        <v>66</v>
      </c>
      <c r="AY159" s="28"/>
      <c r="AZ159" s="28"/>
      <c r="BB159" s="28" t="s">
        <v>67</v>
      </c>
      <c r="BC159" s="28"/>
      <c r="BD159" s="28"/>
    </row>
    <row r="160" spans="1:72" ht="9.6" customHeight="1" x14ac:dyDescent="0.3">
      <c r="K160" s="31" t="s">
        <v>461</v>
      </c>
      <c r="AA160" s="30" t="s">
        <v>462</v>
      </c>
      <c r="BF160" s="30" t="s">
        <v>463</v>
      </c>
      <c r="BL160" s="30" t="s">
        <v>464</v>
      </c>
      <c r="BN160" s="30" t="s">
        <v>465</v>
      </c>
      <c r="BP160" s="30" t="s">
        <v>466</v>
      </c>
    </row>
    <row r="161" spans="1:72" ht="9.6" customHeight="1" x14ac:dyDescent="0.3">
      <c r="I161" s="30" t="s">
        <v>71</v>
      </c>
      <c r="Q161" s="30" t="s">
        <v>71</v>
      </c>
      <c r="W161" s="30" t="s">
        <v>71</v>
      </c>
      <c r="AA161" s="30" t="s">
        <v>467</v>
      </c>
      <c r="AC161" s="30" t="s">
        <v>468</v>
      </c>
      <c r="AJ161" s="30" t="s">
        <v>71</v>
      </c>
      <c r="AP161" s="30" t="s">
        <v>71</v>
      </c>
      <c r="AV161" s="30" t="s">
        <v>279</v>
      </c>
      <c r="AZ161" s="30" t="s">
        <v>279</v>
      </c>
      <c r="BD161" s="30" t="s">
        <v>279</v>
      </c>
      <c r="BF161" s="30" t="s">
        <v>469</v>
      </c>
      <c r="BL161" s="30" t="s">
        <v>470</v>
      </c>
      <c r="BM161" s="30"/>
      <c r="BN161" s="30" t="s">
        <v>471</v>
      </c>
      <c r="BO161" s="30"/>
      <c r="BP161" s="30" t="s">
        <v>277</v>
      </c>
      <c r="BQ161" s="30"/>
      <c r="BS161" s="30"/>
      <c r="BT161" s="30" t="s">
        <v>335</v>
      </c>
    </row>
    <row r="162" spans="1:72" ht="9.6" customHeight="1" x14ac:dyDescent="0.3">
      <c r="A162" s="31" t="s">
        <v>78</v>
      </c>
      <c r="C162" s="31" t="s">
        <v>80</v>
      </c>
      <c r="E162" s="31" t="s">
        <v>81</v>
      </c>
      <c r="G162" s="31" t="s">
        <v>442</v>
      </c>
      <c r="I162" s="31" t="s">
        <v>87</v>
      </c>
      <c r="K162" s="31" t="s">
        <v>444</v>
      </c>
      <c r="M162" s="31" t="s">
        <v>81</v>
      </c>
      <c r="O162" s="31" t="s">
        <v>442</v>
      </c>
      <c r="Q162" s="31" t="s">
        <v>87</v>
      </c>
      <c r="S162" s="31" t="s">
        <v>81</v>
      </c>
      <c r="U162" s="31" t="s">
        <v>442</v>
      </c>
      <c r="W162" s="31" t="s">
        <v>87</v>
      </c>
      <c r="Y162" s="31" t="s">
        <v>444</v>
      </c>
      <c r="AA162" s="31" t="s">
        <v>472</v>
      </c>
      <c r="AC162" s="31" t="s">
        <v>473</v>
      </c>
      <c r="AF162" s="31" t="s">
        <v>81</v>
      </c>
      <c r="AH162" s="31" t="s">
        <v>442</v>
      </c>
      <c r="AJ162" s="31" t="s">
        <v>87</v>
      </c>
      <c r="AL162" s="31" t="s">
        <v>81</v>
      </c>
      <c r="AN162" s="31" t="s">
        <v>442</v>
      </c>
      <c r="AP162" s="31" t="s">
        <v>87</v>
      </c>
      <c r="AR162" s="31" t="s">
        <v>72</v>
      </c>
      <c r="AT162" s="31" t="s">
        <v>81</v>
      </c>
      <c r="AV162" s="31" t="s">
        <v>380</v>
      </c>
      <c r="AX162" s="31" t="s">
        <v>81</v>
      </c>
      <c r="AZ162" s="31" t="s">
        <v>380</v>
      </c>
      <c r="BB162" s="31" t="s">
        <v>81</v>
      </c>
      <c r="BD162" s="31" t="s">
        <v>380</v>
      </c>
      <c r="BF162" s="31" t="s">
        <v>425</v>
      </c>
      <c r="BH162" s="31" t="s">
        <v>78</v>
      </c>
      <c r="BL162" s="129" t="s">
        <v>474</v>
      </c>
      <c r="BM162" s="30"/>
      <c r="BN162" s="129" t="s">
        <v>475</v>
      </c>
      <c r="BO162" s="30"/>
      <c r="BP162" s="129" t="s">
        <v>476</v>
      </c>
      <c r="BQ162" s="30"/>
      <c r="BR162" s="129" t="s">
        <v>459</v>
      </c>
      <c r="BS162" s="30"/>
      <c r="BT162" s="129" t="s">
        <v>477</v>
      </c>
    </row>
    <row r="163" spans="1:72" ht="8.85" customHeight="1" x14ac:dyDescent="0.3">
      <c r="C163" s="30"/>
      <c r="E163" s="30"/>
      <c r="G163" s="30"/>
      <c r="I163" s="30"/>
      <c r="K163" s="30"/>
      <c r="M163" s="30"/>
      <c r="O163" s="30"/>
      <c r="Q163" s="30"/>
      <c r="S163" s="30"/>
      <c r="U163" s="30"/>
      <c r="W163" s="30"/>
      <c r="Y163" s="30"/>
      <c r="AA163" s="30"/>
      <c r="AC163" s="30"/>
      <c r="AF163" s="30"/>
      <c r="AH163" s="30"/>
      <c r="AJ163" s="30"/>
      <c r="AL163" s="30"/>
      <c r="AN163" s="30"/>
      <c r="AP163" s="30"/>
      <c r="AR163" s="30"/>
      <c r="AT163" s="30"/>
      <c r="AV163" s="30"/>
      <c r="AX163" s="30"/>
      <c r="AZ163" s="30"/>
      <c r="BB163" s="30"/>
      <c r="BD163" s="30"/>
      <c r="BF163" s="30"/>
    </row>
    <row r="164" spans="1:72" ht="8.85" customHeight="1" x14ac:dyDescent="0.3">
      <c r="B164" s="22" t="s">
        <v>292</v>
      </c>
    </row>
    <row r="165" spans="1:72" ht="8.85" customHeight="1" x14ac:dyDescent="0.3">
      <c r="A165" s="22">
        <v>51</v>
      </c>
      <c r="B165" s="33"/>
      <c r="C165" s="22" t="s">
        <v>180</v>
      </c>
      <c r="D165" s="33"/>
      <c r="E165" s="82">
        <v>2164771</v>
      </c>
      <c r="F165" s="33"/>
      <c r="G165" s="83">
        <f>(E165/$BJ165)</f>
        <v>197.17378631933693</v>
      </c>
      <c r="H165" s="33"/>
      <c r="I165" s="84">
        <f>IF(G$219,G165/G$219*100,0)</f>
        <v>107.15436898364608</v>
      </c>
      <c r="J165" s="33"/>
      <c r="K165" s="82">
        <v>2164771</v>
      </c>
      <c r="L165" s="33"/>
      <c r="M165" s="82">
        <v>1928198</v>
      </c>
      <c r="N165" s="33"/>
      <c r="O165" s="83">
        <f>(M165/$BJ165)</f>
        <v>175.62601329811457</v>
      </c>
      <c r="P165" s="33"/>
      <c r="Q165" s="84">
        <f>IF(O$219,O165/O$219*100,0)</f>
        <v>95.136152990652207</v>
      </c>
      <c r="R165" s="33"/>
      <c r="S165" s="82">
        <v>1193543</v>
      </c>
      <c r="T165" s="33"/>
      <c r="U165" s="83">
        <f>(S165/$BJ165)</f>
        <v>108.71144913015758</v>
      </c>
      <c r="V165" s="33"/>
      <c r="W165" s="84">
        <f>IF(U$219,U165/U$219*100,0)</f>
        <v>95.716253028994245</v>
      </c>
      <c r="X165" s="33"/>
      <c r="Y165" s="82">
        <v>1044837</v>
      </c>
      <c r="Z165" s="33"/>
      <c r="AA165" s="82">
        <v>77299</v>
      </c>
      <c r="AB165" s="33"/>
      <c r="AC165" s="82">
        <v>71407</v>
      </c>
      <c r="AD165" s="33"/>
      <c r="AE165" s="33"/>
      <c r="AF165" s="82">
        <v>151993</v>
      </c>
      <c r="AG165" s="33"/>
      <c r="AH165" s="83">
        <f>(AF165/$BJ165)</f>
        <v>13.843974861098461</v>
      </c>
      <c r="AI165" s="33"/>
      <c r="AJ165" s="84">
        <f>IF(AH$219,AH165/AH$219*100,0)</f>
        <v>84.541994574184457</v>
      </c>
      <c r="AK165" s="33"/>
      <c r="AL165" s="82">
        <v>220083</v>
      </c>
      <c r="AM165" s="33"/>
      <c r="AN165" s="83">
        <f>(AL165/$BJ165)</f>
        <v>20.045814737225612</v>
      </c>
      <c r="AO165" s="33"/>
      <c r="AP165" s="84">
        <f>IF(AN$219,AN165/AN$219*100,0)</f>
        <v>51.964134305542366</v>
      </c>
      <c r="AQ165" s="33"/>
      <c r="AR165" s="82">
        <f>(E165+M165+S165+AF165+AL165)</f>
        <v>5658588</v>
      </c>
      <c r="AS165" s="33"/>
      <c r="AT165" s="82">
        <v>1565996</v>
      </c>
      <c r="AU165" s="33"/>
      <c r="AV165" s="84">
        <f>IF($AR165,AT165/$AR165*100,0)</f>
        <v>27.674677852496067</v>
      </c>
      <c r="AW165" s="33"/>
      <c r="AX165" s="82">
        <v>145503</v>
      </c>
      <c r="AY165" s="33"/>
      <c r="AZ165" s="84">
        <f>IF($AR165,AX165/$AR165*100,0)</f>
        <v>2.5713658601757188</v>
      </c>
      <c r="BA165" s="33"/>
      <c r="BB165" s="82">
        <v>0</v>
      </c>
      <c r="BC165" s="33"/>
      <c r="BD165" s="84">
        <f>IF($AR165,BB165/$AR165*100,0)</f>
        <v>0</v>
      </c>
      <c r="BE165" s="33"/>
      <c r="BF165" s="82">
        <v>314266</v>
      </c>
      <c r="BG165" s="33"/>
      <c r="BH165" s="22">
        <v>51</v>
      </c>
      <c r="BI165" s="33"/>
      <c r="BJ165" s="114">
        <v>10979</v>
      </c>
      <c r="BK165" s="33"/>
      <c r="BL165" s="114">
        <f>IF(E165,$BJ165,0)</f>
        <v>10979</v>
      </c>
      <c r="BM165" s="33"/>
      <c r="BN165" s="114">
        <f>IF(M165,$BJ165,0)</f>
        <v>10979</v>
      </c>
      <c r="BO165" s="33"/>
      <c r="BP165" s="114">
        <f>IF(S165,$BJ165,0)</f>
        <v>10979</v>
      </c>
      <c r="BQ165" s="33"/>
      <c r="BR165" s="114">
        <f>IF(AF165,$BJ165,0)</f>
        <v>10979</v>
      </c>
      <c r="BS165" s="33"/>
      <c r="BT165" s="114">
        <f>IF(AL165,$BJ165,0)</f>
        <v>10979</v>
      </c>
    </row>
    <row r="166" spans="1:72" ht="8.85" customHeight="1" x14ac:dyDescent="0.3">
      <c r="A166" s="22">
        <v>52</v>
      </c>
      <c r="B166" s="33"/>
      <c r="C166" s="22" t="s">
        <v>181</v>
      </c>
      <c r="D166" s="33"/>
      <c r="E166" s="88">
        <v>2190833</v>
      </c>
      <c r="F166" s="33"/>
      <c r="G166" s="84">
        <f>(E166/$BJ166)</f>
        <v>91.307535217137612</v>
      </c>
      <c r="H166" s="33"/>
      <c r="I166" s="84">
        <f>IF(G$219,G166/G$219*100,0)</f>
        <v>49.62120727244411</v>
      </c>
      <c r="J166" s="33"/>
      <c r="K166" s="88">
        <v>2190833</v>
      </c>
      <c r="L166" s="33"/>
      <c r="M166" s="88">
        <v>640626</v>
      </c>
      <c r="N166" s="33"/>
      <c r="O166" s="84">
        <f>(M166/$BJ166)</f>
        <v>26.699424856214055</v>
      </c>
      <c r="P166" s="33"/>
      <c r="Q166" s="84">
        <f>IF(O$219,O166/O$219*100,0)</f>
        <v>14.463008754697226</v>
      </c>
      <c r="R166" s="33"/>
      <c r="S166" s="88">
        <v>4836052</v>
      </c>
      <c r="T166" s="33"/>
      <c r="U166" s="84">
        <f>(S166/$BJ166)</f>
        <v>201.552554805368</v>
      </c>
      <c r="V166" s="33"/>
      <c r="W166" s="84">
        <f>IF(U$219,U166/U$219*100,0)</f>
        <v>177.45927856497582</v>
      </c>
      <c r="X166" s="33"/>
      <c r="Y166" s="88">
        <v>0</v>
      </c>
      <c r="Z166" s="33"/>
      <c r="AA166" s="88">
        <v>4836052</v>
      </c>
      <c r="AB166" s="33"/>
      <c r="AC166" s="88">
        <v>0</v>
      </c>
      <c r="AD166" s="33"/>
      <c r="AE166" s="33"/>
      <c r="AF166" s="88">
        <v>82518</v>
      </c>
      <c r="AG166" s="33"/>
      <c r="AH166" s="89">
        <f>(AF166/$BJ166)</f>
        <v>3.4391097774443611</v>
      </c>
      <c r="AI166" s="33"/>
      <c r="AJ166" s="89">
        <f>IF(AH$219,AH166/AH$219*100,0)</f>
        <v>21.001858430249719</v>
      </c>
      <c r="AK166" s="33"/>
      <c r="AL166" s="88">
        <v>82765</v>
      </c>
      <c r="AM166" s="33"/>
      <c r="AN166" s="84">
        <f>(AL166/$BJ166)</f>
        <v>3.4494040176710845</v>
      </c>
      <c r="AO166" s="33"/>
      <c r="AP166" s="84">
        <f>IF(AN$219,AN166/AN$219*100,0)</f>
        <v>8.9417814141260301</v>
      </c>
      <c r="AQ166" s="33"/>
      <c r="AR166" s="88">
        <f>(E166+M166+S166+AF166+AL166)</f>
        <v>7832794</v>
      </c>
      <c r="AS166" s="33"/>
      <c r="AT166" s="88">
        <v>3472383</v>
      </c>
      <c r="AU166" s="33"/>
      <c r="AV166" s="84">
        <f>IF($AR166,AT166/$AR166*100,0)</f>
        <v>44.331345877345939</v>
      </c>
      <c r="AW166" s="33"/>
      <c r="AX166" s="88">
        <v>160760</v>
      </c>
      <c r="AY166" s="33"/>
      <c r="AZ166" s="84">
        <f>IF($AR166,AX166/$AR166*100,0)</f>
        <v>2.0523966288402322</v>
      </c>
      <c r="BA166" s="33"/>
      <c r="BB166" s="88">
        <v>3732</v>
      </c>
      <c r="BC166" s="33"/>
      <c r="BD166" s="84">
        <f>IF($AR166,BB166/$AR166*100,0)</f>
        <v>4.7645833657823759E-2</v>
      </c>
      <c r="BE166" s="33"/>
      <c r="BF166" s="88">
        <v>614447</v>
      </c>
      <c r="BG166" s="33"/>
      <c r="BH166" s="22">
        <v>52</v>
      </c>
      <c r="BI166" s="33"/>
      <c r="BJ166" s="114">
        <v>23994</v>
      </c>
      <c r="BK166" s="33"/>
      <c r="BL166" s="114">
        <f>IF(E166,$BJ166,0)</f>
        <v>23994</v>
      </c>
      <c r="BM166" s="33"/>
      <c r="BN166" s="114">
        <f>IF(M166,$BJ166,0)</f>
        <v>23994</v>
      </c>
      <c r="BO166" s="33"/>
      <c r="BP166" s="114">
        <f>IF(S166,$BJ166,0)</f>
        <v>23994</v>
      </c>
      <c r="BQ166" s="33"/>
      <c r="BR166" s="114">
        <f>IF(AF166,$BJ166,0)</f>
        <v>23994</v>
      </c>
      <c r="BS166" s="33"/>
      <c r="BT166" s="114">
        <f>IF(AL166,$BJ166,0)</f>
        <v>23994</v>
      </c>
    </row>
    <row r="167" spans="1:72" ht="8.85" customHeight="1" x14ac:dyDescent="0.3">
      <c r="A167" s="22">
        <v>53</v>
      </c>
      <c r="B167" s="33"/>
      <c r="C167" s="22" t="s">
        <v>182</v>
      </c>
      <c r="D167" s="33"/>
      <c r="E167" s="88">
        <v>62348396</v>
      </c>
      <c r="F167" s="33"/>
      <c r="G167" s="84">
        <f>(E167/$BJ167)</f>
        <v>153.43331815776844</v>
      </c>
      <c r="H167" s="33"/>
      <c r="I167" s="84">
        <f>IF(G$219,G167/G$219*100,0)</f>
        <v>83.383550598532594</v>
      </c>
      <c r="J167" s="33"/>
      <c r="K167" s="88">
        <v>59151548</v>
      </c>
      <c r="L167" s="33"/>
      <c r="M167" s="88">
        <v>90360314</v>
      </c>
      <c r="N167" s="33"/>
      <c r="O167" s="84">
        <f>(M167/$BJ167)</f>
        <v>222.3679147543404</v>
      </c>
      <c r="P167" s="33"/>
      <c r="Q167" s="84">
        <f>IF(O$219,O167/O$219*100,0)</f>
        <v>120.45611900539764</v>
      </c>
      <c r="R167" s="33"/>
      <c r="S167" s="88">
        <v>31020675</v>
      </c>
      <c r="T167" s="33"/>
      <c r="U167" s="84">
        <f>(S167/$BJ167)</f>
        <v>76.338853957746309</v>
      </c>
      <c r="V167" s="33"/>
      <c r="W167" s="84">
        <f>IF(U$219,U167/U$219*100,0)</f>
        <v>67.213427102924072</v>
      </c>
      <c r="X167" s="33"/>
      <c r="Y167" s="88">
        <v>23276041</v>
      </c>
      <c r="Z167" s="33"/>
      <c r="AA167" s="88">
        <v>2868182</v>
      </c>
      <c r="AB167" s="33"/>
      <c r="AC167" s="88">
        <v>1937656</v>
      </c>
      <c r="AD167" s="33"/>
      <c r="AE167" s="33"/>
      <c r="AF167" s="88">
        <v>8738172</v>
      </c>
      <c r="AG167" s="33"/>
      <c r="AH167" s="89">
        <f>(AF167/$BJ167)</f>
        <v>21.503788559264681</v>
      </c>
      <c r="AI167" s="33"/>
      <c r="AJ167" s="89">
        <f>IF(AH$219,AH167/AH$219*100,0)</f>
        <v>131.31872846795358</v>
      </c>
      <c r="AK167" s="33"/>
      <c r="AL167" s="88">
        <v>10772127</v>
      </c>
      <c r="AM167" s="33"/>
      <c r="AN167" s="84">
        <f>(AL167/$BJ167)</f>
        <v>26.509153326524835</v>
      </c>
      <c r="AO167" s="33"/>
      <c r="AP167" s="84">
        <f>IF(AN$219,AN167/AN$219*100,0)</f>
        <v>68.718843401642872</v>
      </c>
      <c r="AQ167" s="33"/>
      <c r="AR167" s="88">
        <f>(E167+M167+S167+AF167+AL167)</f>
        <v>203239684</v>
      </c>
      <c r="AS167" s="33"/>
      <c r="AT167" s="88">
        <v>16050202</v>
      </c>
      <c r="AU167" s="33"/>
      <c r="AV167" s="84">
        <f>IF($AR167,AT167/$AR167*100,0)</f>
        <v>7.8971791749095619</v>
      </c>
      <c r="AW167" s="33"/>
      <c r="AX167" s="88">
        <v>1005405</v>
      </c>
      <c r="AY167" s="33"/>
      <c r="AZ167" s="84">
        <f>IF($AR167,AX167/$AR167*100,0)</f>
        <v>0.4946893147108023</v>
      </c>
      <c r="BA167" s="33"/>
      <c r="BB167" s="88">
        <v>1859656</v>
      </c>
      <c r="BC167" s="33"/>
      <c r="BD167" s="84">
        <f>IF($AR167,BB167/$AR167*100,0)</f>
        <v>0.91500634295416439</v>
      </c>
      <c r="BE167" s="33"/>
      <c r="BF167" s="88">
        <v>5518405</v>
      </c>
      <c r="BG167" s="33"/>
      <c r="BH167" s="22">
        <v>53</v>
      </c>
      <c r="BI167" s="33"/>
      <c r="BJ167" s="114">
        <v>406355</v>
      </c>
      <c r="BK167" s="33"/>
      <c r="BL167" s="114">
        <f>IF(E167,$BJ167,0)</f>
        <v>406355</v>
      </c>
      <c r="BM167" s="33"/>
      <c r="BN167" s="114">
        <f>IF(M167,$BJ167,0)</f>
        <v>406355</v>
      </c>
      <c r="BO167" s="33"/>
      <c r="BP167" s="114">
        <f>IF(S167,$BJ167,0)</f>
        <v>406355</v>
      </c>
      <c r="BQ167" s="33"/>
      <c r="BR167" s="114">
        <f>IF(AF167,$BJ167,0)</f>
        <v>406355</v>
      </c>
      <c r="BS167" s="33"/>
      <c r="BT167" s="114">
        <f>IF(AL167,$BJ167,0)</f>
        <v>406355</v>
      </c>
    </row>
    <row r="168" spans="1:72" ht="8.85" customHeight="1" x14ac:dyDescent="0.3">
      <c r="A168" s="22">
        <v>54</v>
      </c>
      <c r="B168" s="33"/>
      <c r="C168" s="22" t="s">
        <v>183</v>
      </c>
      <c r="D168" s="33"/>
      <c r="E168" s="88">
        <v>4933870</v>
      </c>
      <c r="F168" s="33"/>
      <c r="G168" s="84">
        <f>(E168/$BJ168)</f>
        <v>136.97204408539463</v>
      </c>
      <c r="H168" s="33"/>
      <c r="I168" s="84">
        <f>IF(G$219,G168/G$219*100,0)</f>
        <v>74.437648261214221</v>
      </c>
      <c r="J168" s="33"/>
      <c r="K168" s="88">
        <v>4933870</v>
      </c>
      <c r="L168" s="33"/>
      <c r="M168" s="88">
        <v>4871592</v>
      </c>
      <c r="N168" s="33"/>
      <c r="O168" s="84">
        <f>(M168/$BJ168)</f>
        <v>135.24310818689099</v>
      </c>
      <c r="P168" s="33"/>
      <c r="Q168" s="84">
        <f>IF(O$219,O168/O$219*100,0)</f>
        <v>73.260838697962498</v>
      </c>
      <c r="R168" s="33"/>
      <c r="S168" s="88">
        <v>5020317</v>
      </c>
      <c r="T168" s="33"/>
      <c r="U168" s="84">
        <f>(S168/$BJ168)</f>
        <v>139.37194969601066</v>
      </c>
      <c r="V168" s="33"/>
      <c r="W168" s="84">
        <f>IF(U$219,U168/U$219*100,0)</f>
        <v>122.71164545213415</v>
      </c>
      <c r="X168" s="33"/>
      <c r="Y168" s="88">
        <v>0</v>
      </c>
      <c r="Z168" s="33"/>
      <c r="AA168" s="88">
        <v>1920778</v>
      </c>
      <c r="AB168" s="33"/>
      <c r="AC168" s="88">
        <v>0</v>
      </c>
      <c r="AD168" s="33"/>
      <c r="AE168" s="33"/>
      <c r="AF168" s="88">
        <v>672800</v>
      </c>
      <c r="AG168" s="33"/>
      <c r="AH168" s="89">
        <f>(AF168/$BJ168)</f>
        <v>18.677993392743122</v>
      </c>
      <c r="AI168" s="33"/>
      <c r="AJ168" s="89">
        <f>IF(AH$219,AH168/AH$219*100,0)</f>
        <v>114.06224237687246</v>
      </c>
      <c r="AK168" s="33"/>
      <c r="AL168" s="88">
        <v>528091</v>
      </c>
      <c r="AM168" s="33"/>
      <c r="AN168" s="84">
        <f>(AL168/$BJ168)</f>
        <v>14.660642403042669</v>
      </c>
      <c r="AO168" s="33"/>
      <c r="AP168" s="84">
        <f>IF(AN$219,AN168/AN$219*100,0)</f>
        <v>38.004321641390035</v>
      </c>
      <c r="AQ168" s="33"/>
      <c r="AR168" s="88">
        <f>(E168+M168+S168+AF168+AL168)</f>
        <v>16026670</v>
      </c>
      <c r="AS168" s="33"/>
      <c r="AT168" s="88">
        <v>2904879</v>
      </c>
      <c r="AU168" s="33"/>
      <c r="AV168" s="84">
        <f>IF($AR168,AT168/$AR168*100,0)</f>
        <v>18.125281171946511</v>
      </c>
      <c r="AW168" s="33"/>
      <c r="AX168" s="88">
        <v>95743</v>
      </c>
      <c r="AY168" s="33"/>
      <c r="AZ168" s="84">
        <f>IF($AR168,AX168/$AR168*100,0)</f>
        <v>0.59739796227163844</v>
      </c>
      <c r="BA168" s="33"/>
      <c r="BB168" s="88">
        <v>8473</v>
      </c>
      <c r="BC168" s="33"/>
      <c r="BD168" s="84">
        <f>IF($AR168,BB168/$AR168*100,0)</f>
        <v>5.2868125443401533E-2</v>
      </c>
      <c r="BE168" s="33"/>
      <c r="BF168" s="88">
        <v>2115510</v>
      </c>
      <c r="BG168" s="33"/>
      <c r="BH168" s="22">
        <v>54</v>
      </c>
      <c r="BI168" s="33"/>
      <c r="BJ168" s="114">
        <v>36021</v>
      </c>
      <c r="BK168" s="33"/>
      <c r="BL168" s="114">
        <f>IF(E168,$BJ168,0)</f>
        <v>36021</v>
      </c>
      <c r="BM168" s="33"/>
      <c r="BN168" s="114">
        <f>IF(M168,$BJ168,0)</f>
        <v>36021</v>
      </c>
      <c r="BO168" s="33"/>
      <c r="BP168" s="114">
        <f>IF(S168,$BJ168,0)</f>
        <v>36021</v>
      </c>
      <c r="BQ168" s="33"/>
      <c r="BR168" s="114">
        <f>IF(AF168,$BJ168,0)</f>
        <v>36021</v>
      </c>
      <c r="BS168" s="33"/>
      <c r="BT168" s="114">
        <f>IF(AL168,$BJ168,0)</f>
        <v>36021</v>
      </c>
    </row>
    <row r="169" spans="1:72" ht="8.85" customHeight="1" x14ac:dyDescent="0.3">
      <c r="A169" s="22">
        <v>55</v>
      </c>
      <c r="B169" s="33"/>
      <c r="C169" s="22" t="s">
        <v>184</v>
      </c>
      <c r="D169" s="33"/>
      <c r="E169" s="88">
        <v>923633</v>
      </c>
      <c r="F169" s="33"/>
      <c r="G169" s="84">
        <f>(E169/$BJ169)</f>
        <v>75.484880679960767</v>
      </c>
      <c r="H169" s="33"/>
      <c r="I169" s="84">
        <f>IF(G$219,G169/G$219*100,0)</f>
        <v>41.022363611596205</v>
      </c>
      <c r="J169" s="33"/>
      <c r="K169" s="88">
        <v>923633</v>
      </c>
      <c r="L169" s="33"/>
      <c r="M169" s="88">
        <v>265840</v>
      </c>
      <c r="N169" s="33"/>
      <c r="O169" s="84">
        <f>(M169/$BJ169)</f>
        <v>21.726054266100032</v>
      </c>
      <c r="P169" s="33"/>
      <c r="Q169" s="84">
        <f>IF(O$219,O169/O$219*100,0)</f>
        <v>11.768946887352103</v>
      </c>
      <c r="R169" s="33"/>
      <c r="S169" s="88">
        <v>1645394</v>
      </c>
      <c r="T169" s="33"/>
      <c r="U169" s="84">
        <f>(S169/$BJ169)</f>
        <v>134.47155933311541</v>
      </c>
      <c r="V169" s="33"/>
      <c r="W169" s="84">
        <f>IF(U$219,U169/U$219*100,0)</f>
        <v>118.39704006632839</v>
      </c>
      <c r="X169" s="33"/>
      <c r="Y169" s="88">
        <v>0</v>
      </c>
      <c r="Z169" s="33"/>
      <c r="AA169" s="88">
        <v>1645394</v>
      </c>
      <c r="AB169" s="33"/>
      <c r="AC169" s="88">
        <v>0</v>
      </c>
      <c r="AD169" s="33"/>
      <c r="AE169" s="33"/>
      <c r="AF169" s="88">
        <v>87669</v>
      </c>
      <c r="AG169" s="33"/>
      <c r="AH169" s="89">
        <f>(AF169/$BJ169)</f>
        <v>7.1648414514547234</v>
      </c>
      <c r="AI169" s="33"/>
      <c r="AJ169" s="89">
        <f>IF(AH$219,AH169/AH$219*100,0)</f>
        <v>43.754051361063723</v>
      </c>
      <c r="AK169" s="33"/>
      <c r="AL169" s="88">
        <v>433080</v>
      </c>
      <c r="AM169" s="33"/>
      <c r="AN169" s="84">
        <f>(AL169/$BJ169)</f>
        <v>35.393919581562599</v>
      </c>
      <c r="AO169" s="33"/>
      <c r="AP169" s="84">
        <f>IF(AN$219,AN169/AN$219*100,0)</f>
        <v>91.750543185476744</v>
      </c>
      <c r="AQ169" s="33"/>
      <c r="AR169" s="88">
        <f>(E169+M169+S169+AF169+AL169)</f>
        <v>3355616</v>
      </c>
      <c r="AS169" s="33"/>
      <c r="AT169" s="88">
        <v>1356369</v>
      </c>
      <c r="AU169" s="33"/>
      <c r="AV169" s="89">
        <f>IF($AR169,AT169/$AR169*100,0)</f>
        <v>40.420864604293222</v>
      </c>
      <c r="AW169" s="33"/>
      <c r="AX169" s="88">
        <v>131577</v>
      </c>
      <c r="AY169" s="33"/>
      <c r="AZ169" s="89">
        <f>IF($AR169,AX169/$AR169*100,0)</f>
        <v>3.9210982424687448</v>
      </c>
      <c r="BA169" s="33"/>
      <c r="BB169" s="88">
        <v>0</v>
      </c>
      <c r="BC169" s="33"/>
      <c r="BD169" s="89">
        <f>IF($AR169,BB169/$AR169*100,0)</f>
        <v>0</v>
      </c>
      <c r="BE169" s="33"/>
      <c r="BF169" s="88">
        <v>840461</v>
      </c>
      <c r="BG169" s="33"/>
      <c r="BH169" s="22">
        <v>55</v>
      </c>
      <c r="BI169" s="33"/>
      <c r="BJ169" s="114">
        <v>12236</v>
      </c>
      <c r="BK169" s="33"/>
      <c r="BL169" s="114">
        <f>IF(E169,$BJ169,0)</f>
        <v>12236</v>
      </c>
      <c r="BM169" s="33"/>
      <c r="BN169" s="114">
        <f>IF(M169,$BJ169,0)</f>
        <v>12236</v>
      </c>
      <c r="BO169" s="33"/>
      <c r="BP169" s="114">
        <f>IF(S169,$BJ169,0)</f>
        <v>12236</v>
      </c>
      <c r="BQ169" s="33"/>
      <c r="BR169" s="114">
        <f>IF(AF169,$BJ169,0)</f>
        <v>12236</v>
      </c>
      <c r="BS169" s="33"/>
      <c r="BT169" s="114">
        <f>IF(AL169,$BJ169,0)</f>
        <v>12236</v>
      </c>
    </row>
    <row r="170" spans="1:72" ht="8.85" customHeight="1" x14ac:dyDescent="0.3">
      <c r="A170" s="41"/>
      <c r="B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41"/>
      <c r="BI170" s="33"/>
      <c r="BJ170" s="39"/>
      <c r="BK170" s="33"/>
      <c r="BL170" s="33"/>
      <c r="BM170" s="33"/>
      <c r="BN170" s="33"/>
      <c r="BO170" s="33"/>
      <c r="BP170" s="33"/>
      <c r="BQ170" s="33"/>
      <c r="BR170" s="33"/>
      <c r="BS170" s="33"/>
      <c r="BT170" s="33"/>
    </row>
    <row r="171" spans="1:72" ht="8.85" customHeight="1" x14ac:dyDescent="0.3">
      <c r="A171" s="22">
        <v>56</v>
      </c>
      <c r="B171" s="33"/>
      <c r="C171" s="22" t="s">
        <v>185</v>
      </c>
      <c r="D171" s="33"/>
      <c r="E171" s="88">
        <v>1909127</v>
      </c>
      <c r="F171" s="33"/>
      <c r="G171" s="84">
        <f>(E171/$BJ171)</f>
        <v>143.78121705076066</v>
      </c>
      <c r="H171" s="33"/>
      <c r="I171" s="84">
        <f>IF(G$219,G171/G$219*100,0)</f>
        <v>78.138102799438727</v>
      </c>
      <c r="J171" s="33"/>
      <c r="K171" s="88">
        <v>1909127</v>
      </c>
      <c r="L171" s="33"/>
      <c r="M171" s="88">
        <v>1874883</v>
      </c>
      <c r="N171" s="33"/>
      <c r="O171" s="84">
        <f>(M171/$BJ171)</f>
        <v>141.20221418888386</v>
      </c>
      <c r="P171" s="33"/>
      <c r="Q171" s="84">
        <f>IF(O$219,O171/O$219*100,0)</f>
        <v>76.488870864989963</v>
      </c>
      <c r="R171" s="33"/>
      <c r="S171" s="88">
        <v>1853548</v>
      </c>
      <c r="T171" s="33"/>
      <c r="U171" s="84">
        <f>(S171/$BJ171)</f>
        <v>139.59542099713812</v>
      </c>
      <c r="V171" s="33"/>
      <c r="W171" s="84">
        <f>IF(U$219,U171/U$219*100,0)</f>
        <v>122.90840334446824</v>
      </c>
      <c r="X171" s="33"/>
      <c r="Y171" s="88">
        <v>0</v>
      </c>
      <c r="Z171" s="33"/>
      <c r="AA171" s="88">
        <v>1627852</v>
      </c>
      <c r="AB171" s="33"/>
      <c r="AC171" s="88">
        <v>225655</v>
      </c>
      <c r="AD171" s="33"/>
      <c r="AE171" s="33"/>
      <c r="AF171" s="88">
        <v>275040</v>
      </c>
      <c r="AG171" s="33"/>
      <c r="AH171" s="89">
        <f>(AF171/$BJ171)</f>
        <v>20.713962946226843</v>
      </c>
      <c r="AI171" s="33"/>
      <c r="AJ171" s="89">
        <f>IF(AH$219,AH171/AH$219*100,0)</f>
        <v>126.49544372769954</v>
      </c>
      <c r="AK171" s="33"/>
      <c r="AL171" s="88">
        <v>337084</v>
      </c>
      <c r="AM171" s="33"/>
      <c r="AN171" s="84">
        <f>(AL171/$BJ171)</f>
        <v>25.386654616659136</v>
      </c>
      <c r="AO171" s="33"/>
      <c r="AP171" s="84">
        <f>IF(AN$219,AN171/AN$219*100,0)</f>
        <v>65.809025343265844</v>
      </c>
      <c r="AQ171" s="33"/>
      <c r="AR171" s="88">
        <f>(E171+M171+S171+AF171+AL171)</f>
        <v>6249682</v>
      </c>
      <c r="AS171" s="33"/>
      <c r="AT171" s="88">
        <v>1145552</v>
      </c>
      <c r="AU171" s="33"/>
      <c r="AV171" s="89">
        <f>IF($AR171,AT171/$AR171*100,0)</f>
        <v>18.329764618423784</v>
      </c>
      <c r="AW171" s="33"/>
      <c r="AX171" s="88">
        <v>45835</v>
      </c>
      <c r="AY171" s="33"/>
      <c r="AZ171" s="89">
        <f>IF($AR171,AX171/$AR171*100,0)</f>
        <v>0.7333973152554002</v>
      </c>
      <c r="BA171" s="33"/>
      <c r="BB171" s="88">
        <v>0</v>
      </c>
      <c r="BC171" s="33"/>
      <c r="BD171" s="89">
        <f>IF($AR171,BB171/$AR171*100,0)</f>
        <v>0</v>
      </c>
      <c r="BE171" s="33"/>
      <c r="BF171" s="88">
        <v>577697</v>
      </c>
      <c r="BG171" s="33"/>
      <c r="BH171" s="22">
        <v>56</v>
      </c>
      <c r="BI171" s="33"/>
      <c r="BJ171" s="114">
        <v>13278</v>
      </c>
      <c r="BK171" s="33"/>
      <c r="BL171" s="114">
        <f>IF(E171,$BJ171,0)</f>
        <v>13278</v>
      </c>
      <c r="BM171" s="33"/>
      <c r="BN171" s="114">
        <f>IF(M171,$BJ171,0)</f>
        <v>13278</v>
      </c>
      <c r="BO171" s="33"/>
      <c r="BP171" s="114">
        <f>IF(S171,$BJ171,0)</f>
        <v>13278</v>
      </c>
      <c r="BQ171" s="33"/>
      <c r="BR171" s="114">
        <f>IF(AF171,$BJ171,0)</f>
        <v>13278</v>
      </c>
      <c r="BS171" s="33"/>
      <c r="BT171" s="114">
        <f>IF(AL171,$BJ171,0)</f>
        <v>13278</v>
      </c>
    </row>
    <row r="172" spans="1:72" ht="8.85" customHeight="1" x14ac:dyDescent="0.3">
      <c r="A172" s="22">
        <v>57</v>
      </c>
      <c r="B172" s="33"/>
      <c r="C172" s="22" t="s">
        <v>186</v>
      </c>
      <c r="D172" s="33"/>
      <c r="E172" s="88">
        <v>1361313</v>
      </c>
      <c r="F172" s="33"/>
      <c r="G172" s="84">
        <f>(E172/$BJ172)</f>
        <v>156.40085018382354</v>
      </c>
      <c r="H172" s="33"/>
      <c r="I172" s="84">
        <f>IF(G$219,G172/G$219*100,0)</f>
        <v>84.996260014051444</v>
      </c>
      <c r="J172" s="33"/>
      <c r="K172" s="88">
        <v>1361313</v>
      </c>
      <c r="L172" s="33"/>
      <c r="M172" s="88">
        <v>549243</v>
      </c>
      <c r="N172" s="33"/>
      <c r="O172" s="84">
        <f>(M172/$BJ172)</f>
        <v>63.102366727941174</v>
      </c>
      <c r="P172" s="33"/>
      <c r="Q172" s="84">
        <f>IF(O$219,O172/O$219*100,0)</f>
        <v>34.182387348913878</v>
      </c>
      <c r="R172" s="33"/>
      <c r="S172" s="88">
        <v>609876</v>
      </c>
      <c r="T172" s="33"/>
      <c r="U172" s="84">
        <f>(S172/$BJ172)</f>
        <v>70.068474264705884</v>
      </c>
      <c r="V172" s="33"/>
      <c r="W172" s="84">
        <f>IF(U$219,U172/U$219*100,0)</f>
        <v>61.692598762494654</v>
      </c>
      <c r="X172" s="33"/>
      <c r="Y172" s="88">
        <v>0</v>
      </c>
      <c r="Z172" s="33"/>
      <c r="AA172" s="88">
        <v>609876</v>
      </c>
      <c r="AB172" s="33"/>
      <c r="AC172" s="88">
        <v>0</v>
      </c>
      <c r="AD172" s="33"/>
      <c r="AE172" s="33"/>
      <c r="AF172" s="88">
        <v>147957</v>
      </c>
      <c r="AG172" s="33"/>
      <c r="AH172" s="89">
        <f>(AF172/$BJ172)</f>
        <v>16.998736213235293</v>
      </c>
      <c r="AI172" s="33"/>
      <c r="AJ172" s="89">
        <f>IF(AH$219,AH172/AH$219*100,0)</f>
        <v>103.80740207392304</v>
      </c>
      <c r="AK172" s="33"/>
      <c r="AL172" s="88">
        <v>111457</v>
      </c>
      <c r="AM172" s="33"/>
      <c r="AN172" s="84">
        <f>(AL172/$BJ172)</f>
        <v>12.805261948529411</v>
      </c>
      <c r="AO172" s="33"/>
      <c r="AP172" s="84">
        <f>IF(AN$219,AN172/AN$219*100,0)</f>
        <v>33.194677314628734</v>
      </c>
      <c r="AQ172" s="33"/>
      <c r="AR172" s="88">
        <f>(E172+M172+S172+AF172+AL172)</f>
        <v>2779846</v>
      </c>
      <c r="AS172" s="33"/>
      <c r="AT172" s="88">
        <v>668369</v>
      </c>
      <c r="AU172" s="33"/>
      <c r="AV172" s="89">
        <f>IF($AR172,AT172/$AR172*100,0)</f>
        <v>24.043382259305012</v>
      </c>
      <c r="AW172" s="33"/>
      <c r="AX172" s="88">
        <v>103683</v>
      </c>
      <c r="AY172" s="33"/>
      <c r="AZ172" s="89">
        <f>IF($AR172,AX172/$AR172*100,0)</f>
        <v>3.7298109319724904</v>
      </c>
      <c r="BA172" s="33"/>
      <c r="BB172" s="88">
        <v>0</v>
      </c>
      <c r="BC172" s="33"/>
      <c r="BD172" s="89">
        <f>IF($AR172,BB172/$AR172*100,0)</f>
        <v>0</v>
      </c>
      <c r="BE172" s="33"/>
      <c r="BF172" s="88">
        <v>39604</v>
      </c>
      <c r="BG172" s="33"/>
      <c r="BH172" s="22">
        <v>57</v>
      </c>
      <c r="BI172" s="33"/>
      <c r="BJ172" s="114">
        <v>8704</v>
      </c>
      <c r="BK172" s="33"/>
      <c r="BL172" s="114">
        <f>IF(E172,$BJ172,0)</f>
        <v>8704</v>
      </c>
      <c r="BM172" s="33"/>
      <c r="BN172" s="114">
        <f>IF(M172,$BJ172,0)</f>
        <v>8704</v>
      </c>
      <c r="BO172" s="33"/>
      <c r="BP172" s="114">
        <f>IF(S172,$BJ172,0)</f>
        <v>8704</v>
      </c>
      <c r="BQ172" s="33"/>
      <c r="BR172" s="114">
        <f>IF(AF172,$BJ172,0)</f>
        <v>8704</v>
      </c>
      <c r="BS172" s="33"/>
      <c r="BT172" s="114">
        <f>IF(AL172,$BJ172,0)</f>
        <v>8704</v>
      </c>
    </row>
    <row r="173" spans="1:72" ht="8.85" customHeight="1" x14ac:dyDescent="0.3">
      <c r="A173" s="22">
        <v>58</v>
      </c>
      <c r="B173" s="33"/>
      <c r="C173" s="22" t="s">
        <v>187</v>
      </c>
      <c r="D173" s="33"/>
      <c r="E173" s="88">
        <v>8991996</v>
      </c>
      <c r="F173" s="33"/>
      <c r="G173" s="84">
        <f>(E173/$BJ173)</f>
        <v>290.20480877844119</v>
      </c>
      <c r="H173" s="33"/>
      <c r="I173" s="84">
        <f>IF(G$219,G173/G$219*100,0)</f>
        <v>157.71220779982494</v>
      </c>
      <c r="J173" s="33"/>
      <c r="K173" s="88">
        <v>8991996</v>
      </c>
      <c r="L173" s="33"/>
      <c r="M173" s="88">
        <v>1303817</v>
      </c>
      <c r="N173" s="33"/>
      <c r="O173" s="84">
        <f>(M173/$BJ173)</f>
        <v>42.078973696950136</v>
      </c>
      <c r="P173" s="33"/>
      <c r="Q173" s="84">
        <f>IF(O$219,O173/O$219*100,0)</f>
        <v>22.794070218558304</v>
      </c>
      <c r="R173" s="33"/>
      <c r="S173" s="88">
        <v>3555763</v>
      </c>
      <c r="T173" s="33"/>
      <c r="U173" s="84">
        <f>(S173/$BJ173)</f>
        <v>114.75756010973052</v>
      </c>
      <c r="V173" s="33"/>
      <c r="W173" s="84">
        <f>IF(U$219,U173/U$219*100,0)</f>
        <v>101.03962138616981</v>
      </c>
      <c r="X173" s="33"/>
      <c r="Y173" s="88">
        <v>0</v>
      </c>
      <c r="Z173" s="33"/>
      <c r="AA173" s="88">
        <v>3555763</v>
      </c>
      <c r="AB173" s="33"/>
      <c r="AC173" s="88">
        <v>0</v>
      </c>
      <c r="AD173" s="33"/>
      <c r="AE173" s="33"/>
      <c r="AF173" s="88">
        <v>248436</v>
      </c>
      <c r="AG173" s="33"/>
      <c r="AH173" s="89">
        <f>(AF173/$BJ173)</f>
        <v>8.0179441665321924</v>
      </c>
      <c r="AI173" s="33"/>
      <c r="AJ173" s="89">
        <f>IF(AH$219,AH173/AH$219*100,0)</f>
        <v>48.9637549204054</v>
      </c>
      <c r="AK173" s="33"/>
      <c r="AL173" s="88">
        <v>1334783</v>
      </c>
      <c r="AM173" s="33"/>
      <c r="AN173" s="84">
        <f>(AL173/$BJ173)</f>
        <v>43.078360497014685</v>
      </c>
      <c r="AO173" s="33"/>
      <c r="AP173" s="84">
        <f>IF(AN$219,AN173/AN$219*100,0)</f>
        <v>111.6706773894519</v>
      </c>
      <c r="AQ173" s="33"/>
      <c r="AR173" s="88">
        <f>(E173+M173+S173+AF173+AL173)</f>
        <v>15434795</v>
      </c>
      <c r="AS173" s="33"/>
      <c r="AT173" s="88">
        <v>5124029</v>
      </c>
      <c r="AU173" s="33"/>
      <c r="AV173" s="89">
        <f>IF($AR173,AT173/$AR173*100,0)</f>
        <v>33.197907714355779</v>
      </c>
      <c r="AW173" s="33"/>
      <c r="AX173" s="88">
        <v>43996</v>
      </c>
      <c r="AY173" s="33"/>
      <c r="AZ173" s="89">
        <f>IF($AR173,AX173/$AR173*100,0)</f>
        <v>0.28504427820388933</v>
      </c>
      <c r="BA173" s="33"/>
      <c r="BB173" s="88">
        <v>2701</v>
      </c>
      <c r="BC173" s="33"/>
      <c r="BD173" s="89">
        <f>IF($AR173,BB173/$AR173*100,0)</f>
        <v>1.7499422570886103E-2</v>
      </c>
      <c r="BE173" s="33"/>
      <c r="BF173" s="88">
        <v>707270</v>
      </c>
      <c r="BG173" s="33"/>
      <c r="BH173" s="22">
        <v>58</v>
      </c>
      <c r="BI173" s="33"/>
      <c r="BJ173" s="114">
        <v>30985</v>
      </c>
      <c r="BK173" s="33"/>
      <c r="BL173" s="114">
        <f>IF(E173,$BJ173,0)</f>
        <v>30985</v>
      </c>
      <c r="BM173" s="33"/>
      <c r="BN173" s="114">
        <f>IF(M173,$BJ173,0)</f>
        <v>30985</v>
      </c>
      <c r="BO173" s="33"/>
      <c r="BP173" s="114">
        <f>IF(S173,$BJ173,0)</f>
        <v>30985</v>
      </c>
      <c r="BQ173" s="33"/>
      <c r="BR173" s="114">
        <f>IF(AF173,$BJ173,0)</f>
        <v>30985</v>
      </c>
      <c r="BS173" s="33"/>
      <c r="BT173" s="114">
        <f>IF(AL173,$BJ173,0)</f>
        <v>30985</v>
      </c>
    </row>
    <row r="174" spans="1:72" ht="8.85" customHeight="1" x14ac:dyDescent="0.3">
      <c r="A174" s="22">
        <v>59</v>
      </c>
      <c r="B174" s="33"/>
      <c r="C174" s="22" t="s">
        <v>188</v>
      </c>
      <c r="D174" s="33"/>
      <c r="E174" s="88">
        <v>1817665</v>
      </c>
      <c r="F174" s="33"/>
      <c r="G174" s="84">
        <f>(E174/$BJ174)</f>
        <v>166.92671503352005</v>
      </c>
      <c r="H174" s="33"/>
      <c r="I174" s="84">
        <f>IF(G$219,G174/G$219*100,0)</f>
        <v>90.71655593690636</v>
      </c>
      <c r="J174" s="33"/>
      <c r="K174" s="88">
        <v>1817665</v>
      </c>
      <c r="L174" s="33"/>
      <c r="M174" s="88">
        <v>537724</v>
      </c>
      <c r="N174" s="33"/>
      <c r="O174" s="84">
        <f>(M174/$BJ174)</f>
        <v>49.382312425383411</v>
      </c>
      <c r="P174" s="33"/>
      <c r="Q174" s="84">
        <f>IF(O$219,O174/O$219*100,0)</f>
        <v>26.750269744828834</v>
      </c>
      <c r="R174" s="33"/>
      <c r="S174" s="88">
        <v>953505</v>
      </c>
      <c r="T174" s="33"/>
      <c r="U174" s="84">
        <f>(S174/$BJ174)</f>
        <v>87.565892184773631</v>
      </c>
      <c r="V174" s="33"/>
      <c r="W174" s="84">
        <f>IF(U$219,U174/U$219*100,0)</f>
        <v>77.098402791342437</v>
      </c>
      <c r="X174" s="33"/>
      <c r="Y174" s="88">
        <v>0</v>
      </c>
      <c r="Z174" s="33"/>
      <c r="AA174" s="88">
        <v>953505</v>
      </c>
      <c r="AB174" s="33"/>
      <c r="AC174" s="88">
        <v>0</v>
      </c>
      <c r="AD174" s="33"/>
      <c r="AE174" s="33"/>
      <c r="AF174" s="88">
        <v>89646</v>
      </c>
      <c r="AG174" s="33"/>
      <c r="AH174" s="89">
        <f>(AF174/$BJ174)</f>
        <v>8.2327119111029479</v>
      </c>
      <c r="AI174" s="33"/>
      <c r="AJ174" s="89">
        <f>IF(AH$219,AH174/AH$219*100,0)</f>
        <v>50.275292515524228</v>
      </c>
      <c r="AK174" s="33"/>
      <c r="AL174" s="88">
        <v>803526</v>
      </c>
      <c r="AM174" s="33"/>
      <c r="AN174" s="84">
        <f>(AL174/$BJ174)</f>
        <v>73.792451097437777</v>
      </c>
      <c r="AO174" s="33"/>
      <c r="AP174" s="84">
        <f>IF(AN$219,AN174/AN$219*100,0)</f>
        <v>191.28984727378239</v>
      </c>
      <c r="AQ174" s="33"/>
      <c r="AR174" s="88">
        <f>(E174+M174+S174+AF174+AL174)</f>
        <v>4202066</v>
      </c>
      <c r="AS174" s="33"/>
      <c r="AT174" s="88">
        <v>995471</v>
      </c>
      <c r="AU174" s="33"/>
      <c r="AV174" s="89">
        <f>IF($AR174,AT174/$AR174*100,0)</f>
        <v>23.69003723406534</v>
      </c>
      <c r="AW174" s="33"/>
      <c r="AX174" s="88">
        <v>19399</v>
      </c>
      <c r="AY174" s="33"/>
      <c r="AZ174" s="89">
        <f>IF($AR174,AX174/$AR174*100,0)</f>
        <v>0.46165386264756431</v>
      </c>
      <c r="BA174" s="33"/>
      <c r="BB174" s="88">
        <v>0</v>
      </c>
      <c r="BC174" s="33"/>
      <c r="BD174" s="89">
        <f>IF($AR174,BB174/$AR174*100,0)</f>
        <v>0</v>
      </c>
      <c r="BE174" s="33"/>
      <c r="BF174" s="88">
        <v>43833</v>
      </c>
      <c r="BG174" s="33"/>
      <c r="BH174" s="22">
        <v>59</v>
      </c>
      <c r="BI174" s="33"/>
      <c r="BJ174" s="114">
        <v>10889</v>
      </c>
      <c r="BK174" s="33"/>
      <c r="BL174" s="114">
        <f>IF(E174,$BJ174,0)</f>
        <v>10889</v>
      </c>
      <c r="BM174" s="33"/>
      <c r="BN174" s="114">
        <f>IF(M174,$BJ174,0)</f>
        <v>10889</v>
      </c>
      <c r="BO174" s="33"/>
      <c r="BP174" s="114">
        <f>IF(S174,$BJ174,0)</f>
        <v>10889</v>
      </c>
      <c r="BQ174" s="33"/>
      <c r="BR174" s="114">
        <f>IF(AF174,$BJ174,0)</f>
        <v>10889</v>
      </c>
      <c r="BS174" s="33"/>
      <c r="BT174" s="114">
        <f>IF(AL174,$BJ174,0)</f>
        <v>10889</v>
      </c>
    </row>
    <row r="175" spans="1:72" ht="8.85" customHeight="1" x14ac:dyDescent="0.3">
      <c r="A175" s="22">
        <v>60</v>
      </c>
      <c r="B175" s="33"/>
      <c r="C175" s="22" t="s">
        <v>189</v>
      </c>
      <c r="D175" s="33"/>
      <c r="E175" s="88">
        <v>6517936</v>
      </c>
      <c r="F175" s="33"/>
      <c r="G175" s="84">
        <f>(E175/$BJ175)</f>
        <v>65.55103436484869</v>
      </c>
      <c r="H175" s="33"/>
      <c r="I175" s="84">
        <f>IF(G$219,G175/G$219*100,0)</f>
        <v>35.623800986479338</v>
      </c>
      <c r="J175" s="33"/>
      <c r="K175" s="88">
        <v>6517936</v>
      </c>
      <c r="L175" s="33"/>
      <c r="M175" s="88">
        <v>2628313</v>
      </c>
      <c r="N175" s="33"/>
      <c r="O175" s="84">
        <f>(M175/$BJ175)</f>
        <v>26.433005139138917</v>
      </c>
      <c r="P175" s="33"/>
      <c r="Q175" s="84">
        <f>IF(O$219,O175/O$219*100,0)</f>
        <v>14.318689889357138</v>
      </c>
      <c r="R175" s="33"/>
      <c r="S175" s="88">
        <v>9154025</v>
      </c>
      <c r="T175" s="33"/>
      <c r="U175" s="84">
        <f>(S175/$BJ175)</f>
        <v>92.062242917341322</v>
      </c>
      <c r="V175" s="33"/>
      <c r="W175" s="84">
        <f>IF(U$219,U175/U$219*100,0)</f>
        <v>81.057266810442002</v>
      </c>
      <c r="X175" s="33"/>
      <c r="Y175" s="88">
        <v>2398196</v>
      </c>
      <c r="Z175" s="33"/>
      <c r="AA175" s="88">
        <v>6755829</v>
      </c>
      <c r="AB175" s="33"/>
      <c r="AC175" s="88">
        <v>0</v>
      </c>
      <c r="AD175" s="33"/>
      <c r="AE175" s="33"/>
      <c r="AF175" s="88">
        <v>367005</v>
      </c>
      <c r="AG175" s="33"/>
      <c r="AH175" s="89">
        <f>(AF175/$BJ175)</f>
        <v>3.6909778443776213</v>
      </c>
      <c r="AI175" s="33"/>
      <c r="AJ175" s="89">
        <f>IF(AH$219,AH175/AH$219*100,0)</f>
        <v>22.539959225846832</v>
      </c>
      <c r="AK175" s="33"/>
      <c r="AL175" s="88">
        <v>832212</v>
      </c>
      <c r="AM175" s="33"/>
      <c r="AN175" s="84">
        <f>(AL175/$BJ175)</f>
        <v>8.3695754930455681</v>
      </c>
      <c r="AO175" s="33"/>
      <c r="AP175" s="84">
        <f>IF(AN$219,AN175/AN$219*100,0)</f>
        <v>21.696186994751677</v>
      </c>
      <c r="AQ175" s="33"/>
      <c r="AR175" s="88">
        <f>(E175+M175+S175+AF175+AL175)</f>
        <v>19499491</v>
      </c>
      <c r="AS175" s="33"/>
      <c r="AT175" s="88">
        <v>7242913</v>
      </c>
      <c r="AU175" s="33"/>
      <c r="AV175" s="89">
        <f>IF($AR175,AT175/$AR175*100,0)</f>
        <v>37.144113146338029</v>
      </c>
      <c r="AW175" s="33"/>
      <c r="AX175" s="88">
        <v>62303</v>
      </c>
      <c r="AY175" s="33"/>
      <c r="AZ175" s="89">
        <f>IF($AR175,AX175/$AR175*100,0)</f>
        <v>0.3195109041564213</v>
      </c>
      <c r="BA175" s="33"/>
      <c r="BB175" s="88">
        <v>0</v>
      </c>
      <c r="BC175" s="33"/>
      <c r="BD175" s="89">
        <f>IF($AR175,BB175/$AR175*100,0)</f>
        <v>0</v>
      </c>
      <c r="BE175" s="33"/>
      <c r="BF175" s="88">
        <v>3608507</v>
      </c>
      <c r="BG175" s="33"/>
      <c r="BH175" s="22">
        <v>60</v>
      </c>
      <c r="BI175" s="33"/>
      <c r="BJ175" s="114">
        <v>99433</v>
      </c>
      <c r="BK175" s="33"/>
      <c r="BL175" s="114">
        <f>IF(E175,$BJ175,0)</f>
        <v>99433</v>
      </c>
      <c r="BM175" s="33"/>
      <c r="BN175" s="114">
        <f>IF(M175,$BJ175,0)</f>
        <v>99433</v>
      </c>
      <c r="BO175" s="33"/>
      <c r="BP175" s="114">
        <f>IF(S175,$BJ175,0)</f>
        <v>99433</v>
      </c>
      <c r="BQ175" s="33"/>
      <c r="BR175" s="114">
        <f>IF(AF175,$BJ175,0)</f>
        <v>99433</v>
      </c>
      <c r="BS175" s="33"/>
      <c r="BT175" s="114">
        <f>IF(AL175,$BJ175,0)</f>
        <v>99433</v>
      </c>
    </row>
    <row r="176" spans="1:72" ht="8.85" customHeight="1" x14ac:dyDescent="0.3">
      <c r="A176" s="41"/>
      <c r="B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41"/>
      <c r="BI176" s="33"/>
      <c r="BJ176" s="39"/>
      <c r="BK176" s="33"/>
      <c r="BL176" s="33"/>
      <c r="BM176" s="33"/>
      <c r="BN176" s="33"/>
      <c r="BO176" s="33"/>
      <c r="BP176" s="33"/>
      <c r="BQ176" s="33"/>
      <c r="BR176" s="33"/>
      <c r="BS176" s="33"/>
      <c r="BT176" s="33"/>
    </row>
    <row r="177" spans="1:72" ht="8.85" customHeight="1" x14ac:dyDescent="0.3">
      <c r="A177" s="22">
        <v>61</v>
      </c>
      <c r="B177" s="33"/>
      <c r="C177" s="22" t="s">
        <v>190</v>
      </c>
      <c r="D177" s="33"/>
      <c r="E177" s="88">
        <v>1669977</v>
      </c>
      <c r="F177" s="33"/>
      <c r="G177" s="84">
        <f>(E177/$BJ177)</f>
        <v>112.56248314909679</v>
      </c>
      <c r="H177" s="33"/>
      <c r="I177" s="84">
        <f>IF(G$219,G177/G$219*100,0)</f>
        <v>61.17223834987481</v>
      </c>
      <c r="J177" s="33"/>
      <c r="K177" s="88">
        <v>1669977</v>
      </c>
      <c r="L177" s="33"/>
      <c r="M177" s="88">
        <v>1563981</v>
      </c>
      <c r="N177" s="33"/>
      <c r="O177" s="84">
        <f>(M177/$BJ177)</f>
        <v>105.41796980318145</v>
      </c>
      <c r="P177" s="33"/>
      <c r="Q177" s="84">
        <f>IF(O$219,O177/O$219*100,0)</f>
        <v>57.104639084050149</v>
      </c>
      <c r="R177" s="33"/>
      <c r="S177" s="88">
        <v>1104255</v>
      </c>
      <c r="T177" s="33"/>
      <c r="U177" s="84">
        <f>(S177/$BJ177)</f>
        <v>74.430776489619845</v>
      </c>
      <c r="V177" s="33"/>
      <c r="W177" s="84">
        <f>IF(U$219,U177/U$219*100,0)</f>
        <v>65.533438222273119</v>
      </c>
      <c r="X177" s="33"/>
      <c r="Y177" s="88">
        <v>0</v>
      </c>
      <c r="Z177" s="33"/>
      <c r="AA177" s="88">
        <v>1104255</v>
      </c>
      <c r="AB177" s="33"/>
      <c r="AC177" s="88">
        <v>0</v>
      </c>
      <c r="AD177" s="33"/>
      <c r="AE177" s="33"/>
      <c r="AF177" s="88">
        <v>293097</v>
      </c>
      <c r="AG177" s="33"/>
      <c r="AH177" s="89">
        <f>(AF177/$BJ177)</f>
        <v>19.755796710703695</v>
      </c>
      <c r="AI177" s="33"/>
      <c r="AJ177" s="89">
        <f>IF(AH$219,AH177/AH$219*100,0)</f>
        <v>120.64414122986062</v>
      </c>
      <c r="AK177" s="33"/>
      <c r="AL177" s="88">
        <v>230454</v>
      </c>
      <c r="AM177" s="33"/>
      <c r="AN177" s="84">
        <f>(AL177/$BJ177)</f>
        <v>15.53343219196549</v>
      </c>
      <c r="AO177" s="33"/>
      <c r="AP177" s="84">
        <f>IF(AN$219,AN177/AN$219*100,0)</f>
        <v>40.266827127279228</v>
      </c>
      <c r="AQ177" s="33"/>
      <c r="AR177" s="88">
        <f>(E177+M177+S177+AF177+AL177)</f>
        <v>4861764</v>
      </c>
      <c r="AS177" s="33"/>
      <c r="AT177" s="88">
        <v>1427287</v>
      </c>
      <c r="AU177" s="33"/>
      <c r="AV177" s="89">
        <f>IF($AR177,AT177/$AR177*100,0)</f>
        <v>29.357389622367521</v>
      </c>
      <c r="AW177" s="33"/>
      <c r="AX177" s="88">
        <v>17511</v>
      </c>
      <c r="AY177" s="33"/>
      <c r="AZ177" s="89">
        <f>IF($AR177,AX177/$AR177*100,0)</f>
        <v>0.36017791073363498</v>
      </c>
      <c r="BA177" s="33"/>
      <c r="BB177" s="88">
        <v>0</v>
      </c>
      <c r="BC177" s="33"/>
      <c r="BD177" s="89">
        <f>IF($AR177,BB177/$AR177*100,0)</f>
        <v>0</v>
      </c>
      <c r="BE177" s="33"/>
      <c r="BF177" s="88">
        <v>58943</v>
      </c>
      <c r="BG177" s="33"/>
      <c r="BH177" s="22">
        <v>61</v>
      </c>
      <c r="BI177" s="33"/>
      <c r="BJ177" s="114">
        <v>14836</v>
      </c>
      <c r="BK177" s="33"/>
      <c r="BL177" s="114">
        <f>IF(E177,$BJ177,0)</f>
        <v>14836</v>
      </c>
      <c r="BM177" s="33"/>
      <c r="BN177" s="114">
        <f>IF(M177,$BJ177,0)</f>
        <v>14836</v>
      </c>
      <c r="BO177" s="33"/>
      <c r="BP177" s="114">
        <f>IF(S177,$BJ177,0)</f>
        <v>14836</v>
      </c>
      <c r="BQ177" s="33"/>
      <c r="BR177" s="114">
        <f>IF(AF177,$BJ177,0)</f>
        <v>14836</v>
      </c>
      <c r="BS177" s="33"/>
      <c r="BT177" s="114">
        <f>IF(AL177,$BJ177,0)</f>
        <v>14836</v>
      </c>
    </row>
    <row r="178" spans="1:72" ht="8.85" customHeight="1" x14ac:dyDescent="0.3">
      <c r="A178" s="22">
        <v>62</v>
      </c>
      <c r="B178" s="33"/>
      <c r="C178" s="22" t="s">
        <v>191</v>
      </c>
      <c r="D178" s="33"/>
      <c r="E178" s="88">
        <v>2999208</v>
      </c>
      <c r="F178" s="33"/>
      <c r="G178" s="84">
        <f>(E178/$BJ178)</f>
        <v>133.52363992520702</v>
      </c>
      <c r="H178" s="33"/>
      <c r="I178" s="84">
        <f>IF(G$219,G178/G$219*100,0)</f>
        <v>72.563608214191774</v>
      </c>
      <c r="J178" s="33"/>
      <c r="K178" s="88">
        <v>2999208</v>
      </c>
      <c r="L178" s="33"/>
      <c r="M178" s="88">
        <v>3159776</v>
      </c>
      <c r="N178" s="33"/>
      <c r="O178" s="84">
        <f>(M178/$BJ178)</f>
        <v>140.67206838215654</v>
      </c>
      <c r="P178" s="33"/>
      <c r="Q178" s="84">
        <f>IF(O$219,O178/O$219*100,0)</f>
        <v>76.201692265253996</v>
      </c>
      <c r="R178" s="33"/>
      <c r="S178" s="88">
        <v>1151432</v>
      </c>
      <c r="T178" s="33"/>
      <c r="U178" s="84">
        <f>(S178/$BJ178)</f>
        <v>51.261330246638771</v>
      </c>
      <c r="V178" s="33"/>
      <c r="W178" s="84">
        <f>IF(U$219,U178/U$219*100,0)</f>
        <v>45.13363123892892</v>
      </c>
      <c r="X178" s="33"/>
      <c r="Y178" s="88">
        <v>0</v>
      </c>
      <c r="Z178" s="33"/>
      <c r="AA178" s="88">
        <v>85837</v>
      </c>
      <c r="AB178" s="33"/>
      <c r="AC178" s="88">
        <v>121863</v>
      </c>
      <c r="AD178" s="33"/>
      <c r="AE178" s="33"/>
      <c r="AF178" s="88">
        <v>461433</v>
      </c>
      <c r="AG178" s="33"/>
      <c r="AH178" s="89">
        <f>(AF178/$BJ178)</f>
        <v>20.542827887098209</v>
      </c>
      <c r="AI178" s="33"/>
      <c r="AJ178" s="89">
        <f>IF(AH$219,AH178/AH$219*100,0)</f>
        <v>125.45036098336712</v>
      </c>
      <c r="AK178" s="33"/>
      <c r="AL178" s="88">
        <v>1231729</v>
      </c>
      <c r="AM178" s="33"/>
      <c r="AN178" s="84">
        <f>(AL178/$BJ178)</f>
        <v>54.836123230344583</v>
      </c>
      <c r="AO178" s="33"/>
      <c r="AP178" s="84">
        <f>IF(AN$219,AN178/AN$219*100,0)</f>
        <v>142.14995547401116</v>
      </c>
      <c r="AQ178" s="33"/>
      <c r="AR178" s="88">
        <f>(E178+M178+S178+AF178+AL178)</f>
        <v>9003578</v>
      </c>
      <c r="AS178" s="33"/>
      <c r="AT178" s="88">
        <v>910762</v>
      </c>
      <c r="AU178" s="33"/>
      <c r="AV178" s="89">
        <f>IF($AR178,AT178/$AR178*100,0)</f>
        <v>10.115556282180261</v>
      </c>
      <c r="AW178" s="33"/>
      <c r="AX178" s="88">
        <v>192502</v>
      </c>
      <c r="AY178" s="33"/>
      <c r="AZ178" s="89">
        <f>IF($AR178,AX178/$AR178*100,0)</f>
        <v>2.138061113037506</v>
      </c>
      <c r="BA178" s="33"/>
      <c r="BB178" s="88">
        <v>0</v>
      </c>
      <c r="BC178" s="33"/>
      <c r="BD178" s="89">
        <f>IF($AR178,BB178/$AR178*100,0)</f>
        <v>0</v>
      </c>
      <c r="BE178" s="33"/>
      <c r="BF178" s="88">
        <v>9243</v>
      </c>
      <c r="BG178" s="33"/>
      <c r="BH178" s="22">
        <v>62</v>
      </c>
      <c r="BI178" s="33"/>
      <c r="BJ178" s="114">
        <v>22462</v>
      </c>
      <c r="BK178" s="33"/>
      <c r="BL178" s="114">
        <f>IF(E178,$BJ178,0)</f>
        <v>22462</v>
      </c>
      <c r="BM178" s="33"/>
      <c r="BN178" s="114">
        <f>IF(M178,$BJ178,0)</f>
        <v>22462</v>
      </c>
      <c r="BO178" s="33"/>
      <c r="BP178" s="114">
        <f>IF(S178,$BJ178,0)</f>
        <v>22462</v>
      </c>
      <c r="BQ178" s="33"/>
      <c r="BR178" s="114">
        <f>IF(AF178,$BJ178,0)</f>
        <v>22462</v>
      </c>
      <c r="BS178" s="33"/>
      <c r="BT178" s="114">
        <f>IF(AL178,$BJ178,0)</f>
        <v>22462</v>
      </c>
    </row>
    <row r="179" spans="1:72" ht="8.85" customHeight="1" x14ac:dyDescent="0.3">
      <c r="A179" s="22">
        <v>63</v>
      </c>
      <c r="B179" s="33"/>
      <c r="C179" s="22" t="s">
        <v>192</v>
      </c>
      <c r="D179" s="33"/>
      <c r="E179" s="88">
        <v>2454420</v>
      </c>
      <c r="F179" s="33"/>
      <c r="G179" s="84">
        <f>(E179/$BJ179)</f>
        <v>206.91451694486597</v>
      </c>
      <c r="H179" s="33"/>
      <c r="I179" s="84">
        <f>IF(G$219,G179/G$219*100,0)</f>
        <v>112.44798261810658</v>
      </c>
      <c r="J179" s="33"/>
      <c r="K179" s="88">
        <v>2454420</v>
      </c>
      <c r="L179" s="33"/>
      <c r="M179" s="88">
        <v>2162981</v>
      </c>
      <c r="N179" s="33"/>
      <c r="O179" s="84">
        <f>(M179/$BJ179)</f>
        <v>182.34538863598044</v>
      </c>
      <c r="P179" s="33"/>
      <c r="Q179" s="84">
        <f>IF(O$219,O179/O$219*100,0)</f>
        <v>98.776021072493378</v>
      </c>
      <c r="R179" s="33"/>
      <c r="S179" s="88">
        <v>4028087</v>
      </c>
      <c r="T179" s="33"/>
      <c r="U179" s="84">
        <f>(S179/$BJ179)</f>
        <v>339.57907604113979</v>
      </c>
      <c r="V179" s="33"/>
      <c r="W179" s="84">
        <f>IF(U$219,U179/U$219*100,0)</f>
        <v>298.98632596453092</v>
      </c>
      <c r="X179" s="33"/>
      <c r="Y179" s="88">
        <v>4009023</v>
      </c>
      <c r="Z179" s="33"/>
      <c r="AA179" s="88">
        <v>0</v>
      </c>
      <c r="AB179" s="33"/>
      <c r="AC179" s="88">
        <v>19064</v>
      </c>
      <c r="AD179" s="33"/>
      <c r="AE179" s="33"/>
      <c r="AF179" s="88">
        <v>-3185</v>
      </c>
      <c r="AG179" s="33"/>
      <c r="AH179" s="89">
        <f>(AF179/$BJ179)</f>
        <v>-0.26850446804923284</v>
      </c>
      <c r="AI179" s="33"/>
      <c r="AJ179" s="89">
        <f>IF(AH$219,AH179/AH$219*100,0)</f>
        <v>-1.6396954999354414</v>
      </c>
      <c r="AK179" s="33"/>
      <c r="AL179" s="88">
        <v>459577</v>
      </c>
      <c r="AM179" s="33"/>
      <c r="AN179" s="84">
        <f>(AL179/$BJ179)</f>
        <v>38.743635137413591</v>
      </c>
      <c r="AO179" s="33"/>
      <c r="AP179" s="84">
        <f>IF(AN$219,AN179/AN$219*100,0)</f>
        <v>100.43390533919165</v>
      </c>
      <c r="AQ179" s="33"/>
      <c r="AR179" s="88">
        <f>(E179+M179+S179+AF179+AL179)</f>
        <v>9101880</v>
      </c>
      <c r="AS179" s="33"/>
      <c r="AT179" s="88">
        <v>3147435</v>
      </c>
      <c r="AU179" s="33"/>
      <c r="AV179" s="89">
        <f>IF($AR179,AT179/$AR179*100,0)</f>
        <v>34.580053791084921</v>
      </c>
      <c r="AW179" s="33"/>
      <c r="AX179" s="88">
        <v>25013</v>
      </c>
      <c r="AY179" s="33"/>
      <c r="AZ179" s="89">
        <f>IF($AR179,AX179/$AR179*100,0)</f>
        <v>0.27481135765358367</v>
      </c>
      <c r="BA179" s="33"/>
      <c r="BB179" s="88">
        <v>0</v>
      </c>
      <c r="BC179" s="33"/>
      <c r="BD179" s="89">
        <f>IF($AR179,BB179/$AR179*100,0)</f>
        <v>0</v>
      </c>
      <c r="BE179" s="33"/>
      <c r="BF179" s="88">
        <v>543167</v>
      </c>
      <c r="BG179" s="33"/>
      <c r="BH179" s="22">
        <v>63</v>
      </c>
      <c r="BI179" s="33"/>
      <c r="BJ179" s="114">
        <v>11862</v>
      </c>
      <c r="BK179" s="33"/>
      <c r="BL179" s="114">
        <f>IF(E179,$BJ179,0)</f>
        <v>11862</v>
      </c>
      <c r="BM179" s="33"/>
      <c r="BN179" s="114">
        <f>IF(M179,$BJ179,0)</f>
        <v>11862</v>
      </c>
      <c r="BO179" s="33"/>
      <c r="BP179" s="114">
        <f>IF(S179,$BJ179,0)</f>
        <v>11862</v>
      </c>
      <c r="BQ179" s="33"/>
      <c r="BR179" s="114">
        <f>IF(AF179,$BJ179,0)</f>
        <v>11862</v>
      </c>
      <c r="BS179" s="33"/>
      <c r="BT179" s="114">
        <f>IF(AL179,$BJ179,0)</f>
        <v>11862</v>
      </c>
    </row>
    <row r="180" spans="1:72" ht="8.85" customHeight="1" x14ac:dyDescent="0.3">
      <c r="A180" s="22">
        <v>64</v>
      </c>
      <c r="B180" s="33"/>
      <c r="C180" s="22" t="s">
        <v>193</v>
      </c>
      <c r="D180" s="33"/>
      <c r="E180" s="88">
        <v>1966170</v>
      </c>
      <c r="F180" s="33"/>
      <c r="G180" s="84">
        <f>(E180/$BJ180)</f>
        <v>162.82981366459629</v>
      </c>
      <c r="H180" s="33"/>
      <c r="I180" s="84">
        <f>IF(G$219,G180/G$219*100,0)</f>
        <v>88.490089177961693</v>
      </c>
      <c r="J180" s="33"/>
      <c r="K180" s="88">
        <v>1966170</v>
      </c>
      <c r="L180" s="33"/>
      <c r="M180" s="88">
        <v>2010176</v>
      </c>
      <c r="N180" s="33"/>
      <c r="O180" s="84">
        <f>(M180/$BJ180)</f>
        <v>166.47420289855071</v>
      </c>
      <c r="P180" s="33"/>
      <c r="Q180" s="84">
        <f>IF(O$219,O180/O$219*100,0)</f>
        <v>90.178641184946954</v>
      </c>
      <c r="R180" s="33"/>
      <c r="S180" s="88">
        <v>1955881</v>
      </c>
      <c r="T180" s="33"/>
      <c r="U180" s="84">
        <f>(S180/$BJ180)</f>
        <v>161.97772256728777</v>
      </c>
      <c r="V180" s="33"/>
      <c r="W180" s="84">
        <f>IF(U$219,U180/U$219*100,0)</f>
        <v>142.61515969443388</v>
      </c>
      <c r="X180" s="33"/>
      <c r="Y180" s="88">
        <v>0</v>
      </c>
      <c r="Z180" s="33"/>
      <c r="AA180" s="88">
        <v>1955881</v>
      </c>
      <c r="AB180" s="33"/>
      <c r="AC180" s="88">
        <v>0</v>
      </c>
      <c r="AD180" s="33"/>
      <c r="AE180" s="33"/>
      <c r="AF180" s="88">
        <v>217040</v>
      </c>
      <c r="AG180" s="33"/>
      <c r="AH180" s="89">
        <f>(AF180/$BJ180)</f>
        <v>17.974327122153209</v>
      </c>
      <c r="AI180" s="33"/>
      <c r="AJ180" s="89">
        <f>IF(AH$219,AH180/AH$219*100,0)</f>
        <v>109.76511307498286</v>
      </c>
      <c r="AK180" s="33"/>
      <c r="AL180" s="88">
        <v>385177</v>
      </c>
      <c r="AM180" s="33"/>
      <c r="AN180" s="84">
        <f>(AL180/$BJ180)</f>
        <v>31.898716356107659</v>
      </c>
      <c r="AO180" s="33"/>
      <c r="AP180" s="84">
        <f>IF(AN$219,AN180/AN$219*100,0)</f>
        <v>82.690037927218398</v>
      </c>
      <c r="AQ180" s="33"/>
      <c r="AR180" s="88">
        <f>(E180+M180+S180+AF180+AL180)</f>
        <v>6534444</v>
      </c>
      <c r="AS180" s="33"/>
      <c r="AT180" s="88">
        <v>1351431</v>
      </c>
      <c r="AU180" s="33"/>
      <c r="AV180" s="89">
        <f>IF($AR180,AT180/$AR180*100,0)</f>
        <v>20.681652486424245</v>
      </c>
      <c r="AW180" s="33"/>
      <c r="AX180" s="88">
        <v>1994</v>
      </c>
      <c r="AY180" s="33"/>
      <c r="AZ180" s="89">
        <f>IF($AR180,AX180/$AR180*100,0)</f>
        <v>3.0515220575767422E-2</v>
      </c>
      <c r="BA180" s="33"/>
      <c r="BB180" s="88">
        <v>0</v>
      </c>
      <c r="BC180" s="33"/>
      <c r="BD180" s="89">
        <f>IF($AR180,BB180/$AR180*100,0)</f>
        <v>0</v>
      </c>
      <c r="BE180" s="33"/>
      <c r="BF180" s="88">
        <v>1284140</v>
      </c>
      <c r="BG180" s="33"/>
      <c r="BH180" s="22">
        <v>64</v>
      </c>
      <c r="BI180" s="33"/>
      <c r="BJ180" s="114">
        <v>12075</v>
      </c>
      <c r="BK180" s="33"/>
      <c r="BL180" s="114">
        <f>IF(E180,$BJ180,0)</f>
        <v>12075</v>
      </c>
      <c r="BM180" s="33"/>
      <c r="BN180" s="114">
        <f>IF(M180,$BJ180,0)</f>
        <v>12075</v>
      </c>
      <c r="BO180" s="33"/>
      <c r="BP180" s="114">
        <f>IF(S180,$BJ180,0)</f>
        <v>12075</v>
      </c>
      <c r="BQ180" s="33"/>
      <c r="BR180" s="114">
        <f>IF(AF180,$BJ180,0)</f>
        <v>12075</v>
      </c>
      <c r="BS180" s="33"/>
      <c r="BT180" s="114">
        <f>IF(AL180,$BJ180,0)</f>
        <v>12075</v>
      </c>
    </row>
    <row r="181" spans="1:72" ht="8.85" customHeight="1" x14ac:dyDescent="0.3">
      <c r="A181" s="22">
        <v>65</v>
      </c>
      <c r="B181" s="33"/>
      <c r="C181" s="22" t="s">
        <v>194</v>
      </c>
      <c r="D181" s="33"/>
      <c r="E181" s="88">
        <v>1685321</v>
      </c>
      <c r="F181" s="33"/>
      <c r="G181" s="84">
        <f>(E181/$BJ181)</f>
        <v>107.62634906443579</v>
      </c>
      <c r="H181" s="33"/>
      <c r="I181" s="84">
        <f>IF(G$219,G181/G$219*100,0)</f>
        <v>58.489689401893038</v>
      </c>
      <c r="J181" s="33"/>
      <c r="K181" s="88">
        <v>1685321</v>
      </c>
      <c r="L181" s="33"/>
      <c r="M181" s="88">
        <v>391162</v>
      </c>
      <c r="N181" s="33"/>
      <c r="O181" s="84">
        <f>(M181/$BJ181)</f>
        <v>24.980011494986908</v>
      </c>
      <c r="P181" s="33"/>
      <c r="Q181" s="84">
        <f>IF(O$219,O181/O$219*100,0)</f>
        <v>13.531607024873676</v>
      </c>
      <c r="R181" s="33"/>
      <c r="S181" s="88">
        <v>2865876</v>
      </c>
      <c r="T181" s="33"/>
      <c r="U181" s="84">
        <f>(S181/$BJ181)</f>
        <v>183.01781722970816</v>
      </c>
      <c r="V181" s="33"/>
      <c r="W181" s="84">
        <f>IF(U$219,U181/U$219*100,0)</f>
        <v>161.14015444499645</v>
      </c>
      <c r="X181" s="33"/>
      <c r="Y181" s="88">
        <v>0</v>
      </c>
      <c r="Z181" s="33"/>
      <c r="AA181" s="88">
        <v>2865876</v>
      </c>
      <c r="AB181" s="33"/>
      <c r="AC181" s="88">
        <v>0</v>
      </c>
      <c r="AD181" s="33"/>
      <c r="AE181" s="33"/>
      <c r="AF181" s="88">
        <v>80660</v>
      </c>
      <c r="AG181" s="33"/>
      <c r="AH181" s="89">
        <f>(AF181/$BJ181)</f>
        <v>5.1510313557698444</v>
      </c>
      <c r="AI181" s="33"/>
      <c r="AJ181" s="89">
        <f>IF(AH$219,AH181/AH$219*100,0)</f>
        <v>31.45617276109347</v>
      </c>
      <c r="AK181" s="33"/>
      <c r="AL181" s="88">
        <v>108013</v>
      </c>
      <c r="AM181" s="33"/>
      <c r="AN181" s="84">
        <f>(AL181/$BJ181)</f>
        <v>6.8978223385912258</v>
      </c>
      <c r="AO181" s="33"/>
      <c r="AP181" s="84">
        <f>IF(AN$219,AN181/AN$219*100,0)</f>
        <v>17.881007637603936</v>
      </c>
      <c r="AQ181" s="33"/>
      <c r="AR181" s="88">
        <f>(E181+M181+S181+AF181+AL181)</f>
        <v>5131032</v>
      </c>
      <c r="AS181" s="33"/>
      <c r="AT181" s="88">
        <v>1725128</v>
      </c>
      <c r="AU181" s="33"/>
      <c r="AV181" s="89">
        <f>IF($AR181,AT181/$AR181*100,0)</f>
        <v>33.621462505008736</v>
      </c>
      <c r="AW181" s="33"/>
      <c r="AX181" s="88">
        <v>44615</v>
      </c>
      <c r="AY181" s="33"/>
      <c r="AZ181" s="89">
        <f>IF($AR181,AX181/$AR181*100,0)</f>
        <v>0.86951318954939272</v>
      </c>
      <c r="BA181" s="33"/>
      <c r="BB181" s="88">
        <v>0</v>
      </c>
      <c r="BC181" s="33"/>
      <c r="BD181" s="89">
        <f>IF($AR181,BB181/$AR181*100,0)</f>
        <v>0</v>
      </c>
      <c r="BE181" s="33"/>
      <c r="BF181" s="88">
        <v>1476804</v>
      </c>
      <c r="BG181" s="33"/>
      <c r="BH181" s="22">
        <v>65</v>
      </c>
      <c r="BI181" s="33"/>
      <c r="BJ181" s="114">
        <v>15659</v>
      </c>
      <c r="BK181" s="33"/>
      <c r="BL181" s="114">
        <f>IF(E181,$BJ181,0)</f>
        <v>15659</v>
      </c>
      <c r="BM181" s="33"/>
      <c r="BN181" s="114">
        <f>IF(M181,$BJ181,0)</f>
        <v>15659</v>
      </c>
      <c r="BO181" s="33"/>
      <c r="BP181" s="114">
        <f>IF(S181,$BJ181,0)</f>
        <v>15659</v>
      </c>
      <c r="BQ181" s="33"/>
      <c r="BR181" s="114">
        <f>IF(AF181,$BJ181,0)</f>
        <v>15659</v>
      </c>
      <c r="BS181" s="33"/>
      <c r="BT181" s="114">
        <f>IF(AL181,$BJ181,0)</f>
        <v>15659</v>
      </c>
    </row>
    <row r="182" spans="1:72" ht="8.85" customHeight="1" x14ac:dyDescent="0.3">
      <c r="A182" s="41"/>
      <c r="B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41"/>
      <c r="BI182" s="33"/>
      <c r="BJ182" s="39"/>
      <c r="BK182" s="33"/>
      <c r="BL182" s="33"/>
      <c r="BM182" s="33"/>
      <c r="BN182" s="33"/>
      <c r="BO182" s="33"/>
      <c r="BP182" s="33"/>
      <c r="BQ182" s="33"/>
      <c r="BR182" s="33"/>
      <c r="BS182" s="33"/>
      <c r="BT182" s="33"/>
    </row>
    <row r="183" spans="1:72" ht="8.85" customHeight="1" x14ac:dyDescent="0.3">
      <c r="A183" s="22">
        <v>66</v>
      </c>
      <c r="B183" s="33"/>
      <c r="C183" s="22" t="s">
        <v>195</v>
      </c>
      <c r="D183" s="33"/>
      <c r="E183" s="88">
        <v>3553934</v>
      </c>
      <c r="F183" s="33"/>
      <c r="G183" s="84">
        <f>(E183/$BJ183)</f>
        <v>99.880107919734698</v>
      </c>
      <c r="H183" s="33"/>
      <c r="I183" s="84">
        <f>IF(G$219,G183/G$219*100,0)</f>
        <v>54.279983855582302</v>
      </c>
      <c r="J183" s="33"/>
      <c r="K183" s="88">
        <v>3553934</v>
      </c>
      <c r="L183" s="33"/>
      <c r="M183" s="88">
        <v>7256680</v>
      </c>
      <c r="N183" s="33"/>
      <c r="O183" s="84">
        <f>(M183/$BJ183)</f>
        <v>203.94244280816142</v>
      </c>
      <c r="P183" s="33"/>
      <c r="Q183" s="84">
        <f>IF(O$219,O183/O$219*100,0)</f>
        <v>110.47508894568109</v>
      </c>
      <c r="R183" s="33"/>
      <c r="S183" s="88">
        <v>4235131</v>
      </c>
      <c r="T183" s="33"/>
      <c r="U183" s="84">
        <f>(S183/$BJ183)</f>
        <v>119.02453487718509</v>
      </c>
      <c r="V183" s="33"/>
      <c r="W183" s="84">
        <f>IF(U$219,U183/U$219*100,0)</f>
        <v>104.79652868322025</v>
      </c>
      <c r="X183" s="33"/>
      <c r="Y183" s="88">
        <v>0</v>
      </c>
      <c r="Z183" s="33"/>
      <c r="AA183" s="88">
        <v>4229657</v>
      </c>
      <c r="AB183" s="33"/>
      <c r="AC183" s="88">
        <v>0</v>
      </c>
      <c r="AD183" s="33"/>
      <c r="AE183" s="33"/>
      <c r="AF183" s="88">
        <v>357702</v>
      </c>
      <c r="AG183" s="33"/>
      <c r="AH183" s="89">
        <f>(AF183/$BJ183)</f>
        <v>10.052891911640717</v>
      </c>
      <c r="AI183" s="33"/>
      <c r="AJ183" s="89">
        <f>IF(AH$219,AH183/AH$219*100,0)</f>
        <v>61.390716320714048</v>
      </c>
      <c r="AK183" s="33"/>
      <c r="AL183" s="88">
        <v>1984348</v>
      </c>
      <c r="AM183" s="33"/>
      <c r="AN183" s="84">
        <f>(AL183/$BJ183)</f>
        <v>55.768309819571691</v>
      </c>
      <c r="AO183" s="33"/>
      <c r="AP183" s="84">
        <f>IF(AN$219,AN183/AN$219*100,0)</f>
        <v>144.56643341493856</v>
      </c>
      <c r="AQ183" s="33"/>
      <c r="AR183" s="88">
        <f>(E183+M183+S183+AF183+AL183)</f>
        <v>17387795</v>
      </c>
      <c r="AS183" s="33"/>
      <c r="AT183" s="88">
        <v>2895196</v>
      </c>
      <c r="AU183" s="33"/>
      <c r="AV183" s="89">
        <f>IF($AR183,AT183/$AR183*100,0)</f>
        <v>16.650736910574341</v>
      </c>
      <c r="AW183" s="33"/>
      <c r="AX183" s="88">
        <v>75815</v>
      </c>
      <c r="AY183" s="33"/>
      <c r="AZ183" s="89">
        <f>IF($AR183,AX183/$AR183*100,0)</f>
        <v>0.43602423424016673</v>
      </c>
      <c r="BA183" s="33"/>
      <c r="BB183" s="88">
        <v>0</v>
      </c>
      <c r="BC183" s="33"/>
      <c r="BD183" s="89">
        <f>IF($AR183,BB183/$AR183*100,0)</f>
        <v>0</v>
      </c>
      <c r="BE183" s="33"/>
      <c r="BF183" s="88">
        <v>1994714</v>
      </c>
      <c r="BG183" s="33"/>
      <c r="BH183" s="22">
        <v>66</v>
      </c>
      <c r="BI183" s="33"/>
      <c r="BJ183" s="114">
        <v>35582</v>
      </c>
      <c r="BK183" s="33"/>
      <c r="BL183" s="114">
        <f>IF(E183,$BJ183,0)</f>
        <v>35582</v>
      </c>
      <c r="BM183" s="33"/>
      <c r="BN183" s="114">
        <f>IF(M183,$BJ183,0)</f>
        <v>35582</v>
      </c>
      <c r="BO183" s="33"/>
      <c r="BP183" s="114">
        <f>IF(S183,$BJ183,0)</f>
        <v>35582</v>
      </c>
      <c r="BQ183" s="33"/>
      <c r="BR183" s="114">
        <f>IF(AF183,$BJ183,0)</f>
        <v>35582</v>
      </c>
      <c r="BS183" s="33"/>
      <c r="BT183" s="114">
        <f>IF(AL183,$BJ183,0)</f>
        <v>35582</v>
      </c>
    </row>
    <row r="184" spans="1:72" ht="8.85" customHeight="1" x14ac:dyDescent="0.3">
      <c r="A184" s="22">
        <v>67</v>
      </c>
      <c r="B184" s="33"/>
      <c r="C184" s="22" t="s">
        <v>196</v>
      </c>
      <c r="D184" s="33"/>
      <c r="E184" s="88">
        <v>3383127</v>
      </c>
      <c r="F184" s="33"/>
      <c r="G184" s="84">
        <f>(E184/$BJ184)</f>
        <v>141.95136994923007</v>
      </c>
      <c r="H184" s="33"/>
      <c r="I184" s="84">
        <f>IF(G$219,G184/G$219*100,0)</f>
        <v>77.143669841786306</v>
      </c>
      <c r="J184" s="33"/>
      <c r="K184" s="88">
        <v>3383127</v>
      </c>
      <c r="L184" s="33"/>
      <c r="M184" s="88">
        <v>1840442</v>
      </c>
      <c r="N184" s="33"/>
      <c r="O184" s="84">
        <f>(M184/$BJ184)</f>
        <v>77.222422691226456</v>
      </c>
      <c r="P184" s="33"/>
      <c r="Q184" s="84">
        <f>IF(O$219,O184/O$219*100,0)</f>
        <v>41.831184808544542</v>
      </c>
      <c r="R184" s="33"/>
      <c r="S184" s="88">
        <v>3777452</v>
      </c>
      <c r="T184" s="33"/>
      <c r="U184" s="84">
        <f>(S184/$BJ184)</f>
        <v>158.49670624763982</v>
      </c>
      <c r="V184" s="33"/>
      <c r="W184" s="84">
        <f>IF(U$219,U184/U$219*100,0)</f>
        <v>139.55025860521593</v>
      </c>
      <c r="X184" s="33"/>
      <c r="Y184" s="88">
        <v>3484386</v>
      </c>
      <c r="Z184" s="33"/>
      <c r="AA184" s="88">
        <v>90053</v>
      </c>
      <c r="AB184" s="33"/>
      <c r="AC184" s="88">
        <v>0</v>
      </c>
      <c r="AD184" s="33"/>
      <c r="AE184" s="33"/>
      <c r="AF184" s="88">
        <v>756</v>
      </c>
      <c r="AG184" s="33"/>
      <c r="AH184" s="89">
        <f>(AF184/$BJ184)</f>
        <v>3.1720723366760371E-2</v>
      </c>
      <c r="AI184" s="33"/>
      <c r="AJ184" s="89">
        <f>IF(AH$219,AH184/AH$219*100,0)</f>
        <v>0.19371121731068189</v>
      </c>
      <c r="AK184" s="33"/>
      <c r="AL184" s="88">
        <v>1219997</v>
      </c>
      <c r="AM184" s="33"/>
      <c r="AN184" s="84">
        <f>(AL184/$BJ184)</f>
        <v>51.189401250367141</v>
      </c>
      <c r="AO184" s="33"/>
      <c r="AP184" s="84">
        <f>IF(AN$219,AN184/AN$219*100,0)</f>
        <v>132.69667291969239</v>
      </c>
      <c r="AQ184" s="33"/>
      <c r="AR184" s="88">
        <f>(E184+M184+S184+AF184+AL184)</f>
        <v>10221774</v>
      </c>
      <c r="AS184" s="33"/>
      <c r="AT184" s="88">
        <v>2679827</v>
      </c>
      <c r="AU184" s="33"/>
      <c r="AV184" s="89">
        <f>IF($AR184,AT184/$AR184*100,0)</f>
        <v>26.216848464855513</v>
      </c>
      <c r="AW184" s="33"/>
      <c r="AX184" s="88">
        <v>23396</v>
      </c>
      <c r="AY184" s="33"/>
      <c r="AZ184" s="89">
        <f>IF($AR184,AX184/$AR184*100,0)</f>
        <v>0.2288839491070728</v>
      </c>
      <c r="BA184" s="33"/>
      <c r="BB184" s="88">
        <v>2059</v>
      </c>
      <c r="BC184" s="33"/>
      <c r="BD184" s="89">
        <f>IF($AR184,BB184/$AR184*100,0)</f>
        <v>2.0143274543146815E-2</v>
      </c>
      <c r="BE184" s="33"/>
      <c r="BF184" s="88">
        <v>665212</v>
      </c>
      <c r="BG184" s="33"/>
      <c r="BH184" s="22">
        <v>67</v>
      </c>
      <c r="BI184" s="33"/>
      <c r="BJ184" s="114">
        <v>23833</v>
      </c>
      <c r="BK184" s="33"/>
      <c r="BL184" s="114">
        <f>IF(E184,$BJ184,0)</f>
        <v>23833</v>
      </c>
      <c r="BM184" s="33"/>
      <c r="BN184" s="114">
        <f>IF(M184,$BJ184,0)</f>
        <v>23833</v>
      </c>
      <c r="BO184" s="33"/>
      <c r="BP184" s="114">
        <f>IF(S184,$BJ184,0)</f>
        <v>23833</v>
      </c>
      <c r="BQ184" s="33"/>
      <c r="BR184" s="114">
        <f>IF(AF184,$BJ184,0)</f>
        <v>23833</v>
      </c>
      <c r="BS184" s="33"/>
      <c r="BT184" s="114">
        <f>IF(AL184,$BJ184,0)</f>
        <v>23833</v>
      </c>
    </row>
    <row r="185" spans="1:72" ht="8.85" customHeight="1" x14ac:dyDescent="0.3">
      <c r="A185" s="22">
        <v>68</v>
      </c>
      <c r="B185" s="33"/>
      <c r="C185" s="22" t="s">
        <v>197</v>
      </c>
      <c r="D185" s="33"/>
      <c r="E185" s="88">
        <v>2554953</v>
      </c>
      <c r="F185" s="33"/>
      <c r="G185" s="84">
        <f>(E185/$BJ185)</f>
        <v>143.61736930860033</v>
      </c>
      <c r="H185" s="33"/>
      <c r="I185" s="84">
        <f>IF(G$219,G185/G$219*100,0)</f>
        <v>78.049059515601044</v>
      </c>
      <c r="J185" s="33"/>
      <c r="K185" s="88">
        <v>2554953</v>
      </c>
      <c r="L185" s="33"/>
      <c r="M185" s="88">
        <v>1532033</v>
      </c>
      <c r="N185" s="33"/>
      <c r="O185" s="84">
        <f>(M185/$BJ185)</f>
        <v>86.117650365373805</v>
      </c>
      <c r="P185" s="33"/>
      <c r="Q185" s="84">
        <f>IF(O$219,O185/O$219*100,0)</f>
        <v>46.649706421615008</v>
      </c>
      <c r="R185" s="33"/>
      <c r="S185" s="88">
        <v>1625333</v>
      </c>
      <c r="T185" s="33"/>
      <c r="U185" s="84">
        <f>(S185/$BJ185)</f>
        <v>91.362169758291174</v>
      </c>
      <c r="V185" s="33"/>
      <c r="W185" s="84">
        <f>IF(U$219,U185/U$219*100,0)</f>
        <v>80.440879298670126</v>
      </c>
      <c r="X185" s="33"/>
      <c r="Y185" s="88">
        <v>1605451</v>
      </c>
      <c r="Z185" s="33"/>
      <c r="AA185" s="88">
        <v>0</v>
      </c>
      <c r="AB185" s="33"/>
      <c r="AC185" s="88">
        <v>0</v>
      </c>
      <c r="AD185" s="33"/>
      <c r="AE185" s="33"/>
      <c r="AF185" s="88">
        <v>156245</v>
      </c>
      <c r="AG185" s="33"/>
      <c r="AH185" s="89">
        <f>(AF185/$BJ185)</f>
        <v>8.7827431141090493</v>
      </c>
      <c r="AI185" s="33"/>
      <c r="AJ185" s="89">
        <f>IF(AH$219,AH185/AH$219*100,0)</f>
        <v>53.634207527053249</v>
      </c>
      <c r="AK185" s="33"/>
      <c r="AL185" s="88">
        <v>448715</v>
      </c>
      <c r="AM185" s="33"/>
      <c r="AN185" s="84">
        <f>(AL185/$BJ185)</f>
        <v>25.222878021360316</v>
      </c>
      <c r="AO185" s="33"/>
      <c r="AP185" s="84">
        <f>IF(AN$219,AN185/AN$219*100,0)</f>
        <v>65.384472432557359</v>
      </c>
      <c r="AQ185" s="33"/>
      <c r="AR185" s="88">
        <f>(E185+M185+S185+AF185+AL185)</f>
        <v>6317279</v>
      </c>
      <c r="AS185" s="33"/>
      <c r="AT185" s="88">
        <v>2017705</v>
      </c>
      <c r="AU185" s="33"/>
      <c r="AV185" s="89">
        <f>IF($AR185,AT185/$AR185*100,0)</f>
        <v>31.939463177105203</v>
      </c>
      <c r="AW185" s="33"/>
      <c r="AX185" s="88">
        <v>172975</v>
      </c>
      <c r="AY185" s="33"/>
      <c r="AZ185" s="89">
        <f>IF($AR185,AX185/$AR185*100,0)</f>
        <v>2.7381250693534351</v>
      </c>
      <c r="BA185" s="33"/>
      <c r="BB185" s="88">
        <v>0</v>
      </c>
      <c r="BC185" s="33"/>
      <c r="BD185" s="89">
        <f>IF($AR185,BB185/$AR185*100,0)</f>
        <v>0</v>
      </c>
      <c r="BE185" s="33"/>
      <c r="BF185" s="88">
        <v>246350</v>
      </c>
      <c r="BG185" s="33"/>
      <c r="BH185" s="22">
        <v>68</v>
      </c>
      <c r="BI185" s="33"/>
      <c r="BJ185" s="114">
        <v>17790</v>
      </c>
      <c r="BK185" s="33"/>
      <c r="BL185" s="114">
        <f>IF(E185,$BJ185,0)</f>
        <v>17790</v>
      </c>
      <c r="BM185" s="33"/>
      <c r="BN185" s="114">
        <f>IF(M185,$BJ185,0)</f>
        <v>17790</v>
      </c>
      <c r="BO185" s="33"/>
      <c r="BP185" s="114">
        <f>IF(S185,$BJ185,0)</f>
        <v>17790</v>
      </c>
      <c r="BQ185" s="33"/>
      <c r="BR185" s="114">
        <f>IF(AF185,$BJ185,0)</f>
        <v>17790</v>
      </c>
      <c r="BS185" s="33"/>
      <c r="BT185" s="114">
        <f>IF(AL185,$BJ185,0)</f>
        <v>17790</v>
      </c>
    </row>
    <row r="186" spans="1:72" ht="8.85" customHeight="1" x14ac:dyDescent="0.3">
      <c r="A186" s="22">
        <v>69</v>
      </c>
      <c r="B186" s="33"/>
      <c r="C186" s="22" t="s">
        <v>198</v>
      </c>
      <c r="D186" s="33"/>
      <c r="E186" s="88">
        <v>7348284</v>
      </c>
      <c r="F186" s="33"/>
      <c r="G186" s="84">
        <f>(E186/$BJ186)</f>
        <v>119.21291369240753</v>
      </c>
      <c r="H186" s="33"/>
      <c r="I186" s="84">
        <f>IF(G$219,G186/G$219*100,0)</f>
        <v>64.786424097588167</v>
      </c>
      <c r="J186" s="33"/>
      <c r="K186" s="88">
        <v>7348284</v>
      </c>
      <c r="L186" s="33"/>
      <c r="M186" s="88">
        <v>3636004</v>
      </c>
      <c r="N186" s="33"/>
      <c r="O186" s="84">
        <f>(M186/$BJ186)</f>
        <v>58.98773523685918</v>
      </c>
      <c r="P186" s="33"/>
      <c r="Q186" s="84">
        <f>IF(O$219,O186/O$219*100,0)</f>
        <v>31.953502210063355</v>
      </c>
      <c r="R186" s="33"/>
      <c r="S186" s="88">
        <v>4692672</v>
      </c>
      <c r="T186" s="33"/>
      <c r="U186" s="84">
        <f>(S186/$BJ186)</f>
        <v>76.130304996755356</v>
      </c>
      <c r="V186" s="33"/>
      <c r="W186" s="84">
        <f>IF(U$219,U186/U$219*100,0)</f>
        <v>67.02980775759417</v>
      </c>
      <c r="X186" s="33"/>
      <c r="Y186" s="88">
        <v>4692672</v>
      </c>
      <c r="Z186" s="33"/>
      <c r="AA186" s="88">
        <v>0</v>
      </c>
      <c r="AB186" s="33"/>
      <c r="AC186" s="88">
        <v>0</v>
      </c>
      <c r="AD186" s="33"/>
      <c r="AE186" s="33"/>
      <c r="AF186" s="88">
        <v>129269</v>
      </c>
      <c r="AG186" s="33"/>
      <c r="AH186" s="89">
        <f>(AF186/$BJ186)</f>
        <v>2.0971609344581439</v>
      </c>
      <c r="AI186" s="33"/>
      <c r="AJ186" s="89">
        <f>IF(AH$219,AH186/AH$219*100,0)</f>
        <v>12.806883147437622</v>
      </c>
      <c r="AK186" s="33"/>
      <c r="AL186" s="88">
        <v>1925762</v>
      </c>
      <c r="AM186" s="33"/>
      <c r="AN186" s="84">
        <f>(AL186/$BJ186)</f>
        <v>31.24208306294614</v>
      </c>
      <c r="AO186" s="33"/>
      <c r="AP186" s="84">
        <f>IF(AN$219,AN186/AN$219*100,0)</f>
        <v>80.987868118576429</v>
      </c>
      <c r="AQ186" s="33"/>
      <c r="AR186" s="88">
        <f>(E186+M186+S186+AF186+AL186)</f>
        <v>17731991</v>
      </c>
      <c r="AS186" s="33"/>
      <c r="AT186" s="88">
        <v>4765075</v>
      </c>
      <c r="AU186" s="33"/>
      <c r="AV186" s="89">
        <f>IF($AR186,AT186/$AR186*100,0)</f>
        <v>26.87275783074783</v>
      </c>
      <c r="AW186" s="33"/>
      <c r="AX186" s="88">
        <v>239479</v>
      </c>
      <c r="AY186" s="33"/>
      <c r="AZ186" s="89">
        <f>IF($AR186,AX186/$AR186*100,0)</f>
        <v>1.3505477190914432</v>
      </c>
      <c r="BA186" s="33"/>
      <c r="BB186" s="88">
        <v>0</v>
      </c>
      <c r="BC186" s="33"/>
      <c r="BD186" s="89">
        <f>IF($AR186,BB186/$AR186*100,0)</f>
        <v>0</v>
      </c>
      <c r="BE186" s="33"/>
      <c r="BF186" s="88">
        <v>100339</v>
      </c>
      <c r="BG186" s="33"/>
      <c r="BH186" s="22">
        <v>69</v>
      </c>
      <c r="BI186" s="33"/>
      <c r="BJ186" s="114">
        <v>61640</v>
      </c>
      <c r="BK186" s="33"/>
      <c r="BL186" s="114">
        <f>IF(E186,$BJ186,0)</f>
        <v>61640</v>
      </c>
      <c r="BM186" s="33"/>
      <c r="BN186" s="114">
        <f>IF(M186,$BJ186,0)</f>
        <v>61640</v>
      </c>
      <c r="BO186" s="33"/>
      <c r="BP186" s="114">
        <f>IF(S186,$BJ186,0)</f>
        <v>61640</v>
      </c>
      <c r="BQ186" s="33"/>
      <c r="BR186" s="114">
        <f>IF(AF186,$BJ186,0)</f>
        <v>61640</v>
      </c>
      <c r="BS186" s="33"/>
      <c r="BT186" s="114">
        <f>IF(AL186,$BJ186,0)</f>
        <v>61640</v>
      </c>
    </row>
    <row r="187" spans="1:72" ht="8.85" customHeight="1" x14ac:dyDescent="0.3">
      <c r="A187" s="22">
        <v>70</v>
      </c>
      <c r="B187" s="33"/>
      <c r="C187" s="22" t="s">
        <v>199</v>
      </c>
      <c r="D187" s="33"/>
      <c r="E187" s="88">
        <v>4785076</v>
      </c>
      <c r="F187" s="33"/>
      <c r="G187" s="84">
        <f>(E187/$BJ187)</f>
        <v>162.07410919929549</v>
      </c>
      <c r="H187" s="33"/>
      <c r="I187" s="84">
        <f>IF(G$219,G187/G$219*100,0)</f>
        <v>88.079400533040697</v>
      </c>
      <c r="J187" s="33"/>
      <c r="K187" s="88">
        <v>4785076</v>
      </c>
      <c r="L187" s="33"/>
      <c r="M187" s="88">
        <v>1844172</v>
      </c>
      <c r="N187" s="33"/>
      <c r="O187" s="84">
        <f>(M187/$BJ187)</f>
        <v>62.463487332339788</v>
      </c>
      <c r="P187" s="33"/>
      <c r="Q187" s="84">
        <f>IF(O$219,O187/O$219*100,0)</f>
        <v>33.836308047897475</v>
      </c>
      <c r="R187" s="33"/>
      <c r="S187" s="88">
        <v>825779</v>
      </c>
      <c r="T187" s="33"/>
      <c r="U187" s="84">
        <f>(S187/$BJ187)</f>
        <v>27.969753420945672</v>
      </c>
      <c r="V187" s="33"/>
      <c r="W187" s="84">
        <f>IF(U$219,U187/U$219*100,0)</f>
        <v>24.626292971152601</v>
      </c>
      <c r="X187" s="33"/>
      <c r="Y187" s="88">
        <v>0</v>
      </c>
      <c r="Z187" s="33"/>
      <c r="AA187" s="88">
        <v>825779</v>
      </c>
      <c r="AB187" s="33"/>
      <c r="AC187" s="88">
        <v>0</v>
      </c>
      <c r="AD187" s="33"/>
      <c r="AE187" s="33"/>
      <c r="AF187" s="88">
        <v>323555</v>
      </c>
      <c r="AG187" s="33"/>
      <c r="AH187" s="89">
        <f>(AF187/$BJ187)</f>
        <v>10.959050264191845</v>
      </c>
      <c r="AI187" s="33"/>
      <c r="AJ187" s="89">
        <f>IF(AH$219,AH187/AH$219*100,0)</f>
        <v>66.924418548099538</v>
      </c>
      <c r="AK187" s="33"/>
      <c r="AL187" s="88">
        <v>2303395</v>
      </c>
      <c r="AM187" s="33"/>
      <c r="AN187" s="84">
        <f>(AL187/$BJ187)</f>
        <v>78.017714401842568</v>
      </c>
      <c r="AO187" s="33"/>
      <c r="AP187" s="84">
        <f>IF(AN$219,AN187/AN$219*100,0)</f>
        <v>202.24286428529038</v>
      </c>
      <c r="AQ187" s="33"/>
      <c r="AR187" s="88">
        <f>(E187+M187+S187+AF187+AL187)</f>
        <v>10081977</v>
      </c>
      <c r="AS187" s="33"/>
      <c r="AT187" s="88">
        <v>1518225</v>
      </c>
      <c r="AU187" s="33"/>
      <c r="AV187" s="89">
        <f>IF($AR187,AT187/$AR187*100,0)</f>
        <v>15.058802455113716</v>
      </c>
      <c r="AW187" s="33"/>
      <c r="AX187" s="88">
        <v>45602</v>
      </c>
      <c r="AY187" s="33"/>
      <c r="AZ187" s="89">
        <f>IF($AR187,AX187/$AR187*100,0)</f>
        <v>0.45231208125152439</v>
      </c>
      <c r="BA187" s="33"/>
      <c r="BB187" s="88">
        <v>0</v>
      </c>
      <c r="BC187" s="33"/>
      <c r="BD187" s="89">
        <f>IF($AR187,BB187/$AR187*100,0)</f>
        <v>0</v>
      </c>
      <c r="BE187" s="33"/>
      <c r="BF187" s="88">
        <v>648029</v>
      </c>
      <c r="BG187" s="33"/>
      <c r="BH187" s="22">
        <v>70</v>
      </c>
      <c r="BI187" s="33"/>
      <c r="BJ187" s="114">
        <v>29524</v>
      </c>
      <c r="BK187" s="33"/>
      <c r="BL187" s="114">
        <f>IF(E187,$BJ187,0)</f>
        <v>29524</v>
      </c>
      <c r="BM187" s="33"/>
      <c r="BN187" s="114">
        <f>IF(M187,$BJ187,0)</f>
        <v>29524</v>
      </c>
      <c r="BO187" s="33"/>
      <c r="BP187" s="114">
        <f>IF(S187,$BJ187,0)</f>
        <v>29524</v>
      </c>
      <c r="BQ187" s="33"/>
      <c r="BR187" s="114">
        <f>IF(AF187,$BJ187,0)</f>
        <v>29524</v>
      </c>
      <c r="BS187" s="33"/>
      <c r="BT187" s="114">
        <f>IF(AL187,$BJ187,0)</f>
        <v>29524</v>
      </c>
    </row>
    <row r="188" spans="1:72" ht="8.85" customHeight="1" x14ac:dyDescent="0.3">
      <c r="A188" s="41"/>
      <c r="B188" s="33"/>
      <c r="D188" s="33"/>
      <c r="E188" s="39"/>
      <c r="F188" s="33"/>
      <c r="G188" s="33"/>
      <c r="H188" s="33"/>
      <c r="I188" s="33"/>
      <c r="J188" s="33"/>
      <c r="K188" s="39"/>
      <c r="L188" s="33"/>
      <c r="M188" s="39"/>
      <c r="N188" s="33"/>
      <c r="O188" s="33"/>
      <c r="P188" s="33"/>
      <c r="Q188" s="33"/>
      <c r="R188" s="33"/>
      <c r="S188" s="39"/>
      <c r="T188" s="33"/>
      <c r="U188" s="33"/>
      <c r="V188" s="33"/>
      <c r="W188" s="33"/>
      <c r="X188" s="33"/>
      <c r="Y188" s="39"/>
      <c r="Z188" s="33"/>
      <c r="AA188" s="39"/>
      <c r="AB188" s="33"/>
      <c r="AC188" s="39"/>
      <c r="AD188" s="33"/>
      <c r="AE188" s="33"/>
      <c r="AF188" s="39"/>
      <c r="AG188" s="33"/>
      <c r="AH188" s="33"/>
      <c r="AI188" s="33"/>
      <c r="AJ188" s="33"/>
      <c r="AK188" s="33"/>
      <c r="AL188" s="39"/>
      <c r="AM188" s="33"/>
      <c r="AN188" s="33"/>
      <c r="AO188" s="33"/>
      <c r="AP188" s="33"/>
      <c r="AQ188" s="33"/>
      <c r="AR188" s="39"/>
      <c r="AS188" s="33"/>
      <c r="AT188" s="39"/>
      <c r="AU188" s="33"/>
      <c r="AV188" s="33"/>
      <c r="AW188" s="33"/>
      <c r="AX188" s="39"/>
      <c r="AY188" s="33"/>
      <c r="AZ188" s="33"/>
      <c r="BA188" s="33"/>
      <c r="BB188" s="39"/>
      <c r="BC188" s="33"/>
      <c r="BD188" s="33"/>
      <c r="BE188" s="33"/>
      <c r="BF188" s="39"/>
      <c r="BG188" s="33"/>
      <c r="BH188" s="41"/>
      <c r="BI188" s="33"/>
      <c r="BJ188" s="39"/>
      <c r="BK188" s="33"/>
      <c r="BL188" s="33"/>
      <c r="BM188" s="33"/>
      <c r="BN188" s="33"/>
      <c r="BO188" s="33"/>
      <c r="BP188" s="33"/>
      <c r="BQ188" s="33"/>
      <c r="BR188" s="33"/>
      <c r="BS188" s="33"/>
      <c r="BT188" s="33"/>
    </row>
    <row r="189" spans="1:72" ht="8.85" customHeight="1" x14ac:dyDescent="0.3">
      <c r="A189" s="22">
        <v>71</v>
      </c>
      <c r="B189" s="33"/>
      <c r="C189" s="22" t="s">
        <v>200</v>
      </c>
      <c r="D189" s="33"/>
      <c r="E189" s="88">
        <v>2316305</v>
      </c>
      <c r="F189" s="33"/>
      <c r="G189" s="84">
        <f>(E189/$BJ189)</f>
        <v>99.630306679857199</v>
      </c>
      <c r="H189" s="33"/>
      <c r="I189" s="84">
        <f>IF(G$219,G189/G$219*100,0)</f>
        <v>54.144229023613647</v>
      </c>
      <c r="J189" s="33"/>
      <c r="K189" s="88">
        <v>2316305</v>
      </c>
      <c r="L189" s="33"/>
      <c r="M189" s="88">
        <v>884427</v>
      </c>
      <c r="N189" s="33"/>
      <c r="O189" s="84">
        <f>(M189/$BJ189)</f>
        <v>38.041507161598346</v>
      </c>
      <c r="P189" s="33"/>
      <c r="Q189" s="84">
        <f>IF(O$219,O189/O$219*100,0)</f>
        <v>20.606985134813538</v>
      </c>
      <c r="R189" s="33"/>
      <c r="S189" s="88">
        <v>4676246</v>
      </c>
      <c r="T189" s="33"/>
      <c r="U189" s="84">
        <f>(S189/$BJ189)</f>
        <v>201.13751129080822</v>
      </c>
      <c r="V189" s="33"/>
      <c r="W189" s="84">
        <f>IF(U$219,U189/U$219*100,0)</f>
        <v>177.09384870109753</v>
      </c>
      <c r="X189" s="33"/>
      <c r="Y189" s="88">
        <v>0</v>
      </c>
      <c r="Z189" s="33"/>
      <c r="AA189" s="88">
        <v>4220757</v>
      </c>
      <c r="AB189" s="33"/>
      <c r="AC189" s="88">
        <v>0</v>
      </c>
      <c r="AD189" s="33"/>
      <c r="AE189" s="33"/>
      <c r="AF189" s="88">
        <v>59881</v>
      </c>
      <c r="AG189" s="33"/>
      <c r="AH189" s="89">
        <f>(AF189/$BJ189)</f>
        <v>2.5756376618349175</v>
      </c>
      <c r="AI189" s="33"/>
      <c r="AJ189" s="89">
        <f>IF(AH$219,AH189/AH$219*100,0)</f>
        <v>15.728831308686383</v>
      </c>
      <c r="AK189" s="33"/>
      <c r="AL189" s="88">
        <v>138655</v>
      </c>
      <c r="AM189" s="33"/>
      <c r="AN189" s="84">
        <f>(AL189/$BJ189)</f>
        <v>5.9639124263409178</v>
      </c>
      <c r="AO189" s="33"/>
      <c r="AP189" s="84">
        <f>IF(AN$219,AN189/AN$219*100,0)</f>
        <v>15.460062380670525</v>
      </c>
      <c r="AQ189" s="33"/>
      <c r="AR189" s="88">
        <f>(E189+M189+S189+AF189+AL189)</f>
        <v>8075514</v>
      </c>
      <c r="AS189" s="33"/>
      <c r="AT189" s="88">
        <v>2572755</v>
      </c>
      <c r="AU189" s="33"/>
      <c r="AV189" s="89">
        <f>IF($AR189,AT189/$AR189*100,0)</f>
        <v>31.858715123272646</v>
      </c>
      <c r="AW189" s="33"/>
      <c r="AX189" s="88">
        <v>49503</v>
      </c>
      <c r="AY189" s="33"/>
      <c r="AZ189" s="89">
        <f>IF($AR189,AX189/$AR189*100,0)</f>
        <v>0.61300122815711788</v>
      </c>
      <c r="BA189" s="33"/>
      <c r="BB189" s="88">
        <v>0</v>
      </c>
      <c r="BC189" s="33"/>
      <c r="BD189" s="89">
        <f>IF($AR189,BB189/$AR189*100,0)</f>
        <v>0</v>
      </c>
      <c r="BE189" s="33"/>
      <c r="BF189" s="88">
        <v>2320672</v>
      </c>
      <c r="BG189" s="33"/>
      <c r="BH189" s="22">
        <v>71</v>
      </c>
      <c r="BI189" s="33"/>
      <c r="BJ189" s="114">
        <v>23249</v>
      </c>
      <c r="BK189" s="33"/>
      <c r="BL189" s="114">
        <f>IF(E189,$BJ189,0)</f>
        <v>23249</v>
      </c>
      <c r="BM189" s="33"/>
      <c r="BN189" s="114">
        <f>IF(M189,$BJ189,0)</f>
        <v>23249</v>
      </c>
      <c r="BO189" s="33"/>
      <c r="BP189" s="114">
        <f>IF(S189,$BJ189,0)</f>
        <v>23249</v>
      </c>
      <c r="BQ189" s="33"/>
      <c r="BR189" s="114">
        <f>IF(AF189,$BJ189,0)</f>
        <v>23249</v>
      </c>
      <c r="BS189" s="33"/>
      <c r="BT189" s="114">
        <f>IF(AL189,$BJ189,0)</f>
        <v>23249</v>
      </c>
    </row>
    <row r="190" spans="1:72" ht="8.85" customHeight="1" x14ac:dyDescent="0.3">
      <c r="A190" s="22">
        <v>72</v>
      </c>
      <c r="B190" s="33"/>
      <c r="C190" s="22" t="s">
        <v>201</v>
      </c>
      <c r="D190" s="33"/>
      <c r="E190" s="88">
        <v>7133443</v>
      </c>
      <c r="F190" s="33"/>
      <c r="G190" s="84">
        <f>(E190/$BJ190)</f>
        <v>191.69738256476404</v>
      </c>
      <c r="H190" s="33"/>
      <c r="I190" s="84">
        <f>IF(G$219,G190/G$219*100,0)</f>
        <v>104.17820973055689</v>
      </c>
      <c r="J190" s="33"/>
      <c r="K190" s="88">
        <v>0</v>
      </c>
      <c r="L190" s="33"/>
      <c r="M190" s="88">
        <v>4411165</v>
      </c>
      <c r="N190" s="33"/>
      <c r="O190" s="84">
        <f>(M190/$BJ190)</f>
        <v>118.54146511877889</v>
      </c>
      <c r="P190" s="33"/>
      <c r="Q190" s="84">
        <f>IF(O$219,O190/O$219*100,0)</f>
        <v>64.213602242016393</v>
      </c>
      <c r="R190" s="33"/>
      <c r="S190" s="88">
        <v>4733565</v>
      </c>
      <c r="T190" s="33"/>
      <c r="U190" s="84">
        <f>(S190/$BJ190)</f>
        <v>127.20533698806837</v>
      </c>
      <c r="V190" s="33"/>
      <c r="W190" s="84">
        <f>IF(U$219,U190/U$219*100,0)</f>
        <v>111.99941054240625</v>
      </c>
      <c r="X190" s="33"/>
      <c r="Y190" s="88">
        <v>0</v>
      </c>
      <c r="Z190" s="33"/>
      <c r="AA190" s="88">
        <v>1695318</v>
      </c>
      <c r="AB190" s="33"/>
      <c r="AC190" s="88">
        <v>835739</v>
      </c>
      <c r="AD190" s="33"/>
      <c r="AE190" s="33"/>
      <c r="AF190" s="88">
        <v>1171782</v>
      </c>
      <c r="AG190" s="33"/>
      <c r="AH190" s="89">
        <f>(AF190/$BJ190)</f>
        <v>31.489358271525315</v>
      </c>
      <c r="AI190" s="33"/>
      <c r="AJ190" s="89">
        <f>IF(AH$219,AH190/AH$219*100,0)</f>
        <v>192.29832348341978</v>
      </c>
      <c r="AK190" s="33"/>
      <c r="AL190" s="88">
        <v>508054</v>
      </c>
      <c r="AM190" s="33"/>
      <c r="AN190" s="84">
        <f>(AL190/$BJ190)</f>
        <v>13.652961410297753</v>
      </c>
      <c r="AO190" s="33"/>
      <c r="AP190" s="84">
        <f>IF(AN$219,AN190/AN$219*100,0)</f>
        <v>35.392141935523597</v>
      </c>
      <c r="AQ190" s="33"/>
      <c r="AR190" s="88">
        <f>(E190+M190+S190+AF190+AL190)</f>
        <v>17958009</v>
      </c>
      <c r="AS190" s="33"/>
      <c r="AT190" s="88">
        <v>3751426</v>
      </c>
      <c r="AU190" s="33"/>
      <c r="AV190" s="89">
        <f>IF($AR190,AT190/$AR190*100,0)</f>
        <v>20.889988416867372</v>
      </c>
      <c r="AW190" s="33"/>
      <c r="AX190" s="88">
        <v>580538</v>
      </c>
      <c r="AY190" s="33"/>
      <c r="AZ190" s="89">
        <f>IF($AR190,AX190/$AR190*100,0)</f>
        <v>3.2327525840977138</v>
      </c>
      <c r="BA190" s="33"/>
      <c r="BB190" s="88">
        <v>8902</v>
      </c>
      <c r="BC190" s="33"/>
      <c r="BD190" s="89">
        <f>IF($AR190,BB190/$AR190*100,0)</f>
        <v>4.957119689604788E-2</v>
      </c>
      <c r="BE190" s="33"/>
      <c r="BF190" s="88">
        <v>1284393</v>
      </c>
      <c r="BG190" s="33"/>
      <c r="BH190" s="22">
        <v>72</v>
      </c>
      <c r="BI190" s="33"/>
      <c r="BJ190" s="114">
        <v>37212</v>
      </c>
      <c r="BK190" s="33"/>
      <c r="BL190" s="114">
        <f>IF(E190,$BJ190,0)</f>
        <v>37212</v>
      </c>
      <c r="BM190" s="33"/>
      <c r="BN190" s="114">
        <f>IF(M190,$BJ190,0)</f>
        <v>37212</v>
      </c>
      <c r="BO190" s="33"/>
      <c r="BP190" s="114">
        <f>IF(S190,$BJ190,0)</f>
        <v>37212</v>
      </c>
      <c r="BQ190" s="33"/>
      <c r="BR190" s="114">
        <f>IF(AF190,$BJ190,0)</f>
        <v>37212</v>
      </c>
      <c r="BS190" s="33"/>
      <c r="BT190" s="114">
        <f>IF(AL190,$BJ190,0)</f>
        <v>37212</v>
      </c>
    </row>
    <row r="191" spans="1:72" ht="8.85" customHeight="1" x14ac:dyDescent="0.3">
      <c r="A191" s="22">
        <v>73</v>
      </c>
      <c r="B191" s="33"/>
      <c r="C191" s="22" t="s">
        <v>202</v>
      </c>
      <c r="D191" s="33"/>
      <c r="E191" s="88">
        <v>107116000</v>
      </c>
      <c r="F191" s="33"/>
      <c r="G191" s="84">
        <f>(E191/$BJ191)</f>
        <v>231.32906881821677</v>
      </c>
      <c r="H191" s="33"/>
      <c r="I191" s="84">
        <f>IF(G$219,G191/G$219*100,0)</f>
        <v>125.71610486114349</v>
      </c>
      <c r="J191" s="33"/>
      <c r="K191" s="88">
        <v>0</v>
      </c>
      <c r="L191" s="33"/>
      <c r="M191" s="88">
        <v>126654000</v>
      </c>
      <c r="N191" s="33"/>
      <c r="O191" s="84">
        <f>(M191/$BJ191)</f>
        <v>273.52358081054581</v>
      </c>
      <c r="P191" s="33"/>
      <c r="Q191" s="84">
        <f>IF(O$219,O191/O$219*100,0)</f>
        <v>148.16700978329652</v>
      </c>
      <c r="R191" s="33"/>
      <c r="S191" s="88">
        <v>48442000</v>
      </c>
      <c r="T191" s="33"/>
      <c r="U191" s="84">
        <f>(S191/$BJ191)</f>
        <v>104.61595608211711</v>
      </c>
      <c r="V191" s="33"/>
      <c r="W191" s="84">
        <f>IF(U$219,U191/U$219*100,0)</f>
        <v>92.110328795610229</v>
      </c>
      <c r="X191" s="33"/>
      <c r="Y191" s="88">
        <v>0</v>
      </c>
      <c r="Z191" s="33"/>
      <c r="AA191" s="88">
        <v>43391000</v>
      </c>
      <c r="AB191" s="33"/>
      <c r="AC191" s="88">
        <v>892000</v>
      </c>
      <c r="AD191" s="33"/>
      <c r="AE191" s="33"/>
      <c r="AF191" s="88">
        <v>17108000</v>
      </c>
      <c r="AG191" s="33"/>
      <c r="AH191" s="89">
        <f>(AF191/$BJ191)</f>
        <v>36.946653248273392</v>
      </c>
      <c r="AI191" s="33"/>
      <c r="AJ191" s="89">
        <f>IF(AH$219,AH191/AH$219*100,0)</f>
        <v>225.62477827281776</v>
      </c>
      <c r="AK191" s="33"/>
      <c r="AL191" s="88">
        <v>13683000</v>
      </c>
      <c r="AM191" s="33"/>
      <c r="AN191" s="84">
        <f>(AL191/$BJ191)</f>
        <v>29.549979915602339</v>
      </c>
      <c r="AO191" s="33"/>
      <c r="AP191" s="84">
        <f>IF(AN$219,AN191/AN$219*100,0)</f>
        <v>76.601482413628332</v>
      </c>
      <c r="AQ191" s="33"/>
      <c r="AR191" s="88">
        <f>(E191+M191+S191+AF191+AL191)</f>
        <v>313003000</v>
      </c>
      <c r="AS191" s="33"/>
      <c r="AT191" s="88">
        <v>15253000</v>
      </c>
      <c r="AU191" s="33"/>
      <c r="AV191" s="89">
        <f>IF($AR191,AT191/$AR191*100,0)</f>
        <v>4.8731162321127908</v>
      </c>
      <c r="AW191" s="33"/>
      <c r="AX191" s="88">
        <v>576000</v>
      </c>
      <c r="AY191" s="33"/>
      <c r="AZ191" s="89">
        <f>IF($AR191,AX191/$AR191*100,0)</f>
        <v>0.18402379529908658</v>
      </c>
      <c r="BA191" s="33"/>
      <c r="BB191" s="88">
        <v>1331000</v>
      </c>
      <c r="BC191" s="33"/>
      <c r="BD191" s="89">
        <f>IF($AR191,BB191/$AR191*100,0)</f>
        <v>0.42523554087341014</v>
      </c>
      <c r="BE191" s="33"/>
      <c r="BF191" s="88">
        <v>9045000</v>
      </c>
      <c r="BG191" s="33"/>
      <c r="BH191" s="22">
        <v>73</v>
      </c>
      <c r="BI191" s="33"/>
      <c r="BJ191" s="114">
        <v>463046</v>
      </c>
      <c r="BK191" s="33"/>
      <c r="BL191" s="114">
        <f>IF(E191,$BJ191,0)</f>
        <v>463046</v>
      </c>
      <c r="BM191" s="33"/>
      <c r="BN191" s="114">
        <f>IF(M191,$BJ191,0)</f>
        <v>463046</v>
      </c>
      <c r="BO191" s="33"/>
      <c r="BP191" s="114">
        <f>IF(S191,$BJ191,0)</f>
        <v>463046</v>
      </c>
      <c r="BQ191" s="33"/>
      <c r="BR191" s="114">
        <f>IF(AF191,$BJ191,0)</f>
        <v>463046</v>
      </c>
      <c r="BS191" s="33"/>
      <c r="BT191" s="114">
        <f>IF(AL191,$BJ191,0)</f>
        <v>463046</v>
      </c>
    </row>
    <row r="192" spans="1:72" ht="8.85" customHeight="1" x14ac:dyDescent="0.3">
      <c r="A192" s="22">
        <v>74</v>
      </c>
      <c r="B192" s="33"/>
      <c r="C192" s="22" t="s">
        <v>203</v>
      </c>
      <c r="D192" s="33"/>
      <c r="E192" s="88">
        <v>2991035</v>
      </c>
      <c r="F192" s="33"/>
      <c r="G192" s="84">
        <f>(E192/$BJ192)</f>
        <v>87.500658221923175</v>
      </c>
      <c r="H192" s="33"/>
      <c r="I192" s="84">
        <f>IF(G$219,G192/G$219*100,0)</f>
        <v>47.552354663609485</v>
      </c>
      <c r="J192" s="33"/>
      <c r="K192" s="88">
        <v>2991035</v>
      </c>
      <c r="L192" s="33"/>
      <c r="M192" s="88">
        <v>1428565</v>
      </c>
      <c r="N192" s="33"/>
      <c r="O192" s="84">
        <f>(M192/$BJ192)</f>
        <v>41.791680074891026</v>
      </c>
      <c r="P192" s="33"/>
      <c r="Q192" s="84">
        <f>IF(O$219,O192/O$219*100,0)</f>
        <v>22.638444013372744</v>
      </c>
      <c r="R192" s="33"/>
      <c r="S192" s="88">
        <v>4548853</v>
      </c>
      <c r="T192" s="33"/>
      <c r="U192" s="84">
        <f>(S192/$BJ192)</f>
        <v>133.07354532954977</v>
      </c>
      <c r="V192" s="33"/>
      <c r="W192" s="84">
        <f>IF(U$219,U192/U$219*100,0)</f>
        <v>117.16614246378465</v>
      </c>
      <c r="X192" s="33"/>
      <c r="Y192" s="88">
        <v>0</v>
      </c>
      <c r="Z192" s="33"/>
      <c r="AA192" s="88">
        <v>3646832</v>
      </c>
      <c r="AB192" s="33"/>
      <c r="AC192" s="88">
        <v>0</v>
      </c>
      <c r="AD192" s="33"/>
      <c r="AE192" s="33"/>
      <c r="AF192" s="88">
        <v>252209</v>
      </c>
      <c r="AG192" s="33"/>
      <c r="AH192" s="89">
        <f>(AF192/$BJ192)</f>
        <v>7.3781996899043385</v>
      </c>
      <c r="AI192" s="33"/>
      <c r="AJ192" s="89">
        <f>IF(AH$219,AH192/AH$219*100,0)</f>
        <v>45.056981424022077</v>
      </c>
      <c r="AK192" s="33"/>
      <c r="AL192" s="88">
        <v>1772057</v>
      </c>
      <c r="AM192" s="33"/>
      <c r="AN192" s="84">
        <f>(AL192/$BJ192)</f>
        <v>51.840300734283126</v>
      </c>
      <c r="AO192" s="33"/>
      <c r="AP192" s="84">
        <f>IF(AN$219,AN192/AN$219*100,0)</f>
        <v>134.3839791551834</v>
      </c>
      <c r="AQ192" s="33"/>
      <c r="AR192" s="88">
        <f>(E192+M192+S192+AF192+AL192)</f>
        <v>10992719</v>
      </c>
      <c r="AS192" s="33"/>
      <c r="AT192" s="88">
        <v>5174364</v>
      </c>
      <c r="AU192" s="33"/>
      <c r="AV192" s="89">
        <f>IF($AR192,AT192/$AR192*100,0)</f>
        <v>47.070829337127599</v>
      </c>
      <c r="AW192" s="33"/>
      <c r="AX192" s="88">
        <v>221808</v>
      </c>
      <c r="AY192" s="33"/>
      <c r="AZ192" s="89">
        <f>IF($AR192,AX192/$AR192*100,0)</f>
        <v>2.0177719452302929</v>
      </c>
      <c r="BA192" s="33"/>
      <c r="BB192" s="88">
        <v>0</v>
      </c>
      <c r="BC192" s="33"/>
      <c r="BD192" s="89">
        <f>IF($AR192,BB192/$AR192*100,0)</f>
        <v>0</v>
      </c>
      <c r="BE192" s="33"/>
      <c r="BF192" s="88">
        <v>195000</v>
      </c>
      <c r="BG192" s="33"/>
      <c r="BH192" s="22">
        <v>74</v>
      </c>
      <c r="BI192" s="33"/>
      <c r="BJ192" s="114">
        <v>34183</v>
      </c>
      <c r="BK192" s="33"/>
      <c r="BL192" s="114">
        <f>IF(E192,$BJ192,0)</f>
        <v>34183</v>
      </c>
      <c r="BM192" s="33"/>
      <c r="BN192" s="114">
        <f>IF(M192,$BJ192,0)</f>
        <v>34183</v>
      </c>
      <c r="BO192" s="33"/>
      <c r="BP192" s="114">
        <f>IF(S192,$BJ192,0)</f>
        <v>34183</v>
      </c>
      <c r="BQ192" s="33"/>
      <c r="BR192" s="114">
        <f>IF(AF192,$BJ192,0)</f>
        <v>34183</v>
      </c>
      <c r="BS192" s="33"/>
      <c r="BT192" s="114">
        <f>IF(AL192,$BJ192,0)</f>
        <v>34183</v>
      </c>
    </row>
    <row r="193" spans="1:72" ht="8.85" customHeight="1" x14ac:dyDescent="0.3">
      <c r="A193" s="22">
        <v>75</v>
      </c>
      <c r="B193" s="33"/>
      <c r="C193" s="22" t="s">
        <v>204</v>
      </c>
      <c r="D193" s="33"/>
      <c r="E193" s="88">
        <v>1686352</v>
      </c>
      <c r="F193" s="33"/>
      <c r="G193" s="84">
        <f>(E193/$BJ193)</f>
        <v>233.59911345061644</v>
      </c>
      <c r="H193" s="33"/>
      <c r="I193" s="84">
        <f>IF(G$219,G193/G$219*100,0)</f>
        <v>126.9497637804663</v>
      </c>
      <c r="J193" s="33"/>
      <c r="K193" s="88">
        <v>1686352</v>
      </c>
      <c r="L193" s="33"/>
      <c r="M193" s="88">
        <v>1091327</v>
      </c>
      <c r="N193" s="33"/>
      <c r="O193" s="84">
        <f>(M193/$BJ193)</f>
        <v>151.17426236320821</v>
      </c>
      <c r="P193" s="33"/>
      <c r="Q193" s="84">
        <f>IF(O$219,O193/O$219*100,0)</f>
        <v>81.890703332326737</v>
      </c>
      <c r="R193" s="33"/>
      <c r="S193" s="88">
        <v>543176</v>
      </c>
      <c r="T193" s="33"/>
      <c r="U193" s="84">
        <f>(S193/$BJ193)</f>
        <v>75.242554370411412</v>
      </c>
      <c r="V193" s="33"/>
      <c r="W193" s="84">
        <f>IF(U$219,U193/U$219*100,0)</f>
        <v>66.248177448572619</v>
      </c>
      <c r="X193" s="33"/>
      <c r="Y193" s="88">
        <v>0</v>
      </c>
      <c r="Z193" s="33"/>
      <c r="AA193" s="88">
        <v>543176</v>
      </c>
      <c r="AB193" s="33"/>
      <c r="AC193" s="88">
        <v>0</v>
      </c>
      <c r="AD193" s="33"/>
      <c r="AE193" s="33"/>
      <c r="AF193" s="88">
        <v>209389</v>
      </c>
      <c r="AG193" s="33"/>
      <c r="AH193" s="89">
        <f>(AF193/$BJ193)</f>
        <v>29.005263886964954</v>
      </c>
      <c r="AI193" s="33"/>
      <c r="AJ193" s="89">
        <f>IF(AH$219,AH193/AH$219*100,0)</f>
        <v>177.12852607419504</v>
      </c>
      <c r="AK193" s="33"/>
      <c r="AL193" s="88">
        <v>539112</v>
      </c>
      <c r="AM193" s="33"/>
      <c r="AN193" s="84">
        <f>(AL193/$BJ193)</f>
        <v>74.679595511843743</v>
      </c>
      <c r="AO193" s="33"/>
      <c r="AP193" s="84">
        <f>IF(AN$219,AN193/AN$219*100,0)</f>
        <v>193.58956380328792</v>
      </c>
      <c r="AQ193" s="33"/>
      <c r="AR193" s="88">
        <f>(E193+M193+S193+AF193+AL193)</f>
        <v>4069356</v>
      </c>
      <c r="AS193" s="33"/>
      <c r="AT193" s="88">
        <v>986426</v>
      </c>
      <c r="AU193" s="33"/>
      <c r="AV193" s="89">
        <f>IF($AR193,AT193/$AR193*100,0)</f>
        <v>24.240346629786139</v>
      </c>
      <c r="AW193" s="33"/>
      <c r="AX193" s="88">
        <v>16374</v>
      </c>
      <c r="AY193" s="33"/>
      <c r="AZ193" s="89">
        <f>IF($AR193,AX193/$AR193*100,0)</f>
        <v>0.40237325021453024</v>
      </c>
      <c r="BA193" s="33"/>
      <c r="BB193" s="88">
        <v>0</v>
      </c>
      <c r="BC193" s="33"/>
      <c r="BD193" s="89">
        <f>IF($AR193,BB193/$AR193*100,0)</f>
        <v>0</v>
      </c>
      <c r="BE193" s="33"/>
      <c r="BF193" s="88">
        <v>165615</v>
      </c>
      <c r="BG193" s="33"/>
      <c r="BH193" s="22">
        <v>75</v>
      </c>
      <c r="BI193" s="33"/>
      <c r="BJ193" s="114">
        <v>7219</v>
      </c>
      <c r="BK193" s="33"/>
      <c r="BL193" s="114">
        <f>IF(E193,$BJ193,0)</f>
        <v>7219</v>
      </c>
      <c r="BM193" s="33"/>
      <c r="BN193" s="114">
        <f>IF(M193,$BJ193,0)</f>
        <v>7219</v>
      </c>
      <c r="BO193" s="33"/>
      <c r="BP193" s="114">
        <f>IF(S193,$BJ193,0)</f>
        <v>7219</v>
      </c>
      <c r="BQ193" s="33"/>
      <c r="BR193" s="114">
        <f>IF(AF193,$BJ193,0)</f>
        <v>7219</v>
      </c>
      <c r="BS193" s="33"/>
      <c r="BT193" s="114">
        <f>IF(AL193,$BJ193,0)</f>
        <v>7219</v>
      </c>
    </row>
    <row r="194" spans="1:72" ht="8.85" customHeight="1" x14ac:dyDescent="0.3">
      <c r="A194" s="41"/>
      <c r="B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9"/>
      <c r="AS194" s="33"/>
      <c r="AT194" s="33"/>
      <c r="AU194" s="33"/>
      <c r="AV194" s="33"/>
      <c r="AW194" s="33"/>
      <c r="AX194" s="33"/>
      <c r="AY194" s="33"/>
      <c r="AZ194" s="33"/>
      <c r="BA194" s="33"/>
      <c r="BB194" s="33"/>
      <c r="BC194" s="33"/>
      <c r="BD194" s="33"/>
      <c r="BE194" s="33"/>
      <c r="BF194" s="33"/>
      <c r="BG194" s="33"/>
      <c r="BH194" s="41"/>
      <c r="BI194" s="33"/>
      <c r="BJ194" s="39"/>
      <c r="BK194" s="33"/>
      <c r="BL194" s="33"/>
      <c r="BM194" s="33"/>
      <c r="BN194" s="33"/>
      <c r="BO194" s="33"/>
      <c r="BP194" s="33"/>
      <c r="BQ194" s="33"/>
      <c r="BR194" s="33"/>
      <c r="BS194" s="33"/>
      <c r="BT194" s="33"/>
    </row>
    <row r="195" spans="1:72" ht="8.85" customHeight="1" x14ac:dyDescent="0.3">
      <c r="A195" s="22">
        <v>76</v>
      </c>
      <c r="B195" s="33"/>
      <c r="C195" s="22" t="s">
        <v>121</v>
      </c>
      <c r="D195" s="33"/>
      <c r="E195" s="88">
        <v>1222666</v>
      </c>
      <c r="F195" s="33"/>
      <c r="G195" s="84">
        <f>(E195/$BJ195)</f>
        <v>133.69775833788955</v>
      </c>
      <c r="H195" s="33"/>
      <c r="I195" s="84">
        <f>IF(G$219,G195/G$219*100,0)</f>
        <v>72.658233108239372</v>
      </c>
      <c r="J195" s="33"/>
      <c r="K195" s="88">
        <v>1222666</v>
      </c>
      <c r="L195" s="33"/>
      <c r="M195" s="88">
        <v>976893</v>
      </c>
      <c r="N195" s="33"/>
      <c r="O195" s="84">
        <f>(M195/$BJ195)</f>
        <v>106.82263531984691</v>
      </c>
      <c r="P195" s="33"/>
      <c r="Q195" s="84">
        <f>IF(O$219,O195/O$219*100,0)</f>
        <v>57.865542728018546</v>
      </c>
      <c r="R195" s="33"/>
      <c r="S195" s="88">
        <v>1936938</v>
      </c>
      <c r="T195" s="33"/>
      <c r="U195" s="84">
        <f>(S195/$BJ195)</f>
        <v>211.80295243302351</v>
      </c>
      <c r="V195" s="33"/>
      <c r="W195" s="84">
        <f>IF(U$219,U195/U$219*100,0)</f>
        <v>186.4843597392852</v>
      </c>
      <c r="X195" s="33"/>
      <c r="Y195" s="88">
        <v>0</v>
      </c>
      <c r="Z195" s="33"/>
      <c r="AA195" s="88">
        <v>1936938</v>
      </c>
      <c r="AB195" s="33"/>
      <c r="AC195" s="88">
        <v>0</v>
      </c>
      <c r="AD195" s="33"/>
      <c r="AE195" s="33"/>
      <c r="AF195" s="88">
        <v>101115</v>
      </c>
      <c r="AG195" s="33"/>
      <c r="AH195" s="89">
        <f>(AF195/$BJ195)</f>
        <v>11.056861673045381</v>
      </c>
      <c r="AI195" s="33"/>
      <c r="AJ195" s="89">
        <f>IF(AH$219,AH195/AH$219*100,0)</f>
        <v>67.521730496406036</v>
      </c>
      <c r="AK195" s="33"/>
      <c r="AL195" s="88">
        <v>493858</v>
      </c>
      <c r="AM195" s="33"/>
      <c r="AN195" s="84">
        <f>(AL195/$BJ195)</f>
        <v>54.003061782394752</v>
      </c>
      <c r="AO195" s="33"/>
      <c r="AP195" s="84">
        <f>IF(AN$219,AN195/AN$219*100,0)</f>
        <v>139.99043651539057</v>
      </c>
      <c r="AQ195" s="33"/>
      <c r="AR195" s="88">
        <f>(E195+M195+S195+AF195+AL195)</f>
        <v>4731470</v>
      </c>
      <c r="AS195" s="33"/>
      <c r="AT195" s="88">
        <v>1214615</v>
      </c>
      <c r="AU195" s="33"/>
      <c r="AV195" s="89">
        <f>IF($AR195,AT195/$AR195*100,0)</f>
        <v>25.670985972646982</v>
      </c>
      <c r="AW195" s="33"/>
      <c r="AX195" s="88">
        <v>64756</v>
      </c>
      <c r="AY195" s="33"/>
      <c r="AZ195" s="89">
        <f>IF($AR195,AX195/$AR195*100,0)</f>
        <v>1.3686232819821322</v>
      </c>
      <c r="BA195" s="33"/>
      <c r="BB195" s="88">
        <v>25000</v>
      </c>
      <c r="BC195" s="33"/>
      <c r="BD195" s="89">
        <f>IF($AR195,BB195/$AR195*100,0)</f>
        <v>0.52837701602250464</v>
      </c>
      <c r="BE195" s="33"/>
      <c r="BF195" s="88">
        <v>1320429</v>
      </c>
      <c r="BG195" s="33"/>
      <c r="BH195" s="22">
        <v>76</v>
      </c>
      <c r="BI195" s="33"/>
      <c r="BJ195" s="114">
        <v>9145</v>
      </c>
      <c r="BK195" s="33"/>
      <c r="BL195" s="114">
        <f>IF(E195,$BJ195,0)</f>
        <v>9145</v>
      </c>
      <c r="BM195" s="33"/>
      <c r="BN195" s="114">
        <f>IF(M195,$BJ195,0)</f>
        <v>9145</v>
      </c>
      <c r="BO195" s="33"/>
      <c r="BP195" s="114">
        <f>IF(S195,$BJ195,0)</f>
        <v>9145</v>
      </c>
      <c r="BQ195" s="33"/>
      <c r="BR195" s="114">
        <f>IF(AF195,$BJ195,0)</f>
        <v>9145</v>
      </c>
      <c r="BS195" s="33"/>
      <c r="BT195" s="114">
        <f>IF(AL195,$BJ195,0)</f>
        <v>9145</v>
      </c>
    </row>
    <row r="196" spans="1:72" ht="8.85" customHeight="1" x14ac:dyDescent="0.3">
      <c r="A196" s="22">
        <v>77</v>
      </c>
      <c r="B196" s="33"/>
      <c r="C196" s="22" t="s">
        <v>122</v>
      </c>
      <c r="D196" s="33"/>
      <c r="E196" s="88">
        <v>16320553</v>
      </c>
      <c r="F196" s="33"/>
      <c r="G196" s="84">
        <f>(E196/$BJ196)</f>
        <v>174.23085874113929</v>
      </c>
      <c r="H196" s="33"/>
      <c r="I196" s="84">
        <f>IF(G$219,G196/G$219*100,0)</f>
        <v>94.68600301486741</v>
      </c>
      <c r="J196" s="33"/>
      <c r="K196" s="88">
        <v>0</v>
      </c>
      <c r="L196" s="33"/>
      <c r="M196" s="88">
        <v>17345990</v>
      </c>
      <c r="N196" s="33"/>
      <c r="O196" s="84">
        <f>(M196/$BJ196)</f>
        <v>185.17796139721582</v>
      </c>
      <c r="P196" s="33"/>
      <c r="Q196" s="84">
        <f>IF(O$219,O196/O$219*100,0)</f>
        <v>100.31041834377127</v>
      </c>
      <c r="R196" s="33"/>
      <c r="S196" s="88">
        <v>14974589</v>
      </c>
      <c r="T196" s="33"/>
      <c r="U196" s="84">
        <f>(S196/$BJ196)</f>
        <v>159.86195447946025</v>
      </c>
      <c r="V196" s="33"/>
      <c r="W196" s="84">
        <f>IF(U$219,U196/U$219*100,0)</f>
        <v>140.75230720497157</v>
      </c>
      <c r="X196" s="33"/>
      <c r="Y196" s="88">
        <v>9091704</v>
      </c>
      <c r="Z196" s="33"/>
      <c r="AA196" s="88">
        <v>5230291</v>
      </c>
      <c r="AB196" s="33"/>
      <c r="AC196" s="88">
        <v>652594</v>
      </c>
      <c r="AD196" s="33"/>
      <c r="AE196" s="33"/>
      <c r="AF196" s="88">
        <v>1075608</v>
      </c>
      <c r="AG196" s="33"/>
      <c r="AH196" s="89">
        <f>(AF196/$BJ196)</f>
        <v>11.482705611068409</v>
      </c>
      <c r="AI196" s="33"/>
      <c r="AJ196" s="89">
        <f>IF(AH$219,AH196/AH$219*100,0)</f>
        <v>70.122262226563748</v>
      </c>
      <c r="AK196" s="33"/>
      <c r="AL196" s="88">
        <v>48440</v>
      </c>
      <c r="AM196" s="33"/>
      <c r="AN196" s="84">
        <f>(AL196/$BJ196)</f>
        <v>0.51712358015201987</v>
      </c>
      <c r="AO196" s="33"/>
      <c r="AP196" s="84">
        <f>IF(AN$219,AN196/AN$219*100,0)</f>
        <v>1.3405231727339406</v>
      </c>
      <c r="AQ196" s="33"/>
      <c r="AR196" s="88">
        <f>(E196+M196+S196+AF196+AL196)</f>
        <v>49765180</v>
      </c>
      <c r="AS196" s="33"/>
      <c r="AT196" s="88">
        <v>8743303</v>
      </c>
      <c r="AU196" s="33"/>
      <c r="AV196" s="89">
        <f>IF($AR196,AT196/$AR196*100,0)</f>
        <v>17.569117603915029</v>
      </c>
      <c r="AW196" s="33"/>
      <c r="AX196" s="88">
        <v>399499</v>
      </c>
      <c r="AY196" s="33"/>
      <c r="AZ196" s="89">
        <f>IF($AR196,AX196/$AR196*100,0)</f>
        <v>0.802768120199706</v>
      </c>
      <c r="BA196" s="33"/>
      <c r="BB196" s="88">
        <v>595297</v>
      </c>
      <c r="BC196" s="33"/>
      <c r="BD196" s="89">
        <f>IF($AR196,BB196/$AR196*100,0)</f>
        <v>1.1962118895179321</v>
      </c>
      <c r="BE196" s="33"/>
      <c r="BF196" s="88">
        <v>7705306</v>
      </c>
      <c r="BG196" s="33"/>
      <c r="BH196" s="22">
        <v>77</v>
      </c>
      <c r="BI196" s="33"/>
      <c r="BJ196" s="114">
        <v>93672</v>
      </c>
      <c r="BK196" s="33"/>
      <c r="BL196" s="114">
        <f>IF(E196,$BJ196,0)</f>
        <v>93672</v>
      </c>
      <c r="BM196" s="33"/>
      <c r="BN196" s="114">
        <f>IF(M196,$BJ196,0)</f>
        <v>93672</v>
      </c>
      <c r="BO196" s="33"/>
      <c r="BP196" s="114">
        <f>IF(S196,$BJ196,0)</f>
        <v>93672</v>
      </c>
      <c r="BQ196" s="33"/>
      <c r="BR196" s="114">
        <f>IF(AF196,$BJ196,0)</f>
        <v>93672</v>
      </c>
      <c r="BS196" s="33"/>
      <c r="BT196" s="114">
        <f>IF(AL196,$BJ196,0)</f>
        <v>93672</v>
      </c>
    </row>
    <row r="197" spans="1:72" ht="8.85" customHeight="1" x14ac:dyDescent="0.3">
      <c r="A197" s="22">
        <v>78</v>
      </c>
      <c r="B197" s="33"/>
      <c r="C197" s="22" t="s">
        <v>205</v>
      </c>
      <c r="D197" s="33"/>
      <c r="E197" s="88">
        <v>2813754</v>
      </c>
      <c r="F197" s="33"/>
      <c r="G197" s="84">
        <f>(E197/$BJ197)</f>
        <v>124.83934513509917</v>
      </c>
      <c r="H197" s="33"/>
      <c r="I197" s="84">
        <f>IF(G$219,G197/G$219*100,0)</f>
        <v>67.844116106884655</v>
      </c>
      <c r="J197" s="33"/>
      <c r="K197" s="88">
        <v>2813754</v>
      </c>
      <c r="L197" s="33"/>
      <c r="M197" s="88">
        <v>5069907</v>
      </c>
      <c r="N197" s="33"/>
      <c r="O197" s="84">
        <f>(M197/$BJ197)</f>
        <v>224.93930520431252</v>
      </c>
      <c r="P197" s="33"/>
      <c r="Q197" s="84">
        <f>IF(O$219,O197/O$219*100,0)</f>
        <v>121.84903450039324</v>
      </c>
      <c r="R197" s="33"/>
      <c r="S197" s="88">
        <v>3438472</v>
      </c>
      <c r="T197" s="33"/>
      <c r="U197" s="84">
        <f>(S197/$BJ197)</f>
        <v>152.55654643063136</v>
      </c>
      <c r="V197" s="33"/>
      <c r="W197" s="84">
        <f>IF(U$219,U197/U$219*100,0)</f>
        <v>134.32017617482984</v>
      </c>
      <c r="X197" s="33"/>
      <c r="Y197" s="88">
        <v>0</v>
      </c>
      <c r="Z197" s="33"/>
      <c r="AA197" s="88">
        <v>3074678</v>
      </c>
      <c r="AB197" s="33"/>
      <c r="AC197" s="88">
        <v>0</v>
      </c>
      <c r="AD197" s="33"/>
      <c r="AE197" s="33"/>
      <c r="AF197" s="88">
        <v>258238</v>
      </c>
      <c r="AG197" s="33"/>
      <c r="AH197" s="89">
        <f>(AF197/$BJ197)</f>
        <v>11.457384977150717</v>
      </c>
      <c r="AI197" s="33"/>
      <c r="AJ197" s="89">
        <f>IF(AH$219,AH197/AH$219*100,0)</f>
        <v>69.967634894691045</v>
      </c>
      <c r="AK197" s="33"/>
      <c r="AL197" s="88">
        <v>575865</v>
      </c>
      <c r="AM197" s="33"/>
      <c r="AN197" s="84">
        <f>(AL197/$BJ197)</f>
        <v>25.549713829362439</v>
      </c>
      <c r="AO197" s="33"/>
      <c r="AP197" s="84">
        <f>IF(AN$219,AN197/AN$219*100,0)</f>
        <v>66.231718605662181</v>
      </c>
      <c r="AQ197" s="33"/>
      <c r="AR197" s="88">
        <f>(E197+M197+S197+AF197+AL197)</f>
        <v>12156236</v>
      </c>
      <c r="AS197" s="33"/>
      <c r="AT197" s="88">
        <v>2846116</v>
      </c>
      <c r="AU197" s="33"/>
      <c r="AV197" s="89">
        <f>IF($AR197,AT197/$AR197*100,0)</f>
        <v>23.412806398296315</v>
      </c>
      <c r="AW197" s="33"/>
      <c r="AX197" s="88">
        <v>35467</v>
      </c>
      <c r="AY197" s="33"/>
      <c r="AZ197" s="89">
        <f>IF($AR197,AX197/$AR197*100,0)</f>
        <v>0.29175971904461218</v>
      </c>
      <c r="BA197" s="33"/>
      <c r="BB197" s="88">
        <v>227233</v>
      </c>
      <c r="BC197" s="33"/>
      <c r="BD197" s="89">
        <f>IF($AR197,BB197/$AR197*100,0)</f>
        <v>1.8692710473867076</v>
      </c>
      <c r="BE197" s="33"/>
      <c r="BF197" s="88">
        <v>239248</v>
      </c>
      <c r="BG197" s="33"/>
      <c r="BH197" s="22">
        <v>78</v>
      </c>
      <c r="BI197" s="33"/>
      <c r="BJ197" s="114">
        <v>22539</v>
      </c>
      <c r="BK197" s="33"/>
      <c r="BL197" s="114">
        <f>IF(E197,$BJ197,0)</f>
        <v>22539</v>
      </c>
      <c r="BM197" s="33"/>
      <c r="BN197" s="114">
        <f>IF(M197,$BJ197,0)</f>
        <v>22539</v>
      </c>
      <c r="BO197" s="33"/>
      <c r="BP197" s="114">
        <f>IF(S197,$BJ197,0)</f>
        <v>22539</v>
      </c>
      <c r="BQ197" s="33"/>
      <c r="BR197" s="114">
        <f>IF(AF197,$BJ197,0)</f>
        <v>22539</v>
      </c>
      <c r="BS197" s="33"/>
      <c r="BT197" s="114">
        <f>IF(AL197,$BJ197,0)</f>
        <v>22539</v>
      </c>
    </row>
    <row r="198" spans="1:72" ht="8.85" customHeight="1" x14ac:dyDescent="0.3">
      <c r="A198" s="22">
        <v>79</v>
      </c>
      <c r="B198" s="33"/>
      <c r="C198" s="22" t="s">
        <v>206</v>
      </c>
      <c r="D198" s="33"/>
      <c r="E198" s="88">
        <v>5714866</v>
      </c>
      <c r="F198" s="33"/>
      <c r="G198" s="84">
        <f>(E198/$BJ198)</f>
        <v>70.188229225516451</v>
      </c>
      <c r="H198" s="33"/>
      <c r="I198" s="84">
        <f>IF(G$219,G198/G$219*100,0)</f>
        <v>38.143890996539312</v>
      </c>
      <c r="J198" s="33"/>
      <c r="K198" s="88">
        <v>5714866</v>
      </c>
      <c r="L198" s="33"/>
      <c r="M198" s="88">
        <v>9068622</v>
      </c>
      <c r="N198" s="33"/>
      <c r="O198" s="84">
        <f>(M198/$BJ198)</f>
        <v>111.37803050772519</v>
      </c>
      <c r="P198" s="33"/>
      <c r="Q198" s="84">
        <f>IF(O$219,O198/O$219*100,0)</f>
        <v>60.333188410957483</v>
      </c>
      <c r="R198" s="33"/>
      <c r="S198" s="88">
        <v>11826927</v>
      </c>
      <c r="T198" s="33"/>
      <c r="U198" s="84">
        <f>(S198/$BJ198)</f>
        <v>145.2546854658446</v>
      </c>
      <c r="V198" s="33"/>
      <c r="W198" s="84">
        <f>IF(U$219,U198/U$219*100,0)</f>
        <v>127.89116821586795</v>
      </c>
      <c r="X198" s="33"/>
      <c r="Y198" s="88">
        <v>7805344</v>
      </c>
      <c r="Z198" s="33"/>
      <c r="AA198" s="88">
        <v>2634568</v>
      </c>
      <c r="AB198" s="33"/>
      <c r="AC198" s="88">
        <v>1387015</v>
      </c>
      <c r="AD198" s="33"/>
      <c r="AE198" s="33"/>
      <c r="AF198" s="88">
        <v>790056</v>
      </c>
      <c r="AG198" s="33"/>
      <c r="AH198" s="89">
        <f>(AF198/$BJ198)</f>
        <v>9.7032251725577847</v>
      </c>
      <c r="AI198" s="33"/>
      <c r="AJ198" s="89">
        <f>IF(AH$219,AH198/AH$219*100,0)</f>
        <v>59.255381356953748</v>
      </c>
      <c r="AK198" s="33"/>
      <c r="AL198" s="88">
        <v>6502796</v>
      </c>
      <c r="AM198" s="33"/>
      <c r="AN198" s="84">
        <f>(AL198/$BJ198)</f>
        <v>79.865343518950652</v>
      </c>
      <c r="AO198" s="33"/>
      <c r="AP198" s="84">
        <f>IF(AN$219,AN198/AN$219*100,0)</f>
        <v>207.03241506418397</v>
      </c>
      <c r="AQ198" s="33"/>
      <c r="AR198" s="88">
        <f>(E198+M198+S198+AF198+AL198)</f>
        <v>33903267</v>
      </c>
      <c r="AS198" s="33"/>
      <c r="AT198" s="88">
        <v>8016484</v>
      </c>
      <c r="AU198" s="33"/>
      <c r="AV198" s="89">
        <f>IF($AR198,AT198/$AR198*100,0)</f>
        <v>23.645166703256059</v>
      </c>
      <c r="AW198" s="33"/>
      <c r="AX198" s="88">
        <v>304994</v>
      </c>
      <c r="AY198" s="33"/>
      <c r="AZ198" s="89">
        <f>IF($AR198,AX198/$AR198*100,0)</f>
        <v>0.89960061960990367</v>
      </c>
      <c r="BA198" s="33"/>
      <c r="BB198" s="88">
        <v>1123413</v>
      </c>
      <c r="BC198" s="33"/>
      <c r="BD198" s="89">
        <f>IF($AR198,BB198/$AR198*100,0)</f>
        <v>3.3135833192712667</v>
      </c>
      <c r="BE198" s="33"/>
      <c r="BF198" s="88">
        <v>1184728</v>
      </c>
      <c r="BG198" s="33"/>
      <c r="BH198" s="22">
        <v>79</v>
      </c>
      <c r="BI198" s="33"/>
      <c r="BJ198" s="114">
        <v>81422</v>
      </c>
      <c r="BK198" s="33"/>
      <c r="BL198" s="114">
        <f>IF(E198,$BJ198,0)</f>
        <v>81422</v>
      </c>
      <c r="BM198" s="33"/>
      <c r="BN198" s="114">
        <f>IF(M198,$BJ198,0)</f>
        <v>81422</v>
      </c>
      <c r="BO198" s="33"/>
      <c r="BP198" s="114">
        <f>IF(S198,$BJ198,0)</f>
        <v>81422</v>
      </c>
      <c r="BQ198" s="33"/>
      <c r="BR198" s="114">
        <f>IF(AF198,$BJ198,0)</f>
        <v>81422</v>
      </c>
      <c r="BS198" s="33"/>
      <c r="BT198" s="114">
        <f>IF(AL198,$BJ198,0)</f>
        <v>81422</v>
      </c>
    </row>
    <row r="199" spans="1:72" ht="8.85" customHeight="1" x14ac:dyDescent="0.3">
      <c r="A199" s="22">
        <v>80</v>
      </c>
      <c r="B199" s="33"/>
      <c r="C199" s="22" t="s">
        <v>207</v>
      </c>
      <c r="D199" s="33"/>
      <c r="E199" s="88">
        <v>2291170</v>
      </c>
      <c r="F199" s="33"/>
      <c r="G199" s="84">
        <f>(E199/$BJ199)</f>
        <v>84.679380566951252</v>
      </c>
      <c r="H199" s="33"/>
      <c r="I199" s="84">
        <f>IF(G$219,G199/G$219*100,0)</f>
        <v>46.019127389895928</v>
      </c>
      <c r="J199" s="33"/>
      <c r="K199" s="88">
        <v>2291170</v>
      </c>
      <c r="L199" s="33"/>
      <c r="M199" s="88">
        <v>478465</v>
      </c>
      <c r="N199" s="33"/>
      <c r="O199" s="84">
        <f>(M199/$BJ199)</f>
        <v>17.683593894371143</v>
      </c>
      <c r="P199" s="33"/>
      <c r="Q199" s="84">
        <f>IF(O$219,O199/O$219*100,0)</f>
        <v>9.5791566554766003</v>
      </c>
      <c r="R199" s="33"/>
      <c r="S199" s="88">
        <v>4750345</v>
      </c>
      <c r="T199" s="33"/>
      <c r="U199" s="84">
        <f>(S199/$BJ199)</f>
        <v>175.56806002143622</v>
      </c>
      <c r="V199" s="33"/>
      <c r="W199" s="84">
        <f>IF(U$219,U199/U$219*100,0)</f>
        <v>154.58092952750138</v>
      </c>
      <c r="X199" s="33"/>
      <c r="Y199" s="88">
        <v>0</v>
      </c>
      <c r="Z199" s="33"/>
      <c r="AA199" s="88">
        <v>4540592</v>
      </c>
      <c r="AB199" s="33"/>
      <c r="AC199" s="88">
        <v>209753</v>
      </c>
      <c r="AD199" s="33"/>
      <c r="AE199" s="33"/>
      <c r="AF199" s="88">
        <v>114174</v>
      </c>
      <c r="AG199" s="33"/>
      <c r="AH199" s="89">
        <f>(AF199/$BJ199)</f>
        <v>4.2197582880585429</v>
      </c>
      <c r="AI199" s="33"/>
      <c r="AJ199" s="89">
        <f>IF(AH$219,AH199/AH$219*100,0)</f>
        <v>25.769100700686248</v>
      </c>
      <c r="AK199" s="33"/>
      <c r="AL199" s="88">
        <v>755132</v>
      </c>
      <c r="AM199" s="33"/>
      <c r="AN199" s="84">
        <f>(AL199/$BJ199)</f>
        <v>27.908932993310419</v>
      </c>
      <c r="AO199" s="33"/>
      <c r="AP199" s="84">
        <f>IF(AN$219,AN199/AN$219*100,0)</f>
        <v>72.34744815313428</v>
      </c>
      <c r="AQ199" s="33"/>
      <c r="AR199" s="88">
        <f>(E199+M199+S199+AF199+AL199)</f>
        <v>8389286</v>
      </c>
      <c r="AS199" s="33"/>
      <c r="AT199" s="88">
        <v>3665162</v>
      </c>
      <c r="AU199" s="33"/>
      <c r="AV199" s="89">
        <f>IF($AR199,AT199/$AR199*100,0)</f>
        <v>43.688604727506011</v>
      </c>
      <c r="AW199" s="33"/>
      <c r="AX199" s="88">
        <v>73700</v>
      </c>
      <c r="AY199" s="33"/>
      <c r="AZ199" s="89">
        <f>IF($AR199,AX199/$AR199*100,0)</f>
        <v>0.8785014600765787</v>
      </c>
      <c r="BA199" s="33"/>
      <c r="BB199" s="88">
        <v>52497</v>
      </c>
      <c r="BC199" s="33"/>
      <c r="BD199" s="89">
        <f>IF($AR199,BB199/$AR199*100,0)</f>
        <v>0.62576243079566007</v>
      </c>
      <c r="BE199" s="33"/>
      <c r="BF199" s="88">
        <v>571528</v>
      </c>
      <c r="BG199" s="33"/>
      <c r="BH199" s="22">
        <v>80</v>
      </c>
      <c r="BI199" s="33"/>
      <c r="BJ199" s="114">
        <v>27057</v>
      </c>
      <c r="BK199" s="33"/>
      <c r="BL199" s="114">
        <f>IF(E199,$BJ199,0)</f>
        <v>27057</v>
      </c>
      <c r="BM199" s="33"/>
      <c r="BN199" s="114">
        <f>IF(M199,$BJ199,0)</f>
        <v>27057</v>
      </c>
      <c r="BO199" s="33"/>
      <c r="BP199" s="114">
        <f>IF(S199,$BJ199,0)</f>
        <v>27057</v>
      </c>
      <c r="BQ199" s="33"/>
      <c r="BR199" s="114">
        <f>IF(AF199,$BJ199,0)</f>
        <v>27057</v>
      </c>
      <c r="BS199" s="33"/>
      <c r="BT199" s="114">
        <f>IF(AL199,$BJ199,0)</f>
        <v>27057</v>
      </c>
    </row>
    <row r="200" spans="1:72" ht="8.85" customHeight="1" x14ac:dyDescent="0.3">
      <c r="A200" s="41"/>
      <c r="B200" s="33"/>
      <c r="D200" s="33"/>
      <c r="E200" s="39"/>
      <c r="F200" s="33"/>
      <c r="G200" s="33"/>
      <c r="H200" s="33"/>
      <c r="I200" s="33"/>
      <c r="J200" s="33"/>
      <c r="K200" s="39"/>
      <c r="L200" s="33"/>
      <c r="M200" s="39"/>
      <c r="N200" s="33"/>
      <c r="O200" s="33"/>
      <c r="P200" s="33"/>
      <c r="Q200" s="33"/>
      <c r="R200" s="33"/>
      <c r="S200" s="39"/>
      <c r="T200" s="33"/>
      <c r="U200" s="33"/>
      <c r="V200" s="33"/>
      <c r="W200" s="33"/>
      <c r="X200" s="33"/>
      <c r="Y200" s="39"/>
      <c r="Z200" s="33"/>
      <c r="AA200" s="39"/>
      <c r="AB200" s="33"/>
      <c r="AC200" s="39"/>
      <c r="AD200" s="33"/>
      <c r="AE200" s="33"/>
      <c r="AF200" s="39"/>
      <c r="AG200" s="33"/>
      <c r="AH200" s="33"/>
      <c r="AI200" s="33"/>
      <c r="AJ200" s="33"/>
      <c r="AK200" s="33"/>
      <c r="AL200" s="39"/>
      <c r="AM200" s="33"/>
      <c r="AN200" s="33"/>
      <c r="AO200" s="33"/>
      <c r="AP200" s="33"/>
      <c r="AQ200" s="33"/>
      <c r="AR200" s="33"/>
      <c r="AS200" s="33"/>
      <c r="AT200" s="39"/>
      <c r="AU200" s="33"/>
      <c r="AV200" s="33"/>
      <c r="AW200" s="33"/>
      <c r="AX200" s="39"/>
      <c r="AY200" s="33"/>
      <c r="AZ200" s="33"/>
      <c r="BA200" s="33"/>
      <c r="BB200" s="39"/>
      <c r="BC200" s="33"/>
      <c r="BD200" s="33"/>
      <c r="BE200" s="33"/>
      <c r="BF200" s="39"/>
      <c r="BG200" s="33"/>
      <c r="BH200" s="41"/>
      <c r="BI200" s="33"/>
      <c r="BJ200" s="39"/>
      <c r="BK200" s="33"/>
      <c r="BL200" s="33"/>
      <c r="BM200" s="33"/>
      <c r="BN200" s="33"/>
      <c r="BO200" s="33"/>
      <c r="BP200" s="33"/>
      <c r="BQ200" s="33"/>
      <c r="BR200" s="33"/>
      <c r="BS200" s="33"/>
      <c r="BT200" s="33"/>
    </row>
    <row r="201" spans="1:72" ht="8.85" customHeight="1" x14ac:dyDescent="0.3">
      <c r="A201" s="22">
        <v>81</v>
      </c>
      <c r="B201" s="33"/>
      <c r="C201" s="22" t="s">
        <v>208</v>
      </c>
      <c r="D201" s="33"/>
      <c r="E201" s="88">
        <v>3421913</v>
      </c>
      <c r="F201" s="33"/>
      <c r="G201" s="84">
        <f>(E201/$BJ201)</f>
        <v>154.69070114370959</v>
      </c>
      <c r="H201" s="33"/>
      <c r="I201" s="84">
        <f>IF(G$219,G201/G$219*100,0)</f>
        <v>84.066877134703503</v>
      </c>
      <c r="J201" s="33"/>
      <c r="K201" s="88">
        <v>3421913</v>
      </c>
      <c r="L201" s="33"/>
      <c r="M201" s="88">
        <v>712739</v>
      </c>
      <c r="N201" s="33"/>
      <c r="O201" s="84">
        <f>(M201/$BJ201)</f>
        <v>32.220017178246913</v>
      </c>
      <c r="P201" s="33"/>
      <c r="Q201" s="84">
        <f>IF(O$219,O201/O$219*100,0)</f>
        <v>17.453499205883571</v>
      </c>
      <c r="R201" s="33"/>
      <c r="S201" s="88">
        <v>4846316</v>
      </c>
      <c r="T201" s="33"/>
      <c r="U201" s="84">
        <f>(S201/$BJ201)</f>
        <v>219.08213914380002</v>
      </c>
      <c r="V201" s="33"/>
      <c r="W201" s="84">
        <f>IF(U$219,U201/U$219*100,0)</f>
        <v>192.89340388899379</v>
      </c>
      <c r="X201" s="33"/>
      <c r="Y201" s="88">
        <v>0</v>
      </c>
      <c r="Z201" s="33"/>
      <c r="AA201" s="88">
        <v>4846316</v>
      </c>
      <c r="AB201" s="33"/>
      <c r="AC201" s="88">
        <v>0</v>
      </c>
      <c r="AD201" s="33"/>
      <c r="AE201" s="33"/>
      <c r="AF201" s="88">
        <v>90112</v>
      </c>
      <c r="AG201" s="33"/>
      <c r="AH201" s="89">
        <f>(AF201/$BJ201)</f>
        <v>4.0735952262555939</v>
      </c>
      <c r="AI201" s="33"/>
      <c r="AJ201" s="89">
        <f>IF(AH$219,AH201/AH$219*100,0)</f>
        <v>24.876516244135839</v>
      </c>
      <c r="AK201" s="33"/>
      <c r="AL201" s="88">
        <v>225200</v>
      </c>
      <c r="AM201" s="33"/>
      <c r="AN201" s="84">
        <f>(AL201/$BJ201)</f>
        <v>10.180371592604313</v>
      </c>
      <c r="AO201" s="33"/>
      <c r="AP201" s="84">
        <f>IF(AN$219,AN201/AN$219*100,0)</f>
        <v>26.390256702114744</v>
      </c>
      <c r="AQ201" s="33"/>
      <c r="AR201" s="88">
        <f>(E201+M201+S201+AF201+AL201)</f>
        <v>9296280</v>
      </c>
      <c r="AS201" s="33"/>
      <c r="AT201" s="88">
        <v>3802839</v>
      </c>
      <c r="AU201" s="33"/>
      <c r="AV201" s="89">
        <f>IF($AR201,AT201/$AR201*100,0)</f>
        <v>40.907104777394835</v>
      </c>
      <c r="AW201" s="33"/>
      <c r="AX201" s="88">
        <v>1021</v>
      </c>
      <c r="AY201" s="33"/>
      <c r="AZ201" s="89">
        <f>IF($AR201,AX201/$AR201*100,0)</f>
        <v>1.0982887778767421E-2</v>
      </c>
      <c r="BA201" s="33"/>
      <c r="BB201" s="88">
        <v>2735</v>
      </c>
      <c r="BC201" s="33"/>
      <c r="BD201" s="89">
        <f>IF($AR201,BB201/$AR201*100,0)</f>
        <v>2.9420370298657097E-2</v>
      </c>
      <c r="BE201" s="33"/>
      <c r="BF201" s="88">
        <v>555645</v>
      </c>
      <c r="BG201" s="33"/>
      <c r="BH201" s="22">
        <v>81</v>
      </c>
      <c r="BI201" s="33"/>
      <c r="BJ201" s="114">
        <v>22121</v>
      </c>
      <c r="BK201" s="33"/>
      <c r="BL201" s="114">
        <f>IF(E201,$BJ201,0)</f>
        <v>22121</v>
      </c>
      <c r="BM201" s="33"/>
      <c r="BN201" s="114">
        <f>IF(M201,$BJ201,0)</f>
        <v>22121</v>
      </c>
      <c r="BO201" s="33"/>
      <c r="BP201" s="114">
        <f>IF(S201,$BJ201,0)</f>
        <v>22121</v>
      </c>
      <c r="BQ201" s="33"/>
      <c r="BR201" s="114">
        <f>IF(AF201,$BJ201,0)</f>
        <v>22121</v>
      </c>
      <c r="BS201" s="33"/>
      <c r="BT201" s="114">
        <f>IF(AL201,$BJ201,0)</f>
        <v>22121</v>
      </c>
    </row>
    <row r="202" spans="1:72" ht="8.85" customHeight="1" x14ac:dyDescent="0.3">
      <c r="A202" s="22">
        <v>82</v>
      </c>
      <c r="B202" s="33"/>
      <c r="C202" s="22" t="s">
        <v>209</v>
      </c>
      <c r="D202" s="33"/>
      <c r="E202" s="88">
        <v>5466423</v>
      </c>
      <c r="F202" s="33"/>
      <c r="G202" s="84">
        <f>(E202/$BJ202)</f>
        <v>127.30374941779228</v>
      </c>
      <c r="H202" s="33"/>
      <c r="I202" s="84">
        <f>IF(G$219,G202/G$219*100,0)</f>
        <v>69.183400049045659</v>
      </c>
      <c r="J202" s="33"/>
      <c r="K202" s="88">
        <v>5466423</v>
      </c>
      <c r="L202" s="33"/>
      <c r="M202" s="88">
        <v>5865381</v>
      </c>
      <c r="N202" s="33"/>
      <c r="O202" s="84">
        <f>(M202/$BJ202)</f>
        <v>136.59480670703306</v>
      </c>
      <c r="P202" s="33"/>
      <c r="Q202" s="84">
        <f>IF(O$219,O202/O$219*100,0)</f>
        <v>73.993050258166804</v>
      </c>
      <c r="R202" s="33"/>
      <c r="S202" s="88">
        <v>8418960</v>
      </c>
      <c r="T202" s="33"/>
      <c r="U202" s="84">
        <f>(S202/$BJ202)</f>
        <v>196.06334420121098</v>
      </c>
      <c r="V202" s="33"/>
      <c r="W202" s="84">
        <f>IF(U$219,U202/U$219*100,0)</f>
        <v>172.62623958590865</v>
      </c>
      <c r="X202" s="33"/>
      <c r="Y202" s="88">
        <v>0</v>
      </c>
      <c r="Z202" s="33"/>
      <c r="AA202" s="88">
        <v>7858025</v>
      </c>
      <c r="AB202" s="33"/>
      <c r="AC202" s="88">
        <v>560935</v>
      </c>
      <c r="AD202" s="33"/>
      <c r="AE202" s="33"/>
      <c r="AF202" s="88">
        <v>456009</v>
      </c>
      <c r="AG202" s="33"/>
      <c r="AH202" s="89">
        <f>(AF202/$BJ202)</f>
        <v>10.619678621332092</v>
      </c>
      <c r="AI202" s="33"/>
      <c r="AJ202" s="89">
        <f>IF(AH$219,AH202/AH$219*100,0)</f>
        <v>64.85195338710713</v>
      </c>
      <c r="AK202" s="33"/>
      <c r="AL202" s="88">
        <v>1878840</v>
      </c>
      <c r="AM202" s="33"/>
      <c r="AN202" s="84">
        <f>(AL202/$BJ202)</f>
        <v>43.755006986492781</v>
      </c>
      <c r="AO202" s="33"/>
      <c r="AP202" s="84">
        <f>IF(AN$219,AN202/AN$219*100,0)</f>
        <v>113.42472677669471</v>
      </c>
      <c r="AQ202" s="33"/>
      <c r="AR202" s="88">
        <f>(E202+M202+S202+AF202+AL202)</f>
        <v>22085613</v>
      </c>
      <c r="AS202" s="33"/>
      <c r="AT202" s="88">
        <v>5275917</v>
      </c>
      <c r="AU202" s="33"/>
      <c r="AV202" s="89">
        <f>IF($AR202,AT202/$AR202*100,0)</f>
        <v>23.888478893476943</v>
      </c>
      <c r="AW202" s="33"/>
      <c r="AX202" s="88">
        <v>132457</v>
      </c>
      <c r="AY202" s="33"/>
      <c r="AZ202" s="89">
        <f>IF($AR202,AX202/$AR202*100,0)</f>
        <v>0.59974337139747946</v>
      </c>
      <c r="BA202" s="33"/>
      <c r="BB202" s="88">
        <v>5465</v>
      </c>
      <c r="BC202" s="33"/>
      <c r="BD202" s="89">
        <f>IF($AR202,BB202/$AR202*100,0)</f>
        <v>2.4744615420002152E-2</v>
      </c>
      <c r="BE202" s="33"/>
      <c r="BF202" s="88">
        <v>1957008</v>
      </c>
      <c r="BG202" s="33"/>
      <c r="BH202" s="22">
        <v>82</v>
      </c>
      <c r="BI202" s="33"/>
      <c r="BJ202" s="114">
        <v>42940</v>
      </c>
      <c r="BK202" s="33"/>
      <c r="BL202" s="114">
        <f>IF(E202,$BJ202,0)</f>
        <v>42940</v>
      </c>
      <c r="BM202" s="33"/>
      <c r="BN202" s="114">
        <f>IF(M202,$BJ202,0)</f>
        <v>42940</v>
      </c>
      <c r="BO202" s="33"/>
      <c r="BP202" s="114">
        <f>IF(S202,$BJ202,0)</f>
        <v>42940</v>
      </c>
      <c r="BQ202" s="33"/>
      <c r="BR202" s="114">
        <f>IF(AF202,$BJ202,0)</f>
        <v>42940</v>
      </c>
      <c r="BS202" s="33"/>
      <c r="BT202" s="114">
        <f>IF(AL202,$BJ202,0)</f>
        <v>42940</v>
      </c>
    </row>
    <row r="203" spans="1:72" ht="8.85" customHeight="1" x14ac:dyDescent="0.3">
      <c r="A203" s="22">
        <v>83</v>
      </c>
      <c r="B203" s="33"/>
      <c r="C203" s="22" t="s">
        <v>210</v>
      </c>
      <c r="D203" s="33"/>
      <c r="E203" s="88">
        <v>4339780</v>
      </c>
      <c r="F203" s="33"/>
      <c r="G203" s="84">
        <f>(E203/$BJ203)</f>
        <v>142.40459392945036</v>
      </c>
      <c r="H203" s="33"/>
      <c r="I203" s="84">
        <f>IF(G$219,G203/G$219*100,0)</f>
        <v>77.38997504551206</v>
      </c>
      <c r="J203" s="33"/>
      <c r="K203" s="88">
        <v>4339780</v>
      </c>
      <c r="L203" s="33"/>
      <c r="M203" s="88">
        <v>426202</v>
      </c>
      <c r="N203" s="33"/>
      <c r="O203" s="84">
        <f>(M203/$BJ203)</f>
        <v>13.985299425758818</v>
      </c>
      <c r="P203" s="33"/>
      <c r="Q203" s="84">
        <f>IF(O$219,O203/O$219*100,0)</f>
        <v>7.575800194989422</v>
      </c>
      <c r="R203" s="33"/>
      <c r="S203" s="88">
        <v>5175059</v>
      </c>
      <c r="T203" s="33"/>
      <c r="U203" s="84">
        <f>(S203/$BJ203)</f>
        <v>169.81325676784249</v>
      </c>
      <c r="V203" s="33"/>
      <c r="W203" s="84">
        <f>IF(U$219,U203/U$219*100,0)</f>
        <v>149.51404642769498</v>
      </c>
      <c r="X203" s="33"/>
      <c r="Y203" s="88">
        <v>0</v>
      </c>
      <c r="Z203" s="33"/>
      <c r="AA203" s="88">
        <v>5175059</v>
      </c>
      <c r="AB203" s="33"/>
      <c r="AC203" s="88">
        <v>0</v>
      </c>
      <c r="AD203" s="33"/>
      <c r="AE203" s="33"/>
      <c r="AF203" s="88">
        <v>271951</v>
      </c>
      <c r="AG203" s="33"/>
      <c r="AH203" s="89">
        <f>(AF203/$BJ203)</f>
        <v>8.9237407711238728</v>
      </c>
      <c r="AI203" s="33"/>
      <c r="AJ203" s="89">
        <f>IF(AH$219,AH203/AH$219*100,0)</f>
        <v>54.495248035571919</v>
      </c>
      <c r="AK203" s="33"/>
      <c r="AL203" s="88">
        <v>775343</v>
      </c>
      <c r="AM203" s="33"/>
      <c r="AN203" s="84">
        <f>(AL203/$BJ203)</f>
        <v>25.441936013125513</v>
      </c>
      <c r="AO203" s="33"/>
      <c r="AP203" s="84">
        <f>IF(AN$219,AN203/AN$219*100,0)</f>
        <v>65.952329566528093</v>
      </c>
      <c r="AQ203" s="33"/>
      <c r="AR203" s="88">
        <f>(E203+M203+S203+AF203+AL203)</f>
        <v>10988335</v>
      </c>
      <c r="AS203" s="33"/>
      <c r="AT203" s="88">
        <v>4425955</v>
      </c>
      <c r="AU203" s="33"/>
      <c r="AV203" s="89">
        <f>IF($AR203,AT203/$AR203*100,0)</f>
        <v>40.278668242276922</v>
      </c>
      <c r="AW203" s="33"/>
      <c r="AX203" s="88">
        <v>104123</v>
      </c>
      <c r="AY203" s="33"/>
      <c r="AZ203" s="89">
        <f>IF($AR203,AX203/$AR203*100,0)</f>
        <v>0.94757759023546329</v>
      </c>
      <c r="BA203" s="33"/>
      <c r="BB203" s="88">
        <v>2647</v>
      </c>
      <c r="BC203" s="33"/>
      <c r="BD203" s="89">
        <f>IF($AR203,BB203/$AR203*100,0)</f>
        <v>2.4089181846021258E-2</v>
      </c>
      <c r="BE203" s="33"/>
      <c r="BF203" s="88">
        <v>770632</v>
      </c>
      <c r="BG203" s="33"/>
      <c r="BH203" s="22">
        <v>83</v>
      </c>
      <c r="BI203" s="33"/>
      <c r="BJ203" s="114">
        <v>30475</v>
      </c>
      <c r="BK203" s="33"/>
      <c r="BL203" s="114">
        <f>IF(E203,$BJ203,0)</f>
        <v>30475</v>
      </c>
      <c r="BM203" s="33"/>
      <c r="BN203" s="114">
        <f>IF(M203,$BJ203,0)</f>
        <v>30475</v>
      </c>
      <c r="BO203" s="33"/>
      <c r="BP203" s="114">
        <f>IF(S203,$BJ203,0)</f>
        <v>30475</v>
      </c>
      <c r="BQ203" s="33"/>
      <c r="BR203" s="114">
        <f>IF(AF203,$BJ203,0)</f>
        <v>30475</v>
      </c>
      <c r="BS203" s="33"/>
      <c r="BT203" s="114">
        <f>IF(AL203,$BJ203,0)</f>
        <v>30475</v>
      </c>
    </row>
    <row r="204" spans="1:72" ht="8.85" customHeight="1" x14ac:dyDescent="0.3">
      <c r="A204" s="22">
        <v>84</v>
      </c>
      <c r="B204" s="33"/>
      <c r="C204" s="22" t="s">
        <v>211</v>
      </c>
      <c r="D204" s="33"/>
      <c r="E204" s="88">
        <v>2480744</v>
      </c>
      <c r="F204" s="33"/>
      <c r="G204" s="84">
        <f>(E204/$BJ204)</f>
        <v>138.96946949750713</v>
      </c>
      <c r="H204" s="33"/>
      <c r="I204" s="84">
        <f>IF(G$219,G204/G$219*100,0)</f>
        <v>75.523151885312473</v>
      </c>
      <c r="J204" s="33"/>
      <c r="K204" s="88">
        <v>2480744</v>
      </c>
      <c r="L204" s="33"/>
      <c r="M204" s="88">
        <v>2659126</v>
      </c>
      <c r="N204" s="33"/>
      <c r="O204" s="84">
        <f>(M204/$BJ204)</f>
        <v>148.96229903086663</v>
      </c>
      <c r="P204" s="33"/>
      <c r="Q204" s="84">
        <f>IF(O$219,O204/O$219*100,0)</f>
        <v>80.692488568787383</v>
      </c>
      <c r="R204" s="33"/>
      <c r="S204" s="88">
        <v>3210376</v>
      </c>
      <c r="T204" s="33"/>
      <c r="U204" s="84">
        <f>(S204/$BJ204)</f>
        <v>179.84292196515602</v>
      </c>
      <c r="V204" s="33"/>
      <c r="W204" s="84">
        <f>IF(U$219,U204/U$219*100,0)</f>
        <v>158.34478118013834</v>
      </c>
      <c r="X204" s="33"/>
      <c r="Y204" s="88">
        <v>3066589</v>
      </c>
      <c r="Z204" s="33"/>
      <c r="AA204" s="88">
        <v>0</v>
      </c>
      <c r="AB204" s="33"/>
      <c r="AC204" s="88">
        <v>143787</v>
      </c>
      <c r="AD204" s="33"/>
      <c r="AE204" s="33"/>
      <c r="AF204" s="88">
        <v>223825</v>
      </c>
      <c r="AG204" s="33"/>
      <c r="AH204" s="89">
        <f>(AF204/$BJ204)</f>
        <v>12.538513248557503</v>
      </c>
      <c r="AI204" s="33"/>
      <c r="AJ204" s="89">
        <f>IF(AH$219,AH204/AH$219*100,0)</f>
        <v>76.569838479450922</v>
      </c>
      <c r="AK204" s="33"/>
      <c r="AL204" s="88">
        <v>278221</v>
      </c>
      <c r="AM204" s="33"/>
      <c r="AN204" s="84">
        <f>(AL204/$BJ204)</f>
        <v>15.585737493697833</v>
      </c>
      <c r="AO204" s="33"/>
      <c r="AP204" s="84">
        <f>IF(AN$219,AN204/AN$219*100,0)</f>
        <v>40.402416513878912</v>
      </c>
      <c r="AQ204" s="33"/>
      <c r="AR204" s="88">
        <f>(E204+M204+S204+AF204+AL204)</f>
        <v>8852292</v>
      </c>
      <c r="AS204" s="33"/>
      <c r="AT204" s="88">
        <v>2959961</v>
      </c>
      <c r="AU204" s="33"/>
      <c r="AV204" s="89">
        <f>IF($AR204,AT204/$AR204*100,0)</f>
        <v>33.437227330503781</v>
      </c>
      <c r="AW204" s="33"/>
      <c r="AX204" s="88">
        <v>28699</v>
      </c>
      <c r="AY204" s="33"/>
      <c r="AZ204" s="89">
        <f>IF($AR204,AX204/$AR204*100,0)</f>
        <v>0.32419852395289261</v>
      </c>
      <c r="BA204" s="33"/>
      <c r="BB204" s="88">
        <v>0</v>
      </c>
      <c r="BC204" s="33"/>
      <c r="BD204" s="89">
        <f>IF($AR204,BB204/$AR204*100,0)</f>
        <v>0</v>
      </c>
      <c r="BE204" s="33"/>
      <c r="BF204" s="88">
        <v>128322</v>
      </c>
      <c r="BG204" s="33"/>
      <c r="BH204" s="22">
        <v>84</v>
      </c>
      <c r="BI204" s="33"/>
      <c r="BJ204" s="114">
        <v>17851</v>
      </c>
      <c r="BK204" s="33"/>
      <c r="BL204" s="114">
        <f>IF(E204,$BJ204,0)</f>
        <v>17851</v>
      </c>
      <c r="BM204" s="33"/>
      <c r="BN204" s="114">
        <f>IF(M204,$BJ204,0)</f>
        <v>17851</v>
      </c>
      <c r="BO204" s="33"/>
      <c r="BP204" s="114">
        <f>IF(S204,$BJ204,0)</f>
        <v>17851</v>
      </c>
      <c r="BQ204" s="33"/>
      <c r="BR204" s="114">
        <f>IF(AF204,$BJ204,0)</f>
        <v>17851</v>
      </c>
      <c r="BS204" s="33"/>
      <c r="BT204" s="114">
        <f>IF(AL204,$BJ204,0)</f>
        <v>17851</v>
      </c>
    </row>
    <row r="205" spans="1:72" ht="8.85" customHeight="1" x14ac:dyDescent="0.3">
      <c r="A205" s="22">
        <v>85</v>
      </c>
      <c r="B205" s="33"/>
      <c r="C205" s="22" t="s">
        <v>212</v>
      </c>
      <c r="D205" s="33"/>
      <c r="E205" s="88">
        <v>21669313</v>
      </c>
      <c r="F205" s="33"/>
      <c r="G205" s="84">
        <f>(E205/$BJ205)</f>
        <v>162.38871860972264</v>
      </c>
      <c r="H205" s="33"/>
      <c r="I205" s="84">
        <f>IF(G$219,G205/G$219*100,0)</f>
        <v>88.250375455620116</v>
      </c>
      <c r="J205" s="33"/>
      <c r="K205" s="88">
        <v>21669313</v>
      </c>
      <c r="L205" s="33"/>
      <c r="M205" s="88">
        <v>31675558</v>
      </c>
      <c r="N205" s="33"/>
      <c r="O205" s="84">
        <f>(M205/$BJ205)</f>
        <v>237.37500468371789</v>
      </c>
      <c r="P205" s="33"/>
      <c r="Q205" s="84">
        <f>IF(O$219,O205/O$219*100,0)</f>
        <v>128.58542044915509</v>
      </c>
      <c r="R205" s="33"/>
      <c r="S205" s="88">
        <v>14100101</v>
      </c>
      <c r="T205" s="33"/>
      <c r="U205" s="84">
        <f>(S205/$BJ205)</f>
        <v>105.66543266312453</v>
      </c>
      <c r="V205" s="33"/>
      <c r="W205" s="84">
        <f>IF(U$219,U205/U$219*100,0)</f>
        <v>93.034352592362694</v>
      </c>
      <c r="X205" s="33"/>
      <c r="Y205" s="88">
        <v>0</v>
      </c>
      <c r="Z205" s="33"/>
      <c r="AA205" s="88">
        <v>14100101</v>
      </c>
      <c r="AB205" s="33"/>
      <c r="AC205" s="88">
        <v>0</v>
      </c>
      <c r="AD205" s="33"/>
      <c r="AE205" s="33"/>
      <c r="AF205" s="88">
        <v>2562874</v>
      </c>
      <c r="AG205" s="33"/>
      <c r="AH205" s="89">
        <f>(AF205/$BJ205)</f>
        <v>19.206046117759907</v>
      </c>
      <c r="AI205" s="33"/>
      <c r="AJ205" s="89">
        <f>IF(AH$219,AH205/AH$219*100,0)</f>
        <v>117.28693983993259</v>
      </c>
      <c r="AK205" s="33"/>
      <c r="AL205" s="88">
        <v>4304636</v>
      </c>
      <c r="AM205" s="33"/>
      <c r="AN205" s="84">
        <f>(AL205/$BJ205)</f>
        <v>32.2587210827257</v>
      </c>
      <c r="AO205" s="33"/>
      <c r="AP205" s="84">
        <f>IF(AN$219,AN205/AN$219*100,0)</f>
        <v>83.623266843570192</v>
      </c>
      <c r="AQ205" s="33"/>
      <c r="AR205" s="88">
        <f>(E205+M205+S205+AF205+AL205)</f>
        <v>74312482</v>
      </c>
      <c r="AS205" s="33"/>
      <c r="AT205" s="88">
        <v>9742810</v>
      </c>
      <c r="AU205" s="33"/>
      <c r="AV205" s="89">
        <f>IF($AR205,AT205/$AR205*100,0)</f>
        <v>13.110596951936015</v>
      </c>
      <c r="AW205" s="33"/>
      <c r="AX205" s="88">
        <v>285120</v>
      </c>
      <c r="AY205" s="33"/>
      <c r="AZ205" s="89">
        <f>IF($AR205,AX205/$AR205*100,0)</f>
        <v>0.38367713246342655</v>
      </c>
      <c r="BA205" s="33"/>
      <c r="BB205" s="88">
        <v>838077</v>
      </c>
      <c r="BC205" s="33"/>
      <c r="BD205" s="89">
        <f>IF($AR205,BB205/$AR205*100,0)</f>
        <v>1.1277742008401765</v>
      </c>
      <c r="BE205" s="33"/>
      <c r="BF205" s="88">
        <v>4976085</v>
      </c>
      <c r="BG205" s="33"/>
      <c r="BH205" s="22">
        <v>85</v>
      </c>
      <c r="BI205" s="33"/>
      <c r="BJ205" s="114">
        <v>133441</v>
      </c>
      <c r="BK205" s="33"/>
      <c r="BL205" s="114">
        <f>IF(E205,$BJ205,0)</f>
        <v>133441</v>
      </c>
      <c r="BM205" s="33"/>
      <c r="BN205" s="114">
        <f>IF(M205,$BJ205,0)</f>
        <v>133441</v>
      </c>
      <c r="BO205" s="33"/>
      <c r="BP205" s="114">
        <f>IF(S205,$BJ205,0)</f>
        <v>133441</v>
      </c>
      <c r="BQ205" s="33"/>
      <c r="BR205" s="114">
        <f>IF(AF205,$BJ205,0)</f>
        <v>133441</v>
      </c>
      <c r="BS205" s="33"/>
      <c r="BT205" s="114">
        <f>IF(AL205,$BJ205,0)</f>
        <v>133441</v>
      </c>
    </row>
    <row r="206" spans="1:72" ht="8.85" customHeight="1" x14ac:dyDescent="0.3">
      <c r="A206" s="33"/>
      <c r="B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9"/>
      <c r="AS206" s="33"/>
      <c r="AT206" s="33"/>
      <c r="AU206" s="33"/>
      <c r="AV206" s="33"/>
      <c r="AW206" s="33"/>
      <c r="AX206" s="33"/>
      <c r="AY206" s="33"/>
      <c r="AZ206" s="33"/>
      <c r="BA206" s="33"/>
      <c r="BB206" s="33"/>
      <c r="BC206" s="33"/>
      <c r="BD206" s="33"/>
      <c r="BE206" s="33"/>
      <c r="BF206" s="33"/>
      <c r="BG206" s="33"/>
      <c r="BH206" s="33"/>
      <c r="BI206" s="33"/>
      <c r="BJ206" s="39"/>
      <c r="BK206" s="33"/>
      <c r="BL206" s="33"/>
      <c r="BM206" s="33"/>
      <c r="BN206" s="33"/>
      <c r="BO206" s="33"/>
      <c r="BP206" s="33"/>
      <c r="BQ206" s="33"/>
      <c r="BR206" s="33"/>
      <c r="BS206" s="33"/>
      <c r="BT206" s="33"/>
    </row>
    <row r="207" spans="1:72" ht="8.85" customHeight="1" x14ac:dyDescent="0.3">
      <c r="A207" s="22">
        <v>86</v>
      </c>
      <c r="B207" s="33"/>
      <c r="C207" s="22" t="s">
        <v>213</v>
      </c>
      <c r="D207" s="33"/>
      <c r="E207" s="88">
        <v>23802064</v>
      </c>
      <c r="F207" s="33"/>
      <c r="G207" s="84">
        <f>(E207/$BJ207)</f>
        <v>159.62755013077594</v>
      </c>
      <c r="H207" s="33"/>
      <c r="I207" s="84">
        <f>IF(G$219,G207/G$219*100,0)</f>
        <v>86.749814597393836</v>
      </c>
      <c r="J207" s="33"/>
      <c r="K207" s="88">
        <v>23802064</v>
      </c>
      <c r="L207" s="33"/>
      <c r="M207" s="88">
        <v>20673922</v>
      </c>
      <c r="N207" s="33"/>
      <c r="O207" s="84">
        <f>(M207/$BJ207)</f>
        <v>138.64879619073167</v>
      </c>
      <c r="P207" s="33"/>
      <c r="Q207" s="84">
        <f>IF(O$219,O207/O$219*100,0)</f>
        <v>75.105691000234131</v>
      </c>
      <c r="R207" s="33"/>
      <c r="S207" s="88">
        <v>17103105</v>
      </c>
      <c r="T207" s="33"/>
      <c r="U207" s="84">
        <f>(S207/$BJ207)</f>
        <v>114.70126081416404</v>
      </c>
      <c r="V207" s="33"/>
      <c r="W207" s="84">
        <f>IF(U$219,U207/U$219*100,0)</f>
        <v>100.99005202008271</v>
      </c>
      <c r="X207" s="33"/>
      <c r="Y207" s="88">
        <v>0</v>
      </c>
      <c r="Z207" s="33"/>
      <c r="AA207" s="88">
        <v>16783279</v>
      </c>
      <c r="AB207" s="33"/>
      <c r="AC207" s="88">
        <v>319826</v>
      </c>
      <c r="AD207" s="33"/>
      <c r="AE207" s="33"/>
      <c r="AF207" s="88">
        <v>4479726</v>
      </c>
      <c r="AG207" s="33"/>
      <c r="AH207" s="84">
        <f>(AF207/$BJ207)</f>
        <v>30.043095701160219</v>
      </c>
      <c r="AI207" s="33"/>
      <c r="AJ207" s="84">
        <f>IF(AH$219,AH207/AH$219*100,0)</f>
        <v>183.4663280772283</v>
      </c>
      <c r="AK207" s="33"/>
      <c r="AL207" s="88">
        <v>997676</v>
      </c>
      <c r="AM207" s="33"/>
      <c r="AN207" s="84">
        <f>(AL207/$BJ207)</f>
        <v>6.690872510227349</v>
      </c>
      <c r="AO207" s="33"/>
      <c r="AP207" s="84">
        <f>IF(AN$219,AN207/AN$219*100,0)</f>
        <v>17.344538114335371</v>
      </c>
      <c r="AQ207" s="33"/>
      <c r="AR207" s="88">
        <f>(E207+M207+S207+AF207+AL207)</f>
        <v>67056493</v>
      </c>
      <c r="AS207" s="33"/>
      <c r="AT207" s="88">
        <v>11755236</v>
      </c>
      <c r="AU207" s="33"/>
      <c r="AV207" s="89">
        <f>IF($AR207,AT207/$AR207*100,0)</f>
        <v>17.530347135809802</v>
      </c>
      <c r="AW207" s="33"/>
      <c r="AX207" s="88">
        <v>974326</v>
      </c>
      <c r="AY207" s="33"/>
      <c r="AZ207" s="89">
        <f>IF($AR207,AX207/$AR207*100,0)</f>
        <v>1.4529927772989857</v>
      </c>
      <c r="BA207" s="33"/>
      <c r="BB207" s="88">
        <v>0</v>
      </c>
      <c r="BC207" s="33"/>
      <c r="BD207" s="89">
        <f>IF($AR207,BB207/$AR207*100,0)</f>
        <v>0</v>
      </c>
      <c r="BE207" s="33"/>
      <c r="BF207" s="88">
        <v>3995962</v>
      </c>
      <c r="BG207" s="33"/>
      <c r="BH207" s="22">
        <v>86</v>
      </c>
      <c r="BI207" s="33"/>
      <c r="BJ207" s="114">
        <v>149110</v>
      </c>
      <c r="BK207" s="33"/>
      <c r="BL207" s="114">
        <f>IF(E207,$BJ207,0)</f>
        <v>149110</v>
      </c>
      <c r="BM207" s="33"/>
      <c r="BN207" s="114">
        <f>IF(M207,$BJ207,0)</f>
        <v>149110</v>
      </c>
      <c r="BO207" s="33"/>
      <c r="BP207" s="114">
        <f>IF(S207,$BJ207,0)</f>
        <v>149110</v>
      </c>
      <c r="BQ207" s="33"/>
      <c r="BR207" s="114">
        <f>IF(AF207,$BJ207,0)</f>
        <v>149110</v>
      </c>
      <c r="BS207" s="33"/>
      <c r="BT207" s="114">
        <f>IF(AL207,$BJ207,0)</f>
        <v>149110</v>
      </c>
    </row>
    <row r="208" spans="1:72" ht="8.85" customHeight="1" x14ac:dyDescent="0.3">
      <c r="A208" s="22">
        <v>87</v>
      </c>
      <c r="B208" s="33"/>
      <c r="C208" s="22" t="s">
        <v>214</v>
      </c>
      <c r="D208" s="33"/>
      <c r="E208" s="88">
        <v>1388360</v>
      </c>
      <c r="F208" s="33"/>
      <c r="G208" s="84">
        <f>(E208/$BJ208)</f>
        <v>210.86877278250304</v>
      </c>
      <c r="H208" s="33"/>
      <c r="I208" s="84">
        <f>IF(G$219,G208/G$219*100,0)</f>
        <v>114.59692846426313</v>
      </c>
      <c r="J208" s="33"/>
      <c r="K208" s="88">
        <v>1388360</v>
      </c>
      <c r="L208" s="33"/>
      <c r="M208" s="88">
        <v>721288</v>
      </c>
      <c r="N208" s="33"/>
      <c r="O208" s="84">
        <f>(M208/$BJ208)</f>
        <v>109.55164034021871</v>
      </c>
      <c r="P208" s="33"/>
      <c r="Q208" s="84">
        <f>IF(O$219,O208/O$219*100,0)</f>
        <v>59.343837624399576</v>
      </c>
      <c r="R208" s="33"/>
      <c r="S208" s="88">
        <v>413710</v>
      </c>
      <c r="T208" s="33"/>
      <c r="U208" s="84">
        <f>(S208/$BJ208)</f>
        <v>62.835662211421628</v>
      </c>
      <c r="V208" s="33"/>
      <c r="W208" s="84">
        <f>IF(U$219,U208/U$219*100,0)</f>
        <v>55.324385716466317</v>
      </c>
      <c r="X208" s="33"/>
      <c r="Y208" s="88">
        <v>0</v>
      </c>
      <c r="Z208" s="33"/>
      <c r="AA208" s="88">
        <v>413710</v>
      </c>
      <c r="AB208" s="33"/>
      <c r="AC208" s="88">
        <v>0</v>
      </c>
      <c r="AD208" s="33"/>
      <c r="AE208" s="33"/>
      <c r="AF208" s="88">
        <v>126122</v>
      </c>
      <c r="AG208" s="33"/>
      <c r="AH208" s="84">
        <f>(AF208/$BJ208)</f>
        <v>19.155832320777641</v>
      </c>
      <c r="AI208" s="33"/>
      <c r="AJ208" s="84">
        <f>IF(AH$219,AH208/AH$219*100,0)</f>
        <v>116.98029564311648</v>
      </c>
      <c r="AK208" s="33"/>
      <c r="AL208" s="88">
        <v>623711</v>
      </c>
      <c r="AM208" s="33"/>
      <c r="AN208" s="84">
        <f>(AL208/$BJ208)</f>
        <v>94.731318347509117</v>
      </c>
      <c r="AO208" s="33"/>
      <c r="AP208" s="84">
        <f>IF(AN$219,AN208/AN$219*100,0)</f>
        <v>245.56901348637109</v>
      </c>
      <c r="AQ208" s="33"/>
      <c r="AR208" s="88">
        <f>(E208+M208+S208+AF208+AL208)</f>
        <v>3273191</v>
      </c>
      <c r="AS208" s="33"/>
      <c r="AT208" s="88">
        <v>648368</v>
      </c>
      <c r="AU208" s="33"/>
      <c r="AV208" s="89">
        <f>IF($AR208,AT208/$AR208*100,0)</f>
        <v>19.80843769886939</v>
      </c>
      <c r="AW208" s="33"/>
      <c r="AX208" s="88">
        <v>62573</v>
      </c>
      <c r="AY208" s="33"/>
      <c r="AZ208" s="89">
        <f>IF($AR208,AX208/$AR208*100,0)</f>
        <v>1.9116819030725676</v>
      </c>
      <c r="BA208" s="33"/>
      <c r="BB208" s="88">
        <v>0</v>
      </c>
      <c r="BC208" s="33"/>
      <c r="BD208" s="89">
        <f>IF($AR208,BB208/$AR208*100,0)</f>
        <v>0</v>
      </c>
      <c r="BE208" s="33"/>
      <c r="BF208" s="88">
        <v>245450</v>
      </c>
      <c r="BG208" s="33"/>
      <c r="BH208" s="22">
        <v>87</v>
      </c>
      <c r="BI208" s="33"/>
      <c r="BJ208" s="114">
        <v>6584</v>
      </c>
      <c r="BK208" s="33"/>
      <c r="BL208" s="114">
        <f>IF(E208,$BJ208,0)</f>
        <v>6584</v>
      </c>
      <c r="BM208" s="33"/>
      <c r="BN208" s="114">
        <f>IF(M208,$BJ208,0)</f>
        <v>6584</v>
      </c>
      <c r="BO208" s="33"/>
      <c r="BP208" s="114">
        <f>IF(S208,$BJ208,0)</f>
        <v>6584</v>
      </c>
      <c r="BQ208" s="33"/>
      <c r="BR208" s="114">
        <f>IF(AF208,$BJ208,0)</f>
        <v>6584</v>
      </c>
      <c r="BS208" s="33"/>
      <c r="BT208" s="114">
        <f>IF(AL208,$BJ208,0)</f>
        <v>6584</v>
      </c>
    </row>
    <row r="209" spans="1:72" ht="8.85" customHeight="1" x14ac:dyDescent="0.3">
      <c r="A209" s="22">
        <v>88</v>
      </c>
      <c r="B209" s="33"/>
      <c r="C209" s="22" t="s">
        <v>215</v>
      </c>
      <c r="D209" s="33"/>
      <c r="E209" s="88">
        <v>2157750</v>
      </c>
      <c r="F209" s="33"/>
      <c r="G209" s="84">
        <f>(E209/$BJ209)</f>
        <v>188.071995118975</v>
      </c>
      <c r="H209" s="33"/>
      <c r="I209" s="84">
        <f>IF(G$219,G209/G$219*100,0)</f>
        <v>102.20798787030618</v>
      </c>
      <c r="J209" s="33"/>
      <c r="K209" s="88">
        <v>2157750</v>
      </c>
      <c r="L209" s="33"/>
      <c r="M209" s="88">
        <v>1156404</v>
      </c>
      <c r="N209" s="33"/>
      <c r="O209" s="84">
        <f>(M209/$BJ209)</f>
        <v>100.7935152096226</v>
      </c>
      <c r="P209" s="33"/>
      <c r="Q209" s="84">
        <f>IF(O$219,O209/O$219*100,0)</f>
        <v>54.599584101310505</v>
      </c>
      <c r="R209" s="33"/>
      <c r="S209" s="88">
        <v>1848519</v>
      </c>
      <c r="T209" s="33"/>
      <c r="U209" s="84">
        <f>(S209/$BJ209)</f>
        <v>161.11906214590778</v>
      </c>
      <c r="V209" s="33"/>
      <c r="W209" s="84">
        <f>IF(U$219,U209/U$219*100,0)</f>
        <v>141.8591421929066</v>
      </c>
      <c r="X209" s="33"/>
      <c r="Y209" s="88">
        <v>1692922</v>
      </c>
      <c r="Z209" s="33"/>
      <c r="AA209" s="88">
        <v>155597</v>
      </c>
      <c r="AB209" s="33"/>
      <c r="AC209" s="88">
        <v>0</v>
      </c>
      <c r="AD209" s="33"/>
      <c r="AE209" s="33"/>
      <c r="AF209" s="88">
        <v>186544</v>
      </c>
      <c r="AG209" s="33"/>
      <c r="AH209" s="84">
        <f>(AF209/$BJ209)</f>
        <v>16.259391615096312</v>
      </c>
      <c r="AI209" s="33"/>
      <c r="AJ209" s="84">
        <f>IF(AH$219,AH209/AH$219*100,0)</f>
        <v>99.29239336930894</v>
      </c>
      <c r="AK209" s="33"/>
      <c r="AL209" s="88">
        <v>407994</v>
      </c>
      <c r="AM209" s="33"/>
      <c r="AN209" s="84">
        <f>(AL209/$BJ209)</f>
        <v>35.561230715593133</v>
      </c>
      <c r="AO209" s="33"/>
      <c r="AP209" s="84">
        <f>IF(AN$219,AN209/AN$219*100,0)</f>
        <v>92.184258569637706</v>
      </c>
      <c r="AQ209" s="33"/>
      <c r="AR209" s="88">
        <f>(E209+M209+S209+AF209+AL209)</f>
        <v>5757211</v>
      </c>
      <c r="AS209" s="33"/>
      <c r="AT209" s="88">
        <v>1617617</v>
      </c>
      <c r="AU209" s="33"/>
      <c r="AV209" s="89">
        <f>IF($AR209,AT209/$AR209*100,0)</f>
        <v>28.097233191557507</v>
      </c>
      <c r="AW209" s="33"/>
      <c r="AX209" s="88">
        <v>17058</v>
      </c>
      <c r="AY209" s="33"/>
      <c r="AZ209" s="89">
        <f>IF($AR209,AX209/$AR209*100,0)</f>
        <v>0.29628929702246454</v>
      </c>
      <c r="BA209" s="33"/>
      <c r="BB209" s="88">
        <v>3150</v>
      </c>
      <c r="BC209" s="33"/>
      <c r="BD209" s="89">
        <f>IF($AR209,BB209/$AR209*100,0)</f>
        <v>5.4713992591204318E-2</v>
      </c>
      <c r="BE209" s="33"/>
      <c r="BF209" s="88">
        <v>10734</v>
      </c>
      <c r="BG209" s="33"/>
      <c r="BH209" s="22">
        <v>88</v>
      </c>
      <c r="BI209" s="33"/>
      <c r="BJ209" s="114">
        <v>11473</v>
      </c>
      <c r="BK209" s="33"/>
      <c r="BL209" s="114">
        <f>IF(E209,$BJ209,0)</f>
        <v>11473</v>
      </c>
      <c r="BM209" s="33"/>
      <c r="BN209" s="114">
        <f>IF(M209,$BJ209,0)</f>
        <v>11473</v>
      </c>
      <c r="BO209" s="33"/>
      <c r="BP209" s="114">
        <f>IF(S209,$BJ209,0)</f>
        <v>11473</v>
      </c>
      <c r="BQ209" s="33"/>
      <c r="BR209" s="114">
        <f>IF(AF209,$BJ209,0)</f>
        <v>11473</v>
      </c>
      <c r="BS209" s="33"/>
      <c r="BT209" s="114">
        <f>IF(AL209,$BJ209,0)</f>
        <v>11473</v>
      </c>
    </row>
    <row r="210" spans="1:72" ht="8.85" customHeight="1" x14ac:dyDescent="0.3">
      <c r="A210" s="22">
        <v>89</v>
      </c>
      <c r="B210" s="33"/>
      <c r="C210" s="22" t="s">
        <v>216</v>
      </c>
      <c r="D210" s="33"/>
      <c r="E210" s="88">
        <v>5410753</v>
      </c>
      <c r="F210" s="33"/>
      <c r="G210" s="84">
        <f>(E210/$BJ210)</f>
        <v>128.91032330307578</v>
      </c>
      <c r="H210" s="33"/>
      <c r="I210" s="84">
        <f>IF(G$219,G210/G$219*100,0)</f>
        <v>70.056494866144476</v>
      </c>
      <c r="J210" s="33"/>
      <c r="K210" s="88">
        <v>5410753</v>
      </c>
      <c r="L210" s="33"/>
      <c r="M210" s="88">
        <v>1119025</v>
      </c>
      <c r="N210" s="33"/>
      <c r="O210" s="84">
        <f>(M210/$BJ210)</f>
        <v>26.660591332523289</v>
      </c>
      <c r="P210" s="33"/>
      <c r="Q210" s="84">
        <f>IF(O$219,O210/O$219*100,0)</f>
        <v>14.441972736275858</v>
      </c>
      <c r="R210" s="33"/>
      <c r="S210" s="88">
        <v>8134466</v>
      </c>
      <c r="T210" s="33"/>
      <c r="U210" s="84">
        <f>(S210/$BJ210)</f>
        <v>193.8023491292021</v>
      </c>
      <c r="V210" s="33"/>
      <c r="W210" s="84">
        <f>IF(U$219,U210/U$219*100,0)</f>
        <v>170.63552031814683</v>
      </c>
      <c r="X210" s="33"/>
      <c r="Y210" s="88">
        <v>0</v>
      </c>
      <c r="Z210" s="33"/>
      <c r="AA210" s="88">
        <v>7797109</v>
      </c>
      <c r="AB210" s="33"/>
      <c r="AC210" s="88">
        <v>337357</v>
      </c>
      <c r="AD210" s="33"/>
      <c r="AE210" s="33"/>
      <c r="AF210" s="88">
        <v>189419</v>
      </c>
      <c r="AG210" s="33"/>
      <c r="AH210" s="84">
        <f>(AF210/$BJ210)</f>
        <v>4.512877325899983</v>
      </c>
      <c r="AI210" s="33"/>
      <c r="AJ210" s="84">
        <f>IF(AH$219,AH210/AH$219*100,0)</f>
        <v>27.559111760039979</v>
      </c>
      <c r="AK210" s="33"/>
      <c r="AL210" s="88">
        <v>816096</v>
      </c>
      <c r="AM210" s="33"/>
      <c r="AN210" s="84">
        <f>(AL210/$BJ210)</f>
        <v>19.443356443427916</v>
      </c>
      <c r="AO210" s="33"/>
      <c r="AP210" s="84">
        <f>IF(AN$219,AN210/AN$219*100,0)</f>
        <v>50.402400641793847</v>
      </c>
      <c r="AQ210" s="33"/>
      <c r="AR210" s="88">
        <f>(E210+M210+S210+AF210+AL210)</f>
        <v>15669759</v>
      </c>
      <c r="AS210" s="33"/>
      <c r="AT210" s="88">
        <v>5559240</v>
      </c>
      <c r="AU210" s="33"/>
      <c r="AV210" s="89">
        <f>IF($AR210,AT210/$AR210*100,0)</f>
        <v>35.477507982094679</v>
      </c>
      <c r="AW210" s="33"/>
      <c r="AX210" s="88">
        <v>219220</v>
      </c>
      <c r="AY210" s="33"/>
      <c r="AZ210" s="89">
        <f>IF($AR210,AX210/$AR210*100,0)</f>
        <v>1.3990004568672689</v>
      </c>
      <c r="BA210" s="33"/>
      <c r="BB210" s="88">
        <v>3889</v>
      </c>
      <c r="BC210" s="33"/>
      <c r="BD210" s="89">
        <f>IF($AR210,BB210/$AR210*100,0)</f>
        <v>2.481850550477515E-2</v>
      </c>
      <c r="BE210" s="33"/>
      <c r="BF210" s="88">
        <v>831464</v>
      </c>
      <c r="BG210" s="33"/>
      <c r="BH210" s="22">
        <v>89</v>
      </c>
      <c r="BI210" s="33"/>
      <c r="BJ210" s="114">
        <v>41973</v>
      </c>
      <c r="BK210" s="33"/>
      <c r="BL210" s="114">
        <f>IF(E210,$BJ210,0)</f>
        <v>41973</v>
      </c>
      <c r="BM210" s="33"/>
      <c r="BN210" s="114">
        <f>IF(M210,$BJ210,0)</f>
        <v>41973</v>
      </c>
      <c r="BO210" s="33"/>
      <c r="BP210" s="114">
        <f>IF(S210,$BJ210,0)</f>
        <v>41973</v>
      </c>
      <c r="BQ210" s="33"/>
      <c r="BR210" s="114">
        <f>IF(AF210,$BJ210,0)</f>
        <v>41973</v>
      </c>
      <c r="BS210" s="33"/>
      <c r="BT210" s="114">
        <f>IF(AL210,$BJ210,0)</f>
        <v>41973</v>
      </c>
    </row>
    <row r="211" spans="1:72" ht="8.85" customHeight="1" x14ac:dyDescent="0.3">
      <c r="A211" s="22">
        <v>90</v>
      </c>
      <c r="B211" s="33"/>
      <c r="C211" s="22" t="s">
        <v>217</v>
      </c>
      <c r="D211" s="33"/>
      <c r="E211" s="118">
        <v>5151222</v>
      </c>
      <c r="F211" s="33"/>
      <c r="G211" s="84">
        <f>(E211/$BJ211)</f>
        <v>129.98289174867526</v>
      </c>
      <c r="H211" s="33"/>
      <c r="I211" s="84">
        <f>IF(G$219,G211/G$219*100,0)</f>
        <v>70.63938368278383</v>
      </c>
      <c r="J211" s="33"/>
      <c r="K211" s="118">
        <v>5151222</v>
      </c>
      <c r="L211" s="33"/>
      <c r="M211" s="118">
        <v>4525028</v>
      </c>
      <c r="N211" s="33"/>
      <c r="O211" s="84">
        <f>(M211/$BJ211)</f>
        <v>114.1818824123139</v>
      </c>
      <c r="P211" s="33"/>
      <c r="Q211" s="84">
        <f>IF(O$219,O211/O$219*100,0)</f>
        <v>61.852027669156072</v>
      </c>
      <c r="R211" s="33"/>
      <c r="S211" s="118">
        <v>7354963</v>
      </c>
      <c r="T211" s="33"/>
      <c r="U211" s="84">
        <f>(S211/$BJ211)</f>
        <v>185.59078980570274</v>
      </c>
      <c r="V211" s="33"/>
      <c r="W211" s="84">
        <f>IF(U$219,U211/U$219*100,0)</f>
        <v>163.40555791529425</v>
      </c>
      <c r="X211" s="33"/>
      <c r="Y211" s="118">
        <v>0</v>
      </c>
      <c r="Z211" s="33"/>
      <c r="AA211" s="118">
        <v>7291733</v>
      </c>
      <c r="AB211" s="33"/>
      <c r="AC211" s="118">
        <v>63230</v>
      </c>
      <c r="AD211" s="33"/>
      <c r="AE211" s="33"/>
      <c r="AF211" s="118">
        <v>650795</v>
      </c>
      <c r="AG211" s="33"/>
      <c r="AH211" s="84">
        <f>(AF211/$BJ211)</f>
        <v>16.421776431995962</v>
      </c>
      <c r="AI211" s="33"/>
      <c r="AJ211" s="84">
        <f>IF(AH$219,AH211/AH$219*100,0)</f>
        <v>100.28404038160139</v>
      </c>
      <c r="AK211" s="33"/>
      <c r="AL211" s="118">
        <v>663621</v>
      </c>
      <c r="AM211" s="33"/>
      <c r="AN211" s="84">
        <f>(AL211/$BJ211)</f>
        <v>16.74542013626041</v>
      </c>
      <c r="AO211" s="33"/>
      <c r="AP211" s="84">
        <f>IF(AN$219,AN211/AN$219*100,0)</f>
        <v>43.40862531007317</v>
      </c>
      <c r="AQ211" s="33"/>
      <c r="AR211" s="118">
        <f>(E211+M211+S211+AF211+AL211)</f>
        <v>18345629</v>
      </c>
      <c r="AS211" s="33"/>
      <c r="AT211" s="118">
        <v>4750083</v>
      </c>
      <c r="AU211" s="33"/>
      <c r="AV211" s="89">
        <f>IF($AR211,AT211/$AR211*100,0)</f>
        <v>25.892178458421895</v>
      </c>
      <c r="AW211" s="33"/>
      <c r="AX211" s="118">
        <v>100403</v>
      </c>
      <c r="AY211" s="33"/>
      <c r="AZ211" s="89">
        <f>IF($AR211,AX211/$AR211*100,0)</f>
        <v>0.54728567769467051</v>
      </c>
      <c r="BA211" s="33"/>
      <c r="BB211" s="118">
        <v>12168</v>
      </c>
      <c r="BC211" s="33"/>
      <c r="BD211" s="89">
        <f>IF($AR211,BB211/$AR211*100,0)</f>
        <v>6.6326425766050315E-2</v>
      </c>
      <c r="BE211" s="33"/>
      <c r="BF211" s="118">
        <v>1999829</v>
      </c>
      <c r="BG211" s="33"/>
      <c r="BH211" s="22">
        <v>90</v>
      </c>
      <c r="BI211" s="33"/>
      <c r="BJ211" s="114">
        <v>39630</v>
      </c>
      <c r="BK211" s="33"/>
      <c r="BL211" s="114">
        <f>IF(E211,$BJ211,0)</f>
        <v>39630</v>
      </c>
      <c r="BM211" s="33"/>
      <c r="BN211" s="114">
        <f>IF(M211,$BJ211,0)</f>
        <v>39630</v>
      </c>
      <c r="BO211" s="33"/>
      <c r="BP211" s="114">
        <f>IF(S211,$BJ211,0)</f>
        <v>39630</v>
      </c>
      <c r="BQ211" s="33"/>
      <c r="BR211" s="114">
        <f>IF(AF211,$BJ211,0)</f>
        <v>39630</v>
      </c>
      <c r="BS211" s="33"/>
      <c r="BT211" s="114">
        <f>IF(AL211,$BJ211,0)</f>
        <v>39630</v>
      </c>
    </row>
    <row r="212" spans="1:72" ht="8.85" customHeight="1" x14ac:dyDescent="0.3">
      <c r="A212" s="33"/>
      <c r="B212" s="33"/>
      <c r="D212" s="33"/>
      <c r="E212" s="39"/>
      <c r="F212" s="33"/>
      <c r="G212" s="33"/>
      <c r="H212" s="33"/>
      <c r="I212" s="33"/>
      <c r="J212" s="33"/>
      <c r="K212" s="39"/>
      <c r="L212" s="33"/>
      <c r="M212" s="39"/>
      <c r="N212" s="33"/>
      <c r="O212" s="33"/>
      <c r="P212" s="33"/>
      <c r="Q212" s="33"/>
      <c r="R212" s="33"/>
      <c r="S212" s="39"/>
      <c r="T212" s="33"/>
      <c r="U212" s="33"/>
      <c r="V212" s="33"/>
      <c r="W212" s="33"/>
      <c r="X212" s="33"/>
      <c r="Y212" s="39"/>
      <c r="Z212" s="33"/>
      <c r="AA212" s="39"/>
      <c r="AB212" s="33"/>
      <c r="AC212" s="39"/>
      <c r="AD212" s="33"/>
      <c r="AE212" s="33"/>
      <c r="AF212" s="39"/>
      <c r="AG212" s="33"/>
      <c r="AH212" s="33"/>
      <c r="AI212" s="33"/>
      <c r="AJ212" s="33"/>
      <c r="AK212" s="33"/>
      <c r="AL212" s="39"/>
      <c r="AM212" s="33"/>
      <c r="AN212" s="33"/>
      <c r="AO212" s="33"/>
      <c r="AP212" s="33"/>
      <c r="AQ212" s="33"/>
      <c r="AR212" s="39"/>
      <c r="AS212" s="33"/>
      <c r="AT212" s="39"/>
      <c r="AU212" s="33"/>
      <c r="AV212" s="33"/>
      <c r="AW212" s="33"/>
      <c r="AX212" s="39"/>
      <c r="AY212" s="33"/>
      <c r="AZ212" s="33"/>
      <c r="BA212" s="33"/>
      <c r="BB212" s="39"/>
      <c r="BC212" s="33"/>
      <c r="BD212" s="33"/>
      <c r="BE212" s="33"/>
      <c r="BF212" s="39"/>
      <c r="BG212" s="33"/>
      <c r="BH212" s="33"/>
      <c r="BI212" s="33"/>
      <c r="BJ212" s="39"/>
      <c r="BK212" s="33"/>
      <c r="BL212" s="33"/>
      <c r="BM212" s="33"/>
      <c r="BN212" s="33"/>
      <c r="BO212" s="33"/>
      <c r="BP212" s="33"/>
      <c r="BQ212" s="33"/>
      <c r="BR212" s="33"/>
      <c r="BS212" s="33"/>
      <c r="BT212" s="33"/>
    </row>
    <row r="213" spans="1:72" ht="8.85" customHeight="1" x14ac:dyDescent="0.3">
      <c r="A213" s="22">
        <v>91</v>
      </c>
      <c r="B213" s="33"/>
      <c r="C213" s="22" t="s">
        <v>218</v>
      </c>
      <c r="D213" s="33"/>
      <c r="E213" s="88">
        <v>6015624</v>
      </c>
      <c r="F213" s="33"/>
      <c r="G213" s="84">
        <f>(E213/$BJ213)</f>
        <v>111.41695065935694</v>
      </c>
      <c r="H213" s="33"/>
      <c r="I213" s="84">
        <f>IF(G$219,G213/G$219*100,0)</f>
        <v>60.549697121754662</v>
      </c>
      <c r="J213" s="33"/>
      <c r="K213" s="88">
        <v>6015624</v>
      </c>
      <c r="L213" s="33"/>
      <c r="M213" s="88">
        <v>1691233</v>
      </c>
      <c r="N213" s="33"/>
      <c r="O213" s="84">
        <f>(M213/$BJ213)</f>
        <v>31.323770188176027</v>
      </c>
      <c r="P213" s="33"/>
      <c r="Q213" s="84">
        <f>IF(O$219,O213/O$219*100,0)</f>
        <v>16.968004550715023</v>
      </c>
      <c r="R213" s="33"/>
      <c r="S213" s="88">
        <v>6584618</v>
      </c>
      <c r="T213" s="33"/>
      <c r="U213" s="84">
        <f>(S213/$BJ213)</f>
        <v>121.95543784264335</v>
      </c>
      <c r="V213" s="33"/>
      <c r="W213" s="84">
        <f>IF(U$219,U213/U$219*100,0)</f>
        <v>107.37707610568496</v>
      </c>
      <c r="X213" s="33"/>
      <c r="Y213" s="88">
        <v>0</v>
      </c>
      <c r="Z213" s="33"/>
      <c r="AA213" s="88">
        <v>6584618</v>
      </c>
      <c r="AB213" s="33"/>
      <c r="AC213" s="88">
        <v>0</v>
      </c>
      <c r="AD213" s="33"/>
      <c r="AE213" s="33"/>
      <c r="AF213" s="88">
        <v>319494</v>
      </c>
      <c r="AG213" s="33"/>
      <c r="AH213" s="84">
        <f>(AF213/$BJ213)</f>
        <v>5.9174322121795822</v>
      </c>
      <c r="AI213" s="33"/>
      <c r="AJ213" s="84">
        <f>IF(AH$219,AH213/AH$219*100,0)</f>
        <v>36.136407859346264</v>
      </c>
      <c r="AK213" s="33"/>
      <c r="AL213" s="88">
        <v>700571</v>
      </c>
      <c r="AM213" s="33"/>
      <c r="AN213" s="84">
        <f>(AL213/$BJ213)</f>
        <v>12.97545932730775</v>
      </c>
      <c r="AO213" s="33"/>
      <c r="AP213" s="84">
        <f>IF(AN$219,AN213/AN$219*100,0)</f>
        <v>33.635874620162291</v>
      </c>
      <c r="AQ213" s="33"/>
      <c r="AR213" s="88">
        <f>(E213+M213+S213+AF213+AL213)</f>
        <v>15311540</v>
      </c>
      <c r="AS213" s="33"/>
      <c r="AT213" s="88">
        <v>5062217</v>
      </c>
      <c r="AU213" s="33"/>
      <c r="AV213" s="89">
        <f>IF($AR213,AT213/$AR213*100,0)</f>
        <v>33.061449076970703</v>
      </c>
      <c r="AW213" s="33"/>
      <c r="AX213" s="88">
        <v>119309</v>
      </c>
      <c r="AY213" s="33"/>
      <c r="AZ213" s="89">
        <f>IF($AR213,AX213/$AR213*100,0)</f>
        <v>0.77920966800204294</v>
      </c>
      <c r="BA213" s="33"/>
      <c r="BB213" s="88">
        <v>3222</v>
      </c>
      <c r="BC213" s="33"/>
      <c r="BD213" s="89">
        <f>IF($AR213,BB213/$AR213*100,0)</f>
        <v>2.1042951917312043E-2</v>
      </c>
      <c r="BE213" s="33"/>
      <c r="BF213" s="88">
        <v>730346</v>
      </c>
      <c r="BG213" s="33"/>
      <c r="BH213" s="22">
        <v>91</v>
      </c>
      <c r="BI213" s="33"/>
      <c r="BJ213" s="114">
        <v>53992</v>
      </c>
      <c r="BK213" s="33"/>
      <c r="BL213" s="114">
        <f>IF(E213,$BJ213,0)</f>
        <v>53992</v>
      </c>
      <c r="BM213" s="33"/>
      <c r="BN213" s="114">
        <f>IF(M213,$BJ213,0)</f>
        <v>53992</v>
      </c>
      <c r="BO213" s="33"/>
      <c r="BP213" s="114">
        <f>IF(S213,$BJ213,0)</f>
        <v>53992</v>
      </c>
      <c r="BQ213" s="33"/>
      <c r="BR213" s="114">
        <f>IF(AF213,$BJ213,0)</f>
        <v>53992</v>
      </c>
      <c r="BS213" s="33"/>
      <c r="BT213" s="114">
        <f>IF(AL213,$BJ213,0)</f>
        <v>53992</v>
      </c>
    </row>
    <row r="214" spans="1:72" ht="8.85" customHeight="1" x14ac:dyDescent="0.3">
      <c r="A214" s="22">
        <v>92</v>
      </c>
      <c r="B214" s="33"/>
      <c r="C214" s="22" t="s">
        <v>219</v>
      </c>
      <c r="D214" s="33"/>
      <c r="E214" s="88">
        <v>2781662</v>
      </c>
      <c r="F214" s="33"/>
      <c r="G214" s="84">
        <f>(E214/$BJ214)</f>
        <v>155.30467310591257</v>
      </c>
      <c r="H214" s="33"/>
      <c r="I214" s="84">
        <f>IF(G$219,G214/G$219*100,0)</f>
        <v>84.400541053278161</v>
      </c>
      <c r="J214" s="33"/>
      <c r="K214" s="88">
        <v>2781662</v>
      </c>
      <c r="L214" s="33"/>
      <c r="M214" s="88">
        <v>1739476</v>
      </c>
      <c r="N214" s="33"/>
      <c r="O214" s="84">
        <f>(M214/$BJ214)</f>
        <v>97.117748869409866</v>
      </c>
      <c r="P214" s="33"/>
      <c r="Q214" s="84">
        <f>IF(O$219,O214/O$219*100,0)</f>
        <v>52.608431069175253</v>
      </c>
      <c r="R214" s="33"/>
      <c r="S214" s="88">
        <v>5104663</v>
      </c>
      <c r="T214" s="33"/>
      <c r="U214" s="84">
        <f>(S214/$BJ214)</f>
        <v>285.00156328513202</v>
      </c>
      <c r="V214" s="33"/>
      <c r="W214" s="84">
        <f>IF(U$219,U214/U$219*100,0)</f>
        <v>250.93292347154522</v>
      </c>
      <c r="X214" s="33"/>
      <c r="Y214" s="88">
        <v>0</v>
      </c>
      <c r="Z214" s="33"/>
      <c r="AA214" s="88">
        <v>4867859</v>
      </c>
      <c r="AB214" s="33"/>
      <c r="AC214" s="88">
        <v>0</v>
      </c>
      <c r="AD214" s="33"/>
      <c r="AE214" s="33"/>
      <c r="AF214" s="88">
        <v>107845</v>
      </c>
      <c r="AG214" s="33"/>
      <c r="AH214" s="84">
        <f>(AF214/$BJ214)</f>
        <v>6.0211601808944222</v>
      </c>
      <c r="AI214" s="33"/>
      <c r="AJ214" s="84">
        <f>IF(AH$219,AH214/AH$219*100,0)</f>
        <v>36.769850888264429</v>
      </c>
      <c r="AK214" s="33"/>
      <c r="AL214" s="88">
        <v>577509</v>
      </c>
      <c r="AM214" s="33"/>
      <c r="AN214" s="84">
        <f>(AL214/$BJ214)</f>
        <v>32.243258332868066</v>
      </c>
      <c r="AO214" s="33"/>
      <c r="AP214" s="84">
        <f>IF(AN$219,AN214/AN$219*100,0)</f>
        <v>83.583183244032426</v>
      </c>
      <c r="AQ214" s="33"/>
      <c r="AR214" s="88">
        <f>(E214+M214+S214+AF214+AL214)</f>
        <v>10311155</v>
      </c>
      <c r="AS214" s="33"/>
      <c r="AT214" s="88">
        <v>2833876</v>
      </c>
      <c r="AU214" s="33"/>
      <c r="AV214" s="89">
        <f>IF($AR214,AT214/$AR214*100,0)</f>
        <v>27.483594223925451</v>
      </c>
      <c r="AW214" s="33"/>
      <c r="AX214" s="88">
        <v>115565</v>
      </c>
      <c r="AY214" s="33"/>
      <c r="AZ214" s="89">
        <f>IF($AR214,AX214/$AR214*100,0)</f>
        <v>1.1207764794535626</v>
      </c>
      <c r="BA214" s="33"/>
      <c r="BB214" s="88">
        <v>0</v>
      </c>
      <c r="BC214" s="33"/>
      <c r="BD214" s="89">
        <f>IF($AR214,BB214/$AR214*100,0)</f>
        <v>0</v>
      </c>
      <c r="BE214" s="33"/>
      <c r="BF214" s="88">
        <v>2769877</v>
      </c>
      <c r="BG214" s="33"/>
      <c r="BH214" s="22">
        <v>92</v>
      </c>
      <c r="BI214" s="33"/>
      <c r="BJ214" s="114">
        <v>17911</v>
      </c>
      <c r="BK214" s="33"/>
      <c r="BL214" s="114">
        <f>IF(E214,$BJ214,0)</f>
        <v>17911</v>
      </c>
      <c r="BM214" s="33"/>
      <c r="BN214" s="114">
        <f>IF(M214,$BJ214,0)</f>
        <v>17911</v>
      </c>
      <c r="BO214" s="33"/>
      <c r="BP214" s="114">
        <f>IF(S214,$BJ214,0)</f>
        <v>17911</v>
      </c>
      <c r="BQ214" s="33"/>
      <c r="BR214" s="114">
        <f>IF(AF214,$BJ214,0)</f>
        <v>17911</v>
      </c>
      <c r="BS214" s="33"/>
      <c r="BT214" s="114">
        <f>IF(AL214,$BJ214,0)</f>
        <v>17911</v>
      </c>
    </row>
    <row r="215" spans="1:72" ht="8.85" customHeight="1" x14ac:dyDescent="0.3">
      <c r="A215" s="22">
        <v>93</v>
      </c>
      <c r="B215" s="33"/>
      <c r="C215" s="22" t="s">
        <v>220</v>
      </c>
      <c r="D215" s="33"/>
      <c r="E215" s="88">
        <v>4798510</v>
      </c>
      <c r="F215" s="33"/>
      <c r="G215" s="84">
        <f>(E215/$BJ215)</f>
        <v>125.00677330276663</v>
      </c>
      <c r="H215" s="33"/>
      <c r="I215" s="84">
        <f>IF(G$219,G215/G$219*100,0)</f>
        <v>67.93510517795437</v>
      </c>
      <c r="J215" s="33"/>
      <c r="K215" s="88">
        <v>4798510</v>
      </c>
      <c r="L215" s="33"/>
      <c r="M215" s="88">
        <v>619024</v>
      </c>
      <c r="N215" s="33"/>
      <c r="O215" s="84">
        <f>(M215/$BJ215)</f>
        <v>16.126296045433232</v>
      </c>
      <c r="P215" s="33"/>
      <c r="Q215" s="84">
        <f>IF(O$219,O215/O$219*100,0)</f>
        <v>8.7355724755118374</v>
      </c>
      <c r="R215" s="33"/>
      <c r="S215" s="88">
        <v>7732379</v>
      </c>
      <c r="T215" s="33"/>
      <c r="U215" s="84">
        <f>(S215/$BJ215)</f>
        <v>201.43747720523106</v>
      </c>
      <c r="V215" s="33"/>
      <c r="W215" s="84">
        <f>IF(U$219,U215/U$219*100,0)</f>
        <v>177.3579571606453</v>
      </c>
      <c r="X215" s="33"/>
      <c r="Y215" s="88">
        <v>0</v>
      </c>
      <c r="Z215" s="33"/>
      <c r="AA215" s="88">
        <v>6839332</v>
      </c>
      <c r="AB215" s="33"/>
      <c r="AC215" s="88">
        <v>0</v>
      </c>
      <c r="AD215" s="33"/>
      <c r="AE215" s="33"/>
      <c r="AF215" s="88">
        <v>188123</v>
      </c>
      <c r="AG215" s="33"/>
      <c r="AH215" s="84">
        <f>(AF215/$BJ215)</f>
        <v>4.9008232167977912</v>
      </c>
      <c r="AI215" s="33"/>
      <c r="AJ215" s="84">
        <f>IF(AH$219,AH215/AH$219*100,0)</f>
        <v>29.928208766675056</v>
      </c>
      <c r="AK215" s="33"/>
      <c r="AL215" s="88">
        <v>539327</v>
      </c>
      <c r="AM215" s="33"/>
      <c r="AN215" s="84">
        <f>(AL215/$BJ215)</f>
        <v>14.050096389308601</v>
      </c>
      <c r="AO215" s="33"/>
      <c r="AP215" s="84">
        <f>IF(AN$219,AN215/AN$219*100,0)</f>
        <v>36.421622435930765</v>
      </c>
      <c r="AQ215" s="33"/>
      <c r="AR215" s="88">
        <f>(E215+M215+S215+AF215+AL215)</f>
        <v>13877363</v>
      </c>
      <c r="AS215" s="33"/>
      <c r="AT215" s="88">
        <v>6590702</v>
      </c>
      <c r="AU215" s="33"/>
      <c r="AV215" s="89">
        <f>IF($AR215,AT215/$AR215*100,0)</f>
        <v>47.492466688375885</v>
      </c>
      <c r="AW215" s="33"/>
      <c r="AX215" s="88">
        <v>436443</v>
      </c>
      <c r="AY215" s="33"/>
      <c r="AZ215" s="89">
        <f>IF($AR215,AX215/$AR215*100,0)</f>
        <v>3.1449995218832281</v>
      </c>
      <c r="BA215" s="33"/>
      <c r="BB215" s="88">
        <v>5992</v>
      </c>
      <c r="BC215" s="33"/>
      <c r="BD215" s="89">
        <f>IF($AR215,BB215/$AR215*100,0)</f>
        <v>4.3178232060370553E-2</v>
      </c>
      <c r="BE215" s="33"/>
      <c r="BF215" s="88">
        <v>922479</v>
      </c>
      <c r="BG215" s="33"/>
      <c r="BH215" s="22">
        <v>93</v>
      </c>
      <c r="BI215" s="33"/>
      <c r="BJ215" s="114">
        <v>38386</v>
      </c>
      <c r="BK215" s="33"/>
      <c r="BL215" s="114">
        <f>IF(E215,$BJ215,0)</f>
        <v>38386</v>
      </c>
      <c r="BM215" s="33"/>
      <c r="BN215" s="114">
        <f>IF(M215,$BJ215,0)</f>
        <v>38386</v>
      </c>
      <c r="BO215" s="33"/>
      <c r="BP215" s="114">
        <f>IF(S215,$BJ215,0)</f>
        <v>38386</v>
      </c>
      <c r="BQ215" s="33"/>
      <c r="BR215" s="114">
        <f>IF(AF215,$BJ215,0)</f>
        <v>38386</v>
      </c>
      <c r="BS215" s="33"/>
      <c r="BT215" s="114">
        <f>IF(AL215,$BJ215,0)</f>
        <v>38386</v>
      </c>
    </row>
    <row r="216" spans="1:72" ht="8.85" customHeight="1" x14ac:dyDescent="0.3">
      <c r="A216" s="22">
        <v>94</v>
      </c>
      <c r="B216" s="33"/>
      <c r="C216" s="22" t="s">
        <v>221</v>
      </c>
      <c r="D216" s="33"/>
      <c r="E216" s="88">
        <v>2737040</v>
      </c>
      <c r="F216" s="33"/>
      <c r="G216" s="84">
        <f>(E216/$BJ216)</f>
        <v>95.533682373472956</v>
      </c>
      <c r="H216" s="33"/>
      <c r="I216" s="84">
        <f>IF(G$219,G216/G$219*100,0)</f>
        <v>51.917912834692238</v>
      </c>
      <c r="J216" s="33"/>
      <c r="K216" s="88">
        <v>2737040</v>
      </c>
      <c r="L216" s="33"/>
      <c r="M216" s="88">
        <v>794524</v>
      </c>
      <c r="N216" s="33"/>
      <c r="O216" s="84">
        <f>(M216/$BJ216)</f>
        <v>27.732076788830714</v>
      </c>
      <c r="P216" s="33"/>
      <c r="Q216" s="84">
        <f>IF(O$219,O216/O$219*100,0)</f>
        <v>15.022393611203363</v>
      </c>
      <c r="R216" s="33"/>
      <c r="S216" s="88">
        <v>2900473</v>
      </c>
      <c r="T216" s="33"/>
      <c r="U216" s="84">
        <f>(S216/$BJ216)</f>
        <v>101.23815008726004</v>
      </c>
      <c r="V216" s="33"/>
      <c r="W216" s="84">
        <f>IF(U$219,U216/U$219*100,0)</f>
        <v>89.136300430856295</v>
      </c>
      <c r="X216" s="33"/>
      <c r="Y216" s="88">
        <v>0</v>
      </c>
      <c r="Z216" s="33"/>
      <c r="AA216" s="88">
        <v>2898725</v>
      </c>
      <c r="AB216" s="33"/>
      <c r="AC216" s="88">
        <v>1748</v>
      </c>
      <c r="AD216" s="33"/>
      <c r="AE216" s="33"/>
      <c r="AF216" s="88">
        <v>95871</v>
      </c>
      <c r="AG216" s="33"/>
      <c r="AH216" s="84">
        <f>(AF216/$BJ216)</f>
        <v>3.3462827225130889</v>
      </c>
      <c r="AI216" s="33"/>
      <c r="AJ216" s="84">
        <f>IF(AH$219,AH216/AH$219*100,0)</f>
        <v>20.434984793662192</v>
      </c>
      <c r="AK216" s="33"/>
      <c r="AL216" s="88">
        <v>748641</v>
      </c>
      <c r="AM216" s="33"/>
      <c r="AN216" s="84">
        <f>(AL216/$BJ216)</f>
        <v>26.130575916230367</v>
      </c>
      <c r="AO216" s="33"/>
      <c r="AP216" s="84">
        <f>IF(AN$219,AN216/AN$219*100,0)</f>
        <v>67.73746910224591</v>
      </c>
      <c r="AQ216" s="33"/>
      <c r="AR216" s="88">
        <f>(E216+M216+S216+AF216+AL216)</f>
        <v>7276549</v>
      </c>
      <c r="AS216" s="33"/>
      <c r="AT216" s="88">
        <v>3472610</v>
      </c>
      <c r="AU216" s="33"/>
      <c r="AV216" s="89">
        <f>IF($AR216,AT216/$AR216*100,0)</f>
        <v>47.723309497400486</v>
      </c>
      <c r="AW216" s="33"/>
      <c r="AX216" s="88">
        <v>135820</v>
      </c>
      <c r="AY216" s="33"/>
      <c r="AZ216" s="89">
        <f>IF($AR216,AX216/$AR216*100,0)</f>
        <v>1.866544154378676</v>
      </c>
      <c r="BA216" s="33"/>
      <c r="BB216" s="88">
        <v>28477</v>
      </c>
      <c r="BC216" s="33"/>
      <c r="BD216" s="89">
        <f>IF($AR216,BB216/$AR216*100,0)</f>
        <v>0.39135309883847413</v>
      </c>
      <c r="BE216" s="33"/>
      <c r="BF216" s="88">
        <v>14283</v>
      </c>
      <c r="BG216" s="33"/>
      <c r="BH216" s="22">
        <v>94</v>
      </c>
      <c r="BI216" s="33"/>
      <c r="BJ216" s="114">
        <v>28650</v>
      </c>
      <c r="BK216" s="33"/>
      <c r="BL216" s="114">
        <f>IF(E216,$BJ216,0)</f>
        <v>28650</v>
      </c>
      <c r="BM216" s="33"/>
      <c r="BN216" s="114">
        <f>IF(M216,$BJ216,0)</f>
        <v>28650</v>
      </c>
      <c r="BO216" s="33"/>
      <c r="BP216" s="114">
        <f>IF(S216,$BJ216,0)</f>
        <v>28650</v>
      </c>
      <c r="BQ216" s="33"/>
      <c r="BR216" s="114">
        <f>IF(AF216,$BJ216,0)</f>
        <v>28650</v>
      </c>
      <c r="BS216" s="33"/>
      <c r="BT216" s="114">
        <f>IF(AL216,$BJ216,0)</f>
        <v>28650</v>
      </c>
    </row>
    <row r="217" spans="1:72" ht="8.85" customHeight="1" x14ac:dyDescent="0.3">
      <c r="A217" s="42">
        <v>95</v>
      </c>
      <c r="B217" s="33"/>
      <c r="C217" s="22" t="s">
        <v>222</v>
      </c>
      <c r="D217" s="33"/>
      <c r="E217" s="93">
        <v>11632997</v>
      </c>
      <c r="F217" s="33"/>
      <c r="G217" s="84">
        <f>(E217/$BJ217)</f>
        <v>169.26878137504548</v>
      </c>
      <c r="H217" s="33"/>
      <c r="I217" s="84">
        <f>IF(G$219,G217/G$219*100,0)</f>
        <v>91.989355154432886</v>
      </c>
      <c r="J217" s="33"/>
      <c r="K217" s="93">
        <v>11632997</v>
      </c>
      <c r="L217" s="33"/>
      <c r="M217" s="93">
        <v>13715321</v>
      </c>
      <c r="N217" s="33"/>
      <c r="O217" s="84">
        <f>(M217/$BJ217)</f>
        <v>199.56814841760641</v>
      </c>
      <c r="P217" s="33"/>
      <c r="Q217" s="84">
        <f>IF(O$219,O217/O$219*100,0)</f>
        <v>108.10554509194917</v>
      </c>
      <c r="R217" s="33"/>
      <c r="S217" s="93">
        <v>5655350</v>
      </c>
      <c r="T217" s="33"/>
      <c r="U217" s="84">
        <f>(S217/$BJ217)</f>
        <v>82.289559839941802</v>
      </c>
      <c r="V217" s="33"/>
      <c r="W217" s="84">
        <f>IF(U$219,U217/U$219*100,0)</f>
        <v>72.452794938407578</v>
      </c>
      <c r="X217" s="33"/>
      <c r="Y217" s="93">
        <v>0</v>
      </c>
      <c r="Z217" s="33"/>
      <c r="AA217" s="93">
        <v>2810457</v>
      </c>
      <c r="AB217" s="33"/>
      <c r="AC217" s="93">
        <v>0</v>
      </c>
      <c r="AD217" s="33"/>
      <c r="AE217" s="33"/>
      <c r="AF217" s="93">
        <v>1100837</v>
      </c>
      <c r="AG217" s="33"/>
      <c r="AH217" s="84">
        <f>(AF217/$BJ217)</f>
        <v>16.017999272462713</v>
      </c>
      <c r="AI217" s="33"/>
      <c r="AJ217" s="84">
        <f>IF(AH$219,AH217/AH$219*100,0)</f>
        <v>97.818265430914224</v>
      </c>
      <c r="AK217" s="33"/>
      <c r="AL217" s="93">
        <v>6316884</v>
      </c>
      <c r="AM217" s="33"/>
      <c r="AN217" s="84">
        <f>(AL217/$BJ217)</f>
        <v>91.915372862859215</v>
      </c>
      <c r="AO217" s="33"/>
      <c r="AP217" s="84">
        <f>IF(AN$219,AN217/AN$219*100,0)</f>
        <v>238.26932667994276</v>
      </c>
      <c r="AQ217" s="33"/>
      <c r="AR217" s="93">
        <f>(E217+M217+S217+AF217+AL217)</f>
        <v>38421389</v>
      </c>
      <c r="AS217" s="33"/>
      <c r="AT217" s="93">
        <v>5618181</v>
      </c>
      <c r="AU217" s="33"/>
      <c r="AV217" s="89">
        <f>IF($AR217,AT217/$AR217*100,0)</f>
        <v>14.622534859424267</v>
      </c>
      <c r="AW217" s="33"/>
      <c r="AX217" s="93">
        <v>767469</v>
      </c>
      <c r="AY217" s="33"/>
      <c r="AZ217" s="89">
        <f>IF($AR217,AX217/$AR217*100,0)</f>
        <v>1.997504567052482</v>
      </c>
      <c r="BA217" s="33"/>
      <c r="BB217" s="93">
        <v>101013</v>
      </c>
      <c r="BC217" s="33"/>
      <c r="BD217" s="89">
        <f>IF($AR217,BB217/$AR217*100,0)</f>
        <v>0.2629082462375319</v>
      </c>
      <c r="BE217" s="33"/>
      <c r="BF217" s="93">
        <v>2355236</v>
      </c>
      <c r="BG217" s="33"/>
      <c r="BH217" s="42">
        <v>95</v>
      </c>
      <c r="BI217" s="33"/>
      <c r="BJ217" s="124">
        <v>68725</v>
      </c>
      <c r="BK217" s="33"/>
      <c r="BL217" s="124">
        <f>IF(E217,$BJ217,0)</f>
        <v>68725</v>
      </c>
      <c r="BM217" s="33"/>
      <c r="BN217" s="124">
        <f>IF(M217,$BJ217,0)</f>
        <v>68725</v>
      </c>
      <c r="BO217" s="33"/>
      <c r="BP217" s="124">
        <f>IF(S217,$BJ217,0)</f>
        <v>68725</v>
      </c>
      <c r="BQ217" s="33"/>
      <c r="BR217" s="124">
        <f>IF(AF217,$BJ217,0)</f>
        <v>68725</v>
      </c>
      <c r="BS217" s="33"/>
      <c r="BT217" s="124">
        <f>IF(AL217,$BJ217,0)</f>
        <v>68725</v>
      </c>
    </row>
    <row r="218" spans="1:72" ht="8.85" customHeight="1" x14ac:dyDescent="0.3">
      <c r="A218" s="33"/>
      <c r="B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33"/>
      <c r="BT218" s="33"/>
    </row>
    <row r="219" spans="1:72" ht="8.85" customHeight="1" x14ac:dyDescent="0.3">
      <c r="A219" s="42">
        <f>A217</f>
        <v>95</v>
      </c>
      <c r="B219" s="33"/>
      <c r="C219" s="30" t="s">
        <v>72</v>
      </c>
      <c r="D219" s="33"/>
      <c r="E219" s="94">
        <f>SUM(E89:E217)</f>
        <v>1092615102</v>
      </c>
      <c r="F219" s="33"/>
      <c r="G219" s="97">
        <f>IF(BL219=0,0,IF(ISNONTEXT(H219),E219/$BJ219,E219/BL219))</f>
        <v>184.00909658609405</v>
      </c>
      <c r="H219" s="148"/>
      <c r="I219" s="89">
        <f>IF(G$219,G219/G$219*100,0)</f>
        <v>100</v>
      </c>
      <c r="J219" s="33"/>
      <c r="K219" s="94">
        <f>SUM(K89:K217)</f>
        <v>427458533</v>
      </c>
      <c r="L219" s="33"/>
      <c r="M219" s="94">
        <f>SUM(M89:M217)</f>
        <v>1096152965</v>
      </c>
      <c r="N219" s="33"/>
      <c r="O219" s="97">
        <f>IF(BN219=0,0,IF(ISNONTEXT(P219),M219/$BJ219,M219/BN219))</f>
        <v>184.60491388102594</v>
      </c>
      <c r="P219" s="148"/>
      <c r="Q219" s="89">
        <f>IF(O$219,O219/O$219*100,0)</f>
        <v>100</v>
      </c>
      <c r="R219" s="33"/>
      <c r="S219" s="94">
        <f>SUM(S89:S217)</f>
        <v>674399907</v>
      </c>
      <c r="T219" s="33"/>
      <c r="U219" s="97">
        <f>IF(BP219=0,0,IF(ISNONTEXT(V219),S219/$BJ219,S219/BP219))</f>
        <v>113.57679149561658</v>
      </c>
      <c r="V219" s="148"/>
      <c r="W219" s="89">
        <f>IF(U$219,U219/U$219*100,0)</f>
        <v>100</v>
      </c>
      <c r="X219" s="33"/>
      <c r="Y219" s="94">
        <f>SUM(Y89:Y217)</f>
        <v>249700311</v>
      </c>
      <c r="Z219" s="33"/>
      <c r="AA219" s="94">
        <f>SUM(AA89:AA217)</f>
        <v>341782963</v>
      </c>
      <c r="AB219" s="33"/>
      <c r="AC219" s="94">
        <f>SUM(AC89:AC217)</f>
        <v>27386668</v>
      </c>
      <c r="AD219" s="33"/>
      <c r="AE219" s="33"/>
      <c r="AF219" s="94">
        <f>SUM(AF89:AF217)</f>
        <v>97233567</v>
      </c>
      <c r="AG219" s="33"/>
      <c r="AH219" s="97">
        <f>IF(BR219=0,0,IF(ISNONTEXT(AI219),AF219/$BJ219,AF219/BR219))</f>
        <v>16.375264069444874</v>
      </c>
      <c r="AI219" s="148"/>
      <c r="AJ219" s="89">
        <f>IF(AH$219,AH219/AH$219*100,0)</f>
        <v>100</v>
      </c>
      <c r="AK219" s="33"/>
      <c r="AL219" s="94">
        <f>SUM(AL89:AL217)</f>
        <v>229059296</v>
      </c>
      <c r="AM219" s="33"/>
      <c r="AN219" s="97">
        <f>IF(BT219=0,0,IF(ISNONTEXT(AO219),AL219/$BJ219,AL219/BT219))</f>
        <v>38.576250725854152</v>
      </c>
      <c r="AO219" s="148"/>
      <c r="AP219" s="89">
        <f>IF(AN$219,AN219/AN$219*100,0)</f>
        <v>100</v>
      </c>
      <c r="AQ219" s="33"/>
      <c r="AR219" s="94">
        <f>SUM(AR89:AR217)</f>
        <v>3189460837</v>
      </c>
      <c r="AS219" s="33"/>
      <c r="AT219" s="94">
        <f>SUM(AT89:AT217)</f>
        <v>424880447</v>
      </c>
      <c r="AU219" s="33"/>
      <c r="AV219" s="89">
        <f>IF($AR219,AT219/$AR219*100,0)</f>
        <v>13.321387805458732</v>
      </c>
      <c r="AW219" s="33"/>
      <c r="AX219" s="94">
        <f>SUM(AX89:AX217)</f>
        <v>25433078</v>
      </c>
      <c r="AY219" s="33"/>
      <c r="AZ219" s="89">
        <f>IF($AR219,AX219/$AR219*100,0)</f>
        <v>0.7974099479434994</v>
      </c>
      <c r="BA219" s="33"/>
      <c r="BB219" s="94">
        <f>SUM(BB89:BB217)</f>
        <v>15564792</v>
      </c>
      <c r="BC219" s="33"/>
      <c r="BD219" s="89">
        <f>IF($AR219,BB219/$AR219*100,0)</f>
        <v>0.48800699539675835</v>
      </c>
      <c r="BE219" s="33"/>
      <c r="BF219" s="94">
        <f>SUM(BF89:BF217)</f>
        <v>159608266</v>
      </c>
      <c r="BG219" s="33"/>
      <c r="BH219" s="42">
        <f>BH217</f>
        <v>95</v>
      </c>
      <c r="BI219" s="33"/>
      <c r="BJ219" s="124">
        <f>SUM(BJ89:BJ217)</f>
        <v>5937832</v>
      </c>
      <c r="BK219" s="33"/>
      <c r="BL219" s="124">
        <f>SUM(BL89:BL217)</f>
        <v>5937832</v>
      </c>
      <c r="BM219" s="33"/>
      <c r="BN219" s="124">
        <f>SUM(BN89:BN217)</f>
        <v>5937832</v>
      </c>
      <c r="BO219" s="33"/>
      <c r="BP219" s="124">
        <f>SUM(BP89:BP217)</f>
        <v>5937832</v>
      </c>
      <c r="BQ219" s="33"/>
      <c r="BR219" s="124">
        <f>SUM(BR89:BR217)</f>
        <v>5937832</v>
      </c>
      <c r="BS219" s="33"/>
      <c r="BT219" s="124">
        <f>SUM(BT89:BT217)</f>
        <v>5937832</v>
      </c>
    </row>
    <row r="220" spans="1:72" ht="8.85" customHeight="1" x14ac:dyDescent="0.3">
      <c r="A220" s="33"/>
      <c r="B220" s="33"/>
      <c r="C220" s="30"/>
      <c r="D220" s="33"/>
      <c r="E220" s="95"/>
      <c r="F220" s="33"/>
      <c r="G220" s="97"/>
      <c r="H220" s="33"/>
      <c r="I220" s="89"/>
      <c r="J220" s="33"/>
      <c r="K220" s="95"/>
      <c r="L220" s="33"/>
      <c r="M220" s="95"/>
      <c r="N220" s="33"/>
      <c r="O220" s="97"/>
      <c r="P220" s="33"/>
      <c r="Q220" s="89"/>
      <c r="R220" s="33"/>
      <c r="S220" s="95"/>
      <c r="T220" s="33"/>
      <c r="U220" s="97"/>
      <c r="V220" s="33"/>
      <c r="W220" s="89"/>
      <c r="X220" s="33"/>
      <c r="Y220" s="95"/>
      <c r="Z220" s="33"/>
      <c r="AA220" s="95"/>
      <c r="AB220" s="33"/>
      <c r="AC220" s="95"/>
      <c r="AD220" s="33"/>
      <c r="AE220" s="33"/>
      <c r="AF220" s="95"/>
      <c r="AG220" s="33"/>
      <c r="AH220" s="97"/>
      <c r="AI220" s="33"/>
      <c r="AJ220" s="89"/>
      <c r="AK220" s="33"/>
      <c r="AL220" s="95"/>
      <c r="AM220" s="33"/>
      <c r="AN220" s="97"/>
      <c r="AO220" s="33"/>
      <c r="AP220" s="89"/>
      <c r="AQ220" s="33"/>
      <c r="AR220" s="95"/>
      <c r="AS220" s="33"/>
      <c r="AT220" s="95"/>
      <c r="AU220" s="33"/>
      <c r="AV220" s="89"/>
      <c r="AW220" s="33"/>
      <c r="AX220" s="95"/>
      <c r="AY220" s="33"/>
      <c r="AZ220" s="89"/>
      <c r="BA220" s="33"/>
      <c r="BB220" s="95"/>
      <c r="BC220" s="33"/>
      <c r="BD220" s="89"/>
      <c r="BE220" s="33"/>
      <c r="BF220" s="95"/>
      <c r="BG220" s="33"/>
      <c r="BI220" s="33"/>
      <c r="BJ220" s="139"/>
      <c r="BK220" s="33"/>
      <c r="BL220" s="139"/>
      <c r="BM220" s="33"/>
      <c r="BN220" s="139"/>
      <c r="BO220" s="33"/>
      <c r="BP220" s="139"/>
      <c r="BQ220" s="33"/>
      <c r="BR220" s="139"/>
      <c r="BS220" s="33"/>
      <c r="BT220" s="139"/>
    </row>
    <row r="221" spans="1:72" ht="8.85" customHeight="1" x14ac:dyDescent="0.3">
      <c r="A221" s="33"/>
      <c r="B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row>
    <row r="222" spans="1:72" ht="8.85" customHeight="1" x14ac:dyDescent="0.3">
      <c r="A222" s="33"/>
      <c r="B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row>
    <row r="223" spans="1:72" ht="8.85" customHeight="1" x14ac:dyDescent="0.3">
      <c r="A223" s="33"/>
      <c r="B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row>
    <row r="224" spans="1:72" ht="6.6" customHeight="1" x14ac:dyDescent="0.3">
      <c r="A224" s="33"/>
      <c r="B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row>
    <row r="225" spans="1:72" ht="8.85" hidden="1" customHeight="1" x14ac:dyDescent="0.3">
      <c r="A225" s="33"/>
      <c r="B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row>
    <row r="226" spans="1:72" ht="8.85" customHeight="1" x14ac:dyDescent="0.3">
      <c r="A226" s="33"/>
      <c r="B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row>
    <row r="227" spans="1:72" s="20" customFormat="1" ht="10.5" customHeight="1" x14ac:dyDescent="0.3">
      <c r="A227" s="130" t="s">
        <v>482</v>
      </c>
      <c r="BI227" s="131" t="s">
        <v>483</v>
      </c>
    </row>
    <row r="228" spans="1:72" s="20" customFormat="1" ht="10.5" customHeight="1" x14ac:dyDescent="0.3">
      <c r="AC228" s="23" t="s">
        <v>49</v>
      </c>
      <c r="AF228" s="50" t="s">
        <v>50</v>
      </c>
      <c r="BH228" s="23" t="s">
        <v>454</v>
      </c>
    </row>
    <row r="229" spans="1:72" s="20" customFormat="1" ht="10.5" customHeight="1" x14ac:dyDescent="0.3">
      <c r="A229" s="24"/>
      <c r="AC229" s="23" t="s">
        <v>455</v>
      </c>
      <c r="AF229" s="50" t="s">
        <v>399</v>
      </c>
      <c r="BH229" s="23" t="s">
        <v>223</v>
      </c>
    </row>
    <row r="230" spans="1:72" s="20" customFormat="1" ht="10.5" customHeight="1" x14ac:dyDescent="0.3">
      <c r="A230" s="25"/>
      <c r="AC230" s="23" t="s">
        <v>55</v>
      </c>
      <c r="AF230" s="26" t="s">
        <v>56</v>
      </c>
    </row>
    <row r="231" spans="1:72" ht="9.6" customHeight="1" x14ac:dyDescent="0.3">
      <c r="AT231" s="28" t="s">
        <v>400</v>
      </c>
      <c r="AU231" s="28"/>
      <c r="AV231" s="28"/>
      <c r="AW231" s="28"/>
      <c r="AX231" s="28"/>
      <c r="AY231" s="28"/>
      <c r="AZ231" s="28"/>
      <c r="BA231" s="28"/>
      <c r="BB231" s="28"/>
      <c r="BC231" s="28"/>
      <c r="BD231" s="28"/>
      <c r="BE231" s="28"/>
      <c r="BF231" s="28"/>
    </row>
    <row r="232" spans="1:72" ht="9.6" customHeight="1" x14ac:dyDescent="0.3"/>
    <row r="233" spans="1:72" ht="9.6" customHeight="1" x14ac:dyDescent="0.3">
      <c r="E233" s="28" t="s">
        <v>456</v>
      </c>
      <c r="F233" s="28"/>
      <c r="G233" s="28"/>
      <c r="H233" s="28"/>
      <c r="I233" s="28"/>
      <c r="J233" s="28"/>
      <c r="K233" s="28"/>
      <c r="M233" s="28" t="s">
        <v>457</v>
      </c>
      <c r="N233" s="28"/>
      <c r="O233" s="28"/>
      <c r="P233" s="28"/>
      <c r="Q233" s="28"/>
      <c r="S233" s="28" t="s">
        <v>458</v>
      </c>
      <c r="T233" s="28"/>
      <c r="U233" s="28"/>
      <c r="V233" s="28"/>
      <c r="W233" s="28"/>
      <c r="X233" s="28"/>
      <c r="Y233" s="28"/>
      <c r="Z233" s="28"/>
      <c r="AA233" s="28"/>
      <c r="AB233" s="28"/>
      <c r="AC233" s="28"/>
      <c r="AF233" s="28" t="s">
        <v>459</v>
      </c>
      <c r="AG233" s="28"/>
      <c r="AH233" s="28"/>
      <c r="AI233" s="28"/>
      <c r="AJ233" s="28"/>
      <c r="AL233" s="28" t="s">
        <v>460</v>
      </c>
      <c r="AM233" s="28"/>
      <c r="AN233" s="28"/>
      <c r="AO233" s="28"/>
      <c r="AP233" s="28"/>
      <c r="AX233" s="28" t="s">
        <v>404</v>
      </c>
      <c r="AY233" s="28"/>
      <c r="AZ233" s="28"/>
      <c r="BA233" s="28"/>
      <c r="BB233" s="28"/>
      <c r="BC233" s="28"/>
      <c r="BD233" s="28"/>
    </row>
    <row r="234" spans="1:72" ht="9.6" customHeight="1" x14ac:dyDescent="0.3"/>
    <row r="235" spans="1:72" ht="9.6" customHeight="1" x14ac:dyDescent="0.3">
      <c r="Y235" s="28" t="s">
        <v>406</v>
      </c>
      <c r="Z235" s="28"/>
      <c r="AA235" s="28"/>
      <c r="AB235" s="28"/>
      <c r="AC235" s="28"/>
      <c r="AT235" s="28" t="s">
        <v>439</v>
      </c>
      <c r="AU235" s="28"/>
      <c r="AV235" s="28"/>
      <c r="AX235" s="28" t="s">
        <v>66</v>
      </c>
      <c r="AY235" s="28"/>
      <c r="AZ235" s="28"/>
      <c r="BB235" s="28" t="s">
        <v>67</v>
      </c>
      <c r="BC235" s="28"/>
      <c r="BD235" s="28"/>
    </row>
    <row r="236" spans="1:72" ht="9.6" customHeight="1" x14ac:dyDescent="0.3">
      <c r="K236" s="31" t="s">
        <v>461</v>
      </c>
      <c r="AA236" s="30" t="s">
        <v>462</v>
      </c>
      <c r="BF236" s="30" t="s">
        <v>463</v>
      </c>
      <c r="BL236" s="30" t="s">
        <v>464</v>
      </c>
      <c r="BN236" s="30" t="s">
        <v>465</v>
      </c>
      <c r="BP236" s="30" t="s">
        <v>466</v>
      </c>
    </row>
    <row r="237" spans="1:72" ht="9.6" customHeight="1" x14ac:dyDescent="0.3">
      <c r="I237" s="30" t="s">
        <v>71</v>
      </c>
      <c r="Q237" s="30" t="s">
        <v>71</v>
      </c>
      <c r="W237" s="30" t="s">
        <v>71</v>
      </c>
      <c r="AA237" s="30" t="s">
        <v>467</v>
      </c>
      <c r="AC237" s="30" t="s">
        <v>468</v>
      </c>
      <c r="AJ237" s="30" t="s">
        <v>71</v>
      </c>
      <c r="AP237" s="30" t="s">
        <v>71</v>
      </c>
      <c r="AV237" s="30" t="s">
        <v>279</v>
      </c>
      <c r="AZ237" s="30" t="s">
        <v>279</v>
      </c>
      <c r="BD237" s="30" t="s">
        <v>279</v>
      </c>
      <c r="BF237" s="30" t="s">
        <v>469</v>
      </c>
      <c r="BL237" s="30" t="s">
        <v>470</v>
      </c>
      <c r="BM237" s="30"/>
      <c r="BN237" s="30" t="s">
        <v>471</v>
      </c>
      <c r="BO237" s="30"/>
      <c r="BP237" s="30" t="s">
        <v>277</v>
      </c>
      <c r="BQ237" s="30"/>
      <c r="BS237" s="30"/>
      <c r="BT237" s="30" t="s">
        <v>335</v>
      </c>
    </row>
    <row r="238" spans="1:72" ht="9.6" customHeight="1" x14ac:dyDescent="0.3">
      <c r="A238" s="31" t="s">
        <v>78</v>
      </c>
      <c r="C238" s="31" t="s">
        <v>80</v>
      </c>
      <c r="E238" s="31" t="s">
        <v>81</v>
      </c>
      <c r="G238" s="31" t="s">
        <v>442</v>
      </c>
      <c r="I238" s="31" t="s">
        <v>87</v>
      </c>
      <c r="K238" s="31" t="s">
        <v>444</v>
      </c>
      <c r="M238" s="31" t="s">
        <v>81</v>
      </c>
      <c r="O238" s="31" t="s">
        <v>442</v>
      </c>
      <c r="Q238" s="31" t="s">
        <v>87</v>
      </c>
      <c r="S238" s="31" t="s">
        <v>81</v>
      </c>
      <c r="U238" s="31" t="s">
        <v>442</v>
      </c>
      <c r="W238" s="31" t="s">
        <v>87</v>
      </c>
      <c r="Y238" s="31" t="s">
        <v>444</v>
      </c>
      <c r="AA238" s="31" t="s">
        <v>472</v>
      </c>
      <c r="AC238" s="31" t="s">
        <v>473</v>
      </c>
      <c r="AF238" s="31" t="s">
        <v>81</v>
      </c>
      <c r="AH238" s="31" t="s">
        <v>442</v>
      </c>
      <c r="AJ238" s="31" t="s">
        <v>87</v>
      </c>
      <c r="AL238" s="31" t="s">
        <v>81</v>
      </c>
      <c r="AN238" s="31" t="s">
        <v>442</v>
      </c>
      <c r="AP238" s="31" t="s">
        <v>87</v>
      </c>
      <c r="AR238" s="31" t="s">
        <v>72</v>
      </c>
      <c r="AT238" s="31" t="s">
        <v>81</v>
      </c>
      <c r="AV238" s="31" t="s">
        <v>380</v>
      </c>
      <c r="AX238" s="31" t="s">
        <v>81</v>
      </c>
      <c r="AZ238" s="31" t="s">
        <v>380</v>
      </c>
      <c r="BB238" s="31" t="s">
        <v>81</v>
      </c>
      <c r="BD238" s="31" t="s">
        <v>380</v>
      </c>
      <c r="BF238" s="31" t="s">
        <v>425</v>
      </c>
      <c r="BH238" s="31" t="s">
        <v>78</v>
      </c>
      <c r="BL238" s="129" t="s">
        <v>474</v>
      </c>
      <c r="BM238" s="30"/>
      <c r="BN238" s="129" t="s">
        <v>475</v>
      </c>
      <c r="BO238" s="30"/>
      <c r="BP238" s="129" t="s">
        <v>476</v>
      </c>
      <c r="BQ238" s="30"/>
      <c r="BR238" s="129" t="s">
        <v>459</v>
      </c>
      <c r="BS238" s="30"/>
      <c r="BT238" s="129" t="s">
        <v>477</v>
      </c>
    </row>
    <row r="239" spans="1:72" ht="8.85" customHeight="1" x14ac:dyDescent="0.3"/>
    <row r="240" spans="1:72" ht="8.85" customHeight="1" x14ac:dyDescent="0.3">
      <c r="B240" s="22" t="s">
        <v>297</v>
      </c>
    </row>
    <row r="241" spans="1:72" ht="8.85" customHeight="1" x14ac:dyDescent="0.3">
      <c r="A241" s="22">
        <v>1</v>
      </c>
      <c r="B241" s="30"/>
      <c r="C241" s="22" t="s">
        <v>224</v>
      </c>
      <c r="D241" s="33"/>
      <c r="E241" s="82">
        <v>2143518</v>
      </c>
      <c r="F241" s="33"/>
      <c r="G241" s="83">
        <f>(E241/$BJ241)</f>
        <v>261.69185691612745</v>
      </c>
      <c r="H241" s="33"/>
      <c r="I241" s="84">
        <f>IF(G$287,G241/G$287*100,0)</f>
        <v>78.7330115455579</v>
      </c>
      <c r="J241" s="33"/>
      <c r="K241" s="82">
        <v>0</v>
      </c>
      <c r="L241" s="33"/>
      <c r="M241" s="82">
        <v>1369805</v>
      </c>
      <c r="N241" s="33"/>
      <c r="O241" s="83">
        <f>(M241/$BJ241)</f>
        <v>167.23293859113662</v>
      </c>
      <c r="P241" s="33"/>
      <c r="Q241" s="84">
        <f>IF(O$287,O241/O$287*100,0)</f>
        <v>342.57756393853384</v>
      </c>
      <c r="R241" s="33"/>
      <c r="S241" s="82">
        <v>0</v>
      </c>
      <c r="T241" s="33"/>
      <c r="U241" s="83">
        <f>(S241/$BJ241)</f>
        <v>0</v>
      </c>
      <c r="V241" s="33"/>
      <c r="W241" s="84">
        <f>IF(U$287,U241/U$287*100,0)</f>
        <v>0</v>
      </c>
      <c r="X241" s="33"/>
      <c r="Y241" s="82">
        <v>0</v>
      </c>
      <c r="Z241" s="33"/>
      <c r="AA241" s="82">
        <v>0</v>
      </c>
      <c r="AB241" s="33"/>
      <c r="AC241" s="82">
        <v>0</v>
      </c>
      <c r="AD241" s="33"/>
      <c r="AE241" s="33"/>
      <c r="AF241" s="82">
        <v>269788</v>
      </c>
      <c r="AG241" s="33"/>
      <c r="AH241" s="83">
        <f>(AF241/$BJ241)</f>
        <v>32.937126114027592</v>
      </c>
      <c r="AI241" s="33"/>
      <c r="AJ241" s="84">
        <f>IF(AH$287,AH241/AH$287*100,0)</f>
        <v>144.4973187070685</v>
      </c>
      <c r="AK241" s="33"/>
      <c r="AL241" s="82">
        <v>0</v>
      </c>
      <c r="AM241" s="33"/>
      <c r="AN241" s="83">
        <f>(AL241/$BJ241)</f>
        <v>0</v>
      </c>
      <c r="AO241" s="33"/>
      <c r="AP241" s="84">
        <f>IF(AN$287,AN241/AN$287*100,0)</f>
        <v>0</v>
      </c>
      <c r="AQ241" s="33"/>
      <c r="AR241" s="82">
        <f>(E241+M241+S241+AF241+AL241)</f>
        <v>3783111</v>
      </c>
      <c r="AS241" s="33"/>
      <c r="AT241" s="82">
        <v>243216</v>
      </c>
      <c r="AU241" s="33"/>
      <c r="AV241" s="84">
        <f>IF($AR241,AT241/$AR241*100,0)</f>
        <v>6.4289945497237584</v>
      </c>
      <c r="AW241" s="33"/>
      <c r="AX241" s="82">
        <v>0</v>
      </c>
      <c r="AY241" s="33"/>
      <c r="AZ241" s="84">
        <f>IF($AR241,AX241/$AR241*100,0)</f>
        <v>0</v>
      </c>
      <c r="BA241" s="33"/>
      <c r="BB241" s="82">
        <v>0</v>
      </c>
      <c r="BC241" s="33"/>
      <c r="BD241" s="84">
        <f>IF($AR241,BB241/$AR241*100,0)</f>
        <v>0</v>
      </c>
      <c r="BE241" s="33"/>
      <c r="BF241" s="82">
        <v>10512</v>
      </c>
      <c r="BG241" s="33"/>
      <c r="BH241" s="22">
        <v>1</v>
      </c>
      <c r="BI241" s="33"/>
      <c r="BJ241" s="114">
        <v>8191</v>
      </c>
      <c r="BK241" s="33"/>
      <c r="BL241" s="114">
        <f>IF(E241,$BJ241,0)</f>
        <v>8191</v>
      </c>
      <c r="BM241" s="33"/>
      <c r="BN241" s="114">
        <f>IF(M241,$BJ241,0)</f>
        <v>8191</v>
      </c>
      <c r="BO241" s="33"/>
      <c r="BP241" s="114">
        <f>IF(S241,$BJ241,0)</f>
        <v>0</v>
      </c>
      <c r="BQ241" s="33"/>
      <c r="BR241" s="114">
        <f>IF(AF241,$BJ241,0)</f>
        <v>8191</v>
      </c>
      <c r="BS241" s="33"/>
      <c r="BT241" s="114">
        <f>IF(AL241,$BJ241,0)</f>
        <v>0</v>
      </c>
    </row>
    <row r="242" spans="1:72" ht="8.85" customHeight="1" x14ac:dyDescent="0.3">
      <c r="A242" s="22">
        <v>2</v>
      </c>
      <c r="B242" s="30"/>
      <c r="C242" s="22" t="s">
        <v>225</v>
      </c>
      <c r="D242" s="33"/>
      <c r="E242" s="88">
        <v>2999535</v>
      </c>
      <c r="F242" s="33"/>
      <c r="G242" s="84">
        <f>(E242/$BJ242)</f>
        <v>415.160553633218</v>
      </c>
      <c r="H242" s="33"/>
      <c r="I242" s="84">
        <f>IF(G$287,G242/G$287*100,0)</f>
        <v>124.90583791050302</v>
      </c>
      <c r="J242" s="33"/>
      <c r="K242" s="88">
        <v>0</v>
      </c>
      <c r="L242" s="33"/>
      <c r="M242" s="88">
        <v>35008</v>
      </c>
      <c r="N242" s="33"/>
      <c r="O242" s="84">
        <f>(M242/$BJ242)</f>
        <v>4.8453979238754323</v>
      </c>
      <c r="P242" s="33"/>
      <c r="Q242" s="84">
        <f>IF(O$287,O242/O$287*100,0)</f>
        <v>9.9258234116927202</v>
      </c>
      <c r="R242" s="33"/>
      <c r="S242" s="88">
        <v>0</v>
      </c>
      <c r="T242" s="33"/>
      <c r="U242" s="84">
        <f>(S242/$BJ242)</f>
        <v>0</v>
      </c>
      <c r="V242" s="33"/>
      <c r="W242" s="84">
        <f>IF(U$287,U242/U$287*100,0)</f>
        <v>0</v>
      </c>
      <c r="X242" s="33"/>
      <c r="Y242" s="88">
        <v>0</v>
      </c>
      <c r="Z242" s="33"/>
      <c r="AA242" s="88">
        <v>0</v>
      </c>
      <c r="AB242" s="33"/>
      <c r="AC242" s="88">
        <v>0</v>
      </c>
      <c r="AD242" s="33"/>
      <c r="AE242" s="33"/>
      <c r="AF242" s="88">
        <v>0</v>
      </c>
      <c r="AG242" s="33"/>
      <c r="AH242" s="84">
        <f>(AF242/$BJ242)</f>
        <v>0</v>
      </c>
      <c r="AI242" s="33"/>
      <c r="AJ242" s="84">
        <f>IF(AH$287,AH242/AH$287*100,0)</f>
        <v>0</v>
      </c>
      <c r="AK242" s="33"/>
      <c r="AL242" s="88">
        <v>0</v>
      </c>
      <c r="AM242" s="33"/>
      <c r="AN242" s="84">
        <f>(AL242/$BJ242)</f>
        <v>0</v>
      </c>
      <c r="AO242" s="33"/>
      <c r="AP242" s="84">
        <f>IF(AN$287,AN242/AN$287*100,0)</f>
        <v>0</v>
      </c>
      <c r="AQ242" s="33"/>
      <c r="AR242" s="88">
        <f>(E242+M242+S242+AF242+AL242)</f>
        <v>3034543</v>
      </c>
      <c r="AS242" s="33"/>
      <c r="AT242" s="88">
        <v>201964</v>
      </c>
      <c r="AU242" s="33"/>
      <c r="AV242" s="84">
        <f>IF($AR242,AT242/$AR242*100,0)</f>
        <v>6.6554996913868081</v>
      </c>
      <c r="AW242" s="33"/>
      <c r="AX242" s="88">
        <v>10423</v>
      </c>
      <c r="AY242" s="33"/>
      <c r="AZ242" s="84">
        <f>IF($AR242,AX242/$AR242*100,0)</f>
        <v>0.34347840844568689</v>
      </c>
      <c r="BA242" s="33"/>
      <c r="BB242" s="88">
        <v>0</v>
      </c>
      <c r="BC242" s="33"/>
      <c r="BD242" s="84">
        <f>IF($AR242,BB242/$AR242*100,0)</f>
        <v>0</v>
      </c>
      <c r="BE242" s="33"/>
      <c r="BF242" s="88">
        <v>0</v>
      </c>
      <c r="BG242" s="33"/>
      <c r="BH242" s="22">
        <v>2</v>
      </c>
      <c r="BI242" s="33"/>
      <c r="BJ242" s="114">
        <v>7225</v>
      </c>
      <c r="BK242" s="33"/>
      <c r="BL242" s="114">
        <f>IF(E242,$BJ242,0)</f>
        <v>7225</v>
      </c>
      <c r="BM242" s="33"/>
      <c r="BN242" s="114">
        <f>IF(M242,$BJ242,0)</f>
        <v>7225</v>
      </c>
      <c r="BO242" s="33"/>
      <c r="BP242" s="114">
        <f>IF(S242,$BJ242,0)</f>
        <v>0</v>
      </c>
      <c r="BQ242" s="33"/>
      <c r="BR242" s="114">
        <f>IF(AF242,$BJ242,0)</f>
        <v>0</v>
      </c>
      <c r="BS242" s="33"/>
      <c r="BT242" s="114">
        <f>IF(AL242,$BJ242,0)</f>
        <v>0</v>
      </c>
    </row>
    <row r="243" spans="1:72" ht="8.85" customHeight="1" x14ac:dyDescent="0.3">
      <c r="A243" s="22">
        <v>3</v>
      </c>
      <c r="B243" s="30"/>
      <c r="C243" s="22" t="s">
        <v>140</v>
      </c>
      <c r="D243" s="33"/>
      <c r="E243" s="88">
        <v>2216340</v>
      </c>
      <c r="F243" s="33"/>
      <c r="G243" s="84">
        <f>(E243/$BJ243)</f>
        <v>359.09591704471808</v>
      </c>
      <c r="H243" s="33"/>
      <c r="I243" s="84">
        <f>IF(G$287,G243/G$287*100,0)</f>
        <v>108.03814576357233</v>
      </c>
      <c r="J243" s="33"/>
      <c r="K243" s="88">
        <v>0</v>
      </c>
      <c r="L243" s="33"/>
      <c r="M243" s="88">
        <v>264334</v>
      </c>
      <c r="N243" s="33"/>
      <c r="O243" s="84">
        <f>(M243/$BJ243)</f>
        <v>42.827932598833442</v>
      </c>
      <c r="P243" s="33"/>
      <c r="Q243" s="84">
        <f>IF(O$287,O243/O$287*100,0)</f>
        <v>87.733247659439826</v>
      </c>
      <c r="R243" s="33"/>
      <c r="S243" s="88">
        <v>0</v>
      </c>
      <c r="T243" s="33"/>
      <c r="U243" s="84">
        <f>(S243/$BJ243)</f>
        <v>0</v>
      </c>
      <c r="V243" s="33"/>
      <c r="W243" s="84">
        <f>IF(U$287,U243/U$287*100,0)</f>
        <v>0</v>
      </c>
      <c r="X243" s="33"/>
      <c r="Y243" s="88">
        <v>0</v>
      </c>
      <c r="Z243" s="33"/>
      <c r="AA243" s="88">
        <v>0</v>
      </c>
      <c r="AB243" s="33"/>
      <c r="AC243" s="88">
        <v>0</v>
      </c>
      <c r="AD243" s="33"/>
      <c r="AE243" s="33"/>
      <c r="AF243" s="88">
        <v>256644</v>
      </c>
      <c r="AG243" s="33"/>
      <c r="AH243" s="84">
        <f>(AF243/$BJ243)</f>
        <v>41.581983149708357</v>
      </c>
      <c r="AI243" s="33"/>
      <c r="AJ243" s="84">
        <f>IF(AH$287,AH243/AH$287*100,0)</f>
        <v>182.42286989016952</v>
      </c>
      <c r="AK243" s="33"/>
      <c r="AL243" s="88">
        <v>2425</v>
      </c>
      <c r="AM243" s="33"/>
      <c r="AN243" s="84">
        <f>(AL243/$BJ243)</f>
        <v>0.39290343486714191</v>
      </c>
      <c r="AO243" s="33"/>
      <c r="AP243" s="84">
        <f>IF(AN$287,AN243/AN$287*100,0)</f>
        <v>1.7000226588714462</v>
      </c>
      <c r="AQ243" s="33"/>
      <c r="AR243" s="88">
        <f>(E243+M243+S243+AF243+AL243)</f>
        <v>2739743</v>
      </c>
      <c r="AS243" s="33"/>
      <c r="AT243" s="88">
        <v>294733</v>
      </c>
      <c r="AU243" s="33"/>
      <c r="AV243" s="84">
        <f>IF($AR243,AT243/$AR243*100,0)</f>
        <v>10.757687856123731</v>
      </c>
      <c r="AW243" s="33"/>
      <c r="AX243" s="88">
        <v>0</v>
      </c>
      <c r="AY243" s="33"/>
      <c r="AZ243" s="84">
        <f>IF($AR243,AX243/$AR243*100,0)</f>
        <v>0</v>
      </c>
      <c r="BA243" s="33"/>
      <c r="BB243" s="88">
        <v>0</v>
      </c>
      <c r="BC243" s="33"/>
      <c r="BD243" s="84">
        <f>IF($AR243,BB243/$AR243*100,0)</f>
        <v>0</v>
      </c>
      <c r="BE243" s="33"/>
      <c r="BF243" s="88">
        <v>6757</v>
      </c>
      <c r="BG243" s="33"/>
      <c r="BH243" s="22">
        <v>3</v>
      </c>
      <c r="BI243" s="33"/>
      <c r="BJ243" s="114">
        <v>6172</v>
      </c>
      <c r="BK243" s="33"/>
      <c r="BL243" s="114">
        <f>IF(E243,$BJ243,0)</f>
        <v>6172</v>
      </c>
      <c r="BM243" s="33"/>
      <c r="BN243" s="114">
        <f>IF(M243,$BJ243,0)</f>
        <v>6172</v>
      </c>
      <c r="BO243" s="33"/>
      <c r="BP243" s="114">
        <f>IF(S243,$BJ243,0)</f>
        <v>0</v>
      </c>
      <c r="BQ243" s="33"/>
      <c r="BR243" s="114">
        <f>IF(AF243,$BJ243,0)</f>
        <v>6172</v>
      </c>
      <c r="BS243" s="33"/>
      <c r="BT243" s="114">
        <f>IF(AL243,$BJ243,0)</f>
        <v>6172</v>
      </c>
    </row>
    <row r="244" spans="1:72" ht="8.85" customHeight="1" x14ac:dyDescent="0.3">
      <c r="A244" s="22">
        <v>4</v>
      </c>
      <c r="B244" s="30"/>
      <c r="C244" s="22" t="s">
        <v>226</v>
      </c>
      <c r="D244" s="33"/>
      <c r="E244" s="88">
        <v>723312</v>
      </c>
      <c r="F244" s="33"/>
      <c r="G244" s="84">
        <f>(E244/$BJ244)</f>
        <v>172.83440860215055</v>
      </c>
      <c r="H244" s="33"/>
      <c r="I244" s="84">
        <f>IF(G$287,G244/G$287*100,0)</f>
        <v>51.99922400452872</v>
      </c>
      <c r="J244" s="33"/>
      <c r="K244" s="88">
        <v>0</v>
      </c>
      <c r="L244" s="33"/>
      <c r="M244" s="88">
        <v>60986</v>
      </c>
      <c r="N244" s="33"/>
      <c r="O244" s="84">
        <f>(M244/$BJ244)</f>
        <v>14.57252090800478</v>
      </c>
      <c r="P244" s="33"/>
      <c r="Q244" s="84">
        <f>IF(O$287,O244/O$287*100,0)</f>
        <v>29.851886567113262</v>
      </c>
      <c r="R244" s="33"/>
      <c r="S244" s="88">
        <v>349</v>
      </c>
      <c r="T244" s="33"/>
      <c r="U244" s="84">
        <f>(S244/$BJ244)</f>
        <v>8.3393070489844678E-2</v>
      </c>
      <c r="V244" s="33"/>
      <c r="W244" s="84">
        <f>IF(U$287,U244/U$287*100,0)</f>
        <v>8578.2317801672634</v>
      </c>
      <c r="X244" s="33"/>
      <c r="Y244" s="88">
        <v>0</v>
      </c>
      <c r="Z244" s="33"/>
      <c r="AA244" s="88">
        <v>0</v>
      </c>
      <c r="AB244" s="33"/>
      <c r="AC244" s="88">
        <v>0</v>
      </c>
      <c r="AD244" s="33"/>
      <c r="AE244" s="33"/>
      <c r="AF244" s="88">
        <v>0</v>
      </c>
      <c r="AG244" s="33"/>
      <c r="AH244" s="84">
        <f>(AF244/$BJ244)</f>
        <v>0</v>
      </c>
      <c r="AI244" s="33"/>
      <c r="AJ244" s="84">
        <f>IF(AH$287,AH244/AH$287*100,0)</f>
        <v>0</v>
      </c>
      <c r="AK244" s="33"/>
      <c r="AL244" s="88">
        <v>0</v>
      </c>
      <c r="AM244" s="33"/>
      <c r="AN244" s="84">
        <f>(AL244/$BJ244)</f>
        <v>0</v>
      </c>
      <c r="AO244" s="33"/>
      <c r="AP244" s="84">
        <f>IF(AN$287,AN244/AN$287*100,0)</f>
        <v>0</v>
      </c>
      <c r="AQ244" s="33"/>
      <c r="AR244" s="88">
        <f>(E244+M244+S244+AF244+AL244)</f>
        <v>784647</v>
      </c>
      <c r="AS244" s="33"/>
      <c r="AT244" s="88">
        <v>123396</v>
      </c>
      <c r="AU244" s="33"/>
      <c r="AV244" s="84">
        <f>IF($AR244,AT244/$AR244*100,0)</f>
        <v>15.726307498786079</v>
      </c>
      <c r="AW244" s="33"/>
      <c r="AX244" s="88">
        <v>3667</v>
      </c>
      <c r="AY244" s="33"/>
      <c r="AZ244" s="84">
        <f>IF($AR244,AX244/$AR244*100,0)</f>
        <v>0.46734391388739138</v>
      </c>
      <c r="BA244" s="33"/>
      <c r="BB244" s="88">
        <v>0</v>
      </c>
      <c r="BC244" s="33"/>
      <c r="BD244" s="84">
        <f>IF($AR244,BB244/$AR244*100,0)</f>
        <v>0</v>
      </c>
      <c r="BE244" s="33"/>
      <c r="BF244" s="88">
        <v>0</v>
      </c>
      <c r="BG244" s="33"/>
      <c r="BH244" s="22">
        <v>4</v>
      </c>
      <c r="BI244" s="33"/>
      <c r="BJ244" s="114">
        <v>4185</v>
      </c>
      <c r="BK244" s="33"/>
      <c r="BL244" s="114">
        <f>IF(E244,$BJ244,0)</f>
        <v>4185</v>
      </c>
      <c r="BM244" s="33"/>
      <c r="BN244" s="114">
        <f>IF(M244,$BJ244,0)</f>
        <v>4185</v>
      </c>
      <c r="BO244" s="33"/>
      <c r="BP244" s="114">
        <f>IF(S244,$BJ244,0)</f>
        <v>4185</v>
      </c>
      <c r="BQ244" s="33"/>
      <c r="BR244" s="114">
        <f>IF(AF244,$BJ244,0)</f>
        <v>0</v>
      </c>
      <c r="BS244" s="33"/>
      <c r="BT244" s="114">
        <f>IF(AL244,$BJ244,0)</f>
        <v>0</v>
      </c>
    </row>
    <row r="245" spans="1:72" ht="8.85" customHeight="1" x14ac:dyDescent="0.3">
      <c r="A245" s="22">
        <v>5</v>
      </c>
      <c r="B245" s="30"/>
      <c r="C245" s="22" t="s">
        <v>227</v>
      </c>
      <c r="D245" s="33"/>
      <c r="E245" s="88">
        <v>1328675</v>
      </c>
      <c r="F245" s="33"/>
      <c r="G245" s="84">
        <f>(E245/$BJ245)</f>
        <v>236.67171357320984</v>
      </c>
      <c r="H245" s="33"/>
      <c r="I245" s="84">
        <f>IF(G$287,G245/G$287*100,0)</f>
        <v>71.205413026048731</v>
      </c>
      <c r="J245" s="33"/>
      <c r="K245" s="88">
        <v>0</v>
      </c>
      <c r="L245" s="33"/>
      <c r="M245" s="88">
        <v>164802</v>
      </c>
      <c r="N245" s="33"/>
      <c r="O245" s="84">
        <f>(M245/$BJ245)</f>
        <v>29.355539722123265</v>
      </c>
      <c r="P245" s="33"/>
      <c r="Q245" s="84">
        <f>IF(O$287,O245/O$287*100,0)</f>
        <v>60.134979214189634</v>
      </c>
      <c r="R245" s="33"/>
      <c r="S245" s="88">
        <v>0</v>
      </c>
      <c r="T245" s="33"/>
      <c r="U245" s="89">
        <f>(S245/$BJ245)</f>
        <v>0</v>
      </c>
      <c r="V245" s="33"/>
      <c r="W245" s="89">
        <f>IF(U$287,U245/U$287*100,0)</f>
        <v>0</v>
      </c>
      <c r="X245" s="33"/>
      <c r="Y245" s="88">
        <v>0</v>
      </c>
      <c r="Z245" s="33"/>
      <c r="AA245" s="88">
        <v>0</v>
      </c>
      <c r="AB245" s="33"/>
      <c r="AC245" s="88">
        <v>0</v>
      </c>
      <c r="AD245" s="33"/>
      <c r="AE245" s="33"/>
      <c r="AF245" s="88">
        <v>62914</v>
      </c>
      <c r="AG245" s="33"/>
      <c r="AH245" s="84">
        <f>(AF245/$BJ245)</f>
        <v>11.206626291414322</v>
      </c>
      <c r="AI245" s="33"/>
      <c r="AJ245" s="84">
        <f>IF(AH$287,AH245/AH$287*100,0)</f>
        <v>49.1641998532426</v>
      </c>
      <c r="AK245" s="33"/>
      <c r="AL245" s="88">
        <v>0</v>
      </c>
      <c r="AM245" s="33"/>
      <c r="AN245" s="84">
        <f>(AL245/$BJ245)</f>
        <v>0</v>
      </c>
      <c r="AO245" s="33"/>
      <c r="AP245" s="84">
        <f>IF(AN$287,AN245/AN$287*100,0)</f>
        <v>0</v>
      </c>
      <c r="AQ245" s="33"/>
      <c r="AR245" s="88">
        <f>(E245+M245+S245+AF245+AL245)</f>
        <v>1556391</v>
      </c>
      <c r="AS245" s="33"/>
      <c r="AT245" s="88">
        <v>19432</v>
      </c>
      <c r="AU245" s="33"/>
      <c r="AV245" s="89">
        <f>IF($AR245,AT245/$AR245*100,0)</f>
        <v>1.248529450504404</v>
      </c>
      <c r="AW245" s="33"/>
      <c r="AX245" s="88">
        <v>11735</v>
      </c>
      <c r="AY245" s="33"/>
      <c r="AZ245" s="89">
        <f>IF($AR245,AX245/$AR245*100,0)</f>
        <v>0.75398791177795299</v>
      </c>
      <c r="BA245" s="33"/>
      <c r="BB245" s="88">
        <v>182594</v>
      </c>
      <c r="BC245" s="33"/>
      <c r="BD245" s="89">
        <f>IF($AR245,BB245/$AR245*100,0)</f>
        <v>11.731884854127273</v>
      </c>
      <c r="BE245" s="33"/>
      <c r="BF245" s="88">
        <v>77833</v>
      </c>
      <c r="BG245" s="33"/>
      <c r="BH245" s="22">
        <v>5</v>
      </c>
      <c r="BI245" s="33"/>
      <c r="BJ245" s="114">
        <v>5614</v>
      </c>
      <c r="BK245" s="33"/>
      <c r="BL245" s="114">
        <f>IF(E245,$BJ245,0)</f>
        <v>5614</v>
      </c>
      <c r="BM245" s="33"/>
      <c r="BN245" s="114">
        <f>IF(M245,$BJ245,0)</f>
        <v>5614</v>
      </c>
      <c r="BO245" s="33"/>
      <c r="BP245" s="114">
        <f>IF(S245,$BJ245,0)</f>
        <v>0</v>
      </c>
      <c r="BQ245" s="33"/>
      <c r="BR245" s="114">
        <f>IF(AF245,$BJ245,0)</f>
        <v>5614</v>
      </c>
      <c r="BS245" s="33"/>
      <c r="BT245" s="114">
        <f>IF(AL245,$BJ245,0)</f>
        <v>0</v>
      </c>
    </row>
    <row r="246" spans="1:72" ht="8.85" customHeight="1" x14ac:dyDescent="0.3">
      <c r="A246" s="5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41"/>
      <c r="BI246" s="33"/>
      <c r="BJ246" s="39"/>
      <c r="BK246" s="33"/>
      <c r="BL246" s="33"/>
      <c r="BM246" s="33"/>
      <c r="BN246" s="33"/>
      <c r="BO246" s="33"/>
      <c r="BP246" s="33"/>
      <c r="BQ246" s="33"/>
      <c r="BR246" s="33"/>
      <c r="BS246" s="33"/>
      <c r="BT246" s="33"/>
    </row>
    <row r="247" spans="1:72" ht="8.85" customHeight="1" x14ac:dyDescent="0.3">
      <c r="A247" s="22">
        <v>6</v>
      </c>
      <c r="B247" s="30"/>
      <c r="C247" s="22" t="s">
        <v>228</v>
      </c>
      <c r="D247" s="33"/>
      <c r="E247" s="88">
        <v>7679986</v>
      </c>
      <c r="F247" s="33"/>
      <c r="G247" s="84">
        <f>(E247/$BJ247)</f>
        <v>180.19676208352885</v>
      </c>
      <c r="H247" s="33"/>
      <c r="I247" s="84">
        <f>IF(G$287,G247/G$287*100,0)</f>
        <v>54.214272911601213</v>
      </c>
      <c r="J247" s="33"/>
      <c r="K247" s="88">
        <v>0</v>
      </c>
      <c r="L247" s="33"/>
      <c r="M247" s="88">
        <v>2898557</v>
      </c>
      <c r="N247" s="33"/>
      <c r="O247" s="84">
        <f>(M247/$BJ247)</f>
        <v>68.009314875645231</v>
      </c>
      <c r="P247" s="33"/>
      <c r="Q247" s="84">
        <f>IF(O$287,O247/O$287*100,0)</f>
        <v>139.31744315148964</v>
      </c>
      <c r="R247" s="33"/>
      <c r="S247" s="88">
        <v>0</v>
      </c>
      <c r="T247" s="33"/>
      <c r="U247" s="89">
        <f>(S247/$BJ247)</f>
        <v>0</v>
      </c>
      <c r="V247" s="33"/>
      <c r="W247" s="89">
        <f>IF(U$287,U247/U$287*100,0)</f>
        <v>0</v>
      </c>
      <c r="X247" s="33"/>
      <c r="Y247" s="88">
        <v>0</v>
      </c>
      <c r="Z247" s="33"/>
      <c r="AA247" s="88">
        <v>0</v>
      </c>
      <c r="AB247" s="33"/>
      <c r="AC247" s="88">
        <v>0</v>
      </c>
      <c r="AD247" s="33"/>
      <c r="AE247" s="33"/>
      <c r="AF247" s="88">
        <v>0</v>
      </c>
      <c r="AG247" s="33"/>
      <c r="AH247" s="84">
        <f>(AF247/$BJ247)</f>
        <v>0</v>
      </c>
      <c r="AI247" s="33"/>
      <c r="AJ247" s="84">
        <f>IF(AH$287,AH247/AH$287*100,0)</f>
        <v>0</v>
      </c>
      <c r="AK247" s="33"/>
      <c r="AL247" s="88">
        <v>781744</v>
      </c>
      <c r="AM247" s="33"/>
      <c r="AN247" s="84">
        <f>(AL247/$BJ247)</f>
        <v>18.342186766776162</v>
      </c>
      <c r="AO247" s="33"/>
      <c r="AP247" s="84">
        <f>IF(AN$287,AN247/AN$287*100,0)</f>
        <v>79.363350761531336</v>
      </c>
      <c r="AQ247" s="33"/>
      <c r="AR247" s="88">
        <f>(E247+M247+S247+AF247+AL247)</f>
        <v>11360287</v>
      </c>
      <c r="AS247" s="33"/>
      <c r="AT247" s="88">
        <v>227347</v>
      </c>
      <c r="AU247" s="33"/>
      <c r="AV247" s="89">
        <f>IF($AR247,AT247/$AR247*100,0)</f>
        <v>2.0012434545007536</v>
      </c>
      <c r="AW247" s="33"/>
      <c r="AX247" s="88">
        <v>0</v>
      </c>
      <c r="AY247" s="33"/>
      <c r="AZ247" s="89">
        <f>IF($AR247,AX247/$AR247*100,0)</f>
        <v>0</v>
      </c>
      <c r="BA247" s="33"/>
      <c r="BB247" s="88">
        <v>0</v>
      </c>
      <c r="BC247" s="33"/>
      <c r="BD247" s="89">
        <f>IF($AR247,BB247/$AR247*100,0)</f>
        <v>0</v>
      </c>
      <c r="BE247" s="33"/>
      <c r="BF247" s="88">
        <v>400481</v>
      </c>
      <c r="BG247" s="33"/>
      <c r="BH247" s="22">
        <v>6</v>
      </c>
      <c r="BI247" s="33"/>
      <c r="BJ247" s="114">
        <v>42620</v>
      </c>
      <c r="BK247" s="33"/>
      <c r="BL247" s="114">
        <f>IF(E247,$BJ247,0)</f>
        <v>42620</v>
      </c>
      <c r="BM247" s="33"/>
      <c r="BN247" s="114">
        <f>IF(M247,$BJ247,0)</f>
        <v>42620</v>
      </c>
      <c r="BO247" s="33"/>
      <c r="BP247" s="114">
        <f>IF(S247,$BJ247,0)</f>
        <v>0</v>
      </c>
      <c r="BQ247" s="33"/>
      <c r="BR247" s="114">
        <f>IF(AF247,$BJ247,0)</f>
        <v>0</v>
      </c>
      <c r="BS247" s="33"/>
      <c r="BT247" s="114">
        <f>IF(AL247,$BJ247,0)</f>
        <v>42620</v>
      </c>
    </row>
    <row r="248" spans="1:72" ht="8.85" customHeight="1" x14ac:dyDescent="0.3">
      <c r="A248" s="22">
        <v>7</v>
      </c>
      <c r="B248" s="30"/>
      <c r="C248" s="22" t="s">
        <v>229</v>
      </c>
      <c r="D248" s="33"/>
      <c r="E248" s="88">
        <v>1059160</v>
      </c>
      <c r="F248" s="33"/>
      <c r="G248" s="84">
        <f>(E248/$BJ248)</f>
        <v>292.50483291908313</v>
      </c>
      <c r="H248" s="33"/>
      <c r="I248" s="84">
        <f>IF(G$287,G248/G$287*100,0)</f>
        <v>88.003450541950684</v>
      </c>
      <c r="J248" s="33"/>
      <c r="K248" s="88">
        <v>0</v>
      </c>
      <c r="L248" s="33"/>
      <c r="M248" s="88">
        <v>175793</v>
      </c>
      <c r="N248" s="33"/>
      <c r="O248" s="84">
        <f>(M248/$BJ248)</f>
        <v>48.548191107428885</v>
      </c>
      <c r="P248" s="33"/>
      <c r="Q248" s="84">
        <f>IF(O$287,O248/O$287*100,0)</f>
        <v>99.451227630863698</v>
      </c>
      <c r="R248" s="33"/>
      <c r="S248" s="88">
        <v>0</v>
      </c>
      <c r="T248" s="33"/>
      <c r="U248" s="89">
        <f>(S248/$BJ248)</f>
        <v>0</v>
      </c>
      <c r="V248" s="33"/>
      <c r="W248" s="89">
        <f>IF(U$287,U248/U$287*100,0)</f>
        <v>0</v>
      </c>
      <c r="X248" s="33"/>
      <c r="Y248" s="88">
        <v>0</v>
      </c>
      <c r="Z248" s="33"/>
      <c r="AA248" s="88">
        <v>0</v>
      </c>
      <c r="AB248" s="33"/>
      <c r="AC248" s="88">
        <v>0</v>
      </c>
      <c r="AD248" s="33"/>
      <c r="AE248" s="33"/>
      <c r="AF248" s="88">
        <v>0</v>
      </c>
      <c r="AG248" s="33"/>
      <c r="AH248" s="84">
        <f>(AF248/$BJ248)</f>
        <v>0</v>
      </c>
      <c r="AI248" s="33"/>
      <c r="AJ248" s="84">
        <f>IF(AH$287,AH248/AH$287*100,0)</f>
        <v>0</v>
      </c>
      <c r="AK248" s="33"/>
      <c r="AL248" s="88">
        <v>0</v>
      </c>
      <c r="AM248" s="33"/>
      <c r="AN248" s="84">
        <f>(AL248/$BJ248)</f>
        <v>0</v>
      </c>
      <c r="AO248" s="33"/>
      <c r="AP248" s="84">
        <f>IF(AN$287,AN248/AN$287*100,0)</f>
        <v>0</v>
      </c>
      <c r="AQ248" s="33"/>
      <c r="AR248" s="88">
        <f>(E248+M248+S248+AF248+AL248)</f>
        <v>1234953</v>
      </c>
      <c r="AS248" s="33"/>
      <c r="AT248" s="88">
        <v>128040</v>
      </c>
      <c r="AU248" s="33"/>
      <c r="AV248" s="89">
        <f>IF($AR248,AT248/$AR248*100,0)</f>
        <v>10.368005907917144</v>
      </c>
      <c r="AW248" s="33"/>
      <c r="AX248" s="88">
        <v>64660</v>
      </c>
      <c r="AY248" s="33"/>
      <c r="AZ248" s="89">
        <f>IF($AR248,AX248/$AR248*100,0)</f>
        <v>5.2358267885498471</v>
      </c>
      <c r="BA248" s="33"/>
      <c r="BB248" s="88">
        <v>0</v>
      </c>
      <c r="BC248" s="33"/>
      <c r="BD248" s="89">
        <f>IF($AR248,BB248/$AR248*100,0)</f>
        <v>0</v>
      </c>
      <c r="BE248" s="33"/>
      <c r="BF248" s="88">
        <v>13888</v>
      </c>
      <c r="BG248" s="33"/>
      <c r="BH248" s="22">
        <v>7</v>
      </c>
      <c r="BI248" s="33"/>
      <c r="BJ248" s="114">
        <v>3621</v>
      </c>
      <c r="BK248" s="33"/>
      <c r="BL248" s="114">
        <f>IF(E248,$BJ248,0)</f>
        <v>3621</v>
      </c>
      <c r="BM248" s="33"/>
      <c r="BN248" s="114">
        <f>IF(M248,$BJ248,0)</f>
        <v>3621</v>
      </c>
      <c r="BO248" s="33"/>
      <c r="BP248" s="114">
        <f>IF(S248,$BJ248,0)</f>
        <v>0</v>
      </c>
      <c r="BQ248" s="33"/>
      <c r="BR248" s="114">
        <f>IF(AF248,$BJ248,0)</f>
        <v>0</v>
      </c>
      <c r="BS248" s="33"/>
      <c r="BT248" s="114">
        <f>IF(AL248,$BJ248,0)</f>
        <v>0</v>
      </c>
    </row>
    <row r="249" spans="1:72" ht="8.85" customHeight="1" x14ac:dyDescent="0.3">
      <c r="A249" s="22">
        <v>8</v>
      </c>
      <c r="B249" s="30"/>
      <c r="C249" s="22" t="s">
        <v>230</v>
      </c>
      <c r="D249" s="33"/>
      <c r="E249" s="88">
        <v>1794458</v>
      </c>
      <c r="F249" s="33"/>
      <c r="G249" s="84">
        <f>(E249/$BJ249)</f>
        <v>329.62123438648052</v>
      </c>
      <c r="H249" s="33"/>
      <c r="I249" s="84">
        <f>IF(G$287,G249/G$287*100,0)</f>
        <v>99.170347745782124</v>
      </c>
      <c r="J249" s="33"/>
      <c r="K249" s="88">
        <v>0</v>
      </c>
      <c r="L249" s="33"/>
      <c r="M249" s="88">
        <v>170654</v>
      </c>
      <c r="N249" s="33"/>
      <c r="O249" s="84">
        <f>(M249/$BJ249)</f>
        <v>31.347171197648787</v>
      </c>
      <c r="P249" s="33"/>
      <c r="Q249" s="84">
        <f>IF(O$287,O249/O$287*100,0)</f>
        <v>64.214846881987725</v>
      </c>
      <c r="R249" s="33"/>
      <c r="S249" s="88">
        <v>0</v>
      </c>
      <c r="T249" s="33"/>
      <c r="U249" s="89">
        <f>(S249/$BJ249)</f>
        <v>0</v>
      </c>
      <c r="V249" s="33"/>
      <c r="W249" s="89">
        <f>IF(U$287,U249/U$287*100,0)</f>
        <v>0</v>
      </c>
      <c r="X249" s="33"/>
      <c r="Y249" s="88">
        <v>0</v>
      </c>
      <c r="Z249" s="33"/>
      <c r="AA249" s="88">
        <v>0</v>
      </c>
      <c r="AB249" s="33"/>
      <c r="AC249" s="88">
        <v>0</v>
      </c>
      <c r="AD249" s="33"/>
      <c r="AE249" s="33"/>
      <c r="AF249" s="88">
        <v>126846</v>
      </c>
      <c r="AG249" s="33"/>
      <c r="AH249" s="84">
        <f>(AF249/$BJ249)</f>
        <v>23.300146950771492</v>
      </c>
      <c r="AI249" s="33"/>
      <c r="AJ249" s="84">
        <f>IF(AH$287,AH249/AH$287*100,0)</f>
        <v>102.21926309573404</v>
      </c>
      <c r="AK249" s="33"/>
      <c r="AL249" s="88">
        <v>0</v>
      </c>
      <c r="AM249" s="33"/>
      <c r="AN249" s="84">
        <f>(AL249/$BJ249)</f>
        <v>0</v>
      </c>
      <c r="AO249" s="33"/>
      <c r="AP249" s="84">
        <f>IF(AN$287,AN249/AN$287*100,0)</f>
        <v>0</v>
      </c>
      <c r="AQ249" s="33"/>
      <c r="AR249" s="88">
        <f>(E249+M249+S249+AF249+AL249)</f>
        <v>2091958</v>
      </c>
      <c r="AS249" s="33"/>
      <c r="AT249" s="88">
        <v>191444</v>
      </c>
      <c r="AU249" s="33"/>
      <c r="AV249" s="89">
        <f>IF($AR249,AT249/$AR249*100,0)</f>
        <v>9.1514265582769827</v>
      </c>
      <c r="AW249" s="33"/>
      <c r="AX249" s="88">
        <v>5647</v>
      </c>
      <c r="AY249" s="33"/>
      <c r="AZ249" s="89">
        <f>IF($AR249,AX249/$AR249*100,0)</f>
        <v>0.26993849780922941</v>
      </c>
      <c r="BA249" s="33"/>
      <c r="BB249" s="88">
        <v>0</v>
      </c>
      <c r="BC249" s="33"/>
      <c r="BD249" s="89">
        <f>IF($AR249,BB249/$AR249*100,0)</f>
        <v>0</v>
      </c>
      <c r="BE249" s="33"/>
      <c r="BF249" s="88">
        <v>0</v>
      </c>
      <c r="BG249" s="33"/>
      <c r="BH249" s="22">
        <v>8</v>
      </c>
      <c r="BI249" s="33"/>
      <c r="BJ249" s="114">
        <v>5444</v>
      </c>
      <c r="BK249" s="33"/>
      <c r="BL249" s="114">
        <f>IF(E249,$BJ249,0)</f>
        <v>5444</v>
      </c>
      <c r="BM249" s="33"/>
      <c r="BN249" s="114">
        <f>IF(M249,$BJ249,0)</f>
        <v>5444</v>
      </c>
      <c r="BO249" s="33"/>
      <c r="BP249" s="114">
        <f>IF(S249,$BJ249,0)</f>
        <v>0</v>
      </c>
      <c r="BQ249" s="33"/>
      <c r="BR249" s="114">
        <f>IF(AF249,$BJ249,0)</f>
        <v>5444</v>
      </c>
      <c r="BS249" s="33"/>
      <c r="BT249" s="114">
        <f>IF(AL249,$BJ249,0)</f>
        <v>0</v>
      </c>
    </row>
    <row r="250" spans="1:72" ht="8.85" customHeight="1" x14ac:dyDescent="0.3">
      <c r="A250" s="22">
        <v>9</v>
      </c>
      <c r="B250" s="30"/>
      <c r="C250" s="22" t="s">
        <v>231</v>
      </c>
      <c r="D250" s="33"/>
      <c r="E250" s="88">
        <v>738286</v>
      </c>
      <c r="F250" s="33"/>
      <c r="G250" s="84">
        <f>(E250/$BJ250)</f>
        <v>130.80900070871724</v>
      </c>
      <c r="H250" s="33"/>
      <c r="I250" s="84">
        <f>IF(G$287,G250/G$287*100,0)</f>
        <v>39.355395633740201</v>
      </c>
      <c r="J250" s="33"/>
      <c r="K250" s="88">
        <v>0</v>
      </c>
      <c r="L250" s="33"/>
      <c r="M250" s="88">
        <v>30544</v>
      </c>
      <c r="N250" s="33"/>
      <c r="O250" s="84">
        <f>(M250/$BJ250)</f>
        <v>5.4117647058823533</v>
      </c>
      <c r="P250" s="33"/>
      <c r="Q250" s="84">
        <f>IF(O$287,O250/O$287*100,0)</f>
        <v>11.08602877619931</v>
      </c>
      <c r="R250" s="33"/>
      <c r="S250" s="88">
        <v>0</v>
      </c>
      <c r="T250" s="33"/>
      <c r="U250" s="89">
        <f>(S250/$BJ250)</f>
        <v>0</v>
      </c>
      <c r="V250" s="33"/>
      <c r="W250" s="89">
        <f>IF(U$287,U250/U$287*100,0)</f>
        <v>0</v>
      </c>
      <c r="X250" s="33"/>
      <c r="Y250" s="88">
        <v>0</v>
      </c>
      <c r="Z250" s="33"/>
      <c r="AA250" s="88">
        <v>0</v>
      </c>
      <c r="AB250" s="33"/>
      <c r="AC250" s="88">
        <v>0</v>
      </c>
      <c r="AD250" s="33"/>
      <c r="AE250" s="33"/>
      <c r="AF250" s="88">
        <v>0</v>
      </c>
      <c r="AG250" s="33"/>
      <c r="AH250" s="84">
        <f>(AF250/$BJ250)</f>
        <v>0</v>
      </c>
      <c r="AI250" s="33"/>
      <c r="AJ250" s="84">
        <f>IF(AH$287,AH250/AH$287*100,0)</f>
        <v>0</v>
      </c>
      <c r="AK250" s="33"/>
      <c r="AL250" s="88">
        <v>0</v>
      </c>
      <c r="AM250" s="33"/>
      <c r="AN250" s="84">
        <f>(AL250/$BJ250)</f>
        <v>0</v>
      </c>
      <c r="AO250" s="33"/>
      <c r="AP250" s="84">
        <f>IF(AN$287,AN250/AN$287*100,0)</f>
        <v>0</v>
      </c>
      <c r="AQ250" s="33"/>
      <c r="AR250" s="88">
        <f>(E250+M250+S250+AF250+AL250)</f>
        <v>768830</v>
      </c>
      <c r="AS250" s="33"/>
      <c r="AT250" s="88">
        <v>135928</v>
      </c>
      <c r="AU250" s="33"/>
      <c r="AV250" s="89">
        <f>IF($AR250,AT250/$AR250*100,0)</f>
        <v>17.679851202476492</v>
      </c>
      <c r="AW250" s="33"/>
      <c r="AX250" s="88">
        <v>0</v>
      </c>
      <c r="AY250" s="33"/>
      <c r="AZ250" s="89">
        <f>IF($AR250,AX250/$AR250*100,0)</f>
        <v>0</v>
      </c>
      <c r="BA250" s="33"/>
      <c r="BB250" s="88">
        <v>0</v>
      </c>
      <c r="BC250" s="33"/>
      <c r="BD250" s="89">
        <f>IF($AR250,BB250/$AR250*100,0)</f>
        <v>0</v>
      </c>
      <c r="BE250" s="33"/>
      <c r="BF250" s="88">
        <v>0</v>
      </c>
      <c r="BG250" s="33"/>
      <c r="BH250" s="22">
        <v>9</v>
      </c>
      <c r="BI250" s="33"/>
      <c r="BJ250" s="114">
        <v>5644</v>
      </c>
      <c r="BK250" s="33"/>
      <c r="BL250" s="114">
        <f>IF(E250,$BJ250,0)</f>
        <v>5644</v>
      </c>
      <c r="BM250" s="33"/>
      <c r="BN250" s="114">
        <f>IF(M250,$BJ250,0)</f>
        <v>5644</v>
      </c>
      <c r="BO250" s="33"/>
      <c r="BP250" s="114">
        <f>IF(S250,$BJ250,0)</f>
        <v>0</v>
      </c>
      <c r="BQ250" s="33"/>
      <c r="BR250" s="114">
        <f>IF(AF250,$BJ250,0)</f>
        <v>0</v>
      </c>
      <c r="BS250" s="33"/>
      <c r="BT250" s="114">
        <f>IF(AL250,$BJ250,0)</f>
        <v>0</v>
      </c>
    </row>
    <row r="251" spans="1:72" ht="8.85" customHeight="1" x14ac:dyDescent="0.3">
      <c r="A251" s="22">
        <v>10</v>
      </c>
      <c r="B251" s="30"/>
      <c r="C251" s="22" t="s">
        <v>232</v>
      </c>
      <c r="D251" s="33"/>
      <c r="E251" s="88">
        <v>546566</v>
      </c>
      <c r="F251" s="33"/>
      <c r="G251" s="84">
        <f>(E251/$BJ251)</f>
        <v>148.08073692766189</v>
      </c>
      <c r="H251" s="33"/>
      <c r="I251" s="84">
        <f>IF(G$287,G251/G$287*100,0)</f>
        <v>44.551796557953267</v>
      </c>
      <c r="J251" s="33"/>
      <c r="K251" s="88">
        <v>0</v>
      </c>
      <c r="L251" s="33"/>
      <c r="M251" s="88">
        <v>42776</v>
      </c>
      <c r="N251" s="33"/>
      <c r="O251" s="84">
        <f>(M251/$BJ251)</f>
        <v>11.589271200216743</v>
      </c>
      <c r="P251" s="33"/>
      <c r="Q251" s="84">
        <f>IF(O$287,O251/O$287*100,0)</f>
        <v>23.740683677752958</v>
      </c>
      <c r="R251" s="33"/>
      <c r="S251" s="88">
        <v>0</v>
      </c>
      <c r="T251" s="33"/>
      <c r="U251" s="89">
        <f>(S251/$BJ251)</f>
        <v>0</v>
      </c>
      <c r="V251" s="33"/>
      <c r="W251" s="89">
        <f>IF(U$287,U251/U$287*100,0)</f>
        <v>0</v>
      </c>
      <c r="X251" s="33"/>
      <c r="Y251" s="88">
        <v>0</v>
      </c>
      <c r="Z251" s="33"/>
      <c r="AA251" s="88">
        <v>0</v>
      </c>
      <c r="AB251" s="33"/>
      <c r="AC251" s="88">
        <v>0</v>
      </c>
      <c r="AD251" s="33"/>
      <c r="AE251" s="33"/>
      <c r="AF251" s="88">
        <v>0</v>
      </c>
      <c r="AG251" s="33"/>
      <c r="AH251" s="84">
        <f>(AF251/$BJ251)</f>
        <v>0</v>
      </c>
      <c r="AI251" s="33"/>
      <c r="AJ251" s="84">
        <f>IF(AH$287,AH251/AH$287*100,0)</f>
        <v>0</v>
      </c>
      <c r="AK251" s="33"/>
      <c r="AL251" s="88">
        <v>0</v>
      </c>
      <c r="AM251" s="33"/>
      <c r="AN251" s="84">
        <f>(AL251/$BJ251)</f>
        <v>0</v>
      </c>
      <c r="AO251" s="33"/>
      <c r="AP251" s="84">
        <f>IF(AN$287,AN251/AN$287*100,0)</f>
        <v>0</v>
      </c>
      <c r="AQ251" s="33"/>
      <c r="AR251" s="88">
        <f>(E251+M251+S251+AF251+AL251)</f>
        <v>589342</v>
      </c>
      <c r="AS251" s="33"/>
      <c r="AT251" s="88">
        <v>75704</v>
      </c>
      <c r="AU251" s="33"/>
      <c r="AV251" s="89">
        <f>IF($AR251,AT251/$AR251*100,0)</f>
        <v>12.845512452871169</v>
      </c>
      <c r="AW251" s="33"/>
      <c r="AX251" s="88">
        <v>2880</v>
      </c>
      <c r="AY251" s="33"/>
      <c r="AZ251" s="89">
        <f>IF($AR251,AX251/$AR251*100,0)</f>
        <v>0.48868059632607214</v>
      </c>
      <c r="BA251" s="33"/>
      <c r="BB251" s="88">
        <v>0</v>
      </c>
      <c r="BC251" s="33"/>
      <c r="BD251" s="89">
        <f>IF($AR251,BB251/$AR251*100,0)</f>
        <v>0</v>
      </c>
      <c r="BE251" s="33"/>
      <c r="BF251" s="88">
        <v>0</v>
      </c>
      <c r="BG251" s="33"/>
      <c r="BH251" s="22">
        <v>10</v>
      </c>
      <c r="BI251" s="33"/>
      <c r="BJ251" s="114">
        <v>3691</v>
      </c>
      <c r="BK251" s="33"/>
      <c r="BL251" s="114">
        <f>IF(E251,$BJ251,0)</f>
        <v>3691</v>
      </c>
      <c r="BM251" s="33"/>
      <c r="BN251" s="114">
        <f>IF(M251,$BJ251,0)</f>
        <v>3691</v>
      </c>
      <c r="BO251" s="33"/>
      <c r="BP251" s="114">
        <f>IF(S251,$BJ251,0)</f>
        <v>0</v>
      </c>
      <c r="BQ251" s="33"/>
      <c r="BR251" s="114">
        <f>IF(AF251,$BJ251,0)</f>
        <v>0</v>
      </c>
      <c r="BS251" s="33"/>
      <c r="BT251" s="114">
        <f>IF(AL251,$BJ251,0)</f>
        <v>0</v>
      </c>
    </row>
    <row r="252" spans="1:72" ht="8.85" customHeight="1" x14ac:dyDescent="0.3">
      <c r="A252" s="5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41"/>
      <c r="BI252" s="33"/>
      <c r="BJ252" s="39"/>
      <c r="BK252" s="33"/>
      <c r="BL252" s="33"/>
      <c r="BM252" s="33"/>
      <c r="BN252" s="33"/>
      <c r="BO252" s="33"/>
      <c r="BP252" s="33"/>
      <c r="BQ252" s="33"/>
      <c r="BR252" s="33"/>
      <c r="BS252" s="33"/>
      <c r="BT252" s="33"/>
    </row>
    <row r="253" spans="1:72" ht="8.85" customHeight="1" x14ac:dyDescent="0.3">
      <c r="A253" s="22">
        <v>11</v>
      </c>
      <c r="B253" s="30"/>
      <c r="C253" s="22" t="s">
        <v>233</v>
      </c>
      <c r="D253" s="33"/>
      <c r="E253" s="88">
        <v>7101958</v>
      </c>
      <c r="F253" s="33"/>
      <c r="G253" s="84">
        <f>(E253/$BJ253)</f>
        <v>337.52949004324887</v>
      </c>
      <c r="H253" s="33"/>
      <c r="I253" s="84">
        <f>IF(G$287,G253/G$287*100,0)</f>
        <v>101.54963761466453</v>
      </c>
      <c r="J253" s="33"/>
      <c r="K253" s="88">
        <v>0</v>
      </c>
      <c r="L253" s="33"/>
      <c r="M253" s="88">
        <v>2876116</v>
      </c>
      <c r="N253" s="33"/>
      <c r="O253" s="84">
        <f>(M253/$BJ253)</f>
        <v>136.69103179506678</v>
      </c>
      <c r="P253" s="33"/>
      <c r="Q253" s="84">
        <f>IF(O$287,O253/O$287*100,0)</f>
        <v>280.0123054650461</v>
      </c>
      <c r="R253" s="33"/>
      <c r="S253" s="88">
        <v>0</v>
      </c>
      <c r="T253" s="33"/>
      <c r="U253" s="89">
        <f>(S253/$BJ253)</f>
        <v>0</v>
      </c>
      <c r="V253" s="33"/>
      <c r="W253" s="89">
        <f>IF(U$287,U253/U$287*100,0)</f>
        <v>0</v>
      </c>
      <c r="X253" s="33"/>
      <c r="Y253" s="88">
        <v>0</v>
      </c>
      <c r="Z253" s="33"/>
      <c r="AA253" s="88">
        <v>0</v>
      </c>
      <c r="AB253" s="33"/>
      <c r="AC253" s="88">
        <v>0</v>
      </c>
      <c r="AD253" s="33"/>
      <c r="AE253" s="33"/>
      <c r="AF253" s="88">
        <v>456260</v>
      </c>
      <c r="AG253" s="33"/>
      <c r="AH253" s="84">
        <f>(AF253/$BJ253)</f>
        <v>21.68433059265244</v>
      </c>
      <c r="AI253" s="33"/>
      <c r="AJ253" s="84">
        <f>IF(AH$287,AH253/AH$287*100,0)</f>
        <v>95.130571433233897</v>
      </c>
      <c r="AK253" s="33"/>
      <c r="AL253" s="88">
        <v>-396</v>
      </c>
      <c r="AM253" s="33"/>
      <c r="AN253" s="84">
        <f>(AL253/$BJ253)</f>
        <v>-1.8820398270044201E-2</v>
      </c>
      <c r="AO253" s="33"/>
      <c r="AP253" s="84">
        <f>IF(AN$287,AN253/AN$287*100,0)</f>
        <v>-8.1432486124431741E-2</v>
      </c>
      <c r="AQ253" s="33"/>
      <c r="AR253" s="88">
        <f>(E253+M253+S253+AF253+AL253)</f>
        <v>10433938</v>
      </c>
      <c r="AS253" s="33"/>
      <c r="AT253" s="88">
        <v>626854</v>
      </c>
      <c r="AU253" s="33"/>
      <c r="AV253" s="89">
        <f>IF($AR253,AT253/$AR253*100,0)</f>
        <v>6.0078371176827003</v>
      </c>
      <c r="AW253" s="33"/>
      <c r="AX253" s="88">
        <v>76877</v>
      </c>
      <c r="AY253" s="33"/>
      <c r="AZ253" s="89">
        <f>IF($AR253,AX253/$AR253*100,0)</f>
        <v>0.73679755428870675</v>
      </c>
      <c r="BA253" s="33"/>
      <c r="BB253" s="88">
        <v>25561</v>
      </c>
      <c r="BC253" s="33"/>
      <c r="BD253" s="89">
        <f>IF($AR253,BB253/$AR253*100,0)</f>
        <v>0.24497941237527002</v>
      </c>
      <c r="BE253" s="33"/>
      <c r="BF253" s="88">
        <v>894672</v>
      </c>
      <c r="BG253" s="33"/>
      <c r="BH253" s="22">
        <v>11</v>
      </c>
      <c r="BI253" s="33"/>
      <c r="BJ253" s="114">
        <v>21041</v>
      </c>
      <c r="BK253" s="33"/>
      <c r="BL253" s="114">
        <f>IF(E253,$BJ253,0)</f>
        <v>21041</v>
      </c>
      <c r="BM253" s="33"/>
      <c r="BN253" s="114">
        <f>IF(M253,$BJ253,0)</f>
        <v>21041</v>
      </c>
      <c r="BO253" s="33"/>
      <c r="BP253" s="114">
        <f>IF(S253,$BJ253,0)</f>
        <v>0</v>
      </c>
      <c r="BQ253" s="33"/>
      <c r="BR253" s="114">
        <f>IF(AF253,$BJ253,0)</f>
        <v>21041</v>
      </c>
      <c r="BS253" s="33"/>
      <c r="BT253" s="114">
        <f>IF(AL253,$BJ253,0)</f>
        <v>21041</v>
      </c>
    </row>
    <row r="254" spans="1:72" ht="8.85" customHeight="1" x14ac:dyDescent="0.3">
      <c r="A254" s="22">
        <v>12</v>
      </c>
      <c r="B254" s="30"/>
      <c r="C254" s="22" t="s">
        <v>234</v>
      </c>
      <c r="D254" s="33"/>
      <c r="E254" s="88">
        <v>841635</v>
      </c>
      <c r="F254" s="33"/>
      <c r="G254" s="84">
        <f>(E254/$BJ254)</f>
        <v>216.69284243048403</v>
      </c>
      <c r="H254" s="33"/>
      <c r="I254" s="84">
        <f>IF(G$287,G254/G$287*100,0)</f>
        <v>65.194539356213483</v>
      </c>
      <c r="J254" s="33"/>
      <c r="K254" s="88">
        <v>0</v>
      </c>
      <c r="L254" s="33"/>
      <c r="M254" s="88">
        <v>239974</v>
      </c>
      <c r="N254" s="33"/>
      <c r="O254" s="84">
        <f>(M254/$BJ254)</f>
        <v>61.785272914521116</v>
      </c>
      <c r="P254" s="33"/>
      <c r="Q254" s="84">
        <f>IF(O$287,O254/O$287*100,0)</f>
        <v>126.56746009877229</v>
      </c>
      <c r="R254" s="33"/>
      <c r="S254" s="88">
        <v>0</v>
      </c>
      <c r="T254" s="33"/>
      <c r="U254" s="89">
        <f>(S254/$BJ254)</f>
        <v>0</v>
      </c>
      <c r="V254" s="33"/>
      <c r="W254" s="89">
        <f>IF(U$287,U254/U$287*100,0)</f>
        <v>0</v>
      </c>
      <c r="X254" s="33"/>
      <c r="Y254" s="88">
        <v>0</v>
      </c>
      <c r="Z254" s="33"/>
      <c r="AA254" s="88">
        <v>0</v>
      </c>
      <c r="AB254" s="33"/>
      <c r="AC254" s="88">
        <v>0</v>
      </c>
      <c r="AD254" s="33"/>
      <c r="AE254" s="33"/>
      <c r="AF254" s="88">
        <v>0</v>
      </c>
      <c r="AG254" s="33"/>
      <c r="AH254" s="84">
        <f>(AF254/$BJ254)</f>
        <v>0</v>
      </c>
      <c r="AI254" s="33"/>
      <c r="AJ254" s="84">
        <f>IF(AH$287,AH254/AH$287*100,0)</f>
        <v>0</v>
      </c>
      <c r="AK254" s="33"/>
      <c r="AL254" s="88">
        <v>0</v>
      </c>
      <c r="AM254" s="33"/>
      <c r="AN254" s="84">
        <f>(AL254/$BJ254)</f>
        <v>0</v>
      </c>
      <c r="AO254" s="33"/>
      <c r="AP254" s="84">
        <f>IF(AN$287,AN254/AN$287*100,0)</f>
        <v>0</v>
      </c>
      <c r="AQ254" s="33"/>
      <c r="AR254" s="88">
        <f>(E254+M254+S254+AF254+AL254)</f>
        <v>1081609</v>
      </c>
      <c r="AS254" s="33"/>
      <c r="AT254" s="88">
        <v>216984</v>
      </c>
      <c r="AU254" s="33"/>
      <c r="AV254" s="89">
        <f>IF($AR254,AT254/$AR254*100,0)</f>
        <v>20.061223602984075</v>
      </c>
      <c r="AW254" s="33"/>
      <c r="AX254" s="88">
        <v>0</v>
      </c>
      <c r="AY254" s="33"/>
      <c r="AZ254" s="89">
        <f>IF($AR254,AX254/$AR254*100,0)</f>
        <v>0</v>
      </c>
      <c r="BA254" s="33"/>
      <c r="BB254" s="88">
        <v>0</v>
      </c>
      <c r="BC254" s="33"/>
      <c r="BD254" s="89">
        <f>IF($AR254,BB254/$AR254*100,0)</f>
        <v>0</v>
      </c>
      <c r="BE254" s="33"/>
      <c r="BF254" s="88">
        <v>71000</v>
      </c>
      <c r="BG254" s="33"/>
      <c r="BH254" s="22">
        <v>12</v>
      </c>
      <c r="BI254" s="33"/>
      <c r="BJ254" s="114">
        <v>3884</v>
      </c>
      <c r="BK254" s="33"/>
      <c r="BL254" s="114">
        <f>IF(E254,$BJ254,0)</f>
        <v>3884</v>
      </c>
      <c r="BM254" s="33"/>
      <c r="BN254" s="114">
        <f>IF(M254,$BJ254,0)</f>
        <v>3884</v>
      </c>
      <c r="BO254" s="33"/>
      <c r="BP254" s="114">
        <f>IF(S254,$BJ254,0)</f>
        <v>0</v>
      </c>
      <c r="BQ254" s="33"/>
      <c r="BR254" s="114">
        <f>IF(AF254,$BJ254,0)</f>
        <v>0</v>
      </c>
      <c r="BS254" s="33"/>
      <c r="BT254" s="114">
        <f>IF(AL254,$BJ254,0)</f>
        <v>0</v>
      </c>
    </row>
    <row r="255" spans="1:72" ht="8.85" customHeight="1" x14ac:dyDescent="0.3">
      <c r="A255" s="22">
        <v>13</v>
      </c>
      <c r="B255" s="30"/>
      <c r="C255" s="22" t="s">
        <v>235</v>
      </c>
      <c r="D255" s="33"/>
      <c r="E255" s="88">
        <v>891720</v>
      </c>
      <c r="F255" s="33"/>
      <c r="G255" s="84">
        <f>(E255/$BJ255)</f>
        <v>251.75607001693959</v>
      </c>
      <c r="H255" s="33"/>
      <c r="I255" s="84">
        <f>IF(G$287,G255/G$287*100,0)</f>
        <v>75.743715532045798</v>
      </c>
      <c r="J255" s="33"/>
      <c r="K255" s="88">
        <v>0</v>
      </c>
      <c r="L255" s="33"/>
      <c r="M255" s="88">
        <v>111180</v>
      </c>
      <c r="N255" s="33"/>
      <c r="O255" s="84">
        <f>(M255/$BJ255)</f>
        <v>31.389045736871825</v>
      </c>
      <c r="P255" s="33"/>
      <c r="Q255" s="84">
        <f>IF(O$287,O255/O$287*100,0)</f>
        <v>64.300627098247318</v>
      </c>
      <c r="R255" s="33"/>
      <c r="S255" s="88">
        <v>0</v>
      </c>
      <c r="T255" s="33"/>
      <c r="U255" s="89">
        <f>(S255/$BJ255)</f>
        <v>0</v>
      </c>
      <c r="V255" s="33"/>
      <c r="W255" s="89">
        <f>IF(U$287,U255/U$287*100,0)</f>
        <v>0</v>
      </c>
      <c r="X255" s="33"/>
      <c r="Y255" s="88">
        <v>0</v>
      </c>
      <c r="Z255" s="33"/>
      <c r="AA255" s="88">
        <v>0</v>
      </c>
      <c r="AB255" s="33"/>
      <c r="AC255" s="88">
        <v>0</v>
      </c>
      <c r="AD255" s="33"/>
      <c r="AE255" s="33"/>
      <c r="AF255" s="88">
        <v>0</v>
      </c>
      <c r="AG255" s="33"/>
      <c r="AH255" s="84">
        <f>(AF255/$BJ255)</f>
        <v>0</v>
      </c>
      <c r="AI255" s="33"/>
      <c r="AJ255" s="84">
        <f>IF(AH$287,AH255/AH$287*100,0)</f>
        <v>0</v>
      </c>
      <c r="AK255" s="33"/>
      <c r="AL255" s="88">
        <v>336559</v>
      </c>
      <c r="AM255" s="33"/>
      <c r="AN255" s="84">
        <f>(AL255/$BJ255)</f>
        <v>95.019480519480524</v>
      </c>
      <c r="AO255" s="33"/>
      <c r="AP255" s="84">
        <f>IF(AN$287,AN255/AN$287*100,0)</f>
        <v>411.13224162047118</v>
      </c>
      <c r="AQ255" s="33"/>
      <c r="AR255" s="88">
        <f>(E255+M255+S255+AF255+AL255)</f>
        <v>1339459</v>
      </c>
      <c r="AS255" s="33"/>
      <c r="AT255" s="88">
        <v>107290</v>
      </c>
      <c r="AU255" s="33"/>
      <c r="AV255" s="89">
        <f>IF($AR255,AT255/$AR255*100,0)</f>
        <v>8.0099502858990093</v>
      </c>
      <c r="AW255" s="33"/>
      <c r="AX255" s="88">
        <v>0</v>
      </c>
      <c r="AY255" s="33"/>
      <c r="AZ255" s="89">
        <f>IF($AR255,AX255/$AR255*100,0)</f>
        <v>0</v>
      </c>
      <c r="BA255" s="33"/>
      <c r="BB255" s="88">
        <v>0</v>
      </c>
      <c r="BC255" s="33"/>
      <c r="BD255" s="89">
        <f>IF($AR255,BB255/$AR255*100,0)</f>
        <v>0</v>
      </c>
      <c r="BE255" s="33"/>
      <c r="BF255" s="88">
        <v>140399</v>
      </c>
      <c r="BG255" s="33"/>
      <c r="BH255" s="22">
        <v>13</v>
      </c>
      <c r="BI255" s="33"/>
      <c r="BJ255" s="114">
        <v>3542</v>
      </c>
      <c r="BK255" s="33"/>
      <c r="BL255" s="114">
        <f>IF(E255,$BJ255,0)</f>
        <v>3542</v>
      </c>
      <c r="BM255" s="33"/>
      <c r="BN255" s="114">
        <f>IF(M255,$BJ255,0)</f>
        <v>3542</v>
      </c>
      <c r="BO255" s="33"/>
      <c r="BP255" s="114">
        <f>IF(S255,$BJ255,0)</f>
        <v>0</v>
      </c>
      <c r="BQ255" s="33"/>
      <c r="BR255" s="114">
        <f>IF(AF255,$BJ255,0)</f>
        <v>0</v>
      </c>
      <c r="BS255" s="33"/>
      <c r="BT255" s="114">
        <f>IF(AL255,$BJ255,0)</f>
        <v>3542</v>
      </c>
    </row>
    <row r="256" spans="1:72" ht="8.85" customHeight="1" x14ac:dyDescent="0.3">
      <c r="A256" s="22">
        <v>14</v>
      </c>
      <c r="B256" s="30"/>
      <c r="C256" s="22" t="s">
        <v>154</v>
      </c>
      <c r="D256" s="33"/>
      <c r="E256" s="88">
        <v>5167514</v>
      </c>
      <c r="F256" s="33"/>
      <c r="G256" s="84">
        <f>(E256/$BJ256)</f>
        <v>315.49630624580254</v>
      </c>
      <c r="H256" s="33"/>
      <c r="I256" s="84">
        <f>IF(G$287,G256/G$287*100,0)</f>
        <v>94.920700303612747</v>
      </c>
      <c r="J256" s="33"/>
      <c r="K256" s="88">
        <v>0</v>
      </c>
      <c r="L256" s="33"/>
      <c r="M256" s="88">
        <v>0</v>
      </c>
      <c r="N256" s="33"/>
      <c r="O256" s="84">
        <f>(M256/$BJ256)</f>
        <v>0</v>
      </c>
      <c r="P256" s="33"/>
      <c r="Q256" s="84">
        <f>IF(O$287,O256/O$287*100,0)</f>
        <v>0</v>
      </c>
      <c r="R256" s="33"/>
      <c r="S256" s="88">
        <v>0</v>
      </c>
      <c r="T256" s="33"/>
      <c r="U256" s="89">
        <f>(S256/$BJ256)</f>
        <v>0</v>
      </c>
      <c r="V256" s="33"/>
      <c r="W256" s="89">
        <f>IF(U$287,U256/U$287*100,0)</f>
        <v>0</v>
      </c>
      <c r="X256" s="33"/>
      <c r="Y256" s="88">
        <v>0</v>
      </c>
      <c r="Z256" s="33"/>
      <c r="AA256" s="88">
        <v>0</v>
      </c>
      <c r="AB256" s="33"/>
      <c r="AC256" s="88">
        <v>0</v>
      </c>
      <c r="AD256" s="33"/>
      <c r="AE256" s="33"/>
      <c r="AF256" s="88">
        <v>0</v>
      </c>
      <c r="AG256" s="33"/>
      <c r="AH256" s="84">
        <f>(AF256/$BJ256)</f>
        <v>0</v>
      </c>
      <c r="AI256" s="33"/>
      <c r="AJ256" s="84">
        <f>IF(AH$287,AH256/AH$287*100,0)</f>
        <v>0</v>
      </c>
      <c r="AK256" s="33"/>
      <c r="AL256" s="88">
        <v>418088</v>
      </c>
      <c r="AM256" s="33"/>
      <c r="AN256" s="84">
        <f>(AL256/$BJ256)</f>
        <v>25.525856279382136</v>
      </c>
      <c r="AO256" s="33"/>
      <c r="AP256" s="84">
        <f>IF(AN$287,AN256/AN$287*100,0)</f>
        <v>110.44579968286415</v>
      </c>
      <c r="AQ256" s="33"/>
      <c r="AR256" s="88">
        <f>(E256+M256+S256+AF256+AL256)</f>
        <v>5585602</v>
      </c>
      <c r="AS256" s="33"/>
      <c r="AT256" s="88">
        <v>56693</v>
      </c>
      <c r="AU256" s="33"/>
      <c r="AV256" s="89">
        <f>IF($AR256,AT256/$AR256*100,0)</f>
        <v>1.0149845979001011</v>
      </c>
      <c r="AW256" s="33"/>
      <c r="AX256" s="88">
        <v>71542</v>
      </c>
      <c r="AY256" s="33"/>
      <c r="AZ256" s="89">
        <f>IF($AR256,AX256/$AR256*100,0)</f>
        <v>1.2808288166611226</v>
      </c>
      <c r="BA256" s="33"/>
      <c r="BB256" s="88">
        <v>0</v>
      </c>
      <c r="BC256" s="33"/>
      <c r="BD256" s="89">
        <f>IF($AR256,BB256/$AR256*100,0)</f>
        <v>0</v>
      </c>
      <c r="BE256" s="33"/>
      <c r="BF256" s="88">
        <v>0</v>
      </c>
      <c r="BG256" s="33"/>
      <c r="BH256" s="22">
        <v>14</v>
      </c>
      <c r="BI256" s="33"/>
      <c r="BJ256" s="114">
        <v>16379</v>
      </c>
      <c r="BK256" s="33"/>
      <c r="BL256" s="114">
        <f>IF(E256,$BJ256,0)</f>
        <v>16379</v>
      </c>
      <c r="BM256" s="33"/>
      <c r="BN256" s="114">
        <f>IF(M256,$BJ256,0)</f>
        <v>0</v>
      </c>
      <c r="BO256" s="33"/>
      <c r="BP256" s="114">
        <f>IF(S256,$BJ256,0)</f>
        <v>0</v>
      </c>
      <c r="BQ256" s="33"/>
      <c r="BR256" s="114">
        <f>IF(AF256,$BJ256,0)</f>
        <v>0</v>
      </c>
      <c r="BS256" s="33"/>
      <c r="BT256" s="114">
        <f>IF(AL256,$BJ256,0)</f>
        <v>16379</v>
      </c>
    </row>
    <row r="257" spans="1:72" ht="8.85" customHeight="1" x14ac:dyDescent="0.3">
      <c r="A257" s="22">
        <v>15</v>
      </c>
      <c r="B257" s="30"/>
      <c r="C257" s="22" t="s">
        <v>236</v>
      </c>
      <c r="D257" s="33"/>
      <c r="E257" s="88">
        <v>1006750</v>
      </c>
      <c r="F257" s="33"/>
      <c r="G257" s="84">
        <f>(E257/$BJ257)</f>
        <v>202.93287643620238</v>
      </c>
      <c r="H257" s="33"/>
      <c r="I257" s="84">
        <f>IF(G$287,G257/G$287*100,0)</f>
        <v>61.054694982525227</v>
      </c>
      <c r="J257" s="33"/>
      <c r="K257" s="88">
        <v>0</v>
      </c>
      <c r="L257" s="33"/>
      <c r="M257" s="88">
        <v>0</v>
      </c>
      <c r="N257" s="33"/>
      <c r="O257" s="84">
        <f>(M257/$BJ257)</f>
        <v>0</v>
      </c>
      <c r="P257" s="33"/>
      <c r="Q257" s="84">
        <f>IF(O$287,O257/O$287*100,0)</f>
        <v>0</v>
      </c>
      <c r="R257" s="33"/>
      <c r="S257" s="88">
        <v>0</v>
      </c>
      <c r="T257" s="33"/>
      <c r="U257" s="89">
        <f>(S257/$BJ257)</f>
        <v>0</v>
      </c>
      <c r="V257" s="33"/>
      <c r="W257" s="89">
        <f>IF(U$287,U257/U$287*100,0)</f>
        <v>0</v>
      </c>
      <c r="X257" s="33"/>
      <c r="Y257" s="88">
        <v>0</v>
      </c>
      <c r="Z257" s="33"/>
      <c r="AA257" s="88">
        <v>0</v>
      </c>
      <c r="AB257" s="33"/>
      <c r="AC257" s="88">
        <v>0</v>
      </c>
      <c r="AD257" s="33"/>
      <c r="AE257" s="33"/>
      <c r="AF257" s="88">
        <v>0</v>
      </c>
      <c r="AG257" s="33"/>
      <c r="AH257" s="84">
        <f>(AF257/$BJ257)</f>
        <v>0</v>
      </c>
      <c r="AI257" s="33"/>
      <c r="AJ257" s="84">
        <f>IF(AH$287,AH257/AH$287*100,0)</f>
        <v>0</v>
      </c>
      <c r="AK257" s="33"/>
      <c r="AL257" s="88">
        <v>251688</v>
      </c>
      <c r="AM257" s="33"/>
      <c r="AN257" s="84">
        <f>(AL257/$BJ257)</f>
        <v>50.733319895182426</v>
      </c>
      <c r="AO257" s="33"/>
      <c r="AP257" s="84">
        <f>IF(AN$287,AN257/AN$287*100,0)</f>
        <v>219.51397144376674</v>
      </c>
      <c r="AQ257" s="33"/>
      <c r="AR257" s="88">
        <f>(E257+M257+S257+AF257+AL257)</f>
        <v>1258438</v>
      </c>
      <c r="AS257" s="33"/>
      <c r="AT257" s="88">
        <v>180139</v>
      </c>
      <c r="AU257" s="33"/>
      <c r="AV257" s="89">
        <f>IF($AR257,AT257/$AR257*100,0)</f>
        <v>14.314491456869549</v>
      </c>
      <c r="AW257" s="33"/>
      <c r="AX257" s="88">
        <v>4491</v>
      </c>
      <c r="AY257" s="33"/>
      <c r="AZ257" s="89">
        <f>IF($AR257,AX257/$AR257*100,0)</f>
        <v>0.35687097814910229</v>
      </c>
      <c r="BA257" s="33"/>
      <c r="BB257" s="88">
        <v>0</v>
      </c>
      <c r="BC257" s="33"/>
      <c r="BD257" s="89">
        <f>IF($AR257,BB257/$AR257*100,0)</f>
        <v>0</v>
      </c>
      <c r="BE257" s="33"/>
      <c r="BF257" s="88">
        <v>0</v>
      </c>
      <c r="BG257" s="33"/>
      <c r="BH257" s="22">
        <v>15</v>
      </c>
      <c r="BI257" s="33"/>
      <c r="BJ257" s="114">
        <v>4961</v>
      </c>
      <c r="BK257" s="33"/>
      <c r="BL257" s="114">
        <f>IF(E257,$BJ257,0)</f>
        <v>4961</v>
      </c>
      <c r="BM257" s="33"/>
      <c r="BN257" s="114">
        <f>IF(M257,$BJ257,0)</f>
        <v>0</v>
      </c>
      <c r="BO257" s="33"/>
      <c r="BP257" s="114">
        <f>IF(S257,$BJ257,0)</f>
        <v>0</v>
      </c>
      <c r="BQ257" s="33"/>
      <c r="BR257" s="114">
        <f>IF(AF257,$BJ257,0)</f>
        <v>0</v>
      </c>
      <c r="BS257" s="33"/>
      <c r="BT257" s="114">
        <f>IF(AL257,$BJ257,0)</f>
        <v>4961</v>
      </c>
    </row>
    <row r="258" spans="1:72" ht="8.85" customHeight="1" x14ac:dyDescent="0.3">
      <c r="A258" s="5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41"/>
      <c r="BI258" s="33"/>
      <c r="BJ258" s="39"/>
      <c r="BK258" s="33"/>
      <c r="BL258" s="33"/>
      <c r="BM258" s="33"/>
      <c r="BN258" s="33"/>
      <c r="BO258" s="33"/>
      <c r="BP258" s="33"/>
      <c r="BQ258" s="33"/>
      <c r="BR258" s="33"/>
      <c r="BS258" s="33"/>
      <c r="BT258" s="33"/>
    </row>
    <row r="259" spans="1:72" ht="8.85" customHeight="1" x14ac:dyDescent="0.3">
      <c r="A259" s="22">
        <v>16</v>
      </c>
      <c r="B259" s="30"/>
      <c r="C259" s="22" t="s">
        <v>237</v>
      </c>
      <c r="D259" s="33"/>
      <c r="E259" s="88">
        <v>2697454</v>
      </c>
      <c r="F259" s="33"/>
      <c r="G259" s="84">
        <f>(E259/$BJ259)</f>
        <v>328.31718597857838</v>
      </c>
      <c r="H259" s="33"/>
      <c r="I259" s="84">
        <f>IF(G$287,G259/G$287*100,0)</f>
        <v>98.778009751145063</v>
      </c>
      <c r="J259" s="33"/>
      <c r="K259" s="88">
        <v>0</v>
      </c>
      <c r="L259" s="33"/>
      <c r="M259" s="88">
        <v>202045</v>
      </c>
      <c r="N259" s="33"/>
      <c r="O259" s="84">
        <f>(M259/$BJ259)</f>
        <v>24.591650438169424</v>
      </c>
      <c r="P259" s="33"/>
      <c r="Q259" s="84">
        <f>IF(O$287,O259/O$287*100,0)</f>
        <v>50.37612668478554</v>
      </c>
      <c r="R259" s="33"/>
      <c r="S259" s="88">
        <v>0</v>
      </c>
      <c r="T259" s="33"/>
      <c r="U259" s="89">
        <f>(S259/$BJ259)</f>
        <v>0</v>
      </c>
      <c r="V259" s="33"/>
      <c r="W259" s="89">
        <f>IF(U$287,U259/U$287*100,0)</f>
        <v>0</v>
      </c>
      <c r="X259" s="33"/>
      <c r="Y259" s="88">
        <v>0</v>
      </c>
      <c r="Z259" s="33"/>
      <c r="AA259" s="88">
        <v>0</v>
      </c>
      <c r="AB259" s="33"/>
      <c r="AC259" s="88">
        <v>0</v>
      </c>
      <c r="AD259" s="33"/>
      <c r="AE259" s="33"/>
      <c r="AF259" s="88">
        <v>126481</v>
      </c>
      <c r="AG259" s="33"/>
      <c r="AH259" s="84">
        <f>(AF259/$BJ259)</f>
        <v>15.394474196689387</v>
      </c>
      <c r="AI259" s="33"/>
      <c r="AJ259" s="84">
        <f>IF(AH$287,AH259/AH$287*100,0)</f>
        <v>67.536561527127077</v>
      </c>
      <c r="AK259" s="33"/>
      <c r="AL259" s="88">
        <v>1186877</v>
      </c>
      <c r="AM259" s="33"/>
      <c r="AN259" s="84">
        <f>(AL259/$BJ259)</f>
        <v>144.45922590068159</v>
      </c>
      <c r="AO259" s="33"/>
      <c r="AP259" s="84">
        <f>IF(AN$287,AN259/AN$287*100,0)</f>
        <v>625.04914826522304</v>
      </c>
      <c r="AQ259" s="33"/>
      <c r="AR259" s="88">
        <f>(E259+M259+S259+AF259+AL259)</f>
        <v>4212857</v>
      </c>
      <c r="AS259" s="33"/>
      <c r="AT259" s="88">
        <v>372173</v>
      </c>
      <c r="AU259" s="33"/>
      <c r="AV259" s="89">
        <f>IF($AR259,AT259/$AR259*100,0)</f>
        <v>8.8342186786781518</v>
      </c>
      <c r="AW259" s="33"/>
      <c r="AX259" s="88">
        <v>50025</v>
      </c>
      <c r="AY259" s="33"/>
      <c r="AZ259" s="89">
        <f>IF($AR259,AX259/$AR259*100,0)</f>
        <v>1.18743645939086</v>
      </c>
      <c r="BA259" s="33"/>
      <c r="BB259" s="88">
        <v>0</v>
      </c>
      <c r="BC259" s="33"/>
      <c r="BD259" s="89">
        <f>IF($AR259,BB259/$AR259*100,0)</f>
        <v>0</v>
      </c>
      <c r="BE259" s="33"/>
      <c r="BF259" s="88">
        <v>0</v>
      </c>
      <c r="BG259" s="33"/>
      <c r="BH259" s="22">
        <v>16</v>
      </c>
      <c r="BI259" s="33"/>
      <c r="BJ259" s="114">
        <v>8216</v>
      </c>
      <c r="BK259" s="33"/>
      <c r="BL259" s="114">
        <f>IF(E259,$BJ259,0)</f>
        <v>8216</v>
      </c>
      <c r="BM259" s="33"/>
      <c r="BN259" s="114">
        <f>IF(M259,$BJ259,0)</f>
        <v>8216</v>
      </c>
      <c r="BO259" s="33"/>
      <c r="BP259" s="114">
        <f>IF(S259,$BJ259,0)</f>
        <v>0</v>
      </c>
      <c r="BQ259" s="33"/>
      <c r="BR259" s="114">
        <f>IF(AF259,$BJ259,0)</f>
        <v>8216</v>
      </c>
      <c r="BS259" s="33"/>
      <c r="BT259" s="114">
        <f>IF(AL259,$BJ259,0)</f>
        <v>8216</v>
      </c>
    </row>
    <row r="260" spans="1:72" ht="8.85" customHeight="1" x14ac:dyDescent="0.3">
      <c r="A260" s="22">
        <v>17</v>
      </c>
      <c r="B260" s="30"/>
      <c r="C260" s="22" t="s">
        <v>238</v>
      </c>
      <c r="D260" s="33"/>
      <c r="E260" s="88">
        <v>11482129</v>
      </c>
      <c r="F260" s="33"/>
      <c r="G260" s="84">
        <f>(E260/$BJ260)</f>
        <v>795.16128808864266</v>
      </c>
      <c r="H260" s="33"/>
      <c r="I260" s="84">
        <f>IF(G$287,G260/G$287*100,0)</f>
        <v>239.23343895155637</v>
      </c>
      <c r="J260" s="33"/>
      <c r="K260" s="88">
        <v>0</v>
      </c>
      <c r="L260" s="33"/>
      <c r="M260" s="88">
        <v>0</v>
      </c>
      <c r="N260" s="33"/>
      <c r="O260" s="84">
        <f>(M260/$BJ260)</f>
        <v>0</v>
      </c>
      <c r="P260" s="33"/>
      <c r="Q260" s="84">
        <f>IF(O$287,O260/O$287*100,0)</f>
        <v>0</v>
      </c>
      <c r="R260" s="33"/>
      <c r="S260" s="88">
        <v>0</v>
      </c>
      <c r="T260" s="33"/>
      <c r="U260" s="89">
        <f>(S260/$BJ260)</f>
        <v>0</v>
      </c>
      <c r="V260" s="33"/>
      <c r="W260" s="89">
        <f>IF(U$287,U260/U$287*100,0)</f>
        <v>0</v>
      </c>
      <c r="X260" s="33"/>
      <c r="Y260" s="88">
        <v>0</v>
      </c>
      <c r="Z260" s="33"/>
      <c r="AA260" s="88">
        <v>0</v>
      </c>
      <c r="AB260" s="33"/>
      <c r="AC260" s="88">
        <v>0</v>
      </c>
      <c r="AD260" s="33"/>
      <c r="AE260" s="33"/>
      <c r="AF260" s="88">
        <v>0</v>
      </c>
      <c r="AG260" s="33"/>
      <c r="AH260" s="84">
        <f>(AF260/$BJ260)</f>
        <v>0</v>
      </c>
      <c r="AI260" s="33"/>
      <c r="AJ260" s="84">
        <f>IF(AH$287,AH260/AH$287*100,0)</f>
        <v>0</v>
      </c>
      <c r="AK260" s="33"/>
      <c r="AL260" s="88">
        <v>0</v>
      </c>
      <c r="AM260" s="33"/>
      <c r="AN260" s="84">
        <f>(AL260/$BJ260)</f>
        <v>0</v>
      </c>
      <c r="AO260" s="33"/>
      <c r="AP260" s="84">
        <f>IF(AN$287,AN260/AN$287*100,0)</f>
        <v>0</v>
      </c>
      <c r="AQ260" s="33"/>
      <c r="AR260" s="88">
        <f>(E260+M260+S260+AF260+AL260)</f>
        <v>11482129</v>
      </c>
      <c r="AS260" s="33"/>
      <c r="AT260" s="88">
        <v>0</v>
      </c>
      <c r="AU260" s="33"/>
      <c r="AV260" s="89">
        <f>IF($AR260,AT260/$AR260*100,0)</f>
        <v>0</v>
      </c>
      <c r="AW260" s="33"/>
      <c r="AX260" s="88">
        <v>0</v>
      </c>
      <c r="AY260" s="33"/>
      <c r="AZ260" s="89">
        <f>IF($AR260,AX260/$AR260*100,0)</f>
        <v>0</v>
      </c>
      <c r="BA260" s="33"/>
      <c r="BB260" s="88">
        <v>0</v>
      </c>
      <c r="BC260" s="33"/>
      <c r="BD260" s="89">
        <f>IF($AR260,BB260/$AR260*100,0)</f>
        <v>0</v>
      </c>
      <c r="BE260" s="33"/>
      <c r="BF260" s="88">
        <v>0</v>
      </c>
      <c r="BG260" s="33"/>
      <c r="BH260" s="22">
        <v>17</v>
      </c>
      <c r="BI260" s="33"/>
      <c r="BJ260" s="114">
        <v>14440</v>
      </c>
      <c r="BK260" s="33"/>
      <c r="BL260" s="114">
        <f>IF(E260,$BJ260,0)</f>
        <v>14440</v>
      </c>
      <c r="BM260" s="33"/>
      <c r="BN260" s="114">
        <f>IF(M260,$BJ260,0)</f>
        <v>0</v>
      </c>
      <c r="BO260" s="33"/>
      <c r="BP260" s="114">
        <f>IF(S260,$BJ260,0)</f>
        <v>0</v>
      </c>
      <c r="BQ260" s="33"/>
      <c r="BR260" s="114">
        <f>IF(AF260,$BJ260,0)</f>
        <v>0</v>
      </c>
      <c r="BS260" s="33"/>
      <c r="BT260" s="114">
        <f>IF(AL260,$BJ260,0)</f>
        <v>0</v>
      </c>
    </row>
    <row r="261" spans="1:72" ht="8.85" customHeight="1" x14ac:dyDescent="0.3">
      <c r="A261" s="22">
        <v>18</v>
      </c>
      <c r="B261" s="30"/>
      <c r="C261" s="22" t="s">
        <v>239</v>
      </c>
      <c r="D261" s="33"/>
      <c r="E261" s="88">
        <v>10751683</v>
      </c>
      <c r="F261" s="33"/>
      <c r="G261" s="84">
        <f>(E261/$BJ261)</f>
        <v>461.60411300017171</v>
      </c>
      <c r="H261" s="33"/>
      <c r="I261" s="84">
        <f>IF(G$287,G261/G$287*100,0)</f>
        <v>138.87891807794256</v>
      </c>
      <c r="J261" s="33"/>
      <c r="K261" s="88">
        <v>0</v>
      </c>
      <c r="L261" s="33"/>
      <c r="M261" s="88">
        <v>80621</v>
      </c>
      <c r="N261" s="33"/>
      <c r="O261" s="84">
        <f>(M261/$BJ261)</f>
        <v>3.4613171904516573</v>
      </c>
      <c r="P261" s="33"/>
      <c r="Q261" s="84">
        <f>IF(O$287,O261/O$287*100,0)</f>
        <v>7.0905266696446425</v>
      </c>
      <c r="R261" s="33"/>
      <c r="S261" s="88">
        <v>0</v>
      </c>
      <c r="T261" s="33"/>
      <c r="U261" s="89">
        <f>(S261/$BJ261)</f>
        <v>0</v>
      </c>
      <c r="V261" s="33"/>
      <c r="W261" s="89">
        <f>IF(U$287,U261/U$287*100,0)</f>
        <v>0</v>
      </c>
      <c r="X261" s="33"/>
      <c r="Y261" s="88">
        <v>0</v>
      </c>
      <c r="Z261" s="33"/>
      <c r="AA261" s="88">
        <v>0</v>
      </c>
      <c r="AB261" s="33"/>
      <c r="AC261" s="88">
        <v>0</v>
      </c>
      <c r="AD261" s="33"/>
      <c r="AE261" s="33"/>
      <c r="AF261" s="88">
        <v>449542</v>
      </c>
      <c r="AG261" s="33"/>
      <c r="AH261" s="84">
        <f>(AF261/$BJ261)</f>
        <v>19.30027477245406</v>
      </c>
      <c r="AI261" s="33"/>
      <c r="AJ261" s="84">
        <f>IF(AH$287,AH261/AH$287*100,0)</f>
        <v>84.671563186004562</v>
      </c>
      <c r="AK261" s="33"/>
      <c r="AL261" s="88">
        <v>0</v>
      </c>
      <c r="AM261" s="33"/>
      <c r="AN261" s="84">
        <f>(AL261/$BJ261)</f>
        <v>0</v>
      </c>
      <c r="AO261" s="33"/>
      <c r="AP261" s="84">
        <f>IF(AN$287,AN261/AN$287*100,0)</f>
        <v>0</v>
      </c>
      <c r="AQ261" s="33"/>
      <c r="AR261" s="88">
        <f>(E261+M261+S261+AF261+AL261)</f>
        <v>11281846</v>
      </c>
      <c r="AS261" s="33"/>
      <c r="AT261" s="88">
        <v>120621</v>
      </c>
      <c r="AU261" s="33"/>
      <c r="AV261" s="89">
        <f>IF($AR261,AT261/$AR261*100,0)</f>
        <v>1.0691601356728322</v>
      </c>
      <c r="AW261" s="33"/>
      <c r="AX261" s="88">
        <v>53850</v>
      </c>
      <c r="AY261" s="33"/>
      <c r="AZ261" s="89">
        <f>IF($AR261,AX261/$AR261*100,0)</f>
        <v>0.47731550315435972</v>
      </c>
      <c r="BA261" s="33"/>
      <c r="BB261" s="88">
        <v>82092</v>
      </c>
      <c r="BC261" s="33"/>
      <c r="BD261" s="89">
        <f>IF($AR261,BB261/$AR261*100,0)</f>
        <v>0.72764687622929791</v>
      </c>
      <c r="BE261" s="33"/>
      <c r="BF261" s="88">
        <v>0</v>
      </c>
      <c r="BG261" s="33"/>
      <c r="BH261" s="22">
        <v>18</v>
      </c>
      <c r="BI261" s="33"/>
      <c r="BJ261" s="114">
        <v>23292</v>
      </c>
      <c r="BK261" s="33"/>
      <c r="BL261" s="114">
        <f>IF(E261,$BJ261,0)</f>
        <v>23292</v>
      </c>
      <c r="BM261" s="33"/>
      <c r="BN261" s="114">
        <f>IF(M261,$BJ261,0)</f>
        <v>23292</v>
      </c>
      <c r="BO261" s="33"/>
      <c r="BP261" s="114">
        <f>IF(S261,$BJ261,0)</f>
        <v>0</v>
      </c>
      <c r="BQ261" s="33"/>
      <c r="BR261" s="114">
        <f>IF(AF261,$BJ261,0)</f>
        <v>23292</v>
      </c>
      <c r="BS261" s="33"/>
      <c r="BT261" s="114">
        <f>IF(AL261,$BJ261,0)</f>
        <v>0</v>
      </c>
    </row>
    <row r="262" spans="1:72" ht="8.85" customHeight="1" x14ac:dyDescent="0.3">
      <c r="A262" s="22">
        <v>19</v>
      </c>
      <c r="B262" s="30"/>
      <c r="C262" s="22" t="s">
        <v>240</v>
      </c>
      <c r="D262" s="33"/>
      <c r="E262" s="88">
        <v>13805792</v>
      </c>
      <c r="F262" s="33"/>
      <c r="G262" s="84">
        <f>(E262/$BJ262)</f>
        <v>323.95795006570302</v>
      </c>
      <c r="H262" s="33"/>
      <c r="I262" s="84">
        <f>IF(G$287,G262/G$287*100,0)</f>
        <v>97.466483380004547</v>
      </c>
      <c r="J262" s="33"/>
      <c r="K262" s="88">
        <v>0</v>
      </c>
      <c r="L262" s="33"/>
      <c r="M262" s="88">
        <v>644905</v>
      </c>
      <c r="N262" s="33"/>
      <c r="O262" s="84">
        <f>(M262/$BJ262)</f>
        <v>15.132931293410925</v>
      </c>
      <c r="P262" s="33"/>
      <c r="Q262" s="84">
        <f>IF(O$287,O262/O$287*100,0)</f>
        <v>30.999890221510967</v>
      </c>
      <c r="R262" s="33"/>
      <c r="S262" s="88">
        <v>0</v>
      </c>
      <c r="T262" s="33"/>
      <c r="U262" s="89">
        <f>(S262/$BJ262)</f>
        <v>0</v>
      </c>
      <c r="V262" s="33"/>
      <c r="W262" s="89">
        <f>IF(U$287,U262/U$287*100,0)</f>
        <v>0</v>
      </c>
      <c r="X262" s="33"/>
      <c r="Y262" s="88">
        <v>0</v>
      </c>
      <c r="Z262" s="33"/>
      <c r="AA262" s="88">
        <v>0</v>
      </c>
      <c r="AB262" s="33"/>
      <c r="AC262" s="88">
        <v>0</v>
      </c>
      <c r="AD262" s="33"/>
      <c r="AE262" s="33"/>
      <c r="AF262" s="88">
        <v>0</v>
      </c>
      <c r="AG262" s="33"/>
      <c r="AH262" s="84">
        <f>(AF262/$BJ262)</f>
        <v>0</v>
      </c>
      <c r="AI262" s="33"/>
      <c r="AJ262" s="84">
        <f>IF(AH$287,AH262/AH$287*100,0)</f>
        <v>0</v>
      </c>
      <c r="AK262" s="33"/>
      <c r="AL262" s="88">
        <v>0</v>
      </c>
      <c r="AM262" s="33"/>
      <c r="AN262" s="84">
        <f>(AL262/$BJ262)</f>
        <v>0</v>
      </c>
      <c r="AO262" s="33"/>
      <c r="AP262" s="84">
        <f>IF(AN$287,AN262/AN$287*100,0)</f>
        <v>0</v>
      </c>
      <c r="AQ262" s="33"/>
      <c r="AR262" s="88">
        <f>(E262+M262+S262+AF262+AL262)</f>
        <v>14450697</v>
      </c>
      <c r="AS262" s="33"/>
      <c r="AT262" s="88">
        <v>1048402</v>
      </c>
      <c r="AU262" s="33"/>
      <c r="AV262" s="89">
        <f>IF($AR262,AT262/$AR262*100,0)</f>
        <v>7.2550272142582459</v>
      </c>
      <c r="AW262" s="33"/>
      <c r="AX262" s="88">
        <v>29240</v>
      </c>
      <c r="AY262" s="33"/>
      <c r="AZ262" s="89">
        <f>IF($AR262,AX262/$AR262*100,0)</f>
        <v>0.20234318109361785</v>
      </c>
      <c r="BA262" s="33"/>
      <c r="BB262" s="88">
        <v>15505</v>
      </c>
      <c r="BC262" s="33"/>
      <c r="BD262" s="89">
        <f>IF($AR262,BB262/$AR262*100,0)</f>
        <v>0.1072958626147929</v>
      </c>
      <c r="BE262" s="33"/>
      <c r="BF262" s="88">
        <v>166439</v>
      </c>
      <c r="BG262" s="33"/>
      <c r="BH262" s="22">
        <v>19</v>
      </c>
      <c r="BI262" s="33"/>
      <c r="BJ262" s="114">
        <v>42616</v>
      </c>
      <c r="BK262" s="33"/>
      <c r="BL262" s="114">
        <f>IF(E262,$BJ262,0)</f>
        <v>42616</v>
      </c>
      <c r="BM262" s="33"/>
      <c r="BN262" s="114">
        <f>IF(M262,$BJ262,0)</f>
        <v>42616</v>
      </c>
      <c r="BO262" s="33"/>
      <c r="BP262" s="114">
        <f>IF(S262,$BJ262,0)</f>
        <v>0</v>
      </c>
      <c r="BQ262" s="33"/>
      <c r="BR262" s="114">
        <f>IF(AF262,$BJ262,0)</f>
        <v>0</v>
      </c>
      <c r="BS262" s="33"/>
      <c r="BT262" s="114">
        <f>IF(AL262,$BJ262,0)</f>
        <v>0</v>
      </c>
    </row>
    <row r="263" spans="1:72" ht="8.85" customHeight="1" x14ac:dyDescent="0.3">
      <c r="A263" s="22">
        <v>20</v>
      </c>
      <c r="B263" s="30"/>
      <c r="C263" s="22" t="s">
        <v>241</v>
      </c>
      <c r="D263" s="33"/>
      <c r="E263" s="88">
        <v>1242059</v>
      </c>
      <c r="F263" s="33"/>
      <c r="G263" s="84">
        <f>(E263/$BJ263)</f>
        <v>253.74034729315628</v>
      </c>
      <c r="H263" s="33"/>
      <c r="I263" s="84">
        <f>IF(G$287,G263/G$287*100,0)</f>
        <v>76.34070822237635</v>
      </c>
      <c r="J263" s="33"/>
      <c r="K263" s="88">
        <v>0</v>
      </c>
      <c r="L263" s="33"/>
      <c r="M263" s="88">
        <v>16943</v>
      </c>
      <c r="N263" s="33"/>
      <c r="O263" s="84">
        <f>(M263/$BJ263)</f>
        <v>3.4612870275791625</v>
      </c>
      <c r="P263" s="33"/>
      <c r="Q263" s="84">
        <f>IF(O$287,O263/O$287*100,0)</f>
        <v>7.0904648808399502</v>
      </c>
      <c r="R263" s="33"/>
      <c r="S263" s="88">
        <v>0</v>
      </c>
      <c r="T263" s="33"/>
      <c r="U263" s="89">
        <f>(S263/$BJ263)</f>
        <v>0</v>
      </c>
      <c r="V263" s="33"/>
      <c r="W263" s="89">
        <f>IF(U$287,U263/U$287*100,0)</f>
        <v>0</v>
      </c>
      <c r="X263" s="33"/>
      <c r="Y263" s="88">
        <v>0</v>
      </c>
      <c r="Z263" s="33"/>
      <c r="AA263" s="88">
        <v>0</v>
      </c>
      <c r="AB263" s="33"/>
      <c r="AC263" s="88">
        <v>0</v>
      </c>
      <c r="AD263" s="33"/>
      <c r="AE263" s="33"/>
      <c r="AF263" s="88">
        <v>0</v>
      </c>
      <c r="AG263" s="33"/>
      <c r="AH263" s="84">
        <f>(AF263/$BJ263)</f>
        <v>0</v>
      </c>
      <c r="AI263" s="33"/>
      <c r="AJ263" s="84">
        <f>IF(AH$287,AH263/AH$287*100,0)</f>
        <v>0</v>
      </c>
      <c r="AK263" s="33"/>
      <c r="AL263" s="88">
        <v>31698</v>
      </c>
      <c r="AM263" s="33"/>
      <c r="AN263" s="84">
        <f>(AL263/$BJ263)</f>
        <v>6.4755873340143006</v>
      </c>
      <c r="AO263" s="33"/>
      <c r="AP263" s="84">
        <f>IF(AN$287,AN263/AN$287*100,0)</f>
        <v>28.018704395006782</v>
      </c>
      <c r="AQ263" s="33"/>
      <c r="AR263" s="88">
        <f>(E263+M263+S263+AF263+AL263)</f>
        <v>1290700</v>
      </c>
      <c r="AS263" s="33"/>
      <c r="AT263" s="88">
        <v>143047</v>
      </c>
      <c r="AU263" s="33"/>
      <c r="AV263" s="89">
        <f>IF($AR263,AT263/$AR263*100,0)</f>
        <v>11.082900751530179</v>
      </c>
      <c r="AW263" s="33"/>
      <c r="AX263" s="88">
        <v>5428</v>
      </c>
      <c r="AY263" s="33"/>
      <c r="AZ263" s="89">
        <f>IF($AR263,AX263/$AR263*100,0)</f>
        <v>0.42054699000542339</v>
      </c>
      <c r="BA263" s="33"/>
      <c r="BB263" s="88">
        <v>0</v>
      </c>
      <c r="BC263" s="33"/>
      <c r="BD263" s="89">
        <f>IF($AR263,BB263/$AR263*100,0)</f>
        <v>0</v>
      </c>
      <c r="BE263" s="33"/>
      <c r="BF263" s="88">
        <v>0</v>
      </c>
      <c r="BG263" s="33"/>
      <c r="BH263" s="22">
        <v>20</v>
      </c>
      <c r="BI263" s="33"/>
      <c r="BJ263" s="114">
        <v>4895</v>
      </c>
      <c r="BK263" s="33"/>
      <c r="BL263" s="114">
        <f>IF(E263,$BJ263,0)</f>
        <v>4895</v>
      </c>
      <c r="BM263" s="33"/>
      <c r="BN263" s="114">
        <f>IF(M263,$BJ263,0)</f>
        <v>4895</v>
      </c>
      <c r="BO263" s="33"/>
      <c r="BP263" s="114">
        <f>IF(S263,$BJ263,0)</f>
        <v>0</v>
      </c>
      <c r="BQ263" s="33"/>
      <c r="BR263" s="114">
        <f>IF(AF263,$BJ263,0)</f>
        <v>0</v>
      </c>
      <c r="BS263" s="33"/>
      <c r="BT263" s="114">
        <f>IF(AL263,$BJ263,0)</f>
        <v>4895</v>
      </c>
    </row>
    <row r="264" spans="1:72" ht="8.85" customHeight="1" x14ac:dyDescent="0.3">
      <c r="A264" s="53"/>
      <c r="D264" s="33"/>
      <c r="E264" s="39"/>
      <c r="F264" s="33"/>
      <c r="G264" s="33"/>
      <c r="H264" s="33"/>
      <c r="I264" s="33"/>
      <c r="J264" s="33"/>
      <c r="K264" s="39"/>
      <c r="L264" s="33"/>
      <c r="M264" s="39"/>
      <c r="N264" s="33"/>
      <c r="O264" s="33"/>
      <c r="P264" s="33"/>
      <c r="Q264" s="33"/>
      <c r="R264" s="33"/>
      <c r="S264" s="39"/>
      <c r="T264" s="33"/>
      <c r="U264" s="33"/>
      <c r="V264" s="33"/>
      <c r="W264" s="33"/>
      <c r="X264" s="33"/>
      <c r="Y264" s="39"/>
      <c r="Z264" s="33"/>
      <c r="AA264" s="39"/>
      <c r="AB264" s="33"/>
      <c r="AC264" s="39"/>
      <c r="AD264" s="33"/>
      <c r="AE264" s="33"/>
      <c r="AF264" s="39"/>
      <c r="AG264" s="33"/>
      <c r="AH264" s="33"/>
      <c r="AI264" s="33"/>
      <c r="AJ264" s="33"/>
      <c r="AK264" s="33"/>
      <c r="AL264" s="39"/>
      <c r="AM264" s="33"/>
      <c r="AN264" s="33"/>
      <c r="AO264" s="33"/>
      <c r="AP264" s="33"/>
      <c r="AQ264" s="33"/>
      <c r="AR264" s="39"/>
      <c r="AS264" s="33"/>
      <c r="AT264" s="39"/>
      <c r="AU264" s="33"/>
      <c r="AV264" s="33"/>
      <c r="AW264" s="33"/>
      <c r="AX264" s="39"/>
      <c r="AY264" s="33"/>
      <c r="AZ264" s="33"/>
      <c r="BA264" s="33"/>
      <c r="BB264" s="39"/>
      <c r="BC264" s="33"/>
      <c r="BD264" s="33"/>
      <c r="BE264" s="33"/>
      <c r="BF264" s="39"/>
      <c r="BG264" s="33"/>
      <c r="BH264" s="41"/>
      <c r="BI264" s="33"/>
      <c r="BJ264" s="39"/>
      <c r="BK264" s="33"/>
      <c r="BL264" s="33"/>
      <c r="BM264" s="33"/>
      <c r="BN264" s="33"/>
      <c r="BO264" s="33"/>
      <c r="BP264" s="33"/>
      <c r="BQ264" s="33"/>
      <c r="BR264" s="33"/>
      <c r="BS264" s="33"/>
      <c r="BT264" s="33"/>
    </row>
    <row r="265" spans="1:72" ht="8.85" customHeight="1" x14ac:dyDescent="0.3">
      <c r="A265" s="22">
        <v>21</v>
      </c>
      <c r="B265" s="30"/>
      <c r="C265" s="22" t="s">
        <v>242</v>
      </c>
      <c r="D265" s="33"/>
      <c r="E265" s="88">
        <v>1828382</v>
      </c>
      <c r="F265" s="33"/>
      <c r="G265" s="84">
        <f>(E265/$BJ265)</f>
        <v>306.36427613941021</v>
      </c>
      <c r="H265" s="33"/>
      <c r="I265" s="84">
        <f>IF(G$287,G265/G$287*100,0)</f>
        <v>92.173223785719387</v>
      </c>
      <c r="J265" s="33"/>
      <c r="K265" s="88">
        <v>0</v>
      </c>
      <c r="L265" s="33"/>
      <c r="M265" s="88">
        <v>707291</v>
      </c>
      <c r="N265" s="33"/>
      <c r="O265" s="84">
        <f>(M265/$BJ265)</f>
        <v>118.51390750670241</v>
      </c>
      <c r="P265" s="33"/>
      <c r="Q265" s="84">
        <f>IF(O$287,O265/O$287*100,0)</f>
        <v>242.77636970636024</v>
      </c>
      <c r="R265" s="33"/>
      <c r="S265" s="88">
        <v>0</v>
      </c>
      <c r="T265" s="33"/>
      <c r="U265" s="89">
        <f>(S265/$BJ265)</f>
        <v>0</v>
      </c>
      <c r="V265" s="33"/>
      <c r="W265" s="89">
        <f>IF(U$287,U265/U$287*100,0)</f>
        <v>0</v>
      </c>
      <c r="X265" s="33"/>
      <c r="Y265" s="88">
        <v>0</v>
      </c>
      <c r="Z265" s="33"/>
      <c r="AA265" s="88">
        <v>0</v>
      </c>
      <c r="AB265" s="33"/>
      <c r="AC265" s="88">
        <v>0</v>
      </c>
      <c r="AD265" s="33"/>
      <c r="AE265" s="33"/>
      <c r="AF265" s="88">
        <v>0</v>
      </c>
      <c r="AG265" s="33"/>
      <c r="AH265" s="84">
        <f>(AF265/$BJ265)</f>
        <v>0</v>
      </c>
      <c r="AI265" s="33"/>
      <c r="AJ265" s="84">
        <f>IF(AH$287,AH265/AH$287*100,0)</f>
        <v>0</v>
      </c>
      <c r="AK265" s="33"/>
      <c r="AL265" s="88">
        <v>0</v>
      </c>
      <c r="AM265" s="33"/>
      <c r="AN265" s="84">
        <f>(AL265/$BJ265)</f>
        <v>0</v>
      </c>
      <c r="AO265" s="33"/>
      <c r="AP265" s="84">
        <f>IF(AN$287,AN265/AN$287*100,0)</f>
        <v>0</v>
      </c>
      <c r="AQ265" s="33"/>
      <c r="AR265" s="88">
        <f>(E265+M265+S265+AF265+AL265)</f>
        <v>2535673</v>
      </c>
      <c r="AS265" s="33"/>
      <c r="AT265" s="88">
        <v>256387</v>
      </c>
      <c r="AU265" s="33"/>
      <c r="AV265" s="89">
        <f>IF($AR265,AT265/$AR265*100,0)</f>
        <v>10.111201247163967</v>
      </c>
      <c r="AW265" s="33"/>
      <c r="AX265" s="88">
        <v>10190</v>
      </c>
      <c r="AY265" s="33"/>
      <c r="AZ265" s="89">
        <f>IF($AR265,AX265/$AR265*100,0)</f>
        <v>0.40186569798235028</v>
      </c>
      <c r="BA265" s="33"/>
      <c r="BB265" s="88">
        <v>0</v>
      </c>
      <c r="BC265" s="33"/>
      <c r="BD265" s="89">
        <f>IF($AR265,BB265/$AR265*100,0)</f>
        <v>0</v>
      </c>
      <c r="BE265" s="33"/>
      <c r="BF265" s="88">
        <v>482432</v>
      </c>
      <c r="BG265" s="33"/>
      <c r="BH265" s="22">
        <v>21</v>
      </c>
      <c r="BI265" s="33"/>
      <c r="BJ265" s="114">
        <v>5968</v>
      </c>
      <c r="BK265" s="33"/>
      <c r="BL265" s="114">
        <f>IF(E265,$BJ265,0)</f>
        <v>5968</v>
      </c>
      <c r="BM265" s="33"/>
      <c r="BN265" s="114">
        <f>IF(M265,$BJ265,0)</f>
        <v>5968</v>
      </c>
      <c r="BO265" s="33"/>
      <c r="BP265" s="114">
        <f>IF(S265,$BJ265,0)</f>
        <v>0</v>
      </c>
      <c r="BQ265" s="33"/>
      <c r="BR265" s="114">
        <f>IF(AF265,$BJ265,0)</f>
        <v>0</v>
      </c>
      <c r="BS265" s="33"/>
      <c r="BT265" s="114">
        <f>IF(AL265,$BJ265,0)</f>
        <v>0</v>
      </c>
    </row>
    <row r="266" spans="1:72" ht="8.85" customHeight="1" x14ac:dyDescent="0.3">
      <c r="A266" s="22">
        <v>22</v>
      </c>
      <c r="B266" s="30"/>
      <c r="C266" s="22" t="s">
        <v>195</v>
      </c>
      <c r="D266" s="33"/>
      <c r="E266" s="88">
        <v>1498186</v>
      </c>
      <c r="F266" s="33"/>
      <c r="G266" s="84">
        <f>(E266/$BJ266)</f>
        <v>317.34505401398008</v>
      </c>
      <c r="H266" s="33"/>
      <c r="I266" s="84">
        <f>IF(G$287,G266/G$287*100,0)</f>
        <v>95.476917379268258</v>
      </c>
      <c r="J266" s="33"/>
      <c r="K266" s="88">
        <v>0</v>
      </c>
      <c r="L266" s="33"/>
      <c r="M266" s="88">
        <v>56341</v>
      </c>
      <c r="N266" s="33"/>
      <c r="O266" s="84">
        <f>(M266/$BJ266)</f>
        <v>11.93412412624444</v>
      </c>
      <c r="P266" s="33"/>
      <c r="Q266" s="84">
        <f>IF(O$287,O266/O$287*100,0)</f>
        <v>24.44711673042136</v>
      </c>
      <c r="R266" s="33"/>
      <c r="S266" s="88">
        <v>0</v>
      </c>
      <c r="T266" s="33"/>
      <c r="U266" s="89">
        <f>(S266/$BJ266)</f>
        <v>0</v>
      </c>
      <c r="V266" s="33"/>
      <c r="W266" s="89">
        <f>IF(U$287,U266/U$287*100,0)</f>
        <v>0</v>
      </c>
      <c r="X266" s="33"/>
      <c r="Y266" s="88">
        <v>0</v>
      </c>
      <c r="Z266" s="33"/>
      <c r="AA266" s="88">
        <v>0</v>
      </c>
      <c r="AB266" s="33"/>
      <c r="AC266" s="88">
        <v>0</v>
      </c>
      <c r="AD266" s="33"/>
      <c r="AE266" s="33"/>
      <c r="AF266" s="88">
        <v>0</v>
      </c>
      <c r="AG266" s="33"/>
      <c r="AH266" s="84">
        <f>(AF266/$BJ266)</f>
        <v>0</v>
      </c>
      <c r="AI266" s="33"/>
      <c r="AJ266" s="84">
        <f>IF(AH$287,AH266/AH$287*100,0)</f>
        <v>0</v>
      </c>
      <c r="AK266" s="33"/>
      <c r="AL266" s="88">
        <v>0</v>
      </c>
      <c r="AM266" s="33"/>
      <c r="AN266" s="84">
        <f>(AL266/$BJ266)</f>
        <v>0</v>
      </c>
      <c r="AO266" s="33"/>
      <c r="AP266" s="84">
        <f>IF(AN$287,AN266/AN$287*100,0)</f>
        <v>0</v>
      </c>
      <c r="AQ266" s="33"/>
      <c r="AR266" s="88">
        <f>(E266+M266+S266+AF266+AL266)</f>
        <v>1554527</v>
      </c>
      <c r="AS266" s="33"/>
      <c r="AT266" s="88">
        <v>132745</v>
      </c>
      <c r="AU266" s="33"/>
      <c r="AV266" s="89">
        <f>IF($AR266,AT266/$AR266*100,0)</f>
        <v>8.5392534192072578</v>
      </c>
      <c r="AW266" s="33"/>
      <c r="AX266" s="88">
        <v>0</v>
      </c>
      <c r="AY266" s="33"/>
      <c r="AZ266" s="89">
        <f>IF($AR266,AX266/$AR266*100,0)</f>
        <v>0</v>
      </c>
      <c r="BA266" s="33"/>
      <c r="BB266" s="88">
        <v>0</v>
      </c>
      <c r="BC266" s="33"/>
      <c r="BD266" s="89">
        <f>IF($AR266,BB266/$AR266*100,0)</f>
        <v>0</v>
      </c>
      <c r="BE266" s="33"/>
      <c r="BF266" s="88">
        <v>0</v>
      </c>
      <c r="BG266" s="33"/>
      <c r="BH266" s="22">
        <v>22</v>
      </c>
      <c r="BI266" s="33"/>
      <c r="BJ266" s="114">
        <v>4721</v>
      </c>
      <c r="BK266" s="33"/>
      <c r="BL266" s="114">
        <f>IF(E266,$BJ266,0)</f>
        <v>4721</v>
      </c>
      <c r="BM266" s="33"/>
      <c r="BN266" s="114">
        <f>IF(M266,$BJ266,0)</f>
        <v>4721</v>
      </c>
      <c r="BO266" s="33"/>
      <c r="BP266" s="114">
        <f>IF(S266,$BJ266,0)</f>
        <v>0</v>
      </c>
      <c r="BQ266" s="33"/>
      <c r="BR266" s="114">
        <f>IF(AF266,$BJ266,0)</f>
        <v>0</v>
      </c>
      <c r="BS266" s="33"/>
      <c r="BT266" s="114">
        <f>IF(AL266,$BJ266,0)</f>
        <v>0</v>
      </c>
    </row>
    <row r="267" spans="1:72" ht="8.85" customHeight="1" x14ac:dyDescent="0.3">
      <c r="A267" s="22">
        <v>23</v>
      </c>
      <c r="B267" s="30"/>
      <c r="C267" s="22" t="s">
        <v>203</v>
      </c>
      <c r="D267" s="33"/>
      <c r="E267" s="88">
        <v>2539845</v>
      </c>
      <c r="F267" s="33"/>
      <c r="G267" s="84">
        <f>(E267/$BJ267)</f>
        <v>279.53389830508473</v>
      </c>
      <c r="H267" s="33"/>
      <c r="I267" s="84">
        <f>IF(G$287,G267/G$287*100,0)</f>
        <v>84.100995353794332</v>
      </c>
      <c r="J267" s="33"/>
      <c r="K267" s="88">
        <v>0</v>
      </c>
      <c r="L267" s="33"/>
      <c r="M267" s="88">
        <v>843705</v>
      </c>
      <c r="N267" s="33"/>
      <c r="O267" s="84">
        <f>(M267/$BJ267)</f>
        <v>92.85769315430332</v>
      </c>
      <c r="P267" s="33"/>
      <c r="Q267" s="84">
        <f>IF(O$287,O267/O$287*100,0)</f>
        <v>190.21947818262572</v>
      </c>
      <c r="R267" s="33"/>
      <c r="S267" s="88">
        <v>0</v>
      </c>
      <c r="T267" s="33"/>
      <c r="U267" s="89">
        <f>(S267/$BJ267)</f>
        <v>0</v>
      </c>
      <c r="V267" s="33"/>
      <c r="W267" s="89">
        <f>IF(U$287,U267/U$287*100,0)</f>
        <v>0</v>
      </c>
      <c r="X267" s="33"/>
      <c r="Y267" s="88">
        <v>0</v>
      </c>
      <c r="Z267" s="33"/>
      <c r="AA267" s="88">
        <v>0</v>
      </c>
      <c r="AB267" s="33"/>
      <c r="AC267" s="88">
        <v>0</v>
      </c>
      <c r="AD267" s="33"/>
      <c r="AE267" s="33"/>
      <c r="AF267" s="88">
        <v>127834</v>
      </c>
      <c r="AG267" s="33"/>
      <c r="AH267" s="84">
        <f>(AF267/$BJ267)</f>
        <v>14.069337442218798</v>
      </c>
      <c r="AI267" s="33"/>
      <c r="AJ267" s="84">
        <f>IF(AH$287,AH267/AH$287*100,0)</f>
        <v>61.72310022882521</v>
      </c>
      <c r="AK267" s="33"/>
      <c r="AL267" s="88">
        <v>128481</v>
      </c>
      <c r="AM267" s="33"/>
      <c r="AN267" s="84">
        <f>(AL267/$BJ267)</f>
        <v>14.140545894783182</v>
      </c>
      <c r="AO267" s="33"/>
      <c r="AP267" s="84">
        <f>IF(AN$287,AN267/AN$287*100,0)</f>
        <v>61.183604663756007</v>
      </c>
      <c r="AQ267" s="33"/>
      <c r="AR267" s="88">
        <f>(E267+M267+S267+AF267+AL267)</f>
        <v>3639865</v>
      </c>
      <c r="AS267" s="33"/>
      <c r="AT267" s="88">
        <v>272559</v>
      </c>
      <c r="AU267" s="33"/>
      <c r="AV267" s="89">
        <f>IF($AR267,AT267/$AR267*100,0)</f>
        <v>7.4881623356910216</v>
      </c>
      <c r="AW267" s="33"/>
      <c r="AX267" s="88">
        <v>25000</v>
      </c>
      <c r="AY267" s="33"/>
      <c r="AZ267" s="89">
        <f>IF($AR267,AX267/$AR267*100,0)</f>
        <v>0.68683866022503581</v>
      </c>
      <c r="BA267" s="33"/>
      <c r="BB267" s="88">
        <v>0</v>
      </c>
      <c r="BC267" s="33"/>
      <c r="BD267" s="89">
        <f>IF($AR267,BB267/$AR267*100,0)</f>
        <v>0</v>
      </c>
      <c r="BE267" s="33"/>
      <c r="BF267" s="88">
        <v>22571</v>
      </c>
      <c r="BG267" s="33"/>
      <c r="BH267" s="22">
        <v>23</v>
      </c>
      <c r="BI267" s="33"/>
      <c r="BJ267" s="114">
        <v>9086</v>
      </c>
      <c r="BK267" s="33"/>
      <c r="BL267" s="114">
        <f>IF(E267,$BJ267,0)</f>
        <v>9086</v>
      </c>
      <c r="BM267" s="33"/>
      <c r="BN267" s="114">
        <f>IF(M267,$BJ267,0)</f>
        <v>9086</v>
      </c>
      <c r="BO267" s="33"/>
      <c r="BP267" s="114">
        <f>IF(S267,$BJ267,0)</f>
        <v>0</v>
      </c>
      <c r="BQ267" s="33"/>
      <c r="BR267" s="114">
        <f>IF(AF267,$BJ267,0)</f>
        <v>9086</v>
      </c>
      <c r="BS267" s="33"/>
      <c r="BT267" s="114">
        <f>IF(AL267,$BJ267,0)</f>
        <v>9086</v>
      </c>
    </row>
    <row r="268" spans="1:72" ht="8.85" customHeight="1" x14ac:dyDescent="0.3">
      <c r="A268" s="22">
        <v>24</v>
      </c>
      <c r="B268" s="30"/>
      <c r="C268" s="49" t="s">
        <v>243</v>
      </c>
      <c r="D268" s="33"/>
      <c r="E268" s="88">
        <v>2441115</v>
      </c>
      <c r="F268" s="33"/>
      <c r="G268" s="84">
        <f>(E268/$BJ268)</f>
        <v>315.92015012294553</v>
      </c>
      <c r="H268" s="33"/>
      <c r="I268" s="84">
        <f>IF(G$287,G268/G$287*100,0)</f>
        <v>95.048218619489532</v>
      </c>
      <c r="J268" s="33"/>
      <c r="K268" s="88">
        <v>0</v>
      </c>
      <c r="L268" s="33"/>
      <c r="M268" s="88">
        <v>116745</v>
      </c>
      <c r="N268" s="33"/>
      <c r="O268" s="84">
        <f>(M268/$BJ268)</f>
        <v>15.108709719166558</v>
      </c>
      <c r="P268" s="33"/>
      <c r="Q268" s="84">
        <f>IF(O$287,O268/O$287*100,0)</f>
        <v>30.950272197877009</v>
      </c>
      <c r="R268" s="33"/>
      <c r="S268" s="88">
        <v>0</v>
      </c>
      <c r="T268" s="33"/>
      <c r="U268" s="89">
        <f>(S268/$BJ268)</f>
        <v>0</v>
      </c>
      <c r="V268" s="33"/>
      <c r="W268" s="89">
        <f>IF(U$287,U268/U$287*100,0)</f>
        <v>0</v>
      </c>
      <c r="X268" s="33"/>
      <c r="Y268" s="88">
        <v>0</v>
      </c>
      <c r="Z268" s="33"/>
      <c r="AA268" s="88">
        <v>0</v>
      </c>
      <c r="AB268" s="33"/>
      <c r="AC268" s="88">
        <v>0</v>
      </c>
      <c r="AD268" s="33"/>
      <c r="AE268" s="33"/>
      <c r="AF268" s="88">
        <v>0</v>
      </c>
      <c r="AG268" s="33"/>
      <c r="AH268" s="84">
        <f>(AF268/$BJ268)</f>
        <v>0</v>
      </c>
      <c r="AI268" s="33"/>
      <c r="AJ268" s="84">
        <f>IF(AH$287,AH268/AH$287*100,0)</f>
        <v>0</v>
      </c>
      <c r="AK268" s="33"/>
      <c r="AL268" s="88">
        <v>0</v>
      </c>
      <c r="AM268" s="33"/>
      <c r="AN268" s="84">
        <f>(AL268/$BJ268)</f>
        <v>0</v>
      </c>
      <c r="AO268" s="33"/>
      <c r="AP268" s="84">
        <f>IF(AN$287,AN268/AN$287*100,0)</f>
        <v>0</v>
      </c>
      <c r="AQ268" s="33"/>
      <c r="AR268" s="88">
        <f>(E268+M268+S268+AF268+AL268)</f>
        <v>2557860</v>
      </c>
      <c r="AS268" s="33"/>
      <c r="AT268" s="88">
        <v>160587</v>
      </c>
      <c r="AU268" s="33"/>
      <c r="AV268" s="89">
        <f>IF($AR268,AT268/$AR268*100,0)</f>
        <v>6.278177851797988</v>
      </c>
      <c r="AW268" s="33"/>
      <c r="AX268" s="88">
        <v>32640</v>
      </c>
      <c r="AY268" s="33"/>
      <c r="AZ268" s="89">
        <f>IF($AR268,AX268/$AR268*100,0)</f>
        <v>1.2760667120170768</v>
      </c>
      <c r="BA268" s="33"/>
      <c r="BB268" s="88">
        <v>0</v>
      </c>
      <c r="BC268" s="33"/>
      <c r="BD268" s="89">
        <f>IF($AR268,BB268/$AR268*100,0)</f>
        <v>0</v>
      </c>
      <c r="BE268" s="33"/>
      <c r="BF268" s="88">
        <v>0</v>
      </c>
      <c r="BG268" s="33"/>
      <c r="BH268" s="22">
        <v>24</v>
      </c>
      <c r="BI268" s="33"/>
      <c r="BJ268" s="114">
        <v>7727</v>
      </c>
      <c r="BK268" s="33"/>
      <c r="BL268" s="114">
        <f>IF(E268,$BJ268,0)</f>
        <v>7727</v>
      </c>
      <c r="BM268" s="33"/>
      <c r="BN268" s="114">
        <f>IF(M268,$BJ268,0)</f>
        <v>7727</v>
      </c>
      <c r="BO268" s="33"/>
      <c r="BP268" s="114">
        <f>IF(S268,$BJ268,0)</f>
        <v>0</v>
      </c>
      <c r="BQ268" s="33"/>
      <c r="BR268" s="114">
        <f>IF(AF268,$BJ268,0)</f>
        <v>0</v>
      </c>
      <c r="BS268" s="33"/>
      <c r="BT268" s="114">
        <f>IF(AL268,$BJ268,0)</f>
        <v>0</v>
      </c>
    </row>
    <row r="269" spans="1:72" ht="8.85" customHeight="1" x14ac:dyDescent="0.3">
      <c r="A269" s="22">
        <v>25</v>
      </c>
      <c r="B269" s="30"/>
      <c r="C269" s="22" t="s">
        <v>244</v>
      </c>
      <c r="D269" s="33"/>
      <c r="E269" s="88">
        <v>1899446</v>
      </c>
      <c r="F269" s="33"/>
      <c r="G269" s="84">
        <f>(E269/$BJ269)</f>
        <v>326.19714923578908</v>
      </c>
      <c r="H269" s="33"/>
      <c r="I269" s="84">
        <f>IF(G$287,G269/G$287*100,0)</f>
        <v>98.140172260464041</v>
      </c>
      <c r="J269" s="33"/>
      <c r="K269" s="88">
        <v>0</v>
      </c>
      <c r="L269" s="33"/>
      <c r="M269" s="88">
        <v>836123</v>
      </c>
      <c r="N269" s="33"/>
      <c r="O269" s="84">
        <f>(M269/$BJ269)</f>
        <v>143.58973037952944</v>
      </c>
      <c r="P269" s="33"/>
      <c r="Q269" s="84">
        <f>IF(O$287,O269/O$287*100,0)</f>
        <v>294.14432619805194</v>
      </c>
      <c r="R269" s="33"/>
      <c r="S269" s="88">
        <v>0</v>
      </c>
      <c r="T269" s="33"/>
      <c r="U269" s="89">
        <f>(S269/$BJ269)</f>
        <v>0</v>
      </c>
      <c r="V269" s="33"/>
      <c r="W269" s="89">
        <f>IF(U$287,U269/U$287*100,0)</f>
        <v>0</v>
      </c>
      <c r="X269" s="33"/>
      <c r="Y269" s="88">
        <v>0</v>
      </c>
      <c r="Z269" s="33"/>
      <c r="AA269" s="88">
        <v>0</v>
      </c>
      <c r="AB269" s="33"/>
      <c r="AC269" s="88">
        <v>0</v>
      </c>
      <c r="AD269" s="33"/>
      <c r="AE269" s="33"/>
      <c r="AF269" s="88">
        <v>0</v>
      </c>
      <c r="AG269" s="33"/>
      <c r="AH269" s="84">
        <f>(AF269/$BJ269)</f>
        <v>0</v>
      </c>
      <c r="AI269" s="33"/>
      <c r="AJ269" s="84">
        <f>IF(AH$287,AH269/AH$287*100,0)</f>
        <v>0</v>
      </c>
      <c r="AK269" s="33"/>
      <c r="AL269" s="88">
        <v>0</v>
      </c>
      <c r="AM269" s="33"/>
      <c r="AN269" s="84">
        <f>(AL269/$BJ269)</f>
        <v>0</v>
      </c>
      <c r="AO269" s="33"/>
      <c r="AP269" s="84">
        <f>IF(AN$287,AN269/AN$287*100,0)</f>
        <v>0</v>
      </c>
      <c r="AQ269" s="33"/>
      <c r="AR269" s="88">
        <f>(E269+M269+S269+AF269+AL269)</f>
        <v>2735569</v>
      </c>
      <c r="AS269" s="33"/>
      <c r="AT269" s="88">
        <v>352268</v>
      </c>
      <c r="AU269" s="33"/>
      <c r="AV269" s="89">
        <f>IF($AR269,AT269/$AR269*100,0)</f>
        <v>12.877320952240648</v>
      </c>
      <c r="AW269" s="33"/>
      <c r="AX269" s="88">
        <v>44161</v>
      </c>
      <c r="AY269" s="33"/>
      <c r="AZ269" s="89">
        <f>IF($AR269,AX269/$AR269*100,0)</f>
        <v>1.6143259409651154</v>
      </c>
      <c r="BA269" s="33"/>
      <c r="BB269" s="88">
        <v>0</v>
      </c>
      <c r="BC269" s="33"/>
      <c r="BD269" s="89">
        <f>IF($AR269,BB269/$AR269*100,0)</f>
        <v>0</v>
      </c>
      <c r="BE269" s="33"/>
      <c r="BF269" s="88">
        <v>613127</v>
      </c>
      <c r="BG269" s="33"/>
      <c r="BH269" s="22">
        <v>25</v>
      </c>
      <c r="BI269" s="33"/>
      <c r="BJ269" s="114">
        <v>5823</v>
      </c>
      <c r="BK269" s="33"/>
      <c r="BL269" s="114">
        <f>IF(E269,$BJ269,0)</f>
        <v>5823</v>
      </c>
      <c r="BM269" s="33"/>
      <c r="BN269" s="114">
        <f>IF(M269,$BJ269,0)</f>
        <v>5823</v>
      </c>
      <c r="BO269" s="33"/>
      <c r="BP269" s="114">
        <f>IF(S269,$BJ269,0)</f>
        <v>0</v>
      </c>
      <c r="BQ269" s="33"/>
      <c r="BR269" s="114">
        <f>IF(AF269,$BJ269,0)</f>
        <v>0</v>
      </c>
      <c r="BS269" s="33"/>
      <c r="BT269" s="114">
        <f>IF(AL269,$BJ269,0)</f>
        <v>0</v>
      </c>
    </row>
    <row r="270" spans="1:72" ht="8.85" customHeight="1" x14ac:dyDescent="0.3">
      <c r="A270" s="5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9"/>
      <c r="AS270" s="33"/>
      <c r="AT270" s="33"/>
      <c r="AU270" s="33"/>
      <c r="AV270" s="33"/>
      <c r="AW270" s="33"/>
      <c r="AX270" s="33"/>
      <c r="AY270" s="33"/>
      <c r="AZ270" s="33"/>
      <c r="BA270" s="33"/>
      <c r="BB270" s="33"/>
      <c r="BC270" s="33"/>
      <c r="BD270" s="33"/>
      <c r="BE270" s="33"/>
      <c r="BF270" s="33"/>
      <c r="BG270" s="33"/>
      <c r="BH270" s="41"/>
      <c r="BI270" s="33"/>
      <c r="BJ270" s="39"/>
      <c r="BK270" s="33"/>
      <c r="BL270" s="33"/>
      <c r="BM270" s="33"/>
      <c r="BN270" s="33"/>
      <c r="BO270" s="33"/>
      <c r="BP270" s="33"/>
      <c r="BQ270" s="33"/>
      <c r="BR270" s="33"/>
      <c r="BS270" s="33"/>
      <c r="BT270" s="33"/>
    </row>
    <row r="271" spans="1:72" ht="8.85" customHeight="1" x14ac:dyDescent="0.3">
      <c r="A271" s="22">
        <v>26</v>
      </c>
      <c r="B271" s="30"/>
      <c r="C271" s="22" t="s">
        <v>245</v>
      </c>
      <c r="D271" s="33"/>
      <c r="E271" s="88">
        <v>2161727</v>
      </c>
      <c r="F271" s="33"/>
      <c r="G271" s="84">
        <f>(E271/$BJ271)</f>
        <v>450.45363617420298</v>
      </c>
      <c r="H271" s="33"/>
      <c r="I271" s="84">
        <f>IF(G$287,G271/G$287*100,0)</f>
        <v>135.52416859882965</v>
      </c>
      <c r="J271" s="33"/>
      <c r="K271" s="88">
        <v>0</v>
      </c>
      <c r="L271" s="33"/>
      <c r="M271" s="88">
        <v>178615</v>
      </c>
      <c r="N271" s="33"/>
      <c r="O271" s="84">
        <f>(M271/$BJ271)</f>
        <v>37.219212335903315</v>
      </c>
      <c r="P271" s="33"/>
      <c r="Q271" s="84">
        <f>IF(O$287,O271/O$287*100,0)</f>
        <v>76.243754377348253</v>
      </c>
      <c r="R271" s="33"/>
      <c r="S271" s="88">
        <v>0</v>
      </c>
      <c r="T271" s="33"/>
      <c r="U271" s="89">
        <f>(S271/$BJ271)</f>
        <v>0</v>
      </c>
      <c r="V271" s="33"/>
      <c r="W271" s="89">
        <f>IF(U$287,U271/U$287*100,0)</f>
        <v>0</v>
      </c>
      <c r="X271" s="33"/>
      <c r="Y271" s="88">
        <v>0</v>
      </c>
      <c r="Z271" s="33"/>
      <c r="AA271" s="88">
        <v>0</v>
      </c>
      <c r="AB271" s="33"/>
      <c r="AC271" s="88">
        <v>0</v>
      </c>
      <c r="AD271" s="33"/>
      <c r="AE271" s="33"/>
      <c r="AF271" s="88">
        <v>0</v>
      </c>
      <c r="AG271" s="33"/>
      <c r="AH271" s="84">
        <f>(AF271/$BJ271)</f>
        <v>0</v>
      </c>
      <c r="AI271" s="33"/>
      <c r="AJ271" s="84">
        <f>IF(AH$287,AH271/AH$287*100,0)</f>
        <v>0</v>
      </c>
      <c r="AK271" s="33"/>
      <c r="AL271" s="88">
        <v>0</v>
      </c>
      <c r="AM271" s="33"/>
      <c r="AN271" s="84">
        <f>(AL271/$BJ271)</f>
        <v>0</v>
      </c>
      <c r="AO271" s="33"/>
      <c r="AP271" s="84">
        <f>IF(AN$287,AN271/AN$287*100,0)</f>
        <v>0</v>
      </c>
      <c r="AQ271" s="33"/>
      <c r="AR271" s="88">
        <f>(E271+M271+S271+AF271+AL271)</f>
        <v>2340342</v>
      </c>
      <c r="AS271" s="33"/>
      <c r="AT271" s="88">
        <v>163930</v>
      </c>
      <c r="AU271" s="33"/>
      <c r="AV271" s="89">
        <f>IF($AR271,AT271/$AR271*100,0)</f>
        <v>7.0045318162900978</v>
      </c>
      <c r="AW271" s="33"/>
      <c r="AX271" s="88">
        <v>11637</v>
      </c>
      <c r="AY271" s="33"/>
      <c r="AZ271" s="89">
        <f>IF($AR271,AX271/$AR271*100,0)</f>
        <v>0.49723501949715038</v>
      </c>
      <c r="BA271" s="33"/>
      <c r="BB271" s="88">
        <v>0</v>
      </c>
      <c r="BC271" s="33"/>
      <c r="BD271" s="89">
        <f>IF($AR271,BB271/$AR271*100,0)</f>
        <v>0</v>
      </c>
      <c r="BE271" s="33"/>
      <c r="BF271" s="88">
        <v>4865</v>
      </c>
      <c r="BG271" s="33"/>
      <c r="BH271" s="22">
        <v>26</v>
      </c>
      <c r="BI271" s="33"/>
      <c r="BJ271" s="114">
        <v>4799</v>
      </c>
      <c r="BK271" s="33"/>
      <c r="BL271" s="114">
        <f>IF(E271,$BJ271,0)</f>
        <v>4799</v>
      </c>
      <c r="BM271" s="33"/>
      <c r="BN271" s="114">
        <f>IF(M271,$BJ271,0)</f>
        <v>4799</v>
      </c>
      <c r="BO271" s="33"/>
      <c r="BP271" s="114">
        <f>IF(S271,$BJ271,0)</f>
        <v>0</v>
      </c>
      <c r="BQ271" s="33"/>
      <c r="BR271" s="114">
        <f>IF(AF271,$BJ271,0)</f>
        <v>0</v>
      </c>
      <c r="BS271" s="33"/>
      <c r="BT271" s="114">
        <f>IF(AL271,$BJ271,0)</f>
        <v>0</v>
      </c>
    </row>
    <row r="272" spans="1:72" ht="8.85" customHeight="1" x14ac:dyDescent="0.3">
      <c r="A272" s="22">
        <v>27</v>
      </c>
      <c r="B272" s="30"/>
      <c r="C272" s="22" t="s">
        <v>246</v>
      </c>
      <c r="D272" s="33"/>
      <c r="E272" s="88">
        <v>2398130</v>
      </c>
      <c r="F272" s="33"/>
      <c r="G272" s="84">
        <f>(E272/$BJ272)</f>
        <v>296.46804302138707</v>
      </c>
      <c r="H272" s="33"/>
      <c r="I272" s="84">
        <f>IF(G$287,G272/G$287*100,0)</f>
        <v>89.195827983187527</v>
      </c>
      <c r="J272" s="33"/>
      <c r="K272" s="88">
        <v>0</v>
      </c>
      <c r="L272" s="33"/>
      <c r="M272" s="88">
        <v>202953</v>
      </c>
      <c r="N272" s="33"/>
      <c r="O272" s="84">
        <f>(M272/$BJ272)</f>
        <v>25.089998763753247</v>
      </c>
      <c r="P272" s="33"/>
      <c r="Q272" s="84">
        <f>IF(O$287,O272/O$287*100,0)</f>
        <v>51.39699587963208</v>
      </c>
      <c r="R272" s="33"/>
      <c r="S272" s="88">
        <v>0</v>
      </c>
      <c r="T272" s="33"/>
      <c r="U272" s="89">
        <f>(S272/$BJ272)</f>
        <v>0</v>
      </c>
      <c r="V272" s="33"/>
      <c r="W272" s="89">
        <f>IF(U$287,U272/U$287*100,0)</f>
        <v>0</v>
      </c>
      <c r="X272" s="33"/>
      <c r="Y272" s="88">
        <v>0</v>
      </c>
      <c r="Z272" s="33"/>
      <c r="AA272" s="88">
        <v>0</v>
      </c>
      <c r="AB272" s="33"/>
      <c r="AC272" s="88">
        <v>0</v>
      </c>
      <c r="AD272" s="33"/>
      <c r="AE272" s="33"/>
      <c r="AF272" s="88">
        <v>0</v>
      </c>
      <c r="AG272" s="33"/>
      <c r="AH272" s="84">
        <f>(AF272/$BJ272)</f>
        <v>0</v>
      </c>
      <c r="AI272" s="33"/>
      <c r="AJ272" s="84">
        <f>IF(AH$287,AH272/AH$287*100,0)</f>
        <v>0</v>
      </c>
      <c r="AK272" s="33"/>
      <c r="AL272" s="88">
        <v>0</v>
      </c>
      <c r="AM272" s="33"/>
      <c r="AN272" s="84">
        <f>(AL272/$BJ272)</f>
        <v>0</v>
      </c>
      <c r="AO272" s="33"/>
      <c r="AP272" s="84">
        <f>IF(AN$287,AN272/AN$287*100,0)</f>
        <v>0</v>
      </c>
      <c r="AQ272" s="33"/>
      <c r="AR272" s="88">
        <f>(E272+M272+S272+AF272+AL272)</f>
        <v>2601083</v>
      </c>
      <c r="AS272" s="33"/>
      <c r="AT272" s="88">
        <v>200902</v>
      </c>
      <c r="AU272" s="33"/>
      <c r="AV272" s="89">
        <f>IF($AR272,AT272/$AR272*100,0)</f>
        <v>7.7237827474171334</v>
      </c>
      <c r="AW272" s="33"/>
      <c r="AX272" s="88">
        <v>47709</v>
      </c>
      <c r="AY272" s="33"/>
      <c r="AZ272" s="89">
        <f>IF($AR272,AX272/$AR272*100,0)</f>
        <v>1.8341975246464648</v>
      </c>
      <c r="BA272" s="33"/>
      <c r="BB272" s="88">
        <v>0</v>
      </c>
      <c r="BC272" s="33"/>
      <c r="BD272" s="89">
        <f>IF($AR272,BB272/$AR272*100,0)</f>
        <v>0</v>
      </c>
      <c r="BE272" s="33"/>
      <c r="BF272" s="88">
        <v>0</v>
      </c>
      <c r="BG272" s="33"/>
      <c r="BH272" s="22">
        <v>27</v>
      </c>
      <c r="BI272" s="33"/>
      <c r="BJ272" s="114">
        <v>8089</v>
      </c>
      <c r="BK272" s="33"/>
      <c r="BL272" s="114">
        <f>IF(E272,$BJ272,0)</f>
        <v>8089</v>
      </c>
      <c r="BM272" s="33"/>
      <c r="BN272" s="114">
        <f>IF(M272,$BJ272,0)</f>
        <v>8089</v>
      </c>
      <c r="BO272" s="33"/>
      <c r="BP272" s="114">
        <f>IF(S272,$BJ272,0)</f>
        <v>0</v>
      </c>
      <c r="BQ272" s="33"/>
      <c r="BR272" s="114">
        <f>IF(AF272,$BJ272,0)</f>
        <v>0</v>
      </c>
      <c r="BS272" s="33"/>
      <c r="BT272" s="114">
        <f>IF(AL272,$BJ272,0)</f>
        <v>0</v>
      </c>
    </row>
    <row r="273" spans="1:72" ht="8.85" customHeight="1" x14ac:dyDescent="0.3">
      <c r="A273" s="22">
        <v>28</v>
      </c>
      <c r="B273" s="30"/>
      <c r="C273" s="22" t="s">
        <v>247</v>
      </c>
      <c r="D273" s="33"/>
      <c r="E273" s="88">
        <v>2684736</v>
      </c>
      <c r="F273" s="33"/>
      <c r="G273" s="84">
        <f>(E273/$BJ273)</f>
        <v>329.73913043478262</v>
      </c>
      <c r="H273" s="33"/>
      <c r="I273" s="84">
        <f>IF(G$287,G273/G$287*100,0)</f>
        <v>99.205818130843141</v>
      </c>
      <c r="J273" s="33"/>
      <c r="K273" s="88">
        <v>0</v>
      </c>
      <c r="L273" s="33"/>
      <c r="M273" s="88">
        <v>829454</v>
      </c>
      <c r="N273" s="33"/>
      <c r="O273" s="84">
        <f>(M273/$BJ273)</f>
        <v>101.873495455662</v>
      </c>
      <c r="P273" s="33"/>
      <c r="Q273" s="84">
        <f>IF(O$287,O273/O$287*100,0)</f>
        <v>208.6883971370558</v>
      </c>
      <c r="R273" s="33"/>
      <c r="S273" s="88">
        <v>0</v>
      </c>
      <c r="T273" s="33"/>
      <c r="U273" s="89">
        <f>(S273/$BJ273)</f>
        <v>0</v>
      </c>
      <c r="V273" s="33"/>
      <c r="W273" s="89">
        <f>IF(U$287,U273/U$287*100,0)</f>
        <v>0</v>
      </c>
      <c r="X273" s="33"/>
      <c r="Y273" s="88">
        <v>0</v>
      </c>
      <c r="Z273" s="33"/>
      <c r="AA273" s="88">
        <v>0</v>
      </c>
      <c r="AB273" s="33"/>
      <c r="AC273" s="88">
        <v>0</v>
      </c>
      <c r="AD273" s="33"/>
      <c r="AE273" s="33"/>
      <c r="AF273" s="88">
        <v>0</v>
      </c>
      <c r="AG273" s="33"/>
      <c r="AH273" s="84">
        <f>(AF273/$BJ273)</f>
        <v>0</v>
      </c>
      <c r="AI273" s="33"/>
      <c r="AJ273" s="84">
        <f>IF(AH$287,AH273/AH$287*100,0)</f>
        <v>0</v>
      </c>
      <c r="AK273" s="33"/>
      <c r="AL273" s="88">
        <v>167581</v>
      </c>
      <c r="AM273" s="33"/>
      <c r="AN273" s="84">
        <f>(AL273/$BJ273)</f>
        <v>20.582289363792679</v>
      </c>
      <c r="AO273" s="33"/>
      <c r="AP273" s="84">
        <f>IF(AN$287,AN273/AN$287*100,0)</f>
        <v>89.055872727934045</v>
      </c>
      <c r="AQ273" s="33"/>
      <c r="AR273" s="88">
        <f>(E273+M273+S273+AF273+AL273)</f>
        <v>3681771</v>
      </c>
      <c r="AS273" s="33"/>
      <c r="AT273" s="88">
        <v>497347</v>
      </c>
      <c r="AU273" s="33"/>
      <c r="AV273" s="89">
        <f>IF($AR273,AT273/$AR273*100,0)</f>
        <v>13.508363230630041</v>
      </c>
      <c r="AW273" s="33"/>
      <c r="AX273" s="88">
        <v>17034</v>
      </c>
      <c r="AY273" s="33"/>
      <c r="AZ273" s="89">
        <f>IF($AR273,AX273/$AR273*100,0)</f>
        <v>0.46265778072563446</v>
      </c>
      <c r="BA273" s="33"/>
      <c r="BB273" s="88">
        <v>0</v>
      </c>
      <c r="BC273" s="33"/>
      <c r="BD273" s="89">
        <f>IF($AR273,BB273/$AR273*100,0)</f>
        <v>0</v>
      </c>
      <c r="BE273" s="33"/>
      <c r="BF273" s="88">
        <v>0</v>
      </c>
      <c r="BG273" s="33"/>
      <c r="BH273" s="22">
        <v>28</v>
      </c>
      <c r="BI273" s="33"/>
      <c r="BJ273" s="114">
        <v>8142</v>
      </c>
      <c r="BK273" s="33"/>
      <c r="BL273" s="114">
        <f>IF(E273,$BJ273,0)</f>
        <v>8142</v>
      </c>
      <c r="BM273" s="33"/>
      <c r="BN273" s="114">
        <f>IF(M273,$BJ273,0)</f>
        <v>8142</v>
      </c>
      <c r="BO273" s="33"/>
      <c r="BP273" s="114">
        <f>IF(S273,$BJ273,0)</f>
        <v>0</v>
      </c>
      <c r="BQ273" s="33"/>
      <c r="BR273" s="114">
        <f>IF(AF273,$BJ273,0)</f>
        <v>0</v>
      </c>
      <c r="BS273" s="33"/>
      <c r="BT273" s="114">
        <f>IF(AL273,$BJ273,0)</f>
        <v>8142</v>
      </c>
    </row>
    <row r="274" spans="1:72" ht="8.85" customHeight="1" x14ac:dyDescent="0.3">
      <c r="A274" s="22">
        <v>29</v>
      </c>
      <c r="B274" s="30"/>
      <c r="C274" s="22" t="s">
        <v>248</v>
      </c>
      <c r="D274" s="33"/>
      <c r="E274" s="88">
        <v>2350025</v>
      </c>
      <c r="F274" s="33"/>
      <c r="G274" s="84">
        <f>(E274/$BJ274)</f>
        <v>505.38172043010752</v>
      </c>
      <c r="H274" s="33"/>
      <c r="I274" s="84">
        <f>IF(G$287,G274/G$287*100,0)</f>
        <v>152.04991587602356</v>
      </c>
      <c r="J274" s="33"/>
      <c r="K274" s="88">
        <v>0</v>
      </c>
      <c r="L274" s="33"/>
      <c r="M274" s="88">
        <v>415023</v>
      </c>
      <c r="N274" s="33"/>
      <c r="O274" s="84">
        <f>(M274/$BJ274)</f>
        <v>89.252258064516127</v>
      </c>
      <c r="P274" s="33"/>
      <c r="Q274" s="84">
        <f>IF(O$287,O274/O$287*100,0)</f>
        <v>182.83372522986821</v>
      </c>
      <c r="R274" s="33"/>
      <c r="S274" s="88">
        <v>0</v>
      </c>
      <c r="T274" s="33"/>
      <c r="U274" s="89">
        <f>(S274/$BJ274)</f>
        <v>0</v>
      </c>
      <c r="V274" s="33"/>
      <c r="W274" s="89">
        <f>IF(U$287,U274/U$287*100,0)</f>
        <v>0</v>
      </c>
      <c r="X274" s="33"/>
      <c r="Y274" s="88">
        <v>0</v>
      </c>
      <c r="Z274" s="33"/>
      <c r="AA274" s="88">
        <v>0</v>
      </c>
      <c r="AB274" s="33"/>
      <c r="AC274" s="88">
        <v>0</v>
      </c>
      <c r="AD274" s="33"/>
      <c r="AE274" s="33"/>
      <c r="AF274" s="88">
        <v>176037</v>
      </c>
      <c r="AG274" s="33"/>
      <c r="AH274" s="84">
        <f>(AF274/$BJ274)</f>
        <v>37.857419354838711</v>
      </c>
      <c r="AI274" s="33"/>
      <c r="AJ274" s="84">
        <f>IF(AH$287,AH274/AH$287*100,0)</f>
        <v>166.08296579990713</v>
      </c>
      <c r="AK274" s="33"/>
      <c r="AL274" s="88">
        <v>0</v>
      </c>
      <c r="AM274" s="33"/>
      <c r="AN274" s="84">
        <f>(AL274/$BJ274)</f>
        <v>0</v>
      </c>
      <c r="AO274" s="33"/>
      <c r="AP274" s="84">
        <f>IF(AN$287,AN274/AN$287*100,0)</f>
        <v>0</v>
      </c>
      <c r="AQ274" s="33"/>
      <c r="AR274" s="88">
        <f>(E274+M274+S274+AF274+AL274)</f>
        <v>2941085</v>
      </c>
      <c r="AS274" s="33"/>
      <c r="AT274" s="88">
        <v>132975</v>
      </c>
      <c r="AU274" s="33"/>
      <c r="AV274" s="89">
        <f>IF($AR274,AT274/$AR274*100,0)</f>
        <v>4.5212906121380376</v>
      </c>
      <c r="AW274" s="33"/>
      <c r="AX274" s="88">
        <v>11858</v>
      </c>
      <c r="AY274" s="33"/>
      <c r="AZ274" s="89">
        <f>IF($AR274,AX274/$AR274*100,0)</f>
        <v>0.40318453903916407</v>
      </c>
      <c r="BA274" s="33"/>
      <c r="BB274" s="88">
        <v>0</v>
      </c>
      <c r="BC274" s="33"/>
      <c r="BD274" s="89">
        <f>IF($AR274,BB274/$AR274*100,0)</f>
        <v>0</v>
      </c>
      <c r="BE274" s="33"/>
      <c r="BF274" s="88">
        <v>0</v>
      </c>
      <c r="BG274" s="33"/>
      <c r="BH274" s="22">
        <v>29</v>
      </c>
      <c r="BI274" s="33"/>
      <c r="BJ274" s="114">
        <v>4650</v>
      </c>
      <c r="BK274" s="33"/>
      <c r="BL274" s="114">
        <f>IF(E274,$BJ274,0)</f>
        <v>4650</v>
      </c>
      <c r="BM274" s="33"/>
      <c r="BN274" s="114">
        <f>IF(M274,$BJ274,0)</f>
        <v>4650</v>
      </c>
      <c r="BO274" s="33"/>
      <c r="BP274" s="114">
        <f>IF(S274,$BJ274,0)</f>
        <v>0</v>
      </c>
      <c r="BQ274" s="33"/>
      <c r="BR274" s="114">
        <f>IF(AF274,$BJ274,0)</f>
        <v>4650</v>
      </c>
      <c r="BS274" s="33"/>
      <c r="BT274" s="114">
        <f>IF(AL274,$BJ274,0)</f>
        <v>0</v>
      </c>
    </row>
    <row r="275" spans="1:72" ht="8.85" customHeight="1" x14ac:dyDescent="0.3">
      <c r="A275" s="22">
        <v>30</v>
      </c>
      <c r="B275" s="30"/>
      <c r="C275" s="22" t="s">
        <v>249</v>
      </c>
      <c r="D275" s="33"/>
      <c r="E275" s="88">
        <v>1755354</v>
      </c>
      <c r="F275" s="33"/>
      <c r="G275" s="84">
        <f>(E275/$BJ275)</f>
        <v>274.35979993748049</v>
      </c>
      <c r="H275" s="33"/>
      <c r="I275" s="84">
        <f>IF(G$287,G275/G$287*100,0)</f>
        <v>82.544308220632985</v>
      </c>
      <c r="J275" s="33"/>
      <c r="K275" s="88">
        <v>0</v>
      </c>
      <c r="L275" s="33"/>
      <c r="M275" s="88">
        <v>92145</v>
      </c>
      <c r="N275" s="33"/>
      <c r="O275" s="84">
        <f>(M275/$BJ275)</f>
        <v>14.402156924038762</v>
      </c>
      <c r="P275" s="33"/>
      <c r="Q275" s="84">
        <f>IF(O$287,O275/O$287*100,0)</f>
        <v>29.502895040075451</v>
      </c>
      <c r="R275" s="33"/>
      <c r="S275" s="88">
        <v>0</v>
      </c>
      <c r="T275" s="33"/>
      <c r="U275" s="89">
        <f>(S275/$BJ275)</f>
        <v>0</v>
      </c>
      <c r="V275" s="33"/>
      <c r="W275" s="89">
        <f>IF(U$287,U275/U$287*100,0)</f>
        <v>0</v>
      </c>
      <c r="X275" s="33"/>
      <c r="Y275" s="88">
        <v>0</v>
      </c>
      <c r="Z275" s="33"/>
      <c r="AA275" s="88">
        <v>0</v>
      </c>
      <c r="AB275" s="33"/>
      <c r="AC275" s="88">
        <v>0</v>
      </c>
      <c r="AD275" s="33"/>
      <c r="AE275" s="33"/>
      <c r="AF275" s="88">
        <v>0</v>
      </c>
      <c r="AG275" s="33"/>
      <c r="AH275" s="84">
        <f>(AF275/$BJ275)</f>
        <v>0</v>
      </c>
      <c r="AI275" s="33"/>
      <c r="AJ275" s="84">
        <f>IF(AH$287,AH275/AH$287*100,0)</f>
        <v>0</v>
      </c>
      <c r="AK275" s="33"/>
      <c r="AL275" s="88">
        <v>0</v>
      </c>
      <c r="AM275" s="33"/>
      <c r="AN275" s="84">
        <f>(AL275/$BJ275)</f>
        <v>0</v>
      </c>
      <c r="AO275" s="33"/>
      <c r="AP275" s="84">
        <f>IF(AN$287,AN275/AN$287*100,0)</f>
        <v>0</v>
      </c>
      <c r="AQ275" s="33"/>
      <c r="AR275" s="88">
        <f>(E275+M275+S275+AF275+AL275)</f>
        <v>1847499</v>
      </c>
      <c r="AS275" s="33"/>
      <c r="AT275" s="88">
        <v>136736</v>
      </c>
      <c r="AU275" s="33"/>
      <c r="AV275" s="89">
        <f>IF($AR275,AT275/$AR275*100,0)</f>
        <v>7.4011406772074029</v>
      </c>
      <c r="AW275" s="33"/>
      <c r="AX275" s="88">
        <v>4146</v>
      </c>
      <c r="AY275" s="33"/>
      <c r="AZ275" s="89">
        <f>IF($AR275,AX275/$AR275*100,0)</f>
        <v>0.22441148817942527</v>
      </c>
      <c r="BA275" s="33"/>
      <c r="BB275" s="88">
        <v>981</v>
      </c>
      <c r="BC275" s="33"/>
      <c r="BD275" s="89">
        <f>IF($AR275,BB275/$AR275*100,0)</f>
        <v>5.309881087892334E-2</v>
      </c>
      <c r="BE275" s="33"/>
      <c r="BF275" s="88">
        <v>0</v>
      </c>
      <c r="BG275" s="33"/>
      <c r="BH275" s="22">
        <v>30</v>
      </c>
      <c r="BI275" s="33"/>
      <c r="BJ275" s="114">
        <v>6398</v>
      </c>
      <c r="BK275" s="33"/>
      <c r="BL275" s="114">
        <f>IF(E275,$BJ275,0)</f>
        <v>6398</v>
      </c>
      <c r="BM275" s="33"/>
      <c r="BN275" s="114">
        <f>IF(M275,$BJ275,0)</f>
        <v>6398</v>
      </c>
      <c r="BO275" s="33"/>
      <c r="BP275" s="114">
        <f>IF(S275,$BJ275,0)</f>
        <v>0</v>
      </c>
      <c r="BQ275" s="33"/>
      <c r="BR275" s="114">
        <f>IF(AF275,$BJ275,0)</f>
        <v>0</v>
      </c>
      <c r="BS275" s="33"/>
      <c r="BT275" s="114">
        <f>IF(AL275,$BJ275,0)</f>
        <v>0</v>
      </c>
    </row>
    <row r="276" spans="1:72" ht="8.85" customHeight="1" x14ac:dyDescent="0.3">
      <c r="A276" s="53"/>
      <c r="D276" s="33"/>
      <c r="E276" s="39"/>
      <c r="F276" s="33"/>
      <c r="G276" s="33"/>
      <c r="H276" s="33"/>
      <c r="I276" s="33"/>
      <c r="J276" s="33"/>
      <c r="K276" s="39"/>
      <c r="L276" s="33"/>
      <c r="M276" s="39"/>
      <c r="N276" s="33"/>
      <c r="O276" s="33"/>
      <c r="P276" s="33"/>
      <c r="Q276" s="33"/>
      <c r="R276" s="33"/>
      <c r="S276" s="39"/>
      <c r="T276" s="33"/>
      <c r="U276" s="33"/>
      <c r="V276" s="33"/>
      <c r="W276" s="33"/>
      <c r="X276" s="33"/>
      <c r="Y276" s="39"/>
      <c r="Z276" s="33"/>
      <c r="AA276" s="39"/>
      <c r="AB276" s="33"/>
      <c r="AC276" s="39"/>
      <c r="AD276" s="33"/>
      <c r="AE276" s="33"/>
      <c r="AF276" s="39"/>
      <c r="AG276" s="33"/>
      <c r="AH276" s="33"/>
      <c r="AI276" s="33"/>
      <c r="AJ276" s="33"/>
      <c r="AK276" s="33"/>
      <c r="AL276" s="39"/>
      <c r="AM276" s="33"/>
      <c r="AN276" s="33"/>
      <c r="AO276" s="33"/>
      <c r="AP276" s="33"/>
      <c r="AQ276" s="33"/>
      <c r="AR276" s="33"/>
      <c r="AS276" s="33"/>
      <c r="AT276" s="39"/>
      <c r="AU276" s="33"/>
      <c r="AV276" s="33"/>
      <c r="AW276" s="33"/>
      <c r="AX276" s="39"/>
      <c r="AY276" s="33"/>
      <c r="AZ276" s="33"/>
      <c r="BA276" s="33"/>
      <c r="BB276" s="39"/>
      <c r="BC276" s="33"/>
      <c r="BD276" s="33"/>
      <c r="BE276" s="33"/>
      <c r="BF276" s="39"/>
      <c r="BG276" s="33"/>
      <c r="BH276" s="41"/>
      <c r="BI276" s="33"/>
      <c r="BJ276" s="39"/>
      <c r="BK276" s="33"/>
      <c r="BL276" s="33"/>
      <c r="BM276" s="33"/>
      <c r="BN276" s="33"/>
      <c r="BO276" s="33"/>
      <c r="BP276" s="33"/>
      <c r="BQ276" s="33"/>
      <c r="BR276" s="33"/>
      <c r="BS276" s="33"/>
      <c r="BT276" s="33"/>
    </row>
    <row r="277" spans="1:72" ht="8.85" customHeight="1" x14ac:dyDescent="0.3">
      <c r="A277" s="22">
        <v>31</v>
      </c>
      <c r="B277" s="30"/>
      <c r="C277" s="22" t="s">
        <v>216</v>
      </c>
      <c r="D277" s="33"/>
      <c r="E277" s="88">
        <v>1390773</v>
      </c>
      <c r="F277" s="33"/>
      <c r="G277" s="84">
        <f>(E277/$BJ277)</f>
        <v>300.57769613140266</v>
      </c>
      <c r="H277" s="33"/>
      <c r="I277" s="84">
        <f>IF(G$287,G277/G$287*100,0)</f>
        <v>90.432264491270374</v>
      </c>
      <c r="J277" s="33"/>
      <c r="K277" s="88">
        <v>0</v>
      </c>
      <c r="L277" s="33"/>
      <c r="M277" s="88">
        <v>815983</v>
      </c>
      <c r="N277" s="33"/>
      <c r="O277" s="84">
        <f>(M277/$BJ277)</f>
        <v>176.35249621785175</v>
      </c>
      <c r="P277" s="33"/>
      <c r="Q277" s="84">
        <f>IF(O$287,O277/O$287*100,0)</f>
        <v>361.25902622865908</v>
      </c>
      <c r="R277" s="33"/>
      <c r="S277" s="88">
        <v>0</v>
      </c>
      <c r="T277" s="33"/>
      <c r="U277" s="89">
        <f t="shared" ref="U277:U285" si="10">(S277/$BJ277)</f>
        <v>0</v>
      </c>
      <c r="V277" s="33"/>
      <c r="W277" s="89">
        <f t="shared" ref="W277:W285" si="11">IF(U$287,U277/U$287*100,0)</f>
        <v>0</v>
      </c>
      <c r="X277" s="33"/>
      <c r="Y277" s="88">
        <v>0</v>
      </c>
      <c r="Z277" s="33"/>
      <c r="AA277" s="88">
        <v>0</v>
      </c>
      <c r="AB277" s="33"/>
      <c r="AC277" s="88">
        <v>0</v>
      </c>
      <c r="AD277" s="33"/>
      <c r="AE277" s="33"/>
      <c r="AF277" s="88">
        <v>0</v>
      </c>
      <c r="AG277" s="33"/>
      <c r="AH277" s="84">
        <f>(AF277/$BJ277)</f>
        <v>0</v>
      </c>
      <c r="AI277" s="33"/>
      <c r="AJ277" s="84">
        <f>IF(AH$287,AH277/AH$287*100,0)</f>
        <v>0</v>
      </c>
      <c r="AK277" s="33"/>
      <c r="AL277" s="88">
        <v>0</v>
      </c>
      <c r="AM277" s="33"/>
      <c r="AN277" s="84">
        <f>(AL277/$BJ277)</f>
        <v>0</v>
      </c>
      <c r="AO277" s="33"/>
      <c r="AP277" s="84">
        <f>IF(AN$287,AN277/AN$287*100,0)</f>
        <v>0</v>
      </c>
      <c r="AQ277" s="33"/>
      <c r="AR277" s="88">
        <f t="shared" ref="AR277:AR285" si="12">(E277+M277+S277+AF277+AL277)</f>
        <v>2206756</v>
      </c>
      <c r="AS277" s="33"/>
      <c r="AT277" s="88">
        <v>128821</v>
      </c>
      <c r="AU277" s="33"/>
      <c r="AV277" s="89">
        <f t="shared" ref="AV277:AV285" si="13">IF($AR277,AT277/$AR277*100,0)</f>
        <v>5.8375733429522789</v>
      </c>
      <c r="AW277" s="33"/>
      <c r="AX277" s="88">
        <v>6814</v>
      </c>
      <c r="AY277" s="33"/>
      <c r="AZ277" s="89">
        <f t="shared" ref="AZ277:AZ285" si="14">IF($AR277,AX277/$AR277*100,0)</f>
        <v>0.30877904036513326</v>
      </c>
      <c r="BA277" s="33"/>
      <c r="BB277" s="88">
        <v>0</v>
      </c>
      <c r="BC277" s="33"/>
      <c r="BD277" s="89">
        <f t="shared" ref="BD277:BD285" si="15">IF($AR277,BB277/$AR277*100,0)</f>
        <v>0</v>
      </c>
      <c r="BE277" s="33"/>
      <c r="BF277" s="88">
        <v>479966</v>
      </c>
      <c r="BG277" s="33"/>
      <c r="BH277" s="22">
        <v>31</v>
      </c>
      <c r="BI277" s="33"/>
      <c r="BJ277" s="114">
        <v>4627</v>
      </c>
      <c r="BK277" s="33"/>
      <c r="BL277" s="114">
        <f t="shared" ref="BL277:BL285" si="16">IF(E277,$BJ277,0)</f>
        <v>4627</v>
      </c>
      <c r="BM277" s="33"/>
      <c r="BN277" s="114">
        <f t="shared" ref="BN277:BN285" si="17">IF(M277,$BJ277,0)</f>
        <v>4627</v>
      </c>
      <c r="BO277" s="33"/>
      <c r="BP277" s="114">
        <f t="shared" ref="BP277:BP285" si="18">IF(S277,$BJ277,0)</f>
        <v>0</v>
      </c>
      <c r="BQ277" s="33"/>
      <c r="BR277" s="114">
        <f t="shared" ref="BR277:BR285" si="19">IF(AF277,$BJ277,0)</f>
        <v>0</v>
      </c>
      <c r="BS277" s="33"/>
      <c r="BT277" s="114">
        <f t="shared" ref="BT277:BT285" si="20">IF(AL277,$BJ277,0)</f>
        <v>0</v>
      </c>
    </row>
    <row r="278" spans="1:72" ht="8.85" customHeight="1" x14ac:dyDescent="0.3">
      <c r="A278" s="22">
        <v>32</v>
      </c>
      <c r="B278" s="30"/>
      <c r="C278" s="22" t="s">
        <v>250</v>
      </c>
      <c r="D278" s="33"/>
      <c r="E278" s="88">
        <v>7383202</v>
      </c>
      <c r="F278" s="33"/>
      <c r="G278" s="84">
        <f>(E278/$BJ278)</f>
        <v>470.65735959711861</v>
      </c>
      <c r="H278" s="33"/>
      <c r="I278" s="84">
        <f>IF(G$287,G278/G$287*100,0)</f>
        <v>141.60269166892081</v>
      </c>
      <c r="J278" s="33"/>
      <c r="K278" s="88">
        <v>0</v>
      </c>
      <c r="L278" s="33"/>
      <c r="M278" s="88">
        <v>64297</v>
      </c>
      <c r="N278" s="33"/>
      <c r="O278" s="84">
        <f>(M278/$BJ278)</f>
        <v>4.0987441830815321</v>
      </c>
      <c r="P278" s="33"/>
      <c r="Q278" s="84">
        <f>IF(O$287,O278/O$287*100,0)</f>
        <v>8.3962992534637362</v>
      </c>
      <c r="R278" s="33"/>
      <c r="S278" s="88">
        <v>0</v>
      </c>
      <c r="T278" s="33"/>
      <c r="U278" s="89">
        <f t="shared" si="10"/>
        <v>0</v>
      </c>
      <c r="V278" s="33"/>
      <c r="W278" s="89">
        <f t="shared" si="11"/>
        <v>0</v>
      </c>
      <c r="X278" s="33"/>
      <c r="Y278" s="88">
        <v>0</v>
      </c>
      <c r="Z278" s="33"/>
      <c r="AA278" s="88">
        <v>0</v>
      </c>
      <c r="AB278" s="33"/>
      <c r="AC278" s="88">
        <v>0</v>
      </c>
      <c r="AD278" s="33"/>
      <c r="AE278" s="33"/>
      <c r="AF278" s="88">
        <v>0</v>
      </c>
      <c r="AG278" s="33"/>
      <c r="AH278" s="84">
        <f>(AF278/$BJ278)</f>
        <v>0</v>
      </c>
      <c r="AI278" s="33"/>
      <c r="AJ278" s="84">
        <f>IF(AH$287,AH278/AH$287*100,0)</f>
        <v>0</v>
      </c>
      <c r="AK278" s="33"/>
      <c r="AL278" s="88">
        <v>101077</v>
      </c>
      <c r="AM278" s="33"/>
      <c r="AN278" s="84">
        <f>(AL278/$BJ278)</f>
        <v>6.4433607445655641</v>
      </c>
      <c r="AO278" s="33"/>
      <c r="AP278" s="84">
        <f>IF(AN$287,AN278/AN$287*100,0)</f>
        <v>27.879265725300257</v>
      </c>
      <c r="AQ278" s="33"/>
      <c r="AR278" s="88">
        <f t="shared" si="12"/>
        <v>7548576</v>
      </c>
      <c r="AS278" s="33"/>
      <c r="AT278" s="88">
        <v>468103</v>
      </c>
      <c r="AU278" s="33"/>
      <c r="AV278" s="89">
        <f t="shared" si="13"/>
        <v>6.2012093406756454</v>
      </c>
      <c r="AW278" s="33"/>
      <c r="AX278" s="88">
        <v>39376</v>
      </c>
      <c r="AY278" s="33"/>
      <c r="AZ278" s="89">
        <f t="shared" si="14"/>
        <v>0.52163480900238668</v>
      </c>
      <c r="BA278" s="33"/>
      <c r="BB278" s="88">
        <v>83002</v>
      </c>
      <c r="BC278" s="33"/>
      <c r="BD278" s="89">
        <f t="shared" si="15"/>
        <v>1.0995716278143057</v>
      </c>
      <c r="BE278" s="33"/>
      <c r="BF278" s="88">
        <v>8140</v>
      </c>
      <c r="BG278" s="33"/>
      <c r="BH278" s="22">
        <v>32</v>
      </c>
      <c r="BI278" s="33"/>
      <c r="BJ278" s="114">
        <v>15687</v>
      </c>
      <c r="BK278" s="33"/>
      <c r="BL278" s="114">
        <f t="shared" si="16"/>
        <v>15687</v>
      </c>
      <c r="BM278" s="33"/>
      <c r="BN278" s="114">
        <f t="shared" si="17"/>
        <v>15687</v>
      </c>
      <c r="BO278" s="33"/>
      <c r="BP278" s="114">
        <f t="shared" si="18"/>
        <v>0</v>
      </c>
      <c r="BQ278" s="33"/>
      <c r="BR278" s="114">
        <f t="shared" si="19"/>
        <v>0</v>
      </c>
      <c r="BS278" s="33"/>
      <c r="BT278" s="114">
        <f t="shared" si="20"/>
        <v>15687</v>
      </c>
    </row>
    <row r="279" spans="1:72" ht="8.85" customHeight="1" x14ac:dyDescent="0.3">
      <c r="A279" s="22">
        <v>33</v>
      </c>
      <c r="B279" s="30"/>
      <c r="C279" s="22" t="s">
        <v>251</v>
      </c>
      <c r="D279" s="33"/>
      <c r="E279" s="88">
        <v>2574977</v>
      </c>
      <c r="F279" s="33"/>
      <c r="G279" s="84">
        <f>(E279/$BJ279)</f>
        <v>317.97690787848853</v>
      </c>
      <c r="H279" s="33"/>
      <c r="I279" s="84">
        <f>IF(G$287,G279/G$287*100,0)</f>
        <v>95.667017897471979</v>
      </c>
      <c r="J279" s="33"/>
      <c r="K279" s="88">
        <v>0</v>
      </c>
      <c r="L279" s="33"/>
      <c r="M279" s="88">
        <v>968618</v>
      </c>
      <c r="N279" s="33"/>
      <c r="O279" s="84">
        <f>(M279/$BJ279)</f>
        <v>119.61200296369474</v>
      </c>
      <c r="P279" s="33"/>
      <c r="Q279" s="84">
        <f>IF(O$287,O279/O$287*100,0)</f>
        <v>245.02582408895725</v>
      </c>
      <c r="R279" s="33"/>
      <c r="S279" s="88">
        <v>0</v>
      </c>
      <c r="T279" s="33"/>
      <c r="U279" s="89">
        <f t="shared" si="10"/>
        <v>0</v>
      </c>
      <c r="V279" s="33"/>
      <c r="W279" s="89">
        <f t="shared" si="11"/>
        <v>0</v>
      </c>
      <c r="X279" s="33"/>
      <c r="Y279" s="88">
        <v>0</v>
      </c>
      <c r="Z279" s="33"/>
      <c r="AA279" s="88">
        <v>0</v>
      </c>
      <c r="AB279" s="33"/>
      <c r="AC279" s="88">
        <v>0</v>
      </c>
      <c r="AD279" s="33"/>
      <c r="AE279" s="33"/>
      <c r="AF279" s="88">
        <v>0</v>
      </c>
      <c r="AG279" s="33"/>
      <c r="AH279" s="84">
        <f>(AF279/$BJ279)</f>
        <v>0</v>
      </c>
      <c r="AI279" s="33"/>
      <c r="AJ279" s="84">
        <f>IF(AH$287,AH279/AH$287*100,0)</f>
        <v>0</v>
      </c>
      <c r="AK279" s="33"/>
      <c r="AL279" s="88">
        <v>119228</v>
      </c>
      <c r="AM279" s="33"/>
      <c r="AN279" s="84">
        <f>(AL279/$BJ279)</f>
        <v>14.723141516423809</v>
      </c>
      <c r="AO279" s="33"/>
      <c r="AP279" s="84">
        <f>IF(AN$287,AN279/AN$287*100,0)</f>
        <v>63.704391375847912</v>
      </c>
      <c r="AQ279" s="33"/>
      <c r="AR279" s="88">
        <f t="shared" si="12"/>
        <v>3662823</v>
      </c>
      <c r="AS279" s="33"/>
      <c r="AT279" s="88">
        <v>292650</v>
      </c>
      <c r="AU279" s="33"/>
      <c r="AV279" s="89">
        <f t="shared" si="13"/>
        <v>7.9897390619202726</v>
      </c>
      <c r="AW279" s="33"/>
      <c r="AX279" s="88">
        <v>0</v>
      </c>
      <c r="AY279" s="33"/>
      <c r="AZ279" s="89">
        <f t="shared" si="14"/>
        <v>0</v>
      </c>
      <c r="BA279" s="33"/>
      <c r="BB279" s="88">
        <v>0</v>
      </c>
      <c r="BC279" s="33"/>
      <c r="BD279" s="89">
        <f t="shared" si="15"/>
        <v>0</v>
      </c>
      <c r="BE279" s="33"/>
      <c r="BF279" s="88">
        <v>225952</v>
      </c>
      <c r="BG279" s="33"/>
      <c r="BH279" s="22">
        <v>33</v>
      </c>
      <c r="BI279" s="33"/>
      <c r="BJ279" s="114">
        <v>8098</v>
      </c>
      <c r="BK279" s="33"/>
      <c r="BL279" s="114">
        <f t="shared" si="16"/>
        <v>8098</v>
      </c>
      <c r="BM279" s="33"/>
      <c r="BN279" s="114">
        <f t="shared" si="17"/>
        <v>8098</v>
      </c>
      <c r="BO279" s="33"/>
      <c r="BP279" s="114">
        <f t="shared" si="18"/>
        <v>0</v>
      </c>
      <c r="BQ279" s="33"/>
      <c r="BR279" s="114">
        <f t="shared" si="19"/>
        <v>0</v>
      </c>
      <c r="BS279" s="33"/>
      <c r="BT279" s="114">
        <f t="shared" si="20"/>
        <v>8098</v>
      </c>
    </row>
    <row r="280" spans="1:72" ht="8.85" customHeight="1" x14ac:dyDescent="0.3">
      <c r="A280" s="22">
        <v>34</v>
      </c>
      <c r="B280" s="30"/>
      <c r="C280" s="22" t="s">
        <v>252</v>
      </c>
      <c r="D280" s="33"/>
      <c r="E280" s="88">
        <v>3705090</v>
      </c>
      <c r="F280" s="33"/>
      <c r="G280" s="84">
        <f>(E280/$BJ280)</f>
        <v>385.50515034855897</v>
      </c>
      <c r="H280" s="33"/>
      <c r="I280" s="84">
        <f>IF(G$287,G280/G$287*100,0)</f>
        <v>115.98366800917681</v>
      </c>
      <c r="J280" s="33"/>
      <c r="K280" s="88">
        <v>0</v>
      </c>
      <c r="L280" s="33"/>
      <c r="M280" s="88">
        <v>374446</v>
      </c>
      <c r="N280" s="33"/>
      <c r="O280" s="84">
        <f>(M280/$BJ280)</f>
        <v>38.960149828321718</v>
      </c>
      <c r="P280" s="33"/>
      <c r="Q280" s="84">
        <f>IF(O$287,O280/O$287*100,0)</f>
        <v>79.810074087725965</v>
      </c>
      <c r="R280" s="33"/>
      <c r="S280" s="88">
        <v>0</v>
      </c>
      <c r="T280" s="33"/>
      <c r="U280" s="89">
        <f t="shared" si="10"/>
        <v>0</v>
      </c>
      <c r="V280" s="33"/>
      <c r="W280" s="89">
        <f t="shared" si="11"/>
        <v>0</v>
      </c>
      <c r="X280" s="33"/>
      <c r="Y280" s="88">
        <v>0</v>
      </c>
      <c r="Z280" s="33"/>
      <c r="AA280" s="88">
        <v>0</v>
      </c>
      <c r="AB280" s="33"/>
      <c r="AC280" s="88">
        <v>0</v>
      </c>
      <c r="AD280" s="33"/>
      <c r="AE280" s="33"/>
      <c r="AF280" s="88">
        <v>358651</v>
      </c>
      <c r="AG280" s="33"/>
      <c r="AH280" s="84">
        <f>(AF280/$BJ280)</f>
        <v>37.316720424513576</v>
      </c>
      <c r="AI280" s="33"/>
      <c r="AJ280" s="84">
        <f>IF(AH$287,AH280/AH$287*100,0)</f>
        <v>163.71088435633249</v>
      </c>
      <c r="AK280" s="33"/>
      <c r="AL280" s="88">
        <v>0</v>
      </c>
      <c r="AM280" s="33"/>
      <c r="AN280" s="84">
        <f>(AL280/$BJ280)</f>
        <v>0</v>
      </c>
      <c r="AO280" s="33"/>
      <c r="AP280" s="84">
        <f>IF(AN$287,AN280/AN$287*100,0)</f>
        <v>0</v>
      </c>
      <c r="AQ280" s="33"/>
      <c r="AR280" s="88">
        <f t="shared" si="12"/>
        <v>4438187</v>
      </c>
      <c r="AS280" s="33"/>
      <c r="AT280" s="88">
        <v>244683</v>
      </c>
      <c r="AU280" s="33"/>
      <c r="AV280" s="89">
        <f t="shared" si="13"/>
        <v>5.5131295729540017</v>
      </c>
      <c r="AW280" s="33"/>
      <c r="AX280" s="88">
        <v>266730</v>
      </c>
      <c r="AY280" s="33"/>
      <c r="AZ280" s="89">
        <f t="shared" si="14"/>
        <v>6.0098864694074408</v>
      </c>
      <c r="BA280" s="33"/>
      <c r="BB280" s="88">
        <v>0</v>
      </c>
      <c r="BC280" s="33"/>
      <c r="BD280" s="89">
        <f t="shared" si="15"/>
        <v>0</v>
      </c>
      <c r="BE280" s="33"/>
      <c r="BF280" s="88">
        <v>0</v>
      </c>
      <c r="BG280" s="33"/>
      <c r="BH280" s="22">
        <v>34</v>
      </c>
      <c r="BI280" s="33"/>
      <c r="BJ280" s="114">
        <v>9611</v>
      </c>
      <c r="BK280" s="33"/>
      <c r="BL280" s="114">
        <f t="shared" si="16"/>
        <v>9611</v>
      </c>
      <c r="BM280" s="33"/>
      <c r="BN280" s="114">
        <f t="shared" si="17"/>
        <v>9611</v>
      </c>
      <c r="BO280" s="33"/>
      <c r="BP280" s="114">
        <f t="shared" si="18"/>
        <v>0</v>
      </c>
      <c r="BQ280" s="33"/>
      <c r="BR280" s="114">
        <f t="shared" si="19"/>
        <v>9611</v>
      </c>
      <c r="BS280" s="33"/>
      <c r="BT280" s="114">
        <f t="shared" si="20"/>
        <v>0</v>
      </c>
    </row>
    <row r="281" spans="1:72" ht="8.85" customHeight="1" x14ac:dyDescent="0.3">
      <c r="A281" s="22">
        <v>35</v>
      </c>
      <c r="B281" s="30"/>
      <c r="C281" s="22" t="s">
        <v>253</v>
      </c>
      <c r="D281" s="33"/>
      <c r="E281" s="88">
        <v>887438</v>
      </c>
      <c r="F281" s="33"/>
      <c r="G281" s="84">
        <f>(E281/$BJ281)</f>
        <v>268.43254688445251</v>
      </c>
      <c r="H281" s="33"/>
      <c r="I281" s="84">
        <f>IF(G$287,G281/G$287*100,0)</f>
        <v>80.761025819121102</v>
      </c>
      <c r="J281" s="33"/>
      <c r="K281" s="88">
        <v>0</v>
      </c>
      <c r="L281" s="33"/>
      <c r="M281" s="88">
        <v>150000</v>
      </c>
      <c r="N281" s="33"/>
      <c r="O281" s="84">
        <f>(M281/$BJ281)</f>
        <v>45.372050816696913</v>
      </c>
      <c r="P281" s="33"/>
      <c r="Q281" s="84">
        <f>IF(O$287,O281/O$287*100,0)</f>
        <v>92.944887356677697</v>
      </c>
      <c r="R281" s="33"/>
      <c r="S281" s="88">
        <v>0</v>
      </c>
      <c r="T281" s="33"/>
      <c r="U281" s="89">
        <f t="shared" si="10"/>
        <v>0</v>
      </c>
      <c r="V281" s="33"/>
      <c r="W281" s="89">
        <f t="shared" si="11"/>
        <v>0</v>
      </c>
      <c r="X281" s="33"/>
      <c r="Y281" s="88">
        <v>0</v>
      </c>
      <c r="Z281" s="33"/>
      <c r="AA281" s="88">
        <v>0</v>
      </c>
      <c r="AB281" s="33"/>
      <c r="AC281" s="88">
        <v>0</v>
      </c>
      <c r="AD281" s="33"/>
      <c r="AE281" s="33"/>
      <c r="AF281" s="88">
        <v>61985</v>
      </c>
      <c r="AG281" s="33"/>
      <c r="AH281" s="84">
        <f>(AF281/$BJ281)</f>
        <v>18.749243799153057</v>
      </c>
      <c r="AI281" s="33"/>
      <c r="AJ281" s="84">
        <f>IF(AH$287,AH281/AH$287*100,0)</f>
        <v>82.254154396576794</v>
      </c>
      <c r="AK281" s="33"/>
      <c r="AL281" s="88">
        <v>0</v>
      </c>
      <c r="AM281" s="33"/>
      <c r="AN281" s="84">
        <f>(AL281/$BJ281)</f>
        <v>0</v>
      </c>
      <c r="AO281" s="33"/>
      <c r="AP281" s="84">
        <f>IF(AN$287,AN281/AN$287*100,0)</f>
        <v>0</v>
      </c>
      <c r="AQ281" s="33"/>
      <c r="AR281" s="88">
        <f t="shared" si="12"/>
        <v>1099423</v>
      </c>
      <c r="AS281" s="33"/>
      <c r="AT281" s="88">
        <v>106304</v>
      </c>
      <c r="AU281" s="33"/>
      <c r="AV281" s="89">
        <f t="shared" si="13"/>
        <v>9.6690718676978751</v>
      </c>
      <c r="AW281" s="33"/>
      <c r="AX281" s="88">
        <v>0</v>
      </c>
      <c r="AY281" s="33"/>
      <c r="AZ281" s="89">
        <f t="shared" si="14"/>
        <v>0</v>
      </c>
      <c r="BA281" s="33"/>
      <c r="BB281" s="88">
        <v>0</v>
      </c>
      <c r="BC281" s="33"/>
      <c r="BD281" s="89">
        <f t="shared" si="15"/>
        <v>0</v>
      </c>
      <c r="BE281" s="33"/>
      <c r="BF281" s="88">
        <v>0</v>
      </c>
      <c r="BG281" s="33"/>
      <c r="BH281" s="22">
        <v>35</v>
      </c>
      <c r="BI281" s="33"/>
      <c r="BJ281" s="114">
        <v>3306</v>
      </c>
      <c r="BK281" s="33"/>
      <c r="BL281" s="114">
        <f t="shared" si="16"/>
        <v>3306</v>
      </c>
      <c r="BM281" s="33"/>
      <c r="BN281" s="114">
        <f t="shared" si="17"/>
        <v>3306</v>
      </c>
      <c r="BO281" s="33"/>
      <c r="BP281" s="114">
        <f t="shared" si="18"/>
        <v>0</v>
      </c>
      <c r="BQ281" s="33"/>
      <c r="BR281" s="114">
        <f t="shared" si="19"/>
        <v>3306</v>
      </c>
      <c r="BS281" s="33"/>
      <c r="BT281" s="114">
        <f t="shared" si="20"/>
        <v>0</v>
      </c>
    </row>
    <row r="282" spans="1:72" ht="8.85" customHeight="1" x14ac:dyDescent="0.3">
      <c r="B282" s="30"/>
      <c r="D282" s="33"/>
      <c r="E282" s="88"/>
      <c r="F282" s="33"/>
      <c r="G282" s="89"/>
      <c r="H282" s="33"/>
      <c r="I282" s="89"/>
      <c r="J282" s="33"/>
      <c r="K282" s="88"/>
      <c r="L282" s="33"/>
      <c r="M282" s="88"/>
      <c r="N282" s="33"/>
      <c r="O282" s="89"/>
      <c r="P282" s="33"/>
      <c r="Q282" s="89"/>
      <c r="R282" s="33"/>
      <c r="S282" s="88"/>
      <c r="T282" s="33"/>
      <c r="U282" s="89"/>
      <c r="V282" s="33"/>
      <c r="W282" s="89"/>
      <c r="X282" s="33"/>
      <c r="Y282" s="88"/>
      <c r="Z282" s="33"/>
      <c r="AA282" s="88"/>
      <c r="AB282" s="33"/>
      <c r="AC282" s="88"/>
      <c r="AD282" s="33"/>
      <c r="AE282" s="33"/>
      <c r="AF282" s="88"/>
      <c r="AG282" s="33"/>
      <c r="AH282" s="89"/>
      <c r="AI282" s="33"/>
      <c r="AJ282" s="89"/>
      <c r="AK282" s="33"/>
      <c r="AL282" s="88"/>
      <c r="AM282" s="33"/>
      <c r="AN282" s="89"/>
      <c r="AO282" s="33"/>
      <c r="AP282" s="89"/>
      <c r="AQ282" s="33"/>
      <c r="AR282" s="88"/>
      <c r="AS282" s="33"/>
      <c r="AT282" s="88"/>
      <c r="AU282" s="33"/>
      <c r="AV282" s="89"/>
      <c r="AW282" s="33"/>
      <c r="AX282" s="88"/>
      <c r="AY282" s="33"/>
      <c r="AZ282" s="89"/>
      <c r="BA282" s="33"/>
      <c r="BB282" s="88"/>
      <c r="BC282" s="33"/>
      <c r="BD282" s="89"/>
      <c r="BE282" s="33"/>
      <c r="BF282" s="88"/>
      <c r="BG282" s="33"/>
      <c r="BI282" s="33"/>
      <c r="BJ282" s="114"/>
      <c r="BK282" s="33"/>
      <c r="BL282" s="114"/>
      <c r="BM282" s="33"/>
      <c r="BN282" s="114"/>
      <c r="BO282" s="33"/>
      <c r="BP282" s="114"/>
      <c r="BQ282" s="33"/>
      <c r="BR282" s="114"/>
      <c r="BS282" s="33"/>
      <c r="BT282" s="114"/>
    </row>
    <row r="283" spans="1:72" ht="8.85" customHeight="1" x14ac:dyDescent="0.3">
      <c r="A283" s="22">
        <v>36</v>
      </c>
      <c r="B283" s="30"/>
      <c r="C283" s="22" t="s">
        <v>220</v>
      </c>
      <c r="D283" s="33"/>
      <c r="E283" s="88">
        <v>1162892</v>
      </c>
      <c r="F283" s="33"/>
      <c r="G283" s="84">
        <f>(E283/$BJ283)</f>
        <v>353.89287888009738</v>
      </c>
      <c r="H283" s="33"/>
      <c r="I283" s="84">
        <f>IF(G$287,G283/G$287*100,0)</f>
        <v>106.4727517589039</v>
      </c>
      <c r="J283" s="33"/>
      <c r="K283" s="88">
        <v>0</v>
      </c>
      <c r="L283" s="33"/>
      <c r="M283" s="88">
        <v>90074</v>
      </c>
      <c r="N283" s="33"/>
      <c r="O283" s="84">
        <f>(M283/$BJ283)</f>
        <v>27.411442483262324</v>
      </c>
      <c r="P283" s="33"/>
      <c r="Q283" s="84">
        <f>IF(O$287,O283/O$287*100,0)</f>
        <v>56.152485682954698</v>
      </c>
      <c r="R283" s="33"/>
      <c r="S283" s="88">
        <v>0</v>
      </c>
      <c r="T283" s="33"/>
      <c r="U283" s="89">
        <f>(S283/$BJ283)</f>
        <v>0</v>
      </c>
      <c r="V283" s="33"/>
      <c r="W283" s="89">
        <f>IF(U$287,U283/U$287*100,0)</f>
        <v>0</v>
      </c>
      <c r="X283" s="33"/>
      <c r="Y283" s="88">
        <v>0</v>
      </c>
      <c r="Z283" s="33"/>
      <c r="AA283" s="88">
        <v>0</v>
      </c>
      <c r="AB283" s="33"/>
      <c r="AC283" s="88">
        <v>0</v>
      </c>
      <c r="AD283" s="33"/>
      <c r="AE283" s="33"/>
      <c r="AF283" s="88">
        <v>0</v>
      </c>
      <c r="AG283" s="33"/>
      <c r="AH283" s="84">
        <f>(AF283/$BJ283)</f>
        <v>0</v>
      </c>
      <c r="AI283" s="33"/>
      <c r="AJ283" s="84">
        <f>IF(AH$287,AH283/AH$287*100,0)</f>
        <v>0</v>
      </c>
      <c r="AK283" s="33"/>
      <c r="AL283" s="88">
        <v>0</v>
      </c>
      <c r="AM283" s="33"/>
      <c r="AN283" s="89">
        <f>(AL283/$BJ283)</f>
        <v>0</v>
      </c>
      <c r="AO283" s="33"/>
      <c r="AP283" s="89">
        <f>IF(AN$287,AN283/AN$287*100,0)</f>
        <v>0</v>
      </c>
      <c r="AQ283" s="33"/>
      <c r="AR283" s="88">
        <f>(E283+M283+S283+AF283+AL283)</f>
        <v>1252966</v>
      </c>
      <c r="AS283" s="33"/>
      <c r="AT283" s="88">
        <v>57531</v>
      </c>
      <c r="AU283" s="33"/>
      <c r="AV283" s="89">
        <f>IF($AR283,AT283/$AR283*100,0)</f>
        <v>4.5915850869057895</v>
      </c>
      <c r="AW283" s="33"/>
      <c r="AX283" s="88">
        <v>6217</v>
      </c>
      <c r="AY283" s="33"/>
      <c r="AZ283" s="89">
        <f>IF($AR283,AX283/$AR283*100,0)</f>
        <v>0.49618265778959686</v>
      </c>
      <c r="BA283" s="33"/>
      <c r="BB283" s="88">
        <v>0</v>
      </c>
      <c r="BC283" s="33"/>
      <c r="BD283" s="89">
        <f>IF($AR283,BB283/$AR283*100,0)</f>
        <v>0</v>
      </c>
      <c r="BE283" s="33"/>
      <c r="BF283" s="88">
        <v>0</v>
      </c>
      <c r="BG283" s="33"/>
      <c r="BH283" s="22">
        <v>36</v>
      </c>
      <c r="BI283" s="33"/>
      <c r="BJ283" s="114">
        <v>3286</v>
      </c>
      <c r="BK283" s="33"/>
      <c r="BL283" s="114">
        <f>IF(E283,$BJ283,0)</f>
        <v>3286</v>
      </c>
      <c r="BM283" s="33"/>
      <c r="BN283" s="114">
        <f>IF(M283,$BJ283,0)</f>
        <v>3286</v>
      </c>
      <c r="BO283" s="33"/>
      <c r="BP283" s="114">
        <f>IF(S283,$BJ283,0)</f>
        <v>0</v>
      </c>
      <c r="BQ283" s="33"/>
      <c r="BR283" s="114">
        <f>IF(AF283,$BJ283,0)</f>
        <v>0</v>
      </c>
      <c r="BS283" s="33"/>
      <c r="BT283" s="114">
        <f>IF(AL283,$BJ283,0)</f>
        <v>0</v>
      </c>
    </row>
    <row r="284" spans="1:72" ht="8.85" customHeight="1" x14ac:dyDescent="0.3">
      <c r="A284" s="22">
        <v>37</v>
      </c>
      <c r="B284" s="30"/>
      <c r="C284" s="22" t="s">
        <v>254</v>
      </c>
      <c r="D284" s="33"/>
      <c r="E284" s="88">
        <v>2050133</v>
      </c>
      <c r="F284" s="33"/>
      <c r="G284" s="84">
        <f>(E284/$BJ284)</f>
        <v>402.22346478320583</v>
      </c>
      <c r="H284" s="33"/>
      <c r="I284" s="84">
        <f>IF(G$287,G284/G$287*100,0)</f>
        <v>121.01356561056527</v>
      </c>
      <c r="J284" s="33"/>
      <c r="K284" s="88">
        <v>0</v>
      </c>
      <c r="L284" s="33"/>
      <c r="M284" s="88">
        <v>96642</v>
      </c>
      <c r="N284" s="33"/>
      <c r="O284" s="84">
        <f>(M284/$BJ284)</f>
        <v>18.960565038257798</v>
      </c>
      <c r="P284" s="33"/>
      <c r="Q284" s="84">
        <f>IF(O$287,O284/O$287*100,0)</f>
        <v>38.84081830066431</v>
      </c>
      <c r="R284" s="33"/>
      <c r="S284" s="88">
        <v>0</v>
      </c>
      <c r="T284" s="33"/>
      <c r="U284" s="89">
        <f>(S284/$BJ284)</f>
        <v>0</v>
      </c>
      <c r="V284" s="33"/>
      <c r="W284" s="89">
        <f>IF(U$287,U284/U$287*100,0)</f>
        <v>0</v>
      </c>
      <c r="X284" s="33"/>
      <c r="Y284" s="88">
        <v>0</v>
      </c>
      <c r="Z284" s="33"/>
      <c r="AA284" s="88">
        <v>0</v>
      </c>
      <c r="AB284" s="33"/>
      <c r="AC284" s="88">
        <v>0</v>
      </c>
      <c r="AD284" s="33"/>
      <c r="AE284" s="33"/>
      <c r="AF284" s="88">
        <v>0</v>
      </c>
      <c r="AG284" s="33"/>
      <c r="AH284" s="84">
        <f>(AF284/$BJ284)</f>
        <v>0</v>
      </c>
      <c r="AI284" s="33"/>
      <c r="AJ284" s="84">
        <f>IF(AH$287,AH284/AH$287*100,0)</f>
        <v>0</v>
      </c>
      <c r="AK284" s="33"/>
      <c r="AL284" s="88">
        <v>0</v>
      </c>
      <c r="AM284" s="33"/>
      <c r="AN284" s="89">
        <f>(AL284/$BJ284)</f>
        <v>0</v>
      </c>
      <c r="AO284" s="33"/>
      <c r="AP284" s="89">
        <f>IF(AN$287,AN284/AN$287*100,0)</f>
        <v>0</v>
      </c>
      <c r="AQ284" s="33"/>
      <c r="AR284" s="88">
        <f>(E284+M284+S284+AF284+AL284)</f>
        <v>2146775</v>
      </c>
      <c r="AS284" s="33"/>
      <c r="AT284" s="88">
        <v>128398</v>
      </c>
      <c r="AU284" s="33"/>
      <c r="AV284" s="89">
        <f>IF($AR284,AT284/$AR284*100,0)</f>
        <v>5.9809714571857784</v>
      </c>
      <c r="AW284" s="33"/>
      <c r="AX284" s="88">
        <v>4915</v>
      </c>
      <c r="AY284" s="33"/>
      <c r="AZ284" s="89">
        <f>IF($AR284,AX284/$AR284*100,0)</f>
        <v>0.22894807327269975</v>
      </c>
      <c r="BA284" s="33"/>
      <c r="BB284" s="88">
        <v>0</v>
      </c>
      <c r="BC284" s="33"/>
      <c r="BD284" s="89">
        <f>IF($AR284,BB284/$AR284*100,0)</f>
        <v>0</v>
      </c>
      <c r="BE284" s="33"/>
      <c r="BF284" s="88">
        <v>0</v>
      </c>
      <c r="BG284" s="33"/>
      <c r="BH284" s="22">
        <v>37</v>
      </c>
      <c r="BI284" s="33"/>
      <c r="BJ284" s="114">
        <v>5097</v>
      </c>
      <c r="BK284" s="33"/>
      <c r="BL284" s="114">
        <f>IF(E284,$BJ284,0)</f>
        <v>5097</v>
      </c>
      <c r="BM284" s="33"/>
      <c r="BN284" s="114">
        <f>IF(M284,$BJ284,0)</f>
        <v>5097</v>
      </c>
      <c r="BO284" s="33"/>
      <c r="BP284" s="114">
        <f>IF(S284,$BJ284,0)</f>
        <v>0</v>
      </c>
      <c r="BQ284" s="33"/>
      <c r="BR284" s="114">
        <f>IF(AF284,$BJ284,0)</f>
        <v>0</v>
      </c>
      <c r="BS284" s="33"/>
      <c r="BT284" s="114">
        <f>IF(AL284,$BJ284,0)</f>
        <v>0</v>
      </c>
    </row>
    <row r="285" spans="1:72" ht="8.85" customHeight="1" x14ac:dyDescent="0.3">
      <c r="A285" s="42">
        <v>38</v>
      </c>
      <c r="B285" s="30"/>
      <c r="C285" s="22" t="s">
        <v>255</v>
      </c>
      <c r="D285" s="33"/>
      <c r="E285" s="93">
        <v>2393684</v>
      </c>
      <c r="F285" s="33"/>
      <c r="G285" s="84">
        <f>(E285/$BJ285)</f>
        <v>291.5216173425892</v>
      </c>
      <c r="H285" s="33"/>
      <c r="I285" s="84">
        <f>IF(G$287,G285/G$287*100,0)</f>
        <v>87.707638802723821</v>
      </c>
      <c r="J285" s="33"/>
      <c r="K285" s="93">
        <v>0</v>
      </c>
      <c r="L285" s="33"/>
      <c r="M285" s="93">
        <v>1301426</v>
      </c>
      <c r="N285" s="33"/>
      <c r="O285" s="84">
        <f>(M285/$BJ285)</f>
        <v>158.49786871270248</v>
      </c>
      <c r="P285" s="33"/>
      <c r="Q285" s="84">
        <f>IF(O$287,O285/O$287*100,0)</f>
        <v>324.68372684521472</v>
      </c>
      <c r="R285" s="33"/>
      <c r="S285" s="93">
        <v>0</v>
      </c>
      <c r="T285" s="33"/>
      <c r="U285" s="89">
        <f t="shared" si="10"/>
        <v>0</v>
      </c>
      <c r="V285" s="33"/>
      <c r="W285" s="89">
        <f t="shared" si="11"/>
        <v>0</v>
      </c>
      <c r="X285" s="33"/>
      <c r="Y285" s="93">
        <v>0</v>
      </c>
      <c r="Z285" s="33"/>
      <c r="AA285" s="93">
        <v>0</v>
      </c>
      <c r="AB285" s="33"/>
      <c r="AC285" s="93">
        <v>0</v>
      </c>
      <c r="AD285" s="33"/>
      <c r="AE285" s="33"/>
      <c r="AF285" s="93">
        <v>98988</v>
      </c>
      <c r="AG285" s="33"/>
      <c r="AH285" s="84">
        <f>(AF285/$BJ285)</f>
        <v>12.055535257581294</v>
      </c>
      <c r="AI285" s="33"/>
      <c r="AJ285" s="84">
        <f>IF(AH$287,AH285/AH$287*100,0)</f>
        <v>52.888418809470082</v>
      </c>
      <c r="AK285" s="33"/>
      <c r="AL285" s="93">
        <v>104636</v>
      </c>
      <c r="AM285" s="33"/>
      <c r="AN285" s="89">
        <f>(AL285/$BJ285)</f>
        <v>12.743393009377664</v>
      </c>
      <c r="AO285" s="33"/>
      <c r="AP285" s="89">
        <f>IF(AN$287,AN285/AN$287*100,0)</f>
        <v>55.138374838009739</v>
      </c>
      <c r="AQ285" s="33"/>
      <c r="AR285" s="93">
        <f t="shared" si="12"/>
        <v>3898734</v>
      </c>
      <c r="AS285" s="33"/>
      <c r="AT285" s="93">
        <v>230201</v>
      </c>
      <c r="AU285" s="33"/>
      <c r="AV285" s="89">
        <f t="shared" si="13"/>
        <v>5.9045064372178251</v>
      </c>
      <c r="AW285" s="33"/>
      <c r="AX285" s="93">
        <v>6372</v>
      </c>
      <c r="AY285" s="33"/>
      <c r="AZ285" s="89">
        <f t="shared" si="14"/>
        <v>0.16343766976664734</v>
      </c>
      <c r="BA285" s="33"/>
      <c r="BB285" s="93">
        <v>0</v>
      </c>
      <c r="BC285" s="33"/>
      <c r="BD285" s="89">
        <f t="shared" si="15"/>
        <v>0</v>
      </c>
      <c r="BE285" s="33"/>
      <c r="BF285" s="93">
        <v>27830</v>
      </c>
      <c r="BG285" s="33"/>
      <c r="BH285" s="42">
        <v>38</v>
      </c>
      <c r="BI285" s="33"/>
      <c r="BJ285" s="124">
        <v>8211</v>
      </c>
      <c r="BK285" s="33"/>
      <c r="BL285" s="124">
        <f t="shared" si="16"/>
        <v>8211</v>
      </c>
      <c r="BM285" s="33"/>
      <c r="BN285" s="124">
        <f t="shared" si="17"/>
        <v>8211</v>
      </c>
      <c r="BO285" s="33"/>
      <c r="BP285" s="124">
        <f t="shared" si="18"/>
        <v>0</v>
      </c>
      <c r="BQ285" s="33"/>
      <c r="BR285" s="124">
        <f t="shared" si="19"/>
        <v>8211</v>
      </c>
      <c r="BS285" s="33"/>
      <c r="BT285" s="124">
        <f t="shared" si="20"/>
        <v>8211</v>
      </c>
    </row>
    <row r="286" spans="1:72" ht="8.85" customHeight="1" x14ac:dyDescent="0.3">
      <c r="A286" s="33"/>
      <c r="B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c r="BC286" s="33"/>
      <c r="BD286" s="33"/>
      <c r="BE286" s="33"/>
      <c r="BF286" s="33"/>
      <c r="BG286" s="33"/>
      <c r="BH286" s="33"/>
      <c r="BI286" s="33"/>
      <c r="BJ286" s="33"/>
      <c r="BK286" s="33"/>
      <c r="BL286" s="33"/>
      <c r="BM286" s="33"/>
      <c r="BN286" s="33"/>
      <c r="BO286" s="33"/>
      <c r="BP286" s="33"/>
      <c r="BQ286" s="33"/>
      <c r="BR286" s="33"/>
      <c r="BS286" s="33"/>
      <c r="BT286" s="33"/>
    </row>
    <row r="287" spans="1:72" ht="8.85" customHeight="1" x14ac:dyDescent="0.3">
      <c r="A287" s="42">
        <f>A285</f>
        <v>38</v>
      </c>
      <c r="B287" s="33"/>
      <c r="C287" s="30" t="s">
        <v>72</v>
      </c>
      <c r="D287" s="33"/>
      <c r="E287" s="94">
        <f>SUM(E241:E285)</f>
        <v>119323665</v>
      </c>
      <c r="F287" s="33"/>
      <c r="G287" s="97">
        <f>IF(BL287=0,0,IF(ISNONTEXT(H287),E287/$BJ287,E287/BL287))</f>
        <v>332.37882278223617</v>
      </c>
      <c r="H287" s="148"/>
      <c r="I287" s="89">
        <f>IF(G$287,G287/G$287*100,0)</f>
        <v>100</v>
      </c>
      <c r="J287" s="33"/>
      <c r="K287" s="94">
        <f>SUM(K241:K285)</f>
        <v>0</v>
      </c>
      <c r="L287" s="33"/>
      <c r="M287" s="94">
        <f>SUM(M241:M285)</f>
        <v>17524924</v>
      </c>
      <c r="N287" s="33"/>
      <c r="O287" s="97">
        <f>IF(BN287=0,0,IF(ISNONTEXT(P287),M287/$BJ287,M287/BN287))</f>
        <v>48.816080267633055</v>
      </c>
      <c r="P287" s="148"/>
      <c r="Q287" s="89">
        <f>IF(O$287,O287/O$287*100,0)</f>
        <v>100</v>
      </c>
      <c r="R287" s="33"/>
      <c r="S287" s="94">
        <f>SUM(S241:S285)</f>
        <v>349</v>
      </c>
      <c r="T287" s="33"/>
      <c r="U287" s="97">
        <f>IF(BP287=0,0,IF(ISNONTEXT(V287),S287/$BJ287,S287/BP287))</f>
        <v>9.7214755472856465E-4</v>
      </c>
      <c r="V287" s="148"/>
      <c r="W287" s="89">
        <f>IF(U$287,U287/U$287*100,0)</f>
        <v>100</v>
      </c>
      <c r="X287" s="33"/>
      <c r="Y287" s="94">
        <f>SUM(Y241:Y285)</f>
        <v>0</v>
      </c>
      <c r="Z287" s="33"/>
      <c r="AA287" s="94">
        <f>SUM(AA241:AA285)</f>
        <v>0</v>
      </c>
      <c r="AB287" s="33"/>
      <c r="AC287" s="94">
        <f>SUM(AC241:AC285)</f>
        <v>0</v>
      </c>
      <c r="AD287" s="33"/>
      <c r="AE287" s="33"/>
      <c r="AF287" s="94">
        <f>SUM(AF241:AF285)</f>
        <v>2571970</v>
      </c>
      <c r="AG287" s="33"/>
      <c r="AH287" s="97">
        <f>IF(BR287=0,0,IF(ISNONTEXT(AI287),AF287/$BJ287,AF287/BR287))</f>
        <v>22.794281865395181</v>
      </c>
      <c r="AI287" s="148" t="s">
        <v>388</v>
      </c>
      <c r="AJ287" s="89">
        <f>IF(AH$287,AH287/AH$287*100,0)</f>
        <v>100</v>
      </c>
      <c r="AK287" s="33"/>
      <c r="AL287" s="94">
        <f>SUM(AL241:AL285)</f>
        <v>3629686</v>
      </c>
      <c r="AM287" s="33"/>
      <c r="AN287" s="97">
        <f>IF(BT287=0,0,IF(ISNONTEXT(AO287),AL287/$BJ287,AL287/BT287))</f>
        <v>23.11165870741802</v>
      </c>
      <c r="AO287" s="148" t="s">
        <v>388</v>
      </c>
      <c r="AP287" s="89">
        <f>IF(AN$287,AN287/AN$287*100,0)</f>
        <v>100</v>
      </c>
      <c r="AQ287" s="33"/>
      <c r="AR287" s="94">
        <f>SUM(AR241:AR285)</f>
        <v>143050594</v>
      </c>
      <c r="AS287" s="33"/>
      <c r="AT287" s="94">
        <f>SUM(AT241:AT285)</f>
        <v>8476534</v>
      </c>
      <c r="AU287" s="33"/>
      <c r="AV287" s="89">
        <f>IF($AR287,AT287/$AR287*100,0)</f>
        <v>5.9255496695106347</v>
      </c>
      <c r="AW287" s="33"/>
      <c r="AX287" s="94">
        <f>SUM(AX241:AX285)</f>
        <v>925264</v>
      </c>
      <c r="AY287" s="33"/>
      <c r="AZ287" s="89">
        <f>IF($AR287,AX287/$AR287*100,0)</f>
        <v>0.64680891852850331</v>
      </c>
      <c r="BA287" s="33"/>
      <c r="BB287" s="94">
        <f>SUM(BB241:BB285)</f>
        <v>389735</v>
      </c>
      <c r="BC287" s="33"/>
      <c r="BD287" s="89">
        <f>IF($AR287,BB287/$AR287*100,0)</f>
        <v>0.27244556565770006</v>
      </c>
      <c r="BE287" s="33"/>
      <c r="BF287" s="94">
        <f>SUM(BF241:BF285)</f>
        <v>3646864</v>
      </c>
      <c r="BG287" s="33"/>
      <c r="BH287" s="42">
        <f>BH285</f>
        <v>38</v>
      </c>
      <c r="BI287" s="33"/>
      <c r="BJ287" s="124">
        <f>SUM(BJ241:BJ285)</f>
        <v>358999</v>
      </c>
      <c r="BK287" s="33"/>
      <c r="BL287" s="124">
        <f>SUM(BL241:BL285)</f>
        <v>358999</v>
      </c>
      <c r="BM287" s="39"/>
      <c r="BN287" s="124">
        <f>SUM(BN241:BN285)</f>
        <v>323219</v>
      </c>
      <c r="BO287" s="39"/>
      <c r="BP287" s="124">
        <f>SUM(BP241:BP285)</f>
        <v>4185</v>
      </c>
      <c r="BQ287" s="39"/>
      <c r="BR287" s="124">
        <f>SUM(BR241:BR285)</f>
        <v>112834</v>
      </c>
      <c r="BS287" s="39"/>
      <c r="BT287" s="124">
        <f>SUM(BT241:BT285)</f>
        <v>157050</v>
      </c>
    </row>
    <row r="288" spans="1:72" ht="8.85" customHeight="1" x14ac:dyDescent="0.3">
      <c r="A288" s="33"/>
      <c r="B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33"/>
      <c r="BF288" s="33"/>
      <c r="BG288" s="33"/>
      <c r="BH288" s="33"/>
      <c r="BI288" s="33"/>
      <c r="BJ288" s="33"/>
      <c r="BK288" s="33"/>
      <c r="BL288" s="33"/>
      <c r="BM288" s="33"/>
      <c r="BN288" s="33"/>
      <c r="BO288" s="33"/>
      <c r="BP288" s="33"/>
      <c r="BQ288" s="33"/>
      <c r="BR288" s="33"/>
      <c r="BS288" s="33"/>
      <c r="BT288" s="33"/>
    </row>
    <row r="289" spans="1:72" ht="12" thickBot="1" x14ac:dyDescent="0.35">
      <c r="A289" s="54">
        <f>(A60+A219+A287)</f>
        <v>171</v>
      </c>
      <c r="B289" s="33"/>
      <c r="C289" s="30" t="s">
        <v>256</v>
      </c>
      <c r="D289" s="33"/>
      <c r="E289" s="105">
        <f>(E60+E219+E287)</f>
        <v>1977956173</v>
      </c>
      <c r="F289" s="33"/>
      <c r="G289" s="97">
        <f>(E289/$BJ289)</f>
        <v>223.39899651193929</v>
      </c>
      <c r="H289" s="33"/>
      <c r="I289" s="89"/>
      <c r="J289" s="33"/>
      <c r="K289" s="105">
        <f>(K60+K219+K287)</f>
        <v>427702402</v>
      </c>
      <c r="L289" s="33"/>
      <c r="M289" s="105">
        <f>(M60+M219+M287)</f>
        <v>1719326903</v>
      </c>
      <c r="N289" s="33"/>
      <c r="O289" s="97">
        <f>(M289/$BJ289)</f>
        <v>194.18827881490193</v>
      </c>
      <c r="P289" s="33"/>
      <c r="Q289" s="89"/>
      <c r="R289" s="33"/>
      <c r="S289" s="105">
        <f>(S60+S219+S287)</f>
        <v>1078672002</v>
      </c>
      <c r="T289" s="33"/>
      <c r="U289" s="97">
        <f>(S289/$BJ289)</f>
        <v>121.82992024885709</v>
      </c>
      <c r="V289" s="33"/>
      <c r="W289" s="89"/>
      <c r="X289" s="33"/>
      <c r="Y289" s="105">
        <f>(Y60+Y219+Y287)</f>
        <v>456872237</v>
      </c>
      <c r="Z289" s="33"/>
      <c r="AA289" s="105">
        <f>(AA60+AA219+AA287)</f>
        <v>507936859</v>
      </c>
      <c r="AB289" s="33"/>
      <c r="AC289" s="105">
        <f>(AC60+AC219+AC287)</f>
        <v>33334946</v>
      </c>
      <c r="AD289" s="33"/>
      <c r="AE289" s="33"/>
      <c r="AF289" s="105">
        <f>(AF60+AF219+AF287)</f>
        <v>144436501</v>
      </c>
      <c r="AG289" s="33"/>
      <c r="AH289" s="97">
        <f>(AF289/$BJ289)</f>
        <v>16.313288344582404</v>
      </c>
      <c r="AI289" s="33"/>
      <c r="AJ289" s="89"/>
      <c r="AK289" s="33"/>
      <c r="AL289" s="105">
        <f>(AL60+AL219+AL287)</f>
        <v>309764904</v>
      </c>
      <c r="AM289" s="33"/>
      <c r="AN289" s="97">
        <f>(AL289/$BJ289)</f>
        <v>34.986199215556233</v>
      </c>
      <c r="AO289" s="33"/>
      <c r="AP289" s="89"/>
      <c r="AQ289" s="33"/>
      <c r="AR289" s="105">
        <f>(AR60+AR219+AR287)</f>
        <v>5230156483</v>
      </c>
      <c r="AS289" s="33"/>
      <c r="AT289" s="105">
        <f>(AT60+AT219+AT287)</f>
        <v>667483523</v>
      </c>
      <c r="AU289" s="33"/>
      <c r="AV289" s="89">
        <f>IF($AR289,AT289/$AR289*100,0)</f>
        <v>12.762209413228373</v>
      </c>
      <c r="AW289" s="33"/>
      <c r="AX289" s="105">
        <f>(AX60+AX219+AX287)</f>
        <v>41953250</v>
      </c>
      <c r="AY289" s="33"/>
      <c r="AZ289" s="89">
        <f>IF($AR289,AX289/$AR289*100,0)</f>
        <v>0.80214139168424581</v>
      </c>
      <c r="BA289" s="33"/>
      <c r="BB289" s="105">
        <f>(BB60+BB219+BB287)</f>
        <v>23514325</v>
      </c>
      <c r="BC289" s="33"/>
      <c r="BD289" s="89">
        <f>IF($AR289,BB289/$AR289*100,0)</f>
        <v>0.44959123262239875</v>
      </c>
      <c r="BE289" s="33"/>
      <c r="BF289" s="105">
        <f>(BF60+BF219+BF287)</f>
        <v>257667653</v>
      </c>
      <c r="BG289" s="33"/>
      <c r="BH289" s="54">
        <f>(BH60+BH219+BH287)</f>
        <v>171</v>
      </c>
      <c r="BI289" s="33"/>
      <c r="BJ289" s="128">
        <f>BJ60+BJ219+BJ287</f>
        <v>8853917</v>
      </c>
      <c r="BK289" s="33"/>
      <c r="BL289" s="128">
        <f>BL60+BL219+BL287</f>
        <v>8853917</v>
      </c>
      <c r="BM289" s="39"/>
      <c r="BN289" s="128">
        <f>BN60+BN219+BN287</f>
        <v>8818137</v>
      </c>
      <c r="BO289" s="39"/>
      <c r="BP289" s="128">
        <f>BP60+BP219+BP287</f>
        <v>8499103</v>
      </c>
      <c r="BQ289" s="39"/>
      <c r="BR289" s="128">
        <f>BR60+BR219+BR287</f>
        <v>8600390</v>
      </c>
      <c r="BS289" s="39"/>
      <c r="BT289" s="128">
        <f>BT60+BT219+BT287</f>
        <v>8627416</v>
      </c>
    </row>
    <row r="290" spans="1:72" ht="8.85" customHeight="1" thickTop="1" x14ac:dyDescent="0.3">
      <c r="A290" s="33"/>
      <c r="B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c r="BE290" s="33"/>
      <c r="BF290" s="33"/>
      <c r="BG290" s="33"/>
      <c r="BH290" s="33"/>
      <c r="BI290" s="33"/>
      <c r="BJ290" s="33"/>
      <c r="BK290" s="33"/>
      <c r="BL290" s="33"/>
      <c r="BM290" s="33"/>
      <c r="BN290" s="33"/>
      <c r="BO290" s="33"/>
      <c r="BP290" s="33"/>
      <c r="BQ290" s="33"/>
      <c r="BR290" s="33"/>
      <c r="BS290" s="33"/>
      <c r="BT290" s="33"/>
    </row>
    <row r="291" spans="1:72" ht="8.85" customHeight="1" x14ac:dyDescent="0.3">
      <c r="A291" s="33"/>
      <c r="B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33"/>
      <c r="BF291" s="33"/>
      <c r="BG291" s="33"/>
      <c r="BH291" s="33"/>
      <c r="BI291" s="33"/>
      <c r="BJ291" s="33"/>
      <c r="BK291" s="33"/>
      <c r="BL291" s="33"/>
      <c r="BM291" s="33"/>
      <c r="BN291" s="33"/>
      <c r="BO291" s="33"/>
      <c r="BP291" s="33"/>
      <c r="BQ291" s="33"/>
      <c r="BR291" s="33"/>
      <c r="BS291" s="33"/>
      <c r="BT291" s="33"/>
    </row>
    <row r="292" spans="1:72" ht="10.5" customHeight="1" x14ac:dyDescent="0.3">
      <c r="A292" s="33"/>
      <c r="B292" s="33"/>
      <c r="C292" s="22" t="s">
        <v>257</v>
      </c>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33"/>
      <c r="BF292" s="33"/>
      <c r="BG292" s="33"/>
      <c r="BH292" s="33"/>
      <c r="BI292" s="33"/>
      <c r="BJ292" s="33"/>
      <c r="BK292" s="33"/>
      <c r="BL292" s="33"/>
      <c r="BM292" s="33"/>
      <c r="BN292" s="33"/>
      <c r="BO292" s="33"/>
      <c r="BP292" s="33"/>
      <c r="BQ292" s="33"/>
      <c r="BR292" s="33"/>
      <c r="BS292" s="33"/>
      <c r="BT292" s="33"/>
    </row>
    <row r="293" spans="1:72" ht="6.15" customHeight="1" x14ac:dyDescent="0.3">
      <c r="A293" s="33"/>
      <c r="B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c r="BK293" s="33"/>
      <c r="BL293" s="33"/>
      <c r="BM293" s="33"/>
      <c r="BN293" s="33"/>
      <c r="BO293" s="33"/>
      <c r="BP293" s="33"/>
      <c r="BQ293" s="33"/>
      <c r="BR293" s="33"/>
      <c r="BS293" s="33"/>
      <c r="BT293" s="33"/>
    </row>
    <row r="294" spans="1:72" ht="8.85" customHeight="1" x14ac:dyDescent="0.3">
      <c r="A294" s="33"/>
      <c r="B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3"/>
      <c r="BF294" s="33"/>
      <c r="BG294" s="33"/>
      <c r="BH294" s="33"/>
      <c r="BI294" s="33"/>
      <c r="BJ294" s="33"/>
      <c r="BK294" s="33"/>
      <c r="BL294" s="33"/>
      <c r="BM294" s="33"/>
      <c r="BN294" s="33"/>
      <c r="BO294" s="33"/>
      <c r="BP294" s="33"/>
      <c r="BQ294" s="33"/>
      <c r="BR294" s="33"/>
      <c r="BS294" s="33"/>
      <c r="BT294" s="33"/>
    </row>
    <row r="295" spans="1:72" ht="8.85" customHeight="1" x14ac:dyDescent="0.3">
      <c r="A295" s="33"/>
      <c r="B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3"/>
      <c r="BF295" s="33"/>
      <c r="BG295" s="33"/>
      <c r="BH295" s="33"/>
      <c r="BI295" s="33"/>
      <c r="BJ295" s="33"/>
      <c r="BK295" s="33"/>
      <c r="BL295" s="33"/>
      <c r="BM295" s="33"/>
      <c r="BN295" s="33"/>
      <c r="BO295" s="33"/>
      <c r="BP295" s="33"/>
      <c r="BQ295" s="33"/>
      <c r="BR295" s="33"/>
      <c r="BS295" s="33"/>
      <c r="BT295" s="33"/>
    </row>
    <row r="296" spans="1:72" ht="8.85" customHeight="1" x14ac:dyDescent="0.3">
      <c r="A296" s="33"/>
      <c r="B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33"/>
      <c r="BF296" s="33"/>
      <c r="BG296" s="33"/>
      <c r="BH296" s="33"/>
      <c r="BI296" s="33"/>
      <c r="BJ296" s="33"/>
      <c r="BK296" s="33"/>
      <c r="BL296" s="33"/>
      <c r="BM296" s="33"/>
      <c r="BN296" s="33"/>
      <c r="BO296" s="33"/>
      <c r="BP296" s="33"/>
      <c r="BQ296" s="33"/>
      <c r="BR296" s="33"/>
      <c r="BS296" s="33"/>
      <c r="BT296" s="33"/>
    </row>
    <row r="297" spans="1:72" ht="8.85" customHeight="1" x14ac:dyDescent="0.3">
      <c r="A297" s="33"/>
      <c r="B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3"/>
      <c r="BF297" s="33"/>
      <c r="BG297" s="33"/>
      <c r="BH297" s="33"/>
      <c r="BI297" s="33"/>
      <c r="BJ297" s="33"/>
      <c r="BK297" s="33"/>
      <c r="BL297" s="33"/>
      <c r="BM297" s="33"/>
      <c r="BN297" s="33"/>
      <c r="BO297" s="33"/>
      <c r="BP297" s="33"/>
      <c r="BQ297" s="33"/>
      <c r="BR297" s="33"/>
      <c r="BS297" s="33"/>
      <c r="BT297" s="33"/>
    </row>
    <row r="298" spans="1:72" ht="8.85" customHeight="1" x14ac:dyDescent="0.3">
      <c r="A298" s="33"/>
      <c r="B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3"/>
      <c r="BF298" s="33"/>
      <c r="BG298" s="33"/>
      <c r="BH298" s="33"/>
      <c r="BI298" s="33"/>
      <c r="BJ298" s="33"/>
      <c r="BK298" s="33"/>
      <c r="BL298" s="33"/>
      <c r="BM298" s="33"/>
      <c r="BN298" s="33"/>
      <c r="BO298" s="33"/>
      <c r="BP298" s="33"/>
      <c r="BQ298" s="33"/>
      <c r="BR298" s="33"/>
      <c r="BS298" s="33"/>
      <c r="BT298" s="33"/>
    </row>
    <row r="299" spans="1:72" ht="8.85" customHeight="1" x14ac:dyDescent="0.3">
      <c r="A299" s="33"/>
      <c r="B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3"/>
      <c r="BF299" s="33"/>
      <c r="BG299" s="33"/>
      <c r="BH299" s="33"/>
      <c r="BI299" s="33"/>
      <c r="BJ299" s="33"/>
      <c r="BK299" s="33"/>
      <c r="BL299" s="33"/>
      <c r="BM299" s="33"/>
      <c r="BN299" s="33"/>
      <c r="BO299" s="33"/>
      <c r="BP299" s="33"/>
      <c r="BQ299" s="33"/>
      <c r="BR299" s="33"/>
      <c r="BS299" s="33"/>
      <c r="BT299" s="33"/>
    </row>
    <row r="300" spans="1:72" ht="7.65" customHeight="1" x14ac:dyDescent="0.3">
      <c r="A300" s="33"/>
      <c r="B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c r="BJ300" s="33"/>
      <c r="BK300" s="33"/>
      <c r="BL300" s="33"/>
      <c r="BM300" s="33"/>
      <c r="BN300" s="33"/>
      <c r="BO300" s="33"/>
      <c r="BP300" s="33"/>
      <c r="BQ300" s="33"/>
      <c r="BR300" s="33"/>
      <c r="BS300" s="33"/>
      <c r="BT300" s="33"/>
    </row>
    <row r="301" spans="1:72" ht="8.85" hidden="1" customHeight="1" x14ac:dyDescent="0.3">
      <c r="A301" s="33"/>
      <c r="B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c r="BK301" s="33"/>
      <c r="BL301" s="33"/>
      <c r="BM301" s="33"/>
      <c r="BN301" s="33"/>
      <c r="BO301" s="33"/>
      <c r="BP301" s="33"/>
      <c r="BQ301" s="33"/>
      <c r="BR301" s="33"/>
      <c r="BS301" s="33"/>
      <c r="BT301" s="33"/>
    </row>
    <row r="302" spans="1:72" ht="8.85" hidden="1" customHeight="1" x14ac:dyDescent="0.3">
      <c r="A302" s="33"/>
      <c r="B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3"/>
      <c r="BF302" s="33"/>
      <c r="BG302" s="33"/>
      <c r="BH302" s="33"/>
      <c r="BI302" s="33"/>
      <c r="BJ302" s="33"/>
      <c r="BK302" s="33"/>
      <c r="BL302" s="33"/>
      <c r="BM302" s="33"/>
      <c r="BN302" s="33"/>
      <c r="BO302" s="33"/>
      <c r="BP302" s="33"/>
      <c r="BQ302" s="33"/>
      <c r="BR302" s="33"/>
      <c r="BS302" s="33"/>
      <c r="BT302" s="33"/>
    </row>
    <row r="303" spans="1:72" ht="8.85" hidden="1" customHeight="1" x14ac:dyDescent="0.3">
      <c r="A303" s="33"/>
      <c r="B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33"/>
      <c r="BF303" s="33"/>
      <c r="BG303" s="33"/>
      <c r="BH303" s="33"/>
      <c r="BI303" s="33"/>
      <c r="BJ303" s="33"/>
      <c r="BK303" s="33"/>
      <c r="BL303" s="33"/>
      <c r="BM303" s="33"/>
      <c r="BN303" s="33"/>
      <c r="BO303" s="33"/>
      <c r="BP303" s="33"/>
      <c r="BQ303" s="33"/>
      <c r="BR303" s="33"/>
      <c r="BS303" s="33"/>
      <c r="BT303" s="33"/>
    </row>
    <row r="304" spans="1:72" ht="8.85" customHeight="1" x14ac:dyDescent="0.3">
      <c r="A304" s="33"/>
      <c r="B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33"/>
      <c r="BF304" s="33"/>
      <c r="BG304" s="33"/>
      <c r="BH304" s="33"/>
      <c r="BI304" s="33"/>
      <c r="BJ304" s="33"/>
      <c r="BK304" s="33"/>
      <c r="BL304" s="33"/>
      <c r="BM304" s="33"/>
      <c r="BN304" s="33"/>
      <c r="BO304" s="33"/>
      <c r="BP304" s="33"/>
      <c r="BQ304" s="33"/>
      <c r="BR304" s="33"/>
      <c r="BS304" s="33"/>
      <c r="BT304" s="33"/>
    </row>
    <row r="305" spans="1:61" s="20" customFormat="1" ht="12.15" customHeight="1" x14ac:dyDescent="0.3">
      <c r="A305" s="130" t="s">
        <v>484</v>
      </c>
      <c r="BI305" s="131" t="s">
        <v>485</v>
      </c>
    </row>
  </sheetData>
  <printOptions gridLinesSet="0"/>
  <pageMargins left="3.5" right="0.5" top="0.5" bottom="0.3" header="0.5" footer="0.5"/>
  <pageSetup paperSize="17" pageOrder="overThenDown" orientation="landscape" r:id="rId1"/>
  <headerFooter alignWithMargins="0"/>
  <rowBreaks count="3" manualBreakCount="3">
    <brk id="75" max="60" man="1"/>
    <brk id="151" max="60" man="1"/>
    <brk id="227" max="60" man="1"/>
  </rowBreaks>
  <colBreaks count="1" manualBreakCount="1">
    <brk id="3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698D5-DE92-45DB-96C0-14BAB83CB6D1}">
  <sheetPr transitionEvaluation="1"/>
  <dimension ref="A1:AR305"/>
  <sheetViews>
    <sheetView showGridLines="0" zoomScale="120" zoomScaleNormal="120" workbookViewId="0">
      <pane xSplit="3" ySplit="11" topLeftCell="D12"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4.5546875" style="22" customWidth="1"/>
    <col min="2" max="2" width="1.44140625" style="22" customWidth="1"/>
    <col min="3" max="3" width="17.77734375" style="22" customWidth="1"/>
    <col min="4" max="4" width="3" style="22" customWidth="1"/>
    <col min="5" max="5" width="13.109375" style="22" customWidth="1"/>
    <col min="6" max="6" width="2.21875" style="22" customWidth="1"/>
    <col min="7" max="7" width="10" style="22" customWidth="1"/>
    <col min="8" max="8" width="2.21875" style="22" customWidth="1"/>
    <col min="9" max="9" width="10" style="22" customWidth="1"/>
    <col min="10" max="10" width="3" style="22" customWidth="1"/>
    <col min="11" max="11" width="13.109375" style="22" customWidth="1"/>
    <col min="12" max="12" width="2.21875" style="22" customWidth="1"/>
    <col min="13" max="13" width="10" style="22" customWidth="1"/>
    <col min="14" max="14" width="2.21875" style="22" customWidth="1"/>
    <col min="15" max="15" width="10" style="22" customWidth="1"/>
    <col min="16" max="16" width="3" style="22" customWidth="1"/>
    <col min="17" max="17" width="13.109375" style="22" customWidth="1"/>
    <col min="18" max="18" width="2.21875" style="22" customWidth="1"/>
    <col min="19" max="19" width="10" style="22" customWidth="1"/>
    <col min="20" max="20" width="1.44140625" style="22" customWidth="1"/>
    <col min="21" max="21" width="10" style="22" customWidth="1"/>
    <col min="22" max="22" width="3" style="22" customWidth="1"/>
    <col min="23" max="23" width="13.88671875" style="22" customWidth="1"/>
    <col min="24" max="25" width="1.44140625" style="22" customWidth="1"/>
    <col min="26" max="26" width="13.109375" style="22" customWidth="1"/>
    <col min="27" max="27" width="2.21875" style="22" customWidth="1"/>
    <col min="28" max="28" width="11.5546875" style="22" customWidth="1"/>
    <col min="29" max="29" width="3" style="22" customWidth="1"/>
    <col min="30" max="30" width="13.109375" style="22" customWidth="1"/>
    <col min="31" max="31" width="2.21875" style="22" customWidth="1"/>
    <col min="32" max="32" width="11.5546875" style="22" customWidth="1"/>
    <col min="33" max="33" width="3" style="22" customWidth="1"/>
    <col min="34" max="34" width="13.109375" style="22" customWidth="1"/>
    <col min="35" max="35" width="2.21875" style="22" customWidth="1"/>
    <col min="36" max="36" width="11.5546875" style="22" customWidth="1"/>
    <col min="37" max="37" width="3" style="22" customWidth="1"/>
    <col min="38" max="38" width="13.109375" style="22" customWidth="1"/>
    <col min="39" max="39" width="3" style="22" customWidth="1"/>
    <col min="40" max="40" width="16.21875" style="22" customWidth="1"/>
    <col min="41" max="41" width="2.21875" style="22" customWidth="1"/>
    <col min="42" max="42" width="5.33203125" style="22" customWidth="1"/>
    <col min="43" max="43" width="20.88671875" style="22" customWidth="1"/>
    <col min="44" max="44" width="8.44140625" style="22" hidden="1" customWidth="1"/>
    <col min="45" max="256" width="11.5546875" style="22"/>
    <col min="257" max="257" width="4.5546875" style="22" customWidth="1"/>
    <col min="258" max="258" width="1.44140625" style="22" customWidth="1"/>
    <col min="259" max="259" width="17.77734375" style="22" customWidth="1"/>
    <col min="260" max="260" width="3" style="22" customWidth="1"/>
    <col min="261" max="261" width="13.109375" style="22" customWidth="1"/>
    <col min="262" max="262" width="2.21875" style="22" customWidth="1"/>
    <col min="263" max="263" width="10" style="22" customWidth="1"/>
    <col min="264" max="264" width="2.21875" style="22" customWidth="1"/>
    <col min="265" max="265" width="10" style="22" customWidth="1"/>
    <col min="266" max="266" width="3" style="22" customWidth="1"/>
    <col min="267" max="267" width="13.109375" style="22" customWidth="1"/>
    <col min="268" max="268" width="2.21875" style="22" customWidth="1"/>
    <col min="269" max="269" width="10" style="22" customWidth="1"/>
    <col min="270" max="270" width="2.21875" style="22" customWidth="1"/>
    <col min="271" max="271" width="10" style="22" customWidth="1"/>
    <col min="272" max="272" width="3" style="22" customWidth="1"/>
    <col min="273" max="273" width="13.109375" style="22" customWidth="1"/>
    <col min="274" max="274" width="2.21875" style="22" customWidth="1"/>
    <col min="275" max="275" width="10" style="22" customWidth="1"/>
    <col min="276" max="276" width="1.44140625" style="22" customWidth="1"/>
    <col min="277" max="277" width="10" style="22" customWidth="1"/>
    <col min="278" max="278" width="3" style="22" customWidth="1"/>
    <col min="279" max="279" width="13.88671875" style="22" customWidth="1"/>
    <col min="280" max="281" width="1.44140625" style="22" customWidth="1"/>
    <col min="282" max="282" width="13.109375" style="22" customWidth="1"/>
    <col min="283" max="283" width="2.21875" style="22" customWidth="1"/>
    <col min="284" max="284" width="11.5546875" style="22"/>
    <col min="285" max="285" width="3" style="22" customWidth="1"/>
    <col min="286" max="286" width="13.109375" style="22" customWidth="1"/>
    <col min="287" max="287" width="2.21875" style="22" customWidth="1"/>
    <col min="288" max="288" width="11.5546875" style="22"/>
    <col min="289" max="289" width="3" style="22" customWidth="1"/>
    <col min="290" max="290" width="13.109375" style="22" customWidth="1"/>
    <col min="291" max="291" width="2.21875" style="22" customWidth="1"/>
    <col min="292" max="292" width="11.5546875" style="22"/>
    <col min="293" max="293" width="3" style="22" customWidth="1"/>
    <col min="294" max="294" width="13.109375" style="22" customWidth="1"/>
    <col min="295" max="295" width="3" style="22" customWidth="1"/>
    <col min="296" max="296" width="16.21875" style="22" customWidth="1"/>
    <col min="297" max="297" width="2.21875" style="22" customWidth="1"/>
    <col min="298" max="298" width="5.33203125" style="22" customWidth="1"/>
    <col min="299" max="299" width="27.88671875" style="22" customWidth="1"/>
    <col min="300" max="300" width="8.44140625" style="22" customWidth="1"/>
    <col min="301" max="512" width="11.5546875" style="22"/>
    <col min="513" max="513" width="4.5546875" style="22" customWidth="1"/>
    <col min="514" max="514" width="1.44140625" style="22" customWidth="1"/>
    <col min="515" max="515" width="17.77734375" style="22" customWidth="1"/>
    <col min="516" max="516" width="3" style="22" customWidth="1"/>
    <col min="517" max="517" width="13.109375" style="22" customWidth="1"/>
    <col min="518" max="518" width="2.21875" style="22" customWidth="1"/>
    <col min="519" max="519" width="10" style="22" customWidth="1"/>
    <col min="520" max="520" width="2.21875" style="22" customWidth="1"/>
    <col min="521" max="521" width="10" style="22" customWidth="1"/>
    <col min="522" max="522" width="3" style="22" customWidth="1"/>
    <col min="523" max="523" width="13.109375" style="22" customWidth="1"/>
    <col min="524" max="524" width="2.21875" style="22" customWidth="1"/>
    <col min="525" max="525" width="10" style="22" customWidth="1"/>
    <col min="526" max="526" width="2.21875" style="22" customWidth="1"/>
    <col min="527" max="527" width="10" style="22" customWidth="1"/>
    <col min="528" max="528" width="3" style="22" customWidth="1"/>
    <col min="529" max="529" width="13.109375" style="22" customWidth="1"/>
    <col min="530" max="530" width="2.21875" style="22" customWidth="1"/>
    <col min="531" max="531" width="10" style="22" customWidth="1"/>
    <col min="532" max="532" width="1.44140625" style="22" customWidth="1"/>
    <col min="533" max="533" width="10" style="22" customWidth="1"/>
    <col min="534" max="534" width="3" style="22" customWidth="1"/>
    <col min="535" max="535" width="13.88671875" style="22" customWidth="1"/>
    <col min="536" max="537" width="1.44140625" style="22" customWidth="1"/>
    <col min="538" max="538" width="13.109375" style="22" customWidth="1"/>
    <col min="539" max="539" width="2.21875" style="22" customWidth="1"/>
    <col min="540" max="540" width="11.5546875" style="22"/>
    <col min="541" max="541" width="3" style="22" customWidth="1"/>
    <col min="542" max="542" width="13.109375" style="22" customWidth="1"/>
    <col min="543" max="543" width="2.21875" style="22" customWidth="1"/>
    <col min="544" max="544" width="11.5546875" style="22"/>
    <col min="545" max="545" width="3" style="22" customWidth="1"/>
    <col min="546" max="546" width="13.109375" style="22" customWidth="1"/>
    <col min="547" max="547" width="2.21875" style="22" customWidth="1"/>
    <col min="548" max="548" width="11.5546875" style="22"/>
    <col min="549" max="549" width="3" style="22" customWidth="1"/>
    <col min="550" max="550" width="13.109375" style="22" customWidth="1"/>
    <col min="551" max="551" width="3" style="22" customWidth="1"/>
    <col min="552" max="552" width="16.21875" style="22" customWidth="1"/>
    <col min="553" max="553" width="2.21875" style="22" customWidth="1"/>
    <col min="554" max="554" width="5.33203125" style="22" customWidth="1"/>
    <col min="555" max="555" width="27.88671875" style="22" customWidth="1"/>
    <col min="556" max="556" width="8.44140625" style="22" customWidth="1"/>
    <col min="557" max="768" width="11.5546875" style="22"/>
    <col min="769" max="769" width="4.5546875" style="22" customWidth="1"/>
    <col min="770" max="770" width="1.44140625" style="22" customWidth="1"/>
    <col min="771" max="771" width="17.77734375" style="22" customWidth="1"/>
    <col min="772" max="772" width="3" style="22" customWidth="1"/>
    <col min="773" max="773" width="13.109375" style="22" customWidth="1"/>
    <col min="774" max="774" width="2.21875" style="22" customWidth="1"/>
    <col min="775" max="775" width="10" style="22" customWidth="1"/>
    <col min="776" max="776" width="2.21875" style="22" customWidth="1"/>
    <col min="777" max="777" width="10" style="22" customWidth="1"/>
    <col min="778" max="778" width="3" style="22" customWidth="1"/>
    <col min="779" max="779" width="13.109375" style="22" customWidth="1"/>
    <col min="780" max="780" width="2.21875" style="22" customWidth="1"/>
    <col min="781" max="781" width="10" style="22" customWidth="1"/>
    <col min="782" max="782" width="2.21875" style="22" customWidth="1"/>
    <col min="783" max="783" width="10" style="22" customWidth="1"/>
    <col min="784" max="784" width="3" style="22" customWidth="1"/>
    <col min="785" max="785" width="13.109375" style="22" customWidth="1"/>
    <col min="786" max="786" width="2.21875" style="22" customWidth="1"/>
    <col min="787" max="787" width="10" style="22" customWidth="1"/>
    <col min="788" max="788" width="1.44140625" style="22" customWidth="1"/>
    <col min="789" max="789" width="10" style="22" customWidth="1"/>
    <col min="790" max="790" width="3" style="22" customWidth="1"/>
    <col min="791" max="791" width="13.88671875" style="22" customWidth="1"/>
    <col min="792" max="793" width="1.44140625" style="22" customWidth="1"/>
    <col min="794" max="794" width="13.109375" style="22" customWidth="1"/>
    <col min="795" max="795" width="2.21875" style="22" customWidth="1"/>
    <col min="796" max="796" width="11.5546875" style="22"/>
    <col min="797" max="797" width="3" style="22" customWidth="1"/>
    <col min="798" max="798" width="13.109375" style="22" customWidth="1"/>
    <col min="799" max="799" width="2.21875" style="22" customWidth="1"/>
    <col min="800" max="800" width="11.5546875" style="22"/>
    <col min="801" max="801" width="3" style="22" customWidth="1"/>
    <col min="802" max="802" width="13.109375" style="22" customWidth="1"/>
    <col min="803" max="803" width="2.21875" style="22" customWidth="1"/>
    <col min="804" max="804" width="11.5546875" style="22"/>
    <col min="805" max="805" width="3" style="22" customWidth="1"/>
    <col min="806" max="806" width="13.109375" style="22" customWidth="1"/>
    <col min="807" max="807" width="3" style="22" customWidth="1"/>
    <col min="808" max="808" width="16.21875" style="22" customWidth="1"/>
    <col min="809" max="809" width="2.21875" style="22" customWidth="1"/>
    <col min="810" max="810" width="5.33203125" style="22" customWidth="1"/>
    <col min="811" max="811" width="27.88671875" style="22" customWidth="1"/>
    <col min="812" max="812" width="8.44140625" style="22" customWidth="1"/>
    <col min="813" max="1024" width="11.5546875" style="22"/>
    <col min="1025" max="1025" width="4.5546875" style="22" customWidth="1"/>
    <col min="1026" max="1026" width="1.44140625" style="22" customWidth="1"/>
    <col min="1027" max="1027" width="17.77734375" style="22" customWidth="1"/>
    <col min="1028" max="1028" width="3" style="22" customWidth="1"/>
    <col min="1029" max="1029" width="13.109375" style="22" customWidth="1"/>
    <col min="1030" max="1030" width="2.21875" style="22" customWidth="1"/>
    <col min="1031" max="1031" width="10" style="22" customWidth="1"/>
    <col min="1032" max="1032" width="2.21875" style="22" customWidth="1"/>
    <col min="1033" max="1033" width="10" style="22" customWidth="1"/>
    <col min="1034" max="1034" width="3" style="22" customWidth="1"/>
    <col min="1035" max="1035" width="13.109375" style="22" customWidth="1"/>
    <col min="1036" max="1036" width="2.21875" style="22" customWidth="1"/>
    <col min="1037" max="1037" width="10" style="22" customWidth="1"/>
    <col min="1038" max="1038" width="2.21875" style="22" customWidth="1"/>
    <col min="1039" max="1039" width="10" style="22" customWidth="1"/>
    <col min="1040" max="1040" width="3" style="22" customWidth="1"/>
    <col min="1041" max="1041" width="13.109375" style="22" customWidth="1"/>
    <col min="1042" max="1042" width="2.21875" style="22" customWidth="1"/>
    <col min="1043" max="1043" width="10" style="22" customWidth="1"/>
    <col min="1044" max="1044" width="1.44140625" style="22" customWidth="1"/>
    <col min="1045" max="1045" width="10" style="22" customWidth="1"/>
    <col min="1046" max="1046" width="3" style="22" customWidth="1"/>
    <col min="1047" max="1047" width="13.88671875" style="22" customWidth="1"/>
    <col min="1048" max="1049" width="1.44140625" style="22" customWidth="1"/>
    <col min="1050" max="1050" width="13.109375" style="22" customWidth="1"/>
    <col min="1051" max="1051" width="2.21875" style="22" customWidth="1"/>
    <col min="1052" max="1052" width="11.5546875" style="22"/>
    <col min="1053" max="1053" width="3" style="22" customWidth="1"/>
    <col min="1054" max="1054" width="13.109375" style="22" customWidth="1"/>
    <col min="1055" max="1055" width="2.21875" style="22" customWidth="1"/>
    <col min="1056" max="1056" width="11.5546875" style="22"/>
    <col min="1057" max="1057" width="3" style="22" customWidth="1"/>
    <col min="1058" max="1058" width="13.109375" style="22" customWidth="1"/>
    <col min="1059" max="1059" width="2.21875" style="22" customWidth="1"/>
    <col min="1060" max="1060" width="11.5546875" style="22"/>
    <col min="1061" max="1061" width="3" style="22" customWidth="1"/>
    <col min="1062" max="1062" width="13.109375" style="22" customWidth="1"/>
    <col min="1063" max="1063" width="3" style="22" customWidth="1"/>
    <col min="1064" max="1064" width="16.21875" style="22" customWidth="1"/>
    <col min="1065" max="1065" width="2.21875" style="22" customWidth="1"/>
    <col min="1066" max="1066" width="5.33203125" style="22" customWidth="1"/>
    <col min="1067" max="1067" width="27.88671875" style="22" customWidth="1"/>
    <col min="1068" max="1068" width="8.44140625" style="22" customWidth="1"/>
    <col min="1069" max="1280" width="11.5546875" style="22"/>
    <col min="1281" max="1281" width="4.5546875" style="22" customWidth="1"/>
    <col min="1282" max="1282" width="1.44140625" style="22" customWidth="1"/>
    <col min="1283" max="1283" width="17.77734375" style="22" customWidth="1"/>
    <col min="1284" max="1284" width="3" style="22" customWidth="1"/>
    <col min="1285" max="1285" width="13.109375" style="22" customWidth="1"/>
    <col min="1286" max="1286" width="2.21875" style="22" customWidth="1"/>
    <col min="1287" max="1287" width="10" style="22" customWidth="1"/>
    <col min="1288" max="1288" width="2.21875" style="22" customWidth="1"/>
    <col min="1289" max="1289" width="10" style="22" customWidth="1"/>
    <col min="1290" max="1290" width="3" style="22" customWidth="1"/>
    <col min="1291" max="1291" width="13.109375" style="22" customWidth="1"/>
    <col min="1292" max="1292" width="2.21875" style="22" customWidth="1"/>
    <col min="1293" max="1293" width="10" style="22" customWidth="1"/>
    <col min="1294" max="1294" width="2.21875" style="22" customWidth="1"/>
    <col min="1295" max="1295" width="10" style="22" customWidth="1"/>
    <col min="1296" max="1296" width="3" style="22" customWidth="1"/>
    <col min="1297" max="1297" width="13.109375" style="22" customWidth="1"/>
    <col min="1298" max="1298" width="2.21875" style="22" customWidth="1"/>
    <col min="1299" max="1299" width="10" style="22" customWidth="1"/>
    <col min="1300" max="1300" width="1.44140625" style="22" customWidth="1"/>
    <col min="1301" max="1301" width="10" style="22" customWidth="1"/>
    <col min="1302" max="1302" width="3" style="22" customWidth="1"/>
    <col min="1303" max="1303" width="13.88671875" style="22" customWidth="1"/>
    <col min="1304" max="1305" width="1.44140625" style="22" customWidth="1"/>
    <col min="1306" max="1306" width="13.109375" style="22" customWidth="1"/>
    <col min="1307" max="1307" width="2.21875" style="22" customWidth="1"/>
    <col min="1308" max="1308" width="11.5546875" style="22"/>
    <col min="1309" max="1309" width="3" style="22" customWidth="1"/>
    <col min="1310" max="1310" width="13.109375" style="22" customWidth="1"/>
    <col min="1311" max="1311" width="2.21875" style="22" customWidth="1"/>
    <col min="1312" max="1312" width="11.5546875" style="22"/>
    <col min="1313" max="1313" width="3" style="22" customWidth="1"/>
    <col min="1314" max="1314" width="13.109375" style="22" customWidth="1"/>
    <col min="1315" max="1315" width="2.21875" style="22" customWidth="1"/>
    <col min="1316" max="1316" width="11.5546875" style="22"/>
    <col min="1317" max="1317" width="3" style="22" customWidth="1"/>
    <col min="1318" max="1318" width="13.109375" style="22" customWidth="1"/>
    <col min="1319" max="1319" width="3" style="22" customWidth="1"/>
    <col min="1320" max="1320" width="16.21875" style="22" customWidth="1"/>
    <col min="1321" max="1321" width="2.21875" style="22" customWidth="1"/>
    <col min="1322" max="1322" width="5.33203125" style="22" customWidth="1"/>
    <col min="1323" max="1323" width="27.88671875" style="22" customWidth="1"/>
    <col min="1324" max="1324" width="8.44140625" style="22" customWidth="1"/>
    <col min="1325" max="1536" width="11.5546875" style="22"/>
    <col min="1537" max="1537" width="4.5546875" style="22" customWidth="1"/>
    <col min="1538" max="1538" width="1.44140625" style="22" customWidth="1"/>
    <col min="1539" max="1539" width="17.77734375" style="22" customWidth="1"/>
    <col min="1540" max="1540" width="3" style="22" customWidth="1"/>
    <col min="1541" max="1541" width="13.109375" style="22" customWidth="1"/>
    <col min="1542" max="1542" width="2.21875" style="22" customWidth="1"/>
    <col min="1543" max="1543" width="10" style="22" customWidth="1"/>
    <col min="1544" max="1544" width="2.21875" style="22" customWidth="1"/>
    <col min="1545" max="1545" width="10" style="22" customWidth="1"/>
    <col min="1546" max="1546" width="3" style="22" customWidth="1"/>
    <col min="1547" max="1547" width="13.109375" style="22" customWidth="1"/>
    <col min="1548" max="1548" width="2.21875" style="22" customWidth="1"/>
    <col min="1549" max="1549" width="10" style="22" customWidth="1"/>
    <col min="1550" max="1550" width="2.21875" style="22" customWidth="1"/>
    <col min="1551" max="1551" width="10" style="22" customWidth="1"/>
    <col min="1552" max="1552" width="3" style="22" customWidth="1"/>
    <col min="1553" max="1553" width="13.109375" style="22" customWidth="1"/>
    <col min="1554" max="1554" width="2.21875" style="22" customWidth="1"/>
    <col min="1555" max="1555" width="10" style="22" customWidth="1"/>
    <col min="1556" max="1556" width="1.44140625" style="22" customWidth="1"/>
    <col min="1557" max="1557" width="10" style="22" customWidth="1"/>
    <col min="1558" max="1558" width="3" style="22" customWidth="1"/>
    <col min="1559" max="1559" width="13.88671875" style="22" customWidth="1"/>
    <col min="1560" max="1561" width="1.44140625" style="22" customWidth="1"/>
    <col min="1562" max="1562" width="13.109375" style="22" customWidth="1"/>
    <col min="1563" max="1563" width="2.21875" style="22" customWidth="1"/>
    <col min="1564" max="1564" width="11.5546875" style="22"/>
    <col min="1565" max="1565" width="3" style="22" customWidth="1"/>
    <col min="1566" max="1566" width="13.109375" style="22" customWidth="1"/>
    <col min="1567" max="1567" width="2.21875" style="22" customWidth="1"/>
    <col min="1568" max="1568" width="11.5546875" style="22"/>
    <col min="1569" max="1569" width="3" style="22" customWidth="1"/>
    <col min="1570" max="1570" width="13.109375" style="22" customWidth="1"/>
    <col min="1571" max="1571" width="2.21875" style="22" customWidth="1"/>
    <col min="1572" max="1572" width="11.5546875" style="22"/>
    <col min="1573" max="1573" width="3" style="22" customWidth="1"/>
    <col min="1574" max="1574" width="13.109375" style="22" customWidth="1"/>
    <col min="1575" max="1575" width="3" style="22" customWidth="1"/>
    <col min="1576" max="1576" width="16.21875" style="22" customWidth="1"/>
    <col min="1577" max="1577" width="2.21875" style="22" customWidth="1"/>
    <col min="1578" max="1578" width="5.33203125" style="22" customWidth="1"/>
    <col min="1579" max="1579" width="27.88671875" style="22" customWidth="1"/>
    <col min="1580" max="1580" width="8.44140625" style="22" customWidth="1"/>
    <col min="1581" max="1792" width="11.5546875" style="22"/>
    <col min="1793" max="1793" width="4.5546875" style="22" customWidth="1"/>
    <col min="1794" max="1794" width="1.44140625" style="22" customWidth="1"/>
    <col min="1795" max="1795" width="17.77734375" style="22" customWidth="1"/>
    <col min="1796" max="1796" width="3" style="22" customWidth="1"/>
    <col min="1797" max="1797" width="13.109375" style="22" customWidth="1"/>
    <col min="1798" max="1798" width="2.21875" style="22" customWidth="1"/>
    <col min="1799" max="1799" width="10" style="22" customWidth="1"/>
    <col min="1800" max="1800" width="2.21875" style="22" customWidth="1"/>
    <col min="1801" max="1801" width="10" style="22" customWidth="1"/>
    <col min="1802" max="1802" width="3" style="22" customWidth="1"/>
    <col min="1803" max="1803" width="13.109375" style="22" customWidth="1"/>
    <col min="1804" max="1804" width="2.21875" style="22" customWidth="1"/>
    <col min="1805" max="1805" width="10" style="22" customWidth="1"/>
    <col min="1806" max="1806" width="2.21875" style="22" customWidth="1"/>
    <col min="1807" max="1807" width="10" style="22" customWidth="1"/>
    <col min="1808" max="1808" width="3" style="22" customWidth="1"/>
    <col min="1809" max="1809" width="13.109375" style="22" customWidth="1"/>
    <col min="1810" max="1810" width="2.21875" style="22" customWidth="1"/>
    <col min="1811" max="1811" width="10" style="22" customWidth="1"/>
    <col min="1812" max="1812" width="1.44140625" style="22" customWidth="1"/>
    <col min="1813" max="1813" width="10" style="22" customWidth="1"/>
    <col min="1814" max="1814" width="3" style="22" customWidth="1"/>
    <col min="1815" max="1815" width="13.88671875" style="22" customWidth="1"/>
    <col min="1816" max="1817" width="1.44140625" style="22" customWidth="1"/>
    <col min="1818" max="1818" width="13.109375" style="22" customWidth="1"/>
    <col min="1819" max="1819" width="2.21875" style="22" customWidth="1"/>
    <col min="1820" max="1820" width="11.5546875" style="22"/>
    <col min="1821" max="1821" width="3" style="22" customWidth="1"/>
    <col min="1822" max="1822" width="13.109375" style="22" customWidth="1"/>
    <col min="1823" max="1823" width="2.21875" style="22" customWidth="1"/>
    <col min="1824" max="1824" width="11.5546875" style="22"/>
    <col min="1825" max="1825" width="3" style="22" customWidth="1"/>
    <col min="1826" max="1826" width="13.109375" style="22" customWidth="1"/>
    <col min="1827" max="1827" width="2.21875" style="22" customWidth="1"/>
    <col min="1828" max="1828" width="11.5546875" style="22"/>
    <col min="1829" max="1829" width="3" style="22" customWidth="1"/>
    <col min="1830" max="1830" width="13.109375" style="22" customWidth="1"/>
    <col min="1831" max="1831" width="3" style="22" customWidth="1"/>
    <col min="1832" max="1832" width="16.21875" style="22" customWidth="1"/>
    <col min="1833" max="1833" width="2.21875" style="22" customWidth="1"/>
    <col min="1834" max="1834" width="5.33203125" style="22" customWidth="1"/>
    <col min="1835" max="1835" width="27.88671875" style="22" customWidth="1"/>
    <col min="1836" max="1836" width="8.44140625" style="22" customWidth="1"/>
    <col min="1837" max="2048" width="11.5546875" style="22"/>
    <col min="2049" max="2049" width="4.5546875" style="22" customWidth="1"/>
    <col min="2050" max="2050" width="1.44140625" style="22" customWidth="1"/>
    <col min="2051" max="2051" width="17.77734375" style="22" customWidth="1"/>
    <col min="2052" max="2052" width="3" style="22" customWidth="1"/>
    <col min="2053" max="2053" width="13.109375" style="22" customWidth="1"/>
    <col min="2054" max="2054" width="2.21875" style="22" customWidth="1"/>
    <col min="2055" max="2055" width="10" style="22" customWidth="1"/>
    <col min="2056" max="2056" width="2.21875" style="22" customWidth="1"/>
    <col min="2057" max="2057" width="10" style="22" customWidth="1"/>
    <col min="2058" max="2058" width="3" style="22" customWidth="1"/>
    <col min="2059" max="2059" width="13.109375" style="22" customWidth="1"/>
    <col min="2060" max="2060" width="2.21875" style="22" customWidth="1"/>
    <col min="2061" max="2061" width="10" style="22" customWidth="1"/>
    <col min="2062" max="2062" width="2.21875" style="22" customWidth="1"/>
    <col min="2063" max="2063" width="10" style="22" customWidth="1"/>
    <col min="2064" max="2064" width="3" style="22" customWidth="1"/>
    <col min="2065" max="2065" width="13.109375" style="22" customWidth="1"/>
    <col min="2066" max="2066" width="2.21875" style="22" customWidth="1"/>
    <col min="2067" max="2067" width="10" style="22" customWidth="1"/>
    <col min="2068" max="2068" width="1.44140625" style="22" customWidth="1"/>
    <col min="2069" max="2069" width="10" style="22" customWidth="1"/>
    <col min="2070" max="2070" width="3" style="22" customWidth="1"/>
    <col min="2071" max="2071" width="13.88671875" style="22" customWidth="1"/>
    <col min="2072" max="2073" width="1.44140625" style="22" customWidth="1"/>
    <col min="2074" max="2074" width="13.109375" style="22" customWidth="1"/>
    <col min="2075" max="2075" width="2.21875" style="22" customWidth="1"/>
    <col min="2076" max="2076" width="11.5546875" style="22"/>
    <col min="2077" max="2077" width="3" style="22" customWidth="1"/>
    <col min="2078" max="2078" width="13.109375" style="22" customWidth="1"/>
    <col min="2079" max="2079" width="2.21875" style="22" customWidth="1"/>
    <col min="2080" max="2080" width="11.5546875" style="22"/>
    <col min="2081" max="2081" width="3" style="22" customWidth="1"/>
    <col min="2082" max="2082" width="13.109375" style="22" customWidth="1"/>
    <col min="2083" max="2083" width="2.21875" style="22" customWidth="1"/>
    <col min="2084" max="2084" width="11.5546875" style="22"/>
    <col min="2085" max="2085" width="3" style="22" customWidth="1"/>
    <col min="2086" max="2086" width="13.109375" style="22" customWidth="1"/>
    <col min="2087" max="2087" width="3" style="22" customWidth="1"/>
    <col min="2088" max="2088" width="16.21875" style="22" customWidth="1"/>
    <col min="2089" max="2089" width="2.21875" style="22" customWidth="1"/>
    <col min="2090" max="2090" width="5.33203125" style="22" customWidth="1"/>
    <col min="2091" max="2091" width="27.88671875" style="22" customWidth="1"/>
    <col min="2092" max="2092" width="8.44140625" style="22" customWidth="1"/>
    <col min="2093" max="2304" width="11.5546875" style="22"/>
    <col min="2305" max="2305" width="4.5546875" style="22" customWidth="1"/>
    <col min="2306" max="2306" width="1.44140625" style="22" customWidth="1"/>
    <col min="2307" max="2307" width="17.77734375" style="22" customWidth="1"/>
    <col min="2308" max="2308" width="3" style="22" customWidth="1"/>
    <col min="2309" max="2309" width="13.109375" style="22" customWidth="1"/>
    <col min="2310" max="2310" width="2.21875" style="22" customWidth="1"/>
    <col min="2311" max="2311" width="10" style="22" customWidth="1"/>
    <col min="2312" max="2312" width="2.21875" style="22" customWidth="1"/>
    <col min="2313" max="2313" width="10" style="22" customWidth="1"/>
    <col min="2314" max="2314" width="3" style="22" customWidth="1"/>
    <col min="2315" max="2315" width="13.109375" style="22" customWidth="1"/>
    <col min="2316" max="2316" width="2.21875" style="22" customWidth="1"/>
    <col min="2317" max="2317" width="10" style="22" customWidth="1"/>
    <col min="2318" max="2318" width="2.21875" style="22" customWidth="1"/>
    <col min="2319" max="2319" width="10" style="22" customWidth="1"/>
    <col min="2320" max="2320" width="3" style="22" customWidth="1"/>
    <col min="2321" max="2321" width="13.109375" style="22" customWidth="1"/>
    <col min="2322" max="2322" width="2.21875" style="22" customWidth="1"/>
    <col min="2323" max="2323" width="10" style="22" customWidth="1"/>
    <col min="2324" max="2324" width="1.44140625" style="22" customWidth="1"/>
    <col min="2325" max="2325" width="10" style="22" customWidth="1"/>
    <col min="2326" max="2326" width="3" style="22" customWidth="1"/>
    <col min="2327" max="2327" width="13.88671875" style="22" customWidth="1"/>
    <col min="2328" max="2329" width="1.44140625" style="22" customWidth="1"/>
    <col min="2330" max="2330" width="13.109375" style="22" customWidth="1"/>
    <col min="2331" max="2331" width="2.21875" style="22" customWidth="1"/>
    <col min="2332" max="2332" width="11.5546875" style="22"/>
    <col min="2333" max="2333" width="3" style="22" customWidth="1"/>
    <col min="2334" max="2334" width="13.109375" style="22" customWidth="1"/>
    <col min="2335" max="2335" width="2.21875" style="22" customWidth="1"/>
    <col min="2336" max="2336" width="11.5546875" style="22"/>
    <col min="2337" max="2337" width="3" style="22" customWidth="1"/>
    <col min="2338" max="2338" width="13.109375" style="22" customWidth="1"/>
    <col min="2339" max="2339" width="2.21875" style="22" customWidth="1"/>
    <col min="2340" max="2340" width="11.5546875" style="22"/>
    <col min="2341" max="2341" width="3" style="22" customWidth="1"/>
    <col min="2342" max="2342" width="13.109375" style="22" customWidth="1"/>
    <col min="2343" max="2343" width="3" style="22" customWidth="1"/>
    <col min="2344" max="2344" width="16.21875" style="22" customWidth="1"/>
    <col min="2345" max="2345" width="2.21875" style="22" customWidth="1"/>
    <col min="2346" max="2346" width="5.33203125" style="22" customWidth="1"/>
    <col min="2347" max="2347" width="27.88671875" style="22" customWidth="1"/>
    <col min="2348" max="2348" width="8.44140625" style="22" customWidth="1"/>
    <col min="2349" max="2560" width="11.5546875" style="22"/>
    <col min="2561" max="2561" width="4.5546875" style="22" customWidth="1"/>
    <col min="2562" max="2562" width="1.44140625" style="22" customWidth="1"/>
    <col min="2563" max="2563" width="17.77734375" style="22" customWidth="1"/>
    <col min="2564" max="2564" width="3" style="22" customWidth="1"/>
    <col min="2565" max="2565" width="13.109375" style="22" customWidth="1"/>
    <col min="2566" max="2566" width="2.21875" style="22" customWidth="1"/>
    <col min="2567" max="2567" width="10" style="22" customWidth="1"/>
    <col min="2568" max="2568" width="2.21875" style="22" customWidth="1"/>
    <col min="2569" max="2569" width="10" style="22" customWidth="1"/>
    <col min="2570" max="2570" width="3" style="22" customWidth="1"/>
    <col min="2571" max="2571" width="13.109375" style="22" customWidth="1"/>
    <col min="2572" max="2572" width="2.21875" style="22" customWidth="1"/>
    <col min="2573" max="2573" width="10" style="22" customWidth="1"/>
    <col min="2574" max="2574" width="2.21875" style="22" customWidth="1"/>
    <col min="2575" max="2575" width="10" style="22" customWidth="1"/>
    <col min="2576" max="2576" width="3" style="22" customWidth="1"/>
    <col min="2577" max="2577" width="13.109375" style="22" customWidth="1"/>
    <col min="2578" max="2578" width="2.21875" style="22" customWidth="1"/>
    <col min="2579" max="2579" width="10" style="22" customWidth="1"/>
    <col min="2580" max="2580" width="1.44140625" style="22" customWidth="1"/>
    <col min="2581" max="2581" width="10" style="22" customWidth="1"/>
    <col min="2582" max="2582" width="3" style="22" customWidth="1"/>
    <col min="2583" max="2583" width="13.88671875" style="22" customWidth="1"/>
    <col min="2584" max="2585" width="1.44140625" style="22" customWidth="1"/>
    <col min="2586" max="2586" width="13.109375" style="22" customWidth="1"/>
    <col min="2587" max="2587" width="2.21875" style="22" customWidth="1"/>
    <col min="2588" max="2588" width="11.5546875" style="22"/>
    <col min="2589" max="2589" width="3" style="22" customWidth="1"/>
    <col min="2590" max="2590" width="13.109375" style="22" customWidth="1"/>
    <col min="2591" max="2591" width="2.21875" style="22" customWidth="1"/>
    <col min="2592" max="2592" width="11.5546875" style="22"/>
    <col min="2593" max="2593" width="3" style="22" customWidth="1"/>
    <col min="2594" max="2594" width="13.109375" style="22" customWidth="1"/>
    <col min="2595" max="2595" width="2.21875" style="22" customWidth="1"/>
    <col min="2596" max="2596" width="11.5546875" style="22"/>
    <col min="2597" max="2597" width="3" style="22" customWidth="1"/>
    <col min="2598" max="2598" width="13.109375" style="22" customWidth="1"/>
    <col min="2599" max="2599" width="3" style="22" customWidth="1"/>
    <col min="2600" max="2600" width="16.21875" style="22" customWidth="1"/>
    <col min="2601" max="2601" width="2.21875" style="22" customWidth="1"/>
    <col min="2602" max="2602" width="5.33203125" style="22" customWidth="1"/>
    <col min="2603" max="2603" width="27.88671875" style="22" customWidth="1"/>
    <col min="2604" max="2604" width="8.44140625" style="22" customWidth="1"/>
    <col min="2605" max="2816" width="11.5546875" style="22"/>
    <col min="2817" max="2817" width="4.5546875" style="22" customWidth="1"/>
    <col min="2818" max="2818" width="1.44140625" style="22" customWidth="1"/>
    <col min="2819" max="2819" width="17.77734375" style="22" customWidth="1"/>
    <col min="2820" max="2820" width="3" style="22" customWidth="1"/>
    <col min="2821" max="2821" width="13.109375" style="22" customWidth="1"/>
    <col min="2822" max="2822" width="2.21875" style="22" customWidth="1"/>
    <col min="2823" max="2823" width="10" style="22" customWidth="1"/>
    <col min="2824" max="2824" width="2.21875" style="22" customWidth="1"/>
    <col min="2825" max="2825" width="10" style="22" customWidth="1"/>
    <col min="2826" max="2826" width="3" style="22" customWidth="1"/>
    <col min="2827" max="2827" width="13.109375" style="22" customWidth="1"/>
    <col min="2828" max="2828" width="2.21875" style="22" customWidth="1"/>
    <col min="2829" max="2829" width="10" style="22" customWidth="1"/>
    <col min="2830" max="2830" width="2.21875" style="22" customWidth="1"/>
    <col min="2831" max="2831" width="10" style="22" customWidth="1"/>
    <col min="2832" max="2832" width="3" style="22" customWidth="1"/>
    <col min="2833" max="2833" width="13.109375" style="22" customWidth="1"/>
    <col min="2834" max="2834" width="2.21875" style="22" customWidth="1"/>
    <col min="2835" max="2835" width="10" style="22" customWidth="1"/>
    <col min="2836" max="2836" width="1.44140625" style="22" customWidth="1"/>
    <col min="2837" max="2837" width="10" style="22" customWidth="1"/>
    <col min="2838" max="2838" width="3" style="22" customWidth="1"/>
    <col min="2839" max="2839" width="13.88671875" style="22" customWidth="1"/>
    <col min="2840" max="2841" width="1.44140625" style="22" customWidth="1"/>
    <col min="2842" max="2842" width="13.109375" style="22" customWidth="1"/>
    <col min="2843" max="2843" width="2.21875" style="22" customWidth="1"/>
    <col min="2844" max="2844" width="11.5546875" style="22"/>
    <col min="2845" max="2845" width="3" style="22" customWidth="1"/>
    <col min="2846" max="2846" width="13.109375" style="22" customWidth="1"/>
    <col min="2847" max="2847" width="2.21875" style="22" customWidth="1"/>
    <col min="2848" max="2848" width="11.5546875" style="22"/>
    <col min="2849" max="2849" width="3" style="22" customWidth="1"/>
    <col min="2850" max="2850" width="13.109375" style="22" customWidth="1"/>
    <col min="2851" max="2851" width="2.21875" style="22" customWidth="1"/>
    <col min="2852" max="2852" width="11.5546875" style="22"/>
    <col min="2853" max="2853" width="3" style="22" customWidth="1"/>
    <col min="2854" max="2854" width="13.109375" style="22" customWidth="1"/>
    <col min="2855" max="2855" width="3" style="22" customWidth="1"/>
    <col min="2856" max="2856" width="16.21875" style="22" customWidth="1"/>
    <col min="2857" max="2857" width="2.21875" style="22" customWidth="1"/>
    <col min="2858" max="2858" width="5.33203125" style="22" customWidth="1"/>
    <col min="2859" max="2859" width="27.88671875" style="22" customWidth="1"/>
    <col min="2860" max="2860" width="8.44140625" style="22" customWidth="1"/>
    <col min="2861" max="3072" width="11.5546875" style="22"/>
    <col min="3073" max="3073" width="4.5546875" style="22" customWidth="1"/>
    <col min="3074" max="3074" width="1.44140625" style="22" customWidth="1"/>
    <col min="3075" max="3075" width="17.77734375" style="22" customWidth="1"/>
    <col min="3076" max="3076" width="3" style="22" customWidth="1"/>
    <col min="3077" max="3077" width="13.109375" style="22" customWidth="1"/>
    <col min="3078" max="3078" width="2.21875" style="22" customWidth="1"/>
    <col min="3079" max="3079" width="10" style="22" customWidth="1"/>
    <col min="3080" max="3080" width="2.21875" style="22" customWidth="1"/>
    <col min="3081" max="3081" width="10" style="22" customWidth="1"/>
    <col min="3082" max="3082" width="3" style="22" customWidth="1"/>
    <col min="3083" max="3083" width="13.109375" style="22" customWidth="1"/>
    <col min="3084" max="3084" width="2.21875" style="22" customWidth="1"/>
    <col min="3085" max="3085" width="10" style="22" customWidth="1"/>
    <col min="3086" max="3086" width="2.21875" style="22" customWidth="1"/>
    <col min="3087" max="3087" width="10" style="22" customWidth="1"/>
    <col min="3088" max="3088" width="3" style="22" customWidth="1"/>
    <col min="3089" max="3089" width="13.109375" style="22" customWidth="1"/>
    <col min="3090" max="3090" width="2.21875" style="22" customWidth="1"/>
    <col min="3091" max="3091" width="10" style="22" customWidth="1"/>
    <col min="3092" max="3092" width="1.44140625" style="22" customWidth="1"/>
    <col min="3093" max="3093" width="10" style="22" customWidth="1"/>
    <col min="3094" max="3094" width="3" style="22" customWidth="1"/>
    <col min="3095" max="3095" width="13.88671875" style="22" customWidth="1"/>
    <col min="3096" max="3097" width="1.44140625" style="22" customWidth="1"/>
    <col min="3098" max="3098" width="13.109375" style="22" customWidth="1"/>
    <col min="3099" max="3099" width="2.21875" style="22" customWidth="1"/>
    <col min="3100" max="3100" width="11.5546875" style="22"/>
    <col min="3101" max="3101" width="3" style="22" customWidth="1"/>
    <col min="3102" max="3102" width="13.109375" style="22" customWidth="1"/>
    <col min="3103" max="3103" width="2.21875" style="22" customWidth="1"/>
    <col min="3104" max="3104" width="11.5546875" style="22"/>
    <col min="3105" max="3105" width="3" style="22" customWidth="1"/>
    <col min="3106" max="3106" width="13.109375" style="22" customWidth="1"/>
    <col min="3107" max="3107" width="2.21875" style="22" customWidth="1"/>
    <col min="3108" max="3108" width="11.5546875" style="22"/>
    <col min="3109" max="3109" width="3" style="22" customWidth="1"/>
    <col min="3110" max="3110" width="13.109375" style="22" customWidth="1"/>
    <col min="3111" max="3111" width="3" style="22" customWidth="1"/>
    <col min="3112" max="3112" width="16.21875" style="22" customWidth="1"/>
    <col min="3113" max="3113" width="2.21875" style="22" customWidth="1"/>
    <col min="3114" max="3114" width="5.33203125" style="22" customWidth="1"/>
    <col min="3115" max="3115" width="27.88671875" style="22" customWidth="1"/>
    <col min="3116" max="3116" width="8.44140625" style="22" customWidth="1"/>
    <col min="3117" max="3328" width="11.5546875" style="22"/>
    <col min="3329" max="3329" width="4.5546875" style="22" customWidth="1"/>
    <col min="3330" max="3330" width="1.44140625" style="22" customWidth="1"/>
    <col min="3331" max="3331" width="17.77734375" style="22" customWidth="1"/>
    <col min="3332" max="3332" width="3" style="22" customWidth="1"/>
    <col min="3333" max="3333" width="13.109375" style="22" customWidth="1"/>
    <col min="3334" max="3334" width="2.21875" style="22" customWidth="1"/>
    <col min="3335" max="3335" width="10" style="22" customWidth="1"/>
    <col min="3336" max="3336" width="2.21875" style="22" customWidth="1"/>
    <col min="3337" max="3337" width="10" style="22" customWidth="1"/>
    <col min="3338" max="3338" width="3" style="22" customWidth="1"/>
    <col min="3339" max="3339" width="13.109375" style="22" customWidth="1"/>
    <col min="3340" max="3340" width="2.21875" style="22" customWidth="1"/>
    <col min="3341" max="3341" width="10" style="22" customWidth="1"/>
    <col min="3342" max="3342" width="2.21875" style="22" customWidth="1"/>
    <col min="3343" max="3343" width="10" style="22" customWidth="1"/>
    <col min="3344" max="3344" width="3" style="22" customWidth="1"/>
    <col min="3345" max="3345" width="13.109375" style="22" customWidth="1"/>
    <col min="3346" max="3346" width="2.21875" style="22" customWidth="1"/>
    <col min="3347" max="3347" width="10" style="22" customWidth="1"/>
    <col min="3348" max="3348" width="1.44140625" style="22" customWidth="1"/>
    <col min="3349" max="3349" width="10" style="22" customWidth="1"/>
    <col min="3350" max="3350" width="3" style="22" customWidth="1"/>
    <col min="3351" max="3351" width="13.88671875" style="22" customWidth="1"/>
    <col min="3352" max="3353" width="1.44140625" style="22" customWidth="1"/>
    <col min="3354" max="3354" width="13.109375" style="22" customWidth="1"/>
    <col min="3355" max="3355" width="2.21875" style="22" customWidth="1"/>
    <col min="3356" max="3356" width="11.5546875" style="22"/>
    <col min="3357" max="3357" width="3" style="22" customWidth="1"/>
    <col min="3358" max="3358" width="13.109375" style="22" customWidth="1"/>
    <col min="3359" max="3359" width="2.21875" style="22" customWidth="1"/>
    <col min="3360" max="3360" width="11.5546875" style="22"/>
    <col min="3361" max="3361" width="3" style="22" customWidth="1"/>
    <col min="3362" max="3362" width="13.109375" style="22" customWidth="1"/>
    <col min="3363" max="3363" width="2.21875" style="22" customWidth="1"/>
    <col min="3364" max="3364" width="11.5546875" style="22"/>
    <col min="3365" max="3365" width="3" style="22" customWidth="1"/>
    <col min="3366" max="3366" width="13.109375" style="22" customWidth="1"/>
    <col min="3367" max="3367" width="3" style="22" customWidth="1"/>
    <col min="3368" max="3368" width="16.21875" style="22" customWidth="1"/>
    <col min="3369" max="3369" width="2.21875" style="22" customWidth="1"/>
    <col min="3370" max="3370" width="5.33203125" style="22" customWidth="1"/>
    <col min="3371" max="3371" width="27.88671875" style="22" customWidth="1"/>
    <col min="3372" max="3372" width="8.44140625" style="22" customWidth="1"/>
    <col min="3373" max="3584" width="11.5546875" style="22"/>
    <col min="3585" max="3585" width="4.5546875" style="22" customWidth="1"/>
    <col min="3586" max="3586" width="1.44140625" style="22" customWidth="1"/>
    <col min="3587" max="3587" width="17.77734375" style="22" customWidth="1"/>
    <col min="3588" max="3588" width="3" style="22" customWidth="1"/>
    <col min="3589" max="3589" width="13.109375" style="22" customWidth="1"/>
    <col min="3590" max="3590" width="2.21875" style="22" customWidth="1"/>
    <col min="3591" max="3591" width="10" style="22" customWidth="1"/>
    <col min="3592" max="3592" width="2.21875" style="22" customWidth="1"/>
    <col min="3593" max="3593" width="10" style="22" customWidth="1"/>
    <col min="3594" max="3594" width="3" style="22" customWidth="1"/>
    <col min="3595" max="3595" width="13.109375" style="22" customWidth="1"/>
    <col min="3596" max="3596" width="2.21875" style="22" customWidth="1"/>
    <col min="3597" max="3597" width="10" style="22" customWidth="1"/>
    <col min="3598" max="3598" width="2.21875" style="22" customWidth="1"/>
    <col min="3599" max="3599" width="10" style="22" customWidth="1"/>
    <col min="3600" max="3600" width="3" style="22" customWidth="1"/>
    <col min="3601" max="3601" width="13.109375" style="22" customWidth="1"/>
    <col min="3602" max="3602" width="2.21875" style="22" customWidth="1"/>
    <col min="3603" max="3603" width="10" style="22" customWidth="1"/>
    <col min="3604" max="3604" width="1.44140625" style="22" customWidth="1"/>
    <col min="3605" max="3605" width="10" style="22" customWidth="1"/>
    <col min="3606" max="3606" width="3" style="22" customWidth="1"/>
    <col min="3607" max="3607" width="13.88671875" style="22" customWidth="1"/>
    <col min="3608" max="3609" width="1.44140625" style="22" customWidth="1"/>
    <col min="3610" max="3610" width="13.109375" style="22" customWidth="1"/>
    <col min="3611" max="3611" width="2.21875" style="22" customWidth="1"/>
    <col min="3612" max="3612" width="11.5546875" style="22"/>
    <col min="3613" max="3613" width="3" style="22" customWidth="1"/>
    <col min="3614" max="3614" width="13.109375" style="22" customWidth="1"/>
    <col min="3615" max="3615" width="2.21875" style="22" customWidth="1"/>
    <col min="3616" max="3616" width="11.5546875" style="22"/>
    <col min="3617" max="3617" width="3" style="22" customWidth="1"/>
    <col min="3618" max="3618" width="13.109375" style="22" customWidth="1"/>
    <col min="3619" max="3619" width="2.21875" style="22" customWidth="1"/>
    <col min="3620" max="3620" width="11.5546875" style="22"/>
    <col min="3621" max="3621" width="3" style="22" customWidth="1"/>
    <col min="3622" max="3622" width="13.109375" style="22" customWidth="1"/>
    <col min="3623" max="3623" width="3" style="22" customWidth="1"/>
    <col min="3624" max="3624" width="16.21875" style="22" customWidth="1"/>
    <col min="3625" max="3625" width="2.21875" style="22" customWidth="1"/>
    <col min="3626" max="3626" width="5.33203125" style="22" customWidth="1"/>
    <col min="3627" max="3627" width="27.88671875" style="22" customWidth="1"/>
    <col min="3628" max="3628" width="8.44140625" style="22" customWidth="1"/>
    <col min="3629" max="3840" width="11.5546875" style="22"/>
    <col min="3841" max="3841" width="4.5546875" style="22" customWidth="1"/>
    <col min="3842" max="3842" width="1.44140625" style="22" customWidth="1"/>
    <col min="3843" max="3843" width="17.77734375" style="22" customWidth="1"/>
    <col min="3844" max="3844" width="3" style="22" customWidth="1"/>
    <col min="3845" max="3845" width="13.109375" style="22" customWidth="1"/>
    <col min="3846" max="3846" width="2.21875" style="22" customWidth="1"/>
    <col min="3847" max="3847" width="10" style="22" customWidth="1"/>
    <col min="3848" max="3848" width="2.21875" style="22" customWidth="1"/>
    <col min="3849" max="3849" width="10" style="22" customWidth="1"/>
    <col min="3850" max="3850" width="3" style="22" customWidth="1"/>
    <col min="3851" max="3851" width="13.109375" style="22" customWidth="1"/>
    <col min="3852" max="3852" width="2.21875" style="22" customWidth="1"/>
    <col min="3853" max="3853" width="10" style="22" customWidth="1"/>
    <col min="3854" max="3854" width="2.21875" style="22" customWidth="1"/>
    <col min="3855" max="3855" width="10" style="22" customWidth="1"/>
    <col min="3856" max="3856" width="3" style="22" customWidth="1"/>
    <col min="3857" max="3857" width="13.109375" style="22" customWidth="1"/>
    <col min="3858" max="3858" width="2.21875" style="22" customWidth="1"/>
    <col min="3859" max="3859" width="10" style="22" customWidth="1"/>
    <col min="3860" max="3860" width="1.44140625" style="22" customWidth="1"/>
    <col min="3861" max="3861" width="10" style="22" customWidth="1"/>
    <col min="3862" max="3862" width="3" style="22" customWidth="1"/>
    <col min="3863" max="3863" width="13.88671875" style="22" customWidth="1"/>
    <col min="3864" max="3865" width="1.44140625" style="22" customWidth="1"/>
    <col min="3866" max="3866" width="13.109375" style="22" customWidth="1"/>
    <col min="3867" max="3867" width="2.21875" style="22" customWidth="1"/>
    <col min="3868" max="3868" width="11.5546875" style="22"/>
    <col min="3869" max="3869" width="3" style="22" customWidth="1"/>
    <col min="3870" max="3870" width="13.109375" style="22" customWidth="1"/>
    <col min="3871" max="3871" width="2.21875" style="22" customWidth="1"/>
    <col min="3872" max="3872" width="11.5546875" style="22"/>
    <col min="3873" max="3873" width="3" style="22" customWidth="1"/>
    <col min="3874" max="3874" width="13.109375" style="22" customWidth="1"/>
    <col min="3875" max="3875" width="2.21875" style="22" customWidth="1"/>
    <col min="3876" max="3876" width="11.5546875" style="22"/>
    <col min="3877" max="3877" width="3" style="22" customWidth="1"/>
    <col min="3878" max="3878" width="13.109375" style="22" customWidth="1"/>
    <col min="3879" max="3879" width="3" style="22" customWidth="1"/>
    <col min="3880" max="3880" width="16.21875" style="22" customWidth="1"/>
    <col min="3881" max="3881" width="2.21875" style="22" customWidth="1"/>
    <col min="3882" max="3882" width="5.33203125" style="22" customWidth="1"/>
    <col min="3883" max="3883" width="27.88671875" style="22" customWidth="1"/>
    <col min="3884" max="3884" width="8.44140625" style="22" customWidth="1"/>
    <col min="3885" max="4096" width="11.5546875" style="22"/>
    <col min="4097" max="4097" width="4.5546875" style="22" customWidth="1"/>
    <col min="4098" max="4098" width="1.44140625" style="22" customWidth="1"/>
    <col min="4099" max="4099" width="17.77734375" style="22" customWidth="1"/>
    <col min="4100" max="4100" width="3" style="22" customWidth="1"/>
    <col min="4101" max="4101" width="13.109375" style="22" customWidth="1"/>
    <col min="4102" max="4102" width="2.21875" style="22" customWidth="1"/>
    <col min="4103" max="4103" width="10" style="22" customWidth="1"/>
    <col min="4104" max="4104" width="2.21875" style="22" customWidth="1"/>
    <col min="4105" max="4105" width="10" style="22" customWidth="1"/>
    <col min="4106" max="4106" width="3" style="22" customWidth="1"/>
    <col min="4107" max="4107" width="13.109375" style="22" customWidth="1"/>
    <col min="4108" max="4108" width="2.21875" style="22" customWidth="1"/>
    <col min="4109" max="4109" width="10" style="22" customWidth="1"/>
    <col min="4110" max="4110" width="2.21875" style="22" customWidth="1"/>
    <col min="4111" max="4111" width="10" style="22" customWidth="1"/>
    <col min="4112" max="4112" width="3" style="22" customWidth="1"/>
    <col min="4113" max="4113" width="13.109375" style="22" customWidth="1"/>
    <col min="4114" max="4114" width="2.21875" style="22" customWidth="1"/>
    <col min="4115" max="4115" width="10" style="22" customWidth="1"/>
    <col min="4116" max="4116" width="1.44140625" style="22" customWidth="1"/>
    <col min="4117" max="4117" width="10" style="22" customWidth="1"/>
    <col min="4118" max="4118" width="3" style="22" customWidth="1"/>
    <col min="4119" max="4119" width="13.88671875" style="22" customWidth="1"/>
    <col min="4120" max="4121" width="1.44140625" style="22" customWidth="1"/>
    <col min="4122" max="4122" width="13.109375" style="22" customWidth="1"/>
    <col min="4123" max="4123" width="2.21875" style="22" customWidth="1"/>
    <col min="4124" max="4124" width="11.5546875" style="22"/>
    <col min="4125" max="4125" width="3" style="22" customWidth="1"/>
    <col min="4126" max="4126" width="13.109375" style="22" customWidth="1"/>
    <col min="4127" max="4127" width="2.21875" style="22" customWidth="1"/>
    <col min="4128" max="4128" width="11.5546875" style="22"/>
    <col min="4129" max="4129" width="3" style="22" customWidth="1"/>
    <col min="4130" max="4130" width="13.109375" style="22" customWidth="1"/>
    <col min="4131" max="4131" width="2.21875" style="22" customWidth="1"/>
    <col min="4132" max="4132" width="11.5546875" style="22"/>
    <col min="4133" max="4133" width="3" style="22" customWidth="1"/>
    <col min="4134" max="4134" width="13.109375" style="22" customWidth="1"/>
    <col min="4135" max="4135" width="3" style="22" customWidth="1"/>
    <col min="4136" max="4136" width="16.21875" style="22" customWidth="1"/>
    <col min="4137" max="4137" width="2.21875" style="22" customWidth="1"/>
    <col min="4138" max="4138" width="5.33203125" style="22" customWidth="1"/>
    <col min="4139" max="4139" width="27.88671875" style="22" customWidth="1"/>
    <col min="4140" max="4140" width="8.44140625" style="22" customWidth="1"/>
    <col min="4141" max="4352" width="11.5546875" style="22"/>
    <col min="4353" max="4353" width="4.5546875" style="22" customWidth="1"/>
    <col min="4354" max="4354" width="1.44140625" style="22" customWidth="1"/>
    <col min="4355" max="4355" width="17.77734375" style="22" customWidth="1"/>
    <col min="4356" max="4356" width="3" style="22" customWidth="1"/>
    <col min="4357" max="4357" width="13.109375" style="22" customWidth="1"/>
    <col min="4358" max="4358" width="2.21875" style="22" customWidth="1"/>
    <col min="4359" max="4359" width="10" style="22" customWidth="1"/>
    <col min="4360" max="4360" width="2.21875" style="22" customWidth="1"/>
    <col min="4361" max="4361" width="10" style="22" customWidth="1"/>
    <col min="4362" max="4362" width="3" style="22" customWidth="1"/>
    <col min="4363" max="4363" width="13.109375" style="22" customWidth="1"/>
    <col min="4364" max="4364" width="2.21875" style="22" customWidth="1"/>
    <col min="4365" max="4365" width="10" style="22" customWidth="1"/>
    <col min="4366" max="4366" width="2.21875" style="22" customWidth="1"/>
    <col min="4367" max="4367" width="10" style="22" customWidth="1"/>
    <col min="4368" max="4368" width="3" style="22" customWidth="1"/>
    <col min="4369" max="4369" width="13.109375" style="22" customWidth="1"/>
    <col min="4370" max="4370" width="2.21875" style="22" customWidth="1"/>
    <col min="4371" max="4371" width="10" style="22" customWidth="1"/>
    <col min="4372" max="4372" width="1.44140625" style="22" customWidth="1"/>
    <col min="4373" max="4373" width="10" style="22" customWidth="1"/>
    <col min="4374" max="4374" width="3" style="22" customWidth="1"/>
    <col min="4375" max="4375" width="13.88671875" style="22" customWidth="1"/>
    <col min="4376" max="4377" width="1.44140625" style="22" customWidth="1"/>
    <col min="4378" max="4378" width="13.109375" style="22" customWidth="1"/>
    <col min="4379" max="4379" width="2.21875" style="22" customWidth="1"/>
    <col min="4380" max="4380" width="11.5546875" style="22"/>
    <col min="4381" max="4381" width="3" style="22" customWidth="1"/>
    <col min="4382" max="4382" width="13.109375" style="22" customWidth="1"/>
    <col min="4383" max="4383" width="2.21875" style="22" customWidth="1"/>
    <col min="4384" max="4384" width="11.5546875" style="22"/>
    <col min="4385" max="4385" width="3" style="22" customWidth="1"/>
    <col min="4386" max="4386" width="13.109375" style="22" customWidth="1"/>
    <col min="4387" max="4387" width="2.21875" style="22" customWidth="1"/>
    <col min="4388" max="4388" width="11.5546875" style="22"/>
    <col min="4389" max="4389" width="3" style="22" customWidth="1"/>
    <col min="4390" max="4390" width="13.109375" style="22" customWidth="1"/>
    <col min="4391" max="4391" width="3" style="22" customWidth="1"/>
    <col min="4392" max="4392" width="16.21875" style="22" customWidth="1"/>
    <col min="4393" max="4393" width="2.21875" style="22" customWidth="1"/>
    <col min="4394" max="4394" width="5.33203125" style="22" customWidth="1"/>
    <col min="4395" max="4395" width="27.88671875" style="22" customWidth="1"/>
    <col min="4396" max="4396" width="8.44140625" style="22" customWidth="1"/>
    <col min="4397" max="4608" width="11.5546875" style="22"/>
    <col min="4609" max="4609" width="4.5546875" style="22" customWidth="1"/>
    <col min="4610" max="4610" width="1.44140625" style="22" customWidth="1"/>
    <col min="4611" max="4611" width="17.77734375" style="22" customWidth="1"/>
    <col min="4612" max="4612" width="3" style="22" customWidth="1"/>
    <col min="4613" max="4613" width="13.109375" style="22" customWidth="1"/>
    <col min="4614" max="4614" width="2.21875" style="22" customWidth="1"/>
    <col min="4615" max="4615" width="10" style="22" customWidth="1"/>
    <col min="4616" max="4616" width="2.21875" style="22" customWidth="1"/>
    <col min="4617" max="4617" width="10" style="22" customWidth="1"/>
    <col min="4618" max="4618" width="3" style="22" customWidth="1"/>
    <col min="4619" max="4619" width="13.109375" style="22" customWidth="1"/>
    <col min="4620" max="4620" width="2.21875" style="22" customWidth="1"/>
    <col min="4621" max="4621" width="10" style="22" customWidth="1"/>
    <col min="4622" max="4622" width="2.21875" style="22" customWidth="1"/>
    <col min="4623" max="4623" width="10" style="22" customWidth="1"/>
    <col min="4624" max="4624" width="3" style="22" customWidth="1"/>
    <col min="4625" max="4625" width="13.109375" style="22" customWidth="1"/>
    <col min="4626" max="4626" width="2.21875" style="22" customWidth="1"/>
    <col min="4627" max="4627" width="10" style="22" customWidth="1"/>
    <col min="4628" max="4628" width="1.44140625" style="22" customWidth="1"/>
    <col min="4629" max="4629" width="10" style="22" customWidth="1"/>
    <col min="4630" max="4630" width="3" style="22" customWidth="1"/>
    <col min="4631" max="4631" width="13.88671875" style="22" customWidth="1"/>
    <col min="4632" max="4633" width="1.44140625" style="22" customWidth="1"/>
    <col min="4634" max="4634" width="13.109375" style="22" customWidth="1"/>
    <col min="4635" max="4635" width="2.21875" style="22" customWidth="1"/>
    <col min="4636" max="4636" width="11.5546875" style="22"/>
    <col min="4637" max="4637" width="3" style="22" customWidth="1"/>
    <col min="4638" max="4638" width="13.109375" style="22" customWidth="1"/>
    <col min="4639" max="4639" width="2.21875" style="22" customWidth="1"/>
    <col min="4640" max="4640" width="11.5546875" style="22"/>
    <col min="4641" max="4641" width="3" style="22" customWidth="1"/>
    <col min="4642" max="4642" width="13.109375" style="22" customWidth="1"/>
    <col min="4643" max="4643" width="2.21875" style="22" customWidth="1"/>
    <col min="4644" max="4644" width="11.5546875" style="22"/>
    <col min="4645" max="4645" width="3" style="22" customWidth="1"/>
    <col min="4646" max="4646" width="13.109375" style="22" customWidth="1"/>
    <col min="4647" max="4647" width="3" style="22" customWidth="1"/>
    <col min="4648" max="4648" width="16.21875" style="22" customWidth="1"/>
    <col min="4649" max="4649" width="2.21875" style="22" customWidth="1"/>
    <col min="4650" max="4650" width="5.33203125" style="22" customWidth="1"/>
    <col min="4651" max="4651" width="27.88671875" style="22" customWidth="1"/>
    <col min="4652" max="4652" width="8.44140625" style="22" customWidth="1"/>
    <col min="4653" max="4864" width="11.5546875" style="22"/>
    <col min="4865" max="4865" width="4.5546875" style="22" customWidth="1"/>
    <col min="4866" max="4866" width="1.44140625" style="22" customWidth="1"/>
    <col min="4867" max="4867" width="17.77734375" style="22" customWidth="1"/>
    <col min="4868" max="4868" width="3" style="22" customWidth="1"/>
    <col min="4869" max="4869" width="13.109375" style="22" customWidth="1"/>
    <col min="4870" max="4870" width="2.21875" style="22" customWidth="1"/>
    <col min="4871" max="4871" width="10" style="22" customWidth="1"/>
    <col min="4872" max="4872" width="2.21875" style="22" customWidth="1"/>
    <col min="4873" max="4873" width="10" style="22" customWidth="1"/>
    <col min="4874" max="4874" width="3" style="22" customWidth="1"/>
    <col min="4875" max="4875" width="13.109375" style="22" customWidth="1"/>
    <col min="4876" max="4876" width="2.21875" style="22" customWidth="1"/>
    <col min="4877" max="4877" width="10" style="22" customWidth="1"/>
    <col min="4878" max="4878" width="2.21875" style="22" customWidth="1"/>
    <col min="4879" max="4879" width="10" style="22" customWidth="1"/>
    <col min="4880" max="4880" width="3" style="22" customWidth="1"/>
    <col min="4881" max="4881" width="13.109375" style="22" customWidth="1"/>
    <col min="4882" max="4882" width="2.21875" style="22" customWidth="1"/>
    <col min="4883" max="4883" width="10" style="22" customWidth="1"/>
    <col min="4884" max="4884" width="1.44140625" style="22" customWidth="1"/>
    <col min="4885" max="4885" width="10" style="22" customWidth="1"/>
    <col min="4886" max="4886" width="3" style="22" customWidth="1"/>
    <col min="4887" max="4887" width="13.88671875" style="22" customWidth="1"/>
    <col min="4888" max="4889" width="1.44140625" style="22" customWidth="1"/>
    <col min="4890" max="4890" width="13.109375" style="22" customWidth="1"/>
    <col min="4891" max="4891" width="2.21875" style="22" customWidth="1"/>
    <col min="4892" max="4892" width="11.5546875" style="22"/>
    <col min="4893" max="4893" width="3" style="22" customWidth="1"/>
    <col min="4894" max="4894" width="13.109375" style="22" customWidth="1"/>
    <col min="4895" max="4895" width="2.21875" style="22" customWidth="1"/>
    <col min="4896" max="4896" width="11.5546875" style="22"/>
    <col min="4897" max="4897" width="3" style="22" customWidth="1"/>
    <col min="4898" max="4898" width="13.109375" style="22" customWidth="1"/>
    <col min="4899" max="4899" width="2.21875" style="22" customWidth="1"/>
    <col min="4900" max="4900" width="11.5546875" style="22"/>
    <col min="4901" max="4901" width="3" style="22" customWidth="1"/>
    <col min="4902" max="4902" width="13.109375" style="22" customWidth="1"/>
    <col min="4903" max="4903" width="3" style="22" customWidth="1"/>
    <col min="4904" max="4904" width="16.21875" style="22" customWidth="1"/>
    <col min="4905" max="4905" width="2.21875" style="22" customWidth="1"/>
    <col min="4906" max="4906" width="5.33203125" style="22" customWidth="1"/>
    <col min="4907" max="4907" width="27.88671875" style="22" customWidth="1"/>
    <col min="4908" max="4908" width="8.44140625" style="22" customWidth="1"/>
    <col min="4909" max="5120" width="11.5546875" style="22"/>
    <col min="5121" max="5121" width="4.5546875" style="22" customWidth="1"/>
    <col min="5122" max="5122" width="1.44140625" style="22" customWidth="1"/>
    <col min="5123" max="5123" width="17.77734375" style="22" customWidth="1"/>
    <col min="5124" max="5124" width="3" style="22" customWidth="1"/>
    <col min="5125" max="5125" width="13.109375" style="22" customWidth="1"/>
    <col min="5126" max="5126" width="2.21875" style="22" customWidth="1"/>
    <col min="5127" max="5127" width="10" style="22" customWidth="1"/>
    <col min="5128" max="5128" width="2.21875" style="22" customWidth="1"/>
    <col min="5129" max="5129" width="10" style="22" customWidth="1"/>
    <col min="5130" max="5130" width="3" style="22" customWidth="1"/>
    <col min="5131" max="5131" width="13.109375" style="22" customWidth="1"/>
    <col min="5132" max="5132" width="2.21875" style="22" customWidth="1"/>
    <col min="5133" max="5133" width="10" style="22" customWidth="1"/>
    <col min="5134" max="5134" width="2.21875" style="22" customWidth="1"/>
    <col min="5135" max="5135" width="10" style="22" customWidth="1"/>
    <col min="5136" max="5136" width="3" style="22" customWidth="1"/>
    <col min="5137" max="5137" width="13.109375" style="22" customWidth="1"/>
    <col min="5138" max="5138" width="2.21875" style="22" customWidth="1"/>
    <col min="5139" max="5139" width="10" style="22" customWidth="1"/>
    <col min="5140" max="5140" width="1.44140625" style="22" customWidth="1"/>
    <col min="5141" max="5141" width="10" style="22" customWidth="1"/>
    <col min="5142" max="5142" width="3" style="22" customWidth="1"/>
    <col min="5143" max="5143" width="13.88671875" style="22" customWidth="1"/>
    <col min="5144" max="5145" width="1.44140625" style="22" customWidth="1"/>
    <col min="5146" max="5146" width="13.109375" style="22" customWidth="1"/>
    <col min="5147" max="5147" width="2.21875" style="22" customWidth="1"/>
    <col min="5148" max="5148" width="11.5546875" style="22"/>
    <col min="5149" max="5149" width="3" style="22" customWidth="1"/>
    <col min="5150" max="5150" width="13.109375" style="22" customWidth="1"/>
    <col min="5151" max="5151" width="2.21875" style="22" customWidth="1"/>
    <col min="5152" max="5152" width="11.5546875" style="22"/>
    <col min="5153" max="5153" width="3" style="22" customWidth="1"/>
    <col min="5154" max="5154" width="13.109375" style="22" customWidth="1"/>
    <col min="5155" max="5155" width="2.21875" style="22" customWidth="1"/>
    <col min="5156" max="5156" width="11.5546875" style="22"/>
    <col min="5157" max="5157" width="3" style="22" customWidth="1"/>
    <col min="5158" max="5158" width="13.109375" style="22" customWidth="1"/>
    <col min="5159" max="5159" width="3" style="22" customWidth="1"/>
    <col min="5160" max="5160" width="16.21875" style="22" customWidth="1"/>
    <col min="5161" max="5161" width="2.21875" style="22" customWidth="1"/>
    <col min="5162" max="5162" width="5.33203125" style="22" customWidth="1"/>
    <col min="5163" max="5163" width="27.88671875" style="22" customWidth="1"/>
    <col min="5164" max="5164" width="8.44140625" style="22" customWidth="1"/>
    <col min="5165" max="5376" width="11.5546875" style="22"/>
    <col min="5377" max="5377" width="4.5546875" style="22" customWidth="1"/>
    <col min="5378" max="5378" width="1.44140625" style="22" customWidth="1"/>
    <col min="5379" max="5379" width="17.77734375" style="22" customWidth="1"/>
    <col min="5380" max="5380" width="3" style="22" customWidth="1"/>
    <col min="5381" max="5381" width="13.109375" style="22" customWidth="1"/>
    <col min="5382" max="5382" width="2.21875" style="22" customWidth="1"/>
    <col min="5383" max="5383" width="10" style="22" customWidth="1"/>
    <col min="5384" max="5384" width="2.21875" style="22" customWidth="1"/>
    <col min="5385" max="5385" width="10" style="22" customWidth="1"/>
    <col min="5386" max="5386" width="3" style="22" customWidth="1"/>
    <col min="5387" max="5387" width="13.109375" style="22" customWidth="1"/>
    <col min="5388" max="5388" width="2.21875" style="22" customWidth="1"/>
    <col min="5389" max="5389" width="10" style="22" customWidth="1"/>
    <col min="5390" max="5390" width="2.21875" style="22" customWidth="1"/>
    <col min="5391" max="5391" width="10" style="22" customWidth="1"/>
    <col min="5392" max="5392" width="3" style="22" customWidth="1"/>
    <col min="5393" max="5393" width="13.109375" style="22" customWidth="1"/>
    <col min="5394" max="5394" width="2.21875" style="22" customWidth="1"/>
    <col min="5395" max="5395" width="10" style="22" customWidth="1"/>
    <col min="5396" max="5396" width="1.44140625" style="22" customWidth="1"/>
    <col min="5397" max="5397" width="10" style="22" customWidth="1"/>
    <col min="5398" max="5398" width="3" style="22" customWidth="1"/>
    <col min="5399" max="5399" width="13.88671875" style="22" customWidth="1"/>
    <col min="5400" max="5401" width="1.44140625" style="22" customWidth="1"/>
    <col min="5402" max="5402" width="13.109375" style="22" customWidth="1"/>
    <col min="5403" max="5403" width="2.21875" style="22" customWidth="1"/>
    <col min="5404" max="5404" width="11.5546875" style="22"/>
    <col min="5405" max="5405" width="3" style="22" customWidth="1"/>
    <col min="5406" max="5406" width="13.109375" style="22" customWidth="1"/>
    <col min="5407" max="5407" width="2.21875" style="22" customWidth="1"/>
    <col min="5408" max="5408" width="11.5546875" style="22"/>
    <col min="5409" max="5409" width="3" style="22" customWidth="1"/>
    <col min="5410" max="5410" width="13.109375" style="22" customWidth="1"/>
    <col min="5411" max="5411" width="2.21875" style="22" customWidth="1"/>
    <col min="5412" max="5412" width="11.5546875" style="22"/>
    <col min="5413" max="5413" width="3" style="22" customWidth="1"/>
    <col min="5414" max="5414" width="13.109375" style="22" customWidth="1"/>
    <col min="5415" max="5415" width="3" style="22" customWidth="1"/>
    <col min="5416" max="5416" width="16.21875" style="22" customWidth="1"/>
    <col min="5417" max="5417" width="2.21875" style="22" customWidth="1"/>
    <col min="5418" max="5418" width="5.33203125" style="22" customWidth="1"/>
    <col min="5419" max="5419" width="27.88671875" style="22" customWidth="1"/>
    <col min="5420" max="5420" width="8.44140625" style="22" customWidth="1"/>
    <col min="5421" max="5632" width="11.5546875" style="22"/>
    <col min="5633" max="5633" width="4.5546875" style="22" customWidth="1"/>
    <col min="5634" max="5634" width="1.44140625" style="22" customWidth="1"/>
    <col min="5635" max="5635" width="17.77734375" style="22" customWidth="1"/>
    <col min="5636" max="5636" width="3" style="22" customWidth="1"/>
    <col min="5637" max="5637" width="13.109375" style="22" customWidth="1"/>
    <col min="5638" max="5638" width="2.21875" style="22" customWidth="1"/>
    <col min="5639" max="5639" width="10" style="22" customWidth="1"/>
    <col min="5640" max="5640" width="2.21875" style="22" customWidth="1"/>
    <col min="5641" max="5641" width="10" style="22" customWidth="1"/>
    <col min="5642" max="5642" width="3" style="22" customWidth="1"/>
    <col min="5643" max="5643" width="13.109375" style="22" customWidth="1"/>
    <col min="5644" max="5644" width="2.21875" style="22" customWidth="1"/>
    <col min="5645" max="5645" width="10" style="22" customWidth="1"/>
    <col min="5646" max="5646" width="2.21875" style="22" customWidth="1"/>
    <col min="5647" max="5647" width="10" style="22" customWidth="1"/>
    <col min="5648" max="5648" width="3" style="22" customWidth="1"/>
    <col min="5649" max="5649" width="13.109375" style="22" customWidth="1"/>
    <col min="5650" max="5650" width="2.21875" style="22" customWidth="1"/>
    <col min="5651" max="5651" width="10" style="22" customWidth="1"/>
    <col min="5652" max="5652" width="1.44140625" style="22" customWidth="1"/>
    <col min="5653" max="5653" width="10" style="22" customWidth="1"/>
    <col min="5654" max="5654" width="3" style="22" customWidth="1"/>
    <col min="5655" max="5655" width="13.88671875" style="22" customWidth="1"/>
    <col min="5656" max="5657" width="1.44140625" style="22" customWidth="1"/>
    <col min="5658" max="5658" width="13.109375" style="22" customWidth="1"/>
    <col min="5659" max="5659" width="2.21875" style="22" customWidth="1"/>
    <col min="5660" max="5660" width="11.5546875" style="22"/>
    <col min="5661" max="5661" width="3" style="22" customWidth="1"/>
    <col min="5662" max="5662" width="13.109375" style="22" customWidth="1"/>
    <col min="5663" max="5663" width="2.21875" style="22" customWidth="1"/>
    <col min="5664" max="5664" width="11.5546875" style="22"/>
    <col min="5665" max="5665" width="3" style="22" customWidth="1"/>
    <col min="5666" max="5666" width="13.109375" style="22" customWidth="1"/>
    <col min="5667" max="5667" width="2.21875" style="22" customWidth="1"/>
    <col min="5668" max="5668" width="11.5546875" style="22"/>
    <col min="5669" max="5669" width="3" style="22" customWidth="1"/>
    <col min="5670" max="5670" width="13.109375" style="22" customWidth="1"/>
    <col min="5671" max="5671" width="3" style="22" customWidth="1"/>
    <col min="5672" max="5672" width="16.21875" style="22" customWidth="1"/>
    <col min="5673" max="5673" width="2.21875" style="22" customWidth="1"/>
    <col min="5674" max="5674" width="5.33203125" style="22" customWidth="1"/>
    <col min="5675" max="5675" width="27.88671875" style="22" customWidth="1"/>
    <col min="5676" max="5676" width="8.44140625" style="22" customWidth="1"/>
    <col min="5677" max="5888" width="11.5546875" style="22"/>
    <col min="5889" max="5889" width="4.5546875" style="22" customWidth="1"/>
    <col min="5890" max="5890" width="1.44140625" style="22" customWidth="1"/>
    <col min="5891" max="5891" width="17.77734375" style="22" customWidth="1"/>
    <col min="5892" max="5892" width="3" style="22" customWidth="1"/>
    <col min="5893" max="5893" width="13.109375" style="22" customWidth="1"/>
    <col min="5894" max="5894" width="2.21875" style="22" customWidth="1"/>
    <col min="5895" max="5895" width="10" style="22" customWidth="1"/>
    <col min="5896" max="5896" width="2.21875" style="22" customWidth="1"/>
    <col min="5897" max="5897" width="10" style="22" customWidth="1"/>
    <col min="5898" max="5898" width="3" style="22" customWidth="1"/>
    <col min="5899" max="5899" width="13.109375" style="22" customWidth="1"/>
    <col min="5900" max="5900" width="2.21875" style="22" customWidth="1"/>
    <col min="5901" max="5901" width="10" style="22" customWidth="1"/>
    <col min="5902" max="5902" width="2.21875" style="22" customWidth="1"/>
    <col min="5903" max="5903" width="10" style="22" customWidth="1"/>
    <col min="5904" max="5904" width="3" style="22" customWidth="1"/>
    <col min="5905" max="5905" width="13.109375" style="22" customWidth="1"/>
    <col min="5906" max="5906" width="2.21875" style="22" customWidth="1"/>
    <col min="5907" max="5907" width="10" style="22" customWidth="1"/>
    <col min="5908" max="5908" width="1.44140625" style="22" customWidth="1"/>
    <col min="5909" max="5909" width="10" style="22" customWidth="1"/>
    <col min="5910" max="5910" width="3" style="22" customWidth="1"/>
    <col min="5911" max="5911" width="13.88671875" style="22" customWidth="1"/>
    <col min="5912" max="5913" width="1.44140625" style="22" customWidth="1"/>
    <col min="5914" max="5914" width="13.109375" style="22" customWidth="1"/>
    <col min="5915" max="5915" width="2.21875" style="22" customWidth="1"/>
    <col min="5916" max="5916" width="11.5546875" style="22"/>
    <col min="5917" max="5917" width="3" style="22" customWidth="1"/>
    <col min="5918" max="5918" width="13.109375" style="22" customWidth="1"/>
    <col min="5919" max="5919" width="2.21875" style="22" customWidth="1"/>
    <col min="5920" max="5920" width="11.5546875" style="22"/>
    <col min="5921" max="5921" width="3" style="22" customWidth="1"/>
    <col min="5922" max="5922" width="13.109375" style="22" customWidth="1"/>
    <col min="5923" max="5923" width="2.21875" style="22" customWidth="1"/>
    <col min="5924" max="5924" width="11.5546875" style="22"/>
    <col min="5925" max="5925" width="3" style="22" customWidth="1"/>
    <col min="5926" max="5926" width="13.109375" style="22" customWidth="1"/>
    <col min="5927" max="5927" width="3" style="22" customWidth="1"/>
    <col min="5928" max="5928" width="16.21875" style="22" customWidth="1"/>
    <col min="5929" max="5929" width="2.21875" style="22" customWidth="1"/>
    <col min="5930" max="5930" width="5.33203125" style="22" customWidth="1"/>
    <col min="5931" max="5931" width="27.88671875" style="22" customWidth="1"/>
    <col min="5932" max="5932" width="8.44140625" style="22" customWidth="1"/>
    <col min="5933" max="6144" width="11.5546875" style="22"/>
    <col min="6145" max="6145" width="4.5546875" style="22" customWidth="1"/>
    <col min="6146" max="6146" width="1.44140625" style="22" customWidth="1"/>
    <col min="6147" max="6147" width="17.77734375" style="22" customWidth="1"/>
    <col min="6148" max="6148" width="3" style="22" customWidth="1"/>
    <col min="6149" max="6149" width="13.109375" style="22" customWidth="1"/>
    <col min="6150" max="6150" width="2.21875" style="22" customWidth="1"/>
    <col min="6151" max="6151" width="10" style="22" customWidth="1"/>
    <col min="6152" max="6152" width="2.21875" style="22" customWidth="1"/>
    <col min="6153" max="6153" width="10" style="22" customWidth="1"/>
    <col min="6154" max="6154" width="3" style="22" customWidth="1"/>
    <col min="6155" max="6155" width="13.109375" style="22" customWidth="1"/>
    <col min="6156" max="6156" width="2.21875" style="22" customWidth="1"/>
    <col min="6157" max="6157" width="10" style="22" customWidth="1"/>
    <col min="6158" max="6158" width="2.21875" style="22" customWidth="1"/>
    <col min="6159" max="6159" width="10" style="22" customWidth="1"/>
    <col min="6160" max="6160" width="3" style="22" customWidth="1"/>
    <col min="6161" max="6161" width="13.109375" style="22" customWidth="1"/>
    <col min="6162" max="6162" width="2.21875" style="22" customWidth="1"/>
    <col min="6163" max="6163" width="10" style="22" customWidth="1"/>
    <col min="6164" max="6164" width="1.44140625" style="22" customWidth="1"/>
    <col min="6165" max="6165" width="10" style="22" customWidth="1"/>
    <col min="6166" max="6166" width="3" style="22" customWidth="1"/>
    <col min="6167" max="6167" width="13.88671875" style="22" customWidth="1"/>
    <col min="6168" max="6169" width="1.44140625" style="22" customWidth="1"/>
    <col min="6170" max="6170" width="13.109375" style="22" customWidth="1"/>
    <col min="6171" max="6171" width="2.21875" style="22" customWidth="1"/>
    <col min="6172" max="6172" width="11.5546875" style="22"/>
    <col min="6173" max="6173" width="3" style="22" customWidth="1"/>
    <col min="6174" max="6174" width="13.109375" style="22" customWidth="1"/>
    <col min="6175" max="6175" width="2.21875" style="22" customWidth="1"/>
    <col min="6176" max="6176" width="11.5546875" style="22"/>
    <col min="6177" max="6177" width="3" style="22" customWidth="1"/>
    <col min="6178" max="6178" width="13.109375" style="22" customWidth="1"/>
    <col min="6179" max="6179" width="2.21875" style="22" customWidth="1"/>
    <col min="6180" max="6180" width="11.5546875" style="22"/>
    <col min="6181" max="6181" width="3" style="22" customWidth="1"/>
    <col min="6182" max="6182" width="13.109375" style="22" customWidth="1"/>
    <col min="6183" max="6183" width="3" style="22" customWidth="1"/>
    <col min="6184" max="6184" width="16.21875" style="22" customWidth="1"/>
    <col min="6185" max="6185" width="2.21875" style="22" customWidth="1"/>
    <col min="6186" max="6186" width="5.33203125" style="22" customWidth="1"/>
    <col min="6187" max="6187" width="27.88671875" style="22" customWidth="1"/>
    <col min="6188" max="6188" width="8.44140625" style="22" customWidth="1"/>
    <col min="6189" max="6400" width="11.5546875" style="22"/>
    <col min="6401" max="6401" width="4.5546875" style="22" customWidth="1"/>
    <col min="6402" max="6402" width="1.44140625" style="22" customWidth="1"/>
    <col min="6403" max="6403" width="17.77734375" style="22" customWidth="1"/>
    <col min="6404" max="6404" width="3" style="22" customWidth="1"/>
    <col min="6405" max="6405" width="13.109375" style="22" customWidth="1"/>
    <col min="6406" max="6406" width="2.21875" style="22" customWidth="1"/>
    <col min="6407" max="6407" width="10" style="22" customWidth="1"/>
    <col min="6408" max="6408" width="2.21875" style="22" customWidth="1"/>
    <col min="6409" max="6409" width="10" style="22" customWidth="1"/>
    <col min="6410" max="6410" width="3" style="22" customWidth="1"/>
    <col min="6411" max="6411" width="13.109375" style="22" customWidth="1"/>
    <col min="6412" max="6412" width="2.21875" style="22" customWidth="1"/>
    <col min="6413" max="6413" width="10" style="22" customWidth="1"/>
    <col min="6414" max="6414" width="2.21875" style="22" customWidth="1"/>
    <col min="6415" max="6415" width="10" style="22" customWidth="1"/>
    <col min="6416" max="6416" width="3" style="22" customWidth="1"/>
    <col min="6417" max="6417" width="13.109375" style="22" customWidth="1"/>
    <col min="6418" max="6418" width="2.21875" style="22" customWidth="1"/>
    <col min="6419" max="6419" width="10" style="22" customWidth="1"/>
    <col min="6420" max="6420" width="1.44140625" style="22" customWidth="1"/>
    <col min="6421" max="6421" width="10" style="22" customWidth="1"/>
    <col min="6422" max="6422" width="3" style="22" customWidth="1"/>
    <col min="6423" max="6423" width="13.88671875" style="22" customWidth="1"/>
    <col min="6424" max="6425" width="1.44140625" style="22" customWidth="1"/>
    <col min="6426" max="6426" width="13.109375" style="22" customWidth="1"/>
    <col min="6427" max="6427" width="2.21875" style="22" customWidth="1"/>
    <col min="6428" max="6428" width="11.5546875" style="22"/>
    <col min="6429" max="6429" width="3" style="22" customWidth="1"/>
    <col min="6430" max="6430" width="13.109375" style="22" customWidth="1"/>
    <col min="6431" max="6431" width="2.21875" style="22" customWidth="1"/>
    <col min="6432" max="6432" width="11.5546875" style="22"/>
    <col min="6433" max="6433" width="3" style="22" customWidth="1"/>
    <col min="6434" max="6434" width="13.109375" style="22" customWidth="1"/>
    <col min="6435" max="6435" width="2.21875" style="22" customWidth="1"/>
    <col min="6436" max="6436" width="11.5546875" style="22"/>
    <col min="6437" max="6437" width="3" style="22" customWidth="1"/>
    <col min="6438" max="6438" width="13.109375" style="22" customWidth="1"/>
    <col min="6439" max="6439" width="3" style="22" customWidth="1"/>
    <col min="6440" max="6440" width="16.21875" style="22" customWidth="1"/>
    <col min="6441" max="6441" width="2.21875" style="22" customWidth="1"/>
    <col min="6442" max="6442" width="5.33203125" style="22" customWidth="1"/>
    <col min="6443" max="6443" width="27.88671875" style="22" customWidth="1"/>
    <col min="6444" max="6444" width="8.44140625" style="22" customWidth="1"/>
    <col min="6445" max="6656" width="11.5546875" style="22"/>
    <col min="6657" max="6657" width="4.5546875" style="22" customWidth="1"/>
    <col min="6658" max="6658" width="1.44140625" style="22" customWidth="1"/>
    <col min="6659" max="6659" width="17.77734375" style="22" customWidth="1"/>
    <col min="6660" max="6660" width="3" style="22" customWidth="1"/>
    <col min="6661" max="6661" width="13.109375" style="22" customWidth="1"/>
    <col min="6662" max="6662" width="2.21875" style="22" customWidth="1"/>
    <col min="6663" max="6663" width="10" style="22" customWidth="1"/>
    <col min="6664" max="6664" width="2.21875" style="22" customWidth="1"/>
    <col min="6665" max="6665" width="10" style="22" customWidth="1"/>
    <col min="6666" max="6666" width="3" style="22" customWidth="1"/>
    <col min="6667" max="6667" width="13.109375" style="22" customWidth="1"/>
    <col min="6668" max="6668" width="2.21875" style="22" customWidth="1"/>
    <col min="6669" max="6669" width="10" style="22" customWidth="1"/>
    <col min="6670" max="6670" width="2.21875" style="22" customWidth="1"/>
    <col min="6671" max="6671" width="10" style="22" customWidth="1"/>
    <col min="6672" max="6672" width="3" style="22" customWidth="1"/>
    <col min="6673" max="6673" width="13.109375" style="22" customWidth="1"/>
    <col min="6674" max="6674" width="2.21875" style="22" customWidth="1"/>
    <col min="6675" max="6675" width="10" style="22" customWidth="1"/>
    <col min="6676" max="6676" width="1.44140625" style="22" customWidth="1"/>
    <col min="6677" max="6677" width="10" style="22" customWidth="1"/>
    <col min="6678" max="6678" width="3" style="22" customWidth="1"/>
    <col min="6679" max="6679" width="13.88671875" style="22" customWidth="1"/>
    <col min="6680" max="6681" width="1.44140625" style="22" customWidth="1"/>
    <col min="6682" max="6682" width="13.109375" style="22" customWidth="1"/>
    <col min="6683" max="6683" width="2.21875" style="22" customWidth="1"/>
    <col min="6684" max="6684" width="11.5546875" style="22"/>
    <col min="6685" max="6685" width="3" style="22" customWidth="1"/>
    <col min="6686" max="6686" width="13.109375" style="22" customWidth="1"/>
    <col min="6687" max="6687" width="2.21875" style="22" customWidth="1"/>
    <col min="6688" max="6688" width="11.5546875" style="22"/>
    <col min="6689" max="6689" width="3" style="22" customWidth="1"/>
    <col min="6690" max="6690" width="13.109375" style="22" customWidth="1"/>
    <col min="6691" max="6691" width="2.21875" style="22" customWidth="1"/>
    <col min="6692" max="6692" width="11.5546875" style="22"/>
    <col min="6693" max="6693" width="3" style="22" customWidth="1"/>
    <col min="6694" max="6694" width="13.109375" style="22" customWidth="1"/>
    <col min="6695" max="6695" width="3" style="22" customWidth="1"/>
    <col min="6696" max="6696" width="16.21875" style="22" customWidth="1"/>
    <col min="6697" max="6697" width="2.21875" style="22" customWidth="1"/>
    <col min="6698" max="6698" width="5.33203125" style="22" customWidth="1"/>
    <col min="6699" max="6699" width="27.88671875" style="22" customWidth="1"/>
    <col min="6700" max="6700" width="8.44140625" style="22" customWidth="1"/>
    <col min="6701" max="6912" width="11.5546875" style="22"/>
    <col min="6913" max="6913" width="4.5546875" style="22" customWidth="1"/>
    <col min="6914" max="6914" width="1.44140625" style="22" customWidth="1"/>
    <col min="6915" max="6915" width="17.77734375" style="22" customWidth="1"/>
    <col min="6916" max="6916" width="3" style="22" customWidth="1"/>
    <col min="6917" max="6917" width="13.109375" style="22" customWidth="1"/>
    <col min="6918" max="6918" width="2.21875" style="22" customWidth="1"/>
    <col min="6919" max="6919" width="10" style="22" customWidth="1"/>
    <col min="6920" max="6920" width="2.21875" style="22" customWidth="1"/>
    <col min="6921" max="6921" width="10" style="22" customWidth="1"/>
    <col min="6922" max="6922" width="3" style="22" customWidth="1"/>
    <col min="6923" max="6923" width="13.109375" style="22" customWidth="1"/>
    <col min="6924" max="6924" width="2.21875" style="22" customWidth="1"/>
    <col min="6925" max="6925" width="10" style="22" customWidth="1"/>
    <col min="6926" max="6926" width="2.21875" style="22" customWidth="1"/>
    <col min="6927" max="6927" width="10" style="22" customWidth="1"/>
    <col min="6928" max="6928" width="3" style="22" customWidth="1"/>
    <col min="6929" max="6929" width="13.109375" style="22" customWidth="1"/>
    <col min="6930" max="6930" width="2.21875" style="22" customWidth="1"/>
    <col min="6931" max="6931" width="10" style="22" customWidth="1"/>
    <col min="6932" max="6932" width="1.44140625" style="22" customWidth="1"/>
    <col min="6933" max="6933" width="10" style="22" customWidth="1"/>
    <col min="6934" max="6934" width="3" style="22" customWidth="1"/>
    <col min="6935" max="6935" width="13.88671875" style="22" customWidth="1"/>
    <col min="6936" max="6937" width="1.44140625" style="22" customWidth="1"/>
    <col min="6938" max="6938" width="13.109375" style="22" customWidth="1"/>
    <col min="6939" max="6939" width="2.21875" style="22" customWidth="1"/>
    <col min="6940" max="6940" width="11.5546875" style="22"/>
    <col min="6941" max="6941" width="3" style="22" customWidth="1"/>
    <col min="6942" max="6942" width="13.109375" style="22" customWidth="1"/>
    <col min="6943" max="6943" width="2.21875" style="22" customWidth="1"/>
    <col min="6944" max="6944" width="11.5546875" style="22"/>
    <col min="6945" max="6945" width="3" style="22" customWidth="1"/>
    <col min="6946" max="6946" width="13.109375" style="22" customWidth="1"/>
    <col min="6947" max="6947" width="2.21875" style="22" customWidth="1"/>
    <col min="6948" max="6948" width="11.5546875" style="22"/>
    <col min="6949" max="6949" width="3" style="22" customWidth="1"/>
    <col min="6950" max="6950" width="13.109375" style="22" customWidth="1"/>
    <col min="6951" max="6951" width="3" style="22" customWidth="1"/>
    <col min="6952" max="6952" width="16.21875" style="22" customWidth="1"/>
    <col min="6953" max="6953" width="2.21875" style="22" customWidth="1"/>
    <col min="6954" max="6954" width="5.33203125" style="22" customWidth="1"/>
    <col min="6955" max="6955" width="27.88671875" style="22" customWidth="1"/>
    <col min="6956" max="6956" width="8.44140625" style="22" customWidth="1"/>
    <col min="6957" max="7168" width="11.5546875" style="22"/>
    <col min="7169" max="7169" width="4.5546875" style="22" customWidth="1"/>
    <col min="7170" max="7170" width="1.44140625" style="22" customWidth="1"/>
    <col min="7171" max="7171" width="17.77734375" style="22" customWidth="1"/>
    <col min="7172" max="7172" width="3" style="22" customWidth="1"/>
    <col min="7173" max="7173" width="13.109375" style="22" customWidth="1"/>
    <col min="7174" max="7174" width="2.21875" style="22" customWidth="1"/>
    <col min="7175" max="7175" width="10" style="22" customWidth="1"/>
    <col min="7176" max="7176" width="2.21875" style="22" customWidth="1"/>
    <col min="7177" max="7177" width="10" style="22" customWidth="1"/>
    <col min="7178" max="7178" width="3" style="22" customWidth="1"/>
    <col min="7179" max="7179" width="13.109375" style="22" customWidth="1"/>
    <col min="7180" max="7180" width="2.21875" style="22" customWidth="1"/>
    <col min="7181" max="7181" width="10" style="22" customWidth="1"/>
    <col min="7182" max="7182" width="2.21875" style="22" customWidth="1"/>
    <col min="7183" max="7183" width="10" style="22" customWidth="1"/>
    <col min="7184" max="7184" width="3" style="22" customWidth="1"/>
    <col min="7185" max="7185" width="13.109375" style="22" customWidth="1"/>
    <col min="7186" max="7186" width="2.21875" style="22" customWidth="1"/>
    <col min="7187" max="7187" width="10" style="22" customWidth="1"/>
    <col min="7188" max="7188" width="1.44140625" style="22" customWidth="1"/>
    <col min="7189" max="7189" width="10" style="22" customWidth="1"/>
    <col min="7190" max="7190" width="3" style="22" customWidth="1"/>
    <col min="7191" max="7191" width="13.88671875" style="22" customWidth="1"/>
    <col min="7192" max="7193" width="1.44140625" style="22" customWidth="1"/>
    <col min="7194" max="7194" width="13.109375" style="22" customWidth="1"/>
    <col min="7195" max="7195" width="2.21875" style="22" customWidth="1"/>
    <col min="7196" max="7196" width="11.5546875" style="22"/>
    <col min="7197" max="7197" width="3" style="22" customWidth="1"/>
    <col min="7198" max="7198" width="13.109375" style="22" customWidth="1"/>
    <col min="7199" max="7199" width="2.21875" style="22" customWidth="1"/>
    <col min="7200" max="7200" width="11.5546875" style="22"/>
    <col min="7201" max="7201" width="3" style="22" customWidth="1"/>
    <col min="7202" max="7202" width="13.109375" style="22" customWidth="1"/>
    <col min="7203" max="7203" width="2.21875" style="22" customWidth="1"/>
    <col min="7204" max="7204" width="11.5546875" style="22"/>
    <col min="7205" max="7205" width="3" style="22" customWidth="1"/>
    <col min="7206" max="7206" width="13.109375" style="22" customWidth="1"/>
    <col min="7207" max="7207" width="3" style="22" customWidth="1"/>
    <col min="7208" max="7208" width="16.21875" style="22" customWidth="1"/>
    <col min="7209" max="7209" width="2.21875" style="22" customWidth="1"/>
    <col min="7210" max="7210" width="5.33203125" style="22" customWidth="1"/>
    <col min="7211" max="7211" width="27.88671875" style="22" customWidth="1"/>
    <col min="7212" max="7212" width="8.44140625" style="22" customWidth="1"/>
    <col min="7213" max="7424" width="11.5546875" style="22"/>
    <col min="7425" max="7425" width="4.5546875" style="22" customWidth="1"/>
    <col min="7426" max="7426" width="1.44140625" style="22" customWidth="1"/>
    <col min="7427" max="7427" width="17.77734375" style="22" customWidth="1"/>
    <col min="7428" max="7428" width="3" style="22" customWidth="1"/>
    <col min="7429" max="7429" width="13.109375" style="22" customWidth="1"/>
    <col min="7430" max="7430" width="2.21875" style="22" customWidth="1"/>
    <col min="7431" max="7431" width="10" style="22" customWidth="1"/>
    <col min="7432" max="7432" width="2.21875" style="22" customWidth="1"/>
    <col min="7433" max="7433" width="10" style="22" customWidth="1"/>
    <col min="7434" max="7434" width="3" style="22" customWidth="1"/>
    <col min="7435" max="7435" width="13.109375" style="22" customWidth="1"/>
    <col min="7436" max="7436" width="2.21875" style="22" customWidth="1"/>
    <col min="7437" max="7437" width="10" style="22" customWidth="1"/>
    <col min="7438" max="7438" width="2.21875" style="22" customWidth="1"/>
    <col min="7439" max="7439" width="10" style="22" customWidth="1"/>
    <col min="7440" max="7440" width="3" style="22" customWidth="1"/>
    <col min="7441" max="7441" width="13.109375" style="22" customWidth="1"/>
    <col min="7442" max="7442" width="2.21875" style="22" customWidth="1"/>
    <col min="7443" max="7443" width="10" style="22" customWidth="1"/>
    <col min="7444" max="7444" width="1.44140625" style="22" customWidth="1"/>
    <col min="7445" max="7445" width="10" style="22" customWidth="1"/>
    <col min="7446" max="7446" width="3" style="22" customWidth="1"/>
    <col min="7447" max="7447" width="13.88671875" style="22" customWidth="1"/>
    <col min="7448" max="7449" width="1.44140625" style="22" customWidth="1"/>
    <col min="7450" max="7450" width="13.109375" style="22" customWidth="1"/>
    <col min="7451" max="7451" width="2.21875" style="22" customWidth="1"/>
    <col min="7452" max="7452" width="11.5546875" style="22"/>
    <col min="7453" max="7453" width="3" style="22" customWidth="1"/>
    <col min="7454" max="7454" width="13.109375" style="22" customWidth="1"/>
    <col min="7455" max="7455" width="2.21875" style="22" customWidth="1"/>
    <col min="7456" max="7456" width="11.5546875" style="22"/>
    <col min="7457" max="7457" width="3" style="22" customWidth="1"/>
    <col min="7458" max="7458" width="13.109375" style="22" customWidth="1"/>
    <col min="7459" max="7459" width="2.21875" style="22" customWidth="1"/>
    <col min="7460" max="7460" width="11.5546875" style="22"/>
    <col min="7461" max="7461" width="3" style="22" customWidth="1"/>
    <col min="7462" max="7462" width="13.109375" style="22" customWidth="1"/>
    <col min="7463" max="7463" width="3" style="22" customWidth="1"/>
    <col min="7464" max="7464" width="16.21875" style="22" customWidth="1"/>
    <col min="7465" max="7465" width="2.21875" style="22" customWidth="1"/>
    <col min="7466" max="7466" width="5.33203125" style="22" customWidth="1"/>
    <col min="7467" max="7467" width="27.88671875" style="22" customWidth="1"/>
    <col min="7468" max="7468" width="8.44140625" style="22" customWidth="1"/>
    <col min="7469" max="7680" width="11.5546875" style="22"/>
    <col min="7681" max="7681" width="4.5546875" style="22" customWidth="1"/>
    <col min="7682" max="7682" width="1.44140625" style="22" customWidth="1"/>
    <col min="7683" max="7683" width="17.77734375" style="22" customWidth="1"/>
    <col min="7684" max="7684" width="3" style="22" customWidth="1"/>
    <col min="7685" max="7685" width="13.109375" style="22" customWidth="1"/>
    <col min="7686" max="7686" width="2.21875" style="22" customWidth="1"/>
    <col min="7687" max="7687" width="10" style="22" customWidth="1"/>
    <col min="7688" max="7688" width="2.21875" style="22" customWidth="1"/>
    <col min="7689" max="7689" width="10" style="22" customWidth="1"/>
    <col min="7690" max="7690" width="3" style="22" customWidth="1"/>
    <col min="7691" max="7691" width="13.109375" style="22" customWidth="1"/>
    <col min="7692" max="7692" width="2.21875" style="22" customWidth="1"/>
    <col min="7693" max="7693" width="10" style="22" customWidth="1"/>
    <col min="7694" max="7694" width="2.21875" style="22" customWidth="1"/>
    <col min="7695" max="7695" width="10" style="22" customWidth="1"/>
    <col min="7696" max="7696" width="3" style="22" customWidth="1"/>
    <col min="7697" max="7697" width="13.109375" style="22" customWidth="1"/>
    <col min="7698" max="7698" width="2.21875" style="22" customWidth="1"/>
    <col min="7699" max="7699" width="10" style="22" customWidth="1"/>
    <col min="7700" max="7700" width="1.44140625" style="22" customWidth="1"/>
    <col min="7701" max="7701" width="10" style="22" customWidth="1"/>
    <col min="7702" max="7702" width="3" style="22" customWidth="1"/>
    <col min="7703" max="7703" width="13.88671875" style="22" customWidth="1"/>
    <col min="7704" max="7705" width="1.44140625" style="22" customWidth="1"/>
    <col min="7706" max="7706" width="13.109375" style="22" customWidth="1"/>
    <col min="7707" max="7707" width="2.21875" style="22" customWidth="1"/>
    <col min="7708" max="7708" width="11.5546875" style="22"/>
    <col min="7709" max="7709" width="3" style="22" customWidth="1"/>
    <col min="7710" max="7710" width="13.109375" style="22" customWidth="1"/>
    <col min="7711" max="7711" width="2.21875" style="22" customWidth="1"/>
    <col min="7712" max="7712" width="11.5546875" style="22"/>
    <col min="7713" max="7713" width="3" style="22" customWidth="1"/>
    <col min="7714" max="7714" width="13.109375" style="22" customWidth="1"/>
    <col min="7715" max="7715" width="2.21875" style="22" customWidth="1"/>
    <col min="7716" max="7716" width="11.5546875" style="22"/>
    <col min="7717" max="7717" width="3" style="22" customWidth="1"/>
    <col min="7718" max="7718" width="13.109375" style="22" customWidth="1"/>
    <col min="7719" max="7719" width="3" style="22" customWidth="1"/>
    <col min="7720" max="7720" width="16.21875" style="22" customWidth="1"/>
    <col min="7721" max="7721" width="2.21875" style="22" customWidth="1"/>
    <col min="7722" max="7722" width="5.33203125" style="22" customWidth="1"/>
    <col min="7723" max="7723" width="27.88671875" style="22" customWidth="1"/>
    <col min="7724" max="7724" width="8.44140625" style="22" customWidth="1"/>
    <col min="7725" max="7936" width="11.5546875" style="22"/>
    <col min="7937" max="7937" width="4.5546875" style="22" customWidth="1"/>
    <col min="7938" max="7938" width="1.44140625" style="22" customWidth="1"/>
    <col min="7939" max="7939" width="17.77734375" style="22" customWidth="1"/>
    <col min="7940" max="7940" width="3" style="22" customWidth="1"/>
    <col min="7941" max="7941" width="13.109375" style="22" customWidth="1"/>
    <col min="7942" max="7942" width="2.21875" style="22" customWidth="1"/>
    <col min="7943" max="7943" width="10" style="22" customWidth="1"/>
    <col min="7944" max="7944" width="2.21875" style="22" customWidth="1"/>
    <col min="7945" max="7945" width="10" style="22" customWidth="1"/>
    <col min="7946" max="7946" width="3" style="22" customWidth="1"/>
    <col min="7947" max="7947" width="13.109375" style="22" customWidth="1"/>
    <col min="7948" max="7948" width="2.21875" style="22" customWidth="1"/>
    <col min="7949" max="7949" width="10" style="22" customWidth="1"/>
    <col min="7950" max="7950" width="2.21875" style="22" customWidth="1"/>
    <col min="7951" max="7951" width="10" style="22" customWidth="1"/>
    <col min="7952" max="7952" width="3" style="22" customWidth="1"/>
    <col min="7953" max="7953" width="13.109375" style="22" customWidth="1"/>
    <col min="7954" max="7954" width="2.21875" style="22" customWidth="1"/>
    <col min="7955" max="7955" width="10" style="22" customWidth="1"/>
    <col min="7956" max="7956" width="1.44140625" style="22" customWidth="1"/>
    <col min="7957" max="7957" width="10" style="22" customWidth="1"/>
    <col min="7958" max="7958" width="3" style="22" customWidth="1"/>
    <col min="7959" max="7959" width="13.88671875" style="22" customWidth="1"/>
    <col min="7960" max="7961" width="1.44140625" style="22" customWidth="1"/>
    <col min="7962" max="7962" width="13.109375" style="22" customWidth="1"/>
    <col min="7963" max="7963" width="2.21875" style="22" customWidth="1"/>
    <col min="7964" max="7964" width="11.5546875" style="22"/>
    <col min="7965" max="7965" width="3" style="22" customWidth="1"/>
    <col min="7966" max="7966" width="13.109375" style="22" customWidth="1"/>
    <col min="7967" max="7967" width="2.21875" style="22" customWidth="1"/>
    <col min="7968" max="7968" width="11.5546875" style="22"/>
    <col min="7969" max="7969" width="3" style="22" customWidth="1"/>
    <col min="7970" max="7970" width="13.109375" style="22" customWidth="1"/>
    <col min="7971" max="7971" width="2.21875" style="22" customWidth="1"/>
    <col min="7972" max="7972" width="11.5546875" style="22"/>
    <col min="7973" max="7973" width="3" style="22" customWidth="1"/>
    <col min="7974" max="7974" width="13.109375" style="22" customWidth="1"/>
    <col min="7975" max="7975" width="3" style="22" customWidth="1"/>
    <col min="7976" max="7976" width="16.21875" style="22" customWidth="1"/>
    <col min="7977" max="7977" width="2.21875" style="22" customWidth="1"/>
    <col min="7978" max="7978" width="5.33203125" style="22" customWidth="1"/>
    <col min="7979" max="7979" width="27.88671875" style="22" customWidth="1"/>
    <col min="7980" max="7980" width="8.44140625" style="22" customWidth="1"/>
    <col min="7981" max="8192" width="11.5546875" style="22"/>
    <col min="8193" max="8193" width="4.5546875" style="22" customWidth="1"/>
    <col min="8194" max="8194" width="1.44140625" style="22" customWidth="1"/>
    <col min="8195" max="8195" width="17.77734375" style="22" customWidth="1"/>
    <col min="8196" max="8196" width="3" style="22" customWidth="1"/>
    <col min="8197" max="8197" width="13.109375" style="22" customWidth="1"/>
    <col min="8198" max="8198" width="2.21875" style="22" customWidth="1"/>
    <col min="8199" max="8199" width="10" style="22" customWidth="1"/>
    <col min="8200" max="8200" width="2.21875" style="22" customWidth="1"/>
    <col min="8201" max="8201" width="10" style="22" customWidth="1"/>
    <col min="8202" max="8202" width="3" style="22" customWidth="1"/>
    <col min="8203" max="8203" width="13.109375" style="22" customWidth="1"/>
    <col min="8204" max="8204" width="2.21875" style="22" customWidth="1"/>
    <col min="8205" max="8205" width="10" style="22" customWidth="1"/>
    <col min="8206" max="8206" width="2.21875" style="22" customWidth="1"/>
    <col min="8207" max="8207" width="10" style="22" customWidth="1"/>
    <col min="8208" max="8208" width="3" style="22" customWidth="1"/>
    <col min="8209" max="8209" width="13.109375" style="22" customWidth="1"/>
    <col min="8210" max="8210" width="2.21875" style="22" customWidth="1"/>
    <col min="8211" max="8211" width="10" style="22" customWidth="1"/>
    <col min="8212" max="8212" width="1.44140625" style="22" customWidth="1"/>
    <col min="8213" max="8213" width="10" style="22" customWidth="1"/>
    <col min="8214" max="8214" width="3" style="22" customWidth="1"/>
    <col min="8215" max="8215" width="13.88671875" style="22" customWidth="1"/>
    <col min="8216" max="8217" width="1.44140625" style="22" customWidth="1"/>
    <col min="8218" max="8218" width="13.109375" style="22" customWidth="1"/>
    <col min="8219" max="8219" width="2.21875" style="22" customWidth="1"/>
    <col min="8220" max="8220" width="11.5546875" style="22"/>
    <col min="8221" max="8221" width="3" style="22" customWidth="1"/>
    <col min="8222" max="8222" width="13.109375" style="22" customWidth="1"/>
    <col min="8223" max="8223" width="2.21875" style="22" customWidth="1"/>
    <col min="8224" max="8224" width="11.5546875" style="22"/>
    <col min="8225" max="8225" width="3" style="22" customWidth="1"/>
    <col min="8226" max="8226" width="13.109375" style="22" customWidth="1"/>
    <col min="8227" max="8227" width="2.21875" style="22" customWidth="1"/>
    <col min="8228" max="8228" width="11.5546875" style="22"/>
    <col min="8229" max="8229" width="3" style="22" customWidth="1"/>
    <col min="8230" max="8230" width="13.109375" style="22" customWidth="1"/>
    <col min="8231" max="8231" width="3" style="22" customWidth="1"/>
    <col min="8232" max="8232" width="16.21875" style="22" customWidth="1"/>
    <col min="8233" max="8233" width="2.21875" style="22" customWidth="1"/>
    <col min="8234" max="8234" width="5.33203125" style="22" customWidth="1"/>
    <col min="8235" max="8235" width="27.88671875" style="22" customWidth="1"/>
    <col min="8236" max="8236" width="8.44140625" style="22" customWidth="1"/>
    <col min="8237" max="8448" width="11.5546875" style="22"/>
    <col min="8449" max="8449" width="4.5546875" style="22" customWidth="1"/>
    <col min="8450" max="8450" width="1.44140625" style="22" customWidth="1"/>
    <col min="8451" max="8451" width="17.77734375" style="22" customWidth="1"/>
    <col min="8452" max="8452" width="3" style="22" customWidth="1"/>
    <col min="8453" max="8453" width="13.109375" style="22" customWidth="1"/>
    <col min="8454" max="8454" width="2.21875" style="22" customWidth="1"/>
    <col min="8455" max="8455" width="10" style="22" customWidth="1"/>
    <col min="8456" max="8456" width="2.21875" style="22" customWidth="1"/>
    <col min="8457" max="8457" width="10" style="22" customWidth="1"/>
    <col min="8458" max="8458" width="3" style="22" customWidth="1"/>
    <col min="8459" max="8459" width="13.109375" style="22" customWidth="1"/>
    <col min="8460" max="8460" width="2.21875" style="22" customWidth="1"/>
    <col min="8461" max="8461" width="10" style="22" customWidth="1"/>
    <col min="8462" max="8462" width="2.21875" style="22" customWidth="1"/>
    <col min="8463" max="8463" width="10" style="22" customWidth="1"/>
    <col min="8464" max="8464" width="3" style="22" customWidth="1"/>
    <col min="8465" max="8465" width="13.109375" style="22" customWidth="1"/>
    <col min="8466" max="8466" width="2.21875" style="22" customWidth="1"/>
    <col min="8467" max="8467" width="10" style="22" customWidth="1"/>
    <col min="8468" max="8468" width="1.44140625" style="22" customWidth="1"/>
    <col min="8469" max="8469" width="10" style="22" customWidth="1"/>
    <col min="8470" max="8470" width="3" style="22" customWidth="1"/>
    <col min="8471" max="8471" width="13.88671875" style="22" customWidth="1"/>
    <col min="8472" max="8473" width="1.44140625" style="22" customWidth="1"/>
    <col min="8474" max="8474" width="13.109375" style="22" customWidth="1"/>
    <col min="8475" max="8475" width="2.21875" style="22" customWidth="1"/>
    <col min="8476" max="8476" width="11.5546875" style="22"/>
    <col min="8477" max="8477" width="3" style="22" customWidth="1"/>
    <col min="8478" max="8478" width="13.109375" style="22" customWidth="1"/>
    <col min="8479" max="8479" width="2.21875" style="22" customWidth="1"/>
    <col min="8480" max="8480" width="11.5546875" style="22"/>
    <col min="8481" max="8481" width="3" style="22" customWidth="1"/>
    <col min="8482" max="8482" width="13.109375" style="22" customWidth="1"/>
    <col min="8483" max="8483" width="2.21875" style="22" customWidth="1"/>
    <col min="8484" max="8484" width="11.5546875" style="22"/>
    <col min="8485" max="8485" width="3" style="22" customWidth="1"/>
    <col min="8486" max="8486" width="13.109375" style="22" customWidth="1"/>
    <col min="8487" max="8487" width="3" style="22" customWidth="1"/>
    <col min="8488" max="8488" width="16.21875" style="22" customWidth="1"/>
    <col min="8489" max="8489" width="2.21875" style="22" customWidth="1"/>
    <col min="8490" max="8490" width="5.33203125" style="22" customWidth="1"/>
    <col min="8491" max="8491" width="27.88671875" style="22" customWidth="1"/>
    <col min="8492" max="8492" width="8.44140625" style="22" customWidth="1"/>
    <col min="8493" max="8704" width="11.5546875" style="22"/>
    <col min="8705" max="8705" width="4.5546875" style="22" customWidth="1"/>
    <col min="8706" max="8706" width="1.44140625" style="22" customWidth="1"/>
    <col min="8707" max="8707" width="17.77734375" style="22" customWidth="1"/>
    <col min="8708" max="8708" width="3" style="22" customWidth="1"/>
    <col min="8709" max="8709" width="13.109375" style="22" customWidth="1"/>
    <col min="8710" max="8710" width="2.21875" style="22" customWidth="1"/>
    <col min="8711" max="8711" width="10" style="22" customWidth="1"/>
    <col min="8712" max="8712" width="2.21875" style="22" customWidth="1"/>
    <col min="8713" max="8713" width="10" style="22" customWidth="1"/>
    <col min="8714" max="8714" width="3" style="22" customWidth="1"/>
    <col min="8715" max="8715" width="13.109375" style="22" customWidth="1"/>
    <col min="8716" max="8716" width="2.21875" style="22" customWidth="1"/>
    <col min="8717" max="8717" width="10" style="22" customWidth="1"/>
    <col min="8718" max="8718" width="2.21875" style="22" customWidth="1"/>
    <col min="8719" max="8719" width="10" style="22" customWidth="1"/>
    <col min="8720" max="8720" width="3" style="22" customWidth="1"/>
    <col min="8721" max="8721" width="13.109375" style="22" customWidth="1"/>
    <col min="8722" max="8722" width="2.21875" style="22" customWidth="1"/>
    <col min="8723" max="8723" width="10" style="22" customWidth="1"/>
    <col min="8724" max="8724" width="1.44140625" style="22" customWidth="1"/>
    <col min="8725" max="8725" width="10" style="22" customWidth="1"/>
    <col min="8726" max="8726" width="3" style="22" customWidth="1"/>
    <col min="8727" max="8727" width="13.88671875" style="22" customWidth="1"/>
    <col min="8728" max="8729" width="1.44140625" style="22" customWidth="1"/>
    <col min="8730" max="8730" width="13.109375" style="22" customWidth="1"/>
    <col min="8731" max="8731" width="2.21875" style="22" customWidth="1"/>
    <col min="8732" max="8732" width="11.5546875" style="22"/>
    <col min="8733" max="8733" width="3" style="22" customWidth="1"/>
    <col min="8734" max="8734" width="13.109375" style="22" customWidth="1"/>
    <col min="8735" max="8735" width="2.21875" style="22" customWidth="1"/>
    <col min="8736" max="8736" width="11.5546875" style="22"/>
    <col min="8737" max="8737" width="3" style="22" customWidth="1"/>
    <col min="8738" max="8738" width="13.109375" style="22" customWidth="1"/>
    <col min="8739" max="8739" width="2.21875" style="22" customWidth="1"/>
    <col min="8740" max="8740" width="11.5546875" style="22"/>
    <col min="8741" max="8741" width="3" style="22" customWidth="1"/>
    <col min="8742" max="8742" width="13.109375" style="22" customWidth="1"/>
    <col min="8743" max="8743" width="3" style="22" customWidth="1"/>
    <col min="8744" max="8744" width="16.21875" style="22" customWidth="1"/>
    <col min="8745" max="8745" width="2.21875" style="22" customWidth="1"/>
    <col min="8746" max="8746" width="5.33203125" style="22" customWidth="1"/>
    <col min="8747" max="8747" width="27.88671875" style="22" customWidth="1"/>
    <col min="8748" max="8748" width="8.44140625" style="22" customWidth="1"/>
    <col min="8749" max="8960" width="11.5546875" style="22"/>
    <col min="8961" max="8961" width="4.5546875" style="22" customWidth="1"/>
    <col min="8962" max="8962" width="1.44140625" style="22" customWidth="1"/>
    <col min="8963" max="8963" width="17.77734375" style="22" customWidth="1"/>
    <col min="8964" max="8964" width="3" style="22" customWidth="1"/>
    <col min="8965" max="8965" width="13.109375" style="22" customWidth="1"/>
    <col min="8966" max="8966" width="2.21875" style="22" customWidth="1"/>
    <col min="8967" max="8967" width="10" style="22" customWidth="1"/>
    <col min="8968" max="8968" width="2.21875" style="22" customWidth="1"/>
    <col min="8969" max="8969" width="10" style="22" customWidth="1"/>
    <col min="8970" max="8970" width="3" style="22" customWidth="1"/>
    <col min="8971" max="8971" width="13.109375" style="22" customWidth="1"/>
    <col min="8972" max="8972" width="2.21875" style="22" customWidth="1"/>
    <col min="8973" max="8973" width="10" style="22" customWidth="1"/>
    <col min="8974" max="8974" width="2.21875" style="22" customWidth="1"/>
    <col min="8975" max="8975" width="10" style="22" customWidth="1"/>
    <col min="8976" max="8976" width="3" style="22" customWidth="1"/>
    <col min="8977" max="8977" width="13.109375" style="22" customWidth="1"/>
    <col min="8978" max="8978" width="2.21875" style="22" customWidth="1"/>
    <col min="8979" max="8979" width="10" style="22" customWidth="1"/>
    <col min="8980" max="8980" width="1.44140625" style="22" customWidth="1"/>
    <col min="8981" max="8981" width="10" style="22" customWidth="1"/>
    <col min="8982" max="8982" width="3" style="22" customWidth="1"/>
    <col min="8983" max="8983" width="13.88671875" style="22" customWidth="1"/>
    <col min="8984" max="8985" width="1.44140625" style="22" customWidth="1"/>
    <col min="8986" max="8986" width="13.109375" style="22" customWidth="1"/>
    <col min="8987" max="8987" width="2.21875" style="22" customWidth="1"/>
    <col min="8988" max="8988" width="11.5546875" style="22"/>
    <col min="8989" max="8989" width="3" style="22" customWidth="1"/>
    <col min="8990" max="8990" width="13.109375" style="22" customWidth="1"/>
    <col min="8991" max="8991" width="2.21875" style="22" customWidth="1"/>
    <col min="8992" max="8992" width="11.5546875" style="22"/>
    <col min="8993" max="8993" width="3" style="22" customWidth="1"/>
    <col min="8994" max="8994" width="13.109375" style="22" customWidth="1"/>
    <col min="8995" max="8995" width="2.21875" style="22" customWidth="1"/>
    <col min="8996" max="8996" width="11.5546875" style="22"/>
    <col min="8997" max="8997" width="3" style="22" customWidth="1"/>
    <col min="8998" max="8998" width="13.109375" style="22" customWidth="1"/>
    <col min="8999" max="8999" width="3" style="22" customWidth="1"/>
    <col min="9000" max="9000" width="16.21875" style="22" customWidth="1"/>
    <col min="9001" max="9001" width="2.21875" style="22" customWidth="1"/>
    <col min="9002" max="9002" width="5.33203125" style="22" customWidth="1"/>
    <col min="9003" max="9003" width="27.88671875" style="22" customWidth="1"/>
    <col min="9004" max="9004" width="8.44140625" style="22" customWidth="1"/>
    <col min="9005" max="9216" width="11.5546875" style="22"/>
    <col min="9217" max="9217" width="4.5546875" style="22" customWidth="1"/>
    <col min="9218" max="9218" width="1.44140625" style="22" customWidth="1"/>
    <col min="9219" max="9219" width="17.77734375" style="22" customWidth="1"/>
    <col min="9220" max="9220" width="3" style="22" customWidth="1"/>
    <col min="9221" max="9221" width="13.109375" style="22" customWidth="1"/>
    <col min="9222" max="9222" width="2.21875" style="22" customWidth="1"/>
    <col min="9223" max="9223" width="10" style="22" customWidth="1"/>
    <col min="9224" max="9224" width="2.21875" style="22" customWidth="1"/>
    <col min="9225" max="9225" width="10" style="22" customWidth="1"/>
    <col min="9226" max="9226" width="3" style="22" customWidth="1"/>
    <col min="9227" max="9227" width="13.109375" style="22" customWidth="1"/>
    <col min="9228" max="9228" width="2.21875" style="22" customWidth="1"/>
    <col min="9229" max="9229" width="10" style="22" customWidth="1"/>
    <col min="9230" max="9230" width="2.21875" style="22" customWidth="1"/>
    <col min="9231" max="9231" width="10" style="22" customWidth="1"/>
    <col min="9232" max="9232" width="3" style="22" customWidth="1"/>
    <col min="9233" max="9233" width="13.109375" style="22" customWidth="1"/>
    <col min="9234" max="9234" width="2.21875" style="22" customWidth="1"/>
    <col min="9235" max="9235" width="10" style="22" customWidth="1"/>
    <col min="9236" max="9236" width="1.44140625" style="22" customWidth="1"/>
    <col min="9237" max="9237" width="10" style="22" customWidth="1"/>
    <col min="9238" max="9238" width="3" style="22" customWidth="1"/>
    <col min="9239" max="9239" width="13.88671875" style="22" customWidth="1"/>
    <col min="9240" max="9241" width="1.44140625" style="22" customWidth="1"/>
    <col min="9242" max="9242" width="13.109375" style="22" customWidth="1"/>
    <col min="9243" max="9243" width="2.21875" style="22" customWidth="1"/>
    <col min="9244" max="9244" width="11.5546875" style="22"/>
    <col min="9245" max="9245" width="3" style="22" customWidth="1"/>
    <col min="9246" max="9246" width="13.109375" style="22" customWidth="1"/>
    <col min="9247" max="9247" width="2.21875" style="22" customWidth="1"/>
    <col min="9248" max="9248" width="11.5546875" style="22"/>
    <col min="9249" max="9249" width="3" style="22" customWidth="1"/>
    <col min="9250" max="9250" width="13.109375" style="22" customWidth="1"/>
    <col min="9251" max="9251" width="2.21875" style="22" customWidth="1"/>
    <col min="9252" max="9252" width="11.5546875" style="22"/>
    <col min="9253" max="9253" width="3" style="22" customWidth="1"/>
    <col min="9254" max="9254" width="13.109375" style="22" customWidth="1"/>
    <col min="9255" max="9255" width="3" style="22" customWidth="1"/>
    <col min="9256" max="9256" width="16.21875" style="22" customWidth="1"/>
    <col min="9257" max="9257" width="2.21875" style="22" customWidth="1"/>
    <col min="9258" max="9258" width="5.33203125" style="22" customWidth="1"/>
    <col min="9259" max="9259" width="27.88671875" style="22" customWidth="1"/>
    <col min="9260" max="9260" width="8.44140625" style="22" customWidth="1"/>
    <col min="9261" max="9472" width="11.5546875" style="22"/>
    <col min="9473" max="9473" width="4.5546875" style="22" customWidth="1"/>
    <col min="9474" max="9474" width="1.44140625" style="22" customWidth="1"/>
    <col min="9475" max="9475" width="17.77734375" style="22" customWidth="1"/>
    <col min="9476" max="9476" width="3" style="22" customWidth="1"/>
    <col min="9477" max="9477" width="13.109375" style="22" customWidth="1"/>
    <col min="9478" max="9478" width="2.21875" style="22" customWidth="1"/>
    <col min="9479" max="9479" width="10" style="22" customWidth="1"/>
    <col min="9480" max="9480" width="2.21875" style="22" customWidth="1"/>
    <col min="9481" max="9481" width="10" style="22" customWidth="1"/>
    <col min="9482" max="9482" width="3" style="22" customWidth="1"/>
    <col min="9483" max="9483" width="13.109375" style="22" customWidth="1"/>
    <col min="9484" max="9484" width="2.21875" style="22" customWidth="1"/>
    <col min="9485" max="9485" width="10" style="22" customWidth="1"/>
    <col min="9486" max="9486" width="2.21875" style="22" customWidth="1"/>
    <col min="9487" max="9487" width="10" style="22" customWidth="1"/>
    <col min="9488" max="9488" width="3" style="22" customWidth="1"/>
    <col min="9489" max="9489" width="13.109375" style="22" customWidth="1"/>
    <col min="9490" max="9490" width="2.21875" style="22" customWidth="1"/>
    <col min="9491" max="9491" width="10" style="22" customWidth="1"/>
    <col min="9492" max="9492" width="1.44140625" style="22" customWidth="1"/>
    <col min="9493" max="9493" width="10" style="22" customWidth="1"/>
    <col min="9494" max="9494" width="3" style="22" customWidth="1"/>
    <col min="9495" max="9495" width="13.88671875" style="22" customWidth="1"/>
    <col min="9496" max="9497" width="1.44140625" style="22" customWidth="1"/>
    <col min="9498" max="9498" width="13.109375" style="22" customWidth="1"/>
    <col min="9499" max="9499" width="2.21875" style="22" customWidth="1"/>
    <col min="9500" max="9500" width="11.5546875" style="22"/>
    <col min="9501" max="9501" width="3" style="22" customWidth="1"/>
    <col min="9502" max="9502" width="13.109375" style="22" customWidth="1"/>
    <col min="9503" max="9503" width="2.21875" style="22" customWidth="1"/>
    <col min="9504" max="9504" width="11.5546875" style="22"/>
    <col min="9505" max="9505" width="3" style="22" customWidth="1"/>
    <col min="9506" max="9506" width="13.109375" style="22" customWidth="1"/>
    <col min="9507" max="9507" width="2.21875" style="22" customWidth="1"/>
    <col min="9508" max="9508" width="11.5546875" style="22"/>
    <col min="9509" max="9509" width="3" style="22" customWidth="1"/>
    <col min="9510" max="9510" width="13.109375" style="22" customWidth="1"/>
    <col min="9511" max="9511" width="3" style="22" customWidth="1"/>
    <col min="9512" max="9512" width="16.21875" style="22" customWidth="1"/>
    <col min="9513" max="9513" width="2.21875" style="22" customWidth="1"/>
    <col min="9514" max="9514" width="5.33203125" style="22" customWidth="1"/>
    <col min="9515" max="9515" width="27.88671875" style="22" customWidth="1"/>
    <col min="9516" max="9516" width="8.44140625" style="22" customWidth="1"/>
    <col min="9517" max="9728" width="11.5546875" style="22"/>
    <col min="9729" max="9729" width="4.5546875" style="22" customWidth="1"/>
    <col min="9730" max="9730" width="1.44140625" style="22" customWidth="1"/>
    <col min="9731" max="9731" width="17.77734375" style="22" customWidth="1"/>
    <col min="9732" max="9732" width="3" style="22" customWidth="1"/>
    <col min="9733" max="9733" width="13.109375" style="22" customWidth="1"/>
    <col min="9734" max="9734" width="2.21875" style="22" customWidth="1"/>
    <col min="9735" max="9735" width="10" style="22" customWidth="1"/>
    <col min="9736" max="9736" width="2.21875" style="22" customWidth="1"/>
    <col min="9737" max="9737" width="10" style="22" customWidth="1"/>
    <col min="9738" max="9738" width="3" style="22" customWidth="1"/>
    <col min="9739" max="9739" width="13.109375" style="22" customWidth="1"/>
    <col min="9740" max="9740" width="2.21875" style="22" customWidth="1"/>
    <col min="9741" max="9741" width="10" style="22" customWidth="1"/>
    <col min="9742" max="9742" width="2.21875" style="22" customWidth="1"/>
    <col min="9743" max="9743" width="10" style="22" customWidth="1"/>
    <col min="9744" max="9744" width="3" style="22" customWidth="1"/>
    <col min="9745" max="9745" width="13.109375" style="22" customWidth="1"/>
    <col min="9746" max="9746" width="2.21875" style="22" customWidth="1"/>
    <col min="9747" max="9747" width="10" style="22" customWidth="1"/>
    <col min="9748" max="9748" width="1.44140625" style="22" customWidth="1"/>
    <col min="9749" max="9749" width="10" style="22" customWidth="1"/>
    <col min="9750" max="9750" width="3" style="22" customWidth="1"/>
    <col min="9751" max="9751" width="13.88671875" style="22" customWidth="1"/>
    <col min="9752" max="9753" width="1.44140625" style="22" customWidth="1"/>
    <col min="9754" max="9754" width="13.109375" style="22" customWidth="1"/>
    <col min="9755" max="9755" width="2.21875" style="22" customWidth="1"/>
    <col min="9756" max="9756" width="11.5546875" style="22"/>
    <col min="9757" max="9757" width="3" style="22" customWidth="1"/>
    <col min="9758" max="9758" width="13.109375" style="22" customWidth="1"/>
    <col min="9759" max="9759" width="2.21875" style="22" customWidth="1"/>
    <col min="9760" max="9760" width="11.5546875" style="22"/>
    <col min="9761" max="9761" width="3" style="22" customWidth="1"/>
    <col min="9762" max="9762" width="13.109375" style="22" customWidth="1"/>
    <col min="9763" max="9763" width="2.21875" style="22" customWidth="1"/>
    <col min="9764" max="9764" width="11.5546875" style="22"/>
    <col min="9765" max="9765" width="3" style="22" customWidth="1"/>
    <col min="9766" max="9766" width="13.109375" style="22" customWidth="1"/>
    <col min="9767" max="9767" width="3" style="22" customWidth="1"/>
    <col min="9768" max="9768" width="16.21875" style="22" customWidth="1"/>
    <col min="9769" max="9769" width="2.21875" style="22" customWidth="1"/>
    <col min="9770" max="9770" width="5.33203125" style="22" customWidth="1"/>
    <col min="9771" max="9771" width="27.88671875" style="22" customWidth="1"/>
    <col min="9772" max="9772" width="8.44140625" style="22" customWidth="1"/>
    <col min="9773" max="9984" width="11.5546875" style="22"/>
    <col min="9985" max="9985" width="4.5546875" style="22" customWidth="1"/>
    <col min="9986" max="9986" width="1.44140625" style="22" customWidth="1"/>
    <col min="9987" max="9987" width="17.77734375" style="22" customWidth="1"/>
    <col min="9988" max="9988" width="3" style="22" customWidth="1"/>
    <col min="9989" max="9989" width="13.109375" style="22" customWidth="1"/>
    <col min="9990" max="9990" width="2.21875" style="22" customWidth="1"/>
    <col min="9991" max="9991" width="10" style="22" customWidth="1"/>
    <col min="9992" max="9992" width="2.21875" style="22" customWidth="1"/>
    <col min="9993" max="9993" width="10" style="22" customWidth="1"/>
    <col min="9994" max="9994" width="3" style="22" customWidth="1"/>
    <col min="9995" max="9995" width="13.109375" style="22" customWidth="1"/>
    <col min="9996" max="9996" width="2.21875" style="22" customWidth="1"/>
    <col min="9997" max="9997" width="10" style="22" customWidth="1"/>
    <col min="9998" max="9998" width="2.21875" style="22" customWidth="1"/>
    <col min="9999" max="9999" width="10" style="22" customWidth="1"/>
    <col min="10000" max="10000" width="3" style="22" customWidth="1"/>
    <col min="10001" max="10001" width="13.109375" style="22" customWidth="1"/>
    <col min="10002" max="10002" width="2.21875" style="22" customWidth="1"/>
    <col min="10003" max="10003" width="10" style="22" customWidth="1"/>
    <col min="10004" max="10004" width="1.44140625" style="22" customWidth="1"/>
    <col min="10005" max="10005" width="10" style="22" customWidth="1"/>
    <col min="10006" max="10006" width="3" style="22" customWidth="1"/>
    <col min="10007" max="10007" width="13.88671875" style="22" customWidth="1"/>
    <col min="10008" max="10009" width="1.44140625" style="22" customWidth="1"/>
    <col min="10010" max="10010" width="13.109375" style="22" customWidth="1"/>
    <col min="10011" max="10011" width="2.21875" style="22" customWidth="1"/>
    <col min="10012" max="10012" width="11.5546875" style="22"/>
    <col min="10013" max="10013" width="3" style="22" customWidth="1"/>
    <col min="10014" max="10014" width="13.109375" style="22" customWidth="1"/>
    <col min="10015" max="10015" width="2.21875" style="22" customWidth="1"/>
    <col min="10016" max="10016" width="11.5546875" style="22"/>
    <col min="10017" max="10017" width="3" style="22" customWidth="1"/>
    <col min="10018" max="10018" width="13.109375" style="22" customWidth="1"/>
    <col min="10019" max="10019" width="2.21875" style="22" customWidth="1"/>
    <col min="10020" max="10020" width="11.5546875" style="22"/>
    <col min="10021" max="10021" width="3" style="22" customWidth="1"/>
    <col min="10022" max="10022" width="13.109375" style="22" customWidth="1"/>
    <col min="10023" max="10023" width="3" style="22" customWidth="1"/>
    <col min="10024" max="10024" width="16.21875" style="22" customWidth="1"/>
    <col min="10025" max="10025" width="2.21875" style="22" customWidth="1"/>
    <col min="10026" max="10026" width="5.33203125" style="22" customWidth="1"/>
    <col min="10027" max="10027" width="27.88671875" style="22" customWidth="1"/>
    <col min="10028" max="10028" width="8.44140625" style="22" customWidth="1"/>
    <col min="10029" max="10240" width="11.5546875" style="22"/>
    <col min="10241" max="10241" width="4.5546875" style="22" customWidth="1"/>
    <col min="10242" max="10242" width="1.44140625" style="22" customWidth="1"/>
    <col min="10243" max="10243" width="17.77734375" style="22" customWidth="1"/>
    <col min="10244" max="10244" width="3" style="22" customWidth="1"/>
    <col min="10245" max="10245" width="13.109375" style="22" customWidth="1"/>
    <col min="10246" max="10246" width="2.21875" style="22" customWidth="1"/>
    <col min="10247" max="10247" width="10" style="22" customWidth="1"/>
    <col min="10248" max="10248" width="2.21875" style="22" customWidth="1"/>
    <col min="10249" max="10249" width="10" style="22" customWidth="1"/>
    <col min="10250" max="10250" width="3" style="22" customWidth="1"/>
    <col min="10251" max="10251" width="13.109375" style="22" customWidth="1"/>
    <col min="10252" max="10252" width="2.21875" style="22" customWidth="1"/>
    <col min="10253" max="10253" width="10" style="22" customWidth="1"/>
    <col min="10254" max="10254" width="2.21875" style="22" customWidth="1"/>
    <col min="10255" max="10255" width="10" style="22" customWidth="1"/>
    <col min="10256" max="10256" width="3" style="22" customWidth="1"/>
    <col min="10257" max="10257" width="13.109375" style="22" customWidth="1"/>
    <col min="10258" max="10258" width="2.21875" style="22" customWidth="1"/>
    <col min="10259" max="10259" width="10" style="22" customWidth="1"/>
    <col min="10260" max="10260" width="1.44140625" style="22" customWidth="1"/>
    <col min="10261" max="10261" width="10" style="22" customWidth="1"/>
    <col min="10262" max="10262" width="3" style="22" customWidth="1"/>
    <col min="10263" max="10263" width="13.88671875" style="22" customWidth="1"/>
    <col min="10264" max="10265" width="1.44140625" style="22" customWidth="1"/>
    <col min="10266" max="10266" width="13.109375" style="22" customWidth="1"/>
    <col min="10267" max="10267" width="2.21875" style="22" customWidth="1"/>
    <col min="10268" max="10268" width="11.5546875" style="22"/>
    <col min="10269" max="10269" width="3" style="22" customWidth="1"/>
    <col min="10270" max="10270" width="13.109375" style="22" customWidth="1"/>
    <col min="10271" max="10271" width="2.21875" style="22" customWidth="1"/>
    <col min="10272" max="10272" width="11.5546875" style="22"/>
    <col min="10273" max="10273" width="3" style="22" customWidth="1"/>
    <col min="10274" max="10274" width="13.109375" style="22" customWidth="1"/>
    <col min="10275" max="10275" width="2.21875" style="22" customWidth="1"/>
    <col min="10276" max="10276" width="11.5546875" style="22"/>
    <col min="10277" max="10277" width="3" style="22" customWidth="1"/>
    <col min="10278" max="10278" width="13.109375" style="22" customWidth="1"/>
    <col min="10279" max="10279" width="3" style="22" customWidth="1"/>
    <col min="10280" max="10280" width="16.21875" style="22" customWidth="1"/>
    <col min="10281" max="10281" width="2.21875" style="22" customWidth="1"/>
    <col min="10282" max="10282" width="5.33203125" style="22" customWidth="1"/>
    <col min="10283" max="10283" width="27.88671875" style="22" customWidth="1"/>
    <col min="10284" max="10284" width="8.44140625" style="22" customWidth="1"/>
    <col min="10285" max="10496" width="11.5546875" style="22"/>
    <col min="10497" max="10497" width="4.5546875" style="22" customWidth="1"/>
    <col min="10498" max="10498" width="1.44140625" style="22" customWidth="1"/>
    <col min="10499" max="10499" width="17.77734375" style="22" customWidth="1"/>
    <col min="10500" max="10500" width="3" style="22" customWidth="1"/>
    <col min="10501" max="10501" width="13.109375" style="22" customWidth="1"/>
    <col min="10502" max="10502" width="2.21875" style="22" customWidth="1"/>
    <col min="10503" max="10503" width="10" style="22" customWidth="1"/>
    <col min="10504" max="10504" width="2.21875" style="22" customWidth="1"/>
    <col min="10505" max="10505" width="10" style="22" customWidth="1"/>
    <col min="10506" max="10506" width="3" style="22" customWidth="1"/>
    <col min="10507" max="10507" width="13.109375" style="22" customWidth="1"/>
    <col min="10508" max="10508" width="2.21875" style="22" customWidth="1"/>
    <col min="10509" max="10509" width="10" style="22" customWidth="1"/>
    <col min="10510" max="10510" width="2.21875" style="22" customWidth="1"/>
    <col min="10511" max="10511" width="10" style="22" customWidth="1"/>
    <col min="10512" max="10512" width="3" style="22" customWidth="1"/>
    <col min="10513" max="10513" width="13.109375" style="22" customWidth="1"/>
    <col min="10514" max="10514" width="2.21875" style="22" customWidth="1"/>
    <col min="10515" max="10515" width="10" style="22" customWidth="1"/>
    <col min="10516" max="10516" width="1.44140625" style="22" customWidth="1"/>
    <col min="10517" max="10517" width="10" style="22" customWidth="1"/>
    <col min="10518" max="10518" width="3" style="22" customWidth="1"/>
    <col min="10519" max="10519" width="13.88671875" style="22" customWidth="1"/>
    <col min="10520" max="10521" width="1.44140625" style="22" customWidth="1"/>
    <col min="10522" max="10522" width="13.109375" style="22" customWidth="1"/>
    <col min="10523" max="10523" width="2.21875" style="22" customWidth="1"/>
    <col min="10524" max="10524" width="11.5546875" style="22"/>
    <col min="10525" max="10525" width="3" style="22" customWidth="1"/>
    <col min="10526" max="10526" width="13.109375" style="22" customWidth="1"/>
    <col min="10527" max="10527" width="2.21875" style="22" customWidth="1"/>
    <col min="10528" max="10528" width="11.5546875" style="22"/>
    <col min="10529" max="10529" width="3" style="22" customWidth="1"/>
    <col min="10530" max="10530" width="13.109375" style="22" customWidth="1"/>
    <col min="10531" max="10531" width="2.21875" style="22" customWidth="1"/>
    <col min="10532" max="10532" width="11.5546875" style="22"/>
    <col min="10533" max="10533" width="3" style="22" customWidth="1"/>
    <col min="10534" max="10534" width="13.109375" style="22" customWidth="1"/>
    <col min="10535" max="10535" width="3" style="22" customWidth="1"/>
    <col min="10536" max="10536" width="16.21875" style="22" customWidth="1"/>
    <col min="10537" max="10537" width="2.21875" style="22" customWidth="1"/>
    <col min="10538" max="10538" width="5.33203125" style="22" customWidth="1"/>
    <col min="10539" max="10539" width="27.88671875" style="22" customWidth="1"/>
    <col min="10540" max="10540" width="8.44140625" style="22" customWidth="1"/>
    <col min="10541" max="10752" width="11.5546875" style="22"/>
    <col min="10753" max="10753" width="4.5546875" style="22" customWidth="1"/>
    <col min="10754" max="10754" width="1.44140625" style="22" customWidth="1"/>
    <col min="10755" max="10755" width="17.77734375" style="22" customWidth="1"/>
    <col min="10756" max="10756" width="3" style="22" customWidth="1"/>
    <col min="10757" max="10757" width="13.109375" style="22" customWidth="1"/>
    <col min="10758" max="10758" width="2.21875" style="22" customWidth="1"/>
    <col min="10759" max="10759" width="10" style="22" customWidth="1"/>
    <col min="10760" max="10760" width="2.21875" style="22" customWidth="1"/>
    <col min="10761" max="10761" width="10" style="22" customWidth="1"/>
    <col min="10762" max="10762" width="3" style="22" customWidth="1"/>
    <col min="10763" max="10763" width="13.109375" style="22" customWidth="1"/>
    <col min="10764" max="10764" width="2.21875" style="22" customWidth="1"/>
    <col min="10765" max="10765" width="10" style="22" customWidth="1"/>
    <col min="10766" max="10766" width="2.21875" style="22" customWidth="1"/>
    <col min="10767" max="10767" width="10" style="22" customWidth="1"/>
    <col min="10768" max="10768" width="3" style="22" customWidth="1"/>
    <col min="10769" max="10769" width="13.109375" style="22" customWidth="1"/>
    <col min="10770" max="10770" width="2.21875" style="22" customWidth="1"/>
    <col min="10771" max="10771" width="10" style="22" customWidth="1"/>
    <col min="10772" max="10772" width="1.44140625" style="22" customWidth="1"/>
    <col min="10773" max="10773" width="10" style="22" customWidth="1"/>
    <col min="10774" max="10774" width="3" style="22" customWidth="1"/>
    <col min="10775" max="10775" width="13.88671875" style="22" customWidth="1"/>
    <col min="10776" max="10777" width="1.44140625" style="22" customWidth="1"/>
    <col min="10778" max="10778" width="13.109375" style="22" customWidth="1"/>
    <col min="10779" max="10779" width="2.21875" style="22" customWidth="1"/>
    <col min="10780" max="10780" width="11.5546875" style="22"/>
    <col min="10781" max="10781" width="3" style="22" customWidth="1"/>
    <col min="10782" max="10782" width="13.109375" style="22" customWidth="1"/>
    <col min="10783" max="10783" width="2.21875" style="22" customWidth="1"/>
    <col min="10784" max="10784" width="11.5546875" style="22"/>
    <col min="10785" max="10785" width="3" style="22" customWidth="1"/>
    <col min="10786" max="10786" width="13.109375" style="22" customWidth="1"/>
    <col min="10787" max="10787" width="2.21875" style="22" customWidth="1"/>
    <col min="10788" max="10788" width="11.5546875" style="22"/>
    <col min="10789" max="10789" width="3" style="22" customWidth="1"/>
    <col min="10790" max="10790" width="13.109375" style="22" customWidth="1"/>
    <col min="10791" max="10791" width="3" style="22" customWidth="1"/>
    <col min="10792" max="10792" width="16.21875" style="22" customWidth="1"/>
    <col min="10793" max="10793" width="2.21875" style="22" customWidth="1"/>
    <col min="10794" max="10794" width="5.33203125" style="22" customWidth="1"/>
    <col min="10795" max="10795" width="27.88671875" style="22" customWidth="1"/>
    <col min="10796" max="10796" width="8.44140625" style="22" customWidth="1"/>
    <col min="10797" max="11008" width="11.5546875" style="22"/>
    <col min="11009" max="11009" width="4.5546875" style="22" customWidth="1"/>
    <col min="11010" max="11010" width="1.44140625" style="22" customWidth="1"/>
    <col min="11011" max="11011" width="17.77734375" style="22" customWidth="1"/>
    <col min="11012" max="11012" width="3" style="22" customWidth="1"/>
    <col min="11013" max="11013" width="13.109375" style="22" customWidth="1"/>
    <col min="11014" max="11014" width="2.21875" style="22" customWidth="1"/>
    <col min="11015" max="11015" width="10" style="22" customWidth="1"/>
    <col min="11016" max="11016" width="2.21875" style="22" customWidth="1"/>
    <col min="11017" max="11017" width="10" style="22" customWidth="1"/>
    <col min="11018" max="11018" width="3" style="22" customWidth="1"/>
    <col min="11019" max="11019" width="13.109375" style="22" customWidth="1"/>
    <col min="11020" max="11020" width="2.21875" style="22" customWidth="1"/>
    <col min="11021" max="11021" width="10" style="22" customWidth="1"/>
    <col min="11022" max="11022" width="2.21875" style="22" customWidth="1"/>
    <col min="11023" max="11023" width="10" style="22" customWidth="1"/>
    <col min="11024" max="11024" width="3" style="22" customWidth="1"/>
    <col min="11025" max="11025" width="13.109375" style="22" customWidth="1"/>
    <col min="11026" max="11026" width="2.21875" style="22" customWidth="1"/>
    <col min="11027" max="11027" width="10" style="22" customWidth="1"/>
    <col min="11028" max="11028" width="1.44140625" style="22" customWidth="1"/>
    <col min="11029" max="11029" width="10" style="22" customWidth="1"/>
    <col min="11030" max="11030" width="3" style="22" customWidth="1"/>
    <col min="11031" max="11031" width="13.88671875" style="22" customWidth="1"/>
    <col min="11032" max="11033" width="1.44140625" style="22" customWidth="1"/>
    <col min="11034" max="11034" width="13.109375" style="22" customWidth="1"/>
    <col min="11035" max="11035" width="2.21875" style="22" customWidth="1"/>
    <col min="11036" max="11036" width="11.5546875" style="22"/>
    <col min="11037" max="11037" width="3" style="22" customWidth="1"/>
    <col min="11038" max="11038" width="13.109375" style="22" customWidth="1"/>
    <col min="11039" max="11039" width="2.21875" style="22" customWidth="1"/>
    <col min="11040" max="11040" width="11.5546875" style="22"/>
    <col min="11041" max="11041" width="3" style="22" customWidth="1"/>
    <col min="11042" max="11042" width="13.109375" style="22" customWidth="1"/>
    <col min="11043" max="11043" width="2.21875" style="22" customWidth="1"/>
    <col min="11044" max="11044" width="11.5546875" style="22"/>
    <col min="11045" max="11045" width="3" style="22" customWidth="1"/>
    <col min="11046" max="11046" width="13.109375" style="22" customWidth="1"/>
    <col min="11047" max="11047" width="3" style="22" customWidth="1"/>
    <col min="11048" max="11048" width="16.21875" style="22" customWidth="1"/>
    <col min="11049" max="11049" width="2.21875" style="22" customWidth="1"/>
    <col min="11050" max="11050" width="5.33203125" style="22" customWidth="1"/>
    <col min="11051" max="11051" width="27.88671875" style="22" customWidth="1"/>
    <col min="11052" max="11052" width="8.44140625" style="22" customWidth="1"/>
    <col min="11053" max="11264" width="11.5546875" style="22"/>
    <col min="11265" max="11265" width="4.5546875" style="22" customWidth="1"/>
    <col min="11266" max="11266" width="1.44140625" style="22" customWidth="1"/>
    <col min="11267" max="11267" width="17.77734375" style="22" customWidth="1"/>
    <col min="11268" max="11268" width="3" style="22" customWidth="1"/>
    <col min="11269" max="11269" width="13.109375" style="22" customWidth="1"/>
    <col min="11270" max="11270" width="2.21875" style="22" customWidth="1"/>
    <col min="11271" max="11271" width="10" style="22" customWidth="1"/>
    <col min="11272" max="11272" width="2.21875" style="22" customWidth="1"/>
    <col min="11273" max="11273" width="10" style="22" customWidth="1"/>
    <col min="11274" max="11274" width="3" style="22" customWidth="1"/>
    <col min="11275" max="11275" width="13.109375" style="22" customWidth="1"/>
    <col min="11276" max="11276" width="2.21875" style="22" customWidth="1"/>
    <col min="11277" max="11277" width="10" style="22" customWidth="1"/>
    <col min="11278" max="11278" width="2.21875" style="22" customWidth="1"/>
    <col min="11279" max="11279" width="10" style="22" customWidth="1"/>
    <col min="11280" max="11280" width="3" style="22" customWidth="1"/>
    <col min="11281" max="11281" width="13.109375" style="22" customWidth="1"/>
    <col min="11282" max="11282" width="2.21875" style="22" customWidth="1"/>
    <col min="11283" max="11283" width="10" style="22" customWidth="1"/>
    <col min="11284" max="11284" width="1.44140625" style="22" customWidth="1"/>
    <col min="11285" max="11285" width="10" style="22" customWidth="1"/>
    <col min="11286" max="11286" width="3" style="22" customWidth="1"/>
    <col min="11287" max="11287" width="13.88671875" style="22" customWidth="1"/>
    <col min="11288" max="11289" width="1.44140625" style="22" customWidth="1"/>
    <col min="11290" max="11290" width="13.109375" style="22" customWidth="1"/>
    <col min="11291" max="11291" width="2.21875" style="22" customWidth="1"/>
    <col min="11292" max="11292" width="11.5546875" style="22"/>
    <col min="11293" max="11293" width="3" style="22" customWidth="1"/>
    <col min="11294" max="11294" width="13.109375" style="22" customWidth="1"/>
    <col min="11295" max="11295" width="2.21875" style="22" customWidth="1"/>
    <col min="11296" max="11296" width="11.5546875" style="22"/>
    <col min="11297" max="11297" width="3" style="22" customWidth="1"/>
    <col min="11298" max="11298" width="13.109375" style="22" customWidth="1"/>
    <col min="11299" max="11299" width="2.21875" style="22" customWidth="1"/>
    <col min="11300" max="11300" width="11.5546875" style="22"/>
    <col min="11301" max="11301" width="3" style="22" customWidth="1"/>
    <col min="11302" max="11302" width="13.109375" style="22" customWidth="1"/>
    <col min="11303" max="11303" width="3" style="22" customWidth="1"/>
    <col min="11304" max="11304" width="16.21875" style="22" customWidth="1"/>
    <col min="11305" max="11305" width="2.21875" style="22" customWidth="1"/>
    <col min="11306" max="11306" width="5.33203125" style="22" customWidth="1"/>
    <col min="11307" max="11307" width="27.88671875" style="22" customWidth="1"/>
    <col min="11308" max="11308" width="8.44140625" style="22" customWidth="1"/>
    <col min="11309" max="11520" width="11.5546875" style="22"/>
    <col min="11521" max="11521" width="4.5546875" style="22" customWidth="1"/>
    <col min="11522" max="11522" width="1.44140625" style="22" customWidth="1"/>
    <col min="11523" max="11523" width="17.77734375" style="22" customWidth="1"/>
    <col min="11524" max="11524" width="3" style="22" customWidth="1"/>
    <col min="11525" max="11525" width="13.109375" style="22" customWidth="1"/>
    <col min="11526" max="11526" width="2.21875" style="22" customWidth="1"/>
    <col min="11527" max="11527" width="10" style="22" customWidth="1"/>
    <col min="11528" max="11528" width="2.21875" style="22" customWidth="1"/>
    <col min="11529" max="11529" width="10" style="22" customWidth="1"/>
    <col min="11530" max="11530" width="3" style="22" customWidth="1"/>
    <col min="11531" max="11531" width="13.109375" style="22" customWidth="1"/>
    <col min="11532" max="11532" width="2.21875" style="22" customWidth="1"/>
    <col min="11533" max="11533" width="10" style="22" customWidth="1"/>
    <col min="11534" max="11534" width="2.21875" style="22" customWidth="1"/>
    <col min="11535" max="11535" width="10" style="22" customWidth="1"/>
    <col min="11536" max="11536" width="3" style="22" customWidth="1"/>
    <col min="11537" max="11537" width="13.109375" style="22" customWidth="1"/>
    <col min="11538" max="11538" width="2.21875" style="22" customWidth="1"/>
    <col min="11539" max="11539" width="10" style="22" customWidth="1"/>
    <col min="11540" max="11540" width="1.44140625" style="22" customWidth="1"/>
    <col min="11541" max="11541" width="10" style="22" customWidth="1"/>
    <col min="11542" max="11542" width="3" style="22" customWidth="1"/>
    <col min="11543" max="11543" width="13.88671875" style="22" customWidth="1"/>
    <col min="11544" max="11545" width="1.44140625" style="22" customWidth="1"/>
    <col min="11546" max="11546" width="13.109375" style="22" customWidth="1"/>
    <col min="11547" max="11547" width="2.21875" style="22" customWidth="1"/>
    <col min="11548" max="11548" width="11.5546875" style="22"/>
    <col min="11549" max="11549" width="3" style="22" customWidth="1"/>
    <col min="11550" max="11550" width="13.109375" style="22" customWidth="1"/>
    <col min="11551" max="11551" width="2.21875" style="22" customWidth="1"/>
    <col min="11552" max="11552" width="11.5546875" style="22"/>
    <col min="11553" max="11553" width="3" style="22" customWidth="1"/>
    <col min="11554" max="11554" width="13.109375" style="22" customWidth="1"/>
    <col min="11555" max="11555" width="2.21875" style="22" customWidth="1"/>
    <col min="11556" max="11556" width="11.5546875" style="22"/>
    <col min="11557" max="11557" width="3" style="22" customWidth="1"/>
    <col min="11558" max="11558" width="13.109375" style="22" customWidth="1"/>
    <col min="11559" max="11559" width="3" style="22" customWidth="1"/>
    <col min="11560" max="11560" width="16.21875" style="22" customWidth="1"/>
    <col min="11561" max="11561" width="2.21875" style="22" customWidth="1"/>
    <col min="11562" max="11562" width="5.33203125" style="22" customWidth="1"/>
    <col min="11563" max="11563" width="27.88671875" style="22" customWidth="1"/>
    <col min="11564" max="11564" width="8.44140625" style="22" customWidth="1"/>
    <col min="11565" max="11776" width="11.5546875" style="22"/>
    <col min="11777" max="11777" width="4.5546875" style="22" customWidth="1"/>
    <col min="11778" max="11778" width="1.44140625" style="22" customWidth="1"/>
    <col min="11779" max="11779" width="17.77734375" style="22" customWidth="1"/>
    <col min="11780" max="11780" width="3" style="22" customWidth="1"/>
    <col min="11781" max="11781" width="13.109375" style="22" customWidth="1"/>
    <col min="11782" max="11782" width="2.21875" style="22" customWidth="1"/>
    <col min="11783" max="11783" width="10" style="22" customWidth="1"/>
    <col min="11784" max="11784" width="2.21875" style="22" customWidth="1"/>
    <col min="11785" max="11785" width="10" style="22" customWidth="1"/>
    <col min="11786" max="11786" width="3" style="22" customWidth="1"/>
    <col min="11787" max="11787" width="13.109375" style="22" customWidth="1"/>
    <col min="11788" max="11788" width="2.21875" style="22" customWidth="1"/>
    <col min="11789" max="11789" width="10" style="22" customWidth="1"/>
    <col min="11790" max="11790" width="2.21875" style="22" customWidth="1"/>
    <col min="11791" max="11791" width="10" style="22" customWidth="1"/>
    <col min="11792" max="11792" width="3" style="22" customWidth="1"/>
    <col min="11793" max="11793" width="13.109375" style="22" customWidth="1"/>
    <col min="11794" max="11794" width="2.21875" style="22" customWidth="1"/>
    <col min="11795" max="11795" width="10" style="22" customWidth="1"/>
    <col min="11796" max="11796" width="1.44140625" style="22" customWidth="1"/>
    <col min="11797" max="11797" width="10" style="22" customWidth="1"/>
    <col min="11798" max="11798" width="3" style="22" customWidth="1"/>
    <col min="11799" max="11799" width="13.88671875" style="22" customWidth="1"/>
    <col min="11800" max="11801" width="1.44140625" style="22" customWidth="1"/>
    <col min="11802" max="11802" width="13.109375" style="22" customWidth="1"/>
    <col min="11803" max="11803" width="2.21875" style="22" customWidth="1"/>
    <col min="11804" max="11804" width="11.5546875" style="22"/>
    <col min="11805" max="11805" width="3" style="22" customWidth="1"/>
    <col min="11806" max="11806" width="13.109375" style="22" customWidth="1"/>
    <col min="11807" max="11807" width="2.21875" style="22" customWidth="1"/>
    <col min="11808" max="11808" width="11.5546875" style="22"/>
    <col min="11809" max="11809" width="3" style="22" customWidth="1"/>
    <col min="11810" max="11810" width="13.109375" style="22" customWidth="1"/>
    <col min="11811" max="11811" width="2.21875" style="22" customWidth="1"/>
    <col min="11812" max="11812" width="11.5546875" style="22"/>
    <col min="11813" max="11813" width="3" style="22" customWidth="1"/>
    <col min="11814" max="11814" width="13.109375" style="22" customWidth="1"/>
    <col min="11815" max="11815" width="3" style="22" customWidth="1"/>
    <col min="11816" max="11816" width="16.21875" style="22" customWidth="1"/>
    <col min="11817" max="11817" width="2.21875" style="22" customWidth="1"/>
    <col min="11818" max="11818" width="5.33203125" style="22" customWidth="1"/>
    <col min="11819" max="11819" width="27.88671875" style="22" customWidth="1"/>
    <col min="11820" max="11820" width="8.44140625" style="22" customWidth="1"/>
    <col min="11821" max="12032" width="11.5546875" style="22"/>
    <col min="12033" max="12033" width="4.5546875" style="22" customWidth="1"/>
    <col min="12034" max="12034" width="1.44140625" style="22" customWidth="1"/>
    <col min="12035" max="12035" width="17.77734375" style="22" customWidth="1"/>
    <col min="12036" max="12036" width="3" style="22" customWidth="1"/>
    <col min="12037" max="12037" width="13.109375" style="22" customWidth="1"/>
    <col min="12038" max="12038" width="2.21875" style="22" customWidth="1"/>
    <col min="12039" max="12039" width="10" style="22" customWidth="1"/>
    <col min="12040" max="12040" width="2.21875" style="22" customWidth="1"/>
    <col min="12041" max="12041" width="10" style="22" customWidth="1"/>
    <col min="12042" max="12042" width="3" style="22" customWidth="1"/>
    <col min="12043" max="12043" width="13.109375" style="22" customWidth="1"/>
    <col min="12044" max="12044" width="2.21875" style="22" customWidth="1"/>
    <col min="12045" max="12045" width="10" style="22" customWidth="1"/>
    <col min="12046" max="12046" width="2.21875" style="22" customWidth="1"/>
    <col min="12047" max="12047" width="10" style="22" customWidth="1"/>
    <col min="12048" max="12048" width="3" style="22" customWidth="1"/>
    <col min="12049" max="12049" width="13.109375" style="22" customWidth="1"/>
    <col min="12050" max="12050" width="2.21875" style="22" customWidth="1"/>
    <col min="12051" max="12051" width="10" style="22" customWidth="1"/>
    <col min="12052" max="12052" width="1.44140625" style="22" customWidth="1"/>
    <col min="12053" max="12053" width="10" style="22" customWidth="1"/>
    <col min="12054" max="12054" width="3" style="22" customWidth="1"/>
    <col min="12055" max="12055" width="13.88671875" style="22" customWidth="1"/>
    <col min="12056" max="12057" width="1.44140625" style="22" customWidth="1"/>
    <col min="12058" max="12058" width="13.109375" style="22" customWidth="1"/>
    <col min="12059" max="12059" width="2.21875" style="22" customWidth="1"/>
    <col min="12060" max="12060" width="11.5546875" style="22"/>
    <col min="12061" max="12061" width="3" style="22" customWidth="1"/>
    <col min="12062" max="12062" width="13.109375" style="22" customWidth="1"/>
    <col min="12063" max="12063" width="2.21875" style="22" customWidth="1"/>
    <col min="12064" max="12064" width="11.5546875" style="22"/>
    <col min="12065" max="12065" width="3" style="22" customWidth="1"/>
    <col min="12066" max="12066" width="13.109375" style="22" customWidth="1"/>
    <col min="12067" max="12067" width="2.21875" style="22" customWidth="1"/>
    <col min="12068" max="12068" width="11.5546875" style="22"/>
    <col min="12069" max="12069" width="3" style="22" customWidth="1"/>
    <col min="12070" max="12070" width="13.109375" style="22" customWidth="1"/>
    <col min="12071" max="12071" width="3" style="22" customWidth="1"/>
    <col min="12072" max="12072" width="16.21875" style="22" customWidth="1"/>
    <col min="12073" max="12073" width="2.21875" style="22" customWidth="1"/>
    <col min="12074" max="12074" width="5.33203125" style="22" customWidth="1"/>
    <col min="12075" max="12075" width="27.88671875" style="22" customWidth="1"/>
    <col min="12076" max="12076" width="8.44140625" style="22" customWidth="1"/>
    <col min="12077" max="12288" width="11.5546875" style="22"/>
    <col min="12289" max="12289" width="4.5546875" style="22" customWidth="1"/>
    <col min="12290" max="12290" width="1.44140625" style="22" customWidth="1"/>
    <col min="12291" max="12291" width="17.77734375" style="22" customWidth="1"/>
    <col min="12292" max="12292" width="3" style="22" customWidth="1"/>
    <col min="12293" max="12293" width="13.109375" style="22" customWidth="1"/>
    <col min="12294" max="12294" width="2.21875" style="22" customWidth="1"/>
    <col min="12295" max="12295" width="10" style="22" customWidth="1"/>
    <col min="12296" max="12296" width="2.21875" style="22" customWidth="1"/>
    <col min="12297" max="12297" width="10" style="22" customWidth="1"/>
    <col min="12298" max="12298" width="3" style="22" customWidth="1"/>
    <col min="12299" max="12299" width="13.109375" style="22" customWidth="1"/>
    <col min="12300" max="12300" width="2.21875" style="22" customWidth="1"/>
    <col min="12301" max="12301" width="10" style="22" customWidth="1"/>
    <col min="12302" max="12302" width="2.21875" style="22" customWidth="1"/>
    <col min="12303" max="12303" width="10" style="22" customWidth="1"/>
    <col min="12304" max="12304" width="3" style="22" customWidth="1"/>
    <col min="12305" max="12305" width="13.109375" style="22" customWidth="1"/>
    <col min="12306" max="12306" width="2.21875" style="22" customWidth="1"/>
    <col min="12307" max="12307" width="10" style="22" customWidth="1"/>
    <col min="12308" max="12308" width="1.44140625" style="22" customWidth="1"/>
    <col min="12309" max="12309" width="10" style="22" customWidth="1"/>
    <col min="12310" max="12310" width="3" style="22" customWidth="1"/>
    <col min="12311" max="12311" width="13.88671875" style="22" customWidth="1"/>
    <col min="12312" max="12313" width="1.44140625" style="22" customWidth="1"/>
    <col min="12314" max="12314" width="13.109375" style="22" customWidth="1"/>
    <col min="12315" max="12315" width="2.21875" style="22" customWidth="1"/>
    <col min="12316" max="12316" width="11.5546875" style="22"/>
    <col min="12317" max="12317" width="3" style="22" customWidth="1"/>
    <col min="12318" max="12318" width="13.109375" style="22" customWidth="1"/>
    <col min="12319" max="12319" width="2.21875" style="22" customWidth="1"/>
    <col min="12320" max="12320" width="11.5546875" style="22"/>
    <col min="12321" max="12321" width="3" style="22" customWidth="1"/>
    <col min="12322" max="12322" width="13.109375" style="22" customWidth="1"/>
    <col min="12323" max="12323" width="2.21875" style="22" customWidth="1"/>
    <col min="12324" max="12324" width="11.5546875" style="22"/>
    <col min="12325" max="12325" width="3" style="22" customWidth="1"/>
    <col min="12326" max="12326" width="13.109375" style="22" customWidth="1"/>
    <col min="12327" max="12327" width="3" style="22" customWidth="1"/>
    <col min="12328" max="12328" width="16.21875" style="22" customWidth="1"/>
    <col min="12329" max="12329" width="2.21875" style="22" customWidth="1"/>
    <col min="12330" max="12330" width="5.33203125" style="22" customWidth="1"/>
    <col min="12331" max="12331" width="27.88671875" style="22" customWidth="1"/>
    <col min="12332" max="12332" width="8.44140625" style="22" customWidth="1"/>
    <col min="12333" max="12544" width="11.5546875" style="22"/>
    <col min="12545" max="12545" width="4.5546875" style="22" customWidth="1"/>
    <col min="12546" max="12546" width="1.44140625" style="22" customWidth="1"/>
    <col min="12547" max="12547" width="17.77734375" style="22" customWidth="1"/>
    <col min="12548" max="12548" width="3" style="22" customWidth="1"/>
    <col min="12549" max="12549" width="13.109375" style="22" customWidth="1"/>
    <col min="12550" max="12550" width="2.21875" style="22" customWidth="1"/>
    <col min="12551" max="12551" width="10" style="22" customWidth="1"/>
    <col min="12552" max="12552" width="2.21875" style="22" customWidth="1"/>
    <col min="12553" max="12553" width="10" style="22" customWidth="1"/>
    <col min="12554" max="12554" width="3" style="22" customWidth="1"/>
    <col min="12555" max="12555" width="13.109375" style="22" customWidth="1"/>
    <col min="12556" max="12556" width="2.21875" style="22" customWidth="1"/>
    <col min="12557" max="12557" width="10" style="22" customWidth="1"/>
    <col min="12558" max="12558" width="2.21875" style="22" customWidth="1"/>
    <col min="12559" max="12559" width="10" style="22" customWidth="1"/>
    <col min="12560" max="12560" width="3" style="22" customWidth="1"/>
    <col min="12561" max="12561" width="13.109375" style="22" customWidth="1"/>
    <col min="12562" max="12562" width="2.21875" style="22" customWidth="1"/>
    <col min="12563" max="12563" width="10" style="22" customWidth="1"/>
    <col min="12564" max="12564" width="1.44140625" style="22" customWidth="1"/>
    <col min="12565" max="12565" width="10" style="22" customWidth="1"/>
    <col min="12566" max="12566" width="3" style="22" customWidth="1"/>
    <col min="12567" max="12567" width="13.88671875" style="22" customWidth="1"/>
    <col min="12568" max="12569" width="1.44140625" style="22" customWidth="1"/>
    <col min="12570" max="12570" width="13.109375" style="22" customWidth="1"/>
    <col min="12571" max="12571" width="2.21875" style="22" customWidth="1"/>
    <col min="12572" max="12572" width="11.5546875" style="22"/>
    <col min="12573" max="12573" width="3" style="22" customWidth="1"/>
    <col min="12574" max="12574" width="13.109375" style="22" customWidth="1"/>
    <col min="12575" max="12575" width="2.21875" style="22" customWidth="1"/>
    <col min="12576" max="12576" width="11.5546875" style="22"/>
    <col min="12577" max="12577" width="3" style="22" customWidth="1"/>
    <col min="12578" max="12578" width="13.109375" style="22" customWidth="1"/>
    <col min="12579" max="12579" width="2.21875" style="22" customWidth="1"/>
    <col min="12580" max="12580" width="11.5546875" style="22"/>
    <col min="12581" max="12581" width="3" style="22" customWidth="1"/>
    <col min="12582" max="12582" width="13.109375" style="22" customWidth="1"/>
    <col min="12583" max="12583" width="3" style="22" customWidth="1"/>
    <col min="12584" max="12584" width="16.21875" style="22" customWidth="1"/>
    <col min="12585" max="12585" width="2.21875" style="22" customWidth="1"/>
    <col min="12586" max="12586" width="5.33203125" style="22" customWidth="1"/>
    <col min="12587" max="12587" width="27.88671875" style="22" customWidth="1"/>
    <col min="12588" max="12588" width="8.44140625" style="22" customWidth="1"/>
    <col min="12589" max="12800" width="11.5546875" style="22"/>
    <col min="12801" max="12801" width="4.5546875" style="22" customWidth="1"/>
    <col min="12802" max="12802" width="1.44140625" style="22" customWidth="1"/>
    <col min="12803" max="12803" width="17.77734375" style="22" customWidth="1"/>
    <col min="12804" max="12804" width="3" style="22" customWidth="1"/>
    <col min="12805" max="12805" width="13.109375" style="22" customWidth="1"/>
    <col min="12806" max="12806" width="2.21875" style="22" customWidth="1"/>
    <col min="12807" max="12807" width="10" style="22" customWidth="1"/>
    <col min="12808" max="12808" width="2.21875" style="22" customWidth="1"/>
    <col min="12809" max="12809" width="10" style="22" customWidth="1"/>
    <col min="12810" max="12810" width="3" style="22" customWidth="1"/>
    <col min="12811" max="12811" width="13.109375" style="22" customWidth="1"/>
    <col min="12812" max="12812" width="2.21875" style="22" customWidth="1"/>
    <col min="12813" max="12813" width="10" style="22" customWidth="1"/>
    <col min="12814" max="12814" width="2.21875" style="22" customWidth="1"/>
    <col min="12815" max="12815" width="10" style="22" customWidth="1"/>
    <col min="12816" max="12816" width="3" style="22" customWidth="1"/>
    <col min="12817" max="12817" width="13.109375" style="22" customWidth="1"/>
    <col min="12818" max="12818" width="2.21875" style="22" customWidth="1"/>
    <col min="12819" max="12819" width="10" style="22" customWidth="1"/>
    <col min="12820" max="12820" width="1.44140625" style="22" customWidth="1"/>
    <col min="12821" max="12821" width="10" style="22" customWidth="1"/>
    <col min="12822" max="12822" width="3" style="22" customWidth="1"/>
    <col min="12823" max="12823" width="13.88671875" style="22" customWidth="1"/>
    <col min="12824" max="12825" width="1.44140625" style="22" customWidth="1"/>
    <col min="12826" max="12826" width="13.109375" style="22" customWidth="1"/>
    <col min="12827" max="12827" width="2.21875" style="22" customWidth="1"/>
    <col min="12828" max="12828" width="11.5546875" style="22"/>
    <col min="12829" max="12829" width="3" style="22" customWidth="1"/>
    <col min="12830" max="12830" width="13.109375" style="22" customWidth="1"/>
    <col min="12831" max="12831" width="2.21875" style="22" customWidth="1"/>
    <col min="12832" max="12832" width="11.5546875" style="22"/>
    <col min="12833" max="12833" width="3" style="22" customWidth="1"/>
    <col min="12834" max="12834" width="13.109375" style="22" customWidth="1"/>
    <col min="12835" max="12835" width="2.21875" style="22" customWidth="1"/>
    <col min="12836" max="12836" width="11.5546875" style="22"/>
    <col min="12837" max="12837" width="3" style="22" customWidth="1"/>
    <col min="12838" max="12838" width="13.109375" style="22" customWidth="1"/>
    <col min="12839" max="12839" width="3" style="22" customWidth="1"/>
    <col min="12840" max="12840" width="16.21875" style="22" customWidth="1"/>
    <col min="12841" max="12841" width="2.21875" style="22" customWidth="1"/>
    <col min="12842" max="12842" width="5.33203125" style="22" customWidth="1"/>
    <col min="12843" max="12843" width="27.88671875" style="22" customWidth="1"/>
    <col min="12844" max="12844" width="8.44140625" style="22" customWidth="1"/>
    <col min="12845" max="13056" width="11.5546875" style="22"/>
    <col min="13057" max="13057" width="4.5546875" style="22" customWidth="1"/>
    <col min="13058" max="13058" width="1.44140625" style="22" customWidth="1"/>
    <col min="13059" max="13059" width="17.77734375" style="22" customWidth="1"/>
    <col min="13060" max="13060" width="3" style="22" customWidth="1"/>
    <col min="13061" max="13061" width="13.109375" style="22" customWidth="1"/>
    <col min="13062" max="13062" width="2.21875" style="22" customWidth="1"/>
    <col min="13063" max="13063" width="10" style="22" customWidth="1"/>
    <col min="13064" max="13064" width="2.21875" style="22" customWidth="1"/>
    <col min="13065" max="13065" width="10" style="22" customWidth="1"/>
    <col min="13066" max="13066" width="3" style="22" customWidth="1"/>
    <col min="13067" max="13067" width="13.109375" style="22" customWidth="1"/>
    <col min="13068" max="13068" width="2.21875" style="22" customWidth="1"/>
    <col min="13069" max="13069" width="10" style="22" customWidth="1"/>
    <col min="13070" max="13070" width="2.21875" style="22" customWidth="1"/>
    <col min="13071" max="13071" width="10" style="22" customWidth="1"/>
    <col min="13072" max="13072" width="3" style="22" customWidth="1"/>
    <col min="13073" max="13073" width="13.109375" style="22" customWidth="1"/>
    <col min="13074" max="13074" width="2.21875" style="22" customWidth="1"/>
    <col min="13075" max="13075" width="10" style="22" customWidth="1"/>
    <col min="13076" max="13076" width="1.44140625" style="22" customWidth="1"/>
    <col min="13077" max="13077" width="10" style="22" customWidth="1"/>
    <col min="13078" max="13078" width="3" style="22" customWidth="1"/>
    <col min="13079" max="13079" width="13.88671875" style="22" customWidth="1"/>
    <col min="13080" max="13081" width="1.44140625" style="22" customWidth="1"/>
    <col min="13082" max="13082" width="13.109375" style="22" customWidth="1"/>
    <col min="13083" max="13083" width="2.21875" style="22" customWidth="1"/>
    <col min="13084" max="13084" width="11.5546875" style="22"/>
    <col min="13085" max="13085" width="3" style="22" customWidth="1"/>
    <col min="13086" max="13086" width="13.109375" style="22" customWidth="1"/>
    <col min="13087" max="13087" width="2.21875" style="22" customWidth="1"/>
    <col min="13088" max="13088" width="11.5546875" style="22"/>
    <col min="13089" max="13089" width="3" style="22" customWidth="1"/>
    <col min="13090" max="13090" width="13.109375" style="22" customWidth="1"/>
    <col min="13091" max="13091" width="2.21875" style="22" customWidth="1"/>
    <col min="13092" max="13092" width="11.5546875" style="22"/>
    <col min="13093" max="13093" width="3" style="22" customWidth="1"/>
    <col min="13094" max="13094" width="13.109375" style="22" customWidth="1"/>
    <col min="13095" max="13095" width="3" style="22" customWidth="1"/>
    <col min="13096" max="13096" width="16.21875" style="22" customWidth="1"/>
    <col min="13097" max="13097" width="2.21875" style="22" customWidth="1"/>
    <col min="13098" max="13098" width="5.33203125" style="22" customWidth="1"/>
    <col min="13099" max="13099" width="27.88671875" style="22" customWidth="1"/>
    <col min="13100" max="13100" width="8.44140625" style="22" customWidth="1"/>
    <col min="13101" max="13312" width="11.5546875" style="22"/>
    <col min="13313" max="13313" width="4.5546875" style="22" customWidth="1"/>
    <col min="13314" max="13314" width="1.44140625" style="22" customWidth="1"/>
    <col min="13315" max="13315" width="17.77734375" style="22" customWidth="1"/>
    <col min="13316" max="13316" width="3" style="22" customWidth="1"/>
    <col min="13317" max="13317" width="13.109375" style="22" customWidth="1"/>
    <col min="13318" max="13318" width="2.21875" style="22" customWidth="1"/>
    <col min="13319" max="13319" width="10" style="22" customWidth="1"/>
    <col min="13320" max="13320" width="2.21875" style="22" customWidth="1"/>
    <col min="13321" max="13321" width="10" style="22" customWidth="1"/>
    <col min="13322" max="13322" width="3" style="22" customWidth="1"/>
    <col min="13323" max="13323" width="13.109375" style="22" customWidth="1"/>
    <col min="13324" max="13324" width="2.21875" style="22" customWidth="1"/>
    <col min="13325" max="13325" width="10" style="22" customWidth="1"/>
    <col min="13326" max="13326" width="2.21875" style="22" customWidth="1"/>
    <col min="13327" max="13327" width="10" style="22" customWidth="1"/>
    <col min="13328" max="13328" width="3" style="22" customWidth="1"/>
    <col min="13329" max="13329" width="13.109375" style="22" customWidth="1"/>
    <col min="13330" max="13330" width="2.21875" style="22" customWidth="1"/>
    <col min="13331" max="13331" width="10" style="22" customWidth="1"/>
    <col min="13332" max="13332" width="1.44140625" style="22" customWidth="1"/>
    <col min="13333" max="13333" width="10" style="22" customWidth="1"/>
    <col min="13334" max="13334" width="3" style="22" customWidth="1"/>
    <col min="13335" max="13335" width="13.88671875" style="22" customWidth="1"/>
    <col min="13336" max="13337" width="1.44140625" style="22" customWidth="1"/>
    <col min="13338" max="13338" width="13.109375" style="22" customWidth="1"/>
    <col min="13339" max="13339" width="2.21875" style="22" customWidth="1"/>
    <col min="13340" max="13340" width="11.5546875" style="22"/>
    <col min="13341" max="13341" width="3" style="22" customWidth="1"/>
    <col min="13342" max="13342" width="13.109375" style="22" customWidth="1"/>
    <col min="13343" max="13343" width="2.21875" style="22" customWidth="1"/>
    <col min="13344" max="13344" width="11.5546875" style="22"/>
    <col min="13345" max="13345" width="3" style="22" customWidth="1"/>
    <col min="13346" max="13346" width="13.109375" style="22" customWidth="1"/>
    <col min="13347" max="13347" width="2.21875" style="22" customWidth="1"/>
    <col min="13348" max="13348" width="11.5546875" style="22"/>
    <col min="13349" max="13349" width="3" style="22" customWidth="1"/>
    <col min="13350" max="13350" width="13.109375" style="22" customWidth="1"/>
    <col min="13351" max="13351" width="3" style="22" customWidth="1"/>
    <col min="13352" max="13352" width="16.21875" style="22" customWidth="1"/>
    <col min="13353" max="13353" width="2.21875" style="22" customWidth="1"/>
    <col min="13354" max="13354" width="5.33203125" style="22" customWidth="1"/>
    <col min="13355" max="13355" width="27.88671875" style="22" customWidth="1"/>
    <col min="13356" max="13356" width="8.44140625" style="22" customWidth="1"/>
    <col min="13357" max="13568" width="11.5546875" style="22"/>
    <col min="13569" max="13569" width="4.5546875" style="22" customWidth="1"/>
    <col min="13570" max="13570" width="1.44140625" style="22" customWidth="1"/>
    <col min="13571" max="13571" width="17.77734375" style="22" customWidth="1"/>
    <col min="13572" max="13572" width="3" style="22" customWidth="1"/>
    <col min="13573" max="13573" width="13.109375" style="22" customWidth="1"/>
    <col min="13574" max="13574" width="2.21875" style="22" customWidth="1"/>
    <col min="13575" max="13575" width="10" style="22" customWidth="1"/>
    <col min="13576" max="13576" width="2.21875" style="22" customWidth="1"/>
    <col min="13577" max="13577" width="10" style="22" customWidth="1"/>
    <col min="13578" max="13578" width="3" style="22" customWidth="1"/>
    <col min="13579" max="13579" width="13.109375" style="22" customWidth="1"/>
    <col min="13580" max="13580" width="2.21875" style="22" customWidth="1"/>
    <col min="13581" max="13581" width="10" style="22" customWidth="1"/>
    <col min="13582" max="13582" width="2.21875" style="22" customWidth="1"/>
    <col min="13583" max="13583" width="10" style="22" customWidth="1"/>
    <col min="13584" max="13584" width="3" style="22" customWidth="1"/>
    <col min="13585" max="13585" width="13.109375" style="22" customWidth="1"/>
    <col min="13586" max="13586" width="2.21875" style="22" customWidth="1"/>
    <col min="13587" max="13587" width="10" style="22" customWidth="1"/>
    <col min="13588" max="13588" width="1.44140625" style="22" customWidth="1"/>
    <col min="13589" max="13589" width="10" style="22" customWidth="1"/>
    <col min="13590" max="13590" width="3" style="22" customWidth="1"/>
    <col min="13591" max="13591" width="13.88671875" style="22" customWidth="1"/>
    <col min="13592" max="13593" width="1.44140625" style="22" customWidth="1"/>
    <col min="13594" max="13594" width="13.109375" style="22" customWidth="1"/>
    <col min="13595" max="13595" width="2.21875" style="22" customWidth="1"/>
    <col min="13596" max="13596" width="11.5546875" style="22"/>
    <col min="13597" max="13597" width="3" style="22" customWidth="1"/>
    <col min="13598" max="13598" width="13.109375" style="22" customWidth="1"/>
    <col min="13599" max="13599" width="2.21875" style="22" customWidth="1"/>
    <col min="13600" max="13600" width="11.5546875" style="22"/>
    <col min="13601" max="13601" width="3" style="22" customWidth="1"/>
    <col min="13602" max="13602" width="13.109375" style="22" customWidth="1"/>
    <col min="13603" max="13603" width="2.21875" style="22" customWidth="1"/>
    <col min="13604" max="13604" width="11.5546875" style="22"/>
    <col min="13605" max="13605" width="3" style="22" customWidth="1"/>
    <col min="13606" max="13606" width="13.109375" style="22" customWidth="1"/>
    <col min="13607" max="13607" width="3" style="22" customWidth="1"/>
    <col min="13608" max="13608" width="16.21875" style="22" customWidth="1"/>
    <col min="13609" max="13609" width="2.21875" style="22" customWidth="1"/>
    <col min="13610" max="13610" width="5.33203125" style="22" customWidth="1"/>
    <col min="13611" max="13611" width="27.88671875" style="22" customWidth="1"/>
    <col min="13612" max="13612" width="8.44140625" style="22" customWidth="1"/>
    <col min="13613" max="13824" width="11.5546875" style="22"/>
    <col min="13825" max="13825" width="4.5546875" style="22" customWidth="1"/>
    <col min="13826" max="13826" width="1.44140625" style="22" customWidth="1"/>
    <col min="13827" max="13827" width="17.77734375" style="22" customWidth="1"/>
    <col min="13828" max="13828" width="3" style="22" customWidth="1"/>
    <col min="13829" max="13829" width="13.109375" style="22" customWidth="1"/>
    <col min="13830" max="13830" width="2.21875" style="22" customWidth="1"/>
    <col min="13831" max="13831" width="10" style="22" customWidth="1"/>
    <col min="13832" max="13832" width="2.21875" style="22" customWidth="1"/>
    <col min="13833" max="13833" width="10" style="22" customWidth="1"/>
    <col min="13834" max="13834" width="3" style="22" customWidth="1"/>
    <col min="13835" max="13835" width="13.109375" style="22" customWidth="1"/>
    <col min="13836" max="13836" width="2.21875" style="22" customWidth="1"/>
    <col min="13837" max="13837" width="10" style="22" customWidth="1"/>
    <col min="13838" max="13838" width="2.21875" style="22" customWidth="1"/>
    <col min="13839" max="13839" width="10" style="22" customWidth="1"/>
    <col min="13840" max="13840" width="3" style="22" customWidth="1"/>
    <col min="13841" max="13841" width="13.109375" style="22" customWidth="1"/>
    <col min="13842" max="13842" width="2.21875" style="22" customWidth="1"/>
    <col min="13843" max="13843" width="10" style="22" customWidth="1"/>
    <col min="13844" max="13844" width="1.44140625" style="22" customWidth="1"/>
    <col min="13845" max="13845" width="10" style="22" customWidth="1"/>
    <col min="13846" max="13846" width="3" style="22" customWidth="1"/>
    <col min="13847" max="13847" width="13.88671875" style="22" customWidth="1"/>
    <col min="13848" max="13849" width="1.44140625" style="22" customWidth="1"/>
    <col min="13850" max="13850" width="13.109375" style="22" customWidth="1"/>
    <col min="13851" max="13851" width="2.21875" style="22" customWidth="1"/>
    <col min="13852" max="13852" width="11.5546875" style="22"/>
    <col min="13853" max="13853" width="3" style="22" customWidth="1"/>
    <col min="13854" max="13854" width="13.109375" style="22" customWidth="1"/>
    <col min="13855" max="13855" width="2.21875" style="22" customWidth="1"/>
    <col min="13856" max="13856" width="11.5546875" style="22"/>
    <col min="13857" max="13857" width="3" style="22" customWidth="1"/>
    <col min="13858" max="13858" width="13.109375" style="22" customWidth="1"/>
    <col min="13859" max="13859" width="2.21875" style="22" customWidth="1"/>
    <col min="13860" max="13860" width="11.5546875" style="22"/>
    <col min="13861" max="13861" width="3" style="22" customWidth="1"/>
    <col min="13862" max="13862" width="13.109375" style="22" customWidth="1"/>
    <col min="13863" max="13863" width="3" style="22" customWidth="1"/>
    <col min="13864" max="13864" width="16.21875" style="22" customWidth="1"/>
    <col min="13865" max="13865" width="2.21875" style="22" customWidth="1"/>
    <col min="13866" max="13866" width="5.33203125" style="22" customWidth="1"/>
    <col min="13867" max="13867" width="27.88671875" style="22" customWidth="1"/>
    <col min="13868" max="13868" width="8.44140625" style="22" customWidth="1"/>
    <col min="13869" max="14080" width="11.5546875" style="22"/>
    <col min="14081" max="14081" width="4.5546875" style="22" customWidth="1"/>
    <col min="14082" max="14082" width="1.44140625" style="22" customWidth="1"/>
    <col min="14083" max="14083" width="17.77734375" style="22" customWidth="1"/>
    <col min="14084" max="14084" width="3" style="22" customWidth="1"/>
    <col min="14085" max="14085" width="13.109375" style="22" customWidth="1"/>
    <col min="14086" max="14086" width="2.21875" style="22" customWidth="1"/>
    <col min="14087" max="14087" width="10" style="22" customWidth="1"/>
    <col min="14088" max="14088" width="2.21875" style="22" customWidth="1"/>
    <col min="14089" max="14089" width="10" style="22" customWidth="1"/>
    <col min="14090" max="14090" width="3" style="22" customWidth="1"/>
    <col min="14091" max="14091" width="13.109375" style="22" customWidth="1"/>
    <col min="14092" max="14092" width="2.21875" style="22" customWidth="1"/>
    <col min="14093" max="14093" width="10" style="22" customWidth="1"/>
    <col min="14094" max="14094" width="2.21875" style="22" customWidth="1"/>
    <col min="14095" max="14095" width="10" style="22" customWidth="1"/>
    <col min="14096" max="14096" width="3" style="22" customWidth="1"/>
    <col min="14097" max="14097" width="13.109375" style="22" customWidth="1"/>
    <col min="14098" max="14098" width="2.21875" style="22" customWidth="1"/>
    <col min="14099" max="14099" width="10" style="22" customWidth="1"/>
    <col min="14100" max="14100" width="1.44140625" style="22" customWidth="1"/>
    <col min="14101" max="14101" width="10" style="22" customWidth="1"/>
    <col min="14102" max="14102" width="3" style="22" customWidth="1"/>
    <col min="14103" max="14103" width="13.88671875" style="22" customWidth="1"/>
    <col min="14104" max="14105" width="1.44140625" style="22" customWidth="1"/>
    <col min="14106" max="14106" width="13.109375" style="22" customWidth="1"/>
    <col min="14107" max="14107" width="2.21875" style="22" customWidth="1"/>
    <col min="14108" max="14108" width="11.5546875" style="22"/>
    <col min="14109" max="14109" width="3" style="22" customWidth="1"/>
    <col min="14110" max="14110" width="13.109375" style="22" customWidth="1"/>
    <col min="14111" max="14111" width="2.21875" style="22" customWidth="1"/>
    <col min="14112" max="14112" width="11.5546875" style="22"/>
    <col min="14113" max="14113" width="3" style="22" customWidth="1"/>
    <col min="14114" max="14114" width="13.109375" style="22" customWidth="1"/>
    <col min="14115" max="14115" width="2.21875" style="22" customWidth="1"/>
    <col min="14116" max="14116" width="11.5546875" style="22"/>
    <col min="14117" max="14117" width="3" style="22" customWidth="1"/>
    <col min="14118" max="14118" width="13.109375" style="22" customWidth="1"/>
    <col min="14119" max="14119" width="3" style="22" customWidth="1"/>
    <col min="14120" max="14120" width="16.21875" style="22" customWidth="1"/>
    <col min="14121" max="14121" width="2.21875" style="22" customWidth="1"/>
    <col min="14122" max="14122" width="5.33203125" style="22" customWidth="1"/>
    <col min="14123" max="14123" width="27.88671875" style="22" customWidth="1"/>
    <col min="14124" max="14124" width="8.44140625" style="22" customWidth="1"/>
    <col min="14125" max="14336" width="11.5546875" style="22"/>
    <col min="14337" max="14337" width="4.5546875" style="22" customWidth="1"/>
    <col min="14338" max="14338" width="1.44140625" style="22" customWidth="1"/>
    <col min="14339" max="14339" width="17.77734375" style="22" customWidth="1"/>
    <col min="14340" max="14340" width="3" style="22" customWidth="1"/>
    <col min="14341" max="14341" width="13.109375" style="22" customWidth="1"/>
    <col min="14342" max="14342" width="2.21875" style="22" customWidth="1"/>
    <col min="14343" max="14343" width="10" style="22" customWidth="1"/>
    <col min="14344" max="14344" width="2.21875" style="22" customWidth="1"/>
    <col min="14345" max="14345" width="10" style="22" customWidth="1"/>
    <col min="14346" max="14346" width="3" style="22" customWidth="1"/>
    <col min="14347" max="14347" width="13.109375" style="22" customWidth="1"/>
    <col min="14348" max="14348" width="2.21875" style="22" customWidth="1"/>
    <col min="14349" max="14349" width="10" style="22" customWidth="1"/>
    <col min="14350" max="14350" width="2.21875" style="22" customWidth="1"/>
    <col min="14351" max="14351" width="10" style="22" customWidth="1"/>
    <col min="14352" max="14352" width="3" style="22" customWidth="1"/>
    <col min="14353" max="14353" width="13.109375" style="22" customWidth="1"/>
    <col min="14354" max="14354" width="2.21875" style="22" customWidth="1"/>
    <col min="14355" max="14355" width="10" style="22" customWidth="1"/>
    <col min="14356" max="14356" width="1.44140625" style="22" customWidth="1"/>
    <col min="14357" max="14357" width="10" style="22" customWidth="1"/>
    <col min="14358" max="14358" width="3" style="22" customWidth="1"/>
    <col min="14359" max="14359" width="13.88671875" style="22" customWidth="1"/>
    <col min="14360" max="14361" width="1.44140625" style="22" customWidth="1"/>
    <col min="14362" max="14362" width="13.109375" style="22" customWidth="1"/>
    <col min="14363" max="14363" width="2.21875" style="22" customWidth="1"/>
    <col min="14364" max="14364" width="11.5546875" style="22"/>
    <col min="14365" max="14365" width="3" style="22" customWidth="1"/>
    <col min="14366" max="14366" width="13.109375" style="22" customWidth="1"/>
    <col min="14367" max="14367" width="2.21875" style="22" customWidth="1"/>
    <col min="14368" max="14368" width="11.5546875" style="22"/>
    <col min="14369" max="14369" width="3" style="22" customWidth="1"/>
    <col min="14370" max="14370" width="13.109375" style="22" customWidth="1"/>
    <col min="14371" max="14371" width="2.21875" style="22" customWidth="1"/>
    <col min="14372" max="14372" width="11.5546875" style="22"/>
    <col min="14373" max="14373" width="3" style="22" customWidth="1"/>
    <col min="14374" max="14374" width="13.109375" style="22" customWidth="1"/>
    <col min="14375" max="14375" width="3" style="22" customWidth="1"/>
    <col min="14376" max="14376" width="16.21875" style="22" customWidth="1"/>
    <col min="14377" max="14377" width="2.21875" style="22" customWidth="1"/>
    <col min="14378" max="14378" width="5.33203125" style="22" customWidth="1"/>
    <col min="14379" max="14379" width="27.88671875" style="22" customWidth="1"/>
    <col min="14380" max="14380" width="8.44140625" style="22" customWidth="1"/>
    <col min="14381" max="14592" width="11.5546875" style="22"/>
    <col min="14593" max="14593" width="4.5546875" style="22" customWidth="1"/>
    <col min="14594" max="14594" width="1.44140625" style="22" customWidth="1"/>
    <col min="14595" max="14595" width="17.77734375" style="22" customWidth="1"/>
    <col min="14596" max="14596" width="3" style="22" customWidth="1"/>
    <col min="14597" max="14597" width="13.109375" style="22" customWidth="1"/>
    <col min="14598" max="14598" width="2.21875" style="22" customWidth="1"/>
    <col min="14599" max="14599" width="10" style="22" customWidth="1"/>
    <col min="14600" max="14600" width="2.21875" style="22" customWidth="1"/>
    <col min="14601" max="14601" width="10" style="22" customWidth="1"/>
    <col min="14602" max="14602" width="3" style="22" customWidth="1"/>
    <col min="14603" max="14603" width="13.109375" style="22" customWidth="1"/>
    <col min="14604" max="14604" width="2.21875" style="22" customWidth="1"/>
    <col min="14605" max="14605" width="10" style="22" customWidth="1"/>
    <col min="14606" max="14606" width="2.21875" style="22" customWidth="1"/>
    <col min="14607" max="14607" width="10" style="22" customWidth="1"/>
    <col min="14608" max="14608" width="3" style="22" customWidth="1"/>
    <col min="14609" max="14609" width="13.109375" style="22" customWidth="1"/>
    <col min="14610" max="14610" width="2.21875" style="22" customWidth="1"/>
    <col min="14611" max="14611" width="10" style="22" customWidth="1"/>
    <col min="14612" max="14612" width="1.44140625" style="22" customWidth="1"/>
    <col min="14613" max="14613" width="10" style="22" customWidth="1"/>
    <col min="14614" max="14614" width="3" style="22" customWidth="1"/>
    <col min="14615" max="14615" width="13.88671875" style="22" customWidth="1"/>
    <col min="14616" max="14617" width="1.44140625" style="22" customWidth="1"/>
    <col min="14618" max="14618" width="13.109375" style="22" customWidth="1"/>
    <col min="14619" max="14619" width="2.21875" style="22" customWidth="1"/>
    <col min="14620" max="14620" width="11.5546875" style="22"/>
    <col min="14621" max="14621" width="3" style="22" customWidth="1"/>
    <col min="14622" max="14622" width="13.109375" style="22" customWidth="1"/>
    <col min="14623" max="14623" width="2.21875" style="22" customWidth="1"/>
    <col min="14624" max="14624" width="11.5546875" style="22"/>
    <col min="14625" max="14625" width="3" style="22" customWidth="1"/>
    <col min="14626" max="14626" width="13.109375" style="22" customWidth="1"/>
    <col min="14627" max="14627" width="2.21875" style="22" customWidth="1"/>
    <col min="14628" max="14628" width="11.5546875" style="22"/>
    <col min="14629" max="14629" width="3" style="22" customWidth="1"/>
    <col min="14630" max="14630" width="13.109375" style="22" customWidth="1"/>
    <col min="14631" max="14631" width="3" style="22" customWidth="1"/>
    <col min="14632" max="14632" width="16.21875" style="22" customWidth="1"/>
    <col min="14633" max="14633" width="2.21875" style="22" customWidth="1"/>
    <col min="14634" max="14634" width="5.33203125" style="22" customWidth="1"/>
    <col min="14635" max="14635" width="27.88671875" style="22" customWidth="1"/>
    <col min="14636" max="14636" width="8.44140625" style="22" customWidth="1"/>
    <col min="14637" max="14848" width="11.5546875" style="22"/>
    <col min="14849" max="14849" width="4.5546875" style="22" customWidth="1"/>
    <col min="14850" max="14850" width="1.44140625" style="22" customWidth="1"/>
    <col min="14851" max="14851" width="17.77734375" style="22" customWidth="1"/>
    <col min="14852" max="14852" width="3" style="22" customWidth="1"/>
    <col min="14853" max="14853" width="13.109375" style="22" customWidth="1"/>
    <col min="14854" max="14854" width="2.21875" style="22" customWidth="1"/>
    <col min="14855" max="14855" width="10" style="22" customWidth="1"/>
    <col min="14856" max="14856" width="2.21875" style="22" customWidth="1"/>
    <col min="14857" max="14857" width="10" style="22" customWidth="1"/>
    <col min="14858" max="14858" width="3" style="22" customWidth="1"/>
    <col min="14859" max="14859" width="13.109375" style="22" customWidth="1"/>
    <col min="14860" max="14860" width="2.21875" style="22" customWidth="1"/>
    <col min="14861" max="14861" width="10" style="22" customWidth="1"/>
    <col min="14862" max="14862" width="2.21875" style="22" customWidth="1"/>
    <col min="14863" max="14863" width="10" style="22" customWidth="1"/>
    <col min="14864" max="14864" width="3" style="22" customWidth="1"/>
    <col min="14865" max="14865" width="13.109375" style="22" customWidth="1"/>
    <col min="14866" max="14866" width="2.21875" style="22" customWidth="1"/>
    <col min="14867" max="14867" width="10" style="22" customWidth="1"/>
    <col min="14868" max="14868" width="1.44140625" style="22" customWidth="1"/>
    <col min="14869" max="14869" width="10" style="22" customWidth="1"/>
    <col min="14870" max="14870" width="3" style="22" customWidth="1"/>
    <col min="14871" max="14871" width="13.88671875" style="22" customWidth="1"/>
    <col min="14872" max="14873" width="1.44140625" style="22" customWidth="1"/>
    <col min="14874" max="14874" width="13.109375" style="22" customWidth="1"/>
    <col min="14875" max="14875" width="2.21875" style="22" customWidth="1"/>
    <col min="14876" max="14876" width="11.5546875" style="22"/>
    <col min="14877" max="14877" width="3" style="22" customWidth="1"/>
    <col min="14878" max="14878" width="13.109375" style="22" customWidth="1"/>
    <col min="14879" max="14879" width="2.21875" style="22" customWidth="1"/>
    <col min="14880" max="14880" width="11.5546875" style="22"/>
    <col min="14881" max="14881" width="3" style="22" customWidth="1"/>
    <col min="14882" max="14882" width="13.109375" style="22" customWidth="1"/>
    <col min="14883" max="14883" width="2.21875" style="22" customWidth="1"/>
    <col min="14884" max="14884" width="11.5546875" style="22"/>
    <col min="14885" max="14885" width="3" style="22" customWidth="1"/>
    <col min="14886" max="14886" width="13.109375" style="22" customWidth="1"/>
    <col min="14887" max="14887" width="3" style="22" customWidth="1"/>
    <col min="14888" max="14888" width="16.21875" style="22" customWidth="1"/>
    <col min="14889" max="14889" width="2.21875" style="22" customWidth="1"/>
    <col min="14890" max="14890" width="5.33203125" style="22" customWidth="1"/>
    <col min="14891" max="14891" width="27.88671875" style="22" customWidth="1"/>
    <col min="14892" max="14892" width="8.44140625" style="22" customWidth="1"/>
    <col min="14893" max="15104" width="11.5546875" style="22"/>
    <col min="15105" max="15105" width="4.5546875" style="22" customWidth="1"/>
    <col min="15106" max="15106" width="1.44140625" style="22" customWidth="1"/>
    <col min="15107" max="15107" width="17.77734375" style="22" customWidth="1"/>
    <col min="15108" max="15108" width="3" style="22" customWidth="1"/>
    <col min="15109" max="15109" width="13.109375" style="22" customWidth="1"/>
    <col min="15110" max="15110" width="2.21875" style="22" customWidth="1"/>
    <col min="15111" max="15111" width="10" style="22" customWidth="1"/>
    <col min="15112" max="15112" width="2.21875" style="22" customWidth="1"/>
    <col min="15113" max="15113" width="10" style="22" customWidth="1"/>
    <col min="15114" max="15114" width="3" style="22" customWidth="1"/>
    <col min="15115" max="15115" width="13.109375" style="22" customWidth="1"/>
    <col min="15116" max="15116" width="2.21875" style="22" customWidth="1"/>
    <col min="15117" max="15117" width="10" style="22" customWidth="1"/>
    <col min="15118" max="15118" width="2.21875" style="22" customWidth="1"/>
    <col min="15119" max="15119" width="10" style="22" customWidth="1"/>
    <col min="15120" max="15120" width="3" style="22" customWidth="1"/>
    <col min="15121" max="15121" width="13.109375" style="22" customWidth="1"/>
    <col min="15122" max="15122" width="2.21875" style="22" customWidth="1"/>
    <col min="15123" max="15123" width="10" style="22" customWidth="1"/>
    <col min="15124" max="15124" width="1.44140625" style="22" customWidth="1"/>
    <col min="15125" max="15125" width="10" style="22" customWidth="1"/>
    <col min="15126" max="15126" width="3" style="22" customWidth="1"/>
    <col min="15127" max="15127" width="13.88671875" style="22" customWidth="1"/>
    <col min="15128" max="15129" width="1.44140625" style="22" customWidth="1"/>
    <col min="15130" max="15130" width="13.109375" style="22" customWidth="1"/>
    <col min="15131" max="15131" width="2.21875" style="22" customWidth="1"/>
    <col min="15132" max="15132" width="11.5546875" style="22"/>
    <col min="15133" max="15133" width="3" style="22" customWidth="1"/>
    <col min="15134" max="15134" width="13.109375" style="22" customWidth="1"/>
    <col min="15135" max="15135" width="2.21875" style="22" customWidth="1"/>
    <col min="15136" max="15136" width="11.5546875" style="22"/>
    <col min="15137" max="15137" width="3" style="22" customWidth="1"/>
    <col min="15138" max="15138" width="13.109375" style="22" customWidth="1"/>
    <col min="15139" max="15139" width="2.21875" style="22" customWidth="1"/>
    <col min="15140" max="15140" width="11.5546875" style="22"/>
    <col min="15141" max="15141" width="3" style="22" customWidth="1"/>
    <col min="15142" max="15142" width="13.109375" style="22" customWidth="1"/>
    <col min="15143" max="15143" width="3" style="22" customWidth="1"/>
    <col min="15144" max="15144" width="16.21875" style="22" customWidth="1"/>
    <col min="15145" max="15145" width="2.21875" style="22" customWidth="1"/>
    <col min="15146" max="15146" width="5.33203125" style="22" customWidth="1"/>
    <col min="15147" max="15147" width="27.88671875" style="22" customWidth="1"/>
    <col min="15148" max="15148" width="8.44140625" style="22" customWidth="1"/>
    <col min="15149" max="15360" width="11.5546875" style="22"/>
    <col min="15361" max="15361" width="4.5546875" style="22" customWidth="1"/>
    <col min="15362" max="15362" width="1.44140625" style="22" customWidth="1"/>
    <col min="15363" max="15363" width="17.77734375" style="22" customWidth="1"/>
    <col min="15364" max="15364" width="3" style="22" customWidth="1"/>
    <col min="15365" max="15365" width="13.109375" style="22" customWidth="1"/>
    <col min="15366" max="15366" width="2.21875" style="22" customWidth="1"/>
    <col min="15367" max="15367" width="10" style="22" customWidth="1"/>
    <col min="15368" max="15368" width="2.21875" style="22" customWidth="1"/>
    <col min="15369" max="15369" width="10" style="22" customWidth="1"/>
    <col min="15370" max="15370" width="3" style="22" customWidth="1"/>
    <col min="15371" max="15371" width="13.109375" style="22" customWidth="1"/>
    <col min="15372" max="15372" width="2.21875" style="22" customWidth="1"/>
    <col min="15373" max="15373" width="10" style="22" customWidth="1"/>
    <col min="15374" max="15374" width="2.21875" style="22" customWidth="1"/>
    <col min="15375" max="15375" width="10" style="22" customWidth="1"/>
    <col min="15376" max="15376" width="3" style="22" customWidth="1"/>
    <col min="15377" max="15377" width="13.109375" style="22" customWidth="1"/>
    <col min="15378" max="15378" width="2.21875" style="22" customWidth="1"/>
    <col min="15379" max="15379" width="10" style="22" customWidth="1"/>
    <col min="15380" max="15380" width="1.44140625" style="22" customWidth="1"/>
    <col min="15381" max="15381" width="10" style="22" customWidth="1"/>
    <col min="15382" max="15382" width="3" style="22" customWidth="1"/>
    <col min="15383" max="15383" width="13.88671875" style="22" customWidth="1"/>
    <col min="15384" max="15385" width="1.44140625" style="22" customWidth="1"/>
    <col min="15386" max="15386" width="13.109375" style="22" customWidth="1"/>
    <col min="15387" max="15387" width="2.21875" style="22" customWidth="1"/>
    <col min="15388" max="15388" width="11.5546875" style="22"/>
    <col min="15389" max="15389" width="3" style="22" customWidth="1"/>
    <col min="15390" max="15390" width="13.109375" style="22" customWidth="1"/>
    <col min="15391" max="15391" width="2.21875" style="22" customWidth="1"/>
    <col min="15392" max="15392" width="11.5546875" style="22"/>
    <col min="15393" max="15393" width="3" style="22" customWidth="1"/>
    <col min="15394" max="15394" width="13.109375" style="22" customWidth="1"/>
    <col min="15395" max="15395" width="2.21875" style="22" customWidth="1"/>
    <col min="15396" max="15396" width="11.5546875" style="22"/>
    <col min="15397" max="15397" width="3" style="22" customWidth="1"/>
    <col min="15398" max="15398" width="13.109375" style="22" customWidth="1"/>
    <col min="15399" max="15399" width="3" style="22" customWidth="1"/>
    <col min="15400" max="15400" width="16.21875" style="22" customWidth="1"/>
    <col min="15401" max="15401" width="2.21875" style="22" customWidth="1"/>
    <col min="15402" max="15402" width="5.33203125" style="22" customWidth="1"/>
    <col min="15403" max="15403" width="27.88671875" style="22" customWidth="1"/>
    <col min="15404" max="15404" width="8.44140625" style="22" customWidth="1"/>
    <col min="15405" max="15616" width="11.5546875" style="22"/>
    <col min="15617" max="15617" width="4.5546875" style="22" customWidth="1"/>
    <col min="15618" max="15618" width="1.44140625" style="22" customWidth="1"/>
    <col min="15619" max="15619" width="17.77734375" style="22" customWidth="1"/>
    <col min="15620" max="15620" width="3" style="22" customWidth="1"/>
    <col min="15621" max="15621" width="13.109375" style="22" customWidth="1"/>
    <col min="15622" max="15622" width="2.21875" style="22" customWidth="1"/>
    <col min="15623" max="15623" width="10" style="22" customWidth="1"/>
    <col min="15624" max="15624" width="2.21875" style="22" customWidth="1"/>
    <col min="15625" max="15625" width="10" style="22" customWidth="1"/>
    <col min="15626" max="15626" width="3" style="22" customWidth="1"/>
    <col min="15627" max="15627" width="13.109375" style="22" customWidth="1"/>
    <col min="15628" max="15628" width="2.21875" style="22" customWidth="1"/>
    <col min="15629" max="15629" width="10" style="22" customWidth="1"/>
    <col min="15630" max="15630" width="2.21875" style="22" customWidth="1"/>
    <col min="15631" max="15631" width="10" style="22" customWidth="1"/>
    <col min="15632" max="15632" width="3" style="22" customWidth="1"/>
    <col min="15633" max="15633" width="13.109375" style="22" customWidth="1"/>
    <col min="15634" max="15634" width="2.21875" style="22" customWidth="1"/>
    <col min="15635" max="15635" width="10" style="22" customWidth="1"/>
    <col min="15636" max="15636" width="1.44140625" style="22" customWidth="1"/>
    <col min="15637" max="15637" width="10" style="22" customWidth="1"/>
    <col min="15638" max="15638" width="3" style="22" customWidth="1"/>
    <col min="15639" max="15639" width="13.88671875" style="22" customWidth="1"/>
    <col min="15640" max="15641" width="1.44140625" style="22" customWidth="1"/>
    <col min="15642" max="15642" width="13.109375" style="22" customWidth="1"/>
    <col min="15643" max="15643" width="2.21875" style="22" customWidth="1"/>
    <col min="15644" max="15644" width="11.5546875" style="22"/>
    <col min="15645" max="15645" width="3" style="22" customWidth="1"/>
    <col min="15646" max="15646" width="13.109375" style="22" customWidth="1"/>
    <col min="15647" max="15647" width="2.21875" style="22" customWidth="1"/>
    <col min="15648" max="15648" width="11.5546875" style="22"/>
    <col min="15649" max="15649" width="3" style="22" customWidth="1"/>
    <col min="15650" max="15650" width="13.109375" style="22" customWidth="1"/>
    <col min="15651" max="15651" width="2.21875" style="22" customWidth="1"/>
    <col min="15652" max="15652" width="11.5546875" style="22"/>
    <col min="15653" max="15653" width="3" style="22" customWidth="1"/>
    <col min="15654" max="15654" width="13.109375" style="22" customWidth="1"/>
    <col min="15655" max="15655" width="3" style="22" customWidth="1"/>
    <col min="15656" max="15656" width="16.21875" style="22" customWidth="1"/>
    <col min="15657" max="15657" width="2.21875" style="22" customWidth="1"/>
    <col min="15658" max="15658" width="5.33203125" style="22" customWidth="1"/>
    <col min="15659" max="15659" width="27.88671875" style="22" customWidth="1"/>
    <col min="15660" max="15660" width="8.44140625" style="22" customWidth="1"/>
    <col min="15661" max="15872" width="11.5546875" style="22"/>
    <col min="15873" max="15873" width="4.5546875" style="22" customWidth="1"/>
    <col min="15874" max="15874" width="1.44140625" style="22" customWidth="1"/>
    <col min="15875" max="15875" width="17.77734375" style="22" customWidth="1"/>
    <col min="15876" max="15876" width="3" style="22" customWidth="1"/>
    <col min="15877" max="15877" width="13.109375" style="22" customWidth="1"/>
    <col min="15878" max="15878" width="2.21875" style="22" customWidth="1"/>
    <col min="15879" max="15879" width="10" style="22" customWidth="1"/>
    <col min="15880" max="15880" width="2.21875" style="22" customWidth="1"/>
    <col min="15881" max="15881" width="10" style="22" customWidth="1"/>
    <col min="15882" max="15882" width="3" style="22" customWidth="1"/>
    <col min="15883" max="15883" width="13.109375" style="22" customWidth="1"/>
    <col min="15884" max="15884" width="2.21875" style="22" customWidth="1"/>
    <col min="15885" max="15885" width="10" style="22" customWidth="1"/>
    <col min="15886" max="15886" width="2.21875" style="22" customWidth="1"/>
    <col min="15887" max="15887" width="10" style="22" customWidth="1"/>
    <col min="15888" max="15888" width="3" style="22" customWidth="1"/>
    <col min="15889" max="15889" width="13.109375" style="22" customWidth="1"/>
    <col min="15890" max="15890" width="2.21875" style="22" customWidth="1"/>
    <col min="15891" max="15891" width="10" style="22" customWidth="1"/>
    <col min="15892" max="15892" width="1.44140625" style="22" customWidth="1"/>
    <col min="15893" max="15893" width="10" style="22" customWidth="1"/>
    <col min="15894" max="15894" width="3" style="22" customWidth="1"/>
    <col min="15895" max="15895" width="13.88671875" style="22" customWidth="1"/>
    <col min="15896" max="15897" width="1.44140625" style="22" customWidth="1"/>
    <col min="15898" max="15898" width="13.109375" style="22" customWidth="1"/>
    <col min="15899" max="15899" width="2.21875" style="22" customWidth="1"/>
    <col min="15900" max="15900" width="11.5546875" style="22"/>
    <col min="15901" max="15901" width="3" style="22" customWidth="1"/>
    <col min="15902" max="15902" width="13.109375" style="22" customWidth="1"/>
    <col min="15903" max="15903" width="2.21875" style="22" customWidth="1"/>
    <col min="15904" max="15904" width="11.5546875" style="22"/>
    <col min="15905" max="15905" width="3" style="22" customWidth="1"/>
    <col min="15906" max="15906" width="13.109375" style="22" customWidth="1"/>
    <col min="15907" max="15907" width="2.21875" style="22" customWidth="1"/>
    <col min="15908" max="15908" width="11.5546875" style="22"/>
    <col min="15909" max="15909" width="3" style="22" customWidth="1"/>
    <col min="15910" max="15910" width="13.109375" style="22" customWidth="1"/>
    <col min="15911" max="15911" width="3" style="22" customWidth="1"/>
    <col min="15912" max="15912" width="16.21875" style="22" customWidth="1"/>
    <col min="15913" max="15913" width="2.21875" style="22" customWidth="1"/>
    <col min="15914" max="15914" width="5.33203125" style="22" customWidth="1"/>
    <col min="15915" max="15915" width="27.88671875" style="22" customWidth="1"/>
    <col min="15916" max="15916" width="8.44140625" style="22" customWidth="1"/>
    <col min="15917" max="16128" width="11.5546875" style="22"/>
    <col min="16129" max="16129" width="4.5546875" style="22" customWidth="1"/>
    <col min="16130" max="16130" width="1.44140625" style="22" customWidth="1"/>
    <col min="16131" max="16131" width="17.77734375" style="22" customWidth="1"/>
    <col min="16132" max="16132" width="3" style="22" customWidth="1"/>
    <col min="16133" max="16133" width="13.109375" style="22" customWidth="1"/>
    <col min="16134" max="16134" width="2.21875" style="22" customWidth="1"/>
    <col min="16135" max="16135" width="10" style="22" customWidth="1"/>
    <col min="16136" max="16136" width="2.21875" style="22" customWidth="1"/>
    <col min="16137" max="16137" width="10" style="22" customWidth="1"/>
    <col min="16138" max="16138" width="3" style="22" customWidth="1"/>
    <col min="16139" max="16139" width="13.109375" style="22" customWidth="1"/>
    <col min="16140" max="16140" width="2.21875" style="22" customWidth="1"/>
    <col min="16141" max="16141" width="10" style="22" customWidth="1"/>
    <col min="16142" max="16142" width="2.21875" style="22" customWidth="1"/>
    <col min="16143" max="16143" width="10" style="22" customWidth="1"/>
    <col min="16144" max="16144" width="3" style="22" customWidth="1"/>
    <col min="16145" max="16145" width="13.109375" style="22" customWidth="1"/>
    <col min="16146" max="16146" width="2.21875" style="22" customWidth="1"/>
    <col min="16147" max="16147" width="10" style="22" customWidth="1"/>
    <col min="16148" max="16148" width="1.44140625" style="22" customWidth="1"/>
    <col min="16149" max="16149" width="10" style="22" customWidth="1"/>
    <col min="16150" max="16150" width="3" style="22" customWidth="1"/>
    <col min="16151" max="16151" width="13.88671875" style="22" customWidth="1"/>
    <col min="16152" max="16153" width="1.44140625" style="22" customWidth="1"/>
    <col min="16154" max="16154" width="13.109375" style="22" customWidth="1"/>
    <col min="16155" max="16155" width="2.21875" style="22" customWidth="1"/>
    <col min="16156" max="16156" width="11.5546875" style="22"/>
    <col min="16157" max="16157" width="3" style="22" customWidth="1"/>
    <col min="16158" max="16158" width="13.109375" style="22" customWidth="1"/>
    <col min="16159" max="16159" width="2.21875" style="22" customWidth="1"/>
    <col min="16160" max="16160" width="11.5546875" style="22"/>
    <col min="16161" max="16161" width="3" style="22" customWidth="1"/>
    <col min="16162" max="16162" width="13.109375" style="22" customWidth="1"/>
    <col min="16163" max="16163" width="2.21875" style="22" customWidth="1"/>
    <col min="16164" max="16164" width="11.5546875" style="22"/>
    <col min="16165" max="16165" width="3" style="22" customWidth="1"/>
    <col min="16166" max="16166" width="13.109375" style="22" customWidth="1"/>
    <col min="16167" max="16167" width="3" style="22" customWidth="1"/>
    <col min="16168" max="16168" width="16.21875" style="22" customWidth="1"/>
    <col min="16169" max="16169" width="2.21875" style="22" customWidth="1"/>
    <col min="16170" max="16170" width="5.33203125" style="22" customWidth="1"/>
    <col min="16171" max="16171" width="27.88671875" style="22" customWidth="1"/>
    <col min="16172" max="16172" width="8.44140625" style="22" customWidth="1"/>
    <col min="16173" max="16384" width="11.5546875" style="22"/>
  </cols>
  <sheetData>
    <row r="1" spans="1:44" s="20" customFormat="1" ht="10.5" customHeight="1" x14ac:dyDescent="0.3">
      <c r="C1" s="22"/>
      <c r="W1" s="23" t="s">
        <v>49</v>
      </c>
      <c r="Z1" s="50" t="s">
        <v>486</v>
      </c>
      <c r="AP1" s="23" t="s">
        <v>487</v>
      </c>
    </row>
    <row r="2" spans="1:44" s="20" customFormat="1" ht="10.5" customHeight="1" x14ac:dyDescent="0.3">
      <c r="C2" s="22"/>
      <c r="W2" s="23" t="s">
        <v>488</v>
      </c>
      <c r="Z2" s="50" t="s">
        <v>489</v>
      </c>
      <c r="AP2" s="23" t="s">
        <v>54</v>
      </c>
    </row>
    <row r="3" spans="1:44" s="20" customFormat="1" ht="10.5" customHeight="1" x14ac:dyDescent="0.3">
      <c r="C3" s="22"/>
      <c r="W3" s="23" t="s">
        <v>55</v>
      </c>
      <c r="Z3" s="26" t="s">
        <v>56</v>
      </c>
    </row>
    <row r="4" spans="1:44" ht="9.6" customHeight="1" x14ac:dyDescent="0.3"/>
    <row r="5" spans="1:44" ht="9.6" customHeight="1" x14ac:dyDescent="0.3">
      <c r="Z5" s="28" t="s">
        <v>490</v>
      </c>
      <c r="AA5" s="28"/>
      <c r="AB5" s="28"/>
      <c r="AC5" s="28"/>
      <c r="AD5" s="28"/>
      <c r="AE5" s="28"/>
      <c r="AF5" s="28"/>
      <c r="AG5" s="28"/>
      <c r="AH5" s="28"/>
      <c r="AI5" s="28"/>
      <c r="AJ5" s="28"/>
      <c r="AK5" s="28"/>
      <c r="AL5" s="28"/>
      <c r="AN5" s="31" t="s">
        <v>304</v>
      </c>
    </row>
    <row r="6" spans="1:44" ht="9.6" customHeight="1" x14ac:dyDescent="0.3"/>
    <row r="7" spans="1:44" ht="9.6" customHeight="1" x14ac:dyDescent="0.3">
      <c r="E7" s="29" t="s">
        <v>491</v>
      </c>
      <c r="F7" s="29"/>
      <c r="G7" s="29"/>
      <c r="H7" s="29"/>
      <c r="I7" s="29"/>
      <c r="Q7" s="29" t="s">
        <v>492</v>
      </c>
      <c r="R7" s="29"/>
      <c r="S7" s="29"/>
      <c r="T7" s="29"/>
      <c r="U7" s="29"/>
      <c r="AD7" s="28" t="s">
        <v>404</v>
      </c>
      <c r="AE7" s="28"/>
      <c r="AF7" s="28"/>
      <c r="AG7" s="28"/>
      <c r="AH7" s="28"/>
      <c r="AI7" s="28"/>
      <c r="AJ7" s="28"/>
      <c r="AN7" s="30" t="s">
        <v>493</v>
      </c>
    </row>
    <row r="8" spans="1:44" ht="9.6" customHeight="1" x14ac:dyDescent="0.3">
      <c r="E8" s="28" t="s">
        <v>494</v>
      </c>
      <c r="F8" s="28"/>
      <c r="G8" s="28"/>
      <c r="H8" s="28"/>
      <c r="I8" s="28"/>
      <c r="K8" s="28" t="s">
        <v>495</v>
      </c>
      <c r="L8" s="28"/>
      <c r="M8" s="28"/>
      <c r="N8" s="28"/>
      <c r="O8" s="28"/>
      <c r="Q8" s="28" t="s">
        <v>496</v>
      </c>
      <c r="R8" s="28"/>
      <c r="S8" s="28"/>
      <c r="T8" s="28"/>
      <c r="U8" s="28"/>
      <c r="AN8" s="30" t="s">
        <v>497</v>
      </c>
    </row>
    <row r="9" spans="1:44" ht="9.6" customHeight="1" x14ac:dyDescent="0.3">
      <c r="Z9" s="28" t="s">
        <v>439</v>
      </c>
      <c r="AA9" s="28"/>
      <c r="AB9" s="28"/>
      <c r="AD9" s="28" t="s">
        <v>66</v>
      </c>
      <c r="AE9" s="28"/>
      <c r="AF9" s="28"/>
      <c r="AH9" s="28" t="s">
        <v>67</v>
      </c>
      <c r="AI9" s="28"/>
      <c r="AJ9" s="28"/>
      <c r="AN9" s="31" t="s">
        <v>498</v>
      </c>
    </row>
    <row r="10" spans="1:44" ht="9.6" customHeight="1" x14ac:dyDescent="0.3">
      <c r="I10" s="30" t="s">
        <v>71</v>
      </c>
      <c r="O10" s="30" t="s">
        <v>71</v>
      </c>
      <c r="U10" s="30" t="s">
        <v>71</v>
      </c>
      <c r="AB10" s="30" t="s">
        <v>279</v>
      </c>
      <c r="AF10" s="30" t="s">
        <v>279</v>
      </c>
      <c r="AJ10" s="30" t="s">
        <v>279</v>
      </c>
      <c r="AL10" s="30" t="s">
        <v>416</v>
      </c>
    </row>
    <row r="11" spans="1:44" ht="9.6" customHeight="1" x14ac:dyDescent="0.3">
      <c r="A11" s="31" t="s">
        <v>78</v>
      </c>
      <c r="C11" s="31" t="s">
        <v>80</v>
      </c>
      <c r="E11" s="31" t="s">
        <v>81</v>
      </c>
      <c r="G11" s="31" t="s">
        <v>442</v>
      </c>
      <c r="I11" s="31" t="s">
        <v>87</v>
      </c>
      <c r="K11" s="31" t="s">
        <v>81</v>
      </c>
      <c r="M11" s="31" t="s">
        <v>442</v>
      </c>
      <c r="O11" s="31" t="s">
        <v>87</v>
      </c>
      <c r="Q11" s="31" t="s">
        <v>81</v>
      </c>
      <c r="S11" s="31" t="s">
        <v>442</v>
      </c>
      <c r="U11" s="31" t="s">
        <v>87</v>
      </c>
      <c r="W11" s="31" t="s">
        <v>72</v>
      </c>
      <c r="Z11" s="31" t="s">
        <v>81</v>
      </c>
      <c r="AB11" s="31" t="s">
        <v>380</v>
      </c>
      <c r="AD11" s="31" t="s">
        <v>81</v>
      </c>
      <c r="AF11" s="31" t="s">
        <v>380</v>
      </c>
      <c r="AH11" s="31" t="s">
        <v>81</v>
      </c>
      <c r="AJ11" s="31" t="s">
        <v>380</v>
      </c>
      <c r="AL11" s="31" t="s">
        <v>425</v>
      </c>
      <c r="AN11" s="31" t="s">
        <v>317</v>
      </c>
      <c r="AP11" s="31" t="s">
        <v>78</v>
      </c>
    </row>
    <row r="12" spans="1:44" ht="8.85" customHeight="1" x14ac:dyDescent="0.3"/>
    <row r="13" spans="1:44" ht="8.85" customHeight="1" x14ac:dyDescent="0.3">
      <c r="B13" s="22" t="s">
        <v>289</v>
      </c>
    </row>
    <row r="14" spans="1:44" ht="8.85" customHeight="1" x14ac:dyDescent="0.3">
      <c r="A14" s="22">
        <v>1</v>
      </c>
      <c r="B14" s="33"/>
      <c r="C14" s="22" t="s">
        <v>91</v>
      </c>
      <c r="D14" s="33"/>
      <c r="E14" s="82">
        <v>25587095</v>
      </c>
      <c r="F14" s="33"/>
      <c r="G14" s="83">
        <f>(E14/$AR14)</f>
        <v>158.87671530580565</v>
      </c>
      <c r="H14" s="33"/>
      <c r="I14" s="84">
        <f>IF(G$60,G14/G$60*100,0)</f>
        <v>85.44948084163488</v>
      </c>
      <c r="J14" s="82"/>
      <c r="K14" s="82">
        <v>3614988</v>
      </c>
      <c r="L14" s="33"/>
      <c r="M14" s="83">
        <f>(K14/$AR14)</f>
        <v>22.446370692331573</v>
      </c>
      <c r="N14" s="33"/>
      <c r="O14" s="84">
        <f>IF(M$60,M14/M$60*100,0)</f>
        <v>24.512238702905812</v>
      </c>
      <c r="P14" s="33"/>
      <c r="Q14" s="82">
        <v>9902100</v>
      </c>
      <c r="R14" s="33"/>
      <c r="S14" s="83">
        <f>(Q14/$AR14)</f>
        <v>61.484632101831728</v>
      </c>
      <c r="T14" s="33"/>
      <c r="U14" s="84">
        <f>IF(S$60,S14/S$60*100,0)</f>
        <v>106.68209316989308</v>
      </c>
      <c r="V14" s="33"/>
      <c r="W14" s="82">
        <f t="shared" ref="W14:W57" si="0">(E14+K14+Q14)</f>
        <v>39104183</v>
      </c>
      <c r="X14" s="33"/>
      <c r="Y14" s="33"/>
      <c r="Z14" s="82">
        <v>8529267</v>
      </c>
      <c r="AA14" s="33"/>
      <c r="AB14" s="84">
        <f t="shared" ref="AB14:AB57" si="1">IF($W14,Z14/$W14*100,0)</f>
        <v>21.811648641271958</v>
      </c>
      <c r="AC14" s="33"/>
      <c r="AD14" s="82">
        <v>0</v>
      </c>
      <c r="AE14" s="33"/>
      <c r="AF14" s="84">
        <f t="shared" ref="AF14:AF57" si="2">IF($W14,AD14/$W14*100,0)</f>
        <v>0</v>
      </c>
      <c r="AG14" s="33"/>
      <c r="AH14" s="82">
        <v>0</v>
      </c>
      <c r="AI14" s="33"/>
      <c r="AJ14" s="84">
        <f t="shared" ref="AJ14:AJ57" si="3">IF($W14,AH14/$W14*100,0)</f>
        <v>0</v>
      </c>
      <c r="AK14" s="33"/>
      <c r="AL14" s="82">
        <v>12655580</v>
      </c>
      <c r="AM14" s="33"/>
      <c r="AN14" s="82">
        <v>42645.25</v>
      </c>
      <c r="AO14" s="33"/>
      <c r="AP14" s="22">
        <v>1</v>
      </c>
      <c r="AQ14" s="33"/>
      <c r="AR14" s="88">
        <v>161050</v>
      </c>
    </row>
    <row r="15" spans="1:44" ht="8.85" customHeight="1" x14ac:dyDescent="0.3">
      <c r="A15" s="22">
        <v>2</v>
      </c>
      <c r="B15" s="33"/>
      <c r="C15" s="22" t="s">
        <v>92</v>
      </c>
      <c r="D15" s="33"/>
      <c r="E15" s="88">
        <v>10094858</v>
      </c>
      <c r="F15" s="33"/>
      <c r="G15" s="84">
        <f>(E15/$AR15)</f>
        <v>598.14291639509395</v>
      </c>
      <c r="H15" s="33"/>
      <c r="I15" s="84">
        <f>IF(G$60,G15/G$60*100,0)</f>
        <v>321.70228076961325</v>
      </c>
      <c r="J15" s="82"/>
      <c r="K15" s="88">
        <v>7988554</v>
      </c>
      <c r="L15" s="33"/>
      <c r="M15" s="84">
        <f>(K15/$AR15)</f>
        <v>473.33969307341351</v>
      </c>
      <c r="N15" s="33"/>
      <c r="O15" s="84">
        <f>IF(M$60,M15/M$60*100,0)</f>
        <v>516.90385511362524</v>
      </c>
      <c r="P15" s="33"/>
      <c r="Q15" s="88">
        <v>264599</v>
      </c>
      <c r="R15" s="33"/>
      <c r="S15" s="84">
        <f>(Q15/$AR15)</f>
        <v>15.67808259761806</v>
      </c>
      <c r="T15" s="33"/>
      <c r="U15" s="84">
        <f>IF(S$60,S15/S$60*100,0)</f>
        <v>27.203068656802458</v>
      </c>
      <c r="V15" s="33"/>
      <c r="W15" s="88">
        <f t="shared" si="0"/>
        <v>18348011</v>
      </c>
      <c r="X15" s="33"/>
      <c r="Y15" s="33"/>
      <c r="Z15" s="88">
        <v>4866010</v>
      </c>
      <c r="AA15" s="33"/>
      <c r="AB15" s="84">
        <f t="shared" si="1"/>
        <v>26.520640302646431</v>
      </c>
      <c r="AC15" s="33"/>
      <c r="AD15" s="88">
        <v>4772836</v>
      </c>
      <c r="AE15" s="33"/>
      <c r="AF15" s="84">
        <f t="shared" si="2"/>
        <v>26.012825041362792</v>
      </c>
      <c r="AG15" s="33"/>
      <c r="AH15" s="88">
        <v>0</v>
      </c>
      <c r="AI15" s="33"/>
      <c r="AJ15" s="84">
        <f t="shared" si="3"/>
        <v>0</v>
      </c>
      <c r="AK15" s="33"/>
      <c r="AL15" s="88">
        <v>5600072</v>
      </c>
      <c r="AM15" s="33"/>
      <c r="AN15" s="88">
        <v>80150.85000000002</v>
      </c>
      <c r="AO15" s="33"/>
      <c r="AP15" s="22">
        <v>2</v>
      </c>
      <c r="AQ15" s="33"/>
      <c r="AR15" s="88">
        <v>16877</v>
      </c>
    </row>
    <row r="16" spans="1:44" ht="8.85" customHeight="1" x14ac:dyDescent="0.3">
      <c r="A16" s="22">
        <v>3</v>
      </c>
      <c r="B16" s="33"/>
      <c r="C16" s="22" t="s">
        <v>94</v>
      </c>
      <c r="D16" s="33"/>
      <c r="E16" s="88">
        <v>1224769</v>
      </c>
      <c r="F16" s="33"/>
      <c r="G16" s="84">
        <f>(E16/$AR16)</f>
        <v>192.84663832467328</v>
      </c>
      <c r="H16" s="33"/>
      <c r="I16" s="84">
        <f>IF(G$60,G16/G$60*100,0)</f>
        <v>103.71969923459075</v>
      </c>
      <c r="J16" s="82"/>
      <c r="K16" s="88">
        <v>697563</v>
      </c>
      <c r="L16" s="33"/>
      <c r="M16" s="84">
        <f>(K16/$AR16)</f>
        <v>109.83514407179972</v>
      </c>
      <c r="N16" s="33"/>
      <c r="O16" s="84">
        <f>IF(M$60,M16/M$60*100,0)</f>
        <v>119.94390123726264</v>
      </c>
      <c r="P16" s="33"/>
      <c r="Q16" s="88">
        <v>649343</v>
      </c>
      <c r="R16" s="33"/>
      <c r="S16" s="84">
        <f>(Q16/$AR16)</f>
        <v>102.24263895449535</v>
      </c>
      <c r="T16" s="33"/>
      <c r="U16" s="84">
        <f>IF(S$60,S16/S$60*100,0)</f>
        <v>177.40138245950828</v>
      </c>
      <c r="V16" s="33"/>
      <c r="W16" s="88">
        <f t="shared" si="0"/>
        <v>2571675</v>
      </c>
      <c r="X16" s="33"/>
      <c r="Y16" s="33"/>
      <c r="Z16" s="88">
        <v>1257322</v>
      </c>
      <c r="AA16" s="33"/>
      <c r="AB16" s="84">
        <f t="shared" si="1"/>
        <v>48.89117015174935</v>
      </c>
      <c r="AC16" s="33"/>
      <c r="AD16" s="88">
        <v>0</v>
      </c>
      <c r="AE16" s="33"/>
      <c r="AF16" s="84">
        <f t="shared" si="2"/>
        <v>0</v>
      </c>
      <c r="AG16" s="33"/>
      <c r="AH16" s="88">
        <v>0</v>
      </c>
      <c r="AI16" s="33"/>
      <c r="AJ16" s="84">
        <f t="shared" si="3"/>
        <v>0</v>
      </c>
      <c r="AK16" s="33"/>
      <c r="AL16" s="88">
        <v>692394</v>
      </c>
      <c r="AM16" s="33"/>
      <c r="AN16" s="88">
        <v>0</v>
      </c>
      <c r="AO16" s="33"/>
      <c r="AP16" s="22">
        <v>3</v>
      </c>
      <c r="AQ16" s="33"/>
      <c r="AR16" s="88">
        <v>6351</v>
      </c>
    </row>
    <row r="17" spans="1:44" ht="8.85" customHeight="1" x14ac:dyDescent="0.3">
      <c r="A17" s="22">
        <v>4</v>
      </c>
      <c r="B17" s="33"/>
      <c r="C17" s="22" t="s">
        <v>95</v>
      </c>
      <c r="D17" s="33"/>
      <c r="E17" s="88">
        <v>6510025</v>
      </c>
      <c r="F17" s="33"/>
      <c r="G17" s="84">
        <f>(E17/$AR17)</f>
        <v>132.10009942980054</v>
      </c>
      <c r="H17" s="33"/>
      <c r="I17" s="84">
        <f>IF(G$60,G17/G$60*100,0)</f>
        <v>71.048075822047934</v>
      </c>
      <c r="J17" s="82"/>
      <c r="K17" s="88">
        <v>2202350</v>
      </c>
      <c r="L17" s="33"/>
      <c r="M17" s="84">
        <f>(K17/$AR17)</f>
        <v>44.689636979769077</v>
      </c>
      <c r="N17" s="33"/>
      <c r="O17" s="84">
        <f>IF(M$60,M17/M$60*100,0)</f>
        <v>48.802680139669349</v>
      </c>
      <c r="P17" s="33"/>
      <c r="Q17" s="88">
        <v>2657380</v>
      </c>
      <c r="R17" s="33"/>
      <c r="S17" s="84">
        <f>(Q17/$AR17)</f>
        <v>53.923012925874069</v>
      </c>
      <c r="T17" s="33"/>
      <c r="U17" s="84">
        <f>IF(S$60,S17/S$60*100,0)</f>
        <v>93.561914454198487</v>
      </c>
      <c r="V17" s="33"/>
      <c r="W17" s="88">
        <f t="shared" si="0"/>
        <v>11369755</v>
      </c>
      <c r="X17" s="33"/>
      <c r="Y17" s="33"/>
      <c r="Z17" s="88">
        <v>4206501</v>
      </c>
      <c r="AA17" s="33"/>
      <c r="AB17" s="84">
        <f t="shared" si="1"/>
        <v>36.997287980259905</v>
      </c>
      <c r="AC17" s="33"/>
      <c r="AD17" s="88">
        <v>0</v>
      </c>
      <c r="AE17" s="33"/>
      <c r="AF17" s="84">
        <f t="shared" si="2"/>
        <v>0</v>
      </c>
      <c r="AG17" s="33"/>
      <c r="AH17" s="88">
        <v>0</v>
      </c>
      <c r="AI17" s="33"/>
      <c r="AJ17" s="84">
        <f t="shared" si="3"/>
        <v>0</v>
      </c>
      <c r="AK17" s="33"/>
      <c r="AL17" s="88">
        <v>1393633</v>
      </c>
      <c r="AM17" s="33"/>
      <c r="AN17" s="88">
        <v>8827.8499999999985</v>
      </c>
      <c r="AO17" s="33"/>
      <c r="AP17" s="22">
        <v>4</v>
      </c>
      <c r="AQ17" s="33"/>
      <c r="AR17" s="88">
        <v>49281</v>
      </c>
    </row>
    <row r="18" spans="1:44" ht="8.85" customHeight="1" x14ac:dyDescent="0.3">
      <c r="A18" s="22">
        <v>5</v>
      </c>
      <c r="B18" s="33"/>
      <c r="C18" s="22" t="s">
        <v>96</v>
      </c>
      <c r="D18" s="33"/>
      <c r="E18" s="88">
        <v>40340291</v>
      </c>
      <c r="F18" s="33"/>
      <c r="G18" s="84">
        <f>(E18/$AR18)</f>
        <v>165.41855019928815</v>
      </c>
      <c r="H18" s="33"/>
      <c r="I18" s="84">
        <f>IF(G$60,G18/G$60*100,0)</f>
        <v>88.967909544820344</v>
      </c>
      <c r="J18" s="82"/>
      <c r="K18" s="88">
        <v>32460966</v>
      </c>
      <c r="L18" s="33"/>
      <c r="M18" s="84">
        <f>(K18/$AR18)</f>
        <v>133.10875555628454</v>
      </c>
      <c r="N18" s="33"/>
      <c r="O18" s="84">
        <f>IF(M$60,M18/M$60*100,0)</f>
        <v>145.3595164387562</v>
      </c>
      <c r="P18" s="33"/>
      <c r="Q18" s="88">
        <v>3382778</v>
      </c>
      <c r="R18" s="33"/>
      <c r="S18" s="84">
        <f>(Q18/$AR18)</f>
        <v>13.871348434398937</v>
      </c>
      <c r="T18" s="33"/>
      <c r="U18" s="84">
        <f>IF(S$60,S18/S$60*100,0)</f>
        <v>24.068201036312477</v>
      </c>
      <c r="V18" s="33"/>
      <c r="W18" s="88">
        <f t="shared" si="0"/>
        <v>76184035</v>
      </c>
      <c r="X18" s="33"/>
      <c r="Y18" s="33"/>
      <c r="Z18" s="88">
        <v>35948646</v>
      </c>
      <c r="AA18" s="33"/>
      <c r="AB18" s="84">
        <f t="shared" si="1"/>
        <v>47.18658705856155</v>
      </c>
      <c r="AC18" s="33"/>
      <c r="AD18" s="88">
        <v>0</v>
      </c>
      <c r="AE18" s="33"/>
      <c r="AF18" s="84">
        <f t="shared" si="2"/>
        <v>0</v>
      </c>
      <c r="AG18" s="33"/>
      <c r="AH18" s="88">
        <v>0</v>
      </c>
      <c r="AI18" s="33"/>
      <c r="AJ18" s="84">
        <f t="shared" si="3"/>
        <v>0</v>
      </c>
      <c r="AK18" s="33"/>
      <c r="AL18" s="88">
        <v>16164931</v>
      </c>
      <c r="AM18" s="33"/>
      <c r="AN18" s="88">
        <v>2867441.1099999994</v>
      </c>
      <c r="AO18" s="33"/>
      <c r="AP18" s="22">
        <v>5</v>
      </c>
      <c r="AQ18" s="33"/>
      <c r="AR18" s="88">
        <v>243868</v>
      </c>
    </row>
    <row r="19" spans="1:44" ht="8.85" customHeight="1" x14ac:dyDescent="0.3">
      <c r="A19" s="41"/>
      <c r="B19" s="33"/>
      <c r="D19" s="33"/>
      <c r="E19" s="33"/>
      <c r="F19" s="33"/>
      <c r="G19" s="33"/>
      <c r="H19" s="33"/>
      <c r="I19" s="33"/>
      <c r="J19" s="33"/>
      <c r="K19" s="33"/>
      <c r="L19" s="33"/>
      <c r="M19" s="84"/>
      <c r="N19" s="33"/>
      <c r="O19" s="84"/>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41"/>
      <c r="AQ19" s="33"/>
      <c r="AR19" s="33"/>
    </row>
    <row r="20" spans="1:44" ht="8.85" customHeight="1" x14ac:dyDescent="0.3">
      <c r="A20" s="22">
        <v>6</v>
      </c>
      <c r="B20" s="33"/>
      <c r="C20" s="22" t="s">
        <v>97</v>
      </c>
      <c r="D20" s="33"/>
      <c r="E20" s="88">
        <v>2611059</v>
      </c>
      <c r="F20" s="33"/>
      <c r="G20" s="84">
        <f>(E20/$AR20)</f>
        <v>148.67663136317049</v>
      </c>
      <c r="H20" s="33"/>
      <c r="I20" s="84">
        <f>IF(G$60,G20/G$60*100,0)</f>
        <v>79.963517239217552</v>
      </c>
      <c r="J20" s="82"/>
      <c r="K20" s="88">
        <v>1357892</v>
      </c>
      <c r="L20" s="33"/>
      <c r="M20" s="84">
        <f>(K20/$AR20)</f>
        <v>77.319895228333905</v>
      </c>
      <c r="N20" s="33"/>
      <c r="O20" s="84">
        <f>IF(M$60,M20/M$60*100,0)</f>
        <v>84.436087878031913</v>
      </c>
      <c r="P20" s="33"/>
      <c r="Q20" s="88">
        <v>588453</v>
      </c>
      <c r="R20" s="33"/>
      <c r="S20" s="84">
        <f>(Q20/$AR20)</f>
        <v>33.507174581482744</v>
      </c>
      <c r="T20" s="33"/>
      <c r="U20" s="84">
        <f>IF(S$60,S20/S$60*100,0)</f>
        <v>58.138357478357939</v>
      </c>
      <c r="V20" s="33"/>
      <c r="W20" s="88">
        <f t="shared" si="0"/>
        <v>4557404</v>
      </c>
      <c r="X20" s="33"/>
      <c r="Y20" s="33"/>
      <c r="Z20" s="88">
        <v>2743998</v>
      </c>
      <c r="AA20" s="33"/>
      <c r="AB20" s="84">
        <f t="shared" si="1"/>
        <v>60.209671997479262</v>
      </c>
      <c r="AC20" s="33"/>
      <c r="AD20" s="88">
        <v>0</v>
      </c>
      <c r="AE20" s="33"/>
      <c r="AF20" s="84">
        <f t="shared" si="2"/>
        <v>0</v>
      </c>
      <c r="AG20" s="33"/>
      <c r="AH20" s="88">
        <v>0</v>
      </c>
      <c r="AI20" s="33"/>
      <c r="AJ20" s="84">
        <f t="shared" si="3"/>
        <v>0</v>
      </c>
      <c r="AK20" s="33"/>
      <c r="AL20" s="88">
        <v>1973182</v>
      </c>
      <c r="AM20" s="33"/>
      <c r="AN20" s="88">
        <v>1696795.26</v>
      </c>
      <c r="AO20" s="33"/>
      <c r="AP20" s="22">
        <v>6</v>
      </c>
      <c r="AQ20" s="33"/>
      <c r="AR20" s="88">
        <v>17562</v>
      </c>
    </row>
    <row r="21" spans="1:44" ht="8.85" customHeight="1" x14ac:dyDescent="0.3">
      <c r="A21" s="22">
        <v>7</v>
      </c>
      <c r="B21" s="33"/>
      <c r="C21" s="22" t="s">
        <v>98</v>
      </c>
      <c r="D21" s="33"/>
      <c r="E21" s="88">
        <v>2024765</v>
      </c>
      <c r="F21" s="33"/>
      <c r="G21" s="84">
        <f>(E21/$AR21)</f>
        <v>354.2276067179846</v>
      </c>
      <c r="H21" s="33"/>
      <c r="I21" s="84">
        <f>IF(G$60,G21/G$60*100,0)</f>
        <v>190.5160553927976</v>
      </c>
      <c r="J21" s="82"/>
      <c r="K21" s="88">
        <v>1717032</v>
      </c>
      <c r="L21" s="33"/>
      <c r="M21" s="84">
        <f>(K21/$AR21)</f>
        <v>300.39048285514343</v>
      </c>
      <c r="N21" s="33"/>
      <c r="O21" s="84">
        <f>IF(M$60,M21/M$60*100,0)</f>
        <v>328.03713886547996</v>
      </c>
      <c r="P21" s="33"/>
      <c r="Q21" s="88">
        <v>588711</v>
      </c>
      <c r="R21" s="33"/>
      <c r="S21" s="84">
        <f>(Q21/$AR21)</f>
        <v>102.99352694191742</v>
      </c>
      <c r="T21" s="33"/>
      <c r="U21" s="84">
        <f>IF(S$60,S21/S$60*100,0)</f>
        <v>178.70424952556868</v>
      </c>
      <c r="V21" s="33"/>
      <c r="W21" s="88">
        <f t="shared" si="0"/>
        <v>4330508</v>
      </c>
      <c r="X21" s="33"/>
      <c r="Y21" s="33"/>
      <c r="Z21" s="88">
        <v>1438608</v>
      </c>
      <c r="AA21" s="33"/>
      <c r="AB21" s="84">
        <f t="shared" si="1"/>
        <v>33.220305793223339</v>
      </c>
      <c r="AC21" s="33"/>
      <c r="AD21" s="88">
        <v>0</v>
      </c>
      <c r="AE21" s="33"/>
      <c r="AF21" s="84">
        <f t="shared" si="2"/>
        <v>0</v>
      </c>
      <c r="AG21" s="33"/>
      <c r="AH21" s="88">
        <v>0</v>
      </c>
      <c r="AI21" s="33"/>
      <c r="AJ21" s="84">
        <f t="shared" si="3"/>
        <v>0</v>
      </c>
      <c r="AK21" s="33"/>
      <c r="AL21" s="88">
        <v>1701648</v>
      </c>
      <c r="AM21" s="33"/>
      <c r="AN21" s="88">
        <v>1387.4</v>
      </c>
      <c r="AO21" s="33"/>
      <c r="AP21" s="22">
        <v>7</v>
      </c>
      <c r="AQ21" s="33"/>
      <c r="AR21" s="88">
        <v>5716</v>
      </c>
    </row>
    <row r="22" spans="1:44" ht="8.85" customHeight="1" x14ac:dyDescent="0.3">
      <c r="A22" s="22">
        <v>8</v>
      </c>
      <c r="B22" s="33"/>
      <c r="C22" s="22" t="s">
        <v>99</v>
      </c>
      <c r="D22" s="33"/>
      <c r="E22" s="88">
        <v>11213197</v>
      </c>
      <c r="F22" s="33"/>
      <c r="G22" s="84">
        <f>(E22/$AR22)</f>
        <v>276.25516136979553</v>
      </c>
      <c r="H22" s="33"/>
      <c r="I22" s="84">
        <f>IF(G$60,G22/G$60*100,0)</f>
        <v>148.57973412551092</v>
      </c>
      <c r="J22" s="82"/>
      <c r="K22" s="88">
        <v>3672446</v>
      </c>
      <c r="L22" s="33"/>
      <c r="M22" s="84">
        <f>(K22/$AR22)</f>
        <v>90.476619857107664</v>
      </c>
      <c r="N22" s="33"/>
      <c r="O22" s="84">
        <f>IF(M$60,M22/M$60*100,0)</f>
        <v>98.8037012026697</v>
      </c>
      <c r="P22" s="33"/>
      <c r="Q22" s="88">
        <v>10321355</v>
      </c>
      <c r="R22" s="33"/>
      <c r="S22" s="84">
        <f>(Q22/$AR22)</f>
        <v>254.28319783197833</v>
      </c>
      <c r="T22" s="33"/>
      <c r="U22" s="84">
        <f>IF(S$60,S22/S$60*100,0)</f>
        <v>441.20722325735915</v>
      </c>
      <c r="V22" s="33"/>
      <c r="W22" s="88">
        <f t="shared" si="0"/>
        <v>25206998</v>
      </c>
      <c r="X22" s="33"/>
      <c r="Y22" s="33"/>
      <c r="Z22" s="88">
        <v>11079145</v>
      </c>
      <c r="AA22" s="33"/>
      <c r="AB22" s="84">
        <f t="shared" si="1"/>
        <v>43.952655528436985</v>
      </c>
      <c r="AC22" s="33"/>
      <c r="AD22" s="88">
        <v>4187790</v>
      </c>
      <c r="AE22" s="33"/>
      <c r="AF22" s="84">
        <f t="shared" si="2"/>
        <v>16.613600715166481</v>
      </c>
      <c r="AG22" s="33"/>
      <c r="AH22" s="88">
        <v>0</v>
      </c>
      <c r="AI22" s="33"/>
      <c r="AJ22" s="84">
        <f t="shared" si="3"/>
        <v>0</v>
      </c>
      <c r="AK22" s="33"/>
      <c r="AL22" s="88">
        <v>3583810</v>
      </c>
      <c r="AM22" s="33"/>
      <c r="AN22" s="88">
        <v>13881.61</v>
      </c>
      <c r="AO22" s="33"/>
      <c r="AP22" s="22">
        <v>8</v>
      </c>
      <c r="AQ22" s="33"/>
      <c r="AR22" s="88">
        <v>40590</v>
      </c>
    </row>
    <row r="23" spans="1:44" ht="8.85" customHeight="1" x14ac:dyDescent="0.3">
      <c r="A23" s="22">
        <v>9</v>
      </c>
      <c r="B23" s="33"/>
      <c r="C23" s="22" t="s">
        <v>100</v>
      </c>
      <c r="D23" s="33"/>
      <c r="E23" s="88">
        <v>1765145</v>
      </c>
      <c r="F23" s="33"/>
      <c r="G23" s="84">
        <f>(E23/$AR23)</f>
        <v>319.13668414391611</v>
      </c>
      <c r="H23" s="33"/>
      <c r="I23" s="84">
        <f>IF(G$60,G23/G$60*100,0)</f>
        <v>171.64292404414999</v>
      </c>
      <c r="J23" s="82"/>
      <c r="K23" s="88">
        <v>754693</v>
      </c>
      <c r="L23" s="33"/>
      <c r="M23" s="84">
        <f>(K23/$AR23)</f>
        <v>136.44783945037065</v>
      </c>
      <c r="N23" s="33"/>
      <c r="O23" s="84">
        <f>IF(M$60,M23/M$60*100,0)</f>
        <v>149.00591534140059</v>
      </c>
      <c r="P23" s="33"/>
      <c r="Q23" s="88">
        <v>540479</v>
      </c>
      <c r="R23" s="33"/>
      <c r="S23" s="84">
        <f>(Q23/$AR23)</f>
        <v>97.718134152956068</v>
      </c>
      <c r="T23" s="33"/>
      <c r="U23" s="84">
        <f>IF(S$60,S23/S$60*100,0)</f>
        <v>169.55090623016346</v>
      </c>
      <c r="V23" s="33"/>
      <c r="W23" s="88">
        <f t="shared" si="0"/>
        <v>3060317</v>
      </c>
      <c r="X23" s="33"/>
      <c r="Y23" s="33"/>
      <c r="Z23" s="88">
        <v>1152675</v>
      </c>
      <c r="AA23" s="33"/>
      <c r="AB23" s="84">
        <f t="shared" si="1"/>
        <v>37.665215727651741</v>
      </c>
      <c r="AC23" s="33"/>
      <c r="AD23" s="88">
        <v>0</v>
      </c>
      <c r="AE23" s="33"/>
      <c r="AF23" s="84">
        <f t="shared" si="2"/>
        <v>0</v>
      </c>
      <c r="AG23" s="33"/>
      <c r="AH23" s="88">
        <v>0</v>
      </c>
      <c r="AI23" s="33"/>
      <c r="AJ23" s="84">
        <f t="shared" si="3"/>
        <v>0</v>
      </c>
      <c r="AK23" s="33"/>
      <c r="AL23" s="88">
        <v>803213</v>
      </c>
      <c r="AM23" s="33"/>
      <c r="AN23" s="88">
        <v>79167.69</v>
      </c>
      <c r="AO23" s="33"/>
      <c r="AP23" s="22">
        <v>9</v>
      </c>
      <c r="AQ23" s="33"/>
      <c r="AR23" s="88">
        <v>5531</v>
      </c>
    </row>
    <row r="24" spans="1:44" ht="8.85" customHeight="1" x14ac:dyDescent="0.3">
      <c r="A24" s="22">
        <v>10</v>
      </c>
      <c r="B24" s="33"/>
      <c r="C24" s="22" t="s">
        <v>101</v>
      </c>
      <c r="D24" s="33"/>
      <c r="E24" s="88">
        <v>6876820</v>
      </c>
      <c r="F24" s="33"/>
      <c r="G24" s="84">
        <f>(E24/$AR24)</f>
        <v>280.09204952753339</v>
      </c>
      <c r="H24" s="33"/>
      <c r="I24" s="84">
        <f>IF(G$60,G24/G$60*100,0)</f>
        <v>150.64334741519315</v>
      </c>
      <c r="J24" s="82"/>
      <c r="K24" s="88">
        <v>2884284</v>
      </c>
      <c r="L24" s="33"/>
      <c r="M24" s="84">
        <f>(K24/$AR24)</f>
        <v>117.47653958944281</v>
      </c>
      <c r="N24" s="33"/>
      <c r="O24" s="84">
        <f>IF(M$60,M24/M$60*100,0)</f>
        <v>128.28857813488568</v>
      </c>
      <c r="P24" s="33"/>
      <c r="Q24" s="88">
        <v>2697767</v>
      </c>
      <c r="R24" s="33"/>
      <c r="S24" s="84">
        <f>(Q24/$AR24)</f>
        <v>109.87972466601499</v>
      </c>
      <c r="T24" s="33"/>
      <c r="U24" s="84">
        <f>IF(S$60,S24/S$60*100,0)</f>
        <v>190.65250329362848</v>
      </c>
      <c r="V24" s="33"/>
      <c r="W24" s="88">
        <f t="shared" si="0"/>
        <v>12458871</v>
      </c>
      <c r="X24" s="33"/>
      <c r="Y24" s="33"/>
      <c r="Z24" s="88">
        <v>2787324</v>
      </c>
      <c r="AA24" s="33"/>
      <c r="AB24" s="84">
        <f t="shared" si="1"/>
        <v>22.372203709308813</v>
      </c>
      <c r="AC24" s="33"/>
      <c r="AD24" s="88">
        <v>0</v>
      </c>
      <c r="AE24" s="33"/>
      <c r="AF24" s="84">
        <f t="shared" si="2"/>
        <v>0</v>
      </c>
      <c r="AG24" s="33"/>
      <c r="AH24" s="88">
        <v>0</v>
      </c>
      <c r="AI24" s="33"/>
      <c r="AJ24" s="84">
        <f t="shared" si="3"/>
        <v>0</v>
      </c>
      <c r="AK24" s="33"/>
      <c r="AL24" s="88">
        <v>61579</v>
      </c>
      <c r="AM24" s="33"/>
      <c r="AN24" s="88">
        <v>1357239.9800000002</v>
      </c>
      <c r="AO24" s="33"/>
      <c r="AP24" s="22">
        <v>10</v>
      </c>
      <c r="AQ24" s="33"/>
      <c r="AR24" s="88">
        <v>24552</v>
      </c>
    </row>
    <row r="25" spans="1:44" ht="8.85" customHeight="1" x14ac:dyDescent="0.3">
      <c r="A25" s="41"/>
      <c r="B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41"/>
      <c r="AQ25" s="33"/>
      <c r="AR25" s="33"/>
    </row>
    <row r="26" spans="1:44" ht="8.85" customHeight="1" x14ac:dyDescent="0.3">
      <c r="A26" s="22">
        <v>11</v>
      </c>
      <c r="B26" s="33"/>
      <c r="C26" s="22" t="s">
        <v>102</v>
      </c>
      <c r="D26" s="33"/>
      <c r="E26" s="88">
        <v>4101608</v>
      </c>
      <c r="F26" s="33"/>
      <c r="G26" s="84">
        <f>(E26/$AR26)</f>
        <v>283.65200553250344</v>
      </c>
      <c r="H26" s="33"/>
      <c r="I26" s="84">
        <f>IF(G$60,G26/G$60*100,0)</f>
        <v>152.55801686098471</v>
      </c>
      <c r="J26" s="82"/>
      <c r="K26" s="88">
        <v>1105547</v>
      </c>
      <c r="L26" s="33"/>
      <c r="M26" s="84">
        <f>(K26/$AR26)</f>
        <v>76.455532503457817</v>
      </c>
      <c r="N26" s="33"/>
      <c r="O26" s="84">
        <f>IF(M$60,M26/M$60*100,0)</f>
        <v>83.492172902712753</v>
      </c>
      <c r="P26" s="33"/>
      <c r="Q26" s="88">
        <v>1317197</v>
      </c>
      <c r="R26" s="33"/>
      <c r="S26" s="84">
        <f>(Q26/$AR26)</f>
        <v>91.092461964038733</v>
      </c>
      <c r="T26" s="33"/>
      <c r="U26" s="84">
        <f>IF(S$60,S26/S$60*100,0)</f>
        <v>158.05469077585988</v>
      </c>
      <c r="V26" s="33"/>
      <c r="W26" s="88">
        <f t="shared" si="0"/>
        <v>6524352</v>
      </c>
      <c r="X26" s="33"/>
      <c r="Y26" s="33"/>
      <c r="Z26" s="88">
        <v>1166354</v>
      </c>
      <c r="AA26" s="33"/>
      <c r="AB26" s="84">
        <f t="shared" si="1"/>
        <v>17.876932452448919</v>
      </c>
      <c r="AC26" s="33"/>
      <c r="AD26" s="88">
        <v>0</v>
      </c>
      <c r="AE26" s="33"/>
      <c r="AF26" s="84">
        <f t="shared" si="2"/>
        <v>0</v>
      </c>
      <c r="AG26" s="33"/>
      <c r="AH26" s="88">
        <v>0</v>
      </c>
      <c r="AI26" s="33"/>
      <c r="AJ26" s="84">
        <f t="shared" si="3"/>
        <v>0</v>
      </c>
      <c r="AK26" s="33"/>
      <c r="AL26" s="88">
        <v>1677307</v>
      </c>
      <c r="AM26" s="33"/>
      <c r="AN26" s="88">
        <v>0</v>
      </c>
      <c r="AO26" s="33"/>
      <c r="AP26" s="22">
        <v>11</v>
      </c>
      <c r="AQ26" s="33"/>
      <c r="AR26" s="88">
        <v>14460</v>
      </c>
    </row>
    <row r="27" spans="1:44" ht="8.85" customHeight="1" x14ac:dyDescent="0.3">
      <c r="A27" s="22">
        <v>12</v>
      </c>
      <c r="B27" s="33"/>
      <c r="C27" s="22" t="s">
        <v>103</v>
      </c>
      <c r="D27" s="33"/>
      <c r="E27" s="88">
        <v>1801569</v>
      </c>
      <c r="F27" s="33"/>
      <c r="G27" s="84">
        <f>(E27/$AR27)</f>
        <v>216.84749638902264</v>
      </c>
      <c r="H27" s="33"/>
      <c r="I27" s="84">
        <f>IF(G$60,G27/G$60*100,0)</f>
        <v>116.62820415555997</v>
      </c>
      <c r="J27" s="82"/>
      <c r="K27" s="88">
        <v>1051281</v>
      </c>
      <c r="L27" s="33"/>
      <c r="M27" s="84">
        <f>(K27/$AR27)</f>
        <v>126.53839672604718</v>
      </c>
      <c r="N27" s="33"/>
      <c r="O27" s="84">
        <f>IF(M$60,M27/M$60*100,0)</f>
        <v>138.18444986705674</v>
      </c>
      <c r="P27" s="33"/>
      <c r="Q27" s="88">
        <v>1106301</v>
      </c>
      <c r="R27" s="33"/>
      <c r="S27" s="84">
        <f>(Q27/$AR27)</f>
        <v>133.16092922484353</v>
      </c>
      <c r="T27" s="33"/>
      <c r="U27" s="84">
        <f>IF(S$60,S27/S$60*100,0)</f>
        <v>231.04776222172561</v>
      </c>
      <c r="V27" s="33"/>
      <c r="W27" s="88">
        <f t="shared" si="0"/>
        <v>3959151</v>
      </c>
      <c r="X27" s="33"/>
      <c r="Y27" s="33"/>
      <c r="Z27" s="88">
        <v>1627662</v>
      </c>
      <c r="AA27" s="33"/>
      <c r="AB27" s="84">
        <f t="shared" si="1"/>
        <v>41.111389790386873</v>
      </c>
      <c r="AC27" s="33"/>
      <c r="AD27" s="88">
        <v>0</v>
      </c>
      <c r="AE27" s="33"/>
      <c r="AF27" s="84">
        <f t="shared" si="2"/>
        <v>0</v>
      </c>
      <c r="AG27" s="33"/>
      <c r="AH27" s="88">
        <v>0</v>
      </c>
      <c r="AI27" s="33"/>
      <c r="AJ27" s="84">
        <f t="shared" si="3"/>
        <v>0</v>
      </c>
      <c r="AK27" s="33"/>
      <c r="AL27" s="88">
        <v>1561351</v>
      </c>
      <c r="AM27" s="33"/>
      <c r="AN27" s="88">
        <v>798.62</v>
      </c>
      <c r="AO27" s="33"/>
      <c r="AP27" s="22">
        <v>12</v>
      </c>
      <c r="AQ27" s="33"/>
      <c r="AR27" s="88">
        <v>8308</v>
      </c>
    </row>
    <row r="28" spans="1:44" ht="8.85" customHeight="1" x14ac:dyDescent="0.3">
      <c r="A28" s="22">
        <v>13</v>
      </c>
      <c r="B28" s="33"/>
      <c r="C28" s="22" t="s">
        <v>104</v>
      </c>
      <c r="D28" s="33"/>
      <c r="E28" s="88">
        <v>4179655</v>
      </c>
      <c r="F28" s="33"/>
      <c r="G28" s="84">
        <f>(E28/$AR28)</f>
        <v>147.23834853982456</v>
      </c>
      <c r="H28" s="33"/>
      <c r="I28" s="84">
        <f>IF(G$60,G28/G$60*100,0)</f>
        <v>79.189958191739819</v>
      </c>
      <c r="J28" s="82"/>
      <c r="K28" s="88">
        <v>5314111</v>
      </c>
      <c r="L28" s="33"/>
      <c r="M28" s="84">
        <f>(K28/$AR28)</f>
        <v>187.20227568957623</v>
      </c>
      <c r="N28" s="33"/>
      <c r="O28" s="84">
        <f>IF(M$60,M28/M$60*100,0)</f>
        <v>204.43157294010751</v>
      </c>
      <c r="P28" s="33"/>
      <c r="Q28" s="88">
        <v>3026214</v>
      </c>
      <c r="R28" s="33"/>
      <c r="S28" s="84">
        <f>(Q28/$AR28)</f>
        <v>106.60562933737275</v>
      </c>
      <c r="T28" s="33"/>
      <c r="U28" s="84">
        <f>IF(S$60,S28/S$60*100,0)</f>
        <v>184.97161473730063</v>
      </c>
      <c r="V28" s="33"/>
      <c r="W28" s="88">
        <f t="shared" si="0"/>
        <v>12519980</v>
      </c>
      <c r="X28" s="33"/>
      <c r="Y28" s="33"/>
      <c r="Z28" s="88">
        <v>3036637</v>
      </c>
      <c r="AA28" s="33"/>
      <c r="AB28" s="84">
        <f t="shared" si="1"/>
        <v>24.254327882312911</v>
      </c>
      <c r="AC28" s="33"/>
      <c r="AD28" s="88">
        <v>0</v>
      </c>
      <c r="AE28" s="33"/>
      <c r="AF28" s="84">
        <f t="shared" si="2"/>
        <v>0</v>
      </c>
      <c r="AG28" s="33"/>
      <c r="AH28" s="88">
        <v>0</v>
      </c>
      <c r="AI28" s="33"/>
      <c r="AJ28" s="84">
        <f t="shared" si="3"/>
        <v>0</v>
      </c>
      <c r="AK28" s="33"/>
      <c r="AL28" s="88">
        <v>5029106</v>
      </c>
      <c r="AM28" s="33"/>
      <c r="AN28" s="88">
        <v>741361.39999999991</v>
      </c>
      <c r="AO28" s="33"/>
      <c r="AP28" s="22">
        <v>13</v>
      </c>
      <c r="AQ28" s="33"/>
      <c r="AR28" s="88">
        <v>28387</v>
      </c>
    </row>
    <row r="29" spans="1:44" ht="8.85" customHeight="1" x14ac:dyDescent="0.3">
      <c r="A29" s="22">
        <v>14</v>
      </c>
      <c r="B29" s="33"/>
      <c r="C29" s="22" t="s">
        <v>105</v>
      </c>
      <c r="D29" s="33"/>
      <c r="E29" s="88">
        <v>1585108</v>
      </c>
      <c r="F29" s="33"/>
      <c r="G29" s="84">
        <f>(E29/$AR29)</f>
        <v>240.64187035069077</v>
      </c>
      <c r="H29" s="33"/>
      <c r="I29" s="84">
        <f>IF(G$60,G29/G$60*100,0)</f>
        <v>129.42565466970689</v>
      </c>
      <c r="J29" s="82"/>
      <c r="K29" s="88">
        <v>791855</v>
      </c>
      <c r="L29" s="33"/>
      <c r="M29" s="84">
        <f>(K29/$AR29)</f>
        <v>120.21481706391377</v>
      </c>
      <c r="N29" s="33"/>
      <c r="O29" s="84">
        <f>IF(M$60,M29/M$60*100,0)</f>
        <v>131.27887496322563</v>
      </c>
      <c r="P29" s="33"/>
      <c r="Q29" s="88">
        <v>382240</v>
      </c>
      <c r="R29" s="33"/>
      <c r="S29" s="84">
        <f>(Q29/$AR29)</f>
        <v>58.029451950812209</v>
      </c>
      <c r="T29" s="33"/>
      <c r="U29" s="84">
        <f>IF(S$60,S29/S$60*100,0)</f>
        <v>100.68700402014686</v>
      </c>
      <c r="V29" s="33"/>
      <c r="W29" s="88">
        <f t="shared" si="0"/>
        <v>2759203</v>
      </c>
      <c r="X29" s="33"/>
      <c r="Y29" s="33"/>
      <c r="Z29" s="88">
        <v>1985001</v>
      </c>
      <c r="AA29" s="33"/>
      <c r="AB29" s="84">
        <f t="shared" si="1"/>
        <v>71.941100382972905</v>
      </c>
      <c r="AC29" s="33"/>
      <c r="AD29" s="88">
        <v>0</v>
      </c>
      <c r="AE29" s="33"/>
      <c r="AF29" s="84">
        <f t="shared" si="2"/>
        <v>0</v>
      </c>
      <c r="AG29" s="33"/>
      <c r="AH29" s="88">
        <v>0</v>
      </c>
      <c r="AI29" s="33"/>
      <c r="AJ29" s="84">
        <f t="shared" si="3"/>
        <v>0</v>
      </c>
      <c r="AK29" s="33"/>
      <c r="AL29" s="88">
        <v>1110820</v>
      </c>
      <c r="AM29" s="33"/>
      <c r="AN29" s="88">
        <v>0</v>
      </c>
      <c r="AO29" s="33"/>
      <c r="AP29" s="22">
        <v>14</v>
      </c>
      <c r="AQ29" s="33"/>
      <c r="AR29" s="88">
        <v>6587</v>
      </c>
    </row>
    <row r="30" spans="1:44" ht="8.85" customHeight="1" x14ac:dyDescent="0.3">
      <c r="A30" s="22">
        <v>15</v>
      </c>
      <c r="B30" s="33"/>
      <c r="C30" s="22" t="s">
        <v>106</v>
      </c>
      <c r="D30" s="33"/>
      <c r="E30" s="88">
        <v>22880859</v>
      </c>
      <c r="F30" s="33"/>
      <c r="G30" s="84">
        <f>(E30/$AR30)</f>
        <v>168.70181893252919</v>
      </c>
      <c r="H30" s="33"/>
      <c r="I30" s="84">
        <f>IF(G$60,G30/G$60*100,0)</f>
        <v>90.733766852349703</v>
      </c>
      <c r="J30" s="82"/>
      <c r="K30" s="88">
        <v>13413986</v>
      </c>
      <c r="L30" s="33"/>
      <c r="M30" s="84">
        <f>(K30/$AR30)</f>
        <v>98.902048971827554</v>
      </c>
      <c r="N30" s="33"/>
      <c r="O30" s="84">
        <f>IF(M$60,M30/M$60*100,0)</f>
        <v>108.00457079826016</v>
      </c>
      <c r="P30" s="33"/>
      <c r="Q30" s="88">
        <v>8390900</v>
      </c>
      <c r="R30" s="33"/>
      <c r="S30" s="84">
        <f>(Q30/$AR30)</f>
        <v>61.86656246083065</v>
      </c>
      <c r="T30" s="33"/>
      <c r="U30" s="84">
        <f>IF(S$60,S30/S$60*100,0)</f>
        <v>107.34478120672885</v>
      </c>
      <c r="V30" s="33"/>
      <c r="W30" s="88">
        <f t="shared" si="0"/>
        <v>44685745</v>
      </c>
      <c r="X30" s="33"/>
      <c r="Y30" s="33"/>
      <c r="Z30" s="88">
        <v>16792039</v>
      </c>
      <c r="AA30" s="33"/>
      <c r="AB30" s="84">
        <f t="shared" si="1"/>
        <v>37.578066562390312</v>
      </c>
      <c r="AC30" s="33"/>
      <c r="AD30" s="88">
        <v>829</v>
      </c>
      <c r="AE30" s="33"/>
      <c r="AF30" s="84">
        <f t="shared" si="2"/>
        <v>1.8551777529948309E-3</v>
      </c>
      <c r="AG30" s="33"/>
      <c r="AH30" s="88">
        <v>0</v>
      </c>
      <c r="AI30" s="33"/>
      <c r="AJ30" s="84">
        <f t="shared" si="3"/>
        <v>0</v>
      </c>
      <c r="AK30" s="33"/>
      <c r="AL30" s="88">
        <v>22853831</v>
      </c>
      <c r="AM30" s="33"/>
      <c r="AN30" s="88">
        <v>18079441.120000001</v>
      </c>
      <c r="AO30" s="33"/>
      <c r="AP30" s="22">
        <v>15</v>
      </c>
      <c r="AQ30" s="33"/>
      <c r="AR30" s="88">
        <v>135629</v>
      </c>
    </row>
    <row r="31" spans="1:44" ht="8.85" customHeight="1" x14ac:dyDescent="0.3">
      <c r="A31" s="41"/>
      <c r="B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41"/>
      <c r="AQ31" s="33"/>
      <c r="AR31" s="33"/>
    </row>
    <row r="32" spans="1:44" ht="8.85" customHeight="1" x14ac:dyDescent="0.3">
      <c r="A32" s="22">
        <v>16</v>
      </c>
      <c r="B32" s="33"/>
      <c r="C32" s="22" t="s">
        <v>107</v>
      </c>
      <c r="D32" s="33"/>
      <c r="E32" s="88">
        <v>10915064</v>
      </c>
      <c r="F32" s="33"/>
      <c r="G32" s="84">
        <f>(E32/$AR32)</f>
        <v>199.88763139581732</v>
      </c>
      <c r="H32" s="33"/>
      <c r="I32" s="84">
        <f>IF(G$60,G32/G$60*100,0)</f>
        <v>107.50659274746803</v>
      </c>
      <c r="J32" s="82"/>
      <c r="K32" s="88">
        <v>2775867</v>
      </c>
      <c r="L32" s="33"/>
      <c r="M32" s="84">
        <f>(K32/$AR32)</f>
        <v>50.834468739698934</v>
      </c>
      <c r="N32" s="33"/>
      <c r="O32" s="84">
        <f>IF(M$60,M32/M$60*100,0)</f>
        <v>55.513055948443444</v>
      </c>
      <c r="P32" s="33"/>
      <c r="Q32" s="88">
        <v>436379</v>
      </c>
      <c r="R32" s="33"/>
      <c r="S32" s="84">
        <f>(Q32/$AR32)</f>
        <v>7.9914112002344062</v>
      </c>
      <c r="T32" s="33"/>
      <c r="U32" s="84">
        <f>IF(S$60,S32/S$60*100,0)</f>
        <v>13.865911612032486</v>
      </c>
      <c r="V32" s="33"/>
      <c r="W32" s="88">
        <f t="shared" si="0"/>
        <v>14127310</v>
      </c>
      <c r="X32" s="33"/>
      <c r="Y32" s="33"/>
      <c r="Z32" s="88">
        <v>5309133</v>
      </c>
      <c r="AA32" s="33"/>
      <c r="AB32" s="84">
        <f t="shared" si="1"/>
        <v>37.580636370264401</v>
      </c>
      <c r="AC32" s="33"/>
      <c r="AD32" s="88">
        <v>179066</v>
      </c>
      <c r="AE32" s="33"/>
      <c r="AF32" s="84">
        <f t="shared" si="2"/>
        <v>1.2675166043641712</v>
      </c>
      <c r="AG32" s="33"/>
      <c r="AH32" s="88">
        <v>0</v>
      </c>
      <c r="AI32" s="33"/>
      <c r="AJ32" s="84">
        <f t="shared" si="3"/>
        <v>0</v>
      </c>
      <c r="AK32" s="33"/>
      <c r="AL32" s="88">
        <v>5612010</v>
      </c>
      <c r="AM32" s="33"/>
      <c r="AN32" s="88">
        <v>58241.98</v>
      </c>
      <c r="AO32" s="33"/>
      <c r="AP32" s="22">
        <v>16</v>
      </c>
      <c r="AQ32" s="33"/>
      <c r="AR32" s="88">
        <v>54606</v>
      </c>
    </row>
    <row r="33" spans="1:44" ht="8.85" customHeight="1" x14ac:dyDescent="0.3">
      <c r="A33" s="22">
        <v>17</v>
      </c>
      <c r="B33" s="33"/>
      <c r="C33" s="22" t="s">
        <v>108</v>
      </c>
      <c r="D33" s="33"/>
      <c r="E33" s="88">
        <v>0</v>
      </c>
      <c r="F33" s="33"/>
      <c r="G33" s="84">
        <v>0</v>
      </c>
      <c r="H33" s="33"/>
      <c r="I33" s="84">
        <f>IF(G$60,G33/G$60*100,0)</f>
        <v>0</v>
      </c>
      <c r="J33" s="82"/>
      <c r="K33" s="88">
        <v>0</v>
      </c>
      <c r="L33" s="33"/>
      <c r="M33" s="84">
        <v>0</v>
      </c>
      <c r="N33" s="33"/>
      <c r="O33" s="84">
        <f>IF(M$60,M33/M$60*100,0)</f>
        <v>0</v>
      </c>
      <c r="P33" s="33"/>
      <c r="Q33" s="88">
        <v>0</v>
      </c>
      <c r="R33" s="33"/>
      <c r="S33" s="84">
        <v>0</v>
      </c>
      <c r="T33" s="33"/>
      <c r="U33" s="84">
        <f>IF(S$60,S33/S$60*100,0)</f>
        <v>0</v>
      </c>
      <c r="V33" s="33"/>
      <c r="W33" s="88">
        <f t="shared" si="0"/>
        <v>0</v>
      </c>
      <c r="X33" s="33"/>
      <c r="Y33" s="33"/>
      <c r="Z33" s="88">
        <v>0</v>
      </c>
      <c r="AA33" s="33"/>
      <c r="AB33" s="84">
        <f t="shared" si="1"/>
        <v>0</v>
      </c>
      <c r="AC33" s="33"/>
      <c r="AD33" s="88">
        <v>0</v>
      </c>
      <c r="AE33" s="33"/>
      <c r="AF33" s="84">
        <f t="shared" si="2"/>
        <v>0</v>
      </c>
      <c r="AG33" s="33"/>
      <c r="AH33" s="88">
        <v>0</v>
      </c>
      <c r="AI33" s="33"/>
      <c r="AJ33" s="84">
        <f t="shared" si="3"/>
        <v>0</v>
      </c>
      <c r="AK33" s="33"/>
      <c r="AL33" s="88">
        <v>0</v>
      </c>
      <c r="AM33" s="33"/>
      <c r="AN33" s="88">
        <v>0</v>
      </c>
      <c r="AO33" s="33"/>
      <c r="AP33" s="22">
        <v>17</v>
      </c>
      <c r="AQ33" s="33"/>
      <c r="AR33" s="88">
        <v>0</v>
      </c>
    </row>
    <row r="34" spans="1:44" ht="8.85" customHeight="1" x14ac:dyDescent="0.3">
      <c r="A34" s="22">
        <v>18</v>
      </c>
      <c r="B34" s="33"/>
      <c r="C34" s="22" t="s">
        <v>109</v>
      </c>
      <c r="D34" s="33"/>
      <c r="E34" s="88">
        <v>2389100</v>
      </c>
      <c r="F34" s="33"/>
      <c r="G34" s="84">
        <f>(E34/$AR34)</f>
        <v>324.51779407769629</v>
      </c>
      <c r="H34" s="33"/>
      <c r="I34" s="84">
        <f>IF(G$60,G34/G$60*100,0)</f>
        <v>174.53707407304654</v>
      </c>
      <c r="J34" s="82"/>
      <c r="K34" s="88">
        <v>614645</v>
      </c>
      <c r="L34" s="33"/>
      <c r="M34" s="84">
        <f>(K34/$AR34)</f>
        <v>83.488861722358052</v>
      </c>
      <c r="N34" s="33"/>
      <c r="O34" s="84">
        <f>IF(M$60,M34/M$60*100,0)</f>
        <v>91.172819678661398</v>
      </c>
      <c r="P34" s="33"/>
      <c r="Q34" s="88">
        <v>530396</v>
      </c>
      <c r="R34" s="33"/>
      <c r="S34" s="84">
        <f>(Q34/$AR34)</f>
        <v>72.045096441184455</v>
      </c>
      <c r="T34" s="33"/>
      <c r="U34" s="84">
        <f>IF(S$60,S34/S$60*100,0)</f>
        <v>125.00557339666338</v>
      </c>
      <c r="V34" s="33"/>
      <c r="W34" s="88">
        <f t="shared" si="0"/>
        <v>3534141</v>
      </c>
      <c r="X34" s="33"/>
      <c r="Y34" s="33"/>
      <c r="Z34" s="88">
        <v>890263</v>
      </c>
      <c r="AA34" s="33"/>
      <c r="AB34" s="84">
        <f t="shared" si="1"/>
        <v>25.190364504415641</v>
      </c>
      <c r="AC34" s="33"/>
      <c r="AD34" s="88">
        <v>0</v>
      </c>
      <c r="AE34" s="33"/>
      <c r="AF34" s="84">
        <f t="shared" si="2"/>
        <v>0</v>
      </c>
      <c r="AG34" s="33"/>
      <c r="AH34" s="88">
        <v>0</v>
      </c>
      <c r="AI34" s="33"/>
      <c r="AJ34" s="84">
        <f t="shared" si="3"/>
        <v>0</v>
      </c>
      <c r="AK34" s="33"/>
      <c r="AL34" s="88">
        <v>265798</v>
      </c>
      <c r="AM34" s="33"/>
      <c r="AN34" s="88">
        <v>0</v>
      </c>
      <c r="AO34" s="33"/>
      <c r="AP34" s="22">
        <v>18</v>
      </c>
      <c r="AQ34" s="33"/>
      <c r="AR34" s="88">
        <v>7362</v>
      </c>
    </row>
    <row r="35" spans="1:44" ht="8.85" customHeight="1" x14ac:dyDescent="0.3">
      <c r="A35" s="22">
        <v>19</v>
      </c>
      <c r="B35" s="33"/>
      <c r="C35" s="22" t="s">
        <v>110</v>
      </c>
      <c r="D35" s="33"/>
      <c r="E35" s="88">
        <v>15807121</v>
      </c>
      <c r="F35" s="33"/>
      <c r="G35" s="84">
        <f>(E35/$AR35)</f>
        <v>194.3363085358807</v>
      </c>
      <c r="H35" s="33"/>
      <c r="I35" s="84">
        <f>IF(G$60,G35/G$60*100,0)</f>
        <v>104.52089622514981</v>
      </c>
      <c r="J35" s="82"/>
      <c r="K35" s="88">
        <v>6555984</v>
      </c>
      <c r="L35" s="33"/>
      <c r="M35" s="84">
        <f>(K35/$AR35)</f>
        <v>80.600745030059386</v>
      </c>
      <c r="N35" s="33"/>
      <c r="O35" s="84">
        <f>IF(M$60,M35/M$60*100,0)</f>
        <v>88.018893071378855</v>
      </c>
      <c r="P35" s="33"/>
      <c r="Q35" s="88">
        <v>5309164</v>
      </c>
      <c r="R35" s="33"/>
      <c r="S35" s="84">
        <f>(Q35/$AR35)</f>
        <v>65.272058913928134</v>
      </c>
      <c r="T35" s="33"/>
      <c r="U35" s="84">
        <f>IF(S$60,S35/S$60*100,0)</f>
        <v>113.25366408493124</v>
      </c>
      <c r="V35" s="33"/>
      <c r="W35" s="88">
        <f t="shared" si="0"/>
        <v>27672269</v>
      </c>
      <c r="X35" s="33"/>
      <c r="Y35" s="33"/>
      <c r="Z35" s="88">
        <v>12118224</v>
      </c>
      <c r="AA35" s="33"/>
      <c r="AB35" s="84">
        <f t="shared" si="1"/>
        <v>43.791942034099193</v>
      </c>
      <c r="AC35" s="33"/>
      <c r="AD35" s="88">
        <v>48119</v>
      </c>
      <c r="AE35" s="33"/>
      <c r="AF35" s="84">
        <f t="shared" si="2"/>
        <v>0.17388888493386645</v>
      </c>
      <c r="AG35" s="33"/>
      <c r="AH35" s="88">
        <v>0</v>
      </c>
      <c r="AI35" s="33"/>
      <c r="AJ35" s="84">
        <f t="shared" si="3"/>
        <v>0</v>
      </c>
      <c r="AK35" s="33"/>
      <c r="AL35" s="88">
        <v>7839136</v>
      </c>
      <c r="AM35" s="33"/>
      <c r="AN35" s="88">
        <v>605284.41999999993</v>
      </c>
      <c r="AO35" s="33"/>
      <c r="AP35" s="22">
        <v>19</v>
      </c>
      <c r="AQ35" s="33"/>
      <c r="AR35" s="88">
        <v>81339</v>
      </c>
    </row>
    <row r="36" spans="1:44" ht="8.85" customHeight="1" x14ac:dyDescent="0.3">
      <c r="A36" s="22">
        <v>20</v>
      </c>
      <c r="B36" s="33"/>
      <c r="C36" s="22" t="s">
        <v>111</v>
      </c>
      <c r="D36" s="33"/>
      <c r="E36" s="88">
        <v>7164846</v>
      </c>
      <c r="F36" s="33"/>
      <c r="G36" s="84">
        <f>(E36/$AR36)</f>
        <v>170.37657242051696</v>
      </c>
      <c r="H36" s="33"/>
      <c r="I36" s="84">
        <f>IF(G$60,G36/G$60*100,0)</f>
        <v>91.63450813347967</v>
      </c>
      <c r="J36" s="82"/>
      <c r="K36" s="88">
        <v>4675986</v>
      </c>
      <c r="L36" s="33"/>
      <c r="M36" s="84">
        <f>(K36/$AR36)</f>
        <v>111.19268542077855</v>
      </c>
      <c r="N36" s="33"/>
      <c r="O36" s="84">
        <f>IF(M$60,M36/M$60*100,0)</f>
        <v>121.42638488913435</v>
      </c>
      <c r="P36" s="33"/>
      <c r="Q36" s="88">
        <v>385272</v>
      </c>
      <c r="R36" s="33"/>
      <c r="S36" s="84">
        <f>(Q36/$AR36)</f>
        <v>9.161581813425915</v>
      </c>
      <c r="T36" s="33"/>
      <c r="U36" s="84">
        <f>IF(S$60,S36/S$60*100,0)</f>
        <v>15.89627669861887</v>
      </c>
      <c r="V36" s="33"/>
      <c r="W36" s="88">
        <f t="shared" si="0"/>
        <v>12226104</v>
      </c>
      <c r="X36" s="33"/>
      <c r="Y36" s="33"/>
      <c r="Z36" s="88">
        <v>4124412</v>
      </c>
      <c r="AA36" s="33"/>
      <c r="AB36" s="84">
        <f t="shared" si="1"/>
        <v>33.734475021642218</v>
      </c>
      <c r="AC36" s="33"/>
      <c r="AD36" s="88">
        <v>323605</v>
      </c>
      <c r="AE36" s="33"/>
      <c r="AF36" s="84">
        <f t="shared" si="2"/>
        <v>2.6468366374112309</v>
      </c>
      <c r="AG36" s="33"/>
      <c r="AH36" s="88">
        <v>0</v>
      </c>
      <c r="AI36" s="33"/>
      <c r="AJ36" s="84">
        <f t="shared" si="3"/>
        <v>0</v>
      </c>
      <c r="AK36" s="33"/>
      <c r="AL36" s="88">
        <v>4974235</v>
      </c>
      <c r="AM36" s="33"/>
      <c r="AN36" s="88">
        <v>3747.27</v>
      </c>
      <c r="AO36" s="33"/>
      <c r="AP36" s="22">
        <v>20</v>
      </c>
      <c r="AQ36" s="33"/>
      <c r="AR36" s="88">
        <v>42053</v>
      </c>
    </row>
    <row r="37" spans="1:44" ht="8.85" customHeight="1" x14ac:dyDescent="0.3">
      <c r="A37" s="41"/>
      <c r="B37" s="33"/>
      <c r="D37" s="33"/>
      <c r="E37" s="33"/>
      <c r="F37" s="33"/>
      <c r="G37" s="33"/>
      <c r="H37" s="33"/>
      <c r="I37" s="33"/>
      <c r="J37" s="33"/>
      <c r="K37" s="33"/>
      <c r="L37" s="33"/>
      <c r="M37" s="33"/>
      <c r="N37" s="33"/>
      <c r="O37" s="33"/>
      <c r="P37" s="33"/>
      <c r="Q37" s="33"/>
      <c r="R37" s="33"/>
      <c r="S37" s="84"/>
      <c r="T37" s="33"/>
      <c r="U37" s="84"/>
      <c r="V37" s="33"/>
      <c r="W37" s="33"/>
      <c r="X37" s="33"/>
      <c r="Y37" s="33"/>
      <c r="Z37" s="33"/>
      <c r="AA37" s="33"/>
      <c r="AB37" s="33"/>
      <c r="AC37" s="33"/>
      <c r="AD37" s="33"/>
      <c r="AE37" s="33"/>
      <c r="AF37" s="33"/>
      <c r="AG37" s="33"/>
      <c r="AH37" s="33"/>
      <c r="AI37" s="33"/>
      <c r="AJ37" s="33"/>
      <c r="AK37" s="33"/>
      <c r="AL37" s="33"/>
      <c r="AM37" s="33"/>
      <c r="AN37" s="33"/>
      <c r="AO37" s="33"/>
      <c r="AP37" s="41"/>
      <c r="AQ37" s="33"/>
      <c r="AR37" s="39"/>
    </row>
    <row r="38" spans="1:44" ht="8.85" customHeight="1" x14ac:dyDescent="0.3">
      <c r="A38" s="22">
        <v>21</v>
      </c>
      <c r="B38" s="33"/>
      <c r="C38" s="22" t="s">
        <v>112</v>
      </c>
      <c r="D38" s="33"/>
      <c r="E38" s="88">
        <v>932477</v>
      </c>
      <c r="F38" s="33"/>
      <c r="G38" s="84">
        <f>(E38/$AR38)</f>
        <v>56.418017909002906</v>
      </c>
      <c r="H38" s="33"/>
      <c r="I38" s="84">
        <f>IF(G$60,G38/G$60*100,0)</f>
        <v>30.343592710606558</v>
      </c>
      <c r="J38" s="82"/>
      <c r="K38" s="88">
        <v>1125550</v>
      </c>
      <c r="L38" s="33"/>
      <c r="M38" s="84">
        <f>(K38/$AR38)</f>
        <v>68.099588576960315</v>
      </c>
      <c r="N38" s="33"/>
      <c r="O38" s="84">
        <f>IF(M$60,M38/M$60*100,0)</f>
        <v>74.367183615051331</v>
      </c>
      <c r="P38" s="33"/>
      <c r="Q38" s="88">
        <v>841213</v>
      </c>
      <c r="R38" s="33"/>
      <c r="S38" s="84">
        <f>(Q38/$AR38)</f>
        <v>50.8962366892546</v>
      </c>
      <c r="T38" s="33"/>
      <c r="U38" s="84">
        <f>IF(S$60,S38/S$60*100,0)</f>
        <v>88.310149688904602</v>
      </c>
      <c r="V38" s="33"/>
      <c r="W38" s="88">
        <f t="shared" si="0"/>
        <v>2899240</v>
      </c>
      <c r="X38" s="33"/>
      <c r="Y38" s="33"/>
      <c r="Z38" s="88">
        <v>808185</v>
      </c>
      <c r="AA38" s="33"/>
      <c r="AB38" s="84">
        <f t="shared" si="1"/>
        <v>27.875753645783028</v>
      </c>
      <c r="AC38" s="33"/>
      <c r="AD38" s="88">
        <v>0</v>
      </c>
      <c r="AE38" s="33"/>
      <c r="AF38" s="84">
        <f t="shared" si="2"/>
        <v>0</v>
      </c>
      <c r="AG38" s="33"/>
      <c r="AH38" s="88">
        <v>0</v>
      </c>
      <c r="AI38" s="33"/>
      <c r="AJ38" s="84">
        <f t="shared" si="3"/>
        <v>0</v>
      </c>
      <c r="AK38" s="33"/>
      <c r="AL38" s="88">
        <v>1909570</v>
      </c>
      <c r="AM38" s="33"/>
      <c r="AN38" s="88">
        <v>0</v>
      </c>
      <c r="AO38" s="33"/>
      <c r="AP38" s="22">
        <v>21</v>
      </c>
      <c r="AQ38" s="33"/>
      <c r="AR38" s="88">
        <v>16528</v>
      </c>
    </row>
    <row r="39" spans="1:44" ht="8.85" customHeight="1" x14ac:dyDescent="0.3">
      <c r="A39" s="22">
        <v>22</v>
      </c>
      <c r="B39" s="33"/>
      <c r="C39" s="22" t="s">
        <v>113</v>
      </c>
      <c r="D39" s="33"/>
      <c r="E39" s="88">
        <v>3786997</v>
      </c>
      <c r="F39" s="33"/>
      <c r="G39" s="84">
        <f>(E39/$AR39)</f>
        <v>288.66506593490357</v>
      </c>
      <c r="H39" s="33"/>
      <c r="I39" s="84">
        <f>IF(G$60,G39/G$60*100,0)</f>
        <v>155.25421691766599</v>
      </c>
      <c r="J39" s="82"/>
      <c r="K39" s="88">
        <v>1956974</v>
      </c>
      <c r="L39" s="33"/>
      <c r="M39" s="84">
        <f>(K39/$AR39)</f>
        <v>149.17097339736262</v>
      </c>
      <c r="N39" s="33"/>
      <c r="O39" s="84">
        <f>IF(M$60,M39/M$60*100,0)</f>
        <v>162.90003215130685</v>
      </c>
      <c r="P39" s="33"/>
      <c r="Q39" s="88">
        <v>779738</v>
      </c>
      <c r="R39" s="33"/>
      <c r="S39" s="84">
        <f>(Q39/$AR39)</f>
        <v>59.435780166171199</v>
      </c>
      <c r="T39" s="33"/>
      <c r="U39" s="84">
        <f>IF(S$60,S39/S$60*100,0)</f>
        <v>103.12712657711189</v>
      </c>
      <c r="V39" s="33"/>
      <c r="W39" s="88">
        <f t="shared" si="0"/>
        <v>6523709</v>
      </c>
      <c r="X39" s="33"/>
      <c r="Y39" s="33"/>
      <c r="Z39" s="88">
        <v>3666985</v>
      </c>
      <c r="AA39" s="33"/>
      <c r="AB39" s="84">
        <f t="shared" si="1"/>
        <v>56.210125252367938</v>
      </c>
      <c r="AC39" s="33"/>
      <c r="AD39" s="88">
        <v>0</v>
      </c>
      <c r="AE39" s="33"/>
      <c r="AF39" s="84">
        <f t="shared" si="2"/>
        <v>0</v>
      </c>
      <c r="AG39" s="33"/>
      <c r="AH39" s="88">
        <v>151188</v>
      </c>
      <c r="AI39" s="33"/>
      <c r="AJ39" s="84">
        <f t="shared" si="3"/>
        <v>2.3175160020166441</v>
      </c>
      <c r="AK39" s="33"/>
      <c r="AL39" s="88">
        <v>1646596</v>
      </c>
      <c r="AM39" s="33"/>
      <c r="AN39" s="88">
        <v>1708.09</v>
      </c>
      <c r="AO39" s="33"/>
      <c r="AP39" s="22">
        <v>22</v>
      </c>
      <c r="AQ39" s="33"/>
      <c r="AR39" s="88">
        <v>13119</v>
      </c>
    </row>
    <row r="40" spans="1:44" ht="8.85" customHeight="1" x14ac:dyDescent="0.3">
      <c r="A40" s="22">
        <v>23</v>
      </c>
      <c r="B40" s="33"/>
      <c r="C40" s="22" t="s">
        <v>114</v>
      </c>
      <c r="D40" s="33"/>
      <c r="E40" s="88">
        <v>16715253</v>
      </c>
      <c r="F40" s="33"/>
      <c r="G40" s="84">
        <f>(E40/$AR40)</f>
        <v>92.288788034386229</v>
      </c>
      <c r="H40" s="33"/>
      <c r="I40" s="84">
        <f>IF(G$60,G40/G$60*100,0)</f>
        <v>49.636153478267552</v>
      </c>
      <c r="J40" s="82"/>
      <c r="K40" s="88">
        <v>13711287</v>
      </c>
      <c r="L40" s="33"/>
      <c r="M40" s="84">
        <f>(K40/$AR40)</f>
        <v>75.703195136898941</v>
      </c>
      <c r="N40" s="33"/>
      <c r="O40" s="84">
        <f>IF(M$60,M40/M$60*100,0)</f>
        <v>82.670593620833273</v>
      </c>
      <c r="P40" s="33"/>
      <c r="Q40" s="88">
        <v>10920212</v>
      </c>
      <c r="R40" s="33"/>
      <c r="S40" s="84">
        <f>(Q40/$AR40)</f>
        <v>60.293022819251433</v>
      </c>
      <c r="T40" s="33"/>
      <c r="U40" s="84">
        <f>IF(S$60,S40/S$60*100,0)</f>
        <v>104.6145298103889</v>
      </c>
      <c r="V40" s="33"/>
      <c r="W40" s="88">
        <f t="shared" si="0"/>
        <v>41346752</v>
      </c>
      <c r="X40" s="33"/>
      <c r="Y40" s="33"/>
      <c r="Z40" s="88">
        <v>17539966</v>
      </c>
      <c r="AA40" s="33"/>
      <c r="AB40" s="84">
        <f t="shared" si="1"/>
        <v>42.421629636107816</v>
      </c>
      <c r="AC40" s="33"/>
      <c r="AD40" s="88">
        <v>76856</v>
      </c>
      <c r="AE40" s="33"/>
      <c r="AF40" s="84">
        <f t="shared" si="2"/>
        <v>0.18588158992512882</v>
      </c>
      <c r="AG40" s="33"/>
      <c r="AH40" s="88">
        <v>0</v>
      </c>
      <c r="AI40" s="33"/>
      <c r="AJ40" s="84">
        <f t="shared" si="3"/>
        <v>0</v>
      </c>
      <c r="AK40" s="33"/>
      <c r="AL40" s="88">
        <v>20686570</v>
      </c>
      <c r="AM40" s="33"/>
      <c r="AN40" s="88">
        <v>12264584.199999999</v>
      </c>
      <c r="AO40" s="33"/>
      <c r="AP40" s="22">
        <v>23</v>
      </c>
      <c r="AQ40" s="33"/>
      <c r="AR40" s="88">
        <v>181119</v>
      </c>
    </row>
    <row r="41" spans="1:44" ht="8.85" customHeight="1" x14ac:dyDescent="0.3">
      <c r="A41" s="22">
        <v>24</v>
      </c>
      <c r="B41" s="33"/>
      <c r="C41" s="22" t="s">
        <v>115</v>
      </c>
      <c r="D41" s="33"/>
      <c r="E41" s="88">
        <v>50267269</v>
      </c>
      <c r="F41" s="33"/>
      <c r="G41" s="84">
        <f>(E41/$AR41)</f>
        <v>204.55385548199121</v>
      </c>
      <c r="H41" s="33"/>
      <c r="I41" s="84">
        <f>IF(G$60,G41/G$60*100,0)</f>
        <v>110.01625204453256</v>
      </c>
      <c r="J41" s="82"/>
      <c r="K41" s="88">
        <v>16561712</v>
      </c>
      <c r="L41" s="33"/>
      <c r="M41" s="84">
        <f>(K41/$AR41)</f>
        <v>67.394989033169068</v>
      </c>
      <c r="N41" s="33"/>
      <c r="O41" s="84">
        <f>IF(M$60,M41/M$60*100,0)</f>
        <v>73.597735741089693</v>
      </c>
      <c r="P41" s="33"/>
      <c r="Q41" s="88">
        <v>20724397</v>
      </c>
      <c r="R41" s="33"/>
      <c r="S41" s="84">
        <f>(Q41/$AR41)</f>
        <v>84.334307258455041</v>
      </c>
      <c r="T41" s="33"/>
      <c r="U41" s="84">
        <f>IF(S$60,S41/S$60*100,0)</f>
        <v>146.32860467415657</v>
      </c>
      <c r="V41" s="33"/>
      <c r="W41" s="88">
        <f t="shared" si="0"/>
        <v>87553378</v>
      </c>
      <c r="X41" s="33"/>
      <c r="Y41" s="33"/>
      <c r="Z41" s="88">
        <v>27282650</v>
      </c>
      <c r="AA41" s="33"/>
      <c r="AB41" s="84">
        <f t="shared" si="1"/>
        <v>31.161162051337417</v>
      </c>
      <c r="AC41" s="33"/>
      <c r="AD41" s="88">
        <v>2821739</v>
      </c>
      <c r="AE41" s="33"/>
      <c r="AF41" s="84">
        <f t="shared" si="2"/>
        <v>3.2228785050418041</v>
      </c>
      <c r="AG41" s="33"/>
      <c r="AH41" s="88">
        <v>83266</v>
      </c>
      <c r="AI41" s="33"/>
      <c r="AJ41" s="84">
        <f t="shared" si="3"/>
        <v>9.5103126689183831E-2</v>
      </c>
      <c r="AK41" s="33"/>
      <c r="AL41" s="88">
        <v>38950103</v>
      </c>
      <c r="AM41" s="33"/>
      <c r="AN41" s="88">
        <v>3932606.7900000014</v>
      </c>
      <c r="AO41" s="33"/>
      <c r="AP41" s="22">
        <v>24</v>
      </c>
      <c r="AQ41" s="33"/>
      <c r="AR41" s="88">
        <v>245741</v>
      </c>
    </row>
    <row r="42" spans="1:44" ht="8.85" customHeight="1" x14ac:dyDescent="0.3">
      <c r="A42" s="22">
        <v>25</v>
      </c>
      <c r="B42" s="33"/>
      <c r="C42" s="22" t="s">
        <v>116</v>
      </c>
      <c r="D42" s="33"/>
      <c r="E42" s="88">
        <v>1216178</v>
      </c>
      <c r="F42" s="33"/>
      <c r="G42" s="84">
        <f>(E42/$AR42)</f>
        <v>311.20214943705219</v>
      </c>
      <c r="H42" s="33"/>
      <c r="I42" s="84">
        <f>IF(G$60,G42/G$60*100,0)</f>
        <v>167.37545243815387</v>
      </c>
      <c r="J42" s="82"/>
      <c r="K42" s="88">
        <v>632799</v>
      </c>
      <c r="L42" s="33"/>
      <c r="M42" s="84">
        <f>(K42/$AR42)</f>
        <v>161.92400204708289</v>
      </c>
      <c r="N42" s="33"/>
      <c r="O42" s="84">
        <f>IF(M$60,M42/M$60*100,0)</f>
        <v>176.82679504459438</v>
      </c>
      <c r="P42" s="33"/>
      <c r="Q42" s="88">
        <v>218803</v>
      </c>
      <c r="R42" s="33"/>
      <c r="S42" s="84">
        <f>(Q42/$AR42)</f>
        <v>55.988485158648928</v>
      </c>
      <c r="T42" s="33"/>
      <c r="U42" s="84">
        <f>IF(S$60,S42/S$60*100,0)</f>
        <v>97.145718953699571</v>
      </c>
      <c r="V42" s="33"/>
      <c r="W42" s="88">
        <f t="shared" si="0"/>
        <v>2067780</v>
      </c>
      <c r="X42" s="33"/>
      <c r="Y42" s="33"/>
      <c r="Z42" s="88">
        <v>876493</v>
      </c>
      <c r="AA42" s="33"/>
      <c r="AB42" s="84">
        <f t="shared" si="1"/>
        <v>42.38811672421631</v>
      </c>
      <c r="AC42" s="33"/>
      <c r="AD42" s="88">
        <v>0</v>
      </c>
      <c r="AE42" s="33"/>
      <c r="AF42" s="84">
        <f t="shared" si="2"/>
        <v>0</v>
      </c>
      <c r="AG42" s="33"/>
      <c r="AH42" s="88">
        <v>0</v>
      </c>
      <c r="AI42" s="33"/>
      <c r="AJ42" s="84">
        <f t="shared" si="3"/>
        <v>0</v>
      </c>
      <c r="AK42" s="33"/>
      <c r="AL42" s="88">
        <v>411018</v>
      </c>
      <c r="AM42" s="33"/>
      <c r="AN42" s="88">
        <v>15296.66</v>
      </c>
      <c r="AO42" s="33"/>
      <c r="AP42" s="22">
        <v>25</v>
      </c>
      <c r="AQ42" s="33"/>
      <c r="AR42" s="88">
        <v>3908</v>
      </c>
    </row>
    <row r="43" spans="1:44" ht="8.85" customHeight="1" x14ac:dyDescent="0.3">
      <c r="A43" s="41"/>
      <c r="B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41"/>
      <c r="AQ43" s="33"/>
      <c r="AR43" s="39"/>
    </row>
    <row r="44" spans="1:44" ht="8.85" customHeight="1" x14ac:dyDescent="0.3">
      <c r="A44" s="22">
        <v>26</v>
      </c>
      <c r="B44" s="33"/>
      <c r="C44" s="22" t="s">
        <v>117</v>
      </c>
      <c r="D44" s="33"/>
      <c r="E44" s="88">
        <v>3269864</v>
      </c>
      <c r="F44" s="33"/>
      <c r="G44" s="84">
        <f>(E44/$AR44)</f>
        <v>103.00081900081901</v>
      </c>
      <c r="H44" s="33"/>
      <c r="I44" s="84">
        <f>IF(G$60,G44/G$60*100,0)</f>
        <v>55.397460181262744</v>
      </c>
      <c r="J44" s="82"/>
      <c r="K44" s="88">
        <v>1997803</v>
      </c>
      <c r="L44" s="33"/>
      <c r="M44" s="84">
        <f>(K44/$AR44)</f>
        <v>62.930857430857429</v>
      </c>
      <c r="N44" s="33"/>
      <c r="O44" s="84">
        <f>IF(M$60,M44/M$60*100,0)</f>
        <v>68.72274454821806</v>
      </c>
      <c r="P44" s="33"/>
      <c r="Q44" s="88">
        <v>3189795</v>
      </c>
      <c r="R44" s="33"/>
      <c r="S44" s="84">
        <f>(Q44/$AR44)</f>
        <v>100.47864297864298</v>
      </c>
      <c r="T44" s="33"/>
      <c r="U44" s="84">
        <f>IF(S$60,S44/S$60*100,0)</f>
        <v>174.3406699429965</v>
      </c>
      <c r="V44" s="33"/>
      <c r="W44" s="88">
        <f t="shared" si="0"/>
        <v>8457462</v>
      </c>
      <c r="X44" s="33"/>
      <c r="Y44" s="33"/>
      <c r="Z44" s="88">
        <v>948230</v>
      </c>
      <c r="AA44" s="33"/>
      <c r="AB44" s="84">
        <f t="shared" si="1"/>
        <v>11.211755961776712</v>
      </c>
      <c r="AC44" s="33"/>
      <c r="AD44" s="88">
        <v>0</v>
      </c>
      <c r="AE44" s="33"/>
      <c r="AF44" s="84">
        <f t="shared" si="2"/>
        <v>0</v>
      </c>
      <c r="AG44" s="33"/>
      <c r="AH44" s="88">
        <v>0</v>
      </c>
      <c r="AI44" s="33"/>
      <c r="AJ44" s="84">
        <f t="shared" si="3"/>
        <v>0</v>
      </c>
      <c r="AK44" s="33"/>
      <c r="AL44" s="88">
        <v>3719432</v>
      </c>
      <c r="AM44" s="33"/>
      <c r="AN44" s="88">
        <v>150181.29999999999</v>
      </c>
      <c r="AO44" s="33"/>
      <c r="AP44" s="22">
        <v>26</v>
      </c>
      <c r="AQ44" s="33"/>
      <c r="AR44" s="88">
        <v>31746</v>
      </c>
    </row>
    <row r="45" spans="1:44" ht="8.85" customHeight="1" x14ac:dyDescent="0.3">
      <c r="A45" s="22">
        <v>27</v>
      </c>
      <c r="B45" s="33"/>
      <c r="C45" s="22" t="s">
        <v>118</v>
      </c>
      <c r="D45" s="33"/>
      <c r="E45" s="88">
        <v>1819546</v>
      </c>
      <c r="F45" s="33"/>
      <c r="G45" s="84">
        <f>(E45/$AR45)</f>
        <v>147.69042207792208</v>
      </c>
      <c r="H45" s="33"/>
      <c r="I45" s="84">
        <f>IF(G$60,G45/G$60*100,0)</f>
        <v>79.433099227594695</v>
      </c>
      <c r="J45" s="82"/>
      <c r="K45" s="88">
        <v>816100</v>
      </c>
      <c r="L45" s="33"/>
      <c r="M45" s="84">
        <f>(K45/$AR45)</f>
        <v>66.241883116883116</v>
      </c>
      <c r="N45" s="33"/>
      <c r="O45" s="84">
        <f>IF(M$60,M45/M$60*100,0)</f>
        <v>72.338502885268113</v>
      </c>
      <c r="P45" s="33"/>
      <c r="Q45" s="88">
        <v>204263</v>
      </c>
      <c r="R45" s="33"/>
      <c r="S45" s="84">
        <f>(Q45/$AR45)</f>
        <v>16.579788961038961</v>
      </c>
      <c r="T45" s="33"/>
      <c r="U45" s="84">
        <f>IF(S$60,S45/S$60*100,0)</f>
        <v>28.767620952000922</v>
      </c>
      <c r="V45" s="33"/>
      <c r="W45" s="88">
        <f t="shared" si="0"/>
        <v>2839909</v>
      </c>
      <c r="X45" s="33"/>
      <c r="Y45" s="33"/>
      <c r="Z45" s="88">
        <v>880000</v>
      </c>
      <c r="AA45" s="33"/>
      <c r="AB45" s="84">
        <f t="shared" si="1"/>
        <v>30.986908383332</v>
      </c>
      <c r="AC45" s="33"/>
      <c r="AD45" s="88">
        <v>0</v>
      </c>
      <c r="AE45" s="33"/>
      <c r="AF45" s="84">
        <f t="shared" si="2"/>
        <v>0</v>
      </c>
      <c r="AG45" s="33"/>
      <c r="AH45" s="88">
        <v>0</v>
      </c>
      <c r="AI45" s="33"/>
      <c r="AJ45" s="84">
        <f t="shared" si="3"/>
        <v>0</v>
      </c>
      <c r="AK45" s="33"/>
      <c r="AL45" s="88">
        <v>886514</v>
      </c>
      <c r="AM45" s="33"/>
      <c r="AN45" s="88">
        <v>0</v>
      </c>
      <c r="AO45" s="33"/>
      <c r="AP45" s="22">
        <v>27</v>
      </c>
      <c r="AQ45" s="33"/>
      <c r="AR45" s="88">
        <v>12320</v>
      </c>
    </row>
    <row r="46" spans="1:44" ht="8.85" customHeight="1" x14ac:dyDescent="0.3">
      <c r="A46" s="22">
        <v>28</v>
      </c>
      <c r="B46" s="33"/>
      <c r="C46" s="22" t="s">
        <v>119</v>
      </c>
      <c r="D46" s="33"/>
      <c r="E46" s="88">
        <v>9117836</v>
      </c>
      <c r="F46" s="33"/>
      <c r="G46" s="84">
        <f>(E46/$AR46)</f>
        <v>96.024728023337858</v>
      </c>
      <c r="H46" s="33"/>
      <c r="I46" s="84">
        <f>IF(G$60,G46/G$60*100,0)</f>
        <v>51.64547329518949</v>
      </c>
      <c r="J46" s="82"/>
      <c r="K46" s="88">
        <v>9601151</v>
      </c>
      <c r="L46" s="33"/>
      <c r="M46" s="84">
        <f>(K46/$AR46)</f>
        <v>101.11477257169336</v>
      </c>
      <c r="N46" s="33"/>
      <c r="O46" s="84">
        <f>IF(M$60,M46/M$60*100,0)</f>
        <v>110.42094401987828</v>
      </c>
      <c r="P46" s="33"/>
      <c r="Q46" s="88">
        <v>7542834</v>
      </c>
      <c r="R46" s="33"/>
      <c r="S46" s="84">
        <f t="shared" ref="S46:S57" si="4">(Q46/$AR46)</f>
        <v>79.437553315851005</v>
      </c>
      <c r="T46" s="33"/>
      <c r="U46" s="84">
        <f>IF(S$60,S46/S$60*100,0)</f>
        <v>137.83223830622049</v>
      </c>
      <c r="V46" s="33"/>
      <c r="W46" s="88">
        <f t="shared" si="0"/>
        <v>26261821</v>
      </c>
      <c r="X46" s="33"/>
      <c r="Y46" s="33"/>
      <c r="Z46" s="88">
        <v>12922315</v>
      </c>
      <c r="AA46" s="33"/>
      <c r="AB46" s="84">
        <f t="shared" si="1"/>
        <v>49.205708164715617</v>
      </c>
      <c r="AC46" s="33"/>
      <c r="AD46" s="88">
        <v>131671</v>
      </c>
      <c r="AE46" s="33"/>
      <c r="AF46" s="84">
        <f t="shared" si="2"/>
        <v>0.50137802706065204</v>
      </c>
      <c r="AG46" s="33"/>
      <c r="AH46" s="88">
        <v>0</v>
      </c>
      <c r="AI46" s="33"/>
      <c r="AJ46" s="84">
        <f t="shared" si="3"/>
        <v>0</v>
      </c>
      <c r="AK46" s="33"/>
      <c r="AL46" s="88">
        <v>19874352</v>
      </c>
      <c r="AM46" s="33"/>
      <c r="AN46" s="88">
        <v>251190.06999999998</v>
      </c>
      <c r="AO46" s="33"/>
      <c r="AP46" s="22">
        <v>28</v>
      </c>
      <c r="AQ46" s="33"/>
      <c r="AR46" s="88">
        <v>94953</v>
      </c>
    </row>
    <row r="47" spans="1:44" ht="8.85" customHeight="1" x14ac:dyDescent="0.3">
      <c r="A47" s="22">
        <v>29</v>
      </c>
      <c r="B47" s="33"/>
      <c r="C47" s="22" t="s">
        <v>120</v>
      </c>
      <c r="D47" s="33"/>
      <c r="E47" s="88">
        <v>2366846</v>
      </c>
      <c r="F47" s="33"/>
      <c r="G47" s="84">
        <f>(E47/$AR47)</f>
        <v>131.19261681724959</v>
      </c>
      <c r="H47" s="33"/>
      <c r="I47" s="84">
        <f>IF(G$60,G47/G$60*100,0)</f>
        <v>70.559999781666363</v>
      </c>
      <c r="J47" s="82"/>
      <c r="K47" s="88">
        <v>1368204</v>
      </c>
      <c r="L47" s="33"/>
      <c r="M47" s="84">
        <f>(K47/$AR47)</f>
        <v>75.838589878609838</v>
      </c>
      <c r="N47" s="33"/>
      <c r="O47" s="84">
        <f>IF(M$60,M47/M$60*100,0)</f>
        <v>82.81844951582076</v>
      </c>
      <c r="P47" s="33"/>
      <c r="Q47" s="88">
        <v>501801</v>
      </c>
      <c r="R47" s="33"/>
      <c r="S47" s="84">
        <f t="shared" si="4"/>
        <v>27.814478133141179</v>
      </c>
      <c r="T47" s="33"/>
      <c r="U47" s="84">
        <f>IF(S$60,S47/S$60*100,0)</f>
        <v>48.260949870485113</v>
      </c>
      <c r="V47" s="33"/>
      <c r="W47" s="88">
        <f t="shared" si="0"/>
        <v>4236851</v>
      </c>
      <c r="X47" s="33"/>
      <c r="Y47" s="33"/>
      <c r="Z47" s="88">
        <v>2481501</v>
      </c>
      <c r="AA47" s="33"/>
      <c r="AB47" s="84">
        <f t="shared" si="1"/>
        <v>58.569465860376027</v>
      </c>
      <c r="AC47" s="33"/>
      <c r="AD47" s="88">
        <v>0</v>
      </c>
      <c r="AE47" s="33"/>
      <c r="AF47" s="84">
        <f t="shared" si="2"/>
        <v>0</v>
      </c>
      <c r="AG47" s="33"/>
      <c r="AH47" s="88">
        <v>0</v>
      </c>
      <c r="AI47" s="33"/>
      <c r="AJ47" s="84">
        <f t="shared" si="3"/>
        <v>0</v>
      </c>
      <c r="AK47" s="33"/>
      <c r="AL47" s="88">
        <v>1485607</v>
      </c>
      <c r="AM47" s="33"/>
      <c r="AN47" s="88">
        <v>200</v>
      </c>
      <c r="AO47" s="33"/>
      <c r="AP47" s="22">
        <v>29</v>
      </c>
      <c r="AQ47" s="33"/>
      <c r="AR47" s="88">
        <v>18041</v>
      </c>
    </row>
    <row r="48" spans="1:44" ht="8.85" customHeight="1" x14ac:dyDescent="0.3">
      <c r="A48" s="22">
        <v>30</v>
      </c>
      <c r="B48" s="33"/>
      <c r="C48" s="22" t="s">
        <v>121</v>
      </c>
      <c r="D48" s="33"/>
      <c r="E48" s="88">
        <v>48605005</v>
      </c>
      <c r="F48" s="33"/>
      <c r="G48" s="84">
        <f>(E48/$AR48)</f>
        <v>214.1953957138891</v>
      </c>
      <c r="H48" s="33"/>
      <c r="I48" s="84">
        <f>IF(G$60,G48/G$60*100,0)</f>
        <v>115.20181121060442</v>
      </c>
      <c r="J48" s="82"/>
      <c r="K48" s="88">
        <v>25087400</v>
      </c>
      <c r="L48" s="33"/>
      <c r="M48" s="84">
        <f>(K48/$AR48)</f>
        <v>110.55663033946034</v>
      </c>
      <c r="N48" s="33"/>
      <c r="O48" s="84">
        <f>IF(M$60,M48/M$60*100,0)</f>
        <v>120.73179001697561</v>
      </c>
      <c r="P48" s="33"/>
      <c r="Q48" s="88">
        <v>21003799</v>
      </c>
      <c r="R48" s="33"/>
      <c r="S48" s="84">
        <f t="shared" si="4"/>
        <v>92.560777193624162</v>
      </c>
      <c r="T48" s="33"/>
      <c r="U48" s="84">
        <f>IF(S$60,S48/S$60*100,0)</f>
        <v>160.60236711010177</v>
      </c>
      <c r="V48" s="33"/>
      <c r="W48" s="88">
        <f t="shared" si="0"/>
        <v>94696204</v>
      </c>
      <c r="X48" s="33"/>
      <c r="Y48" s="33"/>
      <c r="Z48" s="88">
        <v>28560108</v>
      </c>
      <c r="AA48" s="33"/>
      <c r="AB48" s="84">
        <f t="shared" si="1"/>
        <v>30.159717912240708</v>
      </c>
      <c r="AC48" s="33"/>
      <c r="AD48" s="88">
        <v>106454</v>
      </c>
      <c r="AE48" s="33"/>
      <c r="AF48" s="84">
        <f t="shared" si="2"/>
        <v>0.11241633297148848</v>
      </c>
      <c r="AG48" s="33"/>
      <c r="AH48" s="88">
        <v>12260</v>
      </c>
      <c r="AI48" s="33"/>
      <c r="AJ48" s="84">
        <f t="shared" si="3"/>
        <v>1.2946664683623432E-2</v>
      </c>
      <c r="AK48" s="33"/>
      <c r="AL48" s="88">
        <v>30158652</v>
      </c>
      <c r="AM48" s="33"/>
      <c r="AN48" s="88">
        <v>3607215.5300000003</v>
      </c>
      <c r="AO48" s="33"/>
      <c r="AP48" s="22">
        <v>30</v>
      </c>
      <c r="AQ48" s="33"/>
      <c r="AR48" s="88">
        <v>226919</v>
      </c>
    </row>
    <row r="49" spans="1:44" ht="8.85" customHeight="1" x14ac:dyDescent="0.3">
      <c r="A49" s="41"/>
      <c r="B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41"/>
      <c r="AQ49" s="33"/>
      <c r="AR49" s="33"/>
    </row>
    <row r="50" spans="1:44" ht="8.85" customHeight="1" x14ac:dyDescent="0.3">
      <c r="A50" s="22">
        <v>31</v>
      </c>
      <c r="B50" s="33"/>
      <c r="C50" s="22" t="s">
        <v>122</v>
      </c>
      <c r="D50" s="33"/>
      <c r="E50" s="88">
        <v>14777598</v>
      </c>
      <c r="F50" s="33"/>
      <c r="G50" s="84">
        <f>(E50/$AR50)</f>
        <v>147.72723001409534</v>
      </c>
      <c r="H50" s="33"/>
      <c r="I50" s="84">
        <f>IF(G$60,G50/G$60*100,0)</f>
        <v>79.452895829197416</v>
      </c>
      <c r="J50" s="82"/>
      <c r="K50" s="88">
        <v>14568609</v>
      </c>
      <c r="L50" s="33"/>
      <c r="M50" s="84">
        <f>(K50/$AR50)</f>
        <v>145.63802945028141</v>
      </c>
      <c r="N50" s="33"/>
      <c r="O50" s="84">
        <f>IF(M$60,M50/M$60*100,0)</f>
        <v>159.04193114505259</v>
      </c>
      <c r="P50" s="33"/>
      <c r="Q50" s="88">
        <v>4008588</v>
      </c>
      <c r="R50" s="33"/>
      <c r="S50" s="84">
        <f t="shared" si="4"/>
        <v>40.072656023512238</v>
      </c>
      <c r="T50" s="33"/>
      <c r="U50" s="84">
        <f>IF(S$60,S50/S$60*100,0)</f>
        <v>69.530135861999383</v>
      </c>
      <c r="V50" s="33"/>
      <c r="W50" s="88">
        <f t="shared" si="0"/>
        <v>33354795</v>
      </c>
      <c r="X50" s="33"/>
      <c r="Y50" s="33"/>
      <c r="Z50" s="88">
        <v>16403226</v>
      </c>
      <c r="AA50" s="33"/>
      <c r="AB50" s="84">
        <f t="shared" si="1"/>
        <v>49.178014735212734</v>
      </c>
      <c r="AC50" s="33"/>
      <c r="AD50" s="88">
        <v>0</v>
      </c>
      <c r="AE50" s="33"/>
      <c r="AF50" s="84">
        <f t="shared" si="2"/>
        <v>0</v>
      </c>
      <c r="AG50" s="33"/>
      <c r="AH50" s="88">
        <v>0</v>
      </c>
      <c r="AI50" s="33"/>
      <c r="AJ50" s="84">
        <f t="shared" si="3"/>
        <v>0</v>
      </c>
      <c r="AK50" s="33"/>
      <c r="AL50" s="88">
        <v>13913915</v>
      </c>
      <c r="AM50" s="33"/>
      <c r="AN50" s="88">
        <v>930000.55999999994</v>
      </c>
      <c r="AO50" s="33"/>
      <c r="AP50" s="22">
        <v>31</v>
      </c>
      <c r="AQ50" s="33"/>
      <c r="AR50" s="88">
        <v>100033</v>
      </c>
    </row>
    <row r="51" spans="1:44" ht="8.85" customHeight="1" x14ac:dyDescent="0.3">
      <c r="A51" s="22">
        <v>32</v>
      </c>
      <c r="B51" s="33"/>
      <c r="C51" s="22" t="s">
        <v>123</v>
      </c>
      <c r="D51" s="33"/>
      <c r="E51" s="88">
        <v>5089632</v>
      </c>
      <c r="F51" s="33"/>
      <c r="G51" s="84">
        <f>(E51/$AR51)</f>
        <v>198.00933706816059</v>
      </c>
      <c r="H51" s="33"/>
      <c r="I51" s="84">
        <f>IF(G$60,G51/G$60*100,0)</f>
        <v>106.49638004979785</v>
      </c>
      <c r="J51" s="82"/>
      <c r="K51" s="88">
        <v>4124478</v>
      </c>
      <c r="L51" s="33"/>
      <c r="M51" s="84">
        <f>(K51/$AR51)</f>
        <v>160.46055088702147</v>
      </c>
      <c r="N51" s="33"/>
      <c r="O51" s="84">
        <f>IF(M$60,M51/M$60*100,0)</f>
        <v>175.22865409534393</v>
      </c>
      <c r="P51" s="33"/>
      <c r="Q51" s="88">
        <v>1179625</v>
      </c>
      <c r="R51" s="33"/>
      <c r="S51" s="84">
        <f t="shared" si="4"/>
        <v>45.892662620603794</v>
      </c>
      <c r="T51" s="33"/>
      <c r="U51" s="84">
        <f>IF(S$60,S51/S$60*100,0)</f>
        <v>79.628439532613953</v>
      </c>
      <c r="V51" s="33"/>
      <c r="W51" s="88">
        <f t="shared" si="0"/>
        <v>10393735</v>
      </c>
      <c r="X51" s="33"/>
      <c r="Y51" s="33"/>
      <c r="Z51" s="88">
        <v>4279664</v>
      </c>
      <c r="AA51" s="33"/>
      <c r="AB51" s="84">
        <f t="shared" si="1"/>
        <v>41.175419615758919</v>
      </c>
      <c r="AC51" s="33"/>
      <c r="AD51" s="88">
        <v>0</v>
      </c>
      <c r="AE51" s="33"/>
      <c r="AF51" s="84">
        <f t="shared" si="2"/>
        <v>0</v>
      </c>
      <c r="AG51" s="33"/>
      <c r="AH51" s="88">
        <v>0</v>
      </c>
      <c r="AI51" s="33"/>
      <c r="AJ51" s="84">
        <f t="shared" si="3"/>
        <v>0</v>
      </c>
      <c r="AK51" s="33"/>
      <c r="AL51" s="88">
        <v>2997125</v>
      </c>
      <c r="AM51" s="33"/>
      <c r="AN51" s="88">
        <v>819457.9</v>
      </c>
      <c r="AO51" s="33"/>
      <c r="AP51" s="22">
        <v>32</v>
      </c>
      <c r="AQ51" s="33"/>
      <c r="AR51" s="88">
        <v>25704</v>
      </c>
    </row>
    <row r="52" spans="1:44" ht="8.85" customHeight="1" x14ac:dyDescent="0.3">
      <c r="A52" s="22">
        <v>33</v>
      </c>
      <c r="B52" s="33"/>
      <c r="C52" s="22" t="s">
        <v>124</v>
      </c>
      <c r="D52" s="33"/>
      <c r="E52" s="88">
        <v>6352536</v>
      </c>
      <c r="F52" s="33"/>
      <c r="G52" s="84">
        <f>(E52/$AR52)</f>
        <v>254.38635271504086</v>
      </c>
      <c r="H52" s="33"/>
      <c r="I52" s="84">
        <f>IF(G$60,G52/G$60*100,0)</f>
        <v>136.81792030290634</v>
      </c>
      <c r="J52" s="82"/>
      <c r="K52" s="88">
        <v>2571373</v>
      </c>
      <c r="L52" s="33"/>
      <c r="M52" s="84">
        <f>(K52/$AR52)</f>
        <v>102.97024667627743</v>
      </c>
      <c r="N52" s="33"/>
      <c r="O52" s="84">
        <f>IF(M$60,M52/M$60*100,0)</f>
        <v>112.44718802974678</v>
      </c>
      <c r="P52" s="33"/>
      <c r="Q52" s="88">
        <v>1823046</v>
      </c>
      <c r="R52" s="33"/>
      <c r="S52" s="84">
        <f t="shared" si="4"/>
        <v>73.003604036520898</v>
      </c>
      <c r="T52" s="33"/>
      <c r="U52" s="84">
        <f>IF(S$60,S52/S$60*100,0)</f>
        <v>126.66868160914117</v>
      </c>
      <c r="V52" s="33"/>
      <c r="W52" s="88">
        <f t="shared" si="0"/>
        <v>10746955</v>
      </c>
      <c r="X52" s="33"/>
      <c r="Y52" s="33"/>
      <c r="Z52" s="88">
        <v>4221019</v>
      </c>
      <c r="AA52" s="33"/>
      <c r="AB52" s="84">
        <f t="shared" si="1"/>
        <v>39.276418297089734</v>
      </c>
      <c r="AC52" s="33"/>
      <c r="AD52" s="88">
        <v>0</v>
      </c>
      <c r="AE52" s="33"/>
      <c r="AF52" s="84">
        <f t="shared" si="2"/>
        <v>0</v>
      </c>
      <c r="AG52" s="33"/>
      <c r="AH52" s="88">
        <v>0</v>
      </c>
      <c r="AI52" s="33"/>
      <c r="AJ52" s="84">
        <f t="shared" si="3"/>
        <v>0</v>
      </c>
      <c r="AK52" s="33"/>
      <c r="AL52" s="88">
        <v>3411606</v>
      </c>
      <c r="AM52" s="33"/>
      <c r="AN52" s="88">
        <v>129340.13</v>
      </c>
      <c r="AO52" s="33"/>
      <c r="AP52" s="22">
        <v>33</v>
      </c>
      <c r="AQ52" s="33"/>
      <c r="AR52" s="88">
        <v>24972</v>
      </c>
    </row>
    <row r="53" spans="1:44" ht="8.85" customHeight="1" x14ac:dyDescent="0.3">
      <c r="A53" s="22">
        <v>34</v>
      </c>
      <c r="B53" s="33"/>
      <c r="C53" s="22" t="s">
        <v>125</v>
      </c>
      <c r="D53" s="33"/>
      <c r="E53" s="88">
        <v>22010451</v>
      </c>
      <c r="F53" s="33"/>
      <c r="G53" s="84">
        <f>(E53/$AR53)</f>
        <v>237.4015898354078</v>
      </c>
      <c r="H53" s="33"/>
      <c r="I53" s="84">
        <f>IF(G$60,G53/G$60*100,0)</f>
        <v>127.68291793651565</v>
      </c>
      <c r="J53" s="82"/>
      <c r="K53" s="88">
        <v>8192921</v>
      </c>
      <c r="L53" s="33"/>
      <c r="M53" s="84">
        <f>(K53/$AR53)</f>
        <v>88.367679099165173</v>
      </c>
      <c r="N53" s="33"/>
      <c r="O53" s="84">
        <f>IF(M$60,M53/M$60*100,0)</f>
        <v>96.500662552121426</v>
      </c>
      <c r="P53" s="33"/>
      <c r="Q53" s="88">
        <v>3751447</v>
      </c>
      <c r="R53" s="33"/>
      <c r="S53" s="84">
        <f t="shared" si="4"/>
        <v>40.46257307418513</v>
      </c>
      <c r="T53" s="33"/>
      <c r="U53" s="84">
        <f>IF(S$60,S53/S$60*100,0)</f>
        <v>70.206681621588913</v>
      </c>
      <c r="V53" s="33"/>
      <c r="W53" s="88">
        <f t="shared" si="0"/>
        <v>33954819</v>
      </c>
      <c r="X53" s="33"/>
      <c r="Y53" s="33"/>
      <c r="Z53" s="88">
        <v>24220184</v>
      </c>
      <c r="AA53" s="33"/>
      <c r="AB53" s="84">
        <f t="shared" si="1"/>
        <v>71.330623202556311</v>
      </c>
      <c r="AC53" s="33"/>
      <c r="AD53" s="88">
        <v>-6986</v>
      </c>
      <c r="AE53" s="33"/>
      <c r="AF53" s="84">
        <f t="shared" si="2"/>
        <v>-2.0574399174385232E-2</v>
      </c>
      <c r="AG53" s="33"/>
      <c r="AH53" s="88">
        <v>0</v>
      </c>
      <c r="AI53" s="33"/>
      <c r="AJ53" s="84">
        <f t="shared" si="3"/>
        <v>0</v>
      </c>
      <c r="AK53" s="33"/>
      <c r="AL53" s="88">
        <v>8810331</v>
      </c>
      <c r="AM53" s="33"/>
      <c r="AN53" s="88">
        <v>3671240.6899999995</v>
      </c>
      <c r="AO53" s="33"/>
      <c r="AP53" s="22">
        <v>34</v>
      </c>
      <c r="AQ53" s="33"/>
      <c r="AR53" s="88">
        <v>92714</v>
      </c>
    </row>
    <row r="54" spans="1:44" ht="8.85" customHeight="1" x14ac:dyDescent="0.3">
      <c r="A54" s="22">
        <v>35</v>
      </c>
      <c r="B54" s="33"/>
      <c r="C54" s="22" t="s">
        <v>126</v>
      </c>
      <c r="D54" s="33"/>
      <c r="E54" s="88">
        <v>96387455</v>
      </c>
      <c r="F54" s="33"/>
      <c r="G54" s="84">
        <f>(E54/$AR54)</f>
        <v>212.5834344191791</v>
      </c>
      <c r="H54" s="33"/>
      <c r="I54" s="84">
        <f>IF(G$60,G54/G$60*100,0)</f>
        <v>114.33484177770386</v>
      </c>
      <c r="J54" s="82"/>
      <c r="K54" s="88">
        <v>33126224</v>
      </c>
      <c r="L54" s="33"/>
      <c r="M54" s="84">
        <f>(K54/$AR54)</f>
        <v>73.060197172537002</v>
      </c>
      <c r="N54" s="33"/>
      <c r="O54" s="84">
        <f>IF(M$60,M54/M$60*100,0)</f>
        <v>79.784345421436512</v>
      </c>
      <c r="P54" s="33"/>
      <c r="Q54" s="88">
        <v>13979612</v>
      </c>
      <c r="R54" s="33"/>
      <c r="S54" s="84">
        <f t="shared" si="4"/>
        <v>30.832165148541055</v>
      </c>
      <c r="T54" s="33"/>
      <c r="U54" s="84">
        <f>IF(S$60,S54/S$60*100,0)</f>
        <v>53.496943912073846</v>
      </c>
      <c r="V54" s="33"/>
      <c r="W54" s="88">
        <f t="shared" si="0"/>
        <v>143493291</v>
      </c>
      <c r="X54" s="33"/>
      <c r="Y54" s="33"/>
      <c r="Z54" s="88">
        <v>51044658</v>
      </c>
      <c r="AA54" s="33"/>
      <c r="AB54" s="84">
        <f t="shared" si="1"/>
        <v>35.572853367757801</v>
      </c>
      <c r="AC54" s="33"/>
      <c r="AD54" s="88">
        <v>20000</v>
      </c>
      <c r="AE54" s="33"/>
      <c r="AF54" s="84">
        <f t="shared" si="2"/>
        <v>1.3937933864796508E-2</v>
      </c>
      <c r="AG54" s="33"/>
      <c r="AH54" s="88">
        <v>336135</v>
      </c>
      <c r="AI54" s="33"/>
      <c r="AJ54" s="84">
        <f t="shared" si="3"/>
        <v>0.23425136998216872</v>
      </c>
      <c r="AK54" s="33"/>
      <c r="AL54" s="88">
        <v>76060000</v>
      </c>
      <c r="AM54" s="33"/>
      <c r="AN54" s="88">
        <v>986949.94000000018</v>
      </c>
      <c r="AO54" s="33"/>
      <c r="AP54" s="22">
        <v>35</v>
      </c>
      <c r="AQ54" s="33"/>
      <c r="AR54" s="88">
        <v>453410</v>
      </c>
    </row>
    <row r="55" spans="1:44" ht="8.85" customHeight="1" x14ac:dyDescent="0.3">
      <c r="A55" s="41"/>
      <c r="B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41"/>
      <c r="AQ55" s="33"/>
      <c r="AR55" s="114"/>
    </row>
    <row r="56" spans="1:44" ht="8.85" customHeight="1" x14ac:dyDescent="0.3">
      <c r="A56" s="22">
        <v>36</v>
      </c>
      <c r="B56" s="33"/>
      <c r="C56" s="22" t="s">
        <v>127</v>
      </c>
      <c r="D56" s="33"/>
      <c r="E56" s="88">
        <v>5901722</v>
      </c>
      <c r="F56" s="33"/>
      <c r="G56" s="84">
        <f>(E56/$AR56)</f>
        <v>264.82934709445817</v>
      </c>
      <c r="H56" s="33"/>
      <c r="I56" s="84">
        <f>IF(G$60,G56/G$60*100,0)</f>
        <v>142.43452967474369</v>
      </c>
      <c r="J56" s="82"/>
      <c r="K56" s="88">
        <v>2538792</v>
      </c>
      <c r="L56" s="33"/>
      <c r="M56" s="84">
        <f>(K56/$AR56)</f>
        <v>113.92380525016827</v>
      </c>
      <c r="N56" s="33"/>
      <c r="O56" s="84">
        <f>IF(M$60,M56/M$60*100,0)</f>
        <v>124.40886531333545</v>
      </c>
      <c r="P56" s="33"/>
      <c r="Q56" s="88">
        <v>1128789</v>
      </c>
      <c r="R56" s="33"/>
      <c r="S56" s="84">
        <f t="shared" si="4"/>
        <v>50.652411936280011</v>
      </c>
      <c r="T56" s="33"/>
      <c r="U56" s="84">
        <f>IF(S$60,S56/S$60*100,0)</f>
        <v>87.887088931691636</v>
      </c>
      <c r="V56" s="33"/>
      <c r="W56" s="88">
        <f t="shared" si="0"/>
        <v>9569303</v>
      </c>
      <c r="X56" s="33"/>
      <c r="Y56" s="33"/>
      <c r="Z56" s="88">
        <v>3894452</v>
      </c>
      <c r="AA56" s="33"/>
      <c r="AB56" s="84">
        <f t="shared" si="1"/>
        <v>40.697342324723131</v>
      </c>
      <c r="AC56" s="33"/>
      <c r="AD56" s="88">
        <v>0</v>
      </c>
      <c r="AE56" s="33"/>
      <c r="AF56" s="84">
        <f t="shared" si="2"/>
        <v>0</v>
      </c>
      <c r="AG56" s="33"/>
      <c r="AH56" s="88">
        <v>0</v>
      </c>
      <c r="AI56" s="33"/>
      <c r="AJ56" s="84">
        <f t="shared" si="3"/>
        <v>0</v>
      </c>
      <c r="AK56" s="33"/>
      <c r="AL56" s="88">
        <v>3172690</v>
      </c>
      <c r="AM56" s="33"/>
      <c r="AN56" s="88">
        <v>20700.219999999998</v>
      </c>
      <c r="AO56" s="33"/>
      <c r="AP56" s="22">
        <v>36</v>
      </c>
      <c r="AQ56" s="33"/>
      <c r="AR56" s="88">
        <v>22285</v>
      </c>
    </row>
    <row r="57" spans="1:44" ht="8.85" customHeight="1" x14ac:dyDescent="0.3">
      <c r="A57" s="22">
        <v>37</v>
      </c>
      <c r="B57" s="33"/>
      <c r="C57" s="22" t="s">
        <v>128</v>
      </c>
      <c r="D57" s="33"/>
      <c r="E57" s="88">
        <v>1574760</v>
      </c>
      <c r="F57" s="33"/>
      <c r="G57" s="84">
        <f>(E57/$AR57)</f>
        <v>103.71863268128828</v>
      </c>
      <c r="H57" s="33"/>
      <c r="I57" s="84">
        <f>IF(G$60,G57/G$60*100,0)</f>
        <v>55.783525604500269</v>
      </c>
      <c r="J57" s="82"/>
      <c r="K57" s="88">
        <v>794103</v>
      </c>
      <c r="L57" s="33"/>
      <c r="M57" s="84">
        <f>(K57/$AR57)</f>
        <v>52.302114206678525</v>
      </c>
      <c r="N57" s="33"/>
      <c r="O57" s="84">
        <f>IF(M$60,M57/M$60*100,0)</f>
        <v>57.115777230692053</v>
      </c>
      <c r="P57" s="33"/>
      <c r="Q57" s="88">
        <v>1168462</v>
      </c>
      <c r="R57" s="33"/>
      <c r="S57" s="84">
        <f t="shared" si="4"/>
        <v>76.958572087202796</v>
      </c>
      <c r="T57" s="33"/>
      <c r="U57" s="84">
        <f>IF(S$60,S57/S$60*100,0)</f>
        <v>133.53095362156861</v>
      </c>
      <c r="V57" s="33"/>
      <c r="W57" s="88">
        <f t="shared" si="0"/>
        <v>3537325</v>
      </c>
      <c r="X57" s="33"/>
      <c r="Y57" s="33"/>
      <c r="Z57" s="88">
        <v>1859430</v>
      </c>
      <c r="AA57" s="33"/>
      <c r="AB57" s="84">
        <f t="shared" si="1"/>
        <v>52.565992663948037</v>
      </c>
      <c r="AC57" s="33"/>
      <c r="AD57" s="88">
        <v>0</v>
      </c>
      <c r="AE57" s="33"/>
      <c r="AF57" s="84">
        <f t="shared" si="2"/>
        <v>0</v>
      </c>
      <c r="AG57" s="33"/>
      <c r="AH57" s="88">
        <v>0</v>
      </c>
      <c r="AI57" s="33"/>
      <c r="AJ57" s="84">
        <f t="shared" si="3"/>
        <v>0</v>
      </c>
      <c r="AK57" s="33"/>
      <c r="AL57" s="88">
        <v>172628</v>
      </c>
      <c r="AM57" s="33"/>
      <c r="AN57" s="88">
        <v>16734.34</v>
      </c>
      <c r="AO57" s="33"/>
      <c r="AP57" s="22">
        <v>37</v>
      </c>
      <c r="AQ57" s="33"/>
      <c r="AR57" s="88">
        <v>15183</v>
      </c>
    </row>
    <row r="58" spans="1:44" ht="8.85" customHeight="1" x14ac:dyDescent="0.3">
      <c r="A58" s="42">
        <v>38</v>
      </c>
      <c r="B58" s="33"/>
      <c r="C58" s="22" t="s">
        <v>129</v>
      </c>
      <c r="D58" s="33"/>
      <c r="E58" s="93">
        <v>6176104</v>
      </c>
      <c r="F58" s="33"/>
      <c r="G58" s="84">
        <f>(E58/$AR58)</f>
        <v>218.37578671946821</v>
      </c>
      <c r="H58" s="33"/>
      <c r="I58" s="84">
        <f>IF(G$60,G58/G$60*100,0)</f>
        <v>117.45017240345899</v>
      </c>
      <c r="J58" s="82"/>
      <c r="K58" s="93">
        <v>1732214</v>
      </c>
      <c r="L58" s="33"/>
      <c r="M58" s="84">
        <f>(K58/$AR58)</f>
        <v>61.247931546566718</v>
      </c>
      <c r="N58" s="33"/>
      <c r="O58" s="84">
        <f>IF(M$60,M58/M$60*100,0)</f>
        <v>66.884929359274139</v>
      </c>
      <c r="P58" s="33"/>
      <c r="Q58" s="93">
        <v>1930383</v>
      </c>
      <c r="R58" s="33"/>
      <c r="S58" s="84">
        <f>(Q58/$AR58)</f>
        <v>68.254826391344324</v>
      </c>
      <c r="T58" s="33"/>
      <c r="U58" s="84">
        <f>IF(S$60,S58/S$60*100,0)</f>
        <v>118.42906917482136</v>
      </c>
      <c r="V58" s="33"/>
      <c r="W58" s="93">
        <f>(E58+K58+Q58)</f>
        <v>9838701</v>
      </c>
      <c r="X58" s="33"/>
      <c r="Y58" s="33"/>
      <c r="Z58" s="93">
        <v>3861103</v>
      </c>
      <c r="AA58" s="33"/>
      <c r="AB58" s="84">
        <f>IF($W58,Z58/$W58*100,0)</f>
        <v>39.244032316867845</v>
      </c>
      <c r="AC58" s="33"/>
      <c r="AD58" s="93">
        <v>3000</v>
      </c>
      <c r="AE58" s="33"/>
      <c r="AF58" s="84">
        <f>IF($W58,AD58/$W58*100,0)</f>
        <v>3.0491830171483002E-2</v>
      </c>
      <c r="AG58" s="33"/>
      <c r="AH58" s="93">
        <v>492649</v>
      </c>
      <c r="AI58" s="33"/>
      <c r="AJ58" s="84">
        <f>IF($W58,AH58/$W58*100,0)</f>
        <v>5.0072565473836432</v>
      </c>
      <c r="AK58" s="33"/>
      <c r="AL58" s="93">
        <v>648307</v>
      </c>
      <c r="AM58" s="33"/>
      <c r="AN58" s="93">
        <v>3027.34</v>
      </c>
      <c r="AO58" s="33"/>
      <c r="AP58" s="42">
        <v>38</v>
      </c>
      <c r="AQ58" s="33"/>
      <c r="AR58" s="93">
        <v>28282</v>
      </c>
    </row>
    <row r="59" spans="1:44" ht="8.85" customHeight="1" x14ac:dyDescent="0.3">
      <c r="A59" s="33"/>
      <c r="B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row>
    <row r="60" spans="1:44" ht="8.85" customHeight="1" x14ac:dyDescent="0.3">
      <c r="A60" s="42">
        <f>A58</f>
        <v>38</v>
      </c>
      <c r="B60" s="33"/>
      <c r="C60" s="30" t="s">
        <v>72</v>
      </c>
      <c r="D60" s="33"/>
      <c r="E60" s="94">
        <f>SUM(E14:E58)</f>
        <v>475440483</v>
      </c>
      <c r="F60" s="33"/>
      <c r="G60" s="97">
        <f>(E60/$AR60)</f>
        <v>185.93057996485061</v>
      </c>
      <c r="H60" s="33"/>
      <c r="I60" s="89">
        <f>IF(G$60,G60/G$60*100,0)</f>
        <v>100</v>
      </c>
      <c r="J60" s="95"/>
      <c r="K60" s="94">
        <f>SUM(K14:K58)</f>
        <v>234157724</v>
      </c>
      <c r="L60" s="33"/>
      <c r="M60" s="97">
        <f>(K60/$AR60)</f>
        <v>91.572095737100753</v>
      </c>
      <c r="N60" s="33"/>
      <c r="O60" s="89">
        <f>IF(M$60,M60/M$60*100,0)</f>
        <v>100</v>
      </c>
      <c r="P60" s="33"/>
      <c r="Q60" s="94">
        <f>SUM(Q14:Q58)</f>
        <v>147373835</v>
      </c>
      <c r="R60" s="33"/>
      <c r="S60" s="97">
        <f>(Q60/$AR60)</f>
        <v>57.633507437763143</v>
      </c>
      <c r="T60" s="33"/>
      <c r="U60" s="89">
        <f>IF(S$60,S60/S$60*100,0)</f>
        <v>100</v>
      </c>
      <c r="V60" s="33"/>
      <c r="W60" s="94">
        <f>(E60+K60+Q60)</f>
        <v>856972042</v>
      </c>
      <c r="X60" s="33"/>
      <c r="Y60" s="33"/>
      <c r="Z60" s="94">
        <f>SUM(Z14:Z58)</f>
        <v>326809390</v>
      </c>
      <c r="AA60" s="33"/>
      <c r="AB60" s="89">
        <f>IF($W60,Z60/$W60*100,0)</f>
        <v>38.135361946848668</v>
      </c>
      <c r="AC60" s="33"/>
      <c r="AD60" s="94">
        <f>SUM(AD14:AD58)</f>
        <v>12664979</v>
      </c>
      <c r="AE60" s="33"/>
      <c r="AF60" s="89">
        <f>IF($W60,AD60/$W60*100,0)</f>
        <v>1.4778754007473209</v>
      </c>
      <c r="AG60" s="33"/>
      <c r="AH60" s="94">
        <f>SUM(AH14:AH58)</f>
        <v>1075498</v>
      </c>
      <c r="AI60" s="33"/>
      <c r="AJ60" s="89">
        <f>IF($W60,AH60/$W60*100,0)</f>
        <v>0.12549977680602092</v>
      </c>
      <c r="AK60" s="33"/>
      <c r="AL60" s="94">
        <f>SUM(AL14:AL58)</f>
        <v>324468652</v>
      </c>
      <c r="AM60" s="33"/>
      <c r="AN60" s="94">
        <f>SUM(AN14:AN58)</f>
        <v>52436845.569999993</v>
      </c>
      <c r="AO60" s="33"/>
      <c r="AP60" s="42">
        <f>AP58</f>
        <v>38</v>
      </c>
      <c r="AQ60" s="33"/>
      <c r="AR60" s="93">
        <f>SUM(AR14:AR58)</f>
        <v>2557086</v>
      </c>
    </row>
    <row r="61" spans="1:44" ht="8.85" customHeight="1" x14ac:dyDescent="0.3">
      <c r="A61" s="33"/>
      <c r="B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row>
    <row r="62" spans="1:44" ht="8.85" customHeight="1" x14ac:dyDescent="0.3">
      <c r="A62" s="33"/>
      <c r="B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row>
    <row r="63" spans="1:44" ht="8.85" customHeight="1" x14ac:dyDescent="0.3">
      <c r="A63" s="33"/>
      <c r="B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row>
    <row r="64" spans="1:44" ht="8.85" customHeight="1" x14ac:dyDescent="0.3">
      <c r="A64" s="33"/>
      <c r="B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row>
    <row r="65" spans="1:44" ht="8.85" customHeight="1" x14ac:dyDescent="0.3">
      <c r="A65" s="33"/>
      <c r="B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row>
    <row r="66" spans="1:44" ht="8.85" customHeight="1" x14ac:dyDescent="0.3">
      <c r="A66" s="33"/>
      <c r="B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row>
    <row r="67" spans="1:44" ht="8.85" customHeight="1" x14ac:dyDescent="0.3">
      <c r="A67" s="33"/>
      <c r="B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row>
    <row r="68" spans="1:44" ht="8.85" customHeight="1" x14ac:dyDescent="0.3">
      <c r="A68" s="33"/>
      <c r="B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row>
    <row r="69" spans="1:44" ht="8.85" customHeight="1" x14ac:dyDescent="0.3">
      <c r="A69" s="33"/>
      <c r="B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row>
    <row r="70" spans="1:44" ht="8.85" customHeight="1" x14ac:dyDescent="0.3">
      <c r="A70" s="33"/>
      <c r="B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row>
    <row r="71" spans="1:44" ht="8.85" customHeight="1" x14ac:dyDescent="0.3">
      <c r="A71" s="33"/>
      <c r="B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row>
    <row r="72" spans="1:44" ht="8.85" customHeight="1" x14ac:dyDescent="0.3">
      <c r="A72" s="33"/>
      <c r="B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row>
    <row r="73" spans="1:44" ht="8.85" customHeight="1" x14ac:dyDescent="0.3">
      <c r="A73" s="33"/>
      <c r="B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row>
    <row r="74" spans="1:44" ht="8.85" customHeight="1" x14ac:dyDescent="0.3">
      <c r="A74" s="33"/>
      <c r="B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row>
    <row r="75" spans="1:44" s="20" customFormat="1" ht="10.5" customHeight="1" x14ac:dyDescent="0.3">
      <c r="A75" s="140" t="s">
        <v>499</v>
      </c>
      <c r="AQ75" s="131" t="s">
        <v>500</v>
      </c>
    </row>
    <row r="76" spans="1:44" s="20" customFormat="1" ht="10.5" customHeight="1" x14ac:dyDescent="0.3">
      <c r="A76" s="50"/>
      <c r="W76" s="23" t="s">
        <v>49</v>
      </c>
      <c r="Z76" s="50" t="s">
        <v>486</v>
      </c>
      <c r="AP76" s="23" t="s">
        <v>487</v>
      </c>
    </row>
    <row r="77" spans="1:44" s="20" customFormat="1" ht="10.5" customHeight="1" x14ac:dyDescent="0.3">
      <c r="A77" s="24"/>
      <c r="W77" s="23" t="s">
        <v>488</v>
      </c>
      <c r="Z77" s="50" t="s">
        <v>489</v>
      </c>
      <c r="AP77" s="23" t="s">
        <v>130</v>
      </c>
    </row>
    <row r="78" spans="1:44" s="20" customFormat="1" ht="10.5" customHeight="1" x14ac:dyDescent="0.3">
      <c r="A78" s="25"/>
      <c r="W78" s="23" t="s">
        <v>55</v>
      </c>
      <c r="Z78" s="26" t="s">
        <v>56</v>
      </c>
    </row>
    <row r="79" spans="1:44" ht="8.4" customHeight="1" x14ac:dyDescent="0.3"/>
    <row r="80" spans="1:44" ht="9.6" customHeight="1" x14ac:dyDescent="0.3">
      <c r="Z80" s="28" t="s">
        <v>490</v>
      </c>
      <c r="AA80" s="28"/>
      <c r="AB80" s="28"/>
      <c r="AC80" s="28"/>
      <c r="AD80" s="28"/>
      <c r="AE80" s="28"/>
      <c r="AF80" s="28"/>
      <c r="AG80" s="28"/>
      <c r="AH80" s="28"/>
      <c r="AI80" s="28"/>
      <c r="AJ80" s="28"/>
      <c r="AK80" s="28"/>
      <c r="AL80" s="28"/>
      <c r="AN80" s="31" t="s">
        <v>304</v>
      </c>
    </row>
    <row r="81" spans="1:44" ht="8.85" customHeight="1" x14ac:dyDescent="0.3"/>
    <row r="82" spans="1:44" ht="9.6" customHeight="1" x14ac:dyDescent="0.3">
      <c r="E82" s="29" t="s">
        <v>491</v>
      </c>
      <c r="F82" s="29"/>
      <c r="G82" s="29"/>
      <c r="H82" s="29"/>
      <c r="I82" s="29"/>
      <c r="Q82" s="29" t="s">
        <v>492</v>
      </c>
      <c r="R82" s="29"/>
      <c r="S82" s="29"/>
      <c r="T82" s="29"/>
      <c r="U82" s="29"/>
      <c r="AD82" s="28" t="s">
        <v>404</v>
      </c>
      <c r="AE82" s="28"/>
      <c r="AF82" s="28"/>
      <c r="AG82" s="28"/>
      <c r="AH82" s="28"/>
      <c r="AI82" s="28"/>
      <c r="AJ82" s="28"/>
      <c r="AN82" s="30" t="s">
        <v>493</v>
      </c>
    </row>
    <row r="83" spans="1:44" ht="9.6" customHeight="1" x14ac:dyDescent="0.3">
      <c r="E83" s="28" t="s">
        <v>494</v>
      </c>
      <c r="F83" s="28"/>
      <c r="G83" s="28"/>
      <c r="H83" s="28"/>
      <c r="I83" s="28"/>
      <c r="K83" s="28" t="s">
        <v>495</v>
      </c>
      <c r="L83" s="28"/>
      <c r="M83" s="28"/>
      <c r="N83" s="28"/>
      <c r="O83" s="28"/>
      <c r="Q83" s="28" t="s">
        <v>496</v>
      </c>
      <c r="R83" s="28"/>
      <c r="S83" s="28"/>
      <c r="T83" s="28"/>
      <c r="U83" s="28"/>
      <c r="AN83" s="30" t="s">
        <v>497</v>
      </c>
    </row>
    <row r="84" spans="1:44" ht="9.6" customHeight="1" x14ac:dyDescent="0.3">
      <c r="Z84" s="28" t="s">
        <v>439</v>
      </c>
      <c r="AA84" s="28"/>
      <c r="AB84" s="28"/>
      <c r="AD84" s="28" t="s">
        <v>66</v>
      </c>
      <c r="AE84" s="28"/>
      <c r="AF84" s="28"/>
      <c r="AH84" s="28" t="s">
        <v>67</v>
      </c>
      <c r="AI84" s="28"/>
      <c r="AJ84" s="28"/>
      <c r="AN84" s="31" t="s">
        <v>498</v>
      </c>
    </row>
    <row r="85" spans="1:44" ht="9.6" customHeight="1" x14ac:dyDescent="0.3">
      <c r="I85" s="30" t="s">
        <v>71</v>
      </c>
      <c r="O85" s="30" t="s">
        <v>71</v>
      </c>
      <c r="U85" s="30" t="s">
        <v>71</v>
      </c>
      <c r="AB85" s="30" t="s">
        <v>279</v>
      </c>
      <c r="AF85" s="30" t="s">
        <v>279</v>
      </c>
      <c r="AJ85" s="30" t="s">
        <v>279</v>
      </c>
      <c r="AL85" s="30" t="s">
        <v>416</v>
      </c>
    </row>
    <row r="86" spans="1:44" ht="9.6" customHeight="1" x14ac:dyDescent="0.3">
      <c r="A86" s="31" t="s">
        <v>78</v>
      </c>
      <c r="C86" s="31" t="s">
        <v>80</v>
      </c>
      <c r="E86" s="31" t="s">
        <v>81</v>
      </c>
      <c r="G86" s="31" t="s">
        <v>442</v>
      </c>
      <c r="I86" s="31" t="s">
        <v>87</v>
      </c>
      <c r="K86" s="31" t="s">
        <v>81</v>
      </c>
      <c r="M86" s="31" t="s">
        <v>442</v>
      </c>
      <c r="O86" s="31" t="s">
        <v>87</v>
      </c>
      <c r="Q86" s="31" t="s">
        <v>81</v>
      </c>
      <c r="S86" s="31" t="s">
        <v>442</v>
      </c>
      <c r="U86" s="31" t="s">
        <v>87</v>
      </c>
      <c r="W86" s="31" t="s">
        <v>72</v>
      </c>
      <c r="Z86" s="31" t="s">
        <v>81</v>
      </c>
      <c r="AB86" s="31" t="s">
        <v>380</v>
      </c>
      <c r="AD86" s="31" t="s">
        <v>81</v>
      </c>
      <c r="AF86" s="31" t="s">
        <v>380</v>
      </c>
      <c r="AH86" s="31" t="s">
        <v>81</v>
      </c>
      <c r="AJ86" s="31" t="s">
        <v>380</v>
      </c>
      <c r="AL86" s="31" t="s">
        <v>425</v>
      </c>
      <c r="AN86" s="31" t="s">
        <v>317</v>
      </c>
      <c r="AP86" s="31" t="s">
        <v>78</v>
      </c>
    </row>
    <row r="87" spans="1:44" ht="8.85" customHeight="1" x14ac:dyDescent="0.3"/>
    <row r="88" spans="1:44" ht="8.85" customHeight="1" x14ac:dyDescent="0.3">
      <c r="B88" s="22" t="s">
        <v>292</v>
      </c>
    </row>
    <row r="89" spans="1:44" ht="8.85" customHeight="1" x14ac:dyDescent="0.3">
      <c r="A89" s="22">
        <v>1</v>
      </c>
      <c r="B89" s="33"/>
      <c r="C89" s="22" t="s">
        <v>131</v>
      </c>
      <c r="D89" s="33"/>
      <c r="E89" s="82">
        <v>201970</v>
      </c>
      <c r="F89" s="33"/>
      <c r="G89" s="83">
        <f>(E89/$AR89)</f>
        <v>6.1634471604260126</v>
      </c>
      <c r="H89" s="33"/>
      <c r="I89" s="84">
        <f>IF(G$219,G89/G$219*100,0)</f>
        <v>17.654258523199633</v>
      </c>
      <c r="J89" s="82"/>
      <c r="K89" s="82">
        <v>6658545</v>
      </c>
      <c r="L89" s="33"/>
      <c r="M89" s="83">
        <f>(K89/$AR89)</f>
        <v>203.19646617229699</v>
      </c>
      <c r="N89" s="33"/>
      <c r="O89" s="84">
        <f>IF(M$219,M89/M$219*100,0)</f>
        <v>299.42173061847575</v>
      </c>
      <c r="P89" s="33"/>
      <c r="Q89" s="82">
        <v>1258344</v>
      </c>
      <c r="R89" s="33"/>
      <c r="S89" s="83">
        <f>(Q89/$AR89)</f>
        <v>38.400439439714361</v>
      </c>
      <c r="T89" s="33"/>
      <c r="U89" s="84">
        <f>IF(S$219,S89/S$219*100,0)</f>
        <v>84.469182627364248</v>
      </c>
      <c r="V89" s="33"/>
      <c r="W89" s="82">
        <f>(E89+K89+Q89)</f>
        <v>8118859</v>
      </c>
      <c r="X89" s="33"/>
      <c r="Y89" s="33"/>
      <c r="Z89" s="82">
        <v>18840</v>
      </c>
      <c r="AA89" s="33"/>
      <c r="AB89" s="84">
        <f>IF($W89,Z89/$W89*100,0)</f>
        <v>0.23205231178420513</v>
      </c>
      <c r="AC89" s="33"/>
      <c r="AD89" s="82">
        <v>0</v>
      </c>
      <c r="AE89" s="33"/>
      <c r="AF89" s="84">
        <f>IF($W89,AD89/$W89*100,0)</f>
        <v>0</v>
      </c>
      <c r="AG89" s="33"/>
      <c r="AH89" s="82">
        <v>0</v>
      </c>
      <c r="AI89" s="33"/>
      <c r="AJ89" s="84">
        <f>IF($W89,AH89/$W89*100,0)</f>
        <v>0</v>
      </c>
      <c r="AK89" s="33"/>
      <c r="AL89" s="82">
        <v>3381075</v>
      </c>
      <c r="AM89" s="33"/>
      <c r="AN89" s="82">
        <v>7915504.5900000008</v>
      </c>
      <c r="AO89" s="33"/>
      <c r="AP89" s="22">
        <v>1</v>
      </c>
      <c r="AQ89" s="33"/>
      <c r="AR89" s="88">
        <v>32769</v>
      </c>
    </row>
    <row r="90" spans="1:44" ht="8.85" customHeight="1" x14ac:dyDescent="0.3">
      <c r="A90" s="22">
        <v>2</v>
      </c>
      <c r="B90" s="33"/>
      <c r="C90" s="22" t="s">
        <v>132</v>
      </c>
      <c r="D90" s="33"/>
      <c r="E90" s="88">
        <v>4732626</v>
      </c>
      <c r="F90" s="33"/>
      <c r="G90" s="84">
        <f>(E90/$AR90)</f>
        <v>43.562864164802697</v>
      </c>
      <c r="H90" s="33"/>
      <c r="I90" s="84">
        <f>IF(G$219,G90/G$219*100,0)</f>
        <v>124.77920974393466</v>
      </c>
      <c r="J90" s="88"/>
      <c r="K90" s="88">
        <v>1217386</v>
      </c>
      <c r="L90" s="33"/>
      <c r="M90" s="84">
        <f>(K90/$AR90)</f>
        <v>11.205791658612469</v>
      </c>
      <c r="N90" s="33"/>
      <c r="O90" s="84">
        <f>IF(M$219,M90/M$219*100,0)</f>
        <v>16.512381315365946</v>
      </c>
      <c r="P90" s="33"/>
      <c r="Q90" s="88">
        <v>0</v>
      </c>
      <c r="R90" s="33"/>
      <c r="S90" s="84">
        <f>(Q90/$AR90)</f>
        <v>0</v>
      </c>
      <c r="T90" s="33"/>
      <c r="U90" s="84">
        <f>IF(S$219,S90/S$219*100,0)</f>
        <v>0</v>
      </c>
      <c r="V90" s="33"/>
      <c r="W90" s="88">
        <f>(E90+K90+Q90)</f>
        <v>5950012</v>
      </c>
      <c r="X90" s="33"/>
      <c r="Y90" s="33"/>
      <c r="Z90" s="88">
        <v>9291</v>
      </c>
      <c r="AA90" s="33"/>
      <c r="AB90" s="84">
        <f>IF($W90,Z90/$W90*100,0)</f>
        <v>0.15615094557792489</v>
      </c>
      <c r="AC90" s="33"/>
      <c r="AD90" s="88">
        <v>0</v>
      </c>
      <c r="AE90" s="33"/>
      <c r="AF90" s="84">
        <f>IF($W90,AD90/$W90*100,0)</f>
        <v>0</v>
      </c>
      <c r="AG90" s="33"/>
      <c r="AH90" s="88">
        <v>0</v>
      </c>
      <c r="AI90" s="33"/>
      <c r="AJ90" s="84">
        <f>IF($W90,AH90/$W90*100,0)</f>
        <v>0</v>
      </c>
      <c r="AK90" s="33"/>
      <c r="AL90" s="88">
        <v>980</v>
      </c>
      <c r="AM90" s="33"/>
      <c r="AN90" s="88">
        <v>14469473.59</v>
      </c>
      <c r="AO90" s="33"/>
      <c r="AP90" s="22">
        <v>2</v>
      </c>
      <c r="AQ90" s="33"/>
      <c r="AR90" s="88">
        <v>108639</v>
      </c>
    </row>
    <row r="91" spans="1:44" ht="8.85" customHeight="1" x14ac:dyDescent="0.3">
      <c r="A91" s="22">
        <v>3</v>
      </c>
      <c r="B91" s="33"/>
      <c r="C91" s="22" t="s">
        <v>133</v>
      </c>
      <c r="D91" s="33"/>
      <c r="E91" s="88">
        <v>0</v>
      </c>
      <c r="F91" s="33"/>
      <c r="G91" s="84">
        <f>(E91/$AR91)</f>
        <v>0</v>
      </c>
      <c r="H91" s="33"/>
      <c r="I91" s="84">
        <f>IF(G$219,G91/G$219*100,0)</f>
        <v>0</v>
      </c>
      <c r="J91" s="88"/>
      <c r="K91" s="88">
        <v>2224790</v>
      </c>
      <c r="L91" s="33"/>
      <c r="M91" s="84">
        <f>(K91/$AR91)</f>
        <v>146.90900686740622</v>
      </c>
      <c r="N91" s="33"/>
      <c r="O91" s="84">
        <f>IF(M$219,M91/M$219*100,0)</f>
        <v>216.47890786831718</v>
      </c>
      <c r="P91" s="33"/>
      <c r="Q91" s="88">
        <v>817185</v>
      </c>
      <c r="R91" s="33"/>
      <c r="S91" s="84">
        <f>(Q91/$AR91)</f>
        <v>53.960974643423135</v>
      </c>
      <c r="T91" s="33"/>
      <c r="U91" s="84">
        <f>IF(S$219,S91/S$219*100,0)</f>
        <v>118.69758493419431</v>
      </c>
      <c r="V91" s="33"/>
      <c r="W91" s="88">
        <f>(E91+K91+Q91)</f>
        <v>3041975</v>
      </c>
      <c r="X91" s="33"/>
      <c r="Y91" s="33"/>
      <c r="Z91" s="88">
        <v>15513</v>
      </c>
      <c r="AA91" s="33"/>
      <c r="AB91" s="84">
        <f>IF($W91,Z91/$W91*100,0)</f>
        <v>0.50996474329999431</v>
      </c>
      <c r="AC91" s="33"/>
      <c r="AD91" s="88">
        <v>0</v>
      </c>
      <c r="AE91" s="33"/>
      <c r="AF91" s="84">
        <f>IF($W91,AD91/$W91*100,0)</f>
        <v>0</v>
      </c>
      <c r="AG91" s="33"/>
      <c r="AH91" s="88">
        <v>0</v>
      </c>
      <c r="AI91" s="33"/>
      <c r="AJ91" s="84">
        <f>IF($W91,AH91/$W91*100,0)</f>
        <v>0</v>
      </c>
      <c r="AK91" s="33"/>
      <c r="AL91" s="88">
        <v>752520</v>
      </c>
      <c r="AM91" s="33"/>
      <c r="AN91" s="88">
        <v>4592986.6800000006</v>
      </c>
      <c r="AO91" s="33"/>
      <c r="AP91" s="22">
        <v>3</v>
      </c>
      <c r="AQ91" s="33"/>
      <c r="AR91" s="88">
        <v>15144</v>
      </c>
    </row>
    <row r="92" spans="1:44" ht="8.85" customHeight="1" x14ac:dyDescent="0.3">
      <c r="A92" s="22">
        <v>4</v>
      </c>
      <c r="B92" s="33"/>
      <c r="C92" s="22" t="s">
        <v>134</v>
      </c>
      <c r="D92" s="33"/>
      <c r="E92" s="88">
        <v>4597</v>
      </c>
      <c r="F92" s="33"/>
      <c r="G92" s="84">
        <f>(E92/$AR92)</f>
        <v>0.35375144286263949</v>
      </c>
      <c r="H92" s="33"/>
      <c r="I92" s="84">
        <f>IF(G$219,G92/G$219*100,0)</f>
        <v>1.0132672938856275</v>
      </c>
      <c r="J92" s="88"/>
      <c r="K92" s="88">
        <v>258509</v>
      </c>
      <c r="L92" s="33"/>
      <c r="M92" s="84">
        <f>(K92/$AR92)</f>
        <v>19.892958830319355</v>
      </c>
      <c r="N92" s="33"/>
      <c r="O92" s="84">
        <f>IF(M$219,M92/M$219*100,0)</f>
        <v>29.313423960068754</v>
      </c>
      <c r="P92" s="33"/>
      <c r="Q92" s="88">
        <v>823829</v>
      </c>
      <c r="R92" s="33"/>
      <c r="S92" s="84">
        <f>(Q92/$AR92)</f>
        <v>63.395844555598309</v>
      </c>
      <c r="T92" s="33"/>
      <c r="U92" s="84">
        <f>IF(S$219,S92/S$219*100,0)</f>
        <v>139.45140341400898</v>
      </c>
      <c r="V92" s="33"/>
      <c r="W92" s="88">
        <f>(E92+K92+Q92)</f>
        <v>1086935</v>
      </c>
      <c r="X92" s="33"/>
      <c r="Y92" s="33"/>
      <c r="Z92" s="88">
        <v>0</v>
      </c>
      <c r="AA92" s="33"/>
      <c r="AB92" s="84">
        <f>IF($W92,Z92/$W92*100,0)</f>
        <v>0</v>
      </c>
      <c r="AC92" s="33"/>
      <c r="AD92" s="88">
        <v>0</v>
      </c>
      <c r="AE92" s="33"/>
      <c r="AF92" s="84">
        <f>IF($W92,AD92/$W92*100,0)</f>
        <v>0</v>
      </c>
      <c r="AG92" s="33"/>
      <c r="AH92" s="88">
        <v>0</v>
      </c>
      <c r="AI92" s="33"/>
      <c r="AJ92" s="84">
        <f>IF($W92,AH92/$W92*100,0)</f>
        <v>0</v>
      </c>
      <c r="AK92" s="33"/>
      <c r="AL92" s="88">
        <v>1150447</v>
      </c>
      <c r="AM92" s="33"/>
      <c r="AN92" s="88">
        <v>2864256.1500000004</v>
      </c>
      <c r="AO92" s="33"/>
      <c r="AP92" s="22">
        <v>4</v>
      </c>
      <c r="AQ92" s="33"/>
      <c r="AR92" s="88">
        <v>12995</v>
      </c>
    </row>
    <row r="93" spans="1:44" ht="8.85" customHeight="1" x14ac:dyDescent="0.3">
      <c r="A93" s="22">
        <v>5</v>
      </c>
      <c r="B93" s="33"/>
      <c r="C93" s="22" t="s">
        <v>135</v>
      </c>
      <c r="D93" s="33"/>
      <c r="E93" s="88">
        <v>0</v>
      </c>
      <c r="F93" s="33"/>
      <c r="G93" s="84">
        <f>(E93/$AR93)</f>
        <v>0</v>
      </c>
      <c r="H93" s="33"/>
      <c r="I93" s="84">
        <f>IF(G$219,G93/G$219*100,0)</f>
        <v>0</v>
      </c>
      <c r="J93" s="88"/>
      <c r="K93" s="88">
        <v>2000478</v>
      </c>
      <c r="L93" s="33"/>
      <c r="M93" s="84">
        <f>(K93/$AR93)</f>
        <v>62.775849625003922</v>
      </c>
      <c r="N93" s="33"/>
      <c r="O93" s="84">
        <f>IF(M$219,M93/M$219*100,0)</f>
        <v>92.503840690938659</v>
      </c>
      <c r="P93" s="33"/>
      <c r="Q93" s="88">
        <v>1298078</v>
      </c>
      <c r="R93" s="33"/>
      <c r="S93" s="84">
        <f>(Q93/$AR93)</f>
        <v>40.734239181598518</v>
      </c>
      <c r="T93" s="33"/>
      <c r="U93" s="84">
        <f>IF(S$219,S93/S$219*100,0)</f>
        <v>89.602825874400352</v>
      </c>
      <c r="V93" s="33"/>
      <c r="W93" s="88">
        <f>(E93+K93+Q93)</f>
        <v>3298556</v>
      </c>
      <c r="X93" s="33"/>
      <c r="Y93" s="33"/>
      <c r="Z93" s="88">
        <v>12995</v>
      </c>
      <c r="AA93" s="33"/>
      <c r="AB93" s="89">
        <f>IF($W93,Z93/$W93*100,0)</f>
        <v>0.39396026624983776</v>
      </c>
      <c r="AC93" s="33"/>
      <c r="AD93" s="88">
        <v>0</v>
      </c>
      <c r="AE93" s="33"/>
      <c r="AF93" s="89">
        <f>IF($W93,AD93/$W93*100,0)</f>
        <v>0</v>
      </c>
      <c r="AG93" s="33"/>
      <c r="AH93" s="88">
        <v>0</v>
      </c>
      <c r="AI93" s="33"/>
      <c r="AJ93" s="89">
        <f>IF($W93,AH93/$W93*100,0)</f>
        <v>0</v>
      </c>
      <c r="AK93" s="33"/>
      <c r="AL93" s="88">
        <v>711242</v>
      </c>
      <c r="AM93" s="33"/>
      <c r="AN93" s="88">
        <v>5657735.96</v>
      </c>
      <c r="AO93" s="33"/>
      <c r="AP93" s="22">
        <v>5</v>
      </c>
      <c r="AQ93" s="33"/>
      <c r="AR93" s="88">
        <v>31867</v>
      </c>
    </row>
    <row r="94" spans="1:44" ht="8.85" customHeight="1" x14ac:dyDescent="0.3">
      <c r="A94" s="41"/>
      <c r="B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41"/>
      <c r="AQ94" s="33"/>
      <c r="AR94" s="33"/>
    </row>
    <row r="95" spans="1:44" ht="8.85" customHeight="1" x14ac:dyDescent="0.3">
      <c r="A95" s="22">
        <v>6</v>
      </c>
      <c r="B95" s="33"/>
      <c r="C95" s="22" t="s">
        <v>136</v>
      </c>
      <c r="D95" s="33"/>
      <c r="E95" s="88">
        <v>0</v>
      </c>
      <c r="F95" s="33"/>
      <c r="G95" s="84">
        <f>(E95/$AR95)</f>
        <v>0</v>
      </c>
      <c r="H95" s="33"/>
      <c r="I95" s="84">
        <f>IF(G$219,G95/G$219*100,0)</f>
        <v>0</v>
      </c>
      <c r="J95" s="88"/>
      <c r="K95" s="88">
        <v>1219782</v>
      </c>
      <c r="L95" s="33"/>
      <c r="M95" s="84">
        <f>(K95/$AR95)</f>
        <v>77.797180942662166</v>
      </c>
      <c r="N95" s="33"/>
      <c r="O95" s="84">
        <f>IF(M$219,M95/M$219*100,0)</f>
        <v>114.63864009986627</v>
      </c>
      <c r="P95" s="33"/>
      <c r="Q95" s="88">
        <v>494672</v>
      </c>
      <c r="R95" s="33"/>
      <c r="S95" s="84">
        <f>(Q95/$AR95)</f>
        <v>31.549971299189998</v>
      </c>
      <c r="T95" s="33"/>
      <c r="U95" s="84">
        <f>IF(S$219,S95/S$219*100,0)</f>
        <v>69.400254956540778</v>
      </c>
      <c r="V95" s="33"/>
      <c r="W95" s="88">
        <f>(E95+K95+Q95)</f>
        <v>1714454</v>
      </c>
      <c r="X95" s="33"/>
      <c r="Y95" s="33"/>
      <c r="Z95" s="88">
        <v>13270</v>
      </c>
      <c r="AA95" s="33"/>
      <c r="AB95" s="89">
        <f>IF($W95,Z95/$W95*100,0)</f>
        <v>0.77400735161165013</v>
      </c>
      <c r="AC95" s="33"/>
      <c r="AD95" s="88">
        <v>0</v>
      </c>
      <c r="AE95" s="33"/>
      <c r="AF95" s="89">
        <f>IF($W95,AD95/$W95*100,0)</f>
        <v>0</v>
      </c>
      <c r="AG95" s="33"/>
      <c r="AH95" s="88">
        <v>0</v>
      </c>
      <c r="AI95" s="33"/>
      <c r="AJ95" s="89">
        <f>IF($W95,AH95/$W95*100,0)</f>
        <v>0</v>
      </c>
      <c r="AK95" s="33"/>
      <c r="AL95" s="88">
        <v>654766</v>
      </c>
      <c r="AM95" s="33"/>
      <c r="AN95" s="88">
        <v>3620088.9499999997</v>
      </c>
      <c r="AO95" s="33"/>
      <c r="AP95" s="22">
        <v>6</v>
      </c>
      <c r="AQ95" s="33"/>
      <c r="AR95" s="88">
        <v>15679</v>
      </c>
    </row>
    <row r="96" spans="1:44" ht="8.85" customHeight="1" x14ac:dyDescent="0.3">
      <c r="A96" s="22">
        <v>7</v>
      </c>
      <c r="B96" s="33"/>
      <c r="C96" s="22" t="s">
        <v>137</v>
      </c>
      <c r="D96" s="33"/>
      <c r="E96" s="88">
        <v>55409728</v>
      </c>
      <c r="F96" s="33"/>
      <c r="G96" s="84">
        <f>(E96/$AR96)</f>
        <v>229.886313378777</v>
      </c>
      <c r="H96" s="33"/>
      <c r="I96" s="84">
        <f>IF(G$219,G96/G$219*100,0)</f>
        <v>658.47443836181071</v>
      </c>
      <c r="J96" s="88"/>
      <c r="K96" s="88">
        <v>16589298</v>
      </c>
      <c r="L96" s="33"/>
      <c r="M96" s="84">
        <f>(K96/$AR96)</f>
        <v>68.826408221349126</v>
      </c>
      <c r="N96" s="33"/>
      <c r="O96" s="84">
        <f>IF(M$219,M96/M$219*100,0)</f>
        <v>101.4196882952469</v>
      </c>
      <c r="P96" s="33"/>
      <c r="Q96" s="88">
        <v>18449580</v>
      </c>
      <c r="R96" s="33"/>
      <c r="S96" s="84">
        <f>(Q96/$AR96)</f>
        <v>76.544427895167019</v>
      </c>
      <c r="T96" s="33"/>
      <c r="U96" s="84">
        <f>IF(S$219,S96/S$219*100,0)</f>
        <v>168.37425178778295</v>
      </c>
      <c r="V96" s="33"/>
      <c r="W96" s="88">
        <f>(E96+K96+Q96)</f>
        <v>90448606</v>
      </c>
      <c r="X96" s="33"/>
      <c r="Y96" s="33"/>
      <c r="Z96" s="88">
        <v>12117676</v>
      </c>
      <c r="AA96" s="33"/>
      <c r="AB96" s="89">
        <f>IF($W96,Z96/$W96*100,0)</f>
        <v>13.397305426686179</v>
      </c>
      <c r="AC96" s="33"/>
      <c r="AD96" s="88">
        <v>0</v>
      </c>
      <c r="AE96" s="33"/>
      <c r="AF96" s="89">
        <f>IF($W96,AD96/$W96*100,0)</f>
        <v>0</v>
      </c>
      <c r="AG96" s="33"/>
      <c r="AH96" s="88">
        <v>0</v>
      </c>
      <c r="AI96" s="33"/>
      <c r="AJ96" s="89">
        <f>IF($W96,AH96/$W96*100,0)</f>
        <v>0</v>
      </c>
      <c r="AK96" s="33"/>
      <c r="AL96" s="88">
        <v>33099639</v>
      </c>
      <c r="AM96" s="33"/>
      <c r="AN96" s="88">
        <v>6579839.3699999992</v>
      </c>
      <c r="AO96" s="33"/>
      <c r="AP96" s="22">
        <v>7</v>
      </c>
      <c r="AQ96" s="33"/>
      <c r="AR96" s="88">
        <v>241031</v>
      </c>
    </row>
    <row r="97" spans="1:44" ht="8.85" customHeight="1" x14ac:dyDescent="0.3">
      <c r="A97" s="22">
        <v>8</v>
      </c>
      <c r="B97" s="33"/>
      <c r="C97" s="22" t="s">
        <v>138</v>
      </c>
      <c r="D97" s="33"/>
      <c r="E97" s="88">
        <v>137285</v>
      </c>
      <c r="F97" s="33"/>
      <c r="G97" s="84">
        <f>(E97/$AR97)</f>
        <v>1.8242884099184096</v>
      </c>
      <c r="H97" s="33"/>
      <c r="I97" s="84">
        <f>IF(G$219,G97/G$219*100,0)</f>
        <v>5.2253971472922149</v>
      </c>
      <c r="J97" s="88"/>
      <c r="K97" s="88">
        <v>2458320</v>
      </c>
      <c r="L97" s="33"/>
      <c r="M97" s="84">
        <f>(K97/$AR97)</f>
        <v>32.666967868817608</v>
      </c>
      <c r="N97" s="33"/>
      <c r="O97" s="84">
        <f>IF(M$219,M97/M$219*100,0)</f>
        <v>48.136664173311488</v>
      </c>
      <c r="P97" s="33"/>
      <c r="Q97" s="88">
        <v>1888259</v>
      </c>
      <c r="R97" s="33"/>
      <c r="S97" s="84">
        <f>(Q97/$AR97)</f>
        <v>25.091809073271854</v>
      </c>
      <c r="T97" s="33"/>
      <c r="U97" s="84">
        <f>IF(S$219,S97/S$219*100,0)</f>
        <v>55.194279908920784</v>
      </c>
      <c r="V97" s="33"/>
      <c r="W97" s="88">
        <f>(E97+K97+Q97)</f>
        <v>4483864</v>
      </c>
      <c r="X97" s="33"/>
      <c r="Y97" s="33"/>
      <c r="Z97" s="88">
        <v>0</v>
      </c>
      <c r="AA97" s="33"/>
      <c r="AB97" s="89">
        <f>IF($W97,Z97/$W97*100,0)</f>
        <v>0</v>
      </c>
      <c r="AC97" s="33"/>
      <c r="AD97" s="88">
        <v>0</v>
      </c>
      <c r="AE97" s="33"/>
      <c r="AF97" s="89">
        <f>IF($W97,AD97/$W97*100,0)</f>
        <v>0</v>
      </c>
      <c r="AG97" s="33"/>
      <c r="AH97" s="88">
        <v>0</v>
      </c>
      <c r="AI97" s="33"/>
      <c r="AJ97" s="89">
        <f>IF($W97,AH97/$W97*100,0)</f>
        <v>0</v>
      </c>
      <c r="AK97" s="33"/>
      <c r="AL97" s="88">
        <v>2085283</v>
      </c>
      <c r="AM97" s="33"/>
      <c r="AN97" s="88">
        <v>16279995.039999999</v>
      </c>
      <c r="AO97" s="33"/>
      <c r="AP97" s="22">
        <v>8</v>
      </c>
      <c r="AQ97" s="33"/>
      <c r="AR97" s="88">
        <v>75254</v>
      </c>
    </row>
    <row r="98" spans="1:44" ht="8.85" customHeight="1" x14ac:dyDescent="0.3">
      <c r="A98" s="22">
        <v>9</v>
      </c>
      <c r="B98" s="33"/>
      <c r="C98" s="22" t="s">
        <v>139</v>
      </c>
      <c r="D98" s="33"/>
      <c r="E98" s="88">
        <v>0</v>
      </c>
      <c r="F98" s="33"/>
      <c r="G98" s="84">
        <f>(E98/$AR98)</f>
        <v>0</v>
      </c>
      <c r="H98" s="33"/>
      <c r="I98" s="84">
        <f>IF(G$219,G98/G$219*100,0)</f>
        <v>0</v>
      </c>
      <c r="J98" s="88"/>
      <c r="K98" s="88">
        <v>1036035</v>
      </c>
      <c r="L98" s="33"/>
      <c r="M98" s="84">
        <f>(K98/$AR98)</f>
        <v>233.92074960487696</v>
      </c>
      <c r="N98" s="33"/>
      <c r="O98" s="84">
        <f>IF(M$219,M98/M$219*100,0)</f>
        <v>344.69573705515802</v>
      </c>
      <c r="P98" s="33"/>
      <c r="Q98" s="88">
        <v>311874</v>
      </c>
      <c r="R98" s="33"/>
      <c r="S98" s="84">
        <f>(Q98/$AR98)</f>
        <v>70.416346805147896</v>
      </c>
      <c r="T98" s="33"/>
      <c r="U98" s="84">
        <f>IF(S$219,S98/S$219*100,0)</f>
        <v>154.89435394544793</v>
      </c>
      <c r="V98" s="33"/>
      <c r="W98" s="88">
        <f>(E98+K98+Q98)</f>
        <v>1347909</v>
      </c>
      <c r="X98" s="33"/>
      <c r="Y98" s="33"/>
      <c r="Z98" s="88">
        <v>0</v>
      </c>
      <c r="AA98" s="33"/>
      <c r="AB98" s="89">
        <f>IF($W98,Z98/$W98*100,0)</f>
        <v>0</v>
      </c>
      <c r="AC98" s="33"/>
      <c r="AD98" s="88">
        <v>0</v>
      </c>
      <c r="AE98" s="33"/>
      <c r="AF98" s="89">
        <f>IF($W98,AD98/$W98*100,0)</f>
        <v>0</v>
      </c>
      <c r="AG98" s="33"/>
      <c r="AH98" s="88">
        <v>0</v>
      </c>
      <c r="AI98" s="33"/>
      <c r="AJ98" s="89">
        <f>IF($W98,AH98/$W98*100,0)</f>
        <v>0</v>
      </c>
      <c r="AK98" s="33"/>
      <c r="AL98" s="88">
        <v>10599</v>
      </c>
      <c r="AM98" s="33"/>
      <c r="AN98" s="88">
        <v>3585746.6500000008</v>
      </c>
      <c r="AO98" s="33"/>
      <c r="AP98" s="22">
        <v>9</v>
      </c>
      <c r="AQ98" s="33"/>
      <c r="AR98" s="88">
        <v>4429</v>
      </c>
    </row>
    <row r="99" spans="1:44" ht="8.85" customHeight="1" x14ac:dyDescent="0.3">
      <c r="A99" s="22">
        <v>10</v>
      </c>
      <c r="B99" s="33"/>
      <c r="C99" s="22" t="s">
        <v>140</v>
      </c>
      <c r="D99" s="33"/>
      <c r="E99" s="88">
        <v>0</v>
      </c>
      <c r="F99" s="33"/>
      <c r="G99" s="84">
        <f>(E99/$AR99)</f>
        <v>0</v>
      </c>
      <c r="H99" s="33"/>
      <c r="I99" s="84">
        <f>IF(G$219,G99/G$219*100,0)</f>
        <v>0</v>
      </c>
      <c r="J99" s="88"/>
      <c r="K99" s="88">
        <v>7702506</v>
      </c>
      <c r="L99" s="33"/>
      <c r="M99" s="84">
        <f>(K99/$AR99)</f>
        <v>98.335303655095814</v>
      </c>
      <c r="N99" s="33"/>
      <c r="O99" s="84">
        <f>IF(M$219,M99/M$219*100,0)</f>
        <v>144.90275030834349</v>
      </c>
      <c r="P99" s="33"/>
      <c r="Q99" s="88">
        <v>2539122</v>
      </c>
      <c r="R99" s="33"/>
      <c r="S99" s="84">
        <f>(Q99/$AR99)</f>
        <v>32.416116636239451</v>
      </c>
      <c r="T99" s="33"/>
      <c r="U99" s="84">
        <f>IF(S$219,S99/S$219*100,0)</f>
        <v>71.305508899583003</v>
      </c>
      <c r="V99" s="33"/>
      <c r="W99" s="88">
        <f>(E99+K99+Q99)</f>
        <v>10241628</v>
      </c>
      <c r="X99" s="33"/>
      <c r="Y99" s="33"/>
      <c r="Z99" s="88">
        <v>14826</v>
      </c>
      <c r="AA99" s="33"/>
      <c r="AB99" s="89">
        <f>IF($W99,Z99/$W99*100,0)</f>
        <v>0.14476214133143675</v>
      </c>
      <c r="AC99" s="33"/>
      <c r="AD99" s="88">
        <v>0</v>
      </c>
      <c r="AE99" s="33"/>
      <c r="AF99" s="89">
        <f>IF($W99,AD99/$W99*100,0)</f>
        <v>0</v>
      </c>
      <c r="AG99" s="33"/>
      <c r="AH99" s="88">
        <v>0</v>
      </c>
      <c r="AI99" s="33"/>
      <c r="AJ99" s="89">
        <f>IF($W99,AH99/$W99*100,0)</f>
        <v>0</v>
      </c>
      <c r="AK99" s="33"/>
      <c r="AL99" s="88">
        <v>2937410</v>
      </c>
      <c r="AM99" s="33"/>
      <c r="AN99" s="88">
        <v>11476249.730000002</v>
      </c>
      <c r="AO99" s="33"/>
      <c r="AP99" s="22">
        <v>10</v>
      </c>
      <c r="AQ99" s="33"/>
      <c r="AR99" s="88">
        <v>78329</v>
      </c>
    </row>
    <row r="100" spans="1:44" ht="8.85" customHeight="1" x14ac:dyDescent="0.3">
      <c r="A100" s="41"/>
      <c r="B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41"/>
      <c r="AQ100" s="33"/>
      <c r="AR100" s="33"/>
    </row>
    <row r="101" spans="1:44" ht="8.85" customHeight="1" x14ac:dyDescent="0.3">
      <c r="A101" s="22">
        <v>11</v>
      </c>
      <c r="B101" s="33"/>
      <c r="C101" s="22" t="s">
        <v>141</v>
      </c>
      <c r="D101" s="33"/>
      <c r="E101" s="88">
        <v>11837</v>
      </c>
      <c r="F101" s="33"/>
      <c r="G101" s="84">
        <f>(E101/$AR101)</f>
        <v>1.8403296019900497</v>
      </c>
      <c r="H101" s="33"/>
      <c r="I101" s="84">
        <f>IF(G$219,G101/G$219*100,0)</f>
        <v>5.2713447062607353</v>
      </c>
      <c r="J101" s="88"/>
      <c r="K101" s="88">
        <v>983073</v>
      </c>
      <c r="L101" s="33"/>
      <c r="M101" s="84">
        <f>(K101/$AR101)</f>
        <v>152.8409514925373</v>
      </c>
      <c r="N101" s="33"/>
      <c r="O101" s="84">
        <f>IF(M$219,M101/M$219*100,0)</f>
        <v>225.21997093426464</v>
      </c>
      <c r="P101" s="33"/>
      <c r="Q101" s="88">
        <v>653928</v>
      </c>
      <c r="R101" s="33"/>
      <c r="S101" s="84">
        <f>(Q101/$AR101)</f>
        <v>101.66791044776119</v>
      </c>
      <c r="T101" s="33"/>
      <c r="U101" s="84">
        <f>IF(S$219,S101/S$219*100,0)</f>
        <v>223.6382036314096</v>
      </c>
      <c r="V101" s="33"/>
      <c r="W101" s="88">
        <f>(E101+K101+Q101)</f>
        <v>1648838</v>
      </c>
      <c r="X101" s="33"/>
      <c r="Y101" s="33"/>
      <c r="Z101" s="88">
        <v>6207</v>
      </c>
      <c r="AA101" s="33"/>
      <c r="AB101" s="89">
        <f>IF($W101,Z101/$W101*100,0)</f>
        <v>0.37644692807904717</v>
      </c>
      <c r="AC101" s="33"/>
      <c r="AD101" s="88">
        <v>0</v>
      </c>
      <c r="AE101" s="33"/>
      <c r="AF101" s="89">
        <f>IF($W101,AD101/$W101*100,0)</f>
        <v>0</v>
      </c>
      <c r="AG101" s="33"/>
      <c r="AH101" s="88">
        <v>0</v>
      </c>
      <c r="AI101" s="33"/>
      <c r="AJ101" s="89">
        <f>IF($W101,AH101/$W101*100,0)</f>
        <v>0</v>
      </c>
      <c r="AK101" s="33"/>
      <c r="AL101" s="88">
        <v>1021387</v>
      </c>
      <c r="AM101" s="33"/>
      <c r="AN101" s="88">
        <v>7058427.0499999998</v>
      </c>
      <c r="AO101" s="33"/>
      <c r="AP101" s="22">
        <v>11</v>
      </c>
      <c r="AQ101" s="33"/>
      <c r="AR101" s="88">
        <v>6432</v>
      </c>
    </row>
    <row r="102" spans="1:44" ht="8.85" customHeight="1" x14ac:dyDescent="0.3">
      <c r="A102" s="22">
        <v>12</v>
      </c>
      <c r="B102" s="33"/>
      <c r="C102" s="22" t="s">
        <v>142</v>
      </c>
      <c r="D102" s="33"/>
      <c r="E102" s="88">
        <v>0</v>
      </c>
      <c r="F102" s="33"/>
      <c r="G102" s="84">
        <f>(E102/$AR102)</f>
        <v>0</v>
      </c>
      <c r="H102" s="33"/>
      <c r="I102" s="84">
        <f>IF(G$219,G102/G$219*100,0)</f>
        <v>0</v>
      </c>
      <c r="J102" s="88"/>
      <c r="K102" s="88">
        <v>776566</v>
      </c>
      <c r="L102" s="33"/>
      <c r="M102" s="84">
        <f>(K102/$AR102)</f>
        <v>23.328707041576543</v>
      </c>
      <c r="N102" s="33"/>
      <c r="O102" s="84">
        <f>IF(M$219,M102/M$219*100,0)</f>
        <v>34.376197416530637</v>
      </c>
      <c r="P102" s="33"/>
      <c r="Q102" s="88">
        <v>795369</v>
      </c>
      <c r="R102" s="33"/>
      <c r="S102" s="84">
        <f>(Q102/$AR102)</f>
        <v>23.893565248738284</v>
      </c>
      <c r="T102" s="33"/>
      <c r="U102" s="84">
        <f>IF(S$219,S102/S$219*100,0)</f>
        <v>52.558511206181414</v>
      </c>
      <c r="V102" s="33"/>
      <c r="W102" s="88">
        <f>(E102+K102+Q102)</f>
        <v>1571935</v>
      </c>
      <c r="X102" s="33"/>
      <c r="Y102" s="33"/>
      <c r="Z102" s="88">
        <v>0</v>
      </c>
      <c r="AA102" s="33"/>
      <c r="AB102" s="89">
        <f>IF($W102,Z102/$W102*100,0)</f>
        <v>0</v>
      </c>
      <c r="AC102" s="33"/>
      <c r="AD102" s="88">
        <v>0</v>
      </c>
      <c r="AE102" s="33"/>
      <c r="AF102" s="89">
        <f>IF($W102,AD102/$W102*100,0)</f>
        <v>0</v>
      </c>
      <c r="AG102" s="33"/>
      <c r="AH102" s="88">
        <v>0</v>
      </c>
      <c r="AI102" s="33"/>
      <c r="AJ102" s="89">
        <f>IF($W102,AH102/$W102*100,0)</f>
        <v>0</v>
      </c>
      <c r="AK102" s="33"/>
      <c r="AL102" s="88">
        <v>215011</v>
      </c>
      <c r="AM102" s="33"/>
      <c r="AN102" s="88">
        <v>9516136.7199999969</v>
      </c>
      <c r="AO102" s="33"/>
      <c r="AP102" s="22">
        <v>12</v>
      </c>
      <c r="AQ102" s="33"/>
      <c r="AR102" s="88">
        <v>33288</v>
      </c>
    </row>
    <row r="103" spans="1:44" ht="8.85" customHeight="1" x14ac:dyDescent="0.3">
      <c r="A103" s="22">
        <v>13</v>
      </c>
      <c r="B103" s="33"/>
      <c r="C103" s="22" t="s">
        <v>143</v>
      </c>
      <c r="D103" s="33"/>
      <c r="E103" s="88">
        <v>0</v>
      </c>
      <c r="F103" s="33"/>
      <c r="G103" s="84">
        <f>(E103/$AR103)</f>
        <v>0</v>
      </c>
      <c r="H103" s="33"/>
      <c r="I103" s="84">
        <f>IF(G$219,G103/G$219*100,0)</f>
        <v>0</v>
      </c>
      <c r="J103" s="88"/>
      <c r="K103" s="88">
        <v>899988</v>
      </c>
      <c r="L103" s="33"/>
      <c r="M103" s="84">
        <f>(K103/$AR103)</f>
        <v>54.607608761604268</v>
      </c>
      <c r="N103" s="33"/>
      <c r="O103" s="84">
        <f>IF(M$219,M103/M$219*100,0)</f>
        <v>80.467465937482828</v>
      </c>
      <c r="P103" s="33"/>
      <c r="Q103" s="88">
        <v>1007099</v>
      </c>
      <c r="R103" s="33"/>
      <c r="S103" s="84">
        <f>(Q103/$AR103)</f>
        <v>61.106668284691466</v>
      </c>
      <c r="T103" s="33"/>
      <c r="U103" s="84">
        <f>IF(S$219,S103/S$219*100,0)</f>
        <v>134.41591810928935</v>
      </c>
      <c r="V103" s="33"/>
      <c r="W103" s="88">
        <f>(E103+K103+Q103)</f>
        <v>1907087</v>
      </c>
      <c r="X103" s="33"/>
      <c r="Y103" s="33"/>
      <c r="Z103" s="88">
        <v>9038</v>
      </c>
      <c r="AA103" s="33"/>
      <c r="AB103" s="89">
        <f>IF($W103,Z103/$W103*100,0)</f>
        <v>0.47391650197395296</v>
      </c>
      <c r="AC103" s="33"/>
      <c r="AD103" s="88">
        <v>0</v>
      </c>
      <c r="AE103" s="33"/>
      <c r="AF103" s="89">
        <f>IF($W103,AD103/$W103*100,0)</f>
        <v>0</v>
      </c>
      <c r="AG103" s="33"/>
      <c r="AH103" s="88">
        <v>0</v>
      </c>
      <c r="AI103" s="33"/>
      <c r="AJ103" s="89">
        <f>IF($W103,AH103/$W103*100,0)</f>
        <v>0</v>
      </c>
      <c r="AK103" s="33"/>
      <c r="AL103" s="88">
        <v>527449</v>
      </c>
      <c r="AM103" s="33"/>
      <c r="AN103" s="88">
        <v>6436137.7800000003</v>
      </c>
      <c r="AO103" s="33"/>
      <c r="AP103" s="22">
        <v>13</v>
      </c>
      <c r="AQ103" s="33"/>
      <c r="AR103" s="88">
        <v>16481</v>
      </c>
    </row>
    <row r="104" spans="1:44" ht="8.85" customHeight="1" x14ac:dyDescent="0.3">
      <c r="A104" s="22">
        <v>14</v>
      </c>
      <c r="B104" s="33"/>
      <c r="C104" s="22" t="s">
        <v>144</v>
      </c>
      <c r="D104" s="33"/>
      <c r="E104" s="88">
        <v>417522</v>
      </c>
      <c r="F104" s="33"/>
      <c r="G104" s="84">
        <f>(E104/$AR104)</f>
        <v>19.351223581757509</v>
      </c>
      <c r="H104" s="33"/>
      <c r="I104" s="84">
        <f>IF(G$219,G104/G$219*100,0)</f>
        <v>55.428641628684126</v>
      </c>
      <c r="J104" s="88"/>
      <c r="K104" s="88">
        <v>3333940</v>
      </c>
      <c r="L104" s="33"/>
      <c r="M104" s="84">
        <f>(K104/$AR104)</f>
        <v>154.52076381164255</v>
      </c>
      <c r="N104" s="33"/>
      <c r="O104" s="84">
        <f>IF(M$219,M104/M$219*100,0)</f>
        <v>227.69527142140129</v>
      </c>
      <c r="P104" s="33"/>
      <c r="Q104" s="88">
        <v>1811295</v>
      </c>
      <c r="R104" s="33"/>
      <c r="S104" s="84">
        <f>(Q104/$AR104)</f>
        <v>83.949527252502776</v>
      </c>
      <c r="T104" s="33"/>
      <c r="U104" s="84">
        <f>IF(S$219,S104/S$219*100,0)</f>
        <v>184.66319793306241</v>
      </c>
      <c r="V104" s="33"/>
      <c r="W104" s="88">
        <f>(E104+K104+Q104)</f>
        <v>5562757</v>
      </c>
      <c r="X104" s="33"/>
      <c r="Y104" s="33"/>
      <c r="Z104" s="88">
        <v>1199721</v>
      </c>
      <c r="AA104" s="33"/>
      <c r="AB104" s="89">
        <f>IF($W104,Z104/$W104*100,0)</f>
        <v>21.567021532668061</v>
      </c>
      <c r="AC104" s="33"/>
      <c r="AD104" s="88">
        <v>460947</v>
      </c>
      <c r="AE104" s="33"/>
      <c r="AF104" s="89">
        <f>IF($W104,AD104/$W104*100,0)</f>
        <v>8.2863047945470214</v>
      </c>
      <c r="AG104" s="33"/>
      <c r="AH104" s="88">
        <v>0</v>
      </c>
      <c r="AI104" s="33"/>
      <c r="AJ104" s="89">
        <f>IF($W104,AH104/$W104*100,0)</f>
        <v>0</v>
      </c>
      <c r="AK104" s="33"/>
      <c r="AL104" s="88">
        <v>901034</v>
      </c>
      <c r="AM104" s="33"/>
      <c r="AN104" s="88">
        <v>9866734.1899999995</v>
      </c>
      <c r="AO104" s="33"/>
      <c r="AP104" s="22">
        <v>14</v>
      </c>
      <c r="AQ104" s="33"/>
      <c r="AR104" s="88">
        <v>21576</v>
      </c>
    </row>
    <row r="105" spans="1:44" ht="8.85" customHeight="1" x14ac:dyDescent="0.3">
      <c r="A105" s="22">
        <v>15</v>
      </c>
      <c r="B105" s="33"/>
      <c r="C105" s="22" t="s">
        <v>145</v>
      </c>
      <c r="D105" s="33"/>
      <c r="E105" s="88">
        <v>5023</v>
      </c>
      <c r="F105" s="33"/>
      <c r="G105" s="84">
        <f>(E105/$AR105)</f>
        <v>0.29630722038697499</v>
      </c>
      <c r="H105" s="33"/>
      <c r="I105" s="84">
        <f>IF(G$219,G105/G$219*100,0)</f>
        <v>0.84872704102825092</v>
      </c>
      <c r="J105" s="88"/>
      <c r="K105" s="88">
        <v>987305</v>
      </c>
      <c r="L105" s="33"/>
      <c r="M105" s="84">
        <f>(K105/$AR105)</f>
        <v>58.241210476639921</v>
      </c>
      <c r="N105" s="33"/>
      <c r="O105" s="84">
        <f>IF(M$219,M105/M$219*100,0)</f>
        <v>85.82178796083781</v>
      </c>
      <c r="P105" s="33"/>
      <c r="Q105" s="88">
        <v>704307</v>
      </c>
      <c r="R105" s="33"/>
      <c r="S105" s="84">
        <f>(Q105/$AR105)</f>
        <v>41.547133081642286</v>
      </c>
      <c r="T105" s="33"/>
      <c r="U105" s="84">
        <f>IF(S$219,S105/S$219*100,0)</f>
        <v>91.390942997571955</v>
      </c>
      <c r="V105" s="33"/>
      <c r="W105" s="88">
        <f>(E105+K105+Q105)</f>
        <v>1696635</v>
      </c>
      <c r="X105" s="33"/>
      <c r="Y105" s="33"/>
      <c r="Z105" s="88">
        <v>0</v>
      </c>
      <c r="AA105" s="33"/>
      <c r="AB105" s="89">
        <f>IF($W105,Z105/$W105*100,0)</f>
        <v>0</v>
      </c>
      <c r="AC105" s="33"/>
      <c r="AD105" s="88">
        <v>0</v>
      </c>
      <c r="AE105" s="33"/>
      <c r="AF105" s="89">
        <f>IF($W105,AD105/$W105*100,0)</f>
        <v>0</v>
      </c>
      <c r="AG105" s="33"/>
      <c r="AH105" s="88">
        <v>0</v>
      </c>
      <c r="AI105" s="33"/>
      <c r="AJ105" s="89">
        <f>IF($W105,AH105/$W105*100,0)</f>
        <v>0</v>
      </c>
      <c r="AK105" s="33"/>
      <c r="AL105" s="88">
        <v>20938</v>
      </c>
      <c r="AM105" s="33"/>
      <c r="AN105" s="88">
        <v>4630691.4799999995</v>
      </c>
      <c r="AO105" s="33"/>
      <c r="AP105" s="22">
        <v>15</v>
      </c>
      <c r="AQ105" s="33"/>
      <c r="AR105" s="88">
        <v>16952</v>
      </c>
    </row>
    <row r="106" spans="1:44" ht="8.85" customHeight="1" x14ac:dyDescent="0.3">
      <c r="A106" s="41"/>
      <c r="B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41"/>
      <c r="AQ106" s="33"/>
      <c r="AR106" s="33"/>
    </row>
    <row r="107" spans="1:44" ht="8.85" customHeight="1" x14ac:dyDescent="0.3">
      <c r="A107" s="22">
        <v>16</v>
      </c>
      <c r="B107" s="33"/>
      <c r="C107" s="22" t="s">
        <v>146</v>
      </c>
      <c r="D107" s="33"/>
      <c r="E107" s="88">
        <v>35935</v>
      </c>
      <c r="F107" s="33"/>
      <c r="G107" s="84">
        <f>(E107/$AR107)</f>
        <v>0.64835363103292742</v>
      </c>
      <c r="H107" s="33"/>
      <c r="I107" s="84">
        <f>IF(G$219,G107/G$219*100,0)</f>
        <v>1.8571105290240433</v>
      </c>
      <c r="J107" s="88"/>
      <c r="K107" s="88">
        <v>3109483</v>
      </c>
      <c r="L107" s="33"/>
      <c r="M107" s="84">
        <f>(K107/$AR107)</f>
        <v>56.102534957149302</v>
      </c>
      <c r="N107" s="33"/>
      <c r="O107" s="84">
        <f>IF(M$219,M107/M$219*100,0)</f>
        <v>82.670326041543106</v>
      </c>
      <c r="P107" s="33"/>
      <c r="Q107" s="88">
        <v>1832226</v>
      </c>
      <c r="R107" s="33"/>
      <c r="S107" s="84">
        <f>(Q107/$AR107)</f>
        <v>33.057753721244929</v>
      </c>
      <c r="T107" s="33"/>
      <c r="U107" s="84">
        <f>IF(S$219,S107/S$219*100,0)</f>
        <v>72.716913584128477</v>
      </c>
      <c r="V107" s="33"/>
      <c r="W107" s="88">
        <f>(E107+K107+Q107)</f>
        <v>4977644</v>
      </c>
      <c r="X107" s="33"/>
      <c r="Y107" s="33"/>
      <c r="Z107" s="88">
        <v>17221</v>
      </c>
      <c r="AA107" s="33"/>
      <c r="AB107" s="89">
        <f>IF($W107,Z107/$W107*100,0)</f>
        <v>0.34596688714580631</v>
      </c>
      <c r="AC107" s="33"/>
      <c r="AD107" s="88">
        <v>0</v>
      </c>
      <c r="AE107" s="33"/>
      <c r="AF107" s="89">
        <f>IF($W107,AD107/$W107*100,0)</f>
        <v>0</v>
      </c>
      <c r="AG107" s="33"/>
      <c r="AH107" s="88">
        <v>0</v>
      </c>
      <c r="AI107" s="33"/>
      <c r="AJ107" s="89">
        <f>IF($W107,AH107/$W107*100,0)</f>
        <v>0</v>
      </c>
      <c r="AK107" s="33"/>
      <c r="AL107" s="88">
        <v>2107370</v>
      </c>
      <c r="AM107" s="33"/>
      <c r="AN107" s="88">
        <v>10136661.199999999</v>
      </c>
      <c r="AO107" s="33"/>
      <c r="AP107" s="22">
        <v>16</v>
      </c>
      <c r="AQ107" s="33"/>
      <c r="AR107" s="88">
        <v>55425</v>
      </c>
    </row>
    <row r="108" spans="1:44" ht="8.85" customHeight="1" x14ac:dyDescent="0.3">
      <c r="A108" s="22">
        <v>17</v>
      </c>
      <c r="B108" s="33"/>
      <c r="C108" s="22" t="s">
        <v>147</v>
      </c>
      <c r="D108" s="33"/>
      <c r="E108" s="88">
        <v>195386</v>
      </c>
      <c r="F108" s="33"/>
      <c r="G108" s="84">
        <f>(E108/$AR108)</f>
        <v>6.4500858312425722</v>
      </c>
      <c r="H108" s="33"/>
      <c r="I108" s="84">
        <f>IF(G$219,G108/G$219*100,0)</f>
        <v>18.475291472071721</v>
      </c>
      <c r="J108" s="88"/>
      <c r="K108" s="88">
        <v>1663486</v>
      </c>
      <c r="L108" s="33"/>
      <c r="M108" s="84">
        <f>(K108/$AR108)</f>
        <v>54.91502706985343</v>
      </c>
      <c r="N108" s="33"/>
      <c r="O108" s="84">
        <f>IF(M$219,M108/M$219*100,0)</f>
        <v>80.920464572812037</v>
      </c>
      <c r="P108" s="33"/>
      <c r="Q108" s="88">
        <v>1882767</v>
      </c>
      <c r="R108" s="33"/>
      <c r="S108" s="84">
        <f>(Q108/$AR108)</f>
        <v>62.153935032351775</v>
      </c>
      <c r="T108" s="33"/>
      <c r="U108" s="84">
        <f>IF(S$219,S108/S$219*100,0)</f>
        <v>136.71958357401829</v>
      </c>
      <c r="V108" s="33"/>
      <c r="W108" s="88">
        <f>(E108+K108+Q108)</f>
        <v>3741639</v>
      </c>
      <c r="X108" s="33"/>
      <c r="Y108" s="33"/>
      <c r="Z108" s="88">
        <v>0</v>
      </c>
      <c r="AA108" s="33"/>
      <c r="AB108" s="89">
        <f>IF($W108,Z108/$W108*100,0)</f>
        <v>0</v>
      </c>
      <c r="AC108" s="33"/>
      <c r="AD108" s="88">
        <v>0</v>
      </c>
      <c r="AE108" s="33"/>
      <c r="AF108" s="89">
        <f>IF($W108,AD108/$W108*100,0)</f>
        <v>0</v>
      </c>
      <c r="AG108" s="33"/>
      <c r="AH108" s="88">
        <v>0</v>
      </c>
      <c r="AI108" s="33"/>
      <c r="AJ108" s="89">
        <f>IF($W108,AH108/$W108*100,0)</f>
        <v>0</v>
      </c>
      <c r="AK108" s="33"/>
      <c r="AL108" s="88">
        <v>53107</v>
      </c>
      <c r="AM108" s="33"/>
      <c r="AN108" s="88">
        <v>6368414.0200000005</v>
      </c>
      <c r="AO108" s="33"/>
      <c r="AP108" s="22">
        <v>17</v>
      </c>
      <c r="AQ108" s="33"/>
      <c r="AR108" s="88">
        <v>30292</v>
      </c>
    </row>
    <row r="109" spans="1:44" ht="8.85" customHeight="1" x14ac:dyDescent="0.3">
      <c r="A109" s="22">
        <v>18</v>
      </c>
      <c r="B109" s="33"/>
      <c r="C109" s="22" t="s">
        <v>148</v>
      </c>
      <c r="D109" s="33"/>
      <c r="E109" s="88">
        <v>0</v>
      </c>
      <c r="F109" s="33"/>
      <c r="G109" s="84">
        <f>(E109/$AR109)</f>
        <v>0</v>
      </c>
      <c r="H109" s="33"/>
      <c r="I109" s="84">
        <f>IF(G$219,G109/G$219*100,0)</f>
        <v>0</v>
      </c>
      <c r="J109" s="88"/>
      <c r="K109" s="88">
        <v>651905</v>
      </c>
      <c r="L109" s="33"/>
      <c r="M109" s="84">
        <f>(K109/$AR109)</f>
        <v>22.370714800452969</v>
      </c>
      <c r="N109" s="33"/>
      <c r="O109" s="84">
        <f>IF(M$219,M109/M$219*100,0)</f>
        <v>32.964540510484497</v>
      </c>
      <c r="P109" s="33"/>
      <c r="Q109" s="88">
        <v>1024757</v>
      </c>
      <c r="R109" s="33"/>
      <c r="S109" s="84">
        <f>(Q109/$AR109)</f>
        <v>35.165471329055286</v>
      </c>
      <c r="T109" s="33"/>
      <c r="U109" s="84">
        <f>IF(S$219,S109/S$219*100,0)</f>
        <v>77.353245515187453</v>
      </c>
      <c r="V109" s="33"/>
      <c r="W109" s="88">
        <f>(E109+K109+Q109)</f>
        <v>1676662</v>
      </c>
      <c r="X109" s="33"/>
      <c r="Y109" s="33"/>
      <c r="Z109" s="88">
        <v>10057</v>
      </c>
      <c r="AA109" s="33"/>
      <c r="AB109" s="89">
        <f>IF($W109,Z109/$W109*100,0)</f>
        <v>0.59982274304540806</v>
      </c>
      <c r="AC109" s="33"/>
      <c r="AD109" s="88">
        <v>0</v>
      </c>
      <c r="AE109" s="33"/>
      <c r="AF109" s="89">
        <f>IF($W109,AD109/$W109*100,0)</f>
        <v>0</v>
      </c>
      <c r="AG109" s="33"/>
      <c r="AH109" s="88">
        <v>0</v>
      </c>
      <c r="AI109" s="33"/>
      <c r="AJ109" s="89">
        <f>IF($W109,AH109/$W109*100,0)</f>
        <v>0</v>
      </c>
      <c r="AK109" s="33"/>
      <c r="AL109" s="88">
        <v>799739</v>
      </c>
      <c r="AM109" s="33"/>
      <c r="AN109" s="88">
        <v>11089935.119999999</v>
      </c>
      <c r="AO109" s="33"/>
      <c r="AP109" s="22">
        <v>18</v>
      </c>
      <c r="AQ109" s="33"/>
      <c r="AR109" s="88">
        <v>29141</v>
      </c>
    </row>
    <row r="110" spans="1:44" ht="8.85" customHeight="1" x14ac:dyDescent="0.3">
      <c r="A110" s="22">
        <v>19</v>
      </c>
      <c r="B110" s="33"/>
      <c r="C110" s="22" t="s">
        <v>149</v>
      </c>
      <c r="D110" s="33"/>
      <c r="E110" s="88">
        <v>0</v>
      </c>
      <c r="F110" s="33"/>
      <c r="G110" s="84">
        <f>(E110/$AR110)</f>
        <v>0</v>
      </c>
      <c r="H110" s="33"/>
      <c r="I110" s="84">
        <f>IF(G$219,G110/G$219*100,0)</f>
        <v>0</v>
      </c>
      <c r="J110" s="88"/>
      <c r="K110" s="88">
        <v>322694</v>
      </c>
      <c r="L110" s="33"/>
      <c r="M110" s="84">
        <f>(K110/$AR110)</f>
        <v>45.987459028074674</v>
      </c>
      <c r="N110" s="33"/>
      <c r="O110" s="84">
        <f>IF(M$219,M110/M$219*100,0)</f>
        <v>67.765177359219578</v>
      </c>
      <c r="P110" s="33"/>
      <c r="Q110" s="88">
        <v>953329</v>
      </c>
      <c r="R110" s="33"/>
      <c r="S110" s="84">
        <f>(Q110/$AR110)</f>
        <v>135.85991164315234</v>
      </c>
      <c r="T110" s="33"/>
      <c r="U110" s="84">
        <f>IF(S$219,S110/S$219*100,0)</f>
        <v>298.85011358631391</v>
      </c>
      <c r="V110" s="33"/>
      <c r="W110" s="88">
        <f>(E110+K110+Q110)</f>
        <v>1276023</v>
      </c>
      <c r="X110" s="33"/>
      <c r="Y110" s="33"/>
      <c r="Z110" s="88">
        <v>0</v>
      </c>
      <c r="AA110" s="33"/>
      <c r="AB110" s="89">
        <f>IF($W110,Z110/$W110*100,0)</f>
        <v>0</v>
      </c>
      <c r="AC110" s="33"/>
      <c r="AD110" s="88">
        <v>0</v>
      </c>
      <c r="AE110" s="33"/>
      <c r="AF110" s="89">
        <f>IF($W110,AD110/$W110*100,0)</f>
        <v>0</v>
      </c>
      <c r="AG110" s="33"/>
      <c r="AH110" s="88">
        <v>0</v>
      </c>
      <c r="AI110" s="33"/>
      <c r="AJ110" s="89">
        <f>IF($W110,AH110/$W110*100,0)</f>
        <v>0</v>
      </c>
      <c r="AK110" s="33"/>
      <c r="AL110" s="88">
        <v>3612361</v>
      </c>
      <c r="AM110" s="33"/>
      <c r="AN110" s="88">
        <v>1580466.8000000003</v>
      </c>
      <c r="AO110" s="33"/>
      <c r="AP110" s="22">
        <v>19</v>
      </c>
      <c r="AQ110" s="33"/>
      <c r="AR110" s="88">
        <v>7017</v>
      </c>
    </row>
    <row r="111" spans="1:44" ht="8.85" customHeight="1" x14ac:dyDescent="0.3">
      <c r="A111" s="22">
        <v>20</v>
      </c>
      <c r="B111" s="33"/>
      <c r="C111" s="22" t="s">
        <v>150</v>
      </c>
      <c r="D111" s="33"/>
      <c r="E111" s="88">
        <v>0</v>
      </c>
      <c r="F111" s="33"/>
      <c r="G111" s="84">
        <f>(E111/$AR111)</f>
        <v>0</v>
      </c>
      <c r="H111" s="33"/>
      <c r="I111" s="84">
        <f>IF(G$219,G111/G$219*100,0)</f>
        <v>0</v>
      </c>
      <c r="J111" s="88"/>
      <c r="K111" s="88">
        <v>828106</v>
      </c>
      <c r="L111" s="33"/>
      <c r="M111" s="84">
        <f>(K111/$AR111)</f>
        <v>68.888278845353966</v>
      </c>
      <c r="N111" s="33"/>
      <c r="O111" s="84">
        <f>IF(M$219,M111/M$219*100,0)</f>
        <v>101.51085823369586</v>
      </c>
      <c r="P111" s="33"/>
      <c r="Q111" s="88">
        <v>836707</v>
      </c>
      <c r="R111" s="33"/>
      <c r="S111" s="84">
        <f>(Q111/$AR111)</f>
        <v>69.603776724066222</v>
      </c>
      <c r="T111" s="33"/>
      <c r="U111" s="84">
        <f>IF(S$219,S111/S$219*100,0)</f>
        <v>153.10694912462094</v>
      </c>
      <c r="V111" s="33"/>
      <c r="W111" s="88">
        <f>(E111+K111+Q111)</f>
        <v>1664813</v>
      </c>
      <c r="X111" s="33"/>
      <c r="Y111" s="33"/>
      <c r="Z111" s="88">
        <v>10343</v>
      </c>
      <c r="AA111" s="33"/>
      <c r="AB111" s="89">
        <f>IF($W111,Z111/$W111*100,0)</f>
        <v>0.62127097758126593</v>
      </c>
      <c r="AC111" s="33"/>
      <c r="AD111" s="88">
        <v>0</v>
      </c>
      <c r="AE111" s="33"/>
      <c r="AF111" s="89">
        <f>IF($W111,AD111/$W111*100,0)</f>
        <v>0</v>
      </c>
      <c r="AG111" s="33"/>
      <c r="AH111" s="88">
        <v>0</v>
      </c>
      <c r="AI111" s="33"/>
      <c r="AJ111" s="89">
        <f>IF($W111,AH111/$W111*100,0)</f>
        <v>0</v>
      </c>
      <c r="AK111" s="33"/>
      <c r="AL111" s="88">
        <v>116433</v>
      </c>
      <c r="AM111" s="33"/>
      <c r="AN111" s="88">
        <v>4524835.84</v>
      </c>
      <c r="AO111" s="33"/>
      <c r="AP111" s="22">
        <v>20</v>
      </c>
      <c r="AQ111" s="33"/>
      <c r="AR111" s="88">
        <v>12021</v>
      </c>
    </row>
    <row r="112" spans="1:44" ht="8.85" customHeight="1" x14ac:dyDescent="0.3">
      <c r="A112" s="41"/>
      <c r="B112" s="33"/>
      <c r="D112" s="33"/>
      <c r="E112" s="33"/>
      <c r="F112" s="33"/>
      <c r="G112" s="33"/>
      <c r="H112" s="33"/>
      <c r="I112" s="33"/>
      <c r="J112" s="39"/>
      <c r="K112" s="33"/>
      <c r="L112" s="33"/>
      <c r="M112" s="33"/>
      <c r="N112" s="33"/>
      <c r="O112" s="33"/>
      <c r="P112" s="33"/>
      <c r="Q112" s="33"/>
      <c r="R112" s="33"/>
      <c r="S112" s="33"/>
      <c r="T112" s="33"/>
      <c r="U112" s="33"/>
      <c r="V112" s="33"/>
      <c r="W112" s="39"/>
      <c r="X112" s="33"/>
      <c r="Y112" s="33"/>
      <c r="Z112" s="33"/>
      <c r="AA112" s="33"/>
      <c r="AB112" s="33"/>
      <c r="AC112" s="33"/>
      <c r="AD112" s="33"/>
      <c r="AE112" s="33"/>
      <c r="AF112" s="33"/>
      <c r="AG112" s="33"/>
      <c r="AH112" s="33"/>
      <c r="AI112" s="33"/>
      <c r="AJ112" s="33"/>
      <c r="AK112" s="33"/>
      <c r="AL112" s="33"/>
      <c r="AM112" s="33"/>
      <c r="AN112" s="33"/>
      <c r="AO112" s="33"/>
      <c r="AP112" s="41"/>
      <c r="AQ112" s="33"/>
      <c r="AR112" s="39"/>
    </row>
    <row r="113" spans="1:44" ht="8.85" customHeight="1" x14ac:dyDescent="0.3">
      <c r="A113" s="22">
        <v>21</v>
      </c>
      <c r="B113" s="33"/>
      <c r="C113" s="22" t="s">
        <v>151</v>
      </c>
      <c r="D113" s="33"/>
      <c r="E113" s="88">
        <v>7342987</v>
      </c>
      <c r="F113" s="33"/>
      <c r="G113" s="84">
        <f>(E113/$AR113)</f>
        <v>21.200631140701645</v>
      </c>
      <c r="H113" s="33"/>
      <c r="I113" s="84">
        <f>IF(G$219,G113/G$219*100,0)</f>
        <v>60.725988764228092</v>
      </c>
      <c r="J113" s="88"/>
      <c r="K113" s="88">
        <v>8248528</v>
      </c>
      <c r="L113" s="33"/>
      <c r="M113" s="84">
        <f>(K113/$AR113)</f>
        <v>23.815104068923105</v>
      </c>
      <c r="N113" s="33"/>
      <c r="O113" s="84">
        <f>IF(M$219,M113/M$219*100,0)</f>
        <v>35.092931533216984</v>
      </c>
      <c r="P113" s="33"/>
      <c r="Q113" s="88">
        <v>8253439</v>
      </c>
      <c r="R113" s="33"/>
      <c r="S113" s="84">
        <f>(Q113/$AR113)</f>
        <v>23.829283080751942</v>
      </c>
      <c r="T113" s="33"/>
      <c r="U113" s="84">
        <f>IF(S$219,S113/S$219*100,0)</f>
        <v>52.417110163210388</v>
      </c>
      <c r="V113" s="33"/>
      <c r="W113" s="88">
        <f>(E113+K113+Q113)</f>
        <v>23844954</v>
      </c>
      <c r="X113" s="33"/>
      <c r="Y113" s="33"/>
      <c r="Z113" s="88">
        <v>1359509</v>
      </c>
      <c r="AA113" s="33"/>
      <c r="AB113" s="89">
        <f>IF($W113,Z113/$W113*100,0)</f>
        <v>5.7014536492710359</v>
      </c>
      <c r="AC113" s="33"/>
      <c r="AD113" s="88">
        <v>0</v>
      </c>
      <c r="AE113" s="33"/>
      <c r="AF113" s="89">
        <f>IF($W113,AD113/$W113*100,0)</f>
        <v>0</v>
      </c>
      <c r="AG113" s="33"/>
      <c r="AH113" s="88">
        <v>0</v>
      </c>
      <c r="AI113" s="33"/>
      <c r="AJ113" s="89">
        <f>IF($W113,AH113/$W113*100,0)</f>
        <v>0</v>
      </c>
      <c r="AK113" s="33"/>
      <c r="AL113" s="88">
        <v>9076037</v>
      </c>
      <c r="AM113" s="33"/>
      <c r="AN113" s="88">
        <v>32576157.890000001</v>
      </c>
      <c r="AO113" s="33"/>
      <c r="AP113" s="22">
        <v>21</v>
      </c>
      <c r="AQ113" s="33"/>
      <c r="AR113" s="88">
        <v>346357</v>
      </c>
    </row>
    <row r="114" spans="1:44" ht="8.85" customHeight="1" x14ac:dyDescent="0.3">
      <c r="A114" s="22">
        <v>22</v>
      </c>
      <c r="B114" s="33"/>
      <c r="C114" s="22" t="s">
        <v>152</v>
      </c>
      <c r="D114" s="33"/>
      <c r="E114" s="88">
        <v>0</v>
      </c>
      <c r="F114" s="33"/>
      <c r="G114" s="84">
        <f>(E114/$AR114)</f>
        <v>0</v>
      </c>
      <c r="H114" s="33"/>
      <c r="I114" s="84">
        <f>IF(G$219,G114/G$219*100,0)</f>
        <v>0</v>
      </c>
      <c r="J114" s="88"/>
      <c r="K114" s="88">
        <v>208730</v>
      </c>
      <c r="L114" s="33"/>
      <c r="M114" s="84">
        <f>(K114/$AR114)</f>
        <v>14.495138888888889</v>
      </c>
      <c r="N114" s="33"/>
      <c r="O114" s="84">
        <f>IF(M$219,M114/M$219*100,0)</f>
        <v>21.35942446944976</v>
      </c>
      <c r="P114" s="33"/>
      <c r="Q114" s="88">
        <v>804766</v>
      </c>
      <c r="R114" s="33"/>
      <c r="S114" s="84">
        <f>(Q114/$AR114)</f>
        <v>55.886527777777779</v>
      </c>
      <c r="T114" s="33"/>
      <c r="U114" s="84">
        <f>IF(S$219,S114/S$219*100,0)</f>
        <v>122.93321092539797</v>
      </c>
      <c r="V114" s="33"/>
      <c r="W114" s="88">
        <f>(E114+K114+Q114)</f>
        <v>1013496</v>
      </c>
      <c r="X114" s="33"/>
      <c r="Y114" s="33"/>
      <c r="Z114" s="88">
        <v>6207</v>
      </c>
      <c r="AA114" s="33"/>
      <c r="AB114" s="89">
        <f>IF($W114,Z114/$W114*100,0)</f>
        <v>0.61243458286959196</v>
      </c>
      <c r="AC114" s="33"/>
      <c r="AD114" s="88">
        <v>0</v>
      </c>
      <c r="AE114" s="33"/>
      <c r="AF114" s="89">
        <f>IF($W114,AD114/$W114*100,0)</f>
        <v>0</v>
      </c>
      <c r="AG114" s="33"/>
      <c r="AH114" s="88">
        <v>0</v>
      </c>
      <c r="AI114" s="33"/>
      <c r="AJ114" s="89">
        <f>IF($W114,AH114/$W114*100,0)</f>
        <v>0</v>
      </c>
      <c r="AK114" s="33"/>
      <c r="AL114" s="88">
        <v>0</v>
      </c>
      <c r="AM114" s="33"/>
      <c r="AN114" s="88">
        <v>3153967.66</v>
      </c>
      <c r="AO114" s="33"/>
      <c r="AP114" s="22">
        <v>22</v>
      </c>
      <c r="AQ114" s="33"/>
      <c r="AR114" s="88">
        <v>14400</v>
      </c>
    </row>
    <row r="115" spans="1:44" ht="8.85" customHeight="1" x14ac:dyDescent="0.3">
      <c r="A115" s="22">
        <v>23</v>
      </c>
      <c r="B115" s="33"/>
      <c r="C115" s="22" t="s">
        <v>153</v>
      </c>
      <c r="D115" s="33"/>
      <c r="E115" s="88">
        <v>0</v>
      </c>
      <c r="F115" s="33"/>
      <c r="G115" s="84">
        <f>(E115/$AR115)</f>
        <v>0</v>
      </c>
      <c r="H115" s="33"/>
      <c r="I115" s="84">
        <f>IF(G$219,G115/G$219*100,0)</f>
        <v>0</v>
      </c>
      <c r="J115" s="88"/>
      <c r="K115" s="88">
        <v>382018</v>
      </c>
      <c r="L115" s="33"/>
      <c r="M115" s="84">
        <f>(K115/$AR115)</f>
        <v>74.993718099725172</v>
      </c>
      <c r="N115" s="33"/>
      <c r="O115" s="84">
        <f>IF(M$219,M115/M$219*100,0)</f>
        <v>110.50757565780546</v>
      </c>
      <c r="P115" s="33"/>
      <c r="Q115" s="88">
        <v>245671</v>
      </c>
      <c r="R115" s="33"/>
      <c r="S115" s="84">
        <f>(Q115/$AR115)</f>
        <v>48.227522575579115</v>
      </c>
      <c r="T115" s="33"/>
      <c r="U115" s="84">
        <f>IF(S$219,S115/S$219*100,0)</f>
        <v>106.08574983881036</v>
      </c>
      <c r="V115" s="33"/>
      <c r="W115" s="88">
        <f>(E115+K115+Q115)</f>
        <v>627689</v>
      </c>
      <c r="X115" s="33"/>
      <c r="Y115" s="33"/>
      <c r="Z115" s="88">
        <v>7241</v>
      </c>
      <c r="AA115" s="33"/>
      <c r="AB115" s="89">
        <f>IF($W115,Z115/$W115*100,0)</f>
        <v>1.1535967652770718</v>
      </c>
      <c r="AC115" s="33"/>
      <c r="AD115" s="88">
        <v>0</v>
      </c>
      <c r="AE115" s="33"/>
      <c r="AF115" s="89">
        <f>IF($W115,AD115/$W115*100,0)</f>
        <v>0</v>
      </c>
      <c r="AG115" s="33"/>
      <c r="AH115" s="88">
        <v>0</v>
      </c>
      <c r="AI115" s="33"/>
      <c r="AJ115" s="89">
        <f>IF($W115,AH115/$W115*100,0)</f>
        <v>0</v>
      </c>
      <c r="AK115" s="33"/>
      <c r="AL115" s="88">
        <v>10017</v>
      </c>
      <c r="AM115" s="33"/>
      <c r="AN115" s="88">
        <v>1996937.72</v>
      </c>
      <c r="AO115" s="33"/>
      <c r="AP115" s="22">
        <v>23</v>
      </c>
      <c r="AQ115" s="33"/>
      <c r="AR115" s="88">
        <v>5094</v>
      </c>
    </row>
    <row r="116" spans="1:44" ht="8.85" customHeight="1" x14ac:dyDescent="0.3">
      <c r="A116" s="22">
        <v>24</v>
      </c>
      <c r="B116" s="33"/>
      <c r="C116" s="22" t="s">
        <v>154</v>
      </c>
      <c r="D116" s="33"/>
      <c r="E116" s="88">
        <v>1778761</v>
      </c>
      <c r="F116" s="33"/>
      <c r="G116" s="84">
        <f>(E116/$AR116)</f>
        <v>34.685874185874184</v>
      </c>
      <c r="H116" s="33"/>
      <c r="I116" s="84">
        <f>IF(G$219,G116/G$219*100,0)</f>
        <v>99.352419845889301</v>
      </c>
      <c r="J116" s="88"/>
      <c r="K116" s="88">
        <v>3065165</v>
      </c>
      <c r="L116" s="33"/>
      <c r="M116" s="84">
        <f>(K116/$AR116)</f>
        <v>59.770777270777273</v>
      </c>
      <c r="N116" s="33"/>
      <c r="O116" s="84">
        <f>IF(M$219,M116/M$219*100,0)</f>
        <v>88.075692987949935</v>
      </c>
      <c r="P116" s="33"/>
      <c r="Q116" s="88">
        <v>1241208</v>
      </c>
      <c r="R116" s="33"/>
      <c r="S116" s="84">
        <f>(Q116/$AR116)</f>
        <v>24.203580203580202</v>
      </c>
      <c r="T116" s="33"/>
      <c r="U116" s="84">
        <f>IF(S$219,S116/S$219*100,0)</f>
        <v>53.240448970952755</v>
      </c>
      <c r="V116" s="33"/>
      <c r="W116" s="88">
        <f>(E116+K116+Q116)</f>
        <v>6085134</v>
      </c>
      <c r="X116" s="33"/>
      <c r="Y116" s="33"/>
      <c r="Z116" s="88">
        <v>0</v>
      </c>
      <c r="AA116" s="33"/>
      <c r="AB116" s="89">
        <f>IF($W116,Z116/$W116*100,0)</f>
        <v>0</v>
      </c>
      <c r="AC116" s="33"/>
      <c r="AD116" s="88">
        <v>0</v>
      </c>
      <c r="AE116" s="33"/>
      <c r="AF116" s="89">
        <f>IF($W116,AD116/$W116*100,0)</f>
        <v>0</v>
      </c>
      <c r="AG116" s="33"/>
      <c r="AH116" s="88">
        <v>0</v>
      </c>
      <c r="AI116" s="33"/>
      <c r="AJ116" s="89">
        <f>IF($W116,AH116/$W116*100,0)</f>
        <v>0</v>
      </c>
      <c r="AK116" s="33"/>
      <c r="AL116" s="88">
        <v>2017975</v>
      </c>
      <c r="AM116" s="33"/>
      <c r="AN116" s="88">
        <v>7456325.9800000004</v>
      </c>
      <c r="AO116" s="33"/>
      <c r="AP116" s="22">
        <v>24</v>
      </c>
      <c r="AQ116" s="33"/>
      <c r="AR116" s="88">
        <v>51282</v>
      </c>
    </row>
    <row r="117" spans="1:44" ht="8.85" customHeight="1" x14ac:dyDescent="0.3">
      <c r="A117" s="22">
        <v>25</v>
      </c>
      <c r="B117" s="33"/>
      <c r="C117" s="22" t="s">
        <v>155</v>
      </c>
      <c r="D117" s="33"/>
      <c r="E117" s="88">
        <v>0</v>
      </c>
      <c r="F117" s="33"/>
      <c r="G117" s="84">
        <f>(E117/$AR117)</f>
        <v>0</v>
      </c>
      <c r="H117" s="33"/>
      <c r="I117" s="84">
        <f>IF(G$219,G117/G$219*100,0)</f>
        <v>0</v>
      </c>
      <c r="J117" s="88"/>
      <c r="K117" s="88">
        <v>958958</v>
      </c>
      <c r="L117" s="33"/>
      <c r="M117" s="84">
        <f>(K117/$AR117)</f>
        <v>97.653564154786153</v>
      </c>
      <c r="N117" s="33"/>
      <c r="O117" s="84">
        <f>IF(M$219,M117/M$219*100,0)</f>
        <v>143.89816777372101</v>
      </c>
      <c r="P117" s="33"/>
      <c r="Q117" s="88">
        <v>849096</v>
      </c>
      <c r="R117" s="33"/>
      <c r="S117" s="84">
        <f>(Q117/$AR117)</f>
        <v>86.465987780040734</v>
      </c>
      <c r="T117" s="33"/>
      <c r="U117" s="84">
        <f>IF(S$219,S117/S$219*100,0)</f>
        <v>190.19863885448376</v>
      </c>
      <c r="V117" s="33"/>
      <c r="W117" s="88">
        <f>(E117+K117+Q117)</f>
        <v>1808054</v>
      </c>
      <c r="X117" s="33"/>
      <c r="Y117" s="33"/>
      <c r="Z117" s="88">
        <v>6207</v>
      </c>
      <c r="AA117" s="33"/>
      <c r="AB117" s="89">
        <f>IF($W117,Z117/$W117*100,0)</f>
        <v>0.34329726877626443</v>
      </c>
      <c r="AC117" s="33"/>
      <c r="AD117" s="88">
        <v>0</v>
      </c>
      <c r="AE117" s="33"/>
      <c r="AF117" s="89">
        <f>IF($W117,AD117/$W117*100,0)</f>
        <v>0</v>
      </c>
      <c r="AG117" s="33"/>
      <c r="AH117" s="88">
        <v>0</v>
      </c>
      <c r="AI117" s="33"/>
      <c r="AJ117" s="89">
        <f>IF($W117,AH117/$W117*100,0)</f>
        <v>0</v>
      </c>
      <c r="AK117" s="33"/>
      <c r="AL117" s="88">
        <v>505</v>
      </c>
      <c r="AM117" s="33"/>
      <c r="AN117" s="88">
        <v>2534690.0200000009</v>
      </c>
      <c r="AO117" s="33"/>
      <c r="AP117" s="22">
        <v>25</v>
      </c>
      <c r="AQ117" s="33"/>
      <c r="AR117" s="88">
        <v>9820</v>
      </c>
    </row>
    <row r="118" spans="1:44" ht="8.85" customHeight="1" x14ac:dyDescent="0.3">
      <c r="A118" s="41"/>
      <c r="B118" s="33"/>
      <c r="D118" s="33"/>
      <c r="E118" s="33"/>
      <c r="F118" s="33"/>
      <c r="G118" s="33"/>
      <c r="H118" s="33"/>
      <c r="I118" s="33"/>
      <c r="J118" s="39"/>
      <c r="K118" s="33"/>
      <c r="L118" s="33"/>
      <c r="M118" s="33"/>
      <c r="N118" s="33"/>
      <c r="O118" s="33"/>
      <c r="P118" s="33"/>
      <c r="Q118" s="33"/>
      <c r="R118" s="33"/>
      <c r="S118" s="33"/>
      <c r="T118" s="33"/>
      <c r="U118" s="33"/>
      <c r="V118" s="33"/>
      <c r="W118" s="39"/>
      <c r="X118" s="33"/>
      <c r="Y118" s="33"/>
      <c r="Z118" s="33"/>
      <c r="AA118" s="33"/>
      <c r="AB118" s="33"/>
      <c r="AC118" s="33"/>
      <c r="AD118" s="33"/>
      <c r="AE118" s="33"/>
      <c r="AF118" s="33"/>
      <c r="AG118" s="33"/>
      <c r="AH118" s="33"/>
      <c r="AI118" s="33"/>
      <c r="AJ118" s="33"/>
      <c r="AK118" s="33"/>
      <c r="AL118" s="33"/>
      <c r="AM118" s="33"/>
      <c r="AN118" s="33"/>
      <c r="AO118" s="33"/>
      <c r="AP118" s="41"/>
      <c r="AQ118" s="33"/>
      <c r="AR118" s="39"/>
    </row>
    <row r="119" spans="1:44" ht="8.85" customHeight="1" x14ac:dyDescent="0.3">
      <c r="A119" s="22">
        <v>26</v>
      </c>
      <c r="B119" s="33"/>
      <c r="C119" s="22" t="s">
        <v>156</v>
      </c>
      <c r="D119" s="33"/>
      <c r="E119" s="88">
        <v>2645961</v>
      </c>
      <c r="F119" s="33"/>
      <c r="G119" s="84">
        <f>(E119/$AR119)</f>
        <v>182.27893359052081</v>
      </c>
      <c r="H119" s="33"/>
      <c r="I119" s="84">
        <f>IF(G$219,G119/G$219*100,0)</f>
        <v>522.11032774032344</v>
      </c>
      <c r="J119" s="88"/>
      <c r="K119" s="88">
        <v>1697886</v>
      </c>
      <c r="L119" s="33"/>
      <c r="M119" s="84">
        <f>(K119/$AR119)</f>
        <v>116.96651970239735</v>
      </c>
      <c r="N119" s="33"/>
      <c r="O119" s="84">
        <f>IF(M$219,M119/M$219*100,0)</f>
        <v>172.35692339263065</v>
      </c>
      <c r="P119" s="33"/>
      <c r="Q119" s="88">
        <v>630292</v>
      </c>
      <c r="R119" s="33"/>
      <c r="S119" s="84">
        <f>(Q119/$AR119)</f>
        <v>43.420501515569029</v>
      </c>
      <c r="T119" s="33"/>
      <c r="U119" s="84">
        <f>IF(S$219,S119/S$219*100,0)</f>
        <v>95.511778662021172</v>
      </c>
      <c r="V119" s="33"/>
      <c r="W119" s="88">
        <f>(E119+K119+Q119)</f>
        <v>4974139</v>
      </c>
      <c r="X119" s="33"/>
      <c r="Y119" s="33"/>
      <c r="Z119" s="88">
        <v>947077</v>
      </c>
      <c r="AA119" s="33"/>
      <c r="AB119" s="89">
        <f>IF($W119,Z119/$W119*100,0)</f>
        <v>19.040018785160608</v>
      </c>
      <c r="AC119" s="33"/>
      <c r="AD119" s="88">
        <v>0</v>
      </c>
      <c r="AE119" s="33"/>
      <c r="AF119" s="89">
        <f>IF($W119,AD119/$W119*100,0)</f>
        <v>0</v>
      </c>
      <c r="AG119" s="33"/>
      <c r="AH119" s="88">
        <v>0</v>
      </c>
      <c r="AI119" s="33"/>
      <c r="AJ119" s="89">
        <f>IF($W119,AH119/$W119*100,0)</f>
        <v>0</v>
      </c>
      <c r="AK119" s="33"/>
      <c r="AL119" s="88">
        <v>178309</v>
      </c>
      <c r="AM119" s="33"/>
      <c r="AN119" s="88">
        <v>4119678.78</v>
      </c>
      <c r="AO119" s="33"/>
      <c r="AP119" s="22">
        <v>26</v>
      </c>
      <c r="AQ119" s="33"/>
      <c r="AR119" s="88">
        <v>14516</v>
      </c>
    </row>
    <row r="120" spans="1:44" ht="8.85" customHeight="1" x14ac:dyDescent="0.3">
      <c r="A120" s="22">
        <v>27</v>
      </c>
      <c r="B120" s="33"/>
      <c r="C120" s="22" t="s">
        <v>157</v>
      </c>
      <c r="D120" s="33"/>
      <c r="E120" s="88">
        <v>45388</v>
      </c>
      <c r="F120" s="33"/>
      <c r="G120" s="84">
        <f>(E120/$AR120)</f>
        <v>1.592449652655954</v>
      </c>
      <c r="H120" s="33"/>
      <c r="I120" s="84">
        <f>IF(G$219,G120/G$219*100,0)</f>
        <v>4.5613302298878615</v>
      </c>
      <c r="J120" s="88"/>
      <c r="K120" s="88">
        <v>1468710</v>
      </c>
      <c r="L120" s="33"/>
      <c r="M120" s="84">
        <f>(K120/$AR120)</f>
        <v>51.530068065398922</v>
      </c>
      <c r="N120" s="33"/>
      <c r="O120" s="84">
        <f>IF(M$219,M120/M$219*100,0)</f>
        <v>75.932531946429862</v>
      </c>
      <c r="P120" s="33"/>
      <c r="Q120" s="88">
        <v>2613616</v>
      </c>
      <c r="R120" s="33"/>
      <c r="S120" s="84">
        <f>(Q120/$AR120)</f>
        <v>91.699389516525159</v>
      </c>
      <c r="T120" s="33"/>
      <c r="U120" s="84">
        <f>IF(S$219,S120/S$219*100,0)</f>
        <v>201.71051667388915</v>
      </c>
      <c r="V120" s="33"/>
      <c r="W120" s="88">
        <f>(E120+K120+Q120)</f>
        <v>4127714</v>
      </c>
      <c r="X120" s="33"/>
      <c r="Y120" s="33"/>
      <c r="Z120" s="88">
        <v>10470</v>
      </c>
      <c r="AA120" s="33"/>
      <c r="AB120" s="89">
        <f>IF($W120,Z120/$W120*100,0)</f>
        <v>0.25365129463911501</v>
      </c>
      <c r="AC120" s="33"/>
      <c r="AD120" s="88">
        <v>0</v>
      </c>
      <c r="AE120" s="33"/>
      <c r="AF120" s="89">
        <f>IF($W120,AD120/$W120*100,0)</f>
        <v>0</v>
      </c>
      <c r="AG120" s="33"/>
      <c r="AH120" s="88">
        <v>0</v>
      </c>
      <c r="AI120" s="33"/>
      <c r="AJ120" s="89">
        <f>IF($W120,AH120/$W120*100,0)</f>
        <v>0</v>
      </c>
      <c r="AK120" s="33"/>
      <c r="AL120" s="88">
        <v>652581</v>
      </c>
      <c r="AM120" s="33"/>
      <c r="AN120" s="88">
        <v>7745574.1000000015</v>
      </c>
      <c r="AO120" s="33"/>
      <c r="AP120" s="22">
        <v>27</v>
      </c>
      <c r="AQ120" s="33"/>
      <c r="AR120" s="88">
        <v>28502</v>
      </c>
    </row>
    <row r="121" spans="1:44" ht="8.85" customHeight="1" x14ac:dyDescent="0.3">
      <c r="A121" s="22">
        <v>28</v>
      </c>
      <c r="B121" s="33"/>
      <c r="C121" s="22" t="s">
        <v>158</v>
      </c>
      <c r="D121" s="33"/>
      <c r="E121" s="88">
        <v>0</v>
      </c>
      <c r="F121" s="33"/>
      <c r="G121" s="84">
        <f>(E121/$AR121)</f>
        <v>0</v>
      </c>
      <c r="H121" s="33"/>
      <c r="I121" s="84">
        <f>IF(G$219,G121/G$219*100,0)</f>
        <v>0</v>
      </c>
      <c r="J121" s="88"/>
      <c r="K121" s="88">
        <v>749446</v>
      </c>
      <c r="L121" s="33"/>
      <c r="M121" s="84">
        <f>(K121/$AR121)</f>
        <v>69.521892393320968</v>
      </c>
      <c r="N121" s="33"/>
      <c r="O121" s="84">
        <f>IF(M$219,M121/M$219*100,0)</f>
        <v>102.44452439752926</v>
      </c>
      <c r="P121" s="33"/>
      <c r="Q121" s="88">
        <v>1162062</v>
      </c>
      <c r="R121" s="33"/>
      <c r="S121" s="84">
        <f>(Q121/$AR121)</f>
        <v>107.79795918367347</v>
      </c>
      <c r="T121" s="33"/>
      <c r="U121" s="84">
        <f>IF(S$219,S121/S$219*100,0)</f>
        <v>237.122429690888</v>
      </c>
      <c r="V121" s="33"/>
      <c r="W121" s="88">
        <f>(E121+K121+Q121)</f>
        <v>1911508</v>
      </c>
      <c r="X121" s="33"/>
      <c r="Y121" s="33"/>
      <c r="Z121" s="88">
        <v>7609</v>
      </c>
      <c r="AA121" s="33"/>
      <c r="AB121" s="89">
        <f>IF($W121,Z121/$W121*100,0)</f>
        <v>0.39806268140128104</v>
      </c>
      <c r="AC121" s="33"/>
      <c r="AD121" s="88">
        <v>0</v>
      </c>
      <c r="AE121" s="33"/>
      <c r="AF121" s="89">
        <f>IF($W121,AD121/$W121*100,0)</f>
        <v>0</v>
      </c>
      <c r="AG121" s="33"/>
      <c r="AH121" s="88">
        <v>0</v>
      </c>
      <c r="AI121" s="33"/>
      <c r="AJ121" s="89">
        <f>IF($W121,AH121/$W121*100,0)</f>
        <v>0</v>
      </c>
      <c r="AK121" s="33"/>
      <c r="AL121" s="88">
        <v>745896</v>
      </c>
      <c r="AM121" s="33"/>
      <c r="AN121" s="88">
        <v>3070909.52</v>
      </c>
      <c r="AO121" s="33"/>
      <c r="AP121" s="22">
        <v>28</v>
      </c>
      <c r="AQ121" s="33"/>
      <c r="AR121" s="88">
        <v>10780</v>
      </c>
    </row>
    <row r="122" spans="1:44" ht="8.85" customHeight="1" x14ac:dyDescent="0.3">
      <c r="A122" s="22">
        <v>29</v>
      </c>
      <c r="B122" s="33"/>
      <c r="C122" s="22" t="s">
        <v>101</v>
      </c>
      <c r="D122" s="33"/>
      <c r="E122" s="88">
        <v>33862667</v>
      </c>
      <c r="F122" s="33"/>
      <c r="G122" s="84">
        <f>(E122/$AR122)</f>
        <v>29.549142304651571</v>
      </c>
      <c r="H122" s="33"/>
      <c r="I122" s="84">
        <f>IF(G$219,G122/G$219*100,0)</f>
        <v>84.639031341850028</v>
      </c>
      <c r="J122" s="88"/>
      <c r="K122" s="88">
        <v>140261484</v>
      </c>
      <c r="L122" s="33"/>
      <c r="M122" s="84">
        <f>(K122/$AR122)</f>
        <v>122.39456952925798</v>
      </c>
      <c r="N122" s="33"/>
      <c r="O122" s="84">
        <f>IF(M$219,M122/M$219*100,0)</f>
        <v>180.3554683656707</v>
      </c>
      <c r="P122" s="33"/>
      <c r="Q122" s="88">
        <v>60458704</v>
      </c>
      <c r="R122" s="33"/>
      <c r="S122" s="84">
        <f>(Q122/$AR122)</f>
        <v>52.757299005740073</v>
      </c>
      <c r="T122" s="33"/>
      <c r="U122" s="84">
        <f>IF(S$219,S122/S$219*100,0)</f>
        <v>116.04986790941444</v>
      </c>
      <c r="V122" s="33"/>
      <c r="W122" s="88">
        <f>(E122+K122+Q122)</f>
        <v>234582855</v>
      </c>
      <c r="X122" s="33"/>
      <c r="Y122" s="33"/>
      <c r="Z122" s="88">
        <v>2829673</v>
      </c>
      <c r="AA122" s="33"/>
      <c r="AB122" s="89">
        <f>IF($W122,Z122/$W122*100,0)</f>
        <v>1.2062573797219751</v>
      </c>
      <c r="AC122" s="33"/>
      <c r="AD122" s="88">
        <v>0</v>
      </c>
      <c r="AE122" s="33"/>
      <c r="AF122" s="89">
        <f>IF($W122,AD122/$W122*100,0)</f>
        <v>0</v>
      </c>
      <c r="AG122" s="33"/>
      <c r="AH122" s="88">
        <v>0</v>
      </c>
      <c r="AI122" s="33"/>
      <c r="AJ122" s="89">
        <f>IF($W122,AH122/$W122*100,0)</f>
        <v>0</v>
      </c>
      <c r="AK122" s="33"/>
      <c r="AL122" s="88">
        <v>153966411</v>
      </c>
      <c r="AM122" s="33"/>
      <c r="AN122" s="88">
        <v>105033244.56999999</v>
      </c>
      <c r="AO122" s="33"/>
      <c r="AP122" s="22">
        <v>29</v>
      </c>
      <c r="AQ122" s="33"/>
      <c r="AR122" s="88">
        <v>1145978</v>
      </c>
    </row>
    <row r="123" spans="1:44" ht="8.85" customHeight="1" x14ac:dyDescent="0.3">
      <c r="A123" s="22">
        <v>30</v>
      </c>
      <c r="B123" s="33"/>
      <c r="C123" s="22" t="s">
        <v>159</v>
      </c>
      <c r="D123" s="33"/>
      <c r="E123" s="88">
        <v>0</v>
      </c>
      <c r="F123" s="33"/>
      <c r="G123" s="84">
        <f>(E123/$AR123)</f>
        <v>0</v>
      </c>
      <c r="H123" s="33"/>
      <c r="I123" s="84">
        <f>IF(G$219,G123/G$219*100,0)</f>
        <v>0</v>
      </c>
      <c r="J123" s="88"/>
      <c r="K123" s="88">
        <v>12116887</v>
      </c>
      <c r="L123" s="33"/>
      <c r="M123" s="84">
        <f>(K123/$AR123)</f>
        <v>172.72825374198146</v>
      </c>
      <c r="N123" s="33"/>
      <c r="O123" s="84">
        <f>IF(M$219,M123/M$219*100,0)</f>
        <v>254.52505959565949</v>
      </c>
      <c r="P123" s="33"/>
      <c r="Q123" s="88">
        <v>7132854</v>
      </c>
      <c r="R123" s="33"/>
      <c r="S123" s="84">
        <f>(Q123/$AR123)</f>
        <v>101.68002851033499</v>
      </c>
      <c r="T123" s="33"/>
      <c r="U123" s="84">
        <f>IF(S$219,S123/S$219*100,0)</f>
        <v>223.66485965033993</v>
      </c>
      <c r="V123" s="33"/>
      <c r="W123" s="88">
        <f>(E123+K123+Q123)</f>
        <v>19249741</v>
      </c>
      <c r="X123" s="33"/>
      <c r="Y123" s="33"/>
      <c r="Z123" s="88">
        <v>17242</v>
      </c>
      <c r="AA123" s="33"/>
      <c r="AB123" s="89">
        <f>IF($W123,Z123/$W123*100,0)</f>
        <v>8.9570036292955846E-2</v>
      </c>
      <c r="AC123" s="33"/>
      <c r="AD123" s="88">
        <v>0</v>
      </c>
      <c r="AE123" s="33"/>
      <c r="AF123" s="89">
        <f>IF($W123,AD123/$W123*100,0)</f>
        <v>0</v>
      </c>
      <c r="AG123" s="33"/>
      <c r="AH123" s="88">
        <v>0</v>
      </c>
      <c r="AI123" s="33"/>
      <c r="AJ123" s="89">
        <f>IF($W123,AH123/$W123*100,0)</f>
        <v>0</v>
      </c>
      <c r="AK123" s="33"/>
      <c r="AL123" s="88">
        <v>3592926</v>
      </c>
      <c r="AM123" s="33"/>
      <c r="AN123" s="88">
        <v>14314554.910000002</v>
      </c>
      <c r="AO123" s="33"/>
      <c r="AP123" s="22">
        <v>30</v>
      </c>
      <c r="AQ123" s="33"/>
      <c r="AR123" s="88">
        <v>70150</v>
      </c>
    </row>
    <row r="124" spans="1:44" ht="8.85" customHeight="1" x14ac:dyDescent="0.3">
      <c r="A124" s="41"/>
      <c r="B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41"/>
      <c r="AQ124" s="33"/>
      <c r="AR124" s="33"/>
    </row>
    <row r="125" spans="1:44" ht="8.85" customHeight="1" x14ac:dyDescent="0.3">
      <c r="A125" s="22">
        <v>31</v>
      </c>
      <c r="B125" s="33"/>
      <c r="C125" s="22" t="s">
        <v>160</v>
      </c>
      <c r="D125" s="33"/>
      <c r="E125" s="88">
        <v>0</v>
      </c>
      <c r="F125" s="33"/>
      <c r="G125" s="84">
        <f>(E125/$AR125)</f>
        <v>0</v>
      </c>
      <c r="H125" s="33"/>
      <c r="I125" s="84">
        <f>IF(G$219,G125/G$219*100,0)</f>
        <v>0</v>
      </c>
      <c r="J125" s="88"/>
      <c r="K125" s="88">
        <v>1557888</v>
      </c>
      <c r="L125" s="33"/>
      <c r="M125" s="84">
        <f>(K125/$AR125)</f>
        <v>99.590104199961644</v>
      </c>
      <c r="N125" s="33"/>
      <c r="O125" s="84">
        <f>IF(M$219,M125/M$219*100,0)</f>
        <v>146.75177139518735</v>
      </c>
      <c r="P125" s="33"/>
      <c r="Q125" s="88">
        <v>294766</v>
      </c>
      <c r="R125" s="33"/>
      <c r="S125" s="84">
        <f>(Q125/$AR125)</f>
        <v>18.843316499392699</v>
      </c>
      <c r="T125" s="33"/>
      <c r="U125" s="84">
        <f>IF(S$219,S125/S$219*100,0)</f>
        <v>41.449513753383947</v>
      </c>
      <c r="V125" s="33"/>
      <c r="W125" s="88">
        <f>(E125+K125+Q125)</f>
        <v>1852654</v>
      </c>
      <c r="X125" s="33"/>
      <c r="Y125" s="33"/>
      <c r="Z125" s="88">
        <v>6971</v>
      </c>
      <c r="AA125" s="33"/>
      <c r="AB125" s="89">
        <f>IF($W125,Z125/$W125*100,0)</f>
        <v>0.37627101444738198</v>
      </c>
      <c r="AC125" s="33"/>
      <c r="AD125" s="88">
        <v>0</v>
      </c>
      <c r="AE125" s="33"/>
      <c r="AF125" s="89">
        <f>IF($W125,AD125/$W125*100,0)</f>
        <v>0</v>
      </c>
      <c r="AG125" s="33"/>
      <c r="AH125" s="88">
        <v>0</v>
      </c>
      <c r="AI125" s="33"/>
      <c r="AJ125" s="89">
        <f>IF($W125,AH125/$W125*100,0)</f>
        <v>0</v>
      </c>
      <c r="AK125" s="33"/>
      <c r="AL125" s="88">
        <v>195195</v>
      </c>
      <c r="AM125" s="33"/>
      <c r="AN125" s="88">
        <v>5896082.6999999993</v>
      </c>
      <c r="AO125" s="33"/>
      <c r="AP125" s="22">
        <v>31</v>
      </c>
      <c r="AQ125" s="33"/>
      <c r="AR125" s="88">
        <v>15643</v>
      </c>
    </row>
    <row r="126" spans="1:44" ht="8.85" customHeight="1" x14ac:dyDescent="0.3">
      <c r="A126" s="22">
        <v>32</v>
      </c>
      <c r="B126" s="33"/>
      <c r="C126" s="22" t="s">
        <v>161</v>
      </c>
      <c r="D126" s="33"/>
      <c r="E126" s="88">
        <v>0</v>
      </c>
      <c r="F126" s="33"/>
      <c r="G126" s="84">
        <f>(E126/$AR126)</f>
        <v>0</v>
      </c>
      <c r="H126" s="33"/>
      <c r="I126" s="84">
        <f>IF(G$219,G126/G$219*100,0)</f>
        <v>0</v>
      </c>
      <c r="J126" s="88"/>
      <c r="K126" s="88">
        <v>229487</v>
      </c>
      <c r="L126" s="33"/>
      <c r="M126" s="84">
        <f>(K126/$AR126)</f>
        <v>8.5975947849542926</v>
      </c>
      <c r="N126" s="33"/>
      <c r="O126" s="84">
        <f>IF(M$219,M126/M$219*100,0)</f>
        <v>12.669052558643202</v>
      </c>
      <c r="P126" s="33"/>
      <c r="Q126" s="88">
        <v>1987121</v>
      </c>
      <c r="R126" s="33"/>
      <c r="S126" s="84">
        <f>(Q126/$AR126)</f>
        <v>74.446313502172941</v>
      </c>
      <c r="T126" s="33"/>
      <c r="U126" s="84">
        <f>IF(S$219,S126/S$219*100,0)</f>
        <v>163.75904398233197</v>
      </c>
      <c r="V126" s="33"/>
      <c r="W126" s="88">
        <f>(E126+K126+Q126)</f>
        <v>2216608</v>
      </c>
      <c r="X126" s="33"/>
      <c r="Y126" s="33"/>
      <c r="Z126" s="88">
        <v>8499</v>
      </c>
      <c r="AA126" s="33"/>
      <c r="AB126" s="89">
        <f>IF($W126,Z126/$W126*100,0)</f>
        <v>0.3834236815891669</v>
      </c>
      <c r="AC126" s="33"/>
      <c r="AD126" s="88">
        <v>0</v>
      </c>
      <c r="AE126" s="33"/>
      <c r="AF126" s="89">
        <f>IF($W126,AD126/$W126*100,0)</f>
        <v>0</v>
      </c>
      <c r="AG126" s="33"/>
      <c r="AH126" s="88">
        <v>0</v>
      </c>
      <c r="AI126" s="33"/>
      <c r="AJ126" s="89">
        <f>IF($W126,AH126/$W126*100,0)</f>
        <v>0</v>
      </c>
      <c r="AK126" s="33"/>
      <c r="AL126" s="88">
        <v>98192</v>
      </c>
      <c r="AM126" s="33"/>
      <c r="AN126" s="88">
        <v>3238434.75</v>
      </c>
      <c r="AO126" s="33"/>
      <c r="AP126" s="22">
        <v>32</v>
      </c>
      <c r="AQ126" s="33"/>
      <c r="AR126" s="88">
        <v>26692</v>
      </c>
    </row>
    <row r="127" spans="1:44" ht="8.85" customHeight="1" x14ac:dyDescent="0.3">
      <c r="A127" s="22">
        <v>33</v>
      </c>
      <c r="B127" s="33"/>
      <c r="C127" s="22" t="s">
        <v>103</v>
      </c>
      <c r="D127" s="33"/>
      <c r="E127" s="88">
        <v>0</v>
      </c>
      <c r="F127" s="33"/>
      <c r="G127" s="84">
        <f>(E127/$AR127)</f>
        <v>0</v>
      </c>
      <c r="H127" s="33"/>
      <c r="I127" s="84">
        <f>IF(G$219,G127/G$219*100,0)</f>
        <v>0</v>
      </c>
      <c r="J127" s="88"/>
      <c r="K127" s="88">
        <v>2556739</v>
      </c>
      <c r="L127" s="33"/>
      <c r="M127" s="84">
        <f>(K127/$AR127)</f>
        <v>45.552746450015142</v>
      </c>
      <c r="N127" s="33"/>
      <c r="O127" s="84">
        <f>IF(M$219,M127/M$219*100,0)</f>
        <v>67.1246032641276</v>
      </c>
      <c r="P127" s="33"/>
      <c r="Q127" s="88">
        <v>1409958</v>
      </c>
      <c r="R127" s="33"/>
      <c r="S127" s="84">
        <f>(Q127/$AR127)</f>
        <v>25.120850927361165</v>
      </c>
      <c r="T127" s="33"/>
      <c r="U127" s="84">
        <f>IF(S$219,S127/S$219*100,0)</f>
        <v>55.258163075694391</v>
      </c>
      <c r="V127" s="33"/>
      <c r="W127" s="88">
        <f>(E127+K127+Q127)</f>
        <v>3966697</v>
      </c>
      <c r="X127" s="33"/>
      <c r="Y127" s="33"/>
      <c r="Z127" s="88">
        <v>16105</v>
      </c>
      <c r="AA127" s="33"/>
      <c r="AB127" s="89">
        <f>IF($W127,Z127/$W127*100,0)</f>
        <v>0.40600529861494333</v>
      </c>
      <c r="AC127" s="33"/>
      <c r="AD127" s="88">
        <v>0</v>
      </c>
      <c r="AE127" s="33"/>
      <c r="AF127" s="89">
        <f>IF($W127,AD127/$W127*100,0)</f>
        <v>0</v>
      </c>
      <c r="AG127" s="33"/>
      <c r="AH127" s="88">
        <v>0</v>
      </c>
      <c r="AI127" s="33"/>
      <c r="AJ127" s="89">
        <f>IF($W127,AH127/$W127*100,0)</f>
        <v>0</v>
      </c>
      <c r="AK127" s="33"/>
      <c r="AL127" s="88">
        <v>1309122</v>
      </c>
      <c r="AM127" s="33"/>
      <c r="AN127" s="88">
        <v>9894302.2000000011</v>
      </c>
      <c r="AO127" s="33"/>
      <c r="AP127" s="22">
        <v>33</v>
      </c>
      <c r="AQ127" s="33"/>
      <c r="AR127" s="88">
        <v>56127</v>
      </c>
    </row>
    <row r="128" spans="1:44" ht="8.85" customHeight="1" x14ac:dyDescent="0.3">
      <c r="A128" s="22">
        <v>34</v>
      </c>
      <c r="B128" s="33"/>
      <c r="C128" s="22" t="s">
        <v>162</v>
      </c>
      <c r="D128" s="33"/>
      <c r="E128" s="88">
        <v>471988</v>
      </c>
      <c r="F128" s="33"/>
      <c r="G128" s="84">
        <f>(E128/$AR128)</f>
        <v>5.3771873860736417</v>
      </c>
      <c r="H128" s="33"/>
      <c r="I128" s="84">
        <f>IF(G$219,G128/G$219*100,0)</f>
        <v>15.402136786530127</v>
      </c>
      <c r="J128" s="88"/>
      <c r="K128" s="88">
        <v>9111647</v>
      </c>
      <c r="L128" s="33"/>
      <c r="M128" s="84">
        <f>(K128/$AR128)</f>
        <v>103.80567581115567</v>
      </c>
      <c r="N128" s="33"/>
      <c r="O128" s="84">
        <f>IF(M$219,M128/M$219*100,0)</f>
        <v>152.96365967822246</v>
      </c>
      <c r="P128" s="33"/>
      <c r="Q128" s="88">
        <v>2203778</v>
      </c>
      <c r="R128" s="33"/>
      <c r="S128" s="84">
        <f>(Q128/$AR128)</f>
        <v>25.106840138534452</v>
      </c>
      <c r="T128" s="33"/>
      <c r="U128" s="84">
        <f>IF(S$219,S128/S$219*100,0)</f>
        <v>55.227343639838324</v>
      </c>
      <c r="V128" s="33"/>
      <c r="W128" s="88">
        <f>(E128+K128+Q128)</f>
        <v>11787413</v>
      </c>
      <c r="X128" s="33"/>
      <c r="Y128" s="33"/>
      <c r="Z128" s="88">
        <v>18330</v>
      </c>
      <c r="AA128" s="33"/>
      <c r="AB128" s="89">
        <f>IF($W128,Z128/$W128*100,0)</f>
        <v>0.1555048592935532</v>
      </c>
      <c r="AC128" s="33"/>
      <c r="AD128" s="88">
        <v>0</v>
      </c>
      <c r="AE128" s="33"/>
      <c r="AF128" s="89">
        <f>IF($W128,AD128/$W128*100,0)</f>
        <v>0</v>
      </c>
      <c r="AG128" s="33"/>
      <c r="AH128" s="88">
        <v>0</v>
      </c>
      <c r="AI128" s="33"/>
      <c r="AJ128" s="89">
        <f>IF($W128,AH128/$W128*100,0)</f>
        <v>0</v>
      </c>
      <c r="AK128" s="33"/>
      <c r="AL128" s="88">
        <v>8441231</v>
      </c>
      <c r="AM128" s="33"/>
      <c r="AN128" s="88">
        <v>9170823.4700000007</v>
      </c>
      <c r="AO128" s="33"/>
      <c r="AP128" s="22">
        <v>34</v>
      </c>
      <c r="AQ128" s="33"/>
      <c r="AR128" s="88">
        <v>87776</v>
      </c>
    </row>
    <row r="129" spans="1:44" ht="8.85" customHeight="1" x14ac:dyDescent="0.3">
      <c r="A129" s="22">
        <v>35</v>
      </c>
      <c r="B129" s="33"/>
      <c r="C129" s="22" t="s">
        <v>163</v>
      </c>
      <c r="D129" s="33"/>
      <c r="E129" s="88">
        <v>0</v>
      </c>
      <c r="F129" s="33"/>
      <c r="G129" s="84">
        <f>(E129/$AR129)</f>
        <v>0</v>
      </c>
      <c r="H129" s="33"/>
      <c r="I129" s="84">
        <f>IF(G$219,G129/G$219*100,0)</f>
        <v>0</v>
      </c>
      <c r="J129" s="88"/>
      <c r="K129" s="88">
        <v>5709</v>
      </c>
      <c r="L129" s="33"/>
      <c r="M129" s="84">
        <f>(K129/$AR129)</f>
        <v>0.33719213277420118</v>
      </c>
      <c r="N129" s="33"/>
      <c r="O129" s="84">
        <f>IF(M$219,M129/M$219*100,0)</f>
        <v>0.49687208566204399</v>
      </c>
      <c r="P129" s="33"/>
      <c r="Q129" s="88">
        <v>881284</v>
      </c>
      <c r="R129" s="33"/>
      <c r="S129" s="84">
        <f>(Q129/$AR129)</f>
        <v>52.051503159884234</v>
      </c>
      <c r="T129" s="33"/>
      <c r="U129" s="84">
        <f>IF(S$219,S129/S$219*100,0)</f>
        <v>114.49733363972653</v>
      </c>
      <c r="V129" s="33"/>
      <c r="W129" s="88">
        <f>(E129+K129+Q129)</f>
        <v>886993</v>
      </c>
      <c r="X129" s="33"/>
      <c r="Y129" s="33"/>
      <c r="Z129" s="88">
        <v>9309</v>
      </c>
      <c r="AA129" s="33"/>
      <c r="AB129" s="89">
        <f>IF($W129,Z129/$W129*100,0)</f>
        <v>1.0495009543480049</v>
      </c>
      <c r="AC129" s="33"/>
      <c r="AD129" s="88">
        <v>0</v>
      </c>
      <c r="AE129" s="33"/>
      <c r="AF129" s="89">
        <f>IF($W129,AD129/$W129*100,0)</f>
        <v>0</v>
      </c>
      <c r="AG129" s="33"/>
      <c r="AH129" s="88">
        <v>0</v>
      </c>
      <c r="AI129" s="33"/>
      <c r="AJ129" s="89">
        <f>IF($W129,AH129/$W129*100,0)</f>
        <v>0</v>
      </c>
      <c r="AK129" s="33"/>
      <c r="AL129" s="88">
        <v>94291</v>
      </c>
      <c r="AM129" s="33"/>
      <c r="AN129" s="88">
        <v>4227959.0699999994</v>
      </c>
      <c r="AO129" s="33"/>
      <c r="AP129" s="22">
        <v>35</v>
      </c>
      <c r="AQ129" s="33"/>
      <c r="AR129" s="88">
        <v>16931</v>
      </c>
    </row>
    <row r="130" spans="1:44" ht="8.85" customHeight="1" x14ac:dyDescent="0.3">
      <c r="A130" s="33"/>
      <c r="B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row>
    <row r="131" spans="1:44" ht="8.85" customHeight="1" x14ac:dyDescent="0.3">
      <c r="A131" s="22">
        <v>36</v>
      </c>
      <c r="B131" s="33"/>
      <c r="C131" s="22" t="s">
        <v>164</v>
      </c>
      <c r="D131" s="33"/>
      <c r="E131" s="88">
        <v>228470</v>
      </c>
      <c r="F131" s="33"/>
      <c r="G131" s="84">
        <f>(E131/$AR131)</f>
        <v>6.1426574178630959</v>
      </c>
      <c r="H131" s="33"/>
      <c r="I131" s="84">
        <f>IF(G$219,G131/G$219*100,0)</f>
        <v>17.594709462376478</v>
      </c>
      <c r="J131" s="88"/>
      <c r="K131" s="88">
        <v>12922</v>
      </c>
      <c r="L131" s="33"/>
      <c r="M131" s="84">
        <f>(K131/$AR131)</f>
        <v>0.34742162714416303</v>
      </c>
      <c r="N131" s="33"/>
      <c r="O131" s="84">
        <f>IF(M$219,M131/M$219*100,0)</f>
        <v>0.51194583652643533</v>
      </c>
      <c r="P131" s="33"/>
      <c r="Q131" s="88">
        <v>2099778</v>
      </c>
      <c r="R131" s="33"/>
      <c r="S131" s="84">
        <f>(Q131/$AR131)</f>
        <v>56.454750766252623</v>
      </c>
      <c r="T131" s="33"/>
      <c r="U131" s="84">
        <f>IF(S$219,S131/S$219*100,0)</f>
        <v>124.18312712653676</v>
      </c>
      <c r="V131" s="33"/>
      <c r="W131" s="88">
        <f>(E131+K131+Q131)</f>
        <v>2341170</v>
      </c>
      <c r="X131" s="33"/>
      <c r="Y131" s="33"/>
      <c r="Z131" s="88">
        <v>9212</v>
      </c>
      <c r="AA131" s="33"/>
      <c r="AB131" s="89">
        <f>IF($W131,Z131/$W131*100,0)</f>
        <v>0.39347847443799466</v>
      </c>
      <c r="AC131" s="33"/>
      <c r="AD131" s="88">
        <v>0</v>
      </c>
      <c r="AE131" s="33"/>
      <c r="AF131" s="89">
        <f>IF($W131,AD131/$W131*100,0)</f>
        <v>0</v>
      </c>
      <c r="AG131" s="33"/>
      <c r="AH131" s="88">
        <v>0</v>
      </c>
      <c r="AI131" s="33"/>
      <c r="AJ131" s="89">
        <f>IF($W131,AH131/$W131*100,0)</f>
        <v>0</v>
      </c>
      <c r="AK131" s="33"/>
      <c r="AL131" s="88">
        <v>571491</v>
      </c>
      <c r="AM131" s="33"/>
      <c r="AN131" s="88">
        <v>3759859.3800000004</v>
      </c>
      <c r="AO131" s="33"/>
      <c r="AP131" s="22">
        <v>36</v>
      </c>
      <c r="AQ131" s="33"/>
      <c r="AR131" s="88">
        <v>37194</v>
      </c>
    </row>
    <row r="132" spans="1:44" ht="8.85" customHeight="1" x14ac:dyDescent="0.3">
      <c r="A132" s="22">
        <v>37</v>
      </c>
      <c r="B132" s="33"/>
      <c r="C132" s="22" t="s">
        <v>165</v>
      </c>
      <c r="D132" s="33"/>
      <c r="E132" s="88">
        <v>0</v>
      </c>
      <c r="F132" s="33"/>
      <c r="G132" s="84">
        <f>(E132/$AR132)</f>
        <v>0</v>
      </c>
      <c r="H132" s="33"/>
      <c r="I132" s="84">
        <f>IF(G$219,G132/G$219*100,0)</f>
        <v>0</v>
      </c>
      <c r="J132" s="88"/>
      <c r="K132" s="88">
        <v>848730</v>
      </c>
      <c r="L132" s="33"/>
      <c r="M132" s="84">
        <f>(K132/$AR132)</f>
        <v>36.621073524335522</v>
      </c>
      <c r="N132" s="33"/>
      <c r="O132" s="84">
        <f>IF(M$219,M132/M$219*100,0)</f>
        <v>53.963267266987188</v>
      </c>
      <c r="P132" s="33"/>
      <c r="Q132" s="88">
        <v>1922033</v>
      </c>
      <c r="R132" s="33"/>
      <c r="S132" s="84">
        <f>(Q132/$AR132)</f>
        <v>82.932041767345524</v>
      </c>
      <c r="T132" s="33"/>
      <c r="U132" s="84">
        <f>IF(S$219,S132/S$219*100,0)</f>
        <v>182.42504210671129</v>
      </c>
      <c r="V132" s="33"/>
      <c r="W132" s="88">
        <f>(E132+K132+Q132)</f>
        <v>2770763</v>
      </c>
      <c r="X132" s="33"/>
      <c r="Y132" s="33"/>
      <c r="Z132" s="88">
        <v>7120</v>
      </c>
      <c r="AA132" s="33"/>
      <c r="AB132" s="89">
        <f>IF($W132,Z132/$W132*100,0)</f>
        <v>0.25696892877521466</v>
      </c>
      <c r="AC132" s="33"/>
      <c r="AD132" s="88">
        <v>0</v>
      </c>
      <c r="AE132" s="33"/>
      <c r="AF132" s="89">
        <f>IF($W132,AD132/$W132*100,0)</f>
        <v>0</v>
      </c>
      <c r="AG132" s="33"/>
      <c r="AH132" s="88">
        <v>0</v>
      </c>
      <c r="AI132" s="33"/>
      <c r="AJ132" s="89">
        <f>IF($W132,AH132/$W132*100,0)</f>
        <v>0</v>
      </c>
      <c r="AK132" s="33"/>
      <c r="AL132" s="88">
        <v>62031</v>
      </c>
      <c r="AM132" s="33"/>
      <c r="AN132" s="88">
        <v>4873017.1399999997</v>
      </c>
      <c r="AO132" s="33"/>
      <c r="AP132" s="22">
        <v>37</v>
      </c>
      <c r="AQ132" s="33"/>
      <c r="AR132" s="88">
        <v>23176</v>
      </c>
    </row>
    <row r="133" spans="1:44" ht="8.85" customHeight="1" x14ac:dyDescent="0.3">
      <c r="A133" s="22">
        <v>38</v>
      </c>
      <c r="B133" s="33"/>
      <c r="C133" s="22" t="s">
        <v>166</v>
      </c>
      <c r="D133" s="33"/>
      <c r="E133" s="88">
        <v>0</v>
      </c>
      <c r="F133" s="33"/>
      <c r="G133" s="84">
        <f>(E133/$AR133)</f>
        <v>0</v>
      </c>
      <c r="H133" s="33"/>
      <c r="I133" s="84">
        <f>IF(G$219,G133/G$219*100,0)</f>
        <v>0</v>
      </c>
      <c r="J133" s="88"/>
      <c r="K133" s="88">
        <v>2143392</v>
      </c>
      <c r="L133" s="33"/>
      <c r="M133" s="84">
        <f>(K133/$AR133)</f>
        <v>139.81682974559686</v>
      </c>
      <c r="N133" s="33"/>
      <c r="O133" s="84">
        <f>IF(M$219,M133/M$219*100,0)</f>
        <v>206.02817519728595</v>
      </c>
      <c r="P133" s="33"/>
      <c r="Q133" s="88">
        <v>421883</v>
      </c>
      <c r="R133" s="33"/>
      <c r="S133" s="84">
        <f>(Q133/$AR133)</f>
        <v>27.520091324200912</v>
      </c>
      <c r="T133" s="33"/>
      <c r="U133" s="84">
        <f>IF(S$219,S133/S$219*100,0)</f>
        <v>60.535755681523021</v>
      </c>
      <c r="V133" s="33"/>
      <c r="W133" s="88">
        <f>(E133+K133+Q133)</f>
        <v>2565275</v>
      </c>
      <c r="X133" s="33"/>
      <c r="Y133" s="33"/>
      <c r="Z133" s="88">
        <v>7233</v>
      </c>
      <c r="AA133" s="33"/>
      <c r="AB133" s="89">
        <f>IF($W133,Z133/$W133*100,0)</f>
        <v>0.281958074670357</v>
      </c>
      <c r="AC133" s="33"/>
      <c r="AD133" s="88">
        <v>0</v>
      </c>
      <c r="AE133" s="33"/>
      <c r="AF133" s="89">
        <f>IF($W133,AD133/$W133*100,0)</f>
        <v>0</v>
      </c>
      <c r="AG133" s="33"/>
      <c r="AH133" s="88">
        <v>0</v>
      </c>
      <c r="AI133" s="33"/>
      <c r="AJ133" s="89">
        <f>IF($W133,AH133/$W133*100,0)</f>
        <v>0</v>
      </c>
      <c r="AK133" s="33"/>
      <c r="AL133" s="88">
        <v>2293420</v>
      </c>
      <c r="AM133" s="33"/>
      <c r="AN133" s="88">
        <v>7127826.2400000002</v>
      </c>
      <c r="AO133" s="33"/>
      <c r="AP133" s="22">
        <v>38</v>
      </c>
      <c r="AQ133" s="33"/>
      <c r="AR133" s="88">
        <v>15330</v>
      </c>
    </row>
    <row r="134" spans="1:44" ht="8.85" customHeight="1" x14ac:dyDescent="0.3">
      <c r="A134" s="22">
        <v>39</v>
      </c>
      <c r="B134" s="33"/>
      <c r="C134" s="22" t="s">
        <v>167</v>
      </c>
      <c r="D134" s="33"/>
      <c r="E134" s="88">
        <v>0</v>
      </c>
      <c r="F134" s="33"/>
      <c r="G134" s="84">
        <f>(E134/$AR134)</f>
        <v>0</v>
      </c>
      <c r="H134" s="33"/>
      <c r="I134" s="84">
        <f>IF(G$219,G134/G$219*100,0)</f>
        <v>0</v>
      </c>
      <c r="J134" s="88"/>
      <c r="K134" s="88">
        <v>1721047</v>
      </c>
      <c r="L134" s="33"/>
      <c r="M134" s="84">
        <f>(K134/$AR134)</f>
        <v>86.229119695375516</v>
      </c>
      <c r="N134" s="33"/>
      <c r="O134" s="84">
        <f>IF(M$219,M134/M$219*100,0)</f>
        <v>127.0635889258249</v>
      </c>
      <c r="P134" s="33"/>
      <c r="Q134" s="88">
        <v>606281</v>
      </c>
      <c r="R134" s="33"/>
      <c r="S134" s="84">
        <f>(Q134/$AR134)</f>
        <v>30.376321458990933</v>
      </c>
      <c r="T134" s="33"/>
      <c r="U134" s="84">
        <f>IF(S$219,S134/S$219*100,0)</f>
        <v>66.818585472055076</v>
      </c>
      <c r="V134" s="33"/>
      <c r="W134" s="88">
        <f>(E134+K134+Q134)</f>
        <v>2327328</v>
      </c>
      <c r="X134" s="33"/>
      <c r="Y134" s="33"/>
      <c r="Z134" s="88">
        <v>6207</v>
      </c>
      <c r="AA134" s="33"/>
      <c r="AB134" s="89">
        <f>IF($W134,Z134/$W134*100,0)</f>
        <v>0.26670069710844369</v>
      </c>
      <c r="AC134" s="33"/>
      <c r="AD134" s="88">
        <v>0</v>
      </c>
      <c r="AE134" s="33"/>
      <c r="AF134" s="89">
        <f>IF($W134,AD134/$W134*100,0)</f>
        <v>0</v>
      </c>
      <c r="AG134" s="33"/>
      <c r="AH134" s="88">
        <v>0</v>
      </c>
      <c r="AI134" s="33"/>
      <c r="AJ134" s="89">
        <f>IF($W134,AH134/$W134*100,0)</f>
        <v>0</v>
      </c>
      <c r="AK134" s="33"/>
      <c r="AL134" s="88">
        <v>1560135</v>
      </c>
      <c r="AM134" s="33"/>
      <c r="AN134" s="88">
        <v>3313153.7299999995</v>
      </c>
      <c r="AO134" s="33"/>
      <c r="AP134" s="22">
        <v>39</v>
      </c>
      <c r="AQ134" s="33"/>
      <c r="AR134" s="88">
        <v>19959</v>
      </c>
    </row>
    <row r="135" spans="1:44" ht="8.85" customHeight="1" x14ac:dyDescent="0.3">
      <c r="A135" s="22">
        <v>40</v>
      </c>
      <c r="B135" s="33"/>
      <c r="C135" s="22" t="s">
        <v>168</v>
      </c>
      <c r="D135" s="33"/>
      <c r="E135" s="118">
        <v>24172</v>
      </c>
      <c r="F135" s="33"/>
      <c r="G135" s="84">
        <f>(E135/$AR135)</f>
        <v>2.1068595833696504</v>
      </c>
      <c r="H135" s="33"/>
      <c r="I135" s="84">
        <f>IF(G$219,G135/G$219*100,0)</f>
        <v>6.0347793675767614</v>
      </c>
      <c r="J135" s="118"/>
      <c r="K135" s="118">
        <v>1807154</v>
      </c>
      <c r="L135" s="33"/>
      <c r="M135" s="84">
        <f>(K135/$AR135)</f>
        <v>157.5136407216944</v>
      </c>
      <c r="N135" s="33"/>
      <c r="O135" s="84">
        <f>IF(M$219,M135/M$219*100,0)</f>
        <v>232.10544843292445</v>
      </c>
      <c r="P135" s="33"/>
      <c r="Q135" s="118">
        <v>757419</v>
      </c>
      <c r="R135" s="33"/>
      <c r="S135" s="84">
        <f>(Q135/$AR135)</f>
        <v>66.017519393358313</v>
      </c>
      <c r="T135" s="33"/>
      <c r="U135" s="84">
        <f>IF(S$219,S135/S$219*100,0)</f>
        <v>145.21828353026328</v>
      </c>
      <c r="V135" s="33"/>
      <c r="W135" s="118">
        <f>(E135+K135+Q135)</f>
        <v>2588745</v>
      </c>
      <c r="X135" s="33"/>
      <c r="Y135" s="33"/>
      <c r="Z135" s="118">
        <v>8207</v>
      </c>
      <c r="AA135" s="33"/>
      <c r="AB135" s="89">
        <f>IF($W135,Z135/$W135*100,0)</f>
        <v>0.31702620381690744</v>
      </c>
      <c r="AC135" s="33"/>
      <c r="AD135" s="118">
        <v>0</v>
      </c>
      <c r="AE135" s="33"/>
      <c r="AF135" s="89">
        <f>IF($W135,AD135/$W135*100,0)</f>
        <v>0</v>
      </c>
      <c r="AG135" s="33"/>
      <c r="AH135" s="118">
        <v>0</v>
      </c>
      <c r="AI135" s="33"/>
      <c r="AJ135" s="89">
        <f>IF($W135,AH135/$W135*100,0)</f>
        <v>0</v>
      </c>
      <c r="AK135" s="33"/>
      <c r="AL135" s="118">
        <v>1389080</v>
      </c>
      <c r="AM135" s="33"/>
      <c r="AN135" s="88">
        <v>3061850</v>
      </c>
      <c r="AO135" s="33"/>
      <c r="AP135" s="22">
        <v>40</v>
      </c>
      <c r="AQ135" s="33"/>
      <c r="AR135" s="88">
        <v>11473</v>
      </c>
    </row>
    <row r="136" spans="1:44" ht="8.85" customHeight="1" x14ac:dyDescent="0.3">
      <c r="A136" s="41"/>
      <c r="B136" s="33"/>
      <c r="D136" s="33"/>
      <c r="E136" s="33"/>
      <c r="F136" s="33"/>
      <c r="G136" s="33"/>
      <c r="H136" s="33"/>
      <c r="I136" s="33"/>
      <c r="J136" s="39"/>
      <c r="K136" s="33"/>
      <c r="L136" s="33"/>
      <c r="M136" s="33"/>
      <c r="N136" s="33"/>
      <c r="O136" s="33"/>
      <c r="P136" s="33"/>
      <c r="Q136" s="33"/>
      <c r="R136" s="33"/>
      <c r="S136" s="33"/>
      <c r="T136" s="33"/>
      <c r="U136" s="33"/>
      <c r="V136" s="33"/>
      <c r="W136" s="39"/>
      <c r="X136" s="33"/>
      <c r="Y136" s="33"/>
      <c r="Z136" s="33"/>
      <c r="AA136" s="33"/>
      <c r="AB136" s="33"/>
      <c r="AC136" s="33"/>
      <c r="AD136" s="33"/>
      <c r="AE136" s="33"/>
      <c r="AF136" s="33"/>
      <c r="AG136" s="33"/>
      <c r="AH136" s="33"/>
      <c r="AI136" s="33"/>
      <c r="AJ136" s="33"/>
      <c r="AK136" s="33"/>
      <c r="AL136" s="33"/>
      <c r="AM136" s="33"/>
      <c r="AN136" s="39"/>
      <c r="AO136" s="33"/>
      <c r="AP136" s="41"/>
      <c r="AQ136" s="33"/>
      <c r="AR136" s="39"/>
    </row>
    <row r="137" spans="1:44" ht="8.85" customHeight="1" x14ac:dyDescent="0.3">
      <c r="A137" s="22">
        <v>41</v>
      </c>
      <c r="B137" s="33"/>
      <c r="C137" s="22" t="s">
        <v>169</v>
      </c>
      <c r="D137" s="33"/>
      <c r="E137" s="88">
        <v>0</v>
      </c>
      <c r="F137" s="33"/>
      <c r="G137" s="84">
        <f>(E137/$AR137)</f>
        <v>0</v>
      </c>
      <c r="H137" s="33"/>
      <c r="I137" s="84">
        <f>IF(G$219,G137/G$219*100,0)</f>
        <v>0</v>
      </c>
      <c r="J137" s="88"/>
      <c r="K137" s="88">
        <v>2508118</v>
      </c>
      <c r="L137" s="33"/>
      <c r="M137" s="84">
        <f>(K137/$AR137)</f>
        <v>72.390625450976998</v>
      </c>
      <c r="N137" s="33"/>
      <c r="O137" s="84">
        <f>IF(M$219,M137/M$219*100,0)</f>
        <v>106.67176827133491</v>
      </c>
      <c r="P137" s="33"/>
      <c r="Q137" s="88">
        <v>689846</v>
      </c>
      <c r="R137" s="33"/>
      <c r="S137" s="84">
        <f>(Q137/$AR137)</f>
        <v>19.910699339048115</v>
      </c>
      <c r="T137" s="33"/>
      <c r="U137" s="84">
        <f>IF(S$219,S137/S$219*100,0)</f>
        <v>43.797428447373676</v>
      </c>
      <c r="V137" s="33"/>
      <c r="W137" s="88">
        <f>(E137+K137+Q137)</f>
        <v>3197964</v>
      </c>
      <c r="X137" s="33"/>
      <c r="Y137" s="33"/>
      <c r="Z137" s="88">
        <v>17470</v>
      </c>
      <c r="AA137" s="33"/>
      <c r="AB137" s="89">
        <f>IF($W137,Z137/$W137*100,0)</f>
        <v>0.54628507387825509</v>
      </c>
      <c r="AC137" s="33"/>
      <c r="AD137" s="88">
        <v>0</v>
      </c>
      <c r="AE137" s="33"/>
      <c r="AF137" s="89">
        <f>IF($W137,AD137/$W137*100,0)</f>
        <v>0</v>
      </c>
      <c r="AG137" s="33"/>
      <c r="AH137" s="88">
        <v>0</v>
      </c>
      <c r="AI137" s="33"/>
      <c r="AJ137" s="89">
        <f>IF($W137,AH137/$W137*100,0)</f>
        <v>0</v>
      </c>
      <c r="AK137" s="33"/>
      <c r="AL137" s="88">
        <v>317594</v>
      </c>
      <c r="AM137" s="33"/>
      <c r="AN137" s="88">
        <v>9793978.2899999991</v>
      </c>
      <c r="AO137" s="33"/>
      <c r="AP137" s="22">
        <v>41</v>
      </c>
      <c r="AQ137" s="33"/>
      <c r="AR137" s="88">
        <v>34647</v>
      </c>
    </row>
    <row r="138" spans="1:44" ht="8.85" customHeight="1" x14ac:dyDescent="0.3">
      <c r="A138" s="22">
        <v>42</v>
      </c>
      <c r="B138" s="33"/>
      <c r="C138" s="22" t="s">
        <v>170</v>
      </c>
      <c r="D138" s="33"/>
      <c r="E138" s="88">
        <v>8915554</v>
      </c>
      <c r="F138" s="33"/>
      <c r="G138" s="84">
        <f>(E138/$AR138)</f>
        <v>83.045856348444914</v>
      </c>
      <c r="H138" s="33"/>
      <c r="I138" s="84">
        <f>IF(G$219,G138/G$219*100,0)</f>
        <v>237.87224569223199</v>
      </c>
      <c r="J138" s="88"/>
      <c r="K138" s="88">
        <v>5294512</v>
      </c>
      <c r="L138" s="33"/>
      <c r="M138" s="84">
        <f>(K138/$AR138)</f>
        <v>49.316877334500781</v>
      </c>
      <c r="N138" s="33"/>
      <c r="O138" s="84">
        <f>IF(M$219,M138/M$219*100,0)</f>
        <v>72.671267558729411</v>
      </c>
      <c r="P138" s="33"/>
      <c r="Q138" s="88">
        <v>3443224</v>
      </c>
      <c r="R138" s="33"/>
      <c r="S138" s="84">
        <f>(Q138/$AR138)</f>
        <v>32.072654787298454</v>
      </c>
      <c r="T138" s="33"/>
      <c r="U138" s="84">
        <f>IF(S$219,S138/S$219*100,0)</f>
        <v>70.549998231813802</v>
      </c>
      <c r="V138" s="33"/>
      <c r="W138" s="88">
        <f>(E138+K138+Q138)</f>
        <v>17653290</v>
      </c>
      <c r="X138" s="33"/>
      <c r="Y138" s="33"/>
      <c r="Z138" s="88">
        <v>19006</v>
      </c>
      <c r="AA138" s="33"/>
      <c r="AB138" s="89">
        <f>IF($W138,Z138/$W138*100,0)</f>
        <v>0.10766265098460399</v>
      </c>
      <c r="AC138" s="33"/>
      <c r="AD138" s="88">
        <v>0</v>
      </c>
      <c r="AE138" s="33"/>
      <c r="AF138" s="89">
        <f>IF($W138,AD138/$W138*100,0)</f>
        <v>0</v>
      </c>
      <c r="AG138" s="33"/>
      <c r="AH138" s="88">
        <v>0</v>
      </c>
      <c r="AI138" s="33"/>
      <c r="AJ138" s="89">
        <f>IF($W138,AH138/$W138*100,0)</f>
        <v>0</v>
      </c>
      <c r="AK138" s="33"/>
      <c r="AL138" s="88">
        <v>1845674</v>
      </c>
      <c r="AM138" s="33"/>
      <c r="AN138" s="88">
        <v>15634934.26</v>
      </c>
      <c r="AO138" s="33"/>
      <c r="AP138" s="22">
        <v>42</v>
      </c>
      <c r="AQ138" s="33"/>
      <c r="AR138" s="88">
        <v>107357</v>
      </c>
    </row>
    <row r="139" spans="1:44" ht="8.85" customHeight="1" x14ac:dyDescent="0.3">
      <c r="A139" s="22">
        <v>43</v>
      </c>
      <c r="B139" s="33"/>
      <c r="C139" s="22" t="s">
        <v>171</v>
      </c>
      <c r="D139" s="33"/>
      <c r="E139" s="88">
        <v>53075514</v>
      </c>
      <c r="F139" s="33"/>
      <c r="G139" s="84">
        <f>(E139/$AR139)</f>
        <v>162.31391497677319</v>
      </c>
      <c r="H139" s="33"/>
      <c r="I139" s="84">
        <f>IF(G$219,G139/G$219*100,0)</f>
        <v>464.92356344213965</v>
      </c>
      <c r="J139" s="88"/>
      <c r="K139" s="88">
        <v>17352820</v>
      </c>
      <c r="L139" s="33"/>
      <c r="M139" s="84">
        <f>(K139/$AR139)</f>
        <v>53.067863838063815</v>
      </c>
      <c r="N139" s="33"/>
      <c r="O139" s="84">
        <f>IF(M$219,M139/M$219*100,0)</f>
        <v>78.19856284875209</v>
      </c>
      <c r="P139" s="33"/>
      <c r="Q139" s="88">
        <v>11813233</v>
      </c>
      <c r="R139" s="33"/>
      <c r="S139" s="84">
        <f>(Q139/$AR139)</f>
        <v>36.126868159257235</v>
      </c>
      <c r="T139" s="33"/>
      <c r="U139" s="84">
        <f>IF(S$219,S139/S$219*100,0)</f>
        <v>79.468023512850422</v>
      </c>
      <c r="V139" s="33"/>
      <c r="W139" s="88">
        <f>(E139+K139+Q139)</f>
        <v>82241567</v>
      </c>
      <c r="X139" s="33"/>
      <c r="Y139" s="33"/>
      <c r="Z139" s="88">
        <v>49079634</v>
      </c>
      <c r="AA139" s="33"/>
      <c r="AB139" s="89">
        <f>IF($W139,Z139/$W139*100,0)</f>
        <v>59.677406195336722</v>
      </c>
      <c r="AC139" s="33"/>
      <c r="AD139" s="88">
        <v>0</v>
      </c>
      <c r="AE139" s="33"/>
      <c r="AF139" s="89">
        <f>IF($W139,AD139/$W139*100,0)</f>
        <v>0</v>
      </c>
      <c r="AG139" s="33"/>
      <c r="AH139" s="88">
        <v>0</v>
      </c>
      <c r="AI139" s="33"/>
      <c r="AJ139" s="89">
        <f>IF($W139,AH139/$W139*100,0)</f>
        <v>0</v>
      </c>
      <c r="AK139" s="33"/>
      <c r="AL139" s="88">
        <v>14399604</v>
      </c>
      <c r="AM139" s="33"/>
      <c r="AN139" s="88">
        <v>10549571.479999999</v>
      </c>
      <c r="AO139" s="33"/>
      <c r="AP139" s="22">
        <v>43</v>
      </c>
      <c r="AQ139" s="33"/>
      <c r="AR139" s="88">
        <v>326993</v>
      </c>
    </row>
    <row r="140" spans="1:44" ht="8.85" customHeight="1" x14ac:dyDescent="0.3">
      <c r="A140" s="22">
        <v>44</v>
      </c>
      <c r="B140" s="33"/>
      <c r="C140" s="22" t="s">
        <v>172</v>
      </c>
      <c r="D140" s="33"/>
      <c r="E140" s="88">
        <v>5058</v>
      </c>
      <c r="F140" s="33"/>
      <c r="G140" s="84">
        <f>(E140/$AR140)</f>
        <v>9.8331972471713519E-2</v>
      </c>
      <c r="H140" s="33"/>
      <c r="I140" s="84">
        <f>IF(G$219,G140/G$219*100,0)</f>
        <v>0.28165700425860235</v>
      </c>
      <c r="J140" s="88"/>
      <c r="K140" s="88">
        <v>1713336</v>
      </c>
      <c r="L140" s="33"/>
      <c r="M140" s="84">
        <f>(K140/$AR140)</f>
        <v>33.308760060655544</v>
      </c>
      <c r="N140" s="33"/>
      <c r="O140" s="84">
        <f>IF(M$219,M140/M$219*100,0)</f>
        <v>49.082382041330888</v>
      </c>
      <c r="P140" s="33"/>
      <c r="Q140" s="88">
        <v>1763146</v>
      </c>
      <c r="R140" s="33"/>
      <c r="S140" s="84">
        <f>(Q140/$AR140)</f>
        <v>34.277110307554729</v>
      </c>
      <c r="T140" s="33"/>
      <c r="U140" s="84">
        <f>IF(S$219,S140/S$219*100,0)</f>
        <v>75.399123883793933</v>
      </c>
      <c r="V140" s="33"/>
      <c r="W140" s="88">
        <f>(E140+K140+Q140)</f>
        <v>3481540</v>
      </c>
      <c r="X140" s="33"/>
      <c r="Y140" s="33"/>
      <c r="Z140" s="88">
        <v>18916</v>
      </c>
      <c r="AA140" s="33"/>
      <c r="AB140" s="89">
        <f>IF($W140,Z140/$W140*100,0)</f>
        <v>0.54332278244684828</v>
      </c>
      <c r="AC140" s="33"/>
      <c r="AD140" s="88">
        <v>0</v>
      </c>
      <c r="AE140" s="33"/>
      <c r="AF140" s="89">
        <f>IF($W140,AD140/$W140*100,0)</f>
        <v>0</v>
      </c>
      <c r="AG140" s="33"/>
      <c r="AH140" s="88">
        <v>0</v>
      </c>
      <c r="AI140" s="33"/>
      <c r="AJ140" s="89">
        <f>IF($W140,AH140/$W140*100,0)</f>
        <v>0</v>
      </c>
      <c r="AK140" s="33"/>
      <c r="AL140" s="88">
        <v>68847</v>
      </c>
      <c r="AM140" s="33"/>
      <c r="AN140" s="88">
        <v>8043186.5599999996</v>
      </c>
      <c r="AO140" s="33"/>
      <c r="AP140" s="22">
        <v>44</v>
      </c>
      <c r="AQ140" s="33"/>
      <c r="AR140" s="88">
        <v>51438</v>
      </c>
    </row>
    <row r="141" spans="1:44" ht="8.85" customHeight="1" x14ac:dyDescent="0.3">
      <c r="A141" s="22">
        <v>45</v>
      </c>
      <c r="B141" s="33"/>
      <c r="C141" s="22" t="s">
        <v>173</v>
      </c>
      <c r="D141" s="33"/>
      <c r="E141" s="88">
        <v>0</v>
      </c>
      <c r="F141" s="33"/>
      <c r="G141" s="84">
        <f>(E141/$AR141)</f>
        <v>0</v>
      </c>
      <c r="H141" s="33"/>
      <c r="I141" s="84">
        <f>IF(G$219,G141/G$219*100,0)</f>
        <v>0</v>
      </c>
      <c r="J141" s="88"/>
      <c r="K141" s="88">
        <v>322787</v>
      </c>
      <c r="L141" s="33"/>
      <c r="M141" s="84">
        <f>(K141/$AR141)</f>
        <v>142.51081677704195</v>
      </c>
      <c r="N141" s="33"/>
      <c r="O141" s="84">
        <f>IF(M$219,M141/M$219*100,0)</f>
        <v>209.99792070720562</v>
      </c>
      <c r="P141" s="33"/>
      <c r="Q141" s="88">
        <v>96103</v>
      </c>
      <c r="R141" s="33"/>
      <c r="S141" s="84">
        <f>(Q141/$AR141)</f>
        <v>42.429580573951434</v>
      </c>
      <c r="T141" s="33"/>
      <c r="U141" s="84">
        <f>IF(S$219,S141/S$219*100,0)</f>
        <v>93.332056679459427</v>
      </c>
      <c r="V141" s="33"/>
      <c r="W141" s="88">
        <f>(E141+K141+Q141)</f>
        <v>418890</v>
      </c>
      <c r="X141" s="33"/>
      <c r="Y141" s="33"/>
      <c r="Z141" s="88">
        <v>7241</v>
      </c>
      <c r="AA141" s="33"/>
      <c r="AB141" s="89">
        <f>IF($W141,Z141/$W141*100,0)</f>
        <v>1.7286161044665664</v>
      </c>
      <c r="AC141" s="33"/>
      <c r="AD141" s="88">
        <v>0</v>
      </c>
      <c r="AE141" s="33"/>
      <c r="AF141" s="89">
        <f>IF($W141,AD141/$W141*100,0)</f>
        <v>0</v>
      </c>
      <c r="AG141" s="33"/>
      <c r="AH141" s="88">
        <v>0</v>
      </c>
      <c r="AI141" s="33"/>
      <c r="AJ141" s="89">
        <f>IF($W141,AH141/$W141*100,0)</f>
        <v>0</v>
      </c>
      <c r="AK141" s="33"/>
      <c r="AL141" s="88">
        <v>326801</v>
      </c>
      <c r="AM141" s="33"/>
      <c r="AN141" s="88">
        <v>2819966.22</v>
      </c>
      <c r="AO141" s="33"/>
      <c r="AP141" s="22">
        <v>45</v>
      </c>
      <c r="AQ141" s="33"/>
      <c r="AR141" s="88">
        <v>2265</v>
      </c>
    </row>
    <row r="142" spans="1:44" ht="8.85" customHeight="1" x14ac:dyDescent="0.3">
      <c r="A142" s="41"/>
      <c r="B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41"/>
      <c r="AQ142" s="33"/>
      <c r="AR142" s="33"/>
    </row>
    <row r="143" spans="1:44" ht="8.85" customHeight="1" x14ac:dyDescent="0.3">
      <c r="A143" s="22">
        <v>46</v>
      </c>
      <c r="B143" s="33"/>
      <c r="C143" s="22" t="s">
        <v>174</v>
      </c>
      <c r="D143" s="33"/>
      <c r="E143" s="88">
        <v>527514</v>
      </c>
      <c r="F143" s="33"/>
      <c r="G143" s="84">
        <f>(E143/$AR143)</f>
        <v>14.07004160887656</v>
      </c>
      <c r="H143" s="33"/>
      <c r="I143" s="84">
        <f>IF(G$219,G143/G$219*100,0)</f>
        <v>40.301497770626391</v>
      </c>
      <c r="J143" s="88"/>
      <c r="K143" s="88">
        <v>3668461</v>
      </c>
      <c r="L143" s="33"/>
      <c r="M143" s="84">
        <f>(K143/$AR143)</f>
        <v>97.846500586791848</v>
      </c>
      <c r="N143" s="33"/>
      <c r="O143" s="84">
        <f>IF(M$219,M143/M$219*100,0)</f>
        <v>144.18247075132061</v>
      </c>
      <c r="P143" s="33"/>
      <c r="Q143" s="88">
        <v>1299627</v>
      </c>
      <c r="R143" s="33"/>
      <c r="S143" s="84">
        <f>(Q143/$AR143)</f>
        <v>34.664115011202391</v>
      </c>
      <c r="T143" s="33"/>
      <c r="U143" s="84">
        <f>IF(S$219,S143/S$219*100,0)</f>
        <v>76.250415469698424</v>
      </c>
      <c r="V143" s="33"/>
      <c r="W143" s="88">
        <f>(E143+K143+Q143)</f>
        <v>5495602</v>
      </c>
      <c r="X143" s="33"/>
      <c r="Y143" s="33"/>
      <c r="Z143" s="88">
        <v>9651</v>
      </c>
      <c r="AA143" s="33"/>
      <c r="AB143" s="89">
        <f>IF($W143,Z143/$W143*100,0)</f>
        <v>0.17561315393654781</v>
      </c>
      <c r="AC143" s="33"/>
      <c r="AD143" s="88">
        <v>0</v>
      </c>
      <c r="AE143" s="33"/>
      <c r="AF143" s="89">
        <f>IF($W143,AD143/$W143*100,0)</f>
        <v>0</v>
      </c>
      <c r="AG143" s="33"/>
      <c r="AH143" s="88">
        <v>0</v>
      </c>
      <c r="AI143" s="33"/>
      <c r="AJ143" s="89">
        <f>IF($W143,AH143/$W143*100,0)</f>
        <v>0</v>
      </c>
      <c r="AK143" s="33"/>
      <c r="AL143" s="88">
        <v>1744266</v>
      </c>
      <c r="AM143" s="33"/>
      <c r="AN143" s="88">
        <v>6724527.5999999996</v>
      </c>
      <c r="AO143" s="33"/>
      <c r="AP143" s="22">
        <v>46</v>
      </c>
      <c r="AQ143" s="33"/>
      <c r="AR143" s="88">
        <v>37492</v>
      </c>
    </row>
    <row r="144" spans="1:44" ht="8.85" customHeight="1" x14ac:dyDescent="0.3">
      <c r="A144" s="22">
        <v>47</v>
      </c>
      <c r="B144" s="33"/>
      <c r="C144" s="22" t="s">
        <v>175</v>
      </c>
      <c r="D144" s="33"/>
      <c r="E144" s="88">
        <v>0</v>
      </c>
      <c r="F144" s="33"/>
      <c r="G144" s="84">
        <f>(E144/$AR144)</f>
        <v>0</v>
      </c>
      <c r="H144" s="33"/>
      <c r="I144" s="84">
        <f>IF(G$219,G144/G$219*100,0)</f>
        <v>0</v>
      </c>
      <c r="J144" s="88"/>
      <c r="K144" s="88">
        <v>1771097</v>
      </c>
      <c r="L144" s="33"/>
      <c r="M144" s="84">
        <f>(K144/$AR144)</f>
        <v>23.353996070519667</v>
      </c>
      <c r="N144" s="33"/>
      <c r="O144" s="84">
        <f>IF(M$219,M144/M$219*100,0)</f>
        <v>34.41346226150776</v>
      </c>
      <c r="P144" s="33"/>
      <c r="Q144" s="88">
        <v>7367961</v>
      </c>
      <c r="R144" s="33"/>
      <c r="S144" s="84">
        <f>(Q144/$AR144)</f>
        <v>97.155227659321966</v>
      </c>
      <c r="T144" s="33"/>
      <c r="U144" s="84">
        <f>IF(S$219,S144/S$219*100,0)</f>
        <v>213.71168632697976</v>
      </c>
      <c r="V144" s="33"/>
      <c r="W144" s="88">
        <f>(E144+K144+Q144)</f>
        <v>9139058</v>
      </c>
      <c r="X144" s="33"/>
      <c r="Y144" s="33"/>
      <c r="Z144" s="88">
        <v>13889</v>
      </c>
      <c r="AA144" s="33"/>
      <c r="AB144" s="89">
        <f>IF($W144,Z144/$W144*100,0)</f>
        <v>0.15197408748253924</v>
      </c>
      <c r="AC144" s="33"/>
      <c r="AD144" s="88">
        <v>0</v>
      </c>
      <c r="AE144" s="33"/>
      <c r="AF144" s="89">
        <f>IF($W144,AD144/$W144*100,0)</f>
        <v>0</v>
      </c>
      <c r="AG144" s="33"/>
      <c r="AH144" s="88">
        <v>0</v>
      </c>
      <c r="AI144" s="33"/>
      <c r="AJ144" s="89">
        <f>IF($W144,AH144/$W144*100,0)</f>
        <v>0</v>
      </c>
      <c r="AK144" s="33"/>
      <c r="AL144" s="88">
        <v>1019691</v>
      </c>
      <c r="AM144" s="33"/>
      <c r="AN144" s="88">
        <v>6509603.8099999996</v>
      </c>
      <c r="AO144" s="33"/>
      <c r="AP144" s="22">
        <v>47</v>
      </c>
      <c r="AQ144" s="33"/>
      <c r="AR144" s="88">
        <v>75837</v>
      </c>
    </row>
    <row r="145" spans="1:44" ht="8.85" customHeight="1" x14ac:dyDescent="0.3">
      <c r="A145" s="22">
        <v>48</v>
      </c>
      <c r="B145" s="33"/>
      <c r="C145" s="22" t="s">
        <v>176</v>
      </c>
      <c r="D145" s="33"/>
      <c r="E145" s="88">
        <v>0</v>
      </c>
      <c r="F145" s="33"/>
      <c r="G145" s="84">
        <f>(E145/$AR145)</f>
        <v>0</v>
      </c>
      <c r="H145" s="33"/>
      <c r="I145" s="84">
        <f>IF(G$219,G145/G$219*100,0)</f>
        <v>0</v>
      </c>
      <c r="J145" s="88"/>
      <c r="K145" s="88">
        <v>401593</v>
      </c>
      <c r="L145" s="33"/>
      <c r="M145" s="84">
        <f>(K145/$AR145)</f>
        <v>57.866426512968303</v>
      </c>
      <c r="N145" s="33"/>
      <c r="O145" s="84">
        <f>IF(M$219,M145/M$219*100,0)</f>
        <v>85.269522140843407</v>
      </c>
      <c r="P145" s="33"/>
      <c r="Q145" s="88">
        <v>223380</v>
      </c>
      <c r="R145" s="33"/>
      <c r="S145" s="84">
        <f>(Q145/$AR145)</f>
        <v>32.187319884726222</v>
      </c>
      <c r="T145" s="33"/>
      <c r="U145" s="84">
        <f>IF(S$219,S145/S$219*100,0)</f>
        <v>70.802226258287732</v>
      </c>
      <c r="V145" s="33"/>
      <c r="W145" s="88">
        <f>(E145+K145+Q145)</f>
        <v>624973</v>
      </c>
      <c r="X145" s="33"/>
      <c r="Y145" s="33"/>
      <c r="Z145" s="88">
        <v>0</v>
      </c>
      <c r="AA145" s="33"/>
      <c r="AB145" s="89">
        <f>IF($W145,Z145/$W145*100,0)</f>
        <v>0</v>
      </c>
      <c r="AC145" s="33"/>
      <c r="AD145" s="88">
        <v>0</v>
      </c>
      <c r="AE145" s="33"/>
      <c r="AF145" s="89">
        <f>IF($W145,AD145/$W145*100,0)</f>
        <v>0</v>
      </c>
      <c r="AG145" s="33"/>
      <c r="AH145" s="88">
        <v>0</v>
      </c>
      <c r="AI145" s="33"/>
      <c r="AJ145" s="89">
        <f>IF($W145,AH145/$W145*100,0)</f>
        <v>0</v>
      </c>
      <c r="AK145" s="33"/>
      <c r="AL145" s="88">
        <v>2952687</v>
      </c>
      <c r="AM145" s="33"/>
      <c r="AN145" s="88">
        <v>3212032.12</v>
      </c>
      <c r="AO145" s="33"/>
      <c r="AP145" s="22">
        <v>48</v>
      </c>
      <c r="AQ145" s="33"/>
      <c r="AR145" s="88">
        <v>6940</v>
      </c>
    </row>
    <row r="146" spans="1:44" ht="8.85" customHeight="1" x14ac:dyDescent="0.3">
      <c r="A146" s="22">
        <v>49</v>
      </c>
      <c r="B146" s="33"/>
      <c r="C146" s="22" t="s">
        <v>177</v>
      </c>
      <c r="D146" s="33"/>
      <c r="E146" s="88">
        <v>175090</v>
      </c>
      <c r="F146" s="33"/>
      <c r="G146" s="84">
        <f>(E146/$AR146)</f>
        <v>6.7699029501604606</v>
      </c>
      <c r="H146" s="33"/>
      <c r="I146" s="84">
        <f>IF(G$219,G146/G$219*100,0)</f>
        <v>19.391359047660544</v>
      </c>
      <c r="J146" s="88"/>
      <c r="K146" s="88">
        <v>498475</v>
      </c>
      <c r="L146" s="33"/>
      <c r="M146" s="84">
        <f>(K146/$AR146)</f>
        <v>19.273672814445348</v>
      </c>
      <c r="N146" s="33"/>
      <c r="O146" s="84">
        <f>IF(M$219,M146/M$219*100,0)</f>
        <v>28.400870242409187</v>
      </c>
      <c r="P146" s="33"/>
      <c r="Q146" s="88">
        <v>1824279</v>
      </c>
      <c r="R146" s="33"/>
      <c r="S146" s="84">
        <f>(Q146/$AR146)</f>
        <v>70.536248695046979</v>
      </c>
      <c r="T146" s="33"/>
      <c r="U146" s="84">
        <f>IF(S$219,S146/S$219*100,0)</f>
        <v>155.15810130831736</v>
      </c>
      <c r="V146" s="33"/>
      <c r="W146" s="88">
        <f>(E146+K146+Q146)</f>
        <v>2497844</v>
      </c>
      <c r="X146" s="33"/>
      <c r="Y146" s="33"/>
      <c r="Z146" s="88">
        <v>0</v>
      </c>
      <c r="AA146" s="33"/>
      <c r="AB146" s="89">
        <f>IF($W146,Z146/$W146*100,0)</f>
        <v>0</v>
      </c>
      <c r="AC146" s="33"/>
      <c r="AD146" s="88">
        <v>18294</v>
      </c>
      <c r="AE146" s="33"/>
      <c r="AF146" s="89">
        <f>IF($W146,AD146/$W146*100,0)</f>
        <v>0.73239161452836932</v>
      </c>
      <c r="AG146" s="33"/>
      <c r="AH146" s="88">
        <v>0</v>
      </c>
      <c r="AI146" s="33"/>
      <c r="AJ146" s="89">
        <f>IF($W146,AH146/$W146*100,0)</f>
        <v>0</v>
      </c>
      <c r="AK146" s="33"/>
      <c r="AL146" s="88">
        <v>0</v>
      </c>
      <c r="AM146" s="33"/>
      <c r="AN146" s="88">
        <v>2680434.4300000002</v>
      </c>
      <c r="AO146" s="33"/>
      <c r="AP146" s="22">
        <v>49</v>
      </c>
      <c r="AQ146" s="33"/>
      <c r="AR146" s="88">
        <v>25863</v>
      </c>
    </row>
    <row r="147" spans="1:44" ht="8.85" customHeight="1" x14ac:dyDescent="0.3">
      <c r="A147" s="22">
        <v>50</v>
      </c>
      <c r="B147" s="33"/>
      <c r="C147" s="22" t="s">
        <v>178</v>
      </c>
      <c r="D147" s="33"/>
      <c r="E147" s="118">
        <v>0</v>
      </c>
      <c r="F147" s="33"/>
      <c r="G147" s="84">
        <f>(E147/$AR147)</f>
        <v>0</v>
      </c>
      <c r="H147" s="33"/>
      <c r="I147" s="84">
        <f>IF(G$219,G147/G$219*100,0)</f>
        <v>0</v>
      </c>
      <c r="J147" s="118"/>
      <c r="K147" s="118">
        <v>1257824</v>
      </c>
      <c r="L147" s="33"/>
      <c r="M147" s="84">
        <f>(K147/$AR147)</f>
        <v>74.357058406242615</v>
      </c>
      <c r="N147" s="33"/>
      <c r="O147" s="84">
        <f>IF(M$219,M147/M$219*100,0)</f>
        <v>109.56942082259324</v>
      </c>
      <c r="P147" s="33"/>
      <c r="Q147" s="118">
        <v>765327</v>
      </c>
      <c r="R147" s="33"/>
      <c r="S147" s="84">
        <f>(Q147/$AR147)</f>
        <v>45.242787893118944</v>
      </c>
      <c r="T147" s="33"/>
      <c r="U147" s="84">
        <f>IF(S$219,S147/S$219*100,0)</f>
        <v>99.520249478254286</v>
      </c>
      <c r="V147" s="33"/>
      <c r="W147" s="118">
        <f>(E147+K147+Q147)</f>
        <v>2023151</v>
      </c>
      <c r="X147" s="33"/>
      <c r="Y147" s="33"/>
      <c r="Z147" s="118">
        <v>7870</v>
      </c>
      <c r="AA147" s="33"/>
      <c r="AB147" s="89">
        <f>IF($W147,Z147/$W147*100,0)</f>
        <v>0.38899716333580636</v>
      </c>
      <c r="AC147" s="33"/>
      <c r="AD147" s="118">
        <v>0</v>
      </c>
      <c r="AE147" s="33"/>
      <c r="AF147" s="89">
        <f>IF($W147,AD147/$W147*100,0)</f>
        <v>0</v>
      </c>
      <c r="AG147" s="33"/>
      <c r="AH147" s="118">
        <v>0</v>
      </c>
      <c r="AI147" s="33"/>
      <c r="AJ147" s="89">
        <f>IF($W147,AH147/$W147*100,0)</f>
        <v>0</v>
      </c>
      <c r="AK147" s="33"/>
      <c r="AL147" s="118">
        <v>1306204</v>
      </c>
      <c r="AM147" s="33"/>
      <c r="AN147" s="88">
        <v>2792749.86</v>
      </c>
      <c r="AO147" s="33"/>
      <c r="AP147" s="22">
        <v>50</v>
      </c>
      <c r="AQ147" s="33"/>
      <c r="AR147" s="88">
        <v>16916</v>
      </c>
    </row>
    <row r="148" spans="1:44" ht="8.85" customHeight="1" x14ac:dyDescent="0.3">
      <c r="A148" s="33"/>
      <c r="B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row>
    <row r="149" spans="1:44" ht="8.85" customHeight="1" x14ac:dyDescent="0.3">
      <c r="A149" s="33"/>
      <c r="B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row>
    <row r="150" spans="1:44" ht="1.65" customHeight="1" x14ac:dyDescent="0.3">
      <c r="A150" s="33"/>
      <c r="B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row>
    <row r="151" spans="1:44" s="20" customFormat="1" ht="9.6" customHeight="1" x14ac:dyDescent="0.3">
      <c r="A151" s="140" t="s">
        <v>501</v>
      </c>
      <c r="AQ151" s="131" t="s">
        <v>502</v>
      </c>
    </row>
    <row r="152" spans="1:44" s="20" customFormat="1" ht="10.5" customHeight="1" x14ac:dyDescent="0.3">
      <c r="A152" s="50"/>
      <c r="W152" s="23" t="s">
        <v>49</v>
      </c>
      <c r="Z152" s="50" t="s">
        <v>486</v>
      </c>
      <c r="AP152" s="23" t="s">
        <v>487</v>
      </c>
    </row>
    <row r="153" spans="1:44" s="20" customFormat="1" ht="10.5" customHeight="1" x14ac:dyDescent="0.3">
      <c r="A153" s="24"/>
      <c r="W153" s="23" t="s">
        <v>488</v>
      </c>
      <c r="Z153" s="50" t="s">
        <v>489</v>
      </c>
      <c r="AP153" s="23" t="s">
        <v>179</v>
      </c>
    </row>
    <row r="154" spans="1:44" s="20" customFormat="1" ht="10.5" customHeight="1" x14ac:dyDescent="0.3">
      <c r="A154" s="25"/>
      <c r="W154" s="23" t="s">
        <v>55</v>
      </c>
      <c r="Z154" s="26" t="s">
        <v>56</v>
      </c>
    </row>
    <row r="155" spans="1:44" ht="8.85" customHeight="1" x14ac:dyDescent="0.3"/>
    <row r="156" spans="1:44" ht="9.6" customHeight="1" x14ac:dyDescent="0.3">
      <c r="Z156" s="28" t="s">
        <v>490</v>
      </c>
      <c r="AA156" s="28"/>
      <c r="AB156" s="28"/>
      <c r="AC156" s="28"/>
      <c r="AD156" s="28"/>
      <c r="AE156" s="28"/>
      <c r="AF156" s="28"/>
      <c r="AG156" s="28"/>
      <c r="AH156" s="28"/>
      <c r="AI156" s="28"/>
      <c r="AJ156" s="28"/>
      <c r="AK156" s="28"/>
      <c r="AL156" s="28"/>
      <c r="AN156" s="31" t="s">
        <v>304</v>
      </c>
    </row>
    <row r="157" spans="1:44" ht="8.85" customHeight="1" x14ac:dyDescent="0.3"/>
    <row r="158" spans="1:44" ht="9.6" customHeight="1" x14ac:dyDescent="0.3">
      <c r="E158" s="29" t="s">
        <v>491</v>
      </c>
      <c r="F158" s="29"/>
      <c r="G158" s="29"/>
      <c r="H158" s="29"/>
      <c r="I158" s="29"/>
      <c r="Q158" s="29" t="s">
        <v>492</v>
      </c>
      <c r="R158" s="29"/>
      <c r="S158" s="29"/>
      <c r="T158" s="29"/>
      <c r="U158" s="29"/>
      <c r="AD158" s="28" t="s">
        <v>404</v>
      </c>
      <c r="AE158" s="28"/>
      <c r="AF158" s="28"/>
      <c r="AG158" s="28"/>
      <c r="AH158" s="28"/>
      <c r="AI158" s="28"/>
      <c r="AJ158" s="28"/>
      <c r="AN158" s="30" t="s">
        <v>493</v>
      </c>
    </row>
    <row r="159" spans="1:44" ht="9.6" customHeight="1" x14ac:dyDescent="0.3">
      <c r="E159" s="28" t="s">
        <v>494</v>
      </c>
      <c r="F159" s="28"/>
      <c r="G159" s="28"/>
      <c r="H159" s="28"/>
      <c r="I159" s="28"/>
      <c r="K159" s="28" t="s">
        <v>495</v>
      </c>
      <c r="L159" s="28"/>
      <c r="M159" s="28"/>
      <c r="N159" s="28"/>
      <c r="O159" s="28"/>
      <c r="Q159" s="28" t="s">
        <v>496</v>
      </c>
      <c r="R159" s="28"/>
      <c r="S159" s="28"/>
      <c r="T159" s="28"/>
      <c r="U159" s="28"/>
      <c r="AN159" s="30" t="s">
        <v>497</v>
      </c>
    </row>
    <row r="160" spans="1:44" ht="9.6" customHeight="1" x14ac:dyDescent="0.3">
      <c r="Z160" s="28" t="s">
        <v>439</v>
      </c>
      <c r="AA160" s="28"/>
      <c r="AB160" s="28"/>
      <c r="AD160" s="28" t="s">
        <v>66</v>
      </c>
      <c r="AE160" s="28"/>
      <c r="AF160" s="28"/>
      <c r="AH160" s="28" t="s">
        <v>67</v>
      </c>
      <c r="AI160" s="28"/>
      <c r="AJ160" s="28"/>
      <c r="AN160" s="31" t="s">
        <v>498</v>
      </c>
    </row>
    <row r="161" spans="1:44" ht="9.6" customHeight="1" x14ac:dyDescent="0.3">
      <c r="I161" s="30" t="s">
        <v>71</v>
      </c>
      <c r="O161" s="30" t="s">
        <v>71</v>
      </c>
      <c r="U161" s="30" t="s">
        <v>71</v>
      </c>
      <c r="AB161" s="30" t="s">
        <v>279</v>
      </c>
      <c r="AF161" s="30" t="s">
        <v>279</v>
      </c>
      <c r="AJ161" s="30" t="s">
        <v>279</v>
      </c>
      <c r="AL161" s="30" t="s">
        <v>416</v>
      </c>
    </row>
    <row r="162" spans="1:44" ht="9.6" customHeight="1" x14ac:dyDescent="0.3">
      <c r="A162" s="31" t="s">
        <v>78</v>
      </c>
      <c r="C162" s="31" t="s">
        <v>80</v>
      </c>
      <c r="E162" s="31" t="s">
        <v>81</v>
      </c>
      <c r="G162" s="31" t="s">
        <v>442</v>
      </c>
      <c r="I162" s="31" t="s">
        <v>87</v>
      </c>
      <c r="K162" s="31" t="s">
        <v>81</v>
      </c>
      <c r="M162" s="31" t="s">
        <v>442</v>
      </c>
      <c r="O162" s="31" t="s">
        <v>87</v>
      </c>
      <c r="Q162" s="31" t="s">
        <v>81</v>
      </c>
      <c r="S162" s="31" t="s">
        <v>442</v>
      </c>
      <c r="U162" s="31" t="s">
        <v>87</v>
      </c>
      <c r="W162" s="31" t="s">
        <v>72</v>
      </c>
      <c r="Z162" s="31" t="s">
        <v>81</v>
      </c>
      <c r="AB162" s="31" t="s">
        <v>380</v>
      </c>
      <c r="AD162" s="31" t="s">
        <v>81</v>
      </c>
      <c r="AF162" s="31" t="s">
        <v>380</v>
      </c>
      <c r="AH162" s="31" t="s">
        <v>81</v>
      </c>
      <c r="AJ162" s="31" t="s">
        <v>380</v>
      </c>
      <c r="AL162" s="31" t="s">
        <v>425</v>
      </c>
      <c r="AN162" s="31" t="s">
        <v>317</v>
      </c>
      <c r="AP162" s="31" t="s">
        <v>78</v>
      </c>
    </row>
    <row r="163" spans="1:44" ht="8.85" customHeight="1" x14ac:dyDescent="0.3"/>
    <row r="164" spans="1:44" ht="8.85" customHeight="1" x14ac:dyDescent="0.3">
      <c r="B164" s="22" t="s">
        <v>292</v>
      </c>
    </row>
    <row r="165" spans="1:44" ht="8.85" customHeight="1" x14ac:dyDescent="0.3">
      <c r="A165" s="22">
        <v>51</v>
      </c>
      <c r="B165" s="33"/>
      <c r="C165" s="22" t="s">
        <v>180</v>
      </c>
      <c r="D165" s="33"/>
      <c r="E165" s="82">
        <v>0</v>
      </c>
      <c r="F165" s="33"/>
      <c r="G165" s="83">
        <f>(E165/$AR165)</f>
        <v>0</v>
      </c>
      <c r="H165" s="33"/>
      <c r="I165" s="84">
        <f>IF(G$219,G165/G$219*100,0)</f>
        <v>0</v>
      </c>
      <c r="J165" s="82"/>
      <c r="K165" s="82">
        <v>1086320</v>
      </c>
      <c r="L165" s="33"/>
      <c r="M165" s="83">
        <f>(K165/$AR165)</f>
        <v>98.945259131068397</v>
      </c>
      <c r="N165" s="33"/>
      <c r="O165" s="84">
        <f>IF(M$219,M165/M$219*100,0)</f>
        <v>145.80155493647646</v>
      </c>
      <c r="P165" s="33"/>
      <c r="Q165" s="82">
        <v>291453</v>
      </c>
      <c r="R165" s="33"/>
      <c r="S165" s="83">
        <f>(Q165/$AR165)</f>
        <v>26.546406776573459</v>
      </c>
      <c r="T165" s="33"/>
      <c r="U165" s="84">
        <f>IF(S$219,S165/S$219*100,0)</f>
        <v>58.393948476318869</v>
      </c>
      <c r="V165" s="33"/>
      <c r="W165" s="82">
        <f>(E165+K165+Q165)</f>
        <v>1377773</v>
      </c>
      <c r="X165" s="33"/>
      <c r="Y165" s="33"/>
      <c r="Z165" s="82">
        <v>0</v>
      </c>
      <c r="AA165" s="33"/>
      <c r="AB165" s="84">
        <f>IF($W165,Z165/$W165*100,0)</f>
        <v>0</v>
      </c>
      <c r="AC165" s="33"/>
      <c r="AD165" s="82">
        <v>0</v>
      </c>
      <c r="AE165" s="33"/>
      <c r="AF165" s="84">
        <f>IF($W165,AD165/$W165*100,0)</f>
        <v>0</v>
      </c>
      <c r="AG165" s="33"/>
      <c r="AH165" s="82">
        <v>0</v>
      </c>
      <c r="AI165" s="33"/>
      <c r="AJ165" s="84">
        <f>IF($W165,AH165/$W165*100,0)</f>
        <v>0</v>
      </c>
      <c r="AK165" s="33"/>
      <c r="AL165" s="82">
        <v>5741</v>
      </c>
      <c r="AM165" s="33"/>
      <c r="AN165" s="82">
        <v>2319600.8299999996</v>
      </c>
      <c r="AO165" s="33"/>
      <c r="AP165" s="22">
        <v>51</v>
      </c>
      <c r="AQ165" s="33"/>
      <c r="AR165" s="88">
        <v>10979</v>
      </c>
    </row>
    <row r="166" spans="1:44" ht="8.85" customHeight="1" x14ac:dyDescent="0.3">
      <c r="A166" s="22">
        <v>52</v>
      </c>
      <c r="B166" s="33"/>
      <c r="C166" s="22" t="s">
        <v>181</v>
      </c>
      <c r="D166" s="33"/>
      <c r="E166" s="88">
        <v>2956</v>
      </c>
      <c r="F166" s="33"/>
      <c r="G166" s="84">
        <f>(E166/$AR166)</f>
        <v>0.12319746603317495</v>
      </c>
      <c r="H166" s="33"/>
      <c r="I166" s="84">
        <f>IF(G$219,G166/G$219*100,0)</f>
        <v>0.35288043494842664</v>
      </c>
      <c r="J166" s="88"/>
      <c r="K166" s="88">
        <v>1774075</v>
      </c>
      <c r="L166" s="33"/>
      <c r="M166" s="84">
        <f>(K166/$AR166)</f>
        <v>73.938276235725596</v>
      </c>
      <c r="N166" s="33"/>
      <c r="O166" s="84">
        <f>IF(M$219,M166/M$219*100,0)</f>
        <v>108.95232110324065</v>
      </c>
      <c r="P166" s="33"/>
      <c r="Q166" s="88">
        <v>269370</v>
      </c>
      <c r="R166" s="33"/>
      <c r="S166" s="84">
        <f>(Q166/$AR166)</f>
        <v>11.22655663915979</v>
      </c>
      <c r="T166" s="33"/>
      <c r="U166" s="84">
        <f>IF(S$219,S166/S$219*100,0)</f>
        <v>24.694979455076016</v>
      </c>
      <c r="V166" s="33"/>
      <c r="W166" s="88">
        <f>(E166+K166+Q166)</f>
        <v>2046401</v>
      </c>
      <c r="X166" s="33"/>
      <c r="Y166" s="33"/>
      <c r="Z166" s="88">
        <v>32399</v>
      </c>
      <c r="AA166" s="33"/>
      <c r="AB166" s="84">
        <f>IF($W166,Z166/$W166*100,0)</f>
        <v>1.5832185383021218</v>
      </c>
      <c r="AC166" s="33"/>
      <c r="AD166" s="88">
        <v>0</v>
      </c>
      <c r="AE166" s="33"/>
      <c r="AF166" s="84">
        <f>IF($W166,AD166/$W166*100,0)</f>
        <v>0</v>
      </c>
      <c r="AG166" s="33"/>
      <c r="AH166" s="88">
        <v>0</v>
      </c>
      <c r="AI166" s="33"/>
      <c r="AJ166" s="84">
        <f>IF($W166,AH166/$W166*100,0)</f>
        <v>0</v>
      </c>
      <c r="AK166" s="33"/>
      <c r="AL166" s="88">
        <v>173697</v>
      </c>
      <c r="AM166" s="33"/>
      <c r="AN166" s="88">
        <v>4856650.83</v>
      </c>
      <c r="AO166" s="33"/>
      <c r="AP166" s="22">
        <v>52</v>
      </c>
      <c r="AQ166" s="33"/>
      <c r="AR166" s="88">
        <v>23994</v>
      </c>
    </row>
    <row r="167" spans="1:44" ht="8.85" customHeight="1" x14ac:dyDescent="0.3">
      <c r="A167" s="22">
        <v>53</v>
      </c>
      <c r="B167" s="33"/>
      <c r="C167" s="22" t="s">
        <v>182</v>
      </c>
      <c r="D167" s="33"/>
      <c r="E167" s="88">
        <v>13533525</v>
      </c>
      <c r="F167" s="33"/>
      <c r="G167" s="84">
        <f>(E167/$AR167)</f>
        <v>33.304684327742983</v>
      </c>
      <c r="H167" s="33"/>
      <c r="I167" s="84">
        <f>IF(G$219,G167/G$219*100,0)</f>
        <v>95.396211219386814</v>
      </c>
      <c r="J167" s="88"/>
      <c r="K167" s="88">
        <v>11881609</v>
      </c>
      <c r="L167" s="33"/>
      <c r="M167" s="84">
        <f>(K167/$AR167)</f>
        <v>29.239480257410392</v>
      </c>
      <c r="N167" s="33"/>
      <c r="O167" s="84">
        <f>IF(M$219,M167/M$219*100,0)</f>
        <v>43.086063187904927</v>
      </c>
      <c r="P167" s="33"/>
      <c r="Q167" s="88">
        <v>13445602</v>
      </c>
      <c r="R167" s="33"/>
      <c r="S167" s="84">
        <f>(Q167/$AR167)</f>
        <v>33.088314404892273</v>
      </c>
      <c r="T167" s="33"/>
      <c r="U167" s="84">
        <f>IF(S$219,S167/S$219*100,0)</f>
        <v>72.784137709838731</v>
      </c>
      <c r="V167" s="33"/>
      <c r="W167" s="88">
        <f>(E167+K167+Q167)</f>
        <v>38860736</v>
      </c>
      <c r="X167" s="33"/>
      <c r="Y167" s="33"/>
      <c r="Z167" s="88">
        <v>139030</v>
      </c>
      <c r="AA167" s="33"/>
      <c r="AB167" s="84">
        <f>IF($W167,Z167/$W167*100,0)</f>
        <v>0.35776471140433364</v>
      </c>
      <c r="AC167" s="33"/>
      <c r="AD167" s="88">
        <v>0</v>
      </c>
      <c r="AE167" s="33"/>
      <c r="AF167" s="84">
        <f>IF($W167,AD167/$W167*100,0)</f>
        <v>0</v>
      </c>
      <c r="AG167" s="33"/>
      <c r="AH167" s="88">
        <v>0</v>
      </c>
      <c r="AI167" s="33"/>
      <c r="AJ167" s="84">
        <f>IF($W167,AH167/$W167*100,0)</f>
        <v>0</v>
      </c>
      <c r="AK167" s="33"/>
      <c r="AL167" s="88">
        <v>8782559</v>
      </c>
      <c r="AM167" s="33"/>
      <c r="AN167" s="88">
        <v>30390923.66</v>
      </c>
      <c r="AO167" s="33"/>
      <c r="AP167" s="22">
        <v>53</v>
      </c>
      <c r="AQ167" s="33"/>
      <c r="AR167" s="88">
        <v>406355</v>
      </c>
    </row>
    <row r="168" spans="1:44" ht="8.85" customHeight="1" x14ac:dyDescent="0.3">
      <c r="A168" s="22">
        <v>54</v>
      </c>
      <c r="B168" s="33"/>
      <c r="C168" s="22" t="s">
        <v>183</v>
      </c>
      <c r="D168" s="33"/>
      <c r="E168" s="88">
        <v>0</v>
      </c>
      <c r="F168" s="33"/>
      <c r="G168" s="84">
        <f>(E168/$AR168)</f>
        <v>0</v>
      </c>
      <c r="H168" s="33"/>
      <c r="I168" s="84">
        <f>IF(G$219,G168/G$219*100,0)</f>
        <v>0</v>
      </c>
      <c r="J168" s="88"/>
      <c r="K168" s="88">
        <v>1247246</v>
      </c>
      <c r="L168" s="33"/>
      <c r="M168" s="84">
        <f>(K168/$AR168)</f>
        <v>34.625523999888955</v>
      </c>
      <c r="N168" s="33"/>
      <c r="O168" s="84">
        <f>IF(M$219,M168/M$219*100,0)</f>
        <v>51.022709769112119</v>
      </c>
      <c r="P168" s="33"/>
      <c r="Q168" s="88">
        <v>2196424</v>
      </c>
      <c r="R168" s="33"/>
      <c r="S168" s="84">
        <f>(Q168/$AR168)</f>
        <v>60.976208322922737</v>
      </c>
      <c r="T168" s="33"/>
      <c r="U168" s="84">
        <f>IF(S$219,S168/S$219*100,0)</f>
        <v>134.12894622831641</v>
      </c>
      <c r="V168" s="33"/>
      <c r="W168" s="88">
        <f>(E168+K168+Q168)</f>
        <v>3443670</v>
      </c>
      <c r="X168" s="33"/>
      <c r="Y168" s="33"/>
      <c r="Z168" s="88">
        <v>10114</v>
      </c>
      <c r="AA168" s="33"/>
      <c r="AB168" s="84">
        <f>IF($W168,Z168/$W168*100,0)</f>
        <v>0.29369829280970594</v>
      </c>
      <c r="AC168" s="33"/>
      <c r="AD168" s="88">
        <v>0</v>
      </c>
      <c r="AE168" s="33"/>
      <c r="AF168" s="84">
        <f>IF($W168,AD168/$W168*100,0)</f>
        <v>0</v>
      </c>
      <c r="AG168" s="33"/>
      <c r="AH168" s="88">
        <v>0</v>
      </c>
      <c r="AI168" s="33"/>
      <c r="AJ168" s="84">
        <f>IF($W168,AH168/$W168*100,0)</f>
        <v>0</v>
      </c>
      <c r="AK168" s="33"/>
      <c r="AL168" s="88">
        <v>337963</v>
      </c>
      <c r="AM168" s="33"/>
      <c r="AN168" s="88">
        <v>9047535.3200000022</v>
      </c>
      <c r="AO168" s="33"/>
      <c r="AP168" s="22">
        <v>54</v>
      </c>
      <c r="AQ168" s="33"/>
      <c r="AR168" s="88">
        <v>36021</v>
      </c>
    </row>
    <row r="169" spans="1:44" ht="8.85" customHeight="1" x14ac:dyDescent="0.3">
      <c r="A169" s="22">
        <v>55</v>
      </c>
      <c r="B169" s="33"/>
      <c r="C169" s="22" t="s">
        <v>184</v>
      </c>
      <c r="D169" s="33"/>
      <c r="E169" s="88">
        <v>0</v>
      </c>
      <c r="F169" s="33"/>
      <c r="G169" s="84">
        <f>(E169/$AR169)</f>
        <v>0</v>
      </c>
      <c r="H169" s="33"/>
      <c r="I169" s="84">
        <f>IF(G$219,G169/G$219*100,0)</f>
        <v>0</v>
      </c>
      <c r="J169" s="88"/>
      <c r="K169" s="88">
        <v>196295</v>
      </c>
      <c r="L169" s="33"/>
      <c r="M169" s="84">
        <f>(K169/$AR169)</f>
        <v>16.042415822164106</v>
      </c>
      <c r="N169" s="33"/>
      <c r="O169" s="84">
        <f>IF(M$219,M169/M$219*100,0)</f>
        <v>23.639426409613797</v>
      </c>
      <c r="P169" s="33"/>
      <c r="Q169" s="88">
        <v>219337</v>
      </c>
      <c r="R169" s="33"/>
      <c r="S169" s="84">
        <f>(Q169/$AR169)</f>
        <v>17.925547564563583</v>
      </c>
      <c r="T169" s="33"/>
      <c r="U169" s="84">
        <f>IF(S$219,S169/S$219*100,0)</f>
        <v>39.43070373722496</v>
      </c>
      <c r="V169" s="33"/>
      <c r="W169" s="88">
        <f>(E169+K169+Q169)</f>
        <v>415632</v>
      </c>
      <c r="X169" s="33"/>
      <c r="Y169" s="33"/>
      <c r="Z169" s="88">
        <v>0</v>
      </c>
      <c r="AA169" s="33"/>
      <c r="AB169" s="89">
        <f>IF($W169,Z169/$W169*100,0)</f>
        <v>0</v>
      </c>
      <c r="AC169" s="33"/>
      <c r="AD169" s="88">
        <v>0</v>
      </c>
      <c r="AE169" s="33"/>
      <c r="AF169" s="89">
        <f>IF($W169,AD169/$W169*100,0)</f>
        <v>0</v>
      </c>
      <c r="AG169" s="33"/>
      <c r="AH169" s="88">
        <v>0</v>
      </c>
      <c r="AI169" s="33"/>
      <c r="AJ169" s="89">
        <f>IF($W169,AH169/$W169*100,0)</f>
        <v>0</v>
      </c>
      <c r="AK169" s="33"/>
      <c r="AL169" s="88">
        <v>304357</v>
      </c>
      <c r="AM169" s="33"/>
      <c r="AN169" s="88">
        <v>4895495.3999999994</v>
      </c>
      <c r="AO169" s="33"/>
      <c r="AP169" s="22">
        <v>55</v>
      </c>
      <c r="AQ169" s="33"/>
      <c r="AR169" s="88">
        <v>12236</v>
      </c>
    </row>
    <row r="170" spans="1:44" ht="8.85" customHeight="1" x14ac:dyDescent="0.3">
      <c r="A170" s="41"/>
      <c r="B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41"/>
      <c r="AQ170" s="33"/>
      <c r="AR170" s="33"/>
    </row>
    <row r="171" spans="1:44" ht="8.85" customHeight="1" x14ac:dyDescent="0.3">
      <c r="A171" s="22">
        <v>56</v>
      </c>
      <c r="B171" s="33"/>
      <c r="C171" s="22" t="s">
        <v>185</v>
      </c>
      <c r="D171" s="33"/>
      <c r="E171" s="88">
        <v>0</v>
      </c>
      <c r="F171" s="33"/>
      <c r="G171" s="84">
        <f>(E171/$AR171)</f>
        <v>0</v>
      </c>
      <c r="H171" s="33"/>
      <c r="I171" s="84">
        <f>IF(G$219,G171/G$219*100,0)</f>
        <v>0</v>
      </c>
      <c r="J171" s="88"/>
      <c r="K171" s="88">
        <v>525858</v>
      </c>
      <c r="L171" s="33"/>
      <c r="M171" s="84">
        <f>(K171/$AR171)</f>
        <v>39.603705377315862</v>
      </c>
      <c r="N171" s="33"/>
      <c r="O171" s="84">
        <f>IF(M$219,M171/M$219*100,0)</f>
        <v>58.358347595106217</v>
      </c>
      <c r="P171" s="33"/>
      <c r="Q171" s="88">
        <v>606276</v>
      </c>
      <c r="R171" s="33"/>
      <c r="S171" s="84">
        <f>(Q171/$AR171)</f>
        <v>45.66018978761862</v>
      </c>
      <c r="T171" s="33"/>
      <c r="U171" s="84">
        <f>IF(S$219,S171/S$219*100,0)</f>
        <v>100.43840555589117</v>
      </c>
      <c r="V171" s="33"/>
      <c r="W171" s="88">
        <f>(E171+K171+Q171)</f>
        <v>1132134</v>
      </c>
      <c r="X171" s="33"/>
      <c r="Y171" s="33"/>
      <c r="Z171" s="88">
        <v>7241</v>
      </c>
      <c r="AA171" s="33"/>
      <c r="AB171" s="89">
        <f>IF($W171,Z171/$W171*100,0)</f>
        <v>0.63958859993604988</v>
      </c>
      <c r="AC171" s="33"/>
      <c r="AD171" s="88">
        <v>0</v>
      </c>
      <c r="AE171" s="33"/>
      <c r="AF171" s="89">
        <f>IF($W171,AD171/$W171*100,0)</f>
        <v>0</v>
      </c>
      <c r="AG171" s="33"/>
      <c r="AH171" s="88">
        <v>0</v>
      </c>
      <c r="AI171" s="33"/>
      <c r="AJ171" s="89">
        <f>IF($W171,AH171/$W171*100,0)</f>
        <v>0</v>
      </c>
      <c r="AK171" s="33"/>
      <c r="AL171" s="88">
        <v>158676</v>
      </c>
      <c r="AM171" s="33"/>
      <c r="AN171" s="88">
        <v>3358802.11</v>
      </c>
      <c r="AO171" s="33"/>
      <c r="AP171" s="22">
        <v>56</v>
      </c>
      <c r="AQ171" s="33"/>
      <c r="AR171" s="88">
        <v>13278</v>
      </c>
    </row>
    <row r="172" spans="1:44" ht="8.85" customHeight="1" x14ac:dyDescent="0.3">
      <c r="A172" s="22">
        <v>57</v>
      </c>
      <c r="B172" s="33"/>
      <c r="C172" s="22" t="s">
        <v>186</v>
      </c>
      <c r="D172" s="33"/>
      <c r="E172" s="88">
        <v>16845</v>
      </c>
      <c r="F172" s="33"/>
      <c r="G172" s="84">
        <f>(E172/$AR172)</f>
        <v>1.9353170955882353</v>
      </c>
      <c r="H172" s="33"/>
      <c r="I172" s="84">
        <f>IF(G$219,G172/G$219*100,0)</f>
        <v>5.5434219586172286</v>
      </c>
      <c r="J172" s="88"/>
      <c r="K172" s="88">
        <v>663627</v>
      </c>
      <c r="L172" s="33"/>
      <c r="M172" s="84">
        <f>(K172/$AR172)</f>
        <v>76.243910845588232</v>
      </c>
      <c r="N172" s="33"/>
      <c r="O172" s="84">
        <f>IF(M$219,M172/M$219*100,0)</f>
        <v>112.34980688664766</v>
      </c>
      <c r="P172" s="33"/>
      <c r="Q172" s="88">
        <v>622860</v>
      </c>
      <c r="R172" s="33"/>
      <c r="S172" s="84">
        <f>(Q172/$AR172)</f>
        <v>71.560202205882348</v>
      </c>
      <c r="T172" s="33"/>
      <c r="U172" s="84">
        <f>IF(S$219,S172/S$219*100,0)</f>
        <v>157.4104848062841</v>
      </c>
      <c r="V172" s="33"/>
      <c r="W172" s="88">
        <f>(E172+K172+Q172)</f>
        <v>1303332</v>
      </c>
      <c r="X172" s="33"/>
      <c r="Y172" s="33"/>
      <c r="Z172" s="88">
        <v>0</v>
      </c>
      <c r="AA172" s="33"/>
      <c r="AB172" s="89">
        <f>IF($W172,Z172/$W172*100,0)</f>
        <v>0</v>
      </c>
      <c r="AC172" s="33"/>
      <c r="AD172" s="88">
        <v>0</v>
      </c>
      <c r="AE172" s="33"/>
      <c r="AF172" s="89">
        <f>IF($W172,AD172/$W172*100,0)</f>
        <v>0</v>
      </c>
      <c r="AG172" s="33"/>
      <c r="AH172" s="88">
        <v>0</v>
      </c>
      <c r="AI172" s="33"/>
      <c r="AJ172" s="89">
        <f>IF($W172,AH172/$W172*100,0)</f>
        <v>0</v>
      </c>
      <c r="AK172" s="33"/>
      <c r="AL172" s="88">
        <v>642430</v>
      </c>
      <c r="AM172" s="33"/>
      <c r="AN172" s="88">
        <v>2310986.1799999997</v>
      </c>
      <c r="AO172" s="33"/>
      <c r="AP172" s="22">
        <v>57</v>
      </c>
      <c r="AQ172" s="33"/>
      <c r="AR172" s="88">
        <v>8704</v>
      </c>
    </row>
    <row r="173" spans="1:44" ht="8.85" customHeight="1" x14ac:dyDescent="0.3">
      <c r="A173" s="22">
        <v>58</v>
      </c>
      <c r="B173" s="33"/>
      <c r="C173" s="22" t="s">
        <v>187</v>
      </c>
      <c r="D173" s="33"/>
      <c r="E173" s="88">
        <v>0</v>
      </c>
      <c r="F173" s="33"/>
      <c r="G173" s="84">
        <f>(E173/$AR173)</f>
        <v>0</v>
      </c>
      <c r="H173" s="33"/>
      <c r="I173" s="84">
        <f>IF(G$219,G173/G$219*100,0)</f>
        <v>0</v>
      </c>
      <c r="J173" s="88"/>
      <c r="K173" s="88">
        <v>2109162</v>
      </c>
      <c r="L173" s="33"/>
      <c r="M173" s="84">
        <f>(K173/$AR173)</f>
        <v>68.070421171534619</v>
      </c>
      <c r="N173" s="33"/>
      <c r="O173" s="84">
        <f>IF(M$219,M173/M$219*100,0)</f>
        <v>100.30569770749386</v>
      </c>
      <c r="P173" s="33"/>
      <c r="Q173" s="88">
        <v>1333064</v>
      </c>
      <c r="R173" s="33"/>
      <c r="S173" s="84">
        <f>(Q173/$AR173)</f>
        <v>43.022882039696626</v>
      </c>
      <c r="T173" s="33"/>
      <c r="U173" s="84">
        <f>IF(S$219,S173/S$219*100,0)</f>
        <v>94.637137834631915</v>
      </c>
      <c r="V173" s="33"/>
      <c r="W173" s="88">
        <f>(E173+K173+Q173)</f>
        <v>3442226</v>
      </c>
      <c r="X173" s="33"/>
      <c r="Y173" s="33"/>
      <c r="Z173" s="88">
        <v>12538</v>
      </c>
      <c r="AA173" s="33"/>
      <c r="AB173" s="89">
        <f>IF($W173,Z173/$W173*100,0)</f>
        <v>0.36424104634617249</v>
      </c>
      <c r="AC173" s="33"/>
      <c r="AD173" s="88">
        <v>0</v>
      </c>
      <c r="AE173" s="33"/>
      <c r="AF173" s="89">
        <f>IF($W173,AD173/$W173*100,0)</f>
        <v>0</v>
      </c>
      <c r="AG173" s="33"/>
      <c r="AH173" s="88">
        <v>0</v>
      </c>
      <c r="AI173" s="33"/>
      <c r="AJ173" s="89">
        <f>IF($W173,AH173/$W173*100,0)</f>
        <v>0</v>
      </c>
      <c r="AK173" s="33"/>
      <c r="AL173" s="88">
        <v>105195</v>
      </c>
      <c r="AM173" s="33"/>
      <c r="AN173" s="88">
        <v>8249253.4199999999</v>
      </c>
      <c r="AO173" s="33"/>
      <c r="AP173" s="22">
        <v>58</v>
      </c>
      <c r="AQ173" s="33"/>
      <c r="AR173" s="88">
        <v>30985</v>
      </c>
    </row>
    <row r="174" spans="1:44" ht="8.85" customHeight="1" x14ac:dyDescent="0.3">
      <c r="A174" s="22">
        <v>59</v>
      </c>
      <c r="B174" s="33"/>
      <c r="C174" s="22" t="s">
        <v>188</v>
      </c>
      <c r="D174" s="33"/>
      <c r="E174" s="88">
        <v>0</v>
      </c>
      <c r="F174" s="33"/>
      <c r="G174" s="84">
        <f>(E174/$AR174)</f>
        <v>0</v>
      </c>
      <c r="H174" s="33"/>
      <c r="I174" s="84">
        <f>IF(G$219,G174/G$219*100,0)</f>
        <v>0</v>
      </c>
      <c r="J174" s="88"/>
      <c r="K174" s="88">
        <v>773234</v>
      </c>
      <c r="L174" s="33"/>
      <c r="M174" s="84">
        <f>(K174/$AR174)</f>
        <v>71.010561116723295</v>
      </c>
      <c r="N174" s="33"/>
      <c r="O174" s="84">
        <f>IF(M$219,M174/M$219*100,0)</f>
        <v>104.63816375492226</v>
      </c>
      <c r="P174" s="33"/>
      <c r="Q174" s="88">
        <v>1281690</v>
      </c>
      <c r="R174" s="33"/>
      <c r="S174" s="84">
        <f>(Q174/$AR174)</f>
        <v>117.70502341812839</v>
      </c>
      <c r="T174" s="33"/>
      <c r="U174" s="84">
        <f>IF(S$219,S174/S$219*100,0)</f>
        <v>258.91493077502213</v>
      </c>
      <c r="V174" s="33"/>
      <c r="W174" s="88">
        <f>(E174+K174+Q174)</f>
        <v>2054924</v>
      </c>
      <c r="X174" s="33"/>
      <c r="Y174" s="33"/>
      <c r="Z174" s="88">
        <v>6207</v>
      </c>
      <c r="AA174" s="33"/>
      <c r="AB174" s="89">
        <f>IF($W174,Z174/$W174*100,0)</f>
        <v>0.30205496650971031</v>
      </c>
      <c r="AC174" s="33"/>
      <c r="AD174" s="88">
        <v>0</v>
      </c>
      <c r="AE174" s="33"/>
      <c r="AF174" s="89">
        <f>IF($W174,AD174/$W174*100,0)</f>
        <v>0</v>
      </c>
      <c r="AG174" s="33"/>
      <c r="AH174" s="88">
        <v>0</v>
      </c>
      <c r="AI174" s="33"/>
      <c r="AJ174" s="89">
        <f>IF($W174,AH174/$W174*100,0)</f>
        <v>0</v>
      </c>
      <c r="AK174" s="33"/>
      <c r="AL174" s="88">
        <v>542302</v>
      </c>
      <c r="AM174" s="33"/>
      <c r="AN174" s="88">
        <v>4176652.7800000007</v>
      </c>
      <c r="AO174" s="33"/>
      <c r="AP174" s="22">
        <v>59</v>
      </c>
      <c r="AQ174" s="33"/>
      <c r="AR174" s="88">
        <v>10889</v>
      </c>
    </row>
    <row r="175" spans="1:44" ht="8.85" customHeight="1" x14ac:dyDescent="0.3">
      <c r="A175" s="22">
        <v>60</v>
      </c>
      <c r="B175" s="33"/>
      <c r="C175" s="22" t="s">
        <v>189</v>
      </c>
      <c r="D175" s="33"/>
      <c r="E175" s="88">
        <v>0</v>
      </c>
      <c r="F175" s="33"/>
      <c r="G175" s="84">
        <f>(E175/$AR175)</f>
        <v>0</v>
      </c>
      <c r="H175" s="33"/>
      <c r="I175" s="84">
        <f>IF(G$219,G175/G$219*100,0)</f>
        <v>0</v>
      </c>
      <c r="J175" s="88"/>
      <c r="K175" s="88">
        <v>3130360</v>
      </c>
      <c r="L175" s="33"/>
      <c r="M175" s="84">
        <f>(K175/$AR175)</f>
        <v>31.482103526998078</v>
      </c>
      <c r="N175" s="33"/>
      <c r="O175" s="84">
        <f>IF(M$219,M175/M$219*100,0)</f>
        <v>46.390698121545114</v>
      </c>
      <c r="P175" s="33"/>
      <c r="Q175" s="88">
        <v>3236234</v>
      </c>
      <c r="R175" s="33"/>
      <c r="S175" s="84">
        <f>(Q175/$AR175)</f>
        <v>32.546880814216607</v>
      </c>
      <c r="T175" s="33"/>
      <c r="U175" s="84">
        <f>IF(S$219,S175/S$219*100,0)</f>
        <v>71.593149962858078</v>
      </c>
      <c r="V175" s="33"/>
      <c r="W175" s="88">
        <f>(E175+K175+Q175)</f>
        <v>6366594</v>
      </c>
      <c r="X175" s="33"/>
      <c r="Y175" s="33"/>
      <c r="Z175" s="88">
        <v>31956</v>
      </c>
      <c r="AA175" s="33"/>
      <c r="AB175" s="89">
        <f>IF($W175,Z175/$W175*100,0)</f>
        <v>0.50193243043297564</v>
      </c>
      <c r="AC175" s="33"/>
      <c r="AD175" s="88">
        <v>0</v>
      </c>
      <c r="AE175" s="33"/>
      <c r="AF175" s="89">
        <f>IF($W175,AD175/$W175*100,0)</f>
        <v>0</v>
      </c>
      <c r="AG175" s="33"/>
      <c r="AH175" s="88">
        <v>0</v>
      </c>
      <c r="AI175" s="33"/>
      <c r="AJ175" s="89">
        <f>IF($W175,AH175/$W175*100,0)</f>
        <v>0</v>
      </c>
      <c r="AK175" s="33"/>
      <c r="AL175" s="88">
        <v>1783428</v>
      </c>
      <c r="AM175" s="33"/>
      <c r="AN175" s="88">
        <v>9883221.2000000011</v>
      </c>
      <c r="AO175" s="33"/>
      <c r="AP175" s="22">
        <v>60</v>
      </c>
      <c r="AQ175" s="33"/>
      <c r="AR175" s="88">
        <v>99433</v>
      </c>
    </row>
    <row r="176" spans="1:44" ht="8.85" customHeight="1" x14ac:dyDescent="0.3">
      <c r="A176" s="41"/>
      <c r="B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41"/>
      <c r="AQ176" s="33"/>
      <c r="AR176" s="33"/>
    </row>
    <row r="177" spans="1:44" ht="8.85" customHeight="1" x14ac:dyDescent="0.3">
      <c r="A177" s="22">
        <v>61</v>
      </c>
      <c r="B177" s="33"/>
      <c r="C177" s="22" t="s">
        <v>190</v>
      </c>
      <c r="D177" s="33"/>
      <c r="E177" s="88">
        <v>0</v>
      </c>
      <c r="F177" s="33"/>
      <c r="G177" s="84">
        <f>(E177/$AR177)</f>
        <v>0</v>
      </c>
      <c r="H177" s="33"/>
      <c r="I177" s="84">
        <f>IF(G$219,G177/G$219*100,0)</f>
        <v>0</v>
      </c>
      <c r="J177" s="88"/>
      <c r="K177" s="88">
        <v>1771871</v>
      </c>
      <c r="L177" s="33"/>
      <c r="M177" s="84">
        <f>(K177/$AR177)</f>
        <v>119.4305068751685</v>
      </c>
      <c r="N177" s="33"/>
      <c r="O177" s="84">
        <f>IF(M$219,M177/M$219*100,0)</f>
        <v>175.98775082477349</v>
      </c>
      <c r="P177" s="33"/>
      <c r="Q177" s="88">
        <v>1015286</v>
      </c>
      <c r="R177" s="33"/>
      <c r="S177" s="84">
        <f>(Q177/$AR177)</f>
        <v>68.433944459423032</v>
      </c>
      <c r="T177" s="33"/>
      <c r="U177" s="84">
        <f>IF(S$219,S177/S$219*100,0)</f>
        <v>150.53367713483917</v>
      </c>
      <c r="V177" s="33"/>
      <c r="W177" s="88">
        <f>(E177+K177+Q177)</f>
        <v>2787157</v>
      </c>
      <c r="X177" s="33"/>
      <c r="Y177" s="33"/>
      <c r="Z177" s="88">
        <v>0</v>
      </c>
      <c r="AA177" s="33"/>
      <c r="AB177" s="89">
        <f>IF($W177,Z177/$W177*100,0)</f>
        <v>0</v>
      </c>
      <c r="AC177" s="33"/>
      <c r="AD177" s="88">
        <v>0</v>
      </c>
      <c r="AE177" s="33"/>
      <c r="AF177" s="89">
        <f>IF($W177,AD177/$W177*100,0)</f>
        <v>0</v>
      </c>
      <c r="AG177" s="33"/>
      <c r="AH177" s="88">
        <v>0</v>
      </c>
      <c r="AI177" s="33"/>
      <c r="AJ177" s="89">
        <f>IF($W177,AH177/$W177*100,0)</f>
        <v>0</v>
      </c>
      <c r="AK177" s="33"/>
      <c r="AL177" s="88">
        <v>1234659</v>
      </c>
      <c r="AM177" s="33"/>
      <c r="AN177" s="88">
        <v>5109547.32</v>
      </c>
      <c r="AO177" s="33"/>
      <c r="AP177" s="22">
        <v>61</v>
      </c>
      <c r="AQ177" s="33"/>
      <c r="AR177" s="88">
        <v>14836</v>
      </c>
    </row>
    <row r="178" spans="1:44" ht="8.85" customHeight="1" x14ac:dyDescent="0.3">
      <c r="A178" s="22">
        <v>62</v>
      </c>
      <c r="B178" s="33"/>
      <c r="C178" s="22" t="s">
        <v>191</v>
      </c>
      <c r="D178" s="33"/>
      <c r="E178" s="88">
        <v>0</v>
      </c>
      <c r="F178" s="33"/>
      <c r="G178" s="84">
        <f>(E178/$AR178)</f>
        <v>0</v>
      </c>
      <c r="H178" s="33"/>
      <c r="I178" s="84">
        <f>IF(G$219,G178/G$219*100,0)</f>
        <v>0</v>
      </c>
      <c r="J178" s="88"/>
      <c r="K178" s="88">
        <v>803154</v>
      </c>
      <c r="L178" s="33"/>
      <c r="M178" s="84">
        <f>(K178/$AR178)</f>
        <v>35.756121449559252</v>
      </c>
      <c r="N178" s="33"/>
      <c r="O178" s="84">
        <f>IF(M$219,M178/M$219*100,0)</f>
        <v>52.688710420550954</v>
      </c>
      <c r="P178" s="33"/>
      <c r="Q178" s="88">
        <v>1020614</v>
      </c>
      <c r="R178" s="33"/>
      <c r="S178" s="84">
        <f>(Q178/$AR178)</f>
        <v>45.437360876146379</v>
      </c>
      <c r="T178" s="33"/>
      <c r="U178" s="84">
        <f>IF(S$219,S178/S$219*100,0)</f>
        <v>99.948250331304351</v>
      </c>
      <c r="V178" s="33"/>
      <c r="W178" s="88">
        <f>(E178+K178+Q178)</f>
        <v>1823768</v>
      </c>
      <c r="X178" s="33"/>
      <c r="Y178" s="33"/>
      <c r="Z178" s="88">
        <v>4913</v>
      </c>
      <c r="AA178" s="33"/>
      <c r="AB178" s="89">
        <f>IF($W178,Z178/$W178*100,0)</f>
        <v>0.26938733435393097</v>
      </c>
      <c r="AC178" s="33"/>
      <c r="AD178" s="88">
        <v>0</v>
      </c>
      <c r="AE178" s="33"/>
      <c r="AF178" s="89">
        <f>IF($W178,AD178/$W178*100,0)</f>
        <v>0</v>
      </c>
      <c r="AG178" s="33"/>
      <c r="AH178" s="88">
        <v>0</v>
      </c>
      <c r="AI178" s="33"/>
      <c r="AJ178" s="89">
        <f>IF($W178,AH178/$W178*100,0)</f>
        <v>0</v>
      </c>
      <c r="AK178" s="33"/>
      <c r="AL178" s="88">
        <v>65051</v>
      </c>
      <c r="AM178" s="33"/>
      <c r="AN178" s="88">
        <v>4006009.2000000007</v>
      </c>
      <c r="AO178" s="33"/>
      <c r="AP178" s="22">
        <v>62</v>
      </c>
      <c r="AQ178" s="33"/>
      <c r="AR178" s="88">
        <v>22462</v>
      </c>
    </row>
    <row r="179" spans="1:44" ht="8.85" customHeight="1" x14ac:dyDescent="0.3">
      <c r="A179" s="22">
        <v>63</v>
      </c>
      <c r="B179" s="33"/>
      <c r="C179" s="22" t="s">
        <v>192</v>
      </c>
      <c r="D179" s="33"/>
      <c r="E179" s="88">
        <v>0</v>
      </c>
      <c r="F179" s="33"/>
      <c r="G179" s="84">
        <f>(E179/$AR179)</f>
        <v>0</v>
      </c>
      <c r="H179" s="33"/>
      <c r="I179" s="84">
        <f>IF(G$219,G179/G$219*100,0)</f>
        <v>0</v>
      </c>
      <c r="J179" s="88"/>
      <c r="K179" s="88">
        <v>1861690</v>
      </c>
      <c r="L179" s="33"/>
      <c r="M179" s="84">
        <f>(K179/$AR179)</f>
        <v>156.94570898668016</v>
      </c>
      <c r="N179" s="33"/>
      <c r="O179" s="84">
        <f>IF(M$219,M179/M$219*100,0)</f>
        <v>231.26856821460939</v>
      </c>
      <c r="P179" s="33"/>
      <c r="Q179" s="88">
        <v>854651</v>
      </c>
      <c r="R179" s="33"/>
      <c r="S179" s="84">
        <f>(Q179/$AR179)</f>
        <v>72.04948575282414</v>
      </c>
      <c r="T179" s="33"/>
      <c r="U179" s="84">
        <f>IF(S$219,S179/S$219*100,0)</f>
        <v>158.48675846060189</v>
      </c>
      <c r="V179" s="33"/>
      <c r="W179" s="88">
        <f>(E179+K179+Q179)</f>
        <v>2716341</v>
      </c>
      <c r="X179" s="33"/>
      <c r="Y179" s="33"/>
      <c r="Z179" s="88">
        <v>0</v>
      </c>
      <c r="AA179" s="33"/>
      <c r="AB179" s="89">
        <f>IF($W179,Z179/$W179*100,0)</f>
        <v>0</v>
      </c>
      <c r="AC179" s="33"/>
      <c r="AD179" s="88">
        <v>0</v>
      </c>
      <c r="AE179" s="33"/>
      <c r="AF179" s="89">
        <f>IF($W179,AD179/$W179*100,0)</f>
        <v>0</v>
      </c>
      <c r="AG179" s="33"/>
      <c r="AH179" s="88">
        <v>0</v>
      </c>
      <c r="AI179" s="33"/>
      <c r="AJ179" s="89">
        <f>IF($W179,AH179/$W179*100,0)</f>
        <v>0</v>
      </c>
      <c r="AK179" s="33"/>
      <c r="AL179" s="88">
        <v>728839</v>
      </c>
      <c r="AM179" s="33"/>
      <c r="AN179" s="88">
        <v>1815402.7999999998</v>
      </c>
      <c r="AO179" s="33"/>
      <c r="AP179" s="22">
        <v>63</v>
      </c>
      <c r="AQ179" s="33"/>
      <c r="AR179" s="88">
        <v>11862</v>
      </c>
    </row>
    <row r="180" spans="1:44" ht="8.85" customHeight="1" x14ac:dyDescent="0.3">
      <c r="A180" s="22">
        <v>64</v>
      </c>
      <c r="B180" s="33"/>
      <c r="C180" s="22" t="s">
        <v>193</v>
      </c>
      <c r="D180" s="33"/>
      <c r="E180" s="88">
        <v>19399</v>
      </c>
      <c r="F180" s="33"/>
      <c r="G180" s="84">
        <f>(E180/$AR180)</f>
        <v>1.6065424430641821</v>
      </c>
      <c r="H180" s="33"/>
      <c r="I180" s="84">
        <f>IF(G$219,G180/G$219*100,0)</f>
        <v>4.6016968881400162</v>
      </c>
      <c r="J180" s="88"/>
      <c r="K180" s="88">
        <v>1344304</v>
      </c>
      <c r="L180" s="33"/>
      <c r="M180" s="84">
        <f>(K180/$AR180)</f>
        <v>111.32952380952381</v>
      </c>
      <c r="N180" s="33"/>
      <c r="O180" s="84">
        <f>IF(M$219,M180/M$219*100,0)</f>
        <v>164.05048432147936</v>
      </c>
      <c r="P180" s="33"/>
      <c r="Q180" s="88">
        <v>267751</v>
      </c>
      <c r="R180" s="33"/>
      <c r="S180" s="84">
        <f>(Q180/$AR180)</f>
        <v>22.17399585921325</v>
      </c>
      <c r="T180" s="33"/>
      <c r="U180" s="84">
        <f>IF(S$219,S180/S$219*100,0)</f>
        <v>48.775986242313557</v>
      </c>
      <c r="V180" s="33"/>
      <c r="W180" s="88">
        <f>(E180+K180+Q180)</f>
        <v>1631454</v>
      </c>
      <c r="X180" s="33"/>
      <c r="Y180" s="33"/>
      <c r="Z180" s="88">
        <v>0</v>
      </c>
      <c r="AA180" s="33"/>
      <c r="AB180" s="89">
        <f>IF($W180,Z180/$W180*100,0)</f>
        <v>0</v>
      </c>
      <c r="AC180" s="33"/>
      <c r="AD180" s="88">
        <v>0</v>
      </c>
      <c r="AE180" s="33"/>
      <c r="AF180" s="89">
        <f>IF($W180,AD180/$W180*100,0)</f>
        <v>0</v>
      </c>
      <c r="AG180" s="33"/>
      <c r="AH180" s="88">
        <v>0</v>
      </c>
      <c r="AI180" s="33"/>
      <c r="AJ180" s="89">
        <f>IF($W180,AH180/$W180*100,0)</f>
        <v>0</v>
      </c>
      <c r="AK180" s="33"/>
      <c r="AL180" s="88">
        <v>0</v>
      </c>
      <c r="AM180" s="33"/>
      <c r="AN180" s="88">
        <v>6065504.3699999992</v>
      </c>
      <c r="AO180" s="33"/>
      <c r="AP180" s="22">
        <v>64</v>
      </c>
      <c r="AQ180" s="33"/>
      <c r="AR180" s="88">
        <v>12075</v>
      </c>
    </row>
    <row r="181" spans="1:44" ht="8.85" customHeight="1" x14ac:dyDescent="0.3">
      <c r="A181" s="22">
        <v>65</v>
      </c>
      <c r="B181" s="33"/>
      <c r="C181" s="22" t="s">
        <v>194</v>
      </c>
      <c r="D181" s="33"/>
      <c r="E181" s="88">
        <v>0</v>
      </c>
      <c r="F181" s="33"/>
      <c r="G181" s="84">
        <f>(E181/$AR181)</f>
        <v>0</v>
      </c>
      <c r="H181" s="33"/>
      <c r="I181" s="84">
        <f>IF(G$219,G181/G$219*100,0)</f>
        <v>0</v>
      </c>
      <c r="J181" s="88"/>
      <c r="K181" s="88">
        <v>2949917</v>
      </c>
      <c r="L181" s="33"/>
      <c r="M181" s="84">
        <f>(K181/$AR181)</f>
        <v>188.38476275624242</v>
      </c>
      <c r="N181" s="33"/>
      <c r="O181" s="84">
        <f>IF(M$219,M181/M$219*100,0)</f>
        <v>277.59583003178881</v>
      </c>
      <c r="P181" s="33"/>
      <c r="Q181" s="88">
        <v>325903</v>
      </c>
      <c r="R181" s="33"/>
      <c r="S181" s="84">
        <f>(Q181/$AR181)</f>
        <v>20.812503991314898</v>
      </c>
      <c r="T181" s="33"/>
      <c r="U181" s="84">
        <f>IF(S$219,S181/S$219*100,0)</f>
        <v>45.781121940936892</v>
      </c>
      <c r="V181" s="33"/>
      <c r="W181" s="88">
        <f>(E181+K181+Q181)</f>
        <v>3275820</v>
      </c>
      <c r="X181" s="33"/>
      <c r="Y181" s="33"/>
      <c r="Z181" s="88">
        <v>7264</v>
      </c>
      <c r="AA181" s="33"/>
      <c r="AB181" s="89">
        <f>IF($W181,Z181/$W181*100,0)</f>
        <v>0.22174600558028221</v>
      </c>
      <c r="AC181" s="33"/>
      <c r="AD181" s="88">
        <v>0</v>
      </c>
      <c r="AE181" s="33"/>
      <c r="AF181" s="89">
        <f>IF($W181,AD181/$W181*100,0)</f>
        <v>0</v>
      </c>
      <c r="AG181" s="33"/>
      <c r="AH181" s="88">
        <v>0</v>
      </c>
      <c r="AI181" s="33"/>
      <c r="AJ181" s="89">
        <f>IF($W181,AH181/$W181*100,0)</f>
        <v>0</v>
      </c>
      <c r="AK181" s="33"/>
      <c r="AL181" s="88">
        <v>536065</v>
      </c>
      <c r="AM181" s="33"/>
      <c r="AN181" s="88">
        <v>4362941.72</v>
      </c>
      <c r="AO181" s="33"/>
      <c r="AP181" s="22">
        <v>65</v>
      </c>
      <c r="AQ181" s="33"/>
      <c r="AR181" s="88">
        <v>15659</v>
      </c>
    </row>
    <row r="182" spans="1:44" ht="8.85" customHeight="1" x14ac:dyDescent="0.3">
      <c r="A182" s="41"/>
      <c r="B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41"/>
      <c r="AQ182" s="33"/>
      <c r="AR182" s="33"/>
    </row>
    <row r="183" spans="1:44" ht="8.85" customHeight="1" x14ac:dyDescent="0.3">
      <c r="A183" s="22">
        <v>66</v>
      </c>
      <c r="B183" s="33"/>
      <c r="C183" s="22" t="s">
        <v>195</v>
      </c>
      <c r="D183" s="33"/>
      <c r="E183" s="88">
        <v>0</v>
      </c>
      <c r="F183" s="33"/>
      <c r="G183" s="84">
        <f>(E183/$AR183)</f>
        <v>0</v>
      </c>
      <c r="H183" s="33"/>
      <c r="I183" s="84">
        <f>IF(G$219,G183/G$219*100,0)</f>
        <v>0</v>
      </c>
      <c r="J183" s="88"/>
      <c r="K183" s="88">
        <v>3010461</v>
      </c>
      <c r="L183" s="33"/>
      <c r="M183" s="84">
        <f>(K183/$AR183)</f>
        <v>84.606289697037823</v>
      </c>
      <c r="N183" s="33"/>
      <c r="O183" s="84">
        <f>IF(M$219,M183/M$219*100,0)</f>
        <v>124.67225517994258</v>
      </c>
      <c r="P183" s="33"/>
      <c r="Q183" s="88">
        <v>1152632</v>
      </c>
      <c r="R183" s="33"/>
      <c r="S183" s="84">
        <f>(Q183/$AR183)</f>
        <v>32.393682198864596</v>
      </c>
      <c r="T183" s="33"/>
      <c r="U183" s="84">
        <f>IF(S$219,S183/S$219*100,0)</f>
        <v>71.256160021929304</v>
      </c>
      <c r="V183" s="33"/>
      <c r="W183" s="88">
        <f>(E183+K183+Q183)</f>
        <v>4163093</v>
      </c>
      <c r="X183" s="33"/>
      <c r="Y183" s="33"/>
      <c r="Z183" s="88">
        <v>9259</v>
      </c>
      <c r="AA183" s="33"/>
      <c r="AB183" s="89">
        <f>IF($W183,Z183/$W183*100,0)</f>
        <v>0.2224067538246203</v>
      </c>
      <c r="AC183" s="33"/>
      <c r="AD183" s="88">
        <v>0</v>
      </c>
      <c r="AE183" s="33"/>
      <c r="AF183" s="89">
        <f>IF($W183,AD183/$W183*100,0)</f>
        <v>0</v>
      </c>
      <c r="AG183" s="33"/>
      <c r="AH183" s="88">
        <v>0</v>
      </c>
      <c r="AI183" s="33"/>
      <c r="AJ183" s="89">
        <f>IF($W183,AH183/$W183*100,0)</f>
        <v>0</v>
      </c>
      <c r="AK183" s="33"/>
      <c r="AL183" s="88">
        <v>507884</v>
      </c>
      <c r="AM183" s="33"/>
      <c r="AN183" s="88">
        <v>4607883.6900000004</v>
      </c>
      <c r="AO183" s="33"/>
      <c r="AP183" s="22">
        <v>66</v>
      </c>
      <c r="AQ183" s="33"/>
      <c r="AR183" s="88">
        <v>35582</v>
      </c>
    </row>
    <row r="184" spans="1:44" ht="8.85" customHeight="1" x14ac:dyDescent="0.3">
      <c r="A184" s="22">
        <v>67</v>
      </c>
      <c r="B184" s="33"/>
      <c r="C184" s="22" t="s">
        <v>196</v>
      </c>
      <c r="D184" s="33"/>
      <c r="E184" s="88">
        <v>0</v>
      </c>
      <c r="F184" s="33"/>
      <c r="G184" s="84">
        <f>(E184/$AR184)</f>
        <v>0</v>
      </c>
      <c r="H184" s="33"/>
      <c r="I184" s="84">
        <f>IF(G$219,G184/G$219*100,0)</f>
        <v>0</v>
      </c>
      <c r="J184" s="88"/>
      <c r="K184" s="88">
        <v>1736890</v>
      </c>
      <c r="L184" s="33"/>
      <c r="M184" s="84">
        <f>(K184/$AR184)</f>
        <v>72.877522762556126</v>
      </c>
      <c r="N184" s="33"/>
      <c r="O184" s="84">
        <f>IF(M$219,M184/M$219*100,0)</f>
        <v>107.38923958573704</v>
      </c>
      <c r="P184" s="33"/>
      <c r="Q184" s="88">
        <v>394567</v>
      </c>
      <c r="R184" s="33"/>
      <c r="S184" s="84">
        <f>(Q184/$AR184)</f>
        <v>16.555490286577434</v>
      </c>
      <c r="T184" s="33"/>
      <c r="U184" s="84">
        <f>IF(S$219,S184/S$219*100,0)</f>
        <v>36.416998162166507</v>
      </c>
      <c r="V184" s="33"/>
      <c r="W184" s="88">
        <f>(E184+K184+Q184)</f>
        <v>2131457</v>
      </c>
      <c r="X184" s="33"/>
      <c r="Y184" s="33"/>
      <c r="Z184" s="88">
        <v>12289</v>
      </c>
      <c r="AA184" s="33"/>
      <c r="AB184" s="89">
        <f>IF($W184,Z184/$W184*100,0)</f>
        <v>0.57655397223589311</v>
      </c>
      <c r="AC184" s="33"/>
      <c r="AD184" s="88">
        <v>0</v>
      </c>
      <c r="AE184" s="33"/>
      <c r="AF184" s="89">
        <f>IF($W184,AD184/$W184*100,0)</f>
        <v>0</v>
      </c>
      <c r="AG184" s="33"/>
      <c r="AH184" s="88">
        <v>0</v>
      </c>
      <c r="AI184" s="33"/>
      <c r="AJ184" s="89">
        <f>IF($W184,AH184/$W184*100,0)</f>
        <v>0</v>
      </c>
      <c r="AK184" s="33"/>
      <c r="AL184" s="88">
        <v>1713847</v>
      </c>
      <c r="AM184" s="33"/>
      <c r="AN184" s="88">
        <v>3426564.51</v>
      </c>
      <c r="AO184" s="33"/>
      <c r="AP184" s="22">
        <v>67</v>
      </c>
      <c r="AQ184" s="33"/>
      <c r="AR184" s="88">
        <v>23833</v>
      </c>
    </row>
    <row r="185" spans="1:44" ht="8.85" customHeight="1" x14ac:dyDescent="0.3">
      <c r="A185" s="22">
        <v>68</v>
      </c>
      <c r="B185" s="33"/>
      <c r="C185" s="22" t="s">
        <v>197</v>
      </c>
      <c r="D185" s="33"/>
      <c r="E185" s="88">
        <v>0</v>
      </c>
      <c r="F185" s="33"/>
      <c r="G185" s="84">
        <f>(E185/$AR185)</f>
        <v>0</v>
      </c>
      <c r="H185" s="33"/>
      <c r="I185" s="84">
        <f>IF(G$219,G185/G$219*100,0)</f>
        <v>0</v>
      </c>
      <c r="J185" s="88"/>
      <c r="K185" s="88">
        <v>676116</v>
      </c>
      <c r="L185" s="33"/>
      <c r="M185" s="84">
        <f>(K185/$AR185)</f>
        <v>38.005396290050591</v>
      </c>
      <c r="N185" s="33"/>
      <c r="O185" s="84">
        <f>IF(M$219,M185/M$219*100,0)</f>
        <v>56.003146828147941</v>
      </c>
      <c r="P185" s="33"/>
      <c r="Q185" s="88">
        <v>836312</v>
      </c>
      <c r="R185" s="33"/>
      <c r="S185" s="84">
        <f>(Q185/$AR185)</f>
        <v>47.010230466554241</v>
      </c>
      <c r="T185" s="33"/>
      <c r="U185" s="84">
        <f>IF(S$219,S185/S$219*100,0)</f>
        <v>103.40808075563497</v>
      </c>
      <c r="V185" s="33"/>
      <c r="W185" s="88">
        <f>(E185+K185+Q185)</f>
        <v>1512428</v>
      </c>
      <c r="X185" s="33"/>
      <c r="Y185" s="33"/>
      <c r="Z185" s="88">
        <v>8475</v>
      </c>
      <c r="AA185" s="33"/>
      <c r="AB185" s="89">
        <f>IF($W185,Z185/$W185*100,0)</f>
        <v>0.56035725337007769</v>
      </c>
      <c r="AC185" s="33"/>
      <c r="AD185" s="88">
        <v>0</v>
      </c>
      <c r="AE185" s="33"/>
      <c r="AF185" s="89">
        <f>IF($W185,AD185/$W185*100,0)</f>
        <v>0</v>
      </c>
      <c r="AG185" s="33"/>
      <c r="AH185" s="88">
        <v>0</v>
      </c>
      <c r="AI185" s="33"/>
      <c r="AJ185" s="89">
        <f>IF($W185,AH185/$W185*100,0)</f>
        <v>0</v>
      </c>
      <c r="AK185" s="33"/>
      <c r="AL185" s="88">
        <v>263298</v>
      </c>
      <c r="AM185" s="33"/>
      <c r="AN185" s="88">
        <v>6246459.2400000012</v>
      </c>
      <c r="AO185" s="33"/>
      <c r="AP185" s="22">
        <v>68</v>
      </c>
      <c r="AQ185" s="33"/>
      <c r="AR185" s="88">
        <v>17790</v>
      </c>
    </row>
    <row r="186" spans="1:44" ht="8.85" customHeight="1" x14ac:dyDescent="0.3">
      <c r="A186" s="22">
        <v>69</v>
      </c>
      <c r="B186" s="33"/>
      <c r="C186" s="22" t="s">
        <v>198</v>
      </c>
      <c r="D186" s="33"/>
      <c r="E186" s="88">
        <v>0</v>
      </c>
      <c r="F186" s="33"/>
      <c r="G186" s="84">
        <f>(E186/$AR186)</f>
        <v>0</v>
      </c>
      <c r="H186" s="33"/>
      <c r="I186" s="84">
        <f>IF(G$219,G186/G$219*100,0)</f>
        <v>0</v>
      </c>
      <c r="J186" s="88"/>
      <c r="K186" s="88">
        <v>3249892</v>
      </c>
      <c r="L186" s="33"/>
      <c r="M186" s="84">
        <f>(K186/$AR186)</f>
        <v>52.723750811161587</v>
      </c>
      <c r="N186" s="33"/>
      <c r="O186" s="84">
        <f>IF(M$219,M186/M$219*100,0)</f>
        <v>77.691492425804569</v>
      </c>
      <c r="P186" s="33"/>
      <c r="Q186" s="88">
        <v>1085493</v>
      </c>
      <c r="R186" s="33"/>
      <c r="S186" s="84">
        <f>(Q186/$AR186)</f>
        <v>17.610204412719014</v>
      </c>
      <c r="T186" s="33"/>
      <c r="U186" s="84">
        <f>IF(S$219,S186/S$219*100,0)</f>
        <v>38.737045574138953</v>
      </c>
      <c r="V186" s="33"/>
      <c r="W186" s="88">
        <f>(E186+K186+Q186)</f>
        <v>4335385</v>
      </c>
      <c r="X186" s="33"/>
      <c r="Y186" s="33"/>
      <c r="Z186" s="88">
        <v>12701</v>
      </c>
      <c r="AA186" s="33"/>
      <c r="AB186" s="89">
        <f>IF($W186,Z186/$W186*100,0)</f>
        <v>0.29296129409498811</v>
      </c>
      <c r="AC186" s="33"/>
      <c r="AD186" s="88">
        <v>0</v>
      </c>
      <c r="AE186" s="33"/>
      <c r="AF186" s="89">
        <f>IF($W186,AD186/$W186*100,0)</f>
        <v>0</v>
      </c>
      <c r="AG186" s="33"/>
      <c r="AH186" s="88">
        <v>0</v>
      </c>
      <c r="AI186" s="33"/>
      <c r="AJ186" s="89">
        <f>IF($W186,AH186/$W186*100,0)</f>
        <v>0</v>
      </c>
      <c r="AK186" s="33"/>
      <c r="AL186" s="88">
        <v>5120232</v>
      </c>
      <c r="AM186" s="33"/>
      <c r="AN186" s="88">
        <v>28010339.990000002</v>
      </c>
      <c r="AO186" s="33"/>
      <c r="AP186" s="22">
        <v>69</v>
      </c>
      <c r="AQ186" s="33"/>
      <c r="AR186" s="88">
        <v>61640</v>
      </c>
    </row>
    <row r="187" spans="1:44" ht="8.85" customHeight="1" x14ac:dyDescent="0.3">
      <c r="A187" s="22">
        <v>70</v>
      </c>
      <c r="B187" s="33"/>
      <c r="C187" s="22" t="s">
        <v>199</v>
      </c>
      <c r="D187" s="33"/>
      <c r="E187" s="88">
        <v>0</v>
      </c>
      <c r="F187" s="33"/>
      <c r="G187" s="84">
        <f>(E187/$AR187)</f>
        <v>0</v>
      </c>
      <c r="H187" s="33"/>
      <c r="I187" s="84">
        <f>IF(G$219,G187/G$219*100,0)</f>
        <v>0</v>
      </c>
      <c r="J187" s="88"/>
      <c r="K187" s="88">
        <v>525544</v>
      </c>
      <c r="L187" s="33"/>
      <c r="M187" s="84">
        <f>(K187/$AR187)</f>
        <v>17.800569028586914</v>
      </c>
      <c r="N187" s="33"/>
      <c r="O187" s="84">
        <f>IF(M$219,M187/M$219*100,0)</f>
        <v>26.23016671960109</v>
      </c>
      <c r="P187" s="33"/>
      <c r="Q187" s="88">
        <v>1731877</v>
      </c>
      <c r="R187" s="33"/>
      <c r="S187" s="84">
        <f>(Q187/$AR187)</f>
        <v>58.659971548570653</v>
      </c>
      <c r="T187" s="33"/>
      <c r="U187" s="84">
        <f>IF(S$219,S187/S$219*100,0)</f>
        <v>129.03393612021284</v>
      </c>
      <c r="V187" s="33"/>
      <c r="W187" s="88">
        <f>(E187+K187+Q187)</f>
        <v>2257421</v>
      </c>
      <c r="X187" s="33"/>
      <c r="Y187" s="33"/>
      <c r="Z187" s="88">
        <v>7852</v>
      </c>
      <c r="AA187" s="33"/>
      <c r="AB187" s="89">
        <f>IF($W187,Z187/$W187*100,0)</f>
        <v>0.34783055531068419</v>
      </c>
      <c r="AC187" s="33"/>
      <c r="AD187" s="88">
        <v>0</v>
      </c>
      <c r="AE187" s="33"/>
      <c r="AF187" s="89">
        <f>IF($W187,AD187/$W187*100,0)</f>
        <v>0</v>
      </c>
      <c r="AG187" s="33"/>
      <c r="AH187" s="88">
        <v>0</v>
      </c>
      <c r="AI187" s="33"/>
      <c r="AJ187" s="89">
        <f>IF($W187,AH187/$W187*100,0)</f>
        <v>0</v>
      </c>
      <c r="AK187" s="33"/>
      <c r="AL187" s="88">
        <v>100090</v>
      </c>
      <c r="AM187" s="33"/>
      <c r="AN187" s="88">
        <v>2727170.9599999995</v>
      </c>
      <c r="AO187" s="33"/>
      <c r="AP187" s="22">
        <v>70</v>
      </c>
      <c r="AQ187" s="33"/>
      <c r="AR187" s="88">
        <v>29524</v>
      </c>
    </row>
    <row r="188" spans="1:44" ht="8.85" customHeight="1" x14ac:dyDescent="0.3">
      <c r="A188" s="41"/>
      <c r="B188" s="33"/>
      <c r="D188" s="33"/>
      <c r="E188" s="33"/>
      <c r="F188" s="33"/>
      <c r="G188" s="33"/>
      <c r="H188" s="33"/>
      <c r="I188" s="33"/>
      <c r="J188" s="39"/>
      <c r="K188" s="33"/>
      <c r="L188" s="33"/>
      <c r="M188" s="33"/>
      <c r="N188" s="33"/>
      <c r="O188" s="33"/>
      <c r="P188" s="33"/>
      <c r="Q188" s="33"/>
      <c r="R188" s="33"/>
      <c r="S188" s="33"/>
      <c r="T188" s="33"/>
      <c r="U188" s="33"/>
      <c r="V188" s="33"/>
      <c r="W188" s="39"/>
      <c r="X188" s="33"/>
      <c r="Y188" s="33"/>
      <c r="Z188" s="33"/>
      <c r="AA188" s="33"/>
      <c r="AB188" s="33"/>
      <c r="AC188" s="33"/>
      <c r="AD188" s="33"/>
      <c r="AE188" s="33"/>
      <c r="AF188" s="33"/>
      <c r="AG188" s="33"/>
      <c r="AH188" s="33"/>
      <c r="AI188" s="33"/>
      <c r="AJ188" s="33"/>
      <c r="AK188" s="33"/>
      <c r="AL188" s="33"/>
      <c r="AM188" s="33"/>
      <c r="AN188" s="33"/>
      <c r="AO188" s="33"/>
      <c r="AP188" s="41"/>
      <c r="AQ188" s="33"/>
      <c r="AR188" s="39"/>
    </row>
    <row r="189" spans="1:44" ht="8.85" customHeight="1" x14ac:dyDescent="0.3">
      <c r="A189" s="22">
        <v>71</v>
      </c>
      <c r="B189" s="33"/>
      <c r="C189" s="22" t="s">
        <v>200</v>
      </c>
      <c r="D189" s="33"/>
      <c r="E189" s="88">
        <v>0</v>
      </c>
      <c r="F189" s="33"/>
      <c r="G189" s="84">
        <f>(E189/$AR189)</f>
        <v>0</v>
      </c>
      <c r="H189" s="33"/>
      <c r="I189" s="84">
        <f>IF(G$219,G189/G$219*100,0)</f>
        <v>0</v>
      </c>
      <c r="J189" s="88"/>
      <c r="K189" s="88">
        <v>1173888</v>
      </c>
      <c r="L189" s="33"/>
      <c r="M189" s="84">
        <f>(K189/$AR189)</f>
        <v>50.491978149597834</v>
      </c>
      <c r="N189" s="33"/>
      <c r="O189" s="84">
        <f>IF(M$219,M189/M$219*100,0)</f>
        <v>74.402846489876751</v>
      </c>
      <c r="P189" s="33"/>
      <c r="Q189" s="88">
        <v>763086</v>
      </c>
      <c r="R189" s="33"/>
      <c r="S189" s="84">
        <f>(Q189/$AR189)</f>
        <v>32.822314938276918</v>
      </c>
      <c r="T189" s="33"/>
      <c r="U189" s="84">
        <f>IF(S$219,S189/S$219*100,0)</f>
        <v>72.19902051190698</v>
      </c>
      <c r="V189" s="33"/>
      <c r="W189" s="88">
        <f>(E189+K189+Q189)</f>
        <v>1936974</v>
      </c>
      <c r="X189" s="33"/>
      <c r="Y189" s="33"/>
      <c r="Z189" s="88">
        <v>7310</v>
      </c>
      <c r="AA189" s="33"/>
      <c r="AB189" s="89">
        <f>IF($W189,Z189/$W189*100,0)</f>
        <v>0.3773927786330637</v>
      </c>
      <c r="AC189" s="33"/>
      <c r="AD189" s="88">
        <v>0</v>
      </c>
      <c r="AE189" s="33"/>
      <c r="AF189" s="89">
        <f>IF($W189,AD189/$W189*100,0)</f>
        <v>0</v>
      </c>
      <c r="AG189" s="33"/>
      <c r="AH189" s="88">
        <v>0</v>
      </c>
      <c r="AI189" s="33"/>
      <c r="AJ189" s="89">
        <f>IF($W189,AH189/$W189*100,0)</f>
        <v>0</v>
      </c>
      <c r="AK189" s="33"/>
      <c r="AL189" s="88">
        <v>729047</v>
      </c>
      <c r="AM189" s="33"/>
      <c r="AN189" s="88">
        <v>4433719.2299999995</v>
      </c>
      <c r="AO189" s="33"/>
      <c r="AP189" s="22">
        <v>71</v>
      </c>
      <c r="AQ189" s="33"/>
      <c r="AR189" s="88">
        <v>23249</v>
      </c>
    </row>
    <row r="190" spans="1:44" ht="8.85" customHeight="1" x14ac:dyDescent="0.3">
      <c r="A190" s="22">
        <v>72</v>
      </c>
      <c r="B190" s="33"/>
      <c r="C190" s="22" t="s">
        <v>201</v>
      </c>
      <c r="D190" s="33"/>
      <c r="E190" s="88">
        <v>0</v>
      </c>
      <c r="F190" s="33"/>
      <c r="G190" s="84">
        <f>(E190/$AR190)</f>
        <v>0</v>
      </c>
      <c r="H190" s="33"/>
      <c r="I190" s="84">
        <f>IF(G$219,G190/G$219*100,0)</f>
        <v>0</v>
      </c>
      <c r="J190" s="88"/>
      <c r="K190" s="88">
        <v>53595</v>
      </c>
      <c r="L190" s="33"/>
      <c r="M190" s="84">
        <f>(K190/$AR190)</f>
        <v>1.4402612060625604</v>
      </c>
      <c r="N190" s="33"/>
      <c r="O190" s="84">
        <f>IF(M$219,M190/M$219*100,0)</f>
        <v>2.1223080843159825</v>
      </c>
      <c r="P190" s="33"/>
      <c r="Q190" s="88">
        <v>2957384</v>
      </c>
      <c r="R190" s="33"/>
      <c r="S190" s="84">
        <f>(Q190/$AR190)</f>
        <v>79.473933139847361</v>
      </c>
      <c r="T190" s="33"/>
      <c r="U190" s="84">
        <f>IF(S$219,S190/S$219*100,0)</f>
        <v>174.81826433376455</v>
      </c>
      <c r="V190" s="33"/>
      <c r="W190" s="88">
        <f>(E190+K190+Q190)</f>
        <v>3010979</v>
      </c>
      <c r="X190" s="33"/>
      <c r="Y190" s="33"/>
      <c r="Z190" s="88">
        <v>9321</v>
      </c>
      <c r="AA190" s="33"/>
      <c r="AB190" s="89">
        <f>IF($W190,Z190/$W190*100,0)</f>
        <v>0.30956708764823665</v>
      </c>
      <c r="AC190" s="33"/>
      <c r="AD190" s="88">
        <v>0</v>
      </c>
      <c r="AE190" s="33"/>
      <c r="AF190" s="89">
        <f>IF($W190,AD190/$W190*100,0)</f>
        <v>0</v>
      </c>
      <c r="AG190" s="33"/>
      <c r="AH190" s="88">
        <v>0</v>
      </c>
      <c r="AI190" s="33"/>
      <c r="AJ190" s="89">
        <f>IF($W190,AH190/$W190*100,0)</f>
        <v>0</v>
      </c>
      <c r="AK190" s="33"/>
      <c r="AL190" s="88">
        <v>481551</v>
      </c>
      <c r="AM190" s="33"/>
      <c r="AN190" s="88">
        <v>6966758.6299999999</v>
      </c>
      <c r="AO190" s="33"/>
      <c r="AP190" s="22">
        <v>72</v>
      </c>
      <c r="AQ190" s="33"/>
      <c r="AR190" s="88">
        <v>37212</v>
      </c>
    </row>
    <row r="191" spans="1:44" ht="8.85" customHeight="1" x14ac:dyDescent="0.3">
      <c r="A191" s="22">
        <v>73</v>
      </c>
      <c r="B191" s="33"/>
      <c r="C191" s="22" t="s">
        <v>202</v>
      </c>
      <c r="D191" s="33"/>
      <c r="E191" s="88">
        <v>2995000</v>
      </c>
      <c r="F191" s="33"/>
      <c r="G191" s="84">
        <f>(E191/$AR191)</f>
        <v>6.4680398923649056</v>
      </c>
      <c r="H191" s="33"/>
      <c r="I191" s="84">
        <f>IF(G$219,G191/G$219*100,0)</f>
        <v>18.526718153982806</v>
      </c>
      <c r="J191" s="88"/>
      <c r="K191" s="88">
        <v>17411000</v>
      </c>
      <c r="L191" s="33"/>
      <c r="M191" s="84">
        <f>(K191/$AR191)</f>
        <v>37.60101588179144</v>
      </c>
      <c r="N191" s="33"/>
      <c r="O191" s="84">
        <f>IF(M$219,M191/M$219*100,0)</f>
        <v>55.407268937405043</v>
      </c>
      <c r="P191" s="33"/>
      <c r="Q191" s="88">
        <v>27244000</v>
      </c>
      <c r="R191" s="33"/>
      <c r="S191" s="84">
        <f>(Q191/$AR191)</f>
        <v>58.836487087675955</v>
      </c>
      <c r="T191" s="33"/>
      <c r="U191" s="84">
        <f>IF(S$219,S191/S$219*100,0)</f>
        <v>129.42221613801476</v>
      </c>
      <c r="V191" s="33"/>
      <c r="W191" s="88">
        <f>(E191+K191+Q191)</f>
        <v>47650000</v>
      </c>
      <c r="X191" s="33"/>
      <c r="Y191" s="33"/>
      <c r="Z191" s="88">
        <v>360000</v>
      </c>
      <c r="AA191" s="33"/>
      <c r="AB191" s="89">
        <f>IF($W191,Z191/$W191*100,0)</f>
        <v>0.75550891920251839</v>
      </c>
      <c r="AC191" s="33"/>
      <c r="AD191" s="88">
        <v>0</v>
      </c>
      <c r="AE191" s="33"/>
      <c r="AF191" s="89">
        <f>IF($W191,AD191/$W191*100,0)</f>
        <v>0</v>
      </c>
      <c r="AG191" s="33"/>
      <c r="AH191" s="88">
        <v>1478000</v>
      </c>
      <c r="AI191" s="33"/>
      <c r="AJ191" s="89">
        <f>IF($W191,AH191/$W191*100,0)</f>
        <v>3.1017838405036726</v>
      </c>
      <c r="AK191" s="33"/>
      <c r="AL191" s="88">
        <v>20525000</v>
      </c>
      <c r="AM191" s="33"/>
      <c r="AN191" s="88">
        <v>35374267.869999997</v>
      </c>
      <c r="AO191" s="33"/>
      <c r="AP191" s="22">
        <v>73</v>
      </c>
      <c r="AQ191" s="33"/>
      <c r="AR191" s="88">
        <v>463046</v>
      </c>
    </row>
    <row r="192" spans="1:44" ht="8.85" customHeight="1" x14ac:dyDescent="0.3">
      <c r="A192" s="22">
        <v>74</v>
      </c>
      <c r="B192" s="33"/>
      <c r="C192" s="22" t="s">
        <v>203</v>
      </c>
      <c r="D192" s="33"/>
      <c r="E192" s="88">
        <v>0</v>
      </c>
      <c r="F192" s="33"/>
      <c r="G192" s="84">
        <f>(E192/$AR192)</f>
        <v>0</v>
      </c>
      <c r="H192" s="33"/>
      <c r="I192" s="84">
        <f>IF(G$219,G192/G$219*100,0)</f>
        <v>0</v>
      </c>
      <c r="J192" s="88"/>
      <c r="K192" s="88">
        <v>4666765</v>
      </c>
      <c r="L192" s="33"/>
      <c r="M192" s="84">
        <f>(K192/$AR192)</f>
        <v>136.52297925869584</v>
      </c>
      <c r="N192" s="33"/>
      <c r="O192" s="84">
        <f>IF(M$219,M192/M$219*100,0)</f>
        <v>201.1744962344336</v>
      </c>
      <c r="P192" s="33"/>
      <c r="Q192" s="88">
        <v>1320877</v>
      </c>
      <c r="R192" s="33"/>
      <c r="S192" s="84">
        <f>(Q192/$AR192)</f>
        <v>38.641342187637129</v>
      </c>
      <c r="T192" s="33"/>
      <c r="U192" s="84">
        <f>IF(S$219,S192/S$219*100,0)</f>
        <v>84.999094745731227</v>
      </c>
      <c r="V192" s="33"/>
      <c r="W192" s="88">
        <f>(E192+K192+Q192)</f>
        <v>5987642</v>
      </c>
      <c r="X192" s="33"/>
      <c r="Y192" s="33"/>
      <c r="Z192" s="88">
        <v>12407</v>
      </c>
      <c r="AA192" s="33"/>
      <c r="AB192" s="89">
        <f>IF($W192,Z192/$W192*100,0)</f>
        <v>0.20721011710452963</v>
      </c>
      <c r="AC192" s="33"/>
      <c r="AD192" s="88">
        <v>0</v>
      </c>
      <c r="AE192" s="33"/>
      <c r="AF192" s="89">
        <f>IF($W192,AD192/$W192*100,0)</f>
        <v>0</v>
      </c>
      <c r="AG192" s="33"/>
      <c r="AH192" s="88">
        <v>0</v>
      </c>
      <c r="AI192" s="33"/>
      <c r="AJ192" s="89">
        <f>IF($W192,AH192/$W192*100,0)</f>
        <v>0</v>
      </c>
      <c r="AK192" s="33"/>
      <c r="AL192" s="88">
        <v>4401887</v>
      </c>
      <c r="AM192" s="33"/>
      <c r="AN192" s="88">
        <v>4539172.0999999996</v>
      </c>
      <c r="AO192" s="33"/>
      <c r="AP192" s="22">
        <v>74</v>
      </c>
      <c r="AQ192" s="33"/>
      <c r="AR192" s="88">
        <v>34183</v>
      </c>
    </row>
    <row r="193" spans="1:44" ht="8.85" customHeight="1" x14ac:dyDescent="0.3">
      <c r="A193" s="22">
        <v>75</v>
      </c>
      <c r="B193" s="33"/>
      <c r="C193" s="22" t="s">
        <v>204</v>
      </c>
      <c r="D193" s="33"/>
      <c r="E193" s="88">
        <v>0</v>
      </c>
      <c r="F193" s="33"/>
      <c r="G193" s="84">
        <f>(E193/$AR193)</f>
        <v>0</v>
      </c>
      <c r="H193" s="33"/>
      <c r="I193" s="84">
        <f>IF(G$219,G193/G$219*100,0)</f>
        <v>0</v>
      </c>
      <c r="J193" s="88"/>
      <c r="K193" s="88">
        <v>882730</v>
      </c>
      <c r="L193" s="33"/>
      <c r="M193" s="84">
        <f>(K193/$AR193)</f>
        <v>122.27870896246017</v>
      </c>
      <c r="N193" s="33"/>
      <c r="O193" s="84">
        <f>IF(M$219,M193/M$219*100,0)</f>
        <v>180.18474112776872</v>
      </c>
      <c r="P193" s="33"/>
      <c r="Q193" s="88">
        <v>300458</v>
      </c>
      <c r="R193" s="33"/>
      <c r="S193" s="84">
        <f>(Q193/$AR193)</f>
        <v>41.620446045158609</v>
      </c>
      <c r="T193" s="33"/>
      <c r="U193" s="84">
        <f>IF(S$219,S193/S$219*100,0)</f>
        <v>91.552209019382346</v>
      </c>
      <c r="V193" s="33"/>
      <c r="W193" s="88">
        <f>(E193+K193+Q193)</f>
        <v>1183188</v>
      </c>
      <c r="X193" s="33"/>
      <c r="Y193" s="33"/>
      <c r="Z193" s="88">
        <v>0</v>
      </c>
      <c r="AA193" s="33"/>
      <c r="AB193" s="89">
        <f>IF($W193,Z193/$W193*100,0)</f>
        <v>0</v>
      </c>
      <c r="AC193" s="33"/>
      <c r="AD193" s="88">
        <v>0</v>
      </c>
      <c r="AE193" s="33"/>
      <c r="AF193" s="89">
        <f>IF($W193,AD193/$W193*100,0)</f>
        <v>0</v>
      </c>
      <c r="AG193" s="33"/>
      <c r="AH193" s="88">
        <v>0</v>
      </c>
      <c r="AI193" s="33"/>
      <c r="AJ193" s="89">
        <f>IF($W193,AH193/$W193*100,0)</f>
        <v>0</v>
      </c>
      <c r="AK193" s="33"/>
      <c r="AL193" s="88">
        <v>11569</v>
      </c>
      <c r="AM193" s="33"/>
      <c r="AN193" s="88">
        <v>3739676.27</v>
      </c>
      <c r="AO193" s="33"/>
      <c r="AP193" s="22">
        <v>75</v>
      </c>
      <c r="AQ193" s="33"/>
      <c r="AR193" s="88">
        <v>7219</v>
      </c>
    </row>
    <row r="194" spans="1:44" ht="8.85" customHeight="1" x14ac:dyDescent="0.3">
      <c r="A194" s="41"/>
      <c r="B194" s="33"/>
      <c r="D194" s="33"/>
      <c r="E194" s="33"/>
      <c r="F194" s="33"/>
      <c r="G194" s="33"/>
      <c r="H194" s="33"/>
      <c r="I194" s="33"/>
      <c r="J194" s="39"/>
      <c r="K194" s="33"/>
      <c r="L194" s="33"/>
      <c r="M194" s="33"/>
      <c r="N194" s="33"/>
      <c r="O194" s="33"/>
      <c r="P194" s="33"/>
      <c r="Q194" s="33"/>
      <c r="R194" s="33"/>
      <c r="S194" s="33"/>
      <c r="T194" s="33"/>
      <c r="U194" s="33"/>
      <c r="V194" s="33"/>
      <c r="W194" s="39"/>
      <c r="X194" s="33"/>
      <c r="Y194" s="33"/>
      <c r="Z194" s="33"/>
      <c r="AA194" s="33"/>
      <c r="AB194" s="33"/>
      <c r="AC194" s="33"/>
      <c r="AD194" s="33"/>
      <c r="AE194" s="33"/>
      <c r="AF194" s="33"/>
      <c r="AG194" s="33"/>
      <c r="AH194" s="33"/>
      <c r="AI194" s="33"/>
      <c r="AJ194" s="33"/>
      <c r="AK194" s="33"/>
      <c r="AL194" s="33"/>
      <c r="AM194" s="33"/>
      <c r="AN194" s="33"/>
      <c r="AO194" s="33"/>
      <c r="AP194" s="41"/>
      <c r="AQ194" s="33"/>
      <c r="AR194" s="39"/>
    </row>
    <row r="195" spans="1:44" ht="8.85" customHeight="1" x14ac:dyDescent="0.3">
      <c r="A195" s="22">
        <v>76</v>
      </c>
      <c r="B195" s="33"/>
      <c r="C195" s="22" t="s">
        <v>121</v>
      </c>
      <c r="D195" s="33"/>
      <c r="E195" s="88">
        <v>2654</v>
      </c>
      <c r="F195" s="33"/>
      <c r="G195" s="84">
        <f>(E195/$AR195)</f>
        <v>0.29021323127392018</v>
      </c>
      <c r="H195" s="33"/>
      <c r="I195" s="84">
        <f>IF(G$219,G195/G$219*100,0)</f>
        <v>0.83127173453512326</v>
      </c>
      <c r="J195" s="88"/>
      <c r="K195" s="88">
        <v>674644</v>
      </c>
      <c r="L195" s="33"/>
      <c r="M195" s="84">
        <f>(K195/$AR195)</f>
        <v>73.771897211591039</v>
      </c>
      <c r="N195" s="33"/>
      <c r="O195" s="84">
        <f>IF(M$219,M195/M$219*100,0)</f>
        <v>108.70715200023695</v>
      </c>
      <c r="P195" s="33"/>
      <c r="Q195" s="88">
        <v>350194</v>
      </c>
      <c r="R195" s="33"/>
      <c r="S195" s="84">
        <f>(Q195/$AR195)</f>
        <v>38.293493712411156</v>
      </c>
      <c r="T195" s="33"/>
      <c r="U195" s="84">
        <f>IF(S$219,S195/S$219*100,0)</f>
        <v>84.233934846281628</v>
      </c>
      <c r="V195" s="33"/>
      <c r="W195" s="88">
        <f>(E195+K195+Q195)</f>
        <v>1027492</v>
      </c>
      <c r="X195" s="33"/>
      <c r="Y195" s="33"/>
      <c r="Z195" s="88">
        <v>1000</v>
      </c>
      <c r="AA195" s="33"/>
      <c r="AB195" s="89">
        <f>IF($W195,Z195/$W195*100,0)</f>
        <v>9.7324358729800331E-2</v>
      </c>
      <c r="AC195" s="33"/>
      <c r="AD195" s="88">
        <v>0</v>
      </c>
      <c r="AE195" s="33"/>
      <c r="AF195" s="89">
        <f>IF($W195,AD195/$W195*100,0)</f>
        <v>0</v>
      </c>
      <c r="AG195" s="33"/>
      <c r="AH195" s="88">
        <v>0</v>
      </c>
      <c r="AI195" s="33"/>
      <c r="AJ195" s="89">
        <f>IF($W195,AH195/$W195*100,0)</f>
        <v>0</v>
      </c>
      <c r="AK195" s="33"/>
      <c r="AL195" s="88">
        <v>0</v>
      </c>
      <c r="AM195" s="33"/>
      <c r="AN195" s="88">
        <v>3312725.37</v>
      </c>
      <c r="AO195" s="33"/>
      <c r="AP195" s="22">
        <v>76</v>
      </c>
      <c r="AQ195" s="33"/>
      <c r="AR195" s="88">
        <v>9145</v>
      </c>
    </row>
    <row r="196" spans="1:44" ht="8.85" customHeight="1" x14ac:dyDescent="0.3">
      <c r="A196" s="22">
        <v>77</v>
      </c>
      <c r="B196" s="33"/>
      <c r="C196" s="22" t="s">
        <v>122</v>
      </c>
      <c r="D196" s="33"/>
      <c r="E196" s="88">
        <v>0</v>
      </c>
      <c r="F196" s="33"/>
      <c r="G196" s="84">
        <f>(E196/$AR196)</f>
        <v>0</v>
      </c>
      <c r="H196" s="33"/>
      <c r="I196" s="84">
        <f>IF(G$219,G196/G$219*100,0)</f>
        <v>0</v>
      </c>
      <c r="J196" s="88"/>
      <c r="K196" s="88">
        <v>8482817</v>
      </c>
      <c r="L196" s="33"/>
      <c r="M196" s="84">
        <f>(K196/$AR196)</f>
        <v>90.558726193526354</v>
      </c>
      <c r="N196" s="33"/>
      <c r="O196" s="84">
        <f>IF(M$219,M196/M$219*100,0)</f>
        <v>133.44351420205524</v>
      </c>
      <c r="P196" s="33"/>
      <c r="Q196" s="88">
        <v>9166319</v>
      </c>
      <c r="R196" s="33"/>
      <c r="S196" s="84">
        <f>(Q196/$AR196)</f>
        <v>97.855485096933975</v>
      </c>
      <c r="T196" s="33"/>
      <c r="U196" s="84">
        <f>IF(S$219,S196/S$219*100,0)</f>
        <v>215.25203779813103</v>
      </c>
      <c r="V196" s="33"/>
      <c r="W196" s="88">
        <f>(E196+K196+Q196)</f>
        <v>17649136</v>
      </c>
      <c r="X196" s="33"/>
      <c r="Y196" s="33"/>
      <c r="Z196" s="88">
        <v>2380</v>
      </c>
      <c r="AA196" s="33"/>
      <c r="AB196" s="89">
        <f>IF($W196,Z196/$W196*100,0)</f>
        <v>1.3485079382922767E-2</v>
      </c>
      <c r="AC196" s="33"/>
      <c r="AD196" s="88">
        <v>0</v>
      </c>
      <c r="AE196" s="33"/>
      <c r="AF196" s="89">
        <f>IF($W196,AD196/$W196*100,0)</f>
        <v>0</v>
      </c>
      <c r="AG196" s="33"/>
      <c r="AH196" s="88">
        <v>0</v>
      </c>
      <c r="AI196" s="33"/>
      <c r="AJ196" s="89">
        <f>IF($W196,AH196/$W196*100,0)</f>
        <v>0</v>
      </c>
      <c r="AK196" s="33"/>
      <c r="AL196" s="88">
        <v>3627648</v>
      </c>
      <c r="AM196" s="33"/>
      <c r="AN196" s="88">
        <v>17241529.090000004</v>
      </c>
      <c r="AO196" s="33"/>
      <c r="AP196" s="22">
        <v>77</v>
      </c>
      <c r="AQ196" s="33"/>
      <c r="AR196" s="88">
        <v>93672</v>
      </c>
    </row>
    <row r="197" spans="1:44" ht="8.85" customHeight="1" x14ac:dyDescent="0.3">
      <c r="A197" s="22">
        <v>78</v>
      </c>
      <c r="B197" s="33"/>
      <c r="C197" s="22" t="s">
        <v>205</v>
      </c>
      <c r="D197" s="33"/>
      <c r="E197" s="88">
        <v>12617</v>
      </c>
      <c r="F197" s="33"/>
      <c r="G197" s="84">
        <f>(E197/$AR197)</f>
        <v>0.55978526110297711</v>
      </c>
      <c r="H197" s="33"/>
      <c r="I197" s="84">
        <f>IF(G$219,G197/G$219*100,0)</f>
        <v>1.6034198817250327</v>
      </c>
      <c r="J197" s="88"/>
      <c r="K197" s="88">
        <v>3903356</v>
      </c>
      <c r="L197" s="33"/>
      <c r="M197" s="84">
        <f>(K197/$AR197)</f>
        <v>173.18230622476597</v>
      </c>
      <c r="N197" s="33"/>
      <c r="O197" s="84">
        <f>IF(M$219,M197/M$219*100,0)</f>
        <v>255.19413215753994</v>
      </c>
      <c r="P197" s="33"/>
      <c r="Q197" s="88">
        <v>808573</v>
      </c>
      <c r="R197" s="33"/>
      <c r="S197" s="84">
        <f>(Q197/$AR197)</f>
        <v>35.874395492257861</v>
      </c>
      <c r="T197" s="33"/>
      <c r="U197" s="84">
        <f>IF(S$219,S197/S$219*100,0)</f>
        <v>78.912661123035377</v>
      </c>
      <c r="V197" s="33"/>
      <c r="W197" s="88">
        <f>(E197+K197+Q197)</f>
        <v>4724546</v>
      </c>
      <c r="X197" s="33"/>
      <c r="Y197" s="33"/>
      <c r="Z197" s="88">
        <v>22741</v>
      </c>
      <c r="AA197" s="33"/>
      <c r="AB197" s="89">
        <f>IF($W197,Z197/$W197*100,0)</f>
        <v>0.48133725441555653</v>
      </c>
      <c r="AC197" s="33"/>
      <c r="AD197" s="88">
        <v>0</v>
      </c>
      <c r="AE197" s="33"/>
      <c r="AF197" s="89">
        <f>IF($W197,AD197/$W197*100,0)</f>
        <v>0</v>
      </c>
      <c r="AG197" s="33"/>
      <c r="AH197" s="88">
        <v>0</v>
      </c>
      <c r="AI197" s="33"/>
      <c r="AJ197" s="89">
        <f>IF($W197,AH197/$W197*100,0)</f>
        <v>0</v>
      </c>
      <c r="AK197" s="33"/>
      <c r="AL197" s="88">
        <v>2432405</v>
      </c>
      <c r="AM197" s="33"/>
      <c r="AN197" s="88">
        <v>7836781.0700000003</v>
      </c>
      <c r="AO197" s="33"/>
      <c r="AP197" s="22">
        <v>78</v>
      </c>
      <c r="AQ197" s="33"/>
      <c r="AR197" s="88">
        <v>22539</v>
      </c>
    </row>
    <row r="198" spans="1:44" ht="8.85" customHeight="1" x14ac:dyDescent="0.3">
      <c r="A198" s="22">
        <v>79</v>
      </c>
      <c r="B198" s="33"/>
      <c r="C198" s="22" t="s">
        <v>206</v>
      </c>
      <c r="D198" s="33"/>
      <c r="E198" s="88">
        <v>4165784</v>
      </c>
      <c r="F198" s="33"/>
      <c r="G198" s="84">
        <f>(E198/$AR198)</f>
        <v>51.1628798113532</v>
      </c>
      <c r="H198" s="33"/>
      <c r="I198" s="84">
        <f>IF(G$219,G198/G$219*100,0)</f>
        <v>146.54830056474262</v>
      </c>
      <c r="J198" s="88"/>
      <c r="K198" s="88">
        <v>6679499</v>
      </c>
      <c r="L198" s="33"/>
      <c r="M198" s="84">
        <f>(K198/$AR198)</f>
        <v>82.035555500970247</v>
      </c>
      <c r="N198" s="33"/>
      <c r="O198" s="84">
        <f>IF(M$219,M198/M$219*100,0)</f>
        <v>120.88412984269401</v>
      </c>
      <c r="P198" s="33"/>
      <c r="Q198" s="88">
        <v>1915667</v>
      </c>
      <c r="R198" s="33"/>
      <c r="S198" s="84">
        <f>(Q198/$AR198)</f>
        <v>23.527633809044239</v>
      </c>
      <c r="T198" s="33"/>
      <c r="U198" s="84">
        <f>IF(S$219,S198/S$219*100,0)</f>
        <v>51.753574334114191</v>
      </c>
      <c r="V198" s="33"/>
      <c r="W198" s="88">
        <f>(E198+K198+Q198)</f>
        <v>12760950</v>
      </c>
      <c r="X198" s="33"/>
      <c r="Y198" s="33"/>
      <c r="Z198" s="88">
        <v>0</v>
      </c>
      <c r="AA198" s="33"/>
      <c r="AB198" s="89">
        <f>IF($W198,Z198/$W198*100,0)</f>
        <v>0</v>
      </c>
      <c r="AC198" s="33"/>
      <c r="AD198" s="88">
        <v>0</v>
      </c>
      <c r="AE198" s="33"/>
      <c r="AF198" s="89">
        <f>IF($W198,AD198/$W198*100,0)</f>
        <v>0</v>
      </c>
      <c r="AG198" s="33"/>
      <c r="AH198" s="88">
        <v>0</v>
      </c>
      <c r="AI198" s="33"/>
      <c r="AJ198" s="89">
        <f>IF($W198,AH198/$W198*100,0)</f>
        <v>0</v>
      </c>
      <c r="AK198" s="33"/>
      <c r="AL198" s="88">
        <v>7267011</v>
      </c>
      <c r="AM198" s="33"/>
      <c r="AN198" s="88">
        <v>12250754.729999999</v>
      </c>
      <c r="AO198" s="33"/>
      <c r="AP198" s="22">
        <v>79</v>
      </c>
      <c r="AQ198" s="33"/>
      <c r="AR198" s="88">
        <v>81422</v>
      </c>
    </row>
    <row r="199" spans="1:44" ht="8.85" customHeight="1" x14ac:dyDescent="0.3">
      <c r="A199" s="22">
        <v>80</v>
      </c>
      <c r="B199" s="33"/>
      <c r="C199" s="22" t="s">
        <v>207</v>
      </c>
      <c r="D199" s="33"/>
      <c r="E199" s="88">
        <v>202043</v>
      </c>
      <c r="F199" s="33"/>
      <c r="G199" s="84">
        <f>(E199/$AR199)</f>
        <v>7.467309753483387</v>
      </c>
      <c r="H199" s="33"/>
      <c r="I199" s="84">
        <f>IF(G$219,G199/G$219*100,0)</f>
        <v>21.388974940395833</v>
      </c>
      <c r="J199" s="88"/>
      <c r="K199" s="88">
        <v>1724294</v>
      </c>
      <c r="L199" s="33"/>
      <c r="M199" s="84">
        <f>(K199/$AR199)</f>
        <v>63.728203422404555</v>
      </c>
      <c r="N199" s="33"/>
      <c r="O199" s="84">
        <f>IF(M$219,M199/M$219*100,0)</f>
        <v>93.907189024452393</v>
      </c>
      <c r="P199" s="33"/>
      <c r="Q199" s="88">
        <v>1161193</v>
      </c>
      <c r="R199" s="33"/>
      <c r="S199" s="84">
        <f>(Q199/$AR199)</f>
        <v>42.916546549876188</v>
      </c>
      <c r="T199" s="33"/>
      <c r="U199" s="84">
        <f>IF(S$219,S199/S$219*100,0)</f>
        <v>94.403232388744669</v>
      </c>
      <c r="V199" s="33"/>
      <c r="W199" s="88">
        <f>(E199+K199+Q199)</f>
        <v>3087530</v>
      </c>
      <c r="X199" s="33"/>
      <c r="Y199" s="33"/>
      <c r="Z199" s="88">
        <v>11460</v>
      </c>
      <c r="AA199" s="33"/>
      <c r="AB199" s="89">
        <f>IF($W199,Z199/$W199*100,0)</f>
        <v>0.37117048255401569</v>
      </c>
      <c r="AC199" s="33"/>
      <c r="AD199" s="88">
        <v>0</v>
      </c>
      <c r="AE199" s="33"/>
      <c r="AF199" s="89">
        <f>IF($W199,AD199/$W199*100,0)</f>
        <v>0</v>
      </c>
      <c r="AG199" s="33"/>
      <c r="AH199" s="88">
        <v>0</v>
      </c>
      <c r="AI199" s="33"/>
      <c r="AJ199" s="89">
        <f>IF($W199,AH199/$W199*100,0)</f>
        <v>0</v>
      </c>
      <c r="AK199" s="33"/>
      <c r="AL199" s="88">
        <v>199400</v>
      </c>
      <c r="AM199" s="33"/>
      <c r="AN199" s="88">
        <v>7972487.1900000004</v>
      </c>
      <c r="AO199" s="33"/>
      <c r="AP199" s="22">
        <v>80</v>
      </c>
      <c r="AQ199" s="33"/>
      <c r="AR199" s="88">
        <v>27057</v>
      </c>
    </row>
    <row r="200" spans="1:44" ht="8.85" customHeight="1" x14ac:dyDescent="0.3">
      <c r="A200" s="41"/>
      <c r="B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41"/>
      <c r="AQ200" s="33"/>
      <c r="AR200" s="33"/>
    </row>
    <row r="201" spans="1:44" ht="8.85" customHeight="1" x14ac:dyDescent="0.3">
      <c r="A201" s="22">
        <v>81</v>
      </c>
      <c r="B201" s="33"/>
      <c r="C201" s="22" t="s">
        <v>208</v>
      </c>
      <c r="D201" s="33"/>
      <c r="E201" s="88">
        <v>936</v>
      </c>
      <c r="F201" s="33"/>
      <c r="G201" s="84">
        <f>(E201/$AR201)</f>
        <v>4.2312734505673341E-2</v>
      </c>
      <c r="H201" s="33"/>
      <c r="I201" s="84">
        <f>IF(G$219,G201/G$219*100,0)</f>
        <v>0.12119840315707919</v>
      </c>
      <c r="J201" s="88"/>
      <c r="K201" s="88">
        <v>1388593</v>
      </c>
      <c r="L201" s="33"/>
      <c r="M201" s="84">
        <f>(K201/$AR201)</f>
        <v>62.772614257944937</v>
      </c>
      <c r="N201" s="33"/>
      <c r="O201" s="84">
        <f>IF(M$219,M201/M$219*100,0)</f>
        <v>92.499073190685152</v>
      </c>
      <c r="P201" s="33"/>
      <c r="Q201" s="88">
        <v>678328</v>
      </c>
      <c r="R201" s="33"/>
      <c r="S201" s="84">
        <f>(Q201/$AR201)</f>
        <v>30.664436508295285</v>
      </c>
      <c r="T201" s="33"/>
      <c r="U201" s="84">
        <f>IF(S$219,S201/S$219*100,0)</f>
        <v>67.452350165180221</v>
      </c>
      <c r="V201" s="33"/>
      <c r="W201" s="88">
        <f>(E201+K201+Q201)</f>
        <v>2067857</v>
      </c>
      <c r="X201" s="33"/>
      <c r="Y201" s="33"/>
      <c r="Z201" s="88">
        <v>0</v>
      </c>
      <c r="AA201" s="33"/>
      <c r="AB201" s="89">
        <f>IF($W201,Z201/$W201*100,0)</f>
        <v>0</v>
      </c>
      <c r="AC201" s="33"/>
      <c r="AD201" s="88">
        <v>0</v>
      </c>
      <c r="AE201" s="33"/>
      <c r="AF201" s="89">
        <f>IF($W201,AD201/$W201*100,0)</f>
        <v>0</v>
      </c>
      <c r="AG201" s="33"/>
      <c r="AH201" s="88">
        <v>0</v>
      </c>
      <c r="AI201" s="33"/>
      <c r="AJ201" s="89">
        <f>IF($W201,AH201/$W201*100,0)</f>
        <v>0</v>
      </c>
      <c r="AK201" s="33"/>
      <c r="AL201" s="88">
        <v>38782</v>
      </c>
      <c r="AM201" s="33"/>
      <c r="AN201" s="88">
        <v>6424652.4099999992</v>
      </c>
      <c r="AO201" s="33"/>
      <c r="AP201" s="22">
        <v>81</v>
      </c>
      <c r="AQ201" s="33"/>
      <c r="AR201" s="88">
        <v>22121</v>
      </c>
    </row>
    <row r="202" spans="1:44" ht="8.85" customHeight="1" x14ac:dyDescent="0.3">
      <c r="A202" s="22">
        <v>82</v>
      </c>
      <c r="B202" s="33"/>
      <c r="C202" s="22" t="s">
        <v>209</v>
      </c>
      <c r="D202" s="33"/>
      <c r="E202" s="88">
        <v>0</v>
      </c>
      <c r="F202" s="33"/>
      <c r="G202" s="84">
        <f>(E202/$AR202)</f>
        <v>0</v>
      </c>
      <c r="H202" s="33"/>
      <c r="I202" s="84">
        <f>IF(G$219,G202/G$219*100,0)</f>
        <v>0</v>
      </c>
      <c r="J202" s="88"/>
      <c r="K202" s="88">
        <v>3050780</v>
      </c>
      <c r="L202" s="33"/>
      <c r="M202" s="84">
        <f>(K202/$AR202)</f>
        <v>71.047508150908243</v>
      </c>
      <c r="N202" s="33"/>
      <c r="O202" s="84">
        <f>IF(M$219,M202/M$219*100,0)</f>
        <v>104.69260734405188</v>
      </c>
      <c r="P202" s="33"/>
      <c r="Q202" s="88">
        <v>1552945</v>
      </c>
      <c r="R202" s="33"/>
      <c r="S202" s="84">
        <f>(Q202/$AR202)</f>
        <v>36.165463437354447</v>
      </c>
      <c r="T202" s="33"/>
      <c r="U202" s="84">
        <f>IF(S$219,S202/S$219*100,0)</f>
        <v>79.552921280733145</v>
      </c>
      <c r="V202" s="33"/>
      <c r="W202" s="88">
        <f>(E202+K202+Q202)</f>
        <v>4603725</v>
      </c>
      <c r="X202" s="33"/>
      <c r="Y202" s="33"/>
      <c r="Z202" s="88">
        <v>19615</v>
      </c>
      <c r="AA202" s="33"/>
      <c r="AB202" s="89">
        <f>IF($W202,Z202/$W202*100,0)</f>
        <v>0.42606802100472985</v>
      </c>
      <c r="AC202" s="33"/>
      <c r="AD202" s="88">
        <v>0</v>
      </c>
      <c r="AE202" s="33"/>
      <c r="AF202" s="89">
        <f>IF($W202,AD202/$W202*100,0)</f>
        <v>0</v>
      </c>
      <c r="AG202" s="33"/>
      <c r="AH202" s="88">
        <v>0</v>
      </c>
      <c r="AI202" s="33"/>
      <c r="AJ202" s="89">
        <f>IF($W202,AH202/$W202*100,0)</f>
        <v>0</v>
      </c>
      <c r="AK202" s="33"/>
      <c r="AL202" s="88">
        <v>1548050</v>
      </c>
      <c r="AM202" s="33"/>
      <c r="AN202" s="88">
        <v>10577977.699999999</v>
      </c>
      <c r="AO202" s="33"/>
      <c r="AP202" s="22">
        <v>82</v>
      </c>
      <c r="AQ202" s="33"/>
      <c r="AR202" s="88">
        <v>42940</v>
      </c>
    </row>
    <row r="203" spans="1:44" ht="8.85" customHeight="1" x14ac:dyDescent="0.3">
      <c r="A203" s="22">
        <v>83</v>
      </c>
      <c r="B203" s="33"/>
      <c r="C203" s="22" t="s">
        <v>210</v>
      </c>
      <c r="D203" s="33"/>
      <c r="E203" s="88">
        <v>0</v>
      </c>
      <c r="F203" s="33"/>
      <c r="G203" s="84">
        <f>(E203/$AR203)</f>
        <v>0</v>
      </c>
      <c r="H203" s="33"/>
      <c r="I203" s="84">
        <f>IF(G$219,G203/G$219*100,0)</f>
        <v>0</v>
      </c>
      <c r="J203" s="88"/>
      <c r="K203" s="88">
        <v>1992545</v>
      </c>
      <c r="L203" s="33"/>
      <c r="M203" s="84">
        <f>(K203/$AR203)</f>
        <v>65.382936833470055</v>
      </c>
      <c r="N203" s="33"/>
      <c r="O203" s="84">
        <f>IF(M$219,M203/M$219*100,0)</f>
        <v>96.345534291900719</v>
      </c>
      <c r="P203" s="33"/>
      <c r="Q203" s="88">
        <v>438069</v>
      </c>
      <c r="R203" s="33"/>
      <c r="S203" s="84">
        <f>(Q203/$AR203)</f>
        <v>14.374700574241182</v>
      </c>
      <c r="T203" s="33"/>
      <c r="U203" s="84">
        <f>IF(S$219,S203/S$219*100,0)</f>
        <v>31.619930025162439</v>
      </c>
      <c r="V203" s="33"/>
      <c r="W203" s="88">
        <f>(E203+K203+Q203)</f>
        <v>2430614</v>
      </c>
      <c r="X203" s="33"/>
      <c r="Y203" s="33"/>
      <c r="Z203" s="88">
        <v>8777</v>
      </c>
      <c r="AA203" s="33"/>
      <c r="AB203" s="89">
        <f>IF($W203,Z203/$W203*100,0)</f>
        <v>0.36110217418314883</v>
      </c>
      <c r="AC203" s="33"/>
      <c r="AD203" s="88">
        <v>0</v>
      </c>
      <c r="AE203" s="33"/>
      <c r="AF203" s="89">
        <f>IF($W203,AD203/$W203*100,0)</f>
        <v>0</v>
      </c>
      <c r="AG203" s="33"/>
      <c r="AH203" s="88">
        <v>0</v>
      </c>
      <c r="AI203" s="33"/>
      <c r="AJ203" s="89">
        <f>IF($W203,AH203/$W203*100,0)</f>
        <v>0</v>
      </c>
      <c r="AK203" s="33"/>
      <c r="AL203" s="88">
        <v>848245</v>
      </c>
      <c r="AM203" s="33"/>
      <c r="AN203" s="88">
        <v>6724220.4700000007</v>
      </c>
      <c r="AO203" s="33"/>
      <c r="AP203" s="22">
        <v>83</v>
      </c>
      <c r="AQ203" s="33"/>
      <c r="AR203" s="88">
        <v>30475</v>
      </c>
    </row>
    <row r="204" spans="1:44" ht="8.85" customHeight="1" x14ac:dyDescent="0.3">
      <c r="A204" s="22">
        <v>84</v>
      </c>
      <c r="B204" s="33"/>
      <c r="C204" s="22" t="s">
        <v>211</v>
      </c>
      <c r="D204" s="33"/>
      <c r="E204" s="88">
        <v>52080</v>
      </c>
      <c r="F204" s="33"/>
      <c r="G204" s="84">
        <f>(E204/$AR204)</f>
        <v>2.9174836143633409</v>
      </c>
      <c r="H204" s="33"/>
      <c r="I204" s="84">
        <f>IF(G$219,G204/G$219*100,0)</f>
        <v>8.3566888178869743</v>
      </c>
      <c r="J204" s="88"/>
      <c r="K204" s="88">
        <v>1620823</v>
      </c>
      <c r="L204" s="33"/>
      <c r="M204" s="84">
        <f>(K204/$AR204)</f>
        <v>90.79732227886393</v>
      </c>
      <c r="N204" s="33"/>
      <c r="O204" s="84">
        <f>IF(M$219,M204/M$219*100,0)</f>
        <v>133.79509931638492</v>
      </c>
      <c r="P204" s="33"/>
      <c r="Q204" s="88">
        <v>759659</v>
      </c>
      <c r="R204" s="33"/>
      <c r="S204" s="84">
        <f>(Q204/$AR204)</f>
        <v>42.55554310682875</v>
      </c>
      <c r="T204" s="33"/>
      <c r="U204" s="84">
        <f>IF(S$219,S204/S$219*100,0)</f>
        <v>93.609135597020341</v>
      </c>
      <c r="V204" s="33"/>
      <c r="W204" s="88">
        <f>(E204+K204+Q204)</f>
        <v>2432562</v>
      </c>
      <c r="X204" s="33"/>
      <c r="Y204" s="33"/>
      <c r="Z204" s="88">
        <v>13805</v>
      </c>
      <c r="AA204" s="33"/>
      <c r="AB204" s="89">
        <f>IF($W204,Z204/$W204*100,0)</f>
        <v>0.56750865959428787</v>
      </c>
      <c r="AC204" s="33"/>
      <c r="AD204" s="88">
        <v>0</v>
      </c>
      <c r="AE204" s="33"/>
      <c r="AF204" s="89">
        <f>IF($W204,AD204/$W204*100,0)</f>
        <v>0</v>
      </c>
      <c r="AG204" s="33"/>
      <c r="AH204" s="88">
        <v>0</v>
      </c>
      <c r="AI204" s="33"/>
      <c r="AJ204" s="89">
        <f>IF($W204,AH204/$W204*100,0)</f>
        <v>0</v>
      </c>
      <c r="AK204" s="33"/>
      <c r="AL204" s="88">
        <v>1031663</v>
      </c>
      <c r="AM204" s="33"/>
      <c r="AN204" s="88">
        <v>6424909.4800000004</v>
      </c>
      <c r="AO204" s="33"/>
      <c r="AP204" s="22">
        <v>84</v>
      </c>
      <c r="AQ204" s="33"/>
      <c r="AR204" s="88">
        <v>17851</v>
      </c>
    </row>
    <row r="205" spans="1:44" ht="8.85" customHeight="1" x14ac:dyDescent="0.3">
      <c r="A205" s="22">
        <v>85</v>
      </c>
      <c r="B205" s="33"/>
      <c r="C205" s="22" t="s">
        <v>212</v>
      </c>
      <c r="D205" s="33"/>
      <c r="E205" s="88">
        <v>12468015</v>
      </c>
      <c r="F205" s="33"/>
      <c r="G205" s="84">
        <f>(E205/$AR205)</f>
        <v>93.434664008812888</v>
      </c>
      <c r="H205" s="33"/>
      <c r="I205" s="84">
        <f>IF(G$219,G205/G$219*100,0)</f>
        <v>267.62940778190523</v>
      </c>
      <c r="J205" s="88"/>
      <c r="K205" s="88">
        <v>4829965</v>
      </c>
      <c r="L205" s="33"/>
      <c r="M205" s="84">
        <f>(K205/$AR205)</f>
        <v>36.195509625977024</v>
      </c>
      <c r="N205" s="33"/>
      <c r="O205" s="84">
        <f>IF(M$219,M205/M$219*100,0)</f>
        <v>53.336174279911333</v>
      </c>
      <c r="P205" s="33"/>
      <c r="Q205" s="88">
        <v>4272462</v>
      </c>
      <c r="R205" s="33"/>
      <c r="S205" s="84">
        <f>(Q205/$AR205)</f>
        <v>32.017610779295715</v>
      </c>
      <c r="T205" s="33"/>
      <c r="U205" s="84">
        <f>IF(S$219,S205/S$219*100,0)</f>
        <v>70.428918305845116</v>
      </c>
      <c r="V205" s="33"/>
      <c r="W205" s="88">
        <f>(E205+K205+Q205)</f>
        <v>21570442</v>
      </c>
      <c r="X205" s="33"/>
      <c r="Y205" s="33"/>
      <c r="Z205" s="88">
        <v>21435</v>
      </c>
      <c r="AA205" s="33"/>
      <c r="AB205" s="89">
        <f>IF($W205,Z205/$W205*100,0)</f>
        <v>9.9372094461485774E-2</v>
      </c>
      <c r="AC205" s="33"/>
      <c r="AD205" s="88">
        <v>0</v>
      </c>
      <c r="AE205" s="33"/>
      <c r="AF205" s="89">
        <f>IF($W205,AD205/$W205*100,0)</f>
        <v>0</v>
      </c>
      <c r="AG205" s="33"/>
      <c r="AH205" s="88">
        <v>0</v>
      </c>
      <c r="AI205" s="33"/>
      <c r="AJ205" s="89">
        <f>IF($W205,AH205/$W205*100,0)</f>
        <v>0</v>
      </c>
      <c r="AK205" s="33"/>
      <c r="AL205" s="88">
        <v>5314063</v>
      </c>
      <c r="AM205" s="33"/>
      <c r="AN205" s="88">
        <v>9914706.9900000002</v>
      </c>
      <c r="AO205" s="33"/>
      <c r="AP205" s="22">
        <v>85</v>
      </c>
      <c r="AQ205" s="33"/>
      <c r="AR205" s="88">
        <v>133441</v>
      </c>
    </row>
    <row r="206" spans="1:44" ht="8.85" customHeight="1" x14ac:dyDescent="0.3">
      <c r="A206" s="33"/>
      <c r="B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row>
    <row r="207" spans="1:44" ht="8.85" customHeight="1" x14ac:dyDescent="0.3">
      <c r="A207" s="22">
        <v>86</v>
      </c>
      <c r="B207" s="33"/>
      <c r="C207" s="22" t="s">
        <v>213</v>
      </c>
      <c r="D207" s="33"/>
      <c r="E207" s="88">
        <v>232027</v>
      </c>
      <c r="F207" s="33"/>
      <c r="G207" s="84">
        <f>(E207/$AR207)</f>
        <v>1.5560794044665012</v>
      </c>
      <c r="H207" s="33"/>
      <c r="I207" s="84">
        <f>IF(G$219,G207/G$219*100,0)</f>
        <v>4.4571531764668091</v>
      </c>
      <c r="J207" s="88"/>
      <c r="K207" s="88">
        <v>3352719</v>
      </c>
      <c r="L207" s="33"/>
      <c r="M207" s="84">
        <f>(K207/$AR207)</f>
        <v>22.484870230031522</v>
      </c>
      <c r="N207" s="33"/>
      <c r="O207" s="84">
        <f>IF(M$219,M207/M$219*100,0)</f>
        <v>33.13275513019606</v>
      </c>
      <c r="P207" s="33"/>
      <c r="Q207" s="88">
        <v>4844472</v>
      </c>
      <c r="R207" s="33"/>
      <c r="S207" s="84">
        <f>(Q207/$AR207)</f>
        <v>32.48924954731406</v>
      </c>
      <c r="T207" s="33"/>
      <c r="U207" s="84">
        <f>IF(S$219,S207/S$219*100,0)</f>
        <v>71.466378861275246</v>
      </c>
      <c r="V207" s="33"/>
      <c r="W207" s="88">
        <f>(E207+K207+Q207)</f>
        <v>8429218</v>
      </c>
      <c r="X207" s="33"/>
      <c r="Y207" s="33"/>
      <c r="Z207" s="88">
        <v>7089598</v>
      </c>
      <c r="AA207" s="33"/>
      <c r="AB207" s="89">
        <f>IF($W207,Z207/$W207*100,0)</f>
        <v>84.107422539077774</v>
      </c>
      <c r="AC207" s="33"/>
      <c r="AD207" s="88">
        <v>440379</v>
      </c>
      <c r="AE207" s="33"/>
      <c r="AF207" s="89">
        <f>IF($W207,AD207/$W207*100,0)</f>
        <v>5.224434817085049</v>
      </c>
      <c r="AG207" s="33"/>
      <c r="AH207" s="88">
        <v>0</v>
      </c>
      <c r="AI207" s="33"/>
      <c r="AJ207" s="89">
        <f>IF($W207,AH207/$W207*100,0)</f>
        <v>0</v>
      </c>
      <c r="AK207" s="33"/>
      <c r="AL207" s="88">
        <v>4107455</v>
      </c>
      <c r="AM207" s="33"/>
      <c r="AN207" s="88">
        <v>14089732.180000002</v>
      </c>
      <c r="AO207" s="33"/>
      <c r="AP207" s="22">
        <v>86</v>
      </c>
      <c r="AQ207" s="33"/>
      <c r="AR207" s="88">
        <v>149110</v>
      </c>
    </row>
    <row r="208" spans="1:44" ht="8.85" customHeight="1" x14ac:dyDescent="0.3">
      <c r="A208" s="22">
        <v>87</v>
      </c>
      <c r="B208" s="33"/>
      <c r="C208" s="22" t="s">
        <v>214</v>
      </c>
      <c r="D208" s="33"/>
      <c r="E208" s="88">
        <v>0</v>
      </c>
      <c r="F208" s="33"/>
      <c r="G208" s="84">
        <f>(E208/$AR208)</f>
        <v>0</v>
      </c>
      <c r="H208" s="33"/>
      <c r="I208" s="84">
        <f>IF(G$219,G208/G$219*100,0)</f>
        <v>0</v>
      </c>
      <c r="J208" s="88"/>
      <c r="K208" s="88">
        <v>675938</v>
      </c>
      <c r="L208" s="33"/>
      <c r="M208" s="84">
        <f>(K208/$AR208)</f>
        <v>102.66373025516404</v>
      </c>
      <c r="N208" s="33"/>
      <c r="O208" s="84">
        <f>IF(M$219,M208/M$219*100,0)</f>
        <v>151.28093693659187</v>
      </c>
      <c r="P208" s="33"/>
      <c r="Q208" s="88">
        <v>878159</v>
      </c>
      <c r="R208" s="33"/>
      <c r="S208" s="84">
        <f>(Q208/$AR208)</f>
        <v>133.37773390036452</v>
      </c>
      <c r="T208" s="33"/>
      <c r="U208" s="84">
        <f>IF(S$219,S208/S$219*100,0)</f>
        <v>293.3900842708087</v>
      </c>
      <c r="V208" s="33"/>
      <c r="W208" s="88">
        <f>(E208+K208+Q208)</f>
        <v>1554097</v>
      </c>
      <c r="X208" s="33"/>
      <c r="Y208" s="33"/>
      <c r="Z208" s="88">
        <v>6207</v>
      </c>
      <c r="AA208" s="33"/>
      <c r="AB208" s="89">
        <f>IF($W208,Z208/$W208*100,0)</f>
        <v>0.39939591930233437</v>
      </c>
      <c r="AC208" s="33"/>
      <c r="AD208" s="88">
        <v>0</v>
      </c>
      <c r="AE208" s="33"/>
      <c r="AF208" s="89">
        <f>IF($W208,AD208/$W208*100,0)</f>
        <v>0</v>
      </c>
      <c r="AG208" s="33"/>
      <c r="AH208" s="88">
        <v>0</v>
      </c>
      <c r="AI208" s="33"/>
      <c r="AJ208" s="89">
        <f>IF($W208,AH208/$W208*100,0)</f>
        <v>0</v>
      </c>
      <c r="AK208" s="33"/>
      <c r="AL208" s="88">
        <v>25908</v>
      </c>
      <c r="AM208" s="33"/>
      <c r="AN208" s="88">
        <v>10977006.539999999</v>
      </c>
      <c r="AO208" s="33"/>
      <c r="AP208" s="22">
        <v>87</v>
      </c>
      <c r="AQ208" s="33"/>
      <c r="AR208" s="88">
        <v>6584</v>
      </c>
    </row>
    <row r="209" spans="1:44" ht="8.85" customHeight="1" x14ac:dyDescent="0.3">
      <c r="A209" s="22">
        <v>88</v>
      </c>
      <c r="B209" s="33"/>
      <c r="C209" s="22" t="s">
        <v>215</v>
      </c>
      <c r="D209" s="33"/>
      <c r="E209" s="88">
        <v>0</v>
      </c>
      <c r="F209" s="33"/>
      <c r="G209" s="84">
        <f>(E209/$AR209)</f>
        <v>0</v>
      </c>
      <c r="H209" s="33"/>
      <c r="I209" s="84">
        <f>IF(G$219,G209/G$219*100,0)</f>
        <v>0</v>
      </c>
      <c r="J209" s="88"/>
      <c r="K209" s="88">
        <v>74394</v>
      </c>
      <c r="L209" s="33"/>
      <c r="M209" s="84">
        <f>(K209/$AR209)</f>
        <v>6.4842674104419071</v>
      </c>
      <c r="N209" s="33"/>
      <c r="O209" s="84">
        <f>IF(M$219,M209/M$219*100,0)</f>
        <v>9.5549425952182165</v>
      </c>
      <c r="P209" s="33"/>
      <c r="Q209" s="88">
        <v>681668</v>
      </c>
      <c r="R209" s="33"/>
      <c r="S209" s="84">
        <f>(Q209/$AR209)</f>
        <v>59.414974287457511</v>
      </c>
      <c r="T209" s="33"/>
      <c r="U209" s="84">
        <f>IF(S$219,S209/S$219*100,0)</f>
        <v>130.69471045419712</v>
      </c>
      <c r="V209" s="33"/>
      <c r="W209" s="88">
        <f>(E209+K209+Q209)</f>
        <v>756062</v>
      </c>
      <c r="X209" s="33"/>
      <c r="Y209" s="33"/>
      <c r="Z209" s="88">
        <v>6207</v>
      </c>
      <c r="AA209" s="33"/>
      <c r="AB209" s="89">
        <f>IF($W209,Z209/$W209*100,0)</f>
        <v>0.8209644182619944</v>
      </c>
      <c r="AC209" s="33"/>
      <c r="AD209" s="88">
        <v>0</v>
      </c>
      <c r="AE209" s="33"/>
      <c r="AF209" s="89">
        <f>IF($W209,AD209/$W209*100,0)</f>
        <v>0</v>
      </c>
      <c r="AG209" s="33"/>
      <c r="AH209" s="88">
        <v>0</v>
      </c>
      <c r="AI209" s="33"/>
      <c r="AJ209" s="89">
        <f>IF($W209,AH209/$W209*100,0)</f>
        <v>0</v>
      </c>
      <c r="AK209" s="33"/>
      <c r="AL209" s="88">
        <v>8268080</v>
      </c>
      <c r="AM209" s="33"/>
      <c r="AN209" s="88">
        <v>5443762.2800000003</v>
      </c>
      <c r="AO209" s="33"/>
      <c r="AP209" s="22">
        <v>88</v>
      </c>
      <c r="AQ209" s="33"/>
      <c r="AR209" s="88">
        <v>11473</v>
      </c>
    </row>
    <row r="210" spans="1:44" ht="8.85" customHeight="1" x14ac:dyDescent="0.3">
      <c r="A210" s="22">
        <v>89</v>
      </c>
      <c r="B210" s="33"/>
      <c r="C210" s="22" t="s">
        <v>216</v>
      </c>
      <c r="D210" s="33"/>
      <c r="E210" s="88">
        <v>884562</v>
      </c>
      <c r="F210" s="33"/>
      <c r="G210" s="84">
        <f>(E210/$AR210)</f>
        <v>21.074547923665214</v>
      </c>
      <c r="H210" s="33"/>
      <c r="I210" s="84">
        <f>IF(G$219,G210/G$219*100,0)</f>
        <v>60.364842533707964</v>
      </c>
      <c r="J210" s="88"/>
      <c r="K210" s="88">
        <v>2522917</v>
      </c>
      <c r="L210" s="33"/>
      <c r="M210" s="84">
        <f>(K210/$AR210)</f>
        <v>60.108093298072568</v>
      </c>
      <c r="N210" s="33"/>
      <c r="O210" s="84">
        <f>IF(M$219,M210/M$219*100,0)</f>
        <v>88.572747639345621</v>
      </c>
      <c r="P210" s="33"/>
      <c r="Q210" s="88">
        <v>1281986</v>
      </c>
      <c r="R210" s="33"/>
      <c r="S210" s="84">
        <f>(Q210/$AR210)</f>
        <v>30.543111047578204</v>
      </c>
      <c r="T210" s="33"/>
      <c r="U210" s="84">
        <f>IF(S$219,S210/S$219*100,0)</f>
        <v>67.185471383369688</v>
      </c>
      <c r="V210" s="33"/>
      <c r="W210" s="88">
        <f>(E210+K210+Q210)</f>
        <v>4689465</v>
      </c>
      <c r="X210" s="33"/>
      <c r="Y210" s="33"/>
      <c r="Z210" s="88">
        <v>0</v>
      </c>
      <c r="AA210" s="33"/>
      <c r="AB210" s="89">
        <f>IF($W210,Z210/$W210*100,0)</f>
        <v>0</v>
      </c>
      <c r="AC210" s="33"/>
      <c r="AD210" s="88">
        <v>0</v>
      </c>
      <c r="AE210" s="33"/>
      <c r="AF210" s="89">
        <f>IF($W210,AD210/$W210*100,0)</f>
        <v>0</v>
      </c>
      <c r="AG210" s="33"/>
      <c r="AH210" s="88">
        <v>0</v>
      </c>
      <c r="AI210" s="33"/>
      <c r="AJ210" s="89">
        <f>IF($W210,AH210/$W210*100,0)</f>
        <v>0</v>
      </c>
      <c r="AK210" s="33"/>
      <c r="AL210" s="88">
        <v>464019</v>
      </c>
      <c r="AM210" s="33"/>
      <c r="AN210" s="88">
        <v>6745604.8500000015</v>
      </c>
      <c r="AO210" s="33"/>
      <c r="AP210" s="22">
        <v>89</v>
      </c>
      <c r="AQ210" s="33"/>
      <c r="AR210" s="88">
        <v>41973</v>
      </c>
    </row>
    <row r="211" spans="1:44" ht="8.85" customHeight="1" x14ac:dyDescent="0.3">
      <c r="A211" s="22">
        <v>90</v>
      </c>
      <c r="B211" s="33"/>
      <c r="C211" s="22" t="s">
        <v>217</v>
      </c>
      <c r="D211" s="33"/>
      <c r="E211" s="118">
        <v>2060344</v>
      </c>
      <c r="F211" s="33"/>
      <c r="G211" s="84">
        <f>(E211/$AR211)</f>
        <v>51.989502901842037</v>
      </c>
      <c r="H211" s="33"/>
      <c r="I211" s="84">
        <f>IF(G$219,G211/G$219*100,0)</f>
        <v>148.91603689165345</v>
      </c>
      <c r="J211" s="118"/>
      <c r="K211" s="118">
        <v>3106270</v>
      </c>
      <c r="L211" s="33"/>
      <c r="M211" s="84">
        <f>(K211/$AR211)</f>
        <v>78.381781478677766</v>
      </c>
      <c r="N211" s="33"/>
      <c r="O211" s="84">
        <f>IF(M$219,M211/M$219*100,0)</f>
        <v>115.50008275933583</v>
      </c>
      <c r="P211" s="33"/>
      <c r="Q211" s="118">
        <v>1223179</v>
      </c>
      <c r="R211" s="33"/>
      <c r="S211" s="84">
        <f>(Q211/$AR211)</f>
        <v>30.864976028261417</v>
      </c>
      <c r="T211" s="33"/>
      <c r="U211" s="84">
        <f>IF(S$219,S211/S$219*100,0)</f>
        <v>67.893475568513608</v>
      </c>
      <c r="V211" s="33"/>
      <c r="W211" s="118">
        <f>(E211+K211+Q211)</f>
        <v>6389793</v>
      </c>
      <c r="X211" s="33"/>
      <c r="Y211" s="33"/>
      <c r="Z211" s="118">
        <v>9915</v>
      </c>
      <c r="AA211" s="33"/>
      <c r="AB211" s="89">
        <f>IF($W211,Z211/$W211*100,0)</f>
        <v>0.15516934586143868</v>
      </c>
      <c r="AC211" s="33"/>
      <c r="AD211" s="118">
        <v>0</v>
      </c>
      <c r="AE211" s="33"/>
      <c r="AF211" s="89">
        <f>IF($W211,AD211/$W211*100,0)</f>
        <v>0</v>
      </c>
      <c r="AG211" s="33"/>
      <c r="AH211" s="118">
        <v>0</v>
      </c>
      <c r="AI211" s="33"/>
      <c r="AJ211" s="89">
        <f>IF($W211,AH211/$W211*100,0)</f>
        <v>0</v>
      </c>
      <c r="AK211" s="33"/>
      <c r="AL211" s="118">
        <v>1061121</v>
      </c>
      <c r="AM211" s="33"/>
      <c r="AN211" s="88">
        <v>3422956.1300000004</v>
      </c>
      <c r="AO211" s="33"/>
      <c r="AP211" s="22">
        <v>90</v>
      </c>
      <c r="AQ211" s="33"/>
      <c r="AR211" s="88">
        <v>39630</v>
      </c>
    </row>
    <row r="212" spans="1:44" ht="8.85" customHeight="1" x14ac:dyDescent="0.3">
      <c r="A212" s="33"/>
      <c r="B212" s="33"/>
      <c r="D212" s="33"/>
      <c r="E212" s="33"/>
      <c r="F212" s="33"/>
      <c r="G212" s="33"/>
      <c r="H212" s="33"/>
      <c r="I212" s="33"/>
      <c r="J212" s="39"/>
      <c r="K212" s="33"/>
      <c r="L212" s="33"/>
      <c r="M212" s="33"/>
      <c r="N212" s="33"/>
      <c r="O212" s="33"/>
      <c r="P212" s="33"/>
      <c r="Q212" s="33"/>
      <c r="R212" s="33"/>
      <c r="S212" s="33"/>
      <c r="T212" s="33"/>
      <c r="U212" s="33"/>
      <c r="V212" s="33"/>
      <c r="W212" s="39"/>
      <c r="X212" s="33"/>
      <c r="Y212" s="33"/>
      <c r="Z212" s="33"/>
      <c r="AA212" s="33"/>
      <c r="AB212" s="33"/>
      <c r="AC212" s="33"/>
      <c r="AD212" s="33"/>
      <c r="AE212" s="33"/>
      <c r="AF212" s="33"/>
      <c r="AG212" s="33"/>
      <c r="AH212" s="33"/>
      <c r="AI212" s="33"/>
      <c r="AJ212" s="33"/>
      <c r="AK212" s="33"/>
      <c r="AL212" s="33"/>
      <c r="AM212" s="33"/>
      <c r="AN212" s="39"/>
      <c r="AO212" s="33"/>
      <c r="AP212" s="33"/>
      <c r="AQ212" s="33"/>
      <c r="AR212" s="39"/>
    </row>
    <row r="213" spans="1:44" ht="8.85" customHeight="1" x14ac:dyDescent="0.3">
      <c r="A213" s="22">
        <v>91</v>
      </c>
      <c r="B213" s="33"/>
      <c r="C213" s="22" t="s">
        <v>218</v>
      </c>
      <c r="D213" s="33"/>
      <c r="E213" s="88">
        <v>0</v>
      </c>
      <c r="F213" s="33"/>
      <c r="G213" s="84">
        <f>(E213/$AR213)</f>
        <v>0</v>
      </c>
      <c r="H213" s="33"/>
      <c r="I213" s="84">
        <f>IF(G$219,G213/G$219*100,0)</f>
        <v>0</v>
      </c>
      <c r="J213" s="88"/>
      <c r="K213" s="88">
        <v>2267280</v>
      </c>
      <c r="L213" s="33"/>
      <c r="M213" s="84">
        <f>(K213/$AR213)</f>
        <v>41.992887835234846</v>
      </c>
      <c r="N213" s="33"/>
      <c r="O213" s="84">
        <f>IF(M$219,M213/M$219*100,0)</f>
        <v>61.878945958794375</v>
      </c>
      <c r="P213" s="33"/>
      <c r="Q213" s="88">
        <v>1145799</v>
      </c>
      <c r="R213" s="33"/>
      <c r="S213" s="84">
        <f>(Q213/$AR213)</f>
        <v>21.221643947251444</v>
      </c>
      <c r="T213" s="33"/>
      <c r="U213" s="84">
        <f>IF(S$219,S213/S$219*100,0)</f>
        <v>46.681104289118394</v>
      </c>
      <c r="V213" s="33"/>
      <c r="W213" s="88">
        <f>(E213+K213+Q213)</f>
        <v>3413079</v>
      </c>
      <c r="X213" s="33"/>
      <c r="Y213" s="33"/>
      <c r="Z213" s="88">
        <v>37624</v>
      </c>
      <c r="AA213" s="33"/>
      <c r="AB213" s="89">
        <f>IF($W213,Z213/$W213*100,0)</f>
        <v>1.1023477628264684</v>
      </c>
      <c r="AC213" s="33"/>
      <c r="AD213" s="88">
        <v>0</v>
      </c>
      <c r="AE213" s="33"/>
      <c r="AF213" s="89">
        <f>IF($W213,AD213/$W213*100,0)</f>
        <v>0</v>
      </c>
      <c r="AG213" s="33"/>
      <c r="AH213" s="88">
        <v>0</v>
      </c>
      <c r="AI213" s="33"/>
      <c r="AJ213" s="89">
        <f>IF($W213,AH213/$W213*100,0)</f>
        <v>0</v>
      </c>
      <c r="AK213" s="33"/>
      <c r="AL213" s="88">
        <v>507123</v>
      </c>
      <c r="AM213" s="33"/>
      <c r="AN213" s="88">
        <v>16177742.34</v>
      </c>
      <c r="AO213" s="33"/>
      <c r="AP213" s="22">
        <v>91</v>
      </c>
      <c r="AQ213" s="33"/>
      <c r="AR213" s="88">
        <v>53992</v>
      </c>
    </row>
    <row r="214" spans="1:44" ht="8.85" customHeight="1" x14ac:dyDescent="0.3">
      <c r="A214" s="22">
        <v>92</v>
      </c>
      <c r="B214" s="33"/>
      <c r="C214" s="22" t="s">
        <v>219</v>
      </c>
      <c r="D214" s="33"/>
      <c r="E214" s="88">
        <v>6816</v>
      </c>
      <c r="F214" s="33"/>
      <c r="G214" s="84">
        <f>(E214/$AR214)</f>
        <v>0.3805482664284518</v>
      </c>
      <c r="H214" s="33"/>
      <c r="I214" s="84">
        <f>IF(G$219,G214/G$219*100,0)</f>
        <v>1.090022726116626</v>
      </c>
      <c r="J214" s="88"/>
      <c r="K214" s="88">
        <v>1858890</v>
      </c>
      <c r="L214" s="33"/>
      <c r="M214" s="84">
        <f>(K214/$AR214)</f>
        <v>103.78482496789682</v>
      </c>
      <c r="N214" s="33"/>
      <c r="O214" s="84">
        <f>IF(M$219,M214/M$219*100,0)</f>
        <v>152.93293475622443</v>
      </c>
      <c r="P214" s="33"/>
      <c r="Q214" s="88">
        <v>1327191</v>
      </c>
      <c r="R214" s="33"/>
      <c r="S214" s="84">
        <f>(Q214/$AR214)</f>
        <v>74.0992127742728</v>
      </c>
      <c r="T214" s="33"/>
      <c r="U214" s="84">
        <f>IF(S$219,S214/S$219*100,0)</f>
        <v>162.99552889753411</v>
      </c>
      <c r="V214" s="33"/>
      <c r="W214" s="88">
        <f>(E214+K214+Q214)</f>
        <v>3192897</v>
      </c>
      <c r="X214" s="33"/>
      <c r="Y214" s="33"/>
      <c r="Z214" s="88">
        <v>9718</v>
      </c>
      <c r="AA214" s="33"/>
      <c r="AB214" s="89">
        <f>IF($W214,Z214/$W214*100,0)</f>
        <v>0.30436309094843961</v>
      </c>
      <c r="AC214" s="33"/>
      <c r="AD214" s="88">
        <v>0</v>
      </c>
      <c r="AE214" s="33"/>
      <c r="AF214" s="89">
        <f>IF($W214,AD214/$W214*100,0)</f>
        <v>0</v>
      </c>
      <c r="AG214" s="33"/>
      <c r="AH214" s="88">
        <v>0</v>
      </c>
      <c r="AI214" s="33"/>
      <c r="AJ214" s="89">
        <f>IF($W214,AH214/$W214*100,0)</f>
        <v>0</v>
      </c>
      <c r="AK214" s="33"/>
      <c r="AL214" s="88">
        <v>461505</v>
      </c>
      <c r="AM214" s="33"/>
      <c r="AN214" s="88">
        <v>3540667.3299999996</v>
      </c>
      <c r="AO214" s="33"/>
      <c r="AP214" s="22">
        <v>92</v>
      </c>
      <c r="AQ214" s="33"/>
      <c r="AR214" s="88">
        <v>17911</v>
      </c>
    </row>
    <row r="215" spans="1:44" ht="8.85" customHeight="1" x14ac:dyDescent="0.3">
      <c r="A215" s="22">
        <v>93</v>
      </c>
      <c r="B215" s="33"/>
      <c r="C215" s="22" t="s">
        <v>220</v>
      </c>
      <c r="D215" s="33"/>
      <c r="E215" s="88">
        <v>268307</v>
      </c>
      <c r="F215" s="33"/>
      <c r="G215" s="84">
        <f>(E215/$AR215)</f>
        <v>6.9897097900276144</v>
      </c>
      <c r="H215" s="33"/>
      <c r="I215" s="84">
        <f>IF(G$219,G215/G$219*100,0)</f>
        <v>20.020962364631963</v>
      </c>
      <c r="J215" s="88"/>
      <c r="K215" s="88">
        <v>3448988</v>
      </c>
      <c r="L215" s="33"/>
      <c r="M215" s="84">
        <f>(K215/$AR215)</f>
        <v>89.850153701870468</v>
      </c>
      <c r="N215" s="33"/>
      <c r="O215" s="84">
        <f>IF(M$219,M215/M$219*100,0)</f>
        <v>132.39939170466718</v>
      </c>
      <c r="P215" s="33"/>
      <c r="Q215" s="88">
        <v>837153</v>
      </c>
      <c r="R215" s="33"/>
      <c r="S215" s="84">
        <f>(Q215/$AR215)</f>
        <v>21.80881050382952</v>
      </c>
      <c r="T215" s="33"/>
      <c r="U215" s="84">
        <f>IF(S$219,S215/S$219*100,0)</f>
        <v>47.972690526774301</v>
      </c>
      <c r="V215" s="33"/>
      <c r="W215" s="88">
        <f>(E215+K215+Q215)</f>
        <v>4554448</v>
      </c>
      <c r="X215" s="33"/>
      <c r="Y215" s="33"/>
      <c r="Z215" s="88">
        <v>1091949</v>
      </c>
      <c r="AA215" s="33"/>
      <c r="AB215" s="89">
        <f>IF($W215,Z215/$W215*100,0)</f>
        <v>23.97544115115597</v>
      </c>
      <c r="AC215" s="33"/>
      <c r="AD215" s="88">
        <v>0</v>
      </c>
      <c r="AE215" s="33"/>
      <c r="AF215" s="89">
        <f>IF($W215,AD215/$W215*100,0)</f>
        <v>0</v>
      </c>
      <c r="AG215" s="33"/>
      <c r="AH215" s="88">
        <v>0</v>
      </c>
      <c r="AI215" s="33"/>
      <c r="AJ215" s="89">
        <f>IF($W215,AH215/$W215*100,0)</f>
        <v>0</v>
      </c>
      <c r="AK215" s="33"/>
      <c r="AL215" s="88">
        <v>459251</v>
      </c>
      <c r="AM215" s="33"/>
      <c r="AN215" s="88">
        <v>6716072.1200000001</v>
      </c>
      <c r="AO215" s="33"/>
      <c r="AP215" s="22">
        <v>93</v>
      </c>
      <c r="AQ215" s="33"/>
      <c r="AR215" s="88">
        <v>38386</v>
      </c>
    </row>
    <row r="216" spans="1:44" ht="8.85" customHeight="1" x14ac:dyDescent="0.3">
      <c r="A216" s="22">
        <v>94</v>
      </c>
      <c r="B216" s="33"/>
      <c r="C216" s="22" t="s">
        <v>221</v>
      </c>
      <c r="D216" s="33"/>
      <c r="E216" s="88">
        <v>126393</v>
      </c>
      <c r="F216" s="33"/>
      <c r="G216" s="84">
        <f>(E216/$AR216)</f>
        <v>4.4116230366492148</v>
      </c>
      <c r="H216" s="33"/>
      <c r="I216" s="84">
        <f>IF(G$219,G216/G$219*100,0)</f>
        <v>12.636424320465006</v>
      </c>
      <c r="J216" s="88"/>
      <c r="K216" s="88">
        <v>2047107</v>
      </c>
      <c r="L216" s="33"/>
      <c r="M216" s="84">
        <f>(K216/$AR216)</f>
        <v>71.452251308900529</v>
      </c>
      <c r="N216" s="33"/>
      <c r="O216" s="84">
        <f>IF(M$219,M216/M$219*100,0)</f>
        <v>105.28901976748091</v>
      </c>
      <c r="P216" s="33"/>
      <c r="Q216" s="88">
        <v>480942</v>
      </c>
      <c r="R216" s="33"/>
      <c r="S216" s="84">
        <f>(Q216/$AR216)</f>
        <v>16.786806282722512</v>
      </c>
      <c r="T216" s="33"/>
      <c r="U216" s="84">
        <f>IF(S$219,S216/S$219*100,0)</f>
        <v>36.925822368558315</v>
      </c>
      <c r="V216" s="33"/>
      <c r="W216" s="88">
        <f>(E216+K216+Q216)</f>
        <v>2654442</v>
      </c>
      <c r="X216" s="33"/>
      <c r="Y216" s="33"/>
      <c r="Z216" s="88">
        <v>77749</v>
      </c>
      <c r="AA216" s="33"/>
      <c r="AB216" s="89">
        <f>IF($W216,Z216/$W216*100,0)</f>
        <v>2.9290148362631392</v>
      </c>
      <c r="AC216" s="33"/>
      <c r="AD216" s="88">
        <v>62190</v>
      </c>
      <c r="AE216" s="33"/>
      <c r="AF216" s="89">
        <f>IF($W216,AD216/$W216*100,0)</f>
        <v>2.3428652801605763</v>
      </c>
      <c r="AG216" s="33"/>
      <c r="AH216" s="88">
        <v>0</v>
      </c>
      <c r="AI216" s="33"/>
      <c r="AJ216" s="89">
        <f>IF($W216,AH216/$W216*100,0)</f>
        <v>0</v>
      </c>
      <c r="AK216" s="33"/>
      <c r="AL216" s="88">
        <v>737902</v>
      </c>
      <c r="AM216" s="33"/>
      <c r="AN216" s="88">
        <v>9745322.620000001</v>
      </c>
      <c r="AO216" s="33"/>
      <c r="AP216" s="22">
        <v>94</v>
      </c>
      <c r="AQ216" s="33"/>
      <c r="AR216" s="88">
        <v>28650</v>
      </c>
    </row>
    <row r="217" spans="1:44" ht="8.85" customHeight="1" x14ac:dyDescent="0.3">
      <c r="A217" s="42">
        <v>95</v>
      </c>
      <c r="B217" s="33"/>
      <c r="C217" s="22" t="s">
        <v>222</v>
      </c>
      <c r="D217" s="33"/>
      <c r="E217" s="93">
        <v>0</v>
      </c>
      <c r="F217" s="33"/>
      <c r="G217" s="84">
        <f>(E217/$AR217)</f>
        <v>0</v>
      </c>
      <c r="H217" s="33"/>
      <c r="I217" s="84">
        <f>IF(G$219,G217/G$219*100,0)</f>
        <v>0</v>
      </c>
      <c r="J217" s="88"/>
      <c r="K217" s="93">
        <v>4887722</v>
      </c>
      <c r="L217" s="33"/>
      <c r="M217" s="84">
        <f>(K217/$AR217)</f>
        <v>71.12</v>
      </c>
      <c r="N217" s="33"/>
      <c r="O217" s="84">
        <f>IF(M$219,M217/M$219*100,0)</f>
        <v>104.79942827120512</v>
      </c>
      <c r="P217" s="33"/>
      <c r="Q217" s="93">
        <v>6717087</v>
      </c>
      <c r="R217" s="33"/>
      <c r="S217" s="84">
        <f>(Q217/$AR217)</f>
        <v>97.738624954528916</v>
      </c>
      <c r="T217" s="33"/>
      <c r="U217" s="84">
        <f>IF(S$219,S217/S$219*100,0)</f>
        <v>214.99498134631176</v>
      </c>
      <c r="V217" s="33"/>
      <c r="W217" s="93">
        <f>(E217+K217+Q217)</f>
        <v>11604809</v>
      </c>
      <c r="X217" s="33"/>
      <c r="Y217" s="33"/>
      <c r="Z217" s="93">
        <v>12174</v>
      </c>
      <c r="AA217" s="33"/>
      <c r="AB217" s="89">
        <f>IF($W217,Z217/$W217*100,0)</f>
        <v>0.10490478559362761</v>
      </c>
      <c r="AC217" s="33"/>
      <c r="AD217" s="93">
        <v>0</v>
      </c>
      <c r="AE217" s="33"/>
      <c r="AF217" s="89">
        <f>IF($W217,AD217/$W217*100,0)</f>
        <v>0</v>
      </c>
      <c r="AG217" s="33"/>
      <c r="AH217" s="93">
        <v>0</v>
      </c>
      <c r="AI217" s="33"/>
      <c r="AJ217" s="89">
        <f>IF($W217,AH217/$W217*100,0)</f>
        <v>0</v>
      </c>
      <c r="AK217" s="33"/>
      <c r="AL217" s="93">
        <v>5667104</v>
      </c>
      <c r="AM217" s="33"/>
      <c r="AN217" s="93">
        <v>2909906.17</v>
      </c>
      <c r="AO217" s="33"/>
      <c r="AP217" s="42">
        <v>95</v>
      </c>
      <c r="AQ217" s="33"/>
      <c r="AR217" s="93">
        <v>68725</v>
      </c>
    </row>
    <row r="218" spans="1:44" ht="8.85" customHeight="1" x14ac:dyDescent="0.3">
      <c r="A218" s="33"/>
      <c r="B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row>
    <row r="219" spans="1:44" ht="8.85" customHeight="1" x14ac:dyDescent="0.3">
      <c r="A219" s="42">
        <f>A217</f>
        <v>95</v>
      </c>
      <c r="B219" s="33"/>
      <c r="C219" s="30" t="s">
        <v>72</v>
      </c>
      <c r="D219" s="33"/>
      <c r="E219" s="94">
        <f>SUM(E89:E217)</f>
        <v>207301336</v>
      </c>
      <c r="F219" s="33"/>
      <c r="G219" s="97">
        <f>(E219/$AR219)</f>
        <v>34.911957091409796</v>
      </c>
      <c r="H219" s="33"/>
      <c r="I219" s="89">
        <f>IF(G$219,G219/G$219*100,0)</f>
        <v>100</v>
      </c>
      <c r="J219" s="95"/>
      <c r="K219" s="94">
        <f>SUM(K89:K217)</f>
        <v>402958889</v>
      </c>
      <c r="L219" s="33"/>
      <c r="M219" s="97">
        <f>(K219/$AR219)</f>
        <v>67.862965641331712</v>
      </c>
      <c r="N219" s="33"/>
      <c r="O219" s="89">
        <f>IF(M$219,M219/M$219*100,0)</f>
        <v>100</v>
      </c>
      <c r="P219" s="33"/>
      <c r="Q219" s="94">
        <f>SUM(Q89:Q217)</f>
        <v>269939108</v>
      </c>
      <c r="R219" s="33"/>
      <c r="S219" s="97">
        <f>(Q219/$AR219)</f>
        <v>45.460886734417542</v>
      </c>
      <c r="T219" s="33"/>
      <c r="U219" s="89">
        <f>IF(S$219,S219/S$219*100,0)</f>
        <v>100</v>
      </c>
      <c r="V219" s="33"/>
      <c r="W219" s="94">
        <f>SUM(W89:W217)</f>
        <v>880199333</v>
      </c>
      <c r="X219" s="33"/>
      <c r="Y219" s="33"/>
      <c r="Z219" s="94">
        <f>SUM(Z89:Z217)</f>
        <v>77050733</v>
      </c>
      <c r="AA219" s="33"/>
      <c r="AB219" s="89">
        <f>IF($W219,Z219/$W219*100,0)</f>
        <v>8.7537822526389029</v>
      </c>
      <c r="AC219" s="33"/>
      <c r="AD219" s="94">
        <f>SUM(AD89:AD217)</f>
        <v>981810</v>
      </c>
      <c r="AE219" s="33"/>
      <c r="AF219" s="89">
        <f>IF($W219,AD219/$W219*100,0)</f>
        <v>0.11154405180627421</v>
      </c>
      <c r="AG219" s="33"/>
      <c r="AH219" s="94">
        <f>SUM(AH89:AH217)</f>
        <v>1478000</v>
      </c>
      <c r="AI219" s="33"/>
      <c r="AJ219" s="89">
        <f>IF($W219,AH219/$W219*100,0)</f>
        <v>0.16791650988447182</v>
      </c>
      <c r="AK219" s="33"/>
      <c r="AL219" s="94">
        <f>SUM(AL89:AL217)</f>
        <v>357717105</v>
      </c>
      <c r="AM219" s="33"/>
      <c r="AN219" s="94">
        <f>SUM(AN89:AN217)</f>
        <v>822946708.06000042</v>
      </c>
      <c r="AO219" s="33"/>
      <c r="AP219" s="42">
        <f>AP217</f>
        <v>95</v>
      </c>
      <c r="AQ219" s="33"/>
      <c r="AR219" s="93">
        <f>SUM(AR89:AR217)</f>
        <v>5937832</v>
      </c>
    </row>
    <row r="220" spans="1:44" ht="8.85" customHeight="1" x14ac:dyDescent="0.3">
      <c r="A220" s="33"/>
      <c r="B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row>
    <row r="221" spans="1:44" ht="8.85" customHeight="1" x14ac:dyDescent="0.3">
      <c r="A221" s="33"/>
      <c r="B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row>
    <row r="222" spans="1:44" ht="8.85" customHeight="1" x14ac:dyDescent="0.3">
      <c r="A222" s="33"/>
      <c r="B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row>
    <row r="223" spans="1:44" ht="8.85" customHeight="1" x14ac:dyDescent="0.3">
      <c r="A223" s="33"/>
      <c r="B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row>
    <row r="224" spans="1:44" ht="8.85" customHeight="1" x14ac:dyDescent="0.3">
      <c r="A224" s="33"/>
      <c r="B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row>
    <row r="225" spans="1:44" ht="8.85" customHeight="1" x14ac:dyDescent="0.3">
      <c r="A225" s="33"/>
      <c r="B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row>
    <row r="226" spans="1:44" ht="1.65" customHeight="1" x14ac:dyDescent="0.3">
      <c r="A226" s="33"/>
      <c r="B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row>
    <row r="227" spans="1:44" s="20" customFormat="1" ht="9.6" customHeight="1" x14ac:dyDescent="0.3">
      <c r="A227" s="140" t="s">
        <v>503</v>
      </c>
      <c r="AQ227" s="131" t="s">
        <v>504</v>
      </c>
    </row>
    <row r="228" spans="1:44" s="20" customFormat="1" ht="10.5" customHeight="1" x14ac:dyDescent="0.3">
      <c r="W228" s="23" t="s">
        <v>49</v>
      </c>
      <c r="Z228" s="50" t="s">
        <v>486</v>
      </c>
      <c r="AP228" s="23" t="s">
        <v>487</v>
      </c>
    </row>
    <row r="229" spans="1:44" s="20" customFormat="1" ht="10.5" customHeight="1" x14ac:dyDescent="0.3">
      <c r="A229" s="24"/>
      <c r="W229" s="23" t="s">
        <v>488</v>
      </c>
      <c r="Z229" s="50" t="s">
        <v>489</v>
      </c>
      <c r="AP229" s="23" t="s">
        <v>223</v>
      </c>
    </row>
    <row r="230" spans="1:44" s="20" customFormat="1" ht="10.5" customHeight="1" x14ac:dyDescent="0.3">
      <c r="A230" s="25"/>
      <c r="W230" s="23" t="s">
        <v>55</v>
      </c>
      <c r="Z230" s="26" t="s">
        <v>56</v>
      </c>
    </row>
    <row r="231" spans="1:44" ht="9.6" customHeight="1" x14ac:dyDescent="0.3"/>
    <row r="232" spans="1:44" ht="9.6" customHeight="1" x14ac:dyDescent="0.3">
      <c r="Z232" s="28" t="s">
        <v>490</v>
      </c>
      <c r="AA232" s="28"/>
      <c r="AB232" s="28"/>
      <c r="AC232" s="28"/>
      <c r="AD232" s="28"/>
      <c r="AE232" s="28"/>
      <c r="AF232" s="28"/>
      <c r="AG232" s="28"/>
      <c r="AH232" s="28"/>
      <c r="AI232" s="28"/>
      <c r="AJ232" s="28"/>
      <c r="AK232" s="28"/>
      <c r="AL232" s="28"/>
      <c r="AN232" s="31" t="s">
        <v>304</v>
      </c>
    </row>
    <row r="233" spans="1:44" ht="9.6" customHeight="1" x14ac:dyDescent="0.3"/>
    <row r="234" spans="1:44" ht="9.6" customHeight="1" x14ac:dyDescent="0.3">
      <c r="E234" s="29" t="s">
        <v>491</v>
      </c>
      <c r="F234" s="29"/>
      <c r="G234" s="29"/>
      <c r="H234" s="29"/>
      <c r="I234" s="29"/>
      <c r="Q234" s="29" t="s">
        <v>492</v>
      </c>
      <c r="R234" s="29"/>
      <c r="S234" s="29"/>
      <c r="T234" s="29"/>
      <c r="U234" s="29"/>
      <c r="AD234" s="28" t="s">
        <v>404</v>
      </c>
      <c r="AE234" s="28"/>
      <c r="AF234" s="28"/>
      <c r="AG234" s="28"/>
      <c r="AH234" s="28"/>
      <c r="AI234" s="28"/>
      <c r="AJ234" s="28"/>
      <c r="AN234" s="30" t="s">
        <v>493</v>
      </c>
    </row>
    <row r="235" spans="1:44" ht="9.6" customHeight="1" x14ac:dyDescent="0.3">
      <c r="E235" s="28" t="s">
        <v>494</v>
      </c>
      <c r="F235" s="28"/>
      <c r="G235" s="28"/>
      <c r="H235" s="28"/>
      <c r="I235" s="28"/>
      <c r="K235" s="28" t="s">
        <v>495</v>
      </c>
      <c r="L235" s="28"/>
      <c r="M235" s="28"/>
      <c r="N235" s="28"/>
      <c r="O235" s="28"/>
      <c r="Q235" s="28" t="s">
        <v>496</v>
      </c>
      <c r="R235" s="28"/>
      <c r="S235" s="28"/>
      <c r="T235" s="28"/>
      <c r="U235" s="28"/>
      <c r="AN235" s="30" t="s">
        <v>497</v>
      </c>
    </row>
    <row r="236" spans="1:44" ht="9.6" customHeight="1" x14ac:dyDescent="0.3">
      <c r="Z236" s="28" t="s">
        <v>439</v>
      </c>
      <c r="AA236" s="28"/>
      <c r="AB236" s="28"/>
      <c r="AD236" s="28" t="s">
        <v>66</v>
      </c>
      <c r="AE236" s="28"/>
      <c r="AF236" s="28"/>
      <c r="AH236" s="28" t="s">
        <v>67</v>
      </c>
      <c r="AI236" s="28"/>
      <c r="AJ236" s="28"/>
      <c r="AN236" s="31" t="s">
        <v>498</v>
      </c>
    </row>
    <row r="237" spans="1:44" ht="9.6" customHeight="1" x14ac:dyDescent="0.3">
      <c r="I237" s="30" t="s">
        <v>71</v>
      </c>
      <c r="O237" s="30" t="s">
        <v>71</v>
      </c>
      <c r="U237" s="30" t="s">
        <v>71</v>
      </c>
      <c r="AB237" s="30" t="s">
        <v>279</v>
      </c>
      <c r="AF237" s="30" t="s">
        <v>279</v>
      </c>
      <c r="AJ237" s="30" t="s">
        <v>279</v>
      </c>
      <c r="AL237" s="30" t="s">
        <v>416</v>
      </c>
    </row>
    <row r="238" spans="1:44" ht="9.6" customHeight="1" x14ac:dyDescent="0.3">
      <c r="A238" s="31" t="s">
        <v>78</v>
      </c>
      <c r="C238" s="31" t="s">
        <v>80</v>
      </c>
      <c r="E238" s="31" t="s">
        <v>81</v>
      </c>
      <c r="G238" s="31" t="s">
        <v>442</v>
      </c>
      <c r="I238" s="31" t="s">
        <v>87</v>
      </c>
      <c r="K238" s="31" t="s">
        <v>81</v>
      </c>
      <c r="M238" s="31" t="s">
        <v>442</v>
      </c>
      <c r="O238" s="31" t="s">
        <v>87</v>
      </c>
      <c r="Q238" s="31" t="s">
        <v>81</v>
      </c>
      <c r="S238" s="31" t="s">
        <v>442</v>
      </c>
      <c r="U238" s="31" t="s">
        <v>87</v>
      </c>
      <c r="W238" s="31" t="s">
        <v>72</v>
      </c>
      <c r="Z238" s="31" t="s">
        <v>81</v>
      </c>
      <c r="AB238" s="31" t="s">
        <v>380</v>
      </c>
      <c r="AD238" s="31" t="s">
        <v>81</v>
      </c>
      <c r="AF238" s="31" t="s">
        <v>380</v>
      </c>
      <c r="AH238" s="31" t="s">
        <v>81</v>
      </c>
      <c r="AJ238" s="31" t="s">
        <v>380</v>
      </c>
      <c r="AL238" s="31" t="s">
        <v>425</v>
      </c>
      <c r="AN238" s="31" t="s">
        <v>317</v>
      </c>
      <c r="AP238" s="31" t="s">
        <v>78</v>
      </c>
    </row>
    <row r="239" spans="1:44" ht="8.85" customHeight="1" x14ac:dyDescent="0.3"/>
    <row r="240" spans="1:44" ht="8.85" customHeight="1" x14ac:dyDescent="0.3">
      <c r="B240" s="22" t="s">
        <v>297</v>
      </c>
    </row>
    <row r="241" spans="1:44" ht="8.85" customHeight="1" x14ac:dyDescent="0.3">
      <c r="A241" s="22">
        <v>1</v>
      </c>
      <c r="B241" s="30"/>
      <c r="C241" s="22" t="s">
        <v>224</v>
      </c>
      <c r="D241" s="33"/>
      <c r="E241" s="82">
        <v>2747406</v>
      </c>
      <c r="F241" s="33"/>
      <c r="G241" s="83">
        <f>(E241/$AR241)</f>
        <v>335.41765352215845</v>
      </c>
      <c r="H241" s="33"/>
      <c r="I241" s="84">
        <f>IF(G$287,G241/G$287*100,0)</f>
        <v>142.10737548720027</v>
      </c>
      <c r="J241" s="82"/>
      <c r="K241" s="82">
        <v>400641</v>
      </c>
      <c r="L241" s="33"/>
      <c r="M241" s="83">
        <f>(K241/$AR241)</f>
        <v>48.912342815285072</v>
      </c>
      <c r="N241" s="33"/>
      <c r="O241" s="84">
        <f>IF(M$287,M241/M$287*100,0)</f>
        <v>67.201825426646693</v>
      </c>
      <c r="P241" s="33"/>
      <c r="Q241" s="82">
        <v>134518</v>
      </c>
      <c r="R241" s="33"/>
      <c r="S241" s="83">
        <f>(Q241/$AR241)</f>
        <v>16.422659015993162</v>
      </c>
      <c r="T241" s="33"/>
      <c r="U241" s="84">
        <f>IF(S$287,S241/S$287*100,0)</f>
        <v>23.984690088152135</v>
      </c>
      <c r="V241" s="33"/>
      <c r="W241" s="82">
        <f>(E241+K241+Q241)</f>
        <v>3282565</v>
      </c>
      <c r="X241" s="33"/>
      <c r="Y241" s="33"/>
      <c r="Z241" s="82">
        <v>4997735</v>
      </c>
      <c r="AA241" s="33"/>
      <c r="AB241" s="84">
        <f>IF($W241,Z241/$W241*100,0)</f>
        <v>152.25090744585407</v>
      </c>
      <c r="AC241" s="33"/>
      <c r="AD241" s="82">
        <v>0</v>
      </c>
      <c r="AE241" s="33"/>
      <c r="AF241" s="84">
        <f>IF($W241,AD241/$W241*100,0)</f>
        <v>0</v>
      </c>
      <c r="AG241" s="33"/>
      <c r="AH241" s="82">
        <v>0</v>
      </c>
      <c r="AI241" s="33"/>
      <c r="AJ241" s="84">
        <f>IF($W241,AH241/$W241*100,0)</f>
        <v>0</v>
      </c>
      <c r="AK241" s="33"/>
      <c r="AL241" s="82">
        <v>425573</v>
      </c>
      <c r="AM241" s="33"/>
      <c r="AN241" s="82">
        <v>59.41</v>
      </c>
      <c r="AO241" s="33"/>
      <c r="AP241" s="22">
        <v>1</v>
      </c>
      <c r="AQ241" s="33"/>
      <c r="AR241" s="88">
        <v>8191</v>
      </c>
    </row>
    <row r="242" spans="1:44" ht="8.85" customHeight="1" x14ac:dyDescent="0.3">
      <c r="A242" s="22">
        <v>2</v>
      </c>
      <c r="B242" s="30"/>
      <c r="C242" s="22" t="s">
        <v>225</v>
      </c>
      <c r="D242" s="33"/>
      <c r="E242" s="88">
        <v>2619076</v>
      </c>
      <c r="F242" s="33"/>
      <c r="G242" s="84">
        <f>(E242/$AR242)</f>
        <v>362.50186851211072</v>
      </c>
      <c r="H242" s="33"/>
      <c r="I242" s="84">
        <f>IF(G$287,G242/G$287*100,0)</f>
        <v>153.5822238409973</v>
      </c>
      <c r="J242" s="88"/>
      <c r="K242" s="88">
        <v>218836</v>
      </c>
      <c r="L242" s="33"/>
      <c r="M242" s="84">
        <f>(K242/$AR242)</f>
        <v>30.288719723183391</v>
      </c>
      <c r="N242" s="33"/>
      <c r="O242" s="84">
        <f>IF(M$287,M242/M$287*100,0)</f>
        <v>41.614388885864642</v>
      </c>
      <c r="P242" s="33"/>
      <c r="Q242" s="88">
        <v>907717</v>
      </c>
      <c r="R242" s="33"/>
      <c r="S242" s="84">
        <f>(Q242/$AR242)</f>
        <v>125.63557093425605</v>
      </c>
      <c r="T242" s="33"/>
      <c r="U242" s="84">
        <f>IF(S$287,S242/S$287*100,0)</f>
        <v>183.48613522156566</v>
      </c>
      <c r="V242" s="33"/>
      <c r="W242" s="88">
        <f>(E242+K242+Q242)</f>
        <v>3745629</v>
      </c>
      <c r="X242" s="33"/>
      <c r="Y242" s="33"/>
      <c r="Z242" s="88">
        <v>1757057</v>
      </c>
      <c r="AA242" s="33"/>
      <c r="AB242" s="84">
        <f>IF($W242,Z242/$W242*100,0)</f>
        <v>46.909531082763401</v>
      </c>
      <c r="AC242" s="33"/>
      <c r="AD242" s="88">
        <v>0</v>
      </c>
      <c r="AE242" s="33"/>
      <c r="AF242" s="84">
        <f>IF($W242,AD242/$W242*100,0)</f>
        <v>0</v>
      </c>
      <c r="AG242" s="33"/>
      <c r="AH242" s="88">
        <v>0</v>
      </c>
      <c r="AI242" s="33"/>
      <c r="AJ242" s="84">
        <f>IF($W242,AH242/$W242*100,0)</f>
        <v>0</v>
      </c>
      <c r="AK242" s="33"/>
      <c r="AL242" s="88">
        <v>0</v>
      </c>
      <c r="AM242" s="33"/>
      <c r="AN242" s="88">
        <v>0</v>
      </c>
      <c r="AO242" s="33"/>
      <c r="AP242" s="22">
        <v>2</v>
      </c>
      <c r="AQ242" s="33"/>
      <c r="AR242" s="88">
        <v>7225</v>
      </c>
    </row>
    <row r="243" spans="1:44" ht="8.85" customHeight="1" x14ac:dyDescent="0.3">
      <c r="A243" s="22">
        <v>3</v>
      </c>
      <c r="B243" s="30"/>
      <c r="C243" s="22" t="s">
        <v>140</v>
      </c>
      <c r="D243" s="33"/>
      <c r="E243" s="88">
        <v>2019965</v>
      </c>
      <c r="F243" s="33"/>
      <c r="G243" s="84">
        <f>(E243/$AR243)</f>
        <v>327.27883992222945</v>
      </c>
      <c r="H243" s="33"/>
      <c r="I243" s="84">
        <f>IF(G$287,G243/G$287*100,0)</f>
        <v>138.65918059310223</v>
      </c>
      <c r="J243" s="88"/>
      <c r="K243" s="88">
        <v>946514</v>
      </c>
      <c r="L243" s="33"/>
      <c r="M243" s="84">
        <f>(K243/$AR243)</f>
        <v>153.35612443292288</v>
      </c>
      <c r="N243" s="33"/>
      <c r="O243" s="84">
        <f>IF(M$287,M243/M$287*100,0)</f>
        <v>210.69960891400669</v>
      </c>
      <c r="P243" s="33"/>
      <c r="Q243" s="88">
        <v>1676115</v>
      </c>
      <c r="R243" s="33"/>
      <c r="S243" s="84">
        <f>(Q243/$AR243)</f>
        <v>271.56756318859362</v>
      </c>
      <c r="T243" s="33"/>
      <c r="U243" s="84">
        <f>IF(S$287,S243/S$287*100,0)</f>
        <v>396.61444804583545</v>
      </c>
      <c r="V243" s="33"/>
      <c r="W243" s="88">
        <f>(E243+K243+Q243)</f>
        <v>4642594</v>
      </c>
      <c r="X243" s="33"/>
      <c r="Y243" s="33"/>
      <c r="Z243" s="88">
        <v>1445053</v>
      </c>
      <c r="AA243" s="33"/>
      <c r="AB243" s="84">
        <f>IF($W243,Z243/$W243*100,0)</f>
        <v>31.125982586459205</v>
      </c>
      <c r="AC243" s="33"/>
      <c r="AD243" s="88">
        <v>0</v>
      </c>
      <c r="AE243" s="33"/>
      <c r="AF243" s="84">
        <f>IF($W243,AD243/$W243*100,0)</f>
        <v>0</v>
      </c>
      <c r="AG243" s="33"/>
      <c r="AH243" s="88">
        <v>0</v>
      </c>
      <c r="AI243" s="33"/>
      <c r="AJ243" s="84">
        <f>IF($W243,AH243/$W243*100,0)</f>
        <v>0</v>
      </c>
      <c r="AK243" s="33"/>
      <c r="AL243" s="88">
        <v>915158</v>
      </c>
      <c r="AM243" s="33"/>
      <c r="AN243" s="88">
        <v>31.38</v>
      </c>
      <c r="AO243" s="33"/>
      <c r="AP243" s="22">
        <v>3</v>
      </c>
      <c r="AQ243" s="33"/>
      <c r="AR243" s="88">
        <v>6172</v>
      </c>
    </row>
    <row r="244" spans="1:44" ht="8.85" customHeight="1" x14ac:dyDescent="0.3">
      <c r="A244" s="22">
        <v>4</v>
      </c>
      <c r="B244" s="30"/>
      <c r="C244" s="22" t="s">
        <v>226</v>
      </c>
      <c r="D244" s="33"/>
      <c r="E244" s="88">
        <v>1118834</v>
      </c>
      <c r="F244" s="33"/>
      <c r="G244" s="84">
        <f>(E244/$AR244)</f>
        <v>267.34384707287933</v>
      </c>
      <c r="H244" s="33"/>
      <c r="I244" s="84">
        <f>IF(G$287,G244/G$287*100,0)</f>
        <v>113.2663473768786</v>
      </c>
      <c r="J244" s="88"/>
      <c r="K244" s="88">
        <v>281905</v>
      </c>
      <c r="L244" s="33"/>
      <c r="M244" s="84">
        <f>(K244/$AR244)</f>
        <v>67.360812425328561</v>
      </c>
      <c r="N244" s="33"/>
      <c r="O244" s="84">
        <f>IF(M$287,M244/M$287*100,0)</f>
        <v>92.548614452984467</v>
      </c>
      <c r="P244" s="33"/>
      <c r="Q244" s="88">
        <v>107239</v>
      </c>
      <c r="R244" s="33"/>
      <c r="S244" s="84">
        <f>(Q244/$AR244)</f>
        <v>25.624611708482675</v>
      </c>
      <c r="T244" s="33"/>
      <c r="U244" s="84">
        <f>IF(S$287,S244/S$287*100,0)</f>
        <v>37.423803895499908</v>
      </c>
      <c r="V244" s="33"/>
      <c r="W244" s="88">
        <f>(E244+K244+Q244)</f>
        <v>1507978</v>
      </c>
      <c r="X244" s="33"/>
      <c r="Y244" s="33"/>
      <c r="Z244" s="88">
        <v>584295</v>
      </c>
      <c r="AA244" s="33"/>
      <c r="AB244" s="84">
        <f>IF($W244,Z244/$W244*100,0)</f>
        <v>38.746918058486266</v>
      </c>
      <c r="AC244" s="33"/>
      <c r="AD244" s="88">
        <v>0</v>
      </c>
      <c r="AE244" s="33"/>
      <c r="AF244" s="84">
        <f>IF($W244,AD244/$W244*100,0)</f>
        <v>0</v>
      </c>
      <c r="AG244" s="33"/>
      <c r="AH244" s="88">
        <v>0</v>
      </c>
      <c r="AI244" s="33"/>
      <c r="AJ244" s="84">
        <f>IF($W244,AH244/$W244*100,0)</f>
        <v>0</v>
      </c>
      <c r="AK244" s="33"/>
      <c r="AL244" s="88">
        <v>16221</v>
      </c>
      <c r="AM244" s="33"/>
      <c r="AN244" s="88">
        <v>4291.1399999999994</v>
      </c>
      <c r="AO244" s="33"/>
      <c r="AP244" s="22">
        <v>4</v>
      </c>
      <c r="AQ244" s="33"/>
      <c r="AR244" s="88">
        <v>4185</v>
      </c>
    </row>
    <row r="245" spans="1:44" ht="8.85" customHeight="1" x14ac:dyDescent="0.3">
      <c r="A245" s="22">
        <v>5</v>
      </c>
      <c r="B245" s="30"/>
      <c r="C245" s="22" t="s">
        <v>227</v>
      </c>
      <c r="D245" s="33"/>
      <c r="E245" s="88">
        <v>1432055</v>
      </c>
      <c r="F245" s="33"/>
      <c r="G245" s="84">
        <f>(E245/$AR245)</f>
        <v>255.08639116494479</v>
      </c>
      <c r="H245" s="33"/>
      <c r="I245" s="84">
        <f>IF(G$287,G245/G$287*100,0)</f>
        <v>108.07319528444832</v>
      </c>
      <c r="J245" s="88"/>
      <c r="K245" s="88">
        <v>280929</v>
      </c>
      <c r="L245" s="33"/>
      <c r="M245" s="84">
        <f>(K245/$AR245)</f>
        <v>50.040790879942996</v>
      </c>
      <c r="N245" s="33"/>
      <c r="O245" s="84">
        <f>IF(M$287,M245/M$287*100,0)</f>
        <v>68.752226930221383</v>
      </c>
      <c r="P245" s="33"/>
      <c r="Q245" s="88">
        <v>127861</v>
      </c>
      <c r="R245" s="33"/>
      <c r="S245" s="84">
        <f>(Q245/$AR245)</f>
        <v>22.775382971143571</v>
      </c>
      <c r="T245" s="33"/>
      <c r="U245" s="84">
        <f>IF(S$287,S245/S$287*100,0)</f>
        <v>33.262610011562799</v>
      </c>
      <c r="V245" s="33"/>
      <c r="W245" s="88">
        <f>(E245+K245+Q245)</f>
        <v>1840845</v>
      </c>
      <c r="X245" s="33"/>
      <c r="Y245" s="33"/>
      <c r="Z245" s="88">
        <v>920634</v>
      </c>
      <c r="AA245" s="33"/>
      <c r="AB245" s="89">
        <f>IF($W245,Z245/$W245*100,0)</f>
        <v>50.011489288886359</v>
      </c>
      <c r="AC245" s="33"/>
      <c r="AD245" s="88">
        <v>0</v>
      </c>
      <c r="AE245" s="33"/>
      <c r="AF245" s="89">
        <f>IF($W245,AD245/$W245*100,0)</f>
        <v>0</v>
      </c>
      <c r="AG245" s="33"/>
      <c r="AH245" s="88">
        <v>0</v>
      </c>
      <c r="AI245" s="33"/>
      <c r="AJ245" s="89">
        <f>IF($W245,AH245/$W245*100,0)</f>
        <v>0</v>
      </c>
      <c r="AK245" s="33"/>
      <c r="AL245" s="88">
        <v>309087</v>
      </c>
      <c r="AM245" s="33"/>
      <c r="AN245" s="88">
        <v>0</v>
      </c>
      <c r="AO245" s="33"/>
      <c r="AP245" s="22">
        <v>5</v>
      </c>
      <c r="AQ245" s="33"/>
      <c r="AR245" s="88">
        <v>5614</v>
      </c>
    </row>
    <row r="246" spans="1:44" ht="8.85" customHeight="1" x14ac:dyDescent="0.3">
      <c r="A246" s="53"/>
      <c r="D246" s="33"/>
      <c r="E246" s="33"/>
      <c r="F246" s="33"/>
      <c r="G246" s="33"/>
      <c r="H246" s="33"/>
      <c r="I246" s="33"/>
      <c r="J246" s="33"/>
      <c r="K246" s="33"/>
      <c r="L246" s="33"/>
      <c r="M246" s="84"/>
      <c r="N246" s="33"/>
      <c r="O246" s="84"/>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41"/>
      <c r="AQ246" s="33"/>
      <c r="AR246" s="33"/>
    </row>
    <row r="247" spans="1:44" ht="8.85" customHeight="1" x14ac:dyDescent="0.3">
      <c r="A247" s="22">
        <v>6</v>
      </c>
      <c r="B247" s="30"/>
      <c r="C247" s="22" t="s">
        <v>228</v>
      </c>
      <c r="D247" s="33"/>
      <c r="E247" s="88">
        <v>5089315</v>
      </c>
      <c r="F247" s="33"/>
      <c r="G247" s="84">
        <f>(E247/$AR247)</f>
        <v>119.41142656030033</v>
      </c>
      <c r="H247" s="33"/>
      <c r="I247" s="84">
        <f>IF(G$287,G247/G$287*100,0)</f>
        <v>50.591387344929387</v>
      </c>
      <c r="J247" s="88"/>
      <c r="K247" s="88">
        <v>3214509</v>
      </c>
      <c r="L247" s="33"/>
      <c r="M247" s="84">
        <f>(K247/$AR247)</f>
        <v>75.422548099483805</v>
      </c>
      <c r="N247" s="33"/>
      <c r="O247" s="84">
        <f>IF(M$287,M247/M$287*100,0)</f>
        <v>103.62482389681118</v>
      </c>
      <c r="P247" s="33"/>
      <c r="Q247" s="88">
        <v>833313</v>
      </c>
      <c r="R247" s="33"/>
      <c r="S247" s="84">
        <f>(Q247/$AR247)</f>
        <v>19.552158610980761</v>
      </c>
      <c r="T247" s="33"/>
      <c r="U247" s="84">
        <f>IF(S$287,S247/S$287*100,0)</f>
        <v>28.555209261915543</v>
      </c>
      <c r="V247" s="33"/>
      <c r="W247" s="88">
        <f>(E247+K247+Q247)</f>
        <v>9137137</v>
      </c>
      <c r="X247" s="33"/>
      <c r="Y247" s="33"/>
      <c r="Z247" s="88">
        <v>3384893</v>
      </c>
      <c r="AA247" s="33"/>
      <c r="AB247" s="89">
        <f>IF($W247,Z247/$W247*100,0)</f>
        <v>37.045444322439295</v>
      </c>
      <c r="AC247" s="33"/>
      <c r="AD247" s="88">
        <v>0</v>
      </c>
      <c r="AE247" s="33"/>
      <c r="AF247" s="89">
        <f>IF($W247,AD247/$W247*100,0)</f>
        <v>0</v>
      </c>
      <c r="AG247" s="33"/>
      <c r="AH247" s="88">
        <v>0</v>
      </c>
      <c r="AI247" s="33"/>
      <c r="AJ247" s="89">
        <f>IF($W247,AH247/$W247*100,0)</f>
        <v>0</v>
      </c>
      <c r="AK247" s="33"/>
      <c r="AL247" s="88">
        <v>4199597</v>
      </c>
      <c r="AM247" s="33"/>
      <c r="AN247" s="88">
        <v>2687.4</v>
      </c>
      <c r="AO247" s="33"/>
      <c r="AP247" s="22">
        <v>6</v>
      </c>
      <c r="AQ247" s="33"/>
      <c r="AR247" s="88">
        <v>42620</v>
      </c>
    </row>
    <row r="248" spans="1:44" ht="8.85" customHeight="1" x14ac:dyDescent="0.3">
      <c r="A248" s="22">
        <v>7</v>
      </c>
      <c r="B248" s="30"/>
      <c r="C248" s="22" t="s">
        <v>229</v>
      </c>
      <c r="D248" s="33"/>
      <c r="E248" s="88">
        <v>1159642</v>
      </c>
      <c r="F248" s="33"/>
      <c r="G248" s="84">
        <f>(E248/$AR248)</f>
        <v>320.25462579397959</v>
      </c>
      <c r="H248" s="33"/>
      <c r="I248" s="84">
        <f>IF(G$287,G248/G$287*100,0)</f>
        <v>135.68321130781311</v>
      </c>
      <c r="J248" s="88"/>
      <c r="K248" s="88">
        <v>359968</v>
      </c>
      <c r="L248" s="33"/>
      <c r="M248" s="84">
        <f>(K248/$AR248)</f>
        <v>99.411212372272857</v>
      </c>
      <c r="N248" s="33"/>
      <c r="O248" s="84">
        <f>IF(M$287,M248/M$287*100,0)</f>
        <v>136.58341749283562</v>
      </c>
      <c r="P248" s="33"/>
      <c r="Q248" s="88">
        <v>669568</v>
      </c>
      <c r="R248" s="33"/>
      <c r="S248" s="84">
        <f>(Q248/$AR248)</f>
        <v>184.91245512289422</v>
      </c>
      <c r="T248" s="33"/>
      <c r="U248" s="84">
        <f>IF(S$287,S248/S$287*100,0)</f>
        <v>270.05784661563507</v>
      </c>
      <c r="V248" s="33"/>
      <c r="W248" s="88">
        <f>(E248+K248+Q248)</f>
        <v>2189178</v>
      </c>
      <c r="X248" s="33"/>
      <c r="Y248" s="33"/>
      <c r="Z248" s="88">
        <v>1100476</v>
      </c>
      <c r="AA248" s="33"/>
      <c r="AB248" s="89">
        <f>IF($W248,Z248/$W248*100,0)</f>
        <v>50.268913720126918</v>
      </c>
      <c r="AC248" s="33"/>
      <c r="AD248" s="88">
        <v>24382</v>
      </c>
      <c r="AE248" s="33"/>
      <c r="AF248" s="89">
        <f>IF($W248,AD248/$W248*100,0)</f>
        <v>1.1137513715193557</v>
      </c>
      <c r="AG248" s="33"/>
      <c r="AH248" s="88">
        <v>0</v>
      </c>
      <c r="AI248" s="33"/>
      <c r="AJ248" s="89">
        <f>IF($W248,AH248/$W248*100,0)</f>
        <v>0</v>
      </c>
      <c r="AK248" s="33"/>
      <c r="AL248" s="88">
        <v>704395</v>
      </c>
      <c r="AM248" s="33"/>
      <c r="AN248" s="88">
        <v>0</v>
      </c>
      <c r="AO248" s="33"/>
      <c r="AP248" s="22">
        <v>7</v>
      </c>
      <c r="AQ248" s="33"/>
      <c r="AR248" s="88">
        <v>3621</v>
      </c>
    </row>
    <row r="249" spans="1:44" ht="8.85" customHeight="1" x14ac:dyDescent="0.3">
      <c r="A249" s="22">
        <v>8</v>
      </c>
      <c r="B249" s="30"/>
      <c r="C249" s="22" t="s">
        <v>230</v>
      </c>
      <c r="D249" s="33"/>
      <c r="E249" s="88">
        <v>1139826</v>
      </c>
      <c r="F249" s="33"/>
      <c r="G249" s="84">
        <f>(E249/$AR249)</f>
        <v>209.37288758265981</v>
      </c>
      <c r="H249" s="33"/>
      <c r="I249" s="84">
        <f>IF(G$287,G249/G$287*100,0)</f>
        <v>88.70562190186817</v>
      </c>
      <c r="J249" s="88"/>
      <c r="K249" s="88">
        <v>313124</v>
      </c>
      <c r="L249" s="33"/>
      <c r="M249" s="84">
        <f>(K249/$AR249)</f>
        <v>57.517266715650258</v>
      </c>
      <c r="N249" s="33"/>
      <c r="O249" s="84">
        <f>IF(M$287,M249/M$287*100,0)</f>
        <v>79.024334030368962</v>
      </c>
      <c r="P249" s="33"/>
      <c r="Q249" s="88">
        <v>107199</v>
      </c>
      <c r="R249" s="33"/>
      <c r="S249" s="84">
        <f>(Q249/$AR249)</f>
        <v>19.691219691403379</v>
      </c>
      <c r="T249" s="33"/>
      <c r="U249" s="84">
        <f>IF(S$287,S249/S$287*100,0)</f>
        <v>28.758302860462038</v>
      </c>
      <c r="V249" s="33"/>
      <c r="W249" s="88">
        <f>(E249+K249+Q249)</f>
        <v>1560149</v>
      </c>
      <c r="X249" s="33"/>
      <c r="Y249" s="33"/>
      <c r="Z249" s="88">
        <v>1091328</v>
      </c>
      <c r="AA249" s="33"/>
      <c r="AB249" s="89">
        <f>IF($W249,Z249/$W249*100,0)</f>
        <v>69.950241932020589</v>
      </c>
      <c r="AC249" s="33"/>
      <c r="AD249" s="88">
        <v>0</v>
      </c>
      <c r="AE249" s="33"/>
      <c r="AF249" s="89">
        <f>IF($W249,AD249/$W249*100,0)</f>
        <v>0</v>
      </c>
      <c r="AG249" s="33"/>
      <c r="AH249" s="88">
        <v>0</v>
      </c>
      <c r="AI249" s="33"/>
      <c r="AJ249" s="89">
        <f>IF($W249,AH249/$W249*100,0)</f>
        <v>0</v>
      </c>
      <c r="AK249" s="33"/>
      <c r="AL249" s="88">
        <v>408920</v>
      </c>
      <c r="AM249" s="33"/>
      <c r="AN249" s="88">
        <v>0</v>
      </c>
      <c r="AO249" s="33"/>
      <c r="AP249" s="22">
        <v>8</v>
      </c>
      <c r="AQ249" s="33"/>
      <c r="AR249" s="88">
        <v>5444</v>
      </c>
    </row>
    <row r="250" spans="1:44" ht="8.85" customHeight="1" x14ac:dyDescent="0.3">
      <c r="A250" s="22">
        <v>9</v>
      </c>
      <c r="B250" s="30"/>
      <c r="C250" s="22" t="s">
        <v>231</v>
      </c>
      <c r="D250" s="33"/>
      <c r="E250" s="88">
        <v>1496106</v>
      </c>
      <c r="F250" s="33"/>
      <c r="G250" s="84">
        <f>(E250/$AR250)</f>
        <v>265.0790219702339</v>
      </c>
      <c r="H250" s="33"/>
      <c r="I250" s="84">
        <f>IF(G$287,G250/G$287*100,0)</f>
        <v>112.30680232045475</v>
      </c>
      <c r="J250" s="88"/>
      <c r="K250" s="88">
        <v>551923</v>
      </c>
      <c r="L250" s="33"/>
      <c r="M250" s="84">
        <f>(K250/$AR250)</f>
        <v>97.789333805811481</v>
      </c>
      <c r="N250" s="33"/>
      <c r="O250" s="84">
        <f>IF(M$287,M250/M$287*100,0)</f>
        <v>134.35508014456826</v>
      </c>
      <c r="P250" s="33"/>
      <c r="Q250" s="88">
        <v>621512</v>
      </c>
      <c r="R250" s="33"/>
      <c r="S250" s="84">
        <f>(Q250/$AR250)</f>
        <v>110.11906449326719</v>
      </c>
      <c r="T250" s="33"/>
      <c r="U250" s="84">
        <f>IF(S$287,S250/S$287*100,0)</f>
        <v>160.82484767516354</v>
      </c>
      <c r="V250" s="33"/>
      <c r="W250" s="88">
        <f>(E250+K250+Q250)</f>
        <v>2669541</v>
      </c>
      <c r="X250" s="33"/>
      <c r="Y250" s="33"/>
      <c r="Z250" s="88">
        <v>1026237</v>
      </c>
      <c r="AA250" s="33"/>
      <c r="AB250" s="89">
        <f>IF($W250,Z250/$W250*100,0)</f>
        <v>38.442451342758922</v>
      </c>
      <c r="AC250" s="33"/>
      <c r="AD250" s="88">
        <v>47213</v>
      </c>
      <c r="AE250" s="33"/>
      <c r="AF250" s="89">
        <f>IF($W250,AD250/$W250*100,0)</f>
        <v>1.7685811905492368</v>
      </c>
      <c r="AG250" s="33"/>
      <c r="AH250" s="88">
        <v>0</v>
      </c>
      <c r="AI250" s="33"/>
      <c r="AJ250" s="89">
        <f>IF($W250,AH250/$W250*100,0)</f>
        <v>0</v>
      </c>
      <c r="AK250" s="33"/>
      <c r="AL250" s="88">
        <v>686042</v>
      </c>
      <c r="AM250" s="33"/>
      <c r="AN250" s="88">
        <v>0</v>
      </c>
      <c r="AO250" s="33"/>
      <c r="AP250" s="22">
        <v>9</v>
      </c>
      <c r="AQ250" s="33"/>
      <c r="AR250" s="88">
        <v>5644</v>
      </c>
    </row>
    <row r="251" spans="1:44" ht="8.85" customHeight="1" x14ac:dyDescent="0.3">
      <c r="A251" s="22">
        <v>10</v>
      </c>
      <c r="B251" s="30"/>
      <c r="C251" s="22" t="s">
        <v>232</v>
      </c>
      <c r="D251" s="33"/>
      <c r="E251" s="88">
        <v>307301</v>
      </c>
      <c r="F251" s="33"/>
      <c r="G251" s="84">
        <f>(E251/$AR251)</f>
        <v>83.256840964508257</v>
      </c>
      <c r="H251" s="33"/>
      <c r="I251" s="84">
        <f>IF(G$287,G251/G$287*100,0)</f>
        <v>35.273668623526646</v>
      </c>
      <c r="J251" s="88"/>
      <c r="K251" s="88">
        <v>191678</v>
      </c>
      <c r="L251" s="33"/>
      <c r="M251" s="84">
        <f>(K251/$AR251)</f>
        <v>51.931183960986182</v>
      </c>
      <c r="N251" s="33"/>
      <c r="O251" s="84">
        <f>IF(M$287,M251/M$287*100,0)</f>
        <v>71.349482725139183</v>
      </c>
      <c r="P251" s="33"/>
      <c r="Q251" s="88">
        <v>0</v>
      </c>
      <c r="R251" s="33"/>
      <c r="S251" s="84">
        <f>(Q251/$AR251)</f>
        <v>0</v>
      </c>
      <c r="T251" s="33"/>
      <c r="U251" s="84">
        <f>IF(S$287,S251/S$287*100,0)</f>
        <v>0</v>
      </c>
      <c r="V251" s="33"/>
      <c r="W251" s="88">
        <f>(E251+K251+Q251)</f>
        <v>498979</v>
      </c>
      <c r="X251" s="33"/>
      <c r="Y251" s="33"/>
      <c r="Z251" s="88">
        <v>466412</v>
      </c>
      <c r="AA251" s="33"/>
      <c r="AB251" s="89">
        <f>IF($W251,Z251/$W251*100,0)</f>
        <v>93.473272422286314</v>
      </c>
      <c r="AC251" s="33"/>
      <c r="AD251" s="88">
        <v>0</v>
      </c>
      <c r="AE251" s="33"/>
      <c r="AF251" s="89">
        <f>IF($W251,AD251/$W251*100,0)</f>
        <v>0</v>
      </c>
      <c r="AG251" s="33"/>
      <c r="AH251" s="88">
        <v>0</v>
      </c>
      <c r="AI251" s="33"/>
      <c r="AJ251" s="89">
        <f>IF($W251,AH251/$W251*100,0)</f>
        <v>0</v>
      </c>
      <c r="AK251" s="33"/>
      <c r="AL251" s="88">
        <v>228354</v>
      </c>
      <c r="AM251" s="33"/>
      <c r="AN251" s="88">
        <v>2958.11</v>
      </c>
      <c r="AO251" s="33"/>
      <c r="AP251" s="22">
        <v>10</v>
      </c>
      <c r="AQ251" s="33"/>
      <c r="AR251" s="88">
        <v>3691</v>
      </c>
    </row>
    <row r="252" spans="1:44" ht="8.85" customHeight="1" x14ac:dyDescent="0.3">
      <c r="A252" s="5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41"/>
      <c r="AQ252" s="33"/>
      <c r="AR252" s="33"/>
    </row>
    <row r="253" spans="1:44" ht="8.85" customHeight="1" x14ac:dyDescent="0.3">
      <c r="A253" s="22">
        <v>11</v>
      </c>
      <c r="B253" s="30"/>
      <c r="C253" s="22" t="s">
        <v>233</v>
      </c>
      <c r="D253" s="33"/>
      <c r="E253" s="88">
        <v>3845789</v>
      </c>
      <c r="F253" s="33"/>
      <c r="G253" s="84">
        <f>(E253/$AR253)</f>
        <v>182.77596121857326</v>
      </c>
      <c r="H253" s="33"/>
      <c r="I253" s="84">
        <f>IF(G$287,G253/G$287*100,0)</f>
        <v>77.437224541330991</v>
      </c>
      <c r="J253" s="88"/>
      <c r="K253" s="88">
        <v>3177346</v>
      </c>
      <c r="L253" s="33"/>
      <c r="M253" s="84">
        <f>(K253/$AR253)</f>
        <v>151.00736657002994</v>
      </c>
      <c r="N253" s="33"/>
      <c r="O253" s="84">
        <f>IF(M$287,M253/M$287*100,0)</f>
        <v>207.47259489695841</v>
      </c>
      <c r="P253" s="33"/>
      <c r="Q253" s="88">
        <v>674744</v>
      </c>
      <c r="R253" s="33"/>
      <c r="S253" s="84">
        <f>(Q253/$AR253)</f>
        <v>32.068057601825011</v>
      </c>
      <c r="T253" s="33"/>
      <c r="U253" s="84">
        <f>IF(S$287,S253/S$287*100,0)</f>
        <v>46.834219876315821</v>
      </c>
      <c r="V253" s="33"/>
      <c r="W253" s="88">
        <f>(E253+K253+Q253)</f>
        <v>7697879</v>
      </c>
      <c r="X253" s="33"/>
      <c r="Y253" s="33"/>
      <c r="Z253" s="88">
        <v>4323560</v>
      </c>
      <c r="AA253" s="33"/>
      <c r="AB253" s="89">
        <f>IF($W253,Z253/$W253*100,0)</f>
        <v>56.165600940207042</v>
      </c>
      <c r="AC253" s="33"/>
      <c r="AD253" s="88">
        <v>0</v>
      </c>
      <c r="AE253" s="33"/>
      <c r="AF253" s="89">
        <f>IF($W253,AD253/$W253*100,0)</f>
        <v>0</v>
      </c>
      <c r="AG253" s="33"/>
      <c r="AH253" s="88">
        <v>0</v>
      </c>
      <c r="AI253" s="33"/>
      <c r="AJ253" s="89">
        <f>IF($W253,AH253/$W253*100,0)</f>
        <v>0</v>
      </c>
      <c r="AK253" s="33"/>
      <c r="AL253" s="88">
        <v>4590862</v>
      </c>
      <c r="AM253" s="33"/>
      <c r="AN253" s="88">
        <v>108906.67</v>
      </c>
      <c r="AO253" s="33"/>
      <c r="AP253" s="22">
        <v>11</v>
      </c>
      <c r="AQ253" s="33"/>
      <c r="AR253" s="88">
        <v>21041</v>
      </c>
    </row>
    <row r="254" spans="1:44" ht="8.85" customHeight="1" x14ac:dyDescent="0.3">
      <c r="A254" s="22">
        <v>12</v>
      </c>
      <c r="B254" s="30"/>
      <c r="C254" s="22" t="s">
        <v>234</v>
      </c>
      <c r="D254" s="33"/>
      <c r="E254" s="88">
        <v>1172336</v>
      </c>
      <c r="F254" s="33"/>
      <c r="G254" s="84">
        <f>(E254/$AR254)</f>
        <v>301.83728115345008</v>
      </c>
      <c r="H254" s="33"/>
      <c r="I254" s="84">
        <f>IF(G$287,G254/G$287*100,0)</f>
        <v>127.8802811912085</v>
      </c>
      <c r="J254" s="88"/>
      <c r="K254" s="88">
        <v>0</v>
      </c>
      <c r="L254" s="33"/>
      <c r="M254" s="84">
        <f>(K254/$AR254)</f>
        <v>0</v>
      </c>
      <c r="N254" s="33"/>
      <c r="O254" s="84">
        <f>IF(M$287,M254/M$287*100,0)</f>
        <v>0</v>
      </c>
      <c r="P254" s="33"/>
      <c r="Q254" s="88">
        <v>116333</v>
      </c>
      <c r="R254" s="33"/>
      <c r="S254" s="84">
        <f>(Q254/$AR254)</f>
        <v>29.951853759011328</v>
      </c>
      <c r="T254" s="33"/>
      <c r="U254" s="84">
        <f>IF(S$287,S254/S$287*100,0)</f>
        <v>43.743581917882061</v>
      </c>
      <c r="V254" s="33"/>
      <c r="W254" s="88">
        <f>(E254+K254+Q254)</f>
        <v>1288669</v>
      </c>
      <c r="X254" s="33"/>
      <c r="Y254" s="33"/>
      <c r="Z254" s="88">
        <v>619540</v>
      </c>
      <c r="AA254" s="33"/>
      <c r="AB254" s="89">
        <f>IF($W254,Z254/$W254*100,0)</f>
        <v>48.075960545337864</v>
      </c>
      <c r="AC254" s="33"/>
      <c r="AD254" s="88">
        <v>0</v>
      </c>
      <c r="AE254" s="33"/>
      <c r="AF254" s="89">
        <f>IF($W254,AD254/$W254*100,0)</f>
        <v>0</v>
      </c>
      <c r="AG254" s="33"/>
      <c r="AH254" s="88">
        <v>0</v>
      </c>
      <c r="AI254" s="33"/>
      <c r="AJ254" s="89">
        <f>IF($W254,AH254/$W254*100,0)</f>
        <v>0</v>
      </c>
      <c r="AK254" s="33"/>
      <c r="AL254" s="88">
        <v>225</v>
      </c>
      <c r="AM254" s="33"/>
      <c r="AN254" s="88">
        <v>0</v>
      </c>
      <c r="AO254" s="33"/>
      <c r="AP254" s="22">
        <v>12</v>
      </c>
      <c r="AQ254" s="33"/>
      <c r="AR254" s="88">
        <v>3884</v>
      </c>
    </row>
    <row r="255" spans="1:44" ht="8.85" customHeight="1" x14ac:dyDescent="0.3">
      <c r="A255" s="22">
        <v>13</v>
      </c>
      <c r="B255" s="30"/>
      <c r="C255" s="22" t="s">
        <v>235</v>
      </c>
      <c r="D255" s="33"/>
      <c r="E255" s="88">
        <v>926246</v>
      </c>
      <c r="F255" s="33"/>
      <c r="G255" s="84">
        <f>(E255/$AR255)</f>
        <v>261.50367024280069</v>
      </c>
      <c r="H255" s="33"/>
      <c r="I255" s="84">
        <f>IF(G$287,G255/G$287*100,0)</f>
        <v>110.79202262685823</v>
      </c>
      <c r="J255" s="88"/>
      <c r="K255" s="88">
        <v>187439</v>
      </c>
      <c r="L255" s="33"/>
      <c r="M255" s="84">
        <f>(K255/$AR255)</f>
        <v>52.918972332015812</v>
      </c>
      <c r="N255" s="33"/>
      <c r="O255" s="84">
        <f>IF(M$287,M255/M$287*100,0)</f>
        <v>72.706628546575089</v>
      </c>
      <c r="P255" s="33"/>
      <c r="Q255" s="88">
        <v>399992</v>
      </c>
      <c r="R255" s="33"/>
      <c r="S255" s="84">
        <f>(Q255/$AR255)</f>
        <v>112.92828910220214</v>
      </c>
      <c r="T255" s="33"/>
      <c r="U255" s="84">
        <f>IF(S$287,S255/S$287*100,0)</f>
        <v>164.92761699940627</v>
      </c>
      <c r="V255" s="33"/>
      <c r="W255" s="88">
        <f>(E255+K255+Q255)</f>
        <v>1513677</v>
      </c>
      <c r="X255" s="33"/>
      <c r="Y255" s="33"/>
      <c r="Z255" s="88">
        <v>738790</v>
      </c>
      <c r="AA255" s="33"/>
      <c r="AB255" s="89">
        <f>IF($W255,Z255/$W255*100,0)</f>
        <v>48.807638617750023</v>
      </c>
      <c r="AC255" s="33"/>
      <c r="AD255" s="88">
        <v>0</v>
      </c>
      <c r="AE255" s="33"/>
      <c r="AF255" s="89">
        <f>IF($W255,AD255/$W255*100,0)</f>
        <v>0</v>
      </c>
      <c r="AG255" s="33"/>
      <c r="AH255" s="88">
        <v>0</v>
      </c>
      <c r="AI255" s="33"/>
      <c r="AJ255" s="89">
        <f>IF($W255,AH255/$W255*100,0)</f>
        <v>0</v>
      </c>
      <c r="AK255" s="33"/>
      <c r="AL255" s="88">
        <v>2950</v>
      </c>
      <c r="AM255" s="33"/>
      <c r="AN255" s="88">
        <v>0</v>
      </c>
      <c r="AO255" s="33"/>
      <c r="AP255" s="22">
        <v>13</v>
      </c>
      <c r="AQ255" s="33"/>
      <c r="AR255" s="88">
        <v>3542</v>
      </c>
    </row>
    <row r="256" spans="1:44" ht="8.85" customHeight="1" x14ac:dyDescent="0.3">
      <c r="A256" s="22">
        <v>14</v>
      </c>
      <c r="B256" s="30"/>
      <c r="C256" s="22" t="s">
        <v>154</v>
      </c>
      <c r="D256" s="33"/>
      <c r="E256" s="88">
        <v>3065202</v>
      </c>
      <c r="F256" s="33"/>
      <c r="G256" s="84">
        <f>(E256/$AR256)</f>
        <v>187.14219427315464</v>
      </c>
      <c r="H256" s="33"/>
      <c r="I256" s="84">
        <f>IF(G$287,G256/G$287*100,0)</f>
        <v>79.287079233344187</v>
      </c>
      <c r="J256" s="88"/>
      <c r="K256" s="88">
        <v>454501</v>
      </c>
      <c r="L256" s="33"/>
      <c r="M256" s="84">
        <f>(K256/$AR256)</f>
        <v>27.749007875938702</v>
      </c>
      <c r="N256" s="33"/>
      <c r="O256" s="84">
        <f>IF(M$287,M256/M$287*100,0)</f>
        <v>38.125018670312663</v>
      </c>
      <c r="P256" s="33"/>
      <c r="Q256" s="88">
        <v>725733</v>
      </c>
      <c r="R256" s="33"/>
      <c r="S256" s="84">
        <f>(Q256/$AR256)</f>
        <v>44.308749007875939</v>
      </c>
      <c r="T256" s="33"/>
      <c r="U256" s="84">
        <f>IF(S$287,S256/S$287*100,0)</f>
        <v>64.711299924858963</v>
      </c>
      <c r="V256" s="33"/>
      <c r="W256" s="88">
        <f>(E256+K256+Q256)</f>
        <v>4245436</v>
      </c>
      <c r="X256" s="33"/>
      <c r="Y256" s="33"/>
      <c r="Z256" s="88">
        <v>2036967</v>
      </c>
      <c r="AA256" s="33"/>
      <c r="AB256" s="89">
        <f>IF($W256,Z256/$W256*100,0)</f>
        <v>47.980160341599785</v>
      </c>
      <c r="AC256" s="33"/>
      <c r="AD256" s="88">
        <v>0</v>
      </c>
      <c r="AE256" s="33"/>
      <c r="AF256" s="89">
        <f>IF($W256,AD256/$W256*100,0)</f>
        <v>0</v>
      </c>
      <c r="AG256" s="33"/>
      <c r="AH256" s="88">
        <v>0</v>
      </c>
      <c r="AI256" s="33"/>
      <c r="AJ256" s="89">
        <f>IF($W256,AH256/$W256*100,0)</f>
        <v>0</v>
      </c>
      <c r="AK256" s="33"/>
      <c r="AL256" s="88">
        <v>155981</v>
      </c>
      <c r="AM256" s="33"/>
      <c r="AN256" s="88">
        <v>4180.1099999999997</v>
      </c>
      <c r="AO256" s="33"/>
      <c r="AP256" s="22">
        <v>14</v>
      </c>
      <c r="AQ256" s="33"/>
      <c r="AR256" s="88">
        <v>16379</v>
      </c>
    </row>
    <row r="257" spans="1:44" ht="8.85" customHeight="1" x14ac:dyDescent="0.3">
      <c r="A257" s="22">
        <v>15</v>
      </c>
      <c r="B257" s="30"/>
      <c r="C257" s="22" t="s">
        <v>236</v>
      </c>
      <c r="D257" s="33"/>
      <c r="E257" s="88">
        <v>384227</v>
      </c>
      <c r="F257" s="33"/>
      <c r="G257" s="84">
        <f>(E257/$AR257)</f>
        <v>77.44950614795404</v>
      </c>
      <c r="H257" s="33"/>
      <c r="I257" s="84">
        <f>IF(G$287,G257/G$287*100,0)</f>
        <v>32.813258145157349</v>
      </c>
      <c r="J257" s="88"/>
      <c r="K257" s="88">
        <v>0</v>
      </c>
      <c r="L257" s="33"/>
      <c r="M257" s="84">
        <f>(K257/$AR257)</f>
        <v>0</v>
      </c>
      <c r="N257" s="33"/>
      <c r="O257" s="84">
        <f>IF(M$287,M257/M$287*100,0)</f>
        <v>0</v>
      </c>
      <c r="P257" s="33"/>
      <c r="Q257" s="88">
        <v>789845</v>
      </c>
      <c r="R257" s="33"/>
      <c r="S257" s="84">
        <f>(Q257/$AR257)</f>
        <v>159.21084458778472</v>
      </c>
      <c r="T257" s="33"/>
      <c r="U257" s="84">
        <f>IF(S$287,S257/S$287*100,0)</f>
        <v>232.52158876295334</v>
      </c>
      <c r="V257" s="33"/>
      <c r="W257" s="88">
        <f>(E257+K257+Q257)</f>
        <v>1174072</v>
      </c>
      <c r="X257" s="33"/>
      <c r="Y257" s="33"/>
      <c r="Z257" s="88">
        <v>282227</v>
      </c>
      <c r="AA257" s="33"/>
      <c r="AB257" s="89">
        <f>IF($W257,Z257/$W257*100,0)</f>
        <v>24.03830429479623</v>
      </c>
      <c r="AC257" s="33"/>
      <c r="AD257" s="88">
        <v>0</v>
      </c>
      <c r="AE257" s="33"/>
      <c r="AF257" s="89">
        <f>IF($W257,AD257/$W257*100,0)</f>
        <v>0</v>
      </c>
      <c r="AG257" s="33"/>
      <c r="AH257" s="88">
        <v>0</v>
      </c>
      <c r="AI257" s="33"/>
      <c r="AJ257" s="89">
        <f>IF($W257,AH257/$W257*100,0)</f>
        <v>0</v>
      </c>
      <c r="AK257" s="33"/>
      <c r="AL257" s="88">
        <v>0</v>
      </c>
      <c r="AM257" s="33"/>
      <c r="AN257" s="88">
        <v>1452.44</v>
      </c>
      <c r="AO257" s="33"/>
      <c r="AP257" s="22">
        <v>15</v>
      </c>
      <c r="AQ257" s="33"/>
      <c r="AR257" s="88">
        <v>4961</v>
      </c>
    </row>
    <row r="258" spans="1:44" ht="8.85" customHeight="1" x14ac:dyDescent="0.3">
      <c r="A258" s="5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41"/>
      <c r="AQ258" s="33"/>
      <c r="AR258" s="33"/>
    </row>
    <row r="259" spans="1:44" ht="8.85" customHeight="1" x14ac:dyDescent="0.3">
      <c r="A259" s="22">
        <v>16</v>
      </c>
      <c r="B259" s="30"/>
      <c r="C259" s="22" t="s">
        <v>237</v>
      </c>
      <c r="D259" s="33"/>
      <c r="E259" s="88">
        <v>3014709</v>
      </c>
      <c r="F259" s="33"/>
      <c r="G259" s="84">
        <f>(E259/$AR259)</f>
        <v>366.93147517039921</v>
      </c>
      <c r="H259" s="33"/>
      <c r="I259" s="84">
        <f>IF(G$287,G259/G$287*100,0)</f>
        <v>155.45892821251726</v>
      </c>
      <c r="J259" s="88"/>
      <c r="K259" s="88">
        <v>816013</v>
      </c>
      <c r="L259" s="33"/>
      <c r="M259" s="84">
        <f>(K259/$AR259)</f>
        <v>99.319985394352486</v>
      </c>
      <c r="N259" s="33"/>
      <c r="O259" s="84">
        <f>IF(M$287,M259/M$287*100,0)</f>
        <v>136.45807858875659</v>
      </c>
      <c r="P259" s="33"/>
      <c r="Q259" s="88">
        <v>1624961</v>
      </c>
      <c r="R259" s="33"/>
      <c r="S259" s="84">
        <f>(Q259/$AR259)</f>
        <v>197.78006329113924</v>
      </c>
      <c r="T259" s="33"/>
      <c r="U259" s="84">
        <f>IF(S$287,S259/S$287*100,0)</f>
        <v>288.85051556105844</v>
      </c>
      <c r="V259" s="33"/>
      <c r="W259" s="88">
        <f>(E259+K259+Q259)</f>
        <v>5455683</v>
      </c>
      <c r="X259" s="33"/>
      <c r="Y259" s="33"/>
      <c r="Z259" s="88">
        <v>1735926</v>
      </c>
      <c r="AA259" s="33"/>
      <c r="AB259" s="89">
        <f>IF($W259,Z259/$W259*100,0)</f>
        <v>31.818674215492358</v>
      </c>
      <c r="AC259" s="33"/>
      <c r="AD259" s="88">
        <v>407624</v>
      </c>
      <c r="AE259" s="33"/>
      <c r="AF259" s="89">
        <f>IF($W259,AD259/$W259*100,0)</f>
        <v>7.4715484752321562</v>
      </c>
      <c r="AG259" s="33"/>
      <c r="AH259" s="88">
        <v>0</v>
      </c>
      <c r="AI259" s="33"/>
      <c r="AJ259" s="89">
        <f>IF($W259,AH259/$W259*100,0)</f>
        <v>0</v>
      </c>
      <c r="AK259" s="33"/>
      <c r="AL259" s="88">
        <v>435049</v>
      </c>
      <c r="AM259" s="33"/>
      <c r="AN259" s="88">
        <v>0</v>
      </c>
      <c r="AO259" s="33"/>
      <c r="AP259" s="22">
        <v>16</v>
      </c>
      <c r="AQ259" s="33"/>
      <c r="AR259" s="88">
        <v>8216</v>
      </c>
    </row>
    <row r="260" spans="1:44" ht="8.85" customHeight="1" x14ac:dyDescent="0.3">
      <c r="A260" s="22">
        <v>17</v>
      </c>
      <c r="B260" s="30"/>
      <c r="C260" s="22" t="s">
        <v>238</v>
      </c>
      <c r="D260" s="33"/>
      <c r="E260" s="88">
        <v>3536177</v>
      </c>
      <c r="F260" s="33"/>
      <c r="G260" s="84">
        <f>(E260/$AR260)</f>
        <v>244.88760387811635</v>
      </c>
      <c r="H260" s="33"/>
      <c r="I260" s="84">
        <f>IF(G$287,G260/G$287*100,0)</f>
        <v>103.75224533066879</v>
      </c>
      <c r="J260" s="88"/>
      <c r="K260" s="88">
        <v>933495</v>
      </c>
      <c r="L260" s="33"/>
      <c r="M260" s="84">
        <f>(K260/$AR260)</f>
        <v>64.64646814404432</v>
      </c>
      <c r="N260" s="33"/>
      <c r="O260" s="84">
        <f>IF(M$287,M260/M$287*100,0)</f>
        <v>88.819312603192941</v>
      </c>
      <c r="P260" s="33"/>
      <c r="Q260" s="88">
        <v>335872</v>
      </c>
      <c r="R260" s="33"/>
      <c r="S260" s="84">
        <f>(Q260/$AR260)</f>
        <v>23.259833795013851</v>
      </c>
      <c r="T260" s="33"/>
      <c r="U260" s="84">
        <f>IF(S$287,S260/S$287*100,0)</f>
        <v>33.970132640033803</v>
      </c>
      <c r="V260" s="33"/>
      <c r="W260" s="88">
        <f>(E260+K260+Q260)</f>
        <v>4805544</v>
      </c>
      <c r="X260" s="33"/>
      <c r="Y260" s="33"/>
      <c r="Z260" s="88">
        <v>2895247</v>
      </c>
      <c r="AA260" s="33"/>
      <c r="AB260" s="89">
        <f>IF($W260,Z260/$W260*100,0)</f>
        <v>60.248059324813177</v>
      </c>
      <c r="AC260" s="33"/>
      <c r="AD260" s="88">
        <v>0</v>
      </c>
      <c r="AE260" s="33"/>
      <c r="AF260" s="89">
        <f>IF($W260,AD260/$W260*100,0)</f>
        <v>0</v>
      </c>
      <c r="AG260" s="33"/>
      <c r="AH260" s="88">
        <v>0</v>
      </c>
      <c r="AI260" s="33"/>
      <c r="AJ260" s="89">
        <f>IF($W260,AH260/$W260*100,0)</f>
        <v>0</v>
      </c>
      <c r="AK260" s="33"/>
      <c r="AL260" s="88">
        <v>1094132</v>
      </c>
      <c r="AM260" s="33"/>
      <c r="AN260" s="88">
        <v>863.16</v>
      </c>
      <c r="AO260" s="33"/>
      <c r="AP260" s="22">
        <v>17</v>
      </c>
      <c r="AQ260" s="33"/>
      <c r="AR260" s="88">
        <v>14440</v>
      </c>
    </row>
    <row r="261" spans="1:44" ht="8.85" customHeight="1" x14ac:dyDescent="0.3">
      <c r="A261" s="22">
        <v>18</v>
      </c>
      <c r="B261" s="30"/>
      <c r="C261" s="22" t="s">
        <v>239</v>
      </c>
      <c r="D261" s="33"/>
      <c r="E261" s="88">
        <v>3805691</v>
      </c>
      <c r="F261" s="33"/>
      <c r="G261" s="84">
        <f>(E261/$AR261)</f>
        <v>163.39047741713892</v>
      </c>
      <c r="H261" s="33"/>
      <c r="I261" s="84">
        <f>IF(G$287,G261/G$287*100,0)</f>
        <v>69.224120082923363</v>
      </c>
      <c r="J261" s="88"/>
      <c r="K261" s="88">
        <v>2314350</v>
      </c>
      <c r="L261" s="33"/>
      <c r="M261" s="84">
        <f>(K261/$AR261)</f>
        <v>99.362442040185471</v>
      </c>
      <c r="N261" s="33"/>
      <c r="O261" s="84">
        <f>IF(M$287,M261/M$287*100,0)</f>
        <v>136.51641077930907</v>
      </c>
      <c r="P261" s="33"/>
      <c r="Q261" s="88">
        <v>3830399</v>
      </c>
      <c r="R261" s="33"/>
      <c r="S261" s="84">
        <f>(Q261/$AR261)</f>
        <v>164.45127082260004</v>
      </c>
      <c r="T261" s="33"/>
      <c r="U261" s="84">
        <f>IF(S$287,S261/S$287*100,0)</f>
        <v>240.1750387340856</v>
      </c>
      <c r="V261" s="33"/>
      <c r="W261" s="88">
        <f>(E261+K261+Q261)</f>
        <v>9950440</v>
      </c>
      <c r="X261" s="33"/>
      <c r="Y261" s="33"/>
      <c r="Z261" s="88">
        <v>2039486</v>
      </c>
      <c r="AA261" s="33"/>
      <c r="AB261" s="89">
        <f>IF($W261,Z261/$W261*100,0)</f>
        <v>20.496440358416312</v>
      </c>
      <c r="AC261" s="33"/>
      <c r="AD261" s="88">
        <v>0</v>
      </c>
      <c r="AE261" s="33"/>
      <c r="AF261" s="89">
        <f>IF($W261,AD261/$W261*100,0)</f>
        <v>0</v>
      </c>
      <c r="AG261" s="33"/>
      <c r="AH261" s="88">
        <v>0</v>
      </c>
      <c r="AI261" s="33"/>
      <c r="AJ261" s="89">
        <f>IF($W261,AH261/$W261*100,0)</f>
        <v>0</v>
      </c>
      <c r="AK261" s="33"/>
      <c r="AL261" s="88">
        <v>127378</v>
      </c>
      <c r="AM261" s="33"/>
      <c r="AN261" s="88">
        <v>0</v>
      </c>
      <c r="AO261" s="33"/>
      <c r="AP261" s="22">
        <v>18</v>
      </c>
      <c r="AQ261" s="33"/>
      <c r="AR261" s="88">
        <v>23292</v>
      </c>
    </row>
    <row r="262" spans="1:44" ht="8.85" customHeight="1" x14ac:dyDescent="0.3">
      <c r="A262" s="22">
        <v>19</v>
      </c>
      <c r="B262" s="30"/>
      <c r="C262" s="22" t="s">
        <v>240</v>
      </c>
      <c r="D262" s="33"/>
      <c r="E262" s="88">
        <v>9401592</v>
      </c>
      <c r="F262" s="33"/>
      <c r="G262" s="84">
        <f>(E262/$AR262)</f>
        <v>220.61178899943684</v>
      </c>
      <c r="H262" s="33"/>
      <c r="I262" s="84">
        <f>IF(G$287,G262/G$287*100,0)</f>
        <v>93.467240042494893</v>
      </c>
      <c r="J262" s="88"/>
      <c r="K262" s="88">
        <v>3105983</v>
      </c>
      <c r="L262" s="33"/>
      <c r="M262" s="84">
        <f>(K262/$AR262)</f>
        <v>72.883025154871405</v>
      </c>
      <c r="N262" s="33"/>
      <c r="O262" s="84">
        <f>IF(M$287,M262/M$287*100,0)</f>
        <v>100.13571321905654</v>
      </c>
      <c r="P262" s="33"/>
      <c r="Q262" s="88">
        <v>1225032</v>
      </c>
      <c r="R262" s="33"/>
      <c r="S262" s="84">
        <f>(Q262/$AR262)</f>
        <v>28.745823165008449</v>
      </c>
      <c r="T262" s="33"/>
      <c r="U262" s="84">
        <f>IF(S$287,S262/S$287*100,0)</f>
        <v>41.982218547564301</v>
      </c>
      <c r="V262" s="33"/>
      <c r="W262" s="88">
        <f>(E262+K262+Q262)</f>
        <v>13732607</v>
      </c>
      <c r="X262" s="33"/>
      <c r="Y262" s="33"/>
      <c r="Z262" s="88">
        <v>4086213</v>
      </c>
      <c r="AA262" s="33"/>
      <c r="AB262" s="89">
        <f>IF($W262,Z262/$W262*100,0)</f>
        <v>29.755551877367491</v>
      </c>
      <c r="AC262" s="33"/>
      <c r="AD262" s="88">
        <v>0</v>
      </c>
      <c r="AE262" s="33"/>
      <c r="AF262" s="89">
        <f>IF($W262,AD262/$W262*100,0)</f>
        <v>0</v>
      </c>
      <c r="AG262" s="33"/>
      <c r="AH262" s="88">
        <v>0</v>
      </c>
      <c r="AI262" s="33"/>
      <c r="AJ262" s="89">
        <f>IF($W262,AH262/$W262*100,0)</f>
        <v>0</v>
      </c>
      <c r="AK262" s="33"/>
      <c r="AL262" s="88">
        <v>0</v>
      </c>
      <c r="AM262" s="33"/>
      <c r="AN262" s="88">
        <v>0</v>
      </c>
      <c r="AO262" s="33"/>
      <c r="AP262" s="22">
        <v>19</v>
      </c>
      <c r="AQ262" s="33"/>
      <c r="AR262" s="88">
        <v>42616</v>
      </c>
    </row>
    <row r="263" spans="1:44" ht="8.85" customHeight="1" x14ac:dyDescent="0.3">
      <c r="A263" s="22">
        <v>20</v>
      </c>
      <c r="B263" s="30"/>
      <c r="C263" s="22" t="s">
        <v>241</v>
      </c>
      <c r="D263" s="33"/>
      <c r="E263" s="88">
        <v>1519085</v>
      </c>
      <c r="F263" s="33"/>
      <c r="G263" s="84">
        <f>(E263/$AR263)</f>
        <v>310.33401430030642</v>
      </c>
      <c r="H263" s="33"/>
      <c r="I263" s="84">
        <f>IF(G$287,G263/G$287*100,0)</f>
        <v>131.48011690359769</v>
      </c>
      <c r="J263" s="88"/>
      <c r="K263" s="88">
        <v>271067</v>
      </c>
      <c r="L263" s="33"/>
      <c r="M263" s="84">
        <f>(K263/$AR263)</f>
        <v>55.376302349336058</v>
      </c>
      <c r="N263" s="33"/>
      <c r="O263" s="84">
        <f>IF(M$287,M263/M$287*100,0)</f>
        <v>76.082812416222183</v>
      </c>
      <c r="P263" s="33"/>
      <c r="Q263" s="88">
        <v>501076</v>
      </c>
      <c r="R263" s="33"/>
      <c r="S263" s="84">
        <f>(Q263/$AR263)</f>
        <v>102.36486210418795</v>
      </c>
      <c r="T263" s="33"/>
      <c r="U263" s="84">
        <f>IF(S$287,S263/S$287*100,0)</f>
        <v>149.50011999240789</v>
      </c>
      <c r="V263" s="33"/>
      <c r="W263" s="88">
        <f>(E263+K263+Q263)</f>
        <v>2291228</v>
      </c>
      <c r="X263" s="33"/>
      <c r="Y263" s="33"/>
      <c r="Z263" s="88">
        <v>1166958</v>
      </c>
      <c r="AA263" s="33"/>
      <c r="AB263" s="89">
        <f>IF($W263,Z263/$W263*100,0)</f>
        <v>50.931552861609589</v>
      </c>
      <c r="AC263" s="33"/>
      <c r="AD263" s="88">
        <v>0</v>
      </c>
      <c r="AE263" s="33"/>
      <c r="AF263" s="89">
        <f>IF($W263,AD263/$W263*100,0)</f>
        <v>0</v>
      </c>
      <c r="AG263" s="33"/>
      <c r="AH263" s="88">
        <v>0</v>
      </c>
      <c r="AI263" s="33"/>
      <c r="AJ263" s="89">
        <f>IF($W263,AH263/$W263*100,0)</f>
        <v>0</v>
      </c>
      <c r="AK263" s="33"/>
      <c r="AL263" s="88">
        <v>267844</v>
      </c>
      <c r="AM263" s="33"/>
      <c r="AN263" s="88">
        <v>0</v>
      </c>
      <c r="AO263" s="33"/>
      <c r="AP263" s="22">
        <v>20</v>
      </c>
      <c r="AQ263" s="33"/>
      <c r="AR263" s="88">
        <v>4895</v>
      </c>
    </row>
    <row r="264" spans="1:44" ht="8.85" customHeight="1" x14ac:dyDescent="0.3">
      <c r="A264" s="53"/>
      <c r="D264" s="33"/>
      <c r="E264" s="33"/>
      <c r="F264" s="33"/>
      <c r="G264" s="33"/>
      <c r="H264" s="33"/>
      <c r="I264" s="33"/>
      <c r="J264" s="39"/>
      <c r="K264" s="33"/>
      <c r="L264" s="33"/>
      <c r="M264" s="33"/>
      <c r="N264" s="33"/>
      <c r="O264" s="33"/>
      <c r="P264" s="33"/>
      <c r="Q264" s="33"/>
      <c r="R264" s="33"/>
      <c r="S264" s="33"/>
      <c r="T264" s="33"/>
      <c r="U264" s="33"/>
      <c r="V264" s="33"/>
      <c r="W264" s="39"/>
      <c r="X264" s="33"/>
      <c r="Y264" s="33"/>
      <c r="Z264" s="33"/>
      <c r="AA264" s="33"/>
      <c r="AB264" s="33"/>
      <c r="AC264" s="33"/>
      <c r="AD264" s="33"/>
      <c r="AE264" s="33"/>
      <c r="AF264" s="33"/>
      <c r="AG264" s="33"/>
      <c r="AH264" s="33"/>
      <c r="AI264" s="33"/>
      <c r="AJ264" s="33"/>
      <c r="AK264" s="33"/>
      <c r="AL264" s="33"/>
      <c r="AM264" s="33"/>
      <c r="AN264" s="33"/>
      <c r="AO264" s="33"/>
      <c r="AP264" s="41"/>
      <c r="AQ264" s="33"/>
      <c r="AR264" s="39"/>
    </row>
    <row r="265" spans="1:44" ht="8.85" customHeight="1" x14ac:dyDescent="0.3">
      <c r="A265" s="22">
        <v>21</v>
      </c>
      <c r="B265" s="30"/>
      <c r="C265" s="22" t="s">
        <v>242</v>
      </c>
      <c r="D265" s="33"/>
      <c r="E265" s="88">
        <v>2826851</v>
      </c>
      <c r="F265" s="33"/>
      <c r="G265" s="84">
        <f>(E265/$AR265)</f>
        <v>473.66806300268098</v>
      </c>
      <c r="H265" s="33"/>
      <c r="I265" s="84">
        <f>IF(G$287,G265/G$287*100,0)</f>
        <v>200.68032966836688</v>
      </c>
      <c r="J265" s="88"/>
      <c r="K265" s="88">
        <v>239341</v>
      </c>
      <c r="L265" s="33"/>
      <c r="M265" s="84">
        <f>(K265/$AR265)</f>
        <v>40.104054959785522</v>
      </c>
      <c r="N265" s="33"/>
      <c r="O265" s="84">
        <f>IF(M$287,M265/M$287*100,0)</f>
        <v>55.099910271849517</v>
      </c>
      <c r="P265" s="33"/>
      <c r="Q265" s="88">
        <v>0</v>
      </c>
      <c r="R265" s="33"/>
      <c r="S265" s="84">
        <f>(Q265/$AR265)</f>
        <v>0</v>
      </c>
      <c r="T265" s="33"/>
      <c r="U265" s="84">
        <f>IF(S$287,S265/S$287*100,0)</f>
        <v>0</v>
      </c>
      <c r="V265" s="33"/>
      <c r="W265" s="88">
        <f>(E265+K265+Q265)</f>
        <v>3066192</v>
      </c>
      <c r="X265" s="33"/>
      <c r="Y265" s="33"/>
      <c r="Z265" s="88">
        <v>1831324</v>
      </c>
      <c r="AA265" s="33"/>
      <c r="AB265" s="89">
        <f>IF($W265,Z265/$W265*100,0)</f>
        <v>59.72633155392748</v>
      </c>
      <c r="AC265" s="33"/>
      <c r="AD265" s="88">
        <v>0</v>
      </c>
      <c r="AE265" s="33"/>
      <c r="AF265" s="89">
        <f>IF($W265,AD265/$W265*100,0)</f>
        <v>0</v>
      </c>
      <c r="AG265" s="33"/>
      <c r="AH265" s="88">
        <v>0</v>
      </c>
      <c r="AI265" s="33"/>
      <c r="AJ265" s="89">
        <f>IF($W265,AH265/$W265*100,0)</f>
        <v>0</v>
      </c>
      <c r="AK265" s="33"/>
      <c r="AL265" s="88">
        <v>424643</v>
      </c>
      <c r="AM265" s="33"/>
      <c r="AN265" s="88">
        <v>0</v>
      </c>
      <c r="AO265" s="33"/>
      <c r="AP265" s="22">
        <v>21</v>
      </c>
      <c r="AQ265" s="33"/>
      <c r="AR265" s="88">
        <v>5968</v>
      </c>
    </row>
    <row r="266" spans="1:44" ht="8.85" customHeight="1" x14ac:dyDescent="0.3">
      <c r="A266" s="22">
        <v>22</v>
      </c>
      <c r="B266" s="30"/>
      <c r="C266" s="22" t="s">
        <v>195</v>
      </c>
      <c r="D266" s="33"/>
      <c r="E266" s="88">
        <v>1255946</v>
      </c>
      <c r="F266" s="33"/>
      <c r="G266" s="84">
        <f>(E266/$AR266)</f>
        <v>266.03389112476168</v>
      </c>
      <c r="H266" s="33"/>
      <c r="I266" s="84">
        <f>IF(G$287,G266/G$287*100,0)</f>
        <v>112.71135451995508</v>
      </c>
      <c r="J266" s="88"/>
      <c r="K266" s="88">
        <v>174981</v>
      </c>
      <c r="L266" s="33"/>
      <c r="M266" s="84">
        <f>(K266/$AR266)</f>
        <v>37.064393137047233</v>
      </c>
      <c r="N266" s="33"/>
      <c r="O266" s="84">
        <f>IF(M$287,M266/M$287*100,0)</f>
        <v>50.923646952402336</v>
      </c>
      <c r="P266" s="33"/>
      <c r="Q266" s="88">
        <v>469083</v>
      </c>
      <c r="R266" s="33"/>
      <c r="S266" s="84">
        <f>(Q266/$AR266)</f>
        <v>99.360940478712138</v>
      </c>
      <c r="T266" s="33"/>
      <c r="U266" s="84">
        <f>IF(S$287,S266/S$287*100,0)</f>
        <v>145.11300282910494</v>
      </c>
      <c r="V266" s="33"/>
      <c r="W266" s="88">
        <f>(E266+K266+Q266)</f>
        <v>1900010</v>
      </c>
      <c r="X266" s="33"/>
      <c r="Y266" s="33"/>
      <c r="Z266" s="88">
        <v>974881</v>
      </c>
      <c r="AA266" s="33"/>
      <c r="AB266" s="89">
        <f>IF($W266,Z266/$W266*100,0)</f>
        <v>51.309256267072278</v>
      </c>
      <c r="AC266" s="33"/>
      <c r="AD266" s="88">
        <v>0</v>
      </c>
      <c r="AE266" s="33"/>
      <c r="AF266" s="89">
        <f>IF($W266,AD266/$W266*100,0)</f>
        <v>0</v>
      </c>
      <c r="AG266" s="33"/>
      <c r="AH266" s="88">
        <v>0</v>
      </c>
      <c r="AI266" s="33"/>
      <c r="AJ266" s="89">
        <f>IF($W266,AH266/$W266*100,0)</f>
        <v>0</v>
      </c>
      <c r="AK266" s="33"/>
      <c r="AL266" s="88">
        <v>153366</v>
      </c>
      <c r="AM266" s="33"/>
      <c r="AN266" s="88">
        <v>0</v>
      </c>
      <c r="AO266" s="33"/>
      <c r="AP266" s="22">
        <v>22</v>
      </c>
      <c r="AQ266" s="33"/>
      <c r="AR266" s="88">
        <v>4721</v>
      </c>
    </row>
    <row r="267" spans="1:44" ht="8.85" customHeight="1" x14ac:dyDescent="0.3">
      <c r="A267" s="22">
        <v>23</v>
      </c>
      <c r="B267" s="30"/>
      <c r="C267" s="22" t="s">
        <v>203</v>
      </c>
      <c r="D267" s="33"/>
      <c r="E267" s="88">
        <v>2011334</v>
      </c>
      <c r="F267" s="33"/>
      <c r="G267" s="84">
        <f>(E267/$AR267)</f>
        <v>221.36627779000659</v>
      </c>
      <c r="H267" s="33"/>
      <c r="I267" s="84">
        <f>IF(G$287,G267/G$287*100,0)</f>
        <v>93.78689650880338</v>
      </c>
      <c r="J267" s="88"/>
      <c r="K267" s="88">
        <v>2139</v>
      </c>
      <c r="L267" s="33"/>
      <c r="M267" s="84">
        <f>(K267/$AR267)</f>
        <v>0.23541712524763372</v>
      </c>
      <c r="N267" s="33"/>
      <c r="O267" s="84">
        <f>IF(M$287,M267/M$287*100,0)</f>
        <v>0.323445160111828</v>
      </c>
      <c r="P267" s="33"/>
      <c r="Q267" s="88">
        <v>353970</v>
      </c>
      <c r="R267" s="33"/>
      <c r="S267" s="84">
        <f>(Q267/$AR267)</f>
        <v>38.957737178076158</v>
      </c>
      <c r="T267" s="33"/>
      <c r="U267" s="84">
        <f>IF(S$287,S267/S$287*100,0)</f>
        <v>56.896343755410541</v>
      </c>
      <c r="V267" s="33"/>
      <c r="W267" s="88">
        <f>(E267+K267+Q267)</f>
        <v>2367443</v>
      </c>
      <c r="X267" s="33"/>
      <c r="Y267" s="33"/>
      <c r="Z267" s="88">
        <v>2093111</v>
      </c>
      <c r="AA267" s="33"/>
      <c r="AB267" s="89">
        <f>IF($W267,Z267/$W267*100,0)</f>
        <v>88.412308131600213</v>
      </c>
      <c r="AC267" s="33"/>
      <c r="AD267" s="88">
        <v>0</v>
      </c>
      <c r="AE267" s="33"/>
      <c r="AF267" s="89">
        <f>IF($W267,AD267/$W267*100,0)</f>
        <v>0</v>
      </c>
      <c r="AG267" s="33"/>
      <c r="AH267" s="88">
        <v>0</v>
      </c>
      <c r="AI267" s="33"/>
      <c r="AJ267" s="89">
        <f>IF($W267,AH267/$W267*100,0)</f>
        <v>0</v>
      </c>
      <c r="AK267" s="33"/>
      <c r="AL267" s="88">
        <v>102848</v>
      </c>
      <c r="AM267" s="33"/>
      <c r="AN267" s="88">
        <v>0</v>
      </c>
      <c r="AO267" s="33"/>
      <c r="AP267" s="22">
        <v>23</v>
      </c>
      <c r="AQ267" s="33"/>
      <c r="AR267" s="88">
        <v>9086</v>
      </c>
    </row>
    <row r="268" spans="1:44" ht="8.85" customHeight="1" x14ac:dyDescent="0.3">
      <c r="A268" s="22">
        <v>24</v>
      </c>
      <c r="B268" s="30"/>
      <c r="C268" s="49" t="s">
        <v>243</v>
      </c>
      <c r="D268" s="33"/>
      <c r="E268" s="88">
        <v>900846</v>
      </c>
      <c r="F268" s="33"/>
      <c r="G268" s="84">
        <f>(E268/$AR268)</f>
        <v>116.58418532418791</v>
      </c>
      <c r="H268" s="33"/>
      <c r="I268" s="84">
        <f>IF(G$287,G268/G$287*100,0)</f>
        <v>49.393561804996736</v>
      </c>
      <c r="J268" s="88"/>
      <c r="K268" s="88">
        <v>462412</v>
      </c>
      <c r="L268" s="33"/>
      <c r="M268" s="84">
        <f>(K268/$AR268)</f>
        <v>59.843665070531898</v>
      </c>
      <c r="N268" s="33"/>
      <c r="O268" s="84">
        <f>IF(M$287,M268/M$287*100,0)</f>
        <v>82.220627790166915</v>
      </c>
      <c r="P268" s="33"/>
      <c r="Q268" s="88">
        <v>1070196</v>
      </c>
      <c r="R268" s="33"/>
      <c r="S268" s="84">
        <f>(Q268/$AR268)</f>
        <v>138.50084120616023</v>
      </c>
      <c r="T268" s="33"/>
      <c r="U268" s="84">
        <f>IF(S$287,S268/S$287*100,0)</f>
        <v>202.2753897552827</v>
      </c>
      <c r="V268" s="33"/>
      <c r="W268" s="88">
        <f>(E268+K268+Q268)</f>
        <v>2433454</v>
      </c>
      <c r="X268" s="33"/>
      <c r="Y268" s="33"/>
      <c r="Z268" s="88">
        <v>686484</v>
      </c>
      <c r="AA268" s="33"/>
      <c r="AB268" s="89">
        <f>IF($W268,Z268/$W268*100,0)</f>
        <v>28.210272312523681</v>
      </c>
      <c r="AC268" s="33"/>
      <c r="AD268" s="88">
        <v>0</v>
      </c>
      <c r="AE268" s="33"/>
      <c r="AF268" s="89">
        <f>IF($W268,AD268/$W268*100,0)</f>
        <v>0</v>
      </c>
      <c r="AG268" s="33"/>
      <c r="AH268" s="88">
        <v>0</v>
      </c>
      <c r="AI268" s="33"/>
      <c r="AJ268" s="89">
        <f>IF($W268,AH268/$W268*100,0)</f>
        <v>0</v>
      </c>
      <c r="AK268" s="33"/>
      <c r="AL268" s="88">
        <v>0</v>
      </c>
      <c r="AM268" s="33"/>
      <c r="AN268" s="88">
        <v>0</v>
      </c>
      <c r="AO268" s="33"/>
      <c r="AP268" s="22">
        <v>24</v>
      </c>
      <c r="AQ268" s="33"/>
      <c r="AR268" s="88">
        <v>7727</v>
      </c>
    </row>
    <row r="269" spans="1:44" ht="8.85" customHeight="1" x14ac:dyDescent="0.3">
      <c r="A269" s="22">
        <v>25</v>
      </c>
      <c r="B269" s="30"/>
      <c r="C269" s="22" t="s">
        <v>244</v>
      </c>
      <c r="D269" s="33"/>
      <c r="E269" s="88">
        <v>1007228</v>
      </c>
      <c r="F269" s="33"/>
      <c r="G269" s="84">
        <f>(E269/$AR269)</f>
        <v>172.97406834964795</v>
      </c>
      <c r="H269" s="33"/>
      <c r="I269" s="84">
        <f>IF(G$287,G269/G$287*100,0)</f>
        <v>73.284428003096139</v>
      </c>
      <c r="J269" s="88"/>
      <c r="K269" s="88">
        <v>476542</v>
      </c>
      <c r="L269" s="33"/>
      <c r="M269" s="84">
        <f>(K269/$AR269)</f>
        <v>81.83788425210372</v>
      </c>
      <c r="N269" s="33"/>
      <c r="O269" s="84">
        <f>IF(M$287,M269/M$287*100,0)</f>
        <v>112.43900607184479</v>
      </c>
      <c r="P269" s="33"/>
      <c r="Q269" s="88">
        <v>0</v>
      </c>
      <c r="R269" s="33"/>
      <c r="S269" s="84">
        <f>(Q269/$AR269)</f>
        <v>0</v>
      </c>
      <c r="T269" s="33"/>
      <c r="U269" s="84">
        <f>IF(S$287,S269/S$287*100,0)</f>
        <v>0</v>
      </c>
      <c r="V269" s="33"/>
      <c r="W269" s="88">
        <f>(E269+K269+Q269)</f>
        <v>1483770</v>
      </c>
      <c r="X269" s="33"/>
      <c r="Y269" s="33"/>
      <c r="Z269" s="88">
        <v>651669</v>
      </c>
      <c r="AA269" s="33"/>
      <c r="AB269" s="89">
        <f>IF($W269,Z269/$W269*100,0)</f>
        <v>43.919812369841686</v>
      </c>
      <c r="AC269" s="33"/>
      <c r="AD269" s="88">
        <v>0</v>
      </c>
      <c r="AE269" s="33"/>
      <c r="AF269" s="89">
        <f>IF($W269,AD269/$W269*100,0)</f>
        <v>0</v>
      </c>
      <c r="AG269" s="33"/>
      <c r="AH269" s="88">
        <v>0</v>
      </c>
      <c r="AI269" s="33"/>
      <c r="AJ269" s="89">
        <f>IF($W269,AH269/$W269*100,0)</f>
        <v>0</v>
      </c>
      <c r="AK269" s="33"/>
      <c r="AL269" s="88">
        <v>537017</v>
      </c>
      <c r="AM269" s="33"/>
      <c r="AN269" s="88">
        <v>1247.76</v>
      </c>
      <c r="AO269" s="33"/>
      <c r="AP269" s="22">
        <v>25</v>
      </c>
      <c r="AQ269" s="33"/>
      <c r="AR269" s="88">
        <v>5823</v>
      </c>
    </row>
    <row r="270" spans="1:44" ht="8.85" customHeight="1" x14ac:dyDescent="0.3">
      <c r="A270" s="53"/>
      <c r="D270" s="33"/>
      <c r="E270" s="33"/>
      <c r="F270" s="33"/>
      <c r="G270" s="33"/>
      <c r="H270" s="33"/>
      <c r="I270" s="33"/>
      <c r="J270" s="39"/>
      <c r="K270" s="33"/>
      <c r="L270" s="33"/>
      <c r="M270" s="33"/>
      <c r="N270" s="33"/>
      <c r="O270" s="33"/>
      <c r="P270" s="33"/>
      <c r="Q270" s="33"/>
      <c r="R270" s="33"/>
      <c r="S270" s="33"/>
      <c r="T270" s="33"/>
      <c r="U270" s="33"/>
      <c r="V270" s="33"/>
      <c r="W270" s="39"/>
      <c r="X270" s="33"/>
      <c r="Y270" s="33"/>
      <c r="Z270" s="33"/>
      <c r="AA270" s="33"/>
      <c r="AB270" s="33"/>
      <c r="AC270" s="33"/>
      <c r="AD270" s="33"/>
      <c r="AE270" s="33"/>
      <c r="AF270" s="33"/>
      <c r="AG270" s="33"/>
      <c r="AH270" s="33"/>
      <c r="AI270" s="33"/>
      <c r="AJ270" s="33"/>
      <c r="AK270" s="33"/>
      <c r="AL270" s="33"/>
      <c r="AM270" s="33"/>
      <c r="AN270" s="33"/>
      <c r="AO270" s="33"/>
      <c r="AP270" s="41"/>
      <c r="AQ270" s="33"/>
      <c r="AR270" s="39"/>
    </row>
    <row r="271" spans="1:44" ht="8.85" customHeight="1" x14ac:dyDescent="0.3">
      <c r="A271" s="22">
        <v>26</v>
      </c>
      <c r="B271" s="30"/>
      <c r="C271" s="22" t="s">
        <v>245</v>
      </c>
      <c r="D271" s="33"/>
      <c r="E271" s="88">
        <v>1671273</v>
      </c>
      <c r="F271" s="33"/>
      <c r="G271" s="84">
        <f>(E271/$AR271)</f>
        <v>348.25442800583454</v>
      </c>
      <c r="H271" s="33"/>
      <c r="I271" s="84">
        <f>IF(G$287,G271/G$287*100,0)</f>
        <v>147.54596917015249</v>
      </c>
      <c r="J271" s="88"/>
      <c r="K271" s="88">
        <v>117489</v>
      </c>
      <c r="L271" s="33"/>
      <c r="M271" s="84">
        <f>(K271/$AR271)</f>
        <v>24.48197541154407</v>
      </c>
      <c r="N271" s="33"/>
      <c r="O271" s="84">
        <f>IF(M$287,M271/M$287*100,0)</f>
        <v>33.636365444999846</v>
      </c>
      <c r="P271" s="33"/>
      <c r="Q271" s="88">
        <v>195455</v>
      </c>
      <c r="R271" s="33"/>
      <c r="S271" s="84">
        <f>(Q271/$AR271)</f>
        <v>40.728276724317567</v>
      </c>
      <c r="T271" s="33"/>
      <c r="U271" s="84">
        <f>IF(S$287,S271/S$287*100,0)</f>
        <v>59.482151709168974</v>
      </c>
      <c r="V271" s="33"/>
      <c r="W271" s="88">
        <f>(E271+K271+Q271)</f>
        <v>1984217</v>
      </c>
      <c r="X271" s="33"/>
      <c r="Y271" s="33"/>
      <c r="Z271" s="88">
        <v>1460137</v>
      </c>
      <c r="AA271" s="33"/>
      <c r="AB271" s="89">
        <f>IF($W271,Z271/$W271*100,0)</f>
        <v>73.587566279293043</v>
      </c>
      <c r="AC271" s="33"/>
      <c r="AD271" s="88">
        <v>0</v>
      </c>
      <c r="AE271" s="33"/>
      <c r="AF271" s="89">
        <f>IF($W271,AD271/$W271*100,0)</f>
        <v>0</v>
      </c>
      <c r="AG271" s="33"/>
      <c r="AH271" s="88">
        <v>0</v>
      </c>
      <c r="AI271" s="33"/>
      <c r="AJ271" s="89">
        <f>IF($W271,AH271/$W271*100,0)</f>
        <v>0</v>
      </c>
      <c r="AK271" s="33"/>
      <c r="AL271" s="88">
        <v>104777</v>
      </c>
      <c r="AM271" s="33"/>
      <c r="AN271" s="88">
        <v>0</v>
      </c>
      <c r="AO271" s="33"/>
      <c r="AP271" s="22">
        <v>26</v>
      </c>
      <c r="AQ271" s="33"/>
      <c r="AR271" s="88">
        <v>4799</v>
      </c>
    </row>
    <row r="272" spans="1:44" ht="8.85" customHeight="1" x14ac:dyDescent="0.3">
      <c r="A272" s="22">
        <v>27</v>
      </c>
      <c r="B272" s="30"/>
      <c r="C272" s="22" t="s">
        <v>246</v>
      </c>
      <c r="D272" s="33"/>
      <c r="E272" s="88">
        <v>2003727</v>
      </c>
      <c r="F272" s="33"/>
      <c r="G272" s="84">
        <f>(E272/$AR272)</f>
        <v>247.71010013598715</v>
      </c>
      <c r="H272" s="33"/>
      <c r="I272" s="84">
        <f>IF(G$287,G272/G$287*100,0)</f>
        <v>104.94806055183143</v>
      </c>
      <c r="J272" s="88"/>
      <c r="K272" s="88">
        <v>0</v>
      </c>
      <c r="L272" s="33"/>
      <c r="M272" s="84">
        <f>(K272/$AR272)</f>
        <v>0</v>
      </c>
      <c r="N272" s="33"/>
      <c r="O272" s="84">
        <f>IF(M$287,M272/M$287*100,0)</f>
        <v>0</v>
      </c>
      <c r="P272" s="33"/>
      <c r="Q272" s="88">
        <v>153104</v>
      </c>
      <c r="R272" s="33"/>
      <c r="S272" s="84">
        <f>(Q272/$AR272)</f>
        <v>18.927432315490172</v>
      </c>
      <c r="T272" s="33"/>
      <c r="U272" s="84">
        <f>IF(S$287,S272/S$287*100,0)</f>
        <v>27.642819461173218</v>
      </c>
      <c r="V272" s="33"/>
      <c r="W272" s="88">
        <f>(E272+K272+Q272)</f>
        <v>2156831</v>
      </c>
      <c r="X272" s="33"/>
      <c r="Y272" s="33"/>
      <c r="Z272" s="88">
        <v>1260892</v>
      </c>
      <c r="AA272" s="33"/>
      <c r="AB272" s="89">
        <f>IF($W272,Z272/$W272*100,0)</f>
        <v>58.460398612594119</v>
      </c>
      <c r="AC272" s="33"/>
      <c r="AD272" s="88">
        <v>60068</v>
      </c>
      <c r="AE272" s="33"/>
      <c r="AF272" s="89">
        <f>IF($W272,AD272/$W272*100,0)</f>
        <v>2.7850118994024102</v>
      </c>
      <c r="AG272" s="33"/>
      <c r="AH272" s="88">
        <v>0</v>
      </c>
      <c r="AI272" s="33"/>
      <c r="AJ272" s="89">
        <f>IF($W272,AH272/$W272*100,0)</f>
        <v>0</v>
      </c>
      <c r="AK272" s="33"/>
      <c r="AL272" s="88">
        <v>0</v>
      </c>
      <c r="AM272" s="33"/>
      <c r="AN272" s="88">
        <v>-1467.92</v>
      </c>
      <c r="AO272" s="33"/>
      <c r="AP272" s="22">
        <v>27</v>
      </c>
      <c r="AQ272" s="33"/>
      <c r="AR272" s="88">
        <v>8089</v>
      </c>
    </row>
    <row r="273" spans="1:44" ht="8.85" customHeight="1" x14ac:dyDescent="0.3">
      <c r="A273" s="22">
        <v>28</v>
      </c>
      <c r="B273" s="30"/>
      <c r="C273" s="22" t="s">
        <v>247</v>
      </c>
      <c r="D273" s="33"/>
      <c r="E273" s="88">
        <v>3263194</v>
      </c>
      <c r="F273" s="33"/>
      <c r="G273" s="84">
        <f>(E273/$AR273)</f>
        <v>400.78531073446328</v>
      </c>
      <c r="H273" s="33"/>
      <c r="I273" s="84">
        <f>IF(G$287,G273/G$287*100,0)</f>
        <v>169.80188145801952</v>
      </c>
      <c r="J273" s="88"/>
      <c r="K273" s="88">
        <v>214181</v>
      </c>
      <c r="L273" s="33"/>
      <c r="M273" s="84">
        <f>(K273/$AR273)</f>
        <v>26.305698845492508</v>
      </c>
      <c r="N273" s="33"/>
      <c r="O273" s="84">
        <f>IF(M$287,M273/M$287*100,0)</f>
        <v>36.142022233870499</v>
      </c>
      <c r="P273" s="33"/>
      <c r="Q273" s="88">
        <v>214523</v>
      </c>
      <c r="R273" s="33"/>
      <c r="S273" s="84">
        <f>(Q273/$AR273)</f>
        <v>26.347703267010562</v>
      </c>
      <c r="T273" s="33"/>
      <c r="U273" s="84">
        <f>IF(S$287,S273/S$287*100,0)</f>
        <v>38.479852548751538</v>
      </c>
      <c r="V273" s="33"/>
      <c r="W273" s="88">
        <f>(E273+K273+Q273)</f>
        <v>3691898</v>
      </c>
      <c r="X273" s="33"/>
      <c r="Y273" s="33"/>
      <c r="Z273" s="88">
        <v>2511103</v>
      </c>
      <c r="AA273" s="33"/>
      <c r="AB273" s="89">
        <f>IF($W273,Z273/$W273*100,0)</f>
        <v>68.016586590420431</v>
      </c>
      <c r="AC273" s="33"/>
      <c r="AD273" s="88">
        <v>0</v>
      </c>
      <c r="AE273" s="33"/>
      <c r="AF273" s="89">
        <f>IF($W273,AD273/$W273*100,0)</f>
        <v>0</v>
      </c>
      <c r="AG273" s="33"/>
      <c r="AH273" s="88">
        <v>0</v>
      </c>
      <c r="AI273" s="33"/>
      <c r="AJ273" s="89">
        <f>IF($W273,AH273/$W273*100,0)</f>
        <v>0</v>
      </c>
      <c r="AK273" s="33"/>
      <c r="AL273" s="88">
        <v>9960</v>
      </c>
      <c r="AM273" s="33"/>
      <c r="AN273" s="88">
        <v>0</v>
      </c>
      <c r="AO273" s="33"/>
      <c r="AP273" s="22">
        <v>28</v>
      </c>
      <c r="AQ273" s="33"/>
      <c r="AR273" s="88">
        <v>8142</v>
      </c>
    </row>
    <row r="274" spans="1:44" ht="8.85" customHeight="1" x14ac:dyDescent="0.3">
      <c r="A274" s="22">
        <v>29</v>
      </c>
      <c r="B274" s="30"/>
      <c r="C274" s="22" t="s">
        <v>248</v>
      </c>
      <c r="D274" s="33"/>
      <c r="E274" s="88">
        <v>1315524</v>
      </c>
      <c r="F274" s="33"/>
      <c r="G274" s="84">
        <f>(E274/$AR274)</f>
        <v>282.90838709677422</v>
      </c>
      <c r="H274" s="33"/>
      <c r="I274" s="84">
        <f>IF(G$287,G274/G$287*100,0)</f>
        <v>119.86062144157113</v>
      </c>
      <c r="J274" s="88"/>
      <c r="K274" s="88">
        <v>1039683</v>
      </c>
      <c r="L274" s="33"/>
      <c r="M274" s="84">
        <f>(K274/$AR274)</f>
        <v>223.58774193548388</v>
      </c>
      <c r="N274" s="33"/>
      <c r="O274" s="84">
        <f>IF(M$287,M274/M$287*100,0)</f>
        <v>307.19249040737134</v>
      </c>
      <c r="P274" s="33"/>
      <c r="Q274" s="88">
        <v>470814</v>
      </c>
      <c r="R274" s="33"/>
      <c r="S274" s="84">
        <f>(Q274/$AR274)</f>
        <v>101.25032258064516</v>
      </c>
      <c r="T274" s="33"/>
      <c r="U274" s="84">
        <f>IF(S$287,S274/S$287*100,0)</f>
        <v>147.87237596891342</v>
      </c>
      <c r="V274" s="33"/>
      <c r="W274" s="88">
        <f>(E274+K274+Q274)</f>
        <v>2826021</v>
      </c>
      <c r="X274" s="33"/>
      <c r="Y274" s="33"/>
      <c r="Z274" s="88">
        <v>1528096</v>
      </c>
      <c r="AA274" s="33"/>
      <c r="AB274" s="89">
        <f>IF($W274,Z274/$W274*100,0)</f>
        <v>54.07235119625792</v>
      </c>
      <c r="AC274" s="33"/>
      <c r="AD274" s="88">
        <v>0</v>
      </c>
      <c r="AE274" s="33"/>
      <c r="AF274" s="89">
        <f>IF($W274,AD274/$W274*100,0)</f>
        <v>0</v>
      </c>
      <c r="AG274" s="33"/>
      <c r="AH274" s="88">
        <v>0</v>
      </c>
      <c r="AI274" s="33"/>
      <c r="AJ274" s="89">
        <f>IF($W274,AH274/$W274*100,0)</f>
        <v>0</v>
      </c>
      <c r="AK274" s="33"/>
      <c r="AL274" s="88">
        <v>732166</v>
      </c>
      <c r="AM274" s="33"/>
      <c r="AN274" s="88">
        <v>247.56</v>
      </c>
      <c r="AO274" s="33"/>
      <c r="AP274" s="22">
        <v>29</v>
      </c>
      <c r="AQ274" s="33"/>
      <c r="AR274" s="88">
        <v>4650</v>
      </c>
    </row>
    <row r="275" spans="1:44" ht="8.85" customHeight="1" x14ac:dyDescent="0.3">
      <c r="A275" s="22">
        <v>30</v>
      </c>
      <c r="B275" s="30"/>
      <c r="C275" s="22" t="s">
        <v>249</v>
      </c>
      <c r="D275" s="33"/>
      <c r="E275" s="88">
        <v>1137039</v>
      </c>
      <c r="F275" s="33"/>
      <c r="G275" s="84">
        <f>(E275/$AR275)</f>
        <v>177.71788058768365</v>
      </c>
      <c r="H275" s="33"/>
      <c r="I275" s="84">
        <f>IF(G$287,G275/G$287*100,0)</f>
        <v>75.294252768943707</v>
      </c>
      <c r="J275" s="88"/>
      <c r="K275" s="88">
        <v>326688</v>
      </c>
      <c r="L275" s="33"/>
      <c r="M275" s="84">
        <f>(K275/$AR275)</f>
        <v>51.060956548921538</v>
      </c>
      <c r="N275" s="33"/>
      <c r="O275" s="84">
        <f>IF(M$287,M275/M$287*100,0)</f>
        <v>70.153856687598918</v>
      </c>
      <c r="P275" s="33"/>
      <c r="Q275" s="88">
        <v>0</v>
      </c>
      <c r="R275" s="33"/>
      <c r="S275" s="84">
        <f>(Q275/$AR275)</f>
        <v>0</v>
      </c>
      <c r="T275" s="33"/>
      <c r="U275" s="84">
        <f>IF(S$287,S275/S$287*100,0)</f>
        <v>0</v>
      </c>
      <c r="V275" s="33"/>
      <c r="W275" s="88">
        <f>(E275+K275+Q275)</f>
        <v>1463727</v>
      </c>
      <c r="X275" s="33"/>
      <c r="Y275" s="33"/>
      <c r="Z275" s="88">
        <v>291290</v>
      </c>
      <c r="AA275" s="33"/>
      <c r="AB275" s="89">
        <f>IF($W275,Z275/$W275*100,0)</f>
        <v>19.900568890237043</v>
      </c>
      <c r="AC275" s="33"/>
      <c r="AD275" s="88">
        <v>101</v>
      </c>
      <c r="AE275" s="33"/>
      <c r="AF275" s="89">
        <f>IF($W275,AD275/$W275*100,0)</f>
        <v>6.9001938202957244E-3</v>
      </c>
      <c r="AG275" s="33"/>
      <c r="AH275" s="88">
        <v>0</v>
      </c>
      <c r="AI275" s="33"/>
      <c r="AJ275" s="89">
        <f>IF($W275,AH275/$W275*100,0)</f>
        <v>0</v>
      </c>
      <c r="AK275" s="33"/>
      <c r="AL275" s="88">
        <v>310135</v>
      </c>
      <c r="AM275" s="33"/>
      <c r="AN275" s="88">
        <v>0</v>
      </c>
      <c r="AO275" s="33"/>
      <c r="AP275" s="22">
        <v>30</v>
      </c>
      <c r="AQ275" s="33"/>
      <c r="AR275" s="88">
        <v>6398</v>
      </c>
    </row>
    <row r="276" spans="1:44" ht="8.85" customHeight="1" x14ac:dyDescent="0.3">
      <c r="A276" s="53"/>
      <c r="D276" s="33"/>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41"/>
      <c r="AQ276" s="33"/>
      <c r="AR276" s="33"/>
    </row>
    <row r="277" spans="1:44" ht="8.85" customHeight="1" x14ac:dyDescent="0.3">
      <c r="A277" s="22">
        <v>31</v>
      </c>
      <c r="B277" s="30"/>
      <c r="C277" s="22" t="s">
        <v>216</v>
      </c>
      <c r="D277" s="33"/>
      <c r="E277" s="88">
        <v>1070889</v>
      </c>
      <c r="F277" s="33"/>
      <c r="G277" s="84">
        <f>(E277/$AR277)</f>
        <v>231.44348389885454</v>
      </c>
      <c r="H277" s="33"/>
      <c r="I277" s="84">
        <f>IF(G$287,G277/G$287*100,0)</f>
        <v>98.056335810325905</v>
      </c>
      <c r="J277" s="88"/>
      <c r="K277" s="88">
        <v>271975</v>
      </c>
      <c r="L277" s="33"/>
      <c r="M277" s="84">
        <f>(K277/$AR277)</f>
        <v>58.779987032634537</v>
      </c>
      <c r="N277" s="33"/>
      <c r="O277" s="84">
        <f>IF(M$287,M277/M$287*100,0)</f>
        <v>80.759215359302956</v>
      </c>
      <c r="P277" s="33"/>
      <c r="Q277" s="88">
        <v>91709</v>
      </c>
      <c r="R277" s="33"/>
      <c r="S277" s="84">
        <f>(Q277/$AR277)</f>
        <v>19.820401988329373</v>
      </c>
      <c r="T277" s="33"/>
      <c r="U277" s="84">
        <f>IF(S$287,S277/S$287*100,0)</f>
        <v>28.946968858680002</v>
      </c>
      <c r="V277" s="33"/>
      <c r="W277" s="88">
        <f t="shared" ref="W277:W285" si="5">(E277+K277+Q277)</f>
        <v>1434573</v>
      </c>
      <c r="X277" s="33"/>
      <c r="Y277" s="33"/>
      <c r="Z277" s="88">
        <v>1104227</v>
      </c>
      <c r="AA277" s="33"/>
      <c r="AB277" s="89">
        <f t="shared" ref="AB277:AB285" si="6">IF($W277,Z277/$W277*100,0)</f>
        <v>76.972520743106131</v>
      </c>
      <c r="AC277" s="33"/>
      <c r="AD277" s="88">
        <v>0</v>
      </c>
      <c r="AE277" s="33"/>
      <c r="AF277" s="89">
        <f t="shared" ref="AF277:AF285" si="7">IF($W277,AD277/$W277*100,0)</f>
        <v>0</v>
      </c>
      <c r="AG277" s="33"/>
      <c r="AH277" s="88">
        <v>0</v>
      </c>
      <c r="AI277" s="33"/>
      <c r="AJ277" s="89">
        <f t="shared" ref="AJ277:AJ285" si="8">IF($W277,AH277/$W277*100,0)</f>
        <v>0</v>
      </c>
      <c r="AK277" s="33"/>
      <c r="AL277" s="88">
        <v>391004</v>
      </c>
      <c r="AM277" s="33"/>
      <c r="AN277" s="88">
        <v>0</v>
      </c>
      <c r="AO277" s="33"/>
      <c r="AP277" s="22">
        <v>31</v>
      </c>
      <c r="AQ277" s="33"/>
      <c r="AR277" s="88">
        <v>4627</v>
      </c>
    </row>
    <row r="278" spans="1:44" ht="8.85" customHeight="1" x14ac:dyDescent="0.3">
      <c r="A278" s="22">
        <v>32</v>
      </c>
      <c r="B278" s="30"/>
      <c r="C278" s="22" t="s">
        <v>250</v>
      </c>
      <c r="D278" s="33"/>
      <c r="E278" s="88">
        <v>6950125</v>
      </c>
      <c r="F278" s="33"/>
      <c r="G278" s="84">
        <f>(E278/$AR278)</f>
        <v>443.0499776885319</v>
      </c>
      <c r="H278" s="33"/>
      <c r="I278" s="84">
        <f>IF(G$287,G278/G$287*100,0)</f>
        <v>187.70827616805977</v>
      </c>
      <c r="J278" s="88"/>
      <c r="K278" s="88">
        <v>1898195</v>
      </c>
      <c r="L278" s="33"/>
      <c r="M278" s="84">
        <f>(K278/$AR278)</f>
        <v>121.00433479951552</v>
      </c>
      <c r="N278" s="33"/>
      <c r="O278" s="84">
        <f>IF(M$287,M278/M$287*100,0)</f>
        <v>166.25071945078446</v>
      </c>
      <c r="P278" s="33"/>
      <c r="Q278" s="88">
        <v>2781147</v>
      </c>
      <c r="R278" s="33"/>
      <c r="S278" s="84">
        <f>(Q278/$AR278)</f>
        <v>177.28992159112642</v>
      </c>
      <c r="T278" s="33"/>
      <c r="U278" s="84">
        <f>IF(S$287,S278/S$287*100,0)</f>
        <v>258.9254164611786</v>
      </c>
      <c r="V278" s="33"/>
      <c r="W278" s="88">
        <f t="shared" si="5"/>
        <v>11629467</v>
      </c>
      <c r="X278" s="33"/>
      <c r="Y278" s="33"/>
      <c r="Z278" s="88">
        <v>2225462</v>
      </c>
      <c r="AA278" s="33"/>
      <c r="AB278" s="89">
        <f t="shared" si="6"/>
        <v>19.136405821522175</v>
      </c>
      <c r="AC278" s="33"/>
      <c r="AD278" s="88">
        <v>116258</v>
      </c>
      <c r="AE278" s="33"/>
      <c r="AF278" s="89">
        <f t="shared" si="7"/>
        <v>0.99968468030392099</v>
      </c>
      <c r="AG278" s="33"/>
      <c r="AH278" s="88">
        <v>0</v>
      </c>
      <c r="AI278" s="33"/>
      <c r="AJ278" s="89">
        <f t="shared" si="8"/>
        <v>0</v>
      </c>
      <c r="AK278" s="33"/>
      <c r="AL278" s="88">
        <v>0</v>
      </c>
      <c r="AM278" s="33"/>
      <c r="AN278" s="88">
        <v>0</v>
      </c>
      <c r="AO278" s="33"/>
      <c r="AP278" s="22">
        <v>32</v>
      </c>
      <c r="AQ278" s="33"/>
      <c r="AR278" s="88">
        <v>15687</v>
      </c>
    </row>
    <row r="279" spans="1:44" ht="8.85" customHeight="1" x14ac:dyDescent="0.3">
      <c r="A279" s="22">
        <v>33</v>
      </c>
      <c r="B279" s="30"/>
      <c r="C279" s="22" t="s">
        <v>251</v>
      </c>
      <c r="D279" s="33"/>
      <c r="E279" s="88">
        <v>1173953</v>
      </c>
      <c r="F279" s="33"/>
      <c r="G279" s="84">
        <f>(E279/$AR279)</f>
        <v>144.9682637688318</v>
      </c>
      <c r="H279" s="33"/>
      <c r="I279" s="84">
        <f>IF(G$287,G279/G$287*100,0)</f>
        <v>61.419127099593517</v>
      </c>
      <c r="J279" s="88"/>
      <c r="K279" s="88">
        <v>1303479</v>
      </c>
      <c r="L279" s="33"/>
      <c r="M279" s="84">
        <f>(K279/$AR279)</f>
        <v>160.96307730303778</v>
      </c>
      <c r="N279" s="33"/>
      <c r="O279" s="84">
        <f>IF(M$287,M279/M$287*100,0)</f>
        <v>221.15098149979175</v>
      </c>
      <c r="P279" s="33"/>
      <c r="Q279" s="88">
        <v>154740</v>
      </c>
      <c r="R279" s="33"/>
      <c r="S279" s="84">
        <f>(Q279/$AR279)</f>
        <v>19.108421832551247</v>
      </c>
      <c r="T279" s="33"/>
      <c r="U279" s="84">
        <f>IF(S$287,S279/S$287*100,0)</f>
        <v>27.907148000886963</v>
      </c>
      <c r="V279" s="33"/>
      <c r="W279" s="88">
        <f t="shared" si="5"/>
        <v>2632172</v>
      </c>
      <c r="X279" s="33"/>
      <c r="Y279" s="33"/>
      <c r="Z279" s="88">
        <v>1283350</v>
      </c>
      <c r="AA279" s="33"/>
      <c r="AB279" s="89">
        <f t="shared" si="6"/>
        <v>48.756312277465156</v>
      </c>
      <c r="AC279" s="33"/>
      <c r="AD279" s="88">
        <v>0</v>
      </c>
      <c r="AE279" s="33"/>
      <c r="AF279" s="89">
        <f t="shared" si="7"/>
        <v>0</v>
      </c>
      <c r="AG279" s="33"/>
      <c r="AH279" s="88">
        <v>0</v>
      </c>
      <c r="AI279" s="33"/>
      <c r="AJ279" s="89">
        <f t="shared" si="8"/>
        <v>0</v>
      </c>
      <c r="AK279" s="33"/>
      <c r="AL279" s="88">
        <v>305319</v>
      </c>
      <c r="AM279" s="33"/>
      <c r="AN279" s="88">
        <v>0</v>
      </c>
      <c r="AO279" s="33"/>
      <c r="AP279" s="22">
        <v>33</v>
      </c>
      <c r="AQ279" s="33"/>
      <c r="AR279" s="88">
        <v>8098</v>
      </c>
    </row>
    <row r="280" spans="1:44" ht="8.85" customHeight="1" x14ac:dyDescent="0.3">
      <c r="A280" s="22">
        <v>34</v>
      </c>
      <c r="B280" s="30"/>
      <c r="C280" s="22" t="s">
        <v>252</v>
      </c>
      <c r="D280" s="33"/>
      <c r="E280" s="88">
        <v>3166532</v>
      </c>
      <c r="F280" s="33"/>
      <c r="G280" s="84">
        <f>(E280/$AR280)</f>
        <v>329.46956612215172</v>
      </c>
      <c r="H280" s="33"/>
      <c r="I280" s="84">
        <f>IF(G$287,G280/G$287*100,0)</f>
        <v>139.58733195130569</v>
      </c>
      <c r="J280" s="88"/>
      <c r="K280" s="88">
        <v>603163</v>
      </c>
      <c r="L280" s="33"/>
      <c r="M280" s="84">
        <f>(K280/$AR280)</f>
        <v>62.757569451669958</v>
      </c>
      <c r="N280" s="33"/>
      <c r="O280" s="84">
        <f>IF(M$287,M280/M$287*100,0)</f>
        <v>86.224109984235682</v>
      </c>
      <c r="P280" s="33"/>
      <c r="Q280" s="88">
        <v>1205495</v>
      </c>
      <c r="R280" s="33"/>
      <c r="S280" s="84">
        <f>(Q280/$AR280)</f>
        <v>125.42867547601706</v>
      </c>
      <c r="T280" s="33"/>
      <c r="U280" s="84">
        <f>IF(S$287,S280/S$287*100,0)</f>
        <v>183.18397200660297</v>
      </c>
      <c r="V280" s="33"/>
      <c r="W280" s="88">
        <f t="shared" si="5"/>
        <v>4975190</v>
      </c>
      <c r="X280" s="33"/>
      <c r="Y280" s="33"/>
      <c r="Z280" s="88">
        <v>1655499</v>
      </c>
      <c r="AA280" s="33"/>
      <c r="AB280" s="89">
        <f t="shared" si="6"/>
        <v>33.27509100154969</v>
      </c>
      <c r="AC280" s="33"/>
      <c r="AD280" s="88">
        <v>0</v>
      </c>
      <c r="AE280" s="33"/>
      <c r="AF280" s="89">
        <f t="shared" si="7"/>
        <v>0</v>
      </c>
      <c r="AG280" s="33"/>
      <c r="AH280" s="88">
        <v>0</v>
      </c>
      <c r="AI280" s="33"/>
      <c r="AJ280" s="89">
        <f t="shared" si="8"/>
        <v>0</v>
      </c>
      <c r="AK280" s="33"/>
      <c r="AL280" s="88">
        <v>0</v>
      </c>
      <c r="AM280" s="33"/>
      <c r="AN280" s="88">
        <v>0</v>
      </c>
      <c r="AO280" s="33"/>
      <c r="AP280" s="22">
        <v>34</v>
      </c>
      <c r="AQ280" s="33"/>
      <c r="AR280" s="88">
        <v>9611</v>
      </c>
    </row>
    <row r="281" spans="1:44" ht="8.85" customHeight="1" x14ac:dyDescent="0.3">
      <c r="A281" s="22">
        <v>35</v>
      </c>
      <c r="B281" s="30"/>
      <c r="C281" s="22" t="s">
        <v>253</v>
      </c>
      <c r="D281" s="33"/>
      <c r="E281" s="88">
        <v>514126</v>
      </c>
      <c r="F281" s="33"/>
      <c r="G281" s="84">
        <f>(E281/$AR281)</f>
        <v>155.51300665456745</v>
      </c>
      <c r="H281" s="33"/>
      <c r="I281" s="84">
        <f>IF(G$287,G281/G$287*100,0)</f>
        <v>65.886649070914643</v>
      </c>
      <c r="J281" s="88"/>
      <c r="K281" s="88">
        <v>163136</v>
      </c>
      <c r="L281" s="33"/>
      <c r="M281" s="84">
        <f>(K281/$AR281)</f>
        <v>49.345432546884453</v>
      </c>
      <c r="N281" s="33"/>
      <c r="O281" s="84">
        <f>IF(M$287,M281/M$287*100,0)</f>
        <v>67.796857659040995</v>
      </c>
      <c r="P281" s="33"/>
      <c r="Q281" s="88">
        <v>324110</v>
      </c>
      <c r="R281" s="33"/>
      <c r="S281" s="84">
        <f>(Q281/$AR281)</f>
        <v>98.036902601330908</v>
      </c>
      <c r="T281" s="33"/>
      <c r="U281" s="84">
        <f>IF(S$287,S281/S$287*100,0)</f>
        <v>143.1792941572609</v>
      </c>
      <c r="V281" s="33"/>
      <c r="W281" s="88">
        <f t="shared" si="5"/>
        <v>1001372</v>
      </c>
      <c r="X281" s="33"/>
      <c r="Y281" s="33"/>
      <c r="Z281" s="88">
        <v>0</v>
      </c>
      <c r="AA281" s="33"/>
      <c r="AB281" s="89">
        <f t="shared" si="6"/>
        <v>0</v>
      </c>
      <c r="AC281" s="33"/>
      <c r="AD281" s="88">
        <v>0</v>
      </c>
      <c r="AE281" s="33"/>
      <c r="AF281" s="89">
        <f t="shared" si="7"/>
        <v>0</v>
      </c>
      <c r="AG281" s="33"/>
      <c r="AH281" s="88">
        <v>0</v>
      </c>
      <c r="AI281" s="33"/>
      <c r="AJ281" s="89">
        <f t="shared" si="8"/>
        <v>0</v>
      </c>
      <c r="AK281" s="33"/>
      <c r="AL281" s="88">
        <v>184391</v>
      </c>
      <c r="AM281" s="33"/>
      <c r="AN281" s="88">
        <v>610.29</v>
      </c>
      <c r="AO281" s="33"/>
      <c r="AP281" s="22">
        <v>35</v>
      </c>
      <c r="AQ281" s="33"/>
      <c r="AR281" s="88">
        <v>3306</v>
      </c>
    </row>
    <row r="282" spans="1:44" ht="8.85" customHeight="1" x14ac:dyDescent="0.3">
      <c r="B282" s="30"/>
      <c r="D282" s="33"/>
      <c r="E282" s="88"/>
      <c r="F282" s="33"/>
      <c r="G282" s="89"/>
      <c r="H282" s="33"/>
      <c r="I282" s="89"/>
      <c r="J282" s="88"/>
      <c r="K282" s="88"/>
      <c r="L282" s="33"/>
      <c r="M282" s="89"/>
      <c r="N282" s="33"/>
      <c r="O282" s="89"/>
      <c r="P282" s="33"/>
      <c r="Q282" s="88"/>
      <c r="R282" s="33"/>
      <c r="S282" s="89"/>
      <c r="T282" s="33"/>
      <c r="U282" s="89"/>
      <c r="V282" s="33"/>
      <c r="W282" s="88"/>
      <c r="X282" s="33"/>
      <c r="Y282" s="33"/>
      <c r="Z282" s="88"/>
      <c r="AA282" s="33"/>
      <c r="AB282" s="89"/>
      <c r="AC282" s="33"/>
      <c r="AD282" s="88"/>
      <c r="AE282" s="33"/>
      <c r="AF282" s="89"/>
      <c r="AG282" s="33"/>
      <c r="AH282" s="88"/>
      <c r="AI282" s="33"/>
      <c r="AJ282" s="89"/>
      <c r="AK282" s="33"/>
      <c r="AL282" s="88"/>
      <c r="AM282" s="33"/>
      <c r="AN282" s="88"/>
      <c r="AO282" s="33"/>
      <c r="AQ282" s="33"/>
      <c r="AR282" s="88"/>
    </row>
    <row r="283" spans="1:44" ht="8.85" customHeight="1" x14ac:dyDescent="0.3">
      <c r="A283" s="22">
        <v>36</v>
      </c>
      <c r="B283" s="30"/>
      <c r="C283" s="22" t="s">
        <v>220</v>
      </c>
      <c r="D283" s="33"/>
      <c r="E283" s="88">
        <v>633760</v>
      </c>
      <c r="F283" s="33"/>
      <c r="G283" s="84">
        <f>(E283/$AR283)</f>
        <v>192.86670724284843</v>
      </c>
      <c r="H283" s="33"/>
      <c r="I283" s="84">
        <f>IF(G$287,G283/G$287*100,0)</f>
        <v>81.712400338310658</v>
      </c>
      <c r="J283" s="88"/>
      <c r="K283" s="88">
        <v>286662</v>
      </c>
      <c r="L283" s="33"/>
      <c r="M283" s="84">
        <f>(K283/$AR283)</f>
        <v>87.237370663420577</v>
      </c>
      <c r="N283" s="33"/>
      <c r="O283" s="84">
        <f>IF(M$287,M283/M$287*100,0)</f>
        <v>119.85748824468143</v>
      </c>
      <c r="P283" s="33"/>
      <c r="Q283" s="88">
        <v>112850</v>
      </c>
      <c r="R283" s="33"/>
      <c r="S283" s="84">
        <f>(Q283/$AR283)</f>
        <v>34.342665855143032</v>
      </c>
      <c r="T283" s="33"/>
      <c r="U283" s="84">
        <f>IF(S$287,S283/S$287*100,0)</f>
        <v>50.156201656163823</v>
      </c>
      <c r="V283" s="33"/>
      <c r="W283" s="88">
        <f>(E283+K283+Q283)</f>
        <v>1033272</v>
      </c>
      <c r="X283" s="33"/>
      <c r="Y283" s="33"/>
      <c r="Z283" s="88">
        <v>560335</v>
      </c>
      <c r="AA283" s="33"/>
      <c r="AB283" s="89">
        <f>IF($W283,Z283/$W283*100,0)</f>
        <v>54.229186506553937</v>
      </c>
      <c r="AC283" s="33"/>
      <c r="AD283" s="88">
        <v>0</v>
      </c>
      <c r="AE283" s="33"/>
      <c r="AF283" s="89">
        <f>IF($W283,AD283/$W283*100,0)</f>
        <v>0</v>
      </c>
      <c r="AG283" s="33"/>
      <c r="AH283" s="88">
        <v>0</v>
      </c>
      <c r="AI283" s="33"/>
      <c r="AJ283" s="89">
        <f>IF($W283,AH283/$W283*100,0)</f>
        <v>0</v>
      </c>
      <c r="AK283" s="33"/>
      <c r="AL283" s="88">
        <v>287099</v>
      </c>
      <c r="AM283" s="33"/>
      <c r="AN283" s="88">
        <v>0</v>
      </c>
      <c r="AO283" s="33"/>
      <c r="AP283" s="22">
        <v>36</v>
      </c>
      <c r="AQ283" s="33"/>
      <c r="AR283" s="88">
        <v>3286</v>
      </c>
    </row>
    <row r="284" spans="1:44" ht="8.85" customHeight="1" x14ac:dyDescent="0.3">
      <c r="A284" s="22">
        <v>37</v>
      </c>
      <c r="B284" s="30"/>
      <c r="C284" s="22" t="s">
        <v>254</v>
      </c>
      <c r="D284" s="33"/>
      <c r="E284" s="88">
        <v>1448793</v>
      </c>
      <c r="F284" s="33"/>
      <c r="G284" s="84">
        <f>(E284/$AR284)</f>
        <v>284.24426133019421</v>
      </c>
      <c r="H284" s="33"/>
      <c r="I284" s="84">
        <f>IF(G$287,G284/G$287*100,0)</f>
        <v>120.42659517401735</v>
      </c>
      <c r="J284" s="88"/>
      <c r="K284" s="88">
        <v>246394</v>
      </c>
      <c r="L284" s="33"/>
      <c r="M284" s="84">
        <f>(K284/$AR284)</f>
        <v>48.340984893074356</v>
      </c>
      <c r="N284" s="33"/>
      <c r="O284" s="84">
        <f>IF(M$287,M284/M$287*100,0)</f>
        <v>66.416823254709485</v>
      </c>
      <c r="P284" s="33"/>
      <c r="Q284" s="88">
        <v>293698</v>
      </c>
      <c r="R284" s="33"/>
      <c r="S284" s="84">
        <f>(Q284/$AR284)</f>
        <v>57.621738277418089</v>
      </c>
      <c r="T284" s="33"/>
      <c r="U284" s="84">
        <f>IF(S$287,S284/S$287*100,0)</f>
        <v>84.154431604443019</v>
      </c>
      <c r="V284" s="33"/>
      <c r="W284" s="88">
        <f>(E284+K284+Q284)</f>
        <v>1988885</v>
      </c>
      <c r="X284" s="33"/>
      <c r="Y284" s="33"/>
      <c r="Z284" s="88">
        <v>840651</v>
      </c>
      <c r="AA284" s="33"/>
      <c r="AB284" s="89">
        <f>IF($W284,Z284/$W284*100,0)</f>
        <v>42.267451360938409</v>
      </c>
      <c r="AC284" s="33"/>
      <c r="AD284" s="88">
        <v>0</v>
      </c>
      <c r="AE284" s="33"/>
      <c r="AF284" s="89">
        <f>IF($W284,AD284/$W284*100,0)</f>
        <v>0</v>
      </c>
      <c r="AG284" s="33"/>
      <c r="AH284" s="88">
        <v>0</v>
      </c>
      <c r="AI284" s="33"/>
      <c r="AJ284" s="89">
        <f>IF($W284,AH284/$W284*100,0)</f>
        <v>0</v>
      </c>
      <c r="AK284" s="33"/>
      <c r="AL284" s="88">
        <v>191391</v>
      </c>
      <c r="AM284" s="33"/>
      <c r="AN284" s="88">
        <v>723.61</v>
      </c>
      <c r="AO284" s="33"/>
      <c r="AP284" s="22">
        <v>37</v>
      </c>
      <c r="AQ284" s="33"/>
      <c r="AR284" s="88">
        <v>5097</v>
      </c>
    </row>
    <row r="285" spans="1:44" ht="8.85" customHeight="1" x14ac:dyDescent="0.3">
      <c r="A285" s="42">
        <v>38</v>
      </c>
      <c r="B285" s="30"/>
      <c r="C285" s="22" t="s">
        <v>255</v>
      </c>
      <c r="D285" s="33"/>
      <c r="E285" s="93">
        <v>2583222</v>
      </c>
      <c r="F285" s="33"/>
      <c r="G285" s="84">
        <f>(E285/$AR285)</f>
        <v>314.60504201680675</v>
      </c>
      <c r="H285" s="33"/>
      <c r="I285" s="84">
        <f>IF(G$287,G285/G$287*100,0)</f>
        <v>133.28963567236713</v>
      </c>
      <c r="J285" s="118"/>
      <c r="K285" s="93">
        <v>282791</v>
      </c>
      <c r="L285" s="33"/>
      <c r="M285" s="84">
        <f>(K285/$AR285)</f>
        <v>34.440506637437586</v>
      </c>
      <c r="N285" s="33"/>
      <c r="O285" s="84">
        <f>IF(M$287,M285/M$287*100,0)</f>
        <v>47.318627189762793</v>
      </c>
      <c r="P285" s="33"/>
      <c r="Q285" s="93">
        <v>1281250</v>
      </c>
      <c r="R285" s="33"/>
      <c r="S285" s="84">
        <f>(Q285/$AR285)</f>
        <v>156.04067714042139</v>
      </c>
      <c r="T285" s="33"/>
      <c r="U285" s="84">
        <f>IF(S$287,S285/S$287*100,0)</f>
        <v>227.89167568502177</v>
      </c>
      <c r="V285" s="33"/>
      <c r="W285" s="93">
        <f t="shared" si="5"/>
        <v>4147263</v>
      </c>
      <c r="X285" s="33"/>
      <c r="Y285" s="33"/>
      <c r="Z285" s="93">
        <v>3295106</v>
      </c>
      <c r="AA285" s="33"/>
      <c r="AB285" s="89">
        <f t="shared" si="6"/>
        <v>79.452544967608759</v>
      </c>
      <c r="AC285" s="33"/>
      <c r="AD285" s="93">
        <v>0</v>
      </c>
      <c r="AE285" s="33"/>
      <c r="AF285" s="89">
        <f t="shared" si="7"/>
        <v>0</v>
      </c>
      <c r="AG285" s="33"/>
      <c r="AH285" s="93">
        <v>0</v>
      </c>
      <c r="AI285" s="33"/>
      <c r="AJ285" s="89">
        <f t="shared" si="8"/>
        <v>0</v>
      </c>
      <c r="AK285" s="33"/>
      <c r="AL285" s="93">
        <v>17384</v>
      </c>
      <c r="AM285" s="33"/>
      <c r="AN285" s="93">
        <v>54505.590000000004</v>
      </c>
      <c r="AO285" s="33"/>
      <c r="AP285" s="42">
        <v>38</v>
      </c>
      <c r="AQ285" s="33"/>
      <c r="AR285" s="93">
        <v>8211</v>
      </c>
    </row>
    <row r="286" spans="1:44" ht="8.85" customHeight="1" x14ac:dyDescent="0.3">
      <c r="A286" s="33"/>
      <c r="B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c r="AP286" s="33"/>
      <c r="AQ286" s="33"/>
      <c r="AR286" s="33"/>
    </row>
    <row r="287" spans="1:44" ht="8.85" customHeight="1" x14ac:dyDescent="0.3">
      <c r="A287" s="42">
        <f>A285</f>
        <v>38</v>
      </c>
      <c r="B287" s="33"/>
      <c r="C287" s="30" t="s">
        <v>72</v>
      </c>
      <c r="D287" s="33"/>
      <c r="E287" s="94">
        <f>SUM(E241:E285)</f>
        <v>84734942</v>
      </c>
      <c r="F287" s="33"/>
      <c r="G287" s="97">
        <f>(E287/$AR287)</f>
        <v>236.03113657698211</v>
      </c>
      <c r="H287" s="33"/>
      <c r="I287" s="89">
        <f>IF(G$287,G287/G$287*100,0)</f>
        <v>100</v>
      </c>
      <c r="J287" s="95"/>
      <c r="K287" s="94">
        <f>SUM(K241:K285)</f>
        <v>26129472</v>
      </c>
      <c r="L287" s="33"/>
      <c r="M287" s="97">
        <f>(K287/$AR287)</f>
        <v>72.784247309881081</v>
      </c>
      <c r="N287" s="33"/>
      <c r="O287" s="89">
        <f>IF(M$287,M287/M$287*100,0)</f>
        <v>100</v>
      </c>
      <c r="P287" s="33"/>
      <c r="Q287" s="94">
        <f>SUM(Q241:Q285)</f>
        <v>24581173</v>
      </c>
      <c r="R287" s="33"/>
      <c r="S287" s="97">
        <f>(Q287/$AR287)</f>
        <v>68.471424711489448</v>
      </c>
      <c r="T287" s="33"/>
      <c r="U287" s="89">
        <f>IF(S$287,S287/S$287*100,0)</f>
        <v>100</v>
      </c>
      <c r="V287" s="33"/>
      <c r="W287" s="94">
        <f>SUM(W241:W285)</f>
        <v>135445587</v>
      </c>
      <c r="X287" s="33"/>
      <c r="Y287" s="33"/>
      <c r="Z287" s="94">
        <f>SUM(Z241:Z285)</f>
        <v>60952651</v>
      </c>
      <c r="AA287" s="33"/>
      <c r="AB287" s="89">
        <f>IF($W287,Z287/$W287*100,0)</f>
        <v>45.001577644607941</v>
      </c>
      <c r="AC287" s="33"/>
      <c r="AD287" s="94">
        <f>SUM(AD241:AD285)</f>
        <v>655646</v>
      </c>
      <c r="AE287" s="33"/>
      <c r="AF287" s="89">
        <f>IF($W287,AD287/$W287*100,0)</f>
        <v>0.48406597403575796</v>
      </c>
      <c r="AG287" s="33"/>
      <c r="AH287" s="94">
        <f>SUM(AH241:AH285)</f>
        <v>0</v>
      </c>
      <c r="AI287" s="33"/>
      <c r="AJ287" s="89">
        <f>IF($W287,AH287/$W287*100,0)</f>
        <v>0</v>
      </c>
      <c r="AK287" s="33"/>
      <c r="AL287" s="94">
        <f>SUM(AL241:AL285)</f>
        <v>18319268</v>
      </c>
      <c r="AM287" s="33"/>
      <c r="AN287" s="94">
        <f>SUM(AN241:AN285)</f>
        <v>181296.71</v>
      </c>
      <c r="AO287" s="33"/>
      <c r="AP287" s="42">
        <f>AP285</f>
        <v>38</v>
      </c>
      <c r="AQ287" s="33"/>
      <c r="AR287" s="93">
        <f>SUM(AR241:AR285)</f>
        <v>358999</v>
      </c>
    </row>
    <row r="288" spans="1:44" ht="8.85" customHeight="1" x14ac:dyDescent="0.3">
      <c r="A288" s="33"/>
      <c r="B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row>
    <row r="289" spans="1:44" ht="12" thickBot="1" x14ac:dyDescent="0.35">
      <c r="A289" s="54">
        <f>(A60+A219+A287)</f>
        <v>171</v>
      </c>
      <c r="B289" s="33"/>
      <c r="C289" s="30" t="s">
        <v>256</v>
      </c>
      <c r="D289" s="33"/>
      <c r="E289" s="105">
        <f>E60+E219+E287</f>
        <v>767476761</v>
      </c>
      <c r="F289" s="33"/>
      <c r="G289" s="97">
        <f>(E289/$AR289)</f>
        <v>86.682172534483897</v>
      </c>
      <c r="H289" s="33"/>
      <c r="I289" s="33"/>
      <c r="J289" s="33"/>
      <c r="K289" s="105">
        <f>(K60+K219+K287)</f>
        <v>663246085</v>
      </c>
      <c r="L289" s="33"/>
      <c r="M289" s="97">
        <f>(K289/$AR289)</f>
        <v>74.909905412485799</v>
      </c>
      <c r="N289" s="33"/>
      <c r="O289" s="33"/>
      <c r="P289" s="33"/>
      <c r="Q289" s="105">
        <f>(Q60+Q219+Q287)</f>
        <v>441894116</v>
      </c>
      <c r="R289" s="33"/>
      <c r="S289" s="97">
        <f>(Q289/$AR289)</f>
        <v>49.909448665488959</v>
      </c>
      <c r="T289" s="33"/>
      <c r="U289" s="33"/>
      <c r="V289" s="33"/>
      <c r="W289" s="105">
        <f>(W60+W219+W287)</f>
        <v>1872616962</v>
      </c>
      <c r="X289" s="33"/>
      <c r="Y289" s="33"/>
      <c r="Z289" s="105">
        <f>(Z60+Z219+Z287)</f>
        <v>464812774</v>
      </c>
      <c r="AA289" s="33"/>
      <c r="AB289" s="89">
        <f>IF($W289,Z289/$W289*100,0)</f>
        <v>24.821561666490982</v>
      </c>
      <c r="AC289" s="33"/>
      <c r="AD289" s="105">
        <f>(AD60+AD219+AD287)</f>
        <v>14302435</v>
      </c>
      <c r="AE289" s="33"/>
      <c r="AF289" s="89">
        <f>IF($W289,AD289/$W289*100,0)</f>
        <v>0.76376724606428081</v>
      </c>
      <c r="AG289" s="33"/>
      <c r="AH289" s="105">
        <f>(AH60+AH219+AH287)</f>
        <v>2553498</v>
      </c>
      <c r="AI289" s="33"/>
      <c r="AJ289" s="89">
        <f>IF($W289,AH289/$W289*100,0)</f>
        <v>0.13635986706394043</v>
      </c>
      <c r="AK289" s="33"/>
      <c r="AL289" s="105">
        <f>(AL60+AL219+AL287)</f>
        <v>700505025</v>
      </c>
      <c r="AM289" s="33"/>
      <c r="AN289" s="105">
        <f>(AN60+AN219+AN287)</f>
        <v>875564850.34000039</v>
      </c>
      <c r="AO289" s="33"/>
      <c r="AP289" s="54">
        <f>(AP60+AP219+AP287)</f>
        <v>171</v>
      </c>
      <c r="AR289" s="141">
        <f>(AR60+AR219+AR287)</f>
        <v>8853917</v>
      </c>
    </row>
    <row r="290" spans="1:44" ht="8.85" customHeight="1" thickTop="1" x14ac:dyDescent="0.3">
      <c r="B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row>
    <row r="291" spans="1:44" ht="8.85" customHeight="1" x14ac:dyDescent="0.3">
      <c r="B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row>
    <row r="292" spans="1:44" ht="12.15" customHeight="1" x14ac:dyDescent="0.3">
      <c r="B292" s="33"/>
      <c r="C292" s="22" t="s">
        <v>257</v>
      </c>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row>
    <row r="293" spans="1:44" ht="3.9" customHeight="1" x14ac:dyDescent="0.3">
      <c r="B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row>
    <row r="294" spans="1:44" ht="8.85" customHeight="1" x14ac:dyDescent="0.3">
      <c r="B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row>
    <row r="295" spans="1:44" ht="8.85" customHeight="1" x14ac:dyDescent="0.3">
      <c r="B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row>
    <row r="296" spans="1:44" ht="8.85" customHeight="1" x14ac:dyDescent="0.3">
      <c r="B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row>
    <row r="297" spans="1:44" ht="8.85" customHeight="1" x14ac:dyDescent="0.3">
      <c r="B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row>
    <row r="298" spans="1:44" ht="8.85" customHeight="1" x14ac:dyDescent="0.3">
      <c r="B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row>
    <row r="299" spans="1:44" ht="8.85" customHeight="1" x14ac:dyDescent="0.3">
      <c r="B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row>
    <row r="300" spans="1:44" ht="8.85" customHeight="1" x14ac:dyDescent="0.3">
      <c r="B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row>
    <row r="301" spans="1:44" ht="0.6" customHeight="1" x14ac:dyDescent="0.3">
      <c r="B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row>
    <row r="302" spans="1:44" ht="8.85" hidden="1" customHeight="1" x14ac:dyDescent="0.3">
      <c r="B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row>
    <row r="303" spans="1:44" ht="8.85" hidden="1" customHeight="1" x14ac:dyDescent="0.3">
      <c r="B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row>
    <row r="304" spans="1:44" ht="8.85" customHeight="1" x14ac:dyDescent="0.3">
      <c r="B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c r="AN304" s="33"/>
      <c r="AO304" s="33"/>
      <c r="AP304" s="33"/>
      <c r="AQ304" s="33"/>
      <c r="AR304" s="33"/>
    </row>
    <row r="305" spans="1:43" s="20" customFormat="1" ht="11.25" customHeight="1" x14ac:dyDescent="0.3">
      <c r="A305" s="140" t="s">
        <v>505</v>
      </c>
      <c r="AQ305" s="131" t="s">
        <v>506</v>
      </c>
    </row>
  </sheetData>
  <printOptions gridLinesSet="0"/>
  <pageMargins left="3.75" right="0.25" top="0.5" bottom="0.3" header="0" footer="0"/>
  <pageSetup paperSize="17" pageOrder="overThenDown" orientation="landscape" r:id="rId1"/>
  <headerFooter alignWithMargins="0"/>
  <rowBreaks count="3" manualBreakCount="3">
    <brk id="75" max="42" man="1"/>
    <brk id="151" max="42" man="1"/>
    <brk id="227" max="42" man="1"/>
  </rowBreaks>
  <colBreaks count="1" manualBreakCount="1">
    <brk id="24" max="303"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16968-6F8B-41C3-836E-17BBA10E8316}">
  <sheetPr transitionEvaluation="1" transitionEntry="1"/>
  <dimension ref="A1:BB405"/>
  <sheetViews>
    <sheetView showGridLines="0" zoomScale="120" zoomScaleNormal="120" workbookViewId="0">
      <pane xSplit="3" ySplit="11" topLeftCell="D12"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4.5546875" style="22" customWidth="1"/>
    <col min="2" max="2" width="1.44140625" style="22" customWidth="1"/>
    <col min="3" max="3" width="17.77734375" style="22" customWidth="1"/>
    <col min="4" max="4" width="1.44140625" style="22" customWidth="1"/>
    <col min="5" max="5" width="12.33203125" style="22" customWidth="1"/>
    <col min="6" max="6" width="1.44140625" style="22" customWidth="1"/>
    <col min="7" max="7" width="9.44140625" style="22" customWidth="1"/>
    <col min="8" max="8" width="1.44140625" style="22" customWidth="1"/>
    <col min="9" max="9" width="9.6640625" style="22" customWidth="1"/>
    <col min="10" max="10" width="2.21875" style="22" customWidth="1"/>
    <col min="11" max="11" width="13.21875" style="22" customWidth="1"/>
    <col min="12" max="12" width="1.44140625" style="22" customWidth="1"/>
    <col min="13" max="13" width="9.6640625" style="22" customWidth="1"/>
    <col min="14" max="14" width="1.44140625" style="22" customWidth="1"/>
    <col min="15" max="15" width="8.44140625" style="22" customWidth="1"/>
    <col min="16" max="16" width="2.21875" style="22" customWidth="1"/>
    <col min="17" max="17" width="12" style="22" customWidth="1"/>
    <col min="18" max="18" width="1.44140625" style="22" customWidth="1"/>
    <col min="19" max="19" width="9.44140625" style="22" customWidth="1"/>
    <col min="20" max="20" width="1.44140625" style="22" customWidth="1"/>
    <col min="21" max="21" width="9.6640625" style="22" customWidth="1"/>
    <col min="22" max="22" width="1.44140625" style="22" customWidth="1"/>
    <col min="23" max="23" width="13.77734375" style="22" customWidth="1"/>
    <col min="24" max="24" width="1.44140625" style="22" customWidth="1"/>
    <col min="25" max="25" width="13.109375" style="22" customWidth="1"/>
    <col min="26" max="27" width="1.44140625" style="22" customWidth="1"/>
    <col min="28" max="28" width="13.109375" style="22" customWidth="1"/>
    <col min="29" max="29" width="2.21875" style="22" customWidth="1"/>
    <col min="30" max="30" width="11.5546875" style="22" customWidth="1"/>
    <col min="31" max="31" width="3" style="22" customWidth="1"/>
    <col min="32" max="32" width="13.109375" style="22" customWidth="1"/>
    <col min="33" max="33" width="2.21875" style="22" customWidth="1"/>
    <col min="34" max="34" width="11.5546875" style="22" customWidth="1"/>
    <col min="35" max="35" width="3" style="22" customWidth="1"/>
    <col min="36" max="36" width="13.109375" style="22" customWidth="1"/>
    <col min="37" max="37" width="2.21875" style="22" customWidth="1"/>
    <col min="38" max="38" width="11.5546875" style="22" customWidth="1"/>
    <col min="39" max="39" width="3" style="22" customWidth="1"/>
    <col min="40" max="40" width="13.109375" style="22" customWidth="1"/>
    <col min="41" max="41" width="3" style="22" customWidth="1"/>
    <col min="42" max="42" width="13.109375" style="22" customWidth="1"/>
    <col min="43" max="43" width="2.21875" style="22" customWidth="1"/>
    <col min="44" max="44" width="13.109375" style="22" customWidth="1"/>
    <col min="45" max="45" width="3" style="22" customWidth="1"/>
    <col min="46" max="46" width="5.33203125" style="22" customWidth="1"/>
    <col min="47" max="47" width="18" style="22" customWidth="1"/>
    <col min="48" max="48" width="7.6640625" style="22" hidden="1" customWidth="1"/>
    <col min="49" max="49" width="1.44140625" style="22" hidden="1" customWidth="1"/>
    <col min="50" max="50" width="11.5546875" style="22" hidden="1" customWidth="1"/>
    <col min="51" max="51" width="1.44140625" style="22" hidden="1" customWidth="1"/>
    <col min="52" max="52" width="11.5546875" style="22" hidden="1" customWidth="1"/>
    <col min="53" max="53" width="1.44140625" style="22" hidden="1" customWidth="1"/>
    <col min="54" max="54" width="11.5546875" style="22" hidden="1" customWidth="1"/>
    <col min="55" max="256" width="11.5546875" style="22"/>
    <col min="257" max="257" width="4.5546875" style="22" customWidth="1"/>
    <col min="258" max="258" width="1.44140625" style="22" customWidth="1"/>
    <col min="259" max="259" width="17.77734375" style="22" customWidth="1"/>
    <col min="260" max="260" width="1.44140625" style="22" customWidth="1"/>
    <col min="261" max="261" width="12.33203125" style="22" customWidth="1"/>
    <col min="262" max="262" width="1.44140625" style="22" customWidth="1"/>
    <col min="263" max="263" width="9.44140625" style="22" customWidth="1"/>
    <col min="264" max="264" width="1.44140625" style="22" customWidth="1"/>
    <col min="265" max="265" width="9.6640625" style="22" customWidth="1"/>
    <col min="266" max="266" width="2.21875" style="22" customWidth="1"/>
    <col min="267" max="267" width="13.21875" style="22" customWidth="1"/>
    <col min="268" max="268" width="1.44140625" style="22" customWidth="1"/>
    <col min="269" max="269" width="9.6640625" style="22" customWidth="1"/>
    <col min="270" max="270" width="1.44140625" style="22" customWidth="1"/>
    <col min="271" max="271" width="8.44140625" style="22" customWidth="1"/>
    <col min="272" max="272" width="2.21875" style="22" customWidth="1"/>
    <col min="273" max="273" width="12" style="22" customWidth="1"/>
    <col min="274" max="274" width="1.44140625" style="22" customWidth="1"/>
    <col min="275" max="275" width="9.44140625" style="22" customWidth="1"/>
    <col min="276" max="276" width="1.44140625" style="22" customWidth="1"/>
    <col min="277" max="277" width="9.6640625" style="22" customWidth="1"/>
    <col min="278" max="278" width="1.44140625" style="22" customWidth="1"/>
    <col min="279" max="279" width="13.77734375" style="22" customWidth="1"/>
    <col min="280" max="280" width="1.44140625" style="22" customWidth="1"/>
    <col min="281" max="281" width="13.109375" style="22" customWidth="1"/>
    <col min="282" max="283" width="1.44140625" style="22" customWidth="1"/>
    <col min="284" max="284" width="13.109375" style="22" customWidth="1"/>
    <col min="285" max="285" width="2.21875" style="22" customWidth="1"/>
    <col min="286" max="286" width="11.5546875" style="22"/>
    <col min="287" max="287" width="3" style="22" customWidth="1"/>
    <col min="288" max="288" width="13.109375" style="22" customWidth="1"/>
    <col min="289" max="289" width="2.21875" style="22" customWidth="1"/>
    <col min="290" max="290" width="11.5546875" style="22"/>
    <col min="291" max="291" width="3" style="22" customWidth="1"/>
    <col min="292" max="292" width="13.109375" style="22" customWidth="1"/>
    <col min="293" max="293" width="2.21875" style="22" customWidth="1"/>
    <col min="294" max="294" width="11.5546875" style="22"/>
    <col min="295" max="295" width="3" style="22" customWidth="1"/>
    <col min="296" max="296" width="13.109375" style="22" customWidth="1"/>
    <col min="297" max="297" width="3" style="22" customWidth="1"/>
    <col min="298" max="298" width="13.109375" style="22" customWidth="1"/>
    <col min="299" max="299" width="2.21875" style="22" customWidth="1"/>
    <col min="300" max="300" width="13.109375" style="22" customWidth="1"/>
    <col min="301" max="301" width="3" style="22" customWidth="1"/>
    <col min="302" max="302" width="5.33203125" style="22" customWidth="1"/>
    <col min="303" max="303" width="18" style="22" customWidth="1"/>
    <col min="304" max="304" width="7.6640625" style="22" customWidth="1"/>
    <col min="305" max="305" width="1.44140625" style="22" customWidth="1"/>
    <col min="306" max="306" width="11.5546875" style="22"/>
    <col min="307" max="307" width="1.44140625" style="22" customWidth="1"/>
    <col min="308" max="308" width="11.5546875" style="22"/>
    <col min="309" max="309" width="1.44140625" style="22" customWidth="1"/>
    <col min="310" max="512" width="11.5546875" style="22"/>
    <col min="513" max="513" width="4.5546875" style="22" customWidth="1"/>
    <col min="514" max="514" width="1.44140625" style="22" customWidth="1"/>
    <col min="515" max="515" width="17.77734375" style="22" customWidth="1"/>
    <col min="516" max="516" width="1.44140625" style="22" customWidth="1"/>
    <col min="517" max="517" width="12.33203125" style="22" customWidth="1"/>
    <col min="518" max="518" width="1.44140625" style="22" customWidth="1"/>
    <col min="519" max="519" width="9.44140625" style="22" customWidth="1"/>
    <col min="520" max="520" width="1.44140625" style="22" customWidth="1"/>
    <col min="521" max="521" width="9.6640625" style="22" customWidth="1"/>
    <col min="522" max="522" width="2.21875" style="22" customWidth="1"/>
    <col min="523" max="523" width="13.21875" style="22" customWidth="1"/>
    <col min="524" max="524" width="1.44140625" style="22" customWidth="1"/>
    <col min="525" max="525" width="9.6640625" style="22" customWidth="1"/>
    <col min="526" max="526" width="1.44140625" style="22" customWidth="1"/>
    <col min="527" max="527" width="8.44140625" style="22" customWidth="1"/>
    <col min="528" max="528" width="2.21875" style="22" customWidth="1"/>
    <col min="529" max="529" width="12" style="22" customWidth="1"/>
    <col min="530" max="530" width="1.44140625" style="22" customWidth="1"/>
    <col min="531" max="531" width="9.44140625" style="22" customWidth="1"/>
    <col min="532" max="532" width="1.44140625" style="22" customWidth="1"/>
    <col min="533" max="533" width="9.6640625" style="22" customWidth="1"/>
    <col min="534" max="534" width="1.44140625" style="22" customWidth="1"/>
    <col min="535" max="535" width="13.77734375" style="22" customWidth="1"/>
    <col min="536" max="536" width="1.44140625" style="22" customWidth="1"/>
    <col min="537" max="537" width="13.109375" style="22" customWidth="1"/>
    <col min="538" max="539" width="1.44140625" style="22" customWidth="1"/>
    <col min="540" max="540" width="13.109375" style="22" customWidth="1"/>
    <col min="541" max="541" width="2.21875" style="22" customWidth="1"/>
    <col min="542" max="542" width="11.5546875" style="22"/>
    <col min="543" max="543" width="3" style="22" customWidth="1"/>
    <col min="544" max="544" width="13.109375" style="22" customWidth="1"/>
    <col min="545" max="545" width="2.21875" style="22" customWidth="1"/>
    <col min="546" max="546" width="11.5546875" style="22"/>
    <col min="547" max="547" width="3" style="22" customWidth="1"/>
    <col min="548" max="548" width="13.109375" style="22" customWidth="1"/>
    <col min="549" max="549" width="2.21875" style="22" customWidth="1"/>
    <col min="550" max="550" width="11.5546875" style="22"/>
    <col min="551" max="551" width="3" style="22" customWidth="1"/>
    <col min="552" max="552" width="13.109375" style="22" customWidth="1"/>
    <col min="553" max="553" width="3" style="22" customWidth="1"/>
    <col min="554" max="554" width="13.109375" style="22" customWidth="1"/>
    <col min="555" max="555" width="2.21875" style="22" customWidth="1"/>
    <col min="556" max="556" width="13.109375" style="22" customWidth="1"/>
    <col min="557" max="557" width="3" style="22" customWidth="1"/>
    <col min="558" max="558" width="5.33203125" style="22" customWidth="1"/>
    <col min="559" max="559" width="18" style="22" customWidth="1"/>
    <col min="560" max="560" width="7.6640625" style="22" customWidth="1"/>
    <col min="561" max="561" width="1.44140625" style="22" customWidth="1"/>
    <col min="562" max="562" width="11.5546875" style="22"/>
    <col min="563" max="563" width="1.44140625" style="22" customWidth="1"/>
    <col min="564" max="564" width="11.5546875" style="22"/>
    <col min="565" max="565" width="1.44140625" style="22" customWidth="1"/>
    <col min="566" max="768" width="11.5546875" style="22"/>
    <col min="769" max="769" width="4.5546875" style="22" customWidth="1"/>
    <col min="770" max="770" width="1.44140625" style="22" customWidth="1"/>
    <col min="771" max="771" width="17.77734375" style="22" customWidth="1"/>
    <col min="772" max="772" width="1.44140625" style="22" customWidth="1"/>
    <col min="773" max="773" width="12.33203125" style="22" customWidth="1"/>
    <col min="774" max="774" width="1.44140625" style="22" customWidth="1"/>
    <col min="775" max="775" width="9.44140625" style="22" customWidth="1"/>
    <col min="776" max="776" width="1.44140625" style="22" customWidth="1"/>
    <col min="777" max="777" width="9.6640625" style="22" customWidth="1"/>
    <col min="778" max="778" width="2.21875" style="22" customWidth="1"/>
    <col min="779" max="779" width="13.21875" style="22" customWidth="1"/>
    <col min="780" max="780" width="1.44140625" style="22" customWidth="1"/>
    <col min="781" max="781" width="9.6640625" style="22" customWidth="1"/>
    <col min="782" max="782" width="1.44140625" style="22" customWidth="1"/>
    <col min="783" max="783" width="8.44140625" style="22" customWidth="1"/>
    <col min="784" max="784" width="2.21875" style="22" customWidth="1"/>
    <col min="785" max="785" width="12" style="22" customWidth="1"/>
    <col min="786" max="786" width="1.44140625" style="22" customWidth="1"/>
    <col min="787" max="787" width="9.44140625" style="22" customWidth="1"/>
    <col min="788" max="788" width="1.44140625" style="22" customWidth="1"/>
    <col min="789" max="789" width="9.6640625" style="22" customWidth="1"/>
    <col min="790" max="790" width="1.44140625" style="22" customWidth="1"/>
    <col min="791" max="791" width="13.77734375" style="22" customWidth="1"/>
    <col min="792" max="792" width="1.44140625" style="22" customWidth="1"/>
    <col min="793" max="793" width="13.109375" style="22" customWidth="1"/>
    <col min="794" max="795" width="1.44140625" style="22" customWidth="1"/>
    <col min="796" max="796" width="13.109375" style="22" customWidth="1"/>
    <col min="797" max="797" width="2.21875" style="22" customWidth="1"/>
    <col min="798" max="798" width="11.5546875" style="22"/>
    <col min="799" max="799" width="3" style="22" customWidth="1"/>
    <col min="800" max="800" width="13.109375" style="22" customWidth="1"/>
    <col min="801" max="801" width="2.21875" style="22" customWidth="1"/>
    <col min="802" max="802" width="11.5546875" style="22"/>
    <col min="803" max="803" width="3" style="22" customWidth="1"/>
    <col min="804" max="804" width="13.109375" style="22" customWidth="1"/>
    <col min="805" max="805" width="2.21875" style="22" customWidth="1"/>
    <col min="806" max="806" width="11.5546875" style="22"/>
    <col min="807" max="807" width="3" style="22" customWidth="1"/>
    <col min="808" max="808" width="13.109375" style="22" customWidth="1"/>
    <col min="809" max="809" width="3" style="22" customWidth="1"/>
    <col min="810" max="810" width="13.109375" style="22" customWidth="1"/>
    <col min="811" max="811" width="2.21875" style="22" customWidth="1"/>
    <col min="812" max="812" width="13.109375" style="22" customWidth="1"/>
    <col min="813" max="813" width="3" style="22" customWidth="1"/>
    <col min="814" max="814" width="5.33203125" style="22" customWidth="1"/>
    <col min="815" max="815" width="18" style="22" customWidth="1"/>
    <col min="816" max="816" width="7.6640625" style="22" customWidth="1"/>
    <col min="817" max="817" width="1.44140625" style="22" customWidth="1"/>
    <col min="818" max="818" width="11.5546875" style="22"/>
    <col min="819" max="819" width="1.44140625" style="22" customWidth="1"/>
    <col min="820" max="820" width="11.5546875" style="22"/>
    <col min="821" max="821" width="1.44140625" style="22" customWidth="1"/>
    <col min="822" max="1024" width="11.5546875" style="22"/>
    <col min="1025" max="1025" width="4.5546875" style="22" customWidth="1"/>
    <col min="1026" max="1026" width="1.44140625" style="22" customWidth="1"/>
    <col min="1027" max="1027" width="17.77734375" style="22" customWidth="1"/>
    <col min="1028" max="1028" width="1.44140625" style="22" customWidth="1"/>
    <col min="1029" max="1029" width="12.33203125" style="22" customWidth="1"/>
    <col min="1030" max="1030" width="1.44140625" style="22" customWidth="1"/>
    <col min="1031" max="1031" width="9.44140625" style="22" customWidth="1"/>
    <col min="1032" max="1032" width="1.44140625" style="22" customWidth="1"/>
    <col min="1033" max="1033" width="9.6640625" style="22" customWidth="1"/>
    <col min="1034" max="1034" width="2.21875" style="22" customWidth="1"/>
    <col min="1035" max="1035" width="13.21875" style="22" customWidth="1"/>
    <col min="1036" max="1036" width="1.44140625" style="22" customWidth="1"/>
    <col min="1037" max="1037" width="9.6640625" style="22" customWidth="1"/>
    <col min="1038" max="1038" width="1.44140625" style="22" customWidth="1"/>
    <col min="1039" max="1039" width="8.44140625" style="22" customWidth="1"/>
    <col min="1040" max="1040" width="2.21875" style="22" customWidth="1"/>
    <col min="1041" max="1041" width="12" style="22" customWidth="1"/>
    <col min="1042" max="1042" width="1.44140625" style="22" customWidth="1"/>
    <col min="1043" max="1043" width="9.44140625" style="22" customWidth="1"/>
    <col min="1044" max="1044" width="1.44140625" style="22" customWidth="1"/>
    <col min="1045" max="1045" width="9.6640625" style="22" customWidth="1"/>
    <col min="1046" max="1046" width="1.44140625" style="22" customWidth="1"/>
    <col min="1047" max="1047" width="13.77734375" style="22" customWidth="1"/>
    <col min="1048" max="1048" width="1.44140625" style="22" customWidth="1"/>
    <col min="1049" max="1049" width="13.109375" style="22" customWidth="1"/>
    <col min="1050" max="1051" width="1.44140625" style="22" customWidth="1"/>
    <col min="1052" max="1052" width="13.109375" style="22" customWidth="1"/>
    <col min="1053" max="1053" width="2.21875" style="22" customWidth="1"/>
    <col min="1054" max="1054" width="11.5546875" style="22"/>
    <col min="1055" max="1055" width="3" style="22" customWidth="1"/>
    <col min="1056" max="1056" width="13.109375" style="22" customWidth="1"/>
    <col min="1057" max="1057" width="2.21875" style="22" customWidth="1"/>
    <col min="1058" max="1058" width="11.5546875" style="22"/>
    <col min="1059" max="1059" width="3" style="22" customWidth="1"/>
    <col min="1060" max="1060" width="13.109375" style="22" customWidth="1"/>
    <col min="1061" max="1061" width="2.21875" style="22" customWidth="1"/>
    <col min="1062" max="1062" width="11.5546875" style="22"/>
    <col min="1063" max="1063" width="3" style="22" customWidth="1"/>
    <col min="1064" max="1064" width="13.109375" style="22" customWidth="1"/>
    <col min="1065" max="1065" width="3" style="22" customWidth="1"/>
    <col min="1066" max="1066" width="13.109375" style="22" customWidth="1"/>
    <col min="1067" max="1067" width="2.21875" style="22" customWidth="1"/>
    <col min="1068" max="1068" width="13.109375" style="22" customWidth="1"/>
    <col min="1069" max="1069" width="3" style="22" customWidth="1"/>
    <col min="1070" max="1070" width="5.33203125" style="22" customWidth="1"/>
    <col min="1071" max="1071" width="18" style="22" customWidth="1"/>
    <col min="1072" max="1072" width="7.6640625" style="22" customWidth="1"/>
    <col min="1073" max="1073" width="1.44140625" style="22" customWidth="1"/>
    <col min="1074" max="1074" width="11.5546875" style="22"/>
    <col min="1075" max="1075" width="1.44140625" style="22" customWidth="1"/>
    <col min="1076" max="1076" width="11.5546875" style="22"/>
    <col min="1077" max="1077" width="1.44140625" style="22" customWidth="1"/>
    <col min="1078" max="1280" width="11.5546875" style="22"/>
    <col min="1281" max="1281" width="4.5546875" style="22" customWidth="1"/>
    <col min="1282" max="1282" width="1.44140625" style="22" customWidth="1"/>
    <col min="1283" max="1283" width="17.77734375" style="22" customWidth="1"/>
    <col min="1284" max="1284" width="1.44140625" style="22" customWidth="1"/>
    <col min="1285" max="1285" width="12.33203125" style="22" customWidth="1"/>
    <col min="1286" max="1286" width="1.44140625" style="22" customWidth="1"/>
    <col min="1287" max="1287" width="9.44140625" style="22" customWidth="1"/>
    <col min="1288" max="1288" width="1.44140625" style="22" customWidth="1"/>
    <col min="1289" max="1289" width="9.6640625" style="22" customWidth="1"/>
    <col min="1290" max="1290" width="2.21875" style="22" customWidth="1"/>
    <col min="1291" max="1291" width="13.21875" style="22" customWidth="1"/>
    <col min="1292" max="1292" width="1.44140625" style="22" customWidth="1"/>
    <col min="1293" max="1293" width="9.6640625" style="22" customWidth="1"/>
    <col min="1294" max="1294" width="1.44140625" style="22" customWidth="1"/>
    <col min="1295" max="1295" width="8.44140625" style="22" customWidth="1"/>
    <col min="1296" max="1296" width="2.21875" style="22" customWidth="1"/>
    <col min="1297" max="1297" width="12" style="22" customWidth="1"/>
    <col min="1298" max="1298" width="1.44140625" style="22" customWidth="1"/>
    <col min="1299" max="1299" width="9.44140625" style="22" customWidth="1"/>
    <col min="1300" max="1300" width="1.44140625" style="22" customWidth="1"/>
    <col min="1301" max="1301" width="9.6640625" style="22" customWidth="1"/>
    <col min="1302" max="1302" width="1.44140625" style="22" customWidth="1"/>
    <col min="1303" max="1303" width="13.77734375" style="22" customWidth="1"/>
    <col min="1304" max="1304" width="1.44140625" style="22" customWidth="1"/>
    <col min="1305" max="1305" width="13.109375" style="22" customWidth="1"/>
    <col min="1306" max="1307" width="1.44140625" style="22" customWidth="1"/>
    <col min="1308" max="1308" width="13.109375" style="22" customWidth="1"/>
    <col min="1309" max="1309" width="2.21875" style="22" customWidth="1"/>
    <col min="1310" max="1310" width="11.5546875" style="22"/>
    <col min="1311" max="1311" width="3" style="22" customWidth="1"/>
    <col min="1312" max="1312" width="13.109375" style="22" customWidth="1"/>
    <col min="1313" max="1313" width="2.21875" style="22" customWidth="1"/>
    <col min="1314" max="1314" width="11.5546875" style="22"/>
    <col min="1315" max="1315" width="3" style="22" customWidth="1"/>
    <col min="1316" max="1316" width="13.109375" style="22" customWidth="1"/>
    <col min="1317" max="1317" width="2.21875" style="22" customWidth="1"/>
    <col min="1318" max="1318" width="11.5546875" style="22"/>
    <col min="1319" max="1319" width="3" style="22" customWidth="1"/>
    <col min="1320" max="1320" width="13.109375" style="22" customWidth="1"/>
    <col min="1321" max="1321" width="3" style="22" customWidth="1"/>
    <col min="1322" max="1322" width="13.109375" style="22" customWidth="1"/>
    <col min="1323" max="1323" width="2.21875" style="22" customWidth="1"/>
    <col min="1324" max="1324" width="13.109375" style="22" customWidth="1"/>
    <col min="1325" max="1325" width="3" style="22" customWidth="1"/>
    <col min="1326" max="1326" width="5.33203125" style="22" customWidth="1"/>
    <col min="1327" max="1327" width="18" style="22" customWidth="1"/>
    <col min="1328" max="1328" width="7.6640625" style="22" customWidth="1"/>
    <col min="1329" max="1329" width="1.44140625" style="22" customWidth="1"/>
    <col min="1330" max="1330" width="11.5546875" style="22"/>
    <col min="1331" max="1331" width="1.44140625" style="22" customWidth="1"/>
    <col min="1332" max="1332" width="11.5546875" style="22"/>
    <col min="1333" max="1333" width="1.44140625" style="22" customWidth="1"/>
    <col min="1334" max="1536" width="11.5546875" style="22"/>
    <col min="1537" max="1537" width="4.5546875" style="22" customWidth="1"/>
    <col min="1538" max="1538" width="1.44140625" style="22" customWidth="1"/>
    <col min="1539" max="1539" width="17.77734375" style="22" customWidth="1"/>
    <col min="1540" max="1540" width="1.44140625" style="22" customWidth="1"/>
    <col min="1541" max="1541" width="12.33203125" style="22" customWidth="1"/>
    <col min="1542" max="1542" width="1.44140625" style="22" customWidth="1"/>
    <col min="1543" max="1543" width="9.44140625" style="22" customWidth="1"/>
    <col min="1544" max="1544" width="1.44140625" style="22" customWidth="1"/>
    <col min="1545" max="1545" width="9.6640625" style="22" customWidth="1"/>
    <col min="1546" max="1546" width="2.21875" style="22" customWidth="1"/>
    <col min="1547" max="1547" width="13.21875" style="22" customWidth="1"/>
    <col min="1548" max="1548" width="1.44140625" style="22" customWidth="1"/>
    <col min="1549" max="1549" width="9.6640625" style="22" customWidth="1"/>
    <col min="1550" max="1550" width="1.44140625" style="22" customWidth="1"/>
    <col min="1551" max="1551" width="8.44140625" style="22" customWidth="1"/>
    <col min="1552" max="1552" width="2.21875" style="22" customWidth="1"/>
    <col min="1553" max="1553" width="12" style="22" customWidth="1"/>
    <col min="1554" max="1554" width="1.44140625" style="22" customWidth="1"/>
    <col min="1555" max="1555" width="9.44140625" style="22" customWidth="1"/>
    <col min="1556" max="1556" width="1.44140625" style="22" customWidth="1"/>
    <col min="1557" max="1557" width="9.6640625" style="22" customWidth="1"/>
    <col min="1558" max="1558" width="1.44140625" style="22" customWidth="1"/>
    <col min="1559" max="1559" width="13.77734375" style="22" customWidth="1"/>
    <col min="1560" max="1560" width="1.44140625" style="22" customWidth="1"/>
    <col min="1561" max="1561" width="13.109375" style="22" customWidth="1"/>
    <col min="1562" max="1563" width="1.44140625" style="22" customWidth="1"/>
    <col min="1564" max="1564" width="13.109375" style="22" customWidth="1"/>
    <col min="1565" max="1565" width="2.21875" style="22" customWidth="1"/>
    <col min="1566" max="1566" width="11.5546875" style="22"/>
    <col min="1567" max="1567" width="3" style="22" customWidth="1"/>
    <col min="1568" max="1568" width="13.109375" style="22" customWidth="1"/>
    <col min="1569" max="1569" width="2.21875" style="22" customWidth="1"/>
    <col min="1570" max="1570" width="11.5546875" style="22"/>
    <col min="1571" max="1571" width="3" style="22" customWidth="1"/>
    <col min="1572" max="1572" width="13.109375" style="22" customWidth="1"/>
    <col min="1573" max="1573" width="2.21875" style="22" customWidth="1"/>
    <col min="1574" max="1574" width="11.5546875" style="22"/>
    <col min="1575" max="1575" width="3" style="22" customWidth="1"/>
    <col min="1576" max="1576" width="13.109375" style="22" customWidth="1"/>
    <col min="1577" max="1577" width="3" style="22" customWidth="1"/>
    <col min="1578" max="1578" width="13.109375" style="22" customWidth="1"/>
    <col min="1579" max="1579" width="2.21875" style="22" customWidth="1"/>
    <col min="1580" max="1580" width="13.109375" style="22" customWidth="1"/>
    <col min="1581" max="1581" width="3" style="22" customWidth="1"/>
    <col min="1582" max="1582" width="5.33203125" style="22" customWidth="1"/>
    <col min="1583" max="1583" width="18" style="22" customWidth="1"/>
    <col min="1584" max="1584" width="7.6640625" style="22" customWidth="1"/>
    <col min="1585" max="1585" width="1.44140625" style="22" customWidth="1"/>
    <col min="1586" max="1586" width="11.5546875" style="22"/>
    <col min="1587" max="1587" width="1.44140625" style="22" customWidth="1"/>
    <col min="1588" max="1588" width="11.5546875" style="22"/>
    <col min="1589" max="1589" width="1.44140625" style="22" customWidth="1"/>
    <col min="1590" max="1792" width="11.5546875" style="22"/>
    <col min="1793" max="1793" width="4.5546875" style="22" customWidth="1"/>
    <col min="1794" max="1794" width="1.44140625" style="22" customWidth="1"/>
    <col min="1795" max="1795" width="17.77734375" style="22" customWidth="1"/>
    <col min="1796" max="1796" width="1.44140625" style="22" customWidth="1"/>
    <col min="1797" max="1797" width="12.33203125" style="22" customWidth="1"/>
    <col min="1798" max="1798" width="1.44140625" style="22" customWidth="1"/>
    <col min="1799" max="1799" width="9.44140625" style="22" customWidth="1"/>
    <col min="1800" max="1800" width="1.44140625" style="22" customWidth="1"/>
    <col min="1801" max="1801" width="9.6640625" style="22" customWidth="1"/>
    <col min="1802" max="1802" width="2.21875" style="22" customWidth="1"/>
    <col min="1803" max="1803" width="13.21875" style="22" customWidth="1"/>
    <col min="1804" max="1804" width="1.44140625" style="22" customWidth="1"/>
    <col min="1805" max="1805" width="9.6640625" style="22" customWidth="1"/>
    <col min="1806" max="1806" width="1.44140625" style="22" customWidth="1"/>
    <col min="1807" max="1807" width="8.44140625" style="22" customWidth="1"/>
    <col min="1808" max="1808" width="2.21875" style="22" customWidth="1"/>
    <col min="1809" max="1809" width="12" style="22" customWidth="1"/>
    <col min="1810" max="1810" width="1.44140625" style="22" customWidth="1"/>
    <col min="1811" max="1811" width="9.44140625" style="22" customWidth="1"/>
    <col min="1812" max="1812" width="1.44140625" style="22" customWidth="1"/>
    <col min="1813" max="1813" width="9.6640625" style="22" customWidth="1"/>
    <col min="1814" max="1814" width="1.44140625" style="22" customWidth="1"/>
    <col min="1815" max="1815" width="13.77734375" style="22" customWidth="1"/>
    <col min="1816" max="1816" width="1.44140625" style="22" customWidth="1"/>
    <col min="1817" max="1817" width="13.109375" style="22" customWidth="1"/>
    <col min="1818" max="1819" width="1.44140625" style="22" customWidth="1"/>
    <col min="1820" max="1820" width="13.109375" style="22" customWidth="1"/>
    <col min="1821" max="1821" width="2.21875" style="22" customWidth="1"/>
    <col min="1822" max="1822" width="11.5546875" style="22"/>
    <col min="1823" max="1823" width="3" style="22" customWidth="1"/>
    <col min="1824" max="1824" width="13.109375" style="22" customWidth="1"/>
    <col min="1825" max="1825" width="2.21875" style="22" customWidth="1"/>
    <col min="1826" max="1826" width="11.5546875" style="22"/>
    <col min="1827" max="1827" width="3" style="22" customWidth="1"/>
    <col min="1828" max="1828" width="13.109375" style="22" customWidth="1"/>
    <col min="1829" max="1829" width="2.21875" style="22" customWidth="1"/>
    <col min="1830" max="1830" width="11.5546875" style="22"/>
    <col min="1831" max="1831" width="3" style="22" customWidth="1"/>
    <col min="1832" max="1832" width="13.109375" style="22" customWidth="1"/>
    <col min="1833" max="1833" width="3" style="22" customWidth="1"/>
    <col min="1834" max="1834" width="13.109375" style="22" customWidth="1"/>
    <col min="1835" max="1835" width="2.21875" style="22" customWidth="1"/>
    <col min="1836" max="1836" width="13.109375" style="22" customWidth="1"/>
    <col min="1837" max="1837" width="3" style="22" customWidth="1"/>
    <col min="1838" max="1838" width="5.33203125" style="22" customWidth="1"/>
    <col min="1839" max="1839" width="18" style="22" customWidth="1"/>
    <col min="1840" max="1840" width="7.6640625" style="22" customWidth="1"/>
    <col min="1841" max="1841" width="1.44140625" style="22" customWidth="1"/>
    <col min="1842" max="1842" width="11.5546875" style="22"/>
    <col min="1843" max="1843" width="1.44140625" style="22" customWidth="1"/>
    <col min="1844" max="1844" width="11.5546875" style="22"/>
    <col min="1845" max="1845" width="1.44140625" style="22" customWidth="1"/>
    <col min="1846" max="2048" width="11.5546875" style="22"/>
    <col min="2049" max="2049" width="4.5546875" style="22" customWidth="1"/>
    <col min="2050" max="2050" width="1.44140625" style="22" customWidth="1"/>
    <col min="2051" max="2051" width="17.77734375" style="22" customWidth="1"/>
    <col min="2052" max="2052" width="1.44140625" style="22" customWidth="1"/>
    <col min="2053" max="2053" width="12.33203125" style="22" customWidth="1"/>
    <col min="2054" max="2054" width="1.44140625" style="22" customWidth="1"/>
    <col min="2055" max="2055" width="9.44140625" style="22" customWidth="1"/>
    <col min="2056" max="2056" width="1.44140625" style="22" customWidth="1"/>
    <col min="2057" max="2057" width="9.6640625" style="22" customWidth="1"/>
    <col min="2058" max="2058" width="2.21875" style="22" customWidth="1"/>
    <col min="2059" max="2059" width="13.21875" style="22" customWidth="1"/>
    <col min="2060" max="2060" width="1.44140625" style="22" customWidth="1"/>
    <col min="2061" max="2061" width="9.6640625" style="22" customWidth="1"/>
    <col min="2062" max="2062" width="1.44140625" style="22" customWidth="1"/>
    <col min="2063" max="2063" width="8.44140625" style="22" customWidth="1"/>
    <col min="2064" max="2064" width="2.21875" style="22" customWidth="1"/>
    <col min="2065" max="2065" width="12" style="22" customWidth="1"/>
    <col min="2066" max="2066" width="1.44140625" style="22" customWidth="1"/>
    <col min="2067" max="2067" width="9.44140625" style="22" customWidth="1"/>
    <col min="2068" max="2068" width="1.44140625" style="22" customWidth="1"/>
    <col min="2069" max="2069" width="9.6640625" style="22" customWidth="1"/>
    <col min="2070" max="2070" width="1.44140625" style="22" customWidth="1"/>
    <col min="2071" max="2071" width="13.77734375" style="22" customWidth="1"/>
    <col min="2072" max="2072" width="1.44140625" style="22" customWidth="1"/>
    <col min="2073" max="2073" width="13.109375" style="22" customWidth="1"/>
    <col min="2074" max="2075" width="1.44140625" style="22" customWidth="1"/>
    <col min="2076" max="2076" width="13.109375" style="22" customWidth="1"/>
    <col min="2077" max="2077" width="2.21875" style="22" customWidth="1"/>
    <col min="2078" max="2078" width="11.5546875" style="22"/>
    <col min="2079" max="2079" width="3" style="22" customWidth="1"/>
    <col min="2080" max="2080" width="13.109375" style="22" customWidth="1"/>
    <col min="2081" max="2081" width="2.21875" style="22" customWidth="1"/>
    <col min="2082" max="2082" width="11.5546875" style="22"/>
    <col min="2083" max="2083" width="3" style="22" customWidth="1"/>
    <col min="2084" max="2084" width="13.109375" style="22" customWidth="1"/>
    <col min="2085" max="2085" width="2.21875" style="22" customWidth="1"/>
    <col min="2086" max="2086" width="11.5546875" style="22"/>
    <col min="2087" max="2087" width="3" style="22" customWidth="1"/>
    <col min="2088" max="2088" width="13.109375" style="22" customWidth="1"/>
    <col min="2089" max="2089" width="3" style="22" customWidth="1"/>
    <col min="2090" max="2090" width="13.109375" style="22" customWidth="1"/>
    <col min="2091" max="2091" width="2.21875" style="22" customWidth="1"/>
    <col min="2092" max="2092" width="13.109375" style="22" customWidth="1"/>
    <col min="2093" max="2093" width="3" style="22" customWidth="1"/>
    <col min="2094" max="2094" width="5.33203125" style="22" customWidth="1"/>
    <col min="2095" max="2095" width="18" style="22" customWidth="1"/>
    <col min="2096" max="2096" width="7.6640625" style="22" customWidth="1"/>
    <col min="2097" max="2097" width="1.44140625" style="22" customWidth="1"/>
    <col min="2098" max="2098" width="11.5546875" style="22"/>
    <col min="2099" max="2099" width="1.44140625" style="22" customWidth="1"/>
    <col min="2100" max="2100" width="11.5546875" style="22"/>
    <col min="2101" max="2101" width="1.44140625" style="22" customWidth="1"/>
    <col min="2102" max="2304" width="11.5546875" style="22"/>
    <col min="2305" max="2305" width="4.5546875" style="22" customWidth="1"/>
    <col min="2306" max="2306" width="1.44140625" style="22" customWidth="1"/>
    <col min="2307" max="2307" width="17.77734375" style="22" customWidth="1"/>
    <col min="2308" max="2308" width="1.44140625" style="22" customWidth="1"/>
    <col min="2309" max="2309" width="12.33203125" style="22" customWidth="1"/>
    <col min="2310" max="2310" width="1.44140625" style="22" customWidth="1"/>
    <col min="2311" max="2311" width="9.44140625" style="22" customWidth="1"/>
    <col min="2312" max="2312" width="1.44140625" style="22" customWidth="1"/>
    <col min="2313" max="2313" width="9.6640625" style="22" customWidth="1"/>
    <col min="2314" max="2314" width="2.21875" style="22" customWidth="1"/>
    <col min="2315" max="2315" width="13.21875" style="22" customWidth="1"/>
    <col min="2316" max="2316" width="1.44140625" style="22" customWidth="1"/>
    <col min="2317" max="2317" width="9.6640625" style="22" customWidth="1"/>
    <col min="2318" max="2318" width="1.44140625" style="22" customWidth="1"/>
    <col min="2319" max="2319" width="8.44140625" style="22" customWidth="1"/>
    <col min="2320" max="2320" width="2.21875" style="22" customWidth="1"/>
    <col min="2321" max="2321" width="12" style="22" customWidth="1"/>
    <col min="2322" max="2322" width="1.44140625" style="22" customWidth="1"/>
    <col min="2323" max="2323" width="9.44140625" style="22" customWidth="1"/>
    <col min="2324" max="2324" width="1.44140625" style="22" customWidth="1"/>
    <col min="2325" max="2325" width="9.6640625" style="22" customWidth="1"/>
    <col min="2326" max="2326" width="1.44140625" style="22" customWidth="1"/>
    <col min="2327" max="2327" width="13.77734375" style="22" customWidth="1"/>
    <col min="2328" max="2328" width="1.44140625" style="22" customWidth="1"/>
    <col min="2329" max="2329" width="13.109375" style="22" customWidth="1"/>
    <col min="2330" max="2331" width="1.44140625" style="22" customWidth="1"/>
    <col min="2332" max="2332" width="13.109375" style="22" customWidth="1"/>
    <col min="2333" max="2333" width="2.21875" style="22" customWidth="1"/>
    <col min="2334" max="2334" width="11.5546875" style="22"/>
    <col min="2335" max="2335" width="3" style="22" customWidth="1"/>
    <col min="2336" max="2336" width="13.109375" style="22" customWidth="1"/>
    <col min="2337" max="2337" width="2.21875" style="22" customWidth="1"/>
    <col min="2338" max="2338" width="11.5546875" style="22"/>
    <col min="2339" max="2339" width="3" style="22" customWidth="1"/>
    <col min="2340" max="2340" width="13.109375" style="22" customWidth="1"/>
    <col min="2341" max="2341" width="2.21875" style="22" customWidth="1"/>
    <col min="2342" max="2342" width="11.5546875" style="22"/>
    <col min="2343" max="2343" width="3" style="22" customWidth="1"/>
    <col min="2344" max="2344" width="13.109375" style="22" customWidth="1"/>
    <col min="2345" max="2345" width="3" style="22" customWidth="1"/>
    <col min="2346" max="2346" width="13.109375" style="22" customWidth="1"/>
    <col min="2347" max="2347" width="2.21875" style="22" customWidth="1"/>
    <col min="2348" max="2348" width="13.109375" style="22" customWidth="1"/>
    <col min="2349" max="2349" width="3" style="22" customWidth="1"/>
    <col min="2350" max="2350" width="5.33203125" style="22" customWidth="1"/>
    <col min="2351" max="2351" width="18" style="22" customWidth="1"/>
    <col min="2352" max="2352" width="7.6640625" style="22" customWidth="1"/>
    <col min="2353" max="2353" width="1.44140625" style="22" customWidth="1"/>
    <col min="2354" max="2354" width="11.5546875" style="22"/>
    <col min="2355" max="2355" width="1.44140625" style="22" customWidth="1"/>
    <col min="2356" max="2356" width="11.5546875" style="22"/>
    <col min="2357" max="2357" width="1.44140625" style="22" customWidth="1"/>
    <col min="2358" max="2560" width="11.5546875" style="22"/>
    <col min="2561" max="2561" width="4.5546875" style="22" customWidth="1"/>
    <col min="2562" max="2562" width="1.44140625" style="22" customWidth="1"/>
    <col min="2563" max="2563" width="17.77734375" style="22" customWidth="1"/>
    <col min="2564" max="2564" width="1.44140625" style="22" customWidth="1"/>
    <col min="2565" max="2565" width="12.33203125" style="22" customWidth="1"/>
    <col min="2566" max="2566" width="1.44140625" style="22" customWidth="1"/>
    <col min="2567" max="2567" width="9.44140625" style="22" customWidth="1"/>
    <col min="2568" max="2568" width="1.44140625" style="22" customWidth="1"/>
    <col min="2569" max="2569" width="9.6640625" style="22" customWidth="1"/>
    <col min="2570" max="2570" width="2.21875" style="22" customWidth="1"/>
    <col min="2571" max="2571" width="13.21875" style="22" customWidth="1"/>
    <col min="2572" max="2572" width="1.44140625" style="22" customWidth="1"/>
    <col min="2573" max="2573" width="9.6640625" style="22" customWidth="1"/>
    <col min="2574" max="2574" width="1.44140625" style="22" customWidth="1"/>
    <col min="2575" max="2575" width="8.44140625" style="22" customWidth="1"/>
    <col min="2576" max="2576" width="2.21875" style="22" customWidth="1"/>
    <col min="2577" max="2577" width="12" style="22" customWidth="1"/>
    <col min="2578" max="2578" width="1.44140625" style="22" customWidth="1"/>
    <col min="2579" max="2579" width="9.44140625" style="22" customWidth="1"/>
    <col min="2580" max="2580" width="1.44140625" style="22" customWidth="1"/>
    <col min="2581" max="2581" width="9.6640625" style="22" customWidth="1"/>
    <col min="2582" max="2582" width="1.44140625" style="22" customWidth="1"/>
    <col min="2583" max="2583" width="13.77734375" style="22" customWidth="1"/>
    <col min="2584" max="2584" width="1.44140625" style="22" customWidth="1"/>
    <col min="2585" max="2585" width="13.109375" style="22" customWidth="1"/>
    <col min="2586" max="2587" width="1.44140625" style="22" customWidth="1"/>
    <col min="2588" max="2588" width="13.109375" style="22" customWidth="1"/>
    <col min="2589" max="2589" width="2.21875" style="22" customWidth="1"/>
    <col min="2590" max="2590" width="11.5546875" style="22"/>
    <col min="2591" max="2591" width="3" style="22" customWidth="1"/>
    <col min="2592" max="2592" width="13.109375" style="22" customWidth="1"/>
    <col min="2593" max="2593" width="2.21875" style="22" customWidth="1"/>
    <col min="2594" max="2594" width="11.5546875" style="22"/>
    <col min="2595" max="2595" width="3" style="22" customWidth="1"/>
    <col min="2596" max="2596" width="13.109375" style="22" customWidth="1"/>
    <col min="2597" max="2597" width="2.21875" style="22" customWidth="1"/>
    <col min="2598" max="2598" width="11.5546875" style="22"/>
    <col min="2599" max="2599" width="3" style="22" customWidth="1"/>
    <col min="2600" max="2600" width="13.109375" style="22" customWidth="1"/>
    <col min="2601" max="2601" width="3" style="22" customWidth="1"/>
    <col min="2602" max="2602" width="13.109375" style="22" customWidth="1"/>
    <col min="2603" max="2603" width="2.21875" style="22" customWidth="1"/>
    <col min="2604" max="2604" width="13.109375" style="22" customWidth="1"/>
    <col min="2605" max="2605" width="3" style="22" customWidth="1"/>
    <col min="2606" max="2606" width="5.33203125" style="22" customWidth="1"/>
    <col min="2607" max="2607" width="18" style="22" customWidth="1"/>
    <col min="2608" max="2608" width="7.6640625" style="22" customWidth="1"/>
    <col min="2609" max="2609" width="1.44140625" style="22" customWidth="1"/>
    <col min="2610" max="2610" width="11.5546875" style="22"/>
    <col min="2611" max="2611" width="1.44140625" style="22" customWidth="1"/>
    <col min="2612" max="2612" width="11.5546875" style="22"/>
    <col min="2613" max="2613" width="1.44140625" style="22" customWidth="1"/>
    <col min="2614" max="2816" width="11.5546875" style="22"/>
    <col min="2817" max="2817" width="4.5546875" style="22" customWidth="1"/>
    <col min="2818" max="2818" width="1.44140625" style="22" customWidth="1"/>
    <col min="2819" max="2819" width="17.77734375" style="22" customWidth="1"/>
    <col min="2820" max="2820" width="1.44140625" style="22" customWidth="1"/>
    <col min="2821" max="2821" width="12.33203125" style="22" customWidth="1"/>
    <col min="2822" max="2822" width="1.44140625" style="22" customWidth="1"/>
    <col min="2823" max="2823" width="9.44140625" style="22" customWidth="1"/>
    <col min="2824" max="2824" width="1.44140625" style="22" customWidth="1"/>
    <col min="2825" max="2825" width="9.6640625" style="22" customWidth="1"/>
    <col min="2826" max="2826" width="2.21875" style="22" customWidth="1"/>
    <col min="2827" max="2827" width="13.21875" style="22" customWidth="1"/>
    <col min="2828" max="2828" width="1.44140625" style="22" customWidth="1"/>
    <col min="2829" max="2829" width="9.6640625" style="22" customWidth="1"/>
    <col min="2830" max="2830" width="1.44140625" style="22" customWidth="1"/>
    <col min="2831" max="2831" width="8.44140625" style="22" customWidth="1"/>
    <col min="2832" max="2832" width="2.21875" style="22" customWidth="1"/>
    <col min="2833" max="2833" width="12" style="22" customWidth="1"/>
    <col min="2834" max="2834" width="1.44140625" style="22" customWidth="1"/>
    <col min="2835" max="2835" width="9.44140625" style="22" customWidth="1"/>
    <col min="2836" max="2836" width="1.44140625" style="22" customWidth="1"/>
    <col min="2837" max="2837" width="9.6640625" style="22" customWidth="1"/>
    <col min="2838" max="2838" width="1.44140625" style="22" customWidth="1"/>
    <col min="2839" max="2839" width="13.77734375" style="22" customWidth="1"/>
    <col min="2840" max="2840" width="1.44140625" style="22" customWidth="1"/>
    <col min="2841" max="2841" width="13.109375" style="22" customWidth="1"/>
    <col min="2842" max="2843" width="1.44140625" style="22" customWidth="1"/>
    <col min="2844" max="2844" width="13.109375" style="22" customWidth="1"/>
    <col min="2845" max="2845" width="2.21875" style="22" customWidth="1"/>
    <col min="2846" max="2846" width="11.5546875" style="22"/>
    <col min="2847" max="2847" width="3" style="22" customWidth="1"/>
    <col min="2848" max="2848" width="13.109375" style="22" customWidth="1"/>
    <col min="2849" max="2849" width="2.21875" style="22" customWidth="1"/>
    <col min="2850" max="2850" width="11.5546875" style="22"/>
    <col min="2851" max="2851" width="3" style="22" customWidth="1"/>
    <col min="2852" max="2852" width="13.109375" style="22" customWidth="1"/>
    <col min="2853" max="2853" width="2.21875" style="22" customWidth="1"/>
    <col min="2854" max="2854" width="11.5546875" style="22"/>
    <col min="2855" max="2855" width="3" style="22" customWidth="1"/>
    <col min="2856" max="2856" width="13.109375" style="22" customWidth="1"/>
    <col min="2857" max="2857" width="3" style="22" customWidth="1"/>
    <col min="2858" max="2858" width="13.109375" style="22" customWidth="1"/>
    <col min="2859" max="2859" width="2.21875" style="22" customWidth="1"/>
    <col min="2860" max="2860" width="13.109375" style="22" customWidth="1"/>
    <col min="2861" max="2861" width="3" style="22" customWidth="1"/>
    <col min="2862" max="2862" width="5.33203125" style="22" customWidth="1"/>
    <col min="2863" max="2863" width="18" style="22" customWidth="1"/>
    <col min="2864" max="2864" width="7.6640625" style="22" customWidth="1"/>
    <col min="2865" max="2865" width="1.44140625" style="22" customWidth="1"/>
    <col min="2866" max="2866" width="11.5546875" style="22"/>
    <col min="2867" max="2867" width="1.44140625" style="22" customWidth="1"/>
    <col min="2868" max="2868" width="11.5546875" style="22"/>
    <col min="2869" max="2869" width="1.44140625" style="22" customWidth="1"/>
    <col min="2870" max="3072" width="11.5546875" style="22"/>
    <col min="3073" max="3073" width="4.5546875" style="22" customWidth="1"/>
    <col min="3074" max="3074" width="1.44140625" style="22" customWidth="1"/>
    <col min="3075" max="3075" width="17.77734375" style="22" customWidth="1"/>
    <col min="3076" max="3076" width="1.44140625" style="22" customWidth="1"/>
    <col min="3077" max="3077" width="12.33203125" style="22" customWidth="1"/>
    <col min="3078" max="3078" width="1.44140625" style="22" customWidth="1"/>
    <col min="3079" max="3079" width="9.44140625" style="22" customWidth="1"/>
    <col min="3080" max="3080" width="1.44140625" style="22" customWidth="1"/>
    <col min="3081" max="3081" width="9.6640625" style="22" customWidth="1"/>
    <col min="3082" max="3082" width="2.21875" style="22" customWidth="1"/>
    <col min="3083" max="3083" width="13.21875" style="22" customWidth="1"/>
    <col min="3084" max="3084" width="1.44140625" style="22" customWidth="1"/>
    <col min="3085" max="3085" width="9.6640625" style="22" customWidth="1"/>
    <col min="3086" max="3086" width="1.44140625" style="22" customWidth="1"/>
    <col min="3087" max="3087" width="8.44140625" style="22" customWidth="1"/>
    <col min="3088" max="3088" width="2.21875" style="22" customWidth="1"/>
    <col min="3089" max="3089" width="12" style="22" customWidth="1"/>
    <col min="3090" max="3090" width="1.44140625" style="22" customWidth="1"/>
    <col min="3091" max="3091" width="9.44140625" style="22" customWidth="1"/>
    <col min="3092" max="3092" width="1.44140625" style="22" customWidth="1"/>
    <col min="3093" max="3093" width="9.6640625" style="22" customWidth="1"/>
    <col min="3094" max="3094" width="1.44140625" style="22" customWidth="1"/>
    <col min="3095" max="3095" width="13.77734375" style="22" customWidth="1"/>
    <col min="3096" max="3096" width="1.44140625" style="22" customWidth="1"/>
    <col min="3097" max="3097" width="13.109375" style="22" customWidth="1"/>
    <col min="3098" max="3099" width="1.44140625" style="22" customWidth="1"/>
    <col min="3100" max="3100" width="13.109375" style="22" customWidth="1"/>
    <col min="3101" max="3101" width="2.21875" style="22" customWidth="1"/>
    <col min="3102" max="3102" width="11.5546875" style="22"/>
    <col min="3103" max="3103" width="3" style="22" customWidth="1"/>
    <col min="3104" max="3104" width="13.109375" style="22" customWidth="1"/>
    <col min="3105" max="3105" width="2.21875" style="22" customWidth="1"/>
    <col min="3106" max="3106" width="11.5546875" style="22"/>
    <col min="3107" max="3107" width="3" style="22" customWidth="1"/>
    <col min="3108" max="3108" width="13.109375" style="22" customWidth="1"/>
    <col min="3109" max="3109" width="2.21875" style="22" customWidth="1"/>
    <col min="3110" max="3110" width="11.5546875" style="22"/>
    <col min="3111" max="3111" width="3" style="22" customWidth="1"/>
    <col min="3112" max="3112" width="13.109375" style="22" customWidth="1"/>
    <col min="3113" max="3113" width="3" style="22" customWidth="1"/>
    <col min="3114" max="3114" width="13.109375" style="22" customWidth="1"/>
    <col min="3115" max="3115" width="2.21875" style="22" customWidth="1"/>
    <col min="3116" max="3116" width="13.109375" style="22" customWidth="1"/>
    <col min="3117" max="3117" width="3" style="22" customWidth="1"/>
    <col min="3118" max="3118" width="5.33203125" style="22" customWidth="1"/>
    <col min="3119" max="3119" width="18" style="22" customWidth="1"/>
    <col min="3120" max="3120" width="7.6640625" style="22" customWidth="1"/>
    <col min="3121" max="3121" width="1.44140625" style="22" customWidth="1"/>
    <col min="3122" max="3122" width="11.5546875" style="22"/>
    <col min="3123" max="3123" width="1.44140625" style="22" customWidth="1"/>
    <col min="3124" max="3124" width="11.5546875" style="22"/>
    <col min="3125" max="3125" width="1.44140625" style="22" customWidth="1"/>
    <col min="3126" max="3328" width="11.5546875" style="22"/>
    <col min="3329" max="3329" width="4.5546875" style="22" customWidth="1"/>
    <col min="3330" max="3330" width="1.44140625" style="22" customWidth="1"/>
    <col min="3331" max="3331" width="17.77734375" style="22" customWidth="1"/>
    <col min="3332" max="3332" width="1.44140625" style="22" customWidth="1"/>
    <col min="3333" max="3333" width="12.33203125" style="22" customWidth="1"/>
    <col min="3334" max="3334" width="1.44140625" style="22" customWidth="1"/>
    <col min="3335" max="3335" width="9.44140625" style="22" customWidth="1"/>
    <col min="3336" max="3336" width="1.44140625" style="22" customWidth="1"/>
    <col min="3337" max="3337" width="9.6640625" style="22" customWidth="1"/>
    <col min="3338" max="3338" width="2.21875" style="22" customWidth="1"/>
    <col min="3339" max="3339" width="13.21875" style="22" customWidth="1"/>
    <col min="3340" max="3340" width="1.44140625" style="22" customWidth="1"/>
    <col min="3341" max="3341" width="9.6640625" style="22" customWidth="1"/>
    <col min="3342" max="3342" width="1.44140625" style="22" customWidth="1"/>
    <col min="3343" max="3343" width="8.44140625" style="22" customWidth="1"/>
    <col min="3344" max="3344" width="2.21875" style="22" customWidth="1"/>
    <col min="3345" max="3345" width="12" style="22" customWidth="1"/>
    <col min="3346" max="3346" width="1.44140625" style="22" customWidth="1"/>
    <col min="3347" max="3347" width="9.44140625" style="22" customWidth="1"/>
    <col min="3348" max="3348" width="1.44140625" style="22" customWidth="1"/>
    <col min="3349" max="3349" width="9.6640625" style="22" customWidth="1"/>
    <col min="3350" max="3350" width="1.44140625" style="22" customWidth="1"/>
    <col min="3351" max="3351" width="13.77734375" style="22" customWidth="1"/>
    <col min="3352" max="3352" width="1.44140625" style="22" customWidth="1"/>
    <col min="3353" max="3353" width="13.109375" style="22" customWidth="1"/>
    <col min="3354" max="3355" width="1.44140625" style="22" customWidth="1"/>
    <col min="3356" max="3356" width="13.109375" style="22" customWidth="1"/>
    <col min="3357" max="3357" width="2.21875" style="22" customWidth="1"/>
    <col min="3358" max="3358" width="11.5546875" style="22"/>
    <col min="3359" max="3359" width="3" style="22" customWidth="1"/>
    <col min="3360" max="3360" width="13.109375" style="22" customWidth="1"/>
    <col min="3361" max="3361" width="2.21875" style="22" customWidth="1"/>
    <col min="3362" max="3362" width="11.5546875" style="22"/>
    <col min="3363" max="3363" width="3" style="22" customWidth="1"/>
    <col min="3364" max="3364" width="13.109375" style="22" customWidth="1"/>
    <col min="3365" max="3365" width="2.21875" style="22" customWidth="1"/>
    <col min="3366" max="3366" width="11.5546875" style="22"/>
    <col min="3367" max="3367" width="3" style="22" customWidth="1"/>
    <col min="3368" max="3368" width="13.109375" style="22" customWidth="1"/>
    <col min="3369" max="3369" width="3" style="22" customWidth="1"/>
    <col min="3370" max="3370" width="13.109375" style="22" customWidth="1"/>
    <col min="3371" max="3371" width="2.21875" style="22" customWidth="1"/>
    <col min="3372" max="3372" width="13.109375" style="22" customWidth="1"/>
    <col min="3373" max="3373" width="3" style="22" customWidth="1"/>
    <col min="3374" max="3374" width="5.33203125" style="22" customWidth="1"/>
    <col min="3375" max="3375" width="18" style="22" customWidth="1"/>
    <col min="3376" max="3376" width="7.6640625" style="22" customWidth="1"/>
    <col min="3377" max="3377" width="1.44140625" style="22" customWidth="1"/>
    <col min="3378" max="3378" width="11.5546875" style="22"/>
    <col min="3379" max="3379" width="1.44140625" style="22" customWidth="1"/>
    <col min="3380" max="3380" width="11.5546875" style="22"/>
    <col min="3381" max="3381" width="1.44140625" style="22" customWidth="1"/>
    <col min="3382" max="3584" width="11.5546875" style="22"/>
    <col min="3585" max="3585" width="4.5546875" style="22" customWidth="1"/>
    <col min="3586" max="3586" width="1.44140625" style="22" customWidth="1"/>
    <col min="3587" max="3587" width="17.77734375" style="22" customWidth="1"/>
    <col min="3588" max="3588" width="1.44140625" style="22" customWidth="1"/>
    <col min="3589" max="3589" width="12.33203125" style="22" customWidth="1"/>
    <col min="3590" max="3590" width="1.44140625" style="22" customWidth="1"/>
    <col min="3591" max="3591" width="9.44140625" style="22" customWidth="1"/>
    <col min="3592" max="3592" width="1.44140625" style="22" customWidth="1"/>
    <col min="3593" max="3593" width="9.6640625" style="22" customWidth="1"/>
    <col min="3594" max="3594" width="2.21875" style="22" customWidth="1"/>
    <col min="3595" max="3595" width="13.21875" style="22" customWidth="1"/>
    <col min="3596" max="3596" width="1.44140625" style="22" customWidth="1"/>
    <col min="3597" max="3597" width="9.6640625" style="22" customWidth="1"/>
    <col min="3598" max="3598" width="1.44140625" style="22" customWidth="1"/>
    <col min="3599" max="3599" width="8.44140625" style="22" customWidth="1"/>
    <col min="3600" max="3600" width="2.21875" style="22" customWidth="1"/>
    <col min="3601" max="3601" width="12" style="22" customWidth="1"/>
    <col min="3602" max="3602" width="1.44140625" style="22" customWidth="1"/>
    <col min="3603" max="3603" width="9.44140625" style="22" customWidth="1"/>
    <col min="3604" max="3604" width="1.44140625" style="22" customWidth="1"/>
    <col min="3605" max="3605" width="9.6640625" style="22" customWidth="1"/>
    <col min="3606" max="3606" width="1.44140625" style="22" customWidth="1"/>
    <col min="3607" max="3607" width="13.77734375" style="22" customWidth="1"/>
    <col min="3608" max="3608" width="1.44140625" style="22" customWidth="1"/>
    <col min="3609" max="3609" width="13.109375" style="22" customWidth="1"/>
    <col min="3610" max="3611" width="1.44140625" style="22" customWidth="1"/>
    <col min="3612" max="3612" width="13.109375" style="22" customWidth="1"/>
    <col min="3613" max="3613" width="2.21875" style="22" customWidth="1"/>
    <col min="3614" max="3614" width="11.5546875" style="22"/>
    <col min="3615" max="3615" width="3" style="22" customWidth="1"/>
    <col min="3616" max="3616" width="13.109375" style="22" customWidth="1"/>
    <col min="3617" max="3617" width="2.21875" style="22" customWidth="1"/>
    <col min="3618" max="3618" width="11.5546875" style="22"/>
    <col min="3619" max="3619" width="3" style="22" customWidth="1"/>
    <col min="3620" max="3620" width="13.109375" style="22" customWidth="1"/>
    <col min="3621" max="3621" width="2.21875" style="22" customWidth="1"/>
    <col min="3622" max="3622" width="11.5546875" style="22"/>
    <col min="3623" max="3623" width="3" style="22" customWidth="1"/>
    <col min="3624" max="3624" width="13.109375" style="22" customWidth="1"/>
    <col min="3625" max="3625" width="3" style="22" customWidth="1"/>
    <col min="3626" max="3626" width="13.109375" style="22" customWidth="1"/>
    <col min="3627" max="3627" width="2.21875" style="22" customWidth="1"/>
    <col min="3628" max="3628" width="13.109375" style="22" customWidth="1"/>
    <col min="3629" max="3629" width="3" style="22" customWidth="1"/>
    <col min="3630" max="3630" width="5.33203125" style="22" customWidth="1"/>
    <col min="3631" max="3631" width="18" style="22" customWidth="1"/>
    <col min="3632" max="3632" width="7.6640625" style="22" customWidth="1"/>
    <col min="3633" max="3633" width="1.44140625" style="22" customWidth="1"/>
    <col min="3634" max="3634" width="11.5546875" style="22"/>
    <col min="3635" max="3635" width="1.44140625" style="22" customWidth="1"/>
    <col min="3636" max="3636" width="11.5546875" style="22"/>
    <col min="3637" max="3637" width="1.44140625" style="22" customWidth="1"/>
    <col min="3638" max="3840" width="11.5546875" style="22"/>
    <col min="3841" max="3841" width="4.5546875" style="22" customWidth="1"/>
    <col min="3842" max="3842" width="1.44140625" style="22" customWidth="1"/>
    <col min="3843" max="3843" width="17.77734375" style="22" customWidth="1"/>
    <col min="3844" max="3844" width="1.44140625" style="22" customWidth="1"/>
    <col min="3845" max="3845" width="12.33203125" style="22" customWidth="1"/>
    <col min="3846" max="3846" width="1.44140625" style="22" customWidth="1"/>
    <col min="3847" max="3847" width="9.44140625" style="22" customWidth="1"/>
    <col min="3848" max="3848" width="1.44140625" style="22" customWidth="1"/>
    <col min="3849" max="3849" width="9.6640625" style="22" customWidth="1"/>
    <col min="3850" max="3850" width="2.21875" style="22" customWidth="1"/>
    <col min="3851" max="3851" width="13.21875" style="22" customWidth="1"/>
    <col min="3852" max="3852" width="1.44140625" style="22" customWidth="1"/>
    <col min="3853" max="3853" width="9.6640625" style="22" customWidth="1"/>
    <col min="3854" max="3854" width="1.44140625" style="22" customWidth="1"/>
    <col min="3855" max="3855" width="8.44140625" style="22" customWidth="1"/>
    <col min="3856" max="3856" width="2.21875" style="22" customWidth="1"/>
    <col min="3857" max="3857" width="12" style="22" customWidth="1"/>
    <col min="3858" max="3858" width="1.44140625" style="22" customWidth="1"/>
    <col min="3859" max="3859" width="9.44140625" style="22" customWidth="1"/>
    <col min="3860" max="3860" width="1.44140625" style="22" customWidth="1"/>
    <col min="3861" max="3861" width="9.6640625" style="22" customWidth="1"/>
    <col min="3862" max="3862" width="1.44140625" style="22" customWidth="1"/>
    <col min="3863" max="3863" width="13.77734375" style="22" customWidth="1"/>
    <col min="3864" max="3864" width="1.44140625" style="22" customWidth="1"/>
    <col min="3865" max="3865" width="13.109375" style="22" customWidth="1"/>
    <col min="3866" max="3867" width="1.44140625" style="22" customWidth="1"/>
    <col min="3868" max="3868" width="13.109375" style="22" customWidth="1"/>
    <col min="3869" max="3869" width="2.21875" style="22" customWidth="1"/>
    <col min="3870" max="3870" width="11.5546875" style="22"/>
    <col min="3871" max="3871" width="3" style="22" customWidth="1"/>
    <col min="3872" max="3872" width="13.109375" style="22" customWidth="1"/>
    <col min="3873" max="3873" width="2.21875" style="22" customWidth="1"/>
    <col min="3874" max="3874" width="11.5546875" style="22"/>
    <col min="3875" max="3875" width="3" style="22" customWidth="1"/>
    <col min="3876" max="3876" width="13.109375" style="22" customWidth="1"/>
    <col min="3877" max="3877" width="2.21875" style="22" customWidth="1"/>
    <col min="3878" max="3878" width="11.5546875" style="22"/>
    <col min="3879" max="3879" width="3" style="22" customWidth="1"/>
    <col min="3880" max="3880" width="13.109375" style="22" customWidth="1"/>
    <col min="3881" max="3881" width="3" style="22" customWidth="1"/>
    <col min="3882" max="3882" width="13.109375" style="22" customWidth="1"/>
    <col min="3883" max="3883" width="2.21875" style="22" customWidth="1"/>
    <col min="3884" max="3884" width="13.109375" style="22" customWidth="1"/>
    <col min="3885" max="3885" width="3" style="22" customWidth="1"/>
    <col min="3886" max="3886" width="5.33203125" style="22" customWidth="1"/>
    <col min="3887" max="3887" width="18" style="22" customWidth="1"/>
    <col min="3888" max="3888" width="7.6640625" style="22" customWidth="1"/>
    <col min="3889" max="3889" width="1.44140625" style="22" customWidth="1"/>
    <col min="3890" max="3890" width="11.5546875" style="22"/>
    <col min="3891" max="3891" width="1.44140625" style="22" customWidth="1"/>
    <col min="3892" max="3892" width="11.5546875" style="22"/>
    <col min="3893" max="3893" width="1.44140625" style="22" customWidth="1"/>
    <col min="3894" max="4096" width="11.5546875" style="22"/>
    <col min="4097" max="4097" width="4.5546875" style="22" customWidth="1"/>
    <col min="4098" max="4098" width="1.44140625" style="22" customWidth="1"/>
    <col min="4099" max="4099" width="17.77734375" style="22" customWidth="1"/>
    <col min="4100" max="4100" width="1.44140625" style="22" customWidth="1"/>
    <col min="4101" max="4101" width="12.33203125" style="22" customWidth="1"/>
    <col min="4102" max="4102" width="1.44140625" style="22" customWidth="1"/>
    <col min="4103" max="4103" width="9.44140625" style="22" customWidth="1"/>
    <col min="4104" max="4104" width="1.44140625" style="22" customWidth="1"/>
    <col min="4105" max="4105" width="9.6640625" style="22" customWidth="1"/>
    <col min="4106" max="4106" width="2.21875" style="22" customWidth="1"/>
    <col min="4107" max="4107" width="13.21875" style="22" customWidth="1"/>
    <col min="4108" max="4108" width="1.44140625" style="22" customWidth="1"/>
    <col min="4109" max="4109" width="9.6640625" style="22" customWidth="1"/>
    <col min="4110" max="4110" width="1.44140625" style="22" customWidth="1"/>
    <col min="4111" max="4111" width="8.44140625" style="22" customWidth="1"/>
    <col min="4112" max="4112" width="2.21875" style="22" customWidth="1"/>
    <col min="4113" max="4113" width="12" style="22" customWidth="1"/>
    <col min="4114" max="4114" width="1.44140625" style="22" customWidth="1"/>
    <col min="4115" max="4115" width="9.44140625" style="22" customWidth="1"/>
    <col min="4116" max="4116" width="1.44140625" style="22" customWidth="1"/>
    <col min="4117" max="4117" width="9.6640625" style="22" customWidth="1"/>
    <col min="4118" max="4118" width="1.44140625" style="22" customWidth="1"/>
    <col min="4119" max="4119" width="13.77734375" style="22" customWidth="1"/>
    <col min="4120" max="4120" width="1.44140625" style="22" customWidth="1"/>
    <col min="4121" max="4121" width="13.109375" style="22" customWidth="1"/>
    <col min="4122" max="4123" width="1.44140625" style="22" customWidth="1"/>
    <col min="4124" max="4124" width="13.109375" style="22" customWidth="1"/>
    <col min="4125" max="4125" width="2.21875" style="22" customWidth="1"/>
    <col min="4126" max="4126" width="11.5546875" style="22"/>
    <col min="4127" max="4127" width="3" style="22" customWidth="1"/>
    <col min="4128" max="4128" width="13.109375" style="22" customWidth="1"/>
    <col min="4129" max="4129" width="2.21875" style="22" customWidth="1"/>
    <col min="4130" max="4130" width="11.5546875" style="22"/>
    <col min="4131" max="4131" width="3" style="22" customWidth="1"/>
    <col min="4132" max="4132" width="13.109375" style="22" customWidth="1"/>
    <col min="4133" max="4133" width="2.21875" style="22" customWidth="1"/>
    <col min="4134" max="4134" width="11.5546875" style="22"/>
    <col min="4135" max="4135" width="3" style="22" customWidth="1"/>
    <col min="4136" max="4136" width="13.109375" style="22" customWidth="1"/>
    <col min="4137" max="4137" width="3" style="22" customWidth="1"/>
    <col min="4138" max="4138" width="13.109375" style="22" customWidth="1"/>
    <col min="4139" max="4139" width="2.21875" style="22" customWidth="1"/>
    <col min="4140" max="4140" width="13.109375" style="22" customWidth="1"/>
    <col min="4141" max="4141" width="3" style="22" customWidth="1"/>
    <col min="4142" max="4142" width="5.33203125" style="22" customWidth="1"/>
    <col min="4143" max="4143" width="18" style="22" customWidth="1"/>
    <col min="4144" max="4144" width="7.6640625" style="22" customWidth="1"/>
    <col min="4145" max="4145" width="1.44140625" style="22" customWidth="1"/>
    <col min="4146" max="4146" width="11.5546875" style="22"/>
    <col min="4147" max="4147" width="1.44140625" style="22" customWidth="1"/>
    <col min="4148" max="4148" width="11.5546875" style="22"/>
    <col min="4149" max="4149" width="1.44140625" style="22" customWidth="1"/>
    <col min="4150" max="4352" width="11.5546875" style="22"/>
    <col min="4353" max="4353" width="4.5546875" style="22" customWidth="1"/>
    <col min="4354" max="4354" width="1.44140625" style="22" customWidth="1"/>
    <col min="4355" max="4355" width="17.77734375" style="22" customWidth="1"/>
    <col min="4356" max="4356" width="1.44140625" style="22" customWidth="1"/>
    <col min="4357" max="4357" width="12.33203125" style="22" customWidth="1"/>
    <col min="4358" max="4358" width="1.44140625" style="22" customWidth="1"/>
    <col min="4359" max="4359" width="9.44140625" style="22" customWidth="1"/>
    <col min="4360" max="4360" width="1.44140625" style="22" customWidth="1"/>
    <col min="4361" max="4361" width="9.6640625" style="22" customWidth="1"/>
    <col min="4362" max="4362" width="2.21875" style="22" customWidth="1"/>
    <col min="4363" max="4363" width="13.21875" style="22" customWidth="1"/>
    <col min="4364" max="4364" width="1.44140625" style="22" customWidth="1"/>
    <col min="4365" max="4365" width="9.6640625" style="22" customWidth="1"/>
    <col min="4366" max="4366" width="1.44140625" style="22" customWidth="1"/>
    <col min="4367" max="4367" width="8.44140625" style="22" customWidth="1"/>
    <col min="4368" max="4368" width="2.21875" style="22" customWidth="1"/>
    <col min="4369" max="4369" width="12" style="22" customWidth="1"/>
    <col min="4370" max="4370" width="1.44140625" style="22" customWidth="1"/>
    <col min="4371" max="4371" width="9.44140625" style="22" customWidth="1"/>
    <col min="4372" max="4372" width="1.44140625" style="22" customWidth="1"/>
    <col min="4373" max="4373" width="9.6640625" style="22" customWidth="1"/>
    <col min="4374" max="4374" width="1.44140625" style="22" customWidth="1"/>
    <col min="4375" max="4375" width="13.77734375" style="22" customWidth="1"/>
    <col min="4376" max="4376" width="1.44140625" style="22" customWidth="1"/>
    <col min="4377" max="4377" width="13.109375" style="22" customWidth="1"/>
    <col min="4378" max="4379" width="1.44140625" style="22" customWidth="1"/>
    <col min="4380" max="4380" width="13.109375" style="22" customWidth="1"/>
    <col min="4381" max="4381" width="2.21875" style="22" customWidth="1"/>
    <col min="4382" max="4382" width="11.5546875" style="22"/>
    <col min="4383" max="4383" width="3" style="22" customWidth="1"/>
    <col min="4384" max="4384" width="13.109375" style="22" customWidth="1"/>
    <col min="4385" max="4385" width="2.21875" style="22" customWidth="1"/>
    <col min="4386" max="4386" width="11.5546875" style="22"/>
    <col min="4387" max="4387" width="3" style="22" customWidth="1"/>
    <col min="4388" max="4388" width="13.109375" style="22" customWidth="1"/>
    <col min="4389" max="4389" width="2.21875" style="22" customWidth="1"/>
    <col min="4390" max="4390" width="11.5546875" style="22"/>
    <col min="4391" max="4391" width="3" style="22" customWidth="1"/>
    <col min="4392" max="4392" width="13.109375" style="22" customWidth="1"/>
    <col min="4393" max="4393" width="3" style="22" customWidth="1"/>
    <col min="4394" max="4394" width="13.109375" style="22" customWidth="1"/>
    <col min="4395" max="4395" width="2.21875" style="22" customWidth="1"/>
    <col min="4396" max="4396" width="13.109375" style="22" customWidth="1"/>
    <col min="4397" max="4397" width="3" style="22" customWidth="1"/>
    <col min="4398" max="4398" width="5.33203125" style="22" customWidth="1"/>
    <col min="4399" max="4399" width="18" style="22" customWidth="1"/>
    <col min="4400" max="4400" width="7.6640625" style="22" customWidth="1"/>
    <col min="4401" max="4401" width="1.44140625" style="22" customWidth="1"/>
    <col min="4402" max="4402" width="11.5546875" style="22"/>
    <col min="4403" max="4403" width="1.44140625" style="22" customWidth="1"/>
    <col min="4404" max="4404" width="11.5546875" style="22"/>
    <col min="4405" max="4405" width="1.44140625" style="22" customWidth="1"/>
    <col min="4406" max="4608" width="11.5546875" style="22"/>
    <col min="4609" max="4609" width="4.5546875" style="22" customWidth="1"/>
    <col min="4610" max="4610" width="1.44140625" style="22" customWidth="1"/>
    <col min="4611" max="4611" width="17.77734375" style="22" customWidth="1"/>
    <col min="4612" max="4612" width="1.44140625" style="22" customWidth="1"/>
    <col min="4613" max="4613" width="12.33203125" style="22" customWidth="1"/>
    <col min="4614" max="4614" width="1.44140625" style="22" customWidth="1"/>
    <col min="4615" max="4615" width="9.44140625" style="22" customWidth="1"/>
    <col min="4616" max="4616" width="1.44140625" style="22" customWidth="1"/>
    <col min="4617" max="4617" width="9.6640625" style="22" customWidth="1"/>
    <col min="4618" max="4618" width="2.21875" style="22" customWidth="1"/>
    <col min="4619" max="4619" width="13.21875" style="22" customWidth="1"/>
    <col min="4620" max="4620" width="1.44140625" style="22" customWidth="1"/>
    <col min="4621" max="4621" width="9.6640625" style="22" customWidth="1"/>
    <col min="4622" max="4622" width="1.44140625" style="22" customWidth="1"/>
    <col min="4623" max="4623" width="8.44140625" style="22" customWidth="1"/>
    <col min="4624" max="4624" width="2.21875" style="22" customWidth="1"/>
    <col min="4625" max="4625" width="12" style="22" customWidth="1"/>
    <col min="4626" max="4626" width="1.44140625" style="22" customWidth="1"/>
    <col min="4627" max="4627" width="9.44140625" style="22" customWidth="1"/>
    <col min="4628" max="4628" width="1.44140625" style="22" customWidth="1"/>
    <col min="4629" max="4629" width="9.6640625" style="22" customWidth="1"/>
    <col min="4630" max="4630" width="1.44140625" style="22" customWidth="1"/>
    <col min="4631" max="4631" width="13.77734375" style="22" customWidth="1"/>
    <col min="4632" max="4632" width="1.44140625" style="22" customWidth="1"/>
    <col min="4633" max="4633" width="13.109375" style="22" customWidth="1"/>
    <col min="4634" max="4635" width="1.44140625" style="22" customWidth="1"/>
    <col min="4636" max="4636" width="13.109375" style="22" customWidth="1"/>
    <col min="4637" max="4637" width="2.21875" style="22" customWidth="1"/>
    <col min="4638" max="4638" width="11.5546875" style="22"/>
    <col min="4639" max="4639" width="3" style="22" customWidth="1"/>
    <col min="4640" max="4640" width="13.109375" style="22" customWidth="1"/>
    <col min="4641" max="4641" width="2.21875" style="22" customWidth="1"/>
    <col min="4642" max="4642" width="11.5546875" style="22"/>
    <col min="4643" max="4643" width="3" style="22" customWidth="1"/>
    <col min="4644" max="4644" width="13.109375" style="22" customWidth="1"/>
    <col min="4645" max="4645" width="2.21875" style="22" customWidth="1"/>
    <col min="4646" max="4646" width="11.5546875" style="22"/>
    <col min="4647" max="4647" width="3" style="22" customWidth="1"/>
    <col min="4648" max="4648" width="13.109375" style="22" customWidth="1"/>
    <col min="4649" max="4649" width="3" style="22" customWidth="1"/>
    <col min="4650" max="4650" width="13.109375" style="22" customWidth="1"/>
    <col min="4651" max="4651" width="2.21875" style="22" customWidth="1"/>
    <col min="4652" max="4652" width="13.109375" style="22" customWidth="1"/>
    <col min="4653" max="4653" width="3" style="22" customWidth="1"/>
    <col min="4654" max="4654" width="5.33203125" style="22" customWidth="1"/>
    <col min="4655" max="4655" width="18" style="22" customWidth="1"/>
    <col min="4656" max="4656" width="7.6640625" style="22" customWidth="1"/>
    <col min="4657" max="4657" width="1.44140625" style="22" customWidth="1"/>
    <col min="4658" max="4658" width="11.5546875" style="22"/>
    <col min="4659" max="4659" width="1.44140625" style="22" customWidth="1"/>
    <col min="4660" max="4660" width="11.5546875" style="22"/>
    <col min="4661" max="4661" width="1.44140625" style="22" customWidth="1"/>
    <col min="4662" max="4864" width="11.5546875" style="22"/>
    <col min="4865" max="4865" width="4.5546875" style="22" customWidth="1"/>
    <col min="4866" max="4866" width="1.44140625" style="22" customWidth="1"/>
    <col min="4867" max="4867" width="17.77734375" style="22" customWidth="1"/>
    <col min="4868" max="4868" width="1.44140625" style="22" customWidth="1"/>
    <col min="4869" max="4869" width="12.33203125" style="22" customWidth="1"/>
    <col min="4870" max="4870" width="1.44140625" style="22" customWidth="1"/>
    <col min="4871" max="4871" width="9.44140625" style="22" customWidth="1"/>
    <col min="4872" max="4872" width="1.44140625" style="22" customWidth="1"/>
    <col min="4873" max="4873" width="9.6640625" style="22" customWidth="1"/>
    <col min="4874" max="4874" width="2.21875" style="22" customWidth="1"/>
    <col min="4875" max="4875" width="13.21875" style="22" customWidth="1"/>
    <col min="4876" max="4876" width="1.44140625" style="22" customWidth="1"/>
    <col min="4877" max="4877" width="9.6640625" style="22" customWidth="1"/>
    <col min="4878" max="4878" width="1.44140625" style="22" customWidth="1"/>
    <col min="4879" max="4879" width="8.44140625" style="22" customWidth="1"/>
    <col min="4880" max="4880" width="2.21875" style="22" customWidth="1"/>
    <col min="4881" max="4881" width="12" style="22" customWidth="1"/>
    <col min="4882" max="4882" width="1.44140625" style="22" customWidth="1"/>
    <col min="4883" max="4883" width="9.44140625" style="22" customWidth="1"/>
    <col min="4884" max="4884" width="1.44140625" style="22" customWidth="1"/>
    <col min="4885" max="4885" width="9.6640625" style="22" customWidth="1"/>
    <col min="4886" max="4886" width="1.44140625" style="22" customWidth="1"/>
    <col min="4887" max="4887" width="13.77734375" style="22" customWidth="1"/>
    <col min="4888" max="4888" width="1.44140625" style="22" customWidth="1"/>
    <col min="4889" max="4889" width="13.109375" style="22" customWidth="1"/>
    <col min="4890" max="4891" width="1.44140625" style="22" customWidth="1"/>
    <col min="4892" max="4892" width="13.109375" style="22" customWidth="1"/>
    <col min="4893" max="4893" width="2.21875" style="22" customWidth="1"/>
    <col min="4894" max="4894" width="11.5546875" style="22"/>
    <col min="4895" max="4895" width="3" style="22" customWidth="1"/>
    <col min="4896" max="4896" width="13.109375" style="22" customWidth="1"/>
    <col min="4897" max="4897" width="2.21875" style="22" customWidth="1"/>
    <col min="4898" max="4898" width="11.5546875" style="22"/>
    <col min="4899" max="4899" width="3" style="22" customWidth="1"/>
    <col min="4900" max="4900" width="13.109375" style="22" customWidth="1"/>
    <col min="4901" max="4901" width="2.21875" style="22" customWidth="1"/>
    <col min="4902" max="4902" width="11.5546875" style="22"/>
    <col min="4903" max="4903" width="3" style="22" customWidth="1"/>
    <col min="4904" max="4904" width="13.109375" style="22" customWidth="1"/>
    <col min="4905" max="4905" width="3" style="22" customWidth="1"/>
    <col min="4906" max="4906" width="13.109375" style="22" customWidth="1"/>
    <col min="4907" max="4907" width="2.21875" style="22" customWidth="1"/>
    <col min="4908" max="4908" width="13.109375" style="22" customWidth="1"/>
    <col min="4909" max="4909" width="3" style="22" customWidth="1"/>
    <col min="4910" max="4910" width="5.33203125" style="22" customWidth="1"/>
    <col min="4911" max="4911" width="18" style="22" customWidth="1"/>
    <col min="4912" max="4912" width="7.6640625" style="22" customWidth="1"/>
    <col min="4913" max="4913" width="1.44140625" style="22" customWidth="1"/>
    <col min="4914" max="4914" width="11.5546875" style="22"/>
    <col min="4915" max="4915" width="1.44140625" style="22" customWidth="1"/>
    <col min="4916" max="4916" width="11.5546875" style="22"/>
    <col min="4917" max="4917" width="1.44140625" style="22" customWidth="1"/>
    <col min="4918" max="5120" width="11.5546875" style="22"/>
    <col min="5121" max="5121" width="4.5546875" style="22" customWidth="1"/>
    <col min="5122" max="5122" width="1.44140625" style="22" customWidth="1"/>
    <col min="5123" max="5123" width="17.77734375" style="22" customWidth="1"/>
    <col min="5124" max="5124" width="1.44140625" style="22" customWidth="1"/>
    <col min="5125" max="5125" width="12.33203125" style="22" customWidth="1"/>
    <col min="5126" max="5126" width="1.44140625" style="22" customWidth="1"/>
    <col min="5127" max="5127" width="9.44140625" style="22" customWidth="1"/>
    <col min="5128" max="5128" width="1.44140625" style="22" customWidth="1"/>
    <col min="5129" max="5129" width="9.6640625" style="22" customWidth="1"/>
    <col min="5130" max="5130" width="2.21875" style="22" customWidth="1"/>
    <col min="5131" max="5131" width="13.21875" style="22" customWidth="1"/>
    <col min="5132" max="5132" width="1.44140625" style="22" customWidth="1"/>
    <col min="5133" max="5133" width="9.6640625" style="22" customWidth="1"/>
    <col min="5134" max="5134" width="1.44140625" style="22" customWidth="1"/>
    <col min="5135" max="5135" width="8.44140625" style="22" customWidth="1"/>
    <col min="5136" max="5136" width="2.21875" style="22" customWidth="1"/>
    <col min="5137" max="5137" width="12" style="22" customWidth="1"/>
    <col min="5138" max="5138" width="1.44140625" style="22" customWidth="1"/>
    <col min="5139" max="5139" width="9.44140625" style="22" customWidth="1"/>
    <col min="5140" max="5140" width="1.44140625" style="22" customWidth="1"/>
    <col min="5141" max="5141" width="9.6640625" style="22" customWidth="1"/>
    <col min="5142" max="5142" width="1.44140625" style="22" customWidth="1"/>
    <col min="5143" max="5143" width="13.77734375" style="22" customWidth="1"/>
    <col min="5144" max="5144" width="1.44140625" style="22" customWidth="1"/>
    <col min="5145" max="5145" width="13.109375" style="22" customWidth="1"/>
    <col min="5146" max="5147" width="1.44140625" style="22" customWidth="1"/>
    <col min="5148" max="5148" width="13.109375" style="22" customWidth="1"/>
    <col min="5149" max="5149" width="2.21875" style="22" customWidth="1"/>
    <col min="5150" max="5150" width="11.5546875" style="22"/>
    <col min="5151" max="5151" width="3" style="22" customWidth="1"/>
    <col min="5152" max="5152" width="13.109375" style="22" customWidth="1"/>
    <col min="5153" max="5153" width="2.21875" style="22" customWidth="1"/>
    <col min="5154" max="5154" width="11.5546875" style="22"/>
    <col min="5155" max="5155" width="3" style="22" customWidth="1"/>
    <col min="5156" max="5156" width="13.109375" style="22" customWidth="1"/>
    <col min="5157" max="5157" width="2.21875" style="22" customWidth="1"/>
    <col min="5158" max="5158" width="11.5546875" style="22"/>
    <col min="5159" max="5159" width="3" style="22" customWidth="1"/>
    <col min="5160" max="5160" width="13.109375" style="22" customWidth="1"/>
    <col min="5161" max="5161" width="3" style="22" customWidth="1"/>
    <col min="5162" max="5162" width="13.109375" style="22" customWidth="1"/>
    <col min="5163" max="5163" width="2.21875" style="22" customWidth="1"/>
    <col min="5164" max="5164" width="13.109375" style="22" customWidth="1"/>
    <col min="5165" max="5165" width="3" style="22" customWidth="1"/>
    <col min="5166" max="5166" width="5.33203125" style="22" customWidth="1"/>
    <col min="5167" max="5167" width="18" style="22" customWidth="1"/>
    <col min="5168" max="5168" width="7.6640625" style="22" customWidth="1"/>
    <col min="5169" max="5169" width="1.44140625" style="22" customWidth="1"/>
    <col min="5170" max="5170" width="11.5546875" style="22"/>
    <col min="5171" max="5171" width="1.44140625" style="22" customWidth="1"/>
    <col min="5172" max="5172" width="11.5546875" style="22"/>
    <col min="5173" max="5173" width="1.44140625" style="22" customWidth="1"/>
    <col min="5174" max="5376" width="11.5546875" style="22"/>
    <col min="5377" max="5377" width="4.5546875" style="22" customWidth="1"/>
    <col min="5378" max="5378" width="1.44140625" style="22" customWidth="1"/>
    <col min="5379" max="5379" width="17.77734375" style="22" customWidth="1"/>
    <col min="5380" max="5380" width="1.44140625" style="22" customWidth="1"/>
    <col min="5381" max="5381" width="12.33203125" style="22" customWidth="1"/>
    <col min="5382" max="5382" width="1.44140625" style="22" customWidth="1"/>
    <col min="5383" max="5383" width="9.44140625" style="22" customWidth="1"/>
    <col min="5384" max="5384" width="1.44140625" style="22" customWidth="1"/>
    <col min="5385" max="5385" width="9.6640625" style="22" customWidth="1"/>
    <col min="5386" max="5386" width="2.21875" style="22" customWidth="1"/>
    <col min="5387" max="5387" width="13.21875" style="22" customWidth="1"/>
    <col min="5388" max="5388" width="1.44140625" style="22" customWidth="1"/>
    <col min="5389" max="5389" width="9.6640625" style="22" customWidth="1"/>
    <col min="5390" max="5390" width="1.44140625" style="22" customWidth="1"/>
    <col min="5391" max="5391" width="8.44140625" style="22" customWidth="1"/>
    <col min="5392" max="5392" width="2.21875" style="22" customWidth="1"/>
    <col min="5393" max="5393" width="12" style="22" customWidth="1"/>
    <col min="5394" max="5394" width="1.44140625" style="22" customWidth="1"/>
    <col min="5395" max="5395" width="9.44140625" style="22" customWidth="1"/>
    <col min="5396" max="5396" width="1.44140625" style="22" customWidth="1"/>
    <col min="5397" max="5397" width="9.6640625" style="22" customWidth="1"/>
    <col min="5398" max="5398" width="1.44140625" style="22" customWidth="1"/>
    <col min="5399" max="5399" width="13.77734375" style="22" customWidth="1"/>
    <col min="5400" max="5400" width="1.44140625" style="22" customWidth="1"/>
    <col min="5401" max="5401" width="13.109375" style="22" customWidth="1"/>
    <col min="5402" max="5403" width="1.44140625" style="22" customWidth="1"/>
    <col min="5404" max="5404" width="13.109375" style="22" customWidth="1"/>
    <col min="5405" max="5405" width="2.21875" style="22" customWidth="1"/>
    <col min="5406" max="5406" width="11.5546875" style="22"/>
    <col min="5407" max="5407" width="3" style="22" customWidth="1"/>
    <col min="5408" max="5408" width="13.109375" style="22" customWidth="1"/>
    <col min="5409" max="5409" width="2.21875" style="22" customWidth="1"/>
    <col min="5410" max="5410" width="11.5546875" style="22"/>
    <col min="5411" max="5411" width="3" style="22" customWidth="1"/>
    <col min="5412" max="5412" width="13.109375" style="22" customWidth="1"/>
    <col min="5413" max="5413" width="2.21875" style="22" customWidth="1"/>
    <col min="5414" max="5414" width="11.5546875" style="22"/>
    <col min="5415" max="5415" width="3" style="22" customWidth="1"/>
    <col min="5416" max="5416" width="13.109375" style="22" customWidth="1"/>
    <col min="5417" max="5417" width="3" style="22" customWidth="1"/>
    <col min="5418" max="5418" width="13.109375" style="22" customWidth="1"/>
    <col min="5419" max="5419" width="2.21875" style="22" customWidth="1"/>
    <col min="5420" max="5420" width="13.109375" style="22" customWidth="1"/>
    <col min="5421" max="5421" width="3" style="22" customWidth="1"/>
    <col min="5422" max="5422" width="5.33203125" style="22" customWidth="1"/>
    <col min="5423" max="5423" width="18" style="22" customWidth="1"/>
    <col min="5424" max="5424" width="7.6640625" style="22" customWidth="1"/>
    <col min="5425" max="5425" width="1.44140625" style="22" customWidth="1"/>
    <col min="5426" max="5426" width="11.5546875" style="22"/>
    <col min="5427" max="5427" width="1.44140625" style="22" customWidth="1"/>
    <col min="5428" max="5428" width="11.5546875" style="22"/>
    <col min="5429" max="5429" width="1.44140625" style="22" customWidth="1"/>
    <col min="5430" max="5632" width="11.5546875" style="22"/>
    <col min="5633" max="5633" width="4.5546875" style="22" customWidth="1"/>
    <col min="5634" max="5634" width="1.44140625" style="22" customWidth="1"/>
    <col min="5635" max="5635" width="17.77734375" style="22" customWidth="1"/>
    <col min="5636" max="5636" width="1.44140625" style="22" customWidth="1"/>
    <col min="5637" max="5637" width="12.33203125" style="22" customWidth="1"/>
    <col min="5638" max="5638" width="1.44140625" style="22" customWidth="1"/>
    <col min="5639" max="5639" width="9.44140625" style="22" customWidth="1"/>
    <col min="5640" max="5640" width="1.44140625" style="22" customWidth="1"/>
    <col min="5641" max="5641" width="9.6640625" style="22" customWidth="1"/>
    <col min="5642" max="5642" width="2.21875" style="22" customWidth="1"/>
    <col min="5643" max="5643" width="13.21875" style="22" customWidth="1"/>
    <col min="5644" max="5644" width="1.44140625" style="22" customWidth="1"/>
    <col min="5645" max="5645" width="9.6640625" style="22" customWidth="1"/>
    <col min="5646" max="5646" width="1.44140625" style="22" customWidth="1"/>
    <col min="5647" max="5647" width="8.44140625" style="22" customWidth="1"/>
    <col min="5648" max="5648" width="2.21875" style="22" customWidth="1"/>
    <col min="5649" max="5649" width="12" style="22" customWidth="1"/>
    <col min="5650" max="5650" width="1.44140625" style="22" customWidth="1"/>
    <col min="5651" max="5651" width="9.44140625" style="22" customWidth="1"/>
    <col min="5652" max="5652" width="1.44140625" style="22" customWidth="1"/>
    <col min="5653" max="5653" width="9.6640625" style="22" customWidth="1"/>
    <col min="5654" max="5654" width="1.44140625" style="22" customWidth="1"/>
    <col min="5655" max="5655" width="13.77734375" style="22" customWidth="1"/>
    <col min="5656" max="5656" width="1.44140625" style="22" customWidth="1"/>
    <col min="5657" max="5657" width="13.109375" style="22" customWidth="1"/>
    <col min="5658" max="5659" width="1.44140625" style="22" customWidth="1"/>
    <col min="5660" max="5660" width="13.109375" style="22" customWidth="1"/>
    <col min="5661" max="5661" width="2.21875" style="22" customWidth="1"/>
    <col min="5662" max="5662" width="11.5546875" style="22"/>
    <col min="5663" max="5663" width="3" style="22" customWidth="1"/>
    <col min="5664" max="5664" width="13.109375" style="22" customWidth="1"/>
    <col min="5665" max="5665" width="2.21875" style="22" customWidth="1"/>
    <col min="5666" max="5666" width="11.5546875" style="22"/>
    <col min="5667" max="5667" width="3" style="22" customWidth="1"/>
    <col min="5668" max="5668" width="13.109375" style="22" customWidth="1"/>
    <col min="5669" max="5669" width="2.21875" style="22" customWidth="1"/>
    <col min="5670" max="5670" width="11.5546875" style="22"/>
    <col min="5671" max="5671" width="3" style="22" customWidth="1"/>
    <col min="5672" max="5672" width="13.109375" style="22" customWidth="1"/>
    <col min="5673" max="5673" width="3" style="22" customWidth="1"/>
    <col min="5674" max="5674" width="13.109375" style="22" customWidth="1"/>
    <col min="5675" max="5675" width="2.21875" style="22" customWidth="1"/>
    <col min="5676" max="5676" width="13.109375" style="22" customWidth="1"/>
    <col min="5677" max="5677" width="3" style="22" customWidth="1"/>
    <col min="5678" max="5678" width="5.33203125" style="22" customWidth="1"/>
    <col min="5679" max="5679" width="18" style="22" customWidth="1"/>
    <col min="5680" max="5680" width="7.6640625" style="22" customWidth="1"/>
    <col min="5681" max="5681" width="1.44140625" style="22" customWidth="1"/>
    <col min="5682" max="5682" width="11.5546875" style="22"/>
    <col min="5683" max="5683" width="1.44140625" style="22" customWidth="1"/>
    <col min="5684" max="5684" width="11.5546875" style="22"/>
    <col min="5685" max="5685" width="1.44140625" style="22" customWidth="1"/>
    <col min="5686" max="5888" width="11.5546875" style="22"/>
    <col min="5889" max="5889" width="4.5546875" style="22" customWidth="1"/>
    <col min="5890" max="5890" width="1.44140625" style="22" customWidth="1"/>
    <col min="5891" max="5891" width="17.77734375" style="22" customWidth="1"/>
    <col min="5892" max="5892" width="1.44140625" style="22" customWidth="1"/>
    <col min="5893" max="5893" width="12.33203125" style="22" customWidth="1"/>
    <col min="5894" max="5894" width="1.44140625" style="22" customWidth="1"/>
    <col min="5895" max="5895" width="9.44140625" style="22" customWidth="1"/>
    <col min="5896" max="5896" width="1.44140625" style="22" customWidth="1"/>
    <col min="5897" max="5897" width="9.6640625" style="22" customWidth="1"/>
    <col min="5898" max="5898" width="2.21875" style="22" customWidth="1"/>
    <col min="5899" max="5899" width="13.21875" style="22" customWidth="1"/>
    <col min="5900" max="5900" width="1.44140625" style="22" customWidth="1"/>
    <col min="5901" max="5901" width="9.6640625" style="22" customWidth="1"/>
    <col min="5902" max="5902" width="1.44140625" style="22" customWidth="1"/>
    <col min="5903" max="5903" width="8.44140625" style="22" customWidth="1"/>
    <col min="5904" max="5904" width="2.21875" style="22" customWidth="1"/>
    <col min="5905" max="5905" width="12" style="22" customWidth="1"/>
    <col min="5906" max="5906" width="1.44140625" style="22" customWidth="1"/>
    <col min="5907" max="5907" width="9.44140625" style="22" customWidth="1"/>
    <col min="5908" max="5908" width="1.44140625" style="22" customWidth="1"/>
    <col min="5909" max="5909" width="9.6640625" style="22" customWidth="1"/>
    <col min="5910" max="5910" width="1.44140625" style="22" customWidth="1"/>
    <col min="5911" max="5911" width="13.77734375" style="22" customWidth="1"/>
    <col min="5912" max="5912" width="1.44140625" style="22" customWidth="1"/>
    <col min="5913" max="5913" width="13.109375" style="22" customWidth="1"/>
    <col min="5914" max="5915" width="1.44140625" style="22" customWidth="1"/>
    <col min="5916" max="5916" width="13.109375" style="22" customWidth="1"/>
    <col min="5917" max="5917" width="2.21875" style="22" customWidth="1"/>
    <col min="5918" max="5918" width="11.5546875" style="22"/>
    <col min="5919" max="5919" width="3" style="22" customWidth="1"/>
    <col min="5920" max="5920" width="13.109375" style="22" customWidth="1"/>
    <col min="5921" max="5921" width="2.21875" style="22" customWidth="1"/>
    <col min="5922" max="5922" width="11.5546875" style="22"/>
    <col min="5923" max="5923" width="3" style="22" customWidth="1"/>
    <col min="5924" max="5924" width="13.109375" style="22" customWidth="1"/>
    <col min="5925" max="5925" width="2.21875" style="22" customWidth="1"/>
    <col min="5926" max="5926" width="11.5546875" style="22"/>
    <col min="5927" max="5927" width="3" style="22" customWidth="1"/>
    <col min="5928" max="5928" width="13.109375" style="22" customWidth="1"/>
    <col min="5929" max="5929" width="3" style="22" customWidth="1"/>
    <col min="5930" max="5930" width="13.109375" style="22" customWidth="1"/>
    <col min="5931" max="5931" width="2.21875" style="22" customWidth="1"/>
    <col min="5932" max="5932" width="13.109375" style="22" customWidth="1"/>
    <col min="5933" max="5933" width="3" style="22" customWidth="1"/>
    <col min="5934" max="5934" width="5.33203125" style="22" customWidth="1"/>
    <col min="5935" max="5935" width="18" style="22" customWidth="1"/>
    <col min="5936" max="5936" width="7.6640625" style="22" customWidth="1"/>
    <col min="5937" max="5937" width="1.44140625" style="22" customWidth="1"/>
    <col min="5938" max="5938" width="11.5546875" style="22"/>
    <col min="5939" max="5939" width="1.44140625" style="22" customWidth="1"/>
    <col min="5940" max="5940" width="11.5546875" style="22"/>
    <col min="5941" max="5941" width="1.44140625" style="22" customWidth="1"/>
    <col min="5942" max="6144" width="11.5546875" style="22"/>
    <col min="6145" max="6145" width="4.5546875" style="22" customWidth="1"/>
    <col min="6146" max="6146" width="1.44140625" style="22" customWidth="1"/>
    <col min="6147" max="6147" width="17.77734375" style="22" customWidth="1"/>
    <col min="6148" max="6148" width="1.44140625" style="22" customWidth="1"/>
    <col min="6149" max="6149" width="12.33203125" style="22" customWidth="1"/>
    <col min="6150" max="6150" width="1.44140625" style="22" customWidth="1"/>
    <col min="6151" max="6151" width="9.44140625" style="22" customWidth="1"/>
    <col min="6152" max="6152" width="1.44140625" style="22" customWidth="1"/>
    <col min="6153" max="6153" width="9.6640625" style="22" customWidth="1"/>
    <col min="6154" max="6154" width="2.21875" style="22" customWidth="1"/>
    <col min="6155" max="6155" width="13.21875" style="22" customWidth="1"/>
    <col min="6156" max="6156" width="1.44140625" style="22" customWidth="1"/>
    <col min="6157" max="6157" width="9.6640625" style="22" customWidth="1"/>
    <col min="6158" max="6158" width="1.44140625" style="22" customWidth="1"/>
    <col min="6159" max="6159" width="8.44140625" style="22" customWidth="1"/>
    <col min="6160" max="6160" width="2.21875" style="22" customWidth="1"/>
    <col min="6161" max="6161" width="12" style="22" customWidth="1"/>
    <col min="6162" max="6162" width="1.44140625" style="22" customWidth="1"/>
    <col min="6163" max="6163" width="9.44140625" style="22" customWidth="1"/>
    <col min="6164" max="6164" width="1.44140625" style="22" customWidth="1"/>
    <col min="6165" max="6165" width="9.6640625" style="22" customWidth="1"/>
    <col min="6166" max="6166" width="1.44140625" style="22" customWidth="1"/>
    <col min="6167" max="6167" width="13.77734375" style="22" customWidth="1"/>
    <col min="6168" max="6168" width="1.44140625" style="22" customWidth="1"/>
    <col min="6169" max="6169" width="13.109375" style="22" customWidth="1"/>
    <col min="6170" max="6171" width="1.44140625" style="22" customWidth="1"/>
    <col min="6172" max="6172" width="13.109375" style="22" customWidth="1"/>
    <col min="6173" max="6173" width="2.21875" style="22" customWidth="1"/>
    <col min="6174" max="6174" width="11.5546875" style="22"/>
    <col min="6175" max="6175" width="3" style="22" customWidth="1"/>
    <col min="6176" max="6176" width="13.109375" style="22" customWidth="1"/>
    <col min="6177" max="6177" width="2.21875" style="22" customWidth="1"/>
    <col min="6178" max="6178" width="11.5546875" style="22"/>
    <col min="6179" max="6179" width="3" style="22" customWidth="1"/>
    <col min="6180" max="6180" width="13.109375" style="22" customWidth="1"/>
    <col min="6181" max="6181" width="2.21875" style="22" customWidth="1"/>
    <col min="6182" max="6182" width="11.5546875" style="22"/>
    <col min="6183" max="6183" width="3" style="22" customWidth="1"/>
    <col min="6184" max="6184" width="13.109375" style="22" customWidth="1"/>
    <col min="6185" max="6185" width="3" style="22" customWidth="1"/>
    <col min="6186" max="6186" width="13.109375" style="22" customWidth="1"/>
    <col min="6187" max="6187" width="2.21875" style="22" customWidth="1"/>
    <col min="6188" max="6188" width="13.109375" style="22" customWidth="1"/>
    <col min="6189" max="6189" width="3" style="22" customWidth="1"/>
    <col min="6190" max="6190" width="5.33203125" style="22" customWidth="1"/>
    <col min="6191" max="6191" width="18" style="22" customWidth="1"/>
    <col min="6192" max="6192" width="7.6640625" style="22" customWidth="1"/>
    <col min="6193" max="6193" width="1.44140625" style="22" customWidth="1"/>
    <col min="6194" max="6194" width="11.5546875" style="22"/>
    <col min="6195" max="6195" width="1.44140625" style="22" customWidth="1"/>
    <col min="6196" max="6196" width="11.5546875" style="22"/>
    <col min="6197" max="6197" width="1.44140625" style="22" customWidth="1"/>
    <col min="6198" max="6400" width="11.5546875" style="22"/>
    <col min="6401" max="6401" width="4.5546875" style="22" customWidth="1"/>
    <col min="6402" max="6402" width="1.44140625" style="22" customWidth="1"/>
    <col min="6403" max="6403" width="17.77734375" style="22" customWidth="1"/>
    <col min="6404" max="6404" width="1.44140625" style="22" customWidth="1"/>
    <col min="6405" max="6405" width="12.33203125" style="22" customWidth="1"/>
    <col min="6406" max="6406" width="1.44140625" style="22" customWidth="1"/>
    <col min="6407" max="6407" width="9.44140625" style="22" customWidth="1"/>
    <col min="6408" max="6408" width="1.44140625" style="22" customWidth="1"/>
    <col min="6409" max="6409" width="9.6640625" style="22" customWidth="1"/>
    <col min="6410" max="6410" width="2.21875" style="22" customWidth="1"/>
    <col min="6411" max="6411" width="13.21875" style="22" customWidth="1"/>
    <col min="6412" max="6412" width="1.44140625" style="22" customWidth="1"/>
    <col min="6413" max="6413" width="9.6640625" style="22" customWidth="1"/>
    <col min="6414" max="6414" width="1.44140625" style="22" customWidth="1"/>
    <col min="6415" max="6415" width="8.44140625" style="22" customWidth="1"/>
    <col min="6416" max="6416" width="2.21875" style="22" customWidth="1"/>
    <col min="6417" max="6417" width="12" style="22" customWidth="1"/>
    <col min="6418" max="6418" width="1.44140625" style="22" customWidth="1"/>
    <col min="6419" max="6419" width="9.44140625" style="22" customWidth="1"/>
    <col min="6420" max="6420" width="1.44140625" style="22" customWidth="1"/>
    <col min="6421" max="6421" width="9.6640625" style="22" customWidth="1"/>
    <col min="6422" max="6422" width="1.44140625" style="22" customWidth="1"/>
    <col min="6423" max="6423" width="13.77734375" style="22" customWidth="1"/>
    <col min="6424" max="6424" width="1.44140625" style="22" customWidth="1"/>
    <col min="6425" max="6425" width="13.109375" style="22" customWidth="1"/>
    <col min="6426" max="6427" width="1.44140625" style="22" customWidth="1"/>
    <col min="6428" max="6428" width="13.109375" style="22" customWidth="1"/>
    <col min="6429" max="6429" width="2.21875" style="22" customWidth="1"/>
    <col min="6430" max="6430" width="11.5546875" style="22"/>
    <col min="6431" max="6431" width="3" style="22" customWidth="1"/>
    <col min="6432" max="6432" width="13.109375" style="22" customWidth="1"/>
    <col min="6433" max="6433" width="2.21875" style="22" customWidth="1"/>
    <col min="6434" max="6434" width="11.5546875" style="22"/>
    <col min="6435" max="6435" width="3" style="22" customWidth="1"/>
    <col min="6436" max="6436" width="13.109375" style="22" customWidth="1"/>
    <col min="6437" max="6437" width="2.21875" style="22" customWidth="1"/>
    <col min="6438" max="6438" width="11.5546875" style="22"/>
    <col min="6439" max="6439" width="3" style="22" customWidth="1"/>
    <col min="6440" max="6440" width="13.109375" style="22" customWidth="1"/>
    <col min="6441" max="6441" width="3" style="22" customWidth="1"/>
    <col min="6442" max="6442" width="13.109375" style="22" customWidth="1"/>
    <col min="6443" max="6443" width="2.21875" style="22" customWidth="1"/>
    <col min="6444" max="6444" width="13.109375" style="22" customWidth="1"/>
    <col min="6445" max="6445" width="3" style="22" customWidth="1"/>
    <col min="6446" max="6446" width="5.33203125" style="22" customWidth="1"/>
    <col min="6447" max="6447" width="18" style="22" customWidth="1"/>
    <col min="6448" max="6448" width="7.6640625" style="22" customWidth="1"/>
    <col min="6449" max="6449" width="1.44140625" style="22" customWidth="1"/>
    <col min="6450" max="6450" width="11.5546875" style="22"/>
    <col min="6451" max="6451" width="1.44140625" style="22" customWidth="1"/>
    <col min="6452" max="6452" width="11.5546875" style="22"/>
    <col min="6453" max="6453" width="1.44140625" style="22" customWidth="1"/>
    <col min="6454" max="6656" width="11.5546875" style="22"/>
    <col min="6657" max="6657" width="4.5546875" style="22" customWidth="1"/>
    <col min="6658" max="6658" width="1.44140625" style="22" customWidth="1"/>
    <col min="6659" max="6659" width="17.77734375" style="22" customWidth="1"/>
    <col min="6660" max="6660" width="1.44140625" style="22" customWidth="1"/>
    <col min="6661" max="6661" width="12.33203125" style="22" customWidth="1"/>
    <col min="6662" max="6662" width="1.44140625" style="22" customWidth="1"/>
    <col min="6663" max="6663" width="9.44140625" style="22" customWidth="1"/>
    <col min="6664" max="6664" width="1.44140625" style="22" customWidth="1"/>
    <col min="6665" max="6665" width="9.6640625" style="22" customWidth="1"/>
    <col min="6666" max="6666" width="2.21875" style="22" customWidth="1"/>
    <col min="6667" max="6667" width="13.21875" style="22" customWidth="1"/>
    <col min="6668" max="6668" width="1.44140625" style="22" customWidth="1"/>
    <col min="6669" max="6669" width="9.6640625" style="22" customWidth="1"/>
    <col min="6670" max="6670" width="1.44140625" style="22" customWidth="1"/>
    <col min="6671" max="6671" width="8.44140625" style="22" customWidth="1"/>
    <col min="6672" max="6672" width="2.21875" style="22" customWidth="1"/>
    <col min="6673" max="6673" width="12" style="22" customWidth="1"/>
    <col min="6674" max="6674" width="1.44140625" style="22" customWidth="1"/>
    <col min="6675" max="6675" width="9.44140625" style="22" customWidth="1"/>
    <col min="6676" max="6676" width="1.44140625" style="22" customWidth="1"/>
    <col min="6677" max="6677" width="9.6640625" style="22" customWidth="1"/>
    <col min="6678" max="6678" width="1.44140625" style="22" customWidth="1"/>
    <col min="6679" max="6679" width="13.77734375" style="22" customWidth="1"/>
    <col min="6680" max="6680" width="1.44140625" style="22" customWidth="1"/>
    <col min="6681" max="6681" width="13.109375" style="22" customWidth="1"/>
    <col min="6682" max="6683" width="1.44140625" style="22" customWidth="1"/>
    <col min="6684" max="6684" width="13.109375" style="22" customWidth="1"/>
    <col min="6685" max="6685" width="2.21875" style="22" customWidth="1"/>
    <col min="6686" max="6686" width="11.5546875" style="22"/>
    <col min="6687" max="6687" width="3" style="22" customWidth="1"/>
    <col min="6688" max="6688" width="13.109375" style="22" customWidth="1"/>
    <col min="6689" max="6689" width="2.21875" style="22" customWidth="1"/>
    <col min="6690" max="6690" width="11.5546875" style="22"/>
    <col min="6691" max="6691" width="3" style="22" customWidth="1"/>
    <col min="6692" max="6692" width="13.109375" style="22" customWidth="1"/>
    <col min="6693" max="6693" width="2.21875" style="22" customWidth="1"/>
    <col min="6694" max="6694" width="11.5546875" style="22"/>
    <col min="6695" max="6695" width="3" style="22" customWidth="1"/>
    <col min="6696" max="6696" width="13.109375" style="22" customWidth="1"/>
    <col min="6697" max="6697" width="3" style="22" customWidth="1"/>
    <col min="6698" max="6698" width="13.109375" style="22" customWidth="1"/>
    <col min="6699" max="6699" width="2.21875" style="22" customWidth="1"/>
    <col min="6700" max="6700" width="13.109375" style="22" customWidth="1"/>
    <col min="6701" max="6701" width="3" style="22" customWidth="1"/>
    <col min="6702" max="6702" width="5.33203125" style="22" customWidth="1"/>
    <col min="6703" max="6703" width="18" style="22" customWidth="1"/>
    <col min="6704" max="6704" width="7.6640625" style="22" customWidth="1"/>
    <col min="6705" max="6705" width="1.44140625" style="22" customWidth="1"/>
    <col min="6706" max="6706" width="11.5546875" style="22"/>
    <col min="6707" max="6707" width="1.44140625" style="22" customWidth="1"/>
    <col min="6708" max="6708" width="11.5546875" style="22"/>
    <col min="6709" max="6709" width="1.44140625" style="22" customWidth="1"/>
    <col min="6710" max="6912" width="11.5546875" style="22"/>
    <col min="6913" max="6913" width="4.5546875" style="22" customWidth="1"/>
    <col min="6914" max="6914" width="1.44140625" style="22" customWidth="1"/>
    <col min="6915" max="6915" width="17.77734375" style="22" customWidth="1"/>
    <col min="6916" max="6916" width="1.44140625" style="22" customWidth="1"/>
    <col min="6917" max="6917" width="12.33203125" style="22" customWidth="1"/>
    <col min="6918" max="6918" width="1.44140625" style="22" customWidth="1"/>
    <col min="6919" max="6919" width="9.44140625" style="22" customWidth="1"/>
    <col min="6920" max="6920" width="1.44140625" style="22" customWidth="1"/>
    <col min="6921" max="6921" width="9.6640625" style="22" customWidth="1"/>
    <col min="6922" max="6922" width="2.21875" style="22" customWidth="1"/>
    <col min="6923" max="6923" width="13.21875" style="22" customWidth="1"/>
    <col min="6924" max="6924" width="1.44140625" style="22" customWidth="1"/>
    <col min="6925" max="6925" width="9.6640625" style="22" customWidth="1"/>
    <col min="6926" max="6926" width="1.44140625" style="22" customWidth="1"/>
    <col min="6927" max="6927" width="8.44140625" style="22" customWidth="1"/>
    <col min="6928" max="6928" width="2.21875" style="22" customWidth="1"/>
    <col min="6929" max="6929" width="12" style="22" customWidth="1"/>
    <col min="6930" max="6930" width="1.44140625" style="22" customWidth="1"/>
    <col min="6931" max="6931" width="9.44140625" style="22" customWidth="1"/>
    <col min="6932" max="6932" width="1.44140625" style="22" customWidth="1"/>
    <col min="6933" max="6933" width="9.6640625" style="22" customWidth="1"/>
    <col min="6934" max="6934" width="1.44140625" style="22" customWidth="1"/>
    <col min="6935" max="6935" width="13.77734375" style="22" customWidth="1"/>
    <col min="6936" max="6936" width="1.44140625" style="22" customWidth="1"/>
    <col min="6937" max="6937" width="13.109375" style="22" customWidth="1"/>
    <col min="6938" max="6939" width="1.44140625" style="22" customWidth="1"/>
    <col min="6940" max="6940" width="13.109375" style="22" customWidth="1"/>
    <col min="6941" max="6941" width="2.21875" style="22" customWidth="1"/>
    <col min="6942" max="6942" width="11.5546875" style="22"/>
    <col min="6943" max="6943" width="3" style="22" customWidth="1"/>
    <col min="6944" max="6944" width="13.109375" style="22" customWidth="1"/>
    <col min="6945" max="6945" width="2.21875" style="22" customWidth="1"/>
    <col min="6946" max="6946" width="11.5546875" style="22"/>
    <col min="6947" max="6947" width="3" style="22" customWidth="1"/>
    <col min="6948" max="6948" width="13.109375" style="22" customWidth="1"/>
    <col min="6949" max="6949" width="2.21875" style="22" customWidth="1"/>
    <col min="6950" max="6950" width="11.5546875" style="22"/>
    <col min="6951" max="6951" width="3" style="22" customWidth="1"/>
    <col min="6952" max="6952" width="13.109375" style="22" customWidth="1"/>
    <col min="6953" max="6953" width="3" style="22" customWidth="1"/>
    <col min="6954" max="6954" width="13.109375" style="22" customWidth="1"/>
    <col min="6955" max="6955" width="2.21875" style="22" customWidth="1"/>
    <col min="6956" max="6956" width="13.109375" style="22" customWidth="1"/>
    <col min="6957" max="6957" width="3" style="22" customWidth="1"/>
    <col min="6958" max="6958" width="5.33203125" style="22" customWidth="1"/>
    <col min="6959" max="6959" width="18" style="22" customWidth="1"/>
    <col min="6960" max="6960" width="7.6640625" style="22" customWidth="1"/>
    <col min="6961" max="6961" width="1.44140625" style="22" customWidth="1"/>
    <col min="6962" max="6962" width="11.5546875" style="22"/>
    <col min="6963" max="6963" width="1.44140625" style="22" customWidth="1"/>
    <col min="6964" max="6964" width="11.5546875" style="22"/>
    <col min="6965" max="6965" width="1.44140625" style="22" customWidth="1"/>
    <col min="6966" max="7168" width="11.5546875" style="22"/>
    <col min="7169" max="7169" width="4.5546875" style="22" customWidth="1"/>
    <col min="7170" max="7170" width="1.44140625" style="22" customWidth="1"/>
    <col min="7171" max="7171" width="17.77734375" style="22" customWidth="1"/>
    <col min="7172" max="7172" width="1.44140625" style="22" customWidth="1"/>
    <col min="7173" max="7173" width="12.33203125" style="22" customWidth="1"/>
    <col min="7174" max="7174" width="1.44140625" style="22" customWidth="1"/>
    <col min="7175" max="7175" width="9.44140625" style="22" customWidth="1"/>
    <col min="7176" max="7176" width="1.44140625" style="22" customWidth="1"/>
    <col min="7177" max="7177" width="9.6640625" style="22" customWidth="1"/>
    <col min="7178" max="7178" width="2.21875" style="22" customWidth="1"/>
    <col min="7179" max="7179" width="13.21875" style="22" customWidth="1"/>
    <col min="7180" max="7180" width="1.44140625" style="22" customWidth="1"/>
    <col min="7181" max="7181" width="9.6640625" style="22" customWidth="1"/>
    <col min="7182" max="7182" width="1.44140625" style="22" customWidth="1"/>
    <col min="7183" max="7183" width="8.44140625" style="22" customWidth="1"/>
    <col min="7184" max="7184" width="2.21875" style="22" customWidth="1"/>
    <col min="7185" max="7185" width="12" style="22" customWidth="1"/>
    <col min="7186" max="7186" width="1.44140625" style="22" customWidth="1"/>
    <col min="7187" max="7187" width="9.44140625" style="22" customWidth="1"/>
    <col min="7188" max="7188" width="1.44140625" style="22" customWidth="1"/>
    <col min="7189" max="7189" width="9.6640625" style="22" customWidth="1"/>
    <col min="7190" max="7190" width="1.44140625" style="22" customWidth="1"/>
    <col min="7191" max="7191" width="13.77734375" style="22" customWidth="1"/>
    <col min="7192" max="7192" width="1.44140625" style="22" customWidth="1"/>
    <col min="7193" max="7193" width="13.109375" style="22" customWidth="1"/>
    <col min="7194" max="7195" width="1.44140625" style="22" customWidth="1"/>
    <col min="7196" max="7196" width="13.109375" style="22" customWidth="1"/>
    <col min="7197" max="7197" width="2.21875" style="22" customWidth="1"/>
    <col min="7198" max="7198" width="11.5546875" style="22"/>
    <col min="7199" max="7199" width="3" style="22" customWidth="1"/>
    <col min="7200" max="7200" width="13.109375" style="22" customWidth="1"/>
    <col min="7201" max="7201" width="2.21875" style="22" customWidth="1"/>
    <col min="7202" max="7202" width="11.5546875" style="22"/>
    <col min="7203" max="7203" width="3" style="22" customWidth="1"/>
    <col min="7204" max="7204" width="13.109375" style="22" customWidth="1"/>
    <col min="7205" max="7205" width="2.21875" style="22" customWidth="1"/>
    <col min="7206" max="7206" width="11.5546875" style="22"/>
    <col min="7207" max="7207" width="3" style="22" customWidth="1"/>
    <col min="7208" max="7208" width="13.109375" style="22" customWidth="1"/>
    <col min="7209" max="7209" width="3" style="22" customWidth="1"/>
    <col min="7210" max="7210" width="13.109375" style="22" customWidth="1"/>
    <col min="7211" max="7211" width="2.21875" style="22" customWidth="1"/>
    <col min="7212" max="7212" width="13.109375" style="22" customWidth="1"/>
    <col min="7213" max="7213" width="3" style="22" customWidth="1"/>
    <col min="7214" max="7214" width="5.33203125" style="22" customWidth="1"/>
    <col min="7215" max="7215" width="18" style="22" customWidth="1"/>
    <col min="7216" max="7216" width="7.6640625" style="22" customWidth="1"/>
    <col min="7217" max="7217" width="1.44140625" style="22" customWidth="1"/>
    <col min="7218" max="7218" width="11.5546875" style="22"/>
    <col min="7219" max="7219" width="1.44140625" style="22" customWidth="1"/>
    <col min="7220" max="7220" width="11.5546875" style="22"/>
    <col min="7221" max="7221" width="1.44140625" style="22" customWidth="1"/>
    <col min="7222" max="7424" width="11.5546875" style="22"/>
    <col min="7425" max="7425" width="4.5546875" style="22" customWidth="1"/>
    <col min="7426" max="7426" width="1.44140625" style="22" customWidth="1"/>
    <col min="7427" max="7427" width="17.77734375" style="22" customWidth="1"/>
    <col min="7428" max="7428" width="1.44140625" style="22" customWidth="1"/>
    <col min="7429" max="7429" width="12.33203125" style="22" customWidth="1"/>
    <col min="7430" max="7430" width="1.44140625" style="22" customWidth="1"/>
    <col min="7431" max="7431" width="9.44140625" style="22" customWidth="1"/>
    <col min="7432" max="7432" width="1.44140625" style="22" customWidth="1"/>
    <col min="7433" max="7433" width="9.6640625" style="22" customWidth="1"/>
    <col min="7434" max="7434" width="2.21875" style="22" customWidth="1"/>
    <col min="7435" max="7435" width="13.21875" style="22" customWidth="1"/>
    <col min="7436" max="7436" width="1.44140625" style="22" customWidth="1"/>
    <col min="7437" max="7437" width="9.6640625" style="22" customWidth="1"/>
    <col min="7438" max="7438" width="1.44140625" style="22" customWidth="1"/>
    <col min="7439" max="7439" width="8.44140625" style="22" customWidth="1"/>
    <col min="7440" max="7440" width="2.21875" style="22" customWidth="1"/>
    <col min="7441" max="7441" width="12" style="22" customWidth="1"/>
    <col min="7442" max="7442" width="1.44140625" style="22" customWidth="1"/>
    <col min="7443" max="7443" width="9.44140625" style="22" customWidth="1"/>
    <col min="7444" max="7444" width="1.44140625" style="22" customWidth="1"/>
    <col min="7445" max="7445" width="9.6640625" style="22" customWidth="1"/>
    <col min="7446" max="7446" width="1.44140625" style="22" customWidth="1"/>
    <col min="7447" max="7447" width="13.77734375" style="22" customWidth="1"/>
    <col min="7448" max="7448" width="1.44140625" style="22" customWidth="1"/>
    <col min="7449" max="7449" width="13.109375" style="22" customWidth="1"/>
    <col min="7450" max="7451" width="1.44140625" style="22" customWidth="1"/>
    <col min="7452" max="7452" width="13.109375" style="22" customWidth="1"/>
    <col min="7453" max="7453" width="2.21875" style="22" customWidth="1"/>
    <col min="7454" max="7454" width="11.5546875" style="22"/>
    <col min="7455" max="7455" width="3" style="22" customWidth="1"/>
    <col min="7456" max="7456" width="13.109375" style="22" customWidth="1"/>
    <col min="7457" max="7457" width="2.21875" style="22" customWidth="1"/>
    <col min="7458" max="7458" width="11.5546875" style="22"/>
    <col min="7459" max="7459" width="3" style="22" customWidth="1"/>
    <col min="7460" max="7460" width="13.109375" style="22" customWidth="1"/>
    <col min="7461" max="7461" width="2.21875" style="22" customWidth="1"/>
    <col min="7462" max="7462" width="11.5546875" style="22"/>
    <col min="7463" max="7463" width="3" style="22" customWidth="1"/>
    <col min="7464" max="7464" width="13.109375" style="22" customWidth="1"/>
    <col min="7465" max="7465" width="3" style="22" customWidth="1"/>
    <col min="7466" max="7466" width="13.109375" style="22" customWidth="1"/>
    <col min="7467" max="7467" width="2.21875" style="22" customWidth="1"/>
    <col min="7468" max="7468" width="13.109375" style="22" customWidth="1"/>
    <col min="7469" max="7469" width="3" style="22" customWidth="1"/>
    <col min="7470" max="7470" width="5.33203125" style="22" customWidth="1"/>
    <col min="7471" max="7471" width="18" style="22" customWidth="1"/>
    <col min="7472" max="7472" width="7.6640625" style="22" customWidth="1"/>
    <col min="7473" max="7473" width="1.44140625" style="22" customWidth="1"/>
    <col min="7474" max="7474" width="11.5546875" style="22"/>
    <col min="7475" max="7475" width="1.44140625" style="22" customWidth="1"/>
    <col min="7476" max="7476" width="11.5546875" style="22"/>
    <col min="7477" max="7477" width="1.44140625" style="22" customWidth="1"/>
    <col min="7478" max="7680" width="11.5546875" style="22"/>
    <col min="7681" max="7681" width="4.5546875" style="22" customWidth="1"/>
    <col min="7682" max="7682" width="1.44140625" style="22" customWidth="1"/>
    <col min="7683" max="7683" width="17.77734375" style="22" customWidth="1"/>
    <col min="7684" max="7684" width="1.44140625" style="22" customWidth="1"/>
    <col min="7685" max="7685" width="12.33203125" style="22" customWidth="1"/>
    <col min="7686" max="7686" width="1.44140625" style="22" customWidth="1"/>
    <col min="7687" max="7687" width="9.44140625" style="22" customWidth="1"/>
    <col min="7688" max="7688" width="1.44140625" style="22" customWidth="1"/>
    <col min="7689" max="7689" width="9.6640625" style="22" customWidth="1"/>
    <col min="7690" max="7690" width="2.21875" style="22" customWidth="1"/>
    <col min="7691" max="7691" width="13.21875" style="22" customWidth="1"/>
    <col min="7692" max="7692" width="1.44140625" style="22" customWidth="1"/>
    <col min="7693" max="7693" width="9.6640625" style="22" customWidth="1"/>
    <col min="7694" max="7694" width="1.44140625" style="22" customWidth="1"/>
    <col min="7695" max="7695" width="8.44140625" style="22" customWidth="1"/>
    <col min="7696" max="7696" width="2.21875" style="22" customWidth="1"/>
    <col min="7697" max="7697" width="12" style="22" customWidth="1"/>
    <col min="7698" max="7698" width="1.44140625" style="22" customWidth="1"/>
    <col min="7699" max="7699" width="9.44140625" style="22" customWidth="1"/>
    <col min="7700" max="7700" width="1.44140625" style="22" customWidth="1"/>
    <col min="7701" max="7701" width="9.6640625" style="22" customWidth="1"/>
    <col min="7702" max="7702" width="1.44140625" style="22" customWidth="1"/>
    <col min="7703" max="7703" width="13.77734375" style="22" customWidth="1"/>
    <col min="7704" max="7704" width="1.44140625" style="22" customWidth="1"/>
    <col min="7705" max="7705" width="13.109375" style="22" customWidth="1"/>
    <col min="7706" max="7707" width="1.44140625" style="22" customWidth="1"/>
    <col min="7708" max="7708" width="13.109375" style="22" customWidth="1"/>
    <col min="7709" max="7709" width="2.21875" style="22" customWidth="1"/>
    <col min="7710" max="7710" width="11.5546875" style="22"/>
    <col min="7711" max="7711" width="3" style="22" customWidth="1"/>
    <col min="7712" max="7712" width="13.109375" style="22" customWidth="1"/>
    <col min="7713" max="7713" width="2.21875" style="22" customWidth="1"/>
    <col min="7714" max="7714" width="11.5546875" style="22"/>
    <col min="7715" max="7715" width="3" style="22" customWidth="1"/>
    <col min="7716" max="7716" width="13.109375" style="22" customWidth="1"/>
    <col min="7717" max="7717" width="2.21875" style="22" customWidth="1"/>
    <col min="7718" max="7718" width="11.5546875" style="22"/>
    <col min="7719" max="7719" width="3" style="22" customWidth="1"/>
    <col min="7720" max="7720" width="13.109375" style="22" customWidth="1"/>
    <col min="7721" max="7721" width="3" style="22" customWidth="1"/>
    <col min="7722" max="7722" width="13.109375" style="22" customWidth="1"/>
    <col min="7723" max="7723" width="2.21875" style="22" customWidth="1"/>
    <col min="7724" max="7724" width="13.109375" style="22" customWidth="1"/>
    <col min="7725" max="7725" width="3" style="22" customWidth="1"/>
    <col min="7726" max="7726" width="5.33203125" style="22" customWidth="1"/>
    <col min="7727" max="7727" width="18" style="22" customWidth="1"/>
    <col min="7728" max="7728" width="7.6640625" style="22" customWidth="1"/>
    <col min="7729" max="7729" width="1.44140625" style="22" customWidth="1"/>
    <col min="7730" max="7730" width="11.5546875" style="22"/>
    <col min="7731" max="7731" width="1.44140625" style="22" customWidth="1"/>
    <col min="7732" max="7732" width="11.5546875" style="22"/>
    <col min="7733" max="7733" width="1.44140625" style="22" customWidth="1"/>
    <col min="7734" max="7936" width="11.5546875" style="22"/>
    <col min="7937" max="7937" width="4.5546875" style="22" customWidth="1"/>
    <col min="7938" max="7938" width="1.44140625" style="22" customWidth="1"/>
    <col min="7939" max="7939" width="17.77734375" style="22" customWidth="1"/>
    <col min="7940" max="7940" width="1.44140625" style="22" customWidth="1"/>
    <col min="7941" max="7941" width="12.33203125" style="22" customWidth="1"/>
    <col min="7942" max="7942" width="1.44140625" style="22" customWidth="1"/>
    <col min="7943" max="7943" width="9.44140625" style="22" customWidth="1"/>
    <col min="7944" max="7944" width="1.44140625" style="22" customWidth="1"/>
    <col min="7945" max="7945" width="9.6640625" style="22" customWidth="1"/>
    <col min="7946" max="7946" width="2.21875" style="22" customWidth="1"/>
    <col min="7947" max="7947" width="13.21875" style="22" customWidth="1"/>
    <col min="7948" max="7948" width="1.44140625" style="22" customWidth="1"/>
    <col min="7949" max="7949" width="9.6640625" style="22" customWidth="1"/>
    <col min="7950" max="7950" width="1.44140625" style="22" customWidth="1"/>
    <col min="7951" max="7951" width="8.44140625" style="22" customWidth="1"/>
    <col min="7952" max="7952" width="2.21875" style="22" customWidth="1"/>
    <col min="7953" max="7953" width="12" style="22" customWidth="1"/>
    <col min="7954" max="7954" width="1.44140625" style="22" customWidth="1"/>
    <col min="7955" max="7955" width="9.44140625" style="22" customWidth="1"/>
    <col min="7956" max="7956" width="1.44140625" style="22" customWidth="1"/>
    <col min="7957" max="7957" width="9.6640625" style="22" customWidth="1"/>
    <col min="7958" max="7958" width="1.44140625" style="22" customWidth="1"/>
    <col min="7959" max="7959" width="13.77734375" style="22" customWidth="1"/>
    <col min="7960" max="7960" width="1.44140625" style="22" customWidth="1"/>
    <col min="7961" max="7961" width="13.109375" style="22" customWidth="1"/>
    <col min="7962" max="7963" width="1.44140625" style="22" customWidth="1"/>
    <col min="7964" max="7964" width="13.109375" style="22" customWidth="1"/>
    <col min="7965" max="7965" width="2.21875" style="22" customWidth="1"/>
    <col min="7966" max="7966" width="11.5546875" style="22"/>
    <col min="7967" max="7967" width="3" style="22" customWidth="1"/>
    <col min="7968" max="7968" width="13.109375" style="22" customWidth="1"/>
    <col min="7969" max="7969" width="2.21875" style="22" customWidth="1"/>
    <col min="7970" max="7970" width="11.5546875" style="22"/>
    <col min="7971" max="7971" width="3" style="22" customWidth="1"/>
    <col min="7972" max="7972" width="13.109375" style="22" customWidth="1"/>
    <col min="7973" max="7973" width="2.21875" style="22" customWidth="1"/>
    <col min="7974" max="7974" width="11.5546875" style="22"/>
    <col min="7975" max="7975" width="3" style="22" customWidth="1"/>
    <col min="7976" max="7976" width="13.109375" style="22" customWidth="1"/>
    <col min="7977" max="7977" width="3" style="22" customWidth="1"/>
    <col min="7978" max="7978" width="13.109375" style="22" customWidth="1"/>
    <col min="7979" max="7979" width="2.21875" style="22" customWidth="1"/>
    <col min="7980" max="7980" width="13.109375" style="22" customWidth="1"/>
    <col min="7981" max="7981" width="3" style="22" customWidth="1"/>
    <col min="7982" max="7982" width="5.33203125" style="22" customWidth="1"/>
    <col min="7983" max="7983" width="18" style="22" customWidth="1"/>
    <col min="7984" max="7984" width="7.6640625" style="22" customWidth="1"/>
    <col min="7985" max="7985" width="1.44140625" style="22" customWidth="1"/>
    <col min="7986" max="7986" width="11.5546875" style="22"/>
    <col min="7987" max="7987" width="1.44140625" style="22" customWidth="1"/>
    <col min="7988" max="7988" width="11.5546875" style="22"/>
    <col min="7989" max="7989" width="1.44140625" style="22" customWidth="1"/>
    <col min="7990" max="8192" width="11.5546875" style="22"/>
    <col min="8193" max="8193" width="4.5546875" style="22" customWidth="1"/>
    <col min="8194" max="8194" width="1.44140625" style="22" customWidth="1"/>
    <col min="8195" max="8195" width="17.77734375" style="22" customWidth="1"/>
    <col min="8196" max="8196" width="1.44140625" style="22" customWidth="1"/>
    <col min="8197" max="8197" width="12.33203125" style="22" customWidth="1"/>
    <col min="8198" max="8198" width="1.44140625" style="22" customWidth="1"/>
    <col min="8199" max="8199" width="9.44140625" style="22" customWidth="1"/>
    <col min="8200" max="8200" width="1.44140625" style="22" customWidth="1"/>
    <col min="8201" max="8201" width="9.6640625" style="22" customWidth="1"/>
    <col min="8202" max="8202" width="2.21875" style="22" customWidth="1"/>
    <col min="8203" max="8203" width="13.21875" style="22" customWidth="1"/>
    <col min="8204" max="8204" width="1.44140625" style="22" customWidth="1"/>
    <col min="8205" max="8205" width="9.6640625" style="22" customWidth="1"/>
    <col min="8206" max="8206" width="1.44140625" style="22" customWidth="1"/>
    <col min="8207" max="8207" width="8.44140625" style="22" customWidth="1"/>
    <col min="8208" max="8208" width="2.21875" style="22" customWidth="1"/>
    <col min="8209" max="8209" width="12" style="22" customWidth="1"/>
    <col min="8210" max="8210" width="1.44140625" style="22" customWidth="1"/>
    <col min="8211" max="8211" width="9.44140625" style="22" customWidth="1"/>
    <col min="8212" max="8212" width="1.44140625" style="22" customWidth="1"/>
    <col min="8213" max="8213" width="9.6640625" style="22" customWidth="1"/>
    <col min="8214" max="8214" width="1.44140625" style="22" customWidth="1"/>
    <col min="8215" max="8215" width="13.77734375" style="22" customWidth="1"/>
    <col min="8216" max="8216" width="1.44140625" style="22" customWidth="1"/>
    <col min="8217" max="8217" width="13.109375" style="22" customWidth="1"/>
    <col min="8218" max="8219" width="1.44140625" style="22" customWidth="1"/>
    <col min="8220" max="8220" width="13.109375" style="22" customWidth="1"/>
    <col min="8221" max="8221" width="2.21875" style="22" customWidth="1"/>
    <col min="8222" max="8222" width="11.5546875" style="22"/>
    <col min="8223" max="8223" width="3" style="22" customWidth="1"/>
    <col min="8224" max="8224" width="13.109375" style="22" customWidth="1"/>
    <col min="8225" max="8225" width="2.21875" style="22" customWidth="1"/>
    <col min="8226" max="8226" width="11.5546875" style="22"/>
    <col min="8227" max="8227" width="3" style="22" customWidth="1"/>
    <col min="8228" max="8228" width="13.109375" style="22" customWidth="1"/>
    <col min="8229" max="8229" width="2.21875" style="22" customWidth="1"/>
    <col min="8230" max="8230" width="11.5546875" style="22"/>
    <col min="8231" max="8231" width="3" style="22" customWidth="1"/>
    <col min="8232" max="8232" width="13.109375" style="22" customWidth="1"/>
    <col min="8233" max="8233" width="3" style="22" customWidth="1"/>
    <col min="8234" max="8234" width="13.109375" style="22" customWidth="1"/>
    <col min="8235" max="8235" width="2.21875" style="22" customWidth="1"/>
    <col min="8236" max="8236" width="13.109375" style="22" customWidth="1"/>
    <col min="8237" max="8237" width="3" style="22" customWidth="1"/>
    <col min="8238" max="8238" width="5.33203125" style="22" customWidth="1"/>
    <col min="8239" max="8239" width="18" style="22" customWidth="1"/>
    <col min="8240" max="8240" width="7.6640625" style="22" customWidth="1"/>
    <col min="8241" max="8241" width="1.44140625" style="22" customWidth="1"/>
    <col min="8242" max="8242" width="11.5546875" style="22"/>
    <col min="8243" max="8243" width="1.44140625" style="22" customWidth="1"/>
    <col min="8244" max="8244" width="11.5546875" style="22"/>
    <col min="8245" max="8245" width="1.44140625" style="22" customWidth="1"/>
    <col min="8246" max="8448" width="11.5546875" style="22"/>
    <col min="8449" max="8449" width="4.5546875" style="22" customWidth="1"/>
    <col min="8450" max="8450" width="1.44140625" style="22" customWidth="1"/>
    <col min="8451" max="8451" width="17.77734375" style="22" customWidth="1"/>
    <col min="8452" max="8452" width="1.44140625" style="22" customWidth="1"/>
    <col min="8453" max="8453" width="12.33203125" style="22" customWidth="1"/>
    <col min="8454" max="8454" width="1.44140625" style="22" customWidth="1"/>
    <col min="8455" max="8455" width="9.44140625" style="22" customWidth="1"/>
    <col min="8456" max="8456" width="1.44140625" style="22" customWidth="1"/>
    <col min="8457" max="8457" width="9.6640625" style="22" customWidth="1"/>
    <col min="8458" max="8458" width="2.21875" style="22" customWidth="1"/>
    <col min="8459" max="8459" width="13.21875" style="22" customWidth="1"/>
    <col min="8460" max="8460" width="1.44140625" style="22" customWidth="1"/>
    <col min="8461" max="8461" width="9.6640625" style="22" customWidth="1"/>
    <col min="8462" max="8462" width="1.44140625" style="22" customWidth="1"/>
    <col min="8463" max="8463" width="8.44140625" style="22" customWidth="1"/>
    <col min="8464" max="8464" width="2.21875" style="22" customWidth="1"/>
    <col min="8465" max="8465" width="12" style="22" customWidth="1"/>
    <col min="8466" max="8466" width="1.44140625" style="22" customWidth="1"/>
    <col min="8467" max="8467" width="9.44140625" style="22" customWidth="1"/>
    <col min="8468" max="8468" width="1.44140625" style="22" customWidth="1"/>
    <col min="8469" max="8469" width="9.6640625" style="22" customWidth="1"/>
    <col min="8470" max="8470" width="1.44140625" style="22" customWidth="1"/>
    <col min="8471" max="8471" width="13.77734375" style="22" customWidth="1"/>
    <col min="8472" max="8472" width="1.44140625" style="22" customWidth="1"/>
    <col min="8473" max="8473" width="13.109375" style="22" customWidth="1"/>
    <col min="8474" max="8475" width="1.44140625" style="22" customWidth="1"/>
    <col min="8476" max="8476" width="13.109375" style="22" customWidth="1"/>
    <col min="8477" max="8477" width="2.21875" style="22" customWidth="1"/>
    <col min="8478" max="8478" width="11.5546875" style="22"/>
    <col min="8479" max="8479" width="3" style="22" customWidth="1"/>
    <col min="8480" max="8480" width="13.109375" style="22" customWidth="1"/>
    <col min="8481" max="8481" width="2.21875" style="22" customWidth="1"/>
    <col min="8482" max="8482" width="11.5546875" style="22"/>
    <col min="8483" max="8483" width="3" style="22" customWidth="1"/>
    <col min="8484" max="8484" width="13.109375" style="22" customWidth="1"/>
    <col min="8485" max="8485" width="2.21875" style="22" customWidth="1"/>
    <col min="8486" max="8486" width="11.5546875" style="22"/>
    <col min="8487" max="8487" width="3" style="22" customWidth="1"/>
    <col min="8488" max="8488" width="13.109375" style="22" customWidth="1"/>
    <col min="8489" max="8489" width="3" style="22" customWidth="1"/>
    <col min="8490" max="8490" width="13.109375" style="22" customWidth="1"/>
    <col min="8491" max="8491" width="2.21875" style="22" customWidth="1"/>
    <col min="8492" max="8492" width="13.109375" style="22" customWidth="1"/>
    <col min="8493" max="8493" width="3" style="22" customWidth="1"/>
    <col min="8494" max="8494" width="5.33203125" style="22" customWidth="1"/>
    <col min="8495" max="8495" width="18" style="22" customWidth="1"/>
    <col min="8496" max="8496" width="7.6640625" style="22" customWidth="1"/>
    <col min="8497" max="8497" width="1.44140625" style="22" customWidth="1"/>
    <col min="8498" max="8498" width="11.5546875" style="22"/>
    <col min="8499" max="8499" width="1.44140625" style="22" customWidth="1"/>
    <col min="8500" max="8500" width="11.5546875" style="22"/>
    <col min="8501" max="8501" width="1.44140625" style="22" customWidth="1"/>
    <col min="8502" max="8704" width="11.5546875" style="22"/>
    <col min="8705" max="8705" width="4.5546875" style="22" customWidth="1"/>
    <col min="8706" max="8706" width="1.44140625" style="22" customWidth="1"/>
    <col min="8707" max="8707" width="17.77734375" style="22" customWidth="1"/>
    <col min="8708" max="8708" width="1.44140625" style="22" customWidth="1"/>
    <col min="8709" max="8709" width="12.33203125" style="22" customWidth="1"/>
    <col min="8710" max="8710" width="1.44140625" style="22" customWidth="1"/>
    <col min="8711" max="8711" width="9.44140625" style="22" customWidth="1"/>
    <col min="8712" max="8712" width="1.44140625" style="22" customWidth="1"/>
    <col min="8713" max="8713" width="9.6640625" style="22" customWidth="1"/>
    <col min="8714" max="8714" width="2.21875" style="22" customWidth="1"/>
    <col min="8715" max="8715" width="13.21875" style="22" customWidth="1"/>
    <col min="8716" max="8716" width="1.44140625" style="22" customWidth="1"/>
    <col min="8717" max="8717" width="9.6640625" style="22" customWidth="1"/>
    <col min="8718" max="8718" width="1.44140625" style="22" customWidth="1"/>
    <col min="8719" max="8719" width="8.44140625" style="22" customWidth="1"/>
    <col min="8720" max="8720" width="2.21875" style="22" customWidth="1"/>
    <col min="8721" max="8721" width="12" style="22" customWidth="1"/>
    <col min="8722" max="8722" width="1.44140625" style="22" customWidth="1"/>
    <col min="8723" max="8723" width="9.44140625" style="22" customWidth="1"/>
    <col min="8724" max="8724" width="1.44140625" style="22" customWidth="1"/>
    <col min="8725" max="8725" width="9.6640625" style="22" customWidth="1"/>
    <col min="8726" max="8726" width="1.44140625" style="22" customWidth="1"/>
    <col min="8727" max="8727" width="13.77734375" style="22" customWidth="1"/>
    <col min="8728" max="8728" width="1.44140625" style="22" customWidth="1"/>
    <col min="8729" max="8729" width="13.109375" style="22" customWidth="1"/>
    <col min="8730" max="8731" width="1.44140625" style="22" customWidth="1"/>
    <col min="8732" max="8732" width="13.109375" style="22" customWidth="1"/>
    <col min="8733" max="8733" width="2.21875" style="22" customWidth="1"/>
    <col min="8734" max="8734" width="11.5546875" style="22"/>
    <col min="8735" max="8735" width="3" style="22" customWidth="1"/>
    <col min="8736" max="8736" width="13.109375" style="22" customWidth="1"/>
    <col min="8737" max="8737" width="2.21875" style="22" customWidth="1"/>
    <col min="8738" max="8738" width="11.5546875" style="22"/>
    <col min="8739" max="8739" width="3" style="22" customWidth="1"/>
    <col min="8740" max="8740" width="13.109375" style="22" customWidth="1"/>
    <col min="8741" max="8741" width="2.21875" style="22" customWidth="1"/>
    <col min="8742" max="8742" width="11.5546875" style="22"/>
    <col min="8743" max="8743" width="3" style="22" customWidth="1"/>
    <col min="8744" max="8744" width="13.109375" style="22" customWidth="1"/>
    <col min="8745" max="8745" width="3" style="22" customWidth="1"/>
    <col min="8746" max="8746" width="13.109375" style="22" customWidth="1"/>
    <col min="8747" max="8747" width="2.21875" style="22" customWidth="1"/>
    <col min="8748" max="8748" width="13.109375" style="22" customWidth="1"/>
    <col min="8749" max="8749" width="3" style="22" customWidth="1"/>
    <col min="8750" max="8750" width="5.33203125" style="22" customWidth="1"/>
    <col min="8751" max="8751" width="18" style="22" customWidth="1"/>
    <col min="8752" max="8752" width="7.6640625" style="22" customWidth="1"/>
    <col min="8753" max="8753" width="1.44140625" style="22" customWidth="1"/>
    <col min="8754" max="8754" width="11.5546875" style="22"/>
    <col min="8755" max="8755" width="1.44140625" style="22" customWidth="1"/>
    <col min="8756" max="8756" width="11.5546875" style="22"/>
    <col min="8757" max="8757" width="1.44140625" style="22" customWidth="1"/>
    <col min="8758" max="8960" width="11.5546875" style="22"/>
    <col min="8961" max="8961" width="4.5546875" style="22" customWidth="1"/>
    <col min="8962" max="8962" width="1.44140625" style="22" customWidth="1"/>
    <col min="8963" max="8963" width="17.77734375" style="22" customWidth="1"/>
    <col min="8964" max="8964" width="1.44140625" style="22" customWidth="1"/>
    <col min="8965" max="8965" width="12.33203125" style="22" customWidth="1"/>
    <col min="8966" max="8966" width="1.44140625" style="22" customWidth="1"/>
    <col min="8967" max="8967" width="9.44140625" style="22" customWidth="1"/>
    <col min="8968" max="8968" width="1.44140625" style="22" customWidth="1"/>
    <col min="8969" max="8969" width="9.6640625" style="22" customWidth="1"/>
    <col min="8970" max="8970" width="2.21875" style="22" customWidth="1"/>
    <col min="8971" max="8971" width="13.21875" style="22" customWidth="1"/>
    <col min="8972" max="8972" width="1.44140625" style="22" customWidth="1"/>
    <col min="8973" max="8973" width="9.6640625" style="22" customWidth="1"/>
    <col min="8974" max="8974" width="1.44140625" style="22" customWidth="1"/>
    <col min="8975" max="8975" width="8.44140625" style="22" customWidth="1"/>
    <col min="8976" max="8976" width="2.21875" style="22" customWidth="1"/>
    <col min="8977" max="8977" width="12" style="22" customWidth="1"/>
    <col min="8978" max="8978" width="1.44140625" style="22" customWidth="1"/>
    <col min="8979" max="8979" width="9.44140625" style="22" customWidth="1"/>
    <col min="8980" max="8980" width="1.44140625" style="22" customWidth="1"/>
    <col min="8981" max="8981" width="9.6640625" style="22" customWidth="1"/>
    <col min="8982" max="8982" width="1.44140625" style="22" customWidth="1"/>
    <col min="8983" max="8983" width="13.77734375" style="22" customWidth="1"/>
    <col min="8984" max="8984" width="1.44140625" style="22" customWidth="1"/>
    <col min="8985" max="8985" width="13.109375" style="22" customWidth="1"/>
    <col min="8986" max="8987" width="1.44140625" style="22" customWidth="1"/>
    <col min="8988" max="8988" width="13.109375" style="22" customWidth="1"/>
    <col min="8989" max="8989" width="2.21875" style="22" customWidth="1"/>
    <col min="8990" max="8990" width="11.5546875" style="22"/>
    <col min="8991" max="8991" width="3" style="22" customWidth="1"/>
    <col min="8992" max="8992" width="13.109375" style="22" customWidth="1"/>
    <col min="8993" max="8993" width="2.21875" style="22" customWidth="1"/>
    <col min="8994" max="8994" width="11.5546875" style="22"/>
    <col min="8995" max="8995" width="3" style="22" customWidth="1"/>
    <col min="8996" max="8996" width="13.109375" style="22" customWidth="1"/>
    <col min="8997" max="8997" width="2.21875" style="22" customWidth="1"/>
    <col min="8998" max="8998" width="11.5546875" style="22"/>
    <col min="8999" max="8999" width="3" style="22" customWidth="1"/>
    <col min="9000" max="9000" width="13.109375" style="22" customWidth="1"/>
    <col min="9001" max="9001" width="3" style="22" customWidth="1"/>
    <col min="9002" max="9002" width="13.109375" style="22" customWidth="1"/>
    <col min="9003" max="9003" width="2.21875" style="22" customWidth="1"/>
    <col min="9004" max="9004" width="13.109375" style="22" customWidth="1"/>
    <col min="9005" max="9005" width="3" style="22" customWidth="1"/>
    <col min="9006" max="9006" width="5.33203125" style="22" customWidth="1"/>
    <col min="9007" max="9007" width="18" style="22" customWidth="1"/>
    <col min="9008" max="9008" width="7.6640625" style="22" customWidth="1"/>
    <col min="9009" max="9009" width="1.44140625" style="22" customWidth="1"/>
    <col min="9010" max="9010" width="11.5546875" style="22"/>
    <col min="9011" max="9011" width="1.44140625" style="22" customWidth="1"/>
    <col min="9012" max="9012" width="11.5546875" style="22"/>
    <col min="9013" max="9013" width="1.44140625" style="22" customWidth="1"/>
    <col min="9014" max="9216" width="11.5546875" style="22"/>
    <col min="9217" max="9217" width="4.5546875" style="22" customWidth="1"/>
    <col min="9218" max="9218" width="1.44140625" style="22" customWidth="1"/>
    <col min="9219" max="9219" width="17.77734375" style="22" customWidth="1"/>
    <col min="9220" max="9220" width="1.44140625" style="22" customWidth="1"/>
    <col min="9221" max="9221" width="12.33203125" style="22" customWidth="1"/>
    <col min="9222" max="9222" width="1.44140625" style="22" customWidth="1"/>
    <col min="9223" max="9223" width="9.44140625" style="22" customWidth="1"/>
    <col min="9224" max="9224" width="1.44140625" style="22" customWidth="1"/>
    <col min="9225" max="9225" width="9.6640625" style="22" customWidth="1"/>
    <col min="9226" max="9226" width="2.21875" style="22" customWidth="1"/>
    <col min="9227" max="9227" width="13.21875" style="22" customWidth="1"/>
    <col min="9228" max="9228" width="1.44140625" style="22" customWidth="1"/>
    <col min="9229" max="9229" width="9.6640625" style="22" customWidth="1"/>
    <col min="9230" max="9230" width="1.44140625" style="22" customWidth="1"/>
    <col min="9231" max="9231" width="8.44140625" style="22" customWidth="1"/>
    <col min="9232" max="9232" width="2.21875" style="22" customWidth="1"/>
    <col min="9233" max="9233" width="12" style="22" customWidth="1"/>
    <col min="9234" max="9234" width="1.44140625" style="22" customWidth="1"/>
    <col min="9235" max="9235" width="9.44140625" style="22" customWidth="1"/>
    <col min="9236" max="9236" width="1.44140625" style="22" customWidth="1"/>
    <col min="9237" max="9237" width="9.6640625" style="22" customWidth="1"/>
    <col min="9238" max="9238" width="1.44140625" style="22" customWidth="1"/>
    <col min="9239" max="9239" width="13.77734375" style="22" customWidth="1"/>
    <col min="9240" max="9240" width="1.44140625" style="22" customWidth="1"/>
    <col min="9241" max="9241" width="13.109375" style="22" customWidth="1"/>
    <col min="9242" max="9243" width="1.44140625" style="22" customWidth="1"/>
    <col min="9244" max="9244" width="13.109375" style="22" customWidth="1"/>
    <col min="9245" max="9245" width="2.21875" style="22" customWidth="1"/>
    <col min="9246" max="9246" width="11.5546875" style="22"/>
    <col min="9247" max="9247" width="3" style="22" customWidth="1"/>
    <col min="9248" max="9248" width="13.109375" style="22" customWidth="1"/>
    <col min="9249" max="9249" width="2.21875" style="22" customWidth="1"/>
    <col min="9250" max="9250" width="11.5546875" style="22"/>
    <col min="9251" max="9251" width="3" style="22" customWidth="1"/>
    <col min="9252" max="9252" width="13.109375" style="22" customWidth="1"/>
    <col min="9253" max="9253" width="2.21875" style="22" customWidth="1"/>
    <col min="9254" max="9254" width="11.5546875" style="22"/>
    <col min="9255" max="9255" width="3" style="22" customWidth="1"/>
    <col min="9256" max="9256" width="13.109375" style="22" customWidth="1"/>
    <col min="9257" max="9257" width="3" style="22" customWidth="1"/>
    <col min="9258" max="9258" width="13.109375" style="22" customWidth="1"/>
    <col min="9259" max="9259" width="2.21875" style="22" customWidth="1"/>
    <col min="9260" max="9260" width="13.109375" style="22" customWidth="1"/>
    <col min="9261" max="9261" width="3" style="22" customWidth="1"/>
    <col min="9262" max="9262" width="5.33203125" style="22" customWidth="1"/>
    <col min="9263" max="9263" width="18" style="22" customWidth="1"/>
    <col min="9264" max="9264" width="7.6640625" style="22" customWidth="1"/>
    <col min="9265" max="9265" width="1.44140625" style="22" customWidth="1"/>
    <col min="9266" max="9266" width="11.5546875" style="22"/>
    <col min="9267" max="9267" width="1.44140625" style="22" customWidth="1"/>
    <col min="9268" max="9268" width="11.5546875" style="22"/>
    <col min="9269" max="9269" width="1.44140625" style="22" customWidth="1"/>
    <col min="9270" max="9472" width="11.5546875" style="22"/>
    <col min="9473" max="9473" width="4.5546875" style="22" customWidth="1"/>
    <col min="9474" max="9474" width="1.44140625" style="22" customWidth="1"/>
    <col min="9475" max="9475" width="17.77734375" style="22" customWidth="1"/>
    <col min="9476" max="9476" width="1.44140625" style="22" customWidth="1"/>
    <col min="9477" max="9477" width="12.33203125" style="22" customWidth="1"/>
    <col min="9478" max="9478" width="1.44140625" style="22" customWidth="1"/>
    <col min="9479" max="9479" width="9.44140625" style="22" customWidth="1"/>
    <col min="9480" max="9480" width="1.44140625" style="22" customWidth="1"/>
    <col min="9481" max="9481" width="9.6640625" style="22" customWidth="1"/>
    <col min="9482" max="9482" width="2.21875" style="22" customWidth="1"/>
    <col min="9483" max="9483" width="13.21875" style="22" customWidth="1"/>
    <col min="9484" max="9484" width="1.44140625" style="22" customWidth="1"/>
    <col min="9485" max="9485" width="9.6640625" style="22" customWidth="1"/>
    <col min="9486" max="9486" width="1.44140625" style="22" customWidth="1"/>
    <col min="9487" max="9487" width="8.44140625" style="22" customWidth="1"/>
    <col min="9488" max="9488" width="2.21875" style="22" customWidth="1"/>
    <col min="9489" max="9489" width="12" style="22" customWidth="1"/>
    <col min="9490" max="9490" width="1.44140625" style="22" customWidth="1"/>
    <col min="9491" max="9491" width="9.44140625" style="22" customWidth="1"/>
    <col min="9492" max="9492" width="1.44140625" style="22" customWidth="1"/>
    <col min="9493" max="9493" width="9.6640625" style="22" customWidth="1"/>
    <col min="9494" max="9494" width="1.44140625" style="22" customWidth="1"/>
    <col min="9495" max="9495" width="13.77734375" style="22" customWidth="1"/>
    <col min="9496" max="9496" width="1.44140625" style="22" customWidth="1"/>
    <col min="9497" max="9497" width="13.109375" style="22" customWidth="1"/>
    <col min="9498" max="9499" width="1.44140625" style="22" customWidth="1"/>
    <col min="9500" max="9500" width="13.109375" style="22" customWidth="1"/>
    <col min="9501" max="9501" width="2.21875" style="22" customWidth="1"/>
    <col min="9502" max="9502" width="11.5546875" style="22"/>
    <col min="9503" max="9503" width="3" style="22" customWidth="1"/>
    <col min="9504" max="9504" width="13.109375" style="22" customWidth="1"/>
    <col min="9505" max="9505" width="2.21875" style="22" customWidth="1"/>
    <col min="9506" max="9506" width="11.5546875" style="22"/>
    <col min="9507" max="9507" width="3" style="22" customWidth="1"/>
    <col min="9508" max="9508" width="13.109375" style="22" customWidth="1"/>
    <col min="9509" max="9509" width="2.21875" style="22" customWidth="1"/>
    <col min="9510" max="9510" width="11.5546875" style="22"/>
    <col min="9511" max="9511" width="3" style="22" customWidth="1"/>
    <col min="9512" max="9512" width="13.109375" style="22" customWidth="1"/>
    <col min="9513" max="9513" width="3" style="22" customWidth="1"/>
    <col min="9514" max="9514" width="13.109375" style="22" customWidth="1"/>
    <col min="9515" max="9515" width="2.21875" style="22" customWidth="1"/>
    <col min="9516" max="9516" width="13.109375" style="22" customWidth="1"/>
    <col min="9517" max="9517" width="3" style="22" customWidth="1"/>
    <col min="9518" max="9518" width="5.33203125" style="22" customWidth="1"/>
    <col min="9519" max="9519" width="18" style="22" customWidth="1"/>
    <col min="9520" max="9520" width="7.6640625" style="22" customWidth="1"/>
    <col min="9521" max="9521" width="1.44140625" style="22" customWidth="1"/>
    <col min="9522" max="9522" width="11.5546875" style="22"/>
    <col min="9523" max="9523" width="1.44140625" style="22" customWidth="1"/>
    <col min="9524" max="9524" width="11.5546875" style="22"/>
    <col min="9525" max="9525" width="1.44140625" style="22" customWidth="1"/>
    <col min="9526" max="9728" width="11.5546875" style="22"/>
    <col min="9729" max="9729" width="4.5546875" style="22" customWidth="1"/>
    <col min="9730" max="9730" width="1.44140625" style="22" customWidth="1"/>
    <col min="9731" max="9731" width="17.77734375" style="22" customWidth="1"/>
    <col min="9732" max="9732" width="1.44140625" style="22" customWidth="1"/>
    <col min="9733" max="9733" width="12.33203125" style="22" customWidth="1"/>
    <col min="9734" max="9734" width="1.44140625" style="22" customWidth="1"/>
    <col min="9735" max="9735" width="9.44140625" style="22" customWidth="1"/>
    <col min="9736" max="9736" width="1.44140625" style="22" customWidth="1"/>
    <col min="9737" max="9737" width="9.6640625" style="22" customWidth="1"/>
    <col min="9738" max="9738" width="2.21875" style="22" customWidth="1"/>
    <col min="9739" max="9739" width="13.21875" style="22" customWidth="1"/>
    <col min="9740" max="9740" width="1.44140625" style="22" customWidth="1"/>
    <col min="9741" max="9741" width="9.6640625" style="22" customWidth="1"/>
    <col min="9742" max="9742" width="1.44140625" style="22" customWidth="1"/>
    <col min="9743" max="9743" width="8.44140625" style="22" customWidth="1"/>
    <col min="9744" max="9744" width="2.21875" style="22" customWidth="1"/>
    <col min="9745" max="9745" width="12" style="22" customWidth="1"/>
    <col min="9746" max="9746" width="1.44140625" style="22" customWidth="1"/>
    <col min="9747" max="9747" width="9.44140625" style="22" customWidth="1"/>
    <col min="9748" max="9748" width="1.44140625" style="22" customWidth="1"/>
    <col min="9749" max="9749" width="9.6640625" style="22" customWidth="1"/>
    <col min="9750" max="9750" width="1.44140625" style="22" customWidth="1"/>
    <col min="9751" max="9751" width="13.77734375" style="22" customWidth="1"/>
    <col min="9752" max="9752" width="1.44140625" style="22" customWidth="1"/>
    <col min="9753" max="9753" width="13.109375" style="22" customWidth="1"/>
    <col min="9754" max="9755" width="1.44140625" style="22" customWidth="1"/>
    <col min="9756" max="9756" width="13.109375" style="22" customWidth="1"/>
    <col min="9757" max="9757" width="2.21875" style="22" customWidth="1"/>
    <col min="9758" max="9758" width="11.5546875" style="22"/>
    <col min="9759" max="9759" width="3" style="22" customWidth="1"/>
    <col min="9760" max="9760" width="13.109375" style="22" customWidth="1"/>
    <col min="9761" max="9761" width="2.21875" style="22" customWidth="1"/>
    <col min="9762" max="9762" width="11.5546875" style="22"/>
    <col min="9763" max="9763" width="3" style="22" customWidth="1"/>
    <col min="9764" max="9764" width="13.109375" style="22" customWidth="1"/>
    <col min="9765" max="9765" width="2.21875" style="22" customWidth="1"/>
    <col min="9766" max="9766" width="11.5546875" style="22"/>
    <col min="9767" max="9767" width="3" style="22" customWidth="1"/>
    <col min="9768" max="9768" width="13.109375" style="22" customWidth="1"/>
    <col min="9769" max="9769" width="3" style="22" customWidth="1"/>
    <col min="9770" max="9770" width="13.109375" style="22" customWidth="1"/>
    <col min="9771" max="9771" width="2.21875" style="22" customWidth="1"/>
    <col min="9772" max="9772" width="13.109375" style="22" customWidth="1"/>
    <col min="9773" max="9773" width="3" style="22" customWidth="1"/>
    <col min="9774" max="9774" width="5.33203125" style="22" customWidth="1"/>
    <col min="9775" max="9775" width="18" style="22" customWidth="1"/>
    <col min="9776" max="9776" width="7.6640625" style="22" customWidth="1"/>
    <col min="9777" max="9777" width="1.44140625" style="22" customWidth="1"/>
    <col min="9778" max="9778" width="11.5546875" style="22"/>
    <col min="9779" max="9779" width="1.44140625" style="22" customWidth="1"/>
    <col min="9780" max="9780" width="11.5546875" style="22"/>
    <col min="9781" max="9781" width="1.44140625" style="22" customWidth="1"/>
    <col min="9782" max="9984" width="11.5546875" style="22"/>
    <col min="9985" max="9985" width="4.5546875" style="22" customWidth="1"/>
    <col min="9986" max="9986" width="1.44140625" style="22" customWidth="1"/>
    <col min="9987" max="9987" width="17.77734375" style="22" customWidth="1"/>
    <col min="9988" max="9988" width="1.44140625" style="22" customWidth="1"/>
    <col min="9989" max="9989" width="12.33203125" style="22" customWidth="1"/>
    <col min="9990" max="9990" width="1.44140625" style="22" customWidth="1"/>
    <col min="9991" max="9991" width="9.44140625" style="22" customWidth="1"/>
    <col min="9992" max="9992" width="1.44140625" style="22" customWidth="1"/>
    <col min="9993" max="9993" width="9.6640625" style="22" customWidth="1"/>
    <col min="9994" max="9994" width="2.21875" style="22" customWidth="1"/>
    <col min="9995" max="9995" width="13.21875" style="22" customWidth="1"/>
    <col min="9996" max="9996" width="1.44140625" style="22" customWidth="1"/>
    <col min="9997" max="9997" width="9.6640625" style="22" customWidth="1"/>
    <col min="9998" max="9998" width="1.44140625" style="22" customWidth="1"/>
    <col min="9999" max="9999" width="8.44140625" style="22" customWidth="1"/>
    <col min="10000" max="10000" width="2.21875" style="22" customWidth="1"/>
    <col min="10001" max="10001" width="12" style="22" customWidth="1"/>
    <col min="10002" max="10002" width="1.44140625" style="22" customWidth="1"/>
    <col min="10003" max="10003" width="9.44140625" style="22" customWidth="1"/>
    <col min="10004" max="10004" width="1.44140625" style="22" customWidth="1"/>
    <col min="10005" max="10005" width="9.6640625" style="22" customWidth="1"/>
    <col min="10006" max="10006" width="1.44140625" style="22" customWidth="1"/>
    <col min="10007" max="10007" width="13.77734375" style="22" customWidth="1"/>
    <col min="10008" max="10008" width="1.44140625" style="22" customWidth="1"/>
    <col min="10009" max="10009" width="13.109375" style="22" customWidth="1"/>
    <col min="10010" max="10011" width="1.44140625" style="22" customWidth="1"/>
    <col min="10012" max="10012" width="13.109375" style="22" customWidth="1"/>
    <col min="10013" max="10013" width="2.21875" style="22" customWidth="1"/>
    <col min="10014" max="10014" width="11.5546875" style="22"/>
    <col min="10015" max="10015" width="3" style="22" customWidth="1"/>
    <col min="10016" max="10016" width="13.109375" style="22" customWidth="1"/>
    <col min="10017" max="10017" width="2.21875" style="22" customWidth="1"/>
    <col min="10018" max="10018" width="11.5546875" style="22"/>
    <col min="10019" max="10019" width="3" style="22" customWidth="1"/>
    <col min="10020" max="10020" width="13.109375" style="22" customWidth="1"/>
    <col min="10021" max="10021" width="2.21875" style="22" customWidth="1"/>
    <col min="10022" max="10022" width="11.5546875" style="22"/>
    <col min="10023" max="10023" width="3" style="22" customWidth="1"/>
    <col min="10024" max="10024" width="13.109375" style="22" customWidth="1"/>
    <col min="10025" max="10025" width="3" style="22" customWidth="1"/>
    <col min="10026" max="10026" width="13.109375" style="22" customWidth="1"/>
    <col min="10027" max="10027" width="2.21875" style="22" customWidth="1"/>
    <col min="10028" max="10028" width="13.109375" style="22" customWidth="1"/>
    <col min="10029" max="10029" width="3" style="22" customWidth="1"/>
    <col min="10030" max="10030" width="5.33203125" style="22" customWidth="1"/>
    <col min="10031" max="10031" width="18" style="22" customWidth="1"/>
    <col min="10032" max="10032" width="7.6640625" style="22" customWidth="1"/>
    <col min="10033" max="10033" width="1.44140625" style="22" customWidth="1"/>
    <col min="10034" max="10034" width="11.5546875" style="22"/>
    <col min="10035" max="10035" width="1.44140625" style="22" customWidth="1"/>
    <col min="10036" max="10036" width="11.5546875" style="22"/>
    <col min="10037" max="10037" width="1.44140625" style="22" customWidth="1"/>
    <col min="10038" max="10240" width="11.5546875" style="22"/>
    <col min="10241" max="10241" width="4.5546875" style="22" customWidth="1"/>
    <col min="10242" max="10242" width="1.44140625" style="22" customWidth="1"/>
    <col min="10243" max="10243" width="17.77734375" style="22" customWidth="1"/>
    <col min="10244" max="10244" width="1.44140625" style="22" customWidth="1"/>
    <col min="10245" max="10245" width="12.33203125" style="22" customWidth="1"/>
    <col min="10246" max="10246" width="1.44140625" style="22" customWidth="1"/>
    <col min="10247" max="10247" width="9.44140625" style="22" customWidth="1"/>
    <col min="10248" max="10248" width="1.44140625" style="22" customWidth="1"/>
    <col min="10249" max="10249" width="9.6640625" style="22" customWidth="1"/>
    <col min="10250" max="10250" width="2.21875" style="22" customWidth="1"/>
    <col min="10251" max="10251" width="13.21875" style="22" customWidth="1"/>
    <col min="10252" max="10252" width="1.44140625" style="22" customWidth="1"/>
    <col min="10253" max="10253" width="9.6640625" style="22" customWidth="1"/>
    <col min="10254" max="10254" width="1.44140625" style="22" customWidth="1"/>
    <col min="10255" max="10255" width="8.44140625" style="22" customWidth="1"/>
    <col min="10256" max="10256" width="2.21875" style="22" customWidth="1"/>
    <col min="10257" max="10257" width="12" style="22" customWidth="1"/>
    <col min="10258" max="10258" width="1.44140625" style="22" customWidth="1"/>
    <col min="10259" max="10259" width="9.44140625" style="22" customWidth="1"/>
    <col min="10260" max="10260" width="1.44140625" style="22" customWidth="1"/>
    <col min="10261" max="10261" width="9.6640625" style="22" customWidth="1"/>
    <col min="10262" max="10262" width="1.44140625" style="22" customWidth="1"/>
    <col min="10263" max="10263" width="13.77734375" style="22" customWidth="1"/>
    <col min="10264" max="10264" width="1.44140625" style="22" customWidth="1"/>
    <col min="10265" max="10265" width="13.109375" style="22" customWidth="1"/>
    <col min="10266" max="10267" width="1.44140625" style="22" customWidth="1"/>
    <col min="10268" max="10268" width="13.109375" style="22" customWidth="1"/>
    <col min="10269" max="10269" width="2.21875" style="22" customWidth="1"/>
    <col min="10270" max="10270" width="11.5546875" style="22"/>
    <col min="10271" max="10271" width="3" style="22" customWidth="1"/>
    <col min="10272" max="10272" width="13.109375" style="22" customWidth="1"/>
    <col min="10273" max="10273" width="2.21875" style="22" customWidth="1"/>
    <col min="10274" max="10274" width="11.5546875" style="22"/>
    <col min="10275" max="10275" width="3" style="22" customWidth="1"/>
    <col min="10276" max="10276" width="13.109375" style="22" customWidth="1"/>
    <col min="10277" max="10277" width="2.21875" style="22" customWidth="1"/>
    <col min="10278" max="10278" width="11.5546875" style="22"/>
    <col min="10279" max="10279" width="3" style="22" customWidth="1"/>
    <col min="10280" max="10280" width="13.109375" style="22" customWidth="1"/>
    <col min="10281" max="10281" width="3" style="22" customWidth="1"/>
    <col min="10282" max="10282" width="13.109375" style="22" customWidth="1"/>
    <col min="10283" max="10283" width="2.21875" style="22" customWidth="1"/>
    <col min="10284" max="10284" width="13.109375" style="22" customWidth="1"/>
    <col min="10285" max="10285" width="3" style="22" customWidth="1"/>
    <col min="10286" max="10286" width="5.33203125" style="22" customWidth="1"/>
    <col min="10287" max="10287" width="18" style="22" customWidth="1"/>
    <col min="10288" max="10288" width="7.6640625" style="22" customWidth="1"/>
    <col min="10289" max="10289" width="1.44140625" style="22" customWidth="1"/>
    <col min="10290" max="10290" width="11.5546875" style="22"/>
    <col min="10291" max="10291" width="1.44140625" style="22" customWidth="1"/>
    <col min="10292" max="10292" width="11.5546875" style="22"/>
    <col min="10293" max="10293" width="1.44140625" style="22" customWidth="1"/>
    <col min="10294" max="10496" width="11.5546875" style="22"/>
    <col min="10497" max="10497" width="4.5546875" style="22" customWidth="1"/>
    <col min="10498" max="10498" width="1.44140625" style="22" customWidth="1"/>
    <col min="10499" max="10499" width="17.77734375" style="22" customWidth="1"/>
    <col min="10500" max="10500" width="1.44140625" style="22" customWidth="1"/>
    <col min="10501" max="10501" width="12.33203125" style="22" customWidth="1"/>
    <col min="10502" max="10502" width="1.44140625" style="22" customWidth="1"/>
    <col min="10503" max="10503" width="9.44140625" style="22" customWidth="1"/>
    <col min="10504" max="10504" width="1.44140625" style="22" customWidth="1"/>
    <col min="10505" max="10505" width="9.6640625" style="22" customWidth="1"/>
    <col min="10506" max="10506" width="2.21875" style="22" customWidth="1"/>
    <col min="10507" max="10507" width="13.21875" style="22" customWidth="1"/>
    <col min="10508" max="10508" width="1.44140625" style="22" customWidth="1"/>
    <col min="10509" max="10509" width="9.6640625" style="22" customWidth="1"/>
    <col min="10510" max="10510" width="1.44140625" style="22" customWidth="1"/>
    <col min="10511" max="10511" width="8.44140625" style="22" customWidth="1"/>
    <col min="10512" max="10512" width="2.21875" style="22" customWidth="1"/>
    <col min="10513" max="10513" width="12" style="22" customWidth="1"/>
    <col min="10514" max="10514" width="1.44140625" style="22" customWidth="1"/>
    <col min="10515" max="10515" width="9.44140625" style="22" customWidth="1"/>
    <col min="10516" max="10516" width="1.44140625" style="22" customWidth="1"/>
    <col min="10517" max="10517" width="9.6640625" style="22" customWidth="1"/>
    <col min="10518" max="10518" width="1.44140625" style="22" customWidth="1"/>
    <col min="10519" max="10519" width="13.77734375" style="22" customWidth="1"/>
    <col min="10520" max="10520" width="1.44140625" style="22" customWidth="1"/>
    <col min="10521" max="10521" width="13.109375" style="22" customWidth="1"/>
    <col min="10522" max="10523" width="1.44140625" style="22" customWidth="1"/>
    <col min="10524" max="10524" width="13.109375" style="22" customWidth="1"/>
    <col min="10525" max="10525" width="2.21875" style="22" customWidth="1"/>
    <col min="10526" max="10526" width="11.5546875" style="22"/>
    <col min="10527" max="10527" width="3" style="22" customWidth="1"/>
    <col min="10528" max="10528" width="13.109375" style="22" customWidth="1"/>
    <col min="10529" max="10529" width="2.21875" style="22" customWidth="1"/>
    <col min="10530" max="10530" width="11.5546875" style="22"/>
    <col min="10531" max="10531" width="3" style="22" customWidth="1"/>
    <col min="10532" max="10532" width="13.109375" style="22" customWidth="1"/>
    <col min="10533" max="10533" width="2.21875" style="22" customWidth="1"/>
    <col min="10534" max="10534" width="11.5546875" style="22"/>
    <col min="10535" max="10535" width="3" style="22" customWidth="1"/>
    <col min="10536" max="10536" width="13.109375" style="22" customWidth="1"/>
    <col min="10537" max="10537" width="3" style="22" customWidth="1"/>
    <col min="10538" max="10538" width="13.109375" style="22" customWidth="1"/>
    <col min="10539" max="10539" width="2.21875" style="22" customWidth="1"/>
    <col min="10540" max="10540" width="13.109375" style="22" customWidth="1"/>
    <col min="10541" max="10541" width="3" style="22" customWidth="1"/>
    <col min="10542" max="10542" width="5.33203125" style="22" customWidth="1"/>
    <col min="10543" max="10543" width="18" style="22" customWidth="1"/>
    <col min="10544" max="10544" width="7.6640625" style="22" customWidth="1"/>
    <col min="10545" max="10545" width="1.44140625" style="22" customWidth="1"/>
    <col min="10546" max="10546" width="11.5546875" style="22"/>
    <col min="10547" max="10547" width="1.44140625" style="22" customWidth="1"/>
    <col min="10548" max="10548" width="11.5546875" style="22"/>
    <col min="10549" max="10549" width="1.44140625" style="22" customWidth="1"/>
    <col min="10550" max="10752" width="11.5546875" style="22"/>
    <col min="10753" max="10753" width="4.5546875" style="22" customWidth="1"/>
    <col min="10754" max="10754" width="1.44140625" style="22" customWidth="1"/>
    <col min="10755" max="10755" width="17.77734375" style="22" customWidth="1"/>
    <col min="10756" max="10756" width="1.44140625" style="22" customWidth="1"/>
    <col min="10757" max="10757" width="12.33203125" style="22" customWidth="1"/>
    <col min="10758" max="10758" width="1.44140625" style="22" customWidth="1"/>
    <col min="10759" max="10759" width="9.44140625" style="22" customWidth="1"/>
    <col min="10760" max="10760" width="1.44140625" style="22" customWidth="1"/>
    <col min="10761" max="10761" width="9.6640625" style="22" customWidth="1"/>
    <col min="10762" max="10762" width="2.21875" style="22" customWidth="1"/>
    <col min="10763" max="10763" width="13.21875" style="22" customWidth="1"/>
    <col min="10764" max="10764" width="1.44140625" style="22" customWidth="1"/>
    <col min="10765" max="10765" width="9.6640625" style="22" customWidth="1"/>
    <col min="10766" max="10766" width="1.44140625" style="22" customWidth="1"/>
    <col min="10767" max="10767" width="8.44140625" style="22" customWidth="1"/>
    <col min="10768" max="10768" width="2.21875" style="22" customWidth="1"/>
    <col min="10769" max="10769" width="12" style="22" customWidth="1"/>
    <col min="10770" max="10770" width="1.44140625" style="22" customWidth="1"/>
    <col min="10771" max="10771" width="9.44140625" style="22" customWidth="1"/>
    <col min="10772" max="10772" width="1.44140625" style="22" customWidth="1"/>
    <col min="10773" max="10773" width="9.6640625" style="22" customWidth="1"/>
    <col min="10774" max="10774" width="1.44140625" style="22" customWidth="1"/>
    <col min="10775" max="10775" width="13.77734375" style="22" customWidth="1"/>
    <col min="10776" max="10776" width="1.44140625" style="22" customWidth="1"/>
    <col min="10777" max="10777" width="13.109375" style="22" customWidth="1"/>
    <col min="10778" max="10779" width="1.44140625" style="22" customWidth="1"/>
    <col min="10780" max="10780" width="13.109375" style="22" customWidth="1"/>
    <col min="10781" max="10781" width="2.21875" style="22" customWidth="1"/>
    <col min="10782" max="10782" width="11.5546875" style="22"/>
    <col min="10783" max="10783" width="3" style="22" customWidth="1"/>
    <col min="10784" max="10784" width="13.109375" style="22" customWidth="1"/>
    <col min="10785" max="10785" width="2.21875" style="22" customWidth="1"/>
    <col min="10786" max="10786" width="11.5546875" style="22"/>
    <col min="10787" max="10787" width="3" style="22" customWidth="1"/>
    <col min="10788" max="10788" width="13.109375" style="22" customWidth="1"/>
    <col min="10789" max="10789" width="2.21875" style="22" customWidth="1"/>
    <col min="10790" max="10790" width="11.5546875" style="22"/>
    <col min="10791" max="10791" width="3" style="22" customWidth="1"/>
    <col min="10792" max="10792" width="13.109375" style="22" customWidth="1"/>
    <col min="10793" max="10793" width="3" style="22" customWidth="1"/>
    <col min="10794" max="10794" width="13.109375" style="22" customWidth="1"/>
    <col min="10795" max="10795" width="2.21875" style="22" customWidth="1"/>
    <col min="10796" max="10796" width="13.109375" style="22" customWidth="1"/>
    <col min="10797" max="10797" width="3" style="22" customWidth="1"/>
    <col min="10798" max="10798" width="5.33203125" style="22" customWidth="1"/>
    <col min="10799" max="10799" width="18" style="22" customWidth="1"/>
    <col min="10800" max="10800" width="7.6640625" style="22" customWidth="1"/>
    <col min="10801" max="10801" width="1.44140625" style="22" customWidth="1"/>
    <col min="10802" max="10802" width="11.5546875" style="22"/>
    <col min="10803" max="10803" width="1.44140625" style="22" customWidth="1"/>
    <col min="10804" max="10804" width="11.5546875" style="22"/>
    <col min="10805" max="10805" width="1.44140625" style="22" customWidth="1"/>
    <col min="10806" max="11008" width="11.5546875" style="22"/>
    <col min="11009" max="11009" width="4.5546875" style="22" customWidth="1"/>
    <col min="11010" max="11010" width="1.44140625" style="22" customWidth="1"/>
    <col min="11011" max="11011" width="17.77734375" style="22" customWidth="1"/>
    <col min="11012" max="11012" width="1.44140625" style="22" customWidth="1"/>
    <col min="11013" max="11013" width="12.33203125" style="22" customWidth="1"/>
    <col min="11014" max="11014" width="1.44140625" style="22" customWidth="1"/>
    <col min="11015" max="11015" width="9.44140625" style="22" customWidth="1"/>
    <col min="11016" max="11016" width="1.44140625" style="22" customWidth="1"/>
    <col min="11017" max="11017" width="9.6640625" style="22" customWidth="1"/>
    <col min="11018" max="11018" width="2.21875" style="22" customWidth="1"/>
    <col min="11019" max="11019" width="13.21875" style="22" customWidth="1"/>
    <col min="11020" max="11020" width="1.44140625" style="22" customWidth="1"/>
    <col min="11021" max="11021" width="9.6640625" style="22" customWidth="1"/>
    <col min="11022" max="11022" width="1.44140625" style="22" customWidth="1"/>
    <col min="11023" max="11023" width="8.44140625" style="22" customWidth="1"/>
    <col min="11024" max="11024" width="2.21875" style="22" customWidth="1"/>
    <col min="11025" max="11025" width="12" style="22" customWidth="1"/>
    <col min="11026" max="11026" width="1.44140625" style="22" customWidth="1"/>
    <col min="11027" max="11027" width="9.44140625" style="22" customWidth="1"/>
    <col min="11028" max="11028" width="1.44140625" style="22" customWidth="1"/>
    <col min="11029" max="11029" width="9.6640625" style="22" customWidth="1"/>
    <col min="11030" max="11030" width="1.44140625" style="22" customWidth="1"/>
    <col min="11031" max="11031" width="13.77734375" style="22" customWidth="1"/>
    <col min="11032" max="11032" width="1.44140625" style="22" customWidth="1"/>
    <col min="11033" max="11033" width="13.109375" style="22" customWidth="1"/>
    <col min="11034" max="11035" width="1.44140625" style="22" customWidth="1"/>
    <col min="11036" max="11036" width="13.109375" style="22" customWidth="1"/>
    <col min="11037" max="11037" width="2.21875" style="22" customWidth="1"/>
    <col min="11038" max="11038" width="11.5546875" style="22"/>
    <col min="11039" max="11039" width="3" style="22" customWidth="1"/>
    <col min="11040" max="11040" width="13.109375" style="22" customWidth="1"/>
    <col min="11041" max="11041" width="2.21875" style="22" customWidth="1"/>
    <col min="11042" max="11042" width="11.5546875" style="22"/>
    <col min="11043" max="11043" width="3" style="22" customWidth="1"/>
    <col min="11044" max="11044" width="13.109375" style="22" customWidth="1"/>
    <col min="11045" max="11045" width="2.21875" style="22" customWidth="1"/>
    <col min="11046" max="11046" width="11.5546875" style="22"/>
    <col min="11047" max="11047" width="3" style="22" customWidth="1"/>
    <col min="11048" max="11048" width="13.109375" style="22" customWidth="1"/>
    <col min="11049" max="11049" width="3" style="22" customWidth="1"/>
    <col min="11050" max="11050" width="13.109375" style="22" customWidth="1"/>
    <col min="11051" max="11051" width="2.21875" style="22" customWidth="1"/>
    <col min="11052" max="11052" width="13.109375" style="22" customWidth="1"/>
    <col min="11053" max="11053" width="3" style="22" customWidth="1"/>
    <col min="11054" max="11054" width="5.33203125" style="22" customWidth="1"/>
    <col min="11055" max="11055" width="18" style="22" customWidth="1"/>
    <col min="11056" max="11056" width="7.6640625" style="22" customWidth="1"/>
    <col min="11057" max="11057" width="1.44140625" style="22" customWidth="1"/>
    <col min="11058" max="11058" width="11.5546875" style="22"/>
    <col min="11059" max="11059" width="1.44140625" style="22" customWidth="1"/>
    <col min="11060" max="11060" width="11.5546875" style="22"/>
    <col min="11061" max="11061" width="1.44140625" style="22" customWidth="1"/>
    <col min="11062" max="11264" width="11.5546875" style="22"/>
    <col min="11265" max="11265" width="4.5546875" style="22" customWidth="1"/>
    <col min="11266" max="11266" width="1.44140625" style="22" customWidth="1"/>
    <col min="11267" max="11267" width="17.77734375" style="22" customWidth="1"/>
    <col min="11268" max="11268" width="1.44140625" style="22" customWidth="1"/>
    <col min="11269" max="11269" width="12.33203125" style="22" customWidth="1"/>
    <col min="11270" max="11270" width="1.44140625" style="22" customWidth="1"/>
    <col min="11271" max="11271" width="9.44140625" style="22" customWidth="1"/>
    <col min="11272" max="11272" width="1.44140625" style="22" customWidth="1"/>
    <col min="11273" max="11273" width="9.6640625" style="22" customWidth="1"/>
    <col min="11274" max="11274" width="2.21875" style="22" customWidth="1"/>
    <col min="11275" max="11275" width="13.21875" style="22" customWidth="1"/>
    <col min="11276" max="11276" width="1.44140625" style="22" customWidth="1"/>
    <col min="11277" max="11277" width="9.6640625" style="22" customWidth="1"/>
    <col min="11278" max="11278" width="1.44140625" style="22" customWidth="1"/>
    <col min="11279" max="11279" width="8.44140625" style="22" customWidth="1"/>
    <col min="11280" max="11280" width="2.21875" style="22" customWidth="1"/>
    <col min="11281" max="11281" width="12" style="22" customWidth="1"/>
    <col min="11282" max="11282" width="1.44140625" style="22" customWidth="1"/>
    <col min="11283" max="11283" width="9.44140625" style="22" customWidth="1"/>
    <col min="11284" max="11284" width="1.44140625" style="22" customWidth="1"/>
    <col min="11285" max="11285" width="9.6640625" style="22" customWidth="1"/>
    <col min="11286" max="11286" width="1.44140625" style="22" customWidth="1"/>
    <col min="11287" max="11287" width="13.77734375" style="22" customWidth="1"/>
    <col min="11288" max="11288" width="1.44140625" style="22" customWidth="1"/>
    <col min="11289" max="11289" width="13.109375" style="22" customWidth="1"/>
    <col min="11290" max="11291" width="1.44140625" style="22" customWidth="1"/>
    <col min="11292" max="11292" width="13.109375" style="22" customWidth="1"/>
    <col min="11293" max="11293" width="2.21875" style="22" customWidth="1"/>
    <col min="11294" max="11294" width="11.5546875" style="22"/>
    <col min="11295" max="11295" width="3" style="22" customWidth="1"/>
    <col min="11296" max="11296" width="13.109375" style="22" customWidth="1"/>
    <col min="11297" max="11297" width="2.21875" style="22" customWidth="1"/>
    <col min="11298" max="11298" width="11.5546875" style="22"/>
    <col min="11299" max="11299" width="3" style="22" customWidth="1"/>
    <col min="11300" max="11300" width="13.109375" style="22" customWidth="1"/>
    <col min="11301" max="11301" width="2.21875" style="22" customWidth="1"/>
    <col min="11302" max="11302" width="11.5546875" style="22"/>
    <col min="11303" max="11303" width="3" style="22" customWidth="1"/>
    <col min="11304" max="11304" width="13.109375" style="22" customWidth="1"/>
    <col min="11305" max="11305" width="3" style="22" customWidth="1"/>
    <col min="11306" max="11306" width="13.109375" style="22" customWidth="1"/>
    <col min="11307" max="11307" width="2.21875" style="22" customWidth="1"/>
    <col min="11308" max="11308" width="13.109375" style="22" customWidth="1"/>
    <col min="11309" max="11309" width="3" style="22" customWidth="1"/>
    <col min="11310" max="11310" width="5.33203125" style="22" customWidth="1"/>
    <col min="11311" max="11311" width="18" style="22" customWidth="1"/>
    <col min="11312" max="11312" width="7.6640625" style="22" customWidth="1"/>
    <col min="11313" max="11313" width="1.44140625" style="22" customWidth="1"/>
    <col min="11314" max="11314" width="11.5546875" style="22"/>
    <col min="11315" max="11315" width="1.44140625" style="22" customWidth="1"/>
    <col min="11316" max="11316" width="11.5546875" style="22"/>
    <col min="11317" max="11317" width="1.44140625" style="22" customWidth="1"/>
    <col min="11318" max="11520" width="11.5546875" style="22"/>
    <col min="11521" max="11521" width="4.5546875" style="22" customWidth="1"/>
    <col min="11522" max="11522" width="1.44140625" style="22" customWidth="1"/>
    <col min="11523" max="11523" width="17.77734375" style="22" customWidth="1"/>
    <col min="11524" max="11524" width="1.44140625" style="22" customWidth="1"/>
    <col min="11525" max="11525" width="12.33203125" style="22" customWidth="1"/>
    <col min="11526" max="11526" width="1.44140625" style="22" customWidth="1"/>
    <col min="11527" max="11527" width="9.44140625" style="22" customWidth="1"/>
    <col min="11528" max="11528" width="1.44140625" style="22" customWidth="1"/>
    <col min="11529" max="11529" width="9.6640625" style="22" customWidth="1"/>
    <col min="11530" max="11530" width="2.21875" style="22" customWidth="1"/>
    <col min="11531" max="11531" width="13.21875" style="22" customWidth="1"/>
    <col min="11532" max="11532" width="1.44140625" style="22" customWidth="1"/>
    <col min="11533" max="11533" width="9.6640625" style="22" customWidth="1"/>
    <col min="11534" max="11534" width="1.44140625" style="22" customWidth="1"/>
    <col min="11535" max="11535" width="8.44140625" style="22" customWidth="1"/>
    <col min="11536" max="11536" width="2.21875" style="22" customWidth="1"/>
    <col min="11537" max="11537" width="12" style="22" customWidth="1"/>
    <col min="11538" max="11538" width="1.44140625" style="22" customWidth="1"/>
    <col min="11539" max="11539" width="9.44140625" style="22" customWidth="1"/>
    <col min="11540" max="11540" width="1.44140625" style="22" customWidth="1"/>
    <col min="11541" max="11541" width="9.6640625" style="22" customWidth="1"/>
    <col min="11542" max="11542" width="1.44140625" style="22" customWidth="1"/>
    <col min="11543" max="11543" width="13.77734375" style="22" customWidth="1"/>
    <col min="11544" max="11544" width="1.44140625" style="22" customWidth="1"/>
    <col min="11545" max="11545" width="13.109375" style="22" customWidth="1"/>
    <col min="11546" max="11547" width="1.44140625" style="22" customWidth="1"/>
    <col min="11548" max="11548" width="13.109375" style="22" customWidth="1"/>
    <col min="11549" max="11549" width="2.21875" style="22" customWidth="1"/>
    <col min="11550" max="11550" width="11.5546875" style="22"/>
    <col min="11551" max="11551" width="3" style="22" customWidth="1"/>
    <col min="11552" max="11552" width="13.109375" style="22" customWidth="1"/>
    <col min="11553" max="11553" width="2.21875" style="22" customWidth="1"/>
    <col min="11554" max="11554" width="11.5546875" style="22"/>
    <col min="11555" max="11555" width="3" style="22" customWidth="1"/>
    <col min="11556" max="11556" width="13.109375" style="22" customWidth="1"/>
    <col min="11557" max="11557" width="2.21875" style="22" customWidth="1"/>
    <col min="11558" max="11558" width="11.5546875" style="22"/>
    <col min="11559" max="11559" width="3" style="22" customWidth="1"/>
    <col min="11560" max="11560" width="13.109375" style="22" customWidth="1"/>
    <col min="11561" max="11561" width="3" style="22" customWidth="1"/>
    <col min="11562" max="11562" width="13.109375" style="22" customWidth="1"/>
    <col min="11563" max="11563" width="2.21875" style="22" customWidth="1"/>
    <col min="11564" max="11564" width="13.109375" style="22" customWidth="1"/>
    <col min="11565" max="11565" width="3" style="22" customWidth="1"/>
    <col min="11566" max="11566" width="5.33203125" style="22" customWidth="1"/>
    <col min="11567" max="11567" width="18" style="22" customWidth="1"/>
    <col min="11568" max="11568" width="7.6640625" style="22" customWidth="1"/>
    <col min="11569" max="11569" width="1.44140625" style="22" customWidth="1"/>
    <col min="11570" max="11570" width="11.5546875" style="22"/>
    <col min="11571" max="11571" width="1.44140625" style="22" customWidth="1"/>
    <col min="11572" max="11572" width="11.5546875" style="22"/>
    <col min="11573" max="11573" width="1.44140625" style="22" customWidth="1"/>
    <col min="11574" max="11776" width="11.5546875" style="22"/>
    <col min="11777" max="11777" width="4.5546875" style="22" customWidth="1"/>
    <col min="11778" max="11778" width="1.44140625" style="22" customWidth="1"/>
    <col min="11779" max="11779" width="17.77734375" style="22" customWidth="1"/>
    <col min="11780" max="11780" width="1.44140625" style="22" customWidth="1"/>
    <col min="11781" max="11781" width="12.33203125" style="22" customWidth="1"/>
    <col min="11782" max="11782" width="1.44140625" style="22" customWidth="1"/>
    <col min="11783" max="11783" width="9.44140625" style="22" customWidth="1"/>
    <col min="11784" max="11784" width="1.44140625" style="22" customWidth="1"/>
    <col min="11785" max="11785" width="9.6640625" style="22" customWidth="1"/>
    <col min="11786" max="11786" width="2.21875" style="22" customWidth="1"/>
    <col min="11787" max="11787" width="13.21875" style="22" customWidth="1"/>
    <col min="11788" max="11788" width="1.44140625" style="22" customWidth="1"/>
    <col min="11789" max="11789" width="9.6640625" style="22" customWidth="1"/>
    <col min="11790" max="11790" width="1.44140625" style="22" customWidth="1"/>
    <col min="11791" max="11791" width="8.44140625" style="22" customWidth="1"/>
    <col min="11792" max="11792" width="2.21875" style="22" customWidth="1"/>
    <col min="11793" max="11793" width="12" style="22" customWidth="1"/>
    <col min="11794" max="11794" width="1.44140625" style="22" customWidth="1"/>
    <col min="11795" max="11795" width="9.44140625" style="22" customWidth="1"/>
    <col min="11796" max="11796" width="1.44140625" style="22" customWidth="1"/>
    <col min="11797" max="11797" width="9.6640625" style="22" customWidth="1"/>
    <col min="11798" max="11798" width="1.44140625" style="22" customWidth="1"/>
    <col min="11799" max="11799" width="13.77734375" style="22" customWidth="1"/>
    <col min="11800" max="11800" width="1.44140625" style="22" customWidth="1"/>
    <col min="11801" max="11801" width="13.109375" style="22" customWidth="1"/>
    <col min="11802" max="11803" width="1.44140625" style="22" customWidth="1"/>
    <col min="11804" max="11804" width="13.109375" style="22" customWidth="1"/>
    <col min="11805" max="11805" width="2.21875" style="22" customWidth="1"/>
    <col min="11806" max="11806" width="11.5546875" style="22"/>
    <col min="11807" max="11807" width="3" style="22" customWidth="1"/>
    <col min="11808" max="11808" width="13.109375" style="22" customWidth="1"/>
    <col min="11809" max="11809" width="2.21875" style="22" customWidth="1"/>
    <col min="11810" max="11810" width="11.5546875" style="22"/>
    <col min="11811" max="11811" width="3" style="22" customWidth="1"/>
    <col min="11812" max="11812" width="13.109375" style="22" customWidth="1"/>
    <col min="11813" max="11813" width="2.21875" style="22" customWidth="1"/>
    <col min="11814" max="11814" width="11.5546875" style="22"/>
    <col min="11815" max="11815" width="3" style="22" customWidth="1"/>
    <col min="11816" max="11816" width="13.109375" style="22" customWidth="1"/>
    <col min="11817" max="11817" width="3" style="22" customWidth="1"/>
    <col min="11818" max="11818" width="13.109375" style="22" customWidth="1"/>
    <col min="11819" max="11819" width="2.21875" style="22" customWidth="1"/>
    <col min="11820" max="11820" width="13.109375" style="22" customWidth="1"/>
    <col min="11821" max="11821" width="3" style="22" customWidth="1"/>
    <col min="11822" max="11822" width="5.33203125" style="22" customWidth="1"/>
    <col min="11823" max="11823" width="18" style="22" customWidth="1"/>
    <col min="11824" max="11824" width="7.6640625" style="22" customWidth="1"/>
    <col min="11825" max="11825" width="1.44140625" style="22" customWidth="1"/>
    <col min="11826" max="11826" width="11.5546875" style="22"/>
    <col min="11827" max="11827" width="1.44140625" style="22" customWidth="1"/>
    <col min="11828" max="11828" width="11.5546875" style="22"/>
    <col min="11829" max="11829" width="1.44140625" style="22" customWidth="1"/>
    <col min="11830" max="12032" width="11.5546875" style="22"/>
    <col min="12033" max="12033" width="4.5546875" style="22" customWidth="1"/>
    <col min="12034" max="12034" width="1.44140625" style="22" customWidth="1"/>
    <col min="12035" max="12035" width="17.77734375" style="22" customWidth="1"/>
    <col min="12036" max="12036" width="1.44140625" style="22" customWidth="1"/>
    <col min="12037" max="12037" width="12.33203125" style="22" customWidth="1"/>
    <col min="12038" max="12038" width="1.44140625" style="22" customWidth="1"/>
    <col min="12039" max="12039" width="9.44140625" style="22" customWidth="1"/>
    <col min="12040" max="12040" width="1.44140625" style="22" customWidth="1"/>
    <col min="12041" max="12041" width="9.6640625" style="22" customWidth="1"/>
    <col min="12042" max="12042" width="2.21875" style="22" customWidth="1"/>
    <col min="12043" max="12043" width="13.21875" style="22" customWidth="1"/>
    <col min="12044" max="12044" width="1.44140625" style="22" customWidth="1"/>
    <col min="12045" max="12045" width="9.6640625" style="22" customWidth="1"/>
    <col min="12046" max="12046" width="1.44140625" style="22" customWidth="1"/>
    <col min="12047" max="12047" width="8.44140625" style="22" customWidth="1"/>
    <col min="12048" max="12048" width="2.21875" style="22" customWidth="1"/>
    <col min="12049" max="12049" width="12" style="22" customWidth="1"/>
    <col min="12050" max="12050" width="1.44140625" style="22" customWidth="1"/>
    <col min="12051" max="12051" width="9.44140625" style="22" customWidth="1"/>
    <col min="12052" max="12052" width="1.44140625" style="22" customWidth="1"/>
    <col min="12053" max="12053" width="9.6640625" style="22" customWidth="1"/>
    <col min="12054" max="12054" width="1.44140625" style="22" customWidth="1"/>
    <col min="12055" max="12055" width="13.77734375" style="22" customWidth="1"/>
    <col min="12056" max="12056" width="1.44140625" style="22" customWidth="1"/>
    <col min="12057" max="12057" width="13.109375" style="22" customWidth="1"/>
    <col min="12058" max="12059" width="1.44140625" style="22" customWidth="1"/>
    <col min="12060" max="12060" width="13.109375" style="22" customWidth="1"/>
    <col min="12061" max="12061" width="2.21875" style="22" customWidth="1"/>
    <col min="12062" max="12062" width="11.5546875" style="22"/>
    <col min="12063" max="12063" width="3" style="22" customWidth="1"/>
    <col min="12064" max="12064" width="13.109375" style="22" customWidth="1"/>
    <col min="12065" max="12065" width="2.21875" style="22" customWidth="1"/>
    <col min="12066" max="12066" width="11.5546875" style="22"/>
    <col min="12067" max="12067" width="3" style="22" customWidth="1"/>
    <col min="12068" max="12068" width="13.109375" style="22" customWidth="1"/>
    <col min="12069" max="12069" width="2.21875" style="22" customWidth="1"/>
    <col min="12070" max="12070" width="11.5546875" style="22"/>
    <col min="12071" max="12071" width="3" style="22" customWidth="1"/>
    <col min="12072" max="12072" width="13.109375" style="22" customWidth="1"/>
    <col min="12073" max="12073" width="3" style="22" customWidth="1"/>
    <col min="12074" max="12074" width="13.109375" style="22" customWidth="1"/>
    <col min="12075" max="12075" width="2.21875" style="22" customWidth="1"/>
    <col min="12076" max="12076" width="13.109375" style="22" customWidth="1"/>
    <col min="12077" max="12077" width="3" style="22" customWidth="1"/>
    <col min="12078" max="12078" width="5.33203125" style="22" customWidth="1"/>
    <col min="12079" max="12079" width="18" style="22" customWidth="1"/>
    <col min="12080" max="12080" width="7.6640625" style="22" customWidth="1"/>
    <col min="12081" max="12081" width="1.44140625" style="22" customWidth="1"/>
    <col min="12082" max="12082" width="11.5546875" style="22"/>
    <col min="12083" max="12083" width="1.44140625" style="22" customWidth="1"/>
    <col min="12084" max="12084" width="11.5546875" style="22"/>
    <col min="12085" max="12085" width="1.44140625" style="22" customWidth="1"/>
    <col min="12086" max="12288" width="11.5546875" style="22"/>
    <col min="12289" max="12289" width="4.5546875" style="22" customWidth="1"/>
    <col min="12290" max="12290" width="1.44140625" style="22" customWidth="1"/>
    <col min="12291" max="12291" width="17.77734375" style="22" customWidth="1"/>
    <col min="12292" max="12292" width="1.44140625" style="22" customWidth="1"/>
    <col min="12293" max="12293" width="12.33203125" style="22" customWidth="1"/>
    <col min="12294" max="12294" width="1.44140625" style="22" customWidth="1"/>
    <col min="12295" max="12295" width="9.44140625" style="22" customWidth="1"/>
    <col min="12296" max="12296" width="1.44140625" style="22" customWidth="1"/>
    <col min="12297" max="12297" width="9.6640625" style="22" customWidth="1"/>
    <col min="12298" max="12298" width="2.21875" style="22" customWidth="1"/>
    <col min="12299" max="12299" width="13.21875" style="22" customWidth="1"/>
    <col min="12300" max="12300" width="1.44140625" style="22" customWidth="1"/>
    <col min="12301" max="12301" width="9.6640625" style="22" customWidth="1"/>
    <col min="12302" max="12302" width="1.44140625" style="22" customWidth="1"/>
    <col min="12303" max="12303" width="8.44140625" style="22" customWidth="1"/>
    <col min="12304" max="12304" width="2.21875" style="22" customWidth="1"/>
    <col min="12305" max="12305" width="12" style="22" customWidth="1"/>
    <col min="12306" max="12306" width="1.44140625" style="22" customWidth="1"/>
    <col min="12307" max="12307" width="9.44140625" style="22" customWidth="1"/>
    <col min="12308" max="12308" width="1.44140625" style="22" customWidth="1"/>
    <col min="12309" max="12309" width="9.6640625" style="22" customWidth="1"/>
    <col min="12310" max="12310" width="1.44140625" style="22" customWidth="1"/>
    <col min="12311" max="12311" width="13.77734375" style="22" customWidth="1"/>
    <col min="12312" max="12312" width="1.44140625" style="22" customWidth="1"/>
    <col min="12313" max="12313" width="13.109375" style="22" customWidth="1"/>
    <col min="12314" max="12315" width="1.44140625" style="22" customWidth="1"/>
    <col min="12316" max="12316" width="13.109375" style="22" customWidth="1"/>
    <col min="12317" max="12317" width="2.21875" style="22" customWidth="1"/>
    <col min="12318" max="12318" width="11.5546875" style="22"/>
    <col min="12319" max="12319" width="3" style="22" customWidth="1"/>
    <col min="12320" max="12320" width="13.109375" style="22" customWidth="1"/>
    <col min="12321" max="12321" width="2.21875" style="22" customWidth="1"/>
    <col min="12322" max="12322" width="11.5546875" style="22"/>
    <col min="12323" max="12323" width="3" style="22" customWidth="1"/>
    <col min="12324" max="12324" width="13.109375" style="22" customWidth="1"/>
    <col min="12325" max="12325" width="2.21875" style="22" customWidth="1"/>
    <col min="12326" max="12326" width="11.5546875" style="22"/>
    <col min="12327" max="12327" width="3" style="22" customWidth="1"/>
    <col min="12328" max="12328" width="13.109375" style="22" customWidth="1"/>
    <col min="12329" max="12329" width="3" style="22" customWidth="1"/>
    <col min="12330" max="12330" width="13.109375" style="22" customWidth="1"/>
    <col min="12331" max="12331" width="2.21875" style="22" customWidth="1"/>
    <col min="12332" max="12332" width="13.109375" style="22" customWidth="1"/>
    <col min="12333" max="12333" width="3" style="22" customWidth="1"/>
    <col min="12334" max="12334" width="5.33203125" style="22" customWidth="1"/>
    <col min="12335" max="12335" width="18" style="22" customWidth="1"/>
    <col min="12336" max="12336" width="7.6640625" style="22" customWidth="1"/>
    <col min="12337" max="12337" width="1.44140625" style="22" customWidth="1"/>
    <col min="12338" max="12338" width="11.5546875" style="22"/>
    <col min="12339" max="12339" width="1.44140625" style="22" customWidth="1"/>
    <col min="12340" max="12340" width="11.5546875" style="22"/>
    <col min="12341" max="12341" width="1.44140625" style="22" customWidth="1"/>
    <col min="12342" max="12544" width="11.5546875" style="22"/>
    <col min="12545" max="12545" width="4.5546875" style="22" customWidth="1"/>
    <col min="12546" max="12546" width="1.44140625" style="22" customWidth="1"/>
    <col min="12547" max="12547" width="17.77734375" style="22" customWidth="1"/>
    <col min="12548" max="12548" width="1.44140625" style="22" customWidth="1"/>
    <col min="12549" max="12549" width="12.33203125" style="22" customWidth="1"/>
    <col min="12550" max="12550" width="1.44140625" style="22" customWidth="1"/>
    <col min="12551" max="12551" width="9.44140625" style="22" customWidth="1"/>
    <col min="12552" max="12552" width="1.44140625" style="22" customWidth="1"/>
    <col min="12553" max="12553" width="9.6640625" style="22" customWidth="1"/>
    <col min="12554" max="12554" width="2.21875" style="22" customWidth="1"/>
    <col min="12555" max="12555" width="13.21875" style="22" customWidth="1"/>
    <col min="12556" max="12556" width="1.44140625" style="22" customWidth="1"/>
    <col min="12557" max="12557" width="9.6640625" style="22" customWidth="1"/>
    <col min="12558" max="12558" width="1.44140625" style="22" customWidth="1"/>
    <col min="12559" max="12559" width="8.44140625" style="22" customWidth="1"/>
    <col min="12560" max="12560" width="2.21875" style="22" customWidth="1"/>
    <col min="12561" max="12561" width="12" style="22" customWidth="1"/>
    <col min="12562" max="12562" width="1.44140625" style="22" customWidth="1"/>
    <col min="12563" max="12563" width="9.44140625" style="22" customWidth="1"/>
    <col min="12564" max="12564" width="1.44140625" style="22" customWidth="1"/>
    <col min="12565" max="12565" width="9.6640625" style="22" customWidth="1"/>
    <col min="12566" max="12566" width="1.44140625" style="22" customWidth="1"/>
    <col min="12567" max="12567" width="13.77734375" style="22" customWidth="1"/>
    <col min="12568" max="12568" width="1.44140625" style="22" customWidth="1"/>
    <col min="12569" max="12569" width="13.109375" style="22" customWidth="1"/>
    <col min="12570" max="12571" width="1.44140625" style="22" customWidth="1"/>
    <col min="12572" max="12572" width="13.109375" style="22" customWidth="1"/>
    <col min="12573" max="12573" width="2.21875" style="22" customWidth="1"/>
    <col min="12574" max="12574" width="11.5546875" style="22"/>
    <col min="12575" max="12575" width="3" style="22" customWidth="1"/>
    <col min="12576" max="12576" width="13.109375" style="22" customWidth="1"/>
    <col min="12577" max="12577" width="2.21875" style="22" customWidth="1"/>
    <col min="12578" max="12578" width="11.5546875" style="22"/>
    <col min="12579" max="12579" width="3" style="22" customWidth="1"/>
    <col min="12580" max="12580" width="13.109375" style="22" customWidth="1"/>
    <col min="12581" max="12581" width="2.21875" style="22" customWidth="1"/>
    <col min="12582" max="12582" width="11.5546875" style="22"/>
    <col min="12583" max="12583" width="3" style="22" customWidth="1"/>
    <col min="12584" max="12584" width="13.109375" style="22" customWidth="1"/>
    <col min="12585" max="12585" width="3" style="22" customWidth="1"/>
    <col min="12586" max="12586" width="13.109375" style="22" customWidth="1"/>
    <col min="12587" max="12587" width="2.21875" style="22" customWidth="1"/>
    <col min="12588" max="12588" width="13.109375" style="22" customWidth="1"/>
    <col min="12589" max="12589" width="3" style="22" customWidth="1"/>
    <col min="12590" max="12590" width="5.33203125" style="22" customWidth="1"/>
    <col min="12591" max="12591" width="18" style="22" customWidth="1"/>
    <col min="12592" max="12592" width="7.6640625" style="22" customWidth="1"/>
    <col min="12593" max="12593" width="1.44140625" style="22" customWidth="1"/>
    <col min="12594" max="12594" width="11.5546875" style="22"/>
    <col min="12595" max="12595" width="1.44140625" style="22" customWidth="1"/>
    <col min="12596" max="12596" width="11.5546875" style="22"/>
    <col min="12597" max="12597" width="1.44140625" style="22" customWidth="1"/>
    <col min="12598" max="12800" width="11.5546875" style="22"/>
    <col min="12801" max="12801" width="4.5546875" style="22" customWidth="1"/>
    <col min="12802" max="12802" width="1.44140625" style="22" customWidth="1"/>
    <col min="12803" max="12803" width="17.77734375" style="22" customWidth="1"/>
    <col min="12804" max="12804" width="1.44140625" style="22" customWidth="1"/>
    <col min="12805" max="12805" width="12.33203125" style="22" customWidth="1"/>
    <col min="12806" max="12806" width="1.44140625" style="22" customWidth="1"/>
    <col min="12807" max="12807" width="9.44140625" style="22" customWidth="1"/>
    <col min="12808" max="12808" width="1.44140625" style="22" customWidth="1"/>
    <col min="12809" max="12809" width="9.6640625" style="22" customWidth="1"/>
    <col min="12810" max="12810" width="2.21875" style="22" customWidth="1"/>
    <col min="12811" max="12811" width="13.21875" style="22" customWidth="1"/>
    <col min="12812" max="12812" width="1.44140625" style="22" customWidth="1"/>
    <col min="12813" max="12813" width="9.6640625" style="22" customWidth="1"/>
    <col min="12814" max="12814" width="1.44140625" style="22" customWidth="1"/>
    <col min="12815" max="12815" width="8.44140625" style="22" customWidth="1"/>
    <col min="12816" max="12816" width="2.21875" style="22" customWidth="1"/>
    <col min="12817" max="12817" width="12" style="22" customWidth="1"/>
    <col min="12818" max="12818" width="1.44140625" style="22" customWidth="1"/>
    <col min="12819" max="12819" width="9.44140625" style="22" customWidth="1"/>
    <col min="12820" max="12820" width="1.44140625" style="22" customWidth="1"/>
    <col min="12821" max="12821" width="9.6640625" style="22" customWidth="1"/>
    <col min="12822" max="12822" width="1.44140625" style="22" customWidth="1"/>
    <col min="12823" max="12823" width="13.77734375" style="22" customWidth="1"/>
    <col min="12824" max="12824" width="1.44140625" style="22" customWidth="1"/>
    <col min="12825" max="12825" width="13.109375" style="22" customWidth="1"/>
    <col min="12826" max="12827" width="1.44140625" style="22" customWidth="1"/>
    <col min="12828" max="12828" width="13.109375" style="22" customWidth="1"/>
    <col min="12829" max="12829" width="2.21875" style="22" customWidth="1"/>
    <col min="12830" max="12830" width="11.5546875" style="22"/>
    <col min="12831" max="12831" width="3" style="22" customWidth="1"/>
    <col min="12832" max="12832" width="13.109375" style="22" customWidth="1"/>
    <col min="12833" max="12833" width="2.21875" style="22" customWidth="1"/>
    <col min="12834" max="12834" width="11.5546875" style="22"/>
    <col min="12835" max="12835" width="3" style="22" customWidth="1"/>
    <col min="12836" max="12836" width="13.109375" style="22" customWidth="1"/>
    <col min="12837" max="12837" width="2.21875" style="22" customWidth="1"/>
    <col min="12838" max="12838" width="11.5546875" style="22"/>
    <col min="12839" max="12839" width="3" style="22" customWidth="1"/>
    <col min="12840" max="12840" width="13.109375" style="22" customWidth="1"/>
    <col min="12841" max="12841" width="3" style="22" customWidth="1"/>
    <col min="12842" max="12842" width="13.109375" style="22" customWidth="1"/>
    <col min="12843" max="12843" width="2.21875" style="22" customWidth="1"/>
    <col min="12844" max="12844" width="13.109375" style="22" customWidth="1"/>
    <col min="12845" max="12845" width="3" style="22" customWidth="1"/>
    <col min="12846" max="12846" width="5.33203125" style="22" customWidth="1"/>
    <col min="12847" max="12847" width="18" style="22" customWidth="1"/>
    <col min="12848" max="12848" width="7.6640625" style="22" customWidth="1"/>
    <col min="12849" max="12849" width="1.44140625" style="22" customWidth="1"/>
    <col min="12850" max="12850" width="11.5546875" style="22"/>
    <col min="12851" max="12851" width="1.44140625" style="22" customWidth="1"/>
    <col min="12852" max="12852" width="11.5546875" style="22"/>
    <col min="12853" max="12853" width="1.44140625" style="22" customWidth="1"/>
    <col min="12854" max="13056" width="11.5546875" style="22"/>
    <col min="13057" max="13057" width="4.5546875" style="22" customWidth="1"/>
    <col min="13058" max="13058" width="1.44140625" style="22" customWidth="1"/>
    <col min="13059" max="13059" width="17.77734375" style="22" customWidth="1"/>
    <col min="13060" max="13060" width="1.44140625" style="22" customWidth="1"/>
    <col min="13061" max="13061" width="12.33203125" style="22" customWidth="1"/>
    <col min="13062" max="13062" width="1.44140625" style="22" customWidth="1"/>
    <col min="13063" max="13063" width="9.44140625" style="22" customWidth="1"/>
    <col min="13064" max="13064" width="1.44140625" style="22" customWidth="1"/>
    <col min="13065" max="13065" width="9.6640625" style="22" customWidth="1"/>
    <col min="13066" max="13066" width="2.21875" style="22" customWidth="1"/>
    <col min="13067" max="13067" width="13.21875" style="22" customWidth="1"/>
    <col min="13068" max="13068" width="1.44140625" style="22" customWidth="1"/>
    <col min="13069" max="13069" width="9.6640625" style="22" customWidth="1"/>
    <col min="13070" max="13070" width="1.44140625" style="22" customWidth="1"/>
    <col min="13071" max="13071" width="8.44140625" style="22" customWidth="1"/>
    <col min="13072" max="13072" width="2.21875" style="22" customWidth="1"/>
    <col min="13073" max="13073" width="12" style="22" customWidth="1"/>
    <col min="13074" max="13074" width="1.44140625" style="22" customWidth="1"/>
    <col min="13075" max="13075" width="9.44140625" style="22" customWidth="1"/>
    <col min="13076" max="13076" width="1.44140625" style="22" customWidth="1"/>
    <col min="13077" max="13077" width="9.6640625" style="22" customWidth="1"/>
    <col min="13078" max="13078" width="1.44140625" style="22" customWidth="1"/>
    <col min="13079" max="13079" width="13.77734375" style="22" customWidth="1"/>
    <col min="13080" max="13080" width="1.44140625" style="22" customWidth="1"/>
    <col min="13081" max="13081" width="13.109375" style="22" customWidth="1"/>
    <col min="13082" max="13083" width="1.44140625" style="22" customWidth="1"/>
    <col min="13084" max="13084" width="13.109375" style="22" customWidth="1"/>
    <col min="13085" max="13085" width="2.21875" style="22" customWidth="1"/>
    <col min="13086" max="13086" width="11.5546875" style="22"/>
    <col min="13087" max="13087" width="3" style="22" customWidth="1"/>
    <col min="13088" max="13088" width="13.109375" style="22" customWidth="1"/>
    <col min="13089" max="13089" width="2.21875" style="22" customWidth="1"/>
    <col min="13090" max="13090" width="11.5546875" style="22"/>
    <col min="13091" max="13091" width="3" style="22" customWidth="1"/>
    <col min="13092" max="13092" width="13.109375" style="22" customWidth="1"/>
    <col min="13093" max="13093" width="2.21875" style="22" customWidth="1"/>
    <col min="13094" max="13094" width="11.5546875" style="22"/>
    <col min="13095" max="13095" width="3" style="22" customWidth="1"/>
    <col min="13096" max="13096" width="13.109375" style="22" customWidth="1"/>
    <col min="13097" max="13097" width="3" style="22" customWidth="1"/>
    <col min="13098" max="13098" width="13.109375" style="22" customWidth="1"/>
    <col min="13099" max="13099" width="2.21875" style="22" customWidth="1"/>
    <col min="13100" max="13100" width="13.109375" style="22" customWidth="1"/>
    <col min="13101" max="13101" width="3" style="22" customWidth="1"/>
    <col min="13102" max="13102" width="5.33203125" style="22" customWidth="1"/>
    <col min="13103" max="13103" width="18" style="22" customWidth="1"/>
    <col min="13104" max="13104" width="7.6640625" style="22" customWidth="1"/>
    <col min="13105" max="13105" width="1.44140625" style="22" customWidth="1"/>
    <col min="13106" max="13106" width="11.5546875" style="22"/>
    <col min="13107" max="13107" width="1.44140625" style="22" customWidth="1"/>
    <col min="13108" max="13108" width="11.5546875" style="22"/>
    <col min="13109" max="13109" width="1.44140625" style="22" customWidth="1"/>
    <col min="13110" max="13312" width="11.5546875" style="22"/>
    <col min="13313" max="13313" width="4.5546875" style="22" customWidth="1"/>
    <col min="13314" max="13314" width="1.44140625" style="22" customWidth="1"/>
    <col min="13315" max="13315" width="17.77734375" style="22" customWidth="1"/>
    <col min="13316" max="13316" width="1.44140625" style="22" customWidth="1"/>
    <col min="13317" max="13317" width="12.33203125" style="22" customWidth="1"/>
    <col min="13318" max="13318" width="1.44140625" style="22" customWidth="1"/>
    <col min="13319" max="13319" width="9.44140625" style="22" customWidth="1"/>
    <col min="13320" max="13320" width="1.44140625" style="22" customWidth="1"/>
    <col min="13321" max="13321" width="9.6640625" style="22" customWidth="1"/>
    <col min="13322" max="13322" width="2.21875" style="22" customWidth="1"/>
    <col min="13323" max="13323" width="13.21875" style="22" customWidth="1"/>
    <col min="13324" max="13324" width="1.44140625" style="22" customWidth="1"/>
    <col min="13325" max="13325" width="9.6640625" style="22" customWidth="1"/>
    <col min="13326" max="13326" width="1.44140625" style="22" customWidth="1"/>
    <col min="13327" max="13327" width="8.44140625" style="22" customWidth="1"/>
    <col min="13328" max="13328" width="2.21875" style="22" customWidth="1"/>
    <col min="13329" max="13329" width="12" style="22" customWidth="1"/>
    <col min="13330" max="13330" width="1.44140625" style="22" customWidth="1"/>
    <col min="13331" max="13331" width="9.44140625" style="22" customWidth="1"/>
    <col min="13332" max="13332" width="1.44140625" style="22" customWidth="1"/>
    <col min="13333" max="13333" width="9.6640625" style="22" customWidth="1"/>
    <col min="13334" max="13334" width="1.44140625" style="22" customWidth="1"/>
    <col min="13335" max="13335" width="13.77734375" style="22" customWidth="1"/>
    <col min="13336" max="13336" width="1.44140625" style="22" customWidth="1"/>
    <col min="13337" max="13337" width="13.109375" style="22" customWidth="1"/>
    <col min="13338" max="13339" width="1.44140625" style="22" customWidth="1"/>
    <col min="13340" max="13340" width="13.109375" style="22" customWidth="1"/>
    <col min="13341" max="13341" width="2.21875" style="22" customWidth="1"/>
    <col min="13342" max="13342" width="11.5546875" style="22"/>
    <col min="13343" max="13343" width="3" style="22" customWidth="1"/>
    <col min="13344" max="13344" width="13.109375" style="22" customWidth="1"/>
    <col min="13345" max="13345" width="2.21875" style="22" customWidth="1"/>
    <col min="13346" max="13346" width="11.5546875" style="22"/>
    <col min="13347" max="13347" width="3" style="22" customWidth="1"/>
    <col min="13348" max="13348" width="13.109375" style="22" customWidth="1"/>
    <col min="13349" max="13349" width="2.21875" style="22" customWidth="1"/>
    <col min="13350" max="13350" width="11.5546875" style="22"/>
    <col min="13351" max="13351" width="3" style="22" customWidth="1"/>
    <col min="13352" max="13352" width="13.109375" style="22" customWidth="1"/>
    <col min="13353" max="13353" width="3" style="22" customWidth="1"/>
    <col min="13354" max="13354" width="13.109375" style="22" customWidth="1"/>
    <col min="13355" max="13355" width="2.21875" style="22" customWidth="1"/>
    <col min="13356" max="13356" width="13.109375" style="22" customWidth="1"/>
    <col min="13357" max="13357" width="3" style="22" customWidth="1"/>
    <col min="13358" max="13358" width="5.33203125" style="22" customWidth="1"/>
    <col min="13359" max="13359" width="18" style="22" customWidth="1"/>
    <col min="13360" max="13360" width="7.6640625" style="22" customWidth="1"/>
    <col min="13361" max="13361" width="1.44140625" style="22" customWidth="1"/>
    <col min="13362" max="13362" width="11.5546875" style="22"/>
    <col min="13363" max="13363" width="1.44140625" style="22" customWidth="1"/>
    <col min="13364" max="13364" width="11.5546875" style="22"/>
    <col min="13365" max="13365" width="1.44140625" style="22" customWidth="1"/>
    <col min="13366" max="13568" width="11.5546875" style="22"/>
    <col min="13569" max="13569" width="4.5546875" style="22" customWidth="1"/>
    <col min="13570" max="13570" width="1.44140625" style="22" customWidth="1"/>
    <col min="13571" max="13571" width="17.77734375" style="22" customWidth="1"/>
    <col min="13572" max="13572" width="1.44140625" style="22" customWidth="1"/>
    <col min="13573" max="13573" width="12.33203125" style="22" customWidth="1"/>
    <col min="13574" max="13574" width="1.44140625" style="22" customWidth="1"/>
    <col min="13575" max="13575" width="9.44140625" style="22" customWidth="1"/>
    <col min="13576" max="13576" width="1.44140625" style="22" customWidth="1"/>
    <col min="13577" max="13577" width="9.6640625" style="22" customWidth="1"/>
    <col min="13578" max="13578" width="2.21875" style="22" customWidth="1"/>
    <col min="13579" max="13579" width="13.21875" style="22" customWidth="1"/>
    <col min="13580" max="13580" width="1.44140625" style="22" customWidth="1"/>
    <col min="13581" max="13581" width="9.6640625" style="22" customWidth="1"/>
    <col min="13582" max="13582" width="1.44140625" style="22" customWidth="1"/>
    <col min="13583" max="13583" width="8.44140625" style="22" customWidth="1"/>
    <col min="13584" max="13584" width="2.21875" style="22" customWidth="1"/>
    <col min="13585" max="13585" width="12" style="22" customWidth="1"/>
    <col min="13586" max="13586" width="1.44140625" style="22" customWidth="1"/>
    <col min="13587" max="13587" width="9.44140625" style="22" customWidth="1"/>
    <col min="13588" max="13588" width="1.44140625" style="22" customWidth="1"/>
    <col min="13589" max="13589" width="9.6640625" style="22" customWidth="1"/>
    <col min="13590" max="13590" width="1.44140625" style="22" customWidth="1"/>
    <col min="13591" max="13591" width="13.77734375" style="22" customWidth="1"/>
    <col min="13592" max="13592" width="1.44140625" style="22" customWidth="1"/>
    <col min="13593" max="13593" width="13.109375" style="22" customWidth="1"/>
    <col min="13594" max="13595" width="1.44140625" style="22" customWidth="1"/>
    <col min="13596" max="13596" width="13.109375" style="22" customWidth="1"/>
    <col min="13597" max="13597" width="2.21875" style="22" customWidth="1"/>
    <col min="13598" max="13598" width="11.5546875" style="22"/>
    <col min="13599" max="13599" width="3" style="22" customWidth="1"/>
    <col min="13600" max="13600" width="13.109375" style="22" customWidth="1"/>
    <col min="13601" max="13601" width="2.21875" style="22" customWidth="1"/>
    <col min="13602" max="13602" width="11.5546875" style="22"/>
    <col min="13603" max="13603" width="3" style="22" customWidth="1"/>
    <col min="13604" max="13604" width="13.109375" style="22" customWidth="1"/>
    <col min="13605" max="13605" width="2.21875" style="22" customWidth="1"/>
    <col min="13606" max="13606" width="11.5546875" style="22"/>
    <col min="13607" max="13607" width="3" style="22" customWidth="1"/>
    <col min="13608" max="13608" width="13.109375" style="22" customWidth="1"/>
    <col min="13609" max="13609" width="3" style="22" customWidth="1"/>
    <col min="13610" max="13610" width="13.109375" style="22" customWidth="1"/>
    <col min="13611" max="13611" width="2.21875" style="22" customWidth="1"/>
    <col min="13612" max="13612" width="13.109375" style="22" customWidth="1"/>
    <col min="13613" max="13613" width="3" style="22" customWidth="1"/>
    <col min="13614" max="13614" width="5.33203125" style="22" customWidth="1"/>
    <col min="13615" max="13615" width="18" style="22" customWidth="1"/>
    <col min="13616" max="13616" width="7.6640625" style="22" customWidth="1"/>
    <col min="13617" max="13617" width="1.44140625" style="22" customWidth="1"/>
    <col min="13618" max="13618" width="11.5546875" style="22"/>
    <col min="13619" max="13619" width="1.44140625" style="22" customWidth="1"/>
    <col min="13620" max="13620" width="11.5546875" style="22"/>
    <col min="13621" max="13621" width="1.44140625" style="22" customWidth="1"/>
    <col min="13622" max="13824" width="11.5546875" style="22"/>
    <col min="13825" max="13825" width="4.5546875" style="22" customWidth="1"/>
    <col min="13826" max="13826" width="1.44140625" style="22" customWidth="1"/>
    <col min="13827" max="13827" width="17.77734375" style="22" customWidth="1"/>
    <col min="13828" max="13828" width="1.44140625" style="22" customWidth="1"/>
    <col min="13829" max="13829" width="12.33203125" style="22" customWidth="1"/>
    <col min="13830" max="13830" width="1.44140625" style="22" customWidth="1"/>
    <col min="13831" max="13831" width="9.44140625" style="22" customWidth="1"/>
    <col min="13832" max="13832" width="1.44140625" style="22" customWidth="1"/>
    <col min="13833" max="13833" width="9.6640625" style="22" customWidth="1"/>
    <col min="13834" max="13834" width="2.21875" style="22" customWidth="1"/>
    <col min="13835" max="13835" width="13.21875" style="22" customWidth="1"/>
    <col min="13836" max="13836" width="1.44140625" style="22" customWidth="1"/>
    <col min="13837" max="13837" width="9.6640625" style="22" customWidth="1"/>
    <col min="13838" max="13838" width="1.44140625" style="22" customWidth="1"/>
    <col min="13839" max="13839" width="8.44140625" style="22" customWidth="1"/>
    <col min="13840" max="13840" width="2.21875" style="22" customWidth="1"/>
    <col min="13841" max="13841" width="12" style="22" customWidth="1"/>
    <col min="13842" max="13842" width="1.44140625" style="22" customWidth="1"/>
    <col min="13843" max="13843" width="9.44140625" style="22" customWidth="1"/>
    <col min="13844" max="13844" width="1.44140625" style="22" customWidth="1"/>
    <col min="13845" max="13845" width="9.6640625" style="22" customWidth="1"/>
    <col min="13846" max="13846" width="1.44140625" style="22" customWidth="1"/>
    <col min="13847" max="13847" width="13.77734375" style="22" customWidth="1"/>
    <col min="13848" max="13848" width="1.44140625" style="22" customWidth="1"/>
    <col min="13849" max="13849" width="13.109375" style="22" customWidth="1"/>
    <col min="13850" max="13851" width="1.44140625" style="22" customWidth="1"/>
    <col min="13852" max="13852" width="13.109375" style="22" customWidth="1"/>
    <col min="13853" max="13853" width="2.21875" style="22" customWidth="1"/>
    <col min="13854" max="13854" width="11.5546875" style="22"/>
    <col min="13855" max="13855" width="3" style="22" customWidth="1"/>
    <col min="13856" max="13856" width="13.109375" style="22" customWidth="1"/>
    <col min="13857" max="13857" width="2.21875" style="22" customWidth="1"/>
    <col min="13858" max="13858" width="11.5546875" style="22"/>
    <col min="13859" max="13859" width="3" style="22" customWidth="1"/>
    <col min="13860" max="13860" width="13.109375" style="22" customWidth="1"/>
    <col min="13861" max="13861" width="2.21875" style="22" customWidth="1"/>
    <col min="13862" max="13862" width="11.5546875" style="22"/>
    <col min="13863" max="13863" width="3" style="22" customWidth="1"/>
    <col min="13864" max="13864" width="13.109375" style="22" customWidth="1"/>
    <col min="13865" max="13865" width="3" style="22" customWidth="1"/>
    <col min="13866" max="13866" width="13.109375" style="22" customWidth="1"/>
    <col min="13867" max="13867" width="2.21875" style="22" customWidth="1"/>
    <col min="13868" max="13868" width="13.109375" style="22" customWidth="1"/>
    <col min="13869" max="13869" width="3" style="22" customWidth="1"/>
    <col min="13870" max="13870" width="5.33203125" style="22" customWidth="1"/>
    <col min="13871" max="13871" width="18" style="22" customWidth="1"/>
    <col min="13872" max="13872" width="7.6640625" style="22" customWidth="1"/>
    <col min="13873" max="13873" width="1.44140625" style="22" customWidth="1"/>
    <col min="13874" max="13874" width="11.5546875" style="22"/>
    <col min="13875" max="13875" width="1.44140625" style="22" customWidth="1"/>
    <col min="13876" max="13876" width="11.5546875" style="22"/>
    <col min="13877" max="13877" width="1.44140625" style="22" customWidth="1"/>
    <col min="13878" max="14080" width="11.5546875" style="22"/>
    <col min="14081" max="14081" width="4.5546875" style="22" customWidth="1"/>
    <col min="14082" max="14082" width="1.44140625" style="22" customWidth="1"/>
    <col min="14083" max="14083" width="17.77734375" style="22" customWidth="1"/>
    <col min="14084" max="14084" width="1.44140625" style="22" customWidth="1"/>
    <col min="14085" max="14085" width="12.33203125" style="22" customWidth="1"/>
    <col min="14086" max="14086" width="1.44140625" style="22" customWidth="1"/>
    <col min="14087" max="14087" width="9.44140625" style="22" customWidth="1"/>
    <col min="14088" max="14088" width="1.44140625" style="22" customWidth="1"/>
    <col min="14089" max="14089" width="9.6640625" style="22" customWidth="1"/>
    <col min="14090" max="14090" width="2.21875" style="22" customWidth="1"/>
    <col min="14091" max="14091" width="13.21875" style="22" customWidth="1"/>
    <col min="14092" max="14092" width="1.44140625" style="22" customWidth="1"/>
    <col min="14093" max="14093" width="9.6640625" style="22" customWidth="1"/>
    <col min="14094" max="14094" width="1.44140625" style="22" customWidth="1"/>
    <col min="14095" max="14095" width="8.44140625" style="22" customWidth="1"/>
    <col min="14096" max="14096" width="2.21875" style="22" customWidth="1"/>
    <col min="14097" max="14097" width="12" style="22" customWidth="1"/>
    <col min="14098" max="14098" width="1.44140625" style="22" customWidth="1"/>
    <col min="14099" max="14099" width="9.44140625" style="22" customWidth="1"/>
    <col min="14100" max="14100" width="1.44140625" style="22" customWidth="1"/>
    <col min="14101" max="14101" width="9.6640625" style="22" customWidth="1"/>
    <col min="14102" max="14102" width="1.44140625" style="22" customWidth="1"/>
    <col min="14103" max="14103" width="13.77734375" style="22" customWidth="1"/>
    <col min="14104" max="14104" width="1.44140625" style="22" customWidth="1"/>
    <col min="14105" max="14105" width="13.109375" style="22" customWidth="1"/>
    <col min="14106" max="14107" width="1.44140625" style="22" customWidth="1"/>
    <col min="14108" max="14108" width="13.109375" style="22" customWidth="1"/>
    <col min="14109" max="14109" width="2.21875" style="22" customWidth="1"/>
    <col min="14110" max="14110" width="11.5546875" style="22"/>
    <col min="14111" max="14111" width="3" style="22" customWidth="1"/>
    <col min="14112" max="14112" width="13.109375" style="22" customWidth="1"/>
    <col min="14113" max="14113" width="2.21875" style="22" customWidth="1"/>
    <col min="14114" max="14114" width="11.5546875" style="22"/>
    <col min="14115" max="14115" width="3" style="22" customWidth="1"/>
    <col min="14116" max="14116" width="13.109375" style="22" customWidth="1"/>
    <col min="14117" max="14117" width="2.21875" style="22" customWidth="1"/>
    <col min="14118" max="14118" width="11.5546875" style="22"/>
    <col min="14119" max="14119" width="3" style="22" customWidth="1"/>
    <col min="14120" max="14120" width="13.109375" style="22" customWidth="1"/>
    <col min="14121" max="14121" width="3" style="22" customWidth="1"/>
    <col min="14122" max="14122" width="13.109375" style="22" customWidth="1"/>
    <col min="14123" max="14123" width="2.21875" style="22" customWidth="1"/>
    <col min="14124" max="14124" width="13.109375" style="22" customWidth="1"/>
    <col min="14125" max="14125" width="3" style="22" customWidth="1"/>
    <col min="14126" max="14126" width="5.33203125" style="22" customWidth="1"/>
    <col min="14127" max="14127" width="18" style="22" customWidth="1"/>
    <col min="14128" max="14128" width="7.6640625" style="22" customWidth="1"/>
    <col min="14129" max="14129" width="1.44140625" style="22" customWidth="1"/>
    <col min="14130" max="14130" width="11.5546875" style="22"/>
    <col min="14131" max="14131" width="1.44140625" style="22" customWidth="1"/>
    <col min="14132" max="14132" width="11.5546875" style="22"/>
    <col min="14133" max="14133" width="1.44140625" style="22" customWidth="1"/>
    <col min="14134" max="14336" width="11.5546875" style="22"/>
    <col min="14337" max="14337" width="4.5546875" style="22" customWidth="1"/>
    <col min="14338" max="14338" width="1.44140625" style="22" customWidth="1"/>
    <col min="14339" max="14339" width="17.77734375" style="22" customWidth="1"/>
    <col min="14340" max="14340" width="1.44140625" style="22" customWidth="1"/>
    <col min="14341" max="14341" width="12.33203125" style="22" customWidth="1"/>
    <col min="14342" max="14342" width="1.44140625" style="22" customWidth="1"/>
    <col min="14343" max="14343" width="9.44140625" style="22" customWidth="1"/>
    <col min="14344" max="14344" width="1.44140625" style="22" customWidth="1"/>
    <col min="14345" max="14345" width="9.6640625" style="22" customWidth="1"/>
    <col min="14346" max="14346" width="2.21875" style="22" customWidth="1"/>
    <col min="14347" max="14347" width="13.21875" style="22" customWidth="1"/>
    <col min="14348" max="14348" width="1.44140625" style="22" customWidth="1"/>
    <col min="14349" max="14349" width="9.6640625" style="22" customWidth="1"/>
    <col min="14350" max="14350" width="1.44140625" style="22" customWidth="1"/>
    <col min="14351" max="14351" width="8.44140625" style="22" customWidth="1"/>
    <col min="14352" max="14352" width="2.21875" style="22" customWidth="1"/>
    <col min="14353" max="14353" width="12" style="22" customWidth="1"/>
    <col min="14354" max="14354" width="1.44140625" style="22" customWidth="1"/>
    <col min="14355" max="14355" width="9.44140625" style="22" customWidth="1"/>
    <col min="14356" max="14356" width="1.44140625" style="22" customWidth="1"/>
    <col min="14357" max="14357" width="9.6640625" style="22" customWidth="1"/>
    <col min="14358" max="14358" width="1.44140625" style="22" customWidth="1"/>
    <col min="14359" max="14359" width="13.77734375" style="22" customWidth="1"/>
    <col min="14360" max="14360" width="1.44140625" style="22" customWidth="1"/>
    <col min="14361" max="14361" width="13.109375" style="22" customWidth="1"/>
    <col min="14362" max="14363" width="1.44140625" style="22" customWidth="1"/>
    <col min="14364" max="14364" width="13.109375" style="22" customWidth="1"/>
    <col min="14365" max="14365" width="2.21875" style="22" customWidth="1"/>
    <col min="14366" max="14366" width="11.5546875" style="22"/>
    <col min="14367" max="14367" width="3" style="22" customWidth="1"/>
    <col min="14368" max="14368" width="13.109375" style="22" customWidth="1"/>
    <col min="14369" max="14369" width="2.21875" style="22" customWidth="1"/>
    <col min="14370" max="14370" width="11.5546875" style="22"/>
    <col min="14371" max="14371" width="3" style="22" customWidth="1"/>
    <col min="14372" max="14372" width="13.109375" style="22" customWidth="1"/>
    <col min="14373" max="14373" width="2.21875" style="22" customWidth="1"/>
    <col min="14374" max="14374" width="11.5546875" style="22"/>
    <col min="14375" max="14375" width="3" style="22" customWidth="1"/>
    <col min="14376" max="14376" width="13.109375" style="22" customWidth="1"/>
    <col min="14377" max="14377" width="3" style="22" customWidth="1"/>
    <col min="14378" max="14378" width="13.109375" style="22" customWidth="1"/>
    <col min="14379" max="14379" width="2.21875" style="22" customWidth="1"/>
    <col min="14380" max="14380" width="13.109375" style="22" customWidth="1"/>
    <col min="14381" max="14381" width="3" style="22" customWidth="1"/>
    <col min="14382" max="14382" width="5.33203125" style="22" customWidth="1"/>
    <col min="14383" max="14383" width="18" style="22" customWidth="1"/>
    <col min="14384" max="14384" width="7.6640625" style="22" customWidth="1"/>
    <col min="14385" max="14385" width="1.44140625" style="22" customWidth="1"/>
    <col min="14386" max="14386" width="11.5546875" style="22"/>
    <col min="14387" max="14387" width="1.44140625" style="22" customWidth="1"/>
    <col min="14388" max="14388" width="11.5546875" style="22"/>
    <col min="14389" max="14389" width="1.44140625" style="22" customWidth="1"/>
    <col min="14390" max="14592" width="11.5546875" style="22"/>
    <col min="14593" max="14593" width="4.5546875" style="22" customWidth="1"/>
    <col min="14594" max="14594" width="1.44140625" style="22" customWidth="1"/>
    <col min="14595" max="14595" width="17.77734375" style="22" customWidth="1"/>
    <col min="14596" max="14596" width="1.44140625" style="22" customWidth="1"/>
    <col min="14597" max="14597" width="12.33203125" style="22" customWidth="1"/>
    <col min="14598" max="14598" width="1.44140625" style="22" customWidth="1"/>
    <col min="14599" max="14599" width="9.44140625" style="22" customWidth="1"/>
    <col min="14600" max="14600" width="1.44140625" style="22" customWidth="1"/>
    <col min="14601" max="14601" width="9.6640625" style="22" customWidth="1"/>
    <col min="14602" max="14602" width="2.21875" style="22" customWidth="1"/>
    <col min="14603" max="14603" width="13.21875" style="22" customWidth="1"/>
    <col min="14604" max="14604" width="1.44140625" style="22" customWidth="1"/>
    <col min="14605" max="14605" width="9.6640625" style="22" customWidth="1"/>
    <col min="14606" max="14606" width="1.44140625" style="22" customWidth="1"/>
    <col min="14607" max="14607" width="8.44140625" style="22" customWidth="1"/>
    <col min="14608" max="14608" width="2.21875" style="22" customWidth="1"/>
    <col min="14609" max="14609" width="12" style="22" customWidth="1"/>
    <col min="14610" max="14610" width="1.44140625" style="22" customWidth="1"/>
    <col min="14611" max="14611" width="9.44140625" style="22" customWidth="1"/>
    <col min="14612" max="14612" width="1.44140625" style="22" customWidth="1"/>
    <col min="14613" max="14613" width="9.6640625" style="22" customWidth="1"/>
    <col min="14614" max="14614" width="1.44140625" style="22" customWidth="1"/>
    <col min="14615" max="14615" width="13.77734375" style="22" customWidth="1"/>
    <col min="14616" max="14616" width="1.44140625" style="22" customWidth="1"/>
    <col min="14617" max="14617" width="13.109375" style="22" customWidth="1"/>
    <col min="14618" max="14619" width="1.44140625" style="22" customWidth="1"/>
    <col min="14620" max="14620" width="13.109375" style="22" customWidth="1"/>
    <col min="14621" max="14621" width="2.21875" style="22" customWidth="1"/>
    <col min="14622" max="14622" width="11.5546875" style="22"/>
    <col min="14623" max="14623" width="3" style="22" customWidth="1"/>
    <col min="14624" max="14624" width="13.109375" style="22" customWidth="1"/>
    <col min="14625" max="14625" width="2.21875" style="22" customWidth="1"/>
    <col min="14626" max="14626" width="11.5546875" style="22"/>
    <col min="14627" max="14627" width="3" style="22" customWidth="1"/>
    <col min="14628" max="14628" width="13.109375" style="22" customWidth="1"/>
    <col min="14629" max="14629" width="2.21875" style="22" customWidth="1"/>
    <col min="14630" max="14630" width="11.5546875" style="22"/>
    <col min="14631" max="14631" width="3" style="22" customWidth="1"/>
    <col min="14632" max="14632" width="13.109375" style="22" customWidth="1"/>
    <col min="14633" max="14633" width="3" style="22" customWidth="1"/>
    <col min="14634" max="14634" width="13.109375" style="22" customWidth="1"/>
    <col min="14635" max="14635" width="2.21875" style="22" customWidth="1"/>
    <col min="14636" max="14636" width="13.109375" style="22" customWidth="1"/>
    <col min="14637" max="14637" width="3" style="22" customWidth="1"/>
    <col min="14638" max="14638" width="5.33203125" style="22" customWidth="1"/>
    <col min="14639" max="14639" width="18" style="22" customWidth="1"/>
    <col min="14640" max="14640" width="7.6640625" style="22" customWidth="1"/>
    <col min="14641" max="14641" width="1.44140625" style="22" customWidth="1"/>
    <col min="14642" max="14642" width="11.5546875" style="22"/>
    <col min="14643" max="14643" width="1.44140625" style="22" customWidth="1"/>
    <col min="14644" max="14644" width="11.5546875" style="22"/>
    <col min="14645" max="14645" width="1.44140625" style="22" customWidth="1"/>
    <col min="14646" max="14848" width="11.5546875" style="22"/>
    <col min="14849" max="14849" width="4.5546875" style="22" customWidth="1"/>
    <col min="14850" max="14850" width="1.44140625" style="22" customWidth="1"/>
    <col min="14851" max="14851" width="17.77734375" style="22" customWidth="1"/>
    <col min="14852" max="14852" width="1.44140625" style="22" customWidth="1"/>
    <col min="14853" max="14853" width="12.33203125" style="22" customWidth="1"/>
    <col min="14854" max="14854" width="1.44140625" style="22" customWidth="1"/>
    <col min="14855" max="14855" width="9.44140625" style="22" customWidth="1"/>
    <col min="14856" max="14856" width="1.44140625" style="22" customWidth="1"/>
    <col min="14857" max="14857" width="9.6640625" style="22" customWidth="1"/>
    <col min="14858" max="14858" width="2.21875" style="22" customWidth="1"/>
    <col min="14859" max="14859" width="13.21875" style="22" customWidth="1"/>
    <col min="14860" max="14860" width="1.44140625" style="22" customWidth="1"/>
    <col min="14861" max="14861" width="9.6640625" style="22" customWidth="1"/>
    <col min="14862" max="14862" width="1.44140625" style="22" customWidth="1"/>
    <col min="14863" max="14863" width="8.44140625" style="22" customWidth="1"/>
    <col min="14864" max="14864" width="2.21875" style="22" customWidth="1"/>
    <col min="14865" max="14865" width="12" style="22" customWidth="1"/>
    <col min="14866" max="14866" width="1.44140625" style="22" customWidth="1"/>
    <col min="14867" max="14867" width="9.44140625" style="22" customWidth="1"/>
    <col min="14868" max="14868" width="1.44140625" style="22" customWidth="1"/>
    <col min="14869" max="14869" width="9.6640625" style="22" customWidth="1"/>
    <col min="14870" max="14870" width="1.44140625" style="22" customWidth="1"/>
    <col min="14871" max="14871" width="13.77734375" style="22" customWidth="1"/>
    <col min="14872" max="14872" width="1.44140625" style="22" customWidth="1"/>
    <col min="14873" max="14873" width="13.109375" style="22" customWidth="1"/>
    <col min="14874" max="14875" width="1.44140625" style="22" customWidth="1"/>
    <col min="14876" max="14876" width="13.109375" style="22" customWidth="1"/>
    <col min="14877" max="14877" width="2.21875" style="22" customWidth="1"/>
    <col min="14878" max="14878" width="11.5546875" style="22"/>
    <col min="14879" max="14879" width="3" style="22" customWidth="1"/>
    <col min="14880" max="14880" width="13.109375" style="22" customWidth="1"/>
    <col min="14881" max="14881" width="2.21875" style="22" customWidth="1"/>
    <col min="14882" max="14882" width="11.5546875" style="22"/>
    <col min="14883" max="14883" width="3" style="22" customWidth="1"/>
    <col min="14884" max="14884" width="13.109375" style="22" customWidth="1"/>
    <col min="14885" max="14885" width="2.21875" style="22" customWidth="1"/>
    <col min="14886" max="14886" width="11.5546875" style="22"/>
    <col min="14887" max="14887" width="3" style="22" customWidth="1"/>
    <col min="14888" max="14888" width="13.109375" style="22" customWidth="1"/>
    <col min="14889" max="14889" width="3" style="22" customWidth="1"/>
    <col min="14890" max="14890" width="13.109375" style="22" customWidth="1"/>
    <col min="14891" max="14891" width="2.21875" style="22" customWidth="1"/>
    <col min="14892" max="14892" width="13.109375" style="22" customWidth="1"/>
    <col min="14893" max="14893" width="3" style="22" customWidth="1"/>
    <col min="14894" max="14894" width="5.33203125" style="22" customWidth="1"/>
    <col min="14895" max="14895" width="18" style="22" customWidth="1"/>
    <col min="14896" max="14896" width="7.6640625" style="22" customWidth="1"/>
    <col min="14897" max="14897" width="1.44140625" style="22" customWidth="1"/>
    <col min="14898" max="14898" width="11.5546875" style="22"/>
    <col min="14899" max="14899" width="1.44140625" style="22" customWidth="1"/>
    <col min="14900" max="14900" width="11.5546875" style="22"/>
    <col min="14901" max="14901" width="1.44140625" style="22" customWidth="1"/>
    <col min="14902" max="15104" width="11.5546875" style="22"/>
    <col min="15105" max="15105" width="4.5546875" style="22" customWidth="1"/>
    <col min="15106" max="15106" width="1.44140625" style="22" customWidth="1"/>
    <col min="15107" max="15107" width="17.77734375" style="22" customWidth="1"/>
    <col min="15108" max="15108" width="1.44140625" style="22" customWidth="1"/>
    <col min="15109" max="15109" width="12.33203125" style="22" customWidth="1"/>
    <col min="15110" max="15110" width="1.44140625" style="22" customWidth="1"/>
    <col min="15111" max="15111" width="9.44140625" style="22" customWidth="1"/>
    <col min="15112" max="15112" width="1.44140625" style="22" customWidth="1"/>
    <col min="15113" max="15113" width="9.6640625" style="22" customWidth="1"/>
    <col min="15114" max="15114" width="2.21875" style="22" customWidth="1"/>
    <col min="15115" max="15115" width="13.21875" style="22" customWidth="1"/>
    <col min="15116" max="15116" width="1.44140625" style="22" customWidth="1"/>
    <col min="15117" max="15117" width="9.6640625" style="22" customWidth="1"/>
    <col min="15118" max="15118" width="1.44140625" style="22" customWidth="1"/>
    <col min="15119" max="15119" width="8.44140625" style="22" customWidth="1"/>
    <col min="15120" max="15120" width="2.21875" style="22" customWidth="1"/>
    <col min="15121" max="15121" width="12" style="22" customWidth="1"/>
    <col min="15122" max="15122" width="1.44140625" style="22" customWidth="1"/>
    <col min="15123" max="15123" width="9.44140625" style="22" customWidth="1"/>
    <col min="15124" max="15124" width="1.44140625" style="22" customWidth="1"/>
    <col min="15125" max="15125" width="9.6640625" style="22" customWidth="1"/>
    <col min="15126" max="15126" width="1.44140625" style="22" customWidth="1"/>
    <col min="15127" max="15127" width="13.77734375" style="22" customWidth="1"/>
    <col min="15128" max="15128" width="1.44140625" style="22" customWidth="1"/>
    <col min="15129" max="15129" width="13.109375" style="22" customWidth="1"/>
    <col min="15130" max="15131" width="1.44140625" style="22" customWidth="1"/>
    <col min="15132" max="15132" width="13.109375" style="22" customWidth="1"/>
    <col min="15133" max="15133" width="2.21875" style="22" customWidth="1"/>
    <col min="15134" max="15134" width="11.5546875" style="22"/>
    <col min="15135" max="15135" width="3" style="22" customWidth="1"/>
    <col min="15136" max="15136" width="13.109375" style="22" customWidth="1"/>
    <col min="15137" max="15137" width="2.21875" style="22" customWidth="1"/>
    <col min="15138" max="15138" width="11.5546875" style="22"/>
    <col min="15139" max="15139" width="3" style="22" customWidth="1"/>
    <col min="15140" max="15140" width="13.109375" style="22" customWidth="1"/>
    <col min="15141" max="15141" width="2.21875" style="22" customWidth="1"/>
    <col min="15142" max="15142" width="11.5546875" style="22"/>
    <col min="15143" max="15143" width="3" style="22" customWidth="1"/>
    <col min="15144" max="15144" width="13.109375" style="22" customWidth="1"/>
    <col min="15145" max="15145" width="3" style="22" customWidth="1"/>
    <col min="15146" max="15146" width="13.109375" style="22" customWidth="1"/>
    <col min="15147" max="15147" width="2.21875" style="22" customWidth="1"/>
    <col min="15148" max="15148" width="13.109375" style="22" customWidth="1"/>
    <col min="15149" max="15149" width="3" style="22" customWidth="1"/>
    <col min="15150" max="15150" width="5.33203125" style="22" customWidth="1"/>
    <col min="15151" max="15151" width="18" style="22" customWidth="1"/>
    <col min="15152" max="15152" width="7.6640625" style="22" customWidth="1"/>
    <col min="15153" max="15153" width="1.44140625" style="22" customWidth="1"/>
    <col min="15154" max="15154" width="11.5546875" style="22"/>
    <col min="15155" max="15155" width="1.44140625" style="22" customWidth="1"/>
    <col min="15156" max="15156" width="11.5546875" style="22"/>
    <col min="15157" max="15157" width="1.44140625" style="22" customWidth="1"/>
    <col min="15158" max="15360" width="11.5546875" style="22"/>
    <col min="15361" max="15361" width="4.5546875" style="22" customWidth="1"/>
    <col min="15362" max="15362" width="1.44140625" style="22" customWidth="1"/>
    <col min="15363" max="15363" width="17.77734375" style="22" customWidth="1"/>
    <col min="15364" max="15364" width="1.44140625" style="22" customWidth="1"/>
    <col min="15365" max="15365" width="12.33203125" style="22" customWidth="1"/>
    <col min="15366" max="15366" width="1.44140625" style="22" customWidth="1"/>
    <col min="15367" max="15367" width="9.44140625" style="22" customWidth="1"/>
    <col min="15368" max="15368" width="1.44140625" style="22" customWidth="1"/>
    <col min="15369" max="15369" width="9.6640625" style="22" customWidth="1"/>
    <col min="15370" max="15370" width="2.21875" style="22" customWidth="1"/>
    <col min="15371" max="15371" width="13.21875" style="22" customWidth="1"/>
    <col min="15372" max="15372" width="1.44140625" style="22" customWidth="1"/>
    <col min="15373" max="15373" width="9.6640625" style="22" customWidth="1"/>
    <col min="15374" max="15374" width="1.44140625" style="22" customWidth="1"/>
    <col min="15375" max="15375" width="8.44140625" style="22" customWidth="1"/>
    <col min="15376" max="15376" width="2.21875" style="22" customWidth="1"/>
    <col min="15377" max="15377" width="12" style="22" customWidth="1"/>
    <col min="15378" max="15378" width="1.44140625" style="22" customWidth="1"/>
    <col min="15379" max="15379" width="9.44140625" style="22" customWidth="1"/>
    <col min="15380" max="15380" width="1.44140625" style="22" customWidth="1"/>
    <col min="15381" max="15381" width="9.6640625" style="22" customWidth="1"/>
    <col min="15382" max="15382" width="1.44140625" style="22" customWidth="1"/>
    <col min="15383" max="15383" width="13.77734375" style="22" customWidth="1"/>
    <col min="15384" max="15384" width="1.44140625" style="22" customWidth="1"/>
    <col min="15385" max="15385" width="13.109375" style="22" customWidth="1"/>
    <col min="15386" max="15387" width="1.44140625" style="22" customWidth="1"/>
    <col min="15388" max="15388" width="13.109375" style="22" customWidth="1"/>
    <col min="15389" max="15389" width="2.21875" style="22" customWidth="1"/>
    <col min="15390" max="15390" width="11.5546875" style="22"/>
    <col min="15391" max="15391" width="3" style="22" customWidth="1"/>
    <col min="15392" max="15392" width="13.109375" style="22" customWidth="1"/>
    <col min="15393" max="15393" width="2.21875" style="22" customWidth="1"/>
    <col min="15394" max="15394" width="11.5546875" style="22"/>
    <col min="15395" max="15395" width="3" style="22" customWidth="1"/>
    <col min="15396" max="15396" width="13.109375" style="22" customWidth="1"/>
    <col min="15397" max="15397" width="2.21875" style="22" customWidth="1"/>
    <col min="15398" max="15398" width="11.5546875" style="22"/>
    <col min="15399" max="15399" width="3" style="22" customWidth="1"/>
    <col min="15400" max="15400" width="13.109375" style="22" customWidth="1"/>
    <col min="15401" max="15401" width="3" style="22" customWidth="1"/>
    <col min="15402" max="15402" width="13.109375" style="22" customWidth="1"/>
    <col min="15403" max="15403" width="2.21875" style="22" customWidth="1"/>
    <col min="15404" max="15404" width="13.109375" style="22" customWidth="1"/>
    <col min="15405" max="15405" width="3" style="22" customWidth="1"/>
    <col min="15406" max="15406" width="5.33203125" style="22" customWidth="1"/>
    <col min="15407" max="15407" width="18" style="22" customWidth="1"/>
    <col min="15408" max="15408" width="7.6640625" style="22" customWidth="1"/>
    <col min="15409" max="15409" width="1.44140625" style="22" customWidth="1"/>
    <col min="15410" max="15410" width="11.5546875" style="22"/>
    <col min="15411" max="15411" width="1.44140625" style="22" customWidth="1"/>
    <col min="15412" max="15412" width="11.5546875" style="22"/>
    <col min="15413" max="15413" width="1.44140625" style="22" customWidth="1"/>
    <col min="15414" max="15616" width="11.5546875" style="22"/>
    <col min="15617" max="15617" width="4.5546875" style="22" customWidth="1"/>
    <col min="15618" max="15618" width="1.44140625" style="22" customWidth="1"/>
    <col min="15619" max="15619" width="17.77734375" style="22" customWidth="1"/>
    <col min="15620" max="15620" width="1.44140625" style="22" customWidth="1"/>
    <col min="15621" max="15621" width="12.33203125" style="22" customWidth="1"/>
    <col min="15622" max="15622" width="1.44140625" style="22" customWidth="1"/>
    <col min="15623" max="15623" width="9.44140625" style="22" customWidth="1"/>
    <col min="15624" max="15624" width="1.44140625" style="22" customWidth="1"/>
    <col min="15625" max="15625" width="9.6640625" style="22" customWidth="1"/>
    <col min="15626" max="15626" width="2.21875" style="22" customWidth="1"/>
    <col min="15627" max="15627" width="13.21875" style="22" customWidth="1"/>
    <col min="15628" max="15628" width="1.44140625" style="22" customWidth="1"/>
    <col min="15629" max="15629" width="9.6640625" style="22" customWidth="1"/>
    <col min="15630" max="15630" width="1.44140625" style="22" customWidth="1"/>
    <col min="15631" max="15631" width="8.44140625" style="22" customWidth="1"/>
    <col min="15632" max="15632" width="2.21875" style="22" customWidth="1"/>
    <col min="15633" max="15633" width="12" style="22" customWidth="1"/>
    <col min="15634" max="15634" width="1.44140625" style="22" customWidth="1"/>
    <col min="15635" max="15635" width="9.44140625" style="22" customWidth="1"/>
    <col min="15636" max="15636" width="1.44140625" style="22" customWidth="1"/>
    <col min="15637" max="15637" width="9.6640625" style="22" customWidth="1"/>
    <col min="15638" max="15638" width="1.44140625" style="22" customWidth="1"/>
    <col min="15639" max="15639" width="13.77734375" style="22" customWidth="1"/>
    <col min="15640" max="15640" width="1.44140625" style="22" customWidth="1"/>
    <col min="15641" max="15641" width="13.109375" style="22" customWidth="1"/>
    <col min="15642" max="15643" width="1.44140625" style="22" customWidth="1"/>
    <col min="15644" max="15644" width="13.109375" style="22" customWidth="1"/>
    <col min="15645" max="15645" width="2.21875" style="22" customWidth="1"/>
    <col min="15646" max="15646" width="11.5546875" style="22"/>
    <col min="15647" max="15647" width="3" style="22" customWidth="1"/>
    <col min="15648" max="15648" width="13.109375" style="22" customWidth="1"/>
    <col min="15649" max="15649" width="2.21875" style="22" customWidth="1"/>
    <col min="15650" max="15650" width="11.5546875" style="22"/>
    <col min="15651" max="15651" width="3" style="22" customWidth="1"/>
    <col min="15652" max="15652" width="13.109375" style="22" customWidth="1"/>
    <col min="15653" max="15653" width="2.21875" style="22" customWidth="1"/>
    <col min="15654" max="15654" width="11.5546875" style="22"/>
    <col min="15655" max="15655" width="3" style="22" customWidth="1"/>
    <col min="15656" max="15656" width="13.109375" style="22" customWidth="1"/>
    <col min="15657" max="15657" width="3" style="22" customWidth="1"/>
    <col min="15658" max="15658" width="13.109375" style="22" customWidth="1"/>
    <col min="15659" max="15659" width="2.21875" style="22" customWidth="1"/>
    <col min="15660" max="15660" width="13.109375" style="22" customWidth="1"/>
    <col min="15661" max="15661" width="3" style="22" customWidth="1"/>
    <col min="15662" max="15662" width="5.33203125" style="22" customWidth="1"/>
    <col min="15663" max="15663" width="18" style="22" customWidth="1"/>
    <col min="15664" max="15664" width="7.6640625" style="22" customWidth="1"/>
    <col min="15665" max="15665" width="1.44140625" style="22" customWidth="1"/>
    <col min="15666" max="15666" width="11.5546875" style="22"/>
    <col min="15667" max="15667" width="1.44140625" style="22" customWidth="1"/>
    <col min="15668" max="15668" width="11.5546875" style="22"/>
    <col min="15669" max="15669" width="1.44140625" style="22" customWidth="1"/>
    <col min="15670" max="15872" width="11.5546875" style="22"/>
    <col min="15873" max="15873" width="4.5546875" style="22" customWidth="1"/>
    <col min="15874" max="15874" width="1.44140625" style="22" customWidth="1"/>
    <col min="15875" max="15875" width="17.77734375" style="22" customWidth="1"/>
    <col min="15876" max="15876" width="1.44140625" style="22" customWidth="1"/>
    <col min="15877" max="15877" width="12.33203125" style="22" customWidth="1"/>
    <col min="15878" max="15878" width="1.44140625" style="22" customWidth="1"/>
    <col min="15879" max="15879" width="9.44140625" style="22" customWidth="1"/>
    <col min="15880" max="15880" width="1.44140625" style="22" customWidth="1"/>
    <col min="15881" max="15881" width="9.6640625" style="22" customWidth="1"/>
    <col min="15882" max="15882" width="2.21875" style="22" customWidth="1"/>
    <col min="15883" max="15883" width="13.21875" style="22" customWidth="1"/>
    <col min="15884" max="15884" width="1.44140625" style="22" customWidth="1"/>
    <col min="15885" max="15885" width="9.6640625" style="22" customWidth="1"/>
    <col min="15886" max="15886" width="1.44140625" style="22" customWidth="1"/>
    <col min="15887" max="15887" width="8.44140625" style="22" customWidth="1"/>
    <col min="15888" max="15888" width="2.21875" style="22" customWidth="1"/>
    <col min="15889" max="15889" width="12" style="22" customWidth="1"/>
    <col min="15890" max="15890" width="1.44140625" style="22" customWidth="1"/>
    <col min="15891" max="15891" width="9.44140625" style="22" customWidth="1"/>
    <col min="15892" max="15892" width="1.44140625" style="22" customWidth="1"/>
    <col min="15893" max="15893" width="9.6640625" style="22" customWidth="1"/>
    <col min="15894" max="15894" width="1.44140625" style="22" customWidth="1"/>
    <col min="15895" max="15895" width="13.77734375" style="22" customWidth="1"/>
    <col min="15896" max="15896" width="1.44140625" style="22" customWidth="1"/>
    <col min="15897" max="15897" width="13.109375" style="22" customWidth="1"/>
    <col min="15898" max="15899" width="1.44140625" style="22" customWidth="1"/>
    <col min="15900" max="15900" width="13.109375" style="22" customWidth="1"/>
    <col min="15901" max="15901" width="2.21875" style="22" customWidth="1"/>
    <col min="15902" max="15902" width="11.5546875" style="22"/>
    <col min="15903" max="15903" width="3" style="22" customWidth="1"/>
    <col min="15904" max="15904" width="13.109375" style="22" customWidth="1"/>
    <col min="15905" max="15905" width="2.21875" style="22" customWidth="1"/>
    <col min="15906" max="15906" width="11.5546875" style="22"/>
    <col min="15907" max="15907" width="3" style="22" customWidth="1"/>
    <col min="15908" max="15908" width="13.109375" style="22" customWidth="1"/>
    <col min="15909" max="15909" width="2.21875" style="22" customWidth="1"/>
    <col min="15910" max="15910" width="11.5546875" style="22"/>
    <col min="15911" max="15911" width="3" style="22" customWidth="1"/>
    <col min="15912" max="15912" width="13.109375" style="22" customWidth="1"/>
    <col min="15913" max="15913" width="3" style="22" customWidth="1"/>
    <col min="15914" max="15914" width="13.109375" style="22" customWidth="1"/>
    <col min="15915" max="15915" width="2.21875" style="22" customWidth="1"/>
    <col min="15916" max="15916" width="13.109375" style="22" customWidth="1"/>
    <col min="15917" max="15917" width="3" style="22" customWidth="1"/>
    <col min="15918" max="15918" width="5.33203125" style="22" customWidth="1"/>
    <col min="15919" max="15919" width="18" style="22" customWidth="1"/>
    <col min="15920" max="15920" width="7.6640625" style="22" customWidth="1"/>
    <col min="15921" max="15921" width="1.44140625" style="22" customWidth="1"/>
    <col min="15922" max="15922" width="11.5546875" style="22"/>
    <col min="15923" max="15923" width="1.44140625" style="22" customWidth="1"/>
    <col min="15924" max="15924" width="11.5546875" style="22"/>
    <col min="15925" max="15925" width="1.44140625" style="22" customWidth="1"/>
    <col min="15926" max="16128" width="11.5546875" style="22"/>
    <col min="16129" max="16129" width="4.5546875" style="22" customWidth="1"/>
    <col min="16130" max="16130" width="1.44140625" style="22" customWidth="1"/>
    <col min="16131" max="16131" width="17.77734375" style="22" customWidth="1"/>
    <col min="16132" max="16132" width="1.44140625" style="22" customWidth="1"/>
    <col min="16133" max="16133" width="12.33203125" style="22" customWidth="1"/>
    <col min="16134" max="16134" width="1.44140625" style="22" customWidth="1"/>
    <col min="16135" max="16135" width="9.44140625" style="22" customWidth="1"/>
    <col min="16136" max="16136" width="1.44140625" style="22" customWidth="1"/>
    <col min="16137" max="16137" width="9.6640625" style="22" customWidth="1"/>
    <col min="16138" max="16138" width="2.21875" style="22" customWidth="1"/>
    <col min="16139" max="16139" width="13.21875" style="22" customWidth="1"/>
    <col min="16140" max="16140" width="1.44140625" style="22" customWidth="1"/>
    <col min="16141" max="16141" width="9.6640625" style="22" customWidth="1"/>
    <col min="16142" max="16142" width="1.44140625" style="22" customWidth="1"/>
    <col min="16143" max="16143" width="8.44140625" style="22" customWidth="1"/>
    <col min="16144" max="16144" width="2.21875" style="22" customWidth="1"/>
    <col min="16145" max="16145" width="12" style="22" customWidth="1"/>
    <col min="16146" max="16146" width="1.44140625" style="22" customWidth="1"/>
    <col min="16147" max="16147" width="9.44140625" style="22" customWidth="1"/>
    <col min="16148" max="16148" width="1.44140625" style="22" customWidth="1"/>
    <col min="16149" max="16149" width="9.6640625" style="22" customWidth="1"/>
    <col min="16150" max="16150" width="1.44140625" style="22" customWidth="1"/>
    <col min="16151" max="16151" width="13.77734375" style="22" customWidth="1"/>
    <col min="16152" max="16152" width="1.44140625" style="22" customWidth="1"/>
    <col min="16153" max="16153" width="13.109375" style="22" customWidth="1"/>
    <col min="16154" max="16155" width="1.44140625" style="22" customWidth="1"/>
    <col min="16156" max="16156" width="13.109375" style="22" customWidth="1"/>
    <col min="16157" max="16157" width="2.21875" style="22" customWidth="1"/>
    <col min="16158" max="16158" width="11.5546875" style="22"/>
    <col min="16159" max="16159" width="3" style="22" customWidth="1"/>
    <col min="16160" max="16160" width="13.109375" style="22" customWidth="1"/>
    <col min="16161" max="16161" width="2.21875" style="22" customWidth="1"/>
    <col min="16162" max="16162" width="11.5546875" style="22"/>
    <col min="16163" max="16163" width="3" style="22" customWidth="1"/>
    <col min="16164" max="16164" width="13.109375" style="22" customWidth="1"/>
    <col min="16165" max="16165" width="2.21875" style="22" customWidth="1"/>
    <col min="16166" max="16166" width="11.5546875" style="22"/>
    <col min="16167" max="16167" width="3" style="22" customWidth="1"/>
    <col min="16168" max="16168" width="13.109375" style="22" customWidth="1"/>
    <col min="16169" max="16169" width="3" style="22" customWidth="1"/>
    <col min="16170" max="16170" width="13.109375" style="22" customWidth="1"/>
    <col min="16171" max="16171" width="2.21875" style="22" customWidth="1"/>
    <col min="16172" max="16172" width="13.109375" style="22" customWidth="1"/>
    <col min="16173" max="16173" width="3" style="22" customWidth="1"/>
    <col min="16174" max="16174" width="5.33203125" style="22" customWidth="1"/>
    <col min="16175" max="16175" width="18" style="22" customWidth="1"/>
    <col min="16176" max="16176" width="7.6640625" style="22" customWidth="1"/>
    <col min="16177" max="16177" width="1.44140625" style="22" customWidth="1"/>
    <col min="16178" max="16178" width="11.5546875" style="22"/>
    <col min="16179" max="16179" width="1.44140625" style="22" customWidth="1"/>
    <col min="16180" max="16180" width="11.5546875" style="22"/>
    <col min="16181" max="16181" width="1.44140625" style="22" customWidth="1"/>
    <col min="16182" max="16384" width="11.5546875" style="22"/>
  </cols>
  <sheetData>
    <row r="1" spans="1:54" s="20" customFormat="1" ht="10.5" customHeight="1" x14ac:dyDescent="0.3">
      <c r="C1" s="22"/>
      <c r="Y1" s="23" t="s">
        <v>49</v>
      </c>
      <c r="AB1" s="50" t="s">
        <v>50</v>
      </c>
      <c r="AT1" s="23" t="s">
        <v>507</v>
      </c>
    </row>
    <row r="2" spans="1:54" s="20" customFormat="1" ht="10.5" customHeight="1" x14ac:dyDescent="0.3">
      <c r="A2" s="24"/>
      <c r="C2" s="22"/>
      <c r="Y2" s="23" t="s">
        <v>508</v>
      </c>
      <c r="AB2" s="50" t="s">
        <v>399</v>
      </c>
      <c r="AT2" s="23" t="s">
        <v>54</v>
      </c>
    </row>
    <row r="3" spans="1:54" s="20" customFormat="1" ht="10.5" customHeight="1" x14ac:dyDescent="0.3">
      <c r="A3" s="25"/>
      <c r="C3" s="22"/>
      <c r="Y3" s="23" t="s">
        <v>55</v>
      </c>
      <c r="AB3" s="26" t="s">
        <v>56</v>
      </c>
    </row>
    <row r="4" spans="1:54" ht="9.6" customHeight="1" x14ac:dyDescent="0.3">
      <c r="E4" s="28" t="s">
        <v>372</v>
      </c>
      <c r="F4" s="28"/>
      <c r="G4" s="28"/>
      <c r="H4" s="28"/>
      <c r="I4" s="28"/>
      <c r="K4" s="28" t="s">
        <v>509</v>
      </c>
      <c r="L4" s="28"/>
      <c r="M4" s="28"/>
      <c r="N4" s="28"/>
      <c r="O4" s="28"/>
      <c r="Q4" s="28" t="s">
        <v>510</v>
      </c>
      <c r="R4" s="28"/>
      <c r="S4" s="28"/>
      <c r="T4" s="28"/>
      <c r="U4" s="28"/>
      <c r="V4" s="28"/>
      <c r="W4" s="28"/>
      <c r="AB4" s="28" t="s">
        <v>511</v>
      </c>
      <c r="AC4" s="28"/>
      <c r="AD4" s="28"/>
      <c r="AE4" s="28"/>
      <c r="AF4" s="28"/>
      <c r="AG4" s="28"/>
      <c r="AH4" s="28"/>
      <c r="AI4" s="28"/>
      <c r="AJ4" s="28"/>
      <c r="AK4" s="28"/>
      <c r="AL4" s="28"/>
      <c r="AM4" s="28"/>
      <c r="AN4" s="28"/>
    </row>
    <row r="5" spans="1:54" ht="9.6" customHeight="1" x14ac:dyDescent="0.3"/>
    <row r="6" spans="1:54" ht="9.6" customHeight="1" x14ac:dyDescent="0.3">
      <c r="AF6" s="28" t="s">
        <v>404</v>
      </c>
      <c r="AG6" s="28"/>
      <c r="AH6" s="28"/>
      <c r="AI6" s="28"/>
      <c r="AJ6" s="28"/>
      <c r="AK6" s="28"/>
      <c r="AL6" s="28"/>
      <c r="AP6" s="142" t="s">
        <v>304</v>
      </c>
      <c r="AQ6" s="28"/>
      <c r="AR6" s="28"/>
    </row>
    <row r="7" spans="1:54" ht="9.6" customHeight="1" x14ac:dyDescent="0.3">
      <c r="AP7" s="29" t="s">
        <v>512</v>
      </c>
      <c r="AQ7" s="29"/>
      <c r="AR7" s="29"/>
    </row>
    <row r="8" spans="1:54" ht="9.6" customHeight="1" x14ac:dyDescent="0.3">
      <c r="W8" s="31" t="s">
        <v>304</v>
      </c>
      <c r="AB8" s="28" t="s">
        <v>439</v>
      </c>
      <c r="AC8" s="28"/>
      <c r="AD8" s="28"/>
      <c r="AF8" s="28" t="s">
        <v>66</v>
      </c>
      <c r="AG8" s="28"/>
      <c r="AH8" s="28"/>
      <c r="AJ8" s="28" t="s">
        <v>67</v>
      </c>
      <c r="AK8" s="28"/>
      <c r="AL8" s="28"/>
      <c r="AP8" s="28" t="s">
        <v>513</v>
      </c>
      <c r="AQ8" s="28"/>
      <c r="AR8" s="28"/>
    </row>
    <row r="9" spans="1:54" ht="9.6" customHeight="1" x14ac:dyDescent="0.3">
      <c r="W9" s="30" t="s">
        <v>514</v>
      </c>
      <c r="AZ9" s="29" t="s">
        <v>515</v>
      </c>
      <c r="BB9" s="22" t="s">
        <v>516</v>
      </c>
    </row>
    <row r="10" spans="1:54" ht="9.6" customHeight="1" x14ac:dyDescent="0.3">
      <c r="I10" s="30" t="s">
        <v>71</v>
      </c>
      <c r="O10" s="30" t="s">
        <v>71</v>
      </c>
      <c r="U10" s="30" t="s">
        <v>71</v>
      </c>
      <c r="W10" s="22" t="s">
        <v>517</v>
      </c>
      <c r="AD10" s="30" t="s">
        <v>279</v>
      </c>
      <c r="AH10" s="30" t="s">
        <v>279</v>
      </c>
      <c r="AL10" s="30" t="s">
        <v>279</v>
      </c>
      <c r="AN10" s="30" t="s">
        <v>416</v>
      </c>
      <c r="AZ10" s="30" t="s">
        <v>518</v>
      </c>
      <c r="BB10" s="30" t="s">
        <v>519</v>
      </c>
    </row>
    <row r="11" spans="1:54" ht="9.6" customHeight="1" x14ac:dyDescent="0.3">
      <c r="A11" s="31" t="s">
        <v>78</v>
      </c>
      <c r="C11" s="31" t="s">
        <v>80</v>
      </c>
      <c r="E11" s="31" t="s">
        <v>81</v>
      </c>
      <c r="G11" s="31" t="s">
        <v>442</v>
      </c>
      <c r="I11" s="31" t="s">
        <v>87</v>
      </c>
      <c r="K11" s="31" t="s">
        <v>81</v>
      </c>
      <c r="M11" s="31" t="s">
        <v>442</v>
      </c>
      <c r="O11" s="31" t="s">
        <v>87</v>
      </c>
      <c r="Q11" s="31" t="s">
        <v>81</v>
      </c>
      <c r="S11" s="31" t="s">
        <v>442</v>
      </c>
      <c r="U11" s="31" t="s">
        <v>87</v>
      </c>
      <c r="W11" s="143" t="s">
        <v>520</v>
      </c>
      <c r="Y11" s="31" t="s">
        <v>72</v>
      </c>
      <c r="AB11" s="31" t="s">
        <v>81</v>
      </c>
      <c r="AD11" s="31" t="s">
        <v>380</v>
      </c>
      <c r="AF11" s="31" t="s">
        <v>81</v>
      </c>
      <c r="AH11" s="31" t="s">
        <v>380</v>
      </c>
      <c r="AJ11" s="31" t="s">
        <v>81</v>
      </c>
      <c r="AL11" s="31" t="s">
        <v>380</v>
      </c>
      <c r="AN11" s="31" t="s">
        <v>425</v>
      </c>
      <c r="AP11" s="31" t="s">
        <v>317</v>
      </c>
      <c r="AR11" s="31" t="s">
        <v>318</v>
      </c>
      <c r="AT11" s="31" t="s">
        <v>78</v>
      </c>
      <c r="AX11" s="129" t="s">
        <v>372</v>
      </c>
      <c r="AZ11" s="129" t="s">
        <v>475</v>
      </c>
      <c r="BB11" s="129" t="s">
        <v>521</v>
      </c>
    </row>
    <row r="12" spans="1:54" ht="8.85" customHeight="1" x14ac:dyDescent="0.3"/>
    <row r="13" spans="1:54" ht="8.85" customHeight="1" x14ac:dyDescent="0.3">
      <c r="B13" s="22" t="s">
        <v>289</v>
      </c>
    </row>
    <row r="14" spans="1:54" ht="8.85" customHeight="1" x14ac:dyDescent="0.3">
      <c r="A14" s="22">
        <v>1</v>
      </c>
      <c r="B14" s="33"/>
      <c r="C14" s="22" t="s">
        <v>91</v>
      </c>
      <c r="D14" s="33"/>
      <c r="E14" s="82">
        <v>10844843</v>
      </c>
      <c r="G14" s="83">
        <f>(E14/$AV14)</f>
        <v>67.338360757528719</v>
      </c>
      <c r="I14" s="84">
        <f>IF(G$60,G14/G$60*100,0)</f>
        <v>296.71037016053481</v>
      </c>
      <c r="K14" s="82">
        <v>41575405</v>
      </c>
      <c r="M14" s="83">
        <f>(K14/$AV14)</f>
        <v>258.15215771499533</v>
      </c>
      <c r="O14" s="84">
        <f>IF(M$60,M14/M$60*100,0)</f>
        <v>143.6712052802983</v>
      </c>
      <c r="Q14" s="82">
        <v>53720246</v>
      </c>
      <c r="S14" s="83">
        <f>(Q14/$AV14)</f>
        <v>333.56253337472833</v>
      </c>
      <c r="U14" s="84">
        <f>IF(S$60,S14/S$60*100,0)</f>
        <v>136.71763471844901</v>
      </c>
      <c r="W14" s="82">
        <v>3235080</v>
      </c>
      <c r="Y14" s="82">
        <f t="shared" ref="Y14:Y57" si="0">(E14+K14+Q14)</f>
        <v>106140494</v>
      </c>
      <c r="AB14" s="82">
        <v>16955890</v>
      </c>
      <c r="AD14" s="84">
        <f t="shared" ref="AD14:AD57" si="1">IF($Y14,AB14/$Y14*100,0)</f>
        <v>15.974949202704861</v>
      </c>
      <c r="AF14" s="82">
        <v>14531392</v>
      </c>
      <c r="AH14" s="84">
        <f t="shared" ref="AH14:AH57" si="2">IF($Y14,AF14/$Y14*100,0)</f>
        <v>13.690714497710928</v>
      </c>
      <c r="AJ14" s="82">
        <v>3125263</v>
      </c>
      <c r="AL14" s="84">
        <f t="shared" ref="AL14:AL57" si="3">IF($Y14,AJ14/$Y14*100,0)</f>
        <v>2.9444586907613224</v>
      </c>
      <c r="AN14" s="82">
        <v>6089882</v>
      </c>
      <c r="AP14" s="82">
        <v>4378961.7596499994</v>
      </c>
      <c r="AR14" s="82">
        <v>626894.73034999997</v>
      </c>
      <c r="AS14" s="33"/>
      <c r="AT14" s="22">
        <v>1</v>
      </c>
      <c r="AU14" s="33"/>
      <c r="AV14" s="114">
        <v>161050</v>
      </c>
      <c r="AW14" s="33"/>
      <c r="AX14" s="114">
        <f>IF(E14,AV14,0)</f>
        <v>161050</v>
      </c>
      <c r="AY14" s="33"/>
      <c r="AZ14" s="114">
        <f>IF(K14,AV14,0)</f>
        <v>161050</v>
      </c>
      <c r="BA14" s="33"/>
      <c r="BB14" s="114">
        <f>IF(Q14,AV14,0)</f>
        <v>161050</v>
      </c>
    </row>
    <row r="15" spans="1:54" ht="8.85" customHeight="1" x14ac:dyDescent="0.3">
      <c r="A15" s="22">
        <v>2</v>
      </c>
      <c r="B15" s="33"/>
      <c r="C15" s="22" t="s">
        <v>92</v>
      </c>
      <c r="D15" s="33"/>
      <c r="E15" s="88">
        <v>404858</v>
      </c>
      <c r="G15" s="84">
        <f>(E15/$AV15)</f>
        <v>23.988742075013331</v>
      </c>
      <c r="I15" s="84">
        <f>IF(G$60,G15/G$60*100,0)</f>
        <v>105.70065057556381</v>
      </c>
      <c r="K15" s="88">
        <v>10817869</v>
      </c>
      <c r="M15" s="84">
        <f>(K15/$AV15)</f>
        <v>640.98293535580967</v>
      </c>
      <c r="O15" s="84">
        <f>IF(M$60,M15/M$60*100,0)</f>
        <v>356.73066497605112</v>
      </c>
      <c r="Q15" s="88">
        <v>7368567</v>
      </c>
      <c r="S15" s="84">
        <f>(Q15/$AV15)</f>
        <v>436.60407655388991</v>
      </c>
      <c r="U15" s="84">
        <f>IF(S$60,S15/S$60*100,0)</f>
        <v>178.95138297148711</v>
      </c>
      <c r="W15" s="88">
        <v>96097</v>
      </c>
      <c r="Y15" s="88">
        <f t="shared" si="0"/>
        <v>18591294</v>
      </c>
      <c r="AB15" s="88">
        <v>5377430</v>
      </c>
      <c r="AD15" s="84">
        <f t="shared" si="1"/>
        <v>28.92445248835288</v>
      </c>
      <c r="AF15" s="88">
        <v>3837737</v>
      </c>
      <c r="AH15" s="84">
        <f t="shared" si="2"/>
        <v>20.642656718784611</v>
      </c>
      <c r="AJ15" s="88">
        <v>0</v>
      </c>
      <c r="AL15" s="84">
        <f t="shared" si="3"/>
        <v>0</v>
      </c>
      <c r="AN15" s="88">
        <v>7895964</v>
      </c>
      <c r="AP15" s="88">
        <v>867037.22954800003</v>
      </c>
      <c r="AR15" s="88">
        <v>659989.95045200002</v>
      </c>
      <c r="AS15" s="33"/>
      <c r="AT15" s="22">
        <v>2</v>
      </c>
      <c r="AU15" s="33"/>
      <c r="AV15" s="114">
        <v>16877</v>
      </c>
      <c r="AW15" s="33"/>
      <c r="AX15" s="114">
        <f>IF(E15,AV15,0)</f>
        <v>16877</v>
      </c>
      <c r="AY15" s="33"/>
      <c r="AZ15" s="114">
        <f>IF(K15,AV15,0)</f>
        <v>16877</v>
      </c>
      <c r="BA15" s="33"/>
      <c r="BB15" s="114">
        <f>IF(Q15,AV15,0)</f>
        <v>16877</v>
      </c>
    </row>
    <row r="16" spans="1:54" ht="8.85" customHeight="1" x14ac:dyDescent="0.3">
      <c r="A16" s="22">
        <v>3</v>
      </c>
      <c r="B16" s="33"/>
      <c r="C16" s="22" t="s">
        <v>94</v>
      </c>
      <c r="D16" s="33"/>
      <c r="E16" s="88">
        <v>50176</v>
      </c>
      <c r="G16" s="84">
        <f>(E16/$AV16)</f>
        <v>7.900488112108329</v>
      </c>
      <c r="I16" s="84">
        <f>IF(G$60,G16/G$60*100,0)</f>
        <v>34.811609992013068</v>
      </c>
      <c r="K16" s="88">
        <v>1346516</v>
      </c>
      <c r="M16" s="84">
        <f>(K16/$AV16)</f>
        <v>212.01637537395686</v>
      </c>
      <c r="O16" s="84">
        <f>IF(M$60,M16/M$60*100,0)</f>
        <v>117.99493933638023</v>
      </c>
      <c r="Q16" s="88">
        <v>5938578</v>
      </c>
      <c r="S16" s="84">
        <f>(Q16/$AV16)</f>
        <v>935.06188001889461</v>
      </c>
      <c r="U16" s="84">
        <f>IF(S$60,S16/S$60*100,0)</f>
        <v>383.25481959316153</v>
      </c>
      <c r="W16" s="88">
        <v>67343</v>
      </c>
      <c r="Y16" s="88">
        <f t="shared" si="0"/>
        <v>7335270</v>
      </c>
      <c r="AB16" s="88">
        <v>4910169</v>
      </c>
      <c r="AD16" s="84">
        <f t="shared" si="1"/>
        <v>66.9391719732198</v>
      </c>
      <c r="AF16" s="88">
        <v>711257</v>
      </c>
      <c r="AH16" s="84">
        <f t="shared" si="2"/>
        <v>9.6963983602512247</v>
      </c>
      <c r="AJ16" s="88">
        <v>0</v>
      </c>
      <c r="AL16" s="84">
        <f t="shared" si="3"/>
        <v>0</v>
      </c>
      <c r="AN16" s="88">
        <v>740619</v>
      </c>
      <c r="AP16" s="88">
        <v>188867.23019999999</v>
      </c>
      <c r="AR16" s="88">
        <v>194105.71980000002</v>
      </c>
      <c r="AS16" s="33"/>
      <c r="AT16" s="22">
        <v>3</v>
      </c>
      <c r="AU16" s="33"/>
      <c r="AV16" s="114">
        <v>6351</v>
      </c>
      <c r="AW16" s="33"/>
      <c r="AX16" s="114">
        <f>IF(E16,AV16,0)</f>
        <v>6351</v>
      </c>
      <c r="AY16" s="33"/>
      <c r="AZ16" s="114">
        <f>IF(K16,AV16,0)</f>
        <v>6351</v>
      </c>
      <c r="BA16" s="33"/>
      <c r="BB16" s="114">
        <f>IF(Q16,AV16,0)</f>
        <v>6351</v>
      </c>
    </row>
    <row r="17" spans="1:54" ht="8.85" customHeight="1" x14ac:dyDescent="0.3">
      <c r="A17" s="22">
        <v>4</v>
      </c>
      <c r="B17" s="33"/>
      <c r="C17" s="22" t="s">
        <v>95</v>
      </c>
      <c r="D17" s="33"/>
      <c r="E17" s="88">
        <v>1284033</v>
      </c>
      <c r="G17" s="84">
        <f>(E17/$AV17)</f>
        <v>26.055335727765264</v>
      </c>
      <c r="I17" s="84">
        <f>IF(G$60,G17/G$60*100,0)</f>
        <v>114.80660089543228</v>
      </c>
      <c r="K17" s="88">
        <v>20529892</v>
      </c>
      <c r="M17" s="84">
        <f>(K17/$AV17)</f>
        <v>416.58838091759503</v>
      </c>
      <c r="O17" s="84">
        <f>IF(M$60,M17/M$60*100,0)</f>
        <v>231.84681205832231</v>
      </c>
      <c r="Q17" s="88">
        <v>33153703</v>
      </c>
      <c r="S17" s="84">
        <f>(Q17/$AV17)</f>
        <v>672.74817881130662</v>
      </c>
      <c r="U17" s="84">
        <f>IF(S$60,S17/S$60*100,0)</f>
        <v>275.74002043238602</v>
      </c>
      <c r="W17" s="88">
        <v>1043734</v>
      </c>
      <c r="Y17" s="88">
        <f t="shared" si="0"/>
        <v>54967628</v>
      </c>
      <c r="AB17" s="88">
        <v>10740118</v>
      </c>
      <c r="AD17" s="84">
        <f t="shared" si="1"/>
        <v>19.538987565554038</v>
      </c>
      <c r="AF17" s="88">
        <v>14720871</v>
      </c>
      <c r="AH17" s="84">
        <f t="shared" si="2"/>
        <v>26.780982799548852</v>
      </c>
      <c r="AJ17" s="88">
        <v>811705</v>
      </c>
      <c r="AL17" s="84">
        <f t="shared" si="3"/>
        <v>1.4766964293965896</v>
      </c>
      <c r="AN17" s="88">
        <v>17727131</v>
      </c>
      <c r="AP17" s="88">
        <v>1285233.3946819999</v>
      </c>
      <c r="AR17" s="88">
        <v>563382.12531799998</v>
      </c>
      <c r="AS17" s="33"/>
      <c r="AT17" s="22">
        <v>4</v>
      </c>
      <c r="AU17" s="33"/>
      <c r="AV17" s="114">
        <v>49281</v>
      </c>
      <c r="AW17" s="33"/>
      <c r="AX17" s="114">
        <f>IF(E17,AV17,0)</f>
        <v>49281</v>
      </c>
      <c r="AY17" s="33"/>
      <c r="AZ17" s="114">
        <f>IF(K17,AV17,0)</f>
        <v>49281</v>
      </c>
      <c r="BA17" s="33"/>
      <c r="BB17" s="114">
        <f>IF(Q17,AV17,0)</f>
        <v>49281</v>
      </c>
    </row>
    <row r="18" spans="1:54" ht="8.85" customHeight="1" x14ac:dyDescent="0.3">
      <c r="A18" s="22">
        <v>5</v>
      </c>
      <c r="B18" s="33"/>
      <c r="C18" s="22" t="s">
        <v>96</v>
      </c>
      <c r="D18" s="33"/>
      <c r="E18" s="88">
        <v>6291590</v>
      </c>
      <c r="G18" s="84">
        <f>(E18/$AV18)</f>
        <v>25.79916184165204</v>
      </c>
      <c r="I18" s="84">
        <f>IF(G$60,G18/G$60*100,0)</f>
        <v>113.67783197799737</v>
      </c>
      <c r="K18" s="88">
        <v>26358241</v>
      </c>
      <c r="M18" s="84">
        <f>(K18/$AV18)</f>
        <v>108.08404956779897</v>
      </c>
      <c r="O18" s="84">
        <f>IF(M$60,M18/M$60*100,0)</f>
        <v>60.15276343390088</v>
      </c>
      <c r="Q18" s="88">
        <v>26852207</v>
      </c>
      <c r="S18" s="84">
        <f>(Q18/$AV18)</f>
        <v>110.10959617497991</v>
      </c>
      <c r="U18" s="84">
        <f>IF(S$60,S18/S$60*100,0)</f>
        <v>45.130738744974892</v>
      </c>
      <c r="W18" s="88">
        <v>2173395</v>
      </c>
      <c r="Y18" s="88">
        <f t="shared" si="0"/>
        <v>59502038</v>
      </c>
      <c r="AB18" s="88">
        <v>17037228</v>
      </c>
      <c r="AD18" s="84">
        <f t="shared" si="1"/>
        <v>28.633015897707569</v>
      </c>
      <c r="AF18" s="88">
        <v>11349887</v>
      </c>
      <c r="AH18" s="84">
        <f t="shared" si="2"/>
        <v>19.074786984607147</v>
      </c>
      <c r="AJ18" s="88">
        <v>0</v>
      </c>
      <c r="AL18" s="84">
        <f t="shared" si="3"/>
        <v>0</v>
      </c>
      <c r="AN18" s="88">
        <v>9737265</v>
      </c>
      <c r="AP18" s="88">
        <v>3085836.7464879998</v>
      </c>
      <c r="AR18" s="88">
        <v>1705674.813512</v>
      </c>
      <c r="AS18" s="33"/>
      <c r="AT18" s="22">
        <v>5</v>
      </c>
      <c r="AU18" s="33"/>
      <c r="AV18" s="114">
        <v>243868</v>
      </c>
      <c r="AW18" s="33"/>
      <c r="AX18" s="114">
        <f>IF(E18,AV18,0)</f>
        <v>243868</v>
      </c>
      <c r="AY18" s="33"/>
      <c r="AZ18" s="114">
        <f>IF(K18,AV18,0)</f>
        <v>243868</v>
      </c>
      <c r="BA18" s="33"/>
      <c r="BB18" s="114">
        <f>IF(Q18,AV18,0)</f>
        <v>243868</v>
      </c>
    </row>
    <row r="19" spans="1:54" ht="8.85" customHeight="1" x14ac:dyDescent="0.3">
      <c r="A19" s="53"/>
      <c r="B19" s="33"/>
      <c r="D19" s="33"/>
      <c r="Y19" s="88"/>
      <c r="AS19" s="33"/>
      <c r="AT19" s="41"/>
      <c r="AU19" s="33"/>
      <c r="AV19" s="39"/>
      <c r="AW19" s="33"/>
      <c r="AX19" s="33"/>
      <c r="AY19" s="33"/>
      <c r="AZ19" s="33"/>
      <c r="BA19" s="33"/>
      <c r="BB19" s="33"/>
    </row>
    <row r="20" spans="1:54" ht="8.85" customHeight="1" x14ac:dyDescent="0.3">
      <c r="A20" s="22">
        <v>6</v>
      </c>
      <c r="B20" s="33"/>
      <c r="C20" s="22" t="s">
        <v>97</v>
      </c>
      <c r="D20" s="33"/>
      <c r="E20" s="88">
        <v>258491</v>
      </c>
      <c r="G20" s="84">
        <f>(E20/$AV20)</f>
        <v>14.7187677941009</v>
      </c>
      <c r="I20" s="84">
        <f>IF(G$60,G20/G$60*100,0)</f>
        <v>64.854727548537241</v>
      </c>
      <c r="K20" s="88">
        <v>1489232</v>
      </c>
      <c r="M20" s="84">
        <f>(K20/$AV20)</f>
        <v>84.798542307254294</v>
      </c>
      <c r="O20" s="84">
        <f>IF(M$60,M20/M$60*100,0)</f>
        <v>47.19351907469224</v>
      </c>
      <c r="Q20" s="88">
        <v>2730211</v>
      </c>
      <c r="S20" s="84">
        <f>(Q20/$AV20)</f>
        <v>155.46128003644233</v>
      </c>
      <c r="U20" s="84">
        <f>IF(S$60,S20/S$60*100,0)</f>
        <v>63.71908224179208</v>
      </c>
      <c r="W20" s="88">
        <v>176964</v>
      </c>
      <c r="Y20" s="88">
        <f t="shared" si="0"/>
        <v>4477934</v>
      </c>
      <c r="AB20" s="88">
        <v>1199306</v>
      </c>
      <c r="AD20" s="84">
        <f t="shared" si="1"/>
        <v>26.782574285373567</v>
      </c>
      <c r="AF20" s="88">
        <v>1011966</v>
      </c>
      <c r="AH20" s="84">
        <f t="shared" si="2"/>
        <v>22.598948532961852</v>
      </c>
      <c r="AJ20" s="88">
        <v>0</v>
      </c>
      <c r="AL20" s="84">
        <f t="shared" si="3"/>
        <v>0</v>
      </c>
      <c r="AN20" s="88">
        <v>526896</v>
      </c>
      <c r="AP20" s="88">
        <v>331216.49964499997</v>
      </c>
      <c r="AR20" s="88">
        <v>197894.95035500004</v>
      </c>
      <c r="AS20" s="33"/>
      <c r="AT20" s="22">
        <v>6</v>
      </c>
      <c r="AU20" s="33"/>
      <c r="AV20" s="114">
        <v>17562</v>
      </c>
      <c r="AW20" s="33"/>
      <c r="AX20" s="114">
        <f>IF(E20,AV20,0)</f>
        <v>17562</v>
      </c>
      <c r="AY20" s="33"/>
      <c r="AZ20" s="114">
        <f>IF(K20,AV20,0)</f>
        <v>17562</v>
      </c>
      <c r="BA20" s="33"/>
      <c r="BB20" s="114">
        <f>IF(Q20,AV20,0)</f>
        <v>17562</v>
      </c>
    </row>
    <row r="21" spans="1:54" ht="8.85" customHeight="1" x14ac:dyDescent="0.3">
      <c r="A21" s="22">
        <v>7</v>
      </c>
      <c r="B21" s="33"/>
      <c r="C21" s="22" t="s">
        <v>98</v>
      </c>
      <c r="D21" s="33"/>
      <c r="E21" s="88">
        <v>97234</v>
      </c>
      <c r="G21" s="84">
        <f>(E21/$AV21)</f>
        <v>17.010846745976206</v>
      </c>
      <c r="I21" s="84">
        <f>IF(G$60,G21/G$60*100,0)</f>
        <v>74.954224872164261</v>
      </c>
      <c r="K21" s="88">
        <v>2065510</v>
      </c>
      <c r="M21" s="84">
        <f>(K21/$AV21)</f>
        <v>361.35584324702592</v>
      </c>
      <c r="O21" s="84">
        <f>IF(M$60,M21/M$60*100,0)</f>
        <v>201.10786597296405</v>
      </c>
      <c r="Q21" s="88">
        <v>1970367</v>
      </c>
      <c r="S21" s="84">
        <f>(Q21/$AV21)</f>
        <v>344.71081175647305</v>
      </c>
      <c r="U21" s="84">
        <f>IF(S$60,S21/S$60*100,0)</f>
        <v>141.28699158270655</v>
      </c>
      <c r="W21" s="88">
        <v>26180</v>
      </c>
      <c r="Y21" s="88">
        <f t="shared" si="0"/>
        <v>4133111</v>
      </c>
      <c r="AB21" s="88">
        <v>1863250</v>
      </c>
      <c r="AD21" s="84">
        <f t="shared" si="1"/>
        <v>45.081053956692671</v>
      </c>
      <c r="AF21" s="88">
        <v>166508</v>
      </c>
      <c r="AH21" s="84">
        <f t="shared" si="2"/>
        <v>4.0286360564717478</v>
      </c>
      <c r="AJ21" s="88">
        <v>0</v>
      </c>
      <c r="AL21" s="84">
        <f t="shared" si="3"/>
        <v>0</v>
      </c>
      <c r="AN21" s="88">
        <v>1427157</v>
      </c>
      <c r="AP21" s="88">
        <v>264861.83017700003</v>
      </c>
      <c r="AR21" s="88">
        <v>224985.90982299999</v>
      </c>
      <c r="AS21" s="33"/>
      <c r="AT21" s="22">
        <v>7</v>
      </c>
      <c r="AU21" s="33"/>
      <c r="AV21" s="114">
        <v>5716</v>
      </c>
      <c r="AW21" s="33"/>
      <c r="AX21" s="114">
        <f>IF(E21,AV21,0)</f>
        <v>5716</v>
      </c>
      <c r="AY21" s="33"/>
      <c r="AZ21" s="114">
        <f>IF(K21,AV21,0)</f>
        <v>5716</v>
      </c>
      <c r="BA21" s="33"/>
      <c r="BB21" s="114">
        <f>IF(Q21,AV21,0)</f>
        <v>5716</v>
      </c>
    </row>
    <row r="22" spans="1:54" ht="8.85" customHeight="1" x14ac:dyDescent="0.3">
      <c r="A22" s="22">
        <v>8</v>
      </c>
      <c r="B22" s="33"/>
      <c r="C22" s="22" t="s">
        <v>99</v>
      </c>
      <c r="D22" s="33"/>
      <c r="E22" s="88">
        <v>611970</v>
      </c>
      <c r="G22" s="84">
        <f>(E22/$AV22)</f>
        <v>15.076866223207686</v>
      </c>
      <c r="I22" s="84">
        <f>IF(G$60,G22/G$60*100,0)</f>
        <v>66.432602570425132</v>
      </c>
      <c r="K22" s="88">
        <v>10659169</v>
      </c>
      <c r="M22" s="84">
        <f>(K22/$AV22)</f>
        <v>262.60578960335056</v>
      </c>
      <c r="O22" s="84">
        <f>IF(M$60,M22/M$60*100,0)</f>
        <v>146.14981582897008</v>
      </c>
      <c r="Q22" s="88">
        <v>13391843</v>
      </c>
      <c r="S22" s="84">
        <f>(Q22/$AV22)</f>
        <v>329.92961320522295</v>
      </c>
      <c r="U22" s="84">
        <f>IF(S$60,S22/S$60*100,0)</f>
        <v>135.22860581681951</v>
      </c>
      <c r="W22" s="88">
        <v>125586</v>
      </c>
      <c r="Y22" s="88">
        <f t="shared" si="0"/>
        <v>24662982</v>
      </c>
      <c r="AB22" s="88">
        <v>11934813</v>
      </c>
      <c r="AD22" s="84">
        <f t="shared" si="1"/>
        <v>48.391605686611619</v>
      </c>
      <c r="AF22" s="88">
        <v>2759796</v>
      </c>
      <c r="AH22" s="84">
        <f t="shared" si="2"/>
        <v>11.190033711251948</v>
      </c>
      <c r="AJ22" s="88">
        <v>43823</v>
      </c>
      <c r="AL22" s="84">
        <f t="shared" si="3"/>
        <v>0.17768735345952894</v>
      </c>
      <c r="AN22" s="88">
        <v>5973495</v>
      </c>
      <c r="AP22" s="88">
        <v>1360718.140507</v>
      </c>
      <c r="AR22" s="88">
        <v>1926952.9894930001</v>
      </c>
      <c r="AS22" s="33"/>
      <c r="AT22" s="22">
        <v>8</v>
      </c>
      <c r="AU22" s="33"/>
      <c r="AV22" s="114">
        <v>40590</v>
      </c>
      <c r="AW22" s="33"/>
      <c r="AX22" s="114">
        <f>IF(E22,AV22,0)</f>
        <v>40590</v>
      </c>
      <c r="AY22" s="33"/>
      <c r="AZ22" s="114">
        <f>IF(K22,AV22,0)</f>
        <v>40590</v>
      </c>
      <c r="BA22" s="33"/>
      <c r="BB22" s="114">
        <f>IF(Q22,AV22,0)</f>
        <v>40590</v>
      </c>
    </row>
    <row r="23" spans="1:54" ht="8.85" customHeight="1" x14ac:dyDescent="0.3">
      <c r="A23" s="22">
        <v>9</v>
      </c>
      <c r="B23" s="33"/>
      <c r="C23" s="22" t="s">
        <v>100</v>
      </c>
      <c r="D23" s="33"/>
      <c r="E23" s="88">
        <v>76315</v>
      </c>
      <c r="G23" s="84">
        <f>(E23/$AV23)</f>
        <v>13.797685771108299</v>
      </c>
      <c r="I23" s="84">
        <f>IF(G$60,G23/G$60*100,0)</f>
        <v>60.79620006263027</v>
      </c>
      <c r="K23" s="88">
        <v>734708</v>
      </c>
      <c r="M23" s="84">
        <f>(K23/$AV23)</f>
        <v>132.83456879406978</v>
      </c>
      <c r="O23" s="84">
        <f>IF(M$60,M23/M$60*100,0)</f>
        <v>73.927341031959699</v>
      </c>
      <c r="Q23" s="88">
        <v>1497071</v>
      </c>
      <c r="S23" s="84">
        <f>(Q23/$AV23)</f>
        <v>270.66913758813956</v>
      </c>
      <c r="U23" s="84">
        <f>IF(S$60,S23/S$60*100,0)</f>
        <v>110.93945086680561</v>
      </c>
      <c r="W23" s="88">
        <v>0</v>
      </c>
      <c r="Y23" s="88">
        <f t="shared" si="0"/>
        <v>2308094</v>
      </c>
      <c r="AB23" s="88">
        <v>725814</v>
      </c>
      <c r="AD23" s="84">
        <f t="shared" si="1"/>
        <v>31.446466218446911</v>
      </c>
      <c r="AF23" s="88">
        <v>850127</v>
      </c>
      <c r="AH23" s="84">
        <f t="shared" si="2"/>
        <v>36.832425369157406</v>
      </c>
      <c r="AJ23" s="88">
        <v>0</v>
      </c>
      <c r="AL23" s="84">
        <f t="shared" si="3"/>
        <v>0</v>
      </c>
      <c r="AN23" s="88">
        <v>256193</v>
      </c>
      <c r="AP23" s="88">
        <v>264527.94764000003</v>
      </c>
      <c r="AR23" s="88">
        <v>309253.80236000003</v>
      </c>
      <c r="AS23" s="33"/>
      <c r="AT23" s="22">
        <v>9</v>
      </c>
      <c r="AU23" s="33"/>
      <c r="AV23" s="114">
        <v>5531</v>
      </c>
      <c r="AW23" s="33"/>
      <c r="AX23" s="114">
        <f>IF(E23,AV23,0)</f>
        <v>5531</v>
      </c>
      <c r="AY23" s="33"/>
      <c r="AZ23" s="114">
        <f>IF(K23,AV23,0)</f>
        <v>5531</v>
      </c>
      <c r="BA23" s="33"/>
      <c r="BB23" s="114">
        <f>IF(Q23,AV23,0)</f>
        <v>5531</v>
      </c>
    </row>
    <row r="24" spans="1:54" ht="8.85" customHeight="1" x14ac:dyDescent="0.3">
      <c r="A24" s="22">
        <v>10</v>
      </c>
      <c r="B24" s="33"/>
      <c r="C24" s="22" t="s">
        <v>101</v>
      </c>
      <c r="D24" s="33"/>
      <c r="E24" s="88">
        <v>1307704</v>
      </c>
      <c r="G24" s="84">
        <f>(E24/$AV24)</f>
        <v>53.262626262626263</v>
      </c>
      <c r="I24" s="84">
        <f>IF(G$60,G24/G$60*100,0)</f>
        <v>234.68901494367239</v>
      </c>
      <c r="K24" s="88">
        <v>2231454</v>
      </c>
      <c r="M24" s="84">
        <f>(K24/$AV24)</f>
        <v>90.886852394916914</v>
      </c>
      <c r="O24" s="84">
        <f>IF(M$60,M24/M$60*100,0)</f>
        <v>50.581888384316173</v>
      </c>
      <c r="Q24" s="88">
        <v>3512992</v>
      </c>
      <c r="S24" s="84">
        <f>(Q24/$AV24)</f>
        <v>143.08374063212773</v>
      </c>
      <c r="U24" s="84">
        <f>IF(S$60,S24/S$60*100,0)</f>
        <v>58.645886838604447</v>
      </c>
      <c r="W24" s="88">
        <v>943087</v>
      </c>
      <c r="Y24" s="88">
        <f t="shared" si="0"/>
        <v>7052150</v>
      </c>
      <c r="AB24" s="88">
        <v>135787</v>
      </c>
      <c r="AD24" s="84">
        <f t="shared" si="1"/>
        <v>1.9254695376587281</v>
      </c>
      <c r="AF24" s="88">
        <v>54568</v>
      </c>
      <c r="AH24" s="84">
        <f t="shared" si="2"/>
        <v>0.77377820948221465</v>
      </c>
      <c r="AJ24" s="88">
        <v>1893</v>
      </c>
      <c r="AL24" s="84">
        <f t="shared" si="3"/>
        <v>2.6842877703962618E-2</v>
      </c>
      <c r="AN24" s="88">
        <v>212465</v>
      </c>
      <c r="AP24" s="88">
        <v>33176.431400000001</v>
      </c>
      <c r="AR24" s="88">
        <v>26704.268599999999</v>
      </c>
      <c r="AS24" s="33"/>
      <c r="AT24" s="22">
        <v>10</v>
      </c>
      <c r="AU24" s="33"/>
      <c r="AV24" s="114">
        <v>24552</v>
      </c>
      <c r="AW24" s="33"/>
      <c r="AX24" s="114">
        <f>IF(E24,AV24,0)</f>
        <v>24552</v>
      </c>
      <c r="AY24" s="33"/>
      <c r="AZ24" s="114">
        <f>IF(K24,AV24,0)</f>
        <v>24552</v>
      </c>
      <c r="BA24" s="33"/>
      <c r="BB24" s="114">
        <f>IF(Q24,AV24,0)</f>
        <v>24552</v>
      </c>
    </row>
    <row r="25" spans="1:54" ht="8.85" customHeight="1" x14ac:dyDescent="0.3">
      <c r="A25" s="53"/>
      <c r="B25" s="33"/>
      <c r="D25" s="33"/>
      <c r="Y25" s="88"/>
      <c r="AS25" s="33"/>
      <c r="AT25" s="41"/>
      <c r="AU25" s="33"/>
      <c r="AV25" s="39"/>
      <c r="AW25" s="33"/>
      <c r="AX25" s="33"/>
      <c r="AY25" s="33"/>
      <c r="AZ25" s="33"/>
      <c r="BA25" s="33"/>
      <c r="BB25" s="33"/>
    </row>
    <row r="26" spans="1:54" ht="8.85" customHeight="1" x14ac:dyDescent="0.3">
      <c r="A26" s="22">
        <v>11</v>
      </c>
      <c r="B26" s="33"/>
      <c r="C26" s="22" t="s">
        <v>102</v>
      </c>
      <c r="D26" s="33"/>
      <c r="E26" s="88">
        <v>270208</v>
      </c>
      <c r="G26" s="84">
        <f>(E26/$AV26)</f>
        <v>18.686583679114801</v>
      </c>
      <c r="I26" s="84">
        <f>IF(G$60,G26/G$60*100,0)</f>
        <v>82.337958603277428</v>
      </c>
      <c r="K26" s="88">
        <v>1063127</v>
      </c>
      <c r="M26" s="84">
        <f>(K26/$AV26)</f>
        <v>73.521922544951593</v>
      </c>
      <c r="O26" s="84">
        <f>IF(M$60,M26/M$60*100,0)</f>
        <v>40.917663908196566</v>
      </c>
      <c r="Q26" s="88">
        <v>1562377</v>
      </c>
      <c r="S26" s="84">
        <f>(Q26/$AV26)</f>
        <v>108.04820193637622</v>
      </c>
      <c r="U26" s="84">
        <f>IF(S$60,S26/S$60*100,0)</f>
        <v>44.285832868787878</v>
      </c>
      <c r="W26" s="88">
        <v>291571</v>
      </c>
      <c r="Y26" s="88">
        <f t="shared" si="0"/>
        <v>2895712</v>
      </c>
      <c r="AB26" s="88">
        <v>61626</v>
      </c>
      <c r="AD26" s="84">
        <f t="shared" si="1"/>
        <v>2.128181255594479</v>
      </c>
      <c r="AF26" s="88">
        <v>49401</v>
      </c>
      <c r="AH26" s="84">
        <f t="shared" si="2"/>
        <v>1.7060052933440892</v>
      </c>
      <c r="AJ26" s="88">
        <v>859</v>
      </c>
      <c r="AL26" s="84">
        <f t="shared" si="3"/>
        <v>2.9664552275916939E-2</v>
      </c>
      <c r="AN26" s="88">
        <v>102476</v>
      </c>
      <c r="AP26" s="88">
        <v>16457.362399999998</v>
      </c>
      <c r="AR26" s="88">
        <v>9661.3376000000007</v>
      </c>
      <c r="AS26" s="33"/>
      <c r="AT26" s="22">
        <v>11</v>
      </c>
      <c r="AU26" s="33"/>
      <c r="AV26" s="114">
        <v>14460</v>
      </c>
      <c r="AW26" s="33"/>
      <c r="AX26" s="114">
        <f>IF(E26,AV26,0)</f>
        <v>14460</v>
      </c>
      <c r="AY26" s="33"/>
      <c r="AZ26" s="114">
        <f>IF(K26,AV26,0)</f>
        <v>14460</v>
      </c>
      <c r="BA26" s="33"/>
      <c r="BB26" s="114">
        <f>IF(Q26,AV26,0)</f>
        <v>14460</v>
      </c>
    </row>
    <row r="27" spans="1:54" ht="8.85" customHeight="1" x14ac:dyDescent="0.3">
      <c r="A27" s="22">
        <v>12</v>
      </c>
      <c r="B27" s="33"/>
      <c r="C27" s="22" t="s">
        <v>103</v>
      </c>
      <c r="D27" s="33"/>
      <c r="E27" s="88">
        <v>110000</v>
      </c>
      <c r="G27" s="84">
        <f>(E27/$AV27)</f>
        <v>13.240250361097738</v>
      </c>
      <c r="I27" s="84">
        <f>IF(G$60,G27/G$60*100,0)</f>
        <v>58.33999434297543</v>
      </c>
      <c r="K27" s="88">
        <v>2163384</v>
      </c>
      <c r="M27" s="84">
        <f>(K27/$AV27)</f>
        <v>260.39768897448243</v>
      </c>
      <c r="O27" s="84">
        <f>IF(M$60,M27/M$60*100,0)</f>
        <v>144.92092631846708</v>
      </c>
      <c r="Q27" s="88">
        <v>2510386</v>
      </c>
      <c r="S27" s="84">
        <f>(Q27/$AV27)</f>
        <v>302.16490129995185</v>
      </c>
      <c r="U27" s="84">
        <f>IF(S$60,S27/S$60*100,0)</f>
        <v>123.84865345249496</v>
      </c>
      <c r="W27" s="88">
        <v>52822</v>
      </c>
      <c r="Y27" s="88">
        <f t="shared" si="0"/>
        <v>4783770</v>
      </c>
      <c r="AB27" s="88">
        <v>1717321</v>
      </c>
      <c r="AD27" s="84">
        <f t="shared" si="1"/>
        <v>35.898904002491761</v>
      </c>
      <c r="AF27" s="88">
        <v>1150137</v>
      </c>
      <c r="AH27" s="84">
        <f t="shared" si="2"/>
        <v>24.042481139352436</v>
      </c>
      <c r="AJ27" s="88">
        <v>0</v>
      </c>
      <c r="AL27" s="84">
        <f t="shared" si="3"/>
        <v>0</v>
      </c>
      <c r="AN27" s="88">
        <v>1324396</v>
      </c>
      <c r="AP27" s="88">
        <v>442759.0577</v>
      </c>
      <c r="AR27" s="88">
        <v>403829.00229999999</v>
      </c>
      <c r="AS27" s="33"/>
      <c r="AT27" s="22">
        <v>12</v>
      </c>
      <c r="AU27" s="33"/>
      <c r="AV27" s="114">
        <v>8308</v>
      </c>
      <c r="AW27" s="33"/>
      <c r="AX27" s="114">
        <f>IF(E27,AV27,0)</f>
        <v>8308</v>
      </c>
      <c r="AY27" s="33"/>
      <c r="AZ27" s="114">
        <f>IF(K27,AV27,0)</f>
        <v>8308</v>
      </c>
      <c r="BA27" s="33"/>
      <c r="BB27" s="114">
        <f>IF(Q27,AV27,0)</f>
        <v>8308</v>
      </c>
    </row>
    <row r="28" spans="1:54" ht="8.85" customHeight="1" x14ac:dyDescent="0.3">
      <c r="A28" s="22">
        <v>13</v>
      </c>
      <c r="B28" s="33"/>
      <c r="C28" s="22" t="s">
        <v>104</v>
      </c>
      <c r="D28" s="33"/>
      <c r="E28" s="88">
        <v>229074</v>
      </c>
      <c r="G28" s="84">
        <f>(E28/$AV28)</f>
        <v>8.0696797829992608</v>
      </c>
      <c r="I28" s="84">
        <f>IF(G$60,G28/G$60*100,0)</f>
        <v>35.557112596076898</v>
      </c>
      <c r="K28" s="88">
        <v>8383005</v>
      </c>
      <c r="M28" s="84">
        <f>(K28/$AV28)</f>
        <v>295.31141015253462</v>
      </c>
      <c r="O28" s="84">
        <f>IF(M$60,M28/M$60*100,0)</f>
        <v>164.35170097040279</v>
      </c>
      <c r="Q28" s="88">
        <v>9117756</v>
      </c>
      <c r="S28" s="84">
        <f>(Q28/$AV28)</f>
        <v>321.19477225490539</v>
      </c>
      <c r="U28" s="84">
        <f>IF(S$60,S28/S$60*100,0)</f>
        <v>131.64844715125474</v>
      </c>
      <c r="W28" s="88">
        <v>254265</v>
      </c>
      <c r="Y28" s="88">
        <f t="shared" si="0"/>
        <v>17729835</v>
      </c>
      <c r="AB28" s="88">
        <v>5934891</v>
      </c>
      <c r="AD28" s="84">
        <f t="shared" si="1"/>
        <v>33.474034022313234</v>
      </c>
      <c r="AF28" s="88">
        <v>3446986</v>
      </c>
      <c r="AH28" s="84">
        <f t="shared" si="2"/>
        <v>19.441726333042581</v>
      </c>
      <c r="AJ28" s="88">
        <v>0</v>
      </c>
      <c r="AL28" s="84">
        <f t="shared" si="3"/>
        <v>0</v>
      </c>
      <c r="AN28" s="88">
        <v>5426303</v>
      </c>
      <c r="AP28" s="88">
        <v>1000313.4571</v>
      </c>
      <c r="AR28" s="88">
        <v>454957.39289999998</v>
      </c>
      <c r="AS28" s="33"/>
      <c r="AT28" s="22">
        <v>13</v>
      </c>
      <c r="AU28" s="33"/>
      <c r="AV28" s="114">
        <v>28387</v>
      </c>
      <c r="AW28" s="33"/>
      <c r="AX28" s="114">
        <f>IF(E28,AV28,0)</f>
        <v>28387</v>
      </c>
      <c r="AY28" s="33"/>
      <c r="AZ28" s="114">
        <f>IF(K28,AV28,0)</f>
        <v>28387</v>
      </c>
      <c r="BA28" s="33"/>
      <c r="BB28" s="114">
        <f>IF(Q28,AV28,0)</f>
        <v>28387</v>
      </c>
    </row>
    <row r="29" spans="1:54" ht="8.85" customHeight="1" x14ac:dyDescent="0.3">
      <c r="A29" s="22">
        <v>14</v>
      </c>
      <c r="B29" s="33"/>
      <c r="C29" s="22" t="s">
        <v>105</v>
      </c>
      <c r="D29" s="33"/>
      <c r="E29" s="88">
        <v>98722</v>
      </c>
      <c r="G29" s="84">
        <f>(E29/$AV29)</f>
        <v>14.987399423106119</v>
      </c>
      <c r="I29" s="84">
        <f>IF(G$60,G29/G$60*100,0)</f>
        <v>66.038388528434993</v>
      </c>
      <c r="K29" s="88">
        <v>3425139</v>
      </c>
      <c r="M29" s="84">
        <f>(K29/$AV29)</f>
        <v>519.98466676787609</v>
      </c>
      <c r="O29" s="84">
        <f>IF(M$60,M29/M$60*100,0)</f>
        <v>289.39066193780462</v>
      </c>
      <c r="Q29" s="88">
        <v>3121097</v>
      </c>
      <c r="S29" s="84">
        <f>(Q29/$AV29)</f>
        <v>473.82678002125397</v>
      </c>
      <c r="U29" s="84">
        <f>IF(S$60,S29/S$60*100,0)</f>
        <v>194.20789252127872</v>
      </c>
      <c r="W29" s="88">
        <v>29501</v>
      </c>
      <c r="Y29" s="88">
        <f t="shared" si="0"/>
        <v>6644958</v>
      </c>
      <c r="AB29" s="88">
        <v>2259357</v>
      </c>
      <c r="AD29" s="84">
        <f t="shared" si="1"/>
        <v>34.001072693010251</v>
      </c>
      <c r="AF29" s="88">
        <v>1022011</v>
      </c>
      <c r="AH29" s="84">
        <f t="shared" si="2"/>
        <v>15.380247700587423</v>
      </c>
      <c r="AJ29" s="88">
        <v>0</v>
      </c>
      <c r="AL29" s="84">
        <f t="shared" si="3"/>
        <v>0</v>
      </c>
      <c r="AN29" s="88">
        <v>2705196</v>
      </c>
      <c r="AP29" s="88">
        <v>587933.78363000008</v>
      </c>
      <c r="AR29" s="88">
        <v>330600.35636999999</v>
      </c>
      <c r="AS29" s="33"/>
      <c r="AT29" s="22">
        <v>14</v>
      </c>
      <c r="AU29" s="33"/>
      <c r="AV29" s="114">
        <v>6587</v>
      </c>
      <c r="AW29" s="33"/>
      <c r="AX29" s="114">
        <f>IF(E29,AV29,0)</f>
        <v>6587</v>
      </c>
      <c r="AY29" s="33"/>
      <c r="AZ29" s="114">
        <f>IF(K29,AV29,0)</f>
        <v>6587</v>
      </c>
      <c r="BA29" s="33"/>
      <c r="BB29" s="114">
        <f>IF(Q29,AV29,0)</f>
        <v>6587</v>
      </c>
    </row>
    <row r="30" spans="1:54" ht="8.85" customHeight="1" x14ac:dyDescent="0.3">
      <c r="A30" s="22">
        <v>15</v>
      </c>
      <c r="B30" s="33"/>
      <c r="C30" s="22" t="s">
        <v>106</v>
      </c>
      <c r="D30" s="33"/>
      <c r="E30" s="88">
        <v>2786138</v>
      </c>
      <c r="G30" s="84">
        <f>(E30/$AV30)</f>
        <v>20.542347138148919</v>
      </c>
      <c r="I30" s="84">
        <f>IF(G$60,G30/G$60*100,0)</f>
        <v>90.514936133857503</v>
      </c>
      <c r="K30" s="88">
        <v>28343089</v>
      </c>
      <c r="M30" s="84">
        <f>(K30/$AV30)</f>
        <v>208.97513806044429</v>
      </c>
      <c r="O30" s="84">
        <f>IF(M$60,M30/M$60*100,0)</f>
        <v>116.30237850619669</v>
      </c>
      <c r="Q30" s="88">
        <v>35617074</v>
      </c>
      <c r="S30" s="84">
        <f>(Q30/$AV30)</f>
        <v>262.60662542671554</v>
      </c>
      <c r="U30" s="84">
        <f>IF(S$60,S30/S$60*100,0)</f>
        <v>107.63486032587606</v>
      </c>
      <c r="W30" s="88">
        <v>3465654</v>
      </c>
      <c r="Y30" s="88">
        <f t="shared" si="0"/>
        <v>66746301</v>
      </c>
      <c r="AB30" s="88">
        <v>21846047</v>
      </c>
      <c r="AD30" s="84">
        <f t="shared" si="1"/>
        <v>32.729974055041644</v>
      </c>
      <c r="AF30" s="88">
        <v>13130987</v>
      </c>
      <c r="AH30" s="84">
        <f t="shared" si="2"/>
        <v>19.672980829304684</v>
      </c>
      <c r="AJ30" s="88">
        <v>698954</v>
      </c>
      <c r="AL30" s="84">
        <f t="shared" si="3"/>
        <v>1.0471801276298442</v>
      </c>
      <c r="AN30" s="88">
        <v>16517106</v>
      </c>
      <c r="AP30" s="88">
        <v>3174075.3110850006</v>
      </c>
      <c r="AR30" s="88">
        <v>2314812.9689150001</v>
      </c>
      <c r="AS30" s="33"/>
      <c r="AT30" s="22">
        <v>15</v>
      </c>
      <c r="AU30" s="33"/>
      <c r="AV30" s="114">
        <v>135629</v>
      </c>
      <c r="AW30" s="33"/>
      <c r="AX30" s="114">
        <f>IF(E30,AV30,0)</f>
        <v>135629</v>
      </c>
      <c r="AY30" s="33"/>
      <c r="AZ30" s="114">
        <f>IF(K30,AV30,0)</f>
        <v>135629</v>
      </c>
      <c r="BA30" s="33"/>
      <c r="BB30" s="114">
        <f>IF(Q30,AV30,0)</f>
        <v>135629</v>
      </c>
    </row>
    <row r="31" spans="1:54" ht="8.85" customHeight="1" x14ac:dyDescent="0.3">
      <c r="A31" s="53"/>
      <c r="B31" s="33"/>
      <c r="D31" s="33"/>
      <c r="Y31" s="88"/>
      <c r="AS31" s="33"/>
      <c r="AT31" s="41"/>
      <c r="AU31" s="33"/>
      <c r="AV31" s="39"/>
      <c r="AW31" s="33"/>
      <c r="AX31" s="33"/>
      <c r="AY31" s="33"/>
      <c r="AZ31" s="33"/>
      <c r="BA31" s="33"/>
      <c r="BB31" s="33"/>
    </row>
    <row r="32" spans="1:54" ht="8.85" customHeight="1" x14ac:dyDescent="0.3">
      <c r="A32" s="22">
        <v>16</v>
      </c>
      <c r="B32" s="33"/>
      <c r="C32" s="22" t="s">
        <v>107</v>
      </c>
      <c r="D32" s="33"/>
      <c r="E32" s="88">
        <v>446455</v>
      </c>
      <c r="G32" s="84">
        <f>(E32/$AV32)</f>
        <v>8.1759330476504406</v>
      </c>
      <c r="I32" s="84">
        <f>IF(G$60,G32/G$60*100,0)</f>
        <v>36.025292176493728</v>
      </c>
      <c r="K32" s="88">
        <v>6214654</v>
      </c>
      <c r="M32" s="84">
        <f>(K32/$AV32)</f>
        <v>113.8089953484965</v>
      </c>
      <c r="O32" s="84">
        <f>IF(M$60,M32/M$60*100,0)</f>
        <v>63.338907093351658</v>
      </c>
      <c r="Q32" s="88">
        <v>10796802</v>
      </c>
      <c r="S32" s="84">
        <f>(Q32/$AV32)</f>
        <v>197.72189869245139</v>
      </c>
      <c r="U32" s="84">
        <f>IF(S$60,S32/S$60*100,0)</f>
        <v>81.040487514539223</v>
      </c>
      <c r="W32" s="88">
        <v>107207</v>
      </c>
      <c r="Y32" s="88">
        <f t="shared" si="0"/>
        <v>17457911</v>
      </c>
      <c r="AB32" s="88">
        <v>6847037</v>
      </c>
      <c r="AD32" s="84">
        <f t="shared" si="1"/>
        <v>39.220253786377988</v>
      </c>
      <c r="AF32" s="88">
        <v>3527769</v>
      </c>
      <c r="AH32" s="84">
        <f t="shared" si="2"/>
        <v>20.207280241032276</v>
      </c>
      <c r="AJ32" s="88">
        <v>0</v>
      </c>
      <c r="AL32" s="84">
        <f t="shared" si="3"/>
        <v>0</v>
      </c>
      <c r="AN32" s="88">
        <v>2727071</v>
      </c>
      <c r="AP32" s="88">
        <v>732899.7265799999</v>
      </c>
      <c r="AR32" s="88">
        <v>454183.24342000001</v>
      </c>
      <c r="AS32" s="33"/>
      <c r="AT32" s="22">
        <v>16</v>
      </c>
      <c r="AU32" s="33"/>
      <c r="AV32" s="114">
        <v>54606</v>
      </c>
      <c r="AW32" s="33"/>
      <c r="AX32" s="114">
        <f>IF(E32,AV32,0)</f>
        <v>54606</v>
      </c>
      <c r="AY32" s="33"/>
      <c r="AZ32" s="114">
        <f>IF(K32,AV32,0)</f>
        <v>54606</v>
      </c>
      <c r="BA32" s="33"/>
      <c r="BB32" s="114">
        <f>IF(Q32,AV32,0)</f>
        <v>54606</v>
      </c>
    </row>
    <row r="33" spans="1:54" ht="8.85" customHeight="1" x14ac:dyDescent="0.3">
      <c r="A33" s="22">
        <v>17</v>
      </c>
      <c r="B33" s="33"/>
      <c r="C33" s="22" t="s">
        <v>108</v>
      </c>
      <c r="D33" s="33"/>
      <c r="E33" s="88">
        <v>0</v>
      </c>
      <c r="G33" s="84">
        <v>0</v>
      </c>
      <c r="I33" s="84">
        <f>IF(G$60,G33/G$60*100,0)</f>
        <v>0</v>
      </c>
      <c r="K33" s="88">
        <v>0</v>
      </c>
      <c r="M33" s="84">
        <v>0</v>
      </c>
      <c r="O33" s="84">
        <f>IF(M$60,M33/M$60*100,0)</f>
        <v>0</v>
      </c>
      <c r="Q33" s="88">
        <v>0</v>
      </c>
      <c r="S33" s="84">
        <v>0</v>
      </c>
      <c r="U33" s="84">
        <f>IF(S$60,S33/S$60*100,0)</f>
        <v>0</v>
      </c>
      <c r="W33" s="88">
        <v>0</v>
      </c>
      <c r="Y33" s="88">
        <f t="shared" si="0"/>
        <v>0</v>
      </c>
      <c r="AB33" s="88">
        <v>0</v>
      </c>
      <c r="AD33" s="84">
        <f t="shared" si="1"/>
        <v>0</v>
      </c>
      <c r="AF33" s="88">
        <v>0</v>
      </c>
      <c r="AH33" s="84">
        <f t="shared" si="2"/>
        <v>0</v>
      </c>
      <c r="AJ33" s="88">
        <v>0</v>
      </c>
      <c r="AL33" s="84">
        <f t="shared" si="3"/>
        <v>0</v>
      </c>
      <c r="AN33" s="88">
        <v>0</v>
      </c>
      <c r="AP33" s="88">
        <v>0</v>
      </c>
      <c r="AR33" s="88">
        <v>0</v>
      </c>
      <c r="AS33" s="33"/>
      <c r="AT33" s="22">
        <v>17</v>
      </c>
      <c r="AU33" s="33"/>
      <c r="AV33" s="114">
        <v>0</v>
      </c>
      <c r="AW33" s="33"/>
      <c r="AX33" s="114">
        <f>IF(E33,AV33,0)</f>
        <v>0</v>
      </c>
      <c r="AY33" s="33"/>
      <c r="AZ33" s="114">
        <f>IF(K33,AV33,0)</f>
        <v>0</v>
      </c>
      <c r="BA33" s="33"/>
      <c r="BB33" s="114">
        <f>IF(Q33,AV33,0)</f>
        <v>0</v>
      </c>
    </row>
    <row r="34" spans="1:54" ht="8.85" customHeight="1" x14ac:dyDescent="0.3">
      <c r="A34" s="22">
        <v>18</v>
      </c>
      <c r="B34" s="33"/>
      <c r="C34" s="22" t="s">
        <v>109</v>
      </c>
      <c r="D34" s="33"/>
      <c r="E34" s="88">
        <v>48677</v>
      </c>
      <c r="G34" s="84">
        <f>(E34/$AV34)</f>
        <v>6.6119261070361315</v>
      </c>
      <c r="I34" s="84">
        <f>IF(G$60,G34/G$60*100,0)</f>
        <v>29.133869916390172</v>
      </c>
      <c r="K34" s="88">
        <v>1444903</v>
      </c>
      <c r="M34" s="84">
        <f>(K34/$AV34)</f>
        <v>196.2650095082858</v>
      </c>
      <c r="O34" s="84">
        <f>IF(M$60,M34/M$60*100,0)</f>
        <v>109.22872278114104</v>
      </c>
      <c r="Q34" s="88">
        <v>1706803</v>
      </c>
      <c r="S34" s="84">
        <f>(Q34/$AV34)</f>
        <v>231.83958163542516</v>
      </c>
      <c r="U34" s="84">
        <f>IF(S$60,S34/S$60*100,0)</f>
        <v>95.024338958661701</v>
      </c>
      <c r="W34" s="88">
        <v>38888</v>
      </c>
      <c r="Y34" s="88">
        <f t="shared" si="0"/>
        <v>3200383</v>
      </c>
      <c r="AB34" s="88">
        <v>1575494</v>
      </c>
      <c r="AD34" s="84">
        <f t="shared" si="1"/>
        <v>49.228295488383736</v>
      </c>
      <c r="AF34" s="88">
        <v>264703</v>
      </c>
      <c r="AH34" s="84">
        <f t="shared" si="2"/>
        <v>8.2709788172228134</v>
      </c>
      <c r="AJ34" s="88">
        <v>0</v>
      </c>
      <c r="AL34" s="84">
        <f t="shared" si="3"/>
        <v>0</v>
      </c>
      <c r="AN34" s="88">
        <v>807996</v>
      </c>
      <c r="AP34" s="88">
        <v>206004.76768999998</v>
      </c>
      <c r="AR34" s="88">
        <v>79177.78231000001</v>
      </c>
      <c r="AS34" s="33"/>
      <c r="AT34" s="22">
        <v>18</v>
      </c>
      <c r="AU34" s="33"/>
      <c r="AV34" s="114">
        <v>7362</v>
      </c>
      <c r="AW34" s="33"/>
      <c r="AX34" s="114">
        <f>IF(E34,AV34,0)</f>
        <v>7362</v>
      </c>
      <c r="AY34" s="33"/>
      <c r="AZ34" s="114">
        <f>IF(K34,AV34,0)</f>
        <v>7362</v>
      </c>
      <c r="BA34" s="33"/>
      <c r="BB34" s="114">
        <f>IF(Q34,AV34,0)</f>
        <v>7362</v>
      </c>
    </row>
    <row r="35" spans="1:54" ht="8.85" customHeight="1" x14ac:dyDescent="0.3">
      <c r="A35" s="22">
        <v>19</v>
      </c>
      <c r="B35" s="33"/>
      <c r="C35" s="22" t="s">
        <v>110</v>
      </c>
      <c r="D35" s="33"/>
      <c r="E35" s="88">
        <v>767074</v>
      </c>
      <c r="G35" s="84">
        <f>(E35/$AV35)</f>
        <v>9.4305806562657519</v>
      </c>
      <c r="I35" s="84">
        <f>IF(G$60,G35/G$60*100,0)</f>
        <v>41.55359658107723</v>
      </c>
      <c r="K35" s="88">
        <v>24195994</v>
      </c>
      <c r="M35" s="84">
        <f>(K35/$AV35)</f>
        <v>297.47100406938858</v>
      </c>
      <c r="O35" s="84">
        <f>IF(M$60,M35/M$60*100,0)</f>
        <v>165.5535947050775</v>
      </c>
      <c r="Q35" s="88">
        <v>28751891</v>
      </c>
      <c r="S35" s="84">
        <f>(Q35/$AV35)</f>
        <v>353.48222869718091</v>
      </c>
      <c r="U35" s="84">
        <f>IF(S$60,S35/S$60*100,0)</f>
        <v>144.88214168883587</v>
      </c>
      <c r="W35" s="88">
        <v>613926</v>
      </c>
      <c r="Y35" s="88">
        <f t="shared" si="0"/>
        <v>53714959</v>
      </c>
      <c r="AB35" s="88">
        <v>16434605</v>
      </c>
      <c r="AD35" s="84">
        <f t="shared" si="1"/>
        <v>30.595955588460932</v>
      </c>
      <c r="AF35" s="88">
        <v>11703627</v>
      </c>
      <c r="AH35" s="84">
        <f t="shared" si="2"/>
        <v>21.788394178984667</v>
      </c>
      <c r="AJ35" s="88">
        <v>0</v>
      </c>
      <c r="AL35" s="84">
        <f t="shared" si="3"/>
        <v>0</v>
      </c>
      <c r="AN35" s="88">
        <v>21163156</v>
      </c>
      <c r="AP35" s="88">
        <v>1464803.285219</v>
      </c>
      <c r="AR35" s="88">
        <v>1981314.9447809998</v>
      </c>
      <c r="AS35" s="33"/>
      <c r="AT35" s="22">
        <v>19</v>
      </c>
      <c r="AU35" s="33"/>
      <c r="AV35" s="114">
        <v>81339</v>
      </c>
      <c r="AW35" s="33"/>
      <c r="AX35" s="114">
        <f>IF(E35,AV35,0)</f>
        <v>81339</v>
      </c>
      <c r="AY35" s="33"/>
      <c r="AZ35" s="114">
        <f>IF(K35,AV35,0)</f>
        <v>81339</v>
      </c>
      <c r="BA35" s="33"/>
      <c r="BB35" s="114">
        <f>IF(Q35,AV35,0)</f>
        <v>81339</v>
      </c>
    </row>
    <row r="36" spans="1:54" ht="8.85" customHeight="1" x14ac:dyDescent="0.3">
      <c r="A36" s="22">
        <v>20</v>
      </c>
      <c r="B36" s="33"/>
      <c r="C36" s="22" t="s">
        <v>111</v>
      </c>
      <c r="D36" s="33"/>
      <c r="E36" s="88">
        <v>546084</v>
      </c>
      <c r="G36" s="84">
        <f>(E36/$AV36)</f>
        <v>12.985613392623595</v>
      </c>
      <c r="I36" s="84">
        <f>IF(G$60,G36/G$60*100,0)</f>
        <v>57.217997485276875</v>
      </c>
      <c r="K36" s="88">
        <v>3923408</v>
      </c>
      <c r="M36" s="84">
        <f>(K36/$AV36)</f>
        <v>93.296744584215162</v>
      </c>
      <c r="O36" s="84">
        <f>IF(M$60,M36/M$60*100,0)</f>
        <v>51.92308234719718</v>
      </c>
      <c r="Q36" s="88">
        <v>7233027</v>
      </c>
      <c r="S36" s="84">
        <f>(Q36/$AV36)</f>
        <v>171.9978836230471</v>
      </c>
      <c r="U36" s="84">
        <f>IF(S$60,S36/S$60*100,0)</f>
        <v>70.496957759655956</v>
      </c>
      <c r="W36" s="88">
        <v>1237078</v>
      </c>
      <c r="Y36" s="88">
        <f t="shared" si="0"/>
        <v>11702519</v>
      </c>
      <c r="AB36" s="88">
        <v>3076895</v>
      </c>
      <c r="AD36" s="84">
        <f t="shared" si="1"/>
        <v>26.292587091719312</v>
      </c>
      <c r="AF36" s="88">
        <v>2446758</v>
      </c>
      <c r="AH36" s="84">
        <f t="shared" si="2"/>
        <v>20.907960072527978</v>
      </c>
      <c r="AJ36" s="88">
        <v>29964</v>
      </c>
      <c r="AL36" s="84">
        <f t="shared" si="3"/>
        <v>0.2560474373081556</v>
      </c>
      <c r="AN36" s="88">
        <v>99677</v>
      </c>
      <c r="AP36" s="88">
        <v>393577.72129999998</v>
      </c>
      <c r="AR36" s="88">
        <v>160449.17869999999</v>
      </c>
      <c r="AS36" s="33"/>
      <c r="AT36" s="22">
        <v>20</v>
      </c>
      <c r="AU36" s="33"/>
      <c r="AV36" s="114">
        <v>42053</v>
      </c>
      <c r="AW36" s="33"/>
      <c r="AX36" s="114">
        <f>IF(E36,AV36,0)</f>
        <v>42053</v>
      </c>
      <c r="AY36" s="33"/>
      <c r="AZ36" s="114">
        <f>IF(K36,AV36,0)</f>
        <v>42053</v>
      </c>
      <c r="BA36" s="33"/>
      <c r="BB36" s="114">
        <f>IF(Q36,AV36,0)</f>
        <v>42053</v>
      </c>
    </row>
    <row r="37" spans="1:54" ht="8.85" customHeight="1" x14ac:dyDescent="0.3">
      <c r="A37" s="53"/>
      <c r="B37" s="33"/>
      <c r="D37" s="33"/>
      <c r="Y37" s="88"/>
      <c r="AS37" s="33"/>
      <c r="AT37" s="41"/>
      <c r="AU37" s="33"/>
      <c r="AV37" s="39"/>
      <c r="AW37" s="33"/>
      <c r="AX37" s="33"/>
      <c r="AY37" s="33"/>
      <c r="AZ37" s="33"/>
      <c r="BA37" s="33"/>
      <c r="BB37" s="33"/>
    </row>
    <row r="38" spans="1:54" ht="8.85" customHeight="1" x14ac:dyDescent="0.3">
      <c r="A38" s="22">
        <v>21</v>
      </c>
      <c r="B38" s="33"/>
      <c r="C38" s="22" t="s">
        <v>112</v>
      </c>
      <c r="D38" s="33"/>
      <c r="E38" s="88">
        <v>27423</v>
      </c>
      <c r="G38" s="84">
        <f>(E38/$AV38)</f>
        <v>1.6591844143272023</v>
      </c>
      <c r="I38" s="84">
        <f>IF(G$60,G38/G$60*100,0)</f>
        <v>7.3107990185902079</v>
      </c>
      <c r="K38" s="88">
        <v>1581663</v>
      </c>
      <c r="M38" s="84">
        <f>(K38/$AV38)</f>
        <v>95.695970474346566</v>
      </c>
      <c r="O38" s="84">
        <f>IF(M$60,M38/M$60*100,0)</f>
        <v>53.25834012085263</v>
      </c>
      <c r="Q38" s="88">
        <v>2935895</v>
      </c>
      <c r="S38" s="84">
        <f>(Q38/$AV38)</f>
        <v>177.63159486931269</v>
      </c>
      <c r="U38" s="84">
        <f>IF(S$60,S38/S$60*100,0)</f>
        <v>72.806053054273107</v>
      </c>
      <c r="W38" s="88">
        <v>359984</v>
      </c>
      <c r="Y38" s="88">
        <f t="shared" si="0"/>
        <v>4544981</v>
      </c>
      <c r="AB38" s="88">
        <v>1365800</v>
      </c>
      <c r="AD38" s="84">
        <f t="shared" si="1"/>
        <v>30.05073068512278</v>
      </c>
      <c r="AF38" s="88">
        <v>913536</v>
      </c>
      <c r="AH38" s="84">
        <f t="shared" si="2"/>
        <v>20.09988600612412</v>
      </c>
      <c r="AJ38" s="88">
        <v>12075</v>
      </c>
      <c r="AL38" s="84">
        <f t="shared" si="3"/>
        <v>0.26567767830052536</v>
      </c>
      <c r="AN38" s="88">
        <v>40170</v>
      </c>
      <c r="AP38" s="88">
        <v>123803.58100000001</v>
      </c>
      <c r="AR38" s="88">
        <v>41675.159</v>
      </c>
      <c r="AS38" s="33"/>
      <c r="AT38" s="22">
        <v>21</v>
      </c>
      <c r="AU38" s="33"/>
      <c r="AV38" s="114">
        <v>16528</v>
      </c>
      <c r="AW38" s="33"/>
      <c r="AX38" s="114">
        <f>IF(E38,AV38,0)</f>
        <v>16528</v>
      </c>
      <c r="AY38" s="33"/>
      <c r="AZ38" s="114">
        <f>IF(K38,AV38,0)</f>
        <v>16528</v>
      </c>
      <c r="BA38" s="33"/>
      <c r="BB38" s="114">
        <f>IF(Q38,AV38,0)</f>
        <v>16528</v>
      </c>
    </row>
    <row r="39" spans="1:54" ht="8.85" customHeight="1" x14ac:dyDescent="0.3">
      <c r="A39" s="22">
        <v>22</v>
      </c>
      <c r="B39" s="33"/>
      <c r="C39" s="22" t="s">
        <v>113</v>
      </c>
      <c r="D39" s="33"/>
      <c r="E39" s="88">
        <v>169207</v>
      </c>
      <c r="G39" s="84">
        <f>(E39/$AV39)</f>
        <v>12.89785806845034</v>
      </c>
      <c r="I39" s="84">
        <f>IF(G$60,G39/G$60*100,0)</f>
        <v>56.831324652346446</v>
      </c>
      <c r="K39" s="88">
        <v>4714168</v>
      </c>
      <c r="M39" s="84">
        <f>(K39/$AV39)</f>
        <v>359.33897400716518</v>
      </c>
      <c r="O39" s="84">
        <f>IF(M$60,M39/M$60*100,0)</f>
        <v>199.98540378962076</v>
      </c>
      <c r="Q39" s="88">
        <v>3231900</v>
      </c>
      <c r="S39" s="84">
        <f>(Q39/$AV39)</f>
        <v>246.35261833981249</v>
      </c>
      <c r="U39" s="84">
        <f>IF(S$60,S39/S$60*100,0)</f>
        <v>100.9728129396313</v>
      </c>
      <c r="W39" s="88">
        <v>65611</v>
      </c>
      <c r="Y39" s="88">
        <f t="shared" si="0"/>
        <v>8115275</v>
      </c>
      <c r="AB39" s="88">
        <v>2492623</v>
      </c>
      <c r="AD39" s="84">
        <f t="shared" si="1"/>
        <v>30.715200655553875</v>
      </c>
      <c r="AF39" s="88">
        <v>1809211</v>
      </c>
      <c r="AH39" s="84">
        <f t="shared" si="2"/>
        <v>22.293896386752145</v>
      </c>
      <c r="AJ39" s="88">
        <v>39848</v>
      </c>
      <c r="AL39" s="84">
        <f t="shared" si="3"/>
        <v>0.49102464180203381</v>
      </c>
      <c r="AN39" s="88">
        <v>2901050</v>
      </c>
      <c r="AP39" s="88">
        <v>508614.19770000002</v>
      </c>
      <c r="AR39" s="88">
        <v>684486.12230000005</v>
      </c>
      <c r="AS39" s="33"/>
      <c r="AT39" s="22">
        <v>22</v>
      </c>
      <c r="AU39" s="33"/>
      <c r="AV39" s="114">
        <v>13119</v>
      </c>
      <c r="AW39" s="33"/>
      <c r="AX39" s="114">
        <f>IF(E39,AV39,0)</f>
        <v>13119</v>
      </c>
      <c r="AY39" s="33"/>
      <c r="AZ39" s="114">
        <f>IF(K39,AV39,0)</f>
        <v>13119</v>
      </c>
      <c r="BA39" s="33"/>
      <c r="BB39" s="114">
        <f>IF(Q39,AV39,0)</f>
        <v>13119</v>
      </c>
    </row>
    <row r="40" spans="1:54" ht="8.85" customHeight="1" x14ac:dyDescent="0.3">
      <c r="A40" s="22">
        <v>23</v>
      </c>
      <c r="B40" s="33"/>
      <c r="C40" s="22" t="s">
        <v>114</v>
      </c>
      <c r="D40" s="33"/>
      <c r="E40" s="88">
        <v>2309403</v>
      </c>
      <c r="G40" s="84">
        <f>(E40/$AV40)</f>
        <v>12.750749507230053</v>
      </c>
      <c r="I40" s="84">
        <f>IF(G$60,G40/G$60*100,0)</f>
        <v>56.183125985755431</v>
      </c>
      <c r="K40" s="88">
        <v>26436498</v>
      </c>
      <c r="M40" s="84">
        <f>(K40/$AV40)</f>
        <v>145.96203600947445</v>
      </c>
      <c r="O40" s="84">
        <f>IF(M$60,M40/M$60*100,0)</f>
        <v>81.233261128885687</v>
      </c>
      <c r="Q40" s="88">
        <v>52448035</v>
      </c>
      <c r="S40" s="84">
        <f>(Q40/$AV40)</f>
        <v>289.57776379065695</v>
      </c>
      <c r="U40" s="84">
        <f>IF(S$60,S40/S$60*100,0)</f>
        <v>118.68954984833384</v>
      </c>
      <c r="W40" s="88">
        <v>1898894</v>
      </c>
      <c r="Y40" s="88">
        <f t="shared" si="0"/>
        <v>81193936</v>
      </c>
      <c r="AB40" s="88">
        <v>23022309</v>
      </c>
      <c r="AD40" s="84">
        <f t="shared" si="1"/>
        <v>28.354714815155653</v>
      </c>
      <c r="AF40" s="88">
        <v>21006604</v>
      </c>
      <c r="AH40" s="84">
        <f t="shared" si="2"/>
        <v>25.872134096319705</v>
      </c>
      <c r="AJ40" s="88">
        <v>301210</v>
      </c>
      <c r="AL40" s="84">
        <f t="shared" si="3"/>
        <v>0.3709759802751772</v>
      </c>
      <c r="AN40" s="88">
        <v>14500548</v>
      </c>
      <c r="AP40" s="88">
        <v>5204750.1840070002</v>
      </c>
      <c r="AR40" s="88">
        <v>3809398.3759930003</v>
      </c>
      <c r="AS40" s="33"/>
      <c r="AT40" s="22">
        <v>23</v>
      </c>
      <c r="AU40" s="33"/>
      <c r="AV40" s="114">
        <v>181119</v>
      </c>
      <c r="AW40" s="33"/>
      <c r="AX40" s="114">
        <f>IF(E40,AV40,0)</f>
        <v>181119</v>
      </c>
      <c r="AY40" s="33"/>
      <c r="AZ40" s="114">
        <f>IF(K40,AV40,0)</f>
        <v>181119</v>
      </c>
      <c r="BA40" s="33"/>
      <c r="BB40" s="114">
        <f>IF(Q40,AV40,0)</f>
        <v>181119</v>
      </c>
    </row>
    <row r="41" spans="1:54" ht="8.85" customHeight="1" x14ac:dyDescent="0.3">
      <c r="A41" s="22">
        <v>24</v>
      </c>
      <c r="B41" s="33"/>
      <c r="C41" s="22" t="s">
        <v>115</v>
      </c>
      <c r="D41" s="33"/>
      <c r="E41" s="88">
        <v>9125799</v>
      </c>
      <c r="G41" s="84">
        <f>(E41/$AV41)</f>
        <v>37.135842207852981</v>
      </c>
      <c r="I41" s="84">
        <f>IF(G$60,G41/G$60*100,0)</f>
        <v>163.63020073195565</v>
      </c>
      <c r="K41" s="88">
        <v>22068677</v>
      </c>
      <c r="M41" s="84">
        <f>(K41/$AV41)</f>
        <v>89.804619497763909</v>
      </c>
      <c r="O41" s="84">
        <f>IF(M$60,M41/M$60*100,0)</f>
        <v>49.979585827156761</v>
      </c>
      <c r="Q41" s="88">
        <v>51574541</v>
      </c>
      <c r="S41" s="84">
        <f>(Q41/$AV41)</f>
        <v>209.87357014092072</v>
      </c>
      <c r="U41" s="84">
        <f>IF(S$60,S41/S$60*100,0)</f>
        <v>86.021106175460773</v>
      </c>
      <c r="W41" s="88">
        <v>4264629</v>
      </c>
      <c r="Y41" s="88">
        <f t="shared" si="0"/>
        <v>82769017</v>
      </c>
      <c r="AB41" s="88">
        <v>33111083</v>
      </c>
      <c r="AD41" s="84">
        <f t="shared" si="1"/>
        <v>40.004199880735563</v>
      </c>
      <c r="AF41" s="88">
        <v>23841288</v>
      </c>
      <c r="AH41" s="84">
        <f t="shared" si="2"/>
        <v>28.804604505572417</v>
      </c>
      <c r="AJ41" s="88">
        <v>6992343</v>
      </c>
      <c r="AL41" s="84">
        <f t="shared" si="3"/>
        <v>8.4480198671442484</v>
      </c>
      <c r="AN41" s="88">
        <v>5233164</v>
      </c>
      <c r="AP41" s="88">
        <v>5940549.3039630009</v>
      </c>
      <c r="AR41" s="88">
        <v>3481377.4560369998</v>
      </c>
      <c r="AS41" s="33"/>
      <c r="AT41" s="22">
        <v>24</v>
      </c>
      <c r="AU41" s="33"/>
      <c r="AV41" s="114">
        <v>245741</v>
      </c>
      <c r="AW41" s="33"/>
      <c r="AX41" s="114">
        <f>IF(E41,AV41,0)</f>
        <v>245741</v>
      </c>
      <c r="AY41" s="33"/>
      <c r="AZ41" s="114">
        <f>IF(K41,AV41,0)</f>
        <v>245741</v>
      </c>
      <c r="BA41" s="33"/>
      <c r="BB41" s="114">
        <f>IF(Q41,AV41,0)</f>
        <v>245741</v>
      </c>
    </row>
    <row r="42" spans="1:54" ht="8.85" customHeight="1" x14ac:dyDescent="0.3">
      <c r="A42" s="22">
        <v>25</v>
      </c>
      <c r="B42" s="33"/>
      <c r="C42" s="22" t="s">
        <v>116</v>
      </c>
      <c r="D42" s="33"/>
      <c r="E42" s="88">
        <v>48942</v>
      </c>
      <c r="G42" s="84">
        <f>(E42/$AV42)</f>
        <v>12.523541453428864</v>
      </c>
      <c r="I42" s="84">
        <f>IF(G$60,G42/G$60*100,0)</f>
        <v>55.181988075826908</v>
      </c>
      <c r="K42" s="88">
        <v>435118</v>
      </c>
      <c r="M42" s="84">
        <f>(K42/$AV42)</f>
        <v>111.3403275332651</v>
      </c>
      <c r="O42" s="84">
        <f>IF(M$60,M42/M$60*100,0)</f>
        <v>61.965002324976467</v>
      </c>
      <c r="Q42" s="88">
        <v>1304728</v>
      </c>
      <c r="S42" s="84">
        <f>(Q42/$AV42)</f>
        <v>333.8607983623337</v>
      </c>
      <c r="U42" s="84">
        <f>IF(S$60,S42/S$60*100,0)</f>
        <v>136.83988491007625</v>
      </c>
      <c r="W42" s="88">
        <v>23049</v>
      </c>
      <c r="Y42" s="88">
        <f t="shared" si="0"/>
        <v>1788788</v>
      </c>
      <c r="AB42" s="88">
        <v>614414</v>
      </c>
      <c r="AD42" s="84">
        <f t="shared" si="1"/>
        <v>34.348061368926892</v>
      </c>
      <c r="AF42" s="88">
        <v>656897</v>
      </c>
      <c r="AH42" s="84">
        <f t="shared" si="2"/>
        <v>36.723021397728516</v>
      </c>
      <c r="AJ42" s="88">
        <v>0</v>
      </c>
      <c r="AL42" s="84">
        <f t="shared" si="3"/>
        <v>0</v>
      </c>
      <c r="AN42" s="88">
        <v>151518</v>
      </c>
      <c r="AP42" s="88">
        <v>144763.81809000002</v>
      </c>
      <c r="AR42" s="88">
        <v>246403.13191</v>
      </c>
      <c r="AS42" s="33"/>
      <c r="AT42" s="22">
        <v>25</v>
      </c>
      <c r="AU42" s="33"/>
      <c r="AV42" s="114">
        <v>3908</v>
      </c>
      <c r="AW42" s="33"/>
      <c r="AX42" s="114">
        <f>IF(E42,AV42,0)</f>
        <v>3908</v>
      </c>
      <c r="AY42" s="33"/>
      <c r="AZ42" s="114">
        <f>IF(K42,AV42,0)</f>
        <v>3908</v>
      </c>
      <c r="BA42" s="33"/>
      <c r="BB42" s="114">
        <f>IF(Q42,AV42,0)</f>
        <v>3908</v>
      </c>
    </row>
    <row r="43" spans="1:54" ht="8.85" customHeight="1" x14ac:dyDescent="0.3">
      <c r="A43" s="53"/>
      <c r="B43" s="33"/>
      <c r="D43" s="33"/>
      <c r="Y43" s="88"/>
      <c r="AS43" s="33"/>
      <c r="AT43" s="41"/>
      <c r="AU43" s="33"/>
      <c r="AV43" s="39"/>
      <c r="AW43" s="33"/>
      <c r="AX43" s="33"/>
      <c r="AY43" s="33"/>
      <c r="AZ43" s="33"/>
      <c r="BA43" s="33"/>
      <c r="BB43" s="33"/>
    </row>
    <row r="44" spans="1:54" ht="8.85" customHeight="1" x14ac:dyDescent="0.3">
      <c r="A44" s="22">
        <v>26</v>
      </c>
      <c r="B44" s="33"/>
      <c r="C44" s="22" t="s">
        <v>117</v>
      </c>
      <c r="D44" s="33"/>
      <c r="E44" s="88">
        <v>731665</v>
      </c>
      <c r="G44" s="84">
        <f>(E44/$AV44)</f>
        <v>23.047470547470546</v>
      </c>
      <c r="I44" s="84">
        <f>IF(G$60,G44/G$60*100,0)</f>
        <v>101.5531628699388</v>
      </c>
      <c r="K44" s="88">
        <v>3906210</v>
      </c>
      <c r="M44" s="84">
        <f>(K44/$AV44)</f>
        <v>123.04573804573805</v>
      </c>
      <c r="O44" s="84">
        <f>IF(M$60,M44/M$60*100,0)</f>
        <v>68.47949537246177</v>
      </c>
      <c r="Q44" s="88">
        <v>15360661</v>
      </c>
      <c r="S44" s="84">
        <f>(Q44/$AV44)</f>
        <v>483.86130536130537</v>
      </c>
      <c r="U44" s="84">
        <f>IF(S$60,S44/S$60*100,0)</f>
        <v>198.32075422710153</v>
      </c>
      <c r="W44" s="88">
        <v>210031</v>
      </c>
      <c r="Y44" s="88">
        <f t="shared" si="0"/>
        <v>19998536</v>
      </c>
      <c r="AB44" s="88">
        <v>8330888</v>
      </c>
      <c r="AD44" s="84">
        <f t="shared" si="1"/>
        <v>41.65748932821883</v>
      </c>
      <c r="AF44" s="88">
        <v>6885839</v>
      </c>
      <c r="AH44" s="84">
        <f t="shared" si="2"/>
        <v>34.431715401567395</v>
      </c>
      <c r="AJ44" s="88">
        <v>0</v>
      </c>
      <c r="AL44" s="84">
        <f t="shared" si="3"/>
        <v>0</v>
      </c>
      <c r="AN44" s="88">
        <v>1358036</v>
      </c>
      <c r="AP44" s="88">
        <v>1506492.6708489999</v>
      </c>
      <c r="AR44" s="88">
        <v>1424617.4691509998</v>
      </c>
      <c r="AS44" s="33"/>
      <c r="AT44" s="22">
        <v>26</v>
      </c>
      <c r="AU44" s="33"/>
      <c r="AV44" s="114">
        <v>31746</v>
      </c>
      <c r="AW44" s="33"/>
      <c r="AX44" s="114">
        <f>IF(E44,AV44,0)</f>
        <v>31746</v>
      </c>
      <c r="AY44" s="33"/>
      <c r="AZ44" s="114">
        <f>IF(K44,AV44,0)</f>
        <v>31746</v>
      </c>
      <c r="BA44" s="33"/>
      <c r="BB44" s="114">
        <f>IF(Q44,AV44,0)</f>
        <v>31746</v>
      </c>
    </row>
    <row r="45" spans="1:54" ht="8.85" customHeight="1" x14ac:dyDescent="0.3">
      <c r="A45" s="22">
        <v>27</v>
      </c>
      <c r="B45" s="33"/>
      <c r="C45" s="22" t="s">
        <v>118</v>
      </c>
      <c r="D45" s="33"/>
      <c r="E45" s="88">
        <v>287426</v>
      </c>
      <c r="G45" s="84">
        <f>(E45/$AV45)</f>
        <v>23.330032467532469</v>
      </c>
      <c r="I45" s="84">
        <f>IF(G$60,G45/G$60*100,0)</f>
        <v>102.79820434335292</v>
      </c>
      <c r="K45" s="88">
        <v>1149222</v>
      </c>
      <c r="M45" s="84">
        <f>(K45/$AV45)</f>
        <v>93.281006493506496</v>
      </c>
      <c r="O45" s="84">
        <f>IF(M$60,M45/M$60*100,0)</f>
        <v>51.914323518756852</v>
      </c>
      <c r="Q45" s="88">
        <v>867160</v>
      </c>
      <c r="S45" s="84">
        <f>(Q45/$AV45)</f>
        <v>70.38636363636364</v>
      </c>
      <c r="U45" s="84">
        <f>IF(S$60,S45/S$60*100,0)</f>
        <v>28.84933465229928</v>
      </c>
      <c r="W45" s="88">
        <v>190982</v>
      </c>
      <c r="Y45" s="88">
        <f t="shared" si="0"/>
        <v>2303808</v>
      </c>
      <c r="AB45" s="88">
        <v>717029</v>
      </c>
      <c r="AD45" s="84">
        <f t="shared" si="1"/>
        <v>31.123643984220905</v>
      </c>
      <c r="AF45" s="88">
        <v>67545</v>
      </c>
      <c r="AH45" s="84">
        <f t="shared" si="2"/>
        <v>2.9318849487457288</v>
      </c>
      <c r="AJ45" s="88">
        <v>0</v>
      </c>
      <c r="AL45" s="84">
        <f t="shared" si="3"/>
        <v>0</v>
      </c>
      <c r="AN45" s="88">
        <v>325676</v>
      </c>
      <c r="AP45" s="88">
        <v>88929.262319000001</v>
      </c>
      <c r="AR45" s="88">
        <v>28280.237681000002</v>
      </c>
      <c r="AS45" s="33"/>
      <c r="AT45" s="22">
        <v>27</v>
      </c>
      <c r="AU45" s="33"/>
      <c r="AV45" s="114">
        <v>12320</v>
      </c>
      <c r="AW45" s="33"/>
      <c r="AX45" s="114">
        <f>IF(E45,AV45,0)</f>
        <v>12320</v>
      </c>
      <c r="AY45" s="33"/>
      <c r="AZ45" s="114">
        <f>IF(K45,AV45,0)</f>
        <v>12320</v>
      </c>
      <c r="BA45" s="33"/>
      <c r="BB45" s="114">
        <f>IF(Q45,AV45,0)</f>
        <v>12320</v>
      </c>
    </row>
    <row r="46" spans="1:54" ht="8.85" customHeight="1" x14ac:dyDescent="0.3">
      <c r="A46" s="22">
        <v>28</v>
      </c>
      <c r="B46" s="33"/>
      <c r="C46" s="22" t="s">
        <v>119</v>
      </c>
      <c r="D46" s="33"/>
      <c r="E46" s="88">
        <v>1213757</v>
      </c>
      <c r="G46" s="84">
        <f>(E46/$AV46)</f>
        <v>12.782713553020969</v>
      </c>
      <c r="I46" s="84">
        <f>IF(G$60,G46/G$60*100,0)</f>
        <v>56.323967903375035</v>
      </c>
      <c r="K46" s="88">
        <v>8880798</v>
      </c>
      <c r="M46" s="84">
        <f>(K46/$AV46)</f>
        <v>93.528356134087389</v>
      </c>
      <c r="O46" s="84">
        <f>IF(M$60,M46/M$60*100,0)</f>
        <v>52.051982724484425</v>
      </c>
      <c r="Q46" s="88">
        <v>20437203</v>
      </c>
      <c r="S46" s="84">
        <f>(Q46/$AV46)</f>
        <v>215.23493728476194</v>
      </c>
      <c r="U46" s="84">
        <f>IF(S$60,S46/S$60*100,0)</f>
        <v>88.21857549957015</v>
      </c>
      <c r="W46" s="88">
        <v>2348460</v>
      </c>
      <c r="Y46" s="88">
        <f t="shared" si="0"/>
        <v>30531758</v>
      </c>
      <c r="AB46" s="88">
        <v>14941022</v>
      </c>
      <c r="AD46" s="84">
        <f t="shared" si="1"/>
        <v>48.936002964519766</v>
      </c>
      <c r="AF46" s="88">
        <v>12037154</v>
      </c>
      <c r="AH46" s="84">
        <f t="shared" si="2"/>
        <v>39.425027540176359</v>
      </c>
      <c r="AJ46" s="88">
        <v>187228</v>
      </c>
      <c r="AL46" s="84">
        <f t="shared" si="3"/>
        <v>0.61322377833598707</v>
      </c>
      <c r="AN46" s="88">
        <v>287686</v>
      </c>
      <c r="AP46" s="88">
        <v>2974827.3181400001</v>
      </c>
      <c r="AR46" s="88">
        <v>1978549.30186</v>
      </c>
      <c r="AS46" s="33"/>
      <c r="AT46" s="22">
        <v>28</v>
      </c>
      <c r="AU46" s="33"/>
      <c r="AV46" s="114">
        <v>94953</v>
      </c>
      <c r="AW46" s="33"/>
      <c r="AX46" s="114">
        <f>IF(E46,AV46,0)</f>
        <v>94953</v>
      </c>
      <c r="AY46" s="33"/>
      <c r="AZ46" s="114">
        <f>IF(K46,AV46,0)</f>
        <v>94953</v>
      </c>
      <c r="BA46" s="33"/>
      <c r="BB46" s="114">
        <f>IF(Q46,AV46,0)</f>
        <v>94953</v>
      </c>
    </row>
    <row r="47" spans="1:54" ht="8.85" customHeight="1" x14ac:dyDescent="0.3">
      <c r="A47" s="22">
        <v>29</v>
      </c>
      <c r="B47" s="33"/>
      <c r="C47" s="22" t="s">
        <v>120</v>
      </c>
      <c r="D47" s="33"/>
      <c r="E47" s="88">
        <v>201491</v>
      </c>
      <c r="G47" s="84">
        <f>(E47/$AV47)</f>
        <v>11.168505071780944</v>
      </c>
      <c r="I47" s="84">
        <f>IF(G$60,G47/G$60*100,0)</f>
        <v>49.211344569557788</v>
      </c>
      <c r="K47" s="88">
        <v>8663338</v>
      </c>
      <c r="M47" s="84">
        <f>(K47/$AV47)</f>
        <v>480.20276037913641</v>
      </c>
      <c r="O47" s="84">
        <f>IF(M$60,M47/M$60*100,0)</f>
        <v>267.25056251036438</v>
      </c>
      <c r="Q47" s="88">
        <v>3125320</v>
      </c>
      <c r="S47" s="84">
        <f>(Q47/$AV47)</f>
        <v>173.23429965079541</v>
      </c>
      <c r="U47" s="84">
        <f>IF(S$60,S47/S$60*100,0)</f>
        <v>71.003728928262674</v>
      </c>
      <c r="W47" s="88">
        <v>64171</v>
      </c>
      <c r="Y47" s="88">
        <f t="shared" si="0"/>
        <v>11990149</v>
      </c>
      <c r="AB47" s="88">
        <v>3793021</v>
      </c>
      <c r="AD47" s="84">
        <f t="shared" si="1"/>
        <v>31.634477603239127</v>
      </c>
      <c r="AF47" s="88">
        <v>1405806</v>
      </c>
      <c r="AH47" s="84">
        <f t="shared" si="2"/>
        <v>11.724674981103238</v>
      </c>
      <c r="AJ47" s="88">
        <v>187125</v>
      </c>
      <c r="AL47" s="84">
        <f t="shared" si="3"/>
        <v>1.5606561686597888</v>
      </c>
      <c r="AN47" s="88">
        <v>6252355</v>
      </c>
      <c r="AP47" s="88">
        <v>373640.50447000004</v>
      </c>
      <c r="AR47" s="88">
        <v>268724.02552999998</v>
      </c>
      <c r="AS47" s="33"/>
      <c r="AT47" s="22">
        <v>29</v>
      </c>
      <c r="AU47" s="33"/>
      <c r="AV47" s="114">
        <v>18041</v>
      </c>
      <c r="AW47" s="33"/>
      <c r="AX47" s="114">
        <f>IF(E47,AV47,0)</f>
        <v>18041</v>
      </c>
      <c r="AY47" s="33"/>
      <c r="AZ47" s="114">
        <f>IF(K47,AV47,0)</f>
        <v>18041</v>
      </c>
      <c r="BA47" s="33"/>
      <c r="BB47" s="114">
        <f>IF(Q47,AV47,0)</f>
        <v>18041</v>
      </c>
    </row>
    <row r="48" spans="1:54" ht="8.85" customHeight="1" x14ac:dyDescent="0.3">
      <c r="A48" s="22">
        <v>30</v>
      </c>
      <c r="B48" s="33"/>
      <c r="C48" s="22" t="s">
        <v>121</v>
      </c>
      <c r="D48" s="33"/>
      <c r="E48" s="88">
        <v>7155864</v>
      </c>
      <c r="G48" s="84">
        <f>(E48/$AV48)</f>
        <v>31.534882491109162</v>
      </c>
      <c r="I48" s="84">
        <f>IF(G$60,G48/G$60*100,0)</f>
        <v>138.9509122533822</v>
      </c>
      <c r="K48" s="88">
        <v>53714692</v>
      </c>
      <c r="M48" s="84">
        <f>(K48/$AV48)</f>
        <v>236.71306501438841</v>
      </c>
      <c r="O48" s="84">
        <f>IF(M$60,M48/M$60*100,0)</f>
        <v>131.73955878283687</v>
      </c>
      <c r="Q48" s="88">
        <v>65844138</v>
      </c>
      <c r="S48" s="84">
        <f>(Q48/$AV48)</f>
        <v>290.16582128424682</v>
      </c>
      <c r="U48" s="84">
        <f>IF(S$60,S48/S$60*100,0)</f>
        <v>118.93057760642365</v>
      </c>
      <c r="W48" s="88">
        <v>2651250</v>
      </c>
      <c r="Y48" s="88">
        <f t="shared" si="0"/>
        <v>126714694</v>
      </c>
      <c r="AB48" s="88">
        <v>58825740</v>
      </c>
      <c r="AD48" s="84">
        <f t="shared" si="1"/>
        <v>46.423771500407049</v>
      </c>
      <c r="AF48" s="88">
        <v>24081168</v>
      </c>
      <c r="AH48" s="84">
        <f t="shared" si="2"/>
        <v>19.00424271237241</v>
      </c>
      <c r="AJ48" s="88">
        <v>7014334</v>
      </c>
      <c r="AL48" s="84">
        <f t="shared" si="3"/>
        <v>5.5355332350011439</v>
      </c>
      <c r="AN48" s="88">
        <v>20313823</v>
      </c>
      <c r="AP48" s="88">
        <v>6605560.2068500007</v>
      </c>
      <c r="AR48" s="88">
        <v>4393758.0331500005</v>
      </c>
      <c r="AS48" s="33"/>
      <c r="AT48" s="22">
        <v>30</v>
      </c>
      <c r="AU48" s="33"/>
      <c r="AV48" s="114">
        <v>226919</v>
      </c>
      <c r="AW48" s="33"/>
      <c r="AX48" s="114">
        <f>IF(E48,AV48,0)</f>
        <v>226919</v>
      </c>
      <c r="AY48" s="33"/>
      <c r="AZ48" s="114">
        <f>IF(K48,AV48,0)</f>
        <v>226919</v>
      </c>
      <c r="BA48" s="33"/>
      <c r="BB48" s="114">
        <f>IF(Q48,AV48,0)</f>
        <v>226919</v>
      </c>
    </row>
    <row r="49" spans="1:54" ht="8.85" customHeight="1" x14ac:dyDescent="0.3">
      <c r="A49" s="53"/>
      <c r="B49" s="33"/>
      <c r="D49" s="33"/>
      <c r="Y49" s="88"/>
      <c r="AS49" s="33"/>
      <c r="AT49" s="41"/>
      <c r="AU49" s="33"/>
      <c r="AV49" s="39"/>
      <c r="AW49" s="33"/>
      <c r="AX49" s="33"/>
      <c r="AY49" s="33"/>
      <c r="AZ49" s="33"/>
      <c r="BA49" s="33"/>
      <c r="BB49" s="33"/>
    </row>
    <row r="50" spans="1:54" ht="8.85" customHeight="1" x14ac:dyDescent="0.3">
      <c r="A50" s="22">
        <v>31</v>
      </c>
      <c r="B50" s="33"/>
      <c r="C50" s="22" t="s">
        <v>122</v>
      </c>
      <c r="D50" s="33"/>
      <c r="E50" s="88">
        <v>1741696</v>
      </c>
      <c r="G50" s="84">
        <f>(E50/$AV50)</f>
        <v>17.411214299281237</v>
      </c>
      <c r="I50" s="84">
        <f>IF(G$60,G50/G$60*100,0)</f>
        <v>76.718348673293804</v>
      </c>
      <c r="K50" s="88">
        <v>14992157</v>
      </c>
      <c r="M50" s="84">
        <f>(K50/$AV50)</f>
        <v>149.87211220297303</v>
      </c>
      <c r="O50" s="84">
        <f>IF(M$60,M50/M$60*100,0)</f>
        <v>83.409362868379716</v>
      </c>
      <c r="Q50" s="88">
        <v>41670984</v>
      </c>
      <c r="S50" s="84">
        <f>(Q50/$AV50)</f>
        <v>416.57237111753119</v>
      </c>
      <c r="U50" s="84">
        <f>IF(S$60,S50/S$60*100,0)</f>
        <v>170.74096629510643</v>
      </c>
      <c r="W50" s="88">
        <v>458121</v>
      </c>
      <c r="Y50" s="88">
        <f t="shared" si="0"/>
        <v>58404837</v>
      </c>
      <c r="AB50" s="88">
        <v>23532739</v>
      </c>
      <c r="AD50" s="84">
        <f t="shared" si="1"/>
        <v>40.29244872303984</v>
      </c>
      <c r="AF50" s="88">
        <v>17246632</v>
      </c>
      <c r="AH50" s="84">
        <f t="shared" si="2"/>
        <v>29.529458322090683</v>
      </c>
      <c r="AJ50" s="88">
        <v>336853</v>
      </c>
      <c r="AL50" s="84">
        <f t="shared" si="3"/>
        <v>0.57675531223552601</v>
      </c>
      <c r="AN50" s="88">
        <v>8005213</v>
      </c>
      <c r="AP50" s="88">
        <v>3485632.5697769998</v>
      </c>
      <c r="AR50" s="88">
        <v>2528244.880223</v>
      </c>
      <c r="AS50" s="33"/>
      <c r="AT50" s="22">
        <v>31</v>
      </c>
      <c r="AU50" s="33"/>
      <c r="AV50" s="114">
        <v>100033</v>
      </c>
      <c r="AW50" s="33"/>
      <c r="AX50" s="114">
        <f>IF(E50,AV50,0)</f>
        <v>100033</v>
      </c>
      <c r="AY50" s="33"/>
      <c r="AZ50" s="114">
        <f>IF(K50,AV50,0)</f>
        <v>100033</v>
      </c>
      <c r="BA50" s="33"/>
      <c r="BB50" s="114">
        <f>IF(Q50,AV50,0)</f>
        <v>100033</v>
      </c>
    </row>
    <row r="51" spans="1:54" ht="8.85" customHeight="1" x14ac:dyDescent="0.3">
      <c r="A51" s="22">
        <v>32</v>
      </c>
      <c r="B51" s="33"/>
      <c r="C51" s="22" t="s">
        <v>123</v>
      </c>
      <c r="D51" s="33"/>
      <c r="E51" s="88">
        <v>348399</v>
      </c>
      <c r="G51" s="84">
        <f>(E51/$AV51)</f>
        <v>13.554271708683473</v>
      </c>
      <c r="I51" s="84">
        <f>IF(G$60,G51/G$60*100,0)</f>
        <v>59.723654254388649</v>
      </c>
      <c r="K51" s="88">
        <v>4309331</v>
      </c>
      <c r="M51" s="84">
        <f>(K51/$AV51)</f>
        <v>167.65215530656707</v>
      </c>
      <c r="O51" s="84">
        <f>IF(M$60,M51/M$60*100,0)</f>
        <v>93.304613193768077</v>
      </c>
      <c r="Q51" s="88">
        <v>3534618</v>
      </c>
      <c r="S51" s="84">
        <f>(Q51/$AV51)</f>
        <v>137.51237161531279</v>
      </c>
      <c r="U51" s="84">
        <f>IF(S$60,S51/S$60*100,0)</f>
        <v>56.362343820699365</v>
      </c>
      <c r="W51" s="88">
        <v>212151</v>
      </c>
      <c r="Y51" s="88">
        <f t="shared" si="0"/>
        <v>8192348</v>
      </c>
      <c r="AB51" s="88">
        <v>3587386</v>
      </c>
      <c r="AD51" s="84">
        <f t="shared" si="1"/>
        <v>43.789472810481193</v>
      </c>
      <c r="AF51" s="88">
        <v>506726</v>
      </c>
      <c r="AH51" s="84">
        <f t="shared" si="2"/>
        <v>6.1853573603074485</v>
      </c>
      <c r="AJ51" s="88">
        <v>0</v>
      </c>
      <c r="AL51" s="84">
        <f t="shared" si="3"/>
        <v>0</v>
      </c>
      <c r="AN51" s="88">
        <v>1972391</v>
      </c>
      <c r="AP51" s="88">
        <v>260435.00999999998</v>
      </c>
      <c r="AR51" s="88">
        <v>0</v>
      </c>
      <c r="AS51" s="33"/>
      <c r="AT51" s="22">
        <v>32</v>
      </c>
      <c r="AU51" s="33"/>
      <c r="AV51" s="114">
        <v>25704</v>
      </c>
      <c r="AW51" s="33"/>
      <c r="AX51" s="114">
        <f>IF(E51,AV51,0)</f>
        <v>25704</v>
      </c>
      <c r="AY51" s="33"/>
      <c r="AZ51" s="114">
        <f>IF(K51,AV51,0)</f>
        <v>25704</v>
      </c>
      <c r="BA51" s="33"/>
      <c r="BB51" s="114">
        <f>IF(Q51,AV51,0)</f>
        <v>25704</v>
      </c>
    </row>
    <row r="52" spans="1:54" ht="8.85" customHeight="1" x14ac:dyDescent="0.3">
      <c r="A52" s="22">
        <v>33</v>
      </c>
      <c r="B52" s="33"/>
      <c r="C52" s="22" t="s">
        <v>124</v>
      </c>
      <c r="D52" s="33"/>
      <c r="E52" s="88">
        <v>288535</v>
      </c>
      <c r="G52" s="84">
        <f>(E52/$AV52)</f>
        <v>11.554340861765176</v>
      </c>
      <c r="I52" s="84">
        <f>IF(G$60,G52/G$60*100,0)</f>
        <v>50.911437633593422</v>
      </c>
      <c r="K52" s="88">
        <v>7284139</v>
      </c>
      <c r="M52" s="84">
        <f>(K52/$AV52)</f>
        <v>291.69225532596511</v>
      </c>
      <c r="O52" s="84">
        <f>IF(M$60,M52/M$60*100,0)</f>
        <v>162.33750771076981</v>
      </c>
      <c r="Q52" s="88">
        <v>6454849</v>
      </c>
      <c r="S52" s="84">
        <f>(Q52/$AV52)</f>
        <v>258.48346147685407</v>
      </c>
      <c r="U52" s="84">
        <f>IF(S$60,S52/S$60*100,0)</f>
        <v>105.944894678121</v>
      </c>
      <c r="W52" s="88">
        <v>201102</v>
      </c>
      <c r="Y52" s="88">
        <f t="shared" si="0"/>
        <v>14027523</v>
      </c>
      <c r="AB52" s="88">
        <v>5928835</v>
      </c>
      <c r="AD52" s="84">
        <f t="shared" si="1"/>
        <v>42.265730022328249</v>
      </c>
      <c r="AF52" s="88">
        <v>1425797</v>
      </c>
      <c r="AH52" s="84">
        <f t="shared" si="2"/>
        <v>10.164282033257049</v>
      </c>
      <c r="AJ52" s="88">
        <v>0</v>
      </c>
      <c r="AL52" s="84">
        <f t="shared" si="3"/>
        <v>0</v>
      </c>
      <c r="AN52" s="88">
        <v>4457102</v>
      </c>
      <c r="AP52" s="88">
        <v>685637.79474900011</v>
      </c>
      <c r="AR52" s="88">
        <v>504902.885251</v>
      </c>
      <c r="AS52" s="33"/>
      <c r="AT52" s="22">
        <v>33</v>
      </c>
      <c r="AU52" s="33"/>
      <c r="AV52" s="114">
        <v>24972</v>
      </c>
      <c r="AW52" s="33"/>
      <c r="AX52" s="114">
        <f>IF(E52,AV52,0)</f>
        <v>24972</v>
      </c>
      <c r="AY52" s="33"/>
      <c r="AZ52" s="114">
        <f>IF(K52,AV52,0)</f>
        <v>24972</v>
      </c>
      <c r="BA52" s="33"/>
      <c r="BB52" s="114">
        <f>IF(Q52,AV52,0)</f>
        <v>24972</v>
      </c>
    </row>
    <row r="53" spans="1:54" ht="8.85" customHeight="1" x14ac:dyDescent="0.3">
      <c r="A53" s="22">
        <v>34</v>
      </c>
      <c r="B53" s="33"/>
      <c r="C53" s="22" t="s">
        <v>125</v>
      </c>
      <c r="D53" s="33"/>
      <c r="E53" s="88">
        <v>1565180</v>
      </c>
      <c r="G53" s="84">
        <f>(E53/$AV53)</f>
        <v>16.881808572599606</v>
      </c>
      <c r="I53" s="84">
        <f>IF(G$60,G53/G$60*100,0)</f>
        <v>74.385649044705772</v>
      </c>
      <c r="K53" s="88">
        <v>17093869</v>
      </c>
      <c r="M53" s="84">
        <f>(K53/$AV53)</f>
        <v>184.37203658562893</v>
      </c>
      <c r="O53" s="84">
        <f>IF(M$60,M53/M$60*100,0)</f>
        <v>102.60984432864919</v>
      </c>
      <c r="Q53" s="88">
        <v>16379641</v>
      </c>
      <c r="S53" s="84">
        <f>(Q53/$AV53)</f>
        <v>176.66847509545485</v>
      </c>
      <c r="U53" s="84">
        <f>IF(S$60,S53/S$60*100,0)</f>
        <v>72.411298115520779</v>
      </c>
      <c r="W53" s="88">
        <v>3917841</v>
      </c>
      <c r="Y53" s="88">
        <f t="shared" si="0"/>
        <v>35038690</v>
      </c>
      <c r="AB53" s="88">
        <v>9709149</v>
      </c>
      <c r="AD53" s="84">
        <f t="shared" si="1"/>
        <v>27.709794515719622</v>
      </c>
      <c r="AF53" s="88">
        <v>6683029</v>
      </c>
      <c r="AH53" s="84">
        <f t="shared" si="2"/>
        <v>19.073284417882061</v>
      </c>
      <c r="AJ53" s="88">
        <v>0</v>
      </c>
      <c r="AL53" s="84">
        <f t="shared" si="3"/>
        <v>0</v>
      </c>
      <c r="AN53" s="88">
        <v>10584674</v>
      </c>
      <c r="AP53" s="88">
        <v>1761163.434653</v>
      </c>
      <c r="AR53" s="88">
        <v>1387377.7253469999</v>
      </c>
      <c r="AS53" s="33"/>
      <c r="AT53" s="22">
        <v>34</v>
      </c>
      <c r="AU53" s="33"/>
      <c r="AV53" s="114">
        <v>92714</v>
      </c>
      <c r="AW53" s="33"/>
      <c r="AX53" s="114">
        <f>IF(E53,AV53,0)</f>
        <v>92714</v>
      </c>
      <c r="AY53" s="33"/>
      <c r="AZ53" s="114">
        <f>IF(K53,AV53,0)</f>
        <v>92714</v>
      </c>
      <c r="BA53" s="33"/>
      <c r="BB53" s="114">
        <f>IF(Q53,AV53,0)</f>
        <v>92714</v>
      </c>
    </row>
    <row r="54" spans="1:54" ht="8.85" customHeight="1" x14ac:dyDescent="0.3">
      <c r="A54" s="22">
        <v>35</v>
      </c>
      <c r="B54" s="33"/>
      <c r="C54" s="22" t="s">
        <v>126</v>
      </c>
      <c r="D54" s="33"/>
      <c r="E54" s="88">
        <v>5544534</v>
      </c>
      <c r="G54" s="84">
        <f>(E54/$AV54)</f>
        <v>12.228521647074391</v>
      </c>
      <c r="I54" s="84">
        <f>IF(G$60,G54/G$60*100,0)</f>
        <v>53.882053908089709</v>
      </c>
      <c r="K54" s="88">
        <v>75811208</v>
      </c>
      <c r="M54" s="84">
        <f>(K54/$AV54)</f>
        <v>167.20232901788668</v>
      </c>
      <c r="O54" s="84">
        <f>IF(M$60,M54/M$60*100,0)</f>
        <v>93.054268259084921</v>
      </c>
      <c r="Q54" s="88">
        <v>69199743</v>
      </c>
      <c r="S54" s="84">
        <f>(Q54/$AV54)</f>
        <v>152.62068106129109</v>
      </c>
      <c r="U54" s="84">
        <f>IF(S$60,S54/S$60*100,0)</f>
        <v>62.55480288122601</v>
      </c>
      <c r="W54" s="88">
        <v>17558623</v>
      </c>
      <c r="Y54" s="88">
        <f t="shared" si="0"/>
        <v>150555485</v>
      </c>
      <c r="AB54" s="88">
        <v>35003708</v>
      </c>
      <c r="AD54" s="84">
        <f t="shared" si="1"/>
        <v>23.249706246172298</v>
      </c>
      <c r="AF54" s="88">
        <v>25449499</v>
      </c>
      <c r="AH54" s="84">
        <f t="shared" si="2"/>
        <v>16.903734194738902</v>
      </c>
      <c r="AJ54" s="88">
        <v>0</v>
      </c>
      <c r="AL54" s="84">
        <f t="shared" si="3"/>
        <v>0</v>
      </c>
      <c r="AN54" s="88">
        <v>26229139</v>
      </c>
      <c r="AP54" s="88">
        <v>3738991.1655780002</v>
      </c>
      <c r="AR54" s="88">
        <v>1819446.1944220001</v>
      </c>
      <c r="AS54" s="33"/>
      <c r="AT54" s="22">
        <v>35</v>
      </c>
      <c r="AU54" s="33"/>
      <c r="AV54" s="114">
        <v>453410</v>
      </c>
      <c r="AW54" s="33"/>
      <c r="AX54" s="114">
        <f>IF(E54,AV54,0)</f>
        <v>453410</v>
      </c>
      <c r="AY54" s="33"/>
      <c r="AZ54" s="114">
        <f>IF(K54,AV54,0)</f>
        <v>453410</v>
      </c>
      <c r="BA54" s="33"/>
      <c r="BB54" s="114">
        <f>IF(Q54,AV54,0)</f>
        <v>453410</v>
      </c>
    </row>
    <row r="55" spans="1:54" ht="8.85" customHeight="1" x14ac:dyDescent="0.3">
      <c r="A55" s="53"/>
      <c r="B55" s="33"/>
      <c r="D55" s="33"/>
      <c r="Y55" s="88"/>
      <c r="AS55" s="33"/>
      <c r="AT55" s="41"/>
      <c r="AU55" s="33"/>
      <c r="AV55" s="39"/>
      <c r="AW55" s="33"/>
      <c r="AX55" s="33"/>
      <c r="AY55" s="33"/>
      <c r="AZ55" s="33"/>
      <c r="BA55" s="33"/>
      <c r="BB55" s="33"/>
    </row>
    <row r="56" spans="1:54" ht="8.85" customHeight="1" x14ac:dyDescent="0.3">
      <c r="A56" s="22">
        <v>36</v>
      </c>
      <c r="B56" s="33"/>
      <c r="C56" s="22" t="s">
        <v>127</v>
      </c>
      <c r="D56" s="33"/>
      <c r="E56" s="88">
        <v>214618</v>
      </c>
      <c r="G56" s="84">
        <f>(E56/$AV56)</f>
        <v>9.6306035449854157</v>
      </c>
      <c r="I56" s="84">
        <f>IF(G$60,G56/G$60*100,0)</f>
        <v>42.434949567472216</v>
      </c>
      <c r="K56" s="88">
        <v>6722232</v>
      </c>
      <c r="M56" s="84">
        <f>(K56/$AV56)</f>
        <v>301.6482835988333</v>
      </c>
      <c r="O56" s="84">
        <f>IF(M$60,M56/M$60*100,0)</f>
        <v>167.87840496465554</v>
      </c>
      <c r="Q56" s="88">
        <v>6594630</v>
      </c>
      <c r="S56" s="84">
        <f>(Q56/$AV56)</f>
        <v>295.92236930670856</v>
      </c>
      <c r="U56" s="84">
        <f>IF(S$60,S56/S$60*100,0)</f>
        <v>121.29002014276506</v>
      </c>
      <c r="W56" s="88">
        <v>154969</v>
      </c>
      <c r="Y56" s="88">
        <f t="shared" si="0"/>
        <v>13531480</v>
      </c>
      <c r="AB56" s="88">
        <v>5245021</v>
      </c>
      <c r="AD56" s="84">
        <f t="shared" si="1"/>
        <v>38.76162104958216</v>
      </c>
      <c r="AF56" s="88">
        <v>1338115</v>
      </c>
      <c r="AH56" s="84">
        <f t="shared" si="2"/>
        <v>9.8889035050120153</v>
      </c>
      <c r="AJ56" s="88">
        <v>106565</v>
      </c>
      <c r="AL56" s="84">
        <f t="shared" si="3"/>
        <v>0.78753395785235614</v>
      </c>
      <c r="AN56" s="88">
        <v>4113277</v>
      </c>
      <c r="AP56" s="88">
        <v>522175.66076999996</v>
      </c>
      <c r="AR56" s="88">
        <v>451682.65922999999</v>
      </c>
      <c r="AS56" s="33"/>
      <c r="AT56" s="22">
        <v>36</v>
      </c>
      <c r="AU56" s="33"/>
      <c r="AV56" s="114">
        <v>22285</v>
      </c>
      <c r="AW56" s="33"/>
      <c r="AX56" s="114">
        <f>IF(E56,AV56,0)</f>
        <v>22285</v>
      </c>
      <c r="AY56" s="33"/>
      <c r="AZ56" s="114">
        <f>IF(K56,AV56,0)</f>
        <v>22285</v>
      </c>
      <c r="BA56" s="33"/>
      <c r="BB56" s="114">
        <f>IF(Q56,AV56,0)</f>
        <v>22285</v>
      </c>
    </row>
    <row r="57" spans="1:54" ht="8.85" customHeight="1" x14ac:dyDescent="0.3">
      <c r="A57" s="22">
        <v>37</v>
      </c>
      <c r="B57" s="33"/>
      <c r="C57" s="22" t="s">
        <v>128</v>
      </c>
      <c r="D57" s="33"/>
      <c r="E57" s="88">
        <v>195337</v>
      </c>
      <c r="G57" s="84">
        <f>(E57/$AV57)</f>
        <v>12.865507475465982</v>
      </c>
      <c r="I57" s="84">
        <f>IF(G$60,G57/G$60*100,0)</f>
        <v>56.68877950703375</v>
      </c>
      <c r="K57" s="88">
        <v>1459144</v>
      </c>
      <c r="M57" s="84">
        <f>(K57/$AV57)</f>
        <v>96.103800302970427</v>
      </c>
      <c r="O57" s="84">
        <f>IF(M$60,M57/M$60*100,0)</f>
        <v>53.485312475243461</v>
      </c>
      <c r="Q57" s="88">
        <v>2439989</v>
      </c>
      <c r="S57" s="84">
        <f>(Q57/$AV57)</f>
        <v>160.70532832773497</v>
      </c>
      <c r="U57" s="84">
        <f>IF(S$60,S57/S$60*100,0)</f>
        <v>65.868465961484063</v>
      </c>
      <c r="W57" s="88">
        <v>0</v>
      </c>
      <c r="Y57" s="88">
        <f t="shared" si="0"/>
        <v>4094470</v>
      </c>
      <c r="AB57" s="88">
        <v>1224624</v>
      </c>
      <c r="AD57" s="84">
        <f t="shared" si="1"/>
        <v>29.909219019799878</v>
      </c>
      <c r="AF57" s="88">
        <v>821013</v>
      </c>
      <c r="AH57" s="84">
        <f t="shared" si="2"/>
        <v>20.051752729901551</v>
      </c>
      <c r="AJ57" s="88">
        <v>0</v>
      </c>
      <c r="AL57" s="84">
        <f t="shared" si="3"/>
        <v>0</v>
      </c>
      <c r="AN57" s="88">
        <v>437002</v>
      </c>
      <c r="AP57" s="88">
        <v>188920.72499999998</v>
      </c>
      <c r="AR57" s="88">
        <v>62003.425000000003</v>
      </c>
      <c r="AS57" s="33"/>
      <c r="AT57" s="22">
        <v>37</v>
      </c>
      <c r="AU57" s="33"/>
      <c r="AV57" s="114">
        <v>15183</v>
      </c>
      <c r="AW57" s="33"/>
      <c r="AX57" s="114">
        <f>IF(E57,AV57,0)</f>
        <v>15183</v>
      </c>
      <c r="AY57" s="33"/>
      <c r="AZ57" s="114">
        <f>IF(K57,AV57,0)</f>
        <v>15183</v>
      </c>
      <c r="BA57" s="33"/>
      <c r="BB57" s="114">
        <f>IF(Q57,AV57,0)</f>
        <v>15183</v>
      </c>
    </row>
    <row r="58" spans="1:54" ht="8.85" customHeight="1" x14ac:dyDescent="0.3">
      <c r="A58" s="42">
        <v>38</v>
      </c>
      <c r="B58" s="33"/>
      <c r="C58" s="22" t="s">
        <v>129</v>
      </c>
      <c r="D58" s="33"/>
      <c r="E58" s="93">
        <v>334095</v>
      </c>
      <c r="G58" s="84">
        <f>(E58/$AV58)</f>
        <v>11.81299059472456</v>
      </c>
      <c r="I58" s="84">
        <f>IF(G$60,G58/G$60*100,0)</f>
        <v>52.05111577759579</v>
      </c>
      <c r="K58" s="93">
        <v>3276699</v>
      </c>
      <c r="M58" s="84">
        <f>(K58/$AV58)</f>
        <v>115.85810763029488</v>
      </c>
      <c r="O58" s="84">
        <f>IF(M$60,M58/M$60*100,0)</f>
        <v>64.479313719763269</v>
      </c>
      <c r="Q58" s="93">
        <v>9918655</v>
      </c>
      <c r="S58" s="84">
        <f>(Q58/$AV58)</f>
        <v>350.70557244890745</v>
      </c>
      <c r="U58" s="84">
        <f>IF(S$60,S58/S$60*100,0)</f>
        <v>143.74407060258565</v>
      </c>
      <c r="W58" s="93">
        <v>224665</v>
      </c>
      <c r="Y58" s="93">
        <f>(E58+K58+Q58)</f>
        <v>13529449</v>
      </c>
      <c r="AB58" s="93">
        <v>5193536</v>
      </c>
      <c r="AD58" s="84">
        <f>IF($Y58,AB58/$Y58*100,0)</f>
        <v>38.386899569967703</v>
      </c>
      <c r="AF58" s="93">
        <v>3204420</v>
      </c>
      <c r="AH58" s="84">
        <f>IF($Y58,AF58/$Y58*100,0)</f>
        <v>23.684778293631915</v>
      </c>
      <c r="AJ58" s="93">
        <v>55069</v>
      </c>
      <c r="AL58" s="84">
        <f>IF($Y58,AJ58/$Y58*100,0)</f>
        <v>0.40703061891138359</v>
      </c>
      <c r="AN58" s="93">
        <v>1346540</v>
      </c>
      <c r="AP58" s="93">
        <v>550654.95869</v>
      </c>
      <c r="AR58" s="93">
        <v>280229.69131000002</v>
      </c>
      <c r="AS58" s="33"/>
      <c r="AT58" s="42">
        <v>38</v>
      </c>
      <c r="AU58" s="33"/>
      <c r="AV58" s="124">
        <v>28282</v>
      </c>
      <c r="AW58" s="33"/>
      <c r="AX58" s="124">
        <f>IF(E58,AV58,0)</f>
        <v>28282</v>
      </c>
      <c r="AY58" s="33"/>
      <c r="AZ58" s="124">
        <f>IF(K58,AV58,0)</f>
        <v>28282</v>
      </c>
      <c r="BA58" s="33"/>
      <c r="BB58" s="124">
        <f>IF(Q58,AV58,0)</f>
        <v>28282</v>
      </c>
    </row>
    <row r="59" spans="1:54" ht="8.85" customHeight="1" x14ac:dyDescent="0.3">
      <c r="B59" s="33"/>
      <c r="D59" s="33"/>
      <c r="AS59" s="33"/>
      <c r="AT59" s="33"/>
      <c r="AU59" s="33"/>
      <c r="AV59" s="33"/>
      <c r="AW59" s="33"/>
      <c r="AX59" s="33"/>
      <c r="AY59" s="33"/>
      <c r="AZ59" s="33"/>
      <c r="BA59" s="33"/>
      <c r="BB59" s="33"/>
    </row>
    <row r="60" spans="1:54" ht="8.85" customHeight="1" x14ac:dyDescent="0.3">
      <c r="A60" s="42">
        <f>A58</f>
        <v>38</v>
      </c>
      <c r="B60" s="33"/>
      <c r="C60" s="30" t="s">
        <v>72</v>
      </c>
      <c r="D60" s="33"/>
      <c r="E60" s="94">
        <f>SUM(E14:E58)</f>
        <v>58033017</v>
      </c>
      <c r="G60" s="97">
        <f>IF(E60=0,0,IF(ISNONTEXT(H60),E60/$AV60,E60/AX60))</f>
        <v>22.694980536438742</v>
      </c>
      <c r="H60" s="296"/>
      <c r="I60" s="89">
        <f>IF(G$60,G60/G$60*100,0)</f>
        <v>100</v>
      </c>
      <c r="K60" s="94">
        <f>SUM(K14:K58)</f>
        <v>459463862</v>
      </c>
      <c r="M60" s="97">
        <f>IF(K60=0,0,IF(ISNONTEXT(N60),K60/$AV60,K60/AZ60))</f>
        <v>179.68260042876932</v>
      </c>
      <c r="N60" s="296"/>
      <c r="O60" s="89">
        <f>IF(M$60,M60/M$60*100,0)</f>
        <v>100</v>
      </c>
      <c r="Q60" s="94">
        <f>SUM(Q14:Q58)</f>
        <v>623875688</v>
      </c>
      <c r="S60" s="97">
        <f>IF(Q60=0,0,IF(ISNONTEXT(T60),Q60/$AV60,Q60/BB60))</f>
        <v>243.97915752540197</v>
      </c>
      <c r="T60" s="296"/>
      <c r="U60" s="89">
        <f>IF(S$60,S60/S$60*100,0)</f>
        <v>100</v>
      </c>
      <c r="W60" s="94">
        <f>SUM(W14:W58)</f>
        <v>48782911</v>
      </c>
      <c r="Y60" s="94">
        <f>(E60+K60+Q60)</f>
        <v>1141372567</v>
      </c>
      <c r="AB60" s="94">
        <f>SUM(AB14:AB58)</f>
        <v>367272005</v>
      </c>
      <c r="AD60" s="89">
        <f>IF($Y60,AB60/$Y60*100,0)</f>
        <v>32.1780999139784</v>
      </c>
      <c r="AF60" s="94">
        <f>SUM(AF14:AF58)</f>
        <v>236116767</v>
      </c>
      <c r="AH60" s="89">
        <f>IF($Y60,AF60/$Y60*100,0)</f>
        <v>20.687089722211628</v>
      </c>
      <c r="AJ60" s="94">
        <f>SUM(AJ14:AJ58)</f>
        <v>19945111</v>
      </c>
      <c r="AL60" s="89">
        <f>IF($Y60,AJ60/$Y60*100,0)</f>
        <v>1.7474671791371343</v>
      </c>
      <c r="AN60" s="94">
        <f>SUM(AN14:AN58)</f>
        <v>209969808</v>
      </c>
      <c r="AP60" s="144">
        <f>SUM(AP14:AP58)</f>
        <v>54744804.049245991</v>
      </c>
      <c r="AR60" s="144">
        <f>SUM(AR14:AR58)</f>
        <v>36015982.240754008</v>
      </c>
      <c r="AS60" s="33"/>
      <c r="AT60" s="42">
        <f>AT58</f>
        <v>38</v>
      </c>
      <c r="AU60" s="33"/>
      <c r="AV60" s="124">
        <f>SUM(AV14:AV58)</f>
        <v>2557086</v>
      </c>
      <c r="AW60" s="33"/>
      <c r="AX60" s="124">
        <f>SUM(AX14:AX58)</f>
        <v>2557086</v>
      </c>
      <c r="AY60" s="33"/>
      <c r="AZ60" s="124">
        <f>SUM(AZ14:AZ58)</f>
        <v>2557086</v>
      </c>
      <c r="BA60" s="33"/>
      <c r="BB60" s="124">
        <f>SUM(BB14:BB58)</f>
        <v>2557086</v>
      </c>
    </row>
    <row r="61" spans="1:54" ht="8.85" customHeight="1" x14ac:dyDescent="0.3">
      <c r="A61" s="33"/>
      <c r="B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row>
    <row r="62" spans="1:54" ht="8.85" customHeight="1" x14ac:dyDescent="0.3">
      <c r="A62" s="33"/>
      <c r="B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row>
    <row r="63" spans="1:54" ht="8.85" customHeight="1" x14ac:dyDescent="0.3">
      <c r="A63" s="33"/>
      <c r="B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row>
    <row r="64" spans="1:54" ht="8.85" customHeight="1" x14ac:dyDescent="0.3">
      <c r="A64" s="33"/>
      <c r="B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145"/>
      <c r="AM64" s="33"/>
      <c r="AN64" s="33"/>
      <c r="AO64" s="33"/>
      <c r="AP64" s="33"/>
      <c r="AQ64" s="33"/>
      <c r="AR64" s="33"/>
      <c r="AS64" s="33"/>
      <c r="AT64" s="33"/>
      <c r="AU64" s="33"/>
      <c r="AV64" s="33"/>
      <c r="AW64" s="33"/>
      <c r="AX64" s="33"/>
      <c r="AY64" s="33"/>
      <c r="AZ64" s="33"/>
      <c r="BA64" s="33"/>
      <c r="BB64" s="33"/>
    </row>
    <row r="65" spans="1:54" ht="8.85" customHeight="1" x14ac:dyDescent="0.3">
      <c r="A65" s="33"/>
      <c r="B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146"/>
      <c r="AO65" s="33"/>
      <c r="AP65" s="33"/>
      <c r="AQ65" s="33"/>
      <c r="AR65" s="33"/>
      <c r="AS65" s="33"/>
      <c r="AT65" s="33"/>
      <c r="AU65" s="33"/>
      <c r="AV65" s="33"/>
      <c r="AW65" s="33"/>
      <c r="AX65" s="33"/>
      <c r="AY65" s="33"/>
      <c r="AZ65" s="33"/>
      <c r="BA65" s="33"/>
      <c r="BB65" s="33"/>
    </row>
    <row r="66" spans="1:54" ht="8.85" customHeight="1" x14ac:dyDescent="0.3">
      <c r="A66" s="33"/>
      <c r="B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146"/>
      <c r="AO66" s="33"/>
      <c r="AP66" s="33"/>
      <c r="AQ66" s="33"/>
      <c r="AR66" s="33"/>
      <c r="AS66" s="33"/>
      <c r="AT66" s="33"/>
      <c r="AU66" s="33"/>
      <c r="AV66" s="33"/>
      <c r="AW66" s="33"/>
      <c r="AX66" s="33"/>
      <c r="AY66" s="33"/>
      <c r="AZ66" s="33"/>
      <c r="BA66" s="33"/>
      <c r="BB66" s="33"/>
    </row>
    <row r="67" spans="1:54" ht="8.85" customHeight="1" x14ac:dyDescent="0.3">
      <c r="A67" s="33"/>
      <c r="B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146"/>
      <c r="AO67" s="33"/>
      <c r="AP67" s="33"/>
      <c r="AQ67" s="33"/>
      <c r="AR67" s="33"/>
      <c r="AS67" s="33"/>
      <c r="AT67" s="33"/>
      <c r="AU67" s="33"/>
      <c r="AV67" s="33"/>
      <c r="AW67" s="33"/>
      <c r="AX67" s="33"/>
      <c r="AY67" s="33"/>
      <c r="AZ67" s="33"/>
      <c r="BA67" s="33"/>
      <c r="BB67" s="33"/>
    </row>
    <row r="68" spans="1:54" ht="8.85" customHeight="1" x14ac:dyDescent="0.3">
      <c r="A68" s="33"/>
      <c r="B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row>
    <row r="69" spans="1:54" ht="8.85" customHeight="1" x14ac:dyDescent="0.3">
      <c r="A69" s="33"/>
      <c r="B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row>
    <row r="70" spans="1:54" ht="8.85" customHeight="1" x14ac:dyDescent="0.3">
      <c r="A70" s="33"/>
      <c r="B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row>
    <row r="71" spans="1:54" ht="8.85" customHeight="1" x14ac:dyDescent="0.3">
      <c r="A71" s="33"/>
      <c r="B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row>
    <row r="72" spans="1:54" ht="8.85" customHeight="1" x14ac:dyDescent="0.3">
      <c r="A72" s="33"/>
      <c r="B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row>
    <row r="73" spans="1:54" ht="8.85" customHeight="1" x14ac:dyDescent="0.3">
      <c r="A73" s="33"/>
      <c r="B73" s="147"/>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148"/>
      <c r="AU73" s="33"/>
      <c r="AV73" s="33"/>
      <c r="AW73" s="33"/>
      <c r="AX73" s="33"/>
      <c r="AY73" s="33"/>
      <c r="AZ73" s="33"/>
      <c r="BA73" s="33"/>
      <c r="BB73" s="33"/>
    </row>
    <row r="74" spans="1:54" ht="8.85" customHeight="1" x14ac:dyDescent="0.3">
      <c r="B74" s="147"/>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148"/>
      <c r="AV74" s="33"/>
      <c r="AW74" s="33"/>
      <c r="AX74" s="33"/>
      <c r="AY74" s="33"/>
      <c r="AZ74" s="33"/>
      <c r="BA74" s="33"/>
      <c r="BB74" s="33"/>
    </row>
    <row r="75" spans="1:54" s="20" customFormat="1" ht="10.5" customHeight="1" x14ac:dyDescent="0.3">
      <c r="A75" s="20">
        <v>88</v>
      </c>
      <c r="AU75" s="23">
        <v>89</v>
      </c>
    </row>
    <row r="76" spans="1:54" s="20" customFormat="1" ht="10.5" customHeight="1" x14ac:dyDescent="0.3">
      <c r="Y76" s="23" t="s">
        <v>49</v>
      </c>
      <c r="AB76" s="50" t="s">
        <v>50</v>
      </c>
      <c r="AT76" s="23" t="s">
        <v>507</v>
      </c>
    </row>
    <row r="77" spans="1:54" s="20" customFormat="1" ht="10.5" customHeight="1" x14ac:dyDescent="0.3">
      <c r="A77" s="24"/>
      <c r="Y77" s="23" t="s">
        <v>508</v>
      </c>
      <c r="AB77" s="50" t="s">
        <v>399</v>
      </c>
      <c r="AT77" s="23" t="s">
        <v>130</v>
      </c>
    </row>
    <row r="78" spans="1:54" s="20" customFormat="1" ht="10.5" customHeight="1" x14ac:dyDescent="0.3">
      <c r="A78" s="25"/>
      <c r="Y78" s="23" t="s">
        <v>55</v>
      </c>
      <c r="AB78" s="26" t="s">
        <v>56</v>
      </c>
    </row>
    <row r="79" spans="1:54" ht="10.35" customHeight="1" x14ac:dyDescent="0.3">
      <c r="E79" s="28" t="s">
        <v>372</v>
      </c>
      <c r="F79" s="28"/>
      <c r="G79" s="28"/>
      <c r="H79" s="28"/>
      <c r="I79" s="28"/>
      <c r="K79" s="28" t="s">
        <v>509</v>
      </c>
      <c r="L79" s="28"/>
      <c r="M79" s="28"/>
      <c r="N79" s="28"/>
      <c r="O79" s="28"/>
      <c r="Q79" s="28" t="s">
        <v>510</v>
      </c>
      <c r="R79" s="28"/>
      <c r="S79" s="28"/>
      <c r="T79" s="28"/>
      <c r="U79" s="28"/>
      <c r="V79" s="28"/>
      <c r="W79" s="28"/>
      <c r="AB79" s="28" t="s">
        <v>511</v>
      </c>
      <c r="AC79" s="28"/>
      <c r="AD79" s="28"/>
      <c r="AE79" s="28"/>
      <c r="AF79" s="28"/>
      <c r="AG79" s="28"/>
      <c r="AH79" s="28"/>
      <c r="AI79" s="28"/>
      <c r="AJ79" s="28"/>
      <c r="AK79" s="28"/>
      <c r="AL79" s="28"/>
      <c r="AM79" s="28"/>
      <c r="AN79" s="28"/>
    </row>
    <row r="80" spans="1:54" ht="8.4" customHeight="1" x14ac:dyDescent="0.3"/>
    <row r="81" spans="1:54" ht="8.85" customHeight="1" x14ac:dyDescent="0.3">
      <c r="AF81" s="28" t="s">
        <v>404</v>
      </c>
      <c r="AG81" s="28"/>
      <c r="AH81" s="28"/>
      <c r="AI81" s="28"/>
      <c r="AJ81" s="28"/>
      <c r="AK81" s="28"/>
      <c r="AL81" s="28"/>
      <c r="AP81" s="142" t="s">
        <v>304</v>
      </c>
      <c r="AQ81" s="28"/>
      <c r="AR81" s="28"/>
    </row>
    <row r="82" spans="1:54" ht="8.85" customHeight="1" x14ac:dyDescent="0.3">
      <c r="AP82" s="29" t="s">
        <v>512</v>
      </c>
      <c r="AQ82" s="29"/>
      <c r="AR82" s="29"/>
    </row>
    <row r="83" spans="1:54" ht="8.85" customHeight="1" x14ac:dyDescent="0.3">
      <c r="W83" s="31" t="s">
        <v>304</v>
      </c>
      <c r="AB83" s="28" t="s">
        <v>439</v>
      </c>
      <c r="AC83" s="28"/>
      <c r="AD83" s="28"/>
      <c r="AF83" s="28" t="s">
        <v>66</v>
      </c>
      <c r="AG83" s="28"/>
      <c r="AH83" s="28"/>
      <c r="AJ83" s="28" t="s">
        <v>67</v>
      </c>
      <c r="AK83" s="28"/>
      <c r="AL83" s="28"/>
      <c r="AP83" s="28" t="s">
        <v>513</v>
      </c>
      <c r="AQ83" s="28"/>
      <c r="AR83" s="28"/>
    </row>
    <row r="84" spans="1:54" ht="8.85" customHeight="1" x14ac:dyDescent="0.3">
      <c r="W84" s="30" t="s">
        <v>514</v>
      </c>
      <c r="AZ84" s="29" t="s">
        <v>515</v>
      </c>
      <c r="BB84" s="22" t="s">
        <v>516</v>
      </c>
    </row>
    <row r="85" spans="1:54" ht="8.85" customHeight="1" x14ac:dyDescent="0.3">
      <c r="I85" s="30" t="s">
        <v>71</v>
      </c>
      <c r="O85" s="30" t="s">
        <v>71</v>
      </c>
      <c r="U85" s="30" t="s">
        <v>71</v>
      </c>
      <c r="W85" s="22" t="s">
        <v>517</v>
      </c>
      <c r="AD85" s="30" t="s">
        <v>279</v>
      </c>
      <c r="AH85" s="30" t="s">
        <v>279</v>
      </c>
      <c r="AL85" s="30" t="s">
        <v>279</v>
      </c>
      <c r="AN85" s="30" t="s">
        <v>416</v>
      </c>
      <c r="AZ85" s="30" t="s">
        <v>518</v>
      </c>
      <c r="BB85" s="30" t="s">
        <v>519</v>
      </c>
    </row>
    <row r="86" spans="1:54" ht="8.85" customHeight="1" x14ac:dyDescent="0.3">
      <c r="A86" s="31" t="s">
        <v>78</v>
      </c>
      <c r="C86" s="31" t="s">
        <v>80</v>
      </c>
      <c r="E86" s="31" t="s">
        <v>81</v>
      </c>
      <c r="G86" s="31" t="s">
        <v>442</v>
      </c>
      <c r="I86" s="31" t="s">
        <v>87</v>
      </c>
      <c r="K86" s="31" t="s">
        <v>81</v>
      </c>
      <c r="M86" s="31" t="s">
        <v>442</v>
      </c>
      <c r="O86" s="31" t="s">
        <v>87</v>
      </c>
      <c r="Q86" s="31" t="s">
        <v>81</v>
      </c>
      <c r="S86" s="31" t="s">
        <v>442</v>
      </c>
      <c r="U86" s="31" t="s">
        <v>87</v>
      </c>
      <c r="W86" s="143" t="s">
        <v>520</v>
      </c>
      <c r="Y86" s="31" t="s">
        <v>72</v>
      </c>
      <c r="AB86" s="31" t="s">
        <v>81</v>
      </c>
      <c r="AD86" s="31" t="s">
        <v>380</v>
      </c>
      <c r="AF86" s="31" t="s">
        <v>81</v>
      </c>
      <c r="AH86" s="31" t="s">
        <v>380</v>
      </c>
      <c r="AJ86" s="31" t="s">
        <v>81</v>
      </c>
      <c r="AL86" s="31" t="s">
        <v>380</v>
      </c>
      <c r="AN86" s="31" t="s">
        <v>425</v>
      </c>
      <c r="AP86" s="31" t="s">
        <v>317</v>
      </c>
      <c r="AR86" s="31" t="s">
        <v>318</v>
      </c>
      <c r="AT86" s="31" t="s">
        <v>78</v>
      </c>
      <c r="AX86" s="129" t="s">
        <v>372</v>
      </c>
      <c r="AZ86" s="129" t="s">
        <v>475</v>
      </c>
      <c r="BB86" s="129" t="s">
        <v>521</v>
      </c>
    </row>
    <row r="87" spans="1:54" ht="8.85" customHeight="1" x14ac:dyDescent="0.3"/>
    <row r="88" spans="1:54" ht="8.85" customHeight="1" x14ac:dyDescent="0.3">
      <c r="B88" s="22" t="s">
        <v>292</v>
      </c>
    </row>
    <row r="89" spans="1:54" ht="8.85" customHeight="1" x14ac:dyDescent="0.3">
      <c r="A89" s="22">
        <v>1</v>
      </c>
      <c r="B89" s="33"/>
      <c r="C89" s="22" t="s">
        <v>131</v>
      </c>
      <c r="D89" s="33"/>
      <c r="E89" s="82">
        <v>722964</v>
      </c>
      <c r="G89" s="84">
        <f>(E89/$AV89)</f>
        <v>22.062437059415913</v>
      </c>
      <c r="I89" s="84">
        <f>IF(G$219,G89/G$219*100,0)</f>
        <v>84.09874666467033</v>
      </c>
      <c r="K89" s="82">
        <v>7520395</v>
      </c>
      <c r="M89" s="84">
        <f>(K89/$AV89)</f>
        <v>229.49723824346182</v>
      </c>
      <c r="O89" s="84">
        <f>IF(M$219,M89/M$219*100,0)</f>
        <v>164.24849594271112</v>
      </c>
      <c r="Q89" s="82">
        <v>5344211</v>
      </c>
      <c r="S89" s="84">
        <f>(Q89/$AV89)</f>
        <v>163.08739967652355</v>
      </c>
      <c r="U89" s="84">
        <f>IF(S$219,S89/S$219*100,0)</f>
        <v>74.395962976174147</v>
      </c>
      <c r="W89" s="82">
        <v>137259</v>
      </c>
      <c r="Y89" s="82">
        <f>(E89+K89+Q89)</f>
        <v>13587570</v>
      </c>
      <c r="AB89" s="82">
        <v>4076178</v>
      </c>
      <c r="AD89" s="84">
        <f>IF($Y89,AB89/$Y89*100,0)</f>
        <v>29.999315550904242</v>
      </c>
      <c r="AF89" s="82">
        <v>2904195</v>
      </c>
      <c r="AH89" s="84">
        <f>IF($Y89,AF89/$Y89*100,0)</f>
        <v>21.373910125210028</v>
      </c>
      <c r="AJ89" s="82">
        <v>0</v>
      </c>
      <c r="AL89" s="84">
        <f>IF($Y89,AJ89/$Y89*100,0)</f>
        <v>0</v>
      </c>
      <c r="AN89" s="82">
        <v>4748211</v>
      </c>
      <c r="AP89" s="82">
        <v>1137424.7347900001</v>
      </c>
      <c r="AR89" s="82">
        <v>1080218.4652100001</v>
      </c>
      <c r="AS89" s="33"/>
      <c r="AT89" s="22">
        <v>1</v>
      </c>
      <c r="AU89" s="33"/>
      <c r="AV89" s="114">
        <v>32769</v>
      </c>
      <c r="AW89" s="33"/>
      <c r="AX89" s="114">
        <f>IF(E89,AV89,0)</f>
        <v>32769</v>
      </c>
      <c r="AY89" s="33"/>
      <c r="AZ89" s="114">
        <f>IF(K89,AV89,0)</f>
        <v>32769</v>
      </c>
      <c r="BA89" s="33"/>
      <c r="BB89" s="114">
        <f>IF(Q89,AV89,0)</f>
        <v>32769</v>
      </c>
    </row>
    <row r="90" spans="1:54" ht="8.85" customHeight="1" x14ac:dyDescent="0.3">
      <c r="A90" s="22">
        <v>2</v>
      </c>
      <c r="B90" s="33"/>
      <c r="C90" s="22" t="s">
        <v>132</v>
      </c>
      <c r="D90" s="33"/>
      <c r="E90" s="88">
        <v>767703</v>
      </c>
      <c r="G90" s="84">
        <f>(E90/$AV90)</f>
        <v>7.0665506862176564</v>
      </c>
      <c r="I90" s="84">
        <f>IF(G$219,G90/G$219*100,0)</f>
        <v>26.936645954062357</v>
      </c>
      <c r="K90" s="88">
        <v>14525436</v>
      </c>
      <c r="M90" s="84">
        <f>(K90/$AV90)</f>
        <v>133.70369756717201</v>
      </c>
      <c r="O90" s="84">
        <f>IF(M$219,M90/M$219*100,0)</f>
        <v>95.690176472146575</v>
      </c>
      <c r="Q90" s="88">
        <v>30093172</v>
      </c>
      <c r="S90" s="84">
        <f>(Q90/$AV90)</f>
        <v>277.00155561078435</v>
      </c>
      <c r="U90" s="84">
        <f>IF(S$219,S90/S$219*100,0)</f>
        <v>126.36045161328948</v>
      </c>
      <c r="W90" s="88">
        <v>1035376</v>
      </c>
      <c r="Y90" s="88">
        <f>(E90+K90+Q90)</f>
        <v>45386311</v>
      </c>
      <c r="AB90" s="88">
        <v>14771748</v>
      </c>
      <c r="AD90" s="84">
        <f>IF($Y90,AB90/$Y90*100,0)</f>
        <v>32.546703344098624</v>
      </c>
      <c r="AF90" s="88">
        <v>7756564</v>
      </c>
      <c r="AH90" s="84">
        <f>IF($Y90,AF90/$Y90*100,0)</f>
        <v>17.090095733931758</v>
      </c>
      <c r="AJ90" s="88">
        <v>246147</v>
      </c>
      <c r="AL90" s="84">
        <f>IF($Y90,AJ90/$Y90*100,0)</f>
        <v>0.5423375343283573</v>
      </c>
      <c r="AN90" s="88">
        <v>8165800</v>
      </c>
      <c r="AP90" s="88">
        <v>1157817.7276619999</v>
      </c>
      <c r="AR90" s="88">
        <v>624393.37233799999</v>
      </c>
      <c r="AS90" s="33"/>
      <c r="AT90" s="22">
        <v>2</v>
      </c>
      <c r="AU90" s="33"/>
      <c r="AV90" s="114">
        <v>108639</v>
      </c>
      <c r="AW90" s="33"/>
      <c r="AX90" s="114">
        <f>IF(E90,AV90,0)</f>
        <v>108639</v>
      </c>
      <c r="AY90" s="33"/>
      <c r="AZ90" s="114">
        <f>IF(K90,AV90,0)</f>
        <v>108639</v>
      </c>
      <c r="BA90" s="33"/>
      <c r="BB90" s="114">
        <f>IF(Q90,AV90,0)</f>
        <v>108639</v>
      </c>
    </row>
    <row r="91" spans="1:54" ht="8.85" customHeight="1" x14ac:dyDescent="0.3">
      <c r="A91" s="22">
        <v>3</v>
      </c>
      <c r="B91" s="33"/>
      <c r="C91" s="22" t="s">
        <v>133</v>
      </c>
      <c r="D91" s="33"/>
      <c r="E91" s="88">
        <v>145559</v>
      </c>
      <c r="G91" s="84">
        <f>(E91/$AV91)</f>
        <v>9.6116613840464868</v>
      </c>
      <c r="I91" s="84">
        <f>IF(G$219,G91/G$219*100,0)</f>
        <v>36.638231469471215</v>
      </c>
      <c r="K91" s="88">
        <v>5601141</v>
      </c>
      <c r="M91" s="84">
        <f>(K91/$AV91)</f>
        <v>369.85875594294771</v>
      </c>
      <c r="O91" s="84">
        <f>IF(M$219,M91/M$219*100,0)</f>
        <v>264.70359660897623</v>
      </c>
      <c r="Q91" s="88">
        <v>3907985</v>
      </c>
      <c r="S91" s="84">
        <f>(Q91/$AV91)</f>
        <v>258.05500528262019</v>
      </c>
      <c r="U91" s="84">
        <f>IF(S$219,S91/S$219*100,0)</f>
        <v>117.71755915479119</v>
      </c>
      <c r="W91" s="88">
        <v>137189</v>
      </c>
      <c r="Y91" s="88">
        <f>(E91+K91+Q91)</f>
        <v>9654685</v>
      </c>
      <c r="AB91" s="88">
        <v>3344573</v>
      </c>
      <c r="AD91" s="84">
        <f>IF($Y91,AB91/$Y91*100,0)</f>
        <v>34.641969157978743</v>
      </c>
      <c r="AF91" s="88">
        <v>1696894</v>
      </c>
      <c r="AH91" s="84">
        <f>IF($Y91,AF91/$Y91*100,0)</f>
        <v>17.575860838546259</v>
      </c>
      <c r="AJ91" s="88">
        <v>0</v>
      </c>
      <c r="AL91" s="84">
        <f>IF($Y91,AJ91/$Y91*100,0)</f>
        <v>0</v>
      </c>
      <c r="AN91" s="88">
        <v>3890121</v>
      </c>
      <c r="AP91" s="88">
        <v>406113.03623699996</v>
      </c>
      <c r="AR91" s="88">
        <v>458885.47376300005</v>
      </c>
      <c r="AS91" s="33"/>
      <c r="AT91" s="22">
        <v>3</v>
      </c>
      <c r="AU91" s="33"/>
      <c r="AV91" s="114">
        <v>15144</v>
      </c>
      <c r="AW91" s="33"/>
      <c r="AX91" s="114">
        <f>IF(E91,AV91,0)</f>
        <v>15144</v>
      </c>
      <c r="AY91" s="33"/>
      <c r="AZ91" s="114">
        <f>IF(K91,AV91,0)</f>
        <v>15144</v>
      </c>
      <c r="BA91" s="33"/>
      <c r="BB91" s="114">
        <f>IF(Q91,AV91,0)</f>
        <v>15144</v>
      </c>
    </row>
    <row r="92" spans="1:54" ht="8.85" customHeight="1" x14ac:dyDescent="0.3">
      <c r="A92" s="22">
        <v>4</v>
      </c>
      <c r="B92" s="33"/>
      <c r="C92" s="22" t="s">
        <v>134</v>
      </c>
      <c r="D92" s="33"/>
      <c r="E92" s="88">
        <v>148436</v>
      </c>
      <c r="G92" s="84">
        <f>(E92/$AV92)</f>
        <v>11.422547133512889</v>
      </c>
      <c r="I92" s="84">
        <f>IF(G$219,G92/G$219*100,0)</f>
        <v>43.541060085951742</v>
      </c>
      <c r="K92" s="88">
        <v>2869127</v>
      </c>
      <c r="M92" s="84">
        <f>(K92/$AV92)</f>
        <v>220.78699499807618</v>
      </c>
      <c r="O92" s="84">
        <f>IF(M$219,M92/M$219*100,0)</f>
        <v>158.01467647150662</v>
      </c>
      <c r="Q92" s="88">
        <v>1804327</v>
      </c>
      <c r="S92" s="84">
        <f>(Q92/$AV92)</f>
        <v>138.84778761061946</v>
      </c>
      <c r="U92" s="84">
        <f>IF(S$219,S92/S$219*100,0)</f>
        <v>63.338522086266977</v>
      </c>
      <c r="W92" s="88">
        <v>163182</v>
      </c>
      <c r="Y92" s="88">
        <f>(E92+K92+Q92)</f>
        <v>4821890</v>
      </c>
      <c r="AB92" s="88">
        <v>1067288</v>
      </c>
      <c r="AD92" s="84">
        <f>IF($Y92,AB92/$Y92*100,0)</f>
        <v>22.134225376356572</v>
      </c>
      <c r="AF92" s="88">
        <v>895829</v>
      </c>
      <c r="AH92" s="84">
        <f>IF($Y92,AF92/$Y92*100,0)</f>
        <v>18.578379017356266</v>
      </c>
      <c r="AJ92" s="88">
        <v>0</v>
      </c>
      <c r="AL92" s="84">
        <f>IF($Y92,AJ92/$Y92*100,0)</f>
        <v>0</v>
      </c>
      <c r="AN92" s="88">
        <v>2181142</v>
      </c>
      <c r="AP92" s="88">
        <v>385167.12060000002</v>
      </c>
      <c r="AR92" s="88">
        <v>215688.48940000002</v>
      </c>
      <c r="AS92" s="33"/>
      <c r="AT92" s="22">
        <v>4</v>
      </c>
      <c r="AU92" s="33"/>
      <c r="AV92" s="114">
        <v>12995</v>
      </c>
      <c r="AW92" s="33"/>
      <c r="AX92" s="114">
        <f>IF(E92,AV92,0)</f>
        <v>12995</v>
      </c>
      <c r="AY92" s="33"/>
      <c r="AZ92" s="114">
        <f>IF(K92,AV92,0)</f>
        <v>12995</v>
      </c>
      <c r="BA92" s="33"/>
      <c r="BB92" s="114">
        <f>IF(Q92,AV92,0)</f>
        <v>12995</v>
      </c>
    </row>
    <row r="93" spans="1:54" ht="8.85" customHeight="1" x14ac:dyDescent="0.3">
      <c r="A93" s="22">
        <v>5</v>
      </c>
      <c r="B93" s="33"/>
      <c r="C93" s="22" t="s">
        <v>135</v>
      </c>
      <c r="D93" s="33"/>
      <c r="E93" s="88">
        <v>239493</v>
      </c>
      <c r="G93" s="84">
        <f>(E93/$AV93)</f>
        <v>7.5153920984090128</v>
      </c>
      <c r="I93" s="84">
        <f>IF(G$219,G93/G$219*100,0)</f>
        <v>28.647563026135494</v>
      </c>
      <c r="K93" s="88">
        <v>5937682</v>
      </c>
      <c r="M93" s="84">
        <f>(K93/$AV93)</f>
        <v>186.32698402736372</v>
      </c>
      <c r="O93" s="84">
        <f>IF(M$219,M93/M$219*100,0)</f>
        <v>133.35204865328234</v>
      </c>
      <c r="Q93" s="88">
        <v>5158383</v>
      </c>
      <c r="S93" s="84">
        <f>(Q93/$AV93)</f>
        <v>161.87225029026894</v>
      </c>
      <c r="U93" s="84">
        <f>IF(S$219,S93/S$219*100,0)</f>
        <v>73.841645420497699</v>
      </c>
      <c r="W93" s="88">
        <v>242307</v>
      </c>
      <c r="Y93" s="88">
        <f>(E93+K93+Q93)</f>
        <v>11335558</v>
      </c>
      <c r="AB93" s="88">
        <v>3318182</v>
      </c>
      <c r="AD93" s="89">
        <f>IF($Y93,AB93/$Y93*100,0)</f>
        <v>29.272330484304344</v>
      </c>
      <c r="AF93" s="88">
        <v>1839737</v>
      </c>
      <c r="AH93" s="89">
        <f>IF($Y93,AF93/$Y93*100,0)</f>
        <v>16.229787717552149</v>
      </c>
      <c r="AJ93" s="88">
        <v>0</v>
      </c>
      <c r="AL93" s="89">
        <f>IF($Y93,AJ93/$Y93*100,0)</f>
        <v>0</v>
      </c>
      <c r="AN93" s="88">
        <v>4494767</v>
      </c>
      <c r="AP93" s="88">
        <v>467365.74303000001</v>
      </c>
      <c r="AR93" s="88">
        <v>652871.38697000011</v>
      </c>
      <c r="AS93" s="33"/>
      <c r="AT93" s="22">
        <v>5</v>
      </c>
      <c r="AU93" s="33"/>
      <c r="AV93" s="114">
        <v>31867</v>
      </c>
      <c r="AW93" s="33"/>
      <c r="AX93" s="114">
        <f>IF(E93,AV93,0)</f>
        <v>31867</v>
      </c>
      <c r="AY93" s="33"/>
      <c r="AZ93" s="114">
        <f>IF(K93,AV93,0)</f>
        <v>31867</v>
      </c>
      <c r="BA93" s="33"/>
      <c r="BB93" s="114">
        <f>IF(Q93,AV93,0)</f>
        <v>31867</v>
      </c>
    </row>
    <row r="94" spans="1:54" ht="8.85" customHeight="1" x14ac:dyDescent="0.3">
      <c r="A94" s="53"/>
      <c r="B94" s="33"/>
      <c r="D94" s="33"/>
      <c r="AS94" s="33"/>
      <c r="AT94" s="41"/>
      <c r="AU94" s="33"/>
      <c r="AV94" s="39"/>
      <c r="AW94" s="33"/>
      <c r="AX94" s="33"/>
      <c r="AY94" s="33"/>
      <c r="AZ94" s="33"/>
      <c r="BA94" s="33"/>
      <c r="BB94" s="33"/>
    </row>
    <row r="95" spans="1:54" ht="8.85" customHeight="1" x14ac:dyDescent="0.3">
      <c r="A95" s="22">
        <v>6</v>
      </c>
      <c r="B95" s="33"/>
      <c r="C95" s="22" t="s">
        <v>136</v>
      </c>
      <c r="D95" s="33"/>
      <c r="E95" s="88">
        <v>120000</v>
      </c>
      <c r="G95" s="84">
        <f>(E95/$AV95)</f>
        <v>7.6535493335034124</v>
      </c>
      <c r="I95" s="84">
        <f>IF(G$219,G95/G$219*100,0)</f>
        <v>29.174197970534639</v>
      </c>
      <c r="K95" s="88">
        <v>1769571</v>
      </c>
      <c r="M95" s="84">
        <f>(K95/$AV95)</f>
        <v>112.86249123030805</v>
      </c>
      <c r="O95" s="84">
        <f>IF(M$219,M95/M$219*100,0)</f>
        <v>80.774368244292532</v>
      </c>
      <c r="Q95" s="88">
        <v>3603250</v>
      </c>
      <c r="S95" s="84">
        <f>(Q95/$AV95)</f>
        <v>229.81376363288476</v>
      </c>
      <c r="U95" s="84">
        <f>IF(S$219,S95/S$219*100,0)</f>
        <v>104.83468547882228</v>
      </c>
      <c r="W95" s="88">
        <v>44327</v>
      </c>
      <c r="Y95" s="88">
        <f>(E95+K95+Q95)</f>
        <v>5492821</v>
      </c>
      <c r="AB95" s="88">
        <v>2226009</v>
      </c>
      <c r="AD95" s="89">
        <f>IF($Y95,AB95/$Y95*100,0)</f>
        <v>40.525788115068742</v>
      </c>
      <c r="AF95" s="88">
        <v>1118275</v>
      </c>
      <c r="AH95" s="89">
        <f>IF($Y95,AF95/$Y95*100,0)</f>
        <v>20.358846574465105</v>
      </c>
      <c r="AJ95" s="88">
        <v>0</v>
      </c>
      <c r="AL95" s="89">
        <f>IF($Y95,AJ95/$Y95*100,0)</f>
        <v>0</v>
      </c>
      <c r="AN95" s="88">
        <v>1348770</v>
      </c>
      <c r="AP95" s="88">
        <v>330248.12819999998</v>
      </c>
      <c r="AR95" s="88">
        <v>415902.29180000001</v>
      </c>
      <c r="AS95" s="33"/>
      <c r="AT95" s="22">
        <v>6</v>
      </c>
      <c r="AU95" s="33"/>
      <c r="AV95" s="114">
        <v>15679</v>
      </c>
      <c r="AW95" s="33"/>
      <c r="AX95" s="114">
        <f>IF(E95,AV95,0)</f>
        <v>15679</v>
      </c>
      <c r="AY95" s="33"/>
      <c r="AZ95" s="114">
        <f>IF(K95,AV95,0)</f>
        <v>15679</v>
      </c>
      <c r="BA95" s="33"/>
      <c r="BB95" s="114">
        <f>IF(Q95,AV95,0)</f>
        <v>15679</v>
      </c>
    </row>
    <row r="96" spans="1:54" ht="8.85" customHeight="1" x14ac:dyDescent="0.3">
      <c r="A96" s="22">
        <v>7</v>
      </c>
      <c r="B96" s="33"/>
      <c r="C96" s="22" t="s">
        <v>137</v>
      </c>
      <c r="D96" s="33"/>
      <c r="E96" s="88">
        <v>28532732</v>
      </c>
      <c r="G96" s="84">
        <f>(E96/$AV96)</f>
        <v>118.37785181159271</v>
      </c>
      <c r="I96" s="84">
        <f>IF(G$219,G96/G$219*100,0)</f>
        <v>451.23886102882705</v>
      </c>
      <c r="K96" s="88">
        <v>34470697</v>
      </c>
      <c r="M96" s="84">
        <f>(K96/$AV96)</f>
        <v>143.01354182657002</v>
      </c>
      <c r="O96" s="84">
        <f>IF(M$219,M96/M$219*100,0)</f>
        <v>102.35312339373364</v>
      </c>
      <c r="Q96" s="88">
        <v>123515514</v>
      </c>
      <c r="S96" s="84">
        <f>(Q96/$AV96)</f>
        <v>512.44658985773617</v>
      </c>
      <c r="U96" s="84">
        <f>IF(S$219,S96/S$219*100,0)</f>
        <v>233.76396706269139</v>
      </c>
      <c r="W96" s="88">
        <v>4122260</v>
      </c>
      <c r="Y96" s="88">
        <f>(E96+K96+Q96)</f>
        <v>186518943</v>
      </c>
      <c r="AB96" s="88">
        <v>20550532</v>
      </c>
      <c r="AD96" s="89">
        <f>IF($Y96,AB96/$Y96*100,0)</f>
        <v>11.017932907758329</v>
      </c>
      <c r="AF96" s="88">
        <v>15830523</v>
      </c>
      <c r="AH96" s="89">
        <f>IF($Y96,AF96/$Y96*100,0)</f>
        <v>8.4873540163692649</v>
      </c>
      <c r="AJ96" s="88">
        <v>18384976</v>
      </c>
      <c r="AL96" s="89">
        <f>IF($Y96,AJ96/$Y96*100,0)</f>
        <v>9.8568948034409569</v>
      </c>
      <c r="AN96" s="88">
        <v>5376004</v>
      </c>
      <c r="AP96" s="88">
        <v>300362.67009000003</v>
      </c>
      <c r="AR96" s="88">
        <v>651752.4999099999</v>
      </c>
      <c r="AS96" s="33"/>
      <c r="AT96" s="22">
        <v>7</v>
      </c>
      <c r="AU96" s="33"/>
      <c r="AV96" s="114">
        <v>241031</v>
      </c>
      <c r="AW96" s="33"/>
      <c r="AX96" s="114">
        <f>IF(E96,AV96,0)</f>
        <v>241031</v>
      </c>
      <c r="AY96" s="33"/>
      <c r="AZ96" s="114">
        <f>IF(K96,AV96,0)</f>
        <v>241031</v>
      </c>
      <c r="BA96" s="33"/>
      <c r="BB96" s="114">
        <f>IF(Q96,AV96,0)</f>
        <v>241031</v>
      </c>
    </row>
    <row r="97" spans="1:54" ht="8.85" customHeight="1" x14ac:dyDescent="0.3">
      <c r="A97" s="22">
        <v>8</v>
      </c>
      <c r="B97" s="33"/>
      <c r="C97" s="22" t="s">
        <v>138</v>
      </c>
      <c r="D97" s="33"/>
      <c r="E97" s="88">
        <v>535162</v>
      </c>
      <c r="G97" s="84">
        <f>(E97/$AV97)</f>
        <v>7.1114093602997848</v>
      </c>
      <c r="I97" s="84">
        <f>IF(G$219,G97/G$219*100,0)</f>
        <v>27.10764058431041</v>
      </c>
      <c r="K97" s="88">
        <v>8568495</v>
      </c>
      <c r="M97" s="84">
        <f>(K97/$AV97)</f>
        <v>113.86099077789885</v>
      </c>
      <c r="O97" s="84">
        <f>IF(M$219,M97/M$219*100,0)</f>
        <v>81.488982721340335</v>
      </c>
      <c r="Q97" s="88">
        <v>16934951</v>
      </c>
      <c r="S97" s="84">
        <f>(Q97/$AV97)</f>
        <v>225.03722061285779</v>
      </c>
      <c r="U97" s="84">
        <f>IF(S$219,S97/S$219*100,0)</f>
        <v>102.65575860662457</v>
      </c>
      <c r="W97" s="88">
        <v>355252</v>
      </c>
      <c r="Y97" s="88">
        <f>(E97+K97+Q97)</f>
        <v>26038608</v>
      </c>
      <c r="AB97" s="88">
        <v>9298296</v>
      </c>
      <c r="AD97" s="89">
        <f>IF($Y97,AB97/$Y97*100,0)</f>
        <v>35.709650838478005</v>
      </c>
      <c r="AF97" s="88">
        <v>7358313</v>
      </c>
      <c r="AH97" s="89">
        <f>IF($Y97,AF97/$Y97*100,0)</f>
        <v>28.259241046986844</v>
      </c>
      <c r="AJ97" s="88">
        <v>0</v>
      </c>
      <c r="AL97" s="89">
        <f>IF($Y97,AJ97/$Y97*100,0)</f>
        <v>0</v>
      </c>
      <c r="AN97" s="88">
        <v>5427477</v>
      </c>
      <c r="AP97" s="88">
        <v>1139119.4846400002</v>
      </c>
      <c r="AR97" s="88">
        <v>990042.61536000005</v>
      </c>
      <c r="AS97" s="33"/>
      <c r="AT97" s="22">
        <v>8</v>
      </c>
      <c r="AU97" s="33"/>
      <c r="AV97" s="114">
        <v>75254</v>
      </c>
      <c r="AW97" s="33"/>
      <c r="AX97" s="114">
        <f>IF(E97,AV97,0)</f>
        <v>75254</v>
      </c>
      <c r="AY97" s="33"/>
      <c r="AZ97" s="114">
        <f>IF(K97,AV97,0)</f>
        <v>75254</v>
      </c>
      <c r="BA97" s="33"/>
      <c r="BB97" s="114">
        <f>IF(Q97,AV97,0)</f>
        <v>75254</v>
      </c>
    </row>
    <row r="98" spans="1:54" ht="8.85" customHeight="1" x14ac:dyDescent="0.3">
      <c r="A98" s="22">
        <v>9</v>
      </c>
      <c r="B98" s="33"/>
      <c r="C98" s="22" t="s">
        <v>139</v>
      </c>
      <c r="D98" s="33"/>
      <c r="E98" s="88">
        <v>91905</v>
      </c>
      <c r="G98" s="84">
        <f>(E98/$AV98)</f>
        <v>20.750733799954844</v>
      </c>
      <c r="I98" s="84">
        <f>IF(G$219,G98/G$219*100,0)</f>
        <v>79.098727862597002</v>
      </c>
      <c r="K98" s="88">
        <v>936707</v>
      </c>
      <c r="M98" s="84">
        <f>(K98/$AV98)</f>
        <v>211.49401670806051</v>
      </c>
      <c r="O98" s="84">
        <f>IF(M$219,M98/M$219*100,0)</f>
        <v>151.36380032743685</v>
      </c>
      <c r="Q98" s="88">
        <v>942142</v>
      </c>
      <c r="S98" s="84">
        <f>(Q98/$AV98)</f>
        <v>212.72115601715964</v>
      </c>
      <c r="U98" s="84">
        <f>IF(S$219,S98/S$219*100,0)</f>
        <v>97.037510431160982</v>
      </c>
      <c r="W98" s="88">
        <v>81486</v>
      </c>
      <c r="Y98" s="88">
        <f>(E98+K98+Q98)</f>
        <v>1970754</v>
      </c>
      <c r="AB98" s="88">
        <v>573442</v>
      </c>
      <c r="AD98" s="89">
        <f>IF($Y98,AB98/$Y98*100,0)</f>
        <v>29.097594118799204</v>
      </c>
      <c r="AF98" s="88">
        <v>466291</v>
      </c>
      <c r="AH98" s="89">
        <f>IF($Y98,AF98/$Y98*100,0)</f>
        <v>23.660538047874063</v>
      </c>
      <c r="AJ98" s="88">
        <v>0</v>
      </c>
      <c r="AL98" s="89">
        <f>IF($Y98,AJ98/$Y98*100,0)</f>
        <v>0</v>
      </c>
      <c r="AN98" s="88">
        <v>515213</v>
      </c>
      <c r="AP98" s="88">
        <v>160875.64120000001</v>
      </c>
      <c r="AR98" s="88">
        <v>60859.4588</v>
      </c>
      <c r="AS98" s="33"/>
      <c r="AT98" s="22">
        <v>9</v>
      </c>
      <c r="AU98" s="33"/>
      <c r="AV98" s="114">
        <v>4429</v>
      </c>
      <c r="AW98" s="33"/>
      <c r="AX98" s="114">
        <f>IF(E98,AV98,0)</f>
        <v>4429</v>
      </c>
      <c r="AY98" s="33"/>
      <c r="AZ98" s="114">
        <f>IF(K98,AV98,0)</f>
        <v>4429</v>
      </c>
      <c r="BA98" s="33"/>
      <c r="BB98" s="114">
        <f>IF(Q98,AV98,0)</f>
        <v>4429</v>
      </c>
    </row>
    <row r="99" spans="1:54" ht="8.85" customHeight="1" x14ac:dyDescent="0.3">
      <c r="A99" s="22">
        <v>10</v>
      </c>
      <c r="B99" s="33"/>
      <c r="C99" s="22" t="s">
        <v>140</v>
      </c>
      <c r="D99" s="33"/>
      <c r="E99" s="88">
        <v>386793</v>
      </c>
      <c r="G99" s="84">
        <f>(E99/$AV99)</f>
        <v>4.9380561477868987</v>
      </c>
      <c r="I99" s="84">
        <f>IF(G$219,G99/G$219*100,0)</f>
        <v>18.823139613735972</v>
      </c>
      <c r="K99" s="88">
        <v>5044561</v>
      </c>
      <c r="M99" s="84">
        <f>(K99/$AV99)</f>
        <v>64.402213739483457</v>
      </c>
      <c r="O99" s="84">
        <f>IF(M$219,M99/M$219*100,0)</f>
        <v>46.091913014088398</v>
      </c>
      <c r="Q99" s="88">
        <v>14677306</v>
      </c>
      <c r="S99" s="84">
        <f>(Q99/$AV99)</f>
        <v>187.38022954461312</v>
      </c>
      <c r="U99" s="84">
        <f>IF(S$219,S99/S$219*100,0)</f>
        <v>85.477680356165266</v>
      </c>
      <c r="W99" s="88">
        <v>470498</v>
      </c>
      <c r="Y99" s="88">
        <f>(E99+K99+Q99)</f>
        <v>20108660</v>
      </c>
      <c r="AB99" s="88">
        <v>6102430</v>
      </c>
      <c r="AD99" s="89">
        <f>IF($Y99,AB99/$Y99*100,0)</f>
        <v>30.347273264354762</v>
      </c>
      <c r="AF99" s="88">
        <v>4497089</v>
      </c>
      <c r="AH99" s="89">
        <f>IF($Y99,AF99/$Y99*100,0)</f>
        <v>22.363941704718265</v>
      </c>
      <c r="AJ99" s="88">
        <v>0</v>
      </c>
      <c r="AL99" s="89">
        <f>IF($Y99,AJ99/$Y99*100,0)</f>
        <v>0</v>
      </c>
      <c r="AN99" s="88">
        <v>3913702</v>
      </c>
      <c r="AP99" s="88">
        <v>718576.51731999998</v>
      </c>
      <c r="AR99" s="88">
        <v>881632.84268000012</v>
      </c>
      <c r="AS99" s="33"/>
      <c r="AT99" s="22">
        <v>10</v>
      </c>
      <c r="AU99" s="33"/>
      <c r="AV99" s="114">
        <v>78329</v>
      </c>
      <c r="AW99" s="33"/>
      <c r="AX99" s="114">
        <f>IF(E99,AV99,0)</f>
        <v>78329</v>
      </c>
      <c r="AY99" s="33"/>
      <c r="AZ99" s="114">
        <f>IF(K99,AV99,0)</f>
        <v>78329</v>
      </c>
      <c r="BA99" s="33"/>
      <c r="BB99" s="114">
        <f>IF(Q99,AV99,0)</f>
        <v>78329</v>
      </c>
    </row>
    <row r="100" spans="1:54" ht="8.85" customHeight="1" x14ac:dyDescent="0.3">
      <c r="A100" s="53"/>
      <c r="B100" s="33"/>
      <c r="D100" s="33"/>
      <c r="AS100" s="33"/>
      <c r="AT100" s="41"/>
      <c r="AU100" s="33"/>
      <c r="AV100" s="39"/>
      <c r="AW100" s="33"/>
      <c r="AX100" s="33"/>
      <c r="AY100" s="33"/>
      <c r="AZ100" s="33"/>
      <c r="BA100" s="33"/>
      <c r="BB100" s="33"/>
    </row>
    <row r="101" spans="1:54" ht="8.85" customHeight="1" x14ac:dyDescent="0.3">
      <c r="A101" s="22">
        <v>11</v>
      </c>
      <c r="B101" s="33"/>
      <c r="C101" s="22" t="s">
        <v>141</v>
      </c>
      <c r="D101" s="33"/>
      <c r="E101" s="88">
        <v>87225</v>
      </c>
      <c r="G101" s="84">
        <f>(E101/$AV101)</f>
        <v>13.561100746268657</v>
      </c>
      <c r="I101" s="84">
        <f>IF(G$219,G101/G$219*100,0)</f>
        <v>51.692910129698646</v>
      </c>
      <c r="K101" s="88">
        <v>3372892</v>
      </c>
      <c r="M101" s="84">
        <f>(K101/$AV101)</f>
        <v>524.39241293532336</v>
      </c>
      <c r="O101" s="84">
        <f>IF(M$219,M101/M$219*100,0)</f>
        <v>375.30153202551554</v>
      </c>
      <c r="Q101" s="88">
        <v>1432916</v>
      </c>
      <c r="S101" s="84">
        <f>(Q101/$AV101)</f>
        <v>222.77922885572139</v>
      </c>
      <c r="U101" s="84">
        <f>IF(S$219,S101/S$219*100,0)</f>
        <v>101.6257251920406</v>
      </c>
      <c r="W101" s="88">
        <v>32480</v>
      </c>
      <c r="Y101" s="88">
        <f>(E101+K101+Q101)</f>
        <v>4893033</v>
      </c>
      <c r="AB101" s="88">
        <v>1300958</v>
      </c>
      <c r="AD101" s="89">
        <f>IF($Y101,AB101/$Y101*100,0)</f>
        <v>26.587967013506759</v>
      </c>
      <c r="AF101" s="88">
        <v>747727</v>
      </c>
      <c r="AH101" s="89">
        <f>IF($Y101,AF101/$Y101*100,0)</f>
        <v>15.2814624385325</v>
      </c>
      <c r="AJ101" s="88">
        <v>0</v>
      </c>
      <c r="AL101" s="89">
        <f>IF($Y101,AJ101/$Y101*100,0)</f>
        <v>0</v>
      </c>
      <c r="AN101" s="88">
        <v>2663930</v>
      </c>
      <c r="AP101" s="88">
        <v>294605.42150000005</v>
      </c>
      <c r="AR101" s="88">
        <v>98770.848499999993</v>
      </c>
      <c r="AS101" s="33"/>
      <c r="AT101" s="22">
        <v>11</v>
      </c>
      <c r="AU101" s="33"/>
      <c r="AV101" s="114">
        <v>6432</v>
      </c>
      <c r="AW101" s="33"/>
      <c r="AX101" s="114">
        <f>IF(E101,AV101,0)</f>
        <v>6432</v>
      </c>
      <c r="AY101" s="33"/>
      <c r="AZ101" s="114">
        <f>IF(K101,AV101,0)</f>
        <v>6432</v>
      </c>
      <c r="BA101" s="33"/>
      <c r="BB101" s="114">
        <f>IF(Q101,AV101,0)</f>
        <v>6432</v>
      </c>
    </row>
    <row r="102" spans="1:54" ht="8.85" customHeight="1" x14ac:dyDescent="0.3">
      <c r="A102" s="22">
        <v>12</v>
      </c>
      <c r="B102" s="33"/>
      <c r="C102" s="22" t="s">
        <v>142</v>
      </c>
      <c r="D102" s="33"/>
      <c r="E102" s="88">
        <v>307642</v>
      </c>
      <c r="G102" s="84">
        <f>(E102/$AV102)</f>
        <v>9.2418288872867098</v>
      </c>
      <c r="I102" s="84">
        <f>IF(G$219,G102/G$219*100,0)</f>
        <v>35.228484696274691</v>
      </c>
      <c r="K102" s="88">
        <v>1227450</v>
      </c>
      <c r="M102" s="84">
        <f>(K102/$AV102)</f>
        <v>36.873648161499638</v>
      </c>
      <c r="O102" s="84">
        <f>IF(M$219,M102/M$219*100,0)</f>
        <v>26.390039796566366</v>
      </c>
      <c r="Q102" s="88">
        <v>3412799</v>
      </c>
      <c r="S102" s="84">
        <f>(Q102/$AV102)</f>
        <v>102.52340182648402</v>
      </c>
      <c r="U102" s="84">
        <f>IF(S$219,S102/S$219*100,0)</f>
        <v>46.768341524869406</v>
      </c>
      <c r="W102" s="88">
        <v>510568</v>
      </c>
      <c r="Y102" s="88">
        <f>(E102+K102+Q102)</f>
        <v>4947891</v>
      </c>
      <c r="AB102" s="88">
        <v>1763796</v>
      </c>
      <c r="AD102" s="89">
        <f>IF($Y102,AB102/$Y102*100,0)</f>
        <v>35.647430390038906</v>
      </c>
      <c r="AF102" s="88">
        <v>956028</v>
      </c>
      <c r="AH102" s="89">
        <f>IF($Y102,AF102/$Y102*100,0)</f>
        <v>19.321929282597374</v>
      </c>
      <c r="AJ102" s="88">
        <v>0</v>
      </c>
      <c r="AL102" s="89">
        <f>IF($Y102,AJ102/$Y102*100,0)</f>
        <v>0</v>
      </c>
      <c r="AN102" s="88">
        <v>543376</v>
      </c>
      <c r="AP102" s="88">
        <v>490471.21096</v>
      </c>
      <c r="AR102" s="88">
        <v>218067.57904000004</v>
      </c>
      <c r="AS102" s="33"/>
      <c r="AT102" s="22">
        <v>12</v>
      </c>
      <c r="AU102" s="33"/>
      <c r="AV102" s="114">
        <v>33288</v>
      </c>
      <c r="AW102" s="33"/>
      <c r="AX102" s="114">
        <f>IF(E102,AV102,0)</f>
        <v>33288</v>
      </c>
      <c r="AY102" s="33"/>
      <c r="AZ102" s="114">
        <f>IF(K102,AV102,0)</f>
        <v>33288</v>
      </c>
      <c r="BA102" s="33"/>
      <c r="BB102" s="114">
        <f>IF(Q102,AV102,0)</f>
        <v>33288</v>
      </c>
    </row>
    <row r="103" spans="1:54" ht="8.85" customHeight="1" x14ac:dyDescent="0.3">
      <c r="A103" s="22">
        <v>13</v>
      </c>
      <c r="B103" s="33"/>
      <c r="C103" s="22" t="s">
        <v>143</v>
      </c>
      <c r="D103" s="33"/>
      <c r="E103" s="88">
        <v>114978</v>
      </c>
      <c r="G103" s="84">
        <f>(E103/$AV103)</f>
        <v>6.9763970632849945</v>
      </c>
      <c r="I103" s="84">
        <f>IF(G$219,G103/G$219*100,0)</f>
        <v>26.592993678681452</v>
      </c>
      <c r="K103" s="88">
        <v>2636426</v>
      </c>
      <c r="M103" s="84">
        <f>(K103/$AV103)</f>
        <v>159.9675990534555</v>
      </c>
      <c r="O103" s="84">
        <f>IF(M$219,M103/M$219*100,0)</f>
        <v>114.48694435365503</v>
      </c>
      <c r="Q103" s="88">
        <v>3170886</v>
      </c>
      <c r="S103" s="84">
        <f>(Q103/$AV103)</f>
        <v>192.39645652569627</v>
      </c>
      <c r="U103" s="84">
        <f>IF(S$219,S103/S$219*100,0)</f>
        <v>87.765944425032302</v>
      </c>
      <c r="W103" s="88">
        <v>19618</v>
      </c>
      <c r="Y103" s="88">
        <f>(E103+K103+Q103)</f>
        <v>5922290</v>
      </c>
      <c r="AB103" s="88">
        <v>2044018</v>
      </c>
      <c r="AD103" s="89">
        <f>IF($Y103,AB103/$Y103*100,0)</f>
        <v>34.513980233997323</v>
      </c>
      <c r="AF103" s="88">
        <v>1395431</v>
      </c>
      <c r="AH103" s="89">
        <f>IF($Y103,AF103/$Y103*100,0)</f>
        <v>23.562355102502579</v>
      </c>
      <c r="AJ103" s="88">
        <v>0</v>
      </c>
      <c r="AL103" s="89">
        <f>IF($Y103,AJ103/$Y103*100,0)</f>
        <v>0</v>
      </c>
      <c r="AN103" s="88">
        <v>1576629</v>
      </c>
      <c r="AP103" s="88">
        <v>351016.88790000003</v>
      </c>
      <c r="AR103" s="88">
        <v>737012.69209999999</v>
      </c>
      <c r="AS103" s="33"/>
      <c r="AT103" s="22">
        <v>13</v>
      </c>
      <c r="AU103" s="33"/>
      <c r="AV103" s="114">
        <v>16481</v>
      </c>
      <c r="AW103" s="33"/>
      <c r="AX103" s="114">
        <f>IF(E103,AV103,0)</f>
        <v>16481</v>
      </c>
      <c r="AY103" s="33"/>
      <c r="AZ103" s="114">
        <f>IF(K103,AV103,0)</f>
        <v>16481</v>
      </c>
      <c r="BA103" s="33"/>
      <c r="BB103" s="114">
        <f>IF(Q103,AV103,0)</f>
        <v>16481</v>
      </c>
    </row>
    <row r="104" spans="1:54" ht="8.85" customHeight="1" x14ac:dyDescent="0.3">
      <c r="A104" s="22">
        <v>14</v>
      </c>
      <c r="B104" s="33"/>
      <c r="C104" s="22" t="s">
        <v>144</v>
      </c>
      <c r="D104" s="33"/>
      <c r="E104" s="88">
        <v>289457</v>
      </c>
      <c r="G104" s="84">
        <f>(E104/$AV104)</f>
        <v>13.415693362995921</v>
      </c>
      <c r="I104" s="84">
        <f>IF(G$219,G104/G$219*100,0)</f>
        <v>51.138638692862628</v>
      </c>
      <c r="K104" s="88">
        <v>4077378</v>
      </c>
      <c r="M104" s="84">
        <f>(K104/$AV104)</f>
        <v>188.97747497219132</v>
      </c>
      <c r="O104" s="84">
        <f>IF(M$219,M104/M$219*100,0)</f>
        <v>135.248974100097</v>
      </c>
      <c r="Q104" s="88">
        <v>9730924</v>
      </c>
      <c r="S104" s="84">
        <f>(Q104/$AV104)</f>
        <v>451.00685947348904</v>
      </c>
      <c r="U104" s="84">
        <f>IF(S$219,S104/S$219*100,0)</f>
        <v>205.73686064000833</v>
      </c>
      <c r="W104" s="88">
        <v>51104</v>
      </c>
      <c r="Y104" s="88">
        <f>(E104+K104+Q104)</f>
        <v>14097759</v>
      </c>
      <c r="AB104" s="88">
        <v>3800612</v>
      </c>
      <c r="AD104" s="89">
        <f>IF($Y104,AB104/$Y104*100,0)</f>
        <v>26.958979792462053</v>
      </c>
      <c r="AF104" s="88">
        <v>3690682</v>
      </c>
      <c r="AH104" s="89">
        <f>IF($Y104,AF104/$Y104*100,0)</f>
        <v>26.17921046884118</v>
      </c>
      <c r="AJ104" s="88">
        <v>1796623</v>
      </c>
      <c r="AL104" s="89">
        <f>IF($Y104,AJ104/$Y104*100,0)</f>
        <v>12.744032579929904</v>
      </c>
      <c r="AN104" s="88">
        <v>3060255</v>
      </c>
      <c r="AP104" s="88">
        <v>571345.69493</v>
      </c>
      <c r="AR104" s="88">
        <v>1939011.33507</v>
      </c>
      <c r="AS104" s="33"/>
      <c r="AT104" s="22">
        <v>14</v>
      </c>
      <c r="AU104" s="33"/>
      <c r="AV104" s="114">
        <v>21576</v>
      </c>
      <c r="AW104" s="33"/>
      <c r="AX104" s="114">
        <f>IF(E104,AV104,0)</f>
        <v>21576</v>
      </c>
      <c r="AY104" s="33"/>
      <c r="AZ104" s="114">
        <f>IF(K104,AV104,0)</f>
        <v>21576</v>
      </c>
      <c r="BA104" s="33"/>
      <c r="BB104" s="114">
        <f>IF(Q104,AV104,0)</f>
        <v>21576</v>
      </c>
    </row>
    <row r="105" spans="1:54" ht="8.85" customHeight="1" x14ac:dyDescent="0.3">
      <c r="A105" s="22">
        <v>15</v>
      </c>
      <c r="B105" s="33"/>
      <c r="C105" s="22" t="s">
        <v>145</v>
      </c>
      <c r="D105" s="33"/>
      <c r="E105" s="88">
        <v>120255</v>
      </c>
      <c r="G105" s="84">
        <f>(E105/$AV105)</f>
        <v>7.0938532326569135</v>
      </c>
      <c r="I105" s="84">
        <f>IF(G$219,G105/G$219*100,0)</f>
        <v>27.040719222582592</v>
      </c>
      <c r="K105" s="88">
        <v>1607592</v>
      </c>
      <c r="M105" s="84">
        <f>(K105/$AV105)</f>
        <v>94.831996224634267</v>
      </c>
      <c r="O105" s="84">
        <f>IF(M$219,M105/M$219*100,0)</f>
        <v>67.870153324534769</v>
      </c>
      <c r="Q105" s="88">
        <v>3503093</v>
      </c>
      <c r="S105" s="84">
        <f>(Q105/$AV105)</f>
        <v>206.64777017461066</v>
      </c>
      <c r="U105" s="84">
        <f>IF(S$219,S105/S$219*100,0)</f>
        <v>94.266999716179384</v>
      </c>
      <c r="W105" s="88">
        <v>23996</v>
      </c>
      <c r="Y105" s="88">
        <f>(E105+K105+Q105)</f>
        <v>5230940</v>
      </c>
      <c r="AB105" s="88">
        <v>2148069</v>
      </c>
      <c r="AD105" s="89">
        <f>IF($Y105,AB105/$Y105*100,0)</f>
        <v>41.064684358834171</v>
      </c>
      <c r="AF105" s="88">
        <v>1046471</v>
      </c>
      <c r="AH105" s="89">
        <f>IF($Y105,AF105/$Y105*100,0)</f>
        <v>20.005410117493224</v>
      </c>
      <c r="AJ105" s="88">
        <v>0</v>
      </c>
      <c r="AL105" s="89">
        <f>IF($Y105,AJ105/$Y105*100,0)</f>
        <v>0</v>
      </c>
      <c r="AN105" s="88">
        <v>1222109</v>
      </c>
      <c r="AP105" s="88">
        <v>323637.47858599998</v>
      </c>
      <c r="AR105" s="88">
        <v>476470.48141399998</v>
      </c>
      <c r="AS105" s="33"/>
      <c r="AT105" s="22">
        <v>15</v>
      </c>
      <c r="AU105" s="33"/>
      <c r="AV105" s="114">
        <v>16952</v>
      </c>
      <c r="AW105" s="33"/>
      <c r="AX105" s="114">
        <f>IF(E105,AV105,0)</f>
        <v>16952</v>
      </c>
      <c r="AY105" s="33"/>
      <c r="AZ105" s="114">
        <f>IF(K105,AV105,0)</f>
        <v>16952</v>
      </c>
      <c r="BA105" s="33"/>
      <c r="BB105" s="114">
        <f>IF(Q105,AV105,0)</f>
        <v>16952</v>
      </c>
    </row>
    <row r="106" spans="1:54" ht="8.85" customHeight="1" x14ac:dyDescent="0.3">
      <c r="A106" s="53"/>
      <c r="B106" s="33"/>
      <c r="D106" s="33"/>
      <c r="AS106" s="33"/>
      <c r="AT106" s="41"/>
      <c r="AU106" s="33"/>
      <c r="AV106" s="39"/>
      <c r="AW106" s="33"/>
      <c r="AX106" s="33"/>
      <c r="AY106" s="33"/>
      <c r="AZ106" s="33"/>
      <c r="BA106" s="33"/>
      <c r="BB106" s="33"/>
    </row>
    <row r="107" spans="1:54" ht="8.85" customHeight="1" x14ac:dyDescent="0.3">
      <c r="A107" s="22">
        <v>16</v>
      </c>
      <c r="B107" s="33"/>
      <c r="C107" s="22" t="s">
        <v>146</v>
      </c>
      <c r="D107" s="33"/>
      <c r="E107" s="88">
        <v>409181</v>
      </c>
      <c r="G107" s="84">
        <f>(E107/$AV107)</f>
        <v>7.3826071267478577</v>
      </c>
      <c r="I107" s="84">
        <f>IF(G$219,G107/G$219*100,0)</f>
        <v>28.141406355295672</v>
      </c>
      <c r="K107" s="88">
        <v>7934861</v>
      </c>
      <c r="M107" s="84">
        <f>(K107/$AV107)</f>
        <v>143.16393324312133</v>
      </c>
      <c r="O107" s="84">
        <f>IF(M$219,M107/M$219*100,0)</f>
        <v>102.46075677599265</v>
      </c>
      <c r="Q107" s="88">
        <v>11177628</v>
      </c>
      <c r="S107" s="84">
        <f>(Q107/$AV107)</f>
        <v>201.67123139377537</v>
      </c>
      <c r="U107" s="84">
        <f>IF(S$219,S107/S$219*100,0)</f>
        <v>91.9968403070352</v>
      </c>
      <c r="W107" s="88">
        <v>370748</v>
      </c>
      <c r="Y107" s="88">
        <f>(E107+K107+Q107)</f>
        <v>19521670</v>
      </c>
      <c r="AB107" s="88">
        <v>6722560</v>
      </c>
      <c r="AD107" s="89">
        <f>IF($Y107,AB107/$Y107*100,0)</f>
        <v>34.436398115530075</v>
      </c>
      <c r="AF107" s="88">
        <v>4145126</v>
      </c>
      <c r="AH107" s="89">
        <f>IF($Y107,AF107/$Y107*100,0)</f>
        <v>21.233460047219321</v>
      </c>
      <c r="AJ107" s="88">
        <v>0</v>
      </c>
      <c r="AL107" s="89">
        <f>IF($Y107,AJ107/$Y107*100,0)</f>
        <v>0</v>
      </c>
      <c r="AN107" s="88">
        <v>6006612</v>
      </c>
      <c r="AP107" s="88">
        <v>774583.85297799995</v>
      </c>
      <c r="AR107" s="88">
        <v>1218759.617022</v>
      </c>
      <c r="AS107" s="33"/>
      <c r="AT107" s="22">
        <v>16</v>
      </c>
      <c r="AU107" s="33"/>
      <c r="AV107" s="114">
        <v>55425</v>
      </c>
      <c r="AW107" s="33"/>
      <c r="AX107" s="114">
        <f>IF(E107,AV107,0)</f>
        <v>55425</v>
      </c>
      <c r="AY107" s="33"/>
      <c r="AZ107" s="114">
        <f>IF(K107,AV107,0)</f>
        <v>55425</v>
      </c>
      <c r="BA107" s="33"/>
      <c r="BB107" s="114">
        <f>IF(Q107,AV107,0)</f>
        <v>55425</v>
      </c>
    </row>
    <row r="108" spans="1:54" ht="8.85" customHeight="1" x14ac:dyDescent="0.3">
      <c r="A108" s="22">
        <v>17</v>
      </c>
      <c r="B108" s="33"/>
      <c r="C108" s="22" t="s">
        <v>147</v>
      </c>
      <c r="D108" s="33"/>
      <c r="E108" s="88">
        <v>233437</v>
      </c>
      <c r="G108" s="84">
        <f>(E108/$AV108)</f>
        <v>7.7062260662881288</v>
      </c>
      <c r="I108" s="84">
        <f>IF(G$219,G108/G$219*100,0)</f>
        <v>29.374993884134483</v>
      </c>
      <c r="K108" s="88">
        <v>3385969</v>
      </c>
      <c r="M108" s="84">
        <f>(K108/$AV108)</f>
        <v>111.77766406972138</v>
      </c>
      <c r="O108" s="84">
        <f>IF(M$219,M108/M$219*100,0)</f>
        <v>79.997970101779217</v>
      </c>
      <c r="Q108" s="88">
        <v>5015800</v>
      </c>
      <c r="S108" s="84">
        <f>(Q108/$AV108)</f>
        <v>165.58167172850918</v>
      </c>
      <c r="U108" s="84">
        <f>IF(S$219,S108/S$219*100,0)</f>
        <v>75.533780929002432</v>
      </c>
      <c r="W108" s="88">
        <v>327229</v>
      </c>
      <c r="Y108" s="88">
        <f>(E108+K108+Q108)</f>
        <v>8635206</v>
      </c>
      <c r="AB108" s="88">
        <v>2581837</v>
      </c>
      <c r="AD108" s="89">
        <f>IF($Y108,AB108/$Y108*100,0)</f>
        <v>29.89896245671499</v>
      </c>
      <c r="AF108" s="88">
        <v>1908739</v>
      </c>
      <c r="AH108" s="89">
        <f>IF($Y108,AF108/$Y108*100,0)</f>
        <v>22.104151308029017</v>
      </c>
      <c r="AJ108" s="88">
        <v>0</v>
      </c>
      <c r="AL108" s="89">
        <f>IF($Y108,AJ108/$Y108*100,0)</f>
        <v>0</v>
      </c>
      <c r="AN108" s="88">
        <v>2191731</v>
      </c>
      <c r="AP108" s="88">
        <v>601422.78047999996</v>
      </c>
      <c r="AR108" s="88">
        <v>385866.74952000007</v>
      </c>
      <c r="AS108" s="33"/>
      <c r="AT108" s="22">
        <v>17</v>
      </c>
      <c r="AU108" s="33"/>
      <c r="AV108" s="114">
        <v>30292</v>
      </c>
      <c r="AW108" s="33"/>
      <c r="AX108" s="114">
        <f>IF(E108,AV108,0)</f>
        <v>30292</v>
      </c>
      <c r="AY108" s="33"/>
      <c r="AZ108" s="114">
        <f>IF(K108,AV108,0)</f>
        <v>30292</v>
      </c>
      <c r="BA108" s="33"/>
      <c r="BB108" s="114">
        <f>IF(Q108,AV108,0)</f>
        <v>30292</v>
      </c>
    </row>
    <row r="109" spans="1:54" ht="8.85" customHeight="1" x14ac:dyDescent="0.3">
      <c r="A109" s="22">
        <v>18</v>
      </c>
      <c r="B109" s="33"/>
      <c r="C109" s="22" t="s">
        <v>148</v>
      </c>
      <c r="D109" s="33"/>
      <c r="E109" s="88">
        <v>263866</v>
      </c>
      <c r="G109" s="84">
        <f>(E109/$AV109)</f>
        <v>9.0548025119247804</v>
      </c>
      <c r="I109" s="84">
        <f>IF(G$219,G109/G$219*100,0)</f>
        <v>34.515567817744191</v>
      </c>
      <c r="K109" s="88">
        <v>13764416</v>
      </c>
      <c r="M109" s="84">
        <f>(K109/$AV109)</f>
        <v>472.33849215881406</v>
      </c>
      <c r="O109" s="84">
        <f>IF(M$219,M109/M$219*100,0)</f>
        <v>338.0471482215907</v>
      </c>
      <c r="Q109" s="88">
        <v>7683838</v>
      </c>
      <c r="S109" s="84">
        <f>(Q109/$AV109)</f>
        <v>263.67791084725985</v>
      </c>
      <c r="U109" s="84">
        <f>IF(S$219,S109/S$219*100,0)</f>
        <v>120.28257322108435</v>
      </c>
      <c r="W109" s="88">
        <v>177844</v>
      </c>
      <c r="Y109" s="88">
        <f>(E109+K109+Q109)</f>
        <v>21712120</v>
      </c>
      <c r="AB109" s="88">
        <v>6698514</v>
      </c>
      <c r="AD109" s="89">
        <f>IF($Y109,AB109/$Y109*100,0)</f>
        <v>30.851496767703935</v>
      </c>
      <c r="AF109" s="88">
        <v>2629588</v>
      </c>
      <c r="AH109" s="89">
        <f>IF($Y109,AF109/$Y109*100,0)</f>
        <v>12.111152664963164</v>
      </c>
      <c r="AJ109" s="88">
        <v>0</v>
      </c>
      <c r="AL109" s="89">
        <f>IF($Y109,AJ109/$Y109*100,0)</f>
        <v>0</v>
      </c>
      <c r="AN109" s="88">
        <v>10871219</v>
      </c>
      <c r="AP109" s="88">
        <v>671218.86872000003</v>
      </c>
      <c r="AR109" s="88">
        <v>920521.30128000001</v>
      </c>
      <c r="AS109" s="33"/>
      <c r="AT109" s="22">
        <v>18</v>
      </c>
      <c r="AU109" s="33"/>
      <c r="AV109" s="114">
        <v>29141</v>
      </c>
      <c r="AW109" s="33"/>
      <c r="AX109" s="114">
        <f>IF(E109,AV109,0)</f>
        <v>29141</v>
      </c>
      <c r="AY109" s="33"/>
      <c r="AZ109" s="114">
        <f>IF(K109,AV109,0)</f>
        <v>29141</v>
      </c>
      <c r="BA109" s="33"/>
      <c r="BB109" s="114">
        <f>IF(Q109,AV109,0)</f>
        <v>29141</v>
      </c>
    </row>
    <row r="110" spans="1:54" ht="8.85" customHeight="1" x14ac:dyDescent="0.3">
      <c r="A110" s="22">
        <v>19</v>
      </c>
      <c r="B110" s="33"/>
      <c r="C110" s="22" t="s">
        <v>149</v>
      </c>
      <c r="D110" s="33"/>
      <c r="E110" s="88">
        <v>111425</v>
      </c>
      <c r="G110" s="84">
        <f>(E110/$AV110)</f>
        <v>15.879293145218755</v>
      </c>
      <c r="I110" s="84">
        <f>IF(G$219,G110/G$219*100,0)</f>
        <v>60.529516654817947</v>
      </c>
      <c r="K110" s="88">
        <v>119747</v>
      </c>
      <c r="M110" s="84">
        <f>(K110/$AV110)</f>
        <v>17.06527005842953</v>
      </c>
      <c r="O110" s="84">
        <f>IF(M$219,M110/M$219*100,0)</f>
        <v>12.21341468597427</v>
      </c>
      <c r="Q110" s="88">
        <v>1934956</v>
      </c>
      <c r="S110" s="84">
        <f>(Q110/$AV110)</f>
        <v>275.75260082656405</v>
      </c>
      <c r="U110" s="84">
        <f>IF(S$219,S110/S$219*100,0)</f>
        <v>125.79071296965382</v>
      </c>
      <c r="W110" s="88">
        <v>149423</v>
      </c>
      <c r="Y110" s="88">
        <f>(E110+K110+Q110)</f>
        <v>2166128</v>
      </c>
      <c r="AB110" s="88">
        <v>650452</v>
      </c>
      <c r="AD110" s="89">
        <f>IF($Y110,AB110/$Y110*100,0)</f>
        <v>30.028327042538578</v>
      </c>
      <c r="AF110" s="88">
        <v>532196</v>
      </c>
      <c r="AH110" s="89">
        <f>IF($Y110,AF110/$Y110*100,0)</f>
        <v>24.569000539210979</v>
      </c>
      <c r="AJ110" s="88">
        <v>0</v>
      </c>
      <c r="AL110" s="89">
        <f>IF($Y110,AJ110/$Y110*100,0)</f>
        <v>0</v>
      </c>
      <c r="AN110" s="88">
        <v>0</v>
      </c>
      <c r="AP110" s="88">
        <v>324831.1214</v>
      </c>
      <c r="AR110" s="88">
        <v>120742.5886</v>
      </c>
      <c r="AS110" s="33"/>
      <c r="AT110" s="22">
        <v>19</v>
      </c>
      <c r="AU110" s="33"/>
      <c r="AV110" s="114">
        <v>7017</v>
      </c>
      <c r="AW110" s="33"/>
      <c r="AX110" s="114">
        <f>IF(E110,AV110,0)</f>
        <v>7017</v>
      </c>
      <c r="AY110" s="33"/>
      <c r="AZ110" s="114">
        <f>IF(K110,AV110,0)</f>
        <v>7017</v>
      </c>
      <c r="BA110" s="33"/>
      <c r="BB110" s="114">
        <f>IF(Q110,AV110,0)</f>
        <v>7017</v>
      </c>
    </row>
    <row r="111" spans="1:54" ht="8.85" customHeight="1" x14ac:dyDescent="0.3">
      <c r="A111" s="22">
        <v>20</v>
      </c>
      <c r="B111" s="33"/>
      <c r="C111" s="22" t="s">
        <v>150</v>
      </c>
      <c r="D111" s="33"/>
      <c r="E111" s="88">
        <v>127313</v>
      </c>
      <c r="G111" s="84">
        <f>(E111/$AV111)</f>
        <v>10.590882622078031</v>
      </c>
      <c r="I111" s="84">
        <f>IF(G$219,G111/G$219*100,0)</f>
        <v>40.370877985542904</v>
      </c>
      <c r="K111" s="88">
        <v>3042156</v>
      </c>
      <c r="M111" s="84">
        <f>(K111/$AV111)</f>
        <v>253.07012727726479</v>
      </c>
      <c r="O111" s="84">
        <f>IF(M$219,M111/M$219*100,0)</f>
        <v>181.11933760712873</v>
      </c>
      <c r="Q111" s="88">
        <v>4877593</v>
      </c>
      <c r="S111" s="84">
        <f>(Q111/$AV111)</f>
        <v>405.75601031528157</v>
      </c>
      <c r="U111" s="84">
        <f>IF(S$219,S111/S$219*100,0)</f>
        <v>185.09467427066463</v>
      </c>
      <c r="W111" s="88">
        <v>14951</v>
      </c>
      <c r="Y111" s="88">
        <f>(E111+K111+Q111)</f>
        <v>8047062</v>
      </c>
      <c r="AB111" s="88">
        <v>1925272</v>
      </c>
      <c r="AD111" s="89">
        <f>IF($Y111,AB111/$Y111*100,0)</f>
        <v>23.925154298550204</v>
      </c>
      <c r="AF111" s="88">
        <v>2829356</v>
      </c>
      <c r="AH111" s="89">
        <f>IF($Y111,AF111/$Y111*100,0)</f>
        <v>35.160111852002629</v>
      </c>
      <c r="AJ111" s="88">
        <v>0</v>
      </c>
      <c r="AL111" s="89">
        <f>IF($Y111,AJ111/$Y111*100,0)</f>
        <v>0</v>
      </c>
      <c r="AN111" s="88">
        <v>2312681</v>
      </c>
      <c r="AP111" s="88">
        <v>390424.11849999998</v>
      </c>
      <c r="AR111" s="88">
        <v>438777.29150000005</v>
      </c>
      <c r="AS111" s="33"/>
      <c r="AT111" s="22">
        <v>20</v>
      </c>
      <c r="AU111" s="33"/>
      <c r="AV111" s="114">
        <v>12021</v>
      </c>
      <c r="AW111" s="33"/>
      <c r="AX111" s="114">
        <f>IF(E111,AV111,0)</f>
        <v>12021</v>
      </c>
      <c r="AY111" s="33"/>
      <c r="AZ111" s="114">
        <f>IF(K111,AV111,0)</f>
        <v>12021</v>
      </c>
      <c r="BA111" s="33"/>
      <c r="BB111" s="114">
        <f>IF(Q111,AV111,0)</f>
        <v>12021</v>
      </c>
    </row>
    <row r="112" spans="1:54" ht="8.85" customHeight="1" x14ac:dyDescent="0.3">
      <c r="A112" s="53"/>
      <c r="B112" s="33"/>
      <c r="D112" s="33"/>
      <c r="Y112" s="149"/>
      <c r="AS112" s="33"/>
      <c r="AT112" s="41"/>
      <c r="AU112" s="33"/>
      <c r="AV112" s="39"/>
      <c r="AW112" s="33"/>
      <c r="AX112" s="33"/>
      <c r="AY112" s="33"/>
      <c r="AZ112" s="33"/>
      <c r="BA112" s="33"/>
      <c r="BB112" s="33"/>
    </row>
    <row r="113" spans="1:54" ht="8.85" customHeight="1" x14ac:dyDescent="0.3">
      <c r="A113" s="22">
        <v>21</v>
      </c>
      <c r="B113" s="33"/>
      <c r="C113" s="22" t="s">
        <v>151</v>
      </c>
      <c r="D113" s="33"/>
      <c r="E113" s="88">
        <v>2625833</v>
      </c>
      <c r="G113" s="84">
        <f>(E113/$AV113)</f>
        <v>7.5812904026770065</v>
      </c>
      <c r="I113" s="84">
        <f>IF(G$219,G113/G$219*100,0)</f>
        <v>28.898757614536603</v>
      </c>
      <c r="K113" s="88">
        <v>45254165</v>
      </c>
      <c r="M113" s="84">
        <f>(K113/$AV113)</f>
        <v>130.65757296662113</v>
      </c>
      <c r="O113" s="84">
        <f>IF(M$219,M113/M$219*100,0)</f>
        <v>93.510100633657359</v>
      </c>
      <c r="Q113" s="88">
        <v>44968985</v>
      </c>
      <c r="S113" s="84">
        <f>(Q113/$AV113)</f>
        <v>129.8342028600548</v>
      </c>
      <c r="U113" s="84">
        <f>IF(S$219,S113/S$219*100,0)</f>
        <v>59.226773914944921</v>
      </c>
      <c r="W113" s="88">
        <v>7745665</v>
      </c>
      <c r="Y113" s="88">
        <f>(E113+K113+Q113)</f>
        <v>92848983</v>
      </c>
      <c r="AB113" s="88">
        <v>19570043</v>
      </c>
      <c r="AD113" s="89">
        <f>IF($Y113,AB113/$Y113*100,0)</f>
        <v>21.07728309743576</v>
      </c>
      <c r="AF113" s="88">
        <v>11261381</v>
      </c>
      <c r="AH113" s="89">
        <f>IF($Y113,AF113/$Y113*100,0)</f>
        <v>12.128706891706074</v>
      </c>
      <c r="AJ113" s="88">
        <v>222269</v>
      </c>
      <c r="AL113" s="89">
        <f>IF($Y113,AJ113/$Y113*100,0)</f>
        <v>0.23938765166657774</v>
      </c>
      <c r="AN113" s="88">
        <v>25449306</v>
      </c>
      <c r="AP113" s="88">
        <v>3397148.6364700003</v>
      </c>
      <c r="AR113" s="88">
        <v>1749468.16353</v>
      </c>
      <c r="AS113" s="33"/>
      <c r="AT113" s="22">
        <v>21</v>
      </c>
      <c r="AU113" s="33"/>
      <c r="AV113" s="114">
        <v>346357</v>
      </c>
      <c r="AW113" s="33"/>
      <c r="AX113" s="114">
        <f>IF(E113,AV113,0)</f>
        <v>346357</v>
      </c>
      <c r="AY113" s="33"/>
      <c r="AZ113" s="114">
        <f>IF(K113,AV113,0)</f>
        <v>346357</v>
      </c>
      <c r="BA113" s="33"/>
      <c r="BB113" s="114">
        <f>IF(Q113,AV113,0)</f>
        <v>346357</v>
      </c>
    </row>
    <row r="114" spans="1:54" ht="8.85" customHeight="1" x14ac:dyDescent="0.3">
      <c r="A114" s="22">
        <v>22</v>
      </c>
      <c r="B114" s="33"/>
      <c r="C114" s="22" t="s">
        <v>152</v>
      </c>
      <c r="D114" s="33"/>
      <c r="E114" s="88">
        <v>197862</v>
      </c>
      <c r="G114" s="84">
        <f>(E114/$AV114)</f>
        <v>13.740416666666667</v>
      </c>
      <c r="I114" s="84">
        <f>IF(G$219,G114/G$219*100,0)</f>
        <v>52.376435894412765</v>
      </c>
      <c r="K114" s="88">
        <v>1303557</v>
      </c>
      <c r="M114" s="84">
        <f>(K114/$AV114)</f>
        <v>90.524791666666673</v>
      </c>
      <c r="O114" s="84">
        <f>IF(M$219,M114/M$219*100,0)</f>
        <v>64.78753727312386</v>
      </c>
      <c r="Q114" s="88">
        <v>1915444</v>
      </c>
      <c r="S114" s="84">
        <f>(Q114/$AV114)</f>
        <v>133.01694444444445</v>
      </c>
      <c r="U114" s="84">
        <f>IF(S$219,S114/S$219*100,0)</f>
        <v>60.678652634849882</v>
      </c>
      <c r="W114" s="88">
        <v>274242</v>
      </c>
      <c r="Y114" s="88">
        <f>(E114+K114+Q114)</f>
        <v>3416863</v>
      </c>
      <c r="AB114" s="88">
        <v>952780</v>
      </c>
      <c r="AD114" s="89">
        <f>IF($Y114,AB114/$Y114*100,0)</f>
        <v>27.884641555719387</v>
      </c>
      <c r="AF114" s="88">
        <v>852569</v>
      </c>
      <c r="AH114" s="89">
        <f>IF($Y114,AF114/$Y114*100,0)</f>
        <v>24.951805208461682</v>
      </c>
      <c r="AJ114" s="88">
        <v>21688</v>
      </c>
      <c r="AL114" s="89">
        <f>IF($Y114,AJ114/$Y114*100,0)</f>
        <v>0.63473425770948377</v>
      </c>
      <c r="AN114" s="88">
        <v>530313</v>
      </c>
      <c r="AP114" s="88">
        <v>329282.80670000007</v>
      </c>
      <c r="AR114" s="88">
        <v>58713.5533</v>
      </c>
      <c r="AS114" s="33"/>
      <c r="AT114" s="22">
        <v>22</v>
      </c>
      <c r="AU114" s="33"/>
      <c r="AV114" s="114">
        <v>14400</v>
      </c>
      <c r="AW114" s="33"/>
      <c r="AX114" s="114">
        <f>IF(E114,AV114,0)</f>
        <v>14400</v>
      </c>
      <c r="AY114" s="33"/>
      <c r="AZ114" s="114">
        <f>IF(K114,AV114,0)</f>
        <v>14400</v>
      </c>
      <c r="BA114" s="33"/>
      <c r="BB114" s="114">
        <f>IF(Q114,AV114,0)</f>
        <v>14400</v>
      </c>
    </row>
    <row r="115" spans="1:54" ht="8.85" customHeight="1" x14ac:dyDescent="0.3">
      <c r="A115" s="22">
        <v>23</v>
      </c>
      <c r="B115" s="33"/>
      <c r="C115" s="22" t="s">
        <v>153</v>
      </c>
      <c r="D115" s="33"/>
      <c r="E115" s="88">
        <v>72020</v>
      </c>
      <c r="G115" s="84">
        <f>(E115/$AV115)</f>
        <v>14.138201806046329</v>
      </c>
      <c r="I115" s="84">
        <f>IF(G$219,G115/G$219*100,0)</f>
        <v>53.892734006609913</v>
      </c>
      <c r="K115" s="88">
        <v>214412</v>
      </c>
      <c r="M115" s="84">
        <f>(K115/$AV115)</f>
        <v>42.091087553985084</v>
      </c>
      <c r="O115" s="84">
        <f>IF(M$219,M115/M$219*100,0)</f>
        <v>30.124100299633888</v>
      </c>
      <c r="Q115" s="88">
        <v>1437743</v>
      </c>
      <c r="S115" s="84">
        <f>(Q115/$AV115)</f>
        <v>282.24244208873182</v>
      </c>
      <c r="U115" s="84">
        <f>IF(S$219,S115/S$219*100,0)</f>
        <v>128.7511991336317</v>
      </c>
      <c r="W115" s="88">
        <v>37758</v>
      </c>
      <c r="Y115" s="88">
        <f>(E115+K115+Q115)</f>
        <v>1724175</v>
      </c>
      <c r="AB115" s="88">
        <v>789588</v>
      </c>
      <c r="AD115" s="89">
        <f>IF($Y115,AB115/$Y115*100,0)</f>
        <v>45.795119404932791</v>
      </c>
      <c r="AF115" s="88">
        <v>445393</v>
      </c>
      <c r="AH115" s="89">
        <f>IF($Y115,AF115/$Y115*100,0)</f>
        <v>25.83223860686995</v>
      </c>
      <c r="AJ115" s="88">
        <v>0</v>
      </c>
      <c r="AL115" s="89">
        <f>IF($Y115,AJ115/$Y115*100,0)</f>
        <v>0</v>
      </c>
      <c r="AN115" s="88">
        <v>94935</v>
      </c>
      <c r="AP115" s="88">
        <v>198738.1225</v>
      </c>
      <c r="AR115" s="88">
        <v>116479.8775</v>
      </c>
      <c r="AS115" s="33"/>
      <c r="AT115" s="22">
        <v>23</v>
      </c>
      <c r="AU115" s="33"/>
      <c r="AV115" s="114">
        <v>5094</v>
      </c>
      <c r="AW115" s="33"/>
      <c r="AX115" s="114">
        <f>IF(E115,AV115,0)</f>
        <v>5094</v>
      </c>
      <c r="AY115" s="33"/>
      <c r="AZ115" s="114">
        <f>IF(K115,AV115,0)</f>
        <v>5094</v>
      </c>
      <c r="BA115" s="33"/>
      <c r="BB115" s="114">
        <f>IF(Q115,AV115,0)</f>
        <v>5094</v>
      </c>
    </row>
    <row r="116" spans="1:54" ht="8.85" customHeight="1" x14ac:dyDescent="0.3">
      <c r="A116" s="22">
        <v>24</v>
      </c>
      <c r="B116" s="33"/>
      <c r="C116" s="22" t="s">
        <v>154</v>
      </c>
      <c r="D116" s="33"/>
      <c r="E116" s="88">
        <v>379699</v>
      </c>
      <c r="G116" s="84">
        <f>(E116/$AV116)</f>
        <v>7.4041379041379045</v>
      </c>
      <c r="I116" s="84">
        <f>IF(G$219,G116/G$219*100,0)</f>
        <v>28.223478493942128</v>
      </c>
      <c r="K116" s="88">
        <v>7496891</v>
      </c>
      <c r="M116" s="84">
        <f>(K116/$AV116)</f>
        <v>146.18952068952069</v>
      </c>
      <c r="O116" s="84">
        <f>IF(M$219,M116/M$219*100,0)</f>
        <v>104.62613441285578</v>
      </c>
      <c r="Q116" s="88">
        <v>16538177</v>
      </c>
      <c r="S116" s="84">
        <f>(Q116/$AV116)</f>
        <v>322.49477399477399</v>
      </c>
      <c r="U116" s="84">
        <f>IF(S$219,S116/S$219*100,0)</f>
        <v>147.11320012283298</v>
      </c>
      <c r="W116" s="88">
        <v>467584</v>
      </c>
      <c r="Y116" s="88">
        <f>(E116+K116+Q116)</f>
        <v>24414767</v>
      </c>
      <c r="AB116" s="88">
        <v>5927395</v>
      </c>
      <c r="AD116" s="89">
        <f>IF($Y116,AB116/$Y116*100,0)</f>
        <v>24.277909348878897</v>
      </c>
      <c r="AF116" s="88">
        <v>6620719</v>
      </c>
      <c r="AH116" s="89">
        <f>IF($Y116,AF116/$Y116*100,0)</f>
        <v>27.117682507475905</v>
      </c>
      <c r="AJ116" s="88">
        <v>0</v>
      </c>
      <c r="AL116" s="89">
        <f>IF($Y116,AJ116/$Y116*100,0)</f>
        <v>0</v>
      </c>
      <c r="AN116" s="88">
        <v>5676697</v>
      </c>
      <c r="AP116" s="88">
        <v>675056.04157400003</v>
      </c>
      <c r="AR116" s="88">
        <v>465029.47842599999</v>
      </c>
      <c r="AS116" s="33"/>
      <c r="AT116" s="22">
        <v>24</v>
      </c>
      <c r="AU116" s="33"/>
      <c r="AV116" s="114">
        <v>51282</v>
      </c>
      <c r="AW116" s="33"/>
      <c r="AX116" s="114">
        <f>IF(E116,AV116,0)</f>
        <v>51282</v>
      </c>
      <c r="AY116" s="33"/>
      <c r="AZ116" s="114">
        <f>IF(K116,AV116,0)</f>
        <v>51282</v>
      </c>
      <c r="BA116" s="33"/>
      <c r="BB116" s="114">
        <f>IF(Q116,AV116,0)</f>
        <v>51282</v>
      </c>
    </row>
    <row r="117" spans="1:54" ht="8.85" customHeight="1" x14ac:dyDescent="0.3">
      <c r="A117" s="22">
        <v>25</v>
      </c>
      <c r="B117" s="33"/>
      <c r="C117" s="22" t="s">
        <v>155</v>
      </c>
      <c r="D117" s="33"/>
      <c r="E117" s="88">
        <v>84615</v>
      </c>
      <c r="G117" s="84">
        <f>(E117/$AV117)</f>
        <v>8.6165987780040734</v>
      </c>
      <c r="I117" s="84">
        <f>IF(G$219,G117/G$219*100,0)</f>
        <v>32.845200001747081</v>
      </c>
      <c r="K117" s="88">
        <v>1477034</v>
      </c>
      <c r="M117" s="84">
        <f>(K117/$AV117)</f>
        <v>150.41079429735234</v>
      </c>
      <c r="O117" s="84">
        <f>IF(M$219,M117/M$219*100,0)</f>
        <v>107.64725068578227</v>
      </c>
      <c r="Q117" s="88">
        <v>3025402</v>
      </c>
      <c r="S117" s="84">
        <f>(Q117/$AV117)</f>
        <v>308.08574338085538</v>
      </c>
      <c r="U117" s="84">
        <f>IF(S$219,S117/S$219*100,0)</f>
        <v>140.54019871253482</v>
      </c>
      <c r="W117" s="88">
        <v>48578</v>
      </c>
      <c r="Y117" s="88">
        <f>(E117+K117+Q117)</f>
        <v>4587051</v>
      </c>
      <c r="AB117" s="88">
        <v>1572651</v>
      </c>
      <c r="AD117" s="89">
        <f>IF($Y117,AB117/$Y117*100,0)</f>
        <v>34.284576299674889</v>
      </c>
      <c r="AF117" s="88">
        <v>920327</v>
      </c>
      <c r="AH117" s="89">
        <f>IF($Y117,AF117/$Y117*100,0)</f>
        <v>20.063587695013638</v>
      </c>
      <c r="AJ117" s="88">
        <v>0</v>
      </c>
      <c r="AL117" s="89">
        <f>IF($Y117,AJ117/$Y117*100,0)</f>
        <v>0</v>
      </c>
      <c r="AN117" s="88">
        <v>1122858</v>
      </c>
      <c r="AP117" s="88">
        <v>333996.27193599998</v>
      </c>
      <c r="AR117" s="88">
        <v>319693.75806399999</v>
      </c>
      <c r="AS117" s="33"/>
      <c r="AT117" s="22">
        <v>25</v>
      </c>
      <c r="AU117" s="33"/>
      <c r="AV117" s="114">
        <v>9820</v>
      </c>
      <c r="AW117" s="33"/>
      <c r="AX117" s="114">
        <f>IF(E117,AV117,0)</f>
        <v>9820</v>
      </c>
      <c r="AY117" s="33"/>
      <c r="AZ117" s="114">
        <f>IF(K117,AV117,0)</f>
        <v>9820</v>
      </c>
      <c r="BA117" s="33"/>
      <c r="BB117" s="114">
        <f>IF(Q117,AV117,0)</f>
        <v>9820</v>
      </c>
    </row>
    <row r="118" spans="1:54" ht="8.85" customHeight="1" x14ac:dyDescent="0.3">
      <c r="A118" s="53"/>
      <c r="B118" s="33"/>
      <c r="D118" s="33"/>
      <c r="Y118" s="149"/>
      <c r="AS118" s="33"/>
      <c r="AT118" s="41"/>
      <c r="AU118" s="33"/>
      <c r="AV118" s="39"/>
      <c r="AW118" s="33"/>
      <c r="AX118" s="33"/>
      <c r="AY118" s="33"/>
      <c r="AZ118" s="33"/>
      <c r="BA118" s="33"/>
      <c r="BB118" s="33"/>
    </row>
    <row r="119" spans="1:54" ht="8.85" customHeight="1" x14ac:dyDescent="0.3">
      <c r="A119" s="22">
        <v>26</v>
      </c>
      <c r="B119" s="33"/>
      <c r="C119" s="22" t="s">
        <v>156</v>
      </c>
      <c r="D119" s="33"/>
      <c r="E119" s="88">
        <v>250471</v>
      </c>
      <c r="G119" s="84">
        <f>(E119/$AV119)</f>
        <v>17.254822265086801</v>
      </c>
      <c r="I119" s="84">
        <f>IF(G$219,G119/G$219*100,0)</f>
        <v>65.772830195843511</v>
      </c>
      <c r="K119" s="88">
        <v>147379</v>
      </c>
      <c r="M119" s="84">
        <f>(K119/$AV119)</f>
        <v>10.152865803251585</v>
      </c>
      <c r="O119" s="84">
        <f>IF(M$219,M119/M$219*100,0)</f>
        <v>7.2662876052704162</v>
      </c>
      <c r="Q119" s="88">
        <v>6971341</v>
      </c>
      <c r="S119" s="84">
        <f>(Q119/$AV119)</f>
        <v>480.25220446403966</v>
      </c>
      <c r="U119" s="84">
        <f>IF(S$219,S119/S$219*100,0)</f>
        <v>219.07777850035757</v>
      </c>
      <c r="W119" s="88">
        <v>210615</v>
      </c>
      <c r="Y119" s="88">
        <f>(E119+K119+Q119)</f>
        <v>7369191</v>
      </c>
      <c r="AB119" s="88">
        <v>2642681</v>
      </c>
      <c r="AD119" s="89">
        <f>IF($Y119,AB119/$Y119*100,0)</f>
        <v>35.861209188362743</v>
      </c>
      <c r="AF119" s="88">
        <v>2615487</v>
      </c>
      <c r="AH119" s="89">
        <f>IF($Y119,AF119/$Y119*100,0)</f>
        <v>35.492186320045171</v>
      </c>
      <c r="AJ119" s="88">
        <v>0</v>
      </c>
      <c r="AL119" s="89">
        <f>IF($Y119,AJ119/$Y119*100,0)</f>
        <v>0</v>
      </c>
      <c r="AN119" s="88">
        <v>0</v>
      </c>
      <c r="AP119" s="88">
        <v>397735.32130000007</v>
      </c>
      <c r="AR119" s="88">
        <v>863109.04870000004</v>
      </c>
      <c r="AS119" s="33"/>
      <c r="AT119" s="22">
        <v>26</v>
      </c>
      <c r="AU119" s="33"/>
      <c r="AV119" s="114">
        <v>14516</v>
      </c>
      <c r="AW119" s="33"/>
      <c r="AX119" s="114">
        <f>IF(E119,AV119,0)</f>
        <v>14516</v>
      </c>
      <c r="AY119" s="33"/>
      <c r="AZ119" s="114">
        <f>IF(K119,AV119,0)</f>
        <v>14516</v>
      </c>
      <c r="BA119" s="33"/>
      <c r="BB119" s="114">
        <f>IF(Q119,AV119,0)</f>
        <v>14516</v>
      </c>
    </row>
    <row r="120" spans="1:54" ht="8.85" customHeight="1" x14ac:dyDescent="0.3">
      <c r="A120" s="22">
        <v>27</v>
      </c>
      <c r="B120" s="33"/>
      <c r="C120" s="22" t="s">
        <v>157</v>
      </c>
      <c r="D120" s="33"/>
      <c r="E120" s="88">
        <v>300299</v>
      </c>
      <c r="G120" s="84">
        <f>(E120/$AV120)</f>
        <v>10.536067644375834</v>
      </c>
      <c r="I120" s="84">
        <f>IF(G$219,G120/G$219*100,0)</f>
        <v>40.161931398600039</v>
      </c>
      <c r="K120" s="88">
        <v>1449571</v>
      </c>
      <c r="M120" s="84">
        <f>(K120/$AV120)</f>
        <v>50.858571328327834</v>
      </c>
      <c r="O120" s="84">
        <f>IF(M$219,M120/M$219*100,0)</f>
        <v>36.398886149606732</v>
      </c>
      <c r="Q120" s="88">
        <v>5446882</v>
      </c>
      <c r="S120" s="84">
        <f>(Q120/$AV120)</f>
        <v>191.10525577152481</v>
      </c>
      <c r="U120" s="84">
        <f>IF(S$219,S120/S$219*100,0)</f>
        <v>87.176934337847896</v>
      </c>
      <c r="W120" s="88">
        <v>551253</v>
      </c>
      <c r="Y120" s="88">
        <f>(E120+K120+Q120)</f>
        <v>7196752</v>
      </c>
      <c r="AB120" s="88">
        <v>2817094</v>
      </c>
      <c r="AD120" s="89">
        <f>IF($Y120,AB120/$Y120*100,0)</f>
        <v>39.143963832573355</v>
      </c>
      <c r="AF120" s="88">
        <v>1605589</v>
      </c>
      <c r="AH120" s="89">
        <f>IF($Y120,AF120/$Y120*100,0)</f>
        <v>22.309911471174772</v>
      </c>
      <c r="AJ120" s="88">
        <v>0</v>
      </c>
      <c r="AL120" s="89">
        <f>IF($Y120,AJ120/$Y120*100,0)</f>
        <v>0</v>
      </c>
      <c r="AN120" s="88">
        <v>508134</v>
      </c>
      <c r="AP120" s="88">
        <v>515558.19691300002</v>
      </c>
      <c r="AR120" s="88">
        <v>498641.37308699999</v>
      </c>
      <c r="AS120" s="33"/>
      <c r="AT120" s="22">
        <v>27</v>
      </c>
      <c r="AU120" s="33"/>
      <c r="AV120" s="114">
        <v>28502</v>
      </c>
      <c r="AW120" s="33"/>
      <c r="AX120" s="114">
        <f>IF(E120,AV120,0)</f>
        <v>28502</v>
      </c>
      <c r="AY120" s="33"/>
      <c r="AZ120" s="114">
        <f>IF(K120,AV120,0)</f>
        <v>28502</v>
      </c>
      <c r="BA120" s="33"/>
      <c r="BB120" s="114">
        <f>IF(Q120,AV120,0)</f>
        <v>28502</v>
      </c>
    </row>
    <row r="121" spans="1:54" ht="8.85" customHeight="1" x14ac:dyDescent="0.3">
      <c r="A121" s="22">
        <v>28</v>
      </c>
      <c r="B121" s="33"/>
      <c r="C121" s="22" t="s">
        <v>158</v>
      </c>
      <c r="D121" s="33"/>
      <c r="E121" s="88">
        <v>130831</v>
      </c>
      <c r="G121" s="84">
        <f>(E121/$AV121)</f>
        <v>12.136456400742116</v>
      </c>
      <c r="I121" s="84">
        <f>IF(G$219,G121/G$219*100,0)</f>
        <v>46.262376613431535</v>
      </c>
      <c r="K121" s="88">
        <v>1586049</v>
      </c>
      <c r="M121" s="84">
        <f>(K121/$AV121)</f>
        <v>147.12884972170687</v>
      </c>
      <c r="O121" s="84">
        <f>IF(M$219,M121/M$219*100,0)</f>
        <v>105.29840124235128</v>
      </c>
      <c r="Q121" s="88">
        <v>2999641</v>
      </c>
      <c r="S121" s="84">
        <f>(Q121/$AV121)</f>
        <v>278.25983302411873</v>
      </c>
      <c r="U121" s="84">
        <f>IF(S$219,S121/S$219*100,0)</f>
        <v>126.93444298259118</v>
      </c>
      <c r="W121" s="88">
        <v>95549</v>
      </c>
      <c r="Y121" s="88">
        <f>(E121+K121+Q121)</f>
        <v>4716521</v>
      </c>
      <c r="AB121" s="88">
        <v>1522525</v>
      </c>
      <c r="AD121" s="89">
        <f>IF($Y121,AB121/$Y121*100,0)</f>
        <v>32.280678915666869</v>
      </c>
      <c r="AF121" s="88">
        <v>1132973</v>
      </c>
      <c r="AH121" s="89">
        <f>IF($Y121,AF121/$Y121*100,0)</f>
        <v>24.021370836682376</v>
      </c>
      <c r="AJ121" s="88">
        <v>0</v>
      </c>
      <c r="AL121" s="89">
        <f>IF($Y121,AJ121/$Y121*100,0)</f>
        <v>0</v>
      </c>
      <c r="AN121" s="88">
        <v>913796</v>
      </c>
      <c r="AP121" s="88">
        <v>340076.36989999999</v>
      </c>
      <c r="AR121" s="88">
        <v>338626.3701</v>
      </c>
      <c r="AS121" s="33"/>
      <c r="AT121" s="22">
        <v>28</v>
      </c>
      <c r="AU121" s="33"/>
      <c r="AV121" s="114">
        <v>10780</v>
      </c>
      <c r="AW121" s="33"/>
      <c r="AX121" s="114">
        <f>IF(E121,AV121,0)</f>
        <v>10780</v>
      </c>
      <c r="AY121" s="33"/>
      <c r="AZ121" s="114">
        <f>IF(K121,AV121,0)</f>
        <v>10780</v>
      </c>
      <c r="BA121" s="33"/>
      <c r="BB121" s="114">
        <f>IF(Q121,AV121,0)</f>
        <v>10780</v>
      </c>
    </row>
    <row r="122" spans="1:54" ht="8.85" customHeight="1" x14ac:dyDescent="0.3">
      <c r="A122" s="22">
        <v>29</v>
      </c>
      <c r="B122" s="33"/>
      <c r="C122" s="22" t="s">
        <v>101</v>
      </c>
      <c r="D122" s="33"/>
      <c r="E122" s="88">
        <v>85367214</v>
      </c>
      <c r="G122" s="84">
        <f>(E122/$AV122)</f>
        <v>74.492890788479357</v>
      </c>
      <c r="I122" s="84">
        <f>IF(G$219,G122/G$219*100,0)</f>
        <v>283.95588093317986</v>
      </c>
      <c r="K122" s="88">
        <v>192023733</v>
      </c>
      <c r="M122" s="84">
        <f>(K122/$AV122)</f>
        <v>167.56319318520949</v>
      </c>
      <c r="O122" s="84">
        <f>IF(M$219,M122/M$219*100,0)</f>
        <v>119.92302245847475</v>
      </c>
      <c r="Q122" s="88">
        <v>367125307</v>
      </c>
      <c r="S122" s="84">
        <f>(Q122/$AV122)</f>
        <v>320.35982104368497</v>
      </c>
      <c r="U122" s="84">
        <f>IF(S$219,S122/S$219*100,0)</f>
        <v>146.13929361000532</v>
      </c>
      <c r="W122" s="88">
        <v>28304383</v>
      </c>
      <c r="Y122" s="88">
        <f>(E122+K122+Q122)</f>
        <v>644516254</v>
      </c>
      <c r="AB122" s="88">
        <v>53916949</v>
      </c>
      <c r="AD122" s="89">
        <f>IF($Y122,AB122/$Y122*100,0)</f>
        <v>8.3654909655699701</v>
      </c>
      <c r="AF122" s="88">
        <v>65265132</v>
      </c>
      <c r="AH122" s="89">
        <f>IF($Y122,AF122/$Y122*100,0)</f>
        <v>10.12621971826951</v>
      </c>
      <c r="AJ122" s="88">
        <v>10781694</v>
      </c>
      <c r="AL122" s="89">
        <f>IF($Y122,AJ122/$Y122*100,0)</f>
        <v>1.6728350810528976</v>
      </c>
      <c r="AN122" s="88">
        <v>74469911</v>
      </c>
      <c r="AP122" s="88">
        <v>2163704.0041080001</v>
      </c>
      <c r="AR122" s="88">
        <v>1870706.4058919998</v>
      </c>
      <c r="AS122" s="33"/>
      <c r="AT122" s="22">
        <v>29</v>
      </c>
      <c r="AU122" s="33"/>
      <c r="AV122" s="114">
        <v>1145978</v>
      </c>
      <c r="AW122" s="33"/>
      <c r="AX122" s="114">
        <f>IF(E122,AV122,0)</f>
        <v>1145978</v>
      </c>
      <c r="AY122" s="33"/>
      <c r="AZ122" s="114">
        <f>IF(K122,AV122,0)</f>
        <v>1145978</v>
      </c>
      <c r="BA122" s="33"/>
      <c r="BB122" s="114">
        <f>IF(Q122,AV122,0)</f>
        <v>1145978</v>
      </c>
    </row>
    <row r="123" spans="1:54" ht="8.85" customHeight="1" x14ac:dyDescent="0.3">
      <c r="A123" s="22">
        <v>30</v>
      </c>
      <c r="B123" s="33"/>
      <c r="C123" s="22" t="s">
        <v>159</v>
      </c>
      <c r="D123" s="33"/>
      <c r="E123" s="88">
        <v>607986</v>
      </c>
      <c r="G123" s="84">
        <f>(E123/$AV123)</f>
        <v>8.6669422665716329</v>
      </c>
      <c r="I123" s="84">
        <f>IF(G$219,G123/G$219*100,0)</f>
        <v>33.037101933517221</v>
      </c>
      <c r="K123" s="88">
        <v>8524985</v>
      </c>
      <c r="M123" s="84">
        <f>(K123/$AV123)</f>
        <v>121.52508909479687</v>
      </c>
      <c r="O123" s="84">
        <f>IF(M$219,M123/M$219*100,0)</f>
        <v>86.974088472252035</v>
      </c>
      <c r="Q123" s="88">
        <v>14283989</v>
      </c>
      <c r="S123" s="84">
        <f>(Q123/$AV123)</f>
        <v>203.62065573770491</v>
      </c>
      <c r="U123" s="84">
        <f>IF(S$219,S123/S$219*100,0)</f>
        <v>92.886113798448349</v>
      </c>
      <c r="W123" s="88">
        <v>3182449</v>
      </c>
      <c r="Y123" s="88">
        <f>(E123+K123+Q123)</f>
        <v>23416960</v>
      </c>
      <c r="AB123" s="88">
        <v>6254676</v>
      </c>
      <c r="AD123" s="89">
        <f>IF($Y123,AB123/$Y123*100,0)</f>
        <v>26.710025554128293</v>
      </c>
      <c r="AF123" s="88">
        <v>4608315</v>
      </c>
      <c r="AH123" s="89">
        <f>IF($Y123,AF123/$Y123*100,0)</f>
        <v>19.679390493044359</v>
      </c>
      <c r="AJ123" s="88">
        <v>0</v>
      </c>
      <c r="AL123" s="89">
        <f>IF($Y123,AJ123/$Y123*100,0)</f>
        <v>0</v>
      </c>
      <c r="AN123" s="88">
        <v>3354022</v>
      </c>
      <c r="AP123" s="88">
        <v>758612.17027999996</v>
      </c>
      <c r="AR123" s="88">
        <v>280497.75972000003</v>
      </c>
      <c r="AS123" s="33"/>
      <c r="AT123" s="22">
        <v>30</v>
      </c>
      <c r="AU123" s="33"/>
      <c r="AV123" s="114">
        <v>70150</v>
      </c>
      <c r="AW123" s="33"/>
      <c r="AX123" s="114">
        <f>IF(E123,AV123,0)</f>
        <v>70150</v>
      </c>
      <c r="AY123" s="33"/>
      <c r="AZ123" s="114">
        <f>IF(K123,AV123,0)</f>
        <v>70150</v>
      </c>
      <c r="BA123" s="33"/>
      <c r="BB123" s="114">
        <f>IF(Q123,AV123,0)</f>
        <v>70150</v>
      </c>
    </row>
    <row r="124" spans="1:54" ht="8.85" customHeight="1" x14ac:dyDescent="0.3">
      <c r="A124" s="53"/>
      <c r="B124" s="33"/>
      <c r="D124" s="33"/>
      <c r="AS124" s="33"/>
      <c r="AT124" s="41"/>
      <c r="AU124" s="33"/>
      <c r="AV124" s="39"/>
      <c r="AW124" s="33"/>
      <c r="AX124" s="33"/>
      <c r="AY124" s="33"/>
      <c r="AZ124" s="33"/>
      <c r="BA124" s="33"/>
      <c r="BB124" s="33"/>
    </row>
    <row r="125" spans="1:54" ht="8.85" customHeight="1" x14ac:dyDescent="0.3">
      <c r="A125" s="22">
        <v>31</v>
      </c>
      <c r="B125" s="33"/>
      <c r="C125" s="22" t="s">
        <v>160</v>
      </c>
      <c r="D125" s="33"/>
      <c r="E125" s="88">
        <v>102189</v>
      </c>
      <c r="G125" s="84">
        <f>(E125/$AV125)</f>
        <v>6.5325704788084131</v>
      </c>
      <c r="I125" s="84">
        <f>IF(G$219,G125/G$219*100,0)</f>
        <v>24.901192388079604</v>
      </c>
      <c r="K125" s="88">
        <v>3402630</v>
      </c>
      <c r="M125" s="84">
        <f>(K125/$AV125)</f>
        <v>217.51773956402224</v>
      </c>
      <c r="O125" s="84">
        <f>IF(M$219,M125/M$219*100,0)</f>
        <v>155.67490849867266</v>
      </c>
      <c r="Q125" s="88">
        <v>2379390</v>
      </c>
      <c r="S125" s="84">
        <f>(Q125/$AV125)</f>
        <v>152.10573419420828</v>
      </c>
      <c r="U125" s="84">
        <f>IF(S$219,S125/S$219*100,0)</f>
        <v>69.386430785094262</v>
      </c>
      <c r="W125" s="88">
        <v>39270</v>
      </c>
      <c r="Y125" s="88">
        <f>(E125+K125+Q125)</f>
        <v>5884209</v>
      </c>
      <c r="AB125" s="88">
        <v>1933797</v>
      </c>
      <c r="AD125" s="89">
        <f>IF($Y125,AB125/$Y125*100,0)</f>
        <v>32.864179365484809</v>
      </c>
      <c r="AF125" s="88">
        <v>1018059</v>
      </c>
      <c r="AH125" s="89">
        <f>IF($Y125,AF125/$Y125*100,0)</f>
        <v>17.301543843870942</v>
      </c>
      <c r="AJ125" s="88">
        <v>73181</v>
      </c>
      <c r="AL125" s="89">
        <f>IF($Y125,AJ125/$Y125*100,0)</f>
        <v>1.2436845802044081</v>
      </c>
      <c r="AN125" s="88">
        <v>2445175</v>
      </c>
      <c r="AP125" s="88">
        <v>270875.02287400002</v>
      </c>
      <c r="AR125" s="88">
        <v>314703.16712600004</v>
      </c>
      <c r="AS125" s="33"/>
      <c r="AT125" s="22">
        <v>31</v>
      </c>
      <c r="AU125" s="33"/>
      <c r="AV125" s="114">
        <v>15643</v>
      </c>
      <c r="AW125" s="33"/>
      <c r="AX125" s="114">
        <f>IF(E125,AV125,0)</f>
        <v>15643</v>
      </c>
      <c r="AY125" s="33"/>
      <c r="AZ125" s="114">
        <f>IF(K125,AV125,0)</f>
        <v>15643</v>
      </c>
      <c r="BA125" s="33"/>
      <c r="BB125" s="114">
        <f>IF(Q125,AV125,0)</f>
        <v>15643</v>
      </c>
    </row>
    <row r="126" spans="1:54" ht="8.85" customHeight="1" x14ac:dyDescent="0.3">
      <c r="A126" s="22">
        <v>32</v>
      </c>
      <c r="B126" s="33"/>
      <c r="C126" s="22" t="s">
        <v>161</v>
      </c>
      <c r="D126" s="33"/>
      <c r="E126" s="88">
        <v>277321</v>
      </c>
      <c r="G126" s="84">
        <f>(E126/$AV126)</f>
        <v>10.389667316049753</v>
      </c>
      <c r="I126" s="84">
        <f>IF(G$219,G126/G$219*100,0)</f>
        <v>39.603875002093972</v>
      </c>
      <c r="K126" s="88">
        <v>2295299</v>
      </c>
      <c r="M126" s="84">
        <f>(K126/$AV126)</f>
        <v>85.992020080923126</v>
      </c>
      <c r="O126" s="84">
        <f>IF(M$219,M126/M$219*100,0)</f>
        <v>61.543485531549393</v>
      </c>
      <c r="Q126" s="88">
        <v>5915504</v>
      </c>
      <c r="S126" s="84">
        <f>(Q126/$AV126)</f>
        <v>221.62086018282631</v>
      </c>
      <c r="U126" s="84">
        <f>IF(S$219,S126/S$219*100,0)</f>
        <v>101.09730942802454</v>
      </c>
      <c r="W126" s="88">
        <v>427989</v>
      </c>
      <c r="Y126" s="88">
        <f>(E126+K126+Q126)</f>
        <v>8488124</v>
      </c>
      <c r="AB126" s="88">
        <v>2739990</v>
      </c>
      <c r="AD126" s="89">
        <f>IF($Y126,AB126/$Y126*100,0)</f>
        <v>32.280277715075798</v>
      </c>
      <c r="AF126" s="88">
        <v>1460250</v>
      </c>
      <c r="AH126" s="89">
        <f>IF($Y126,AF126/$Y126*100,0)</f>
        <v>17.203448017488906</v>
      </c>
      <c r="AJ126" s="88">
        <v>38889</v>
      </c>
      <c r="AL126" s="89">
        <f>IF($Y126,AJ126/$Y126*100,0)</f>
        <v>0.45815777432092181</v>
      </c>
      <c r="AN126" s="88">
        <v>1290108</v>
      </c>
      <c r="AP126" s="88">
        <v>322495.89110000001</v>
      </c>
      <c r="AR126" s="88">
        <v>205453.9289</v>
      </c>
      <c r="AS126" s="33"/>
      <c r="AT126" s="22">
        <v>32</v>
      </c>
      <c r="AU126" s="33"/>
      <c r="AV126" s="114">
        <v>26692</v>
      </c>
      <c r="AW126" s="33"/>
      <c r="AX126" s="114">
        <f>IF(E126,AV126,0)</f>
        <v>26692</v>
      </c>
      <c r="AY126" s="33"/>
      <c r="AZ126" s="114">
        <f>IF(K126,AV126,0)</f>
        <v>26692</v>
      </c>
      <c r="BA126" s="33"/>
      <c r="BB126" s="114">
        <f>IF(Q126,AV126,0)</f>
        <v>26692</v>
      </c>
    </row>
    <row r="127" spans="1:54" ht="8.85" customHeight="1" x14ac:dyDescent="0.3">
      <c r="A127" s="22">
        <v>33</v>
      </c>
      <c r="B127" s="33"/>
      <c r="C127" s="22" t="s">
        <v>103</v>
      </c>
      <c r="D127" s="33"/>
      <c r="E127" s="88">
        <v>324242</v>
      </c>
      <c r="G127" s="84">
        <f>(E127/$AV127)</f>
        <v>5.7769344522244195</v>
      </c>
      <c r="I127" s="84">
        <f>IF(G$219,G127/G$219*100,0)</f>
        <v>22.020819626029546</v>
      </c>
      <c r="K127" s="88">
        <v>4696029</v>
      </c>
      <c r="M127" s="84">
        <f>(K127/$AV127)</f>
        <v>83.667913838259665</v>
      </c>
      <c r="O127" s="84">
        <f>IF(M$219,M127/M$219*100,0)</f>
        <v>59.880149808251574</v>
      </c>
      <c r="Q127" s="88">
        <v>14646499</v>
      </c>
      <c r="S127" s="84">
        <f>(Q127/$AV127)</f>
        <v>260.95282128031073</v>
      </c>
      <c r="U127" s="84">
        <f>IF(S$219,S127/S$219*100,0)</f>
        <v>119.03946269917019</v>
      </c>
      <c r="W127" s="88">
        <v>289559</v>
      </c>
      <c r="Y127" s="88">
        <f>(E127+K127+Q127)</f>
        <v>19666770</v>
      </c>
      <c r="AB127" s="88">
        <v>7950486</v>
      </c>
      <c r="AD127" s="89">
        <f>IF($Y127,AB127/$Y127*100,0)</f>
        <v>40.425987592268584</v>
      </c>
      <c r="AF127" s="88">
        <v>4290628</v>
      </c>
      <c r="AH127" s="89">
        <f>IF($Y127,AF127/$Y127*100,0)</f>
        <v>21.816637912580457</v>
      </c>
      <c r="AJ127" s="88">
        <v>39848</v>
      </c>
      <c r="AL127" s="89">
        <f>IF($Y127,AJ127/$Y127*100,0)</f>
        <v>0.20261588456060653</v>
      </c>
      <c r="AN127" s="88">
        <v>2920750</v>
      </c>
      <c r="AP127" s="88">
        <v>762356.75835999998</v>
      </c>
      <c r="AR127" s="88">
        <v>1012394.5416400001</v>
      </c>
      <c r="AS127" s="33"/>
      <c r="AT127" s="22">
        <v>33</v>
      </c>
      <c r="AU127" s="33"/>
      <c r="AV127" s="114">
        <v>56127</v>
      </c>
      <c r="AW127" s="33"/>
      <c r="AX127" s="114">
        <f>IF(E127,AV127,0)</f>
        <v>56127</v>
      </c>
      <c r="AY127" s="33"/>
      <c r="AZ127" s="114">
        <f>IF(K127,AV127,0)</f>
        <v>56127</v>
      </c>
      <c r="BA127" s="33"/>
      <c r="BB127" s="114">
        <f>IF(Q127,AV127,0)</f>
        <v>56127</v>
      </c>
    </row>
    <row r="128" spans="1:54" ht="8.85" customHeight="1" x14ac:dyDescent="0.3">
      <c r="A128" s="22">
        <v>34</v>
      </c>
      <c r="B128" s="33"/>
      <c r="C128" s="22" t="s">
        <v>162</v>
      </c>
      <c r="D128" s="33"/>
      <c r="E128" s="88">
        <v>416243</v>
      </c>
      <c r="G128" s="84">
        <f>(E128/$AV128)</f>
        <v>4.7421049033904481</v>
      </c>
      <c r="I128" s="84">
        <f>IF(G$219,G128/G$219*100,0)</f>
        <v>18.076202454584241</v>
      </c>
      <c r="K128" s="88">
        <v>5550187</v>
      </c>
      <c r="M128" s="84">
        <f>(K128/$AV128)</f>
        <v>63.231259114108639</v>
      </c>
      <c r="O128" s="84">
        <f>IF(M$219,M128/M$219*100,0)</f>
        <v>45.253874449846748</v>
      </c>
      <c r="Q128" s="88">
        <v>12047005</v>
      </c>
      <c r="S128" s="84">
        <f>(Q128/$AV128)</f>
        <v>137.24714044841414</v>
      </c>
      <c r="U128" s="84">
        <f>IF(S$219,S128/S$219*100,0)</f>
        <v>62.608351102772616</v>
      </c>
      <c r="W128" s="88">
        <v>731235</v>
      </c>
      <c r="Y128" s="88">
        <f>(E128+K128+Q128)</f>
        <v>18013435</v>
      </c>
      <c r="AB128" s="88">
        <v>5785367</v>
      </c>
      <c r="AD128" s="89">
        <f>IF($Y128,AB128/$Y128*100,0)</f>
        <v>32.116956038645597</v>
      </c>
      <c r="AF128" s="88">
        <v>4475610</v>
      </c>
      <c r="AH128" s="89">
        <f>IF($Y128,AF128/$Y128*100,0)</f>
        <v>24.845955255063789</v>
      </c>
      <c r="AJ128" s="88">
        <v>93544</v>
      </c>
      <c r="AL128" s="89">
        <f>IF($Y128,AJ128/$Y128*100,0)</f>
        <v>0.51930128817740762</v>
      </c>
      <c r="AN128" s="88">
        <v>2287315</v>
      </c>
      <c r="AP128" s="88">
        <v>677003.29903600016</v>
      </c>
      <c r="AR128" s="88">
        <v>339841.78096400003</v>
      </c>
      <c r="AS128" s="33"/>
      <c r="AT128" s="22">
        <v>34</v>
      </c>
      <c r="AU128" s="33"/>
      <c r="AV128" s="114">
        <v>87776</v>
      </c>
      <c r="AW128" s="33"/>
      <c r="AX128" s="114">
        <f>IF(E128,AV128,0)</f>
        <v>87776</v>
      </c>
      <c r="AY128" s="33"/>
      <c r="AZ128" s="114">
        <f>IF(K128,AV128,0)</f>
        <v>87776</v>
      </c>
      <c r="BA128" s="33"/>
      <c r="BB128" s="114">
        <f>IF(Q128,AV128,0)</f>
        <v>87776</v>
      </c>
    </row>
    <row r="129" spans="1:54" ht="8.85" customHeight="1" x14ac:dyDescent="0.3">
      <c r="A129" s="22">
        <v>35</v>
      </c>
      <c r="B129" s="33"/>
      <c r="C129" s="22" t="s">
        <v>163</v>
      </c>
      <c r="D129" s="33"/>
      <c r="E129" s="88">
        <v>129788</v>
      </c>
      <c r="G129" s="84">
        <f>(E129/$AV129)</f>
        <v>7.6657019668064494</v>
      </c>
      <c r="I129" s="84">
        <f>IF(G$219,G129/G$219*100,0)</f>
        <v>29.22052201110678</v>
      </c>
      <c r="K129" s="88">
        <v>5586391</v>
      </c>
      <c r="M129" s="84">
        <f>(K129/$AV129)</f>
        <v>329.95044592758848</v>
      </c>
      <c r="O129" s="84">
        <f>IF(M$219,M129/M$219*100,0)</f>
        <v>236.14168472799554</v>
      </c>
      <c r="Q129" s="88">
        <v>5925507</v>
      </c>
      <c r="S129" s="84">
        <f>(Q129/$AV129)</f>
        <v>349.97974130293545</v>
      </c>
      <c r="U129" s="84">
        <f>IF(S$219,S129/S$219*100,0)</f>
        <v>159.65108235233106</v>
      </c>
      <c r="W129" s="88">
        <v>93968</v>
      </c>
      <c r="Y129" s="88">
        <f>(E129+K129+Q129)</f>
        <v>11641686</v>
      </c>
      <c r="AB129" s="88">
        <v>4090092</v>
      </c>
      <c r="AD129" s="89">
        <f>IF($Y129,AB129/$Y129*100,0)</f>
        <v>35.133158547653665</v>
      </c>
      <c r="AF129" s="88">
        <v>2006819</v>
      </c>
      <c r="AH129" s="89">
        <f>IF($Y129,AF129/$Y129*100,0)</f>
        <v>17.238216182776274</v>
      </c>
      <c r="AJ129" s="88">
        <v>120149</v>
      </c>
      <c r="AL129" s="89">
        <f>IF($Y129,AJ129/$Y129*100,0)</f>
        <v>1.0320584149065695</v>
      </c>
      <c r="AN129" s="88">
        <v>4181247</v>
      </c>
      <c r="AP129" s="88">
        <v>295903.62200000003</v>
      </c>
      <c r="AR129" s="88">
        <v>471611.478</v>
      </c>
      <c r="AS129" s="33"/>
      <c r="AT129" s="22">
        <v>35</v>
      </c>
      <c r="AU129" s="33"/>
      <c r="AV129" s="114">
        <v>16931</v>
      </c>
      <c r="AW129" s="33"/>
      <c r="AX129" s="114">
        <f>IF(E129,AV129,0)</f>
        <v>16931</v>
      </c>
      <c r="AY129" s="33"/>
      <c r="AZ129" s="114">
        <f>IF(K129,AV129,0)</f>
        <v>16931</v>
      </c>
      <c r="BA129" s="33"/>
      <c r="BB129" s="114">
        <f>IF(Q129,AV129,0)</f>
        <v>16931</v>
      </c>
    </row>
    <row r="130" spans="1:54" ht="8.85" customHeight="1" x14ac:dyDescent="0.3">
      <c r="B130" s="33"/>
      <c r="D130" s="33"/>
      <c r="AS130" s="33"/>
      <c r="AT130" s="33"/>
      <c r="AU130" s="33"/>
      <c r="AV130" s="39"/>
      <c r="AW130" s="33"/>
      <c r="AX130" s="33"/>
      <c r="AY130" s="33"/>
      <c r="AZ130" s="33"/>
      <c r="BA130" s="33"/>
      <c r="BB130" s="33"/>
    </row>
    <row r="131" spans="1:54" ht="8.85" customHeight="1" x14ac:dyDescent="0.3">
      <c r="A131" s="22">
        <v>36</v>
      </c>
      <c r="B131" s="33"/>
      <c r="C131" s="22" t="s">
        <v>164</v>
      </c>
      <c r="D131" s="33"/>
      <c r="E131" s="88">
        <v>673898</v>
      </c>
      <c r="G131" s="84">
        <f>(E131/$AV131)</f>
        <v>18.118459966661291</v>
      </c>
      <c r="I131" s="84">
        <f>IF(G$219,G131/G$219*100,0)</f>
        <v>69.064889367691592</v>
      </c>
      <c r="K131" s="88">
        <v>6308847</v>
      </c>
      <c r="M131" s="84">
        <f>(K131/$AV131)</f>
        <v>169.62001935796096</v>
      </c>
      <c r="O131" s="84">
        <f>IF(M$219,M131/M$219*100,0)</f>
        <v>121.39506895400444</v>
      </c>
      <c r="Q131" s="88">
        <v>5721217</v>
      </c>
      <c r="S131" s="84">
        <f>(Q131/$AV131)</f>
        <v>153.82096574716351</v>
      </c>
      <c r="U131" s="84">
        <f>IF(S$219,S131/S$219*100,0)</f>
        <v>70.168871999819146</v>
      </c>
      <c r="W131" s="88">
        <v>274391</v>
      </c>
      <c r="Y131" s="88">
        <f>(E131+K131+Q131)</f>
        <v>12703962</v>
      </c>
      <c r="AB131" s="88">
        <v>3593043</v>
      </c>
      <c r="AD131" s="89">
        <f>IF($Y131,AB131/$Y131*100,0)</f>
        <v>28.28285380576548</v>
      </c>
      <c r="AF131" s="88">
        <v>2617521</v>
      </c>
      <c r="AH131" s="89">
        <f>IF($Y131,AF131/$Y131*100,0)</f>
        <v>20.603973783926619</v>
      </c>
      <c r="AJ131" s="88">
        <v>0</v>
      </c>
      <c r="AL131" s="89">
        <f>IF($Y131,AJ131/$Y131*100,0)</f>
        <v>0</v>
      </c>
      <c r="AN131" s="88">
        <v>3634817</v>
      </c>
      <c r="AP131" s="88">
        <v>697930.92210600001</v>
      </c>
      <c r="AR131" s="88">
        <v>436454.74789400003</v>
      </c>
      <c r="AS131" s="33"/>
      <c r="AT131" s="22">
        <v>36</v>
      </c>
      <c r="AU131" s="33"/>
      <c r="AV131" s="114">
        <v>37194</v>
      </c>
      <c r="AW131" s="33"/>
      <c r="AX131" s="114">
        <f>IF(E131,AV131,0)</f>
        <v>37194</v>
      </c>
      <c r="AY131" s="33"/>
      <c r="AZ131" s="114">
        <f>IF(K131,AV131,0)</f>
        <v>37194</v>
      </c>
      <c r="BA131" s="33"/>
      <c r="BB131" s="114">
        <f>IF(Q131,AV131,0)</f>
        <v>37194</v>
      </c>
    </row>
    <row r="132" spans="1:54" ht="8.85" customHeight="1" x14ac:dyDescent="0.3">
      <c r="A132" s="22">
        <v>37</v>
      </c>
      <c r="B132" s="33"/>
      <c r="C132" s="22" t="s">
        <v>165</v>
      </c>
      <c r="D132" s="33"/>
      <c r="E132" s="88">
        <v>447200</v>
      </c>
      <c r="G132" s="84">
        <f>(E132/$AV132)</f>
        <v>19.295823265447016</v>
      </c>
      <c r="I132" s="84">
        <f>IF(G$219,G132/G$219*100,0)</f>
        <v>73.552824110812068</v>
      </c>
      <c r="K132" s="88">
        <v>2332869</v>
      </c>
      <c r="M132" s="84">
        <f>(K132/$AV132)</f>
        <v>100.65882809803244</v>
      </c>
      <c r="O132" s="84">
        <f>IF(M$219,M132/M$219*100,0)</f>
        <v>72.040348916611634</v>
      </c>
      <c r="Q132" s="88">
        <v>4247160</v>
      </c>
      <c r="S132" s="84">
        <f>(Q132/$AV132)</f>
        <v>183.25681739730757</v>
      </c>
      <c r="U132" s="84">
        <f>IF(S$219,S132/S$219*100,0)</f>
        <v>83.596693731478723</v>
      </c>
      <c r="W132" s="88">
        <v>484528</v>
      </c>
      <c r="Y132" s="88">
        <f>(E132+K132+Q132)</f>
        <v>7027229</v>
      </c>
      <c r="AB132" s="88">
        <v>2003770</v>
      </c>
      <c r="AD132" s="89">
        <f>IF($Y132,AB132/$Y132*100,0)</f>
        <v>28.514368892774094</v>
      </c>
      <c r="AF132" s="88">
        <v>1713789</v>
      </c>
      <c r="AH132" s="89">
        <f>IF($Y132,AF132/$Y132*100,0)</f>
        <v>24.387834806578809</v>
      </c>
      <c r="AJ132" s="88">
        <v>0</v>
      </c>
      <c r="AL132" s="89">
        <f>IF($Y132,AJ132/$Y132*100,0)</f>
        <v>0</v>
      </c>
      <c r="AN132" s="88">
        <v>828792</v>
      </c>
      <c r="AP132" s="88">
        <v>337014.28306799999</v>
      </c>
      <c r="AR132" s="88">
        <v>132477.12693199998</v>
      </c>
      <c r="AS132" s="33"/>
      <c r="AT132" s="22">
        <v>37</v>
      </c>
      <c r="AU132" s="33"/>
      <c r="AV132" s="114">
        <v>23176</v>
      </c>
      <c r="AW132" s="33"/>
      <c r="AX132" s="114">
        <f>IF(E132,AV132,0)</f>
        <v>23176</v>
      </c>
      <c r="AY132" s="33"/>
      <c r="AZ132" s="114">
        <f>IF(K132,AV132,0)</f>
        <v>23176</v>
      </c>
      <c r="BA132" s="33"/>
      <c r="BB132" s="114">
        <f>IF(Q132,AV132,0)</f>
        <v>23176</v>
      </c>
    </row>
    <row r="133" spans="1:54" ht="8.85" customHeight="1" x14ac:dyDescent="0.3">
      <c r="A133" s="22">
        <v>38</v>
      </c>
      <c r="B133" s="33"/>
      <c r="C133" s="22" t="s">
        <v>166</v>
      </c>
      <c r="D133" s="33"/>
      <c r="E133" s="88">
        <v>178770</v>
      </c>
      <c r="G133" s="84">
        <f>(E133/$AV133)</f>
        <v>11.661448140900196</v>
      </c>
      <c r="I133" s="84">
        <f>IF(G$219,G133/G$219*100,0)</f>
        <v>44.45171538863169</v>
      </c>
      <c r="K133" s="88">
        <v>4348186</v>
      </c>
      <c r="M133" s="84">
        <f>(K133/$AV133)</f>
        <v>283.63900848010439</v>
      </c>
      <c r="O133" s="84">
        <f>IF(M$219,M133/M$219*100,0)</f>
        <v>202.9971292470064</v>
      </c>
      <c r="Q133" s="88">
        <v>3485929</v>
      </c>
      <c r="S133" s="84">
        <f>(Q133/$AV133)</f>
        <v>227.39262883235486</v>
      </c>
      <c r="U133" s="84">
        <f>IF(S$219,S133/S$219*100,0)</f>
        <v>103.73023071813682</v>
      </c>
      <c r="W133" s="88">
        <v>80135</v>
      </c>
      <c r="Y133" s="88">
        <f>(E133+K133+Q133)</f>
        <v>8012885</v>
      </c>
      <c r="AB133" s="88">
        <v>2521661</v>
      </c>
      <c r="AD133" s="89">
        <f>IF($Y133,AB133/$Y133*100,0)</f>
        <v>31.470076008828279</v>
      </c>
      <c r="AF133" s="88">
        <v>1439233</v>
      </c>
      <c r="AH133" s="89">
        <f>IF($Y133,AF133/$Y133*100,0)</f>
        <v>17.961483285982517</v>
      </c>
      <c r="AJ133" s="88">
        <v>0</v>
      </c>
      <c r="AL133" s="89">
        <f>IF($Y133,AJ133/$Y133*100,0)</f>
        <v>0</v>
      </c>
      <c r="AN133" s="88">
        <v>3434223</v>
      </c>
      <c r="AP133" s="88">
        <v>407089.02748000005</v>
      </c>
      <c r="AR133" s="88">
        <v>582793.64251999999</v>
      </c>
      <c r="AS133" s="33"/>
      <c r="AT133" s="22">
        <v>38</v>
      </c>
      <c r="AU133" s="33"/>
      <c r="AV133" s="114">
        <v>15330</v>
      </c>
      <c r="AW133" s="33"/>
      <c r="AX133" s="114">
        <f>IF(E133,AV133,0)</f>
        <v>15330</v>
      </c>
      <c r="AY133" s="33"/>
      <c r="AZ133" s="114">
        <f>IF(K133,AV133,0)</f>
        <v>15330</v>
      </c>
      <c r="BA133" s="33"/>
      <c r="BB133" s="114">
        <f>IF(Q133,AV133,0)</f>
        <v>15330</v>
      </c>
    </row>
    <row r="134" spans="1:54" ht="8.85" customHeight="1" x14ac:dyDescent="0.3">
      <c r="A134" s="22">
        <v>39</v>
      </c>
      <c r="B134" s="33"/>
      <c r="C134" s="22" t="s">
        <v>167</v>
      </c>
      <c r="D134" s="33"/>
      <c r="E134" s="88">
        <v>248463</v>
      </c>
      <c r="G134" s="84">
        <f>(E134/$AV134)</f>
        <v>12.448669773034721</v>
      </c>
      <c r="I134" s="84">
        <f>IF(G$219,G134/G$219*100,0)</f>
        <v>47.452487806997624</v>
      </c>
      <c r="K134" s="88">
        <v>1917096</v>
      </c>
      <c r="M134" s="84">
        <f>(K134/$AV134)</f>
        <v>96.051705997294448</v>
      </c>
      <c r="O134" s="84">
        <f>IF(M$219,M134/M$219*100,0)</f>
        <v>68.743085378878419</v>
      </c>
      <c r="Q134" s="88">
        <v>2922140</v>
      </c>
      <c r="S134" s="84">
        <f>(Q134/$AV134)</f>
        <v>146.40713462598328</v>
      </c>
      <c r="U134" s="84">
        <f>IF(S$219,S134/S$219*100,0)</f>
        <v>66.786887207021394</v>
      </c>
      <c r="W134" s="88">
        <v>274985</v>
      </c>
      <c r="Y134" s="88">
        <f>(E134+K134+Q134)</f>
        <v>5087699</v>
      </c>
      <c r="AB134" s="88">
        <v>1584925</v>
      </c>
      <c r="AD134" s="89">
        <f>IF($Y134,AB134/$Y134*100,0)</f>
        <v>31.152098424061641</v>
      </c>
      <c r="AF134" s="88">
        <v>924382</v>
      </c>
      <c r="AH134" s="89">
        <f>IF($Y134,AF134/$Y134*100,0)</f>
        <v>18.168960074092432</v>
      </c>
      <c r="AJ134" s="88">
        <v>32481</v>
      </c>
      <c r="AL134" s="89">
        <f>IF($Y134,AJ134/$Y134*100,0)</f>
        <v>0.6384222022568552</v>
      </c>
      <c r="AN134" s="88">
        <v>1077534</v>
      </c>
      <c r="AP134" s="88">
        <v>344816.936858</v>
      </c>
      <c r="AR134" s="88">
        <v>230316.52314200002</v>
      </c>
      <c r="AS134" s="33"/>
      <c r="AT134" s="22">
        <v>39</v>
      </c>
      <c r="AU134" s="33"/>
      <c r="AV134" s="114">
        <v>19959</v>
      </c>
      <c r="AW134" s="33"/>
      <c r="AX134" s="114">
        <f>IF(E134,AV134,0)</f>
        <v>19959</v>
      </c>
      <c r="AY134" s="33"/>
      <c r="AZ134" s="114">
        <f>IF(K134,AV134,0)</f>
        <v>19959</v>
      </c>
      <c r="BA134" s="33"/>
      <c r="BB134" s="114">
        <f>IF(Q134,AV134,0)</f>
        <v>19959</v>
      </c>
    </row>
    <row r="135" spans="1:54" ht="8.85" customHeight="1" x14ac:dyDescent="0.3">
      <c r="A135" s="22">
        <v>40</v>
      </c>
      <c r="B135" s="33"/>
      <c r="C135" s="22" t="s">
        <v>168</v>
      </c>
      <c r="D135" s="33"/>
      <c r="E135" s="118">
        <v>87268</v>
      </c>
      <c r="G135" s="84">
        <f>(E135/$AV135)</f>
        <v>7.6063801969842242</v>
      </c>
      <c r="I135" s="84">
        <f>IF(G$219,G135/G$219*100,0)</f>
        <v>28.994396199232792</v>
      </c>
      <c r="K135" s="118">
        <v>1025848</v>
      </c>
      <c r="M135" s="84">
        <f>(K135/$AV135)</f>
        <v>89.414102675847644</v>
      </c>
      <c r="O135" s="84">
        <f>IF(M$219,M135/M$219*100,0)</f>
        <v>63.992630120434633</v>
      </c>
      <c r="Q135" s="118">
        <v>2353924</v>
      </c>
      <c r="S135" s="84">
        <f>(Q135/$AV135)</f>
        <v>205.17074871437288</v>
      </c>
      <c r="U135" s="84">
        <f>IF(S$219,S135/S$219*100,0)</f>
        <v>93.593223360134616</v>
      </c>
      <c r="W135" s="118">
        <v>63258</v>
      </c>
      <c r="Y135" s="118">
        <f>(E135+K135+Q135)</f>
        <v>3467040</v>
      </c>
      <c r="AB135" s="118">
        <v>1561239</v>
      </c>
      <c r="AD135" s="89">
        <f>IF($Y135,AB135/$Y135*100,0)</f>
        <v>45.030890904056484</v>
      </c>
      <c r="AF135" s="118">
        <v>941456</v>
      </c>
      <c r="AH135" s="89">
        <f>IF($Y135,AF135/$Y135*100,0)</f>
        <v>27.154460288891961</v>
      </c>
      <c r="AJ135" s="118">
        <v>0</v>
      </c>
      <c r="AL135" s="89">
        <f>IF($Y135,AJ135/$Y135*100,0)</f>
        <v>0</v>
      </c>
      <c r="AN135" s="118">
        <v>357714</v>
      </c>
      <c r="AP135" s="88">
        <v>319118.6128</v>
      </c>
      <c r="AR135" s="88">
        <v>251257.03719999999</v>
      </c>
      <c r="AS135" s="33"/>
      <c r="AT135" s="22">
        <v>40</v>
      </c>
      <c r="AU135" s="33"/>
      <c r="AV135" s="139">
        <v>11473</v>
      </c>
      <c r="AW135" s="33"/>
      <c r="AX135" s="139">
        <f>IF(E135,AV135,0)</f>
        <v>11473</v>
      </c>
      <c r="AY135" s="33"/>
      <c r="AZ135" s="139">
        <f>IF(K135,AV135,0)</f>
        <v>11473</v>
      </c>
      <c r="BA135" s="33"/>
      <c r="BB135" s="114">
        <f>IF(Q135,AV135,0)</f>
        <v>11473</v>
      </c>
    </row>
    <row r="136" spans="1:54" ht="8.85" customHeight="1" x14ac:dyDescent="0.3">
      <c r="A136" s="53"/>
      <c r="B136" s="33"/>
      <c r="D136" s="33"/>
      <c r="Y136" s="149"/>
      <c r="AS136" s="33"/>
      <c r="AT136" s="41"/>
      <c r="AU136" s="33"/>
      <c r="AV136" s="39"/>
      <c r="AW136" s="33"/>
      <c r="AX136" s="33"/>
      <c r="AY136" s="33"/>
      <c r="AZ136" s="33"/>
      <c r="BA136" s="33"/>
      <c r="BB136" s="33"/>
    </row>
    <row r="137" spans="1:54" ht="8.85" customHeight="1" x14ac:dyDescent="0.3">
      <c r="A137" s="22">
        <v>41</v>
      </c>
      <c r="B137" s="33"/>
      <c r="C137" s="22" t="s">
        <v>169</v>
      </c>
      <c r="D137" s="33"/>
      <c r="E137" s="88">
        <v>249199</v>
      </c>
      <c r="G137" s="84">
        <f>(E137/$AV137)</f>
        <v>7.1925130602938205</v>
      </c>
      <c r="I137" s="84">
        <f>IF(G$219,G137/G$219*100,0)</f>
        <v>27.416795892085212</v>
      </c>
      <c r="K137" s="88">
        <v>5820735</v>
      </c>
      <c r="M137" s="84">
        <f>(K137/$AV137)</f>
        <v>168.00112563858343</v>
      </c>
      <c r="O137" s="84">
        <f>IF(M$219,M137/M$219*100,0)</f>
        <v>120.23644560614184</v>
      </c>
      <c r="Q137" s="88">
        <v>7370476</v>
      </c>
      <c r="S137" s="84">
        <f>(Q137/$AV137)</f>
        <v>212.73056830317199</v>
      </c>
      <c r="U137" s="84">
        <f>IF(S$219,S137/S$219*100,0)</f>
        <v>97.041804055825338</v>
      </c>
      <c r="W137" s="88">
        <v>32558</v>
      </c>
      <c r="Y137" s="88">
        <f>(E137+K137+Q137)</f>
        <v>13440410</v>
      </c>
      <c r="AB137" s="88">
        <v>5622726</v>
      </c>
      <c r="AD137" s="89">
        <f>IF($Y137,AB137/$Y137*100,0)</f>
        <v>41.834482727833446</v>
      </c>
      <c r="AF137" s="88">
        <v>2730720</v>
      </c>
      <c r="AH137" s="89">
        <f>IF($Y137,AF137/$Y137*100,0)</f>
        <v>20.31723734618215</v>
      </c>
      <c r="AJ137" s="88">
        <v>0</v>
      </c>
      <c r="AL137" s="89">
        <f>IF($Y137,AJ137/$Y137*100,0)</f>
        <v>0</v>
      </c>
      <c r="AN137" s="88">
        <v>3480900</v>
      </c>
      <c r="AP137" s="88">
        <v>511177.762582</v>
      </c>
      <c r="AR137" s="88">
        <v>1309336.7674179999</v>
      </c>
      <c r="AS137" s="33"/>
      <c r="AT137" s="22">
        <v>41</v>
      </c>
      <c r="AU137" s="33"/>
      <c r="AV137" s="114">
        <v>34647</v>
      </c>
      <c r="AW137" s="33"/>
      <c r="AX137" s="114">
        <f>IF(E137,AV137,0)</f>
        <v>34647</v>
      </c>
      <c r="AY137" s="33"/>
      <c r="AZ137" s="114">
        <f>IF(K137,AV137,0)</f>
        <v>34647</v>
      </c>
      <c r="BA137" s="33"/>
      <c r="BB137" s="114">
        <f>IF(Q137,AV137,0)</f>
        <v>34647</v>
      </c>
    </row>
    <row r="138" spans="1:54" ht="8.85" customHeight="1" x14ac:dyDescent="0.3">
      <c r="A138" s="22">
        <v>42</v>
      </c>
      <c r="B138" s="33"/>
      <c r="C138" s="22" t="s">
        <v>170</v>
      </c>
      <c r="D138" s="33"/>
      <c r="E138" s="88">
        <v>614359</v>
      </c>
      <c r="G138" s="84">
        <f>(E138/$AV138)</f>
        <v>5.7225798038320743</v>
      </c>
      <c r="I138" s="84">
        <f>IF(G$219,G138/G$219*100,0)</f>
        <v>21.813627746325388</v>
      </c>
      <c r="K138" s="88">
        <v>11714755</v>
      </c>
      <c r="M138" s="84">
        <f>(K138/$AV138)</f>
        <v>109.11961958698548</v>
      </c>
      <c r="O138" s="84">
        <f>IF(M$219,M138/M$219*100,0)</f>
        <v>78.095638676008207</v>
      </c>
      <c r="Q138" s="88">
        <v>14036118</v>
      </c>
      <c r="S138" s="84">
        <f>(Q138/$AV138)</f>
        <v>130.74245740845961</v>
      </c>
      <c r="U138" s="84">
        <f>IF(S$219,S138/S$219*100,0)</f>
        <v>59.641094530088012</v>
      </c>
      <c r="W138" s="88">
        <v>1868656</v>
      </c>
      <c r="Y138" s="88">
        <f>(E138+K138+Q138)</f>
        <v>26365232</v>
      </c>
      <c r="AB138" s="88">
        <v>7184357</v>
      </c>
      <c r="AD138" s="89">
        <f>IF($Y138,AB138/$Y138*100,0)</f>
        <v>27.249360066317642</v>
      </c>
      <c r="AF138" s="88">
        <v>3515550</v>
      </c>
      <c r="AH138" s="89">
        <f>IF($Y138,AF138/$Y138*100,0)</f>
        <v>13.334037796443438</v>
      </c>
      <c r="AJ138" s="88">
        <v>0</v>
      </c>
      <c r="AL138" s="89">
        <f>IF($Y138,AJ138/$Y138*100,0)</f>
        <v>0</v>
      </c>
      <c r="AN138" s="88">
        <v>3250357</v>
      </c>
      <c r="AP138" s="88">
        <v>955896.557867</v>
      </c>
      <c r="AR138" s="88">
        <v>463109.10213300004</v>
      </c>
      <c r="AS138" s="33"/>
      <c r="AT138" s="22">
        <v>42</v>
      </c>
      <c r="AU138" s="33"/>
      <c r="AV138" s="114">
        <v>107357</v>
      </c>
      <c r="AW138" s="33"/>
      <c r="AX138" s="114">
        <f>IF(E138,AV138,0)</f>
        <v>107357</v>
      </c>
      <c r="AY138" s="33"/>
      <c r="AZ138" s="114">
        <f>IF(K138,AV138,0)</f>
        <v>107357</v>
      </c>
      <c r="BA138" s="33"/>
      <c r="BB138" s="114">
        <f>IF(Q138,AV138,0)</f>
        <v>107357</v>
      </c>
    </row>
    <row r="139" spans="1:54" ht="8.85" customHeight="1" x14ac:dyDescent="0.3">
      <c r="A139" s="22">
        <v>43</v>
      </c>
      <c r="B139" s="33"/>
      <c r="C139" s="22" t="s">
        <v>171</v>
      </c>
      <c r="D139" s="33"/>
      <c r="E139" s="88">
        <v>2432912</v>
      </c>
      <c r="G139" s="84">
        <f>(E139/$AV139)</f>
        <v>7.4402571308865939</v>
      </c>
      <c r="I139" s="84">
        <f>IF(G$219,G139/G$219*100,0)</f>
        <v>28.36115964366649</v>
      </c>
      <c r="K139" s="88">
        <v>39205722</v>
      </c>
      <c r="M139" s="84">
        <f>(K139/$AV139)</f>
        <v>119.89774093023398</v>
      </c>
      <c r="O139" s="84">
        <f>IF(M$219,M139/M$219*100,0)</f>
        <v>85.809414376605474</v>
      </c>
      <c r="Q139" s="88">
        <v>47018688</v>
      </c>
      <c r="S139" s="84">
        <f>(Q139/$AV139)</f>
        <v>143.79111479450631</v>
      </c>
      <c r="U139" s="84">
        <f>IF(S$219,S139/S$219*100,0)</f>
        <v>65.593531283059633</v>
      </c>
      <c r="W139" s="88">
        <v>9443025</v>
      </c>
      <c r="Y139" s="88">
        <f>(E139+K139+Q139)</f>
        <v>88657322</v>
      </c>
      <c r="AB139" s="88">
        <v>24565073</v>
      </c>
      <c r="AD139" s="89">
        <f>IF($Y139,AB139/$Y139*100,0)</f>
        <v>27.707889710451667</v>
      </c>
      <c r="AF139" s="88">
        <v>14471782</v>
      </c>
      <c r="AH139" s="89">
        <f>IF($Y139,AF139/$Y139*100,0)</f>
        <v>16.323278972942585</v>
      </c>
      <c r="AJ139" s="88">
        <v>0</v>
      </c>
      <c r="AL139" s="89">
        <f>IF($Y139,AJ139/$Y139*100,0)</f>
        <v>0</v>
      </c>
      <c r="AN139" s="88">
        <v>12273712</v>
      </c>
      <c r="AP139" s="88">
        <v>4266874.9751910008</v>
      </c>
      <c r="AR139" s="88">
        <v>2898983.7548090005</v>
      </c>
      <c r="AS139" s="33"/>
      <c r="AT139" s="22">
        <v>43</v>
      </c>
      <c r="AU139" s="33"/>
      <c r="AV139" s="114">
        <v>326993</v>
      </c>
      <c r="AW139" s="33"/>
      <c r="AX139" s="114">
        <f>IF(E139,AV139,0)</f>
        <v>326993</v>
      </c>
      <c r="AY139" s="33"/>
      <c r="AZ139" s="114">
        <f>IF(K139,AV139,0)</f>
        <v>326993</v>
      </c>
      <c r="BA139" s="33"/>
      <c r="BB139" s="114">
        <f>IF(Q139,AV139,0)</f>
        <v>326993</v>
      </c>
    </row>
    <row r="140" spans="1:54" ht="8.85" customHeight="1" x14ac:dyDescent="0.3">
      <c r="A140" s="22">
        <v>44</v>
      </c>
      <c r="B140" s="33"/>
      <c r="C140" s="22" t="s">
        <v>172</v>
      </c>
      <c r="D140" s="33"/>
      <c r="E140" s="88">
        <v>315000</v>
      </c>
      <c r="G140" s="84">
        <f>(E140/$AV140)</f>
        <v>6.1238772891636533</v>
      </c>
      <c r="I140" s="84">
        <f>IF(G$219,G140/G$219*100,0)</f>
        <v>23.343314401756153</v>
      </c>
      <c r="K140" s="88">
        <v>11122607</v>
      </c>
      <c r="M140" s="84">
        <f>(K140/$AV140)</f>
        <v>216.23327112251644</v>
      </c>
      <c r="O140" s="84">
        <f>IF(M$219,M140/M$219*100,0)</f>
        <v>154.75562942055413</v>
      </c>
      <c r="Q140" s="88">
        <v>6396961</v>
      </c>
      <c r="S140" s="84">
        <f>(Q140/$AV140)</f>
        <v>124.36255297639877</v>
      </c>
      <c r="U140" s="84">
        <f>IF(S$219,S140/S$219*100,0)</f>
        <v>56.73075850866298</v>
      </c>
      <c r="W140" s="88">
        <v>114700</v>
      </c>
      <c r="Y140" s="88">
        <f>(E140+K140+Q140)</f>
        <v>17834568</v>
      </c>
      <c r="AB140" s="88">
        <v>5538666</v>
      </c>
      <c r="AD140" s="89">
        <f>IF($Y140,AB140/$Y140*100,0)</f>
        <v>31.05579008137455</v>
      </c>
      <c r="AF140" s="88">
        <v>3520945</v>
      </c>
      <c r="AH140" s="89">
        <f>IF($Y140,AF140/$Y140*100,0)</f>
        <v>19.742249994505055</v>
      </c>
      <c r="AJ140" s="88">
        <v>93737</v>
      </c>
      <c r="AL140" s="89">
        <f>IF($Y140,AJ140/$Y140*100,0)</f>
        <v>0.52559164875762621</v>
      </c>
      <c r="AN140" s="88">
        <v>6824287</v>
      </c>
      <c r="AP140" s="88">
        <v>798317.34395000001</v>
      </c>
      <c r="AR140" s="88">
        <v>1679917.2360499999</v>
      </c>
      <c r="AS140" s="33"/>
      <c r="AT140" s="22">
        <v>44</v>
      </c>
      <c r="AU140" s="33"/>
      <c r="AV140" s="114">
        <v>51438</v>
      </c>
      <c r="AW140" s="33"/>
      <c r="AX140" s="114">
        <f>IF(E140,AV140,0)</f>
        <v>51438</v>
      </c>
      <c r="AY140" s="33"/>
      <c r="AZ140" s="114">
        <f>IF(K140,AV140,0)</f>
        <v>51438</v>
      </c>
      <c r="BA140" s="33"/>
      <c r="BB140" s="114">
        <f>IF(Q140,AV140,0)</f>
        <v>51438</v>
      </c>
    </row>
    <row r="141" spans="1:54" ht="8.85" customHeight="1" x14ac:dyDescent="0.3">
      <c r="A141" s="22">
        <v>45</v>
      </c>
      <c r="B141" s="33"/>
      <c r="C141" s="22" t="s">
        <v>173</v>
      </c>
      <c r="D141" s="33"/>
      <c r="E141" s="88">
        <v>65051</v>
      </c>
      <c r="G141" s="84">
        <f>(E141/$AV141)</f>
        <v>28.720088300220752</v>
      </c>
      <c r="I141" s="84">
        <f>IF(G$219,G141/G$219*100,0)</f>
        <v>109.4767284159301</v>
      </c>
      <c r="K141" s="88">
        <v>360629</v>
      </c>
      <c r="M141" s="84">
        <f>(K141/$AV141)</f>
        <v>159.21810154525386</v>
      </c>
      <c r="O141" s="84">
        <f>IF(M$219,M141/M$219*100,0)</f>
        <v>113.95053773117387</v>
      </c>
      <c r="Q141" s="88">
        <v>641654</v>
      </c>
      <c r="S141" s="84">
        <f>(Q141/$AV141)</f>
        <v>283.29094922737306</v>
      </c>
      <c r="U141" s="84">
        <f>IF(S$219,S141/S$219*100,0)</f>
        <v>129.22949910298144</v>
      </c>
      <c r="W141" s="88">
        <v>0</v>
      </c>
      <c r="Y141" s="88">
        <f>(E141+K141+Q141)</f>
        <v>1067334</v>
      </c>
      <c r="AB141" s="88">
        <v>288300</v>
      </c>
      <c r="AD141" s="89">
        <f>IF($Y141,AB141/$Y141*100,0)</f>
        <v>27.011226101670143</v>
      </c>
      <c r="AF141" s="88">
        <v>329366</v>
      </c>
      <c r="AH141" s="89">
        <f>IF($Y141,AF141/$Y141*100,0)</f>
        <v>30.85875649047065</v>
      </c>
      <c r="AJ141" s="88">
        <v>0</v>
      </c>
      <c r="AL141" s="89">
        <f>IF($Y141,AJ141/$Y141*100,0)</f>
        <v>0</v>
      </c>
      <c r="AN141" s="88">
        <v>220329</v>
      </c>
      <c r="AP141" s="88">
        <v>180928.84349999999</v>
      </c>
      <c r="AR141" s="88">
        <v>23256.476500000001</v>
      </c>
      <c r="AS141" s="33"/>
      <c r="AT141" s="22">
        <v>45</v>
      </c>
      <c r="AU141" s="33"/>
      <c r="AV141" s="114">
        <v>2265</v>
      </c>
      <c r="AW141" s="33"/>
      <c r="AX141" s="114">
        <f>IF(E141,AV141,0)</f>
        <v>2265</v>
      </c>
      <c r="AY141" s="33"/>
      <c r="AZ141" s="114">
        <f>IF(K141,AV141,0)</f>
        <v>2265</v>
      </c>
      <c r="BA141" s="33"/>
      <c r="BB141" s="114">
        <f>IF(Q141,AV141,0)</f>
        <v>2265</v>
      </c>
    </row>
    <row r="142" spans="1:54" ht="8.85" customHeight="1" x14ac:dyDescent="0.3">
      <c r="A142" s="53"/>
      <c r="B142" s="33"/>
      <c r="D142" s="33"/>
      <c r="AS142" s="33"/>
      <c r="AT142" s="41"/>
      <c r="AU142" s="33"/>
      <c r="AV142" s="39"/>
      <c r="AW142" s="33"/>
      <c r="AX142" s="33"/>
      <c r="AY142" s="33"/>
      <c r="AZ142" s="33"/>
      <c r="BA142" s="33"/>
      <c r="BB142" s="33"/>
    </row>
    <row r="143" spans="1:54" ht="8.85" customHeight="1" x14ac:dyDescent="0.3">
      <c r="A143" s="22">
        <v>46</v>
      </c>
      <c r="B143" s="33"/>
      <c r="C143" s="22" t="s">
        <v>174</v>
      </c>
      <c r="D143" s="33"/>
      <c r="E143" s="88">
        <v>131244</v>
      </c>
      <c r="G143" s="84">
        <f>(E143/$AV143)</f>
        <v>3.500586791848928</v>
      </c>
      <c r="I143" s="84">
        <f>IF(G$219,G143/G$219*100,0)</f>
        <v>13.343719054815423</v>
      </c>
      <c r="K143" s="88">
        <v>11766643</v>
      </c>
      <c r="M143" s="84">
        <f>(K143/$AV143)</f>
        <v>313.84410007468261</v>
      </c>
      <c r="O143" s="84">
        <f>IF(M$219,M143/M$219*100,0)</f>
        <v>224.614560908464</v>
      </c>
      <c r="Q143" s="88">
        <v>4174960</v>
      </c>
      <c r="S143" s="84">
        <f>(Q143/$AV143)</f>
        <v>111.35602261815853</v>
      </c>
      <c r="U143" s="84">
        <f>IF(S$219,S143/S$219*100,0)</f>
        <v>50.797538941121999</v>
      </c>
      <c r="W143" s="88">
        <v>394556</v>
      </c>
      <c r="Y143" s="88">
        <f>(E143+K143+Q143)</f>
        <v>16072847</v>
      </c>
      <c r="AB143" s="88">
        <v>5731482</v>
      </c>
      <c r="AD143" s="89">
        <f>IF($Y143,AB143/$Y143*100,0)</f>
        <v>35.659407446608554</v>
      </c>
      <c r="AF143" s="88">
        <v>1952601</v>
      </c>
      <c r="AH143" s="89">
        <f>IF($Y143,AF143/$Y143*100,0)</f>
        <v>12.148445138561948</v>
      </c>
      <c r="AJ143" s="88">
        <v>0</v>
      </c>
      <c r="AL143" s="89">
        <f>IF($Y143,AJ143/$Y143*100,0)</f>
        <v>0</v>
      </c>
      <c r="AN143" s="88">
        <v>5161558</v>
      </c>
      <c r="AP143" s="88">
        <v>777180.66140800004</v>
      </c>
      <c r="AR143" s="88">
        <v>449927.23859199998</v>
      </c>
      <c r="AS143" s="33"/>
      <c r="AT143" s="22">
        <v>46</v>
      </c>
      <c r="AU143" s="33"/>
      <c r="AV143" s="114">
        <v>37492</v>
      </c>
      <c r="AW143" s="33"/>
      <c r="AX143" s="114">
        <f>IF(E143,AV143,0)</f>
        <v>37492</v>
      </c>
      <c r="AY143" s="33"/>
      <c r="AZ143" s="114">
        <f>IF(K143,AV143,0)</f>
        <v>37492</v>
      </c>
      <c r="BA143" s="33"/>
      <c r="BB143" s="114">
        <f>IF(Q143,AV143,0)</f>
        <v>37492</v>
      </c>
    </row>
    <row r="144" spans="1:54" ht="8.85" customHeight="1" x14ac:dyDescent="0.3">
      <c r="A144" s="22">
        <v>47</v>
      </c>
      <c r="B144" s="33"/>
      <c r="C144" s="22" t="s">
        <v>175</v>
      </c>
      <c r="D144" s="33"/>
      <c r="E144" s="88">
        <v>712249</v>
      </c>
      <c r="G144" s="84">
        <f>(E144/$AV144)</f>
        <v>9.3918403945303748</v>
      </c>
      <c r="I144" s="84">
        <f>IF(G$219,G144/G$219*100,0)</f>
        <v>35.800306372660444</v>
      </c>
      <c r="K144" s="88">
        <v>9035279</v>
      </c>
      <c r="M144" s="84">
        <f>(K144/$AV144)</f>
        <v>119.14077561084959</v>
      </c>
      <c r="O144" s="84">
        <f>IF(M$219,M144/M$219*100,0)</f>
        <v>85.267663128785301</v>
      </c>
      <c r="Q144" s="88">
        <v>7537764</v>
      </c>
      <c r="S144" s="84">
        <f>(Q144/$AV144)</f>
        <v>99.394279837018871</v>
      </c>
      <c r="U144" s="84">
        <f>IF(S$219,S144/S$219*100,0)</f>
        <v>45.340922581787858</v>
      </c>
      <c r="W144" s="88">
        <v>1569703</v>
      </c>
      <c r="Y144" s="88">
        <f>(E144+K144+Q144)</f>
        <v>17285292</v>
      </c>
      <c r="AB144" s="88">
        <v>5311976</v>
      </c>
      <c r="AD144" s="89">
        <f>IF($Y144,AB144/$Y144*100,0)</f>
        <v>30.731190424784259</v>
      </c>
      <c r="AF144" s="88">
        <v>3011564</v>
      </c>
      <c r="AH144" s="89">
        <f>IF($Y144,AF144/$Y144*100,0)</f>
        <v>17.422696706541029</v>
      </c>
      <c r="AJ144" s="88">
        <v>0</v>
      </c>
      <c r="AL144" s="89">
        <f>IF($Y144,AJ144/$Y144*100,0)</f>
        <v>0</v>
      </c>
      <c r="AN144" s="88">
        <v>2705992</v>
      </c>
      <c r="AP144" s="88">
        <v>630342.25410100003</v>
      </c>
      <c r="AR144" s="88">
        <v>367479.10589900002</v>
      </c>
      <c r="AS144" s="33"/>
      <c r="AT144" s="22">
        <v>47</v>
      </c>
      <c r="AU144" s="33"/>
      <c r="AV144" s="114">
        <v>75837</v>
      </c>
      <c r="AW144" s="33"/>
      <c r="AX144" s="114">
        <f>IF(E144,AV144,0)</f>
        <v>75837</v>
      </c>
      <c r="AY144" s="33"/>
      <c r="AZ144" s="114">
        <f>IF(K144,AV144,0)</f>
        <v>75837</v>
      </c>
      <c r="BA144" s="33"/>
      <c r="BB144" s="114">
        <f>IF(Q144,AV144,0)</f>
        <v>75837</v>
      </c>
    </row>
    <row r="145" spans="1:54" ht="8.85" customHeight="1" x14ac:dyDescent="0.3">
      <c r="A145" s="22">
        <v>48</v>
      </c>
      <c r="B145" s="33"/>
      <c r="C145" s="22" t="s">
        <v>176</v>
      </c>
      <c r="D145" s="33"/>
      <c r="E145" s="88">
        <v>61605</v>
      </c>
      <c r="G145" s="84">
        <f>(E145/$AV145)</f>
        <v>8.8768011527377517</v>
      </c>
      <c r="I145" s="84">
        <f>IF(G$219,G145/G$219*100,0)</f>
        <v>33.837052965920599</v>
      </c>
      <c r="K145" s="88">
        <v>1264246</v>
      </c>
      <c r="M145" s="84">
        <f>(K145/$AV145)</f>
        <v>182.16801152737753</v>
      </c>
      <c r="O145" s="84">
        <f>IF(M$219,M145/M$219*100,0)</f>
        <v>130.37552055639449</v>
      </c>
      <c r="Q145" s="88">
        <v>1700061</v>
      </c>
      <c r="S145" s="84">
        <f>(Q145/$AV145)</f>
        <v>244.96556195965417</v>
      </c>
      <c r="U145" s="84">
        <f>IF(S$219,S145/S$219*100,0)</f>
        <v>111.74651698497549</v>
      </c>
      <c r="W145" s="88">
        <v>38148</v>
      </c>
      <c r="Y145" s="88">
        <f>(E145+K145+Q145)</f>
        <v>3025912</v>
      </c>
      <c r="AB145" s="88">
        <v>998815</v>
      </c>
      <c r="AD145" s="89">
        <f>IF($Y145,AB145/$Y145*100,0)</f>
        <v>33.008725964271271</v>
      </c>
      <c r="AF145" s="88">
        <v>766661</v>
      </c>
      <c r="AH145" s="89">
        <f>IF($Y145,AF145/$Y145*100,0)</f>
        <v>25.336526640563239</v>
      </c>
      <c r="AJ145" s="88">
        <v>0</v>
      </c>
      <c r="AL145" s="89">
        <f>IF($Y145,AJ145/$Y145*100,0)</f>
        <v>0</v>
      </c>
      <c r="AN145" s="88">
        <v>733209</v>
      </c>
      <c r="AP145" s="88">
        <v>191065.07222</v>
      </c>
      <c r="AR145" s="88">
        <v>148594.38777999999</v>
      </c>
      <c r="AS145" s="33"/>
      <c r="AT145" s="22">
        <v>48</v>
      </c>
      <c r="AU145" s="33"/>
      <c r="AV145" s="114">
        <v>6940</v>
      </c>
      <c r="AW145" s="33"/>
      <c r="AX145" s="114">
        <f>IF(E145,AV145,0)</f>
        <v>6940</v>
      </c>
      <c r="AY145" s="33"/>
      <c r="AZ145" s="114">
        <f>IF(K145,AV145,0)</f>
        <v>6940</v>
      </c>
      <c r="BA145" s="33"/>
      <c r="BB145" s="114">
        <f>IF(Q145,AV145,0)</f>
        <v>6940</v>
      </c>
    </row>
    <row r="146" spans="1:54" ht="8.85" customHeight="1" x14ac:dyDescent="0.3">
      <c r="A146" s="22">
        <v>49</v>
      </c>
      <c r="B146" s="33"/>
      <c r="C146" s="22" t="s">
        <v>177</v>
      </c>
      <c r="D146" s="33"/>
      <c r="E146" s="88">
        <v>308415</v>
      </c>
      <c r="G146" s="84">
        <f>(E146/$AV146)</f>
        <v>11.924950701774737</v>
      </c>
      <c r="I146" s="84">
        <f>IF(G$219,G146/G$219*100,0)</f>
        <v>45.456148174221084</v>
      </c>
      <c r="K146" s="88">
        <v>3292348</v>
      </c>
      <c r="M146" s="84">
        <f>(K146/$AV146)</f>
        <v>127.29953988323086</v>
      </c>
      <c r="O146" s="84">
        <f>IF(M$219,M146/M$219*100,0)</f>
        <v>91.106795532932779</v>
      </c>
      <c r="Q146" s="88">
        <v>4951395</v>
      </c>
      <c r="S146" s="84">
        <f>(Q146/$AV146)</f>
        <v>191.44704790627537</v>
      </c>
      <c r="U146" s="84">
        <f>IF(S$219,S146/S$219*100,0)</f>
        <v>87.332850460447716</v>
      </c>
      <c r="W146" s="88">
        <v>289080</v>
      </c>
      <c r="Y146" s="88">
        <f>(E146+K146+Q146)</f>
        <v>8552158</v>
      </c>
      <c r="AB146" s="88">
        <v>2843789</v>
      </c>
      <c r="AD146" s="89">
        <f>IF($Y146,AB146/$Y146*100,0)</f>
        <v>33.252297256435156</v>
      </c>
      <c r="AF146" s="88">
        <v>1295019</v>
      </c>
      <c r="AH146" s="89">
        <f>IF($Y146,AF146/$Y146*100,0)</f>
        <v>15.142599096041023</v>
      </c>
      <c r="AJ146" s="88">
        <v>0</v>
      </c>
      <c r="AL146" s="89">
        <f>IF($Y146,AJ146/$Y146*100,0)</f>
        <v>0</v>
      </c>
      <c r="AN146" s="88">
        <v>2131131</v>
      </c>
      <c r="AP146" s="88">
        <v>484248.50540000002</v>
      </c>
      <c r="AR146" s="88">
        <v>230983.34459999998</v>
      </c>
      <c r="AS146" s="33"/>
      <c r="AT146" s="22">
        <v>49</v>
      </c>
      <c r="AU146" s="33"/>
      <c r="AV146" s="114">
        <v>25863</v>
      </c>
      <c r="AW146" s="33"/>
      <c r="AX146" s="114">
        <f>IF(E146,AV146,0)</f>
        <v>25863</v>
      </c>
      <c r="AY146" s="33"/>
      <c r="AZ146" s="114">
        <f>IF(K146,AV146,0)</f>
        <v>25863</v>
      </c>
      <c r="BA146" s="33"/>
      <c r="BB146" s="114">
        <f>IF(Q146,AV146,0)</f>
        <v>25863</v>
      </c>
    </row>
    <row r="147" spans="1:54" ht="8.85" customHeight="1" x14ac:dyDescent="0.3">
      <c r="A147" s="22">
        <v>50</v>
      </c>
      <c r="B147" s="33"/>
      <c r="C147" s="22" t="s">
        <v>178</v>
      </c>
      <c r="D147" s="33"/>
      <c r="E147" s="118">
        <v>413920</v>
      </c>
      <c r="G147" s="84">
        <f>(E147/$AV147)</f>
        <v>24.469141641049895</v>
      </c>
      <c r="I147" s="84">
        <f>IF(G$219,G147/G$219*100,0)</f>
        <v>93.272748537738835</v>
      </c>
      <c r="K147" s="118">
        <v>2514583</v>
      </c>
      <c r="M147" s="84">
        <f>(K147/$AV147)</f>
        <v>148.65115866635139</v>
      </c>
      <c r="O147" s="84">
        <f>IF(M$219,M147/M$219*100,0)</f>
        <v>106.38789999375997</v>
      </c>
      <c r="Q147" s="118">
        <v>2458357</v>
      </c>
      <c r="S147" s="84">
        <f>(Q147/$AV147)</f>
        <v>145.32732324426578</v>
      </c>
      <c r="U147" s="84">
        <f>IF(S$219,S147/S$219*100,0)</f>
        <v>66.294307107425439</v>
      </c>
      <c r="W147" s="118">
        <v>153690</v>
      </c>
      <c r="Y147" s="118">
        <f>(E147+K147+Q147)</f>
        <v>5386860</v>
      </c>
      <c r="AB147" s="118">
        <v>1750570</v>
      </c>
      <c r="AD147" s="89">
        <f>IF($Y147,AB147/$Y147*100,0)</f>
        <v>32.497039091418749</v>
      </c>
      <c r="AF147" s="118">
        <v>829820</v>
      </c>
      <c r="AH147" s="89">
        <f>IF($Y147,AF147/$Y147*100,0)</f>
        <v>15.404521372376486</v>
      </c>
      <c r="AJ147" s="118">
        <v>0</v>
      </c>
      <c r="AL147" s="89">
        <f>IF($Y147,AJ147/$Y147*100,0)</f>
        <v>0</v>
      </c>
      <c r="AN147" s="118">
        <v>1449838</v>
      </c>
      <c r="AP147" s="88">
        <v>267186.936675</v>
      </c>
      <c r="AR147" s="88">
        <v>162616.46332500002</v>
      </c>
      <c r="AS147" s="33"/>
      <c r="AT147" s="22">
        <v>50</v>
      </c>
      <c r="AU147" s="33"/>
      <c r="AV147" s="114">
        <v>16916</v>
      </c>
      <c r="AW147" s="33"/>
      <c r="AX147" s="114">
        <f>IF(E147,AV147,0)</f>
        <v>16916</v>
      </c>
      <c r="AY147" s="33"/>
      <c r="AZ147" s="114">
        <f>IF(K147,AV147,0)</f>
        <v>16916</v>
      </c>
      <c r="BA147" s="33"/>
      <c r="BB147" s="114">
        <f>IF(Q147,AV147,0)</f>
        <v>16916</v>
      </c>
    </row>
    <row r="148" spans="1:54" ht="8.85" customHeight="1" x14ac:dyDescent="0.3">
      <c r="A148" s="33"/>
      <c r="B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row>
    <row r="149" spans="1:54" ht="8.85" customHeight="1" x14ac:dyDescent="0.3">
      <c r="A149" s="33"/>
      <c r="B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row>
    <row r="150" spans="1:54" ht="0.6" customHeight="1" x14ac:dyDescent="0.3">
      <c r="B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V150" s="33"/>
      <c r="AW150" s="33"/>
      <c r="AX150" s="33"/>
      <c r="AY150" s="33"/>
      <c r="AZ150" s="33"/>
      <c r="BA150" s="33"/>
      <c r="BB150" s="33"/>
    </row>
    <row r="151" spans="1:54" s="20" customFormat="1" ht="9.6" customHeight="1" x14ac:dyDescent="0.3">
      <c r="A151" s="20">
        <v>90</v>
      </c>
      <c r="AU151" s="23">
        <v>91</v>
      </c>
    </row>
    <row r="152" spans="1:54" s="20" customFormat="1" ht="10.5" customHeight="1" x14ac:dyDescent="0.3">
      <c r="Y152" s="23" t="s">
        <v>49</v>
      </c>
      <c r="AB152" s="50" t="s">
        <v>50</v>
      </c>
      <c r="AT152" s="23" t="s">
        <v>507</v>
      </c>
    </row>
    <row r="153" spans="1:54" s="20" customFormat="1" ht="10.5" customHeight="1" x14ac:dyDescent="0.3">
      <c r="A153" s="24"/>
      <c r="Y153" s="23" t="s">
        <v>508</v>
      </c>
      <c r="AB153" s="50" t="s">
        <v>399</v>
      </c>
      <c r="AT153" s="23" t="s">
        <v>179</v>
      </c>
    </row>
    <row r="154" spans="1:54" s="20" customFormat="1" ht="10.5" customHeight="1" x14ac:dyDescent="0.3">
      <c r="A154" s="25"/>
      <c r="Y154" s="23" t="s">
        <v>55</v>
      </c>
      <c r="AB154" s="26" t="s">
        <v>56</v>
      </c>
    </row>
    <row r="155" spans="1:54" ht="13.65" customHeight="1" x14ac:dyDescent="0.3">
      <c r="E155" s="28" t="s">
        <v>372</v>
      </c>
      <c r="F155" s="28"/>
      <c r="G155" s="28"/>
      <c r="H155" s="28"/>
      <c r="I155" s="28"/>
      <c r="K155" s="28" t="s">
        <v>509</v>
      </c>
      <c r="L155" s="28"/>
      <c r="M155" s="28"/>
      <c r="N155" s="28"/>
      <c r="O155" s="28"/>
      <c r="Q155" s="28" t="s">
        <v>510</v>
      </c>
      <c r="R155" s="28"/>
      <c r="S155" s="28"/>
      <c r="T155" s="28"/>
      <c r="U155" s="28"/>
      <c r="V155" s="28"/>
      <c r="W155" s="28"/>
      <c r="AB155" s="28" t="s">
        <v>511</v>
      </c>
      <c r="AC155" s="28"/>
      <c r="AD155" s="28"/>
      <c r="AE155" s="28"/>
      <c r="AF155" s="28"/>
      <c r="AG155" s="28"/>
      <c r="AH155" s="28"/>
      <c r="AI155" s="28"/>
      <c r="AJ155" s="28"/>
      <c r="AK155" s="28"/>
      <c r="AL155" s="28"/>
      <c r="AM155" s="28"/>
      <c r="AN155" s="28"/>
    </row>
    <row r="156" spans="1:54" ht="9.6" customHeight="1" x14ac:dyDescent="0.3"/>
    <row r="157" spans="1:54" ht="9.6" customHeight="1" x14ac:dyDescent="0.3">
      <c r="AF157" s="28" t="s">
        <v>404</v>
      </c>
      <c r="AG157" s="28"/>
      <c r="AH157" s="28"/>
      <c r="AI157" s="28"/>
      <c r="AJ157" s="28"/>
      <c r="AK157" s="28"/>
      <c r="AL157" s="28"/>
      <c r="AP157" s="142" t="s">
        <v>304</v>
      </c>
      <c r="AQ157" s="28"/>
      <c r="AR157" s="28"/>
    </row>
    <row r="158" spans="1:54" ht="9.6" customHeight="1" x14ac:dyDescent="0.3">
      <c r="AP158" s="29" t="s">
        <v>512</v>
      </c>
      <c r="AQ158" s="29"/>
      <c r="AR158" s="29"/>
    </row>
    <row r="159" spans="1:54" ht="9.6" customHeight="1" x14ac:dyDescent="0.3">
      <c r="W159" s="31" t="s">
        <v>304</v>
      </c>
      <c r="AB159" s="28" t="s">
        <v>439</v>
      </c>
      <c r="AC159" s="28"/>
      <c r="AD159" s="28"/>
      <c r="AF159" s="28" t="s">
        <v>66</v>
      </c>
      <c r="AG159" s="28"/>
      <c r="AH159" s="28"/>
      <c r="AJ159" s="28" t="s">
        <v>67</v>
      </c>
      <c r="AK159" s="28"/>
      <c r="AL159" s="28"/>
      <c r="AP159" s="28" t="s">
        <v>513</v>
      </c>
      <c r="AQ159" s="28"/>
      <c r="AR159" s="28"/>
    </row>
    <row r="160" spans="1:54" ht="9.6" customHeight="1" x14ac:dyDescent="0.3">
      <c r="W160" s="30" t="s">
        <v>514</v>
      </c>
      <c r="AZ160" s="29" t="s">
        <v>515</v>
      </c>
      <c r="BB160" s="22" t="s">
        <v>516</v>
      </c>
    </row>
    <row r="161" spans="1:54" ht="9.6" customHeight="1" x14ac:dyDescent="0.3">
      <c r="I161" s="30" t="s">
        <v>71</v>
      </c>
      <c r="O161" s="30" t="s">
        <v>71</v>
      </c>
      <c r="U161" s="30" t="s">
        <v>71</v>
      </c>
      <c r="W161" s="22" t="s">
        <v>517</v>
      </c>
      <c r="AD161" s="30" t="s">
        <v>279</v>
      </c>
      <c r="AH161" s="30" t="s">
        <v>279</v>
      </c>
      <c r="AL161" s="30" t="s">
        <v>279</v>
      </c>
      <c r="AN161" s="30" t="s">
        <v>416</v>
      </c>
      <c r="AZ161" s="30" t="s">
        <v>518</v>
      </c>
      <c r="BB161" s="30" t="s">
        <v>519</v>
      </c>
    </row>
    <row r="162" spans="1:54" ht="9.6" customHeight="1" x14ac:dyDescent="0.3">
      <c r="A162" s="31" t="s">
        <v>78</v>
      </c>
      <c r="C162" s="31" t="s">
        <v>80</v>
      </c>
      <c r="E162" s="31" t="s">
        <v>81</v>
      </c>
      <c r="G162" s="31" t="s">
        <v>442</v>
      </c>
      <c r="I162" s="31" t="s">
        <v>87</v>
      </c>
      <c r="K162" s="31" t="s">
        <v>81</v>
      </c>
      <c r="M162" s="31" t="s">
        <v>442</v>
      </c>
      <c r="O162" s="31" t="s">
        <v>87</v>
      </c>
      <c r="Q162" s="31" t="s">
        <v>81</v>
      </c>
      <c r="S162" s="31" t="s">
        <v>442</v>
      </c>
      <c r="U162" s="31" t="s">
        <v>87</v>
      </c>
      <c r="W162" s="143" t="s">
        <v>520</v>
      </c>
      <c r="Y162" s="31" t="s">
        <v>72</v>
      </c>
      <c r="AB162" s="31" t="s">
        <v>81</v>
      </c>
      <c r="AD162" s="31" t="s">
        <v>380</v>
      </c>
      <c r="AF162" s="31" t="s">
        <v>81</v>
      </c>
      <c r="AH162" s="31" t="s">
        <v>380</v>
      </c>
      <c r="AJ162" s="31" t="s">
        <v>81</v>
      </c>
      <c r="AL162" s="31" t="s">
        <v>380</v>
      </c>
      <c r="AN162" s="31" t="s">
        <v>425</v>
      </c>
      <c r="AP162" s="31" t="s">
        <v>317</v>
      </c>
      <c r="AR162" s="31" t="s">
        <v>318</v>
      </c>
      <c r="AT162" s="31" t="s">
        <v>78</v>
      </c>
      <c r="AX162" s="129" t="s">
        <v>372</v>
      </c>
      <c r="AZ162" s="129" t="s">
        <v>475</v>
      </c>
      <c r="BB162" s="129" t="s">
        <v>521</v>
      </c>
    </row>
    <row r="163" spans="1:54" ht="8.4" customHeight="1" x14ac:dyDescent="0.3"/>
    <row r="164" spans="1:54" ht="8.4" customHeight="1" x14ac:dyDescent="0.3">
      <c r="B164" s="22" t="s">
        <v>292</v>
      </c>
    </row>
    <row r="165" spans="1:54" ht="8.4" customHeight="1" x14ac:dyDescent="0.3">
      <c r="A165" s="22">
        <v>51</v>
      </c>
      <c r="B165" s="33"/>
      <c r="C165" s="22" t="s">
        <v>180</v>
      </c>
      <c r="D165" s="33"/>
      <c r="E165" s="82">
        <v>307609</v>
      </c>
      <c r="G165" s="84">
        <f>(E165/$AV165)</f>
        <v>28.017943346388559</v>
      </c>
      <c r="I165" s="84">
        <f>IF(G$219,G165/G$219*100,0)</f>
        <v>106.80025571097983</v>
      </c>
      <c r="K165" s="82">
        <v>1918342</v>
      </c>
      <c r="M165" s="84">
        <f>(K165/$AV165)</f>
        <v>174.72829948082705</v>
      </c>
      <c r="O165" s="84">
        <f>IF(M$219,M165/M$219*100,0)</f>
        <v>125.05100544133036</v>
      </c>
      <c r="Q165" s="82">
        <v>2663333</v>
      </c>
      <c r="S165" s="84">
        <f>(Q165/$AV165)</f>
        <v>242.58429729483561</v>
      </c>
      <c r="U165" s="84">
        <f>IF(S$219,S165/S$219*100,0)</f>
        <v>110.6602498779415</v>
      </c>
      <c r="W165" s="82">
        <v>79408</v>
      </c>
      <c r="Y165" s="82">
        <f>(E165+K165+Q165)</f>
        <v>4889284</v>
      </c>
      <c r="AB165" s="82">
        <v>1329409</v>
      </c>
      <c r="AD165" s="84">
        <f>IF($Y165,AB165/$Y165*100,0)</f>
        <v>27.190259350857914</v>
      </c>
      <c r="AF165" s="82">
        <v>1057766</v>
      </c>
      <c r="AH165" s="84">
        <f>IF($Y165,AF165/$Y165*100,0)</f>
        <v>21.63437427647893</v>
      </c>
      <c r="AJ165" s="82">
        <v>0</v>
      </c>
      <c r="AL165" s="84">
        <f>IF($Y165,AJ165/$Y165*100,0)</f>
        <v>0</v>
      </c>
      <c r="AN165" s="82">
        <v>1105245</v>
      </c>
      <c r="AP165" s="82">
        <v>361272.75839999999</v>
      </c>
      <c r="AR165" s="82">
        <v>277338.18160000001</v>
      </c>
      <c r="AS165" s="33"/>
      <c r="AT165" s="22">
        <v>51</v>
      </c>
      <c r="AU165" s="33"/>
      <c r="AV165" s="114">
        <v>10979</v>
      </c>
      <c r="AW165" s="33"/>
      <c r="AX165" s="114">
        <f>IF(E165,AV165,0)</f>
        <v>10979</v>
      </c>
      <c r="AY165" s="33"/>
      <c r="AZ165" s="114">
        <f>IF(K165,AV165,0)</f>
        <v>10979</v>
      </c>
      <c r="BA165" s="33"/>
      <c r="BB165" s="114">
        <f>IF(Q165,AV165,0)</f>
        <v>10979</v>
      </c>
    </row>
    <row r="166" spans="1:54" ht="8.4" customHeight="1" x14ac:dyDescent="0.3">
      <c r="A166" s="22">
        <v>52</v>
      </c>
      <c r="B166" s="33"/>
      <c r="C166" s="22" t="s">
        <v>181</v>
      </c>
      <c r="D166" s="33"/>
      <c r="E166" s="88">
        <v>242686</v>
      </c>
      <c r="G166" s="84">
        <f>(E166/$AV166)</f>
        <v>10.114445277986164</v>
      </c>
      <c r="I166" s="84">
        <f>IF(G$219,G166/G$219*100,0)</f>
        <v>38.55476930296787</v>
      </c>
      <c r="K166" s="88">
        <v>2937046</v>
      </c>
      <c r="M166" s="84">
        <f>(K166/$AV166)</f>
        <v>122.40751854630324</v>
      </c>
      <c r="O166" s="84">
        <f>IF(M$219,M166/M$219*100,0)</f>
        <v>87.605632935683502</v>
      </c>
      <c r="Q166" s="88">
        <v>9593902</v>
      </c>
      <c r="S166" s="84">
        <f>(Q166/$AV166)</f>
        <v>399.84587813620072</v>
      </c>
      <c r="U166" s="84">
        <f>IF(S$219,S166/S$219*100,0)</f>
        <v>182.39863536360437</v>
      </c>
      <c r="W166" s="88">
        <v>250949</v>
      </c>
      <c r="Y166" s="88">
        <f>(E166+K166+Q166)</f>
        <v>12773634</v>
      </c>
      <c r="AB166" s="88">
        <v>4797040</v>
      </c>
      <c r="AD166" s="84">
        <f>IF($Y166,AB166/$Y166*100,0)</f>
        <v>37.554230847697688</v>
      </c>
      <c r="AF166" s="88">
        <v>5287676</v>
      </c>
      <c r="AH166" s="84">
        <f>IF($Y166,AF166/$Y166*100,0)</f>
        <v>41.39523646912069</v>
      </c>
      <c r="AJ166" s="88">
        <v>0</v>
      </c>
      <c r="AL166" s="84">
        <f>IF($Y166,AJ166/$Y166*100,0)</f>
        <v>0</v>
      </c>
      <c r="AN166" s="88">
        <v>1022747</v>
      </c>
      <c r="AP166" s="88">
        <v>863422.35930000001</v>
      </c>
      <c r="AR166" s="88">
        <v>1836894.9606999999</v>
      </c>
      <c r="AS166" s="33"/>
      <c r="AT166" s="22">
        <v>52</v>
      </c>
      <c r="AU166" s="33"/>
      <c r="AV166" s="114">
        <v>23994</v>
      </c>
      <c r="AW166" s="33"/>
      <c r="AX166" s="114">
        <f>IF(E166,AV166,0)</f>
        <v>23994</v>
      </c>
      <c r="AY166" s="33"/>
      <c r="AZ166" s="114">
        <f>IF(K166,AV166,0)</f>
        <v>23994</v>
      </c>
      <c r="BA166" s="33"/>
      <c r="BB166" s="114">
        <f>IF(Q166,AV166,0)</f>
        <v>23994</v>
      </c>
    </row>
    <row r="167" spans="1:54" ht="8.4" customHeight="1" x14ac:dyDescent="0.3">
      <c r="A167" s="22">
        <v>53</v>
      </c>
      <c r="B167" s="33"/>
      <c r="C167" s="22" t="s">
        <v>182</v>
      </c>
      <c r="D167" s="33"/>
      <c r="E167" s="88">
        <v>6167907</v>
      </c>
      <c r="G167" s="84">
        <f>(E167/$AV167)</f>
        <v>15.178617218934184</v>
      </c>
      <c r="I167" s="84">
        <f>IF(G$219,G167/G$219*100,0)</f>
        <v>57.858643665585298</v>
      </c>
      <c r="K167" s="88">
        <v>42153394</v>
      </c>
      <c r="M167" s="84">
        <f>(K167/$AV167)</f>
        <v>103.73538900714892</v>
      </c>
      <c r="O167" s="84">
        <f>IF(M$219,M167/M$219*100,0)</f>
        <v>74.242207666050945</v>
      </c>
      <c r="Q167" s="88">
        <v>60000735</v>
      </c>
      <c r="S167" s="84">
        <f>(Q167/$AV167)</f>
        <v>147.65595353816244</v>
      </c>
      <c r="U167" s="84">
        <f>IF(S$219,S167/S$219*100,0)</f>
        <v>67.356563869588243</v>
      </c>
      <c r="W167" s="88">
        <v>10911258</v>
      </c>
      <c r="Y167" s="88">
        <f>(E167+K167+Q167)</f>
        <v>108322036</v>
      </c>
      <c r="AB167" s="88">
        <v>11837324</v>
      </c>
      <c r="AD167" s="84">
        <f>IF($Y167,AB167/$Y167*100,0)</f>
        <v>10.92790021044287</v>
      </c>
      <c r="AF167" s="88">
        <v>9227485</v>
      </c>
      <c r="AH167" s="84">
        <f>IF($Y167,AF167/$Y167*100,0)</f>
        <v>8.5185668038957463</v>
      </c>
      <c r="AJ167" s="88">
        <v>9126019</v>
      </c>
      <c r="AL167" s="84">
        <f>IF($Y167,AJ167/$Y167*100,0)</f>
        <v>8.424896112550913</v>
      </c>
      <c r="AN167" s="88">
        <v>2298699</v>
      </c>
      <c r="AP167" s="88">
        <v>2012024.1336910001</v>
      </c>
      <c r="AR167" s="88">
        <v>315919.66630900005</v>
      </c>
      <c r="AS167" s="33"/>
      <c r="AT167" s="22">
        <v>53</v>
      </c>
      <c r="AU167" s="33"/>
      <c r="AV167" s="114">
        <v>406355</v>
      </c>
      <c r="AW167" s="33"/>
      <c r="AX167" s="114">
        <f>IF(E167,AV167,0)</f>
        <v>406355</v>
      </c>
      <c r="AY167" s="33"/>
      <c r="AZ167" s="114">
        <f>IF(K167,AV167,0)</f>
        <v>406355</v>
      </c>
      <c r="BA167" s="33"/>
      <c r="BB167" s="114">
        <f>IF(Q167,AV167,0)</f>
        <v>406355</v>
      </c>
    </row>
    <row r="168" spans="1:54" ht="8.4" customHeight="1" x14ac:dyDescent="0.3">
      <c r="A168" s="22">
        <v>54</v>
      </c>
      <c r="B168" s="33"/>
      <c r="C168" s="22" t="s">
        <v>183</v>
      </c>
      <c r="D168" s="33"/>
      <c r="E168" s="88">
        <v>675967</v>
      </c>
      <c r="G168" s="84">
        <f>(E168/$AV168)</f>
        <v>18.765914327753254</v>
      </c>
      <c r="I168" s="84">
        <f>IF(G$219,G168/G$219*100,0)</f>
        <v>71.532889622775414</v>
      </c>
      <c r="K168" s="88">
        <v>2456143</v>
      </c>
      <c r="M168" s="84">
        <f>(K168/$AV168)</f>
        <v>68.186419033341664</v>
      </c>
      <c r="O168" s="84">
        <f>IF(M$219,M168/M$219*100,0)</f>
        <v>48.800224593835104</v>
      </c>
      <c r="Q168" s="88">
        <v>8977450</v>
      </c>
      <c r="S168" s="84">
        <f>(Q168/$AV168)</f>
        <v>249.22822797812387</v>
      </c>
      <c r="U168" s="84">
        <f>IF(S$219,S168/S$219*100,0)</f>
        <v>113.69102737583874</v>
      </c>
      <c r="W168" s="88">
        <v>644731</v>
      </c>
      <c r="Y168" s="88">
        <f>(E168+K168+Q168)</f>
        <v>12109560</v>
      </c>
      <c r="AB168" s="88">
        <v>4053696</v>
      </c>
      <c r="AD168" s="84">
        <f>IF($Y168,AB168/$Y168*100,0)</f>
        <v>33.475171682538424</v>
      </c>
      <c r="AF168" s="88">
        <v>2245951</v>
      </c>
      <c r="AH168" s="84">
        <f>IF($Y168,AF168/$Y168*100,0)</f>
        <v>18.546924908914942</v>
      </c>
      <c r="AJ168" s="88">
        <v>41614</v>
      </c>
      <c r="AL168" s="84">
        <f>IF($Y168,AJ168/$Y168*100,0)</f>
        <v>0.34364584675248316</v>
      </c>
      <c r="AN168" s="88">
        <v>1380514</v>
      </c>
      <c r="AP168" s="88">
        <v>686015.74890999997</v>
      </c>
      <c r="AR168" s="88">
        <v>525020.92108999996</v>
      </c>
      <c r="AS168" s="33"/>
      <c r="AT168" s="22">
        <v>54</v>
      </c>
      <c r="AU168" s="33"/>
      <c r="AV168" s="114">
        <v>36021</v>
      </c>
      <c r="AW168" s="33"/>
      <c r="AX168" s="114">
        <f>IF(E168,AV168,0)</f>
        <v>36021</v>
      </c>
      <c r="AY168" s="33"/>
      <c r="AZ168" s="114">
        <f>IF(K168,AV168,0)</f>
        <v>36021</v>
      </c>
      <c r="BA168" s="33"/>
      <c r="BB168" s="114">
        <f>IF(Q168,AV168,0)</f>
        <v>36021</v>
      </c>
    </row>
    <row r="169" spans="1:54" ht="8.4" customHeight="1" x14ac:dyDescent="0.3">
      <c r="A169" s="22">
        <v>55</v>
      </c>
      <c r="B169" s="33"/>
      <c r="C169" s="22" t="s">
        <v>184</v>
      </c>
      <c r="D169" s="33"/>
      <c r="E169" s="88">
        <v>107500</v>
      </c>
      <c r="G169" s="84">
        <f>(E169/$AV169)</f>
        <v>8.785550833605754</v>
      </c>
      <c r="I169" s="84">
        <f>IF(G$219,G169/G$219*100,0)</f>
        <v>33.489220246847665</v>
      </c>
      <c r="K169" s="88">
        <v>2293378</v>
      </c>
      <c r="M169" s="84">
        <f>(K169/$AV169)</f>
        <v>187.42873488067997</v>
      </c>
      <c r="O169" s="84">
        <f>IF(M$219,M169/M$219*100,0)</f>
        <v>134.14055888523913</v>
      </c>
      <c r="Q169" s="88">
        <v>2261380</v>
      </c>
      <c r="S169" s="84">
        <f>(Q169/$AV169)</f>
        <v>184.8136645962733</v>
      </c>
      <c r="U169" s="84">
        <f>IF(S$219,S169/S$219*100,0)</f>
        <v>84.306884382648235</v>
      </c>
      <c r="W169" s="88">
        <v>23663</v>
      </c>
      <c r="Y169" s="88">
        <f>(E169+K169+Q169)</f>
        <v>4662258</v>
      </c>
      <c r="AB169" s="88">
        <v>1614765</v>
      </c>
      <c r="AD169" s="89">
        <f>IF($Y169,AB169/$Y169*100,0)</f>
        <v>34.634827158857362</v>
      </c>
      <c r="AF169" s="88">
        <v>656311</v>
      </c>
      <c r="AH169" s="89">
        <f>IF($Y169,AF169/$Y169*100,0)</f>
        <v>14.077105985983614</v>
      </c>
      <c r="AJ169" s="88">
        <v>0</v>
      </c>
      <c r="AL169" s="89">
        <f>IF($Y169,AJ169/$Y169*100,0)</f>
        <v>0</v>
      </c>
      <c r="AN169" s="88">
        <v>1750654</v>
      </c>
      <c r="AP169" s="88">
        <v>376904.24170000001</v>
      </c>
      <c r="AR169" s="88">
        <v>481476.00829999999</v>
      </c>
      <c r="AS169" s="33"/>
      <c r="AT169" s="22">
        <v>55</v>
      </c>
      <c r="AU169" s="33"/>
      <c r="AV169" s="114">
        <v>12236</v>
      </c>
      <c r="AW169" s="33"/>
      <c r="AX169" s="114">
        <f>IF(E169,AV169,0)</f>
        <v>12236</v>
      </c>
      <c r="AY169" s="33"/>
      <c r="AZ169" s="114">
        <f>IF(K169,AV169,0)</f>
        <v>12236</v>
      </c>
      <c r="BA169" s="33"/>
      <c r="BB169" s="114">
        <f>IF(Q169,AV169,0)</f>
        <v>12236</v>
      </c>
    </row>
    <row r="170" spans="1:54" ht="8.4" customHeight="1" x14ac:dyDescent="0.3">
      <c r="A170" s="53"/>
      <c r="B170" s="33"/>
      <c r="D170" s="33"/>
      <c r="AS170" s="33"/>
      <c r="AT170" s="41"/>
      <c r="AU170" s="33"/>
      <c r="AV170" s="39"/>
      <c r="AW170" s="33"/>
      <c r="AX170" s="33"/>
      <c r="AY170" s="33"/>
      <c r="AZ170" s="33"/>
      <c r="BA170" s="33"/>
      <c r="BB170" s="33"/>
    </row>
    <row r="171" spans="1:54" ht="8.4" customHeight="1" x14ac:dyDescent="0.3">
      <c r="A171" s="22">
        <v>56</v>
      </c>
      <c r="B171" s="33"/>
      <c r="C171" s="22" t="s">
        <v>185</v>
      </c>
      <c r="D171" s="33"/>
      <c r="E171" s="88">
        <v>140412</v>
      </c>
      <c r="G171" s="84">
        <f>(E171/$AV171)</f>
        <v>10.574785359240849</v>
      </c>
      <c r="I171" s="84">
        <f>IF(G$219,G171/G$219*100,0)</f>
        <v>40.30951760066371</v>
      </c>
      <c r="K171" s="88">
        <v>1455964</v>
      </c>
      <c r="M171" s="84">
        <f>(K171/$AV171)</f>
        <v>109.6523572827233</v>
      </c>
      <c r="O171" s="84">
        <f>IF(M$219,M171/M$219*100,0)</f>
        <v>78.47691282957382</v>
      </c>
      <c r="Q171" s="88">
        <v>4665264</v>
      </c>
      <c r="S171" s="84">
        <f>(Q171/$AV171)</f>
        <v>351.35291459557163</v>
      </c>
      <c r="U171" s="84">
        <f>IF(S$219,S171/S$219*100,0)</f>
        <v>160.27748604532917</v>
      </c>
      <c r="W171" s="88">
        <v>56814</v>
      </c>
      <c r="Y171" s="88">
        <f>(E171+K171+Q171)</f>
        <v>6261640</v>
      </c>
      <c r="AB171" s="88">
        <v>2591725</v>
      </c>
      <c r="AD171" s="89">
        <f>IF($Y171,AB171/$Y171*100,0)</f>
        <v>41.390514306156213</v>
      </c>
      <c r="AF171" s="88">
        <v>1415204</v>
      </c>
      <c r="AH171" s="89">
        <f>IF($Y171,AF171/$Y171*100,0)</f>
        <v>22.601171578053034</v>
      </c>
      <c r="AJ171" s="88">
        <v>0</v>
      </c>
      <c r="AL171" s="89">
        <f>IF($Y171,AJ171/$Y171*100,0)</f>
        <v>0</v>
      </c>
      <c r="AN171" s="88">
        <v>575406</v>
      </c>
      <c r="AP171" s="88">
        <v>273602.77660000004</v>
      </c>
      <c r="AR171" s="88">
        <v>124497.5434</v>
      </c>
      <c r="AS171" s="33"/>
      <c r="AT171" s="22">
        <v>56</v>
      </c>
      <c r="AU171" s="33"/>
      <c r="AV171" s="114">
        <v>13278</v>
      </c>
      <c r="AW171" s="33"/>
      <c r="AX171" s="114">
        <f>IF(E171,AV171,0)</f>
        <v>13278</v>
      </c>
      <c r="AY171" s="33"/>
      <c r="AZ171" s="114">
        <f>IF(K171,AV171,0)</f>
        <v>13278</v>
      </c>
      <c r="BA171" s="33"/>
      <c r="BB171" s="114">
        <f>IF(Q171,AV171,0)</f>
        <v>13278</v>
      </c>
    </row>
    <row r="172" spans="1:54" ht="8.4" customHeight="1" x14ac:dyDescent="0.3">
      <c r="A172" s="22">
        <v>57</v>
      </c>
      <c r="B172" s="33"/>
      <c r="C172" s="22" t="s">
        <v>186</v>
      </c>
      <c r="D172" s="33"/>
      <c r="E172" s="88">
        <v>138858</v>
      </c>
      <c r="G172" s="84">
        <f>(E172/$AV172)</f>
        <v>15.953354779411764</v>
      </c>
      <c r="I172" s="84">
        <f>IF(G$219,G172/G$219*100,0)</f>
        <v>60.811828649399303</v>
      </c>
      <c r="K172" s="88">
        <v>1518922</v>
      </c>
      <c r="M172" s="84">
        <f>(K172/$AV172)</f>
        <v>174.5085018382353</v>
      </c>
      <c r="O172" s="84">
        <f>IF(M$219,M172/M$219*100,0)</f>
        <v>124.89369883283364</v>
      </c>
      <c r="Q172" s="88">
        <v>2049178</v>
      </c>
      <c r="S172" s="84">
        <f>(Q172/$AV172)</f>
        <v>235.42945772058823</v>
      </c>
      <c r="U172" s="84">
        <f>IF(S$219,S172/S$219*100,0)</f>
        <v>107.39640986870751</v>
      </c>
      <c r="W172" s="88">
        <v>123941</v>
      </c>
      <c r="Y172" s="88">
        <f>(E172+K172+Q172)</f>
        <v>3706958</v>
      </c>
      <c r="AB172" s="88">
        <v>1004243</v>
      </c>
      <c r="AD172" s="89">
        <f>IF($Y172,AB172/$Y172*100,0)</f>
        <v>27.090757435072099</v>
      </c>
      <c r="AF172" s="88">
        <v>895253</v>
      </c>
      <c r="AH172" s="89">
        <f>IF($Y172,AF172/$Y172*100,0)</f>
        <v>24.150610824293125</v>
      </c>
      <c r="AJ172" s="88">
        <v>0</v>
      </c>
      <c r="AL172" s="89">
        <f>IF($Y172,AJ172/$Y172*100,0)</f>
        <v>0</v>
      </c>
      <c r="AN172" s="88">
        <v>867631</v>
      </c>
      <c r="AP172" s="88">
        <v>261641.65420000002</v>
      </c>
      <c r="AR172" s="88">
        <v>119019.17580000001</v>
      </c>
      <c r="AS172" s="33"/>
      <c r="AT172" s="22">
        <v>57</v>
      </c>
      <c r="AU172" s="33"/>
      <c r="AV172" s="114">
        <v>8704</v>
      </c>
      <c r="AW172" s="33"/>
      <c r="AX172" s="114">
        <f>IF(E172,AV172,0)</f>
        <v>8704</v>
      </c>
      <c r="AY172" s="33"/>
      <c r="AZ172" s="114">
        <f>IF(K172,AV172,0)</f>
        <v>8704</v>
      </c>
      <c r="BA172" s="33"/>
      <c r="BB172" s="114">
        <f>IF(Q172,AV172,0)</f>
        <v>8704</v>
      </c>
    </row>
    <row r="173" spans="1:54" ht="8.4" customHeight="1" x14ac:dyDescent="0.3">
      <c r="A173" s="22">
        <v>58</v>
      </c>
      <c r="B173" s="33"/>
      <c r="C173" s="22" t="s">
        <v>187</v>
      </c>
      <c r="D173" s="33"/>
      <c r="E173" s="88">
        <v>217509</v>
      </c>
      <c r="G173" s="84">
        <f>(E173/$AV173)</f>
        <v>7.0198160400193643</v>
      </c>
      <c r="I173" s="84">
        <f>IF(G$219,G173/G$219*100,0)</f>
        <v>26.75850039559533</v>
      </c>
      <c r="K173" s="88">
        <v>5274201</v>
      </c>
      <c r="M173" s="84">
        <f>(K173/$AV173)</f>
        <v>170.21787961917056</v>
      </c>
      <c r="O173" s="84">
        <f>IF(M$219,M173/M$219*100,0)</f>
        <v>121.82295056791486</v>
      </c>
      <c r="Q173" s="88">
        <v>5538010</v>
      </c>
      <c r="S173" s="84">
        <f>(Q173/$AV173)</f>
        <v>178.73196708084558</v>
      </c>
      <c r="U173" s="84">
        <f>IF(S$219,S173/S$219*100,0)</f>
        <v>81.532582112286008</v>
      </c>
      <c r="W173" s="88">
        <v>0</v>
      </c>
      <c r="Y173" s="88">
        <f>(E173+K173+Q173)</f>
        <v>11029720</v>
      </c>
      <c r="AB173" s="88">
        <v>4262058</v>
      </c>
      <c r="AD173" s="89">
        <f>IF($Y173,AB173/$Y173*100,0)</f>
        <v>38.641579296663927</v>
      </c>
      <c r="AF173" s="88">
        <v>1850682</v>
      </c>
      <c r="AH173" s="89">
        <f>IF($Y173,AF173/$Y173*100,0)</f>
        <v>16.779047881541871</v>
      </c>
      <c r="AJ173" s="88">
        <v>0</v>
      </c>
      <c r="AL173" s="89">
        <f>IF($Y173,AJ173/$Y173*100,0)</f>
        <v>0</v>
      </c>
      <c r="AN173" s="88">
        <v>3154078</v>
      </c>
      <c r="AP173" s="88">
        <v>512205.98387999996</v>
      </c>
      <c r="AR173" s="88">
        <v>1027276.71612</v>
      </c>
      <c r="AS173" s="33"/>
      <c r="AT173" s="22">
        <v>58</v>
      </c>
      <c r="AU173" s="33"/>
      <c r="AV173" s="114">
        <v>30985</v>
      </c>
      <c r="AW173" s="33"/>
      <c r="AX173" s="114">
        <f>IF(E173,AV173,0)</f>
        <v>30985</v>
      </c>
      <c r="AY173" s="33"/>
      <c r="AZ173" s="114">
        <f>IF(K173,AV173,0)</f>
        <v>30985</v>
      </c>
      <c r="BA173" s="33"/>
      <c r="BB173" s="114">
        <f>IF(Q173,AV173,0)</f>
        <v>30985</v>
      </c>
    </row>
    <row r="174" spans="1:54" ht="8.4" customHeight="1" x14ac:dyDescent="0.3">
      <c r="A174" s="22">
        <v>59</v>
      </c>
      <c r="B174" s="33"/>
      <c r="C174" s="22" t="s">
        <v>188</v>
      </c>
      <c r="D174" s="33"/>
      <c r="E174" s="88">
        <v>189112</v>
      </c>
      <c r="G174" s="84">
        <f>(E174/$AV174)</f>
        <v>17.367251354578016</v>
      </c>
      <c r="I174" s="84">
        <f>IF(G$219,G174/G$219*100,0)</f>
        <v>66.201393254829142</v>
      </c>
      <c r="K174" s="88">
        <v>1875922</v>
      </c>
      <c r="M174" s="84">
        <f>(K174/$AV174)</f>
        <v>172.27679309394802</v>
      </c>
      <c r="O174" s="84">
        <f>IF(M$219,M174/M$219*100,0)</f>
        <v>123.2964909211527</v>
      </c>
      <c r="Q174" s="88">
        <v>2326827</v>
      </c>
      <c r="S174" s="84">
        <f>(Q174/$AV174)</f>
        <v>213.68601340802644</v>
      </c>
      <c r="U174" s="84">
        <f>IF(S$219,S174/S$219*100,0)</f>
        <v>97.477651698178462</v>
      </c>
      <c r="W174" s="88">
        <v>84902</v>
      </c>
      <c r="Y174" s="88">
        <f>(E174+K174+Q174)</f>
        <v>4391861</v>
      </c>
      <c r="AB174" s="88">
        <v>1460984</v>
      </c>
      <c r="AD174" s="89">
        <f>IF($Y174,AB174/$Y174*100,0)</f>
        <v>33.265715832081206</v>
      </c>
      <c r="AF174" s="88">
        <v>900015</v>
      </c>
      <c r="AH174" s="89">
        <f>IF($Y174,AF174/$Y174*100,0)</f>
        <v>20.492793373925085</v>
      </c>
      <c r="AJ174" s="88">
        <v>0</v>
      </c>
      <c r="AL174" s="89">
        <f>IF($Y174,AJ174/$Y174*100,0)</f>
        <v>0</v>
      </c>
      <c r="AN174" s="88">
        <v>1080805</v>
      </c>
      <c r="AP174" s="88">
        <v>360456.46344000002</v>
      </c>
      <c r="AR174" s="88">
        <v>231730.90656</v>
      </c>
      <c r="AS174" s="33"/>
      <c r="AT174" s="22">
        <v>59</v>
      </c>
      <c r="AU174" s="33"/>
      <c r="AV174" s="114">
        <v>10889</v>
      </c>
      <c r="AW174" s="33"/>
      <c r="AX174" s="114">
        <f>IF(E174,AV174,0)</f>
        <v>10889</v>
      </c>
      <c r="AY174" s="33"/>
      <c r="AZ174" s="114">
        <f>IF(K174,AV174,0)</f>
        <v>10889</v>
      </c>
      <c r="BA174" s="33"/>
      <c r="BB174" s="114">
        <f>IF(Q174,AV174,0)</f>
        <v>10889</v>
      </c>
    </row>
    <row r="175" spans="1:54" ht="8.4" customHeight="1" x14ac:dyDescent="0.3">
      <c r="A175" s="22">
        <v>60</v>
      </c>
      <c r="B175" s="33"/>
      <c r="C175" s="22" t="s">
        <v>189</v>
      </c>
      <c r="D175" s="33"/>
      <c r="E175" s="88">
        <v>596435</v>
      </c>
      <c r="G175" s="84">
        <f>(E175/$AV175)</f>
        <v>5.9983607051984755</v>
      </c>
      <c r="I175" s="84">
        <f>IF(G$219,G175/G$219*100,0)</f>
        <v>22.864863749696514</v>
      </c>
      <c r="K175" s="88">
        <v>16482072</v>
      </c>
      <c r="M175" s="84">
        <f>(K175/$AV175)</f>
        <v>165.76058250279081</v>
      </c>
      <c r="O175" s="84">
        <f>IF(M$219,M175/M$219*100,0)</f>
        <v>118.63291502352844</v>
      </c>
      <c r="Q175" s="88">
        <v>8336720</v>
      </c>
      <c r="S175" s="84">
        <f>(Q175/$AV175)</f>
        <v>83.842587470960339</v>
      </c>
      <c r="U175" s="84">
        <f>IF(S$219,S175/S$219*100,0)</f>
        <v>38.246670470484567</v>
      </c>
      <c r="W175" s="88">
        <v>970447</v>
      </c>
      <c r="Y175" s="88">
        <f>(E175+K175+Q175)</f>
        <v>25415227</v>
      </c>
      <c r="AB175" s="88">
        <v>9837283</v>
      </c>
      <c r="AD175" s="89">
        <f>IF($Y175,AB175/$Y175*100,0)</f>
        <v>38.706256686198401</v>
      </c>
      <c r="AF175" s="88">
        <v>666853</v>
      </c>
      <c r="AH175" s="89">
        <f>IF($Y175,AF175/$Y175*100,0)</f>
        <v>2.6238325551843391</v>
      </c>
      <c r="AJ175" s="88">
        <v>357988</v>
      </c>
      <c r="AL175" s="89">
        <f>IF($Y175,AJ175/$Y175*100,0)</f>
        <v>1.4085571614213794</v>
      </c>
      <c r="AN175" s="88">
        <v>11961338</v>
      </c>
      <c r="AP175" s="88">
        <v>1466991.6570600001</v>
      </c>
      <c r="AR175" s="88">
        <v>1289851.45294</v>
      </c>
      <c r="AS175" s="33"/>
      <c r="AT175" s="22">
        <v>60</v>
      </c>
      <c r="AU175" s="33"/>
      <c r="AV175" s="114">
        <v>99433</v>
      </c>
      <c r="AW175" s="33"/>
      <c r="AX175" s="114">
        <f>IF(E175,AV175,0)</f>
        <v>99433</v>
      </c>
      <c r="AY175" s="33"/>
      <c r="AZ175" s="114">
        <f>IF(K175,AV175,0)</f>
        <v>99433</v>
      </c>
      <c r="BA175" s="33"/>
      <c r="BB175" s="114">
        <f>IF(Q175,AV175,0)</f>
        <v>99433</v>
      </c>
    </row>
    <row r="176" spans="1:54" ht="8.4" customHeight="1" x14ac:dyDescent="0.3">
      <c r="A176" s="53"/>
      <c r="B176" s="33"/>
      <c r="D176" s="33"/>
      <c r="AS176" s="33"/>
      <c r="AT176" s="41"/>
      <c r="AU176" s="33"/>
      <c r="AV176" s="39"/>
      <c r="AW176" s="33"/>
      <c r="AX176" s="33"/>
      <c r="AY176" s="33"/>
      <c r="AZ176" s="33"/>
      <c r="BA176" s="33"/>
      <c r="BB176" s="33"/>
    </row>
    <row r="177" spans="1:54" ht="8.4" customHeight="1" x14ac:dyDescent="0.3">
      <c r="A177" s="22">
        <v>61</v>
      </c>
      <c r="B177" s="33"/>
      <c r="C177" s="22" t="s">
        <v>190</v>
      </c>
      <c r="D177" s="33"/>
      <c r="E177" s="88">
        <v>248979</v>
      </c>
      <c r="G177" s="84">
        <f>(E177/$AV177)</f>
        <v>16.782084119708816</v>
      </c>
      <c r="I177" s="84">
        <f>IF(G$219,G177/G$219*100,0)</f>
        <v>63.970822311592045</v>
      </c>
      <c r="K177" s="88">
        <v>1830153</v>
      </c>
      <c r="M177" s="84">
        <f>(K177/$AV177)</f>
        <v>123.35892423833917</v>
      </c>
      <c r="O177" s="84">
        <f>IF(M$219,M177/M$219*100,0)</f>
        <v>88.286542889739081</v>
      </c>
      <c r="Q177" s="88">
        <v>3235743</v>
      </c>
      <c r="S177" s="84">
        <f>(Q177/$AV177)</f>
        <v>218.10076840118631</v>
      </c>
      <c r="U177" s="84">
        <f>IF(S$219,S177/S$219*100,0)</f>
        <v>99.491540874604411</v>
      </c>
      <c r="W177" s="88">
        <v>200907</v>
      </c>
      <c r="Y177" s="88">
        <f>(E177+K177+Q177)</f>
        <v>5314875</v>
      </c>
      <c r="AB177" s="88">
        <v>1920882</v>
      </c>
      <c r="AD177" s="89">
        <f>IF($Y177,AB177/$Y177*100,0)</f>
        <v>36.141621392789105</v>
      </c>
      <c r="AF177" s="88">
        <v>869556</v>
      </c>
      <c r="AH177" s="89">
        <f>IF($Y177,AF177/$Y177*100,0)</f>
        <v>16.360798701756863</v>
      </c>
      <c r="AJ177" s="88">
        <v>31008</v>
      </c>
      <c r="AL177" s="89">
        <f>IF($Y177,AJ177/$Y177*100,0)</f>
        <v>0.58341917730896775</v>
      </c>
      <c r="AN177" s="88">
        <v>1028666</v>
      </c>
      <c r="AP177" s="88">
        <v>359998.14713100001</v>
      </c>
      <c r="AR177" s="88">
        <v>343494.62286900001</v>
      </c>
      <c r="AS177" s="33"/>
      <c r="AT177" s="22">
        <v>61</v>
      </c>
      <c r="AU177" s="33"/>
      <c r="AV177" s="114">
        <v>14836</v>
      </c>
      <c r="AW177" s="33"/>
      <c r="AX177" s="114">
        <f>IF(E177,AV177,0)</f>
        <v>14836</v>
      </c>
      <c r="AY177" s="33"/>
      <c r="AZ177" s="114">
        <f>IF(K177,AV177,0)</f>
        <v>14836</v>
      </c>
      <c r="BA177" s="33"/>
      <c r="BB177" s="114">
        <f>IF(Q177,AV177,0)</f>
        <v>14836</v>
      </c>
    </row>
    <row r="178" spans="1:54" ht="8.4" customHeight="1" x14ac:dyDescent="0.3">
      <c r="A178" s="22">
        <v>62</v>
      </c>
      <c r="B178" s="33"/>
      <c r="C178" s="22" t="s">
        <v>191</v>
      </c>
      <c r="D178" s="33"/>
      <c r="E178" s="88">
        <v>226156</v>
      </c>
      <c r="G178" s="84">
        <f>(E178/$AV178)</f>
        <v>10.06838215653103</v>
      </c>
      <c r="I178" s="84">
        <f>IF(G$219,G178/G$219*100,0)</f>
        <v>38.379183497491958</v>
      </c>
      <c r="K178" s="88">
        <v>125574</v>
      </c>
      <c r="M178" s="84">
        <f>(K178/$AV178)</f>
        <v>5.5905084142106665</v>
      </c>
      <c r="O178" s="84">
        <f>IF(M$219,M178/M$219*100,0)</f>
        <v>4.001061649443761</v>
      </c>
      <c r="Q178" s="88">
        <v>2649115</v>
      </c>
      <c r="S178" s="84">
        <f>(Q178/$AV178)</f>
        <v>117.93762799394533</v>
      </c>
      <c r="U178" s="84">
        <f>IF(S$219,S178/S$219*100,0)</f>
        <v>53.799885356798569</v>
      </c>
      <c r="W178" s="88">
        <v>389818</v>
      </c>
      <c r="Y178" s="88">
        <f>(E178+K178+Q178)</f>
        <v>3000845</v>
      </c>
      <c r="AB178" s="88">
        <v>677050</v>
      </c>
      <c r="AD178" s="89">
        <f>IF($Y178,AB178/$Y178*100,0)</f>
        <v>22.561978376090735</v>
      </c>
      <c r="AF178" s="88">
        <v>814103</v>
      </c>
      <c r="AH178" s="89">
        <f>IF($Y178,AF178/$Y178*100,0)</f>
        <v>27.129125296374855</v>
      </c>
      <c r="AJ178" s="88">
        <v>0</v>
      </c>
      <c r="AL178" s="89">
        <f>IF($Y178,AJ178/$Y178*100,0)</f>
        <v>0</v>
      </c>
      <c r="AN178" s="88">
        <v>0</v>
      </c>
      <c r="AP178" s="88">
        <v>443071.75300000008</v>
      </c>
      <c r="AR178" s="88">
        <v>90304.237000000008</v>
      </c>
      <c r="AS178" s="33"/>
      <c r="AT178" s="22">
        <v>62</v>
      </c>
      <c r="AU178" s="33"/>
      <c r="AV178" s="114">
        <v>22462</v>
      </c>
      <c r="AW178" s="33"/>
      <c r="AX178" s="114">
        <f>IF(E178,AV178,0)</f>
        <v>22462</v>
      </c>
      <c r="AY178" s="33"/>
      <c r="AZ178" s="114">
        <f>IF(K178,AV178,0)</f>
        <v>22462</v>
      </c>
      <c r="BA178" s="33"/>
      <c r="BB178" s="114">
        <f>IF(Q178,AV178,0)</f>
        <v>22462</v>
      </c>
    </row>
    <row r="179" spans="1:54" ht="8.4" customHeight="1" x14ac:dyDescent="0.3">
      <c r="A179" s="22">
        <v>63</v>
      </c>
      <c r="B179" s="33"/>
      <c r="C179" s="22" t="s">
        <v>192</v>
      </c>
      <c r="D179" s="33"/>
      <c r="E179" s="88">
        <v>404300</v>
      </c>
      <c r="G179" s="84">
        <f>(E179/$AV179)</f>
        <v>34.083628393188334</v>
      </c>
      <c r="I179" s="84">
        <f>IF(G$219,G179/G$219*100,0)</f>
        <v>129.92174989245709</v>
      </c>
      <c r="K179" s="88">
        <v>2859723</v>
      </c>
      <c r="M179" s="84">
        <f>(K179/$AV179)</f>
        <v>241.08270106221548</v>
      </c>
      <c r="O179" s="84">
        <f>IF(M$219,M179/M$219*100,0)</f>
        <v>172.54007651834232</v>
      </c>
      <c r="Q179" s="88">
        <v>2449835</v>
      </c>
      <c r="S179" s="84">
        <f>(Q179/$AV179)</f>
        <v>206.52798853481707</v>
      </c>
      <c r="U179" s="84">
        <f>IF(S$219,S179/S$219*100,0)</f>
        <v>94.212358643619609</v>
      </c>
      <c r="W179" s="88">
        <v>26604</v>
      </c>
      <c r="Y179" s="88">
        <f>(E179+K179+Q179)</f>
        <v>5713858</v>
      </c>
      <c r="AB179" s="88">
        <v>1343899</v>
      </c>
      <c r="AD179" s="89">
        <f>IF($Y179,AB179/$Y179*100,0)</f>
        <v>23.519992971473915</v>
      </c>
      <c r="AF179" s="88">
        <v>1635767</v>
      </c>
      <c r="AH179" s="89">
        <f>IF($Y179,AF179/$Y179*100,0)</f>
        <v>28.628065310688505</v>
      </c>
      <c r="AJ179" s="88">
        <v>0</v>
      </c>
      <c r="AL179" s="89">
        <f>IF($Y179,AJ179/$Y179*100,0)</f>
        <v>0</v>
      </c>
      <c r="AN179" s="88">
        <v>1805565</v>
      </c>
      <c r="AP179" s="88">
        <v>1003132.55249</v>
      </c>
      <c r="AR179" s="88">
        <v>547590.05750999996</v>
      </c>
      <c r="AS179" s="33"/>
      <c r="AT179" s="22">
        <v>63</v>
      </c>
      <c r="AU179" s="33"/>
      <c r="AV179" s="114">
        <v>11862</v>
      </c>
      <c r="AW179" s="33"/>
      <c r="AX179" s="114">
        <f>IF(E179,AV179,0)</f>
        <v>11862</v>
      </c>
      <c r="AY179" s="33"/>
      <c r="AZ179" s="114">
        <f>IF(K179,AV179,0)</f>
        <v>11862</v>
      </c>
      <c r="BA179" s="33"/>
      <c r="BB179" s="114">
        <f>IF(Q179,AV179,0)</f>
        <v>11862</v>
      </c>
    </row>
    <row r="180" spans="1:54" ht="8.4" customHeight="1" x14ac:dyDescent="0.3">
      <c r="A180" s="22">
        <v>64</v>
      </c>
      <c r="B180" s="33"/>
      <c r="C180" s="22" t="s">
        <v>193</v>
      </c>
      <c r="D180" s="33"/>
      <c r="E180" s="88">
        <v>177160</v>
      </c>
      <c r="G180" s="84">
        <f>(E180/$AV180)</f>
        <v>14.671635610766046</v>
      </c>
      <c r="I180" s="84">
        <f>IF(G$219,G180/G$219*100,0)</f>
        <v>55.926104766362336</v>
      </c>
      <c r="K180" s="88">
        <v>2092644</v>
      </c>
      <c r="M180" s="84">
        <f>(K180/$AV180)</f>
        <v>173.303850931677</v>
      </c>
      <c r="O180" s="84">
        <f>IF(M$219,M180/M$219*100,0)</f>
        <v>124.0315442332723</v>
      </c>
      <c r="Q180" s="88">
        <v>2324698</v>
      </c>
      <c r="S180" s="84">
        <f>(Q180/$AV180)</f>
        <v>192.52157349896481</v>
      </c>
      <c r="U180" s="84">
        <f>IF(S$219,S180/S$219*100,0)</f>
        <v>87.823019329221353</v>
      </c>
      <c r="W180" s="88">
        <v>84713</v>
      </c>
      <c r="Y180" s="88">
        <f>(E180+K180+Q180)</f>
        <v>4594502</v>
      </c>
      <c r="AB180" s="88">
        <v>1193334</v>
      </c>
      <c r="AD180" s="89">
        <f>IF($Y180,AB180/$Y180*100,0)</f>
        <v>25.973086963505509</v>
      </c>
      <c r="AF180" s="88">
        <v>938109</v>
      </c>
      <c r="AH180" s="89">
        <f>IF($Y180,AF180/$Y180*100,0)</f>
        <v>20.418077954912199</v>
      </c>
      <c r="AJ180" s="88">
        <v>0</v>
      </c>
      <c r="AL180" s="89">
        <f>IF($Y180,AJ180/$Y180*100,0)</f>
        <v>0</v>
      </c>
      <c r="AN180" s="88">
        <v>1209795</v>
      </c>
      <c r="AP180" s="88">
        <v>409151.11902000004</v>
      </c>
      <c r="AR180" s="88">
        <v>342106.32098000002</v>
      </c>
      <c r="AS180" s="33"/>
      <c r="AT180" s="22">
        <v>64</v>
      </c>
      <c r="AU180" s="33"/>
      <c r="AV180" s="114">
        <v>12075</v>
      </c>
      <c r="AW180" s="33"/>
      <c r="AX180" s="114">
        <f>IF(E180,AV180,0)</f>
        <v>12075</v>
      </c>
      <c r="AY180" s="33"/>
      <c r="AZ180" s="114">
        <f>IF(K180,AV180,0)</f>
        <v>12075</v>
      </c>
      <c r="BA180" s="33"/>
      <c r="BB180" s="114">
        <f>IF(Q180,AV180,0)</f>
        <v>12075</v>
      </c>
    </row>
    <row r="181" spans="1:54" ht="8.4" customHeight="1" x14ac:dyDescent="0.3">
      <c r="A181" s="22">
        <v>65</v>
      </c>
      <c r="B181" s="33"/>
      <c r="C181" s="22" t="s">
        <v>194</v>
      </c>
      <c r="D181" s="33"/>
      <c r="E181" s="88">
        <v>99216</v>
      </c>
      <c r="G181" s="84">
        <f>(E181/$AV181)</f>
        <v>6.3360367839581073</v>
      </c>
      <c r="I181" s="84">
        <f>IF(G$219,G181/G$219*100,0)</f>
        <v>24.152035013952002</v>
      </c>
      <c r="K181" s="88">
        <v>1840019</v>
      </c>
      <c r="M181" s="84">
        <f>(K181/$AV181)</f>
        <v>117.50552397981991</v>
      </c>
      <c r="O181" s="84">
        <f>IF(M$219,M181/M$219*100,0)</f>
        <v>84.097332614395583</v>
      </c>
      <c r="Q181" s="88">
        <v>2533102</v>
      </c>
      <c r="S181" s="84">
        <f>(Q181/$AV181)</f>
        <v>161.76652404368096</v>
      </c>
      <c r="U181" s="84">
        <f>IF(S$219,S181/S$219*100,0)</f>
        <v>73.793416029739305</v>
      </c>
      <c r="W181" s="88">
        <v>27969</v>
      </c>
      <c r="Y181" s="88">
        <f>(E181+K181+Q181)</f>
        <v>4472337</v>
      </c>
      <c r="AB181" s="88">
        <v>1298128</v>
      </c>
      <c r="AD181" s="89">
        <f>IF($Y181,AB181/$Y181*100,0)</f>
        <v>29.025719662896606</v>
      </c>
      <c r="AF181" s="88">
        <v>1012600</v>
      </c>
      <c r="AH181" s="89">
        <f>IF($Y181,AF181/$Y181*100,0)</f>
        <v>22.641406495082997</v>
      </c>
      <c r="AJ181" s="88">
        <v>0</v>
      </c>
      <c r="AL181" s="89">
        <f>IF($Y181,AJ181/$Y181*100,0)</f>
        <v>0</v>
      </c>
      <c r="AN181" s="88">
        <v>1387130</v>
      </c>
      <c r="AP181" s="88">
        <v>384565.51040000003</v>
      </c>
      <c r="AR181" s="88">
        <v>531776.57959999994</v>
      </c>
      <c r="AS181" s="33"/>
      <c r="AT181" s="22">
        <v>65</v>
      </c>
      <c r="AU181" s="33"/>
      <c r="AV181" s="114">
        <v>15659</v>
      </c>
      <c r="AW181" s="33"/>
      <c r="AX181" s="114">
        <f>IF(E181,AV181,0)</f>
        <v>15659</v>
      </c>
      <c r="AY181" s="33"/>
      <c r="AZ181" s="114">
        <f>IF(K181,AV181,0)</f>
        <v>15659</v>
      </c>
      <c r="BA181" s="33"/>
      <c r="BB181" s="114">
        <f>IF(Q181,AV181,0)</f>
        <v>15659</v>
      </c>
    </row>
    <row r="182" spans="1:54" ht="8.4" customHeight="1" x14ac:dyDescent="0.3">
      <c r="A182" s="53"/>
      <c r="B182" s="33"/>
      <c r="D182" s="33"/>
      <c r="AS182" s="33"/>
      <c r="AT182" s="41"/>
      <c r="AU182" s="33"/>
      <c r="AV182" s="39"/>
      <c r="AW182" s="33"/>
      <c r="AX182" s="33"/>
      <c r="AY182" s="33"/>
      <c r="AZ182" s="33"/>
      <c r="BA182" s="33"/>
      <c r="BB182" s="33"/>
    </row>
    <row r="183" spans="1:54" ht="8.4" customHeight="1" x14ac:dyDescent="0.3">
      <c r="A183" s="22">
        <v>66</v>
      </c>
      <c r="B183" s="33"/>
      <c r="C183" s="22" t="s">
        <v>195</v>
      </c>
      <c r="D183" s="33"/>
      <c r="E183" s="88">
        <v>370114</v>
      </c>
      <c r="G183" s="84">
        <f>(E183/$AV183)</f>
        <v>10.401719970771738</v>
      </c>
      <c r="I183" s="84">
        <f>IF(G$219,G183/G$219*100,0)</f>
        <v>39.649817939103663</v>
      </c>
      <c r="K183" s="88">
        <v>4112036</v>
      </c>
      <c r="M183" s="84">
        <f>(K183/$AV183)</f>
        <v>115.56506098589175</v>
      </c>
      <c r="O183" s="84">
        <f>IF(M$219,M183/M$219*100,0)</f>
        <v>82.708565888379127</v>
      </c>
      <c r="Q183" s="88">
        <v>7546521</v>
      </c>
      <c r="S183" s="84">
        <f>(Q183/$AV183)</f>
        <v>212.08816255410039</v>
      </c>
      <c r="U183" s="84">
        <f>IF(S$219,S183/S$219*100,0)</f>
        <v>96.748756313213661</v>
      </c>
      <c r="W183" s="88">
        <v>176619</v>
      </c>
      <c r="Y183" s="88">
        <f>(E183+K183+Q183)</f>
        <v>12028671</v>
      </c>
      <c r="AB183" s="88">
        <v>4120899</v>
      </c>
      <c r="AD183" s="89">
        <f>IF($Y183,AB183/$Y183*100,0)</f>
        <v>34.258971751742152</v>
      </c>
      <c r="AF183" s="88">
        <v>2264044</v>
      </c>
      <c r="AH183" s="89">
        <f>IF($Y183,AF183/$Y183*100,0)</f>
        <v>18.82206271997962</v>
      </c>
      <c r="AJ183" s="88">
        <v>0</v>
      </c>
      <c r="AL183" s="89">
        <f>IF($Y183,AJ183/$Y183*100,0)</f>
        <v>0</v>
      </c>
      <c r="AN183" s="88">
        <v>2062059</v>
      </c>
      <c r="AP183" s="88">
        <v>418154.42643000005</v>
      </c>
      <c r="AR183" s="88">
        <v>366406.46356999996</v>
      </c>
      <c r="AS183" s="33"/>
      <c r="AT183" s="22">
        <v>66</v>
      </c>
      <c r="AU183" s="33"/>
      <c r="AV183" s="114">
        <v>35582</v>
      </c>
      <c r="AW183" s="33"/>
      <c r="AX183" s="114">
        <f>IF(E183,AV183,0)</f>
        <v>35582</v>
      </c>
      <c r="AY183" s="33"/>
      <c r="AZ183" s="114">
        <f>IF(K183,AV183,0)</f>
        <v>35582</v>
      </c>
      <c r="BA183" s="33"/>
      <c r="BB183" s="114">
        <f>IF(Q183,AV183,0)</f>
        <v>35582</v>
      </c>
    </row>
    <row r="184" spans="1:54" ht="8.4" customHeight="1" x14ac:dyDescent="0.3">
      <c r="A184" s="22">
        <v>67</v>
      </c>
      <c r="B184" s="33"/>
      <c r="C184" s="22" t="s">
        <v>196</v>
      </c>
      <c r="D184" s="33"/>
      <c r="E184" s="88">
        <v>276028</v>
      </c>
      <c r="G184" s="84">
        <f>(E184/$AV184)</f>
        <v>11.581756388201233</v>
      </c>
      <c r="I184" s="84">
        <f>IF(G$219,G184/G$219*100,0)</f>
        <v>44.147942215094936</v>
      </c>
      <c r="K184" s="88">
        <v>1314469</v>
      </c>
      <c r="M184" s="84">
        <f>(K184/$AV184)</f>
        <v>55.153316829606005</v>
      </c>
      <c r="O184" s="84">
        <f>IF(M$219,M184/M$219*100,0)</f>
        <v>39.472585399500694</v>
      </c>
      <c r="Q184" s="88">
        <v>3378808</v>
      </c>
      <c r="S184" s="84">
        <f>(Q184/$AV184)</f>
        <v>141.77015063147735</v>
      </c>
      <c r="U184" s="84">
        <f>IF(S$219,S184/S$219*100,0)</f>
        <v>64.67162330398159</v>
      </c>
      <c r="W184" s="88">
        <v>233380</v>
      </c>
      <c r="Y184" s="88">
        <f>(E184+K184+Q184)</f>
        <v>4969305</v>
      </c>
      <c r="AB184" s="88">
        <v>1734095</v>
      </c>
      <c r="AD184" s="89">
        <f>IF($Y184,AB184/$Y184*100,0)</f>
        <v>34.896127325652174</v>
      </c>
      <c r="AF184" s="88">
        <v>1411847</v>
      </c>
      <c r="AH184" s="89">
        <f>IF($Y184,AF184/$Y184*100,0)</f>
        <v>28.411357322603465</v>
      </c>
      <c r="AJ184" s="88">
        <v>20343</v>
      </c>
      <c r="AL184" s="89">
        <f>IF($Y184,AJ184/$Y184*100,0)</f>
        <v>0.40937314171700068</v>
      </c>
      <c r="AN184" s="88">
        <v>503400</v>
      </c>
      <c r="AP184" s="88">
        <v>501330.63709999999</v>
      </c>
      <c r="AR184" s="88">
        <v>420735.23289999994</v>
      </c>
      <c r="AS184" s="33"/>
      <c r="AT184" s="22">
        <v>67</v>
      </c>
      <c r="AU184" s="33"/>
      <c r="AV184" s="114">
        <v>23833</v>
      </c>
      <c r="AW184" s="33"/>
      <c r="AX184" s="114">
        <f>IF(E184,AV184,0)</f>
        <v>23833</v>
      </c>
      <c r="AY184" s="33"/>
      <c r="AZ184" s="114">
        <f>IF(K184,AV184,0)</f>
        <v>23833</v>
      </c>
      <c r="BA184" s="33"/>
      <c r="BB184" s="114">
        <f>IF(Q184,AV184,0)</f>
        <v>23833</v>
      </c>
    </row>
    <row r="185" spans="1:54" ht="8.4" customHeight="1" x14ac:dyDescent="0.3">
      <c r="A185" s="22">
        <v>68</v>
      </c>
      <c r="B185" s="33"/>
      <c r="C185" s="22" t="s">
        <v>197</v>
      </c>
      <c r="D185" s="33"/>
      <c r="E185" s="88">
        <v>149708</v>
      </c>
      <c r="G185" s="84">
        <f>(E185/$AV185)</f>
        <v>8.415289488476672</v>
      </c>
      <c r="I185" s="84">
        <f>IF(G$219,G185/G$219*100,0)</f>
        <v>32.077838767101234</v>
      </c>
      <c r="K185" s="88">
        <v>4429632</v>
      </c>
      <c r="M185" s="84">
        <f>(K185/$AV185)</f>
        <v>248.99561551433391</v>
      </c>
      <c r="O185" s="84">
        <f>IF(M$219,M185/M$219*100,0)</f>
        <v>178.20325707437595</v>
      </c>
      <c r="Q185" s="88">
        <v>2661867</v>
      </c>
      <c r="S185" s="84">
        <f>(Q185/$AV185)</f>
        <v>149.62715008431704</v>
      </c>
      <c r="U185" s="84">
        <f>IF(S$219,S185/S$219*100,0)</f>
        <v>68.255769237736558</v>
      </c>
      <c r="W185" s="88">
        <v>87279</v>
      </c>
      <c r="Y185" s="88">
        <f>(E185+K185+Q185)</f>
        <v>7241207</v>
      </c>
      <c r="AB185" s="88">
        <v>2222460</v>
      </c>
      <c r="AD185" s="89">
        <f>IF($Y185,AB185/$Y185*100,0)</f>
        <v>30.691844605464251</v>
      </c>
      <c r="AF185" s="88">
        <v>1412224</v>
      </c>
      <c r="AH185" s="89">
        <f>IF($Y185,AF185/$Y185*100,0)</f>
        <v>19.502605021510917</v>
      </c>
      <c r="AJ185" s="88">
        <v>37070</v>
      </c>
      <c r="AL185" s="89">
        <f>IF($Y185,AJ185/$Y185*100,0)</f>
        <v>0.51193122914453348</v>
      </c>
      <c r="AN185" s="88">
        <v>2698758</v>
      </c>
      <c r="AP185" s="88">
        <v>401963.96520000004</v>
      </c>
      <c r="AR185" s="88">
        <v>571642.37479999999</v>
      </c>
      <c r="AS185" s="33"/>
      <c r="AT185" s="22">
        <v>68</v>
      </c>
      <c r="AU185" s="33"/>
      <c r="AV185" s="114">
        <v>17790</v>
      </c>
      <c r="AW185" s="33"/>
      <c r="AX185" s="114">
        <f>IF(E185,AV185,0)</f>
        <v>17790</v>
      </c>
      <c r="AY185" s="33"/>
      <c r="AZ185" s="114">
        <f>IF(K185,AV185,0)</f>
        <v>17790</v>
      </c>
      <c r="BA185" s="33"/>
      <c r="BB185" s="114">
        <f>IF(Q185,AV185,0)</f>
        <v>17790</v>
      </c>
    </row>
    <row r="186" spans="1:54" ht="8.4" customHeight="1" x14ac:dyDescent="0.3">
      <c r="A186" s="22">
        <v>69</v>
      </c>
      <c r="B186" s="33"/>
      <c r="C186" s="22" t="s">
        <v>198</v>
      </c>
      <c r="D186" s="33"/>
      <c r="E186" s="88">
        <v>398822</v>
      </c>
      <c r="G186" s="84">
        <f>(E186/$AV186)</f>
        <v>6.4701817001946784</v>
      </c>
      <c r="I186" s="84">
        <f>IF(G$219,G186/G$219*100,0)</f>
        <v>24.663375592354608</v>
      </c>
      <c r="K186" s="88">
        <v>9597708</v>
      </c>
      <c r="M186" s="84">
        <f>(K186/$AV186)</f>
        <v>155.7058403634004</v>
      </c>
      <c r="O186" s="84">
        <f>IF(M$219,M186/M$219*100,0)</f>
        <v>111.43685337970723</v>
      </c>
      <c r="Q186" s="88">
        <v>13105160</v>
      </c>
      <c r="S186" s="84">
        <f>(Q186/$AV186)</f>
        <v>212.6080467229072</v>
      </c>
      <c r="U186" s="84">
        <f>IF(S$219,S186/S$219*100,0)</f>
        <v>96.985913098171693</v>
      </c>
      <c r="W186" s="88">
        <v>258468</v>
      </c>
      <c r="Y186" s="88">
        <f>(E186+K186+Q186)</f>
        <v>23101690</v>
      </c>
      <c r="AB186" s="88">
        <v>8727715</v>
      </c>
      <c r="AD186" s="89">
        <f>IF($Y186,AB186/$Y186*100,0)</f>
        <v>37.779552058745487</v>
      </c>
      <c r="AF186" s="88">
        <v>5760807</v>
      </c>
      <c r="AH186" s="89">
        <f>IF($Y186,AF186/$Y186*100,0)</f>
        <v>24.93673406577614</v>
      </c>
      <c r="AJ186" s="88">
        <v>39459</v>
      </c>
      <c r="AL186" s="89">
        <f>IF($Y186,AJ186/$Y186*100,0)</f>
        <v>0.17080568564464332</v>
      </c>
      <c r="AN186" s="88">
        <v>5378643</v>
      </c>
      <c r="AP186" s="88">
        <v>1032943.607478</v>
      </c>
      <c r="AR186" s="88">
        <v>1403597.7825219999</v>
      </c>
      <c r="AS186" s="33"/>
      <c r="AT186" s="22">
        <v>69</v>
      </c>
      <c r="AU186" s="33"/>
      <c r="AV186" s="114">
        <v>61640</v>
      </c>
      <c r="AW186" s="33"/>
      <c r="AX186" s="114">
        <f>IF(E186,AV186,0)</f>
        <v>61640</v>
      </c>
      <c r="AY186" s="33"/>
      <c r="AZ186" s="114">
        <f>IF(K186,AV186,0)</f>
        <v>61640</v>
      </c>
      <c r="BA186" s="33"/>
      <c r="BB186" s="114">
        <f>IF(Q186,AV186,0)</f>
        <v>61640</v>
      </c>
    </row>
    <row r="187" spans="1:54" ht="8.4" customHeight="1" x14ac:dyDescent="0.3">
      <c r="A187" s="22">
        <v>70</v>
      </c>
      <c r="B187" s="33"/>
      <c r="C187" s="22" t="s">
        <v>199</v>
      </c>
      <c r="D187" s="33"/>
      <c r="E187" s="88">
        <v>214124</v>
      </c>
      <c r="G187" s="84">
        <f>(E187/$AV187)</f>
        <v>7.2525403061915732</v>
      </c>
      <c r="I187" s="84">
        <f>IF(G$219,G187/G$219*100,0)</f>
        <v>27.645610874407321</v>
      </c>
      <c r="K187" s="88">
        <v>2491961</v>
      </c>
      <c r="M187" s="84">
        <f>(K187/$AV187)</f>
        <v>84.404586099444515</v>
      </c>
      <c r="O187" s="84">
        <f>IF(M$219,M187/M$219*100,0)</f>
        <v>60.407377551070716</v>
      </c>
      <c r="Q187" s="88">
        <v>3800475</v>
      </c>
      <c r="S187" s="84">
        <f>(Q187/$AV187)</f>
        <v>128.72493564557649</v>
      </c>
      <c r="U187" s="84">
        <f>IF(S$219,S187/S$219*100,0)</f>
        <v>58.720756878787014</v>
      </c>
      <c r="W187" s="88">
        <v>390428</v>
      </c>
      <c r="Y187" s="88">
        <f>(E187+K187+Q187)</f>
        <v>6506560</v>
      </c>
      <c r="AB187" s="88">
        <v>2404472</v>
      </c>
      <c r="AD187" s="89">
        <f>IF($Y187,AB187/$Y187*100,0)</f>
        <v>36.954581222642993</v>
      </c>
      <c r="AF187" s="88">
        <v>1295211</v>
      </c>
      <c r="AH187" s="89">
        <f>IF($Y187,AF187/$Y187*100,0)</f>
        <v>19.906233093985147</v>
      </c>
      <c r="AJ187" s="88">
        <v>0</v>
      </c>
      <c r="AL187" s="89">
        <f>IF($Y187,AJ187/$Y187*100,0)</f>
        <v>0</v>
      </c>
      <c r="AN187" s="88">
        <v>803067</v>
      </c>
      <c r="AP187" s="88">
        <v>405305.4829</v>
      </c>
      <c r="AR187" s="88">
        <v>105704.63710000001</v>
      </c>
      <c r="AS187" s="33"/>
      <c r="AT187" s="22">
        <v>70</v>
      </c>
      <c r="AU187" s="33"/>
      <c r="AV187" s="114">
        <v>29524</v>
      </c>
      <c r="AW187" s="33"/>
      <c r="AX187" s="114">
        <f>IF(E187,AV187,0)</f>
        <v>29524</v>
      </c>
      <c r="AY187" s="33"/>
      <c r="AZ187" s="114">
        <f>IF(K187,AV187,0)</f>
        <v>29524</v>
      </c>
      <c r="BA187" s="33"/>
      <c r="BB187" s="114">
        <f>IF(Q187,AV187,0)</f>
        <v>29524</v>
      </c>
    </row>
    <row r="188" spans="1:54" ht="8.4" customHeight="1" x14ac:dyDescent="0.3">
      <c r="A188" s="53"/>
      <c r="B188" s="33"/>
      <c r="D188" s="33"/>
      <c r="Y188" s="149"/>
      <c r="AS188" s="33"/>
      <c r="AT188" s="41"/>
      <c r="AU188" s="33"/>
      <c r="AV188" s="39"/>
      <c r="AW188" s="33"/>
      <c r="AX188" s="33"/>
      <c r="AY188" s="33"/>
      <c r="AZ188" s="33"/>
      <c r="BA188" s="33"/>
      <c r="BB188" s="33"/>
    </row>
    <row r="189" spans="1:54" ht="8.4" customHeight="1" x14ac:dyDescent="0.3">
      <c r="A189" s="22">
        <v>71</v>
      </c>
      <c r="B189" s="33"/>
      <c r="C189" s="22" t="s">
        <v>200</v>
      </c>
      <c r="D189" s="33"/>
      <c r="E189" s="88">
        <v>163966</v>
      </c>
      <c r="G189" s="84">
        <f>(E189/$AV189)</f>
        <v>7.0526044130930359</v>
      </c>
      <c r="I189" s="84">
        <f>IF(G$219,G189/G$219*100,0)</f>
        <v>26.883484823799854</v>
      </c>
      <c r="K189" s="88">
        <v>2606438</v>
      </c>
      <c r="M189" s="84">
        <f>(K189/$AV189)</f>
        <v>112.1096821368661</v>
      </c>
      <c r="O189" s="84">
        <f>IF(M$219,M189/M$219*100,0)</f>
        <v>80.23559155889005</v>
      </c>
      <c r="Q189" s="88">
        <v>3818249</v>
      </c>
      <c r="S189" s="84">
        <f>(Q189/$AV189)</f>
        <v>164.23282721837498</v>
      </c>
      <c r="U189" s="84">
        <f>IF(S$219,S189/S$219*100,0)</f>
        <v>74.918475353981933</v>
      </c>
      <c r="W189" s="88">
        <v>22238</v>
      </c>
      <c r="Y189" s="88">
        <f>(E189+K189+Q189)</f>
        <v>6588653</v>
      </c>
      <c r="AB189" s="88">
        <v>1809115</v>
      </c>
      <c r="AD189" s="89">
        <f>IF($Y189,AB189/$Y189*100,0)</f>
        <v>27.458040361208884</v>
      </c>
      <c r="AF189" s="88">
        <v>1740137</v>
      </c>
      <c r="AH189" s="89">
        <f>IF($Y189,AF189/$Y189*100,0)</f>
        <v>26.411119237877607</v>
      </c>
      <c r="AJ189" s="88">
        <v>0</v>
      </c>
      <c r="AL189" s="89">
        <f>IF($Y189,AJ189/$Y189*100,0)</f>
        <v>0</v>
      </c>
      <c r="AN189" s="88">
        <v>1981444</v>
      </c>
      <c r="AP189" s="88">
        <v>482227.95080000005</v>
      </c>
      <c r="AR189" s="88">
        <v>536418.12920000008</v>
      </c>
      <c r="AS189" s="33"/>
      <c r="AT189" s="22">
        <v>71</v>
      </c>
      <c r="AU189" s="33"/>
      <c r="AV189" s="114">
        <v>23249</v>
      </c>
      <c r="AW189" s="33"/>
      <c r="AX189" s="114">
        <f>IF(E189,AV189,0)</f>
        <v>23249</v>
      </c>
      <c r="AY189" s="33"/>
      <c r="AZ189" s="114">
        <f>IF(K189,AV189,0)</f>
        <v>23249</v>
      </c>
      <c r="BA189" s="33"/>
      <c r="BB189" s="114">
        <f>IF(Q189,AV189,0)</f>
        <v>23249</v>
      </c>
    </row>
    <row r="190" spans="1:54" ht="8.4" customHeight="1" x14ac:dyDescent="0.3">
      <c r="A190" s="22">
        <v>72</v>
      </c>
      <c r="B190" s="33"/>
      <c r="C190" s="22" t="s">
        <v>201</v>
      </c>
      <c r="D190" s="33"/>
      <c r="E190" s="88">
        <v>211377</v>
      </c>
      <c r="G190" s="84">
        <f>(E190/$AV190)</f>
        <v>5.6803450499838766</v>
      </c>
      <c r="I190" s="84">
        <f>IF(G$219,G190/G$219*100,0)</f>
        <v>21.652635111887101</v>
      </c>
      <c r="K190" s="88">
        <v>1999871</v>
      </c>
      <c r="M190" s="84">
        <f>(K190/$AV190)</f>
        <v>53.74263678383317</v>
      </c>
      <c r="O190" s="84">
        <f>IF(M$219,M190/M$219*100,0)</f>
        <v>38.462978148677124</v>
      </c>
      <c r="Q190" s="88">
        <v>4978906</v>
      </c>
      <c r="S190" s="84">
        <f>(Q190/$AV190)</f>
        <v>133.79839836611845</v>
      </c>
      <c r="U190" s="84">
        <f>IF(S$219,S190/S$219*100,0)</f>
        <v>61.035130309641183</v>
      </c>
      <c r="W190" s="88">
        <v>152117</v>
      </c>
      <c r="Y190" s="88">
        <f>(E190+K190+Q190)</f>
        <v>7190154</v>
      </c>
      <c r="AB190" s="88">
        <v>2927723</v>
      </c>
      <c r="AD190" s="89">
        <f>IF($Y190,AB190/$Y190*100,0)</f>
        <v>40.718501995923873</v>
      </c>
      <c r="AF190" s="88">
        <v>1523135</v>
      </c>
      <c r="AH190" s="89">
        <f>IF($Y190,AF190/$Y190*100,0)</f>
        <v>21.183621380014948</v>
      </c>
      <c r="AJ190" s="88">
        <v>0</v>
      </c>
      <c r="AL190" s="89">
        <f>IF($Y190,AJ190/$Y190*100,0)</f>
        <v>0</v>
      </c>
      <c r="AN190" s="88">
        <v>697356</v>
      </c>
      <c r="AP190" s="88">
        <v>515797.06400000001</v>
      </c>
      <c r="AR190" s="88">
        <v>268912.60600000003</v>
      </c>
      <c r="AS190" s="33"/>
      <c r="AT190" s="22">
        <v>72</v>
      </c>
      <c r="AU190" s="33"/>
      <c r="AV190" s="114">
        <v>37212</v>
      </c>
      <c r="AW190" s="33"/>
      <c r="AX190" s="114">
        <f>IF(E190,AV190,0)</f>
        <v>37212</v>
      </c>
      <c r="AY190" s="33"/>
      <c r="AZ190" s="114">
        <f>IF(K190,AV190,0)</f>
        <v>37212</v>
      </c>
      <c r="BA190" s="33"/>
      <c r="BB190" s="114">
        <f>IF(Q190,AV190,0)</f>
        <v>37212</v>
      </c>
    </row>
    <row r="191" spans="1:54" ht="8.4" customHeight="1" x14ac:dyDescent="0.3">
      <c r="A191" s="22">
        <v>73</v>
      </c>
      <c r="B191" s="33"/>
      <c r="C191" s="22" t="s">
        <v>202</v>
      </c>
      <c r="D191" s="33"/>
      <c r="E191" s="88">
        <v>3179000</v>
      </c>
      <c r="G191" s="84">
        <f>(E191/$AV191)</f>
        <v>6.8654086203098617</v>
      </c>
      <c r="I191" s="84">
        <f>IF(G$219,G191/G$219*100,0)</f>
        <v>26.169922151119255</v>
      </c>
      <c r="K191" s="88">
        <v>39649000</v>
      </c>
      <c r="M191" s="84">
        <f>(K191/$AV191)</f>
        <v>85.626482034182345</v>
      </c>
      <c r="O191" s="84">
        <f>IF(M$219,M191/M$219*100,0)</f>
        <v>61.281874216108122</v>
      </c>
      <c r="Q191" s="88">
        <v>73752000</v>
      </c>
      <c r="S191" s="84">
        <f>(Q191/$AV191)</f>
        <v>159.27575230106729</v>
      </c>
      <c r="U191" s="84">
        <f>IF(S$219,S191/S$219*100,0)</f>
        <v>72.657194821276065</v>
      </c>
      <c r="W191" s="88">
        <v>19133000</v>
      </c>
      <c r="Y191" s="88">
        <f>(E191+K191+Q191)</f>
        <v>116580000</v>
      </c>
      <c r="AB191" s="88">
        <v>33065000</v>
      </c>
      <c r="AD191" s="89">
        <f>IF($Y191,AB191/$Y191*100,0)</f>
        <v>28.36249785554984</v>
      </c>
      <c r="AF191" s="88">
        <v>17481000</v>
      </c>
      <c r="AH191" s="89">
        <f>IF($Y191,AF191/$Y191*100,0)</f>
        <v>14.994853319608852</v>
      </c>
      <c r="AJ191" s="88">
        <v>1288000</v>
      </c>
      <c r="AL191" s="89">
        <f>IF($Y191,AJ191/$Y191*100,0)</f>
        <v>1.104820723966375</v>
      </c>
      <c r="AN191" s="88">
        <v>1187000</v>
      </c>
      <c r="AP191" s="88">
        <v>3786351.41383</v>
      </c>
      <c r="AR191" s="88">
        <v>1332581.2261699999</v>
      </c>
      <c r="AS191" s="33"/>
      <c r="AT191" s="22">
        <v>73</v>
      </c>
      <c r="AU191" s="33"/>
      <c r="AV191" s="114">
        <v>463046</v>
      </c>
      <c r="AW191" s="33"/>
      <c r="AX191" s="114">
        <f>IF(E191,AV191,0)</f>
        <v>463046</v>
      </c>
      <c r="AY191" s="33"/>
      <c r="AZ191" s="114">
        <f>IF(K191,AV191,0)</f>
        <v>463046</v>
      </c>
      <c r="BA191" s="33"/>
      <c r="BB191" s="114">
        <f>IF(Q191,AV191,0)</f>
        <v>463046</v>
      </c>
    </row>
    <row r="192" spans="1:54" ht="8.4" customHeight="1" x14ac:dyDescent="0.3">
      <c r="A192" s="22">
        <v>74</v>
      </c>
      <c r="B192" s="33"/>
      <c r="C192" s="22" t="s">
        <v>203</v>
      </c>
      <c r="D192" s="33"/>
      <c r="E192" s="88">
        <v>344679</v>
      </c>
      <c r="G192" s="84">
        <f>(E192/$AV192)</f>
        <v>10.083345522628207</v>
      </c>
      <c r="I192" s="84">
        <f>IF(G$219,G192/G$219*100,0)</f>
        <v>38.436221635720671</v>
      </c>
      <c r="K192" s="88">
        <v>15356434</v>
      </c>
      <c r="M192" s="84">
        <f>(K192/$AV192)</f>
        <v>449.24184536172953</v>
      </c>
      <c r="O192" s="84">
        <f>IF(M$219,M192/M$219*100,0)</f>
        <v>321.51714756983239</v>
      </c>
      <c r="Q192" s="88">
        <v>9274966</v>
      </c>
      <c r="S192" s="84">
        <f>(Q192/$AV192)</f>
        <v>271.33270924143579</v>
      </c>
      <c r="U192" s="84">
        <f>IF(S$219,S192/S$219*100,0)</f>
        <v>123.77448062197945</v>
      </c>
      <c r="W192" s="88">
        <v>84928</v>
      </c>
      <c r="Y192" s="88">
        <f>(E192+K192+Q192)</f>
        <v>24976079</v>
      </c>
      <c r="AB192" s="88">
        <v>7831770</v>
      </c>
      <c r="AD192" s="89">
        <f>IF($Y192,AB192/$Y192*100,0)</f>
        <v>31.357083711978973</v>
      </c>
      <c r="AF192" s="88">
        <v>3856421</v>
      </c>
      <c r="AH192" s="89">
        <f>IF($Y192,AF192/$Y192*100,0)</f>
        <v>15.440458047878533</v>
      </c>
      <c r="AJ192" s="88">
        <v>331454</v>
      </c>
      <c r="AL192" s="89">
        <f>IF($Y192,AJ192/$Y192*100,0)</f>
        <v>1.3270858087852782</v>
      </c>
      <c r="AN192" s="88">
        <v>11074783</v>
      </c>
      <c r="AP192" s="88">
        <v>629851.68090000004</v>
      </c>
      <c r="AR192" s="88">
        <v>1057486.6591</v>
      </c>
      <c r="AS192" s="33"/>
      <c r="AT192" s="22">
        <v>74</v>
      </c>
      <c r="AU192" s="33"/>
      <c r="AV192" s="114">
        <v>34183</v>
      </c>
      <c r="AW192" s="33"/>
      <c r="AX192" s="114">
        <f>IF(E192,AV192,0)</f>
        <v>34183</v>
      </c>
      <c r="AY192" s="33"/>
      <c r="AZ192" s="114">
        <f>IF(K192,AV192,0)</f>
        <v>34183</v>
      </c>
      <c r="BA192" s="33"/>
      <c r="BB192" s="114">
        <f>IF(Q192,AV192,0)</f>
        <v>34183</v>
      </c>
    </row>
    <row r="193" spans="1:54" ht="8.4" customHeight="1" x14ac:dyDescent="0.3">
      <c r="A193" s="22">
        <v>75</v>
      </c>
      <c r="B193" s="33"/>
      <c r="C193" s="22" t="s">
        <v>204</v>
      </c>
      <c r="D193" s="33"/>
      <c r="E193" s="88">
        <v>146376</v>
      </c>
      <c r="G193" s="84">
        <f>(E193/$AV193)</f>
        <v>20.276492589001247</v>
      </c>
      <c r="I193" s="84">
        <f>IF(G$219,G193/G$219*100,0)</f>
        <v>77.290990514700013</v>
      </c>
      <c r="K193" s="88">
        <v>948702</v>
      </c>
      <c r="M193" s="84">
        <f>(K193/$AV193)</f>
        <v>131.41737082698435</v>
      </c>
      <c r="O193" s="84">
        <f>IF(M$219,M193/M$219*100,0)</f>
        <v>94.053879098009773</v>
      </c>
      <c r="Q193" s="88">
        <v>3029674</v>
      </c>
      <c r="S193" s="84">
        <f>(Q193/$AV193)</f>
        <v>419.680565175232</v>
      </c>
      <c r="U193" s="84">
        <f>IF(S$219,S193/S$219*100,0)</f>
        <v>191.446671235944</v>
      </c>
      <c r="W193" s="88">
        <v>122915</v>
      </c>
      <c r="Y193" s="88">
        <f>(E193+K193+Q193)</f>
        <v>4124752</v>
      </c>
      <c r="AB193" s="88">
        <v>1239698</v>
      </c>
      <c r="AD193" s="89">
        <f>IF($Y193,AB193/$Y193*100,0)</f>
        <v>30.055091797034102</v>
      </c>
      <c r="AF193" s="88">
        <v>957922</v>
      </c>
      <c r="AH193" s="89">
        <f>IF($Y193,AF193/$Y193*100,0)</f>
        <v>23.223747755016543</v>
      </c>
      <c r="AJ193" s="88">
        <v>0</v>
      </c>
      <c r="AL193" s="89">
        <f>IF($Y193,AJ193/$Y193*100,0)</f>
        <v>0</v>
      </c>
      <c r="AN193" s="88">
        <v>373525</v>
      </c>
      <c r="AP193" s="88">
        <v>213673.58230000004</v>
      </c>
      <c r="AR193" s="88">
        <v>33613.0677</v>
      </c>
      <c r="AS193" s="33"/>
      <c r="AT193" s="22">
        <v>75</v>
      </c>
      <c r="AU193" s="33"/>
      <c r="AV193" s="114">
        <v>7219</v>
      </c>
      <c r="AW193" s="33"/>
      <c r="AX193" s="114">
        <f>IF(E193,AV193,0)</f>
        <v>7219</v>
      </c>
      <c r="AY193" s="33"/>
      <c r="AZ193" s="114">
        <f>IF(K193,AV193,0)</f>
        <v>7219</v>
      </c>
      <c r="BA193" s="33"/>
      <c r="BB193" s="114">
        <f>IF(Q193,AV193,0)</f>
        <v>7219</v>
      </c>
    </row>
    <row r="194" spans="1:54" ht="8.4" customHeight="1" x14ac:dyDescent="0.3">
      <c r="A194" s="53"/>
      <c r="B194" s="33"/>
      <c r="D194" s="33"/>
      <c r="Y194" s="149"/>
      <c r="AS194" s="33"/>
      <c r="AT194" s="41"/>
      <c r="AU194" s="33"/>
      <c r="AV194" s="39"/>
      <c r="AW194" s="33"/>
      <c r="AX194" s="33"/>
      <c r="AY194" s="33"/>
      <c r="AZ194" s="33"/>
      <c r="BA194" s="33"/>
      <c r="BB194" s="33"/>
    </row>
    <row r="195" spans="1:54" ht="8.4" customHeight="1" x14ac:dyDescent="0.3">
      <c r="A195" s="22">
        <v>76</v>
      </c>
      <c r="B195" s="33"/>
      <c r="C195" s="22" t="s">
        <v>121</v>
      </c>
      <c r="D195" s="33"/>
      <c r="E195" s="88">
        <v>135983</v>
      </c>
      <c r="G195" s="84">
        <f>(E195/$AV195)</f>
        <v>14.869655549480591</v>
      </c>
      <c r="I195" s="84">
        <f>IF(G$219,G195/G$219*100,0)</f>
        <v>56.680927482259932</v>
      </c>
      <c r="K195" s="88">
        <v>1444874</v>
      </c>
      <c r="M195" s="84">
        <f>(K195/$AV195)</f>
        <v>157.99606342263533</v>
      </c>
      <c r="O195" s="84">
        <f>IF(M$219,M195/M$219*100,0)</f>
        <v>113.07593930392912</v>
      </c>
      <c r="Q195" s="88">
        <v>1632354</v>
      </c>
      <c r="S195" s="84">
        <f>(Q195/$AV195)</f>
        <v>178.49688354291962</v>
      </c>
      <c r="U195" s="84">
        <f>IF(S$219,S195/S$219*100,0)</f>
        <v>81.425343501464226</v>
      </c>
      <c r="W195" s="88">
        <v>34760</v>
      </c>
      <c r="Y195" s="88">
        <f>(E195+K195+Q195)</f>
        <v>3213211</v>
      </c>
      <c r="AB195" s="88">
        <v>1054590</v>
      </c>
      <c r="AD195" s="89">
        <f>IF($Y195,AB195/$Y195*100,0)</f>
        <v>32.820440363237893</v>
      </c>
      <c r="AF195" s="88">
        <v>645136</v>
      </c>
      <c r="AH195" s="89">
        <f>IF($Y195,AF195/$Y195*100,0)</f>
        <v>20.077610838503915</v>
      </c>
      <c r="AJ195" s="88">
        <v>0</v>
      </c>
      <c r="AL195" s="89">
        <f>IF($Y195,AJ195/$Y195*100,0)</f>
        <v>0</v>
      </c>
      <c r="AN195" s="88">
        <v>837759</v>
      </c>
      <c r="AP195" s="88">
        <v>335086.22019999998</v>
      </c>
      <c r="AR195" s="88">
        <v>232935.21980000002</v>
      </c>
      <c r="AS195" s="33"/>
      <c r="AT195" s="22">
        <v>76</v>
      </c>
      <c r="AU195" s="33"/>
      <c r="AV195" s="114">
        <v>9145</v>
      </c>
      <c r="AW195" s="33"/>
      <c r="AX195" s="114">
        <f>IF(E195,AV195,0)</f>
        <v>9145</v>
      </c>
      <c r="AY195" s="33"/>
      <c r="AZ195" s="114">
        <f>IF(K195,AV195,0)</f>
        <v>9145</v>
      </c>
      <c r="BA195" s="33"/>
      <c r="BB195" s="114">
        <f>IF(Q195,AV195,0)</f>
        <v>9145</v>
      </c>
    </row>
    <row r="196" spans="1:54" ht="8.4" customHeight="1" x14ac:dyDescent="0.3">
      <c r="A196" s="22">
        <v>77</v>
      </c>
      <c r="B196" s="33"/>
      <c r="C196" s="22" t="s">
        <v>122</v>
      </c>
      <c r="D196" s="33"/>
      <c r="E196" s="88">
        <v>481713</v>
      </c>
      <c r="G196" s="84">
        <f>(E196/$AV196)</f>
        <v>5.1425506021009477</v>
      </c>
      <c r="I196" s="84">
        <f>IF(G$219,G196/G$219*100,0)</f>
        <v>19.602642225409035</v>
      </c>
      <c r="K196" s="88">
        <v>7114890</v>
      </c>
      <c r="M196" s="84">
        <f>(K196/$AV196)</f>
        <v>75.955354855239563</v>
      </c>
      <c r="O196" s="84">
        <f>IF(M$219,M196/M$219*100,0)</f>
        <v>54.360361323970821</v>
      </c>
      <c r="Q196" s="88">
        <v>18778191</v>
      </c>
      <c r="S196" s="84">
        <f>(Q196/$AV196)</f>
        <v>200.46749295413784</v>
      </c>
      <c r="U196" s="84">
        <f>IF(S$219,S196/S$219*100,0)</f>
        <v>91.447728109735493</v>
      </c>
      <c r="W196" s="88">
        <v>1038843</v>
      </c>
      <c r="Y196" s="88">
        <f>(E196+K196+Q196)</f>
        <v>26374794</v>
      </c>
      <c r="AB196" s="88">
        <v>10413684</v>
      </c>
      <c r="AD196" s="89">
        <f>IF($Y196,AB196/$Y196*100,0)</f>
        <v>39.483470468053703</v>
      </c>
      <c r="AF196" s="88">
        <v>6527273</v>
      </c>
      <c r="AH196" s="89">
        <f>IF($Y196,AF196/$Y196*100,0)</f>
        <v>24.748147795960037</v>
      </c>
      <c r="AJ196" s="88">
        <v>0</v>
      </c>
      <c r="AL196" s="89">
        <f>IF($Y196,AJ196/$Y196*100,0)</f>
        <v>0</v>
      </c>
      <c r="AN196" s="88">
        <v>3256506</v>
      </c>
      <c r="AP196" s="88">
        <v>949380.18478300003</v>
      </c>
      <c r="AR196" s="88">
        <v>808064.13521700003</v>
      </c>
      <c r="AS196" s="33"/>
      <c r="AT196" s="22">
        <v>77</v>
      </c>
      <c r="AU196" s="33"/>
      <c r="AV196" s="114">
        <v>93672</v>
      </c>
      <c r="AW196" s="33"/>
      <c r="AX196" s="114">
        <f>IF(E196,AV196,0)</f>
        <v>93672</v>
      </c>
      <c r="AY196" s="33"/>
      <c r="AZ196" s="114">
        <f>IF(K196,AV196,0)</f>
        <v>93672</v>
      </c>
      <c r="BA196" s="33"/>
      <c r="BB196" s="114">
        <f>IF(Q196,AV196,0)</f>
        <v>93672</v>
      </c>
    </row>
    <row r="197" spans="1:54" ht="8.4" customHeight="1" x14ac:dyDescent="0.3">
      <c r="A197" s="22">
        <v>78</v>
      </c>
      <c r="B197" s="33"/>
      <c r="C197" s="22" t="s">
        <v>205</v>
      </c>
      <c r="D197" s="33"/>
      <c r="E197" s="88">
        <v>201253</v>
      </c>
      <c r="G197" s="84">
        <f>(E197/$AV197)</f>
        <v>8.9291006699498645</v>
      </c>
      <c r="I197" s="84">
        <f>IF(G$219,G197/G$219*100,0)</f>
        <v>34.036410989554206</v>
      </c>
      <c r="K197" s="88">
        <v>4403010</v>
      </c>
      <c r="M197" s="84">
        <f>(K197/$AV197)</f>
        <v>195.35072540929056</v>
      </c>
      <c r="O197" s="84">
        <f>IF(M$219,M197/M$219*100,0)</f>
        <v>139.81023508333064</v>
      </c>
      <c r="Q197" s="88">
        <v>5980408</v>
      </c>
      <c r="S197" s="84">
        <f>(Q197/$AV197)</f>
        <v>265.33599538577579</v>
      </c>
      <c r="U197" s="84">
        <f>IF(S$219,S197/S$219*100,0)</f>
        <v>121.03894554772312</v>
      </c>
      <c r="W197" s="88">
        <v>226879</v>
      </c>
      <c r="Y197" s="88">
        <f>(E197+K197+Q197)</f>
        <v>10584671</v>
      </c>
      <c r="AB197" s="88">
        <v>5183637</v>
      </c>
      <c r="AD197" s="89">
        <f>IF($Y197,AB197/$Y197*100,0)</f>
        <v>48.973057358136117</v>
      </c>
      <c r="AF197" s="88">
        <v>1215050</v>
      </c>
      <c r="AH197" s="89">
        <f>IF($Y197,AF197/$Y197*100,0)</f>
        <v>11.479336485753786</v>
      </c>
      <c r="AJ197" s="88">
        <v>0</v>
      </c>
      <c r="AL197" s="89">
        <f>IF($Y197,AJ197/$Y197*100,0)</f>
        <v>0</v>
      </c>
      <c r="AN197" s="88">
        <v>2421769</v>
      </c>
      <c r="AP197" s="88">
        <v>400049.71658000001</v>
      </c>
      <c r="AR197" s="88">
        <v>528004.26341999997</v>
      </c>
      <c r="AS197" s="33"/>
      <c r="AT197" s="22">
        <v>78</v>
      </c>
      <c r="AU197" s="33"/>
      <c r="AV197" s="114">
        <v>22539</v>
      </c>
      <c r="AW197" s="33"/>
      <c r="AX197" s="114">
        <f>IF(E197,AV197,0)</f>
        <v>22539</v>
      </c>
      <c r="AY197" s="33"/>
      <c r="AZ197" s="114">
        <f>IF(K197,AV197,0)</f>
        <v>22539</v>
      </c>
      <c r="BA197" s="33"/>
      <c r="BB197" s="114">
        <f>IF(Q197,AV197,0)</f>
        <v>22539</v>
      </c>
    </row>
    <row r="198" spans="1:54" ht="8.4" customHeight="1" x14ac:dyDescent="0.3">
      <c r="A198" s="22">
        <v>79</v>
      </c>
      <c r="B198" s="33"/>
      <c r="C198" s="22" t="s">
        <v>206</v>
      </c>
      <c r="D198" s="33"/>
      <c r="E198" s="88">
        <v>666324</v>
      </c>
      <c r="G198" s="84">
        <f>(E198/$AV198)</f>
        <v>8.1835867455970135</v>
      </c>
      <c r="I198" s="84">
        <f>IF(G$219,G198/G$219*100,0)</f>
        <v>31.194622183979959</v>
      </c>
      <c r="K198" s="88">
        <v>6767255</v>
      </c>
      <c r="M198" s="84">
        <f>(K198/$AV198)</f>
        <v>83.113347743853012</v>
      </c>
      <c r="O198" s="84">
        <f>IF(M$219,M198/M$219*100,0)</f>
        <v>59.483253324423359</v>
      </c>
      <c r="Q198" s="88">
        <v>15264737</v>
      </c>
      <c r="S198" s="84">
        <f>(Q198/$AV198)</f>
        <v>187.47681216378865</v>
      </c>
      <c r="U198" s="84">
        <f>IF(S$219,S198/S$219*100,0)</f>
        <v>85.521738676885178</v>
      </c>
      <c r="W198" s="88">
        <v>488538</v>
      </c>
      <c r="Y198" s="88">
        <f>(E198+K198+Q198)</f>
        <v>22698316</v>
      </c>
      <c r="AB198" s="88">
        <v>8827857</v>
      </c>
      <c r="AD198" s="89">
        <f>IF($Y198,AB198/$Y198*100,0)</f>
        <v>38.892123098471274</v>
      </c>
      <c r="AF198" s="88">
        <v>5159843</v>
      </c>
      <c r="AH198" s="89">
        <f>IF($Y198,AF198/$Y198*100,0)</f>
        <v>22.732272297204776</v>
      </c>
      <c r="AJ198" s="88">
        <v>23211</v>
      </c>
      <c r="AL198" s="89">
        <f>IF($Y198,AJ198/$Y198*100,0)</f>
        <v>0.10225868738456191</v>
      </c>
      <c r="AN198" s="88">
        <v>2992719</v>
      </c>
      <c r="AP198" s="88">
        <v>906968.27630000003</v>
      </c>
      <c r="AR198" s="88">
        <v>643449.15370000002</v>
      </c>
      <c r="AS198" s="33"/>
      <c r="AT198" s="22">
        <v>79</v>
      </c>
      <c r="AU198" s="33"/>
      <c r="AV198" s="114">
        <v>81422</v>
      </c>
      <c r="AW198" s="33"/>
      <c r="AX198" s="114">
        <f>IF(E198,AV198,0)</f>
        <v>81422</v>
      </c>
      <c r="AY198" s="33"/>
      <c r="AZ198" s="114">
        <f>IF(K198,AV198,0)</f>
        <v>81422</v>
      </c>
      <c r="BA198" s="33"/>
      <c r="BB198" s="114">
        <f>IF(Q198,AV198,0)</f>
        <v>81422</v>
      </c>
    </row>
    <row r="199" spans="1:54" ht="8.4" customHeight="1" x14ac:dyDescent="0.3">
      <c r="A199" s="22">
        <v>80</v>
      </c>
      <c r="B199" s="33"/>
      <c r="C199" s="22" t="s">
        <v>207</v>
      </c>
      <c r="D199" s="33"/>
      <c r="E199" s="88">
        <v>340000</v>
      </c>
      <c r="G199" s="84">
        <f>(E199/$AV199)</f>
        <v>12.566064234763648</v>
      </c>
      <c r="I199" s="84">
        <f>IF(G$219,G199/G$219*100,0)</f>
        <v>47.89997813049127</v>
      </c>
      <c r="K199" s="88">
        <v>8192298</v>
      </c>
      <c r="M199" s="84">
        <f>(K199/$AV199)</f>
        <v>302.77924381860515</v>
      </c>
      <c r="O199" s="84">
        <f>IF(M$219,M199/M$219*100,0)</f>
        <v>216.69557237599614</v>
      </c>
      <c r="Q199" s="88">
        <v>7834399</v>
      </c>
      <c r="S199" s="84">
        <f>(Q199/$AV199)</f>
        <v>289.55165021990615</v>
      </c>
      <c r="U199" s="84">
        <f>IF(S$219,S199/S$219*100,0)</f>
        <v>132.0854578108229</v>
      </c>
      <c r="W199" s="88">
        <v>153279</v>
      </c>
      <c r="Y199" s="88">
        <f>(E199+K199+Q199)</f>
        <v>16366697</v>
      </c>
      <c r="AB199" s="88">
        <v>5485357</v>
      </c>
      <c r="AD199" s="89">
        <f>IF($Y199,AB199/$Y199*100,0)</f>
        <v>33.515357435895588</v>
      </c>
      <c r="AF199" s="88">
        <v>3849303</v>
      </c>
      <c r="AH199" s="89">
        <f>IF($Y199,AF199/$Y199*100,0)</f>
        <v>23.5191193433837</v>
      </c>
      <c r="AJ199" s="88">
        <v>87410</v>
      </c>
      <c r="AL199" s="89">
        <f>IF($Y199,AJ199/$Y199*100,0)</f>
        <v>0.53407232992704634</v>
      </c>
      <c r="AN199" s="88">
        <v>6118675</v>
      </c>
      <c r="AP199" s="88">
        <v>652859.02184000006</v>
      </c>
      <c r="AR199" s="88">
        <v>1392631.6281600001</v>
      </c>
      <c r="AS199" s="33"/>
      <c r="AT199" s="22">
        <v>80</v>
      </c>
      <c r="AU199" s="33"/>
      <c r="AV199" s="114">
        <v>27057</v>
      </c>
      <c r="AW199" s="33"/>
      <c r="AX199" s="114">
        <f>IF(E199,AV199,0)</f>
        <v>27057</v>
      </c>
      <c r="AY199" s="33"/>
      <c r="AZ199" s="114">
        <f>IF(K199,AV199,0)</f>
        <v>27057</v>
      </c>
      <c r="BA199" s="33"/>
      <c r="BB199" s="114">
        <f>IF(Q199,AV199,0)</f>
        <v>27057</v>
      </c>
    </row>
    <row r="200" spans="1:54" ht="8.4" customHeight="1" x14ac:dyDescent="0.3">
      <c r="A200" s="53"/>
      <c r="B200" s="33"/>
      <c r="D200" s="33"/>
      <c r="AS200" s="33"/>
      <c r="AT200" s="41"/>
      <c r="AU200" s="33"/>
      <c r="AV200" s="39"/>
      <c r="AW200" s="33"/>
      <c r="AX200" s="33"/>
      <c r="AY200" s="33"/>
      <c r="AZ200" s="33"/>
      <c r="BA200" s="33"/>
      <c r="BB200" s="33"/>
    </row>
    <row r="201" spans="1:54" ht="8.4" customHeight="1" x14ac:dyDescent="0.3">
      <c r="A201" s="22">
        <v>81</v>
      </c>
      <c r="B201" s="33"/>
      <c r="C201" s="22" t="s">
        <v>208</v>
      </c>
      <c r="D201" s="33"/>
      <c r="E201" s="88">
        <v>220639</v>
      </c>
      <c r="G201" s="84">
        <f>(E201/$AV201)</f>
        <v>9.9741874237150228</v>
      </c>
      <c r="I201" s="84">
        <f>IF(G$219,G201/G$219*100,0)</f>
        <v>38.020127108983928</v>
      </c>
      <c r="K201" s="88">
        <v>2849346</v>
      </c>
      <c r="M201" s="84">
        <f>(K201/$AV201)</f>
        <v>128.80728719316485</v>
      </c>
      <c r="O201" s="84">
        <f>IF(M$219,M201/M$219*100,0)</f>
        <v>92.185872692264923</v>
      </c>
      <c r="Q201" s="88">
        <v>5039556</v>
      </c>
      <c r="S201" s="84">
        <f>(Q201/$AV201)</f>
        <v>227.8177297590525</v>
      </c>
      <c r="U201" s="84">
        <f>IF(S$219,S201/S$219*100,0)</f>
        <v>103.92415000844659</v>
      </c>
      <c r="W201" s="88">
        <v>158834</v>
      </c>
      <c r="Y201" s="88">
        <f>(E201+K201+Q201)</f>
        <v>8109541</v>
      </c>
      <c r="AB201" s="88">
        <v>3496026</v>
      </c>
      <c r="AD201" s="89">
        <f>IF($Y201,AB201/$Y201*100,0)</f>
        <v>43.110035450835014</v>
      </c>
      <c r="AF201" s="88">
        <v>2575339</v>
      </c>
      <c r="AH201" s="89">
        <f>IF($Y201,AF201/$Y201*100,0)</f>
        <v>31.756902147729448</v>
      </c>
      <c r="AJ201" s="88">
        <v>0</v>
      </c>
      <c r="AL201" s="89">
        <f>IF($Y201,AJ201/$Y201*100,0)</f>
        <v>0</v>
      </c>
      <c r="AN201" s="88">
        <v>984868</v>
      </c>
      <c r="AP201" s="88">
        <v>727651.13030000008</v>
      </c>
      <c r="AR201" s="88">
        <v>910254.39969999995</v>
      </c>
      <c r="AS201" s="33"/>
      <c r="AT201" s="22">
        <v>81</v>
      </c>
      <c r="AU201" s="33"/>
      <c r="AV201" s="114">
        <v>22121</v>
      </c>
      <c r="AW201" s="33"/>
      <c r="AX201" s="114">
        <f>IF(E201,AV201,0)</f>
        <v>22121</v>
      </c>
      <c r="AY201" s="33"/>
      <c r="AZ201" s="114">
        <f>IF(K201,AV201,0)</f>
        <v>22121</v>
      </c>
      <c r="BA201" s="33"/>
      <c r="BB201" s="114">
        <f>IF(Q201,AV201,0)</f>
        <v>22121</v>
      </c>
    </row>
    <row r="202" spans="1:54" ht="8.4" customHeight="1" x14ac:dyDescent="0.3">
      <c r="A202" s="22">
        <v>82</v>
      </c>
      <c r="B202" s="33"/>
      <c r="C202" s="22" t="s">
        <v>209</v>
      </c>
      <c r="D202" s="33"/>
      <c r="E202" s="88">
        <v>325047</v>
      </c>
      <c r="G202" s="84">
        <f>(E202/$AV202)</f>
        <v>7.569795062878435</v>
      </c>
      <c r="I202" s="84">
        <f>IF(G$219,G202/G$219*100,0)</f>
        <v>28.854939079578706</v>
      </c>
      <c r="K202" s="88">
        <v>3452760</v>
      </c>
      <c r="M202" s="84">
        <f>(K202/$AV202)</f>
        <v>80.408942710759206</v>
      </c>
      <c r="O202" s="84">
        <f>IF(M$219,M202/M$219*100,0)</f>
        <v>57.547742193634356</v>
      </c>
      <c r="Q202" s="88">
        <v>8324588</v>
      </c>
      <c r="S202" s="84">
        <f>(Q202/$AV202)</f>
        <v>193.8655798789008</v>
      </c>
      <c r="U202" s="84">
        <f>IF(S$219,S202/S$219*100,0)</f>
        <v>88.436117883001614</v>
      </c>
      <c r="W202" s="88">
        <v>270996</v>
      </c>
      <c r="Y202" s="88">
        <f>(E202+K202+Q202)</f>
        <v>12102395</v>
      </c>
      <c r="AB202" s="88">
        <v>5133310</v>
      </c>
      <c r="AD202" s="89">
        <f>IF($Y202,AB202/$Y202*100,0)</f>
        <v>42.415654091607486</v>
      </c>
      <c r="AF202" s="88">
        <v>2348186</v>
      </c>
      <c r="AH202" s="89">
        <f>IF($Y202,AF202/$Y202*100,0)</f>
        <v>19.402655424814675</v>
      </c>
      <c r="AJ202" s="88">
        <v>58176</v>
      </c>
      <c r="AL202" s="89">
        <f>IF($Y202,AJ202/$Y202*100,0)</f>
        <v>0.48069824195954602</v>
      </c>
      <c r="AN202" s="88">
        <v>1422523</v>
      </c>
      <c r="AP202" s="88">
        <v>683323.20868399995</v>
      </c>
      <c r="AR202" s="88">
        <v>546684.60131599999</v>
      </c>
      <c r="AS202" s="33"/>
      <c r="AT202" s="22">
        <v>82</v>
      </c>
      <c r="AU202" s="33"/>
      <c r="AV202" s="114">
        <v>42940</v>
      </c>
      <c r="AW202" s="33"/>
      <c r="AX202" s="114">
        <f>IF(E202,AV202,0)</f>
        <v>42940</v>
      </c>
      <c r="AY202" s="33"/>
      <c r="AZ202" s="114">
        <f>IF(K202,AV202,0)</f>
        <v>42940</v>
      </c>
      <c r="BA202" s="33"/>
      <c r="BB202" s="114">
        <f>IF(Q202,AV202,0)</f>
        <v>42940</v>
      </c>
    </row>
    <row r="203" spans="1:54" ht="8.4" customHeight="1" x14ac:dyDescent="0.3">
      <c r="A203" s="22">
        <v>83</v>
      </c>
      <c r="B203" s="33"/>
      <c r="C203" s="22" t="s">
        <v>210</v>
      </c>
      <c r="D203" s="33"/>
      <c r="E203" s="88">
        <v>441023</v>
      </c>
      <c r="G203" s="84">
        <f>(E203/$AV203)</f>
        <v>14.471632485643971</v>
      </c>
      <c r="I203" s="84">
        <f>IF(G$219,G203/G$219*100,0)</f>
        <v>55.163722437225893</v>
      </c>
      <c r="K203" s="88">
        <v>17514654</v>
      </c>
      <c r="M203" s="84">
        <f>(K203/$AV203)</f>
        <v>574.72203445447087</v>
      </c>
      <c r="O203" s="84">
        <f>IF(M$219,M203/M$219*100,0)</f>
        <v>411.32185496777385</v>
      </c>
      <c r="Q203" s="88">
        <v>6602153</v>
      </c>
      <c r="S203" s="84">
        <f>(Q203/$AV203)</f>
        <v>216.64160787530764</v>
      </c>
      <c r="U203" s="84">
        <f>IF(S$219,S203/S$219*100,0)</f>
        <v>98.825912183026276</v>
      </c>
      <c r="W203" s="88">
        <v>138733</v>
      </c>
      <c r="Y203" s="88">
        <f>(E203+K203+Q203)</f>
        <v>24557830</v>
      </c>
      <c r="AB203" s="88">
        <v>6390279</v>
      </c>
      <c r="AD203" s="89">
        <f>IF($Y203,AB203/$Y203*100,0)</f>
        <v>26.02135042061941</v>
      </c>
      <c r="AF203" s="88">
        <v>3233273</v>
      </c>
      <c r="AH203" s="89">
        <f>IF($Y203,AF203/$Y203*100,0)</f>
        <v>13.165955623929312</v>
      </c>
      <c r="AJ203" s="88">
        <v>0</v>
      </c>
      <c r="AL203" s="89">
        <f>IF($Y203,AJ203/$Y203*100,0)</f>
        <v>0</v>
      </c>
      <c r="AN203" s="88">
        <v>13833179</v>
      </c>
      <c r="AP203" s="88">
        <v>1110478.0073799998</v>
      </c>
      <c r="AR203" s="88">
        <v>1279915.9926200002</v>
      </c>
      <c r="AS203" s="33"/>
      <c r="AT203" s="22">
        <v>83</v>
      </c>
      <c r="AU203" s="33"/>
      <c r="AV203" s="114">
        <v>30475</v>
      </c>
      <c r="AW203" s="33"/>
      <c r="AX203" s="114">
        <f>IF(E203,AV203,0)</f>
        <v>30475</v>
      </c>
      <c r="AY203" s="33"/>
      <c r="AZ203" s="114">
        <f>IF(K203,AV203,0)</f>
        <v>30475</v>
      </c>
      <c r="BA203" s="33"/>
      <c r="BB203" s="114">
        <f>IF(Q203,AV203,0)</f>
        <v>30475</v>
      </c>
    </row>
    <row r="204" spans="1:54" ht="8.4" customHeight="1" x14ac:dyDescent="0.3">
      <c r="A204" s="22">
        <v>84</v>
      </c>
      <c r="B204" s="33"/>
      <c r="C204" s="22" t="s">
        <v>211</v>
      </c>
      <c r="D204" s="33"/>
      <c r="E204" s="88">
        <v>304000</v>
      </c>
      <c r="G204" s="84">
        <f>(E204/$AV204)</f>
        <v>17.02985827124531</v>
      </c>
      <c r="I204" s="84">
        <f>IF(G$219,G204/G$219*100,0)</f>
        <v>64.915300727281306</v>
      </c>
      <c r="K204" s="88">
        <v>4175415</v>
      </c>
      <c r="M204" s="84">
        <f>(K204/$AV204)</f>
        <v>233.90370287378857</v>
      </c>
      <c r="O204" s="84">
        <f>IF(M$219,M204/M$219*100,0)</f>
        <v>167.40215126987513</v>
      </c>
      <c r="Q204" s="88">
        <v>3015024</v>
      </c>
      <c r="S204" s="84">
        <f>(Q204/$AV204)</f>
        <v>168.89944540922076</v>
      </c>
      <c r="U204" s="84">
        <f>IF(S$219,S204/S$219*100,0)</f>
        <v>77.047257558117352</v>
      </c>
      <c r="W204" s="88">
        <v>89714</v>
      </c>
      <c r="Y204" s="88">
        <f>(E204+K204+Q204)</f>
        <v>7494439</v>
      </c>
      <c r="AB204" s="88">
        <v>2469553</v>
      </c>
      <c r="AD204" s="89">
        <f>IF($Y204,AB204/$Y204*100,0)</f>
        <v>32.951805999088123</v>
      </c>
      <c r="AF204" s="88">
        <v>1628333</v>
      </c>
      <c r="AH204" s="89">
        <f>IF($Y204,AF204/$Y204*100,0)</f>
        <v>21.727216673589577</v>
      </c>
      <c r="AJ204" s="88">
        <v>0</v>
      </c>
      <c r="AL204" s="89">
        <f>IF($Y204,AJ204/$Y204*100,0)</f>
        <v>0</v>
      </c>
      <c r="AN204" s="88">
        <v>2554342</v>
      </c>
      <c r="AP204" s="88">
        <v>567541.82033000002</v>
      </c>
      <c r="AR204" s="88">
        <v>443751.33967000002</v>
      </c>
      <c r="AS204" s="33"/>
      <c r="AT204" s="22">
        <v>84</v>
      </c>
      <c r="AU204" s="33"/>
      <c r="AV204" s="114">
        <v>17851</v>
      </c>
      <c r="AW204" s="33"/>
      <c r="AX204" s="114">
        <f>IF(E204,AV204,0)</f>
        <v>17851</v>
      </c>
      <c r="AY204" s="33"/>
      <c r="AZ204" s="114">
        <f>IF(K204,AV204,0)</f>
        <v>17851</v>
      </c>
      <c r="BA204" s="33"/>
      <c r="BB204" s="114">
        <f>IF(Q204,AV204,0)</f>
        <v>17851</v>
      </c>
    </row>
    <row r="205" spans="1:54" ht="8.4" customHeight="1" x14ac:dyDescent="0.3">
      <c r="A205" s="22">
        <v>85</v>
      </c>
      <c r="B205" s="33"/>
      <c r="C205" s="22" t="s">
        <v>212</v>
      </c>
      <c r="D205" s="33"/>
      <c r="E205" s="88">
        <v>647569</v>
      </c>
      <c r="G205" s="84">
        <f>(E205/$AV205)</f>
        <v>4.8528488245741563</v>
      </c>
      <c r="I205" s="84">
        <f>IF(G$219,G205/G$219*100,0)</f>
        <v>18.49834190124642</v>
      </c>
      <c r="K205" s="88">
        <v>12088847</v>
      </c>
      <c r="M205" s="84">
        <f>(K205/$AV205)</f>
        <v>90.593198492217539</v>
      </c>
      <c r="O205" s="84">
        <f>IF(M$219,M205/M$219*100,0)</f>
        <v>64.836495240090883</v>
      </c>
      <c r="Q205" s="88">
        <v>25557510</v>
      </c>
      <c r="S205" s="84">
        <f>(Q205/$AV205)</f>
        <v>191.5266672162229</v>
      </c>
      <c r="U205" s="84">
        <f>IF(S$219,S205/S$219*100,0)</f>
        <v>87.369170588469842</v>
      </c>
      <c r="W205" s="88">
        <v>1290968</v>
      </c>
      <c r="Y205" s="88">
        <f>(E205+K205+Q205)</f>
        <v>38293926</v>
      </c>
      <c r="AB205" s="88">
        <v>12470318</v>
      </c>
      <c r="AD205" s="89">
        <f>IF($Y205,AB205/$Y205*100,0)</f>
        <v>32.564741468398935</v>
      </c>
      <c r="AF205" s="88">
        <v>6913585</v>
      </c>
      <c r="AH205" s="89">
        <f>IF($Y205,AF205/$Y205*100,0)</f>
        <v>18.053998955343467</v>
      </c>
      <c r="AJ205" s="88">
        <v>0</v>
      </c>
      <c r="AL205" s="89">
        <f>IF($Y205,AJ205/$Y205*100,0)</f>
        <v>0</v>
      </c>
      <c r="AN205" s="88">
        <v>7980054</v>
      </c>
      <c r="AP205" s="88">
        <v>1521415.28003</v>
      </c>
      <c r="AR205" s="88">
        <v>959848.35996999987</v>
      </c>
      <c r="AS205" s="33"/>
      <c r="AT205" s="22">
        <v>85</v>
      </c>
      <c r="AU205" s="33"/>
      <c r="AV205" s="114">
        <v>133441</v>
      </c>
      <c r="AW205" s="33"/>
      <c r="AX205" s="114">
        <f>IF(E205,AV205,0)</f>
        <v>133441</v>
      </c>
      <c r="AY205" s="33"/>
      <c r="AZ205" s="114">
        <f>IF(K205,AV205,0)</f>
        <v>133441</v>
      </c>
      <c r="BA205" s="33"/>
      <c r="BB205" s="114">
        <f>IF(Q205,AV205,0)</f>
        <v>133441</v>
      </c>
    </row>
    <row r="206" spans="1:54" ht="8.4" customHeight="1" x14ac:dyDescent="0.3">
      <c r="B206" s="33"/>
      <c r="D206" s="33"/>
      <c r="AS206" s="33"/>
      <c r="AT206" s="33"/>
      <c r="AU206" s="33"/>
      <c r="AV206" s="39"/>
      <c r="AW206" s="33"/>
      <c r="AX206" s="33"/>
      <c r="AY206" s="33"/>
      <c r="AZ206" s="33"/>
      <c r="BA206" s="33"/>
      <c r="BB206" s="33"/>
    </row>
    <row r="207" spans="1:54" ht="8.4" customHeight="1" x14ac:dyDescent="0.3">
      <c r="A207" s="22">
        <v>86</v>
      </c>
      <c r="B207" s="33"/>
      <c r="C207" s="22" t="s">
        <v>213</v>
      </c>
      <c r="D207" s="33"/>
      <c r="E207" s="88">
        <v>535937</v>
      </c>
      <c r="G207" s="84">
        <f>(E207/$AV207)</f>
        <v>3.5942391523036683</v>
      </c>
      <c r="I207" s="84">
        <f>IF(G$219,G207/G$219*100,0)</f>
        <v>13.700708000108309</v>
      </c>
      <c r="K207" s="88">
        <v>11473233</v>
      </c>
      <c r="M207" s="84">
        <f>(K207/$AV207)</f>
        <v>76.944758902823423</v>
      </c>
      <c r="O207" s="84">
        <f>IF(M$219,M207/M$219*100,0)</f>
        <v>55.068466257777835</v>
      </c>
      <c r="Q207" s="88">
        <v>19074715</v>
      </c>
      <c r="S207" s="84">
        <f>(Q207/$AV207)</f>
        <v>127.92378110120046</v>
      </c>
      <c r="U207" s="84">
        <f>IF(S$219,S207/S$219*100,0)</f>
        <v>58.355292324567557</v>
      </c>
      <c r="W207" s="88">
        <v>1799216</v>
      </c>
      <c r="Y207" s="88">
        <f>(E207+K207+Q207)</f>
        <v>31083885</v>
      </c>
      <c r="AB207" s="88">
        <v>8190255</v>
      </c>
      <c r="AD207" s="89">
        <f>IF($Y207,AB207/$Y207*100,0)</f>
        <v>26.348878204896202</v>
      </c>
      <c r="AF207" s="88">
        <v>4527044</v>
      </c>
      <c r="AH207" s="89">
        <f>IF($Y207,AF207/$Y207*100,0)</f>
        <v>14.56395814101101</v>
      </c>
      <c r="AJ207" s="88">
        <v>0</v>
      </c>
      <c r="AL207" s="89">
        <f>IF($Y207,AJ207/$Y207*100,0)</f>
        <v>0</v>
      </c>
      <c r="AN207" s="88">
        <v>7715535</v>
      </c>
      <c r="AP207" s="88">
        <v>1318992.4658600003</v>
      </c>
      <c r="AR207" s="88">
        <v>626299.92414000002</v>
      </c>
      <c r="AS207" s="33"/>
      <c r="AT207" s="22">
        <v>86</v>
      </c>
      <c r="AU207" s="33"/>
      <c r="AV207" s="114">
        <v>149110</v>
      </c>
      <c r="AW207" s="33"/>
      <c r="AX207" s="114">
        <f>IF(E207,AV207,0)</f>
        <v>149110</v>
      </c>
      <c r="AY207" s="33"/>
      <c r="AZ207" s="114">
        <f>IF(K207,AV207,0)</f>
        <v>149110</v>
      </c>
      <c r="BA207" s="33"/>
      <c r="BB207" s="114">
        <f>IF(Q207,AV207,0)</f>
        <v>149110</v>
      </c>
    </row>
    <row r="208" spans="1:54" ht="8.4" customHeight="1" x14ac:dyDescent="0.3">
      <c r="A208" s="22">
        <v>87</v>
      </c>
      <c r="B208" s="33"/>
      <c r="C208" s="22" t="s">
        <v>214</v>
      </c>
      <c r="D208" s="33"/>
      <c r="E208" s="88">
        <v>209664</v>
      </c>
      <c r="G208" s="84">
        <f>(E208/$AV208)</f>
        <v>31.844471445929525</v>
      </c>
      <c r="I208" s="84">
        <f>IF(G$219,G208/G$219*100,0)</f>
        <v>121.38641481851123</v>
      </c>
      <c r="K208" s="88">
        <v>1195044</v>
      </c>
      <c r="M208" s="84">
        <f>(K208/$AV208)</f>
        <v>181.50729040097207</v>
      </c>
      <c r="O208" s="84">
        <f>IF(M$219,M208/M$219*100,0)</f>
        <v>129.90265015464027</v>
      </c>
      <c r="Q208" s="88">
        <v>2237658</v>
      </c>
      <c r="S208" s="84">
        <f>(Q208/$AV208)</f>
        <v>339.86300121506684</v>
      </c>
      <c r="U208" s="84">
        <f>IF(S$219,S208/S$219*100,0)</f>
        <v>155.0361052142475</v>
      </c>
      <c r="W208" s="88">
        <v>77570</v>
      </c>
      <c r="Y208" s="88">
        <f>(E208+K208+Q208)</f>
        <v>3642366</v>
      </c>
      <c r="AB208" s="88">
        <v>1024120</v>
      </c>
      <c r="AD208" s="89">
        <f>IF($Y208,AB208/$Y208*100,0)</f>
        <v>28.116888857407517</v>
      </c>
      <c r="AF208" s="88">
        <v>992194</v>
      </c>
      <c r="AH208" s="89">
        <f>IF($Y208,AF208/$Y208*100,0)</f>
        <v>27.240370682133534</v>
      </c>
      <c r="AJ208" s="88">
        <v>0</v>
      </c>
      <c r="AL208" s="89">
        <f>IF($Y208,AJ208/$Y208*100,0)</f>
        <v>0</v>
      </c>
      <c r="AN208" s="88">
        <v>416712</v>
      </c>
      <c r="AP208" s="88">
        <v>303267.25625999999</v>
      </c>
      <c r="AR208" s="88">
        <v>126460.95374</v>
      </c>
      <c r="AS208" s="33"/>
      <c r="AT208" s="22">
        <v>87</v>
      </c>
      <c r="AU208" s="33"/>
      <c r="AV208" s="114">
        <v>6584</v>
      </c>
      <c r="AW208" s="33"/>
      <c r="AX208" s="114">
        <f>IF(E208,AV208,0)</f>
        <v>6584</v>
      </c>
      <c r="AY208" s="33"/>
      <c r="AZ208" s="114">
        <f>IF(K208,AV208,0)</f>
        <v>6584</v>
      </c>
      <c r="BA208" s="33"/>
      <c r="BB208" s="114">
        <f>IF(Q208,AV208,0)</f>
        <v>6584</v>
      </c>
    </row>
    <row r="209" spans="1:54" ht="8.4" customHeight="1" x14ac:dyDescent="0.3">
      <c r="A209" s="22">
        <v>88</v>
      </c>
      <c r="B209" s="33"/>
      <c r="C209" s="22" t="s">
        <v>215</v>
      </c>
      <c r="D209" s="33"/>
      <c r="E209" s="88">
        <v>148317</v>
      </c>
      <c r="G209" s="84">
        <f>(E209/$AV209)</f>
        <v>12.927481914059095</v>
      </c>
      <c r="I209" s="84">
        <f>IF(G$219,G209/G$219*100,0)</f>
        <v>49.277648864206924</v>
      </c>
      <c r="K209" s="88">
        <v>1206361</v>
      </c>
      <c r="M209" s="84">
        <f>(K209/$AV209)</f>
        <v>105.14782532903338</v>
      </c>
      <c r="O209" s="84">
        <f>IF(M$219,M209/M$219*100,0)</f>
        <v>75.253071863197704</v>
      </c>
      <c r="Q209" s="88">
        <v>2381761</v>
      </c>
      <c r="S209" s="84">
        <f>(Q209/$AV209)</f>
        <v>207.59705395275864</v>
      </c>
      <c r="U209" s="84">
        <f>IF(S$219,S209/S$219*100,0)</f>
        <v>94.700036731626668</v>
      </c>
      <c r="W209" s="88">
        <v>28789</v>
      </c>
      <c r="Y209" s="88">
        <f>(E209+K209+Q209)</f>
        <v>3736439</v>
      </c>
      <c r="AB209" s="88">
        <v>1430733</v>
      </c>
      <c r="AD209" s="89">
        <f>IF($Y209,AB209/$Y209*100,0)</f>
        <v>38.291351738915047</v>
      </c>
      <c r="AF209" s="88">
        <v>1215874</v>
      </c>
      <c r="AH209" s="89">
        <f>IF($Y209,AF209/$Y209*100,0)</f>
        <v>32.540983540745614</v>
      </c>
      <c r="AJ209" s="88">
        <v>0</v>
      </c>
      <c r="AL209" s="89">
        <f>IF($Y209,AJ209/$Y209*100,0)</f>
        <v>0</v>
      </c>
      <c r="AN209" s="88">
        <v>418839</v>
      </c>
      <c r="AP209" s="88">
        <v>406625.93455000001</v>
      </c>
      <c r="AR209" s="88">
        <v>311482.97544999997</v>
      </c>
      <c r="AS209" s="33"/>
      <c r="AT209" s="22">
        <v>88</v>
      </c>
      <c r="AU209" s="33"/>
      <c r="AV209" s="114">
        <v>11473</v>
      </c>
      <c r="AW209" s="33"/>
      <c r="AX209" s="114">
        <f>IF(E209,AV209,0)</f>
        <v>11473</v>
      </c>
      <c r="AY209" s="33"/>
      <c r="AZ209" s="114">
        <f>IF(K209,AV209,0)</f>
        <v>11473</v>
      </c>
      <c r="BA209" s="33"/>
      <c r="BB209" s="114">
        <f>IF(Q209,AV209,0)</f>
        <v>11473</v>
      </c>
    </row>
    <row r="210" spans="1:54" ht="8.4" customHeight="1" x14ac:dyDescent="0.3">
      <c r="A210" s="22">
        <v>89</v>
      </c>
      <c r="B210" s="33"/>
      <c r="C210" s="22" t="s">
        <v>216</v>
      </c>
      <c r="D210" s="33"/>
      <c r="E210" s="88">
        <v>439383</v>
      </c>
      <c r="G210" s="84">
        <f>(E210/$AV210)</f>
        <v>10.4682295761561</v>
      </c>
      <c r="I210" s="84">
        <f>IF(G$219,G210/G$219*100,0)</f>
        <v>39.903342716938639</v>
      </c>
      <c r="K210" s="88">
        <v>12289677</v>
      </c>
      <c r="M210" s="84">
        <f>(K210/$AV210)</f>
        <v>292.79958544778788</v>
      </c>
      <c r="O210" s="84">
        <f>IF(M$219,M210/M$219*100,0)</f>
        <v>209.5532473093653</v>
      </c>
      <c r="Q210" s="88">
        <v>11153520</v>
      </c>
      <c r="S210" s="84">
        <f>(Q210/$AV210)</f>
        <v>265.73082696018866</v>
      </c>
      <c r="U210" s="84">
        <f>IF(S$219,S210/S$219*100,0)</f>
        <v>121.21905679635488</v>
      </c>
      <c r="W210" s="88">
        <v>261532</v>
      </c>
      <c r="Y210" s="88">
        <f>(E210+K210+Q210)</f>
        <v>23882580</v>
      </c>
      <c r="AB210" s="88">
        <v>7331661</v>
      </c>
      <c r="AD210" s="89">
        <f>IF($Y210,AB210/$Y210*100,0)</f>
        <v>30.698781287448845</v>
      </c>
      <c r="AF210" s="88">
        <v>4932999</v>
      </c>
      <c r="AH210" s="89">
        <f>IF($Y210,AF210/$Y210*100,0)</f>
        <v>20.655218154822467</v>
      </c>
      <c r="AJ210" s="88">
        <v>131129</v>
      </c>
      <c r="AL210" s="89">
        <f>IF($Y210,AJ210/$Y210*100,0)</f>
        <v>0.54905709517145973</v>
      </c>
      <c r="AN210" s="88">
        <v>9178931</v>
      </c>
      <c r="AP210" s="88">
        <v>957376.20818000007</v>
      </c>
      <c r="AR210" s="88">
        <v>1824235.2918199999</v>
      </c>
      <c r="AS210" s="33"/>
      <c r="AT210" s="22">
        <v>89</v>
      </c>
      <c r="AU210" s="33"/>
      <c r="AV210" s="114">
        <v>41973</v>
      </c>
      <c r="AW210" s="33"/>
      <c r="AX210" s="114">
        <f>IF(E210,AV210,0)</f>
        <v>41973</v>
      </c>
      <c r="AY210" s="33"/>
      <c r="AZ210" s="114">
        <f>IF(K210,AV210,0)</f>
        <v>41973</v>
      </c>
      <c r="BA210" s="33"/>
      <c r="BB210" s="114">
        <f>IF(Q210,AV210,0)</f>
        <v>41973</v>
      </c>
    </row>
    <row r="211" spans="1:54" ht="8.4" customHeight="1" x14ac:dyDescent="0.3">
      <c r="A211" s="22">
        <v>90</v>
      </c>
      <c r="B211" s="33"/>
      <c r="C211" s="22" t="s">
        <v>217</v>
      </c>
      <c r="D211" s="33"/>
      <c r="E211" s="118">
        <v>298072</v>
      </c>
      <c r="G211" s="84">
        <f>(E211/$AV211)</f>
        <v>7.5213726974514259</v>
      </c>
      <c r="I211" s="84">
        <f>IF(G$219,G211/G$219*100,0)</f>
        <v>28.670360185053902</v>
      </c>
      <c r="K211" s="118">
        <v>4276873</v>
      </c>
      <c r="M211" s="84">
        <f>(K211/$AV211)</f>
        <v>107.92008579359072</v>
      </c>
      <c r="O211" s="84">
        <f>IF(M$219,M211/M$219*100,0)</f>
        <v>77.237146334638354</v>
      </c>
      <c r="Q211" s="118">
        <v>6143879</v>
      </c>
      <c r="S211" s="84">
        <f>(Q211/$AV211)</f>
        <v>155.03101185970223</v>
      </c>
      <c r="U211" s="84">
        <f>IF(S$219,S211/S$219*100,0)</f>
        <v>70.720861583112821</v>
      </c>
      <c r="W211" s="118">
        <v>436933</v>
      </c>
      <c r="Y211" s="118">
        <f>(E211+K211+Q211)</f>
        <v>10718824</v>
      </c>
      <c r="AB211" s="118">
        <v>3843499</v>
      </c>
      <c r="AD211" s="89">
        <f>IF($Y211,AB211/$Y211*100,0)</f>
        <v>35.857469065636302</v>
      </c>
      <c r="AF211" s="118">
        <v>2515980</v>
      </c>
      <c r="AH211" s="89">
        <f>IF($Y211,AF211/$Y211*100,0)</f>
        <v>23.472537658981992</v>
      </c>
      <c r="AJ211" s="118">
        <v>71535</v>
      </c>
      <c r="AL211" s="89">
        <f>IF($Y211,AJ211/$Y211*100,0)</f>
        <v>0.66737731676534662</v>
      </c>
      <c r="AN211" s="118">
        <v>1749170</v>
      </c>
      <c r="AP211" s="88">
        <v>667734.32746400009</v>
      </c>
      <c r="AR211" s="88">
        <v>436213.79253599996</v>
      </c>
      <c r="AS211" s="33"/>
      <c r="AT211" s="22">
        <v>90</v>
      </c>
      <c r="AU211" s="33"/>
      <c r="AV211" s="114">
        <v>39630</v>
      </c>
      <c r="AW211" s="33"/>
      <c r="AX211" s="114">
        <f>IF(E211,AV211,0)</f>
        <v>39630</v>
      </c>
      <c r="AY211" s="33"/>
      <c r="AZ211" s="114">
        <f>IF(K211,AV211,0)</f>
        <v>39630</v>
      </c>
      <c r="BA211" s="33"/>
      <c r="BB211" s="114">
        <f>IF(Q211,AV211,0)</f>
        <v>39630</v>
      </c>
    </row>
    <row r="212" spans="1:54" ht="8.4" customHeight="1" x14ac:dyDescent="0.3">
      <c r="B212" s="33"/>
      <c r="D212" s="33"/>
      <c r="Y212" s="149"/>
      <c r="AS212" s="33"/>
      <c r="AT212" s="33"/>
      <c r="AU212" s="33"/>
      <c r="AV212" s="39"/>
      <c r="AW212" s="33"/>
      <c r="AX212" s="33"/>
      <c r="AY212" s="33"/>
      <c r="AZ212" s="33"/>
      <c r="BA212" s="33"/>
      <c r="BB212" s="33"/>
    </row>
    <row r="213" spans="1:54" ht="8.4" customHeight="1" x14ac:dyDescent="0.3">
      <c r="A213" s="22">
        <v>91</v>
      </c>
      <c r="B213" s="33"/>
      <c r="C213" s="22" t="s">
        <v>218</v>
      </c>
      <c r="D213" s="33"/>
      <c r="E213" s="88">
        <v>501865</v>
      </c>
      <c r="G213" s="84">
        <f>(E213/$AV213)</f>
        <v>9.2951733590161503</v>
      </c>
      <c r="I213" s="84">
        <f>IF(G$219,G213/G$219*100,0)</f>
        <v>35.431825931961988</v>
      </c>
      <c r="K213" s="88">
        <v>14975257</v>
      </c>
      <c r="M213" s="84">
        <f>(K213/$AV213)</f>
        <v>277.36066454289522</v>
      </c>
      <c r="O213" s="84">
        <f>IF(M$219,M213/M$219*100,0)</f>
        <v>198.50379173850141</v>
      </c>
      <c r="Q213" s="88">
        <v>8339510</v>
      </c>
      <c r="S213" s="84">
        <f>(Q213/$AV213)</f>
        <v>154.45825307452955</v>
      </c>
      <c r="U213" s="84">
        <f>IF(S$219,S213/S$219*100,0)</f>
        <v>70.459584859953949</v>
      </c>
      <c r="W213" s="88">
        <v>299098</v>
      </c>
      <c r="Y213" s="88">
        <f>(E213+K213+Q213)</f>
        <v>23816632</v>
      </c>
      <c r="AB213" s="88">
        <v>6133499</v>
      </c>
      <c r="AD213" s="89">
        <f>IF($Y213,AB213/$Y213*100,0)</f>
        <v>25.753007394160516</v>
      </c>
      <c r="AF213" s="88">
        <v>4232288</v>
      </c>
      <c r="AH213" s="89">
        <f>IF($Y213,AF213/$Y213*100,0)</f>
        <v>17.770304382248504</v>
      </c>
      <c r="AJ213" s="88">
        <v>0</v>
      </c>
      <c r="AL213" s="89">
        <f>IF($Y213,AJ213/$Y213*100,0)</f>
        <v>0</v>
      </c>
      <c r="AN213" s="88">
        <v>10872669</v>
      </c>
      <c r="AP213" s="88">
        <v>1088441.5598600002</v>
      </c>
      <c r="AR213" s="88">
        <v>1197816.88014</v>
      </c>
      <c r="AS213" s="33"/>
      <c r="AT213" s="22">
        <v>91</v>
      </c>
      <c r="AU213" s="33"/>
      <c r="AV213" s="114">
        <v>53992</v>
      </c>
      <c r="AW213" s="33"/>
      <c r="AX213" s="114">
        <f>IF(E213,AV213,0)</f>
        <v>53992</v>
      </c>
      <c r="AY213" s="33"/>
      <c r="AZ213" s="114">
        <f>IF(K213,AV213,0)</f>
        <v>53992</v>
      </c>
      <c r="BA213" s="33"/>
      <c r="BB213" s="114">
        <f>IF(Q213,AV213,0)</f>
        <v>53992</v>
      </c>
    </row>
    <row r="214" spans="1:54" ht="8.4" customHeight="1" x14ac:dyDescent="0.3">
      <c r="A214" s="22">
        <v>92</v>
      </c>
      <c r="B214" s="33"/>
      <c r="C214" s="22" t="s">
        <v>219</v>
      </c>
      <c r="D214" s="33"/>
      <c r="E214" s="88">
        <v>161284</v>
      </c>
      <c r="G214" s="84">
        <f>(E214/$AV214)</f>
        <v>9.0047456870079845</v>
      </c>
      <c r="I214" s="84">
        <f>IF(G$219,G214/G$219*100,0)</f>
        <v>34.324758605408391</v>
      </c>
      <c r="K214" s="88">
        <v>183761</v>
      </c>
      <c r="M214" s="84">
        <f>(K214/$AV214)</f>
        <v>10.259672826754509</v>
      </c>
      <c r="O214" s="84">
        <f>IF(M$219,M214/M$219*100,0)</f>
        <v>7.3427281459093523</v>
      </c>
      <c r="Q214" s="88">
        <v>4432324</v>
      </c>
      <c r="S214" s="84">
        <f>(Q214/$AV214)</f>
        <v>247.46379319970967</v>
      </c>
      <c r="U214" s="84">
        <f>IF(S$219,S214/S$219*100,0)</f>
        <v>112.88614100994452</v>
      </c>
      <c r="W214" s="88">
        <v>67753</v>
      </c>
      <c r="Y214" s="88">
        <f>(E214+K214+Q214)</f>
        <v>4777369</v>
      </c>
      <c r="AB214" s="88">
        <v>2072762</v>
      </c>
      <c r="AD214" s="89">
        <f>IF($Y214,AB214/$Y214*100,0)</f>
        <v>43.387102817471288</v>
      </c>
      <c r="AF214" s="88">
        <v>1163895</v>
      </c>
      <c r="AH214" s="89">
        <f>IF($Y214,AF214/$Y214*100,0)</f>
        <v>24.362677448612406</v>
      </c>
      <c r="AJ214" s="88">
        <v>0</v>
      </c>
      <c r="AL214" s="89">
        <f>IF($Y214,AJ214/$Y214*100,0)</f>
        <v>0</v>
      </c>
      <c r="AN214" s="88">
        <v>0</v>
      </c>
      <c r="AP214" s="88">
        <v>518285.08359300008</v>
      </c>
      <c r="AR214" s="88">
        <v>508037.67640699999</v>
      </c>
      <c r="AS214" s="33"/>
      <c r="AT214" s="22">
        <v>92</v>
      </c>
      <c r="AU214" s="33"/>
      <c r="AV214" s="114">
        <v>17911</v>
      </c>
      <c r="AW214" s="33"/>
      <c r="AX214" s="114">
        <f>IF(E214,AV214,0)</f>
        <v>17911</v>
      </c>
      <c r="AY214" s="33"/>
      <c r="AZ214" s="114">
        <f>IF(K214,AV214,0)</f>
        <v>17911</v>
      </c>
      <c r="BA214" s="33"/>
      <c r="BB214" s="114">
        <f>IF(Q214,AV214,0)</f>
        <v>17911</v>
      </c>
    </row>
    <row r="215" spans="1:54" ht="8.4" customHeight="1" x14ac:dyDescent="0.3">
      <c r="A215" s="22">
        <v>93</v>
      </c>
      <c r="B215" s="33"/>
      <c r="C215" s="22" t="s">
        <v>220</v>
      </c>
      <c r="D215" s="33"/>
      <c r="E215" s="88">
        <v>463417</v>
      </c>
      <c r="G215" s="84">
        <f>(E215/$AV215)</f>
        <v>12.072552493096442</v>
      </c>
      <c r="I215" s="84">
        <f>IF(G$219,G215/G$219*100,0)</f>
        <v>46.01878436994987</v>
      </c>
      <c r="K215" s="88">
        <v>4677518</v>
      </c>
      <c r="M215" s="84">
        <f>(K215/$AV215)</f>
        <v>121.85479080914916</v>
      </c>
      <c r="O215" s="84">
        <f>IF(M$219,M215/M$219*100,0)</f>
        <v>87.210052142693456</v>
      </c>
      <c r="Q215" s="88">
        <v>11522034</v>
      </c>
      <c r="S215" s="84">
        <f>(Q215/$AV215)</f>
        <v>300.1624029594123</v>
      </c>
      <c r="U215" s="84">
        <f>IF(S$219,S215/S$219*100,0)</f>
        <v>136.9257898629825</v>
      </c>
      <c r="W215" s="88">
        <v>372724</v>
      </c>
      <c r="Y215" s="88">
        <f>(E215+K215+Q215)</f>
        <v>16662969</v>
      </c>
      <c r="AB215" s="88">
        <v>6432295</v>
      </c>
      <c r="AD215" s="89">
        <f>IF($Y215,AB215/$Y215*100,0)</f>
        <v>38.602334313890879</v>
      </c>
      <c r="AF215" s="88">
        <v>5695710</v>
      </c>
      <c r="AH215" s="89">
        <f>IF($Y215,AF215/$Y215*100,0)</f>
        <v>34.181843583817503</v>
      </c>
      <c r="AJ215" s="88">
        <v>0</v>
      </c>
      <c r="AL215" s="89">
        <f>IF($Y215,AJ215/$Y215*100,0)</f>
        <v>0</v>
      </c>
      <c r="AN215" s="88">
        <v>1628820</v>
      </c>
      <c r="AP215" s="88">
        <v>1236588.9142</v>
      </c>
      <c r="AR215" s="88">
        <v>1896918.1657999998</v>
      </c>
      <c r="AS215" s="33"/>
      <c r="AT215" s="22">
        <v>93</v>
      </c>
      <c r="AU215" s="33"/>
      <c r="AV215" s="114">
        <v>38386</v>
      </c>
      <c r="AW215" s="33"/>
      <c r="AX215" s="114">
        <f>IF(E215,AV215,0)</f>
        <v>38386</v>
      </c>
      <c r="AY215" s="33"/>
      <c r="AZ215" s="114">
        <f>IF(K215,AV215,0)</f>
        <v>38386</v>
      </c>
      <c r="BA215" s="33"/>
      <c r="BB215" s="114">
        <f>IF(Q215,AV215,0)</f>
        <v>38386</v>
      </c>
    </row>
    <row r="216" spans="1:54" ht="8.4" customHeight="1" x14ac:dyDescent="0.3">
      <c r="A216" s="22">
        <v>94</v>
      </c>
      <c r="B216" s="33"/>
      <c r="C216" s="22" t="s">
        <v>221</v>
      </c>
      <c r="D216" s="33"/>
      <c r="E216" s="88">
        <v>358938</v>
      </c>
      <c r="G216" s="84">
        <f>(E216/$AV216)</f>
        <v>12.528376963350786</v>
      </c>
      <c r="I216" s="84">
        <f>IF(G$219,G216/G$219*100,0)</f>
        <v>47.756319826447289</v>
      </c>
      <c r="K216" s="88">
        <v>15627924</v>
      </c>
      <c r="M216" s="84">
        <f>(K216/$AV216)</f>
        <v>545.47727748691102</v>
      </c>
      <c r="O216" s="84">
        <f>IF(M$219,M216/M$219*100,0)</f>
        <v>390.3917235949678</v>
      </c>
      <c r="Q216" s="88">
        <v>7009482</v>
      </c>
      <c r="S216" s="84">
        <f>(Q216/$AV216)</f>
        <v>244.65905759162303</v>
      </c>
      <c r="U216" s="84">
        <f>IF(S$219,S216/S$219*100,0)</f>
        <v>111.60669816597839</v>
      </c>
      <c r="W216" s="88">
        <v>124609</v>
      </c>
      <c r="Y216" s="88">
        <f>(E216+K216+Q216)</f>
        <v>22996344</v>
      </c>
      <c r="AB216" s="88">
        <v>6474696</v>
      </c>
      <c r="AD216" s="89">
        <f>IF($Y216,AB216/$Y216*100,0)</f>
        <v>28.155327646864215</v>
      </c>
      <c r="AF216" s="88">
        <v>2919997</v>
      </c>
      <c r="AH216" s="89">
        <f>IF($Y216,AF216/$Y216*100,0)</f>
        <v>12.697657505906157</v>
      </c>
      <c r="AJ216" s="88">
        <v>0</v>
      </c>
      <c r="AL216" s="89">
        <f>IF($Y216,AJ216/$Y216*100,0)</f>
        <v>0</v>
      </c>
      <c r="AN216" s="88">
        <v>12343028</v>
      </c>
      <c r="AP216" s="88">
        <v>649039.93040000007</v>
      </c>
      <c r="AR216" s="88">
        <v>698304.33960000006</v>
      </c>
      <c r="AS216" s="33"/>
      <c r="AT216" s="22">
        <v>94</v>
      </c>
      <c r="AU216" s="33"/>
      <c r="AV216" s="114">
        <v>28650</v>
      </c>
      <c r="AW216" s="33"/>
      <c r="AX216" s="114">
        <f>IF(E216,AV216,0)</f>
        <v>28650</v>
      </c>
      <c r="AY216" s="33"/>
      <c r="AZ216" s="114">
        <f>IF(K216,AV216,0)</f>
        <v>28650</v>
      </c>
      <c r="BA216" s="33"/>
      <c r="BB216" s="114">
        <f>IF(Q216,AV216,0)</f>
        <v>28650</v>
      </c>
    </row>
    <row r="217" spans="1:54" ht="8.4" customHeight="1" x14ac:dyDescent="0.3">
      <c r="A217" s="42">
        <v>95</v>
      </c>
      <c r="B217" s="33"/>
      <c r="C217" s="22" t="s">
        <v>222</v>
      </c>
      <c r="D217" s="33"/>
      <c r="E217" s="93">
        <v>1536766</v>
      </c>
      <c r="G217" s="84">
        <f>(E217/$AV217)</f>
        <v>22.361091305929428</v>
      </c>
      <c r="I217" s="84">
        <f>IF(G$219,G217/G$219*100,0)</f>
        <v>85.237172476389475</v>
      </c>
      <c r="K217" s="93">
        <v>4687141</v>
      </c>
      <c r="M217" s="84">
        <f>(K217/$AV217)</f>
        <v>68.201396871589665</v>
      </c>
      <c r="O217" s="84">
        <f>IF(M$219,M217/M$219*100,0)</f>
        <v>48.810944057927728</v>
      </c>
      <c r="Q217" s="93">
        <v>7823137</v>
      </c>
      <c r="S217" s="84">
        <f>(Q217/$AV217)</f>
        <v>113.8324772644598</v>
      </c>
      <c r="U217" s="84">
        <f>IF(S$219,S217/S$219*100,0)</f>
        <v>51.927229086061658</v>
      </c>
      <c r="W217" s="93">
        <v>1199191</v>
      </c>
      <c r="Y217" s="93">
        <f>(E217+K217+Q217)</f>
        <v>14047044</v>
      </c>
      <c r="AB217" s="93">
        <v>3605237</v>
      </c>
      <c r="AD217" s="89">
        <f>IF($Y217,AB217/$Y217*100,0)</f>
        <v>25.665449613456044</v>
      </c>
      <c r="AF217" s="93">
        <v>3199857</v>
      </c>
      <c r="AH217" s="89">
        <f>IF($Y217,AF217/$Y217*100,0)</f>
        <v>22.779575546285752</v>
      </c>
      <c r="AJ217" s="93">
        <v>0</v>
      </c>
      <c r="AL217" s="89">
        <f>IF($Y217,AJ217/$Y217*100,0)</f>
        <v>0</v>
      </c>
      <c r="AN217" s="93">
        <v>1415935</v>
      </c>
      <c r="AP217" s="93">
        <v>505622.54635000008</v>
      </c>
      <c r="AR217" s="93">
        <v>237337.90364999999</v>
      </c>
      <c r="AS217" s="33"/>
      <c r="AT217" s="42">
        <v>95</v>
      </c>
      <c r="AU217" s="33"/>
      <c r="AV217" s="124">
        <v>68725</v>
      </c>
      <c r="AW217" s="33"/>
      <c r="AX217" s="124">
        <f>IF(E217,AV217,0)</f>
        <v>68725</v>
      </c>
      <c r="AY217" s="33"/>
      <c r="AZ217" s="124">
        <f>IF(K217,AV217,0)</f>
        <v>68725</v>
      </c>
      <c r="BA217" s="33"/>
      <c r="BB217" s="124">
        <f>IF(Q217,AV217,0)</f>
        <v>68725</v>
      </c>
    </row>
    <row r="218" spans="1:54" ht="8.4" customHeight="1" x14ac:dyDescent="0.3">
      <c r="B218" s="33"/>
      <c r="D218" s="33"/>
      <c r="AS218" s="33"/>
      <c r="AT218" s="33"/>
      <c r="AU218" s="33"/>
      <c r="AV218" s="33"/>
      <c r="AW218" s="33"/>
      <c r="AX218" s="33"/>
      <c r="AY218" s="33"/>
      <c r="AZ218" s="33"/>
      <c r="BA218" s="33"/>
      <c r="BB218" s="33"/>
    </row>
    <row r="219" spans="1:54" ht="8.4" customHeight="1" x14ac:dyDescent="0.3">
      <c r="A219" s="42">
        <f>A217</f>
        <v>95</v>
      </c>
      <c r="B219" s="33"/>
      <c r="C219" s="30" t="s">
        <v>72</v>
      </c>
      <c r="D219" s="33"/>
      <c r="E219" s="94">
        <f>SUM(E89:E217)</f>
        <v>155772886</v>
      </c>
      <c r="G219" s="97">
        <f>IF(E219=0,0,IF(ISNONTEXT(H219),E219/$AV219,E219/AX219))</f>
        <v>26.233966538628913</v>
      </c>
      <c r="H219" s="296"/>
      <c r="I219" s="89">
        <f>IF(G$219,G219/G$219*100,0)</f>
        <v>100</v>
      </c>
      <c r="K219" s="94">
        <f>SUM(K89:K217)</f>
        <v>829667290</v>
      </c>
      <c r="M219" s="97">
        <f>IF(K219=0,0,IF(ISNONTEXT(N219),K219/$AV219,K219/AZ219))</f>
        <v>139.7256254471329</v>
      </c>
      <c r="N219" s="296"/>
      <c r="O219" s="89">
        <f>IF(M$219,M219/M$219*100,0)</f>
        <v>100</v>
      </c>
      <c r="Q219" s="94">
        <f>SUM(Q89:Q217)</f>
        <v>1301664152</v>
      </c>
      <c r="S219" s="97">
        <f>IF(Q219=0,0,IF(ISNONTEXT(T219),Q219/$AV219,Q219/BB219))</f>
        <v>219.21538905108801</v>
      </c>
      <c r="T219" s="296"/>
      <c r="U219" s="89">
        <f>IF(S$219,S219/S$219*100,0)</f>
        <v>100</v>
      </c>
      <c r="W219" s="94">
        <f>SUM(W89:W217)</f>
        <v>109145062</v>
      </c>
      <c r="Y219" s="94">
        <f>SUM(Y89:Y217)</f>
        <v>2287104328</v>
      </c>
      <c r="AB219" s="94">
        <f>SUM(AB89:AB217)</f>
        <v>507299407</v>
      </c>
      <c r="AD219" s="89">
        <f>IF($Y219,AB219/$Y219*100,0)</f>
        <v>22.180859910471039</v>
      </c>
      <c r="AF219" s="94">
        <f>SUM(AF89:AF217)</f>
        <v>345551952</v>
      </c>
      <c r="AH219" s="89">
        <f>IF($Y219,AF219/$Y219*100,0)</f>
        <v>15.108709636441212</v>
      </c>
      <c r="AJ219" s="94">
        <f>SUM(AJ89:AJ217)</f>
        <v>43589642</v>
      </c>
      <c r="AL219" s="89">
        <f>IF($Y219,AJ219/$Y219*100,0)</f>
        <v>1.9058877842322897</v>
      </c>
      <c r="AN219" s="94">
        <f>SUM(AN89:AN217)</f>
        <v>388849050</v>
      </c>
      <c r="AP219" s="144">
        <f>SUM(AP89:AP217)</f>
        <v>67273143.233284026</v>
      </c>
      <c r="AR219" s="144">
        <f>SUM(AR89:AR217)</f>
        <v>60648763.546715997</v>
      </c>
      <c r="AS219" s="33"/>
      <c r="AT219" s="42">
        <f>AT217</f>
        <v>95</v>
      </c>
      <c r="AU219" s="33"/>
      <c r="AV219" s="124">
        <f>SUM(AV89:AV217)</f>
        <v>5937832</v>
      </c>
      <c r="AW219" s="33"/>
      <c r="AX219" s="124">
        <f>SUM(AX89:AX217)</f>
        <v>5937832</v>
      </c>
      <c r="AY219" s="33"/>
      <c r="AZ219" s="124">
        <f>SUM(AZ89:AZ217)</f>
        <v>5937832</v>
      </c>
      <c r="BA219" s="33"/>
      <c r="BB219" s="124">
        <f>SUM(BB89:BB217)</f>
        <v>5937832</v>
      </c>
    </row>
    <row r="220" spans="1:54" ht="8.4" customHeight="1" x14ac:dyDescent="0.3">
      <c r="A220" s="33"/>
      <c r="B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row>
    <row r="221" spans="1:54" ht="8.4" customHeight="1" x14ac:dyDescent="0.3">
      <c r="A221" s="33"/>
      <c r="B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row>
    <row r="222" spans="1:54" ht="8.4" customHeight="1" x14ac:dyDescent="0.3">
      <c r="A222" s="33"/>
      <c r="B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row>
    <row r="223" spans="1:54" ht="8.4" customHeight="1" x14ac:dyDescent="0.3">
      <c r="A223" s="33"/>
      <c r="B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row>
    <row r="224" spans="1:54" ht="8.4" customHeight="1" x14ac:dyDescent="0.3">
      <c r="A224" s="33"/>
      <c r="B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row>
    <row r="225" spans="1:54" ht="8.4" customHeight="1" x14ac:dyDescent="0.3">
      <c r="A225" s="33"/>
      <c r="B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row>
    <row r="226" spans="1:54" ht="8.4" customHeight="1" x14ac:dyDescent="0.3">
      <c r="B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V226" s="33"/>
      <c r="AW226" s="33"/>
      <c r="AX226" s="33"/>
      <c r="AY226" s="33"/>
      <c r="AZ226" s="33"/>
      <c r="BA226" s="33"/>
      <c r="BB226" s="33"/>
    </row>
    <row r="227" spans="1:54" s="20" customFormat="1" ht="10.5" customHeight="1" x14ac:dyDescent="0.3">
      <c r="A227" s="20">
        <v>92</v>
      </c>
      <c r="AU227" s="23">
        <v>93</v>
      </c>
    </row>
    <row r="228" spans="1:54" s="20" customFormat="1" ht="10.5" customHeight="1" x14ac:dyDescent="0.3">
      <c r="Y228" s="23" t="s">
        <v>49</v>
      </c>
      <c r="AB228" s="50" t="s">
        <v>50</v>
      </c>
      <c r="AT228" s="23" t="s">
        <v>507</v>
      </c>
    </row>
    <row r="229" spans="1:54" s="20" customFormat="1" ht="10.5" customHeight="1" x14ac:dyDescent="0.3">
      <c r="A229" s="24"/>
      <c r="Y229" s="23" t="s">
        <v>508</v>
      </c>
      <c r="AB229" s="50" t="s">
        <v>399</v>
      </c>
      <c r="AT229" s="23" t="s">
        <v>223</v>
      </c>
    </row>
    <row r="230" spans="1:54" s="20" customFormat="1" ht="10.5" customHeight="1" x14ac:dyDescent="0.3">
      <c r="A230" s="25"/>
      <c r="Y230" s="23" t="s">
        <v>55</v>
      </c>
      <c r="AB230" s="26" t="s">
        <v>56</v>
      </c>
    </row>
    <row r="231" spans="1:54" ht="14.25" customHeight="1" x14ac:dyDescent="0.3">
      <c r="E231" s="28" t="s">
        <v>372</v>
      </c>
      <c r="F231" s="28"/>
      <c r="G231" s="28"/>
      <c r="H231" s="28"/>
      <c r="I231" s="28"/>
      <c r="K231" s="28" t="s">
        <v>509</v>
      </c>
      <c r="L231" s="28"/>
      <c r="M231" s="28"/>
      <c r="N231" s="28"/>
      <c r="O231" s="28"/>
      <c r="Q231" s="28" t="s">
        <v>510</v>
      </c>
      <c r="R231" s="28"/>
      <c r="S231" s="28"/>
      <c r="T231" s="28"/>
      <c r="U231" s="28"/>
      <c r="V231" s="28"/>
      <c r="W231" s="28"/>
      <c r="AB231" s="28" t="s">
        <v>511</v>
      </c>
      <c r="AC231" s="28"/>
      <c r="AD231" s="28"/>
      <c r="AE231" s="28"/>
      <c r="AF231" s="28"/>
      <c r="AG231" s="28"/>
      <c r="AH231" s="28"/>
      <c r="AI231" s="28"/>
      <c r="AJ231" s="28"/>
      <c r="AK231" s="28"/>
      <c r="AL231" s="28"/>
      <c r="AM231" s="28"/>
      <c r="AN231" s="28"/>
    </row>
    <row r="232" spans="1:54" ht="9.6" customHeight="1" x14ac:dyDescent="0.3"/>
    <row r="233" spans="1:54" ht="9.6" customHeight="1" x14ac:dyDescent="0.3">
      <c r="AF233" s="28" t="s">
        <v>404</v>
      </c>
      <c r="AG233" s="28"/>
      <c r="AH233" s="28"/>
      <c r="AI233" s="28"/>
      <c r="AJ233" s="28"/>
      <c r="AK233" s="28"/>
      <c r="AL233" s="28"/>
      <c r="AP233" s="142" t="s">
        <v>304</v>
      </c>
      <c r="AQ233" s="28"/>
      <c r="AR233" s="28"/>
    </row>
    <row r="234" spans="1:54" ht="9.6" customHeight="1" x14ac:dyDescent="0.3">
      <c r="AP234" s="29" t="s">
        <v>512</v>
      </c>
      <c r="AQ234" s="29"/>
      <c r="AR234" s="29"/>
    </row>
    <row r="235" spans="1:54" ht="9.6" customHeight="1" x14ac:dyDescent="0.3">
      <c r="W235" s="31" t="s">
        <v>304</v>
      </c>
      <c r="AB235" s="28" t="s">
        <v>439</v>
      </c>
      <c r="AC235" s="28"/>
      <c r="AD235" s="28"/>
      <c r="AF235" s="28" t="s">
        <v>66</v>
      </c>
      <c r="AG235" s="28"/>
      <c r="AH235" s="28"/>
      <c r="AJ235" s="28" t="s">
        <v>67</v>
      </c>
      <c r="AK235" s="28"/>
      <c r="AL235" s="28"/>
      <c r="AP235" s="28" t="s">
        <v>513</v>
      </c>
      <c r="AQ235" s="28"/>
      <c r="AR235" s="28"/>
    </row>
    <row r="236" spans="1:54" ht="9.6" customHeight="1" x14ac:dyDescent="0.3">
      <c r="W236" s="30" t="s">
        <v>514</v>
      </c>
      <c r="AZ236" s="29" t="s">
        <v>515</v>
      </c>
      <c r="BB236" s="22" t="s">
        <v>516</v>
      </c>
    </row>
    <row r="237" spans="1:54" ht="9.6" customHeight="1" x14ac:dyDescent="0.3">
      <c r="I237" s="30" t="s">
        <v>71</v>
      </c>
      <c r="O237" s="30" t="s">
        <v>71</v>
      </c>
      <c r="U237" s="30" t="s">
        <v>71</v>
      </c>
      <c r="W237" s="22" t="s">
        <v>517</v>
      </c>
      <c r="AD237" s="30" t="s">
        <v>279</v>
      </c>
      <c r="AH237" s="30" t="s">
        <v>279</v>
      </c>
      <c r="AL237" s="30" t="s">
        <v>279</v>
      </c>
      <c r="AN237" s="30" t="s">
        <v>416</v>
      </c>
      <c r="AZ237" s="30" t="s">
        <v>518</v>
      </c>
      <c r="BB237" s="30" t="s">
        <v>519</v>
      </c>
    </row>
    <row r="238" spans="1:54" ht="9.6" customHeight="1" x14ac:dyDescent="0.3">
      <c r="A238" s="31" t="s">
        <v>78</v>
      </c>
      <c r="C238" s="31" t="s">
        <v>80</v>
      </c>
      <c r="E238" s="31" t="s">
        <v>81</v>
      </c>
      <c r="G238" s="31" t="s">
        <v>442</v>
      </c>
      <c r="I238" s="31" t="s">
        <v>87</v>
      </c>
      <c r="K238" s="31" t="s">
        <v>81</v>
      </c>
      <c r="M238" s="31" t="s">
        <v>442</v>
      </c>
      <c r="O238" s="31" t="s">
        <v>87</v>
      </c>
      <c r="Q238" s="31" t="s">
        <v>81</v>
      </c>
      <c r="S238" s="31" t="s">
        <v>442</v>
      </c>
      <c r="U238" s="31" t="s">
        <v>87</v>
      </c>
      <c r="W238" s="143" t="s">
        <v>520</v>
      </c>
      <c r="Y238" s="31" t="s">
        <v>72</v>
      </c>
      <c r="AB238" s="31" t="s">
        <v>81</v>
      </c>
      <c r="AD238" s="31" t="s">
        <v>380</v>
      </c>
      <c r="AF238" s="31" t="s">
        <v>81</v>
      </c>
      <c r="AH238" s="31" t="s">
        <v>380</v>
      </c>
      <c r="AJ238" s="31" t="s">
        <v>81</v>
      </c>
      <c r="AL238" s="31" t="s">
        <v>380</v>
      </c>
      <c r="AN238" s="31" t="s">
        <v>425</v>
      </c>
      <c r="AP238" s="31" t="s">
        <v>317</v>
      </c>
      <c r="AR238" s="31" t="s">
        <v>318</v>
      </c>
      <c r="AT238" s="31" t="s">
        <v>78</v>
      </c>
      <c r="AX238" s="129" t="s">
        <v>372</v>
      </c>
      <c r="AZ238" s="129" t="s">
        <v>475</v>
      </c>
      <c r="BB238" s="129" t="s">
        <v>521</v>
      </c>
    </row>
    <row r="239" spans="1:54" ht="8.85" customHeight="1" x14ac:dyDescent="0.3"/>
    <row r="240" spans="1:54" ht="8.85" customHeight="1" x14ac:dyDescent="0.3">
      <c r="B240" s="22" t="s">
        <v>297</v>
      </c>
    </row>
    <row r="241" spans="1:54" ht="8.85" customHeight="1" x14ac:dyDescent="0.3">
      <c r="A241" s="22">
        <v>1</v>
      </c>
      <c r="B241" s="30"/>
      <c r="C241" s="22" t="s">
        <v>224</v>
      </c>
      <c r="D241" s="33"/>
      <c r="E241" s="82">
        <v>0</v>
      </c>
      <c r="G241" s="83">
        <f>(E241/$AV241)</f>
        <v>0</v>
      </c>
      <c r="I241" s="84">
        <f>IF(G$287,G241/G$287*100,0)</f>
        <v>0</v>
      </c>
      <c r="K241" s="82">
        <v>0</v>
      </c>
      <c r="M241" s="83">
        <f>(K241/$AV241)</f>
        <v>0</v>
      </c>
      <c r="O241" s="84">
        <f>IF(M$287,M241/M$287*100,0)</f>
        <v>0</v>
      </c>
      <c r="Q241" s="82">
        <v>4584</v>
      </c>
      <c r="S241" s="83">
        <f>(Q241/$AV241)</f>
        <v>0.55963862776217799</v>
      </c>
      <c r="U241" s="84">
        <f>IF(S$287,S241/S$287*100,0)</f>
        <v>19.99012061430027</v>
      </c>
      <c r="W241" s="82">
        <v>4584</v>
      </c>
      <c r="Y241" s="82">
        <f>(E241+K241+Q241)</f>
        <v>4584</v>
      </c>
      <c r="AB241" s="82">
        <v>0</v>
      </c>
      <c r="AD241" s="84">
        <f>IF($Y241,AB241/$Y241*100,0)</f>
        <v>0</v>
      </c>
      <c r="AF241" s="82">
        <v>0</v>
      </c>
      <c r="AH241" s="84">
        <f>IF($Y241,AF241/$Y241*100,0)</f>
        <v>0</v>
      </c>
      <c r="AJ241" s="82">
        <v>0</v>
      </c>
      <c r="AL241" s="84">
        <f>IF($Y241,AJ241/$Y241*100,0)</f>
        <v>0</v>
      </c>
      <c r="AN241" s="82">
        <v>0</v>
      </c>
      <c r="AP241" s="82">
        <v>0</v>
      </c>
      <c r="AR241" s="82">
        <v>0</v>
      </c>
      <c r="AS241" s="33"/>
      <c r="AT241" s="22">
        <v>1</v>
      </c>
      <c r="AU241" s="33"/>
      <c r="AV241" s="114">
        <v>8191</v>
      </c>
      <c r="AW241" s="33"/>
      <c r="AX241" s="114">
        <f>IF(E241,AV241,0)</f>
        <v>0</v>
      </c>
      <c r="AY241" s="33"/>
      <c r="AZ241" s="114">
        <f>IF(K241,AV241,0)</f>
        <v>0</v>
      </c>
      <c r="BA241" s="33"/>
      <c r="BB241" s="114">
        <f>IF(Q241,AV241,0)</f>
        <v>8191</v>
      </c>
    </row>
    <row r="242" spans="1:54" ht="8.85" customHeight="1" x14ac:dyDescent="0.3">
      <c r="A242" s="22">
        <v>2</v>
      </c>
      <c r="B242" s="30"/>
      <c r="C242" s="22" t="s">
        <v>225</v>
      </c>
      <c r="D242" s="33"/>
      <c r="E242" s="88">
        <v>0</v>
      </c>
      <c r="G242" s="84">
        <f>(E242/$AV242)</f>
        <v>0</v>
      </c>
      <c r="I242" s="84">
        <f>IF(G$287,G242/G$287*100,0)</f>
        <v>0</v>
      </c>
      <c r="K242" s="88">
        <v>0</v>
      </c>
      <c r="M242" s="84">
        <f>(K242/$AV242)</f>
        <v>0</v>
      </c>
      <c r="O242" s="84">
        <f>IF(M$287,M242/M$287*100,0)</f>
        <v>0</v>
      </c>
      <c r="Q242" s="88">
        <v>0</v>
      </c>
      <c r="S242" s="84">
        <f>(Q242/$AV242)</f>
        <v>0</v>
      </c>
      <c r="U242" s="84">
        <f>IF(S$287,S242/S$287*100,0)</f>
        <v>0</v>
      </c>
      <c r="W242" s="88">
        <v>0</v>
      </c>
      <c r="Y242" s="88">
        <f>(E242+K242+Q242)</f>
        <v>0</v>
      </c>
      <c r="AB242" s="88">
        <v>0</v>
      </c>
      <c r="AD242" s="84">
        <f>IF($Y242,AB242/$Y242*100,0)</f>
        <v>0</v>
      </c>
      <c r="AF242" s="88">
        <v>0</v>
      </c>
      <c r="AH242" s="84">
        <f>IF($Y242,AF242/$Y242*100,0)</f>
        <v>0</v>
      </c>
      <c r="AJ242" s="88">
        <v>0</v>
      </c>
      <c r="AL242" s="84">
        <f>IF($Y242,AJ242/$Y242*100,0)</f>
        <v>0</v>
      </c>
      <c r="AN242" s="88">
        <v>0</v>
      </c>
      <c r="AP242" s="88">
        <v>0</v>
      </c>
      <c r="AR242" s="88">
        <v>0</v>
      </c>
      <c r="AS242" s="33"/>
      <c r="AT242" s="22">
        <v>2</v>
      </c>
      <c r="AU242" s="33"/>
      <c r="AV242" s="114">
        <v>7225</v>
      </c>
      <c r="AW242" s="33"/>
      <c r="AX242" s="114">
        <f>IF(E242,AV242,0)</f>
        <v>0</v>
      </c>
      <c r="AY242" s="33"/>
      <c r="AZ242" s="114">
        <f>IF(K242,AV242,0)</f>
        <v>0</v>
      </c>
      <c r="BA242" s="33"/>
      <c r="BB242" s="114">
        <f>IF(Q242,AV242,0)</f>
        <v>0</v>
      </c>
    </row>
    <row r="243" spans="1:54" ht="8.85" customHeight="1" x14ac:dyDescent="0.3">
      <c r="A243" s="22">
        <v>3</v>
      </c>
      <c r="B243" s="30"/>
      <c r="C243" s="22" t="s">
        <v>140</v>
      </c>
      <c r="D243" s="33"/>
      <c r="E243" s="88">
        <v>0</v>
      </c>
      <c r="G243" s="84">
        <f>(E243/$AV243)</f>
        <v>0</v>
      </c>
      <c r="I243" s="84">
        <f>IF(G$287,G243/G$287*100,0)</f>
        <v>0</v>
      </c>
      <c r="K243" s="88">
        <v>0</v>
      </c>
      <c r="M243" s="84">
        <f>(K243/$AV243)</f>
        <v>0</v>
      </c>
      <c r="O243" s="84">
        <f>IF(M$287,M243/M$287*100,0)</f>
        <v>0</v>
      </c>
      <c r="Q243" s="88">
        <v>21494</v>
      </c>
      <c r="S243" s="84">
        <f>(Q243/$AV243)</f>
        <v>3.4825016202203498</v>
      </c>
      <c r="U243" s="84">
        <f>IF(S$287,S243/S$287*100,0)</f>
        <v>124.39389272694112</v>
      </c>
      <c r="W243" s="88">
        <v>21494</v>
      </c>
      <c r="Y243" s="88">
        <f>(E243+K243+Q243)</f>
        <v>21494</v>
      </c>
      <c r="AB243" s="88">
        <v>0</v>
      </c>
      <c r="AD243" s="84">
        <f>IF($Y243,AB243/$Y243*100,0)</f>
        <v>0</v>
      </c>
      <c r="AF243" s="88">
        <v>0</v>
      </c>
      <c r="AH243" s="84">
        <f>IF($Y243,AF243/$Y243*100,0)</f>
        <v>0</v>
      </c>
      <c r="AJ243" s="88">
        <v>0</v>
      </c>
      <c r="AL243" s="84">
        <f>IF($Y243,AJ243/$Y243*100,0)</f>
        <v>0</v>
      </c>
      <c r="AN243" s="88">
        <v>0</v>
      </c>
      <c r="AP243" s="88">
        <v>0</v>
      </c>
      <c r="AR243" s="88">
        <v>0</v>
      </c>
      <c r="AS243" s="33"/>
      <c r="AT243" s="22">
        <v>3</v>
      </c>
      <c r="AU243" s="33"/>
      <c r="AV243" s="114">
        <v>6172</v>
      </c>
      <c r="AW243" s="33"/>
      <c r="AX243" s="114">
        <f>IF(E243,AV243,0)</f>
        <v>0</v>
      </c>
      <c r="AY243" s="33"/>
      <c r="AZ243" s="114">
        <f>IF(K243,AV243,0)</f>
        <v>0</v>
      </c>
      <c r="BA243" s="33"/>
      <c r="BB243" s="114">
        <f>IF(Q243,AV243,0)</f>
        <v>6172</v>
      </c>
    </row>
    <row r="244" spans="1:54" ht="8.85" customHeight="1" x14ac:dyDescent="0.3">
      <c r="A244" s="22">
        <v>4</v>
      </c>
      <c r="B244" s="30"/>
      <c r="C244" s="22" t="s">
        <v>226</v>
      </c>
      <c r="D244" s="33"/>
      <c r="E244" s="88">
        <v>0</v>
      </c>
      <c r="G244" s="84">
        <f>(E244/$AV244)</f>
        <v>0</v>
      </c>
      <c r="I244" s="84">
        <f>IF(G$287,G244/G$287*100,0)</f>
        <v>0</v>
      </c>
      <c r="K244" s="88">
        <v>0</v>
      </c>
      <c r="M244" s="84">
        <f>(K244/$AV244)</f>
        <v>0</v>
      </c>
      <c r="O244" s="84">
        <f>IF(M$287,M244/M$287*100,0)</f>
        <v>0</v>
      </c>
      <c r="Q244" s="88">
        <v>18586</v>
      </c>
      <c r="S244" s="84">
        <f>(Q244/$AV244)</f>
        <v>4.4410991636798087</v>
      </c>
      <c r="U244" s="84">
        <f>IF(S$287,S244/S$287*100,0)</f>
        <v>158.63470378559046</v>
      </c>
      <c r="W244" s="88">
        <v>18586</v>
      </c>
      <c r="Y244" s="88">
        <f>(E244+K244+Q244)</f>
        <v>18586</v>
      </c>
      <c r="AB244" s="88">
        <v>0</v>
      </c>
      <c r="AD244" s="84">
        <f>IF($Y244,AB244/$Y244*100,0)</f>
        <v>0</v>
      </c>
      <c r="AF244" s="88">
        <v>0</v>
      </c>
      <c r="AH244" s="84">
        <f>IF($Y244,AF244/$Y244*100,0)</f>
        <v>0</v>
      </c>
      <c r="AJ244" s="88">
        <v>0</v>
      </c>
      <c r="AL244" s="84">
        <f>IF($Y244,AJ244/$Y244*100,0)</f>
        <v>0</v>
      </c>
      <c r="AN244" s="88">
        <v>0</v>
      </c>
      <c r="AP244" s="88">
        <v>0</v>
      </c>
      <c r="AR244" s="88">
        <v>0</v>
      </c>
      <c r="AS244" s="33"/>
      <c r="AT244" s="22">
        <v>4</v>
      </c>
      <c r="AU244" s="33"/>
      <c r="AV244" s="114">
        <v>4185</v>
      </c>
      <c r="AW244" s="33"/>
      <c r="AX244" s="114">
        <f>IF(E244,AV244,0)</f>
        <v>0</v>
      </c>
      <c r="AY244" s="33"/>
      <c r="AZ244" s="114">
        <f>IF(K244,AV244,0)</f>
        <v>0</v>
      </c>
      <c r="BA244" s="33"/>
      <c r="BB244" s="114">
        <f>IF(Q244,AV244,0)</f>
        <v>4185</v>
      </c>
    </row>
    <row r="245" spans="1:54" ht="8.85" customHeight="1" x14ac:dyDescent="0.3">
      <c r="A245" s="22">
        <v>5</v>
      </c>
      <c r="B245" s="30"/>
      <c r="C245" s="22" t="s">
        <v>227</v>
      </c>
      <c r="D245" s="33"/>
      <c r="E245" s="88">
        <v>0</v>
      </c>
      <c r="G245" s="89">
        <f>(E245/$AV245)</f>
        <v>0</v>
      </c>
      <c r="I245" s="89">
        <f>IF(G$287,G245/G$287*100,0)</f>
        <v>0</v>
      </c>
      <c r="K245" s="88">
        <v>0</v>
      </c>
      <c r="M245" s="89">
        <f>(K245/$AV245)</f>
        <v>0</v>
      </c>
      <c r="O245" s="89">
        <f>IF(M$287,M245/M$287*100,0)</f>
        <v>0</v>
      </c>
      <c r="Q245" s="88">
        <v>34134</v>
      </c>
      <c r="S245" s="84">
        <f>(Q245/$AV245)</f>
        <v>6.0801567509796932</v>
      </c>
      <c r="U245" s="84">
        <f>IF(S$287,S245/S$287*100,0)</f>
        <v>217.18133948678508</v>
      </c>
      <c r="W245" s="88">
        <v>31634</v>
      </c>
      <c r="Y245" s="88">
        <f>(E245+K245+Q245)</f>
        <v>34134</v>
      </c>
      <c r="AB245" s="88">
        <v>0</v>
      </c>
      <c r="AD245" s="89">
        <f>IF($Y245,AB245/$Y245*100,0)</f>
        <v>0</v>
      </c>
      <c r="AF245" s="88">
        <v>0</v>
      </c>
      <c r="AH245" s="89">
        <f>IF($Y245,AF245/$Y245*100,0)</f>
        <v>0</v>
      </c>
      <c r="AJ245" s="88">
        <v>0</v>
      </c>
      <c r="AL245" s="89">
        <f>IF($Y245,AJ245/$Y245*100,0)</f>
        <v>0</v>
      </c>
      <c r="AN245" s="88">
        <v>0</v>
      </c>
      <c r="AP245" s="88">
        <v>0</v>
      </c>
      <c r="AR245" s="88">
        <v>0</v>
      </c>
      <c r="AS245" s="33"/>
      <c r="AT245" s="22">
        <v>5</v>
      </c>
      <c r="AU245" s="33"/>
      <c r="AV245" s="114">
        <v>5614</v>
      </c>
      <c r="AW245" s="33"/>
      <c r="AX245" s="114">
        <f>IF(E245,AV245,0)</f>
        <v>0</v>
      </c>
      <c r="AY245" s="33"/>
      <c r="AZ245" s="114">
        <f>IF(K245,AV245,0)</f>
        <v>0</v>
      </c>
      <c r="BA245" s="33"/>
      <c r="BB245" s="114">
        <f>IF(Q245,AV245,0)</f>
        <v>5614</v>
      </c>
    </row>
    <row r="246" spans="1:54" ht="8.85" customHeight="1" x14ac:dyDescent="0.3">
      <c r="A246" s="53"/>
      <c r="D246" s="33"/>
      <c r="AS246" s="33"/>
      <c r="AT246" s="41"/>
      <c r="AU246" s="33"/>
      <c r="AV246" s="39"/>
      <c r="AW246" s="33"/>
      <c r="AX246" s="33"/>
      <c r="AY246" s="33"/>
      <c r="AZ246" s="33"/>
      <c r="BA246" s="33"/>
      <c r="BB246" s="33"/>
    </row>
    <row r="247" spans="1:54" ht="8.85" customHeight="1" x14ac:dyDescent="0.3">
      <c r="A247" s="22">
        <v>6</v>
      </c>
      <c r="B247" s="30"/>
      <c r="C247" s="22" t="s">
        <v>228</v>
      </c>
      <c r="D247" s="33"/>
      <c r="E247" s="88">
        <v>0</v>
      </c>
      <c r="G247" s="89">
        <f>(E247/$AV247)</f>
        <v>0</v>
      </c>
      <c r="I247" s="89">
        <f>IF(G$287,G247/G$287*100,0)</f>
        <v>0</v>
      </c>
      <c r="K247" s="88">
        <v>0</v>
      </c>
      <c r="M247" s="89">
        <f>(K247/$AV247)</f>
        <v>0</v>
      </c>
      <c r="O247" s="89">
        <f>IF(M$287,M247/M$287*100,0)</f>
        <v>0</v>
      </c>
      <c r="Q247" s="88">
        <v>21438</v>
      </c>
      <c r="S247" s="84">
        <f>(Q247/$AV247)</f>
        <v>0.50300328484279677</v>
      </c>
      <c r="U247" s="84">
        <f>IF(S$287,S247/S$287*100,0)</f>
        <v>17.967123487533314</v>
      </c>
      <c r="W247" s="88">
        <v>21438</v>
      </c>
      <c r="Y247" s="88">
        <f>(E247+K247+Q247)</f>
        <v>21438</v>
      </c>
      <c r="AB247" s="88">
        <v>0</v>
      </c>
      <c r="AD247" s="89">
        <f>IF($Y247,AB247/$Y247*100,0)</f>
        <v>0</v>
      </c>
      <c r="AF247" s="88">
        <v>0</v>
      </c>
      <c r="AH247" s="89">
        <f>IF($Y247,AF247/$Y247*100,0)</f>
        <v>0</v>
      </c>
      <c r="AJ247" s="88">
        <v>0</v>
      </c>
      <c r="AL247" s="89">
        <f>IF($Y247,AJ247/$Y247*100,0)</f>
        <v>0</v>
      </c>
      <c r="AN247" s="88">
        <v>0</v>
      </c>
      <c r="AP247" s="88">
        <v>0</v>
      </c>
      <c r="AR247" s="88">
        <v>0</v>
      </c>
      <c r="AS247" s="33"/>
      <c r="AT247" s="22">
        <v>6</v>
      </c>
      <c r="AU247" s="33"/>
      <c r="AV247" s="114">
        <v>42620</v>
      </c>
      <c r="AW247" s="33"/>
      <c r="AX247" s="114">
        <f>IF(E247,AV247,0)</f>
        <v>0</v>
      </c>
      <c r="AY247" s="33"/>
      <c r="AZ247" s="114">
        <f>IF(K247,AV247,0)</f>
        <v>0</v>
      </c>
      <c r="BA247" s="33"/>
      <c r="BB247" s="114">
        <f>IF(Q247,AV247,0)</f>
        <v>42620</v>
      </c>
    </row>
    <row r="248" spans="1:54" ht="8.85" customHeight="1" x14ac:dyDescent="0.3">
      <c r="A248" s="22">
        <v>7</v>
      </c>
      <c r="B248" s="30"/>
      <c r="C248" s="22" t="s">
        <v>229</v>
      </c>
      <c r="D248" s="33"/>
      <c r="E248" s="88">
        <v>0</v>
      </c>
      <c r="G248" s="89">
        <f>(E248/$AV248)</f>
        <v>0</v>
      </c>
      <c r="I248" s="89">
        <f>IF(G$287,G248/G$287*100,0)</f>
        <v>0</v>
      </c>
      <c r="K248" s="88">
        <v>0</v>
      </c>
      <c r="M248" s="89">
        <f>(K248/$AV248)</f>
        <v>0</v>
      </c>
      <c r="O248" s="89">
        <f>IF(M$287,M248/M$287*100,0)</f>
        <v>0</v>
      </c>
      <c r="Q248" s="88">
        <v>0</v>
      </c>
      <c r="S248" s="84">
        <f>(Q248/$AV248)</f>
        <v>0</v>
      </c>
      <c r="U248" s="84">
        <f>IF(S$287,S248/S$287*100,0)</f>
        <v>0</v>
      </c>
      <c r="W248" s="88">
        <v>0</v>
      </c>
      <c r="Y248" s="88">
        <f>(E248+K248+Q248)</f>
        <v>0</v>
      </c>
      <c r="AB248" s="88">
        <v>0</v>
      </c>
      <c r="AD248" s="89">
        <f>IF($Y248,AB248/$Y248*100,0)</f>
        <v>0</v>
      </c>
      <c r="AF248" s="88">
        <v>0</v>
      </c>
      <c r="AH248" s="89">
        <f>IF($Y248,AF248/$Y248*100,0)</f>
        <v>0</v>
      </c>
      <c r="AJ248" s="88">
        <v>0</v>
      </c>
      <c r="AL248" s="89">
        <f>IF($Y248,AJ248/$Y248*100,0)</f>
        <v>0</v>
      </c>
      <c r="AN248" s="88">
        <v>0</v>
      </c>
      <c r="AP248" s="88">
        <v>0</v>
      </c>
      <c r="AR248" s="88">
        <v>0</v>
      </c>
      <c r="AS248" s="33"/>
      <c r="AT248" s="22">
        <v>7</v>
      </c>
      <c r="AU248" s="33"/>
      <c r="AV248" s="114">
        <v>3621</v>
      </c>
      <c r="AW248" s="33"/>
      <c r="AX248" s="114">
        <f>IF(E248,AV248,0)</f>
        <v>0</v>
      </c>
      <c r="AY248" s="33"/>
      <c r="AZ248" s="114">
        <f>IF(K248,AV248,0)</f>
        <v>0</v>
      </c>
      <c r="BA248" s="33"/>
      <c r="BB248" s="114">
        <f>IF(Q248,AV248,0)</f>
        <v>0</v>
      </c>
    </row>
    <row r="249" spans="1:54" ht="8.85" customHeight="1" x14ac:dyDescent="0.3">
      <c r="A249" s="22">
        <v>8</v>
      </c>
      <c r="B249" s="30"/>
      <c r="C249" s="22" t="s">
        <v>230</v>
      </c>
      <c r="D249" s="33"/>
      <c r="E249" s="88">
        <v>0</v>
      </c>
      <c r="G249" s="89">
        <f>(E249/$AV249)</f>
        <v>0</v>
      </c>
      <c r="I249" s="89">
        <f>IF(G$287,G249/G$287*100,0)</f>
        <v>0</v>
      </c>
      <c r="K249" s="88">
        <v>0</v>
      </c>
      <c r="M249" s="89">
        <f>(K249/$AV249)</f>
        <v>0</v>
      </c>
      <c r="O249" s="89">
        <f>IF(M$287,M249/M$287*100,0)</f>
        <v>0</v>
      </c>
      <c r="Q249" s="88">
        <v>3472</v>
      </c>
      <c r="S249" s="84">
        <f>(Q249/$AV249)</f>
        <v>0.63776634827332845</v>
      </c>
      <c r="U249" s="84">
        <f>IF(S$287,S249/S$287*100,0)</f>
        <v>22.780818895052125</v>
      </c>
      <c r="W249" s="88">
        <v>3472</v>
      </c>
      <c r="Y249" s="88">
        <f>(E249+K249+Q249)</f>
        <v>3472</v>
      </c>
      <c r="AB249" s="88">
        <v>0</v>
      </c>
      <c r="AD249" s="89">
        <f>IF($Y249,AB249/$Y249*100,0)</f>
        <v>0</v>
      </c>
      <c r="AF249" s="88">
        <v>0</v>
      </c>
      <c r="AH249" s="89">
        <f>IF($Y249,AF249/$Y249*100,0)</f>
        <v>0</v>
      </c>
      <c r="AJ249" s="88">
        <v>0</v>
      </c>
      <c r="AL249" s="89">
        <f>IF($Y249,AJ249/$Y249*100,0)</f>
        <v>0</v>
      </c>
      <c r="AN249" s="88">
        <v>0</v>
      </c>
      <c r="AP249" s="88">
        <v>0</v>
      </c>
      <c r="AR249" s="88">
        <v>0</v>
      </c>
      <c r="AS249" s="33"/>
      <c r="AT249" s="22">
        <v>8</v>
      </c>
      <c r="AU249" s="33"/>
      <c r="AV249" s="114">
        <v>5444</v>
      </c>
      <c r="AW249" s="33"/>
      <c r="AX249" s="114">
        <f>IF(E249,AV249,0)</f>
        <v>0</v>
      </c>
      <c r="AY249" s="33"/>
      <c r="AZ249" s="114">
        <f>IF(K249,AV249,0)</f>
        <v>0</v>
      </c>
      <c r="BA249" s="33"/>
      <c r="BB249" s="114">
        <f>IF(Q249,AV249,0)</f>
        <v>5444</v>
      </c>
    </row>
    <row r="250" spans="1:54" ht="8.85" customHeight="1" x14ac:dyDescent="0.3">
      <c r="A250" s="22">
        <v>9</v>
      </c>
      <c r="B250" s="30"/>
      <c r="C250" s="22" t="s">
        <v>231</v>
      </c>
      <c r="D250" s="33"/>
      <c r="E250" s="88">
        <v>0</v>
      </c>
      <c r="G250" s="89">
        <f>(E250/$AV250)</f>
        <v>0</v>
      </c>
      <c r="I250" s="89">
        <f>IF(G$287,G250/G$287*100,0)</f>
        <v>0</v>
      </c>
      <c r="K250" s="88">
        <v>0</v>
      </c>
      <c r="M250" s="89">
        <f>(K250/$AV250)</f>
        <v>0</v>
      </c>
      <c r="O250" s="89">
        <f>IF(M$287,M250/M$287*100,0)</f>
        <v>0</v>
      </c>
      <c r="Q250" s="88">
        <v>0</v>
      </c>
      <c r="S250" s="84">
        <f>(Q250/$AV250)</f>
        <v>0</v>
      </c>
      <c r="U250" s="84">
        <f>IF(S$287,S250/S$287*100,0)</f>
        <v>0</v>
      </c>
      <c r="W250" s="88">
        <v>0</v>
      </c>
      <c r="Y250" s="88">
        <f>(E250+K250+Q250)</f>
        <v>0</v>
      </c>
      <c r="AB250" s="88">
        <v>0</v>
      </c>
      <c r="AD250" s="89">
        <f>IF($Y250,AB250/$Y250*100,0)</f>
        <v>0</v>
      </c>
      <c r="AF250" s="88">
        <v>0</v>
      </c>
      <c r="AH250" s="89">
        <f>IF($Y250,AF250/$Y250*100,0)</f>
        <v>0</v>
      </c>
      <c r="AJ250" s="88">
        <v>0</v>
      </c>
      <c r="AL250" s="89">
        <f>IF($Y250,AJ250/$Y250*100,0)</f>
        <v>0</v>
      </c>
      <c r="AN250" s="88">
        <v>0</v>
      </c>
      <c r="AP250" s="88">
        <v>0</v>
      </c>
      <c r="AR250" s="88">
        <v>0</v>
      </c>
      <c r="AS250" s="33"/>
      <c r="AT250" s="22">
        <v>9</v>
      </c>
      <c r="AU250" s="33"/>
      <c r="AV250" s="114">
        <v>5644</v>
      </c>
      <c r="AW250" s="33"/>
      <c r="AX250" s="114">
        <f>IF(E250,AV250,0)</f>
        <v>0</v>
      </c>
      <c r="AY250" s="33"/>
      <c r="AZ250" s="114">
        <f>IF(K250,AV250,0)</f>
        <v>0</v>
      </c>
      <c r="BA250" s="33"/>
      <c r="BB250" s="114">
        <f>IF(Q250,AV250,0)</f>
        <v>0</v>
      </c>
    </row>
    <row r="251" spans="1:54" ht="8.85" customHeight="1" x14ac:dyDescent="0.3">
      <c r="A251" s="22">
        <v>10</v>
      </c>
      <c r="B251" s="30"/>
      <c r="C251" s="22" t="s">
        <v>232</v>
      </c>
      <c r="D251" s="33"/>
      <c r="E251" s="88">
        <v>0</v>
      </c>
      <c r="G251" s="89">
        <f>(E251/$AV251)</f>
        <v>0</v>
      </c>
      <c r="I251" s="89">
        <f>IF(G$287,G251/G$287*100,0)</f>
        <v>0</v>
      </c>
      <c r="K251" s="88">
        <v>0</v>
      </c>
      <c r="M251" s="89">
        <f>(K251/$AV251)</f>
        <v>0</v>
      </c>
      <c r="O251" s="89">
        <f>IF(M$287,M251/M$287*100,0)</f>
        <v>0</v>
      </c>
      <c r="Q251" s="88">
        <v>1212</v>
      </c>
      <c r="S251" s="84">
        <f>(Q251/$AV251)</f>
        <v>0.3283662963966405</v>
      </c>
      <c r="U251" s="84">
        <f>IF(S$287,S251/S$287*100,0)</f>
        <v>11.729143674173548</v>
      </c>
      <c r="W251" s="88">
        <v>1212</v>
      </c>
      <c r="Y251" s="88">
        <f>(E251+K251+Q251)</f>
        <v>1212</v>
      </c>
      <c r="AB251" s="88">
        <v>0</v>
      </c>
      <c r="AD251" s="89">
        <f>IF($Y251,AB251/$Y251*100,0)</f>
        <v>0</v>
      </c>
      <c r="AF251" s="88">
        <v>0</v>
      </c>
      <c r="AH251" s="89">
        <f>IF($Y251,AF251/$Y251*100,0)</f>
        <v>0</v>
      </c>
      <c r="AJ251" s="88">
        <v>0</v>
      </c>
      <c r="AL251" s="89">
        <f>IF($Y251,AJ251/$Y251*100,0)</f>
        <v>0</v>
      </c>
      <c r="AN251" s="88">
        <v>0</v>
      </c>
      <c r="AP251" s="88">
        <v>0</v>
      </c>
      <c r="AR251" s="88">
        <v>0</v>
      </c>
      <c r="AS251" s="33"/>
      <c r="AT251" s="22">
        <v>10</v>
      </c>
      <c r="AU251" s="33"/>
      <c r="AV251" s="114">
        <v>3691</v>
      </c>
      <c r="AW251" s="33"/>
      <c r="AX251" s="114">
        <f>IF(E251,AV251,0)</f>
        <v>0</v>
      </c>
      <c r="AY251" s="33"/>
      <c r="AZ251" s="114">
        <f>IF(K251,AV251,0)</f>
        <v>0</v>
      </c>
      <c r="BA251" s="33"/>
      <c r="BB251" s="114">
        <f>IF(Q251,AV251,0)</f>
        <v>3691</v>
      </c>
    </row>
    <row r="252" spans="1:54" ht="8.85" customHeight="1" x14ac:dyDescent="0.3">
      <c r="A252" s="53"/>
      <c r="D252" s="33"/>
      <c r="AS252" s="33"/>
      <c r="AT252" s="41"/>
      <c r="AU252" s="33"/>
      <c r="AV252" s="39"/>
      <c r="AW252" s="33"/>
      <c r="AX252" s="33"/>
      <c r="AY252" s="33"/>
      <c r="AZ252" s="33"/>
      <c r="BA252" s="33"/>
      <c r="BB252" s="33"/>
    </row>
    <row r="253" spans="1:54" ht="8.85" customHeight="1" x14ac:dyDescent="0.3">
      <c r="A253" s="22">
        <v>11</v>
      </c>
      <c r="B253" s="30"/>
      <c r="C253" s="22" t="s">
        <v>233</v>
      </c>
      <c r="D253" s="33"/>
      <c r="E253" s="88">
        <v>0</v>
      </c>
      <c r="G253" s="89">
        <f>(E253/$AV253)</f>
        <v>0</v>
      </c>
      <c r="I253" s="89">
        <f>IF(G$287,G253/G$287*100,0)</f>
        <v>0</v>
      </c>
      <c r="K253" s="88">
        <v>0</v>
      </c>
      <c r="M253" s="89">
        <f>(K253/$AV253)</f>
        <v>0</v>
      </c>
      <c r="O253" s="89">
        <f>IF(M$287,M253/M$287*100,0)</f>
        <v>0</v>
      </c>
      <c r="Q253" s="88">
        <v>63925</v>
      </c>
      <c r="S253" s="84">
        <f>(Q253/$AV253)</f>
        <v>3.0381160591226655</v>
      </c>
      <c r="U253" s="84">
        <f>IF(S$287,S253/S$287*100,0)</f>
        <v>108.52057640294493</v>
      </c>
      <c r="W253" s="88">
        <v>59645</v>
      </c>
      <c r="Y253" s="88">
        <f>(E253+K253+Q253)</f>
        <v>63925</v>
      </c>
      <c r="AB253" s="88">
        <v>0</v>
      </c>
      <c r="AD253" s="89">
        <f>IF($Y253,AB253/$Y253*100,0)</f>
        <v>0</v>
      </c>
      <c r="AF253" s="88">
        <v>0</v>
      </c>
      <c r="AH253" s="89">
        <f>IF($Y253,AF253/$Y253*100,0)</f>
        <v>0</v>
      </c>
      <c r="AJ253" s="88">
        <v>0</v>
      </c>
      <c r="AL253" s="89">
        <f>IF($Y253,AJ253/$Y253*100,0)</f>
        <v>0</v>
      </c>
      <c r="AN253" s="88">
        <v>0</v>
      </c>
      <c r="AP253" s="88">
        <v>0</v>
      </c>
      <c r="AR253" s="88">
        <v>0</v>
      </c>
      <c r="AS253" s="33"/>
      <c r="AT253" s="22">
        <v>11</v>
      </c>
      <c r="AU253" s="33"/>
      <c r="AV253" s="114">
        <v>21041</v>
      </c>
      <c r="AW253" s="33"/>
      <c r="AX253" s="114">
        <f>IF(E253,AV253,0)</f>
        <v>0</v>
      </c>
      <c r="AY253" s="33"/>
      <c r="AZ253" s="114">
        <f>IF(K253,AV253,0)</f>
        <v>0</v>
      </c>
      <c r="BA253" s="33"/>
      <c r="BB253" s="114">
        <f>IF(Q253,AV253,0)</f>
        <v>21041</v>
      </c>
    </row>
    <row r="254" spans="1:54" ht="8.85" customHeight="1" x14ac:dyDescent="0.3">
      <c r="A254" s="22">
        <v>12</v>
      </c>
      <c r="B254" s="30"/>
      <c r="C254" s="22" t="s">
        <v>234</v>
      </c>
      <c r="D254" s="33"/>
      <c r="E254" s="88">
        <v>0</v>
      </c>
      <c r="G254" s="89">
        <f>(E254/$AV254)</f>
        <v>0</v>
      </c>
      <c r="I254" s="89">
        <f>IF(G$287,G254/G$287*100,0)</f>
        <v>0</v>
      </c>
      <c r="K254" s="88">
        <v>0</v>
      </c>
      <c r="M254" s="89">
        <f>(K254/$AV254)</f>
        <v>0</v>
      </c>
      <c r="O254" s="89">
        <f>IF(M$287,M254/M$287*100,0)</f>
        <v>0</v>
      </c>
      <c r="Q254" s="88">
        <v>6228</v>
      </c>
      <c r="S254" s="84">
        <f>(Q254/$AV254)</f>
        <v>1.6035015447991761</v>
      </c>
      <c r="U254" s="84">
        <f>IF(S$287,S254/S$287*100,0)</f>
        <v>57.276584738132065</v>
      </c>
      <c r="W254" s="88">
        <v>6228</v>
      </c>
      <c r="Y254" s="88">
        <f>(E254+K254+Q254)</f>
        <v>6228</v>
      </c>
      <c r="AB254" s="88">
        <v>0</v>
      </c>
      <c r="AD254" s="89">
        <f>IF($Y254,AB254/$Y254*100,0)</f>
        <v>0</v>
      </c>
      <c r="AF254" s="88">
        <v>0</v>
      </c>
      <c r="AH254" s="89">
        <f>IF($Y254,AF254/$Y254*100,0)</f>
        <v>0</v>
      </c>
      <c r="AJ254" s="88">
        <v>0</v>
      </c>
      <c r="AL254" s="89">
        <f>IF($Y254,AJ254/$Y254*100,0)</f>
        <v>0</v>
      </c>
      <c r="AN254" s="88">
        <v>0</v>
      </c>
      <c r="AP254" s="88">
        <v>0</v>
      </c>
      <c r="AR254" s="88">
        <v>0</v>
      </c>
      <c r="AS254" s="33"/>
      <c r="AT254" s="22">
        <v>12</v>
      </c>
      <c r="AU254" s="33"/>
      <c r="AV254" s="114">
        <v>3884</v>
      </c>
      <c r="AW254" s="33"/>
      <c r="AX254" s="114">
        <f>IF(E254,AV254,0)</f>
        <v>0</v>
      </c>
      <c r="AY254" s="33"/>
      <c r="AZ254" s="114">
        <f>IF(K254,AV254,0)</f>
        <v>0</v>
      </c>
      <c r="BA254" s="33"/>
      <c r="BB254" s="114">
        <f>IF(Q254,AV254,0)</f>
        <v>3884</v>
      </c>
    </row>
    <row r="255" spans="1:54" ht="8.85" customHeight="1" x14ac:dyDescent="0.3">
      <c r="A255" s="22">
        <v>13</v>
      </c>
      <c r="B255" s="30"/>
      <c r="C255" s="22" t="s">
        <v>235</v>
      </c>
      <c r="D255" s="33"/>
      <c r="E255" s="88">
        <v>0</v>
      </c>
      <c r="G255" s="89">
        <f>(E255/$AV255)</f>
        <v>0</v>
      </c>
      <c r="I255" s="89">
        <f>IF(G$287,G255/G$287*100,0)</f>
        <v>0</v>
      </c>
      <c r="K255" s="88">
        <v>0</v>
      </c>
      <c r="M255" s="89">
        <f>(K255/$AV255)</f>
        <v>0</v>
      </c>
      <c r="O255" s="89">
        <f>IF(M$287,M255/M$287*100,0)</f>
        <v>0</v>
      </c>
      <c r="Q255" s="88">
        <v>23994</v>
      </c>
      <c r="S255" s="84">
        <f>(Q255/$AV255)</f>
        <v>6.7741389045736868</v>
      </c>
      <c r="U255" s="84">
        <f>IF(S$287,S255/S$287*100,0)</f>
        <v>241.97016975389647</v>
      </c>
      <c r="W255" s="88">
        <v>19194</v>
      </c>
      <c r="Y255" s="88">
        <f>(E255+K255+Q255)</f>
        <v>23994</v>
      </c>
      <c r="AB255" s="88">
        <v>0</v>
      </c>
      <c r="AD255" s="89">
        <f>IF($Y255,AB255/$Y255*100,0)</f>
        <v>0</v>
      </c>
      <c r="AF255" s="88">
        <v>0</v>
      </c>
      <c r="AH255" s="89">
        <f>IF($Y255,AF255/$Y255*100,0)</f>
        <v>0</v>
      </c>
      <c r="AJ255" s="88">
        <v>0</v>
      </c>
      <c r="AL255" s="89">
        <f>IF($Y255,AJ255/$Y255*100,0)</f>
        <v>0</v>
      </c>
      <c r="AN255" s="88">
        <v>0</v>
      </c>
      <c r="AP255" s="88">
        <v>0</v>
      </c>
      <c r="AR255" s="88">
        <v>0</v>
      </c>
      <c r="AS255" s="33"/>
      <c r="AT255" s="22">
        <v>13</v>
      </c>
      <c r="AU255" s="33"/>
      <c r="AV255" s="114">
        <v>3542</v>
      </c>
      <c r="AW255" s="33"/>
      <c r="AX255" s="114">
        <f>IF(E255,AV255,0)</f>
        <v>0</v>
      </c>
      <c r="AY255" s="33"/>
      <c r="AZ255" s="114">
        <f>IF(K255,AV255,0)</f>
        <v>0</v>
      </c>
      <c r="BA255" s="33"/>
      <c r="BB255" s="114">
        <f>IF(Q255,AV255,0)</f>
        <v>3542</v>
      </c>
    </row>
    <row r="256" spans="1:54" ht="8.85" customHeight="1" x14ac:dyDescent="0.3">
      <c r="A256" s="22">
        <v>14</v>
      </c>
      <c r="B256" s="30"/>
      <c r="C256" s="22" t="s">
        <v>154</v>
      </c>
      <c r="D256" s="33"/>
      <c r="E256" s="88">
        <v>0</v>
      </c>
      <c r="G256" s="89">
        <f>(E256/$AV256)</f>
        <v>0</v>
      </c>
      <c r="I256" s="89">
        <f>IF(G$287,G256/G$287*100,0)</f>
        <v>0</v>
      </c>
      <c r="K256" s="88">
        <v>0</v>
      </c>
      <c r="M256" s="89">
        <f>(K256/$AV256)</f>
        <v>0</v>
      </c>
      <c r="O256" s="89">
        <f>IF(M$287,M256/M$287*100,0)</f>
        <v>0</v>
      </c>
      <c r="Q256" s="88">
        <v>15694</v>
      </c>
      <c r="S256" s="84">
        <f>(Q256/$AV256)</f>
        <v>0.95817815495451497</v>
      </c>
      <c r="U256" s="84">
        <f>IF(S$287,S256/S$287*100,0)</f>
        <v>34.225830629525632</v>
      </c>
      <c r="W256" s="88">
        <v>15694</v>
      </c>
      <c r="Y256" s="88">
        <f>(E256+K256+Q256)</f>
        <v>15694</v>
      </c>
      <c r="AB256" s="88">
        <v>0</v>
      </c>
      <c r="AD256" s="89">
        <f>IF($Y256,AB256/$Y256*100,0)</f>
        <v>0</v>
      </c>
      <c r="AF256" s="88">
        <v>0</v>
      </c>
      <c r="AH256" s="89">
        <f>IF($Y256,AF256/$Y256*100,0)</f>
        <v>0</v>
      </c>
      <c r="AJ256" s="88">
        <v>0</v>
      </c>
      <c r="AL256" s="89">
        <f>IF($Y256,AJ256/$Y256*100,0)</f>
        <v>0</v>
      </c>
      <c r="AN256" s="88">
        <v>0</v>
      </c>
      <c r="AP256" s="88">
        <v>0</v>
      </c>
      <c r="AR256" s="88">
        <v>0</v>
      </c>
      <c r="AS256" s="33"/>
      <c r="AT256" s="22">
        <v>14</v>
      </c>
      <c r="AU256" s="33"/>
      <c r="AV256" s="114">
        <v>16379</v>
      </c>
      <c r="AW256" s="33"/>
      <c r="AX256" s="114">
        <f>IF(E256,AV256,0)</f>
        <v>0</v>
      </c>
      <c r="AY256" s="33"/>
      <c r="AZ256" s="114">
        <f>IF(K256,AV256,0)</f>
        <v>0</v>
      </c>
      <c r="BA256" s="33"/>
      <c r="BB256" s="114">
        <f>IF(Q256,AV256,0)</f>
        <v>16379</v>
      </c>
    </row>
    <row r="257" spans="1:54" ht="8.85" customHeight="1" x14ac:dyDescent="0.3">
      <c r="A257" s="22">
        <v>15</v>
      </c>
      <c r="B257" s="30"/>
      <c r="C257" s="22" t="s">
        <v>236</v>
      </c>
      <c r="D257" s="33"/>
      <c r="E257" s="88">
        <v>0</v>
      </c>
      <c r="G257" s="89">
        <f>(E257/$AV257)</f>
        <v>0</v>
      </c>
      <c r="I257" s="89">
        <f>IF(G$287,G257/G$287*100,0)</f>
        <v>0</v>
      </c>
      <c r="K257" s="88">
        <v>0</v>
      </c>
      <c r="M257" s="89">
        <f>(K257/$AV257)</f>
        <v>0</v>
      </c>
      <c r="O257" s="89">
        <f>IF(M$287,M257/M$287*100,0)</f>
        <v>0</v>
      </c>
      <c r="Q257" s="88">
        <v>27054</v>
      </c>
      <c r="S257" s="84">
        <f>(Q257/$AV257)</f>
        <v>5.4533360209635156</v>
      </c>
      <c r="U257" s="84">
        <f>IF(S$287,S257/S$287*100,0)</f>
        <v>194.79149472808493</v>
      </c>
      <c r="W257" s="88">
        <v>27054</v>
      </c>
      <c r="Y257" s="88">
        <f>(E257+K257+Q257)</f>
        <v>27054</v>
      </c>
      <c r="AB257" s="88">
        <v>0</v>
      </c>
      <c r="AD257" s="89">
        <f>IF($Y257,AB257/$Y257*100,0)</f>
        <v>0</v>
      </c>
      <c r="AF257" s="88">
        <v>0</v>
      </c>
      <c r="AH257" s="89">
        <f>IF($Y257,AF257/$Y257*100,0)</f>
        <v>0</v>
      </c>
      <c r="AJ257" s="88">
        <v>0</v>
      </c>
      <c r="AL257" s="89">
        <f>IF($Y257,AJ257/$Y257*100,0)</f>
        <v>0</v>
      </c>
      <c r="AN257" s="88">
        <v>0</v>
      </c>
      <c r="AP257" s="88">
        <v>0</v>
      </c>
      <c r="AR257" s="88">
        <v>0</v>
      </c>
      <c r="AS257" s="33"/>
      <c r="AT257" s="22">
        <v>15</v>
      </c>
      <c r="AU257" s="33"/>
      <c r="AV257" s="114">
        <v>4961</v>
      </c>
      <c r="AW257" s="33"/>
      <c r="AX257" s="114">
        <f>IF(E257,AV257,0)</f>
        <v>0</v>
      </c>
      <c r="AY257" s="33"/>
      <c r="AZ257" s="114">
        <f>IF(K257,AV257,0)</f>
        <v>0</v>
      </c>
      <c r="BA257" s="33"/>
      <c r="BB257" s="114">
        <f>IF(Q257,AV257,0)</f>
        <v>4961</v>
      </c>
    </row>
    <row r="258" spans="1:54" ht="8.85" customHeight="1" x14ac:dyDescent="0.3">
      <c r="A258" s="53"/>
      <c r="D258" s="33"/>
      <c r="AS258" s="33"/>
      <c r="AT258" s="41"/>
      <c r="AU258" s="33"/>
      <c r="AV258" s="39"/>
      <c r="AW258" s="33"/>
      <c r="AX258" s="33"/>
      <c r="AY258" s="33"/>
      <c r="AZ258" s="33"/>
      <c r="BA258" s="33"/>
      <c r="BB258" s="33"/>
    </row>
    <row r="259" spans="1:54" ht="8.85" customHeight="1" x14ac:dyDescent="0.3">
      <c r="A259" s="22">
        <v>16</v>
      </c>
      <c r="B259" s="30"/>
      <c r="C259" s="22" t="s">
        <v>237</v>
      </c>
      <c r="D259" s="33"/>
      <c r="E259" s="88">
        <v>0</v>
      </c>
      <c r="G259" s="89">
        <f>(E259/$AV259)</f>
        <v>0</v>
      </c>
      <c r="I259" s="89">
        <f>IF(G$287,G259/G$287*100,0)</f>
        <v>0</v>
      </c>
      <c r="K259" s="88">
        <v>0</v>
      </c>
      <c r="M259" s="89">
        <f>(K259/$AV259)</f>
        <v>0</v>
      </c>
      <c r="O259" s="89">
        <f>IF(M$287,M259/M$287*100,0)</f>
        <v>0</v>
      </c>
      <c r="Q259" s="88">
        <v>0</v>
      </c>
      <c r="S259" s="84">
        <f>(Q259/$AV259)</f>
        <v>0</v>
      </c>
      <c r="U259" s="84">
        <f>IF(S$287,S259/S$287*100,0)</f>
        <v>0</v>
      </c>
      <c r="W259" s="88">
        <v>0</v>
      </c>
      <c r="Y259" s="88">
        <f>(E259+K259+Q259)</f>
        <v>0</v>
      </c>
      <c r="AB259" s="88">
        <v>0</v>
      </c>
      <c r="AD259" s="89">
        <f>IF($Y259,AB259/$Y259*100,0)</f>
        <v>0</v>
      </c>
      <c r="AF259" s="88">
        <v>0</v>
      </c>
      <c r="AH259" s="89">
        <f>IF($Y259,AF259/$Y259*100,0)</f>
        <v>0</v>
      </c>
      <c r="AJ259" s="88">
        <v>0</v>
      </c>
      <c r="AL259" s="89">
        <f>IF($Y259,AJ259/$Y259*100,0)</f>
        <v>0</v>
      </c>
      <c r="AN259" s="88">
        <v>0</v>
      </c>
      <c r="AP259" s="88">
        <v>0</v>
      </c>
      <c r="AR259" s="88">
        <v>0</v>
      </c>
      <c r="AS259" s="33"/>
      <c r="AT259" s="22">
        <v>16</v>
      </c>
      <c r="AU259" s="33"/>
      <c r="AV259" s="114">
        <v>8216</v>
      </c>
      <c r="AW259" s="33"/>
      <c r="AX259" s="114">
        <f>IF(E259,AV259,0)</f>
        <v>0</v>
      </c>
      <c r="AY259" s="33"/>
      <c r="AZ259" s="114">
        <f>IF(K259,AV259,0)</f>
        <v>0</v>
      </c>
      <c r="BA259" s="33"/>
      <c r="BB259" s="114">
        <f>IF(Q259,AV259,0)</f>
        <v>0</v>
      </c>
    </row>
    <row r="260" spans="1:54" ht="8.85" customHeight="1" x14ac:dyDescent="0.3">
      <c r="A260" s="22">
        <v>17</v>
      </c>
      <c r="B260" s="30"/>
      <c r="C260" s="22" t="s">
        <v>238</v>
      </c>
      <c r="D260" s="33"/>
      <c r="E260" s="88">
        <v>0</v>
      </c>
      <c r="G260" s="89">
        <f>(E260/$AV260)</f>
        <v>0</v>
      </c>
      <c r="I260" s="89">
        <f>IF(G$287,G260/G$287*100,0)</f>
        <v>0</v>
      </c>
      <c r="K260" s="88">
        <v>0</v>
      </c>
      <c r="M260" s="89">
        <f>(K260/$AV260)</f>
        <v>0</v>
      </c>
      <c r="O260" s="89">
        <f>IF(M$287,M260/M$287*100,0)</f>
        <v>0</v>
      </c>
      <c r="Q260" s="88">
        <v>10694</v>
      </c>
      <c r="S260" s="84">
        <f>(Q260/$AV260)</f>
        <v>0.74058171745152357</v>
      </c>
      <c r="U260" s="84">
        <f>IF(S$287,S260/S$287*100,0)</f>
        <v>26.453352435301852</v>
      </c>
      <c r="W260" s="88">
        <v>10694</v>
      </c>
      <c r="Y260" s="88">
        <f>(E260+K260+Q260)</f>
        <v>10694</v>
      </c>
      <c r="AB260" s="88">
        <v>0</v>
      </c>
      <c r="AD260" s="89">
        <f>IF($Y260,AB260/$Y260*100,0)</f>
        <v>0</v>
      </c>
      <c r="AF260" s="88">
        <v>0</v>
      </c>
      <c r="AH260" s="89">
        <f>IF($Y260,AF260/$Y260*100,0)</f>
        <v>0</v>
      </c>
      <c r="AJ260" s="88">
        <v>0</v>
      </c>
      <c r="AL260" s="89">
        <f>IF($Y260,AJ260/$Y260*100,0)</f>
        <v>0</v>
      </c>
      <c r="AN260" s="88">
        <v>0</v>
      </c>
      <c r="AP260" s="88">
        <v>0</v>
      </c>
      <c r="AR260" s="88">
        <v>0</v>
      </c>
      <c r="AS260" s="33"/>
      <c r="AT260" s="22">
        <v>17</v>
      </c>
      <c r="AU260" s="33"/>
      <c r="AV260" s="114">
        <v>14440</v>
      </c>
      <c r="AW260" s="33"/>
      <c r="AX260" s="114">
        <f>IF(E260,AV260,0)</f>
        <v>0</v>
      </c>
      <c r="AY260" s="33"/>
      <c r="AZ260" s="114">
        <f>IF(K260,AV260,0)</f>
        <v>0</v>
      </c>
      <c r="BA260" s="33"/>
      <c r="BB260" s="114">
        <f>IF(Q260,AV260,0)</f>
        <v>14440</v>
      </c>
    </row>
    <row r="261" spans="1:54" ht="8.85" customHeight="1" x14ac:dyDescent="0.3">
      <c r="A261" s="22">
        <v>18</v>
      </c>
      <c r="B261" s="30"/>
      <c r="C261" s="22" t="s">
        <v>239</v>
      </c>
      <c r="D261" s="33"/>
      <c r="E261" s="88">
        <v>0</v>
      </c>
      <c r="G261" s="89">
        <f>(E261/$AV261)</f>
        <v>0</v>
      </c>
      <c r="I261" s="89">
        <f>IF(G$287,G261/G$287*100,0)</f>
        <v>0</v>
      </c>
      <c r="K261" s="88">
        <v>0</v>
      </c>
      <c r="M261" s="89">
        <f>(K261/$AV261)</f>
        <v>0</v>
      </c>
      <c r="O261" s="89">
        <f>IF(M$287,M261/M$287*100,0)</f>
        <v>0</v>
      </c>
      <c r="Q261" s="88">
        <v>108705</v>
      </c>
      <c r="S261" s="84">
        <f>(Q261/$AV261)</f>
        <v>4.6670530654301903</v>
      </c>
      <c r="U261" s="84">
        <f>IF(S$287,S261/S$287*100,0)</f>
        <v>166.70570804654247</v>
      </c>
      <c r="W261" s="88">
        <v>108705</v>
      </c>
      <c r="Y261" s="88">
        <f>(E261+K261+Q261)</f>
        <v>108705</v>
      </c>
      <c r="AB261" s="88">
        <v>0</v>
      </c>
      <c r="AD261" s="89">
        <f>IF($Y261,AB261/$Y261*100,0)</f>
        <v>0</v>
      </c>
      <c r="AF261" s="88">
        <v>0</v>
      </c>
      <c r="AH261" s="89">
        <f>IF($Y261,AF261/$Y261*100,0)</f>
        <v>0</v>
      </c>
      <c r="AJ261" s="88">
        <v>0</v>
      </c>
      <c r="AL261" s="89">
        <f>IF($Y261,AJ261/$Y261*100,0)</f>
        <v>0</v>
      </c>
      <c r="AN261" s="88">
        <v>0</v>
      </c>
      <c r="AP261" s="88">
        <v>0</v>
      </c>
      <c r="AR261" s="88">
        <v>0</v>
      </c>
      <c r="AS261" s="33"/>
      <c r="AT261" s="22">
        <v>18</v>
      </c>
      <c r="AU261" s="33"/>
      <c r="AV261" s="114">
        <v>23292</v>
      </c>
      <c r="AW261" s="33"/>
      <c r="AX261" s="114">
        <f>IF(E261,AV261,0)</f>
        <v>0</v>
      </c>
      <c r="AY261" s="33"/>
      <c r="AZ261" s="114">
        <f>IF(K261,AV261,0)</f>
        <v>0</v>
      </c>
      <c r="BA261" s="33"/>
      <c r="BB261" s="114">
        <f>IF(Q261,AV261,0)</f>
        <v>23292</v>
      </c>
    </row>
    <row r="262" spans="1:54" ht="8.85" customHeight="1" x14ac:dyDescent="0.3">
      <c r="A262" s="22">
        <v>19</v>
      </c>
      <c r="B262" s="30"/>
      <c r="C262" s="22" t="s">
        <v>240</v>
      </c>
      <c r="D262" s="33"/>
      <c r="E262" s="88">
        <v>0</v>
      </c>
      <c r="G262" s="89">
        <f>(E262/$AV262)</f>
        <v>0</v>
      </c>
      <c r="I262" s="89">
        <f>IF(G$287,G262/G$287*100,0)</f>
        <v>0</v>
      </c>
      <c r="K262" s="88">
        <v>0</v>
      </c>
      <c r="M262" s="89">
        <f>(K262/$AV262)</f>
        <v>0</v>
      </c>
      <c r="O262" s="89">
        <f>IF(M$287,M262/M$287*100,0)</f>
        <v>0</v>
      </c>
      <c r="Q262" s="88">
        <v>24302</v>
      </c>
      <c r="S262" s="84">
        <f>(Q262/$AV262)</f>
        <v>0.57025530317251738</v>
      </c>
      <c r="U262" s="84">
        <f>IF(S$287,S262/S$287*100,0)</f>
        <v>20.369345012773614</v>
      </c>
      <c r="W262" s="88">
        <v>24302</v>
      </c>
      <c r="Y262" s="88">
        <f>(E262+K262+Q262)</f>
        <v>24302</v>
      </c>
      <c r="AB262" s="88">
        <v>0</v>
      </c>
      <c r="AD262" s="89">
        <f>IF($Y262,AB262/$Y262*100,0)</f>
        <v>0</v>
      </c>
      <c r="AF262" s="88">
        <v>0</v>
      </c>
      <c r="AH262" s="89">
        <f>IF($Y262,AF262/$Y262*100,0)</f>
        <v>0</v>
      </c>
      <c r="AJ262" s="88">
        <v>0</v>
      </c>
      <c r="AL262" s="89">
        <f>IF($Y262,AJ262/$Y262*100,0)</f>
        <v>0</v>
      </c>
      <c r="AN262" s="88">
        <v>0</v>
      </c>
      <c r="AP262" s="88">
        <v>0</v>
      </c>
      <c r="AR262" s="88">
        <v>0</v>
      </c>
      <c r="AS262" s="33"/>
      <c r="AT262" s="22">
        <v>19</v>
      </c>
      <c r="AU262" s="33"/>
      <c r="AV262" s="114">
        <v>42616</v>
      </c>
      <c r="AW262" s="33"/>
      <c r="AX262" s="114">
        <f>IF(E262,AV262,0)</f>
        <v>0</v>
      </c>
      <c r="AY262" s="33"/>
      <c r="AZ262" s="114">
        <f>IF(K262,AV262,0)</f>
        <v>0</v>
      </c>
      <c r="BA262" s="33"/>
      <c r="BB262" s="114">
        <f>IF(Q262,AV262,0)</f>
        <v>42616</v>
      </c>
    </row>
    <row r="263" spans="1:54" ht="8.85" customHeight="1" x14ac:dyDescent="0.3">
      <c r="A263" s="22">
        <v>20</v>
      </c>
      <c r="B263" s="30"/>
      <c r="C263" s="22" t="s">
        <v>241</v>
      </c>
      <c r="D263" s="33"/>
      <c r="E263" s="88">
        <v>0</v>
      </c>
      <c r="G263" s="89">
        <f>(E263/$AV263)</f>
        <v>0</v>
      </c>
      <c r="I263" s="89">
        <f>IF(G$287,G263/G$287*100,0)</f>
        <v>0</v>
      </c>
      <c r="K263" s="88">
        <v>0</v>
      </c>
      <c r="M263" s="89">
        <f>(K263/$AV263)</f>
        <v>0</v>
      </c>
      <c r="O263" s="89">
        <f>IF(M$287,M263/M$287*100,0)</f>
        <v>0</v>
      </c>
      <c r="Q263" s="88">
        <v>17725</v>
      </c>
      <c r="S263" s="84">
        <f>(Q263/$AV263)</f>
        <v>3.6210418794688457</v>
      </c>
      <c r="U263" s="84">
        <f>IF(S$287,S263/S$287*100,0)</f>
        <v>129.342508413796</v>
      </c>
      <c r="W263" s="88">
        <v>17725</v>
      </c>
      <c r="Y263" s="88">
        <f>(E263+K263+Q263)</f>
        <v>17725</v>
      </c>
      <c r="AB263" s="88">
        <v>0</v>
      </c>
      <c r="AD263" s="89">
        <f>IF($Y263,AB263/$Y263*100,0)</f>
        <v>0</v>
      </c>
      <c r="AF263" s="88">
        <v>0</v>
      </c>
      <c r="AH263" s="89">
        <f>IF($Y263,AF263/$Y263*100,0)</f>
        <v>0</v>
      </c>
      <c r="AJ263" s="88">
        <v>0</v>
      </c>
      <c r="AL263" s="89">
        <f>IF($Y263,AJ263/$Y263*100,0)</f>
        <v>0</v>
      </c>
      <c r="AN263" s="88">
        <v>0</v>
      </c>
      <c r="AP263" s="88">
        <v>0</v>
      </c>
      <c r="AR263" s="88">
        <v>0</v>
      </c>
      <c r="AS263" s="33"/>
      <c r="AT263" s="22">
        <v>20</v>
      </c>
      <c r="AU263" s="33"/>
      <c r="AV263" s="114">
        <v>4895</v>
      </c>
      <c r="AW263" s="33"/>
      <c r="AX263" s="114">
        <f>IF(E263,AV263,0)</f>
        <v>0</v>
      </c>
      <c r="AY263" s="33"/>
      <c r="AZ263" s="114">
        <f>IF(K263,AV263,0)</f>
        <v>0</v>
      </c>
      <c r="BA263" s="33"/>
      <c r="BB263" s="114">
        <f>IF(Q263,AV263,0)</f>
        <v>4895</v>
      </c>
    </row>
    <row r="264" spans="1:54" ht="8.85" customHeight="1" x14ac:dyDescent="0.3">
      <c r="A264" s="53"/>
      <c r="D264" s="33"/>
      <c r="E264" s="149"/>
      <c r="K264" s="149"/>
      <c r="Q264" s="149"/>
      <c r="W264" s="149"/>
      <c r="Y264" s="149"/>
      <c r="AB264" s="149"/>
      <c r="AF264" s="149"/>
      <c r="AJ264" s="149"/>
      <c r="AN264" s="149"/>
      <c r="AS264" s="33"/>
      <c r="AT264" s="41"/>
      <c r="AU264" s="33"/>
      <c r="AV264" s="39"/>
      <c r="AW264" s="33"/>
      <c r="AX264" s="33"/>
      <c r="AY264" s="33"/>
      <c r="AZ264" s="33"/>
      <c r="BA264" s="33"/>
      <c r="BB264" s="33"/>
    </row>
    <row r="265" spans="1:54" ht="8.85" customHeight="1" x14ac:dyDescent="0.3">
      <c r="A265" s="22">
        <v>21</v>
      </c>
      <c r="B265" s="30"/>
      <c r="C265" s="22" t="s">
        <v>242</v>
      </c>
      <c r="D265" s="33"/>
      <c r="E265" s="88">
        <v>0</v>
      </c>
      <c r="G265" s="89">
        <f>(E265/$AV265)</f>
        <v>0</v>
      </c>
      <c r="I265" s="89">
        <f>IF(G$287,G265/G$287*100,0)</f>
        <v>0</v>
      </c>
      <c r="K265" s="88">
        <v>0</v>
      </c>
      <c r="M265" s="89">
        <f>(K265/$AV265)</f>
        <v>0</v>
      </c>
      <c r="O265" s="89">
        <f>IF(M$287,M265/M$287*100,0)</f>
        <v>0</v>
      </c>
      <c r="Q265" s="88">
        <v>0</v>
      </c>
      <c r="S265" s="84">
        <f>(Q265/$AV265)</f>
        <v>0</v>
      </c>
      <c r="U265" s="84">
        <f>IF(S$287,S265/S$287*100,0)</f>
        <v>0</v>
      </c>
      <c r="W265" s="88">
        <v>0</v>
      </c>
      <c r="Y265" s="88">
        <f>(E265+K265+Q265)</f>
        <v>0</v>
      </c>
      <c r="AB265" s="88">
        <v>0</v>
      </c>
      <c r="AD265" s="89">
        <f>IF($Y265,AB265/$Y265*100,0)</f>
        <v>0</v>
      </c>
      <c r="AF265" s="88">
        <v>0</v>
      </c>
      <c r="AH265" s="89">
        <f>IF($Y265,AF265/$Y265*100,0)</f>
        <v>0</v>
      </c>
      <c r="AJ265" s="88">
        <v>0</v>
      </c>
      <c r="AL265" s="89">
        <f>IF($Y265,AJ265/$Y265*100,0)</f>
        <v>0</v>
      </c>
      <c r="AN265" s="88">
        <v>0</v>
      </c>
      <c r="AP265" s="88">
        <v>0</v>
      </c>
      <c r="AR265" s="88">
        <v>0</v>
      </c>
      <c r="AS265" s="33"/>
      <c r="AT265" s="22">
        <v>21</v>
      </c>
      <c r="AU265" s="33"/>
      <c r="AV265" s="114">
        <v>5968</v>
      </c>
      <c r="AW265" s="33"/>
      <c r="AX265" s="114">
        <f>IF(E265,AV265,0)</f>
        <v>0</v>
      </c>
      <c r="AY265" s="33"/>
      <c r="AZ265" s="114">
        <f>IF(K265,AV265,0)</f>
        <v>0</v>
      </c>
      <c r="BA265" s="33"/>
      <c r="BB265" s="114">
        <f>IF(Q265,AV265,0)</f>
        <v>0</v>
      </c>
    </row>
    <row r="266" spans="1:54" ht="8.85" customHeight="1" x14ac:dyDescent="0.3">
      <c r="A266" s="22">
        <v>22</v>
      </c>
      <c r="B266" s="30"/>
      <c r="C266" s="22" t="s">
        <v>195</v>
      </c>
      <c r="D266" s="33"/>
      <c r="E266" s="88">
        <v>0</v>
      </c>
      <c r="G266" s="89">
        <f>(E266/$AV266)</f>
        <v>0</v>
      </c>
      <c r="I266" s="89">
        <f>IF(G$287,G266/G$287*100,0)</f>
        <v>0</v>
      </c>
      <c r="K266" s="88">
        <v>0</v>
      </c>
      <c r="M266" s="89">
        <f>(K266/$AV266)</f>
        <v>0</v>
      </c>
      <c r="O266" s="89">
        <f>IF(M$287,M266/M$287*100,0)</f>
        <v>0</v>
      </c>
      <c r="Q266" s="88">
        <v>0</v>
      </c>
      <c r="S266" s="84">
        <f>(Q266/$AV266)</f>
        <v>0</v>
      </c>
      <c r="U266" s="84">
        <f>IF(S$287,S266/S$287*100,0)</f>
        <v>0</v>
      </c>
      <c r="W266" s="88">
        <v>0</v>
      </c>
      <c r="Y266" s="88">
        <f>(E266+K266+Q266)</f>
        <v>0</v>
      </c>
      <c r="AB266" s="88">
        <v>0</v>
      </c>
      <c r="AD266" s="89">
        <f>IF($Y266,AB266/$Y266*100,0)</f>
        <v>0</v>
      </c>
      <c r="AF266" s="88">
        <v>0</v>
      </c>
      <c r="AH266" s="89">
        <f>IF($Y266,AF266/$Y266*100,0)</f>
        <v>0</v>
      </c>
      <c r="AJ266" s="88">
        <v>0</v>
      </c>
      <c r="AL266" s="89">
        <f>IF($Y266,AJ266/$Y266*100,0)</f>
        <v>0</v>
      </c>
      <c r="AN266" s="88">
        <v>0</v>
      </c>
      <c r="AP266" s="88">
        <v>0</v>
      </c>
      <c r="AR266" s="88">
        <v>0</v>
      </c>
      <c r="AS266" s="33"/>
      <c r="AT266" s="22">
        <v>22</v>
      </c>
      <c r="AU266" s="33"/>
      <c r="AV266" s="114">
        <v>4721</v>
      </c>
      <c r="AW266" s="33"/>
      <c r="AX266" s="114">
        <f>IF(E266,AV266,0)</f>
        <v>0</v>
      </c>
      <c r="AY266" s="33"/>
      <c r="AZ266" s="114">
        <f>IF(K266,AV266,0)</f>
        <v>0</v>
      </c>
      <c r="BA266" s="33"/>
      <c r="BB266" s="114">
        <f>IF(Q266,AV266,0)</f>
        <v>0</v>
      </c>
    </row>
    <row r="267" spans="1:54" ht="8.85" customHeight="1" x14ac:dyDescent="0.3">
      <c r="A267" s="22">
        <v>23</v>
      </c>
      <c r="B267" s="30"/>
      <c r="C267" s="22" t="s">
        <v>203</v>
      </c>
      <c r="D267" s="33"/>
      <c r="E267" s="88">
        <v>4000</v>
      </c>
      <c r="G267" s="89">
        <f>(E267/$AV267)</f>
        <v>0.44023772837332159</v>
      </c>
      <c r="I267" s="89">
        <f>IF(G$287,G267/G$287*100,0)</f>
        <v>3951.122606207352</v>
      </c>
      <c r="K267" s="88">
        <v>4200</v>
      </c>
      <c r="M267" s="89">
        <f>(K267/$AV267)</f>
        <v>0.46224961479198767</v>
      </c>
      <c r="O267" s="89">
        <f>IF(M$287,M267/M$287*100,0)</f>
        <v>3951.122606207352</v>
      </c>
      <c r="Q267" s="88">
        <v>22601</v>
      </c>
      <c r="S267" s="84">
        <f>(Q267/$AV267)</f>
        <v>2.4874532247413605</v>
      </c>
      <c r="U267" s="84">
        <f>IF(S$287,S267/S$287*100,0)</f>
        <v>88.851068382900635</v>
      </c>
      <c r="W267" s="88">
        <v>22601</v>
      </c>
      <c r="Y267" s="88">
        <f>(E267+K267+Q267)</f>
        <v>30801</v>
      </c>
      <c r="AB267" s="88">
        <v>0</v>
      </c>
      <c r="AD267" s="89">
        <f>IF($Y267,AB267/$Y267*100,0)</f>
        <v>0</v>
      </c>
      <c r="AF267" s="88">
        <v>0</v>
      </c>
      <c r="AH267" s="89">
        <f>IF($Y267,AF267/$Y267*100,0)</f>
        <v>0</v>
      </c>
      <c r="AJ267" s="88">
        <v>0</v>
      </c>
      <c r="AL267" s="89">
        <f>IF($Y267,AJ267/$Y267*100,0)</f>
        <v>0</v>
      </c>
      <c r="AN267" s="88">
        <v>0</v>
      </c>
      <c r="AP267" s="88">
        <v>0</v>
      </c>
      <c r="AR267" s="88">
        <v>0</v>
      </c>
      <c r="AS267" s="33"/>
      <c r="AT267" s="22">
        <v>23</v>
      </c>
      <c r="AU267" s="33"/>
      <c r="AV267" s="114">
        <v>9086</v>
      </c>
      <c r="AW267" s="33"/>
      <c r="AX267" s="114">
        <f>IF(E267,AV267,0)</f>
        <v>9086</v>
      </c>
      <c r="AY267" s="33"/>
      <c r="AZ267" s="114">
        <f>IF(K267,AV267,0)</f>
        <v>9086</v>
      </c>
      <c r="BA267" s="33"/>
      <c r="BB267" s="114">
        <f>IF(Q267,AV267,0)</f>
        <v>9086</v>
      </c>
    </row>
    <row r="268" spans="1:54" ht="8.85" customHeight="1" x14ac:dyDescent="0.3">
      <c r="A268" s="22">
        <v>24</v>
      </c>
      <c r="B268" s="30"/>
      <c r="C268" s="49" t="s">
        <v>243</v>
      </c>
      <c r="D268" s="33"/>
      <c r="E268" s="88">
        <v>0</v>
      </c>
      <c r="G268" s="89">
        <f>(E268/$AV268)</f>
        <v>0</v>
      </c>
      <c r="I268" s="89">
        <f>IF(G$287,G268/G$287*100,0)</f>
        <v>0</v>
      </c>
      <c r="K268" s="88">
        <v>0</v>
      </c>
      <c r="M268" s="89">
        <f>(K268/$AV268)</f>
        <v>0</v>
      </c>
      <c r="O268" s="89">
        <f>IF(M$287,M268/M$287*100,0)</f>
        <v>0</v>
      </c>
      <c r="Q268" s="88">
        <v>70655</v>
      </c>
      <c r="S268" s="84">
        <f>(Q268/$AV268)</f>
        <v>9.1439109615633498</v>
      </c>
      <c r="U268" s="84">
        <f>IF(S$287,S268/S$287*100,0)</f>
        <v>326.61770281830968</v>
      </c>
      <c r="W268" s="88">
        <v>70655</v>
      </c>
      <c r="Y268" s="88">
        <f>(E268+K268+Q268)</f>
        <v>70655</v>
      </c>
      <c r="AB268" s="88">
        <v>0</v>
      </c>
      <c r="AD268" s="89">
        <f>IF($Y268,AB268/$Y268*100,0)</f>
        <v>0</v>
      </c>
      <c r="AF268" s="88">
        <v>0</v>
      </c>
      <c r="AH268" s="89">
        <f>IF($Y268,AF268/$Y268*100,0)</f>
        <v>0</v>
      </c>
      <c r="AJ268" s="88">
        <v>0</v>
      </c>
      <c r="AL268" s="89">
        <f>IF($Y268,AJ268/$Y268*100,0)</f>
        <v>0</v>
      </c>
      <c r="AN268" s="88">
        <v>0</v>
      </c>
      <c r="AP268" s="88">
        <v>0</v>
      </c>
      <c r="AR268" s="88">
        <v>0</v>
      </c>
      <c r="AS268" s="33"/>
      <c r="AT268" s="22">
        <v>24</v>
      </c>
      <c r="AU268" s="33"/>
      <c r="AV268" s="114">
        <v>7727</v>
      </c>
      <c r="AW268" s="33"/>
      <c r="AX268" s="114">
        <f>IF(E268,AV268,0)</f>
        <v>0</v>
      </c>
      <c r="AY268" s="33"/>
      <c r="AZ268" s="114">
        <f>IF(K268,AV268,0)</f>
        <v>0</v>
      </c>
      <c r="BA268" s="33"/>
      <c r="BB268" s="114">
        <f>IF(Q268,AV268,0)</f>
        <v>7727</v>
      </c>
    </row>
    <row r="269" spans="1:54" ht="8.85" customHeight="1" x14ac:dyDescent="0.3">
      <c r="A269" s="22">
        <v>25</v>
      </c>
      <c r="B269" s="30"/>
      <c r="C269" s="22" t="s">
        <v>244</v>
      </c>
      <c r="D269" s="33"/>
      <c r="E269" s="88">
        <v>0</v>
      </c>
      <c r="G269" s="89">
        <f>(E269/$AV269)</f>
        <v>0</v>
      </c>
      <c r="I269" s="89">
        <f>IF(G$287,G269/G$287*100,0)</f>
        <v>0</v>
      </c>
      <c r="K269" s="88">
        <v>0</v>
      </c>
      <c r="M269" s="89">
        <f>(K269/$AV269)</f>
        <v>0</v>
      </c>
      <c r="O269" s="89">
        <f>IF(M$287,M269/M$287*100,0)</f>
        <v>0</v>
      </c>
      <c r="Q269" s="88">
        <v>4158</v>
      </c>
      <c r="S269" s="84">
        <f>(Q269/$AV269)</f>
        <v>0.71406491499227198</v>
      </c>
      <c r="U269" s="84">
        <f>IF(S$287,S269/S$287*100,0)</f>
        <v>25.506180361805754</v>
      </c>
      <c r="W269" s="88">
        <v>4158</v>
      </c>
      <c r="Y269" s="88">
        <f>(E269+K269+Q269)</f>
        <v>4158</v>
      </c>
      <c r="AB269" s="88">
        <v>0</v>
      </c>
      <c r="AD269" s="89">
        <f>IF($Y269,AB269/$Y269*100,0)</f>
        <v>0</v>
      </c>
      <c r="AF269" s="88">
        <v>0</v>
      </c>
      <c r="AH269" s="89">
        <f>IF($Y269,AF269/$Y269*100,0)</f>
        <v>0</v>
      </c>
      <c r="AJ269" s="88">
        <v>0</v>
      </c>
      <c r="AL269" s="89">
        <f>IF($Y269,AJ269/$Y269*100,0)</f>
        <v>0</v>
      </c>
      <c r="AN269" s="88">
        <v>0</v>
      </c>
      <c r="AP269" s="88">
        <v>0</v>
      </c>
      <c r="AR269" s="88">
        <v>0</v>
      </c>
      <c r="AS269" s="33"/>
      <c r="AT269" s="22">
        <v>25</v>
      </c>
      <c r="AU269" s="33"/>
      <c r="AV269" s="114">
        <v>5823</v>
      </c>
      <c r="AW269" s="33"/>
      <c r="AX269" s="114">
        <f>IF(E269,AV269,0)</f>
        <v>0</v>
      </c>
      <c r="AY269" s="33"/>
      <c r="AZ269" s="114">
        <f>IF(K269,AV269,0)</f>
        <v>0</v>
      </c>
      <c r="BA269" s="33"/>
      <c r="BB269" s="114">
        <f>IF(Q269,AV269,0)</f>
        <v>5823</v>
      </c>
    </row>
    <row r="270" spans="1:54" ht="8.85" customHeight="1" x14ac:dyDescent="0.3">
      <c r="A270" s="53"/>
      <c r="D270" s="33"/>
      <c r="Y270" s="149"/>
      <c r="AS270" s="33"/>
      <c r="AT270" s="41"/>
      <c r="AU270" s="33"/>
      <c r="AV270" s="39"/>
      <c r="AW270" s="33"/>
      <c r="AX270" s="33"/>
      <c r="AY270" s="33"/>
      <c r="AZ270" s="33"/>
      <c r="BA270" s="33"/>
      <c r="BB270" s="33"/>
    </row>
    <row r="271" spans="1:54" ht="8.85" customHeight="1" x14ac:dyDescent="0.3">
      <c r="A271" s="22">
        <v>26</v>
      </c>
      <c r="B271" s="30"/>
      <c r="C271" s="22" t="s">
        <v>245</v>
      </c>
      <c r="D271" s="33"/>
      <c r="E271" s="88">
        <v>0</v>
      </c>
      <c r="G271" s="89">
        <f>(E271/$AV271)</f>
        <v>0</v>
      </c>
      <c r="I271" s="89">
        <f>IF(G$287,G271/G$287*100,0)</f>
        <v>0</v>
      </c>
      <c r="K271" s="88">
        <v>0</v>
      </c>
      <c r="M271" s="89">
        <f>(K271/$AV271)</f>
        <v>0</v>
      </c>
      <c r="O271" s="89">
        <f>IF(M$287,M271/M$287*100,0)</f>
        <v>0</v>
      </c>
      <c r="Q271" s="88">
        <v>3126</v>
      </c>
      <c r="S271" s="84">
        <f>(Q271/$AV271)</f>
        <v>0.6513857053552824</v>
      </c>
      <c r="U271" s="84">
        <f>IF(S$287,S271/S$287*100,0)</f>
        <v>23.26729816444448</v>
      </c>
      <c r="W271" s="88">
        <v>3126</v>
      </c>
      <c r="Y271" s="88">
        <f>(E271+K271+Q271)</f>
        <v>3126</v>
      </c>
      <c r="AB271" s="88">
        <v>0</v>
      </c>
      <c r="AD271" s="89">
        <f>IF($Y271,AB271/$Y271*100,0)</f>
        <v>0</v>
      </c>
      <c r="AF271" s="88">
        <v>0</v>
      </c>
      <c r="AH271" s="89">
        <f>IF($Y271,AF271/$Y271*100,0)</f>
        <v>0</v>
      </c>
      <c r="AJ271" s="88">
        <v>0</v>
      </c>
      <c r="AL271" s="89">
        <f>IF($Y271,AJ271/$Y271*100,0)</f>
        <v>0</v>
      </c>
      <c r="AN271" s="88">
        <v>0</v>
      </c>
      <c r="AP271" s="88">
        <v>0</v>
      </c>
      <c r="AR271" s="88">
        <v>0</v>
      </c>
      <c r="AS271" s="33"/>
      <c r="AT271" s="22">
        <v>26</v>
      </c>
      <c r="AU271" s="33"/>
      <c r="AV271" s="114">
        <v>4799</v>
      </c>
      <c r="AW271" s="33"/>
      <c r="AX271" s="114">
        <f>IF(E271,AV271,0)</f>
        <v>0</v>
      </c>
      <c r="AY271" s="33"/>
      <c r="AZ271" s="114">
        <f>IF(K271,AV271,0)</f>
        <v>0</v>
      </c>
      <c r="BA271" s="33"/>
      <c r="BB271" s="114">
        <f>IF(Q271,AV271,0)</f>
        <v>4799</v>
      </c>
    </row>
    <row r="272" spans="1:54" ht="8.85" customHeight="1" x14ac:dyDescent="0.3">
      <c r="A272" s="22">
        <v>27</v>
      </c>
      <c r="B272" s="30"/>
      <c r="C272" s="22" t="s">
        <v>246</v>
      </c>
      <c r="D272" s="33"/>
      <c r="E272" s="88">
        <v>0</v>
      </c>
      <c r="G272" s="89">
        <f>(E272/$AV272)</f>
        <v>0</v>
      </c>
      <c r="I272" s="89">
        <f>IF(G$287,G272/G$287*100,0)</f>
        <v>0</v>
      </c>
      <c r="K272" s="88">
        <v>0</v>
      </c>
      <c r="M272" s="89">
        <f>(K272/$AV272)</f>
        <v>0</v>
      </c>
      <c r="O272" s="89">
        <f>IF(M$287,M272/M$287*100,0)</f>
        <v>0</v>
      </c>
      <c r="Q272" s="88">
        <v>37106</v>
      </c>
      <c r="S272" s="84">
        <f>(Q272/$AV272)</f>
        <v>4.5872172085548275</v>
      </c>
      <c r="U272" s="84">
        <f>IF(S$287,S272/S$287*100,0)</f>
        <v>163.85399565730634</v>
      </c>
      <c r="W272" s="88">
        <v>37106</v>
      </c>
      <c r="Y272" s="88">
        <f>(E272+K272+Q272)</f>
        <v>37106</v>
      </c>
      <c r="AB272" s="88">
        <v>0</v>
      </c>
      <c r="AD272" s="89">
        <f>IF($Y272,AB272/$Y272*100,0)</f>
        <v>0</v>
      </c>
      <c r="AF272" s="88">
        <v>0</v>
      </c>
      <c r="AH272" s="89">
        <f>IF($Y272,AF272/$Y272*100,0)</f>
        <v>0</v>
      </c>
      <c r="AJ272" s="88">
        <v>0</v>
      </c>
      <c r="AL272" s="89">
        <f>IF($Y272,AJ272/$Y272*100,0)</f>
        <v>0</v>
      </c>
      <c r="AN272" s="88">
        <v>0</v>
      </c>
      <c r="AP272" s="88">
        <v>0</v>
      </c>
      <c r="AR272" s="88">
        <v>0</v>
      </c>
      <c r="AS272" s="33"/>
      <c r="AT272" s="22">
        <v>27</v>
      </c>
      <c r="AU272" s="33"/>
      <c r="AV272" s="114">
        <v>8089</v>
      </c>
      <c r="AW272" s="33"/>
      <c r="AX272" s="114">
        <f>IF(E272,AV272,0)</f>
        <v>0</v>
      </c>
      <c r="AY272" s="33"/>
      <c r="AZ272" s="114">
        <f>IF(K272,AV272,0)</f>
        <v>0</v>
      </c>
      <c r="BA272" s="33"/>
      <c r="BB272" s="114">
        <f>IF(Q272,AV272,0)</f>
        <v>8089</v>
      </c>
    </row>
    <row r="273" spans="1:54" ht="8.85" customHeight="1" x14ac:dyDescent="0.3">
      <c r="A273" s="22">
        <v>28</v>
      </c>
      <c r="B273" s="30"/>
      <c r="C273" s="22" t="s">
        <v>247</v>
      </c>
      <c r="D273" s="33"/>
      <c r="E273" s="88">
        <v>0</v>
      </c>
      <c r="G273" s="89">
        <f>(E273/$AV273)</f>
        <v>0</v>
      </c>
      <c r="I273" s="89">
        <f>IF(G$287,G273/G$287*100,0)</f>
        <v>0</v>
      </c>
      <c r="K273" s="88">
        <v>0</v>
      </c>
      <c r="M273" s="89">
        <f>(K273/$AV273)</f>
        <v>0</v>
      </c>
      <c r="O273" s="89">
        <f>IF(M$287,M273/M$287*100,0)</f>
        <v>0</v>
      </c>
      <c r="Q273" s="88">
        <v>0</v>
      </c>
      <c r="S273" s="84">
        <f>(Q273/$AV273)</f>
        <v>0</v>
      </c>
      <c r="U273" s="84">
        <f>IF(S$287,S273/S$287*100,0)</f>
        <v>0</v>
      </c>
      <c r="W273" s="88">
        <v>0</v>
      </c>
      <c r="Y273" s="88">
        <f>(E273+K273+Q273)</f>
        <v>0</v>
      </c>
      <c r="AB273" s="88">
        <v>0</v>
      </c>
      <c r="AD273" s="89">
        <f>IF($Y273,AB273/$Y273*100,0)</f>
        <v>0</v>
      </c>
      <c r="AF273" s="88">
        <v>0</v>
      </c>
      <c r="AH273" s="89">
        <f>IF($Y273,AF273/$Y273*100,0)</f>
        <v>0</v>
      </c>
      <c r="AJ273" s="88">
        <v>0</v>
      </c>
      <c r="AL273" s="89">
        <f>IF($Y273,AJ273/$Y273*100,0)</f>
        <v>0</v>
      </c>
      <c r="AN273" s="88">
        <v>0</v>
      </c>
      <c r="AP273" s="88">
        <v>0</v>
      </c>
      <c r="AR273" s="88">
        <v>0</v>
      </c>
      <c r="AS273" s="33"/>
      <c r="AT273" s="22">
        <v>28</v>
      </c>
      <c r="AU273" s="33"/>
      <c r="AV273" s="114">
        <v>8142</v>
      </c>
      <c r="AW273" s="33"/>
      <c r="AX273" s="114">
        <f>IF(E273,AV273,0)</f>
        <v>0</v>
      </c>
      <c r="AY273" s="33"/>
      <c r="AZ273" s="114">
        <f>IF(K273,AV273,0)</f>
        <v>0</v>
      </c>
      <c r="BA273" s="33"/>
      <c r="BB273" s="114">
        <f>IF(Q273,AV273,0)</f>
        <v>0</v>
      </c>
    </row>
    <row r="274" spans="1:54" ht="8.85" customHeight="1" x14ac:dyDescent="0.3">
      <c r="A274" s="22">
        <v>29</v>
      </c>
      <c r="B274" s="30"/>
      <c r="C274" s="22" t="s">
        <v>248</v>
      </c>
      <c r="D274" s="33"/>
      <c r="E274" s="88">
        <v>0</v>
      </c>
      <c r="G274" s="89">
        <f>(E274/$AV274)</f>
        <v>0</v>
      </c>
      <c r="I274" s="89">
        <f>IF(G$287,G274/G$287*100,0)</f>
        <v>0</v>
      </c>
      <c r="K274" s="88">
        <v>0</v>
      </c>
      <c r="M274" s="89">
        <f>(K274/$AV274)</f>
        <v>0</v>
      </c>
      <c r="O274" s="89">
        <f>IF(M$287,M274/M$287*100,0)</f>
        <v>0</v>
      </c>
      <c r="Q274" s="88">
        <v>0</v>
      </c>
      <c r="S274" s="84">
        <f>(Q274/$AV274)</f>
        <v>0</v>
      </c>
      <c r="U274" s="84">
        <f>IF(S$287,S274/S$287*100,0)</f>
        <v>0</v>
      </c>
      <c r="W274" s="88">
        <v>0</v>
      </c>
      <c r="Y274" s="88">
        <f>(E274+K274+Q274)</f>
        <v>0</v>
      </c>
      <c r="AB274" s="88">
        <v>0</v>
      </c>
      <c r="AD274" s="89">
        <f>IF($Y274,AB274/$Y274*100,0)</f>
        <v>0</v>
      </c>
      <c r="AF274" s="88">
        <v>0</v>
      </c>
      <c r="AH274" s="89">
        <f>IF($Y274,AF274/$Y274*100,0)</f>
        <v>0</v>
      </c>
      <c r="AJ274" s="88">
        <v>0</v>
      </c>
      <c r="AL274" s="89">
        <f>IF($Y274,AJ274/$Y274*100,0)</f>
        <v>0</v>
      </c>
      <c r="AN274" s="88">
        <v>0</v>
      </c>
      <c r="AP274" s="88">
        <v>0</v>
      </c>
      <c r="AR274" s="88">
        <v>0</v>
      </c>
      <c r="AS274" s="33"/>
      <c r="AT274" s="22">
        <v>29</v>
      </c>
      <c r="AU274" s="33"/>
      <c r="AV274" s="114">
        <v>4650</v>
      </c>
      <c r="AW274" s="33"/>
      <c r="AX274" s="114">
        <f>IF(E274,AV274,0)</f>
        <v>0</v>
      </c>
      <c r="AY274" s="33"/>
      <c r="AZ274" s="114">
        <f>IF(K274,AV274,0)</f>
        <v>0</v>
      </c>
      <c r="BA274" s="33"/>
      <c r="BB274" s="114">
        <f>IF(Q274,AV274,0)</f>
        <v>0</v>
      </c>
    </row>
    <row r="275" spans="1:54" ht="8.85" customHeight="1" x14ac:dyDescent="0.3">
      <c r="A275" s="22">
        <v>30</v>
      </c>
      <c r="B275" s="30"/>
      <c r="C275" s="22" t="s">
        <v>249</v>
      </c>
      <c r="D275" s="33"/>
      <c r="E275" s="88">
        <v>0</v>
      </c>
      <c r="G275" s="89">
        <f>(E275/$AV275)</f>
        <v>0</v>
      </c>
      <c r="I275" s="89">
        <f>IF(G$287,G275/G$287*100,0)</f>
        <v>0</v>
      </c>
      <c r="K275" s="88">
        <v>0</v>
      </c>
      <c r="M275" s="89">
        <f>(K275/$AV275)</f>
        <v>0</v>
      </c>
      <c r="O275" s="89">
        <f>IF(M$287,M275/M$287*100,0)</f>
        <v>0</v>
      </c>
      <c r="Q275" s="88">
        <v>11721</v>
      </c>
      <c r="S275" s="84">
        <f>(Q275/$AV275)</f>
        <v>1.8319787433572992</v>
      </c>
      <c r="U275" s="84">
        <f>IF(S$287,S275/S$287*100,0)</f>
        <v>65.437720389288742</v>
      </c>
      <c r="W275" s="88">
        <v>11721</v>
      </c>
      <c r="Y275" s="88">
        <f>(E275+K275+Q275)</f>
        <v>11721</v>
      </c>
      <c r="AB275" s="88">
        <v>0</v>
      </c>
      <c r="AD275" s="89">
        <f>IF($Y275,AB275/$Y275*100,0)</f>
        <v>0</v>
      </c>
      <c r="AF275" s="88">
        <v>0</v>
      </c>
      <c r="AH275" s="89">
        <f>IF($Y275,AF275/$Y275*100,0)</f>
        <v>0</v>
      </c>
      <c r="AJ275" s="88">
        <v>0</v>
      </c>
      <c r="AL275" s="89">
        <f>IF($Y275,AJ275/$Y275*100,0)</f>
        <v>0</v>
      </c>
      <c r="AN275" s="88">
        <v>0</v>
      </c>
      <c r="AP275" s="88">
        <v>0</v>
      </c>
      <c r="AR275" s="88">
        <v>0</v>
      </c>
      <c r="AS275" s="33"/>
      <c r="AT275" s="22">
        <v>30</v>
      </c>
      <c r="AU275" s="33"/>
      <c r="AV275" s="114">
        <v>6398</v>
      </c>
      <c r="AW275" s="33"/>
      <c r="AX275" s="114">
        <f>IF(E275,AV275,0)</f>
        <v>0</v>
      </c>
      <c r="AY275" s="33"/>
      <c r="AZ275" s="114">
        <f>IF(K275,AV275,0)</f>
        <v>0</v>
      </c>
      <c r="BA275" s="33"/>
      <c r="BB275" s="114">
        <f>IF(Q275,AV275,0)</f>
        <v>6398</v>
      </c>
    </row>
    <row r="276" spans="1:54" ht="8.85" customHeight="1" x14ac:dyDescent="0.3">
      <c r="A276" s="53"/>
      <c r="D276" s="33"/>
      <c r="AS276" s="33"/>
      <c r="AT276" s="41"/>
      <c r="AU276" s="33"/>
      <c r="AV276" s="39"/>
      <c r="AW276" s="33"/>
      <c r="AX276" s="33"/>
      <c r="AY276" s="33"/>
      <c r="AZ276" s="33"/>
      <c r="BA276" s="33"/>
      <c r="BB276" s="33"/>
    </row>
    <row r="277" spans="1:54" ht="8.85" customHeight="1" x14ac:dyDescent="0.3">
      <c r="A277" s="22">
        <v>31</v>
      </c>
      <c r="B277" s="30"/>
      <c r="C277" s="22" t="s">
        <v>216</v>
      </c>
      <c r="D277" s="33"/>
      <c r="E277" s="88">
        <v>0</v>
      </c>
      <c r="G277" s="89">
        <f t="shared" ref="G277:G285" si="4">(E277/$AV277)</f>
        <v>0</v>
      </c>
      <c r="I277" s="89">
        <f t="shared" ref="I277:I285" si="5">IF(G$287,G277/G$287*100,0)</f>
        <v>0</v>
      </c>
      <c r="K277" s="88">
        <v>0</v>
      </c>
      <c r="M277" s="89">
        <f t="shared" ref="M277:M285" si="6">(K277/$AV277)</f>
        <v>0</v>
      </c>
      <c r="O277" s="89">
        <f t="shared" ref="O277:O285" si="7">IF(M$287,M277/M$287*100,0)</f>
        <v>0</v>
      </c>
      <c r="Q277" s="88">
        <v>11324</v>
      </c>
      <c r="S277" s="84">
        <f>(Q277/$AV277)</f>
        <v>2.4473741084936242</v>
      </c>
      <c r="U277" s="84">
        <f>IF(S$287,S277/S$287*100,0)</f>
        <v>87.419454609007815</v>
      </c>
      <c r="W277" s="88">
        <v>11324</v>
      </c>
      <c r="Y277" s="88">
        <f t="shared" ref="Y277:Y285" si="8">(E277+K277+Q277)</f>
        <v>11324</v>
      </c>
      <c r="AB277" s="88">
        <v>0</v>
      </c>
      <c r="AD277" s="89">
        <f t="shared" ref="AD277:AD285" si="9">IF($Y277,AB277/$Y277*100,0)</f>
        <v>0</v>
      </c>
      <c r="AF277" s="88">
        <v>0</v>
      </c>
      <c r="AH277" s="89">
        <f t="shared" ref="AH277:AH285" si="10">IF($Y277,AF277/$Y277*100,0)</f>
        <v>0</v>
      </c>
      <c r="AJ277" s="88">
        <v>0</v>
      </c>
      <c r="AL277" s="89">
        <f t="shared" ref="AL277:AL285" si="11">IF($Y277,AJ277/$Y277*100,0)</f>
        <v>0</v>
      </c>
      <c r="AN277" s="88">
        <v>0</v>
      </c>
      <c r="AP277" s="88">
        <v>0</v>
      </c>
      <c r="AR277" s="88">
        <v>0</v>
      </c>
      <c r="AS277" s="33"/>
      <c r="AT277" s="22">
        <v>31</v>
      </c>
      <c r="AU277" s="33"/>
      <c r="AV277" s="114">
        <v>4627</v>
      </c>
      <c r="AW277" s="33"/>
      <c r="AX277" s="114">
        <f t="shared" ref="AX277:AX285" si="12">IF(E277,AV277,0)</f>
        <v>0</v>
      </c>
      <c r="AY277" s="33"/>
      <c r="AZ277" s="114">
        <f t="shared" ref="AZ277:AZ285" si="13">IF(K277,AV277,0)</f>
        <v>0</v>
      </c>
      <c r="BA277" s="33"/>
      <c r="BB277" s="114">
        <f t="shared" ref="BB277:BB285" si="14">IF(Q277,AV277,0)</f>
        <v>4627</v>
      </c>
    </row>
    <row r="278" spans="1:54" ht="8.85" customHeight="1" x14ac:dyDescent="0.3">
      <c r="A278" s="22">
        <v>32</v>
      </c>
      <c r="B278" s="30"/>
      <c r="C278" s="22" t="s">
        <v>250</v>
      </c>
      <c r="D278" s="33"/>
      <c r="E278" s="88">
        <v>0</v>
      </c>
      <c r="G278" s="89">
        <f t="shared" si="4"/>
        <v>0</v>
      </c>
      <c r="I278" s="89">
        <f t="shared" si="5"/>
        <v>0</v>
      </c>
      <c r="K278" s="88">
        <v>0</v>
      </c>
      <c r="M278" s="89">
        <f t="shared" si="6"/>
        <v>0</v>
      </c>
      <c r="O278" s="89">
        <f t="shared" si="7"/>
        <v>0</v>
      </c>
      <c r="Q278" s="88">
        <v>223435</v>
      </c>
      <c r="S278" s="84">
        <f>(Q278/$AV278)</f>
        <v>14.243322496334544</v>
      </c>
      <c r="U278" s="84">
        <f>IF(S$287,S278/S$287*100,0)</f>
        <v>508.76712314986941</v>
      </c>
      <c r="W278" s="88">
        <v>223435</v>
      </c>
      <c r="Y278" s="88">
        <f t="shared" si="8"/>
        <v>223435</v>
      </c>
      <c r="AB278" s="88">
        <v>0</v>
      </c>
      <c r="AD278" s="89">
        <f t="shared" si="9"/>
        <v>0</v>
      </c>
      <c r="AF278" s="88">
        <v>0</v>
      </c>
      <c r="AH278" s="89">
        <f t="shared" si="10"/>
        <v>0</v>
      </c>
      <c r="AJ278" s="88">
        <v>0</v>
      </c>
      <c r="AL278" s="89">
        <f t="shared" si="11"/>
        <v>0</v>
      </c>
      <c r="AN278" s="88">
        <v>0</v>
      </c>
      <c r="AP278" s="88">
        <v>0</v>
      </c>
      <c r="AR278" s="88">
        <v>0</v>
      </c>
      <c r="AS278" s="33"/>
      <c r="AT278" s="22">
        <v>32</v>
      </c>
      <c r="AU278" s="33"/>
      <c r="AV278" s="114">
        <v>15687</v>
      </c>
      <c r="AW278" s="33"/>
      <c r="AX278" s="114">
        <f t="shared" si="12"/>
        <v>0</v>
      </c>
      <c r="AY278" s="33"/>
      <c r="AZ278" s="114">
        <f t="shared" si="13"/>
        <v>0</v>
      </c>
      <c r="BA278" s="33"/>
      <c r="BB278" s="114">
        <f t="shared" si="14"/>
        <v>15687</v>
      </c>
    </row>
    <row r="279" spans="1:54" ht="8.85" customHeight="1" x14ac:dyDescent="0.3">
      <c r="A279" s="22">
        <v>33</v>
      </c>
      <c r="B279" s="30"/>
      <c r="C279" s="22" t="s">
        <v>251</v>
      </c>
      <c r="D279" s="33"/>
      <c r="E279" s="88">
        <v>0</v>
      </c>
      <c r="G279" s="89">
        <f t="shared" si="4"/>
        <v>0</v>
      </c>
      <c r="I279" s="89">
        <f t="shared" si="5"/>
        <v>0</v>
      </c>
      <c r="K279" s="88">
        <v>0</v>
      </c>
      <c r="M279" s="89">
        <f t="shared" si="6"/>
        <v>0</v>
      </c>
      <c r="O279" s="89">
        <f t="shared" si="7"/>
        <v>0</v>
      </c>
      <c r="Q279" s="88">
        <v>7723</v>
      </c>
      <c r="S279" s="84">
        <f>(Q279/$AV279)</f>
        <v>0.95369226969622134</v>
      </c>
      <c r="U279" s="84">
        <f>IF(S$287,S279/S$287*100,0)</f>
        <v>34.065596180138577</v>
      </c>
      <c r="W279" s="88">
        <v>7723</v>
      </c>
      <c r="Y279" s="88">
        <f t="shared" si="8"/>
        <v>7723</v>
      </c>
      <c r="AB279" s="88">
        <v>0</v>
      </c>
      <c r="AD279" s="89">
        <f t="shared" si="9"/>
        <v>0</v>
      </c>
      <c r="AF279" s="88">
        <v>0</v>
      </c>
      <c r="AH279" s="89">
        <f t="shared" si="10"/>
        <v>0</v>
      </c>
      <c r="AJ279" s="88">
        <v>0</v>
      </c>
      <c r="AL279" s="89">
        <f t="shared" si="11"/>
        <v>0</v>
      </c>
      <c r="AN279" s="88">
        <v>0</v>
      </c>
      <c r="AP279" s="88">
        <v>0</v>
      </c>
      <c r="AR279" s="88">
        <v>0</v>
      </c>
      <c r="AS279" s="33"/>
      <c r="AT279" s="22">
        <v>33</v>
      </c>
      <c r="AU279" s="33"/>
      <c r="AV279" s="114">
        <v>8098</v>
      </c>
      <c r="AW279" s="33"/>
      <c r="AX279" s="114">
        <f t="shared" si="12"/>
        <v>0</v>
      </c>
      <c r="AY279" s="33"/>
      <c r="AZ279" s="114">
        <f t="shared" si="13"/>
        <v>0</v>
      </c>
      <c r="BA279" s="33"/>
      <c r="BB279" s="114">
        <f t="shared" si="14"/>
        <v>8098</v>
      </c>
    </row>
    <row r="280" spans="1:54" ht="8.85" customHeight="1" x14ac:dyDescent="0.3">
      <c r="A280" s="22">
        <v>34</v>
      </c>
      <c r="B280" s="30"/>
      <c r="C280" s="22" t="s">
        <v>252</v>
      </c>
      <c r="D280" s="33"/>
      <c r="E280" s="88">
        <v>0</v>
      </c>
      <c r="G280" s="89">
        <f t="shared" si="4"/>
        <v>0</v>
      </c>
      <c r="I280" s="89">
        <f t="shared" si="5"/>
        <v>0</v>
      </c>
      <c r="K280" s="88">
        <v>0</v>
      </c>
      <c r="M280" s="89">
        <f t="shared" si="6"/>
        <v>0</v>
      </c>
      <c r="O280" s="89">
        <f t="shared" si="7"/>
        <v>0</v>
      </c>
      <c r="Q280" s="88">
        <v>179366</v>
      </c>
      <c r="S280" s="84">
        <f>(Q280/$AV280)</f>
        <v>18.662574133805016</v>
      </c>
      <c r="U280" s="84">
        <f>IF(S$287,S280/S$287*100,0)</f>
        <v>666.62143998148008</v>
      </c>
      <c r="W280" s="88">
        <v>17432</v>
      </c>
      <c r="Y280" s="88">
        <f t="shared" si="8"/>
        <v>179366</v>
      </c>
      <c r="AB280" s="88">
        <v>0</v>
      </c>
      <c r="AD280" s="89">
        <f t="shared" si="9"/>
        <v>0</v>
      </c>
      <c r="AF280" s="88">
        <v>0</v>
      </c>
      <c r="AH280" s="89">
        <f t="shared" si="10"/>
        <v>0</v>
      </c>
      <c r="AJ280" s="88">
        <v>0</v>
      </c>
      <c r="AL280" s="89">
        <f t="shared" si="11"/>
        <v>0</v>
      </c>
      <c r="AN280" s="88">
        <v>0</v>
      </c>
      <c r="AP280" s="88">
        <v>0</v>
      </c>
      <c r="AR280" s="88">
        <v>0</v>
      </c>
      <c r="AS280" s="33"/>
      <c r="AT280" s="22">
        <v>34</v>
      </c>
      <c r="AU280" s="33"/>
      <c r="AV280" s="114">
        <v>9611</v>
      </c>
      <c r="AW280" s="33"/>
      <c r="AX280" s="114">
        <f t="shared" si="12"/>
        <v>0</v>
      </c>
      <c r="AY280" s="33"/>
      <c r="AZ280" s="114">
        <f t="shared" si="13"/>
        <v>0</v>
      </c>
      <c r="BA280" s="33"/>
      <c r="BB280" s="114">
        <f t="shared" si="14"/>
        <v>9611</v>
      </c>
    </row>
    <row r="281" spans="1:54" ht="8.85" customHeight="1" x14ac:dyDescent="0.3">
      <c r="A281" s="22">
        <v>35</v>
      </c>
      <c r="B281" s="30"/>
      <c r="C281" s="22" t="s">
        <v>253</v>
      </c>
      <c r="D281" s="33"/>
      <c r="E281" s="88">
        <v>0</v>
      </c>
      <c r="G281" s="89">
        <f t="shared" si="4"/>
        <v>0</v>
      </c>
      <c r="I281" s="89">
        <f t="shared" si="5"/>
        <v>0</v>
      </c>
      <c r="K281" s="88">
        <v>0</v>
      </c>
      <c r="M281" s="89">
        <f t="shared" si="6"/>
        <v>0</v>
      </c>
      <c r="O281" s="89">
        <f t="shared" si="7"/>
        <v>0</v>
      </c>
      <c r="Q281" s="88">
        <v>4573</v>
      </c>
      <c r="S281" s="84">
        <f>(Q281/$AV281)</f>
        <v>1.3832425892317</v>
      </c>
      <c r="U281" s="84">
        <f>IF(S$287,S281/S$287*100,0)</f>
        <v>49.409002212994544</v>
      </c>
      <c r="W281" s="88">
        <v>4573</v>
      </c>
      <c r="Y281" s="88">
        <f t="shared" si="8"/>
        <v>4573</v>
      </c>
      <c r="AB281" s="88">
        <v>0</v>
      </c>
      <c r="AD281" s="89">
        <f t="shared" si="9"/>
        <v>0</v>
      </c>
      <c r="AF281" s="88">
        <v>0</v>
      </c>
      <c r="AH281" s="89">
        <f t="shared" si="10"/>
        <v>0</v>
      </c>
      <c r="AJ281" s="88">
        <v>0</v>
      </c>
      <c r="AL281" s="89">
        <f t="shared" si="11"/>
        <v>0</v>
      </c>
      <c r="AN281" s="88">
        <v>0</v>
      </c>
      <c r="AP281" s="88">
        <v>0</v>
      </c>
      <c r="AR281" s="88">
        <v>0</v>
      </c>
      <c r="AS281" s="33"/>
      <c r="AT281" s="22">
        <v>35</v>
      </c>
      <c r="AU281" s="33"/>
      <c r="AV281" s="114">
        <v>3306</v>
      </c>
      <c r="AW281" s="33"/>
      <c r="AX281" s="114">
        <f t="shared" si="12"/>
        <v>0</v>
      </c>
      <c r="AY281" s="33"/>
      <c r="AZ281" s="114">
        <f t="shared" si="13"/>
        <v>0</v>
      </c>
      <c r="BA281" s="33"/>
      <c r="BB281" s="114">
        <f t="shared" si="14"/>
        <v>3306</v>
      </c>
    </row>
    <row r="282" spans="1:54" ht="8.85" customHeight="1" x14ac:dyDescent="0.3">
      <c r="B282" s="30"/>
      <c r="D282" s="33"/>
      <c r="E282" s="88"/>
      <c r="G282" s="89"/>
      <c r="I282" s="89"/>
      <c r="K282" s="88"/>
      <c r="M282" s="89"/>
      <c r="O282" s="89"/>
      <c r="Q282" s="88"/>
      <c r="S282" s="89"/>
      <c r="U282" s="89"/>
      <c r="W282" s="88"/>
      <c r="Y282" s="88"/>
      <c r="AB282" s="88"/>
      <c r="AD282" s="89"/>
      <c r="AF282" s="88"/>
      <c r="AH282" s="89"/>
      <c r="AJ282" s="88"/>
      <c r="AL282" s="89"/>
      <c r="AN282" s="88"/>
      <c r="AP282" s="88"/>
      <c r="AR282" s="88"/>
      <c r="AS282" s="33"/>
      <c r="AU282" s="33"/>
      <c r="AV282" s="114"/>
      <c r="AW282" s="33"/>
      <c r="AX282" s="114"/>
      <c r="AY282" s="33"/>
      <c r="AZ282" s="114"/>
      <c r="BA282" s="33"/>
      <c r="BB282" s="114"/>
    </row>
    <row r="283" spans="1:54" ht="8.85" customHeight="1" x14ac:dyDescent="0.3">
      <c r="A283" s="22">
        <v>36</v>
      </c>
      <c r="B283" s="30"/>
      <c r="C283" s="22" t="s">
        <v>220</v>
      </c>
      <c r="D283" s="33"/>
      <c r="E283" s="88">
        <v>0</v>
      </c>
      <c r="G283" s="89">
        <f>(E283/$AV283)</f>
        <v>0</v>
      </c>
      <c r="I283" s="89">
        <f>IF(G$287,G283/G$287*100,0)</f>
        <v>0</v>
      </c>
      <c r="K283" s="88">
        <v>0</v>
      </c>
      <c r="M283" s="89">
        <f>(K283/$AV283)</f>
        <v>0</v>
      </c>
      <c r="O283" s="89">
        <f>IF(M$287,M283/M$287*100,0)</f>
        <v>0</v>
      </c>
      <c r="Q283" s="88">
        <v>10455</v>
      </c>
      <c r="S283" s="84">
        <f>(Q283/$AV283)</f>
        <v>3.1816798539257456</v>
      </c>
      <c r="U283" s="84">
        <f>IF(S$287,S283/S$287*100,0)</f>
        <v>113.64863124332629</v>
      </c>
      <c r="W283" s="88">
        <v>10455</v>
      </c>
      <c r="Y283" s="88">
        <f>(E283+K283+Q283)</f>
        <v>10455</v>
      </c>
      <c r="AB283" s="88">
        <v>0</v>
      </c>
      <c r="AD283" s="89">
        <f>IF($Y283,AB283/$Y283*100,0)</f>
        <v>0</v>
      </c>
      <c r="AF283" s="88">
        <v>0</v>
      </c>
      <c r="AH283" s="89">
        <f>IF($Y283,AF283/$Y283*100,0)</f>
        <v>0</v>
      </c>
      <c r="AJ283" s="88">
        <v>0</v>
      </c>
      <c r="AL283" s="89">
        <f>IF($Y283,AJ283/$Y283*100,0)</f>
        <v>0</v>
      </c>
      <c r="AN283" s="88">
        <v>0</v>
      </c>
      <c r="AP283" s="88">
        <v>0</v>
      </c>
      <c r="AR283" s="88">
        <v>0</v>
      </c>
      <c r="AS283" s="33"/>
      <c r="AT283" s="22">
        <v>36</v>
      </c>
      <c r="AU283" s="33"/>
      <c r="AV283" s="114">
        <v>3286</v>
      </c>
      <c r="AW283" s="33"/>
      <c r="AX283" s="114">
        <f>IF(E283,AV283,0)</f>
        <v>0</v>
      </c>
      <c r="AY283" s="33"/>
      <c r="AZ283" s="114">
        <f>IF(K283,AV283,0)</f>
        <v>0</v>
      </c>
      <c r="BA283" s="33"/>
      <c r="BB283" s="114">
        <f>IF(Q283,AV283,0)</f>
        <v>3286</v>
      </c>
    </row>
    <row r="284" spans="1:54" ht="8.85" customHeight="1" x14ac:dyDescent="0.3">
      <c r="A284" s="22">
        <v>37</v>
      </c>
      <c r="B284" s="30"/>
      <c r="C284" s="22" t="s">
        <v>254</v>
      </c>
      <c r="D284" s="33"/>
      <c r="E284" s="88">
        <v>0</v>
      </c>
      <c r="G284" s="89">
        <f>(E284/$AV284)</f>
        <v>0</v>
      </c>
      <c r="I284" s="89">
        <f>IF(G$287,G284/G$287*100,0)</f>
        <v>0</v>
      </c>
      <c r="K284" s="88">
        <v>0</v>
      </c>
      <c r="M284" s="89">
        <f>(K284/$AV284)</f>
        <v>0</v>
      </c>
      <c r="O284" s="89">
        <f>IF(M$287,M284/M$287*100,0)</f>
        <v>0</v>
      </c>
      <c r="Q284" s="88">
        <v>3470</v>
      </c>
      <c r="S284" s="84">
        <f>(Q284/$AV284)</f>
        <v>0.68079262311163424</v>
      </c>
      <c r="U284" s="84">
        <f>IF(S$287,S284/S$287*100,0)</f>
        <v>24.317704272391143</v>
      </c>
      <c r="W284" s="88">
        <v>3470</v>
      </c>
      <c r="Y284" s="88">
        <f>(E284+K284+Q284)</f>
        <v>3470</v>
      </c>
      <c r="AB284" s="88">
        <v>0</v>
      </c>
      <c r="AD284" s="89">
        <f>IF($Y284,AB284/$Y284*100,0)</f>
        <v>0</v>
      </c>
      <c r="AF284" s="88">
        <v>0</v>
      </c>
      <c r="AH284" s="89">
        <f>IF($Y284,AF284/$Y284*100,0)</f>
        <v>0</v>
      </c>
      <c r="AJ284" s="88">
        <v>0</v>
      </c>
      <c r="AL284" s="89">
        <f>IF($Y284,AJ284/$Y284*100,0)</f>
        <v>0</v>
      </c>
      <c r="AN284" s="88">
        <v>0</v>
      </c>
      <c r="AP284" s="88">
        <v>0</v>
      </c>
      <c r="AR284" s="88">
        <v>0</v>
      </c>
      <c r="AS284" s="33"/>
      <c r="AT284" s="22">
        <v>37</v>
      </c>
      <c r="AU284" s="33"/>
      <c r="AV284" s="114">
        <v>5097</v>
      </c>
      <c r="AW284" s="33"/>
      <c r="AX284" s="114">
        <f>IF(E284,AV284,0)</f>
        <v>0</v>
      </c>
      <c r="AY284" s="33"/>
      <c r="AZ284" s="114">
        <f>IF(K284,AV284,0)</f>
        <v>0</v>
      </c>
      <c r="BA284" s="33"/>
      <c r="BB284" s="114">
        <f>IF(Q284,AV284,0)</f>
        <v>5097</v>
      </c>
    </row>
    <row r="285" spans="1:54" ht="8.85" customHeight="1" x14ac:dyDescent="0.3">
      <c r="A285" s="42">
        <v>38</v>
      </c>
      <c r="B285" s="30"/>
      <c r="C285" s="22" t="s">
        <v>255</v>
      </c>
      <c r="D285" s="33"/>
      <c r="E285" s="93">
        <v>0</v>
      </c>
      <c r="G285" s="89">
        <f t="shared" si="4"/>
        <v>0</v>
      </c>
      <c r="I285" s="89">
        <f t="shared" si="5"/>
        <v>0</v>
      </c>
      <c r="K285" s="93">
        <v>0</v>
      </c>
      <c r="M285" s="89">
        <f t="shared" si="6"/>
        <v>0</v>
      </c>
      <c r="O285" s="89">
        <f t="shared" si="7"/>
        <v>0</v>
      </c>
      <c r="Q285" s="93">
        <v>12091</v>
      </c>
      <c r="S285" s="84">
        <f>(Q285/$AV285)</f>
        <v>1.4725368408232857</v>
      </c>
      <c r="U285" s="84">
        <f>IF(S$287,S285/S$287*100,0)</f>
        <v>52.598565568578394</v>
      </c>
      <c r="W285" s="93">
        <v>10598</v>
      </c>
      <c r="Y285" s="93">
        <f t="shared" si="8"/>
        <v>12091</v>
      </c>
      <c r="AB285" s="93">
        <v>0</v>
      </c>
      <c r="AD285" s="89">
        <f t="shared" si="9"/>
        <v>0</v>
      </c>
      <c r="AF285" s="93">
        <v>0</v>
      </c>
      <c r="AH285" s="89">
        <f t="shared" si="10"/>
        <v>0</v>
      </c>
      <c r="AJ285" s="93">
        <v>0</v>
      </c>
      <c r="AL285" s="89">
        <f t="shared" si="11"/>
        <v>0</v>
      </c>
      <c r="AN285" s="93">
        <v>0</v>
      </c>
      <c r="AP285" s="93">
        <v>0</v>
      </c>
      <c r="AR285" s="93">
        <v>0</v>
      </c>
      <c r="AS285" s="33"/>
      <c r="AT285" s="42">
        <v>38</v>
      </c>
      <c r="AU285" s="33"/>
      <c r="AV285" s="124">
        <v>8211</v>
      </c>
      <c r="AW285" s="33"/>
      <c r="AX285" s="124">
        <f t="shared" si="12"/>
        <v>0</v>
      </c>
      <c r="AY285" s="33"/>
      <c r="AZ285" s="124">
        <f t="shared" si="13"/>
        <v>0</v>
      </c>
      <c r="BA285" s="33"/>
      <c r="BB285" s="124">
        <f t="shared" si="14"/>
        <v>8211</v>
      </c>
    </row>
    <row r="286" spans="1:54" ht="8.85" customHeight="1" x14ac:dyDescent="0.3">
      <c r="A286" s="33"/>
      <c r="B286" s="33"/>
      <c r="D286" s="33"/>
      <c r="AS286" s="33"/>
      <c r="AT286" s="33"/>
      <c r="AU286" s="33"/>
      <c r="AV286" s="33"/>
      <c r="AW286" s="33"/>
      <c r="AX286" s="33"/>
      <c r="AY286" s="33"/>
      <c r="AZ286" s="33"/>
      <c r="BA286" s="33"/>
      <c r="BB286" s="33"/>
    </row>
    <row r="287" spans="1:54" ht="8.85" customHeight="1" x14ac:dyDescent="0.3">
      <c r="A287" s="42">
        <f>A285</f>
        <v>38</v>
      </c>
      <c r="B287" s="33"/>
      <c r="C287" s="30" t="s">
        <v>72</v>
      </c>
      <c r="D287" s="33"/>
      <c r="E287" s="94">
        <f>SUM(E241:E285)</f>
        <v>4000</v>
      </c>
      <c r="G287" s="97">
        <f>IF(E287=0,0,IF(ISNONTEXT(H287),E287/$AV287,E287/AX287))</f>
        <v>1.1142092317805899E-2</v>
      </c>
      <c r="H287" s="296"/>
      <c r="I287" s="89">
        <f>IF(G$287,G287/G$287*100,0)</f>
        <v>100</v>
      </c>
      <c r="K287" s="94">
        <f>SUM(K241:K285)</f>
        <v>4200</v>
      </c>
      <c r="M287" s="97">
        <f>IF(K287=0,0,IF(ISNONTEXT(N287),K287/$AV287,K287/AZ287))</f>
        <v>1.1699196933696194E-2</v>
      </c>
      <c r="N287" s="296"/>
      <c r="O287" s="89">
        <f>IF(M$287,M287/M$287*100,0)</f>
        <v>100</v>
      </c>
      <c r="Q287" s="94">
        <f>SUM(Q241:Q285)</f>
        <v>1005045</v>
      </c>
      <c r="S287" s="97">
        <f>IF(Q287=0,0,IF(ISNONTEXT(T287),Q287/$AV287,Q287/BB287))</f>
        <v>2.7995760433873076</v>
      </c>
      <c r="T287" s="296"/>
      <c r="U287" s="89">
        <f>IF(S$287,S287/S$287*100,0)</f>
        <v>100</v>
      </c>
      <c r="W287" s="94">
        <f>SUM(W241:W285)</f>
        <v>830038</v>
      </c>
      <c r="Y287" s="94">
        <f>SUM(Y241:Y285)</f>
        <v>1013245</v>
      </c>
      <c r="AB287" s="94">
        <f>SUM(AB241:AB285)</f>
        <v>0</v>
      </c>
      <c r="AD287" s="89">
        <f>IF($Y287,AB287/$Y287*100,0)</f>
        <v>0</v>
      </c>
      <c r="AF287" s="94">
        <f>SUM(AF241:AF285)</f>
        <v>0</v>
      </c>
      <c r="AH287" s="89">
        <f>IF($Y287,AF287/$Y287*100,0)</f>
        <v>0</v>
      </c>
      <c r="AJ287" s="94">
        <f>SUM(AJ241:AJ285)</f>
        <v>0</v>
      </c>
      <c r="AL287" s="89">
        <f>IF($Y287,AJ287/$Y287*100,0)</f>
        <v>0</v>
      </c>
      <c r="AN287" s="94">
        <f>SUM(AN241:AN285)</f>
        <v>0</v>
      </c>
      <c r="AP287" s="144">
        <f>SUM(AP241:AP285)</f>
        <v>0</v>
      </c>
      <c r="AR287" s="144">
        <f>SUM(AR241:AR285)</f>
        <v>0</v>
      </c>
      <c r="AS287" s="33"/>
      <c r="AT287" s="42">
        <f>AT285</f>
        <v>38</v>
      </c>
      <c r="AU287" s="33"/>
      <c r="AV287" s="124">
        <f>SUM(AV241:AV285)</f>
        <v>358999</v>
      </c>
      <c r="AW287" s="33"/>
      <c r="AX287" s="124">
        <f>SUM(AX241:AX285)</f>
        <v>9086</v>
      </c>
      <c r="AY287" s="33"/>
      <c r="AZ287" s="124">
        <f>SUM(AZ241:AZ285)</f>
        <v>9086</v>
      </c>
      <c r="BA287" s="33"/>
      <c r="BB287" s="124">
        <f>SUM(BB241:BB285)</f>
        <v>310812</v>
      </c>
    </row>
    <row r="288" spans="1:54" ht="8.85" customHeight="1" x14ac:dyDescent="0.3">
      <c r="A288" s="33"/>
      <c r="B288" s="33"/>
      <c r="D288" s="33"/>
      <c r="AS288" s="33"/>
      <c r="AT288" s="33"/>
      <c r="AU288" s="33"/>
      <c r="AV288" s="39"/>
      <c r="AW288" s="33"/>
      <c r="AX288" s="33"/>
      <c r="AY288" s="33"/>
      <c r="AZ288" s="33"/>
      <c r="BA288" s="33"/>
      <c r="BB288" s="33"/>
    </row>
    <row r="289" spans="1:54" ht="12" thickBot="1" x14ac:dyDescent="0.35">
      <c r="A289" s="54">
        <f>(A60+A219+A287)</f>
        <v>171</v>
      </c>
      <c r="B289" s="33"/>
      <c r="C289" s="30" t="s">
        <v>256</v>
      </c>
      <c r="D289" s="33"/>
      <c r="E289" s="105">
        <f>(E60+E219+E287)</f>
        <v>213809903</v>
      </c>
      <c r="G289" s="97">
        <f>(E289/$AV289)</f>
        <v>24.148622920228416</v>
      </c>
      <c r="I289" s="89"/>
      <c r="K289" s="105">
        <f>(K60+K219+K287)</f>
        <v>1289135352</v>
      </c>
      <c r="M289" s="97">
        <f>(K289/$AV289)</f>
        <v>145.60056887815867</v>
      </c>
      <c r="O289" s="89"/>
      <c r="Q289" s="105">
        <f>(Q60+Q219+Q287)</f>
        <v>1926544885</v>
      </c>
      <c r="S289" s="97">
        <f>(Q289/$AV289)</f>
        <v>217.59238142846831</v>
      </c>
      <c r="U289" s="89"/>
      <c r="W289" s="105">
        <f>(W60+W219+W287)</f>
        <v>158758011</v>
      </c>
      <c r="Y289" s="105">
        <f>(Y60+Y219+Y287)</f>
        <v>3429490140</v>
      </c>
      <c r="AB289" s="105">
        <f>(AB60+AB219+AB287)</f>
        <v>874571412</v>
      </c>
      <c r="AD289" s="89">
        <f>IF($Y289,AB289/$Y289*100,0)</f>
        <v>25.501499531939171</v>
      </c>
      <c r="AF289" s="105">
        <f>(AF60+AF219+AF287)</f>
        <v>581668719</v>
      </c>
      <c r="AH289" s="89">
        <f>IF($Y289,AF289/$Y289*100,0)</f>
        <v>16.960792865845651</v>
      </c>
      <c r="AJ289" s="105">
        <f>(AJ60+AJ219+AJ287)</f>
        <v>63534753</v>
      </c>
      <c r="AL289" s="89">
        <f>IF($Y289,AJ289/$Y289*100,0)</f>
        <v>1.8526005442896534</v>
      </c>
      <c r="AN289" s="105">
        <f>(AN60+AN219+AN287)</f>
        <v>598818858</v>
      </c>
      <c r="AP289" s="105">
        <f>(AP60+AP219+AP287)</f>
        <v>122017947.28253001</v>
      </c>
      <c r="AR289" s="105">
        <f>(AR60+AR219+AR287)</f>
        <v>96664745.787470013</v>
      </c>
      <c r="AS289" s="33"/>
      <c r="AT289" s="54">
        <f>(AT60+AT219+AT287)</f>
        <v>171</v>
      </c>
      <c r="AU289" s="33"/>
      <c r="AV289" s="128">
        <f>(AV60+AV219+AV287)</f>
        <v>8853917</v>
      </c>
      <c r="AW289" s="33"/>
      <c r="AX289" s="128">
        <f>(AX60+AX219+AX287)</f>
        <v>8504004</v>
      </c>
      <c r="AY289" s="33"/>
      <c r="AZ289" s="128">
        <f>(AZ60+AZ219+AZ287)</f>
        <v>8504004</v>
      </c>
      <c r="BA289" s="33"/>
      <c r="BB289" s="128">
        <f>(BB60+BB219+BB287)</f>
        <v>8805730</v>
      </c>
    </row>
    <row r="290" spans="1:54" ht="8.85" customHeight="1" thickTop="1" x14ac:dyDescent="0.3">
      <c r="A290" s="33"/>
      <c r="B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row>
    <row r="291" spans="1:54" ht="8.85" customHeight="1" x14ac:dyDescent="0.3">
      <c r="A291" s="33"/>
      <c r="B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row>
    <row r="292" spans="1:54" ht="11.1" customHeight="1" x14ac:dyDescent="0.3">
      <c r="A292" s="33"/>
      <c r="B292" s="33"/>
      <c r="C292" s="22" t="s">
        <v>257</v>
      </c>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row>
    <row r="293" spans="1:54" ht="5.7" customHeight="1" x14ac:dyDescent="0.3">
      <c r="A293" s="33"/>
      <c r="B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row>
    <row r="294" spans="1:54" ht="8.85" customHeight="1" x14ac:dyDescent="0.3">
      <c r="A294" s="33"/>
      <c r="B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row>
    <row r="295" spans="1:54" ht="8.85" customHeight="1" x14ac:dyDescent="0.3">
      <c r="A295" s="33"/>
      <c r="B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row>
    <row r="296" spans="1:54" ht="8.85" customHeight="1" x14ac:dyDescent="0.3">
      <c r="A296" s="33"/>
      <c r="B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row>
    <row r="297" spans="1:54" ht="8.85" customHeight="1" x14ac:dyDescent="0.3">
      <c r="A297" s="33"/>
      <c r="B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row>
    <row r="298" spans="1:54" ht="8.85" customHeight="1" x14ac:dyDescent="0.3">
      <c r="A298" s="33"/>
      <c r="B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row>
    <row r="299" spans="1:54" ht="0.6" customHeight="1" x14ac:dyDescent="0.3">
      <c r="A299" s="33"/>
      <c r="B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row>
    <row r="300" spans="1:54" ht="8.85" hidden="1" customHeight="1" x14ac:dyDescent="0.3">
      <c r="A300" s="33"/>
      <c r="B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row>
    <row r="301" spans="1:54" ht="8.85" hidden="1" customHeight="1" x14ac:dyDescent="0.3">
      <c r="A301" s="33"/>
      <c r="B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row>
    <row r="302" spans="1:54" ht="8.85" customHeight="1" x14ac:dyDescent="0.3">
      <c r="A302" s="33"/>
      <c r="B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row>
    <row r="303" spans="1:54" ht="8.85" customHeight="1" x14ac:dyDescent="0.3">
      <c r="B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V303" s="33"/>
      <c r="AW303" s="33"/>
      <c r="AX303" s="33"/>
      <c r="AY303" s="33"/>
      <c r="AZ303" s="33"/>
      <c r="BA303" s="33"/>
      <c r="BB303" s="33"/>
    </row>
    <row r="304" spans="1:54" s="20" customFormat="1" ht="10.5" customHeight="1" x14ac:dyDescent="0.3">
      <c r="A304" s="20">
        <v>94</v>
      </c>
      <c r="AU304" s="23">
        <v>95</v>
      </c>
    </row>
    <row r="305" spans="1:33" ht="9.75" customHeight="1" x14ac:dyDescent="0.3">
      <c r="A305" s="33"/>
      <c r="B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c r="AA305" s="33"/>
      <c r="AB305" s="33"/>
      <c r="AC305" s="33"/>
      <c r="AD305" s="33"/>
      <c r="AE305" s="33"/>
      <c r="AF305" s="33"/>
      <c r="AG305" s="33"/>
    </row>
    <row r="306" spans="1:33" ht="9.75" customHeight="1" x14ac:dyDescent="0.3">
      <c r="A306" s="33"/>
      <c r="B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c r="AA306" s="33"/>
      <c r="AB306" s="33"/>
      <c r="AC306" s="33"/>
      <c r="AD306" s="33"/>
      <c r="AE306" s="33"/>
      <c r="AF306" s="33"/>
      <c r="AG306" s="33"/>
    </row>
    <row r="307" spans="1:33" ht="9.75" customHeight="1" x14ac:dyDescent="0.3">
      <c r="A307" s="33"/>
      <c r="B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c r="AA307" s="33"/>
      <c r="AB307" s="33"/>
      <c r="AC307" s="33"/>
      <c r="AD307" s="33"/>
      <c r="AE307" s="33"/>
      <c r="AF307" s="33"/>
      <c r="AG307" s="33"/>
    </row>
    <row r="308" spans="1:33" ht="9.75" customHeight="1" x14ac:dyDescent="0.3">
      <c r="A308" s="33"/>
      <c r="B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c r="AA308" s="33"/>
      <c r="AB308" s="33"/>
      <c r="AC308" s="33"/>
      <c r="AD308" s="33"/>
      <c r="AE308" s="33"/>
      <c r="AF308" s="33"/>
      <c r="AG308" s="33"/>
    </row>
    <row r="309" spans="1:33" ht="9.75" customHeight="1" x14ac:dyDescent="0.3">
      <c r="A309" s="33"/>
      <c r="B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c r="AA309" s="33"/>
      <c r="AB309" s="33"/>
      <c r="AC309" s="33"/>
      <c r="AD309" s="33"/>
      <c r="AE309" s="33"/>
      <c r="AF309" s="33"/>
      <c r="AG309" s="33"/>
    </row>
    <row r="310" spans="1:33" ht="9.75" customHeight="1" x14ac:dyDescent="0.3">
      <c r="A310" s="33"/>
      <c r="B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c r="AA310" s="33"/>
      <c r="AB310" s="33"/>
      <c r="AC310" s="33"/>
      <c r="AD310" s="33"/>
      <c r="AE310" s="33"/>
      <c r="AF310" s="33"/>
      <c r="AG310" s="33"/>
    </row>
    <row r="311" spans="1:33" ht="9.75" customHeight="1" x14ac:dyDescent="0.3">
      <c r="A311" s="33"/>
      <c r="B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c r="AA311" s="33"/>
      <c r="AB311" s="33"/>
      <c r="AC311" s="33"/>
      <c r="AD311" s="33"/>
      <c r="AE311" s="33"/>
      <c r="AF311" s="33"/>
      <c r="AG311" s="33"/>
    </row>
    <row r="312" spans="1:33" ht="9.75" customHeight="1" x14ac:dyDescent="0.3">
      <c r="A312" s="33"/>
      <c r="B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c r="AA312" s="33"/>
      <c r="AB312" s="33"/>
      <c r="AC312" s="33"/>
      <c r="AD312" s="33"/>
      <c r="AE312" s="33"/>
      <c r="AF312" s="33"/>
      <c r="AG312" s="33"/>
    </row>
    <row r="313" spans="1:33" ht="9.75" customHeight="1" x14ac:dyDescent="0.3">
      <c r="A313" s="33"/>
      <c r="B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c r="AA313" s="33"/>
      <c r="AB313" s="33"/>
      <c r="AC313" s="33"/>
      <c r="AD313" s="33"/>
      <c r="AE313" s="33"/>
      <c r="AF313" s="33"/>
      <c r="AG313" s="33"/>
    </row>
    <row r="314" spans="1:33" ht="9.75" customHeight="1" x14ac:dyDescent="0.3">
      <c r="A314" s="33"/>
      <c r="B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c r="AA314" s="33"/>
      <c r="AB314" s="33"/>
      <c r="AC314" s="33"/>
      <c r="AD314" s="33"/>
      <c r="AE314" s="33"/>
      <c r="AF314" s="33"/>
      <c r="AG314" s="33"/>
    </row>
    <row r="315" spans="1:33" ht="9.75" customHeight="1" x14ac:dyDescent="0.3">
      <c r="A315" s="33"/>
      <c r="B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c r="AA315" s="33"/>
      <c r="AB315" s="33"/>
      <c r="AC315" s="33"/>
      <c r="AD315" s="33"/>
      <c r="AE315" s="33"/>
      <c r="AF315" s="33"/>
      <c r="AG315" s="33"/>
    </row>
    <row r="316" spans="1:33" ht="9.75" customHeight="1" x14ac:dyDescent="0.3">
      <c r="A316" s="33"/>
      <c r="B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c r="AA316" s="33"/>
      <c r="AB316" s="33"/>
      <c r="AC316" s="33"/>
      <c r="AD316" s="33"/>
      <c r="AE316" s="33"/>
      <c r="AF316" s="33"/>
      <c r="AG316" s="33"/>
    </row>
    <row r="317" spans="1:33" ht="9.75" customHeight="1" x14ac:dyDescent="0.3">
      <c r="A317" s="33"/>
      <c r="B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c r="AA317" s="33"/>
      <c r="AB317" s="33"/>
      <c r="AC317" s="33"/>
      <c r="AD317" s="33"/>
      <c r="AE317" s="33"/>
      <c r="AF317" s="33"/>
      <c r="AG317" s="33"/>
    </row>
    <row r="318" spans="1:33" ht="9.75" customHeight="1" x14ac:dyDescent="0.3">
      <c r="A318" s="33"/>
      <c r="B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c r="AA318" s="33"/>
      <c r="AB318" s="33"/>
      <c r="AC318" s="33"/>
      <c r="AD318" s="33"/>
      <c r="AE318" s="33"/>
      <c r="AF318" s="33"/>
      <c r="AG318" s="33"/>
    </row>
    <row r="319" spans="1:33" ht="9.75" customHeight="1" x14ac:dyDescent="0.3">
      <c r="A319" s="33"/>
      <c r="B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c r="AA319" s="33"/>
      <c r="AB319" s="33"/>
      <c r="AC319" s="33"/>
      <c r="AD319" s="33"/>
      <c r="AE319" s="33"/>
      <c r="AF319" s="33"/>
      <c r="AG319" s="33"/>
    </row>
    <row r="320" spans="1:33" ht="9.75" customHeight="1" x14ac:dyDescent="0.3">
      <c r="A320" s="33"/>
      <c r="B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c r="AA320" s="33"/>
      <c r="AB320" s="33"/>
      <c r="AC320" s="33"/>
      <c r="AD320" s="33"/>
      <c r="AE320" s="33"/>
      <c r="AF320" s="33"/>
      <c r="AG320" s="33"/>
    </row>
    <row r="321" spans="1:33" ht="9.75" customHeight="1" x14ac:dyDescent="0.3">
      <c r="A321" s="33"/>
      <c r="B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c r="AA321" s="33"/>
      <c r="AB321" s="33"/>
      <c r="AC321" s="33"/>
      <c r="AD321" s="33"/>
      <c r="AE321" s="33"/>
      <c r="AF321" s="33"/>
      <c r="AG321" s="33"/>
    </row>
    <row r="322" spans="1:33" ht="9.75" customHeight="1" x14ac:dyDescent="0.3">
      <c r="A322" s="33"/>
      <c r="B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c r="AA322" s="33"/>
      <c r="AB322" s="33"/>
      <c r="AC322" s="33"/>
      <c r="AD322" s="33"/>
      <c r="AE322" s="33"/>
      <c r="AF322" s="33"/>
      <c r="AG322" s="33"/>
    </row>
    <row r="323" spans="1:33" ht="9.75" customHeight="1" x14ac:dyDescent="0.3">
      <c r="A323" s="33"/>
      <c r="B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c r="AA323" s="33"/>
      <c r="AB323" s="33"/>
      <c r="AC323" s="33"/>
      <c r="AD323" s="33"/>
      <c r="AE323" s="33"/>
      <c r="AF323" s="33"/>
      <c r="AG323" s="33"/>
    </row>
    <row r="324" spans="1:33" ht="9.75" customHeight="1" x14ac:dyDescent="0.3">
      <c r="A324" s="33"/>
      <c r="B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c r="AA324" s="33"/>
      <c r="AB324" s="33"/>
      <c r="AC324" s="33"/>
      <c r="AD324" s="33"/>
      <c r="AE324" s="33"/>
      <c r="AF324" s="33"/>
      <c r="AG324" s="33"/>
    </row>
    <row r="325" spans="1:33" ht="9.75" customHeight="1" x14ac:dyDescent="0.3">
      <c r="A325" s="33"/>
      <c r="B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c r="AA325" s="33"/>
      <c r="AB325" s="33"/>
      <c r="AC325" s="33"/>
      <c r="AD325" s="33"/>
      <c r="AE325" s="33"/>
      <c r="AF325" s="33"/>
      <c r="AG325" s="33"/>
    </row>
    <row r="326" spans="1:33" ht="9.75" customHeight="1" x14ac:dyDescent="0.3">
      <c r="A326" s="33"/>
      <c r="B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c r="AA326" s="33"/>
      <c r="AB326" s="33"/>
      <c r="AC326" s="33"/>
      <c r="AD326" s="33"/>
      <c r="AE326" s="33"/>
      <c r="AF326" s="33"/>
      <c r="AG326" s="33"/>
    </row>
    <row r="327" spans="1:33" ht="9.75" customHeight="1" x14ac:dyDescent="0.3">
      <c r="A327" s="33"/>
      <c r="B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c r="AA327" s="33"/>
      <c r="AB327" s="33"/>
      <c r="AC327" s="33"/>
      <c r="AD327" s="33"/>
      <c r="AE327" s="33"/>
      <c r="AF327" s="33"/>
      <c r="AG327" s="33"/>
    </row>
    <row r="328" spans="1:33" ht="9.75" customHeight="1" x14ac:dyDescent="0.3">
      <c r="A328" s="33"/>
      <c r="B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c r="AA328" s="33"/>
      <c r="AB328" s="33"/>
      <c r="AC328" s="33"/>
      <c r="AD328" s="33"/>
      <c r="AE328" s="33"/>
      <c r="AF328" s="33"/>
      <c r="AG328" s="33"/>
    </row>
    <row r="329" spans="1:33" ht="9.75" customHeight="1" x14ac:dyDescent="0.3">
      <c r="A329" s="33"/>
      <c r="B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c r="AA329" s="33"/>
      <c r="AB329" s="33"/>
      <c r="AC329" s="33"/>
      <c r="AD329" s="33"/>
      <c r="AE329" s="33"/>
      <c r="AF329" s="33"/>
      <c r="AG329" s="33"/>
    </row>
    <row r="330" spans="1:33" ht="9.75" customHeight="1" x14ac:dyDescent="0.3">
      <c r="A330" s="33"/>
      <c r="B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c r="AA330" s="33"/>
      <c r="AB330" s="33"/>
      <c r="AC330" s="33"/>
      <c r="AD330" s="33"/>
      <c r="AE330" s="33"/>
      <c r="AF330" s="33"/>
      <c r="AG330" s="33"/>
    </row>
    <row r="331" spans="1:33" ht="9.75" customHeight="1" x14ac:dyDescent="0.3">
      <c r="A331" s="33"/>
      <c r="B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c r="AA331" s="33"/>
      <c r="AB331" s="33"/>
      <c r="AC331" s="33"/>
      <c r="AD331" s="33"/>
      <c r="AE331" s="33"/>
      <c r="AF331" s="33"/>
      <c r="AG331" s="33"/>
    </row>
    <row r="332" spans="1:33" ht="9.75" customHeight="1" x14ac:dyDescent="0.3">
      <c r="A332" s="33"/>
      <c r="B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c r="AA332" s="33"/>
      <c r="AB332" s="33"/>
      <c r="AC332" s="33"/>
      <c r="AD332" s="33"/>
      <c r="AE332" s="33"/>
      <c r="AF332" s="33"/>
      <c r="AG332" s="33"/>
    </row>
    <row r="333" spans="1:33" ht="9.75" customHeight="1" x14ac:dyDescent="0.3">
      <c r="A333" s="33"/>
      <c r="B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c r="AA333" s="33"/>
      <c r="AB333" s="33"/>
      <c r="AC333" s="33"/>
      <c r="AD333" s="33"/>
      <c r="AE333" s="33"/>
      <c r="AF333" s="33"/>
      <c r="AG333" s="33"/>
    </row>
    <row r="334" spans="1:33" ht="9.75" customHeight="1" x14ac:dyDescent="0.3">
      <c r="A334" s="33"/>
      <c r="B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c r="AA334" s="33"/>
      <c r="AB334" s="33"/>
      <c r="AC334" s="33"/>
      <c r="AD334" s="33"/>
      <c r="AE334" s="33"/>
      <c r="AF334" s="33"/>
      <c r="AG334" s="33"/>
    </row>
    <row r="335" spans="1:33" ht="9.75" customHeight="1" x14ac:dyDescent="0.3">
      <c r="A335" s="33"/>
      <c r="B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c r="AA335" s="33"/>
      <c r="AB335" s="33"/>
      <c r="AC335" s="33"/>
      <c r="AD335" s="33"/>
      <c r="AE335" s="33"/>
      <c r="AF335" s="33"/>
      <c r="AG335" s="33"/>
    </row>
    <row r="336" spans="1:33" ht="9.75" customHeight="1" x14ac:dyDescent="0.3">
      <c r="A336" s="33"/>
      <c r="B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c r="AA336" s="33"/>
      <c r="AB336" s="33"/>
      <c r="AC336" s="33"/>
      <c r="AD336" s="33"/>
      <c r="AE336" s="33"/>
      <c r="AF336" s="33"/>
      <c r="AG336" s="33"/>
    </row>
    <row r="337" spans="1:33" ht="9.75" customHeight="1" x14ac:dyDescent="0.3">
      <c r="A337" s="33"/>
      <c r="B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c r="AA337" s="33"/>
      <c r="AB337" s="33"/>
      <c r="AC337" s="33"/>
      <c r="AD337" s="33"/>
      <c r="AE337" s="33"/>
      <c r="AF337" s="33"/>
      <c r="AG337" s="33"/>
    </row>
    <row r="338" spans="1:33" ht="9.75" customHeight="1" x14ac:dyDescent="0.3">
      <c r="A338" s="33"/>
      <c r="B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c r="AA338" s="33"/>
      <c r="AB338" s="33"/>
      <c r="AC338" s="33"/>
      <c r="AD338" s="33"/>
      <c r="AE338" s="33"/>
      <c r="AF338" s="33"/>
      <c r="AG338" s="33"/>
    </row>
    <row r="339" spans="1:33" ht="9.75" customHeight="1" x14ac:dyDescent="0.3">
      <c r="A339" s="33"/>
      <c r="B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c r="AA339" s="33"/>
      <c r="AB339" s="33"/>
      <c r="AC339" s="33"/>
      <c r="AD339" s="33"/>
      <c r="AE339" s="33"/>
      <c r="AF339" s="33"/>
      <c r="AG339" s="33"/>
    </row>
    <row r="340" spans="1:33" ht="9.75" customHeight="1" x14ac:dyDescent="0.3">
      <c r="A340" s="33"/>
      <c r="B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c r="AA340" s="33"/>
      <c r="AB340" s="33"/>
      <c r="AC340" s="33"/>
      <c r="AD340" s="33"/>
      <c r="AE340" s="33"/>
      <c r="AF340" s="33"/>
      <c r="AG340" s="33"/>
    </row>
    <row r="341" spans="1:33" ht="9.75" customHeight="1" x14ac:dyDescent="0.3">
      <c r="A341" s="33"/>
      <c r="B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c r="AA341" s="33"/>
      <c r="AB341" s="33"/>
      <c r="AC341" s="33"/>
      <c r="AD341" s="33"/>
      <c r="AE341" s="33"/>
      <c r="AF341" s="33"/>
      <c r="AG341" s="33"/>
    </row>
    <row r="342" spans="1:33" ht="9.75" customHeight="1" x14ac:dyDescent="0.3">
      <c r="A342" s="33"/>
      <c r="B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c r="AA342" s="33"/>
      <c r="AB342" s="33"/>
      <c r="AC342" s="33"/>
      <c r="AD342" s="33"/>
      <c r="AE342" s="33"/>
      <c r="AF342" s="33"/>
      <c r="AG342" s="33"/>
    </row>
    <row r="343" spans="1:33" ht="9.75" customHeight="1" x14ac:dyDescent="0.3">
      <c r="A343" s="33"/>
      <c r="B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c r="AA343" s="33"/>
      <c r="AB343" s="33"/>
      <c r="AC343" s="33"/>
      <c r="AD343" s="33"/>
      <c r="AE343" s="33"/>
      <c r="AF343" s="33"/>
      <c r="AG343" s="33"/>
    </row>
    <row r="344" spans="1:33" ht="9.75" customHeight="1" x14ac:dyDescent="0.3">
      <c r="A344" s="33"/>
      <c r="B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c r="AA344" s="33"/>
      <c r="AB344" s="33"/>
      <c r="AC344" s="33"/>
      <c r="AD344" s="33"/>
      <c r="AE344" s="33"/>
      <c r="AF344" s="33"/>
      <c r="AG344" s="33"/>
    </row>
    <row r="345" spans="1:33" ht="9.75" customHeight="1" x14ac:dyDescent="0.3">
      <c r="A345" s="33"/>
      <c r="B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c r="AA345" s="33"/>
      <c r="AB345" s="33"/>
      <c r="AC345" s="33"/>
      <c r="AD345" s="33"/>
      <c r="AE345" s="33"/>
      <c r="AF345" s="33"/>
      <c r="AG345" s="33"/>
    </row>
    <row r="346" spans="1:33" ht="9.75" customHeight="1" x14ac:dyDescent="0.3">
      <c r="A346" s="33"/>
      <c r="B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row>
    <row r="347" spans="1:33" ht="9.75" customHeight="1" x14ac:dyDescent="0.3">
      <c r="A347" s="33"/>
      <c r="B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c r="AA347" s="33"/>
      <c r="AB347" s="33"/>
      <c r="AC347" s="33"/>
      <c r="AD347" s="33"/>
      <c r="AE347" s="33"/>
      <c r="AF347" s="33"/>
      <c r="AG347" s="33"/>
    </row>
    <row r="348" spans="1:33" ht="9.75" customHeight="1" x14ac:dyDescent="0.3">
      <c r="A348" s="33"/>
      <c r="B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c r="AA348" s="33"/>
      <c r="AB348" s="33"/>
      <c r="AC348" s="33"/>
      <c r="AD348" s="33"/>
      <c r="AE348" s="33"/>
      <c r="AF348" s="33"/>
      <c r="AG348" s="33"/>
    </row>
    <row r="349" spans="1:33" ht="9.75" customHeight="1" x14ac:dyDescent="0.3">
      <c r="A349" s="33"/>
      <c r="B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c r="AA349" s="33"/>
      <c r="AB349" s="33"/>
      <c r="AC349" s="33"/>
      <c r="AD349" s="33"/>
      <c r="AE349" s="33"/>
      <c r="AF349" s="33"/>
      <c r="AG349" s="33"/>
    </row>
    <row r="350" spans="1:33" ht="9.75" customHeight="1" x14ac:dyDescent="0.3">
      <c r="A350" s="33"/>
      <c r="B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c r="AA350" s="33"/>
      <c r="AB350" s="33"/>
      <c r="AC350" s="33"/>
      <c r="AD350" s="33"/>
      <c r="AE350" s="33"/>
      <c r="AF350" s="33"/>
      <c r="AG350" s="33"/>
    </row>
    <row r="351" spans="1:33" ht="9.75" customHeight="1" x14ac:dyDescent="0.3">
      <c r="A351" s="33"/>
      <c r="B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c r="AA351" s="33"/>
      <c r="AB351" s="33"/>
      <c r="AC351" s="33"/>
      <c r="AD351" s="33"/>
      <c r="AE351" s="33"/>
      <c r="AF351" s="33"/>
      <c r="AG351" s="33"/>
    </row>
    <row r="352" spans="1:33" ht="9.75" customHeight="1" x14ac:dyDescent="0.3">
      <c r="A352" s="33"/>
      <c r="B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c r="AA352" s="33"/>
      <c r="AB352" s="33"/>
      <c r="AC352" s="33"/>
      <c r="AD352" s="33"/>
      <c r="AE352" s="33"/>
      <c r="AF352" s="33"/>
      <c r="AG352" s="33"/>
    </row>
    <row r="353" spans="1:33" ht="9.75" customHeight="1" x14ac:dyDescent="0.3">
      <c r="A353" s="33"/>
      <c r="B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c r="AA353" s="33"/>
      <c r="AB353" s="33"/>
      <c r="AC353" s="33"/>
      <c r="AD353" s="33"/>
      <c r="AE353" s="33"/>
      <c r="AF353" s="33"/>
      <c r="AG353" s="33"/>
    </row>
    <row r="354" spans="1:33" ht="9.75" customHeight="1" x14ac:dyDescent="0.3">
      <c r="A354" s="33"/>
      <c r="B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c r="AA354" s="33"/>
      <c r="AB354" s="33"/>
      <c r="AC354" s="33"/>
      <c r="AD354" s="33"/>
      <c r="AE354" s="33"/>
      <c r="AF354" s="33"/>
      <c r="AG354" s="33"/>
    </row>
    <row r="355" spans="1:33" ht="9.75" customHeight="1" x14ac:dyDescent="0.3">
      <c r="A355" s="33"/>
      <c r="B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c r="AA355" s="33"/>
      <c r="AB355" s="33"/>
      <c r="AC355" s="33"/>
      <c r="AD355" s="33"/>
      <c r="AE355" s="33"/>
      <c r="AF355" s="33"/>
      <c r="AG355" s="33"/>
    </row>
    <row r="356" spans="1:33" ht="9.75" customHeight="1" x14ac:dyDescent="0.3">
      <c r="A356" s="33"/>
      <c r="B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c r="AA356" s="33"/>
      <c r="AB356" s="33"/>
      <c r="AC356" s="33"/>
      <c r="AD356" s="33"/>
      <c r="AE356" s="33"/>
      <c r="AF356" s="33"/>
      <c r="AG356" s="33"/>
    </row>
    <row r="357" spans="1:33" ht="9.75" customHeight="1" x14ac:dyDescent="0.3">
      <c r="A357" s="33"/>
      <c r="B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c r="AA357" s="33"/>
      <c r="AB357" s="33"/>
      <c r="AC357" s="33"/>
      <c r="AD357" s="33"/>
      <c r="AE357" s="33"/>
      <c r="AF357" s="33"/>
      <c r="AG357" s="33"/>
    </row>
    <row r="358" spans="1:33" ht="9.75" customHeight="1" x14ac:dyDescent="0.3">
      <c r="A358" s="33"/>
      <c r="B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row>
    <row r="359" spans="1:33" ht="9.75" customHeight="1" x14ac:dyDescent="0.3">
      <c r="A359" s="33"/>
      <c r="B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row>
    <row r="360" spans="1:33" ht="9.75" customHeight="1" x14ac:dyDescent="0.3">
      <c r="A360" s="33"/>
      <c r="B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row>
    <row r="361" spans="1:33" ht="9.75" customHeight="1" x14ac:dyDescent="0.3">
      <c r="A361" s="33"/>
      <c r="B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c r="AF361" s="33"/>
      <c r="AG361" s="33"/>
    </row>
    <row r="362" spans="1:33" ht="9.75" customHeight="1" x14ac:dyDescent="0.3">
      <c r="A362" s="33"/>
      <c r="B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c r="AF362" s="33"/>
      <c r="AG362" s="33"/>
    </row>
    <row r="363" spans="1:33" ht="9.75" customHeight="1" x14ac:dyDescent="0.3">
      <c r="A363" s="33"/>
      <c r="B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c r="AA363" s="33"/>
      <c r="AB363" s="33"/>
      <c r="AC363" s="33"/>
      <c r="AD363" s="33"/>
      <c r="AE363" s="33"/>
      <c r="AF363" s="33"/>
      <c r="AG363" s="33"/>
    </row>
    <row r="364" spans="1:33" ht="9.75" customHeight="1" x14ac:dyDescent="0.3">
      <c r="A364" s="33"/>
      <c r="B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c r="AA364" s="33"/>
      <c r="AB364" s="33"/>
      <c r="AC364" s="33"/>
      <c r="AD364" s="33"/>
      <c r="AE364" s="33"/>
      <c r="AF364" s="33"/>
      <c r="AG364" s="33"/>
    </row>
    <row r="365" spans="1:33" ht="9.75" customHeight="1" x14ac:dyDescent="0.3">
      <c r="A365" s="33"/>
      <c r="B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c r="AF365" s="33"/>
      <c r="AG365" s="33"/>
    </row>
    <row r="366" spans="1:33" ht="9.75" customHeight="1" x14ac:dyDescent="0.3">
      <c r="A366" s="33"/>
      <c r="B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c r="AF366" s="33"/>
      <c r="AG366" s="33"/>
    </row>
    <row r="367" spans="1:33" ht="9.75" customHeight="1" x14ac:dyDescent="0.3">
      <c r="A367" s="33"/>
      <c r="B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c r="AA367" s="33"/>
      <c r="AB367" s="33"/>
      <c r="AC367" s="33"/>
      <c r="AD367" s="33"/>
      <c r="AE367" s="33"/>
      <c r="AF367" s="33"/>
      <c r="AG367" s="33"/>
    </row>
    <row r="368" spans="1:33" ht="9.75" customHeight="1" x14ac:dyDescent="0.3">
      <c r="A368" s="33"/>
      <c r="B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c r="AA368" s="33"/>
      <c r="AB368" s="33"/>
      <c r="AC368" s="33"/>
      <c r="AD368" s="33"/>
      <c r="AE368" s="33"/>
      <c r="AF368" s="33"/>
      <c r="AG368" s="33"/>
    </row>
    <row r="369" spans="1:33" ht="9.75" customHeight="1" x14ac:dyDescent="0.3">
      <c r="A369" s="33"/>
      <c r="B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c r="AA369" s="33"/>
      <c r="AB369" s="33"/>
      <c r="AC369" s="33"/>
      <c r="AD369" s="33"/>
      <c r="AE369" s="33"/>
      <c r="AF369" s="33"/>
      <c r="AG369" s="33"/>
    </row>
    <row r="370" spans="1:33" ht="9.75" customHeight="1" x14ac:dyDescent="0.3">
      <c r="A370" s="33"/>
      <c r="B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c r="AA370" s="33"/>
      <c r="AB370" s="33"/>
      <c r="AC370" s="33"/>
      <c r="AD370" s="33"/>
      <c r="AE370" s="33"/>
      <c r="AF370" s="33"/>
      <c r="AG370" s="33"/>
    </row>
    <row r="371" spans="1:33" ht="9.75" customHeight="1" x14ac:dyDescent="0.3">
      <c r="A371" s="33"/>
      <c r="B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c r="AA371" s="33"/>
      <c r="AB371" s="33"/>
      <c r="AC371" s="33"/>
      <c r="AD371" s="33"/>
      <c r="AE371" s="33"/>
      <c r="AF371" s="33"/>
      <c r="AG371" s="33"/>
    </row>
    <row r="372" spans="1:33" ht="9.75" customHeight="1" x14ac:dyDescent="0.3">
      <c r="A372" s="33"/>
      <c r="B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c r="AA372" s="33"/>
      <c r="AB372" s="33"/>
      <c r="AC372" s="33"/>
      <c r="AD372" s="33"/>
      <c r="AE372" s="33"/>
      <c r="AF372" s="33"/>
      <c r="AG372" s="33"/>
    </row>
    <row r="373" spans="1:33" ht="9.75" customHeight="1" x14ac:dyDescent="0.3">
      <c r="A373" s="33"/>
      <c r="B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c r="AA373" s="33"/>
      <c r="AB373" s="33"/>
      <c r="AC373" s="33"/>
      <c r="AD373" s="33"/>
      <c r="AE373" s="33"/>
      <c r="AF373" s="33"/>
      <c r="AG373" s="33"/>
    </row>
    <row r="374" spans="1:33" ht="9.75" customHeight="1" x14ac:dyDescent="0.3">
      <c r="A374" s="33"/>
      <c r="B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c r="AA374" s="33"/>
      <c r="AB374" s="33"/>
      <c r="AC374" s="33"/>
      <c r="AD374" s="33"/>
      <c r="AE374" s="33"/>
      <c r="AF374" s="33"/>
      <c r="AG374" s="33"/>
    </row>
    <row r="375" spans="1:33" ht="9.75" customHeight="1" x14ac:dyDescent="0.3">
      <c r="A375" s="33"/>
      <c r="B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c r="AA375" s="33"/>
      <c r="AB375" s="33"/>
      <c r="AC375" s="33"/>
      <c r="AD375" s="33"/>
      <c r="AE375" s="33"/>
      <c r="AF375" s="33"/>
      <c r="AG375" s="33"/>
    </row>
    <row r="376" spans="1:33" ht="9.75" customHeight="1" x14ac:dyDescent="0.3">
      <c r="A376" s="33"/>
      <c r="B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c r="AA376" s="33"/>
      <c r="AB376" s="33"/>
      <c r="AC376" s="33"/>
      <c r="AD376" s="33"/>
      <c r="AE376" s="33"/>
      <c r="AF376" s="33"/>
      <c r="AG376" s="33"/>
    </row>
    <row r="377" spans="1:33" ht="9.75" customHeight="1" x14ac:dyDescent="0.3">
      <c r="A377" s="33"/>
      <c r="B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c r="AA377" s="33"/>
      <c r="AB377" s="33"/>
      <c r="AC377" s="33"/>
      <c r="AD377" s="33"/>
      <c r="AE377" s="33"/>
      <c r="AF377" s="33"/>
      <c r="AG377" s="33"/>
    </row>
    <row r="378" spans="1:33" ht="9.75" customHeight="1" x14ac:dyDescent="0.3">
      <c r="A378" s="33"/>
      <c r="B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c r="AA378" s="33"/>
      <c r="AB378" s="33"/>
      <c r="AC378" s="33"/>
      <c r="AD378" s="33"/>
      <c r="AE378" s="33"/>
      <c r="AF378" s="33"/>
      <c r="AG378" s="33"/>
    </row>
    <row r="379" spans="1:33" ht="9.75" customHeight="1" x14ac:dyDescent="0.3">
      <c r="A379" s="33"/>
      <c r="B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c r="AA379" s="33"/>
      <c r="AB379" s="33"/>
      <c r="AC379" s="33"/>
      <c r="AD379" s="33"/>
      <c r="AE379" s="33"/>
      <c r="AF379" s="33"/>
      <c r="AG379" s="33"/>
    </row>
    <row r="380" spans="1:33" ht="9.75" customHeight="1" x14ac:dyDescent="0.3">
      <c r="A380" s="33"/>
      <c r="B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c r="AA380" s="33"/>
      <c r="AB380" s="33"/>
      <c r="AC380" s="33"/>
      <c r="AD380" s="33"/>
      <c r="AE380" s="33"/>
      <c r="AF380" s="33"/>
      <c r="AG380" s="33"/>
    </row>
    <row r="381" spans="1:33" ht="9.75" customHeight="1" x14ac:dyDescent="0.3">
      <c r="A381" s="33"/>
      <c r="B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c r="AA381" s="33"/>
      <c r="AB381" s="33"/>
      <c r="AC381" s="33"/>
      <c r="AD381" s="33"/>
      <c r="AE381" s="33"/>
      <c r="AF381" s="33"/>
      <c r="AG381" s="33"/>
    </row>
    <row r="382" spans="1:33" ht="9.75" customHeight="1" x14ac:dyDescent="0.3">
      <c r="A382" s="33"/>
      <c r="B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c r="AA382" s="33"/>
      <c r="AB382" s="33"/>
      <c r="AC382" s="33"/>
      <c r="AD382" s="33"/>
      <c r="AE382" s="33"/>
      <c r="AF382" s="33"/>
      <c r="AG382" s="33"/>
    </row>
    <row r="383" spans="1:33" ht="9.75" customHeight="1" x14ac:dyDescent="0.3">
      <c r="A383" s="33"/>
      <c r="B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c r="AA383" s="33"/>
      <c r="AB383" s="33"/>
      <c r="AC383" s="33"/>
      <c r="AD383" s="33"/>
      <c r="AE383" s="33"/>
      <c r="AF383" s="33"/>
      <c r="AG383" s="33"/>
    </row>
    <row r="384" spans="1:33" ht="9.75" customHeight="1" x14ac:dyDescent="0.3">
      <c r="A384" s="33"/>
      <c r="B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c r="AA384" s="33"/>
      <c r="AB384" s="33"/>
      <c r="AC384" s="33"/>
      <c r="AD384" s="33"/>
      <c r="AE384" s="33"/>
      <c r="AF384" s="33"/>
      <c r="AG384" s="33"/>
    </row>
    <row r="385" spans="1:33" ht="9.75" customHeight="1" x14ac:dyDescent="0.3">
      <c r="A385" s="33"/>
      <c r="B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c r="AA385" s="33"/>
      <c r="AB385" s="33"/>
      <c r="AC385" s="33"/>
      <c r="AD385" s="33"/>
      <c r="AE385" s="33"/>
      <c r="AF385" s="33"/>
      <c r="AG385" s="33"/>
    </row>
    <row r="386" spans="1:33" ht="9.75" customHeight="1" x14ac:dyDescent="0.3">
      <c r="A386" s="33"/>
      <c r="B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c r="AA386" s="33"/>
      <c r="AB386" s="33"/>
      <c r="AC386" s="33"/>
      <c r="AD386" s="33"/>
      <c r="AE386" s="33"/>
      <c r="AF386" s="33"/>
      <c r="AG386" s="33"/>
    </row>
    <row r="387" spans="1:33" ht="9.75" customHeight="1" x14ac:dyDescent="0.3">
      <c r="A387" s="33"/>
      <c r="B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c r="AA387" s="33"/>
      <c r="AB387" s="33"/>
      <c r="AC387" s="33"/>
      <c r="AD387" s="33"/>
      <c r="AE387" s="33"/>
      <c r="AF387" s="33"/>
      <c r="AG387" s="33"/>
    </row>
    <row r="388" spans="1:33" ht="9.75" customHeight="1" x14ac:dyDescent="0.3">
      <c r="A388" s="33"/>
      <c r="B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c r="AA388" s="33"/>
      <c r="AB388" s="33"/>
      <c r="AC388" s="33"/>
      <c r="AD388" s="33"/>
      <c r="AE388" s="33"/>
      <c r="AF388" s="33"/>
      <c r="AG388" s="33"/>
    </row>
    <row r="389" spans="1:33" ht="9.75" customHeight="1" x14ac:dyDescent="0.3">
      <c r="A389" s="33"/>
      <c r="B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c r="AA389" s="33"/>
      <c r="AB389" s="33"/>
      <c r="AC389" s="33"/>
      <c r="AD389" s="33"/>
      <c r="AE389" s="33"/>
      <c r="AF389" s="33"/>
      <c r="AG389" s="33"/>
    </row>
    <row r="390" spans="1:33" ht="9.75" customHeight="1" x14ac:dyDescent="0.3">
      <c r="A390" s="33"/>
      <c r="B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c r="AA390" s="33"/>
      <c r="AB390" s="33"/>
      <c r="AC390" s="33"/>
      <c r="AD390" s="33"/>
      <c r="AE390" s="33"/>
      <c r="AF390" s="33"/>
      <c r="AG390" s="33"/>
    </row>
    <row r="391" spans="1:33" ht="9.75" customHeight="1" x14ac:dyDescent="0.3">
      <c r="A391" s="33"/>
      <c r="B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c r="AA391" s="33"/>
      <c r="AB391" s="33"/>
      <c r="AC391" s="33"/>
      <c r="AD391" s="33"/>
      <c r="AE391" s="33"/>
      <c r="AF391" s="33"/>
      <c r="AG391" s="33"/>
    </row>
    <row r="392" spans="1:33" ht="9.75" customHeight="1" x14ac:dyDescent="0.3">
      <c r="A392" s="33"/>
      <c r="B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c r="AA392" s="33"/>
      <c r="AB392" s="33"/>
      <c r="AC392" s="33"/>
      <c r="AD392" s="33"/>
      <c r="AE392" s="33"/>
      <c r="AF392" s="33"/>
      <c r="AG392" s="33"/>
    </row>
    <row r="393" spans="1:33" ht="9.75" customHeight="1" x14ac:dyDescent="0.3">
      <c r="A393" s="33"/>
      <c r="B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c r="AA393" s="33"/>
      <c r="AB393" s="33"/>
      <c r="AC393" s="33"/>
      <c r="AD393" s="33"/>
      <c r="AE393" s="33"/>
      <c r="AF393" s="33"/>
      <c r="AG393" s="33"/>
    </row>
    <row r="394" spans="1:33" ht="9.75" customHeight="1" x14ac:dyDescent="0.3">
      <c r="A394" s="33"/>
      <c r="B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c r="AA394" s="33"/>
      <c r="AB394" s="33"/>
      <c r="AC394" s="33"/>
      <c r="AD394" s="33"/>
      <c r="AE394" s="33"/>
      <c r="AF394" s="33"/>
      <c r="AG394" s="33"/>
    </row>
    <row r="395" spans="1:33" ht="9.75" customHeight="1" x14ac:dyDescent="0.3">
      <c r="A395" s="33"/>
      <c r="B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c r="AA395" s="33"/>
      <c r="AB395" s="33"/>
      <c r="AC395" s="33"/>
      <c r="AD395" s="33"/>
      <c r="AE395" s="33"/>
      <c r="AF395" s="33"/>
      <c r="AG395" s="33"/>
    </row>
    <row r="396" spans="1:33" ht="9.75" customHeight="1" x14ac:dyDescent="0.3">
      <c r="A396" s="33"/>
      <c r="B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c r="AA396" s="33"/>
      <c r="AB396" s="33"/>
      <c r="AC396" s="33"/>
      <c r="AD396" s="33"/>
      <c r="AE396" s="33"/>
      <c r="AF396" s="33"/>
      <c r="AG396" s="33"/>
    </row>
    <row r="397" spans="1:33" ht="9.75" customHeight="1" x14ac:dyDescent="0.3">
      <c r="A397" s="33"/>
      <c r="B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c r="AA397" s="33"/>
      <c r="AB397" s="33"/>
      <c r="AC397" s="33"/>
      <c r="AD397" s="33"/>
      <c r="AE397" s="33"/>
      <c r="AF397" s="33"/>
      <c r="AG397" s="33"/>
    </row>
    <row r="398" spans="1:33" ht="9.75" customHeight="1" x14ac:dyDescent="0.3">
      <c r="A398" s="33"/>
      <c r="B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c r="AA398" s="33"/>
      <c r="AB398" s="33"/>
      <c r="AC398" s="33"/>
      <c r="AD398" s="33"/>
      <c r="AE398" s="33"/>
      <c r="AF398" s="33"/>
      <c r="AG398" s="33"/>
    </row>
    <row r="399" spans="1:33" ht="9.75" customHeight="1" x14ac:dyDescent="0.3">
      <c r="A399" s="33"/>
      <c r="B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c r="AA399" s="33"/>
      <c r="AB399" s="33"/>
      <c r="AC399" s="33"/>
      <c r="AD399" s="33"/>
      <c r="AE399" s="33"/>
      <c r="AF399" s="33"/>
      <c r="AG399" s="33"/>
    </row>
    <row r="400" spans="1:33" ht="9.75" customHeight="1" x14ac:dyDescent="0.3">
      <c r="A400" s="33"/>
      <c r="B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c r="AA400" s="33"/>
      <c r="AB400" s="33"/>
      <c r="AC400" s="33"/>
      <c r="AD400" s="33"/>
      <c r="AE400" s="33"/>
      <c r="AF400" s="33"/>
      <c r="AG400" s="33"/>
    </row>
    <row r="401" spans="1:33" ht="9.75" customHeight="1" x14ac:dyDescent="0.3">
      <c r="A401" s="33"/>
      <c r="B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c r="AA401" s="33"/>
      <c r="AB401" s="33"/>
      <c r="AC401" s="33"/>
      <c r="AD401" s="33"/>
      <c r="AE401" s="33"/>
      <c r="AF401" s="33"/>
      <c r="AG401" s="33"/>
    </row>
    <row r="402" spans="1:33" ht="9.75" customHeight="1" x14ac:dyDescent="0.3">
      <c r="A402" s="33"/>
      <c r="B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c r="AA402" s="33"/>
      <c r="AB402" s="33"/>
      <c r="AC402" s="33"/>
      <c r="AD402" s="33"/>
      <c r="AE402" s="33"/>
      <c r="AF402" s="33"/>
      <c r="AG402" s="33"/>
    </row>
    <row r="403" spans="1:33" ht="9.75" customHeight="1" x14ac:dyDescent="0.3">
      <c r="A403" s="33"/>
      <c r="B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c r="AA403" s="33"/>
      <c r="AB403" s="33"/>
      <c r="AC403" s="33"/>
      <c r="AD403" s="33"/>
      <c r="AE403" s="33"/>
      <c r="AF403" s="33"/>
      <c r="AG403" s="33"/>
    </row>
    <row r="404" spans="1:33" ht="9.75" customHeight="1" x14ac:dyDescent="0.3">
      <c r="A404" s="33"/>
      <c r="B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c r="AA404" s="33"/>
      <c r="AB404" s="33"/>
      <c r="AC404" s="33"/>
      <c r="AD404" s="33"/>
      <c r="AE404" s="33"/>
      <c r="AF404" s="33"/>
      <c r="AG404" s="33"/>
    </row>
    <row r="405" spans="1:33" ht="9.75" customHeight="1" x14ac:dyDescent="0.3">
      <c r="A405" s="33"/>
      <c r="B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c r="AA405" s="33"/>
      <c r="AB405" s="33"/>
      <c r="AC405" s="33"/>
      <c r="AD405" s="33"/>
      <c r="AE405" s="33"/>
      <c r="AF405" s="33"/>
      <c r="AG405" s="33"/>
    </row>
  </sheetData>
  <printOptions gridLinesSet="0"/>
  <pageMargins left="3.75" right="0.25" top="0.5" bottom="0.3" header="0" footer="0"/>
  <pageSetup paperSize="17" pageOrder="overThenDown" orientation="landscape" r:id="rId1"/>
  <headerFooter alignWithMargins="0"/>
  <rowBreaks count="3" manualBreakCount="3">
    <brk id="75" max="46" man="1"/>
    <brk id="151" max="46" man="1"/>
    <brk id="227" max="46" man="1"/>
  </rowBreaks>
  <colBreaks count="1" manualBreakCount="1">
    <brk id="26" max="30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06755-176D-4F0B-9B3C-8AF07FADFF13}">
  <sheetPr syncVertical="1" syncRef="E12" transitionEvaluation="1" transitionEntry="1"/>
  <dimension ref="A1:BV306"/>
  <sheetViews>
    <sheetView showGridLines="0" zoomScale="120" zoomScaleNormal="120" workbookViewId="0">
      <pane xSplit="4" ySplit="11" topLeftCell="E12" activePane="bottomRight" state="frozen"/>
      <selection sqref="A1:XFD1048576"/>
      <selection pane="topRight" sqref="A1:XFD1048576"/>
      <selection pane="bottomLeft" sqref="A1:XFD1048576"/>
      <selection pane="bottomRight"/>
    </sheetView>
  </sheetViews>
  <sheetFormatPr defaultColWidth="6.88671875" defaultRowHeight="9.75" customHeight="1" x14ac:dyDescent="0.3"/>
  <cols>
    <col min="1" max="1" width="4.5546875" style="22" customWidth="1"/>
    <col min="2" max="2" width="2.21875" style="22" customWidth="1"/>
    <col min="3" max="3" width="17.77734375" style="22" customWidth="1"/>
    <col min="4" max="4" width="2.21875" style="22" customWidth="1"/>
    <col min="5" max="5" width="12.33203125" style="22" customWidth="1"/>
    <col min="6" max="6" width="1.44140625" style="22" customWidth="1"/>
    <col min="7" max="7" width="8.44140625" style="22" customWidth="1"/>
    <col min="8" max="8" width="1.44140625" style="22" customWidth="1"/>
    <col min="9" max="9" width="8.44140625" style="22" customWidth="1"/>
    <col min="10" max="10" width="2.21875" style="22" customWidth="1"/>
    <col min="11" max="11" width="12.33203125" style="22" customWidth="1"/>
    <col min="12" max="12" width="1.44140625" style="22" customWidth="1"/>
    <col min="13" max="13" width="8.44140625" style="22" customWidth="1"/>
    <col min="14" max="14" width="1.44140625" style="22" customWidth="1"/>
    <col min="15" max="15" width="8.44140625" style="22" customWidth="1"/>
    <col min="16" max="16" width="2.21875" style="22" customWidth="1"/>
    <col min="17" max="17" width="12.33203125" style="22" customWidth="1"/>
    <col min="18" max="18" width="1.44140625" style="22" customWidth="1"/>
    <col min="19" max="19" width="8.44140625" style="22" customWidth="1"/>
    <col min="20" max="20" width="1.44140625" style="22" customWidth="1"/>
    <col min="21" max="21" width="8.44140625" style="22" customWidth="1"/>
    <col min="22" max="22" width="2.21875" style="22" customWidth="1"/>
    <col min="23" max="23" width="12.33203125" style="22" customWidth="1"/>
    <col min="24" max="24" width="1.44140625" style="22" customWidth="1"/>
    <col min="25" max="25" width="8.44140625" style="22" customWidth="1"/>
    <col min="26" max="26" width="1.44140625" style="22" customWidth="1"/>
    <col min="27" max="27" width="8.44140625" style="22" customWidth="1"/>
    <col min="28" max="29" width="1.44140625" style="22" customWidth="1"/>
    <col min="30" max="30" width="10.44140625" style="22" customWidth="1"/>
    <col min="31" max="31" width="1.44140625" style="22" customWidth="1"/>
    <col min="32" max="32" width="6.88671875" style="22" customWidth="1"/>
    <col min="33" max="33" width="1.44140625" style="22" customWidth="1"/>
    <col min="34" max="34" width="6.88671875" style="22" customWidth="1"/>
    <col min="35" max="35" width="1.44140625" style="22" customWidth="1"/>
    <col min="36" max="36" width="9.21875" style="22" customWidth="1"/>
    <col min="37" max="37" width="1.44140625" style="22" customWidth="1"/>
    <col min="38" max="38" width="6.88671875" style="22" customWidth="1"/>
    <col min="39" max="39" width="1.44140625" style="22" customWidth="1"/>
    <col min="40" max="40" width="7.109375" style="22" customWidth="1"/>
    <col min="41" max="41" width="1.44140625" style="22" customWidth="1"/>
    <col min="42" max="42" width="12.44140625" style="22" customWidth="1"/>
    <col min="43" max="43" width="1.109375" style="22" customWidth="1"/>
    <col min="44" max="44" width="11.6640625" style="22" customWidth="1"/>
    <col min="45" max="45" width="1.44140625" style="22" customWidth="1"/>
    <col min="46" max="46" width="7.33203125" style="22" customWidth="1"/>
    <col min="47" max="47" width="1.44140625" style="22" customWidth="1"/>
    <col min="48" max="48" width="11.88671875" style="22" customWidth="1"/>
    <col min="49" max="49" width="1.44140625" style="22" customWidth="1"/>
    <col min="50" max="50" width="7.6640625" style="22" customWidth="1"/>
    <col min="51" max="51" width="1.109375" style="22" customWidth="1"/>
    <col min="52" max="52" width="10.6640625" style="22" customWidth="1"/>
    <col min="53" max="53" width="1.44140625" style="22" customWidth="1"/>
    <col min="54" max="54" width="7.6640625" style="22" customWidth="1"/>
    <col min="55" max="55" width="0.88671875" style="22" customWidth="1"/>
    <col min="56" max="56" width="10.44140625" style="22" customWidth="1"/>
    <col min="57" max="57" width="1.44140625" style="22" customWidth="1"/>
    <col min="58" max="58" width="10" style="22" customWidth="1"/>
    <col min="59" max="59" width="1.44140625" style="22" customWidth="1"/>
    <col min="60" max="60" width="3.77734375" style="22" customWidth="1"/>
    <col min="61" max="61" width="1.44140625" style="22" customWidth="1"/>
    <col min="62" max="62" width="10" style="22" hidden="1" customWidth="1"/>
    <col min="63" max="63" width="1.44140625" style="22" hidden="1" customWidth="1"/>
    <col min="64" max="64" width="10" style="22" hidden="1" customWidth="1"/>
    <col min="65" max="65" width="1.44140625" style="22" hidden="1" customWidth="1"/>
    <col min="66" max="66" width="10" style="22" hidden="1" customWidth="1"/>
    <col min="67" max="67" width="1.44140625" style="22" hidden="1" customWidth="1"/>
    <col min="68" max="68" width="10" style="22" hidden="1" customWidth="1"/>
    <col min="69" max="69" width="1.44140625" style="22" hidden="1" customWidth="1"/>
    <col min="70" max="70" width="10" style="22" hidden="1" customWidth="1"/>
    <col min="71" max="71" width="1.44140625" style="22" hidden="1" customWidth="1"/>
    <col min="72" max="72" width="10" style="22" hidden="1" customWidth="1"/>
    <col min="73" max="73" width="1.44140625" style="22" hidden="1" customWidth="1"/>
    <col min="74" max="74" width="10" style="22" hidden="1" customWidth="1"/>
    <col min="75" max="256" width="6.88671875" style="22"/>
    <col min="257" max="257" width="4.5546875" style="22" customWidth="1"/>
    <col min="258" max="258" width="2.21875" style="22" customWidth="1"/>
    <col min="259" max="259" width="17.77734375" style="22" customWidth="1"/>
    <col min="260" max="260" width="2.21875" style="22" customWidth="1"/>
    <col min="261" max="261" width="12.33203125" style="22" customWidth="1"/>
    <col min="262" max="262" width="1.44140625" style="22" customWidth="1"/>
    <col min="263" max="263" width="8.44140625" style="22" customWidth="1"/>
    <col min="264" max="264" width="1.44140625" style="22" customWidth="1"/>
    <col min="265" max="265" width="8.44140625" style="22" customWidth="1"/>
    <col min="266" max="266" width="2.21875" style="22" customWidth="1"/>
    <col min="267" max="267" width="12.33203125" style="22" customWidth="1"/>
    <col min="268" max="268" width="1.44140625" style="22" customWidth="1"/>
    <col min="269" max="269" width="8.44140625" style="22" customWidth="1"/>
    <col min="270" max="270" width="1.44140625" style="22" customWidth="1"/>
    <col min="271" max="271" width="8.44140625" style="22" customWidth="1"/>
    <col min="272" max="272" width="2.21875" style="22" customWidth="1"/>
    <col min="273" max="273" width="12.33203125" style="22" customWidth="1"/>
    <col min="274" max="274" width="1.44140625" style="22" customWidth="1"/>
    <col min="275" max="275" width="8.44140625" style="22" customWidth="1"/>
    <col min="276" max="276" width="1.44140625" style="22" customWidth="1"/>
    <col min="277" max="277" width="8.44140625" style="22" customWidth="1"/>
    <col min="278" max="278" width="2.21875" style="22" customWidth="1"/>
    <col min="279" max="279" width="12.33203125" style="22" customWidth="1"/>
    <col min="280" max="280" width="1.44140625" style="22" customWidth="1"/>
    <col min="281" max="281" width="8.44140625" style="22" customWidth="1"/>
    <col min="282" max="282" width="1.44140625" style="22" customWidth="1"/>
    <col min="283" max="283" width="8.44140625" style="22" customWidth="1"/>
    <col min="284" max="285" width="1.44140625" style="22" customWidth="1"/>
    <col min="286" max="286" width="10.44140625" style="22" customWidth="1"/>
    <col min="287" max="287" width="1.44140625" style="22" customWidth="1"/>
    <col min="288" max="288" width="6.88671875" style="22"/>
    <col min="289" max="289" width="1.44140625" style="22" customWidth="1"/>
    <col min="290" max="290" width="6.88671875" style="22"/>
    <col min="291" max="291" width="1.44140625" style="22" customWidth="1"/>
    <col min="292" max="292" width="9.21875" style="22" customWidth="1"/>
    <col min="293" max="293" width="1.44140625" style="22" customWidth="1"/>
    <col min="294" max="294" width="6.88671875" style="22"/>
    <col min="295" max="295" width="1.44140625" style="22" customWidth="1"/>
    <col min="296" max="296" width="7.109375" style="22" customWidth="1"/>
    <col min="297" max="297" width="1.44140625" style="22" customWidth="1"/>
    <col min="298" max="298" width="12.44140625" style="22" customWidth="1"/>
    <col min="299" max="299" width="1.109375" style="22" customWidth="1"/>
    <col min="300" max="300" width="11.6640625" style="22" customWidth="1"/>
    <col min="301" max="301" width="1.44140625" style="22" customWidth="1"/>
    <col min="302" max="302" width="7.33203125" style="22" customWidth="1"/>
    <col min="303" max="303" width="1.44140625" style="22" customWidth="1"/>
    <col min="304" max="304" width="11.88671875" style="22" customWidth="1"/>
    <col min="305" max="305" width="1.44140625" style="22" customWidth="1"/>
    <col min="306" max="306" width="7.6640625" style="22" customWidth="1"/>
    <col min="307" max="307" width="1.109375" style="22" customWidth="1"/>
    <col min="308" max="308" width="10.6640625" style="22" customWidth="1"/>
    <col min="309" max="309" width="1.44140625" style="22" customWidth="1"/>
    <col min="310" max="310" width="7.6640625" style="22" customWidth="1"/>
    <col min="311" max="311" width="0.88671875" style="22" customWidth="1"/>
    <col min="312" max="312" width="10.44140625" style="22" customWidth="1"/>
    <col min="313" max="313" width="1.44140625" style="22" customWidth="1"/>
    <col min="314" max="314" width="10" style="22" customWidth="1"/>
    <col min="315" max="315" width="1.44140625" style="22" customWidth="1"/>
    <col min="316" max="316" width="3.77734375" style="22" customWidth="1"/>
    <col min="317" max="317" width="1.44140625" style="22" customWidth="1"/>
    <col min="318" max="318" width="10" style="22" customWidth="1"/>
    <col min="319" max="319" width="1.44140625" style="22" customWidth="1"/>
    <col min="320" max="320" width="10" style="22" customWidth="1"/>
    <col min="321" max="321" width="1.44140625" style="22" customWidth="1"/>
    <col min="322" max="322" width="10" style="22" customWidth="1"/>
    <col min="323" max="323" width="1.44140625" style="22" customWidth="1"/>
    <col min="324" max="324" width="10" style="22" customWidth="1"/>
    <col min="325" max="325" width="1.44140625" style="22" customWidth="1"/>
    <col min="326" max="326" width="10" style="22" customWidth="1"/>
    <col min="327" max="327" width="1.44140625" style="22" customWidth="1"/>
    <col min="328" max="328" width="10" style="22" customWidth="1"/>
    <col min="329" max="329" width="1.44140625" style="22" customWidth="1"/>
    <col min="330" max="330" width="10" style="22" customWidth="1"/>
    <col min="331" max="512" width="6.88671875" style="22"/>
    <col min="513" max="513" width="4.5546875" style="22" customWidth="1"/>
    <col min="514" max="514" width="2.21875" style="22" customWidth="1"/>
    <col min="515" max="515" width="17.77734375" style="22" customWidth="1"/>
    <col min="516" max="516" width="2.21875" style="22" customWidth="1"/>
    <col min="517" max="517" width="12.33203125" style="22" customWidth="1"/>
    <col min="518" max="518" width="1.44140625" style="22" customWidth="1"/>
    <col min="519" max="519" width="8.44140625" style="22" customWidth="1"/>
    <col min="520" max="520" width="1.44140625" style="22" customWidth="1"/>
    <col min="521" max="521" width="8.44140625" style="22" customWidth="1"/>
    <col min="522" max="522" width="2.21875" style="22" customWidth="1"/>
    <col min="523" max="523" width="12.33203125" style="22" customWidth="1"/>
    <col min="524" max="524" width="1.44140625" style="22" customWidth="1"/>
    <col min="525" max="525" width="8.44140625" style="22" customWidth="1"/>
    <col min="526" max="526" width="1.44140625" style="22" customWidth="1"/>
    <col min="527" max="527" width="8.44140625" style="22" customWidth="1"/>
    <col min="528" max="528" width="2.21875" style="22" customWidth="1"/>
    <col min="529" max="529" width="12.33203125" style="22" customWidth="1"/>
    <col min="530" max="530" width="1.44140625" style="22" customWidth="1"/>
    <col min="531" max="531" width="8.44140625" style="22" customWidth="1"/>
    <col min="532" max="532" width="1.44140625" style="22" customWidth="1"/>
    <col min="533" max="533" width="8.44140625" style="22" customWidth="1"/>
    <col min="534" max="534" width="2.21875" style="22" customWidth="1"/>
    <col min="535" max="535" width="12.33203125" style="22" customWidth="1"/>
    <col min="536" max="536" width="1.44140625" style="22" customWidth="1"/>
    <col min="537" max="537" width="8.44140625" style="22" customWidth="1"/>
    <col min="538" max="538" width="1.44140625" style="22" customWidth="1"/>
    <col min="539" max="539" width="8.44140625" style="22" customWidth="1"/>
    <col min="540" max="541" width="1.44140625" style="22" customWidth="1"/>
    <col min="542" max="542" width="10.44140625" style="22" customWidth="1"/>
    <col min="543" max="543" width="1.44140625" style="22" customWidth="1"/>
    <col min="544" max="544" width="6.88671875" style="22"/>
    <col min="545" max="545" width="1.44140625" style="22" customWidth="1"/>
    <col min="546" max="546" width="6.88671875" style="22"/>
    <col min="547" max="547" width="1.44140625" style="22" customWidth="1"/>
    <col min="548" max="548" width="9.21875" style="22" customWidth="1"/>
    <col min="549" max="549" width="1.44140625" style="22" customWidth="1"/>
    <col min="550" max="550" width="6.88671875" style="22"/>
    <col min="551" max="551" width="1.44140625" style="22" customWidth="1"/>
    <col min="552" max="552" width="7.109375" style="22" customWidth="1"/>
    <col min="553" max="553" width="1.44140625" style="22" customWidth="1"/>
    <col min="554" max="554" width="12.44140625" style="22" customWidth="1"/>
    <col min="555" max="555" width="1.109375" style="22" customWidth="1"/>
    <col min="556" max="556" width="11.6640625" style="22" customWidth="1"/>
    <col min="557" max="557" width="1.44140625" style="22" customWidth="1"/>
    <col min="558" max="558" width="7.33203125" style="22" customWidth="1"/>
    <col min="559" max="559" width="1.44140625" style="22" customWidth="1"/>
    <col min="560" max="560" width="11.88671875" style="22" customWidth="1"/>
    <col min="561" max="561" width="1.44140625" style="22" customWidth="1"/>
    <col min="562" max="562" width="7.6640625" style="22" customWidth="1"/>
    <col min="563" max="563" width="1.109375" style="22" customWidth="1"/>
    <col min="564" max="564" width="10.6640625" style="22" customWidth="1"/>
    <col min="565" max="565" width="1.44140625" style="22" customWidth="1"/>
    <col min="566" max="566" width="7.6640625" style="22" customWidth="1"/>
    <col min="567" max="567" width="0.88671875" style="22" customWidth="1"/>
    <col min="568" max="568" width="10.44140625" style="22" customWidth="1"/>
    <col min="569" max="569" width="1.44140625" style="22" customWidth="1"/>
    <col min="570" max="570" width="10" style="22" customWidth="1"/>
    <col min="571" max="571" width="1.44140625" style="22" customWidth="1"/>
    <col min="572" max="572" width="3.77734375" style="22" customWidth="1"/>
    <col min="573" max="573" width="1.44140625" style="22" customWidth="1"/>
    <col min="574" max="574" width="10" style="22" customWidth="1"/>
    <col min="575" max="575" width="1.44140625" style="22" customWidth="1"/>
    <col min="576" max="576" width="10" style="22" customWidth="1"/>
    <col min="577" max="577" width="1.44140625" style="22" customWidth="1"/>
    <col min="578" max="578" width="10" style="22" customWidth="1"/>
    <col min="579" max="579" width="1.44140625" style="22" customWidth="1"/>
    <col min="580" max="580" width="10" style="22" customWidth="1"/>
    <col min="581" max="581" width="1.44140625" style="22" customWidth="1"/>
    <col min="582" max="582" width="10" style="22" customWidth="1"/>
    <col min="583" max="583" width="1.44140625" style="22" customWidth="1"/>
    <col min="584" max="584" width="10" style="22" customWidth="1"/>
    <col min="585" max="585" width="1.44140625" style="22" customWidth="1"/>
    <col min="586" max="586" width="10" style="22" customWidth="1"/>
    <col min="587" max="768" width="6.88671875" style="22"/>
    <col min="769" max="769" width="4.5546875" style="22" customWidth="1"/>
    <col min="770" max="770" width="2.21875" style="22" customWidth="1"/>
    <col min="771" max="771" width="17.77734375" style="22" customWidth="1"/>
    <col min="772" max="772" width="2.21875" style="22" customWidth="1"/>
    <col min="773" max="773" width="12.33203125" style="22" customWidth="1"/>
    <col min="774" max="774" width="1.44140625" style="22" customWidth="1"/>
    <col min="775" max="775" width="8.44140625" style="22" customWidth="1"/>
    <col min="776" max="776" width="1.44140625" style="22" customWidth="1"/>
    <col min="777" max="777" width="8.44140625" style="22" customWidth="1"/>
    <col min="778" max="778" width="2.21875" style="22" customWidth="1"/>
    <col min="779" max="779" width="12.33203125" style="22" customWidth="1"/>
    <col min="780" max="780" width="1.44140625" style="22" customWidth="1"/>
    <col min="781" max="781" width="8.44140625" style="22" customWidth="1"/>
    <col min="782" max="782" width="1.44140625" style="22" customWidth="1"/>
    <col min="783" max="783" width="8.44140625" style="22" customWidth="1"/>
    <col min="784" max="784" width="2.21875" style="22" customWidth="1"/>
    <col min="785" max="785" width="12.33203125" style="22" customWidth="1"/>
    <col min="786" max="786" width="1.44140625" style="22" customWidth="1"/>
    <col min="787" max="787" width="8.44140625" style="22" customWidth="1"/>
    <col min="788" max="788" width="1.44140625" style="22" customWidth="1"/>
    <col min="789" max="789" width="8.44140625" style="22" customWidth="1"/>
    <col min="790" max="790" width="2.21875" style="22" customWidth="1"/>
    <col min="791" max="791" width="12.33203125" style="22" customWidth="1"/>
    <col min="792" max="792" width="1.44140625" style="22" customWidth="1"/>
    <col min="793" max="793" width="8.44140625" style="22" customWidth="1"/>
    <col min="794" max="794" width="1.44140625" style="22" customWidth="1"/>
    <col min="795" max="795" width="8.44140625" style="22" customWidth="1"/>
    <col min="796" max="797" width="1.44140625" style="22" customWidth="1"/>
    <col min="798" max="798" width="10.44140625" style="22" customWidth="1"/>
    <col min="799" max="799" width="1.44140625" style="22" customWidth="1"/>
    <col min="800" max="800" width="6.88671875" style="22"/>
    <col min="801" max="801" width="1.44140625" style="22" customWidth="1"/>
    <col min="802" max="802" width="6.88671875" style="22"/>
    <col min="803" max="803" width="1.44140625" style="22" customWidth="1"/>
    <col min="804" max="804" width="9.21875" style="22" customWidth="1"/>
    <col min="805" max="805" width="1.44140625" style="22" customWidth="1"/>
    <col min="806" max="806" width="6.88671875" style="22"/>
    <col min="807" max="807" width="1.44140625" style="22" customWidth="1"/>
    <col min="808" max="808" width="7.109375" style="22" customWidth="1"/>
    <col min="809" max="809" width="1.44140625" style="22" customWidth="1"/>
    <col min="810" max="810" width="12.44140625" style="22" customWidth="1"/>
    <col min="811" max="811" width="1.109375" style="22" customWidth="1"/>
    <col min="812" max="812" width="11.6640625" style="22" customWidth="1"/>
    <col min="813" max="813" width="1.44140625" style="22" customWidth="1"/>
    <col min="814" max="814" width="7.33203125" style="22" customWidth="1"/>
    <col min="815" max="815" width="1.44140625" style="22" customWidth="1"/>
    <col min="816" max="816" width="11.88671875" style="22" customWidth="1"/>
    <col min="817" max="817" width="1.44140625" style="22" customWidth="1"/>
    <col min="818" max="818" width="7.6640625" style="22" customWidth="1"/>
    <col min="819" max="819" width="1.109375" style="22" customWidth="1"/>
    <col min="820" max="820" width="10.6640625" style="22" customWidth="1"/>
    <col min="821" max="821" width="1.44140625" style="22" customWidth="1"/>
    <col min="822" max="822" width="7.6640625" style="22" customWidth="1"/>
    <col min="823" max="823" width="0.88671875" style="22" customWidth="1"/>
    <col min="824" max="824" width="10.44140625" style="22" customWidth="1"/>
    <col min="825" max="825" width="1.44140625" style="22" customWidth="1"/>
    <col min="826" max="826" width="10" style="22" customWidth="1"/>
    <col min="827" max="827" width="1.44140625" style="22" customWidth="1"/>
    <col min="828" max="828" width="3.77734375" style="22" customWidth="1"/>
    <col min="829" max="829" width="1.44140625" style="22" customWidth="1"/>
    <col min="830" max="830" width="10" style="22" customWidth="1"/>
    <col min="831" max="831" width="1.44140625" style="22" customWidth="1"/>
    <col min="832" max="832" width="10" style="22" customWidth="1"/>
    <col min="833" max="833" width="1.44140625" style="22" customWidth="1"/>
    <col min="834" max="834" width="10" style="22" customWidth="1"/>
    <col min="835" max="835" width="1.44140625" style="22" customWidth="1"/>
    <col min="836" max="836" width="10" style="22" customWidth="1"/>
    <col min="837" max="837" width="1.44140625" style="22" customWidth="1"/>
    <col min="838" max="838" width="10" style="22" customWidth="1"/>
    <col min="839" max="839" width="1.44140625" style="22" customWidth="1"/>
    <col min="840" max="840" width="10" style="22" customWidth="1"/>
    <col min="841" max="841" width="1.44140625" style="22" customWidth="1"/>
    <col min="842" max="842" width="10" style="22" customWidth="1"/>
    <col min="843" max="1024" width="6.88671875" style="22"/>
    <col min="1025" max="1025" width="4.5546875" style="22" customWidth="1"/>
    <col min="1026" max="1026" width="2.21875" style="22" customWidth="1"/>
    <col min="1027" max="1027" width="17.77734375" style="22" customWidth="1"/>
    <col min="1028" max="1028" width="2.21875" style="22" customWidth="1"/>
    <col min="1029" max="1029" width="12.33203125" style="22" customWidth="1"/>
    <col min="1030" max="1030" width="1.44140625" style="22" customWidth="1"/>
    <col min="1031" max="1031" width="8.44140625" style="22" customWidth="1"/>
    <col min="1032" max="1032" width="1.44140625" style="22" customWidth="1"/>
    <col min="1033" max="1033" width="8.44140625" style="22" customWidth="1"/>
    <col min="1034" max="1034" width="2.21875" style="22" customWidth="1"/>
    <col min="1035" max="1035" width="12.33203125" style="22" customWidth="1"/>
    <col min="1036" max="1036" width="1.44140625" style="22" customWidth="1"/>
    <col min="1037" max="1037" width="8.44140625" style="22" customWidth="1"/>
    <col min="1038" max="1038" width="1.44140625" style="22" customWidth="1"/>
    <col min="1039" max="1039" width="8.44140625" style="22" customWidth="1"/>
    <col min="1040" max="1040" width="2.21875" style="22" customWidth="1"/>
    <col min="1041" max="1041" width="12.33203125" style="22" customWidth="1"/>
    <col min="1042" max="1042" width="1.44140625" style="22" customWidth="1"/>
    <col min="1043" max="1043" width="8.44140625" style="22" customWidth="1"/>
    <col min="1044" max="1044" width="1.44140625" style="22" customWidth="1"/>
    <col min="1045" max="1045" width="8.44140625" style="22" customWidth="1"/>
    <col min="1046" max="1046" width="2.21875" style="22" customWidth="1"/>
    <col min="1047" max="1047" width="12.33203125" style="22" customWidth="1"/>
    <col min="1048" max="1048" width="1.44140625" style="22" customWidth="1"/>
    <col min="1049" max="1049" width="8.44140625" style="22" customWidth="1"/>
    <col min="1050" max="1050" width="1.44140625" style="22" customWidth="1"/>
    <col min="1051" max="1051" width="8.44140625" style="22" customWidth="1"/>
    <col min="1052" max="1053" width="1.44140625" style="22" customWidth="1"/>
    <col min="1054" max="1054" width="10.44140625" style="22" customWidth="1"/>
    <col min="1055" max="1055" width="1.44140625" style="22" customWidth="1"/>
    <col min="1056" max="1056" width="6.88671875" style="22"/>
    <col min="1057" max="1057" width="1.44140625" style="22" customWidth="1"/>
    <col min="1058" max="1058" width="6.88671875" style="22"/>
    <col min="1059" max="1059" width="1.44140625" style="22" customWidth="1"/>
    <col min="1060" max="1060" width="9.21875" style="22" customWidth="1"/>
    <col min="1061" max="1061" width="1.44140625" style="22" customWidth="1"/>
    <col min="1062" max="1062" width="6.88671875" style="22"/>
    <col min="1063" max="1063" width="1.44140625" style="22" customWidth="1"/>
    <col min="1064" max="1064" width="7.109375" style="22" customWidth="1"/>
    <col min="1065" max="1065" width="1.44140625" style="22" customWidth="1"/>
    <col min="1066" max="1066" width="12.44140625" style="22" customWidth="1"/>
    <col min="1067" max="1067" width="1.109375" style="22" customWidth="1"/>
    <col min="1068" max="1068" width="11.6640625" style="22" customWidth="1"/>
    <col min="1069" max="1069" width="1.44140625" style="22" customWidth="1"/>
    <col min="1070" max="1070" width="7.33203125" style="22" customWidth="1"/>
    <col min="1071" max="1071" width="1.44140625" style="22" customWidth="1"/>
    <col min="1072" max="1072" width="11.88671875" style="22" customWidth="1"/>
    <col min="1073" max="1073" width="1.44140625" style="22" customWidth="1"/>
    <col min="1074" max="1074" width="7.6640625" style="22" customWidth="1"/>
    <col min="1075" max="1075" width="1.109375" style="22" customWidth="1"/>
    <col min="1076" max="1076" width="10.6640625" style="22" customWidth="1"/>
    <col min="1077" max="1077" width="1.44140625" style="22" customWidth="1"/>
    <col min="1078" max="1078" width="7.6640625" style="22" customWidth="1"/>
    <col min="1079" max="1079" width="0.88671875" style="22" customWidth="1"/>
    <col min="1080" max="1080" width="10.44140625" style="22" customWidth="1"/>
    <col min="1081" max="1081" width="1.44140625" style="22" customWidth="1"/>
    <col min="1082" max="1082" width="10" style="22" customWidth="1"/>
    <col min="1083" max="1083" width="1.44140625" style="22" customWidth="1"/>
    <col min="1084" max="1084" width="3.77734375" style="22" customWidth="1"/>
    <col min="1085" max="1085" width="1.44140625" style="22" customWidth="1"/>
    <col min="1086" max="1086" width="10" style="22" customWidth="1"/>
    <col min="1087" max="1087" width="1.44140625" style="22" customWidth="1"/>
    <col min="1088" max="1088" width="10" style="22" customWidth="1"/>
    <col min="1089" max="1089" width="1.44140625" style="22" customWidth="1"/>
    <col min="1090" max="1090" width="10" style="22" customWidth="1"/>
    <col min="1091" max="1091" width="1.44140625" style="22" customWidth="1"/>
    <col min="1092" max="1092" width="10" style="22" customWidth="1"/>
    <col min="1093" max="1093" width="1.44140625" style="22" customWidth="1"/>
    <col min="1094" max="1094" width="10" style="22" customWidth="1"/>
    <col min="1095" max="1095" width="1.44140625" style="22" customWidth="1"/>
    <col min="1096" max="1096" width="10" style="22" customWidth="1"/>
    <col min="1097" max="1097" width="1.44140625" style="22" customWidth="1"/>
    <col min="1098" max="1098" width="10" style="22" customWidth="1"/>
    <col min="1099" max="1280" width="6.88671875" style="22"/>
    <col min="1281" max="1281" width="4.5546875" style="22" customWidth="1"/>
    <col min="1282" max="1282" width="2.21875" style="22" customWidth="1"/>
    <col min="1283" max="1283" width="17.77734375" style="22" customWidth="1"/>
    <col min="1284" max="1284" width="2.21875" style="22" customWidth="1"/>
    <col min="1285" max="1285" width="12.33203125" style="22" customWidth="1"/>
    <col min="1286" max="1286" width="1.44140625" style="22" customWidth="1"/>
    <col min="1287" max="1287" width="8.44140625" style="22" customWidth="1"/>
    <col min="1288" max="1288" width="1.44140625" style="22" customWidth="1"/>
    <col min="1289" max="1289" width="8.44140625" style="22" customWidth="1"/>
    <col min="1290" max="1290" width="2.21875" style="22" customWidth="1"/>
    <col min="1291" max="1291" width="12.33203125" style="22" customWidth="1"/>
    <col min="1292" max="1292" width="1.44140625" style="22" customWidth="1"/>
    <col min="1293" max="1293" width="8.44140625" style="22" customWidth="1"/>
    <col min="1294" max="1294" width="1.44140625" style="22" customWidth="1"/>
    <col min="1295" max="1295" width="8.44140625" style="22" customWidth="1"/>
    <col min="1296" max="1296" width="2.21875" style="22" customWidth="1"/>
    <col min="1297" max="1297" width="12.33203125" style="22" customWidth="1"/>
    <col min="1298" max="1298" width="1.44140625" style="22" customWidth="1"/>
    <col min="1299" max="1299" width="8.44140625" style="22" customWidth="1"/>
    <col min="1300" max="1300" width="1.44140625" style="22" customWidth="1"/>
    <col min="1301" max="1301" width="8.44140625" style="22" customWidth="1"/>
    <col min="1302" max="1302" width="2.21875" style="22" customWidth="1"/>
    <col min="1303" max="1303" width="12.33203125" style="22" customWidth="1"/>
    <col min="1304" max="1304" width="1.44140625" style="22" customWidth="1"/>
    <col min="1305" max="1305" width="8.44140625" style="22" customWidth="1"/>
    <col min="1306" max="1306" width="1.44140625" style="22" customWidth="1"/>
    <col min="1307" max="1307" width="8.44140625" style="22" customWidth="1"/>
    <col min="1308" max="1309" width="1.44140625" style="22" customWidth="1"/>
    <col min="1310" max="1310" width="10.44140625" style="22" customWidth="1"/>
    <col min="1311" max="1311" width="1.44140625" style="22" customWidth="1"/>
    <col min="1312" max="1312" width="6.88671875" style="22"/>
    <col min="1313" max="1313" width="1.44140625" style="22" customWidth="1"/>
    <col min="1314" max="1314" width="6.88671875" style="22"/>
    <col min="1315" max="1315" width="1.44140625" style="22" customWidth="1"/>
    <col min="1316" max="1316" width="9.21875" style="22" customWidth="1"/>
    <col min="1317" max="1317" width="1.44140625" style="22" customWidth="1"/>
    <col min="1318" max="1318" width="6.88671875" style="22"/>
    <col min="1319" max="1319" width="1.44140625" style="22" customWidth="1"/>
    <col min="1320" max="1320" width="7.109375" style="22" customWidth="1"/>
    <col min="1321" max="1321" width="1.44140625" style="22" customWidth="1"/>
    <col min="1322" max="1322" width="12.44140625" style="22" customWidth="1"/>
    <col min="1323" max="1323" width="1.109375" style="22" customWidth="1"/>
    <col min="1324" max="1324" width="11.6640625" style="22" customWidth="1"/>
    <col min="1325" max="1325" width="1.44140625" style="22" customWidth="1"/>
    <col min="1326" max="1326" width="7.33203125" style="22" customWidth="1"/>
    <col min="1327" max="1327" width="1.44140625" style="22" customWidth="1"/>
    <col min="1328" max="1328" width="11.88671875" style="22" customWidth="1"/>
    <col min="1329" max="1329" width="1.44140625" style="22" customWidth="1"/>
    <col min="1330" max="1330" width="7.6640625" style="22" customWidth="1"/>
    <col min="1331" max="1331" width="1.109375" style="22" customWidth="1"/>
    <col min="1332" max="1332" width="10.6640625" style="22" customWidth="1"/>
    <col min="1333" max="1333" width="1.44140625" style="22" customWidth="1"/>
    <col min="1334" max="1334" width="7.6640625" style="22" customWidth="1"/>
    <col min="1335" max="1335" width="0.88671875" style="22" customWidth="1"/>
    <col min="1336" max="1336" width="10.44140625" style="22" customWidth="1"/>
    <col min="1337" max="1337" width="1.44140625" style="22" customWidth="1"/>
    <col min="1338" max="1338" width="10" style="22" customWidth="1"/>
    <col min="1339" max="1339" width="1.44140625" style="22" customWidth="1"/>
    <col min="1340" max="1340" width="3.77734375" style="22" customWidth="1"/>
    <col min="1341" max="1341" width="1.44140625" style="22" customWidth="1"/>
    <col min="1342" max="1342" width="10" style="22" customWidth="1"/>
    <col min="1343" max="1343" width="1.44140625" style="22" customWidth="1"/>
    <col min="1344" max="1344" width="10" style="22" customWidth="1"/>
    <col min="1345" max="1345" width="1.44140625" style="22" customWidth="1"/>
    <col min="1346" max="1346" width="10" style="22" customWidth="1"/>
    <col min="1347" max="1347" width="1.44140625" style="22" customWidth="1"/>
    <col min="1348" max="1348" width="10" style="22" customWidth="1"/>
    <col min="1349" max="1349" width="1.44140625" style="22" customWidth="1"/>
    <col min="1350" max="1350" width="10" style="22" customWidth="1"/>
    <col min="1351" max="1351" width="1.44140625" style="22" customWidth="1"/>
    <col min="1352" max="1352" width="10" style="22" customWidth="1"/>
    <col min="1353" max="1353" width="1.44140625" style="22" customWidth="1"/>
    <col min="1354" max="1354" width="10" style="22" customWidth="1"/>
    <col min="1355" max="1536" width="6.88671875" style="22"/>
    <col min="1537" max="1537" width="4.5546875" style="22" customWidth="1"/>
    <col min="1538" max="1538" width="2.21875" style="22" customWidth="1"/>
    <col min="1539" max="1539" width="17.77734375" style="22" customWidth="1"/>
    <col min="1540" max="1540" width="2.21875" style="22" customWidth="1"/>
    <col min="1541" max="1541" width="12.33203125" style="22" customWidth="1"/>
    <col min="1542" max="1542" width="1.44140625" style="22" customWidth="1"/>
    <col min="1543" max="1543" width="8.44140625" style="22" customWidth="1"/>
    <col min="1544" max="1544" width="1.44140625" style="22" customWidth="1"/>
    <col min="1545" max="1545" width="8.44140625" style="22" customWidth="1"/>
    <col min="1546" max="1546" width="2.21875" style="22" customWidth="1"/>
    <col min="1547" max="1547" width="12.33203125" style="22" customWidth="1"/>
    <col min="1548" max="1548" width="1.44140625" style="22" customWidth="1"/>
    <col min="1549" max="1549" width="8.44140625" style="22" customWidth="1"/>
    <col min="1550" max="1550" width="1.44140625" style="22" customWidth="1"/>
    <col min="1551" max="1551" width="8.44140625" style="22" customWidth="1"/>
    <col min="1552" max="1552" width="2.21875" style="22" customWidth="1"/>
    <col min="1553" max="1553" width="12.33203125" style="22" customWidth="1"/>
    <col min="1554" max="1554" width="1.44140625" style="22" customWidth="1"/>
    <col min="1555" max="1555" width="8.44140625" style="22" customWidth="1"/>
    <col min="1556" max="1556" width="1.44140625" style="22" customWidth="1"/>
    <col min="1557" max="1557" width="8.44140625" style="22" customWidth="1"/>
    <col min="1558" max="1558" width="2.21875" style="22" customWidth="1"/>
    <col min="1559" max="1559" width="12.33203125" style="22" customWidth="1"/>
    <col min="1560" max="1560" width="1.44140625" style="22" customWidth="1"/>
    <col min="1561" max="1561" width="8.44140625" style="22" customWidth="1"/>
    <col min="1562" max="1562" width="1.44140625" style="22" customWidth="1"/>
    <col min="1563" max="1563" width="8.44140625" style="22" customWidth="1"/>
    <col min="1564" max="1565" width="1.44140625" style="22" customWidth="1"/>
    <col min="1566" max="1566" width="10.44140625" style="22" customWidth="1"/>
    <col min="1567" max="1567" width="1.44140625" style="22" customWidth="1"/>
    <col min="1568" max="1568" width="6.88671875" style="22"/>
    <col min="1569" max="1569" width="1.44140625" style="22" customWidth="1"/>
    <col min="1570" max="1570" width="6.88671875" style="22"/>
    <col min="1571" max="1571" width="1.44140625" style="22" customWidth="1"/>
    <col min="1572" max="1572" width="9.21875" style="22" customWidth="1"/>
    <col min="1573" max="1573" width="1.44140625" style="22" customWidth="1"/>
    <col min="1574" max="1574" width="6.88671875" style="22"/>
    <col min="1575" max="1575" width="1.44140625" style="22" customWidth="1"/>
    <col min="1576" max="1576" width="7.109375" style="22" customWidth="1"/>
    <col min="1577" max="1577" width="1.44140625" style="22" customWidth="1"/>
    <col min="1578" max="1578" width="12.44140625" style="22" customWidth="1"/>
    <col min="1579" max="1579" width="1.109375" style="22" customWidth="1"/>
    <col min="1580" max="1580" width="11.6640625" style="22" customWidth="1"/>
    <col min="1581" max="1581" width="1.44140625" style="22" customWidth="1"/>
    <col min="1582" max="1582" width="7.33203125" style="22" customWidth="1"/>
    <col min="1583" max="1583" width="1.44140625" style="22" customWidth="1"/>
    <col min="1584" max="1584" width="11.88671875" style="22" customWidth="1"/>
    <col min="1585" max="1585" width="1.44140625" style="22" customWidth="1"/>
    <col min="1586" max="1586" width="7.6640625" style="22" customWidth="1"/>
    <col min="1587" max="1587" width="1.109375" style="22" customWidth="1"/>
    <col min="1588" max="1588" width="10.6640625" style="22" customWidth="1"/>
    <col min="1589" max="1589" width="1.44140625" style="22" customWidth="1"/>
    <col min="1590" max="1590" width="7.6640625" style="22" customWidth="1"/>
    <col min="1591" max="1591" width="0.88671875" style="22" customWidth="1"/>
    <col min="1592" max="1592" width="10.44140625" style="22" customWidth="1"/>
    <col min="1593" max="1593" width="1.44140625" style="22" customWidth="1"/>
    <col min="1594" max="1594" width="10" style="22" customWidth="1"/>
    <col min="1595" max="1595" width="1.44140625" style="22" customWidth="1"/>
    <col min="1596" max="1596" width="3.77734375" style="22" customWidth="1"/>
    <col min="1597" max="1597" width="1.44140625" style="22" customWidth="1"/>
    <col min="1598" max="1598" width="10" style="22" customWidth="1"/>
    <col min="1599" max="1599" width="1.44140625" style="22" customWidth="1"/>
    <col min="1600" max="1600" width="10" style="22" customWidth="1"/>
    <col min="1601" max="1601" width="1.44140625" style="22" customWidth="1"/>
    <col min="1602" max="1602" width="10" style="22" customWidth="1"/>
    <col min="1603" max="1603" width="1.44140625" style="22" customWidth="1"/>
    <col min="1604" max="1604" width="10" style="22" customWidth="1"/>
    <col min="1605" max="1605" width="1.44140625" style="22" customWidth="1"/>
    <col min="1606" max="1606" width="10" style="22" customWidth="1"/>
    <col min="1607" max="1607" width="1.44140625" style="22" customWidth="1"/>
    <col min="1608" max="1608" width="10" style="22" customWidth="1"/>
    <col min="1609" max="1609" width="1.44140625" style="22" customWidth="1"/>
    <col min="1610" max="1610" width="10" style="22" customWidth="1"/>
    <col min="1611" max="1792" width="6.88671875" style="22"/>
    <col min="1793" max="1793" width="4.5546875" style="22" customWidth="1"/>
    <col min="1794" max="1794" width="2.21875" style="22" customWidth="1"/>
    <col min="1795" max="1795" width="17.77734375" style="22" customWidth="1"/>
    <col min="1796" max="1796" width="2.21875" style="22" customWidth="1"/>
    <col min="1797" max="1797" width="12.33203125" style="22" customWidth="1"/>
    <col min="1798" max="1798" width="1.44140625" style="22" customWidth="1"/>
    <col min="1799" max="1799" width="8.44140625" style="22" customWidth="1"/>
    <col min="1800" max="1800" width="1.44140625" style="22" customWidth="1"/>
    <col min="1801" max="1801" width="8.44140625" style="22" customWidth="1"/>
    <col min="1802" max="1802" width="2.21875" style="22" customWidth="1"/>
    <col min="1803" max="1803" width="12.33203125" style="22" customWidth="1"/>
    <col min="1804" max="1804" width="1.44140625" style="22" customWidth="1"/>
    <col min="1805" max="1805" width="8.44140625" style="22" customWidth="1"/>
    <col min="1806" max="1806" width="1.44140625" style="22" customWidth="1"/>
    <col min="1807" max="1807" width="8.44140625" style="22" customWidth="1"/>
    <col min="1808" max="1808" width="2.21875" style="22" customWidth="1"/>
    <col min="1809" max="1809" width="12.33203125" style="22" customWidth="1"/>
    <col min="1810" max="1810" width="1.44140625" style="22" customWidth="1"/>
    <col min="1811" max="1811" width="8.44140625" style="22" customWidth="1"/>
    <col min="1812" max="1812" width="1.44140625" style="22" customWidth="1"/>
    <col min="1813" max="1813" width="8.44140625" style="22" customWidth="1"/>
    <col min="1814" max="1814" width="2.21875" style="22" customWidth="1"/>
    <col min="1815" max="1815" width="12.33203125" style="22" customWidth="1"/>
    <col min="1816" max="1816" width="1.44140625" style="22" customWidth="1"/>
    <col min="1817" max="1817" width="8.44140625" style="22" customWidth="1"/>
    <col min="1818" max="1818" width="1.44140625" style="22" customWidth="1"/>
    <col min="1819" max="1819" width="8.44140625" style="22" customWidth="1"/>
    <col min="1820" max="1821" width="1.44140625" style="22" customWidth="1"/>
    <col min="1822" max="1822" width="10.44140625" style="22" customWidth="1"/>
    <col min="1823" max="1823" width="1.44140625" style="22" customWidth="1"/>
    <col min="1824" max="1824" width="6.88671875" style="22"/>
    <col min="1825" max="1825" width="1.44140625" style="22" customWidth="1"/>
    <col min="1826" max="1826" width="6.88671875" style="22"/>
    <col min="1827" max="1827" width="1.44140625" style="22" customWidth="1"/>
    <col min="1828" max="1828" width="9.21875" style="22" customWidth="1"/>
    <col min="1829" max="1829" width="1.44140625" style="22" customWidth="1"/>
    <col min="1830" max="1830" width="6.88671875" style="22"/>
    <col min="1831" max="1831" width="1.44140625" style="22" customWidth="1"/>
    <col min="1832" max="1832" width="7.109375" style="22" customWidth="1"/>
    <col min="1833" max="1833" width="1.44140625" style="22" customWidth="1"/>
    <col min="1834" max="1834" width="12.44140625" style="22" customWidth="1"/>
    <col min="1835" max="1835" width="1.109375" style="22" customWidth="1"/>
    <col min="1836" max="1836" width="11.6640625" style="22" customWidth="1"/>
    <col min="1837" max="1837" width="1.44140625" style="22" customWidth="1"/>
    <col min="1838" max="1838" width="7.33203125" style="22" customWidth="1"/>
    <col min="1839" max="1839" width="1.44140625" style="22" customWidth="1"/>
    <col min="1840" max="1840" width="11.88671875" style="22" customWidth="1"/>
    <col min="1841" max="1841" width="1.44140625" style="22" customWidth="1"/>
    <col min="1842" max="1842" width="7.6640625" style="22" customWidth="1"/>
    <col min="1843" max="1843" width="1.109375" style="22" customWidth="1"/>
    <col min="1844" max="1844" width="10.6640625" style="22" customWidth="1"/>
    <col min="1845" max="1845" width="1.44140625" style="22" customWidth="1"/>
    <col min="1846" max="1846" width="7.6640625" style="22" customWidth="1"/>
    <col min="1847" max="1847" width="0.88671875" style="22" customWidth="1"/>
    <col min="1848" max="1848" width="10.44140625" style="22" customWidth="1"/>
    <col min="1849" max="1849" width="1.44140625" style="22" customWidth="1"/>
    <col min="1850" max="1850" width="10" style="22" customWidth="1"/>
    <col min="1851" max="1851" width="1.44140625" style="22" customWidth="1"/>
    <col min="1852" max="1852" width="3.77734375" style="22" customWidth="1"/>
    <col min="1853" max="1853" width="1.44140625" style="22" customWidth="1"/>
    <col min="1854" max="1854" width="10" style="22" customWidth="1"/>
    <col min="1855" max="1855" width="1.44140625" style="22" customWidth="1"/>
    <col min="1856" max="1856" width="10" style="22" customWidth="1"/>
    <col min="1857" max="1857" width="1.44140625" style="22" customWidth="1"/>
    <col min="1858" max="1858" width="10" style="22" customWidth="1"/>
    <col min="1859" max="1859" width="1.44140625" style="22" customWidth="1"/>
    <col min="1860" max="1860" width="10" style="22" customWidth="1"/>
    <col min="1861" max="1861" width="1.44140625" style="22" customWidth="1"/>
    <col min="1862" max="1862" width="10" style="22" customWidth="1"/>
    <col min="1863" max="1863" width="1.44140625" style="22" customWidth="1"/>
    <col min="1864" max="1864" width="10" style="22" customWidth="1"/>
    <col min="1865" max="1865" width="1.44140625" style="22" customWidth="1"/>
    <col min="1866" max="1866" width="10" style="22" customWidth="1"/>
    <col min="1867" max="2048" width="6.88671875" style="22"/>
    <col min="2049" max="2049" width="4.5546875" style="22" customWidth="1"/>
    <col min="2050" max="2050" width="2.21875" style="22" customWidth="1"/>
    <col min="2051" max="2051" width="17.77734375" style="22" customWidth="1"/>
    <col min="2052" max="2052" width="2.21875" style="22" customWidth="1"/>
    <col min="2053" max="2053" width="12.33203125" style="22" customWidth="1"/>
    <col min="2054" max="2054" width="1.44140625" style="22" customWidth="1"/>
    <col min="2055" max="2055" width="8.44140625" style="22" customWidth="1"/>
    <col min="2056" max="2056" width="1.44140625" style="22" customWidth="1"/>
    <col min="2057" max="2057" width="8.44140625" style="22" customWidth="1"/>
    <col min="2058" max="2058" width="2.21875" style="22" customWidth="1"/>
    <col min="2059" max="2059" width="12.33203125" style="22" customWidth="1"/>
    <col min="2060" max="2060" width="1.44140625" style="22" customWidth="1"/>
    <col min="2061" max="2061" width="8.44140625" style="22" customWidth="1"/>
    <col min="2062" max="2062" width="1.44140625" style="22" customWidth="1"/>
    <col min="2063" max="2063" width="8.44140625" style="22" customWidth="1"/>
    <col min="2064" max="2064" width="2.21875" style="22" customWidth="1"/>
    <col min="2065" max="2065" width="12.33203125" style="22" customWidth="1"/>
    <col min="2066" max="2066" width="1.44140625" style="22" customWidth="1"/>
    <col min="2067" max="2067" width="8.44140625" style="22" customWidth="1"/>
    <col min="2068" max="2068" width="1.44140625" style="22" customWidth="1"/>
    <col min="2069" max="2069" width="8.44140625" style="22" customWidth="1"/>
    <col min="2070" max="2070" width="2.21875" style="22" customWidth="1"/>
    <col min="2071" max="2071" width="12.33203125" style="22" customWidth="1"/>
    <col min="2072" max="2072" width="1.44140625" style="22" customWidth="1"/>
    <col min="2073" max="2073" width="8.44140625" style="22" customWidth="1"/>
    <col min="2074" max="2074" width="1.44140625" style="22" customWidth="1"/>
    <col min="2075" max="2075" width="8.44140625" style="22" customWidth="1"/>
    <col min="2076" max="2077" width="1.44140625" style="22" customWidth="1"/>
    <col min="2078" max="2078" width="10.44140625" style="22" customWidth="1"/>
    <col min="2079" max="2079" width="1.44140625" style="22" customWidth="1"/>
    <col min="2080" max="2080" width="6.88671875" style="22"/>
    <col min="2081" max="2081" width="1.44140625" style="22" customWidth="1"/>
    <col min="2082" max="2082" width="6.88671875" style="22"/>
    <col min="2083" max="2083" width="1.44140625" style="22" customWidth="1"/>
    <col min="2084" max="2084" width="9.21875" style="22" customWidth="1"/>
    <col min="2085" max="2085" width="1.44140625" style="22" customWidth="1"/>
    <col min="2086" max="2086" width="6.88671875" style="22"/>
    <col min="2087" max="2087" width="1.44140625" style="22" customWidth="1"/>
    <col min="2088" max="2088" width="7.109375" style="22" customWidth="1"/>
    <col min="2089" max="2089" width="1.44140625" style="22" customWidth="1"/>
    <col min="2090" max="2090" width="12.44140625" style="22" customWidth="1"/>
    <col min="2091" max="2091" width="1.109375" style="22" customWidth="1"/>
    <col min="2092" max="2092" width="11.6640625" style="22" customWidth="1"/>
    <col min="2093" max="2093" width="1.44140625" style="22" customWidth="1"/>
    <col min="2094" max="2094" width="7.33203125" style="22" customWidth="1"/>
    <col min="2095" max="2095" width="1.44140625" style="22" customWidth="1"/>
    <col min="2096" max="2096" width="11.88671875" style="22" customWidth="1"/>
    <col min="2097" max="2097" width="1.44140625" style="22" customWidth="1"/>
    <col min="2098" max="2098" width="7.6640625" style="22" customWidth="1"/>
    <col min="2099" max="2099" width="1.109375" style="22" customWidth="1"/>
    <col min="2100" max="2100" width="10.6640625" style="22" customWidth="1"/>
    <col min="2101" max="2101" width="1.44140625" style="22" customWidth="1"/>
    <col min="2102" max="2102" width="7.6640625" style="22" customWidth="1"/>
    <col min="2103" max="2103" width="0.88671875" style="22" customWidth="1"/>
    <col min="2104" max="2104" width="10.44140625" style="22" customWidth="1"/>
    <col min="2105" max="2105" width="1.44140625" style="22" customWidth="1"/>
    <col min="2106" max="2106" width="10" style="22" customWidth="1"/>
    <col min="2107" max="2107" width="1.44140625" style="22" customWidth="1"/>
    <col min="2108" max="2108" width="3.77734375" style="22" customWidth="1"/>
    <col min="2109" max="2109" width="1.44140625" style="22" customWidth="1"/>
    <col min="2110" max="2110" width="10" style="22" customWidth="1"/>
    <col min="2111" max="2111" width="1.44140625" style="22" customWidth="1"/>
    <col min="2112" max="2112" width="10" style="22" customWidth="1"/>
    <col min="2113" max="2113" width="1.44140625" style="22" customWidth="1"/>
    <col min="2114" max="2114" width="10" style="22" customWidth="1"/>
    <col min="2115" max="2115" width="1.44140625" style="22" customWidth="1"/>
    <col min="2116" max="2116" width="10" style="22" customWidth="1"/>
    <col min="2117" max="2117" width="1.44140625" style="22" customWidth="1"/>
    <col min="2118" max="2118" width="10" style="22" customWidth="1"/>
    <col min="2119" max="2119" width="1.44140625" style="22" customWidth="1"/>
    <col min="2120" max="2120" width="10" style="22" customWidth="1"/>
    <col min="2121" max="2121" width="1.44140625" style="22" customWidth="1"/>
    <col min="2122" max="2122" width="10" style="22" customWidth="1"/>
    <col min="2123" max="2304" width="6.88671875" style="22"/>
    <col min="2305" max="2305" width="4.5546875" style="22" customWidth="1"/>
    <col min="2306" max="2306" width="2.21875" style="22" customWidth="1"/>
    <col min="2307" max="2307" width="17.77734375" style="22" customWidth="1"/>
    <col min="2308" max="2308" width="2.21875" style="22" customWidth="1"/>
    <col min="2309" max="2309" width="12.33203125" style="22" customWidth="1"/>
    <col min="2310" max="2310" width="1.44140625" style="22" customWidth="1"/>
    <col min="2311" max="2311" width="8.44140625" style="22" customWidth="1"/>
    <col min="2312" max="2312" width="1.44140625" style="22" customWidth="1"/>
    <col min="2313" max="2313" width="8.44140625" style="22" customWidth="1"/>
    <col min="2314" max="2314" width="2.21875" style="22" customWidth="1"/>
    <col min="2315" max="2315" width="12.33203125" style="22" customWidth="1"/>
    <col min="2316" max="2316" width="1.44140625" style="22" customWidth="1"/>
    <col min="2317" max="2317" width="8.44140625" style="22" customWidth="1"/>
    <col min="2318" max="2318" width="1.44140625" style="22" customWidth="1"/>
    <col min="2319" max="2319" width="8.44140625" style="22" customWidth="1"/>
    <col min="2320" max="2320" width="2.21875" style="22" customWidth="1"/>
    <col min="2321" max="2321" width="12.33203125" style="22" customWidth="1"/>
    <col min="2322" max="2322" width="1.44140625" style="22" customWidth="1"/>
    <col min="2323" max="2323" width="8.44140625" style="22" customWidth="1"/>
    <col min="2324" max="2324" width="1.44140625" style="22" customWidth="1"/>
    <col min="2325" max="2325" width="8.44140625" style="22" customWidth="1"/>
    <col min="2326" max="2326" width="2.21875" style="22" customWidth="1"/>
    <col min="2327" max="2327" width="12.33203125" style="22" customWidth="1"/>
    <col min="2328" max="2328" width="1.44140625" style="22" customWidth="1"/>
    <col min="2329" max="2329" width="8.44140625" style="22" customWidth="1"/>
    <col min="2330" max="2330" width="1.44140625" style="22" customWidth="1"/>
    <col min="2331" max="2331" width="8.44140625" style="22" customWidth="1"/>
    <col min="2332" max="2333" width="1.44140625" style="22" customWidth="1"/>
    <col min="2334" max="2334" width="10.44140625" style="22" customWidth="1"/>
    <col min="2335" max="2335" width="1.44140625" style="22" customWidth="1"/>
    <col min="2336" max="2336" width="6.88671875" style="22"/>
    <col min="2337" max="2337" width="1.44140625" style="22" customWidth="1"/>
    <col min="2338" max="2338" width="6.88671875" style="22"/>
    <col min="2339" max="2339" width="1.44140625" style="22" customWidth="1"/>
    <col min="2340" max="2340" width="9.21875" style="22" customWidth="1"/>
    <col min="2341" max="2341" width="1.44140625" style="22" customWidth="1"/>
    <col min="2342" max="2342" width="6.88671875" style="22"/>
    <col min="2343" max="2343" width="1.44140625" style="22" customWidth="1"/>
    <col min="2344" max="2344" width="7.109375" style="22" customWidth="1"/>
    <col min="2345" max="2345" width="1.44140625" style="22" customWidth="1"/>
    <col min="2346" max="2346" width="12.44140625" style="22" customWidth="1"/>
    <col min="2347" max="2347" width="1.109375" style="22" customWidth="1"/>
    <col min="2348" max="2348" width="11.6640625" style="22" customWidth="1"/>
    <col min="2349" max="2349" width="1.44140625" style="22" customWidth="1"/>
    <col min="2350" max="2350" width="7.33203125" style="22" customWidth="1"/>
    <col min="2351" max="2351" width="1.44140625" style="22" customWidth="1"/>
    <col min="2352" max="2352" width="11.88671875" style="22" customWidth="1"/>
    <col min="2353" max="2353" width="1.44140625" style="22" customWidth="1"/>
    <col min="2354" max="2354" width="7.6640625" style="22" customWidth="1"/>
    <col min="2355" max="2355" width="1.109375" style="22" customWidth="1"/>
    <col min="2356" max="2356" width="10.6640625" style="22" customWidth="1"/>
    <col min="2357" max="2357" width="1.44140625" style="22" customWidth="1"/>
    <col min="2358" max="2358" width="7.6640625" style="22" customWidth="1"/>
    <col min="2359" max="2359" width="0.88671875" style="22" customWidth="1"/>
    <col min="2360" max="2360" width="10.44140625" style="22" customWidth="1"/>
    <col min="2361" max="2361" width="1.44140625" style="22" customWidth="1"/>
    <col min="2362" max="2362" width="10" style="22" customWidth="1"/>
    <col min="2363" max="2363" width="1.44140625" style="22" customWidth="1"/>
    <col min="2364" max="2364" width="3.77734375" style="22" customWidth="1"/>
    <col min="2365" max="2365" width="1.44140625" style="22" customWidth="1"/>
    <col min="2366" max="2366" width="10" style="22" customWidth="1"/>
    <col min="2367" max="2367" width="1.44140625" style="22" customWidth="1"/>
    <col min="2368" max="2368" width="10" style="22" customWidth="1"/>
    <col min="2369" max="2369" width="1.44140625" style="22" customWidth="1"/>
    <col min="2370" max="2370" width="10" style="22" customWidth="1"/>
    <col min="2371" max="2371" width="1.44140625" style="22" customWidth="1"/>
    <col min="2372" max="2372" width="10" style="22" customWidth="1"/>
    <col min="2373" max="2373" width="1.44140625" style="22" customWidth="1"/>
    <col min="2374" max="2374" width="10" style="22" customWidth="1"/>
    <col min="2375" max="2375" width="1.44140625" style="22" customWidth="1"/>
    <col min="2376" max="2376" width="10" style="22" customWidth="1"/>
    <col min="2377" max="2377" width="1.44140625" style="22" customWidth="1"/>
    <col min="2378" max="2378" width="10" style="22" customWidth="1"/>
    <col min="2379" max="2560" width="6.88671875" style="22"/>
    <col min="2561" max="2561" width="4.5546875" style="22" customWidth="1"/>
    <col min="2562" max="2562" width="2.21875" style="22" customWidth="1"/>
    <col min="2563" max="2563" width="17.77734375" style="22" customWidth="1"/>
    <col min="2564" max="2564" width="2.21875" style="22" customWidth="1"/>
    <col min="2565" max="2565" width="12.33203125" style="22" customWidth="1"/>
    <col min="2566" max="2566" width="1.44140625" style="22" customWidth="1"/>
    <col min="2567" max="2567" width="8.44140625" style="22" customWidth="1"/>
    <col min="2568" max="2568" width="1.44140625" style="22" customWidth="1"/>
    <col min="2569" max="2569" width="8.44140625" style="22" customWidth="1"/>
    <col min="2570" max="2570" width="2.21875" style="22" customWidth="1"/>
    <col min="2571" max="2571" width="12.33203125" style="22" customWidth="1"/>
    <col min="2572" max="2572" width="1.44140625" style="22" customWidth="1"/>
    <col min="2573" max="2573" width="8.44140625" style="22" customWidth="1"/>
    <col min="2574" max="2574" width="1.44140625" style="22" customWidth="1"/>
    <col min="2575" max="2575" width="8.44140625" style="22" customWidth="1"/>
    <col min="2576" max="2576" width="2.21875" style="22" customWidth="1"/>
    <col min="2577" max="2577" width="12.33203125" style="22" customWidth="1"/>
    <col min="2578" max="2578" width="1.44140625" style="22" customWidth="1"/>
    <col min="2579" max="2579" width="8.44140625" style="22" customWidth="1"/>
    <col min="2580" max="2580" width="1.44140625" style="22" customWidth="1"/>
    <col min="2581" max="2581" width="8.44140625" style="22" customWidth="1"/>
    <col min="2582" max="2582" width="2.21875" style="22" customWidth="1"/>
    <col min="2583" max="2583" width="12.33203125" style="22" customWidth="1"/>
    <col min="2584" max="2584" width="1.44140625" style="22" customWidth="1"/>
    <col min="2585" max="2585" width="8.44140625" style="22" customWidth="1"/>
    <col min="2586" max="2586" width="1.44140625" style="22" customWidth="1"/>
    <col min="2587" max="2587" width="8.44140625" style="22" customWidth="1"/>
    <col min="2588" max="2589" width="1.44140625" style="22" customWidth="1"/>
    <col min="2590" max="2590" width="10.44140625" style="22" customWidth="1"/>
    <col min="2591" max="2591" width="1.44140625" style="22" customWidth="1"/>
    <col min="2592" max="2592" width="6.88671875" style="22"/>
    <col min="2593" max="2593" width="1.44140625" style="22" customWidth="1"/>
    <col min="2594" max="2594" width="6.88671875" style="22"/>
    <col min="2595" max="2595" width="1.44140625" style="22" customWidth="1"/>
    <col min="2596" max="2596" width="9.21875" style="22" customWidth="1"/>
    <col min="2597" max="2597" width="1.44140625" style="22" customWidth="1"/>
    <col min="2598" max="2598" width="6.88671875" style="22"/>
    <col min="2599" max="2599" width="1.44140625" style="22" customWidth="1"/>
    <col min="2600" max="2600" width="7.109375" style="22" customWidth="1"/>
    <col min="2601" max="2601" width="1.44140625" style="22" customWidth="1"/>
    <col min="2602" max="2602" width="12.44140625" style="22" customWidth="1"/>
    <col min="2603" max="2603" width="1.109375" style="22" customWidth="1"/>
    <col min="2604" max="2604" width="11.6640625" style="22" customWidth="1"/>
    <col min="2605" max="2605" width="1.44140625" style="22" customWidth="1"/>
    <col min="2606" max="2606" width="7.33203125" style="22" customWidth="1"/>
    <col min="2607" max="2607" width="1.44140625" style="22" customWidth="1"/>
    <col min="2608" max="2608" width="11.88671875" style="22" customWidth="1"/>
    <col min="2609" max="2609" width="1.44140625" style="22" customWidth="1"/>
    <col min="2610" max="2610" width="7.6640625" style="22" customWidth="1"/>
    <col min="2611" max="2611" width="1.109375" style="22" customWidth="1"/>
    <col min="2612" max="2612" width="10.6640625" style="22" customWidth="1"/>
    <col min="2613" max="2613" width="1.44140625" style="22" customWidth="1"/>
    <col min="2614" max="2614" width="7.6640625" style="22" customWidth="1"/>
    <col min="2615" max="2615" width="0.88671875" style="22" customWidth="1"/>
    <col min="2616" max="2616" width="10.44140625" style="22" customWidth="1"/>
    <col min="2617" max="2617" width="1.44140625" style="22" customWidth="1"/>
    <col min="2618" max="2618" width="10" style="22" customWidth="1"/>
    <col min="2619" max="2619" width="1.44140625" style="22" customWidth="1"/>
    <col min="2620" max="2620" width="3.77734375" style="22" customWidth="1"/>
    <col min="2621" max="2621" width="1.44140625" style="22" customWidth="1"/>
    <col min="2622" max="2622" width="10" style="22" customWidth="1"/>
    <col min="2623" max="2623" width="1.44140625" style="22" customWidth="1"/>
    <col min="2624" max="2624" width="10" style="22" customWidth="1"/>
    <col min="2625" max="2625" width="1.44140625" style="22" customWidth="1"/>
    <col min="2626" max="2626" width="10" style="22" customWidth="1"/>
    <col min="2627" max="2627" width="1.44140625" style="22" customWidth="1"/>
    <col min="2628" max="2628" width="10" style="22" customWidth="1"/>
    <col min="2629" max="2629" width="1.44140625" style="22" customWidth="1"/>
    <col min="2630" max="2630" width="10" style="22" customWidth="1"/>
    <col min="2631" max="2631" width="1.44140625" style="22" customWidth="1"/>
    <col min="2632" max="2632" width="10" style="22" customWidth="1"/>
    <col min="2633" max="2633" width="1.44140625" style="22" customWidth="1"/>
    <col min="2634" max="2634" width="10" style="22" customWidth="1"/>
    <col min="2635" max="2816" width="6.88671875" style="22"/>
    <col min="2817" max="2817" width="4.5546875" style="22" customWidth="1"/>
    <col min="2818" max="2818" width="2.21875" style="22" customWidth="1"/>
    <col min="2819" max="2819" width="17.77734375" style="22" customWidth="1"/>
    <col min="2820" max="2820" width="2.21875" style="22" customWidth="1"/>
    <col min="2821" max="2821" width="12.33203125" style="22" customWidth="1"/>
    <col min="2822" max="2822" width="1.44140625" style="22" customWidth="1"/>
    <col min="2823" max="2823" width="8.44140625" style="22" customWidth="1"/>
    <col min="2824" max="2824" width="1.44140625" style="22" customWidth="1"/>
    <col min="2825" max="2825" width="8.44140625" style="22" customWidth="1"/>
    <col min="2826" max="2826" width="2.21875" style="22" customWidth="1"/>
    <col min="2827" max="2827" width="12.33203125" style="22" customWidth="1"/>
    <col min="2828" max="2828" width="1.44140625" style="22" customWidth="1"/>
    <col min="2829" max="2829" width="8.44140625" style="22" customWidth="1"/>
    <col min="2830" max="2830" width="1.44140625" style="22" customWidth="1"/>
    <col min="2831" max="2831" width="8.44140625" style="22" customWidth="1"/>
    <col min="2832" max="2832" width="2.21875" style="22" customWidth="1"/>
    <col min="2833" max="2833" width="12.33203125" style="22" customWidth="1"/>
    <col min="2834" max="2834" width="1.44140625" style="22" customWidth="1"/>
    <col min="2835" max="2835" width="8.44140625" style="22" customWidth="1"/>
    <col min="2836" max="2836" width="1.44140625" style="22" customWidth="1"/>
    <col min="2837" max="2837" width="8.44140625" style="22" customWidth="1"/>
    <col min="2838" max="2838" width="2.21875" style="22" customWidth="1"/>
    <col min="2839" max="2839" width="12.33203125" style="22" customWidth="1"/>
    <col min="2840" max="2840" width="1.44140625" style="22" customWidth="1"/>
    <col min="2841" max="2841" width="8.44140625" style="22" customWidth="1"/>
    <col min="2842" max="2842" width="1.44140625" style="22" customWidth="1"/>
    <col min="2843" max="2843" width="8.44140625" style="22" customWidth="1"/>
    <col min="2844" max="2845" width="1.44140625" style="22" customWidth="1"/>
    <col min="2846" max="2846" width="10.44140625" style="22" customWidth="1"/>
    <col min="2847" max="2847" width="1.44140625" style="22" customWidth="1"/>
    <col min="2848" max="2848" width="6.88671875" style="22"/>
    <col min="2849" max="2849" width="1.44140625" style="22" customWidth="1"/>
    <col min="2850" max="2850" width="6.88671875" style="22"/>
    <col min="2851" max="2851" width="1.44140625" style="22" customWidth="1"/>
    <col min="2852" max="2852" width="9.21875" style="22" customWidth="1"/>
    <col min="2853" max="2853" width="1.44140625" style="22" customWidth="1"/>
    <col min="2854" max="2854" width="6.88671875" style="22"/>
    <col min="2855" max="2855" width="1.44140625" style="22" customWidth="1"/>
    <col min="2856" max="2856" width="7.109375" style="22" customWidth="1"/>
    <col min="2857" max="2857" width="1.44140625" style="22" customWidth="1"/>
    <col min="2858" max="2858" width="12.44140625" style="22" customWidth="1"/>
    <col min="2859" max="2859" width="1.109375" style="22" customWidth="1"/>
    <col min="2860" max="2860" width="11.6640625" style="22" customWidth="1"/>
    <col min="2861" max="2861" width="1.44140625" style="22" customWidth="1"/>
    <col min="2862" max="2862" width="7.33203125" style="22" customWidth="1"/>
    <col min="2863" max="2863" width="1.44140625" style="22" customWidth="1"/>
    <col min="2864" max="2864" width="11.88671875" style="22" customWidth="1"/>
    <col min="2865" max="2865" width="1.44140625" style="22" customWidth="1"/>
    <col min="2866" max="2866" width="7.6640625" style="22" customWidth="1"/>
    <col min="2867" max="2867" width="1.109375" style="22" customWidth="1"/>
    <col min="2868" max="2868" width="10.6640625" style="22" customWidth="1"/>
    <col min="2869" max="2869" width="1.44140625" style="22" customWidth="1"/>
    <col min="2870" max="2870" width="7.6640625" style="22" customWidth="1"/>
    <col min="2871" max="2871" width="0.88671875" style="22" customWidth="1"/>
    <col min="2872" max="2872" width="10.44140625" style="22" customWidth="1"/>
    <col min="2873" max="2873" width="1.44140625" style="22" customWidth="1"/>
    <col min="2874" max="2874" width="10" style="22" customWidth="1"/>
    <col min="2875" max="2875" width="1.44140625" style="22" customWidth="1"/>
    <col min="2876" max="2876" width="3.77734375" style="22" customWidth="1"/>
    <col min="2877" max="2877" width="1.44140625" style="22" customWidth="1"/>
    <col min="2878" max="2878" width="10" style="22" customWidth="1"/>
    <col min="2879" max="2879" width="1.44140625" style="22" customWidth="1"/>
    <col min="2880" max="2880" width="10" style="22" customWidth="1"/>
    <col min="2881" max="2881" width="1.44140625" style="22" customWidth="1"/>
    <col min="2882" max="2882" width="10" style="22" customWidth="1"/>
    <col min="2883" max="2883" width="1.44140625" style="22" customWidth="1"/>
    <col min="2884" max="2884" width="10" style="22" customWidth="1"/>
    <col min="2885" max="2885" width="1.44140625" style="22" customWidth="1"/>
    <col min="2886" max="2886" width="10" style="22" customWidth="1"/>
    <col min="2887" max="2887" width="1.44140625" style="22" customWidth="1"/>
    <col min="2888" max="2888" width="10" style="22" customWidth="1"/>
    <col min="2889" max="2889" width="1.44140625" style="22" customWidth="1"/>
    <col min="2890" max="2890" width="10" style="22" customWidth="1"/>
    <col min="2891" max="3072" width="6.88671875" style="22"/>
    <col min="3073" max="3073" width="4.5546875" style="22" customWidth="1"/>
    <col min="3074" max="3074" width="2.21875" style="22" customWidth="1"/>
    <col min="3075" max="3075" width="17.77734375" style="22" customWidth="1"/>
    <col min="3076" max="3076" width="2.21875" style="22" customWidth="1"/>
    <col min="3077" max="3077" width="12.33203125" style="22" customWidth="1"/>
    <col min="3078" max="3078" width="1.44140625" style="22" customWidth="1"/>
    <col min="3079" max="3079" width="8.44140625" style="22" customWidth="1"/>
    <col min="3080" max="3080" width="1.44140625" style="22" customWidth="1"/>
    <col min="3081" max="3081" width="8.44140625" style="22" customWidth="1"/>
    <col min="3082" max="3082" width="2.21875" style="22" customWidth="1"/>
    <col min="3083" max="3083" width="12.33203125" style="22" customWidth="1"/>
    <col min="3084" max="3084" width="1.44140625" style="22" customWidth="1"/>
    <col min="3085" max="3085" width="8.44140625" style="22" customWidth="1"/>
    <col min="3086" max="3086" width="1.44140625" style="22" customWidth="1"/>
    <col min="3087" max="3087" width="8.44140625" style="22" customWidth="1"/>
    <col min="3088" max="3088" width="2.21875" style="22" customWidth="1"/>
    <col min="3089" max="3089" width="12.33203125" style="22" customWidth="1"/>
    <col min="3090" max="3090" width="1.44140625" style="22" customWidth="1"/>
    <col min="3091" max="3091" width="8.44140625" style="22" customWidth="1"/>
    <col min="3092" max="3092" width="1.44140625" style="22" customWidth="1"/>
    <col min="3093" max="3093" width="8.44140625" style="22" customWidth="1"/>
    <col min="3094" max="3094" width="2.21875" style="22" customWidth="1"/>
    <col min="3095" max="3095" width="12.33203125" style="22" customWidth="1"/>
    <col min="3096" max="3096" width="1.44140625" style="22" customWidth="1"/>
    <col min="3097" max="3097" width="8.44140625" style="22" customWidth="1"/>
    <col min="3098" max="3098" width="1.44140625" style="22" customWidth="1"/>
    <col min="3099" max="3099" width="8.44140625" style="22" customWidth="1"/>
    <col min="3100" max="3101" width="1.44140625" style="22" customWidth="1"/>
    <col min="3102" max="3102" width="10.44140625" style="22" customWidth="1"/>
    <col min="3103" max="3103" width="1.44140625" style="22" customWidth="1"/>
    <col min="3104" max="3104" width="6.88671875" style="22"/>
    <col min="3105" max="3105" width="1.44140625" style="22" customWidth="1"/>
    <col min="3106" max="3106" width="6.88671875" style="22"/>
    <col min="3107" max="3107" width="1.44140625" style="22" customWidth="1"/>
    <col min="3108" max="3108" width="9.21875" style="22" customWidth="1"/>
    <col min="3109" max="3109" width="1.44140625" style="22" customWidth="1"/>
    <col min="3110" max="3110" width="6.88671875" style="22"/>
    <col min="3111" max="3111" width="1.44140625" style="22" customWidth="1"/>
    <col min="3112" max="3112" width="7.109375" style="22" customWidth="1"/>
    <col min="3113" max="3113" width="1.44140625" style="22" customWidth="1"/>
    <col min="3114" max="3114" width="12.44140625" style="22" customWidth="1"/>
    <col min="3115" max="3115" width="1.109375" style="22" customWidth="1"/>
    <col min="3116" max="3116" width="11.6640625" style="22" customWidth="1"/>
    <col min="3117" max="3117" width="1.44140625" style="22" customWidth="1"/>
    <col min="3118" max="3118" width="7.33203125" style="22" customWidth="1"/>
    <col min="3119" max="3119" width="1.44140625" style="22" customWidth="1"/>
    <col min="3120" max="3120" width="11.88671875" style="22" customWidth="1"/>
    <col min="3121" max="3121" width="1.44140625" style="22" customWidth="1"/>
    <col min="3122" max="3122" width="7.6640625" style="22" customWidth="1"/>
    <col min="3123" max="3123" width="1.109375" style="22" customWidth="1"/>
    <col min="3124" max="3124" width="10.6640625" style="22" customWidth="1"/>
    <col min="3125" max="3125" width="1.44140625" style="22" customWidth="1"/>
    <col min="3126" max="3126" width="7.6640625" style="22" customWidth="1"/>
    <col min="3127" max="3127" width="0.88671875" style="22" customWidth="1"/>
    <col min="3128" max="3128" width="10.44140625" style="22" customWidth="1"/>
    <col min="3129" max="3129" width="1.44140625" style="22" customWidth="1"/>
    <col min="3130" max="3130" width="10" style="22" customWidth="1"/>
    <col min="3131" max="3131" width="1.44140625" style="22" customWidth="1"/>
    <col min="3132" max="3132" width="3.77734375" style="22" customWidth="1"/>
    <col min="3133" max="3133" width="1.44140625" style="22" customWidth="1"/>
    <col min="3134" max="3134" width="10" style="22" customWidth="1"/>
    <col min="3135" max="3135" width="1.44140625" style="22" customWidth="1"/>
    <col min="3136" max="3136" width="10" style="22" customWidth="1"/>
    <col min="3137" max="3137" width="1.44140625" style="22" customWidth="1"/>
    <col min="3138" max="3138" width="10" style="22" customWidth="1"/>
    <col min="3139" max="3139" width="1.44140625" style="22" customWidth="1"/>
    <col min="3140" max="3140" width="10" style="22" customWidth="1"/>
    <col min="3141" max="3141" width="1.44140625" style="22" customWidth="1"/>
    <col min="3142" max="3142" width="10" style="22" customWidth="1"/>
    <col min="3143" max="3143" width="1.44140625" style="22" customWidth="1"/>
    <col min="3144" max="3144" width="10" style="22" customWidth="1"/>
    <col min="3145" max="3145" width="1.44140625" style="22" customWidth="1"/>
    <col min="3146" max="3146" width="10" style="22" customWidth="1"/>
    <col min="3147" max="3328" width="6.88671875" style="22"/>
    <col min="3329" max="3329" width="4.5546875" style="22" customWidth="1"/>
    <col min="3330" max="3330" width="2.21875" style="22" customWidth="1"/>
    <col min="3331" max="3331" width="17.77734375" style="22" customWidth="1"/>
    <col min="3332" max="3332" width="2.21875" style="22" customWidth="1"/>
    <col min="3333" max="3333" width="12.33203125" style="22" customWidth="1"/>
    <col min="3334" max="3334" width="1.44140625" style="22" customWidth="1"/>
    <col min="3335" max="3335" width="8.44140625" style="22" customWidth="1"/>
    <col min="3336" max="3336" width="1.44140625" style="22" customWidth="1"/>
    <col min="3337" max="3337" width="8.44140625" style="22" customWidth="1"/>
    <col min="3338" max="3338" width="2.21875" style="22" customWidth="1"/>
    <col min="3339" max="3339" width="12.33203125" style="22" customWidth="1"/>
    <col min="3340" max="3340" width="1.44140625" style="22" customWidth="1"/>
    <col min="3341" max="3341" width="8.44140625" style="22" customWidth="1"/>
    <col min="3342" max="3342" width="1.44140625" style="22" customWidth="1"/>
    <col min="3343" max="3343" width="8.44140625" style="22" customWidth="1"/>
    <col min="3344" max="3344" width="2.21875" style="22" customWidth="1"/>
    <col min="3345" max="3345" width="12.33203125" style="22" customWidth="1"/>
    <col min="3346" max="3346" width="1.44140625" style="22" customWidth="1"/>
    <col min="3347" max="3347" width="8.44140625" style="22" customWidth="1"/>
    <col min="3348" max="3348" width="1.44140625" style="22" customWidth="1"/>
    <col min="3349" max="3349" width="8.44140625" style="22" customWidth="1"/>
    <col min="3350" max="3350" width="2.21875" style="22" customWidth="1"/>
    <col min="3351" max="3351" width="12.33203125" style="22" customWidth="1"/>
    <col min="3352" max="3352" width="1.44140625" style="22" customWidth="1"/>
    <col min="3353" max="3353" width="8.44140625" style="22" customWidth="1"/>
    <col min="3354" max="3354" width="1.44140625" style="22" customWidth="1"/>
    <col min="3355" max="3355" width="8.44140625" style="22" customWidth="1"/>
    <col min="3356" max="3357" width="1.44140625" style="22" customWidth="1"/>
    <col min="3358" max="3358" width="10.44140625" style="22" customWidth="1"/>
    <col min="3359" max="3359" width="1.44140625" style="22" customWidth="1"/>
    <col min="3360" max="3360" width="6.88671875" style="22"/>
    <col min="3361" max="3361" width="1.44140625" style="22" customWidth="1"/>
    <col min="3362" max="3362" width="6.88671875" style="22"/>
    <col min="3363" max="3363" width="1.44140625" style="22" customWidth="1"/>
    <col min="3364" max="3364" width="9.21875" style="22" customWidth="1"/>
    <col min="3365" max="3365" width="1.44140625" style="22" customWidth="1"/>
    <col min="3366" max="3366" width="6.88671875" style="22"/>
    <col min="3367" max="3367" width="1.44140625" style="22" customWidth="1"/>
    <col min="3368" max="3368" width="7.109375" style="22" customWidth="1"/>
    <col min="3369" max="3369" width="1.44140625" style="22" customWidth="1"/>
    <col min="3370" max="3370" width="12.44140625" style="22" customWidth="1"/>
    <col min="3371" max="3371" width="1.109375" style="22" customWidth="1"/>
    <col min="3372" max="3372" width="11.6640625" style="22" customWidth="1"/>
    <col min="3373" max="3373" width="1.44140625" style="22" customWidth="1"/>
    <col min="3374" max="3374" width="7.33203125" style="22" customWidth="1"/>
    <col min="3375" max="3375" width="1.44140625" style="22" customWidth="1"/>
    <col min="3376" max="3376" width="11.88671875" style="22" customWidth="1"/>
    <col min="3377" max="3377" width="1.44140625" style="22" customWidth="1"/>
    <col min="3378" max="3378" width="7.6640625" style="22" customWidth="1"/>
    <col min="3379" max="3379" width="1.109375" style="22" customWidth="1"/>
    <col min="3380" max="3380" width="10.6640625" style="22" customWidth="1"/>
    <col min="3381" max="3381" width="1.44140625" style="22" customWidth="1"/>
    <col min="3382" max="3382" width="7.6640625" style="22" customWidth="1"/>
    <col min="3383" max="3383" width="0.88671875" style="22" customWidth="1"/>
    <col min="3384" max="3384" width="10.44140625" style="22" customWidth="1"/>
    <col min="3385" max="3385" width="1.44140625" style="22" customWidth="1"/>
    <col min="3386" max="3386" width="10" style="22" customWidth="1"/>
    <col min="3387" max="3387" width="1.44140625" style="22" customWidth="1"/>
    <col min="3388" max="3388" width="3.77734375" style="22" customWidth="1"/>
    <col min="3389" max="3389" width="1.44140625" style="22" customWidth="1"/>
    <col min="3390" max="3390" width="10" style="22" customWidth="1"/>
    <col min="3391" max="3391" width="1.44140625" style="22" customWidth="1"/>
    <col min="3392" max="3392" width="10" style="22" customWidth="1"/>
    <col min="3393" max="3393" width="1.44140625" style="22" customWidth="1"/>
    <col min="3394" max="3394" width="10" style="22" customWidth="1"/>
    <col min="3395" max="3395" width="1.44140625" style="22" customWidth="1"/>
    <col min="3396" max="3396" width="10" style="22" customWidth="1"/>
    <col min="3397" max="3397" width="1.44140625" style="22" customWidth="1"/>
    <col min="3398" max="3398" width="10" style="22" customWidth="1"/>
    <col min="3399" max="3399" width="1.44140625" style="22" customWidth="1"/>
    <col min="3400" max="3400" width="10" style="22" customWidth="1"/>
    <col min="3401" max="3401" width="1.44140625" style="22" customWidth="1"/>
    <col min="3402" max="3402" width="10" style="22" customWidth="1"/>
    <col min="3403" max="3584" width="6.88671875" style="22"/>
    <col min="3585" max="3585" width="4.5546875" style="22" customWidth="1"/>
    <col min="3586" max="3586" width="2.21875" style="22" customWidth="1"/>
    <col min="3587" max="3587" width="17.77734375" style="22" customWidth="1"/>
    <col min="3588" max="3588" width="2.21875" style="22" customWidth="1"/>
    <col min="3589" max="3589" width="12.33203125" style="22" customWidth="1"/>
    <col min="3590" max="3590" width="1.44140625" style="22" customWidth="1"/>
    <col min="3591" max="3591" width="8.44140625" style="22" customWidth="1"/>
    <col min="3592" max="3592" width="1.44140625" style="22" customWidth="1"/>
    <col min="3593" max="3593" width="8.44140625" style="22" customWidth="1"/>
    <col min="3594" max="3594" width="2.21875" style="22" customWidth="1"/>
    <col min="3595" max="3595" width="12.33203125" style="22" customWidth="1"/>
    <col min="3596" max="3596" width="1.44140625" style="22" customWidth="1"/>
    <col min="3597" max="3597" width="8.44140625" style="22" customWidth="1"/>
    <col min="3598" max="3598" width="1.44140625" style="22" customWidth="1"/>
    <col min="3599" max="3599" width="8.44140625" style="22" customWidth="1"/>
    <col min="3600" max="3600" width="2.21875" style="22" customWidth="1"/>
    <col min="3601" max="3601" width="12.33203125" style="22" customWidth="1"/>
    <col min="3602" max="3602" width="1.44140625" style="22" customWidth="1"/>
    <col min="3603" max="3603" width="8.44140625" style="22" customWidth="1"/>
    <col min="3604" max="3604" width="1.44140625" style="22" customWidth="1"/>
    <col min="3605" max="3605" width="8.44140625" style="22" customWidth="1"/>
    <col min="3606" max="3606" width="2.21875" style="22" customWidth="1"/>
    <col min="3607" max="3607" width="12.33203125" style="22" customWidth="1"/>
    <col min="3608" max="3608" width="1.44140625" style="22" customWidth="1"/>
    <col min="3609" max="3609" width="8.44140625" style="22" customWidth="1"/>
    <col min="3610" max="3610" width="1.44140625" style="22" customWidth="1"/>
    <col min="3611" max="3611" width="8.44140625" style="22" customWidth="1"/>
    <col min="3612" max="3613" width="1.44140625" style="22" customWidth="1"/>
    <col min="3614" max="3614" width="10.44140625" style="22" customWidth="1"/>
    <col min="3615" max="3615" width="1.44140625" style="22" customWidth="1"/>
    <col min="3616" max="3616" width="6.88671875" style="22"/>
    <col min="3617" max="3617" width="1.44140625" style="22" customWidth="1"/>
    <col min="3618" max="3618" width="6.88671875" style="22"/>
    <col min="3619" max="3619" width="1.44140625" style="22" customWidth="1"/>
    <col min="3620" max="3620" width="9.21875" style="22" customWidth="1"/>
    <col min="3621" max="3621" width="1.44140625" style="22" customWidth="1"/>
    <col min="3622" max="3622" width="6.88671875" style="22"/>
    <col min="3623" max="3623" width="1.44140625" style="22" customWidth="1"/>
    <col min="3624" max="3624" width="7.109375" style="22" customWidth="1"/>
    <col min="3625" max="3625" width="1.44140625" style="22" customWidth="1"/>
    <col min="3626" max="3626" width="12.44140625" style="22" customWidth="1"/>
    <col min="3627" max="3627" width="1.109375" style="22" customWidth="1"/>
    <col min="3628" max="3628" width="11.6640625" style="22" customWidth="1"/>
    <col min="3629" max="3629" width="1.44140625" style="22" customWidth="1"/>
    <col min="3630" max="3630" width="7.33203125" style="22" customWidth="1"/>
    <col min="3631" max="3631" width="1.44140625" style="22" customWidth="1"/>
    <col min="3632" max="3632" width="11.88671875" style="22" customWidth="1"/>
    <col min="3633" max="3633" width="1.44140625" style="22" customWidth="1"/>
    <col min="3634" max="3634" width="7.6640625" style="22" customWidth="1"/>
    <col min="3635" max="3635" width="1.109375" style="22" customWidth="1"/>
    <col min="3636" max="3636" width="10.6640625" style="22" customWidth="1"/>
    <col min="3637" max="3637" width="1.44140625" style="22" customWidth="1"/>
    <col min="3638" max="3638" width="7.6640625" style="22" customWidth="1"/>
    <col min="3639" max="3639" width="0.88671875" style="22" customWidth="1"/>
    <col min="3640" max="3640" width="10.44140625" style="22" customWidth="1"/>
    <col min="3641" max="3641" width="1.44140625" style="22" customWidth="1"/>
    <col min="3642" max="3642" width="10" style="22" customWidth="1"/>
    <col min="3643" max="3643" width="1.44140625" style="22" customWidth="1"/>
    <col min="3644" max="3644" width="3.77734375" style="22" customWidth="1"/>
    <col min="3645" max="3645" width="1.44140625" style="22" customWidth="1"/>
    <col min="3646" max="3646" width="10" style="22" customWidth="1"/>
    <col min="3647" max="3647" width="1.44140625" style="22" customWidth="1"/>
    <col min="3648" max="3648" width="10" style="22" customWidth="1"/>
    <col min="3649" max="3649" width="1.44140625" style="22" customWidth="1"/>
    <col min="3650" max="3650" width="10" style="22" customWidth="1"/>
    <col min="3651" max="3651" width="1.44140625" style="22" customWidth="1"/>
    <col min="3652" max="3652" width="10" style="22" customWidth="1"/>
    <col min="3653" max="3653" width="1.44140625" style="22" customWidth="1"/>
    <col min="3654" max="3654" width="10" style="22" customWidth="1"/>
    <col min="3655" max="3655" width="1.44140625" style="22" customWidth="1"/>
    <col min="3656" max="3656" width="10" style="22" customWidth="1"/>
    <col min="3657" max="3657" width="1.44140625" style="22" customWidth="1"/>
    <col min="3658" max="3658" width="10" style="22" customWidth="1"/>
    <col min="3659" max="3840" width="6.88671875" style="22"/>
    <col min="3841" max="3841" width="4.5546875" style="22" customWidth="1"/>
    <col min="3842" max="3842" width="2.21875" style="22" customWidth="1"/>
    <col min="3843" max="3843" width="17.77734375" style="22" customWidth="1"/>
    <col min="3844" max="3844" width="2.21875" style="22" customWidth="1"/>
    <col min="3845" max="3845" width="12.33203125" style="22" customWidth="1"/>
    <col min="3846" max="3846" width="1.44140625" style="22" customWidth="1"/>
    <col min="3847" max="3847" width="8.44140625" style="22" customWidth="1"/>
    <col min="3848" max="3848" width="1.44140625" style="22" customWidth="1"/>
    <col min="3849" max="3849" width="8.44140625" style="22" customWidth="1"/>
    <col min="3850" max="3850" width="2.21875" style="22" customWidth="1"/>
    <col min="3851" max="3851" width="12.33203125" style="22" customWidth="1"/>
    <col min="3852" max="3852" width="1.44140625" style="22" customWidth="1"/>
    <col min="3853" max="3853" width="8.44140625" style="22" customWidth="1"/>
    <col min="3854" max="3854" width="1.44140625" style="22" customWidth="1"/>
    <col min="3855" max="3855" width="8.44140625" style="22" customWidth="1"/>
    <col min="3856" max="3856" width="2.21875" style="22" customWidth="1"/>
    <col min="3857" max="3857" width="12.33203125" style="22" customWidth="1"/>
    <col min="3858" max="3858" width="1.44140625" style="22" customWidth="1"/>
    <col min="3859" max="3859" width="8.44140625" style="22" customWidth="1"/>
    <col min="3860" max="3860" width="1.44140625" style="22" customWidth="1"/>
    <col min="3861" max="3861" width="8.44140625" style="22" customWidth="1"/>
    <col min="3862" max="3862" width="2.21875" style="22" customWidth="1"/>
    <col min="3863" max="3863" width="12.33203125" style="22" customWidth="1"/>
    <col min="3864" max="3864" width="1.44140625" style="22" customWidth="1"/>
    <col min="3865" max="3865" width="8.44140625" style="22" customWidth="1"/>
    <col min="3866" max="3866" width="1.44140625" style="22" customWidth="1"/>
    <col min="3867" max="3867" width="8.44140625" style="22" customWidth="1"/>
    <col min="3868" max="3869" width="1.44140625" style="22" customWidth="1"/>
    <col min="3870" max="3870" width="10.44140625" style="22" customWidth="1"/>
    <col min="3871" max="3871" width="1.44140625" style="22" customWidth="1"/>
    <col min="3872" max="3872" width="6.88671875" style="22"/>
    <col min="3873" max="3873" width="1.44140625" style="22" customWidth="1"/>
    <col min="3874" max="3874" width="6.88671875" style="22"/>
    <col min="3875" max="3875" width="1.44140625" style="22" customWidth="1"/>
    <col min="3876" max="3876" width="9.21875" style="22" customWidth="1"/>
    <col min="3877" max="3877" width="1.44140625" style="22" customWidth="1"/>
    <col min="3878" max="3878" width="6.88671875" style="22"/>
    <col min="3879" max="3879" width="1.44140625" style="22" customWidth="1"/>
    <col min="3880" max="3880" width="7.109375" style="22" customWidth="1"/>
    <col min="3881" max="3881" width="1.44140625" style="22" customWidth="1"/>
    <col min="3882" max="3882" width="12.44140625" style="22" customWidth="1"/>
    <col min="3883" max="3883" width="1.109375" style="22" customWidth="1"/>
    <col min="3884" max="3884" width="11.6640625" style="22" customWidth="1"/>
    <col min="3885" max="3885" width="1.44140625" style="22" customWidth="1"/>
    <col min="3886" max="3886" width="7.33203125" style="22" customWidth="1"/>
    <col min="3887" max="3887" width="1.44140625" style="22" customWidth="1"/>
    <col min="3888" max="3888" width="11.88671875" style="22" customWidth="1"/>
    <col min="3889" max="3889" width="1.44140625" style="22" customWidth="1"/>
    <col min="3890" max="3890" width="7.6640625" style="22" customWidth="1"/>
    <col min="3891" max="3891" width="1.109375" style="22" customWidth="1"/>
    <col min="3892" max="3892" width="10.6640625" style="22" customWidth="1"/>
    <col min="3893" max="3893" width="1.44140625" style="22" customWidth="1"/>
    <col min="3894" max="3894" width="7.6640625" style="22" customWidth="1"/>
    <col min="3895" max="3895" width="0.88671875" style="22" customWidth="1"/>
    <col min="3896" max="3896" width="10.44140625" style="22" customWidth="1"/>
    <col min="3897" max="3897" width="1.44140625" style="22" customWidth="1"/>
    <col min="3898" max="3898" width="10" style="22" customWidth="1"/>
    <col min="3899" max="3899" width="1.44140625" style="22" customWidth="1"/>
    <col min="3900" max="3900" width="3.77734375" style="22" customWidth="1"/>
    <col min="3901" max="3901" width="1.44140625" style="22" customWidth="1"/>
    <col min="3902" max="3902" width="10" style="22" customWidth="1"/>
    <col min="3903" max="3903" width="1.44140625" style="22" customWidth="1"/>
    <col min="3904" max="3904" width="10" style="22" customWidth="1"/>
    <col min="3905" max="3905" width="1.44140625" style="22" customWidth="1"/>
    <col min="3906" max="3906" width="10" style="22" customWidth="1"/>
    <col min="3907" max="3907" width="1.44140625" style="22" customWidth="1"/>
    <col min="3908" max="3908" width="10" style="22" customWidth="1"/>
    <col min="3909" max="3909" width="1.44140625" style="22" customWidth="1"/>
    <col min="3910" max="3910" width="10" style="22" customWidth="1"/>
    <col min="3911" max="3911" width="1.44140625" style="22" customWidth="1"/>
    <col min="3912" max="3912" width="10" style="22" customWidth="1"/>
    <col min="3913" max="3913" width="1.44140625" style="22" customWidth="1"/>
    <col min="3914" max="3914" width="10" style="22" customWidth="1"/>
    <col min="3915" max="4096" width="6.88671875" style="22"/>
    <col min="4097" max="4097" width="4.5546875" style="22" customWidth="1"/>
    <col min="4098" max="4098" width="2.21875" style="22" customWidth="1"/>
    <col min="4099" max="4099" width="17.77734375" style="22" customWidth="1"/>
    <col min="4100" max="4100" width="2.21875" style="22" customWidth="1"/>
    <col min="4101" max="4101" width="12.33203125" style="22" customWidth="1"/>
    <col min="4102" max="4102" width="1.44140625" style="22" customWidth="1"/>
    <col min="4103" max="4103" width="8.44140625" style="22" customWidth="1"/>
    <col min="4104" max="4104" width="1.44140625" style="22" customWidth="1"/>
    <col min="4105" max="4105" width="8.44140625" style="22" customWidth="1"/>
    <col min="4106" max="4106" width="2.21875" style="22" customWidth="1"/>
    <col min="4107" max="4107" width="12.33203125" style="22" customWidth="1"/>
    <col min="4108" max="4108" width="1.44140625" style="22" customWidth="1"/>
    <col min="4109" max="4109" width="8.44140625" style="22" customWidth="1"/>
    <col min="4110" max="4110" width="1.44140625" style="22" customWidth="1"/>
    <col min="4111" max="4111" width="8.44140625" style="22" customWidth="1"/>
    <col min="4112" max="4112" width="2.21875" style="22" customWidth="1"/>
    <col min="4113" max="4113" width="12.33203125" style="22" customWidth="1"/>
    <col min="4114" max="4114" width="1.44140625" style="22" customWidth="1"/>
    <col min="4115" max="4115" width="8.44140625" style="22" customWidth="1"/>
    <col min="4116" max="4116" width="1.44140625" style="22" customWidth="1"/>
    <col min="4117" max="4117" width="8.44140625" style="22" customWidth="1"/>
    <col min="4118" max="4118" width="2.21875" style="22" customWidth="1"/>
    <col min="4119" max="4119" width="12.33203125" style="22" customWidth="1"/>
    <col min="4120" max="4120" width="1.44140625" style="22" customWidth="1"/>
    <col min="4121" max="4121" width="8.44140625" style="22" customWidth="1"/>
    <col min="4122" max="4122" width="1.44140625" style="22" customWidth="1"/>
    <col min="4123" max="4123" width="8.44140625" style="22" customWidth="1"/>
    <col min="4124" max="4125" width="1.44140625" style="22" customWidth="1"/>
    <col min="4126" max="4126" width="10.44140625" style="22" customWidth="1"/>
    <col min="4127" max="4127" width="1.44140625" style="22" customWidth="1"/>
    <col min="4128" max="4128" width="6.88671875" style="22"/>
    <col min="4129" max="4129" width="1.44140625" style="22" customWidth="1"/>
    <col min="4130" max="4130" width="6.88671875" style="22"/>
    <col min="4131" max="4131" width="1.44140625" style="22" customWidth="1"/>
    <col min="4132" max="4132" width="9.21875" style="22" customWidth="1"/>
    <col min="4133" max="4133" width="1.44140625" style="22" customWidth="1"/>
    <col min="4134" max="4134" width="6.88671875" style="22"/>
    <col min="4135" max="4135" width="1.44140625" style="22" customWidth="1"/>
    <col min="4136" max="4136" width="7.109375" style="22" customWidth="1"/>
    <col min="4137" max="4137" width="1.44140625" style="22" customWidth="1"/>
    <col min="4138" max="4138" width="12.44140625" style="22" customWidth="1"/>
    <col min="4139" max="4139" width="1.109375" style="22" customWidth="1"/>
    <col min="4140" max="4140" width="11.6640625" style="22" customWidth="1"/>
    <col min="4141" max="4141" width="1.44140625" style="22" customWidth="1"/>
    <col min="4142" max="4142" width="7.33203125" style="22" customWidth="1"/>
    <col min="4143" max="4143" width="1.44140625" style="22" customWidth="1"/>
    <col min="4144" max="4144" width="11.88671875" style="22" customWidth="1"/>
    <col min="4145" max="4145" width="1.44140625" style="22" customWidth="1"/>
    <col min="4146" max="4146" width="7.6640625" style="22" customWidth="1"/>
    <col min="4147" max="4147" width="1.109375" style="22" customWidth="1"/>
    <col min="4148" max="4148" width="10.6640625" style="22" customWidth="1"/>
    <col min="4149" max="4149" width="1.44140625" style="22" customWidth="1"/>
    <col min="4150" max="4150" width="7.6640625" style="22" customWidth="1"/>
    <col min="4151" max="4151" width="0.88671875" style="22" customWidth="1"/>
    <col min="4152" max="4152" width="10.44140625" style="22" customWidth="1"/>
    <col min="4153" max="4153" width="1.44140625" style="22" customWidth="1"/>
    <col min="4154" max="4154" width="10" style="22" customWidth="1"/>
    <col min="4155" max="4155" width="1.44140625" style="22" customWidth="1"/>
    <col min="4156" max="4156" width="3.77734375" style="22" customWidth="1"/>
    <col min="4157" max="4157" width="1.44140625" style="22" customWidth="1"/>
    <col min="4158" max="4158" width="10" style="22" customWidth="1"/>
    <col min="4159" max="4159" width="1.44140625" style="22" customWidth="1"/>
    <col min="4160" max="4160" width="10" style="22" customWidth="1"/>
    <col min="4161" max="4161" width="1.44140625" style="22" customWidth="1"/>
    <col min="4162" max="4162" width="10" style="22" customWidth="1"/>
    <col min="4163" max="4163" width="1.44140625" style="22" customWidth="1"/>
    <col min="4164" max="4164" width="10" style="22" customWidth="1"/>
    <col min="4165" max="4165" width="1.44140625" style="22" customWidth="1"/>
    <col min="4166" max="4166" width="10" style="22" customWidth="1"/>
    <col min="4167" max="4167" width="1.44140625" style="22" customWidth="1"/>
    <col min="4168" max="4168" width="10" style="22" customWidth="1"/>
    <col min="4169" max="4169" width="1.44140625" style="22" customWidth="1"/>
    <col min="4170" max="4170" width="10" style="22" customWidth="1"/>
    <col min="4171" max="4352" width="6.88671875" style="22"/>
    <col min="4353" max="4353" width="4.5546875" style="22" customWidth="1"/>
    <col min="4354" max="4354" width="2.21875" style="22" customWidth="1"/>
    <col min="4355" max="4355" width="17.77734375" style="22" customWidth="1"/>
    <col min="4356" max="4356" width="2.21875" style="22" customWidth="1"/>
    <col min="4357" max="4357" width="12.33203125" style="22" customWidth="1"/>
    <col min="4358" max="4358" width="1.44140625" style="22" customWidth="1"/>
    <col min="4359" max="4359" width="8.44140625" style="22" customWidth="1"/>
    <col min="4360" max="4360" width="1.44140625" style="22" customWidth="1"/>
    <col min="4361" max="4361" width="8.44140625" style="22" customWidth="1"/>
    <col min="4362" max="4362" width="2.21875" style="22" customWidth="1"/>
    <col min="4363" max="4363" width="12.33203125" style="22" customWidth="1"/>
    <col min="4364" max="4364" width="1.44140625" style="22" customWidth="1"/>
    <col min="4365" max="4365" width="8.44140625" style="22" customWidth="1"/>
    <col min="4366" max="4366" width="1.44140625" style="22" customWidth="1"/>
    <col min="4367" max="4367" width="8.44140625" style="22" customWidth="1"/>
    <col min="4368" max="4368" width="2.21875" style="22" customWidth="1"/>
    <col min="4369" max="4369" width="12.33203125" style="22" customWidth="1"/>
    <col min="4370" max="4370" width="1.44140625" style="22" customWidth="1"/>
    <col min="4371" max="4371" width="8.44140625" style="22" customWidth="1"/>
    <col min="4372" max="4372" width="1.44140625" style="22" customWidth="1"/>
    <col min="4373" max="4373" width="8.44140625" style="22" customWidth="1"/>
    <col min="4374" max="4374" width="2.21875" style="22" customWidth="1"/>
    <col min="4375" max="4375" width="12.33203125" style="22" customWidth="1"/>
    <col min="4376" max="4376" width="1.44140625" style="22" customWidth="1"/>
    <col min="4377" max="4377" width="8.44140625" style="22" customWidth="1"/>
    <col min="4378" max="4378" width="1.44140625" style="22" customWidth="1"/>
    <col min="4379" max="4379" width="8.44140625" style="22" customWidth="1"/>
    <col min="4380" max="4381" width="1.44140625" style="22" customWidth="1"/>
    <col min="4382" max="4382" width="10.44140625" style="22" customWidth="1"/>
    <col min="4383" max="4383" width="1.44140625" style="22" customWidth="1"/>
    <col min="4384" max="4384" width="6.88671875" style="22"/>
    <col min="4385" max="4385" width="1.44140625" style="22" customWidth="1"/>
    <col min="4386" max="4386" width="6.88671875" style="22"/>
    <col min="4387" max="4387" width="1.44140625" style="22" customWidth="1"/>
    <col min="4388" max="4388" width="9.21875" style="22" customWidth="1"/>
    <col min="4389" max="4389" width="1.44140625" style="22" customWidth="1"/>
    <col min="4390" max="4390" width="6.88671875" style="22"/>
    <col min="4391" max="4391" width="1.44140625" style="22" customWidth="1"/>
    <col min="4392" max="4392" width="7.109375" style="22" customWidth="1"/>
    <col min="4393" max="4393" width="1.44140625" style="22" customWidth="1"/>
    <col min="4394" max="4394" width="12.44140625" style="22" customWidth="1"/>
    <col min="4395" max="4395" width="1.109375" style="22" customWidth="1"/>
    <col min="4396" max="4396" width="11.6640625" style="22" customWidth="1"/>
    <col min="4397" max="4397" width="1.44140625" style="22" customWidth="1"/>
    <col min="4398" max="4398" width="7.33203125" style="22" customWidth="1"/>
    <col min="4399" max="4399" width="1.44140625" style="22" customWidth="1"/>
    <col min="4400" max="4400" width="11.88671875" style="22" customWidth="1"/>
    <col min="4401" max="4401" width="1.44140625" style="22" customWidth="1"/>
    <col min="4402" max="4402" width="7.6640625" style="22" customWidth="1"/>
    <col min="4403" max="4403" width="1.109375" style="22" customWidth="1"/>
    <col min="4404" max="4404" width="10.6640625" style="22" customWidth="1"/>
    <col min="4405" max="4405" width="1.44140625" style="22" customWidth="1"/>
    <col min="4406" max="4406" width="7.6640625" style="22" customWidth="1"/>
    <col min="4407" max="4407" width="0.88671875" style="22" customWidth="1"/>
    <col min="4408" max="4408" width="10.44140625" style="22" customWidth="1"/>
    <col min="4409" max="4409" width="1.44140625" style="22" customWidth="1"/>
    <col min="4410" max="4410" width="10" style="22" customWidth="1"/>
    <col min="4411" max="4411" width="1.44140625" style="22" customWidth="1"/>
    <col min="4412" max="4412" width="3.77734375" style="22" customWidth="1"/>
    <col min="4413" max="4413" width="1.44140625" style="22" customWidth="1"/>
    <col min="4414" max="4414" width="10" style="22" customWidth="1"/>
    <col min="4415" max="4415" width="1.44140625" style="22" customWidth="1"/>
    <col min="4416" max="4416" width="10" style="22" customWidth="1"/>
    <col min="4417" max="4417" width="1.44140625" style="22" customWidth="1"/>
    <col min="4418" max="4418" width="10" style="22" customWidth="1"/>
    <col min="4419" max="4419" width="1.44140625" style="22" customWidth="1"/>
    <col min="4420" max="4420" width="10" style="22" customWidth="1"/>
    <col min="4421" max="4421" width="1.44140625" style="22" customWidth="1"/>
    <col min="4422" max="4422" width="10" style="22" customWidth="1"/>
    <col min="4423" max="4423" width="1.44140625" style="22" customWidth="1"/>
    <col min="4424" max="4424" width="10" style="22" customWidth="1"/>
    <col min="4425" max="4425" width="1.44140625" style="22" customWidth="1"/>
    <col min="4426" max="4426" width="10" style="22" customWidth="1"/>
    <col min="4427" max="4608" width="6.88671875" style="22"/>
    <col min="4609" max="4609" width="4.5546875" style="22" customWidth="1"/>
    <col min="4610" max="4610" width="2.21875" style="22" customWidth="1"/>
    <col min="4611" max="4611" width="17.77734375" style="22" customWidth="1"/>
    <col min="4612" max="4612" width="2.21875" style="22" customWidth="1"/>
    <col min="4613" max="4613" width="12.33203125" style="22" customWidth="1"/>
    <col min="4614" max="4614" width="1.44140625" style="22" customWidth="1"/>
    <col min="4615" max="4615" width="8.44140625" style="22" customWidth="1"/>
    <col min="4616" max="4616" width="1.44140625" style="22" customWidth="1"/>
    <col min="4617" max="4617" width="8.44140625" style="22" customWidth="1"/>
    <col min="4618" max="4618" width="2.21875" style="22" customWidth="1"/>
    <col min="4619" max="4619" width="12.33203125" style="22" customWidth="1"/>
    <col min="4620" max="4620" width="1.44140625" style="22" customWidth="1"/>
    <col min="4621" max="4621" width="8.44140625" style="22" customWidth="1"/>
    <col min="4622" max="4622" width="1.44140625" style="22" customWidth="1"/>
    <col min="4623" max="4623" width="8.44140625" style="22" customWidth="1"/>
    <col min="4624" max="4624" width="2.21875" style="22" customWidth="1"/>
    <col min="4625" max="4625" width="12.33203125" style="22" customWidth="1"/>
    <col min="4626" max="4626" width="1.44140625" style="22" customWidth="1"/>
    <col min="4627" max="4627" width="8.44140625" style="22" customWidth="1"/>
    <col min="4628" max="4628" width="1.44140625" style="22" customWidth="1"/>
    <col min="4629" max="4629" width="8.44140625" style="22" customWidth="1"/>
    <col min="4630" max="4630" width="2.21875" style="22" customWidth="1"/>
    <col min="4631" max="4631" width="12.33203125" style="22" customWidth="1"/>
    <col min="4632" max="4632" width="1.44140625" style="22" customWidth="1"/>
    <col min="4633" max="4633" width="8.44140625" style="22" customWidth="1"/>
    <col min="4634" max="4634" width="1.44140625" style="22" customWidth="1"/>
    <col min="4635" max="4635" width="8.44140625" style="22" customWidth="1"/>
    <col min="4636" max="4637" width="1.44140625" style="22" customWidth="1"/>
    <col min="4638" max="4638" width="10.44140625" style="22" customWidth="1"/>
    <col min="4639" max="4639" width="1.44140625" style="22" customWidth="1"/>
    <col min="4640" max="4640" width="6.88671875" style="22"/>
    <col min="4641" max="4641" width="1.44140625" style="22" customWidth="1"/>
    <col min="4642" max="4642" width="6.88671875" style="22"/>
    <col min="4643" max="4643" width="1.44140625" style="22" customWidth="1"/>
    <col min="4644" max="4644" width="9.21875" style="22" customWidth="1"/>
    <col min="4645" max="4645" width="1.44140625" style="22" customWidth="1"/>
    <col min="4646" max="4646" width="6.88671875" style="22"/>
    <col min="4647" max="4647" width="1.44140625" style="22" customWidth="1"/>
    <col min="4648" max="4648" width="7.109375" style="22" customWidth="1"/>
    <col min="4649" max="4649" width="1.44140625" style="22" customWidth="1"/>
    <col min="4650" max="4650" width="12.44140625" style="22" customWidth="1"/>
    <col min="4651" max="4651" width="1.109375" style="22" customWidth="1"/>
    <col min="4652" max="4652" width="11.6640625" style="22" customWidth="1"/>
    <col min="4653" max="4653" width="1.44140625" style="22" customWidth="1"/>
    <col min="4654" max="4654" width="7.33203125" style="22" customWidth="1"/>
    <col min="4655" max="4655" width="1.44140625" style="22" customWidth="1"/>
    <col min="4656" max="4656" width="11.88671875" style="22" customWidth="1"/>
    <col min="4657" max="4657" width="1.44140625" style="22" customWidth="1"/>
    <col min="4658" max="4658" width="7.6640625" style="22" customWidth="1"/>
    <col min="4659" max="4659" width="1.109375" style="22" customWidth="1"/>
    <col min="4660" max="4660" width="10.6640625" style="22" customWidth="1"/>
    <col min="4661" max="4661" width="1.44140625" style="22" customWidth="1"/>
    <col min="4662" max="4662" width="7.6640625" style="22" customWidth="1"/>
    <col min="4663" max="4663" width="0.88671875" style="22" customWidth="1"/>
    <col min="4664" max="4664" width="10.44140625" style="22" customWidth="1"/>
    <col min="4665" max="4665" width="1.44140625" style="22" customWidth="1"/>
    <col min="4666" max="4666" width="10" style="22" customWidth="1"/>
    <col min="4667" max="4667" width="1.44140625" style="22" customWidth="1"/>
    <col min="4668" max="4668" width="3.77734375" style="22" customWidth="1"/>
    <col min="4669" max="4669" width="1.44140625" style="22" customWidth="1"/>
    <col min="4670" max="4670" width="10" style="22" customWidth="1"/>
    <col min="4671" max="4671" width="1.44140625" style="22" customWidth="1"/>
    <col min="4672" max="4672" width="10" style="22" customWidth="1"/>
    <col min="4673" max="4673" width="1.44140625" style="22" customWidth="1"/>
    <col min="4674" max="4674" width="10" style="22" customWidth="1"/>
    <col min="4675" max="4675" width="1.44140625" style="22" customWidth="1"/>
    <col min="4676" max="4676" width="10" style="22" customWidth="1"/>
    <col min="4677" max="4677" width="1.44140625" style="22" customWidth="1"/>
    <col min="4678" max="4678" width="10" style="22" customWidth="1"/>
    <col min="4679" max="4679" width="1.44140625" style="22" customWidth="1"/>
    <col min="4680" max="4680" width="10" style="22" customWidth="1"/>
    <col min="4681" max="4681" width="1.44140625" style="22" customWidth="1"/>
    <col min="4682" max="4682" width="10" style="22" customWidth="1"/>
    <col min="4683" max="4864" width="6.88671875" style="22"/>
    <col min="4865" max="4865" width="4.5546875" style="22" customWidth="1"/>
    <col min="4866" max="4866" width="2.21875" style="22" customWidth="1"/>
    <col min="4867" max="4867" width="17.77734375" style="22" customWidth="1"/>
    <col min="4868" max="4868" width="2.21875" style="22" customWidth="1"/>
    <col min="4869" max="4869" width="12.33203125" style="22" customWidth="1"/>
    <col min="4870" max="4870" width="1.44140625" style="22" customWidth="1"/>
    <col min="4871" max="4871" width="8.44140625" style="22" customWidth="1"/>
    <col min="4872" max="4872" width="1.44140625" style="22" customWidth="1"/>
    <col min="4873" max="4873" width="8.44140625" style="22" customWidth="1"/>
    <col min="4874" max="4874" width="2.21875" style="22" customWidth="1"/>
    <col min="4875" max="4875" width="12.33203125" style="22" customWidth="1"/>
    <col min="4876" max="4876" width="1.44140625" style="22" customWidth="1"/>
    <col min="4877" max="4877" width="8.44140625" style="22" customWidth="1"/>
    <col min="4878" max="4878" width="1.44140625" style="22" customWidth="1"/>
    <col min="4879" max="4879" width="8.44140625" style="22" customWidth="1"/>
    <col min="4880" max="4880" width="2.21875" style="22" customWidth="1"/>
    <col min="4881" max="4881" width="12.33203125" style="22" customWidth="1"/>
    <col min="4882" max="4882" width="1.44140625" style="22" customWidth="1"/>
    <col min="4883" max="4883" width="8.44140625" style="22" customWidth="1"/>
    <col min="4884" max="4884" width="1.44140625" style="22" customWidth="1"/>
    <col min="4885" max="4885" width="8.44140625" style="22" customWidth="1"/>
    <col min="4886" max="4886" width="2.21875" style="22" customWidth="1"/>
    <col min="4887" max="4887" width="12.33203125" style="22" customWidth="1"/>
    <col min="4888" max="4888" width="1.44140625" style="22" customWidth="1"/>
    <col min="4889" max="4889" width="8.44140625" style="22" customWidth="1"/>
    <col min="4890" max="4890" width="1.44140625" style="22" customWidth="1"/>
    <col min="4891" max="4891" width="8.44140625" style="22" customWidth="1"/>
    <col min="4892" max="4893" width="1.44140625" style="22" customWidth="1"/>
    <col min="4894" max="4894" width="10.44140625" style="22" customWidth="1"/>
    <col min="4895" max="4895" width="1.44140625" style="22" customWidth="1"/>
    <col min="4896" max="4896" width="6.88671875" style="22"/>
    <col min="4897" max="4897" width="1.44140625" style="22" customWidth="1"/>
    <col min="4898" max="4898" width="6.88671875" style="22"/>
    <col min="4899" max="4899" width="1.44140625" style="22" customWidth="1"/>
    <col min="4900" max="4900" width="9.21875" style="22" customWidth="1"/>
    <col min="4901" max="4901" width="1.44140625" style="22" customWidth="1"/>
    <col min="4902" max="4902" width="6.88671875" style="22"/>
    <col min="4903" max="4903" width="1.44140625" style="22" customWidth="1"/>
    <col min="4904" max="4904" width="7.109375" style="22" customWidth="1"/>
    <col min="4905" max="4905" width="1.44140625" style="22" customWidth="1"/>
    <col min="4906" max="4906" width="12.44140625" style="22" customWidth="1"/>
    <col min="4907" max="4907" width="1.109375" style="22" customWidth="1"/>
    <col min="4908" max="4908" width="11.6640625" style="22" customWidth="1"/>
    <col min="4909" max="4909" width="1.44140625" style="22" customWidth="1"/>
    <col min="4910" max="4910" width="7.33203125" style="22" customWidth="1"/>
    <col min="4911" max="4911" width="1.44140625" style="22" customWidth="1"/>
    <col min="4912" max="4912" width="11.88671875" style="22" customWidth="1"/>
    <col min="4913" max="4913" width="1.44140625" style="22" customWidth="1"/>
    <col min="4914" max="4914" width="7.6640625" style="22" customWidth="1"/>
    <col min="4915" max="4915" width="1.109375" style="22" customWidth="1"/>
    <col min="4916" max="4916" width="10.6640625" style="22" customWidth="1"/>
    <col min="4917" max="4917" width="1.44140625" style="22" customWidth="1"/>
    <col min="4918" max="4918" width="7.6640625" style="22" customWidth="1"/>
    <col min="4919" max="4919" width="0.88671875" style="22" customWidth="1"/>
    <col min="4920" max="4920" width="10.44140625" style="22" customWidth="1"/>
    <col min="4921" max="4921" width="1.44140625" style="22" customWidth="1"/>
    <col min="4922" max="4922" width="10" style="22" customWidth="1"/>
    <col min="4923" max="4923" width="1.44140625" style="22" customWidth="1"/>
    <col min="4924" max="4924" width="3.77734375" style="22" customWidth="1"/>
    <col min="4925" max="4925" width="1.44140625" style="22" customWidth="1"/>
    <col min="4926" max="4926" width="10" style="22" customWidth="1"/>
    <col min="4927" max="4927" width="1.44140625" style="22" customWidth="1"/>
    <col min="4928" max="4928" width="10" style="22" customWidth="1"/>
    <col min="4929" max="4929" width="1.44140625" style="22" customWidth="1"/>
    <col min="4930" max="4930" width="10" style="22" customWidth="1"/>
    <col min="4931" max="4931" width="1.44140625" style="22" customWidth="1"/>
    <col min="4932" max="4932" width="10" style="22" customWidth="1"/>
    <col min="4933" max="4933" width="1.44140625" style="22" customWidth="1"/>
    <col min="4934" max="4934" width="10" style="22" customWidth="1"/>
    <col min="4935" max="4935" width="1.44140625" style="22" customWidth="1"/>
    <col min="4936" max="4936" width="10" style="22" customWidth="1"/>
    <col min="4937" max="4937" width="1.44140625" style="22" customWidth="1"/>
    <col min="4938" max="4938" width="10" style="22" customWidth="1"/>
    <col min="4939" max="5120" width="6.88671875" style="22"/>
    <col min="5121" max="5121" width="4.5546875" style="22" customWidth="1"/>
    <col min="5122" max="5122" width="2.21875" style="22" customWidth="1"/>
    <col min="5123" max="5123" width="17.77734375" style="22" customWidth="1"/>
    <col min="5124" max="5124" width="2.21875" style="22" customWidth="1"/>
    <col min="5125" max="5125" width="12.33203125" style="22" customWidth="1"/>
    <col min="5126" max="5126" width="1.44140625" style="22" customWidth="1"/>
    <col min="5127" max="5127" width="8.44140625" style="22" customWidth="1"/>
    <col min="5128" max="5128" width="1.44140625" style="22" customWidth="1"/>
    <col min="5129" max="5129" width="8.44140625" style="22" customWidth="1"/>
    <col min="5130" max="5130" width="2.21875" style="22" customWidth="1"/>
    <col min="5131" max="5131" width="12.33203125" style="22" customWidth="1"/>
    <col min="5132" max="5132" width="1.44140625" style="22" customWidth="1"/>
    <col min="5133" max="5133" width="8.44140625" style="22" customWidth="1"/>
    <col min="5134" max="5134" width="1.44140625" style="22" customWidth="1"/>
    <col min="5135" max="5135" width="8.44140625" style="22" customWidth="1"/>
    <col min="5136" max="5136" width="2.21875" style="22" customWidth="1"/>
    <col min="5137" max="5137" width="12.33203125" style="22" customWidth="1"/>
    <col min="5138" max="5138" width="1.44140625" style="22" customWidth="1"/>
    <col min="5139" max="5139" width="8.44140625" style="22" customWidth="1"/>
    <col min="5140" max="5140" width="1.44140625" style="22" customWidth="1"/>
    <col min="5141" max="5141" width="8.44140625" style="22" customWidth="1"/>
    <col min="5142" max="5142" width="2.21875" style="22" customWidth="1"/>
    <col min="5143" max="5143" width="12.33203125" style="22" customWidth="1"/>
    <col min="5144" max="5144" width="1.44140625" style="22" customWidth="1"/>
    <col min="5145" max="5145" width="8.44140625" style="22" customWidth="1"/>
    <col min="5146" max="5146" width="1.44140625" style="22" customWidth="1"/>
    <col min="5147" max="5147" width="8.44140625" style="22" customWidth="1"/>
    <col min="5148" max="5149" width="1.44140625" style="22" customWidth="1"/>
    <col min="5150" max="5150" width="10.44140625" style="22" customWidth="1"/>
    <col min="5151" max="5151" width="1.44140625" style="22" customWidth="1"/>
    <col min="5152" max="5152" width="6.88671875" style="22"/>
    <col min="5153" max="5153" width="1.44140625" style="22" customWidth="1"/>
    <col min="5154" max="5154" width="6.88671875" style="22"/>
    <col min="5155" max="5155" width="1.44140625" style="22" customWidth="1"/>
    <col min="5156" max="5156" width="9.21875" style="22" customWidth="1"/>
    <col min="5157" max="5157" width="1.44140625" style="22" customWidth="1"/>
    <col min="5158" max="5158" width="6.88671875" style="22"/>
    <col min="5159" max="5159" width="1.44140625" style="22" customWidth="1"/>
    <col min="5160" max="5160" width="7.109375" style="22" customWidth="1"/>
    <col min="5161" max="5161" width="1.44140625" style="22" customWidth="1"/>
    <col min="5162" max="5162" width="12.44140625" style="22" customWidth="1"/>
    <col min="5163" max="5163" width="1.109375" style="22" customWidth="1"/>
    <col min="5164" max="5164" width="11.6640625" style="22" customWidth="1"/>
    <col min="5165" max="5165" width="1.44140625" style="22" customWidth="1"/>
    <col min="5166" max="5166" width="7.33203125" style="22" customWidth="1"/>
    <col min="5167" max="5167" width="1.44140625" style="22" customWidth="1"/>
    <col min="5168" max="5168" width="11.88671875" style="22" customWidth="1"/>
    <col min="5169" max="5169" width="1.44140625" style="22" customWidth="1"/>
    <col min="5170" max="5170" width="7.6640625" style="22" customWidth="1"/>
    <col min="5171" max="5171" width="1.109375" style="22" customWidth="1"/>
    <col min="5172" max="5172" width="10.6640625" style="22" customWidth="1"/>
    <col min="5173" max="5173" width="1.44140625" style="22" customWidth="1"/>
    <col min="5174" max="5174" width="7.6640625" style="22" customWidth="1"/>
    <col min="5175" max="5175" width="0.88671875" style="22" customWidth="1"/>
    <col min="5176" max="5176" width="10.44140625" style="22" customWidth="1"/>
    <col min="5177" max="5177" width="1.44140625" style="22" customWidth="1"/>
    <col min="5178" max="5178" width="10" style="22" customWidth="1"/>
    <col min="5179" max="5179" width="1.44140625" style="22" customWidth="1"/>
    <col min="5180" max="5180" width="3.77734375" style="22" customWidth="1"/>
    <col min="5181" max="5181" width="1.44140625" style="22" customWidth="1"/>
    <col min="5182" max="5182" width="10" style="22" customWidth="1"/>
    <col min="5183" max="5183" width="1.44140625" style="22" customWidth="1"/>
    <col min="5184" max="5184" width="10" style="22" customWidth="1"/>
    <col min="5185" max="5185" width="1.44140625" style="22" customWidth="1"/>
    <col min="5186" max="5186" width="10" style="22" customWidth="1"/>
    <col min="5187" max="5187" width="1.44140625" style="22" customWidth="1"/>
    <col min="5188" max="5188" width="10" style="22" customWidth="1"/>
    <col min="5189" max="5189" width="1.44140625" style="22" customWidth="1"/>
    <col min="5190" max="5190" width="10" style="22" customWidth="1"/>
    <col min="5191" max="5191" width="1.44140625" style="22" customWidth="1"/>
    <col min="5192" max="5192" width="10" style="22" customWidth="1"/>
    <col min="5193" max="5193" width="1.44140625" style="22" customWidth="1"/>
    <col min="5194" max="5194" width="10" style="22" customWidth="1"/>
    <col min="5195" max="5376" width="6.88671875" style="22"/>
    <col min="5377" max="5377" width="4.5546875" style="22" customWidth="1"/>
    <col min="5378" max="5378" width="2.21875" style="22" customWidth="1"/>
    <col min="5379" max="5379" width="17.77734375" style="22" customWidth="1"/>
    <col min="5380" max="5380" width="2.21875" style="22" customWidth="1"/>
    <col min="5381" max="5381" width="12.33203125" style="22" customWidth="1"/>
    <col min="5382" max="5382" width="1.44140625" style="22" customWidth="1"/>
    <col min="5383" max="5383" width="8.44140625" style="22" customWidth="1"/>
    <col min="5384" max="5384" width="1.44140625" style="22" customWidth="1"/>
    <col min="5385" max="5385" width="8.44140625" style="22" customWidth="1"/>
    <col min="5386" max="5386" width="2.21875" style="22" customWidth="1"/>
    <col min="5387" max="5387" width="12.33203125" style="22" customWidth="1"/>
    <col min="5388" max="5388" width="1.44140625" style="22" customWidth="1"/>
    <col min="5389" max="5389" width="8.44140625" style="22" customWidth="1"/>
    <col min="5390" max="5390" width="1.44140625" style="22" customWidth="1"/>
    <col min="5391" max="5391" width="8.44140625" style="22" customWidth="1"/>
    <col min="5392" max="5392" width="2.21875" style="22" customWidth="1"/>
    <col min="5393" max="5393" width="12.33203125" style="22" customWidth="1"/>
    <col min="5394" max="5394" width="1.44140625" style="22" customWidth="1"/>
    <col min="5395" max="5395" width="8.44140625" style="22" customWidth="1"/>
    <col min="5396" max="5396" width="1.44140625" style="22" customWidth="1"/>
    <col min="5397" max="5397" width="8.44140625" style="22" customWidth="1"/>
    <col min="5398" max="5398" width="2.21875" style="22" customWidth="1"/>
    <col min="5399" max="5399" width="12.33203125" style="22" customWidth="1"/>
    <col min="5400" max="5400" width="1.44140625" style="22" customWidth="1"/>
    <col min="5401" max="5401" width="8.44140625" style="22" customWidth="1"/>
    <col min="5402" max="5402" width="1.44140625" style="22" customWidth="1"/>
    <col min="5403" max="5403" width="8.44140625" style="22" customWidth="1"/>
    <col min="5404" max="5405" width="1.44140625" style="22" customWidth="1"/>
    <col min="5406" max="5406" width="10.44140625" style="22" customWidth="1"/>
    <col min="5407" max="5407" width="1.44140625" style="22" customWidth="1"/>
    <col min="5408" max="5408" width="6.88671875" style="22"/>
    <col min="5409" max="5409" width="1.44140625" style="22" customWidth="1"/>
    <col min="5410" max="5410" width="6.88671875" style="22"/>
    <col min="5411" max="5411" width="1.44140625" style="22" customWidth="1"/>
    <col min="5412" max="5412" width="9.21875" style="22" customWidth="1"/>
    <col min="5413" max="5413" width="1.44140625" style="22" customWidth="1"/>
    <col min="5414" max="5414" width="6.88671875" style="22"/>
    <col min="5415" max="5415" width="1.44140625" style="22" customWidth="1"/>
    <col min="5416" max="5416" width="7.109375" style="22" customWidth="1"/>
    <col min="5417" max="5417" width="1.44140625" style="22" customWidth="1"/>
    <col min="5418" max="5418" width="12.44140625" style="22" customWidth="1"/>
    <col min="5419" max="5419" width="1.109375" style="22" customWidth="1"/>
    <col min="5420" max="5420" width="11.6640625" style="22" customWidth="1"/>
    <col min="5421" max="5421" width="1.44140625" style="22" customWidth="1"/>
    <col min="5422" max="5422" width="7.33203125" style="22" customWidth="1"/>
    <col min="5423" max="5423" width="1.44140625" style="22" customWidth="1"/>
    <col min="5424" max="5424" width="11.88671875" style="22" customWidth="1"/>
    <col min="5425" max="5425" width="1.44140625" style="22" customWidth="1"/>
    <col min="5426" max="5426" width="7.6640625" style="22" customWidth="1"/>
    <col min="5427" max="5427" width="1.109375" style="22" customWidth="1"/>
    <col min="5428" max="5428" width="10.6640625" style="22" customWidth="1"/>
    <col min="5429" max="5429" width="1.44140625" style="22" customWidth="1"/>
    <col min="5430" max="5430" width="7.6640625" style="22" customWidth="1"/>
    <col min="5431" max="5431" width="0.88671875" style="22" customWidth="1"/>
    <col min="5432" max="5432" width="10.44140625" style="22" customWidth="1"/>
    <col min="5433" max="5433" width="1.44140625" style="22" customWidth="1"/>
    <col min="5434" max="5434" width="10" style="22" customWidth="1"/>
    <col min="5435" max="5435" width="1.44140625" style="22" customWidth="1"/>
    <col min="5436" max="5436" width="3.77734375" style="22" customWidth="1"/>
    <col min="5437" max="5437" width="1.44140625" style="22" customWidth="1"/>
    <col min="5438" max="5438" width="10" style="22" customWidth="1"/>
    <col min="5439" max="5439" width="1.44140625" style="22" customWidth="1"/>
    <col min="5440" max="5440" width="10" style="22" customWidth="1"/>
    <col min="5441" max="5441" width="1.44140625" style="22" customWidth="1"/>
    <col min="5442" max="5442" width="10" style="22" customWidth="1"/>
    <col min="5443" max="5443" width="1.44140625" style="22" customWidth="1"/>
    <col min="5444" max="5444" width="10" style="22" customWidth="1"/>
    <col min="5445" max="5445" width="1.44140625" style="22" customWidth="1"/>
    <col min="5446" max="5446" width="10" style="22" customWidth="1"/>
    <col min="5447" max="5447" width="1.44140625" style="22" customWidth="1"/>
    <col min="5448" max="5448" width="10" style="22" customWidth="1"/>
    <col min="5449" max="5449" width="1.44140625" style="22" customWidth="1"/>
    <col min="5450" max="5450" width="10" style="22" customWidth="1"/>
    <col min="5451" max="5632" width="6.88671875" style="22"/>
    <col min="5633" max="5633" width="4.5546875" style="22" customWidth="1"/>
    <col min="5634" max="5634" width="2.21875" style="22" customWidth="1"/>
    <col min="5635" max="5635" width="17.77734375" style="22" customWidth="1"/>
    <col min="5636" max="5636" width="2.21875" style="22" customWidth="1"/>
    <col min="5637" max="5637" width="12.33203125" style="22" customWidth="1"/>
    <col min="5638" max="5638" width="1.44140625" style="22" customWidth="1"/>
    <col min="5639" max="5639" width="8.44140625" style="22" customWidth="1"/>
    <col min="5640" max="5640" width="1.44140625" style="22" customWidth="1"/>
    <col min="5641" max="5641" width="8.44140625" style="22" customWidth="1"/>
    <col min="5642" max="5642" width="2.21875" style="22" customWidth="1"/>
    <col min="5643" max="5643" width="12.33203125" style="22" customWidth="1"/>
    <col min="5644" max="5644" width="1.44140625" style="22" customWidth="1"/>
    <col min="5645" max="5645" width="8.44140625" style="22" customWidth="1"/>
    <col min="5646" max="5646" width="1.44140625" style="22" customWidth="1"/>
    <col min="5647" max="5647" width="8.44140625" style="22" customWidth="1"/>
    <col min="5648" max="5648" width="2.21875" style="22" customWidth="1"/>
    <col min="5649" max="5649" width="12.33203125" style="22" customWidth="1"/>
    <col min="5650" max="5650" width="1.44140625" style="22" customWidth="1"/>
    <col min="5651" max="5651" width="8.44140625" style="22" customWidth="1"/>
    <col min="5652" max="5652" width="1.44140625" style="22" customWidth="1"/>
    <col min="5653" max="5653" width="8.44140625" style="22" customWidth="1"/>
    <col min="5654" max="5654" width="2.21875" style="22" customWidth="1"/>
    <col min="5655" max="5655" width="12.33203125" style="22" customWidth="1"/>
    <col min="5656" max="5656" width="1.44140625" style="22" customWidth="1"/>
    <col min="5657" max="5657" width="8.44140625" style="22" customWidth="1"/>
    <col min="5658" max="5658" width="1.44140625" style="22" customWidth="1"/>
    <col min="5659" max="5659" width="8.44140625" style="22" customWidth="1"/>
    <col min="5660" max="5661" width="1.44140625" style="22" customWidth="1"/>
    <col min="5662" max="5662" width="10.44140625" style="22" customWidth="1"/>
    <col min="5663" max="5663" width="1.44140625" style="22" customWidth="1"/>
    <col min="5664" max="5664" width="6.88671875" style="22"/>
    <col min="5665" max="5665" width="1.44140625" style="22" customWidth="1"/>
    <col min="5666" max="5666" width="6.88671875" style="22"/>
    <col min="5667" max="5667" width="1.44140625" style="22" customWidth="1"/>
    <col min="5668" max="5668" width="9.21875" style="22" customWidth="1"/>
    <col min="5669" max="5669" width="1.44140625" style="22" customWidth="1"/>
    <col min="5670" max="5670" width="6.88671875" style="22"/>
    <col min="5671" max="5671" width="1.44140625" style="22" customWidth="1"/>
    <col min="5672" max="5672" width="7.109375" style="22" customWidth="1"/>
    <col min="5673" max="5673" width="1.44140625" style="22" customWidth="1"/>
    <col min="5674" max="5674" width="12.44140625" style="22" customWidth="1"/>
    <col min="5675" max="5675" width="1.109375" style="22" customWidth="1"/>
    <col min="5676" max="5676" width="11.6640625" style="22" customWidth="1"/>
    <col min="5677" max="5677" width="1.44140625" style="22" customWidth="1"/>
    <col min="5678" max="5678" width="7.33203125" style="22" customWidth="1"/>
    <col min="5679" max="5679" width="1.44140625" style="22" customWidth="1"/>
    <col min="5680" max="5680" width="11.88671875" style="22" customWidth="1"/>
    <col min="5681" max="5681" width="1.44140625" style="22" customWidth="1"/>
    <col min="5682" max="5682" width="7.6640625" style="22" customWidth="1"/>
    <col min="5683" max="5683" width="1.109375" style="22" customWidth="1"/>
    <col min="5684" max="5684" width="10.6640625" style="22" customWidth="1"/>
    <col min="5685" max="5685" width="1.44140625" style="22" customWidth="1"/>
    <col min="5686" max="5686" width="7.6640625" style="22" customWidth="1"/>
    <col min="5687" max="5687" width="0.88671875" style="22" customWidth="1"/>
    <col min="5688" max="5688" width="10.44140625" style="22" customWidth="1"/>
    <col min="5689" max="5689" width="1.44140625" style="22" customWidth="1"/>
    <col min="5690" max="5690" width="10" style="22" customWidth="1"/>
    <col min="5691" max="5691" width="1.44140625" style="22" customWidth="1"/>
    <col min="5692" max="5692" width="3.77734375" style="22" customWidth="1"/>
    <col min="5693" max="5693" width="1.44140625" style="22" customWidth="1"/>
    <col min="5694" max="5694" width="10" style="22" customWidth="1"/>
    <col min="5695" max="5695" width="1.44140625" style="22" customWidth="1"/>
    <col min="5696" max="5696" width="10" style="22" customWidth="1"/>
    <col min="5697" max="5697" width="1.44140625" style="22" customWidth="1"/>
    <col min="5698" max="5698" width="10" style="22" customWidth="1"/>
    <col min="5699" max="5699" width="1.44140625" style="22" customWidth="1"/>
    <col min="5700" max="5700" width="10" style="22" customWidth="1"/>
    <col min="5701" max="5701" width="1.44140625" style="22" customWidth="1"/>
    <col min="5702" max="5702" width="10" style="22" customWidth="1"/>
    <col min="5703" max="5703" width="1.44140625" style="22" customWidth="1"/>
    <col min="5704" max="5704" width="10" style="22" customWidth="1"/>
    <col min="5705" max="5705" width="1.44140625" style="22" customWidth="1"/>
    <col min="5706" max="5706" width="10" style="22" customWidth="1"/>
    <col min="5707" max="5888" width="6.88671875" style="22"/>
    <col min="5889" max="5889" width="4.5546875" style="22" customWidth="1"/>
    <col min="5890" max="5890" width="2.21875" style="22" customWidth="1"/>
    <col min="5891" max="5891" width="17.77734375" style="22" customWidth="1"/>
    <col min="5892" max="5892" width="2.21875" style="22" customWidth="1"/>
    <col min="5893" max="5893" width="12.33203125" style="22" customWidth="1"/>
    <col min="5894" max="5894" width="1.44140625" style="22" customWidth="1"/>
    <col min="5895" max="5895" width="8.44140625" style="22" customWidth="1"/>
    <col min="5896" max="5896" width="1.44140625" style="22" customWidth="1"/>
    <col min="5897" max="5897" width="8.44140625" style="22" customWidth="1"/>
    <col min="5898" max="5898" width="2.21875" style="22" customWidth="1"/>
    <col min="5899" max="5899" width="12.33203125" style="22" customWidth="1"/>
    <col min="5900" max="5900" width="1.44140625" style="22" customWidth="1"/>
    <col min="5901" max="5901" width="8.44140625" style="22" customWidth="1"/>
    <col min="5902" max="5902" width="1.44140625" style="22" customWidth="1"/>
    <col min="5903" max="5903" width="8.44140625" style="22" customWidth="1"/>
    <col min="5904" max="5904" width="2.21875" style="22" customWidth="1"/>
    <col min="5905" max="5905" width="12.33203125" style="22" customWidth="1"/>
    <col min="5906" max="5906" width="1.44140625" style="22" customWidth="1"/>
    <col min="5907" max="5907" width="8.44140625" style="22" customWidth="1"/>
    <col min="5908" max="5908" width="1.44140625" style="22" customWidth="1"/>
    <col min="5909" max="5909" width="8.44140625" style="22" customWidth="1"/>
    <col min="5910" max="5910" width="2.21875" style="22" customWidth="1"/>
    <col min="5911" max="5911" width="12.33203125" style="22" customWidth="1"/>
    <col min="5912" max="5912" width="1.44140625" style="22" customWidth="1"/>
    <col min="5913" max="5913" width="8.44140625" style="22" customWidth="1"/>
    <col min="5914" max="5914" width="1.44140625" style="22" customWidth="1"/>
    <col min="5915" max="5915" width="8.44140625" style="22" customWidth="1"/>
    <col min="5916" max="5917" width="1.44140625" style="22" customWidth="1"/>
    <col min="5918" max="5918" width="10.44140625" style="22" customWidth="1"/>
    <col min="5919" max="5919" width="1.44140625" style="22" customWidth="1"/>
    <col min="5920" max="5920" width="6.88671875" style="22"/>
    <col min="5921" max="5921" width="1.44140625" style="22" customWidth="1"/>
    <col min="5922" max="5922" width="6.88671875" style="22"/>
    <col min="5923" max="5923" width="1.44140625" style="22" customWidth="1"/>
    <col min="5924" max="5924" width="9.21875" style="22" customWidth="1"/>
    <col min="5925" max="5925" width="1.44140625" style="22" customWidth="1"/>
    <col min="5926" max="5926" width="6.88671875" style="22"/>
    <col min="5927" max="5927" width="1.44140625" style="22" customWidth="1"/>
    <col min="5928" max="5928" width="7.109375" style="22" customWidth="1"/>
    <col min="5929" max="5929" width="1.44140625" style="22" customWidth="1"/>
    <col min="5930" max="5930" width="12.44140625" style="22" customWidth="1"/>
    <col min="5931" max="5931" width="1.109375" style="22" customWidth="1"/>
    <col min="5932" max="5932" width="11.6640625" style="22" customWidth="1"/>
    <col min="5933" max="5933" width="1.44140625" style="22" customWidth="1"/>
    <col min="5934" max="5934" width="7.33203125" style="22" customWidth="1"/>
    <col min="5935" max="5935" width="1.44140625" style="22" customWidth="1"/>
    <col min="5936" max="5936" width="11.88671875" style="22" customWidth="1"/>
    <col min="5937" max="5937" width="1.44140625" style="22" customWidth="1"/>
    <col min="5938" max="5938" width="7.6640625" style="22" customWidth="1"/>
    <col min="5939" max="5939" width="1.109375" style="22" customWidth="1"/>
    <col min="5940" max="5940" width="10.6640625" style="22" customWidth="1"/>
    <col min="5941" max="5941" width="1.44140625" style="22" customWidth="1"/>
    <col min="5942" max="5942" width="7.6640625" style="22" customWidth="1"/>
    <col min="5943" max="5943" width="0.88671875" style="22" customWidth="1"/>
    <col min="5944" max="5944" width="10.44140625" style="22" customWidth="1"/>
    <col min="5945" max="5945" width="1.44140625" style="22" customWidth="1"/>
    <col min="5946" max="5946" width="10" style="22" customWidth="1"/>
    <col min="5947" max="5947" width="1.44140625" style="22" customWidth="1"/>
    <col min="5948" max="5948" width="3.77734375" style="22" customWidth="1"/>
    <col min="5949" max="5949" width="1.44140625" style="22" customWidth="1"/>
    <col min="5950" max="5950" width="10" style="22" customWidth="1"/>
    <col min="5951" max="5951" width="1.44140625" style="22" customWidth="1"/>
    <col min="5952" max="5952" width="10" style="22" customWidth="1"/>
    <col min="5953" max="5953" width="1.44140625" style="22" customWidth="1"/>
    <col min="5954" max="5954" width="10" style="22" customWidth="1"/>
    <col min="5955" max="5955" width="1.44140625" style="22" customWidth="1"/>
    <col min="5956" max="5956" width="10" style="22" customWidth="1"/>
    <col min="5957" max="5957" width="1.44140625" style="22" customWidth="1"/>
    <col min="5958" max="5958" width="10" style="22" customWidth="1"/>
    <col min="5959" max="5959" width="1.44140625" style="22" customWidth="1"/>
    <col min="5960" max="5960" width="10" style="22" customWidth="1"/>
    <col min="5961" max="5961" width="1.44140625" style="22" customWidth="1"/>
    <col min="5962" max="5962" width="10" style="22" customWidth="1"/>
    <col min="5963" max="6144" width="6.88671875" style="22"/>
    <col min="6145" max="6145" width="4.5546875" style="22" customWidth="1"/>
    <col min="6146" max="6146" width="2.21875" style="22" customWidth="1"/>
    <col min="6147" max="6147" width="17.77734375" style="22" customWidth="1"/>
    <col min="6148" max="6148" width="2.21875" style="22" customWidth="1"/>
    <col min="6149" max="6149" width="12.33203125" style="22" customWidth="1"/>
    <col min="6150" max="6150" width="1.44140625" style="22" customWidth="1"/>
    <col min="6151" max="6151" width="8.44140625" style="22" customWidth="1"/>
    <col min="6152" max="6152" width="1.44140625" style="22" customWidth="1"/>
    <col min="6153" max="6153" width="8.44140625" style="22" customWidth="1"/>
    <col min="6154" max="6154" width="2.21875" style="22" customWidth="1"/>
    <col min="6155" max="6155" width="12.33203125" style="22" customWidth="1"/>
    <col min="6156" max="6156" width="1.44140625" style="22" customWidth="1"/>
    <col min="6157" max="6157" width="8.44140625" style="22" customWidth="1"/>
    <col min="6158" max="6158" width="1.44140625" style="22" customWidth="1"/>
    <col min="6159" max="6159" width="8.44140625" style="22" customWidth="1"/>
    <col min="6160" max="6160" width="2.21875" style="22" customWidth="1"/>
    <col min="6161" max="6161" width="12.33203125" style="22" customWidth="1"/>
    <col min="6162" max="6162" width="1.44140625" style="22" customWidth="1"/>
    <col min="6163" max="6163" width="8.44140625" style="22" customWidth="1"/>
    <col min="6164" max="6164" width="1.44140625" style="22" customWidth="1"/>
    <col min="6165" max="6165" width="8.44140625" style="22" customWidth="1"/>
    <col min="6166" max="6166" width="2.21875" style="22" customWidth="1"/>
    <col min="6167" max="6167" width="12.33203125" style="22" customWidth="1"/>
    <col min="6168" max="6168" width="1.44140625" style="22" customWidth="1"/>
    <col min="6169" max="6169" width="8.44140625" style="22" customWidth="1"/>
    <col min="6170" max="6170" width="1.44140625" style="22" customWidth="1"/>
    <col min="6171" max="6171" width="8.44140625" style="22" customWidth="1"/>
    <col min="6172" max="6173" width="1.44140625" style="22" customWidth="1"/>
    <col min="6174" max="6174" width="10.44140625" style="22" customWidth="1"/>
    <col min="6175" max="6175" width="1.44140625" style="22" customWidth="1"/>
    <col min="6176" max="6176" width="6.88671875" style="22"/>
    <col min="6177" max="6177" width="1.44140625" style="22" customWidth="1"/>
    <col min="6178" max="6178" width="6.88671875" style="22"/>
    <col min="6179" max="6179" width="1.44140625" style="22" customWidth="1"/>
    <col min="6180" max="6180" width="9.21875" style="22" customWidth="1"/>
    <col min="6181" max="6181" width="1.44140625" style="22" customWidth="1"/>
    <col min="6182" max="6182" width="6.88671875" style="22"/>
    <col min="6183" max="6183" width="1.44140625" style="22" customWidth="1"/>
    <col min="6184" max="6184" width="7.109375" style="22" customWidth="1"/>
    <col min="6185" max="6185" width="1.44140625" style="22" customWidth="1"/>
    <col min="6186" max="6186" width="12.44140625" style="22" customWidth="1"/>
    <col min="6187" max="6187" width="1.109375" style="22" customWidth="1"/>
    <col min="6188" max="6188" width="11.6640625" style="22" customWidth="1"/>
    <col min="6189" max="6189" width="1.44140625" style="22" customWidth="1"/>
    <col min="6190" max="6190" width="7.33203125" style="22" customWidth="1"/>
    <col min="6191" max="6191" width="1.44140625" style="22" customWidth="1"/>
    <col min="6192" max="6192" width="11.88671875" style="22" customWidth="1"/>
    <col min="6193" max="6193" width="1.44140625" style="22" customWidth="1"/>
    <col min="6194" max="6194" width="7.6640625" style="22" customWidth="1"/>
    <col min="6195" max="6195" width="1.109375" style="22" customWidth="1"/>
    <col min="6196" max="6196" width="10.6640625" style="22" customWidth="1"/>
    <col min="6197" max="6197" width="1.44140625" style="22" customWidth="1"/>
    <col min="6198" max="6198" width="7.6640625" style="22" customWidth="1"/>
    <col min="6199" max="6199" width="0.88671875" style="22" customWidth="1"/>
    <col min="6200" max="6200" width="10.44140625" style="22" customWidth="1"/>
    <col min="6201" max="6201" width="1.44140625" style="22" customWidth="1"/>
    <col min="6202" max="6202" width="10" style="22" customWidth="1"/>
    <col min="6203" max="6203" width="1.44140625" style="22" customWidth="1"/>
    <col min="6204" max="6204" width="3.77734375" style="22" customWidth="1"/>
    <col min="6205" max="6205" width="1.44140625" style="22" customWidth="1"/>
    <col min="6206" max="6206" width="10" style="22" customWidth="1"/>
    <col min="6207" max="6207" width="1.44140625" style="22" customWidth="1"/>
    <col min="6208" max="6208" width="10" style="22" customWidth="1"/>
    <col min="6209" max="6209" width="1.44140625" style="22" customWidth="1"/>
    <col min="6210" max="6210" width="10" style="22" customWidth="1"/>
    <col min="6211" max="6211" width="1.44140625" style="22" customWidth="1"/>
    <col min="6212" max="6212" width="10" style="22" customWidth="1"/>
    <col min="6213" max="6213" width="1.44140625" style="22" customWidth="1"/>
    <col min="6214" max="6214" width="10" style="22" customWidth="1"/>
    <col min="6215" max="6215" width="1.44140625" style="22" customWidth="1"/>
    <col min="6216" max="6216" width="10" style="22" customWidth="1"/>
    <col min="6217" max="6217" width="1.44140625" style="22" customWidth="1"/>
    <col min="6218" max="6218" width="10" style="22" customWidth="1"/>
    <col min="6219" max="6400" width="6.88671875" style="22"/>
    <col min="6401" max="6401" width="4.5546875" style="22" customWidth="1"/>
    <col min="6402" max="6402" width="2.21875" style="22" customWidth="1"/>
    <col min="6403" max="6403" width="17.77734375" style="22" customWidth="1"/>
    <col min="6404" max="6404" width="2.21875" style="22" customWidth="1"/>
    <col min="6405" max="6405" width="12.33203125" style="22" customWidth="1"/>
    <col min="6406" max="6406" width="1.44140625" style="22" customWidth="1"/>
    <col min="6407" max="6407" width="8.44140625" style="22" customWidth="1"/>
    <col min="6408" max="6408" width="1.44140625" style="22" customWidth="1"/>
    <col min="6409" max="6409" width="8.44140625" style="22" customWidth="1"/>
    <col min="6410" max="6410" width="2.21875" style="22" customWidth="1"/>
    <col min="6411" max="6411" width="12.33203125" style="22" customWidth="1"/>
    <col min="6412" max="6412" width="1.44140625" style="22" customWidth="1"/>
    <col min="6413" max="6413" width="8.44140625" style="22" customWidth="1"/>
    <col min="6414" max="6414" width="1.44140625" style="22" customWidth="1"/>
    <col min="6415" max="6415" width="8.44140625" style="22" customWidth="1"/>
    <col min="6416" max="6416" width="2.21875" style="22" customWidth="1"/>
    <col min="6417" max="6417" width="12.33203125" style="22" customWidth="1"/>
    <col min="6418" max="6418" width="1.44140625" style="22" customWidth="1"/>
    <col min="6419" max="6419" width="8.44140625" style="22" customWidth="1"/>
    <col min="6420" max="6420" width="1.44140625" style="22" customWidth="1"/>
    <col min="6421" max="6421" width="8.44140625" style="22" customWidth="1"/>
    <col min="6422" max="6422" width="2.21875" style="22" customWidth="1"/>
    <col min="6423" max="6423" width="12.33203125" style="22" customWidth="1"/>
    <col min="6424" max="6424" width="1.44140625" style="22" customWidth="1"/>
    <col min="6425" max="6425" width="8.44140625" style="22" customWidth="1"/>
    <col min="6426" max="6426" width="1.44140625" style="22" customWidth="1"/>
    <col min="6427" max="6427" width="8.44140625" style="22" customWidth="1"/>
    <col min="6428" max="6429" width="1.44140625" style="22" customWidth="1"/>
    <col min="6430" max="6430" width="10.44140625" style="22" customWidth="1"/>
    <col min="6431" max="6431" width="1.44140625" style="22" customWidth="1"/>
    <col min="6432" max="6432" width="6.88671875" style="22"/>
    <col min="6433" max="6433" width="1.44140625" style="22" customWidth="1"/>
    <col min="6434" max="6434" width="6.88671875" style="22"/>
    <col min="6435" max="6435" width="1.44140625" style="22" customWidth="1"/>
    <col min="6436" max="6436" width="9.21875" style="22" customWidth="1"/>
    <col min="6437" max="6437" width="1.44140625" style="22" customWidth="1"/>
    <col min="6438" max="6438" width="6.88671875" style="22"/>
    <col min="6439" max="6439" width="1.44140625" style="22" customWidth="1"/>
    <col min="6440" max="6440" width="7.109375" style="22" customWidth="1"/>
    <col min="6441" max="6441" width="1.44140625" style="22" customWidth="1"/>
    <col min="6442" max="6442" width="12.44140625" style="22" customWidth="1"/>
    <col min="6443" max="6443" width="1.109375" style="22" customWidth="1"/>
    <col min="6444" max="6444" width="11.6640625" style="22" customWidth="1"/>
    <col min="6445" max="6445" width="1.44140625" style="22" customWidth="1"/>
    <col min="6446" max="6446" width="7.33203125" style="22" customWidth="1"/>
    <col min="6447" max="6447" width="1.44140625" style="22" customWidth="1"/>
    <col min="6448" max="6448" width="11.88671875" style="22" customWidth="1"/>
    <col min="6449" max="6449" width="1.44140625" style="22" customWidth="1"/>
    <col min="6450" max="6450" width="7.6640625" style="22" customWidth="1"/>
    <col min="6451" max="6451" width="1.109375" style="22" customWidth="1"/>
    <col min="6452" max="6452" width="10.6640625" style="22" customWidth="1"/>
    <col min="6453" max="6453" width="1.44140625" style="22" customWidth="1"/>
    <col min="6454" max="6454" width="7.6640625" style="22" customWidth="1"/>
    <col min="6455" max="6455" width="0.88671875" style="22" customWidth="1"/>
    <col min="6456" max="6456" width="10.44140625" style="22" customWidth="1"/>
    <col min="6457" max="6457" width="1.44140625" style="22" customWidth="1"/>
    <col min="6458" max="6458" width="10" style="22" customWidth="1"/>
    <col min="6459" max="6459" width="1.44140625" style="22" customWidth="1"/>
    <col min="6460" max="6460" width="3.77734375" style="22" customWidth="1"/>
    <col min="6461" max="6461" width="1.44140625" style="22" customWidth="1"/>
    <col min="6462" max="6462" width="10" style="22" customWidth="1"/>
    <col min="6463" max="6463" width="1.44140625" style="22" customWidth="1"/>
    <col min="6464" max="6464" width="10" style="22" customWidth="1"/>
    <col min="6465" max="6465" width="1.44140625" style="22" customWidth="1"/>
    <col min="6466" max="6466" width="10" style="22" customWidth="1"/>
    <col min="6467" max="6467" width="1.44140625" style="22" customWidth="1"/>
    <col min="6468" max="6468" width="10" style="22" customWidth="1"/>
    <col min="6469" max="6469" width="1.44140625" style="22" customWidth="1"/>
    <col min="6470" max="6470" width="10" style="22" customWidth="1"/>
    <col min="6471" max="6471" width="1.44140625" style="22" customWidth="1"/>
    <col min="6472" max="6472" width="10" style="22" customWidth="1"/>
    <col min="6473" max="6473" width="1.44140625" style="22" customWidth="1"/>
    <col min="6474" max="6474" width="10" style="22" customWidth="1"/>
    <col min="6475" max="6656" width="6.88671875" style="22"/>
    <col min="6657" max="6657" width="4.5546875" style="22" customWidth="1"/>
    <col min="6658" max="6658" width="2.21875" style="22" customWidth="1"/>
    <col min="6659" max="6659" width="17.77734375" style="22" customWidth="1"/>
    <col min="6660" max="6660" width="2.21875" style="22" customWidth="1"/>
    <col min="6661" max="6661" width="12.33203125" style="22" customWidth="1"/>
    <col min="6662" max="6662" width="1.44140625" style="22" customWidth="1"/>
    <col min="6663" max="6663" width="8.44140625" style="22" customWidth="1"/>
    <col min="6664" max="6664" width="1.44140625" style="22" customWidth="1"/>
    <col min="6665" max="6665" width="8.44140625" style="22" customWidth="1"/>
    <col min="6666" max="6666" width="2.21875" style="22" customWidth="1"/>
    <col min="6667" max="6667" width="12.33203125" style="22" customWidth="1"/>
    <col min="6668" max="6668" width="1.44140625" style="22" customWidth="1"/>
    <col min="6669" max="6669" width="8.44140625" style="22" customWidth="1"/>
    <col min="6670" max="6670" width="1.44140625" style="22" customWidth="1"/>
    <col min="6671" max="6671" width="8.44140625" style="22" customWidth="1"/>
    <col min="6672" max="6672" width="2.21875" style="22" customWidth="1"/>
    <col min="6673" max="6673" width="12.33203125" style="22" customWidth="1"/>
    <col min="6674" max="6674" width="1.44140625" style="22" customWidth="1"/>
    <col min="6675" max="6675" width="8.44140625" style="22" customWidth="1"/>
    <col min="6676" max="6676" width="1.44140625" style="22" customWidth="1"/>
    <col min="6677" max="6677" width="8.44140625" style="22" customWidth="1"/>
    <col min="6678" max="6678" width="2.21875" style="22" customWidth="1"/>
    <col min="6679" max="6679" width="12.33203125" style="22" customWidth="1"/>
    <col min="6680" max="6680" width="1.44140625" style="22" customWidth="1"/>
    <col min="6681" max="6681" width="8.44140625" style="22" customWidth="1"/>
    <col min="6682" max="6682" width="1.44140625" style="22" customWidth="1"/>
    <col min="6683" max="6683" width="8.44140625" style="22" customWidth="1"/>
    <col min="6684" max="6685" width="1.44140625" style="22" customWidth="1"/>
    <col min="6686" max="6686" width="10.44140625" style="22" customWidth="1"/>
    <col min="6687" max="6687" width="1.44140625" style="22" customWidth="1"/>
    <col min="6688" max="6688" width="6.88671875" style="22"/>
    <col min="6689" max="6689" width="1.44140625" style="22" customWidth="1"/>
    <col min="6690" max="6690" width="6.88671875" style="22"/>
    <col min="6691" max="6691" width="1.44140625" style="22" customWidth="1"/>
    <col min="6692" max="6692" width="9.21875" style="22" customWidth="1"/>
    <col min="6693" max="6693" width="1.44140625" style="22" customWidth="1"/>
    <col min="6694" max="6694" width="6.88671875" style="22"/>
    <col min="6695" max="6695" width="1.44140625" style="22" customWidth="1"/>
    <col min="6696" max="6696" width="7.109375" style="22" customWidth="1"/>
    <col min="6697" max="6697" width="1.44140625" style="22" customWidth="1"/>
    <col min="6698" max="6698" width="12.44140625" style="22" customWidth="1"/>
    <col min="6699" max="6699" width="1.109375" style="22" customWidth="1"/>
    <col min="6700" max="6700" width="11.6640625" style="22" customWidth="1"/>
    <col min="6701" max="6701" width="1.44140625" style="22" customWidth="1"/>
    <col min="6702" max="6702" width="7.33203125" style="22" customWidth="1"/>
    <col min="6703" max="6703" width="1.44140625" style="22" customWidth="1"/>
    <col min="6704" max="6704" width="11.88671875" style="22" customWidth="1"/>
    <col min="6705" max="6705" width="1.44140625" style="22" customWidth="1"/>
    <col min="6706" max="6706" width="7.6640625" style="22" customWidth="1"/>
    <col min="6707" max="6707" width="1.109375" style="22" customWidth="1"/>
    <col min="6708" max="6708" width="10.6640625" style="22" customWidth="1"/>
    <col min="6709" max="6709" width="1.44140625" style="22" customWidth="1"/>
    <col min="6710" max="6710" width="7.6640625" style="22" customWidth="1"/>
    <col min="6711" max="6711" width="0.88671875" style="22" customWidth="1"/>
    <col min="6712" max="6712" width="10.44140625" style="22" customWidth="1"/>
    <col min="6713" max="6713" width="1.44140625" style="22" customWidth="1"/>
    <col min="6714" max="6714" width="10" style="22" customWidth="1"/>
    <col min="6715" max="6715" width="1.44140625" style="22" customWidth="1"/>
    <col min="6716" max="6716" width="3.77734375" style="22" customWidth="1"/>
    <col min="6717" max="6717" width="1.44140625" style="22" customWidth="1"/>
    <col min="6718" max="6718" width="10" style="22" customWidth="1"/>
    <col min="6719" max="6719" width="1.44140625" style="22" customWidth="1"/>
    <col min="6720" max="6720" width="10" style="22" customWidth="1"/>
    <col min="6721" max="6721" width="1.44140625" style="22" customWidth="1"/>
    <col min="6722" max="6722" width="10" style="22" customWidth="1"/>
    <col min="6723" max="6723" width="1.44140625" style="22" customWidth="1"/>
    <col min="6724" max="6724" width="10" style="22" customWidth="1"/>
    <col min="6725" max="6725" width="1.44140625" style="22" customWidth="1"/>
    <col min="6726" max="6726" width="10" style="22" customWidth="1"/>
    <col min="6727" max="6727" width="1.44140625" style="22" customWidth="1"/>
    <col min="6728" max="6728" width="10" style="22" customWidth="1"/>
    <col min="6729" max="6729" width="1.44140625" style="22" customWidth="1"/>
    <col min="6730" max="6730" width="10" style="22" customWidth="1"/>
    <col min="6731" max="6912" width="6.88671875" style="22"/>
    <col min="6913" max="6913" width="4.5546875" style="22" customWidth="1"/>
    <col min="6914" max="6914" width="2.21875" style="22" customWidth="1"/>
    <col min="6915" max="6915" width="17.77734375" style="22" customWidth="1"/>
    <col min="6916" max="6916" width="2.21875" style="22" customWidth="1"/>
    <col min="6917" max="6917" width="12.33203125" style="22" customWidth="1"/>
    <col min="6918" max="6918" width="1.44140625" style="22" customWidth="1"/>
    <col min="6919" max="6919" width="8.44140625" style="22" customWidth="1"/>
    <col min="6920" max="6920" width="1.44140625" style="22" customWidth="1"/>
    <col min="6921" max="6921" width="8.44140625" style="22" customWidth="1"/>
    <col min="6922" max="6922" width="2.21875" style="22" customWidth="1"/>
    <col min="6923" max="6923" width="12.33203125" style="22" customWidth="1"/>
    <col min="6924" max="6924" width="1.44140625" style="22" customWidth="1"/>
    <col min="6925" max="6925" width="8.44140625" style="22" customWidth="1"/>
    <col min="6926" max="6926" width="1.44140625" style="22" customWidth="1"/>
    <col min="6927" max="6927" width="8.44140625" style="22" customWidth="1"/>
    <col min="6928" max="6928" width="2.21875" style="22" customWidth="1"/>
    <col min="6929" max="6929" width="12.33203125" style="22" customWidth="1"/>
    <col min="6930" max="6930" width="1.44140625" style="22" customWidth="1"/>
    <col min="6931" max="6931" width="8.44140625" style="22" customWidth="1"/>
    <col min="6932" max="6932" width="1.44140625" style="22" customWidth="1"/>
    <col min="6933" max="6933" width="8.44140625" style="22" customWidth="1"/>
    <col min="6934" max="6934" width="2.21875" style="22" customWidth="1"/>
    <col min="6935" max="6935" width="12.33203125" style="22" customWidth="1"/>
    <col min="6936" max="6936" width="1.44140625" style="22" customWidth="1"/>
    <col min="6937" max="6937" width="8.44140625" style="22" customWidth="1"/>
    <col min="6938" max="6938" width="1.44140625" style="22" customWidth="1"/>
    <col min="6939" max="6939" width="8.44140625" style="22" customWidth="1"/>
    <col min="6940" max="6941" width="1.44140625" style="22" customWidth="1"/>
    <col min="6942" max="6942" width="10.44140625" style="22" customWidth="1"/>
    <col min="6943" max="6943" width="1.44140625" style="22" customWidth="1"/>
    <col min="6944" max="6944" width="6.88671875" style="22"/>
    <col min="6945" max="6945" width="1.44140625" style="22" customWidth="1"/>
    <col min="6946" max="6946" width="6.88671875" style="22"/>
    <col min="6947" max="6947" width="1.44140625" style="22" customWidth="1"/>
    <col min="6948" max="6948" width="9.21875" style="22" customWidth="1"/>
    <col min="6949" max="6949" width="1.44140625" style="22" customWidth="1"/>
    <col min="6950" max="6950" width="6.88671875" style="22"/>
    <col min="6951" max="6951" width="1.44140625" style="22" customWidth="1"/>
    <col min="6952" max="6952" width="7.109375" style="22" customWidth="1"/>
    <col min="6953" max="6953" width="1.44140625" style="22" customWidth="1"/>
    <col min="6954" max="6954" width="12.44140625" style="22" customWidth="1"/>
    <col min="6955" max="6955" width="1.109375" style="22" customWidth="1"/>
    <col min="6956" max="6956" width="11.6640625" style="22" customWidth="1"/>
    <col min="6957" max="6957" width="1.44140625" style="22" customWidth="1"/>
    <col min="6958" max="6958" width="7.33203125" style="22" customWidth="1"/>
    <col min="6959" max="6959" width="1.44140625" style="22" customWidth="1"/>
    <col min="6960" max="6960" width="11.88671875" style="22" customWidth="1"/>
    <col min="6961" max="6961" width="1.44140625" style="22" customWidth="1"/>
    <col min="6962" max="6962" width="7.6640625" style="22" customWidth="1"/>
    <col min="6963" max="6963" width="1.109375" style="22" customWidth="1"/>
    <col min="6964" max="6964" width="10.6640625" style="22" customWidth="1"/>
    <col min="6965" max="6965" width="1.44140625" style="22" customWidth="1"/>
    <col min="6966" max="6966" width="7.6640625" style="22" customWidth="1"/>
    <col min="6967" max="6967" width="0.88671875" style="22" customWidth="1"/>
    <col min="6968" max="6968" width="10.44140625" style="22" customWidth="1"/>
    <col min="6969" max="6969" width="1.44140625" style="22" customWidth="1"/>
    <col min="6970" max="6970" width="10" style="22" customWidth="1"/>
    <col min="6971" max="6971" width="1.44140625" style="22" customWidth="1"/>
    <col min="6972" max="6972" width="3.77734375" style="22" customWidth="1"/>
    <col min="6973" max="6973" width="1.44140625" style="22" customWidth="1"/>
    <col min="6974" max="6974" width="10" style="22" customWidth="1"/>
    <col min="6975" max="6975" width="1.44140625" style="22" customWidth="1"/>
    <col min="6976" max="6976" width="10" style="22" customWidth="1"/>
    <col min="6977" max="6977" width="1.44140625" style="22" customWidth="1"/>
    <col min="6978" max="6978" width="10" style="22" customWidth="1"/>
    <col min="6979" max="6979" width="1.44140625" style="22" customWidth="1"/>
    <col min="6980" max="6980" width="10" style="22" customWidth="1"/>
    <col min="6981" max="6981" width="1.44140625" style="22" customWidth="1"/>
    <col min="6982" max="6982" width="10" style="22" customWidth="1"/>
    <col min="6983" max="6983" width="1.44140625" style="22" customWidth="1"/>
    <col min="6984" max="6984" width="10" style="22" customWidth="1"/>
    <col min="6985" max="6985" width="1.44140625" style="22" customWidth="1"/>
    <col min="6986" max="6986" width="10" style="22" customWidth="1"/>
    <col min="6987" max="7168" width="6.88671875" style="22"/>
    <col min="7169" max="7169" width="4.5546875" style="22" customWidth="1"/>
    <col min="7170" max="7170" width="2.21875" style="22" customWidth="1"/>
    <col min="7171" max="7171" width="17.77734375" style="22" customWidth="1"/>
    <col min="7172" max="7172" width="2.21875" style="22" customWidth="1"/>
    <col min="7173" max="7173" width="12.33203125" style="22" customWidth="1"/>
    <col min="7174" max="7174" width="1.44140625" style="22" customWidth="1"/>
    <col min="7175" max="7175" width="8.44140625" style="22" customWidth="1"/>
    <col min="7176" max="7176" width="1.44140625" style="22" customWidth="1"/>
    <col min="7177" max="7177" width="8.44140625" style="22" customWidth="1"/>
    <col min="7178" max="7178" width="2.21875" style="22" customWidth="1"/>
    <col min="7179" max="7179" width="12.33203125" style="22" customWidth="1"/>
    <col min="7180" max="7180" width="1.44140625" style="22" customWidth="1"/>
    <col min="7181" max="7181" width="8.44140625" style="22" customWidth="1"/>
    <col min="7182" max="7182" width="1.44140625" style="22" customWidth="1"/>
    <col min="7183" max="7183" width="8.44140625" style="22" customWidth="1"/>
    <col min="7184" max="7184" width="2.21875" style="22" customWidth="1"/>
    <col min="7185" max="7185" width="12.33203125" style="22" customWidth="1"/>
    <col min="7186" max="7186" width="1.44140625" style="22" customWidth="1"/>
    <col min="7187" max="7187" width="8.44140625" style="22" customWidth="1"/>
    <col min="7188" max="7188" width="1.44140625" style="22" customWidth="1"/>
    <col min="7189" max="7189" width="8.44140625" style="22" customWidth="1"/>
    <col min="7190" max="7190" width="2.21875" style="22" customWidth="1"/>
    <col min="7191" max="7191" width="12.33203125" style="22" customWidth="1"/>
    <col min="7192" max="7192" width="1.44140625" style="22" customWidth="1"/>
    <col min="7193" max="7193" width="8.44140625" style="22" customWidth="1"/>
    <col min="7194" max="7194" width="1.44140625" style="22" customWidth="1"/>
    <col min="7195" max="7195" width="8.44140625" style="22" customWidth="1"/>
    <col min="7196" max="7197" width="1.44140625" style="22" customWidth="1"/>
    <col min="7198" max="7198" width="10.44140625" style="22" customWidth="1"/>
    <col min="7199" max="7199" width="1.44140625" style="22" customWidth="1"/>
    <col min="7200" max="7200" width="6.88671875" style="22"/>
    <col min="7201" max="7201" width="1.44140625" style="22" customWidth="1"/>
    <col min="7202" max="7202" width="6.88671875" style="22"/>
    <col min="7203" max="7203" width="1.44140625" style="22" customWidth="1"/>
    <col min="7204" max="7204" width="9.21875" style="22" customWidth="1"/>
    <col min="7205" max="7205" width="1.44140625" style="22" customWidth="1"/>
    <col min="7206" max="7206" width="6.88671875" style="22"/>
    <col min="7207" max="7207" width="1.44140625" style="22" customWidth="1"/>
    <col min="7208" max="7208" width="7.109375" style="22" customWidth="1"/>
    <col min="7209" max="7209" width="1.44140625" style="22" customWidth="1"/>
    <col min="7210" max="7210" width="12.44140625" style="22" customWidth="1"/>
    <col min="7211" max="7211" width="1.109375" style="22" customWidth="1"/>
    <col min="7212" max="7212" width="11.6640625" style="22" customWidth="1"/>
    <col min="7213" max="7213" width="1.44140625" style="22" customWidth="1"/>
    <col min="7214" max="7214" width="7.33203125" style="22" customWidth="1"/>
    <col min="7215" max="7215" width="1.44140625" style="22" customWidth="1"/>
    <col min="7216" max="7216" width="11.88671875" style="22" customWidth="1"/>
    <col min="7217" max="7217" width="1.44140625" style="22" customWidth="1"/>
    <col min="7218" max="7218" width="7.6640625" style="22" customWidth="1"/>
    <col min="7219" max="7219" width="1.109375" style="22" customWidth="1"/>
    <col min="7220" max="7220" width="10.6640625" style="22" customWidth="1"/>
    <col min="7221" max="7221" width="1.44140625" style="22" customWidth="1"/>
    <col min="7222" max="7222" width="7.6640625" style="22" customWidth="1"/>
    <col min="7223" max="7223" width="0.88671875" style="22" customWidth="1"/>
    <col min="7224" max="7224" width="10.44140625" style="22" customWidth="1"/>
    <col min="7225" max="7225" width="1.44140625" style="22" customWidth="1"/>
    <col min="7226" max="7226" width="10" style="22" customWidth="1"/>
    <col min="7227" max="7227" width="1.44140625" style="22" customWidth="1"/>
    <col min="7228" max="7228" width="3.77734375" style="22" customWidth="1"/>
    <col min="7229" max="7229" width="1.44140625" style="22" customWidth="1"/>
    <col min="7230" max="7230" width="10" style="22" customWidth="1"/>
    <col min="7231" max="7231" width="1.44140625" style="22" customWidth="1"/>
    <col min="7232" max="7232" width="10" style="22" customWidth="1"/>
    <col min="7233" max="7233" width="1.44140625" style="22" customWidth="1"/>
    <col min="7234" max="7234" width="10" style="22" customWidth="1"/>
    <col min="7235" max="7235" width="1.44140625" style="22" customWidth="1"/>
    <col min="7236" max="7236" width="10" style="22" customWidth="1"/>
    <col min="7237" max="7237" width="1.44140625" style="22" customWidth="1"/>
    <col min="7238" max="7238" width="10" style="22" customWidth="1"/>
    <col min="7239" max="7239" width="1.44140625" style="22" customWidth="1"/>
    <col min="7240" max="7240" width="10" style="22" customWidth="1"/>
    <col min="7241" max="7241" width="1.44140625" style="22" customWidth="1"/>
    <col min="7242" max="7242" width="10" style="22" customWidth="1"/>
    <col min="7243" max="7424" width="6.88671875" style="22"/>
    <col min="7425" max="7425" width="4.5546875" style="22" customWidth="1"/>
    <col min="7426" max="7426" width="2.21875" style="22" customWidth="1"/>
    <col min="7427" max="7427" width="17.77734375" style="22" customWidth="1"/>
    <col min="7428" max="7428" width="2.21875" style="22" customWidth="1"/>
    <col min="7429" max="7429" width="12.33203125" style="22" customWidth="1"/>
    <col min="7430" max="7430" width="1.44140625" style="22" customWidth="1"/>
    <col min="7431" max="7431" width="8.44140625" style="22" customWidth="1"/>
    <col min="7432" max="7432" width="1.44140625" style="22" customWidth="1"/>
    <col min="7433" max="7433" width="8.44140625" style="22" customWidth="1"/>
    <col min="7434" max="7434" width="2.21875" style="22" customWidth="1"/>
    <col min="7435" max="7435" width="12.33203125" style="22" customWidth="1"/>
    <col min="7436" max="7436" width="1.44140625" style="22" customWidth="1"/>
    <col min="7437" max="7437" width="8.44140625" style="22" customWidth="1"/>
    <col min="7438" max="7438" width="1.44140625" style="22" customWidth="1"/>
    <col min="7439" max="7439" width="8.44140625" style="22" customWidth="1"/>
    <col min="7440" max="7440" width="2.21875" style="22" customWidth="1"/>
    <col min="7441" max="7441" width="12.33203125" style="22" customWidth="1"/>
    <col min="7442" max="7442" width="1.44140625" style="22" customWidth="1"/>
    <col min="7443" max="7443" width="8.44140625" style="22" customWidth="1"/>
    <col min="7444" max="7444" width="1.44140625" style="22" customWidth="1"/>
    <col min="7445" max="7445" width="8.44140625" style="22" customWidth="1"/>
    <col min="7446" max="7446" width="2.21875" style="22" customWidth="1"/>
    <col min="7447" max="7447" width="12.33203125" style="22" customWidth="1"/>
    <col min="7448" max="7448" width="1.44140625" style="22" customWidth="1"/>
    <col min="7449" max="7449" width="8.44140625" style="22" customWidth="1"/>
    <col min="7450" max="7450" width="1.44140625" style="22" customWidth="1"/>
    <col min="7451" max="7451" width="8.44140625" style="22" customWidth="1"/>
    <col min="7452" max="7453" width="1.44140625" style="22" customWidth="1"/>
    <col min="7454" max="7454" width="10.44140625" style="22" customWidth="1"/>
    <col min="7455" max="7455" width="1.44140625" style="22" customWidth="1"/>
    <col min="7456" max="7456" width="6.88671875" style="22"/>
    <col min="7457" max="7457" width="1.44140625" style="22" customWidth="1"/>
    <col min="7458" max="7458" width="6.88671875" style="22"/>
    <col min="7459" max="7459" width="1.44140625" style="22" customWidth="1"/>
    <col min="7460" max="7460" width="9.21875" style="22" customWidth="1"/>
    <col min="7461" max="7461" width="1.44140625" style="22" customWidth="1"/>
    <col min="7462" max="7462" width="6.88671875" style="22"/>
    <col min="7463" max="7463" width="1.44140625" style="22" customWidth="1"/>
    <col min="7464" max="7464" width="7.109375" style="22" customWidth="1"/>
    <col min="7465" max="7465" width="1.44140625" style="22" customWidth="1"/>
    <col min="7466" max="7466" width="12.44140625" style="22" customWidth="1"/>
    <col min="7467" max="7467" width="1.109375" style="22" customWidth="1"/>
    <col min="7468" max="7468" width="11.6640625" style="22" customWidth="1"/>
    <col min="7469" max="7469" width="1.44140625" style="22" customWidth="1"/>
    <col min="7470" max="7470" width="7.33203125" style="22" customWidth="1"/>
    <col min="7471" max="7471" width="1.44140625" style="22" customWidth="1"/>
    <col min="7472" max="7472" width="11.88671875" style="22" customWidth="1"/>
    <col min="7473" max="7473" width="1.44140625" style="22" customWidth="1"/>
    <col min="7474" max="7474" width="7.6640625" style="22" customWidth="1"/>
    <col min="7475" max="7475" width="1.109375" style="22" customWidth="1"/>
    <col min="7476" max="7476" width="10.6640625" style="22" customWidth="1"/>
    <col min="7477" max="7477" width="1.44140625" style="22" customWidth="1"/>
    <col min="7478" max="7478" width="7.6640625" style="22" customWidth="1"/>
    <col min="7479" max="7479" width="0.88671875" style="22" customWidth="1"/>
    <col min="7480" max="7480" width="10.44140625" style="22" customWidth="1"/>
    <col min="7481" max="7481" width="1.44140625" style="22" customWidth="1"/>
    <col min="7482" max="7482" width="10" style="22" customWidth="1"/>
    <col min="7483" max="7483" width="1.44140625" style="22" customWidth="1"/>
    <col min="7484" max="7484" width="3.77734375" style="22" customWidth="1"/>
    <col min="7485" max="7485" width="1.44140625" style="22" customWidth="1"/>
    <col min="7486" max="7486" width="10" style="22" customWidth="1"/>
    <col min="7487" max="7487" width="1.44140625" style="22" customWidth="1"/>
    <col min="7488" max="7488" width="10" style="22" customWidth="1"/>
    <col min="7489" max="7489" width="1.44140625" style="22" customWidth="1"/>
    <col min="7490" max="7490" width="10" style="22" customWidth="1"/>
    <col min="7491" max="7491" width="1.44140625" style="22" customWidth="1"/>
    <col min="7492" max="7492" width="10" style="22" customWidth="1"/>
    <col min="7493" max="7493" width="1.44140625" style="22" customWidth="1"/>
    <col min="7494" max="7494" width="10" style="22" customWidth="1"/>
    <col min="7495" max="7495" width="1.44140625" style="22" customWidth="1"/>
    <col min="7496" max="7496" width="10" style="22" customWidth="1"/>
    <col min="7497" max="7497" width="1.44140625" style="22" customWidth="1"/>
    <col min="7498" max="7498" width="10" style="22" customWidth="1"/>
    <col min="7499" max="7680" width="6.88671875" style="22"/>
    <col min="7681" max="7681" width="4.5546875" style="22" customWidth="1"/>
    <col min="7682" max="7682" width="2.21875" style="22" customWidth="1"/>
    <col min="7683" max="7683" width="17.77734375" style="22" customWidth="1"/>
    <col min="7684" max="7684" width="2.21875" style="22" customWidth="1"/>
    <col min="7685" max="7685" width="12.33203125" style="22" customWidth="1"/>
    <col min="7686" max="7686" width="1.44140625" style="22" customWidth="1"/>
    <col min="7687" max="7687" width="8.44140625" style="22" customWidth="1"/>
    <col min="7688" max="7688" width="1.44140625" style="22" customWidth="1"/>
    <col min="7689" max="7689" width="8.44140625" style="22" customWidth="1"/>
    <col min="7690" max="7690" width="2.21875" style="22" customWidth="1"/>
    <col min="7691" max="7691" width="12.33203125" style="22" customWidth="1"/>
    <col min="7692" max="7692" width="1.44140625" style="22" customWidth="1"/>
    <col min="7693" max="7693" width="8.44140625" style="22" customWidth="1"/>
    <col min="7694" max="7694" width="1.44140625" style="22" customWidth="1"/>
    <col min="7695" max="7695" width="8.44140625" style="22" customWidth="1"/>
    <col min="7696" max="7696" width="2.21875" style="22" customWidth="1"/>
    <col min="7697" max="7697" width="12.33203125" style="22" customWidth="1"/>
    <col min="7698" max="7698" width="1.44140625" style="22" customWidth="1"/>
    <col min="7699" max="7699" width="8.44140625" style="22" customWidth="1"/>
    <col min="7700" max="7700" width="1.44140625" style="22" customWidth="1"/>
    <col min="7701" max="7701" width="8.44140625" style="22" customWidth="1"/>
    <col min="7702" max="7702" width="2.21875" style="22" customWidth="1"/>
    <col min="7703" max="7703" width="12.33203125" style="22" customWidth="1"/>
    <col min="7704" max="7704" width="1.44140625" style="22" customWidth="1"/>
    <col min="7705" max="7705" width="8.44140625" style="22" customWidth="1"/>
    <col min="7706" max="7706" width="1.44140625" style="22" customWidth="1"/>
    <col min="7707" max="7707" width="8.44140625" style="22" customWidth="1"/>
    <col min="7708" max="7709" width="1.44140625" style="22" customWidth="1"/>
    <col min="7710" max="7710" width="10.44140625" style="22" customWidth="1"/>
    <col min="7711" max="7711" width="1.44140625" style="22" customWidth="1"/>
    <col min="7712" max="7712" width="6.88671875" style="22"/>
    <col min="7713" max="7713" width="1.44140625" style="22" customWidth="1"/>
    <col min="7714" max="7714" width="6.88671875" style="22"/>
    <col min="7715" max="7715" width="1.44140625" style="22" customWidth="1"/>
    <col min="7716" max="7716" width="9.21875" style="22" customWidth="1"/>
    <col min="7717" max="7717" width="1.44140625" style="22" customWidth="1"/>
    <col min="7718" max="7718" width="6.88671875" style="22"/>
    <col min="7719" max="7719" width="1.44140625" style="22" customWidth="1"/>
    <col min="7720" max="7720" width="7.109375" style="22" customWidth="1"/>
    <col min="7721" max="7721" width="1.44140625" style="22" customWidth="1"/>
    <col min="7722" max="7722" width="12.44140625" style="22" customWidth="1"/>
    <col min="7723" max="7723" width="1.109375" style="22" customWidth="1"/>
    <col min="7724" max="7724" width="11.6640625" style="22" customWidth="1"/>
    <col min="7725" max="7725" width="1.44140625" style="22" customWidth="1"/>
    <col min="7726" max="7726" width="7.33203125" style="22" customWidth="1"/>
    <col min="7727" max="7727" width="1.44140625" style="22" customWidth="1"/>
    <col min="7728" max="7728" width="11.88671875" style="22" customWidth="1"/>
    <col min="7729" max="7729" width="1.44140625" style="22" customWidth="1"/>
    <col min="7730" max="7730" width="7.6640625" style="22" customWidth="1"/>
    <col min="7731" max="7731" width="1.109375" style="22" customWidth="1"/>
    <col min="7732" max="7732" width="10.6640625" style="22" customWidth="1"/>
    <col min="7733" max="7733" width="1.44140625" style="22" customWidth="1"/>
    <col min="7734" max="7734" width="7.6640625" style="22" customWidth="1"/>
    <col min="7735" max="7735" width="0.88671875" style="22" customWidth="1"/>
    <col min="7736" max="7736" width="10.44140625" style="22" customWidth="1"/>
    <col min="7737" max="7737" width="1.44140625" style="22" customWidth="1"/>
    <col min="7738" max="7738" width="10" style="22" customWidth="1"/>
    <col min="7739" max="7739" width="1.44140625" style="22" customWidth="1"/>
    <col min="7740" max="7740" width="3.77734375" style="22" customWidth="1"/>
    <col min="7741" max="7741" width="1.44140625" style="22" customWidth="1"/>
    <col min="7742" max="7742" width="10" style="22" customWidth="1"/>
    <col min="7743" max="7743" width="1.44140625" style="22" customWidth="1"/>
    <col min="7744" max="7744" width="10" style="22" customWidth="1"/>
    <col min="7745" max="7745" width="1.44140625" style="22" customWidth="1"/>
    <col min="7746" max="7746" width="10" style="22" customWidth="1"/>
    <col min="7747" max="7747" width="1.44140625" style="22" customWidth="1"/>
    <col min="7748" max="7748" width="10" style="22" customWidth="1"/>
    <col min="7749" max="7749" width="1.44140625" style="22" customWidth="1"/>
    <col min="7750" max="7750" width="10" style="22" customWidth="1"/>
    <col min="7751" max="7751" width="1.44140625" style="22" customWidth="1"/>
    <col min="7752" max="7752" width="10" style="22" customWidth="1"/>
    <col min="7753" max="7753" width="1.44140625" style="22" customWidth="1"/>
    <col min="7754" max="7754" width="10" style="22" customWidth="1"/>
    <col min="7755" max="7936" width="6.88671875" style="22"/>
    <col min="7937" max="7937" width="4.5546875" style="22" customWidth="1"/>
    <col min="7938" max="7938" width="2.21875" style="22" customWidth="1"/>
    <col min="7939" max="7939" width="17.77734375" style="22" customWidth="1"/>
    <col min="7940" max="7940" width="2.21875" style="22" customWidth="1"/>
    <col min="7941" max="7941" width="12.33203125" style="22" customWidth="1"/>
    <col min="7942" max="7942" width="1.44140625" style="22" customWidth="1"/>
    <col min="7943" max="7943" width="8.44140625" style="22" customWidth="1"/>
    <col min="7944" max="7944" width="1.44140625" style="22" customWidth="1"/>
    <col min="7945" max="7945" width="8.44140625" style="22" customWidth="1"/>
    <col min="7946" max="7946" width="2.21875" style="22" customWidth="1"/>
    <col min="7947" max="7947" width="12.33203125" style="22" customWidth="1"/>
    <col min="7948" max="7948" width="1.44140625" style="22" customWidth="1"/>
    <col min="7949" max="7949" width="8.44140625" style="22" customWidth="1"/>
    <col min="7950" max="7950" width="1.44140625" style="22" customWidth="1"/>
    <col min="7951" max="7951" width="8.44140625" style="22" customWidth="1"/>
    <col min="7952" max="7952" width="2.21875" style="22" customWidth="1"/>
    <col min="7953" max="7953" width="12.33203125" style="22" customWidth="1"/>
    <col min="7954" max="7954" width="1.44140625" style="22" customWidth="1"/>
    <col min="7955" max="7955" width="8.44140625" style="22" customWidth="1"/>
    <col min="7956" max="7956" width="1.44140625" style="22" customWidth="1"/>
    <col min="7957" max="7957" width="8.44140625" style="22" customWidth="1"/>
    <col min="7958" max="7958" width="2.21875" style="22" customWidth="1"/>
    <col min="7959" max="7959" width="12.33203125" style="22" customWidth="1"/>
    <col min="7960" max="7960" width="1.44140625" style="22" customWidth="1"/>
    <col min="7961" max="7961" width="8.44140625" style="22" customWidth="1"/>
    <col min="7962" max="7962" width="1.44140625" style="22" customWidth="1"/>
    <col min="7963" max="7963" width="8.44140625" style="22" customWidth="1"/>
    <col min="7964" max="7965" width="1.44140625" style="22" customWidth="1"/>
    <col min="7966" max="7966" width="10.44140625" style="22" customWidth="1"/>
    <col min="7967" max="7967" width="1.44140625" style="22" customWidth="1"/>
    <col min="7968" max="7968" width="6.88671875" style="22"/>
    <col min="7969" max="7969" width="1.44140625" style="22" customWidth="1"/>
    <col min="7970" max="7970" width="6.88671875" style="22"/>
    <col min="7971" max="7971" width="1.44140625" style="22" customWidth="1"/>
    <col min="7972" max="7972" width="9.21875" style="22" customWidth="1"/>
    <col min="7973" max="7973" width="1.44140625" style="22" customWidth="1"/>
    <col min="7974" max="7974" width="6.88671875" style="22"/>
    <col min="7975" max="7975" width="1.44140625" style="22" customWidth="1"/>
    <col min="7976" max="7976" width="7.109375" style="22" customWidth="1"/>
    <col min="7977" max="7977" width="1.44140625" style="22" customWidth="1"/>
    <col min="7978" max="7978" width="12.44140625" style="22" customWidth="1"/>
    <col min="7979" max="7979" width="1.109375" style="22" customWidth="1"/>
    <col min="7980" max="7980" width="11.6640625" style="22" customWidth="1"/>
    <col min="7981" max="7981" width="1.44140625" style="22" customWidth="1"/>
    <col min="7982" max="7982" width="7.33203125" style="22" customWidth="1"/>
    <col min="7983" max="7983" width="1.44140625" style="22" customWidth="1"/>
    <col min="7984" max="7984" width="11.88671875" style="22" customWidth="1"/>
    <col min="7985" max="7985" width="1.44140625" style="22" customWidth="1"/>
    <col min="7986" max="7986" width="7.6640625" style="22" customWidth="1"/>
    <col min="7987" max="7987" width="1.109375" style="22" customWidth="1"/>
    <col min="7988" max="7988" width="10.6640625" style="22" customWidth="1"/>
    <col min="7989" max="7989" width="1.44140625" style="22" customWidth="1"/>
    <col min="7990" max="7990" width="7.6640625" style="22" customWidth="1"/>
    <col min="7991" max="7991" width="0.88671875" style="22" customWidth="1"/>
    <col min="7992" max="7992" width="10.44140625" style="22" customWidth="1"/>
    <col min="7993" max="7993" width="1.44140625" style="22" customWidth="1"/>
    <col min="7994" max="7994" width="10" style="22" customWidth="1"/>
    <col min="7995" max="7995" width="1.44140625" style="22" customWidth="1"/>
    <col min="7996" max="7996" width="3.77734375" style="22" customWidth="1"/>
    <col min="7997" max="7997" width="1.44140625" style="22" customWidth="1"/>
    <col min="7998" max="7998" width="10" style="22" customWidth="1"/>
    <col min="7999" max="7999" width="1.44140625" style="22" customWidth="1"/>
    <col min="8000" max="8000" width="10" style="22" customWidth="1"/>
    <col min="8001" max="8001" width="1.44140625" style="22" customWidth="1"/>
    <col min="8002" max="8002" width="10" style="22" customWidth="1"/>
    <col min="8003" max="8003" width="1.44140625" style="22" customWidth="1"/>
    <col min="8004" max="8004" width="10" style="22" customWidth="1"/>
    <col min="8005" max="8005" width="1.44140625" style="22" customWidth="1"/>
    <col min="8006" max="8006" width="10" style="22" customWidth="1"/>
    <col min="8007" max="8007" width="1.44140625" style="22" customWidth="1"/>
    <col min="8008" max="8008" width="10" style="22" customWidth="1"/>
    <col min="8009" max="8009" width="1.44140625" style="22" customWidth="1"/>
    <col min="8010" max="8010" width="10" style="22" customWidth="1"/>
    <col min="8011" max="8192" width="6.88671875" style="22"/>
    <col min="8193" max="8193" width="4.5546875" style="22" customWidth="1"/>
    <col min="8194" max="8194" width="2.21875" style="22" customWidth="1"/>
    <col min="8195" max="8195" width="17.77734375" style="22" customWidth="1"/>
    <col min="8196" max="8196" width="2.21875" style="22" customWidth="1"/>
    <col min="8197" max="8197" width="12.33203125" style="22" customWidth="1"/>
    <col min="8198" max="8198" width="1.44140625" style="22" customWidth="1"/>
    <col min="8199" max="8199" width="8.44140625" style="22" customWidth="1"/>
    <col min="8200" max="8200" width="1.44140625" style="22" customWidth="1"/>
    <col min="8201" max="8201" width="8.44140625" style="22" customWidth="1"/>
    <col min="8202" max="8202" width="2.21875" style="22" customWidth="1"/>
    <col min="8203" max="8203" width="12.33203125" style="22" customWidth="1"/>
    <col min="8204" max="8204" width="1.44140625" style="22" customWidth="1"/>
    <col min="8205" max="8205" width="8.44140625" style="22" customWidth="1"/>
    <col min="8206" max="8206" width="1.44140625" style="22" customWidth="1"/>
    <col min="8207" max="8207" width="8.44140625" style="22" customWidth="1"/>
    <col min="8208" max="8208" width="2.21875" style="22" customWidth="1"/>
    <col min="8209" max="8209" width="12.33203125" style="22" customWidth="1"/>
    <col min="8210" max="8210" width="1.44140625" style="22" customWidth="1"/>
    <col min="8211" max="8211" width="8.44140625" style="22" customWidth="1"/>
    <col min="8212" max="8212" width="1.44140625" style="22" customWidth="1"/>
    <col min="8213" max="8213" width="8.44140625" style="22" customWidth="1"/>
    <col min="8214" max="8214" width="2.21875" style="22" customWidth="1"/>
    <col min="8215" max="8215" width="12.33203125" style="22" customWidth="1"/>
    <col min="8216" max="8216" width="1.44140625" style="22" customWidth="1"/>
    <col min="8217" max="8217" width="8.44140625" style="22" customWidth="1"/>
    <col min="8218" max="8218" width="1.44140625" style="22" customWidth="1"/>
    <col min="8219" max="8219" width="8.44140625" style="22" customWidth="1"/>
    <col min="8220" max="8221" width="1.44140625" style="22" customWidth="1"/>
    <col min="8222" max="8222" width="10.44140625" style="22" customWidth="1"/>
    <col min="8223" max="8223" width="1.44140625" style="22" customWidth="1"/>
    <col min="8224" max="8224" width="6.88671875" style="22"/>
    <col min="8225" max="8225" width="1.44140625" style="22" customWidth="1"/>
    <col min="8226" max="8226" width="6.88671875" style="22"/>
    <col min="8227" max="8227" width="1.44140625" style="22" customWidth="1"/>
    <col min="8228" max="8228" width="9.21875" style="22" customWidth="1"/>
    <col min="8229" max="8229" width="1.44140625" style="22" customWidth="1"/>
    <col min="8230" max="8230" width="6.88671875" style="22"/>
    <col min="8231" max="8231" width="1.44140625" style="22" customWidth="1"/>
    <col min="8232" max="8232" width="7.109375" style="22" customWidth="1"/>
    <col min="8233" max="8233" width="1.44140625" style="22" customWidth="1"/>
    <col min="8234" max="8234" width="12.44140625" style="22" customWidth="1"/>
    <col min="8235" max="8235" width="1.109375" style="22" customWidth="1"/>
    <col min="8236" max="8236" width="11.6640625" style="22" customWidth="1"/>
    <col min="8237" max="8237" width="1.44140625" style="22" customWidth="1"/>
    <col min="8238" max="8238" width="7.33203125" style="22" customWidth="1"/>
    <col min="8239" max="8239" width="1.44140625" style="22" customWidth="1"/>
    <col min="8240" max="8240" width="11.88671875" style="22" customWidth="1"/>
    <col min="8241" max="8241" width="1.44140625" style="22" customWidth="1"/>
    <col min="8242" max="8242" width="7.6640625" style="22" customWidth="1"/>
    <col min="8243" max="8243" width="1.109375" style="22" customWidth="1"/>
    <col min="8244" max="8244" width="10.6640625" style="22" customWidth="1"/>
    <col min="8245" max="8245" width="1.44140625" style="22" customWidth="1"/>
    <col min="8246" max="8246" width="7.6640625" style="22" customWidth="1"/>
    <col min="8247" max="8247" width="0.88671875" style="22" customWidth="1"/>
    <col min="8248" max="8248" width="10.44140625" style="22" customWidth="1"/>
    <col min="8249" max="8249" width="1.44140625" style="22" customWidth="1"/>
    <col min="8250" max="8250" width="10" style="22" customWidth="1"/>
    <col min="8251" max="8251" width="1.44140625" style="22" customWidth="1"/>
    <col min="8252" max="8252" width="3.77734375" style="22" customWidth="1"/>
    <col min="8253" max="8253" width="1.44140625" style="22" customWidth="1"/>
    <col min="8254" max="8254" width="10" style="22" customWidth="1"/>
    <col min="8255" max="8255" width="1.44140625" style="22" customWidth="1"/>
    <col min="8256" max="8256" width="10" style="22" customWidth="1"/>
    <col min="8257" max="8257" width="1.44140625" style="22" customWidth="1"/>
    <col min="8258" max="8258" width="10" style="22" customWidth="1"/>
    <col min="8259" max="8259" width="1.44140625" style="22" customWidth="1"/>
    <col min="8260" max="8260" width="10" style="22" customWidth="1"/>
    <col min="8261" max="8261" width="1.44140625" style="22" customWidth="1"/>
    <col min="8262" max="8262" width="10" style="22" customWidth="1"/>
    <col min="8263" max="8263" width="1.44140625" style="22" customWidth="1"/>
    <col min="8264" max="8264" width="10" style="22" customWidth="1"/>
    <col min="8265" max="8265" width="1.44140625" style="22" customWidth="1"/>
    <col min="8266" max="8266" width="10" style="22" customWidth="1"/>
    <col min="8267" max="8448" width="6.88671875" style="22"/>
    <col min="8449" max="8449" width="4.5546875" style="22" customWidth="1"/>
    <col min="8450" max="8450" width="2.21875" style="22" customWidth="1"/>
    <col min="8451" max="8451" width="17.77734375" style="22" customWidth="1"/>
    <col min="8452" max="8452" width="2.21875" style="22" customWidth="1"/>
    <col min="8453" max="8453" width="12.33203125" style="22" customWidth="1"/>
    <col min="8454" max="8454" width="1.44140625" style="22" customWidth="1"/>
    <col min="8455" max="8455" width="8.44140625" style="22" customWidth="1"/>
    <col min="8456" max="8456" width="1.44140625" style="22" customWidth="1"/>
    <col min="8457" max="8457" width="8.44140625" style="22" customWidth="1"/>
    <col min="8458" max="8458" width="2.21875" style="22" customWidth="1"/>
    <col min="8459" max="8459" width="12.33203125" style="22" customWidth="1"/>
    <col min="8460" max="8460" width="1.44140625" style="22" customWidth="1"/>
    <col min="8461" max="8461" width="8.44140625" style="22" customWidth="1"/>
    <col min="8462" max="8462" width="1.44140625" style="22" customWidth="1"/>
    <col min="8463" max="8463" width="8.44140625" style="22" customWidth="1"/>
    <col min="8464" max="8464" width="2.21875" style="22" customWidth="1"/>
    <col min="8465" max="8465" width="12.33203125" style="22" customWidth="1"/>
    <col min="8466" max="8466" width="1.44140625" style="22" customWidth="1"/>
    <col min="8467" max="8467" width="8.44140625" style="22" customWidth="1"/>
    <col min="8468" max="8468" width="1.44140625" style="22" customWidth="1"/>
    <col min="8469" max="8469" width="8.44140625" style="22" customWidth="1"/>
    <col min="8470" max="8470" width="2.21875" style="22" customWidth="1"/>
    <col min="8471" max="8471" width="12.33203125" style="22" customWidth="1"/>
    <col min="8472" max="8472" width="1.44140625" style="22" customWidth="1"/>
    <col min="8473" max="8473" width="8.44140625" style="22" customWidth="1"/>
    <col min="8474" max="8474" width="1.44140625" style="22" customWidth="1"/>
    <col min="8475" max="8475" width="8.44140625" style="22" customWidth="1"/>
    <col min="8476" max="8477" width="1.44140625" style="22" customWidth="1"/>
    <col min="8478" max="8478" width="10.44140625" style="22" customWidth="1"/>
    <col min="8479" max="8479" width="1.44140625" style="22" customWidth="1"/>
    <col min="8480" max="8480" width="6.88671875" style="22"/>
    <col min="8481" max="8481" width="1.44140625" style="22" customWidth="1"/>
    <col min="8482" max="8482" width="6.88671875" style="22"/>
    <col min="8483" max="8483" width="1.44140625" style="22" customWidth="1"/>
    <col min="8484" max="8484" width="9.21875" style="22" customWidth="1"/>
    <col min="8485" max="8485" width="1.44140625" style="22" customWidth="1"/>
    <col min="8486" max="8486" width="6.88671875" style="22"/>
    <col min="8487" max="8487" width="1.44140625" style="22" customWidth="1"/>
    <col min="8488" max="8488" width="7.109375" style="22" customWidth="1"/>
    <col min="8489" max="8489" width="1.44140625" style="22" customWidth="1"/>
    <col min="8490" max="8490" width="12.44140625" style="22" customWidth="1"/>
    <col min="8491" max="8491" width="1.109375" style="22" customWidth="1"/>
    <col min="8492" max="8492" width="11.6640625" style="22" customWidth="1"/>
    <col min="8493" max="8493" width="1.44140625" style="22" customWidth="1"/>
    <col min="8494" max="8494" width="7.33203125" style="22" customWidth="1"/>
    <col min="8495" max="8495" width="1.44140625" style="22" customWidth="1"/>
    <col min="8496" max="8496" width="11.88671875" style="22" customWidth="1"/>
    <col min="8497" max="8497" width="1.44140625" style="22" customWidth="1"/>
    <col min="8498" max="8498" width="7.6640625" style="22" customWidth="1"/>
    <col min="8499" max="8499" width="1.109375" style="22" customWidth="1"/>
    <col min="8500" max="8500" width="10.6640625" style="22" customWidth="1"/>
    <col min="8501" max="8501" width="1.44140625" style="22" customWidth="1"/>
    <col min="8502" max="8502" width="7.6640625" style="22" customWidth="1"/>
    <col min="8503" max="8503" width="0.88671875" style="22" customWidth="1"/>
    <col min="8504" max="8504" width="10.44140625" style="22" customWidth="1"/>
    <col min="8505" max="8505" width="1.44140625" style="22" customWidth="1"/>
    <col min="8506" max="8506" width="10" style="22" customWidth="1"/>
    <col min="8507" max="8507" width="1.44140625" style="22" customWidth="1"/>
    <col min="8508" max="8508" width="3.77734375" style="22" customWidth="1"/>
    <col min="8509" max="8509" width="1.44140625" style="22" customWidth="1"/>
    <col min="8510" max="8510" width="10" style="22" customWidth="1"/>
    <col min="8511" max="8511" width="1.44140625" style="22" customWidth="1"/>
    <col min="8512" max="8512" width="10" style="22" customWidth="1"/>
    <col min="8513" max="8513" width="1.44140625" style="22" customWidth="1"/>
    <col min="8514" max="8514" width="10" style="22" customWidth="1"/>
    <col min="8515" max="8515" width="1.44140625" style="22" customWidth="1"/>
    <col min="8516" max="8516" width="10" style="22" customWidth="1"/>
    <col min="8517" max="8517" width="1.44140625" style="22" customWidth="1"/>
    <col min="8518" max="8518" width="10" style="22" customWidth="1"/>
    <col min="8519" max="8519" width="1.44140625" style="22" customWidth="1"/>
    <col min="8520" max="8520" width="10" style="22" customWidth="1"/>
    <col min="8521" max="8521" width="1.44140625" style="22" customWidth="1"/>
    <col min="8522" max="8522" width="10" style="22" customWidth="1"/>
    <col min="8523" max="8704" width="6.88671875" style="22"/>
    <col min="8705" max="8705" width="4.5546875" style="22" customWidth="1"/>
    <col min="8706" max="8706" width="2.21875" style="22" customWidth="1"/>
    <col min="8707" max="8707" width="17.77734375" style="22" customWidth="1"/>
    <col min="8708" max="8708" width="2.21875" style="22" customWidth="1"/>
    <col min="8709" max="8709" width="12.33203125" style="22" customWidth="1"/>
    <col min="8710" max="8710" width="1.44140625" style="22" customWidth="1"/>
    <col min="8711" max="8711" width="8.44140625" style="22" customWidth="1"/>
    <col min="8712" max="8712" width="1.44140625" style="22" customWidth="1"/>
    <col min="8713" max="8713" width="8.44140625" style="22" customWidth="1"/>
    <col min="8714" max="8714" width="2.21875" style="22" customWidth="1"/>
    <col min="8715" max="8715" width="12.33203125" style="22" customWidth="1"/>
    <col min="8716" max="8716" width="1.44140625" style="22" customWidth="1"/>
    <col min="8717" max="8717" width="8.44140625" style="22" customWidth="1"/>
    <col min="8718" max="8718" width="1.44140625" style="22" customWidth="1"/>
    <col min="8719" max="8719" width="8.44140625" style="22" customWidth="1"/>
    <col min="8720" max="8720" width="2.21875" style="22" customWidth="1"/>
    <col min="8721" max="8721" width="12.33203125" style="22" customWidth="1"/>
    <col min="8722" max="8722" width="1.44140625" style="22" customWidth="1"/>
    <col min="8723" max="8723" width="8.44140625" style="22" customWidth="1"/>
    <col min="8724" max="8724" width="1.44140625" style="22" customWidth="1"/>
    <col min="8725" max="8725" width="8.44140625" style="22" customWidth="1"/>
    <col min="8726" max="8726" width="2.21875" style="22" customWidth="1"/>
    <col min="8727" max="8727" width="12.33203125" style="22" customWidth="1"/>
    <col min="8728" max="8728" width="1.44140625" style="22" customWidth="1"/>
    <col min="8729" max="8729" width="8.44140625" style="22" customWidth="1"/>
    <col min="8730" max="8730" width="1.44140625" style="22" customWidth="1"/>
    <col min="8731" max="8731" width="8.44140625" style="22" customWidth="1"/>
    <col min="8732" max="8733" width="1.44140625" style="22" customWidth="1"/>
    <col min="8734" max="8734" width="10.44140625" style="22" customWidth="1"/>
    <col min="8735" max="8735" width="1.44140625" style="22" customWidth="1"/>
    <col min="8736" max="8736" width="6.88671875" style="22"/>
    <col min="8737" max="8737" width="1.44140625" style="22" customWidth="1"/>
    <col min="8738" max="8738" width="6.88671875" style="22"/>
    <col min="8739" max="8739" width="1.44140625" style="22" customWidth="1"/>
    <col min="8740" max="8740" width="9.21875" style="22" customWidth="1"/>
    <col min="8741" max="8741" width="1.44140625" style="22" customWidth="1"/>
    <col min="8742" max="8742" width="6.88671875" style="22"/>
    <col min="8743" max="8743" width="1.44140625" style="22" customWidth="1"/>
    <col min="8744" max="8744" width="7.109375" style="22" customWidth="1"/>
    <col min="8745" max="8745" width="1.44140625" style="22" customWidth="1"/>
    <col min="8746" max="8746" width="12.44140625" style="22" customWidth="1"/>
    <col min="8747" max="8747" width="1.109375" style="22" customWidth="1"/>
    <col min="8748" max="8748" width="11.6640625" style="22" customWidth="1"/>
    <col min="8749" max="8749" width="1.44140625" style="22" customWidth="1"/>
    <col min="8750" max="8750" width="7.33203125" style="22" customWidth="1"/>
    <col min="8751" max="8751" width="1.44140625" style="22" customWidth="1"/>
    <col min="8752" max="8752" width="11.88671875" style="22" customWidth="1"/>
    <col min="8753" max="8753" width="1.44140625" style="22" customWidth="1"/>
    <col min="8754" max="8754" width="7.6640625" style="22" customWidth="1"/>
    <col min="8755" max="8755" width="1.109375" style="22" customWidth="1"/>
    <col min="8756" max="8756" width="10.6640625" style="22" customWidth="1"/>
    <col min="8757" max="8757" width="1.44140625" style="22" customWidth="1"/>
    <col min="8758" max="8758" width="7.6640625" style="22" customWidth="1"/>
    <col min="8759" max="8759" width="0.88671875" style="22" customWidth="1"/>
    <col min="8760" max="8760" width="10.44140625" style="22" customWidth="1"/>
    <col min="8761" max="8761" width="1.44140625" style="22" customWidth="1"/>
    <col min="8762" max="8762" width="10" style="22" customWidth="1"/>
    <col min="8763" max="8763" width="1.44140625" style="22" customWidth="1"/>
    <col min="8764" max="8764" width="3.77734375" style="22" customWidth="1"/>
    <col min="8765" max="8765" width="1.44140625" style="22" customWidth="1"/>
    <col min="8766" max="8766" width="10" style="22" customWidth="1"/>
    <col min="8767" max="8767" width="1.44140625" style="22" customWidth="1"/>
    <col min="8768" max="8768" width="10" style="22" customWidth="1"/>
    <col min="8769" max="8769" width="1.44140625" style="22" customWidth="1"/>
    <col min="8770" max="8770" width="10" style="22" customWidth="1"/>
    <col min="8771" max="8771" width="1.44140625" style="22" customWidth="1"/>
    <col min="8772" max="8772" width="10" style="22" customWidth="1"/>
    <col min="8773" max="8773" width="1.44140625" style="22" customWidth="1"/>
    <col min="8774" max="8774" width="10" style="22" customWidth="1"/>
    <col min="8775" max="8775" width="1.44140625" style="22" customWidth="1"/>
    <col min="8776" max="8776" width="10" style="22" customWidth="1"/>
    <col min="8777" max="8777" width="1.44140625" style="22" customWidth="1"/>
    <col min="8778" max="8778" width="10" style="22" customWidth="1"/>
    <col min="8779" max="8960" width="6.88671875" style="22"/>
    <col min="8961" max="8961" width="4.5546875" style="22" customWidth="1"/>
    <col min="8962" max="8962" width="2.21875" style="22" customWidth="1"/>
    <col min="8963" max="8963" width="17.77734375" style="22" customWidth="1"/>
    <col min="8964" max="8964" width="2.21875" style="22" customWidth="1"/>
    <col min="8965" max="8965" width="12.33203125" style="22" customWidth="1"/>
    <col min="8966" max="8966" width="1.44140625" style="22" customWidth="1"/>
    <col min="8967" max="8967" width="8.44140625" style="22" customWidth="1"/>
    <col min="8968" max="8968" width="1.44140625" style="22" customWidth="1"/>
    <col min="8969" max="8969" width="8.44140625" style="22" customWidth="1"/>
    <col min="8970" max="8970" width="2.21875" style="22" customWidth="1"/>
    <col min="8971" max="8971" width="12.33203125" style="22" customWidth="1"/>
    <col min="8972" max="8972" width="1.44140625" style="22" customWidth="1"/>
    <col min="8973" max="8973" width="8.44140625" style="22" customWidth="1"/>
    <col min="8974" max="8974" width="1.44140625" style="22" customWidth="1"/>
    <col min="8975" max="8975" width="8.44140625" style="22" customWidth="1"/>
    <col min="8976" max="8976" width="2.21875" style="22" customWidth="1"/>
    <col min="8977" max="8977" width="12.33203125" style="22" customWidth="1"/>
    <col min="8978" max="8978" width="1.44140625" style="22" customWidth="1"/>
    <col min="8979" max="8979" width="8.44140625" style="22" customWidth="1"/>
    <col min="8980" max="8980" width="1.44140625" style="22" customWidth="1"/>
    <col min="8981" max="8981" width="8.44140625" style="22" customWidth="1"/>
    <col min="8982" max="8982" width="2.21875" style="22" customWidth="1"/>
    <col min="8983" max="8983" width="12.33203125" style="22" customWidth="1"/>
    <col min="8984" max="8984" width="1.44140625" style="22" customWidth="1"/>
    <col min="8985" max="8985" width="8.44140625" style="22" customWidth="1"/>
    <col min="8986" max="8986" width="1.44140625" style="22" customWidth="1"/>
    <col min="8987" max="8987" width="8.44140625" style="22" customWidth="1"/>
    <col min="8988" max="8989" width="1.44140625" style="22" customWidth="1"/>
    <col min="8990" max="8990" width="10.44140625" style="22" customWidth="1"/>
    <col min="8991" max="8991" width="1.44140625" style="22" customWidth="1"/>
    <col min="8992" max="8992" width="6.88671875" style="22"/>
    <col min="8993" max="8993" width="1.44140625" style="22" customWidth="1"/>
    <col min="8994" max="8994" width="6.88671875" style="22"/>
    <col min="8995" max="8995" width="1.44140625" style="22" customWidth="1"/>
    <col min="8996" max="8996" width="9.21875" style="22" customWidth="1"/>
    <col min="8997" max="8997" width="1.44140625" style="22" customWidth="1"/>
    <col min="8998" max="8998" width="6.88671875" style="22"/>
    <col min="8999" max="8999" width="1.44140625" style="22" customWidth="1"/>
    <col min="9000" max="9000" width="7.109375" style="22" customWidth="1"/>
    <col min="9001" max="9001" width="1.44140625" style="22" customWidth="1"/>
    <col min="9002" max="9002" width="12.44140625" style="22" customWidth="1"/>
    <col min="9003" max="9003" width="1.109375" style="22" customWidth="1"/>
    <col min="9004" max="9004" width="11.6640625" style="22" customWidth="1"/>
    <col min="9005" max="9005" width="1.44140625" style="22" customWidth="1"/>
    <col min="9006" max="9006" width="7.33203125" style="22" customWidth="1"/>
    <col min="9007" max="9007" width="1.44140625" style="22" customWidth="1"/>
    <col min="9008" max="9008" width="11.88671875" style="22" customWidth="1"/>
    <col min="9009" max="9009" width="1.44140625" style="22" customWidth="1"/>
    <col min="9010" max="9010" width="7.6640625" style="22" customWidth="1"/>
    <col min="9011" max="9011" width="1.109375" style="22" customWidth="1"/>
    <col min="9012" max="9012" width="10.6640625" style="22" customWidth="1"/>
    <col min="9013" max="9013" width="1.44140625" style="22" customWidth="1"/>
    <col min="9014" max="9014" width="7.6640625" style="22" customWidth="1"/>
    <col min="9015" max="9015" width="0.88671875" style="22" customWidth="1"/>
    <col min="9016" max="9016" width="10.44140625" style="22" customWidth="1"/>
    <col min="9017" max="9017" width="1.44140625" style="22" customWidth="1"/>
    <col min="9018" max="9018" width="10" style="22" customWidth="1"/>
    <col min="9019" max="9019" width="1.44140625" style="22" customWidth="1"/>
    <col min="9020" max="9020" width="3.77734375" style="22" customWidth="1"/>
    <col min="9021" max="9021" width="1.44140625" style="22" customWidth="1"/>
    <col min="9022" max="9022" width="10" style="22" customWidth="1"/>
    <col min="9023" max="9023" width="1.44140625" style="22" customWidth="1"/>
    <col min="9024" max="9024" width="10" style="22" customWidth="1"/>
    <col min="9025" max="9025" width="1.44140625" style="22" customWidth="1"/>
    <col min="9026" max="9026" width="10" style="22" customWidth="1"/>
    <col min="9027" max="9027" width="1.44140625" style="22" customWidth="1"/>
    <col min="9028" max="9028" width="10" style="22" customWidth="1"/>
    <col min="9029" max="9029" width="1.44140625" style="22" customWidth="1"/>
    <col min="9030" max="9030" width="10" style="22" customWidth="1"/>
    <col min="9031" max="9031" width="1.44140625" style="22" customWidth="1"/>
    <col min="9032" max="9032" width="10" style="22" customWidth="1"/>
    <col min="9033" max="9033" width="1.44140625" style="22" customWidth="1"/>
    <col min="9034" max="9034" width="10" style="22" customWidth="1"/>
    <col min="9035" max="9216" width="6.88671875" style="22"/>
    <col min="9217" max="9217" width="4.5546875" style="22" customWidth="1"/>
    <col min="9218" max="9218" width="2.21875" style="22" customWidth="1"/>
    <col min="9219" max="9219" width="17.77734375" style="22" customWidth="1"/>
    <col min="9220" max="9220" width="2.21875" style="22" customWidth="1"/>
    <col min="9221" max="9221" width="12.33203125" style="22" customWidth="1"/>
    <col min="9222" max="9222" width="1.44140625" style="22" customWidth="1"/>
    <col min="9223" max="9223" width="8.44140625" style="22" customWidth="1"/>
    <col min="9224" max="9224" width="1.44140625" style="22" customWidth="1"/>
    <col min="9225" max="9225" width="8.44140625" style="22" customWidth="1"/>
    <col min="9226" max="9226" width="2.21875" style="22" customWidth="1"/>
    <col min="9227" max="9227" width="12.33203125" style="22" customWidth="1"/>
    <col min="9228" max="9228" width="1.44140625" style="22" customWidth="1"/>
    <col min="9229" max="9229" width="8.44140625" style="22" customWidth="1"/>
    <col min="9230" max="9230" width="1.44140625" style="22" customWidth="1"/>
    <col min="9231" max="9231" width="8.44140625" style="22" customWidth="1"/>
    <col min="9232" max="9232" width="2.21875" style="22" customWidth="1"/>
    <col min="9233" max="9233" width="12.33203125" style="22" customWidth="1"/>
    <col min="9234" max="9234" width="1.44140625" style="22" customWidth="1"/>
    <col min="9235" max="9235" width="8.44140625" style="22" customWidth="1"/>
    <col min="9236" max="9236" width="1.44140625" style="22" customWidth="1"/>
    <col min="9237" max="9237" width="8.44140625" style="22" customWidth="1"/>
    <col min="9238" max="9238" width="2.21875" style="22" customWidth="1"/>
    <col min="9239" max="9239" width="12.33203125" style="22" customWidth="1"/>
    <col min="9240" max="9240" width="1.44140625" style="22" customWidth="1"/>
    <col min="9241" max="9241" width="8.44140625" style="22" customWidth="1"/>
    <col min="9242" max="9242" width="1.44140625" style="22" customWidth="1"/>
    <col min="9243" max="9243" width="8.44140625" style="22" customWidth="1"/>
    <col min="9244" max="9245" width="1.44140625" style="22" customWidth="1"/>
    <col min="9246" max="9246" width="10.44140625" style="22" customWidth="1"/>
    <col min="9247" max="9247" width="1.44140625" style="22" customWidth="1"/>
    <col min="9248" max="9248" width="6.88671875" style="22"/>
    <col min="9249" max="9249" width="1.44140625" style="22" customWidth="1"/>
    <col min="9250" max="9250" width="6.88671875" style="22"/>
    <col min="9251" max="9251" width="1.44140625" style="22" customWidth="1"/>
    <col min="9252" max="9252" width="9.21875" style="22" customWidth="1"/>
    <col min="9253" max="9253" width="1.44140625" style="22" customWidth="1"/>
    <col min="9254" max="9254" width="6.88671875" style="22"/>
    <col min="9255" max="9255" width="1.44140625" style="22" customWidth="1"/>
    <col min="9256" max="9256" width="7.109375" style="22" customWidth="1"/>
    <col min="9257" max="9257" width="1.44140625" style="22" customWidth="1"/>
    <col min="9258" max="9258" width="12.44140625" style="22" customWidth="1"/>
    <col min="9259" max="9259" width="1.109375" style="22" customWidth="1"/>
    <col min="9260" max="9260" width="11.6640625" style="22" customWidth="1"/>
    <col min="9261" max="9261" width="1.44140625" style="22" customWidth="1"/>
    <col min="9262" max="9262" width="7.33203125" style="22" customWidth="1"/>
    <col min="9263" max="9263" width="1.44140625" style="22" customWidth="1"/>
    <col min="9264" max="9264" width="11.88671875" style="22" customWidth="1"/>
    <col min="9265" max="9265" width="1.44140625" style="22" customWidth="1"/>
    <col min="9266" max="9266" width="7.6640625" style="22" customWidth="1"/>
    <col min="9267" max="9267" width="1.109375" style="22" customWidth="1"/>
    <col min="9268" max="9268" width="10.6640625" style="22" customWidth="1"/>
    <col min="9269" max="9269" width="1.44140625" style="22" customWidth="1"/>
    <col min="9270" max="9270" width="7.6640625" style="22" customWidth="1"/>
    <col min="9271" max="9271" width="0.88671875" style="22" customWidth="1"/>
    <col min="9272" max="9272" width="10.44140625" style="22" customWidth="1"/>
    <col min="9273" max="9273" width="1.44140625" style="22" customWidth="1"/>
    <col min="9274" max="9274" width="10" style="22" customWidth="1"/>
    <col min="9275" max="9275" width="1.44140625" style="22" customWidth="1"/>
    <col min="9276" max="9276" width="3.77734375" style="22" customWidth="1"/>
    <col min="9277" max="9277" width="1.44140625" style="22" customWidth="1"/>
    <col min="9278" max="9278" width="10" style="22" customWidth="1"/>
    <col min="9279" max="9279" width="1.44140625" style="22" customWidth="1"/>
    <col min="9280" max="9280" width="10" style="22" customWidth="1"/>
    <col min="9281" max="9281" width="1.44140625" style="22" customWidth="1"/>
    <col min="9282" max="9282" width="10" style="22" customWidth="1"/>
    <col min="9283" max="9283" width="1.44140625" style="22" customWidth="1"/>
    <col min="9284" max="9284" width="10" style="22" customWidth="1"/>
    <col min="9285" max="9285" width="1.44140625" style="22" customWidth="1"/>
    <col min="9286" max="9286" width="10" style="22" customWidth="1"/>
    <col min="9287" max="9287" width="1.44140625" style="22" customWidth="1"/>
    <col min="9288" max="9288" width="10" style="22" customWidth="1"/>
    <col min="9289" max="9289" width="1.44140625" style="22" customWidth="1"/>
    <col min="9290" max="9290" width="10" style="22" customWidth="1"/>
    <col min="9291" max="9472" width="6.88671875" style="22"/>
    <col min="9473" max="9473" width="4.5546875" style="22" customWidth="1"/>
    <col min="9474" max="9474" width="2.21875" style="22" customWidth="1"/>
    <col min="9475" max="9475" width="17.77734375" style="22" customWidth="1"/>
    <col min="9476" max="9476" width="2.21875" style="22" customWidth="1"/>
    <col min="9477" max="9477" width="12.33203125" style="22" customWidth="1"/>
    <col min="9478" max="9478" width="1.44140625" style="22" customWidth="1"/>
    <col min="9479" max="9479" width="8.44140625" style="22" customWidth="1"/>
    <col min="9480" max="9480" width="1.44140625" style="22" customWidth="1"/>
    <col min="9481" max="9481" width="8.44140625" style="22" customWidth="1"/>
    <col min="9482" max="9482" width="2.21875" style="22" customWidth="1"/>
    <col min="9483" max="9483" width="12.33203125" style="22" customWidth="1"/>
    <col min="9484" max="9484" width="1.44140625" style="22" customWidth="1"/>
    <col min="9485" max="9485" width="8.44140625" style="22" customWidth="1"/>
    <col min="9486" max="9486" width="1.44140625" style="22" customWidth="1"/>
    <col min="9487" max="9487" width="8.44140625" style="22" customWidth="1"/>
    <col min="9488" max="9488" width="2.21875" style="22" customWidth="1"/>
    <col min="9489" max="9489" width="12.33203125" style="22" customWidth="1"/>
    <col min="9490" max="9490" width="1.44140625" style="22" customWidth="1"/>
    <col min="9491" max="9491" width="8.44140625" style="22" customWidth="1"/>
    <col min="9492" max="9492" width="1.44140625" style="22" customWidth="1"/>
    <col min="9493" max="9493" width="8.44140625" style="22" customWidth="1"/>
    <col min="9494" max="9494" width="2.21875" style="22" customWidth="1"/>
    <col min="9495" max="9495" width="12.33203125" style="22" customWidth="1"/>
    <col min="9496" max="9496" width="1.44140625" style="22" customWidth="1"/>
    <col min="9497" max="9497" width="8.44140625" style="22" customWidth="1"/>
    <col min="9498" max="9498" width="1.44140625" style="22" customWidth="1"/>
    <col min="9499" max="9499" width="8.44140625" style="22" customWidth="1"/>
    <col min="9500" max="9501" width="1.44140625" style="22" customWidth="1"/>
    <col min="9502" max="9502" width="10.44140625" style="22" customWidth="1"/>
    <col min="9503" max="9503" width="1.44140625" style="22" customWidth="1"/>
    <col min="9504" max="9504" width="6.88671875" style="22"/>
    <col min="9505" max="9505" width="1.44140625" style="22" customWidth="1"/>
    <col min="9506" max="9506" width="6.88671875" style="22"/>
    <col min="9507" max="9507" width="1.44140625" style="22" customWidth="1"/>
    <col min="9508" max="9508" width="9.21875" style="22" customWidth="1"/>
    <col min="9509" max="9509" width="1.44140625" style="22" customWidth="1"/>
    <col min="9510" max="9510" width="6.88671875" style="22"/>
    <col min="9511" max="9511" width="1.44140625" style="22" customWidth="1"/>
    <col min="9512" max="9512" width="7.109375" style="22" customWidth="1"/>
    <col min="9513" max="9513" width="1.44140625" style="22" customWidth="1"/>
    <col min="9514" max="9514" width="12.44140625" style="22" customWidth="1"/>
    <col min="9515" max="9515" width="1.109375" style="22" customWidth="1"/>
    <col min="9516" max="9516" width="11.6640625" style="22" customWidth="1"/>
    <col min="9517" max="9517" width="1.44140625" style="22" customWidth="1"/>
    <col min="9518" max="9518" width="7.33203125" style="22" customWidth="1"/>
    <col min="9519" max="9519" width="1.44140625" style="22" customWidth="1"/>
    <col min="9520" max="9520" width="11.88671875" style="22" customWidth="1"/>
    <col min="9521" max="9521" width="1.44140625" style="22" customWidth="1"/>
    <col min="9522" max="9522" width="7.6640625" style="22" customWidth="1"/>
    <col min="9523" max="9523" width="1.109375" style="22" customWidth="1"/>
    <col min="9524" max="9524" width="10.6640625" style="22" customWidth="1"/>
    <col min="9525" max="9525" width="1.44140625" style="22" customWidth="1"/>
    <col min="9526" max="9526" width="7.6640625" style="22" customWidth="1"/>
    <col min="9527" max="9527" width="0.88671875" style="22" customWidth="1"/>
    <col min="9528" max="9528" width="10.44140625" style="22" customWidth="1"/>
    <col min="9529" max="9529" width="1.44140625" style="22" customWidth="1"/>
    <col min="9530" max="9530" width="10" style="22" customWidth="1"/>
    <col min="9531" max="9531" width="1.44140625" style="22" customWidth="1"/>
    <col min="9532" max="9532" width="3.77734375" style="22" customWidth="1"/>
    <col min="9533" max="9533" width="1.44140625" style="22" customWidth="1"/>
    <col min="9534" max="9534" width="10" style="22" customWidth="1"/>
    <col min="9535" max="9535" width="1.44140625" style="22" customWidth="1"/>
    <col min="9536" max="9536" width="10" style="22" customWidth="1"/>
    <col min="9537" max="9537" width="1.44140625" style="22" customWidth="1"/>
    <col min="9538" max="9538" width="10" style="22" customWidth="1"/>
    <col min="9539" max="9539" width="1.44140625" style="22" customWidth="1"/>
    <col min="9540" max="9540" width="10" style="22" customWidth="1"/>
    <col min="9541" max="9541" width="1.44140625" style="22" customWidth="1"/>
    <col min="9542" max="9542" width="10" style="22" customWidth="1"/>
    <col min="9543" max="9543" width="1.44140625" style="22" customWidth="1"/>
    <col min="9544" max="9544" width="10" style="22" customWidth="1"/>
    <col min="9545" max="9545" width="1.44140625" style="22" customWidth="1"/>
    <col min="9546" max="9546" width="10" style="22" customWidth="1"/>
    <col min="9547" max="9728" width="6.88671875" style="22"/>
    <col min="9729" max="9729" width="4.5546875" style="22" customWidth="1"/>
    <col min="9730" max="9730" width="2.21875" style="22" customWidth="1"/>
    <col min="9731" max="9731" width="17.77734375" style="22" customWidth="1"/>
    <col min="9732" max="9732" width="2.21875" style="22" customWidth="1"/>
    <col min="9733" max="9733" width="12.33203125" style="22" customWidth="1"/>
    <col min="9734" max="9734" width="1.44140625" style="22" customWidth="1"/>
    <col min="9735" max="9735" width="8.44140625" style="22" customWidth="1"/>
    <col min="9736" max="9736" width="1.44140625" style="22" customWidth="1"/>
    <col min="9737" max="9737" width="8.44140625" style="22" customWidth="1"/>
    <col min="9738" max="9738" width="2.21875" style="22" customWidth="1"/>
    <col min="9739" max="9739" width="12.33203125" style="22" customWidth="1"/>
    <col min="9740" max="9740" width="1.44140625" style="22" customWidth="1"/>
    <col min="9741" max="9741" width="8.44140625" style="22" customWidth="1"/>
    <col min="9742" max="9742" width="1.44140625" style="22" customWidth="1"/>
    <col min="9743" max="9743" width="8.44140625" style="22" customWidth="1"/>
    <col min="9744" max="9744" width="2.21875" style="22" customWidth="1"/>
    <col min="9745" max="9745" width="12.33203125" style="22" customWidth="1"/>
    <col min="9746" max="9746" width="1.44140625" style="22" customWidth="1"/>
    <col min="9747" max="9747" width="8.44140625" style="22" customWidth="1"/>
    <col min="9748" max="9748" width="1.44140625" style="22" customWidth="1"/>
    <col min="9749" max="9749" width="8.44140625" style="22" customWidth="1"/>
    <col min="9750" max="9750" width="2.21875" style="22" customWidth="1"/>
    <col min="9751" max="9751" width="12.33203125" style="22" customWidth="1"/>
    <col min="9752" max="9752" width="1.44140625" style="22" customWidth="1"/>
    <col min="9753" max="9753" width="8.44140625" style="22" customWidth="1"/>
    <col min="9754" max="9754" width="1.44140625" style="22" customWidth="1"/>
    <col min="9755" max="9755" width="8.44140625" style="22" customWidth="1"/>
    <col min="9756" max="9757" width="1.44140625" style="22" customWidth="1"/>
    <col min="9758" max="9758" width="10.44140625" style="22" customWidth="1"/>
    <col min="9759" max="9759" width="1.44140625" style="22" customWidth="1"/>
    <col min="9760" max="9760" width="6.88671875" style="22"/>
    <col min="9761" max="9761" width="1.44140625" style="22" customWidth="1"/>
    <col min="9762" max="9762" width="6.88671875" style="22"/>
    <col min="9763" max="9763" width="1.44140625" style="22" customWidth="1"/>
    <col min="9764" max="9764" width="9.21875" style="22" customWidth="1"/>
    <col min="9765" max="9765" width="1.44140625" style="22" customWidth="1"/>
    <col min="9766" max="9766" width="6.88671875" style="22"/>
    <col min="9767" max="9767" width="1.44140625" style="22" customWidth="1"/>
    <col min="9768" max="9768" width="7.109375" style="22" customWidth="1"/>
    <col min="9769" max="9769" width="1.44140625" style="22" customWidth="1"/>
    <col min="9770" max="9770" width="12.44140625" style="22" customWidth="1"/>
    <col min="9771" max="9771" width="1.109375" style="22" customWidth="1"/>
    <col min="9772" max="9772" width="11.6640625" style="22" customWidth="1"/>
    <col min="9773" max="9773" width="1.44140625" style="22" customWidth="1"/>
    <col min="9774" max="9774" width="7.33203125" style="22" customWidth="1"/>
    <col min="9775" max="9775" width="1.44140625" style="22" customWidth="1"/>
    <col min="9776" max="9776" width="11.88671875" style="22" customWidth="1"/>
    <col min="9777" max="9777" width="1.44140625" style="22" customWidth="1"/>
    <col min="9778" max="9778" width="7.6640625" style="22" customWidth="1"/>
    <col min="9779" max="9779" width="1.109375" style="22" customWidth="1"/>
    <col min="9780" max="9780" width="10.6640625" style="22" customWidth="1"/>
    <col min="9781" max="9781" width="1.44140625" style="22" customWidth="1"/>
    <col min="9782" max="9782" width="7.6640625" style="22" customWidth="1"/>
    <col min="9783" max="9783" width="0.88671875" style="22" customWidth="1"/>
    <col min="9784" max="9784" width="10.44140625" style="22" customWidth="1"/>
    <col min="9785" max="9785" width="1.44140625" style="22" customWidth="1"/>
    <col min="9786" max="9786" width="10" style="22" customWidth="1"/>
    <col min="9787" max="9787" width="1.44140625" style="22" customWidth="1"/>
    <col min="9788" max="9788" width="3.77734375" style="22" customWidth="1"/>
    <col min="9789" max="9789" width="1.44140625" style="22" customWidth="1"/>
    <col min="9790" max="9790" width="10" style="22" customWidth="1"/>
    <col min="9791" max="9791" width="1.44140625" style="22" customWidth="1"/>
    <col min="9792" max="9792" width="10" style="22" customWidth="1"/>
    <col min="9793" max="9793" width="1.44140625" style="22" customWidth="1"/>
    <col min="9794" max="9794" width="10" style="22" customWidth="1"/>
    <col min="9795" max="9795" width="1.44140625" style="22" customWidth="1"/>
    <col min="9796" max="9796" width="10" style="22" customWidth="1"/>
    <col min="9797" max="9797" width="1.44140625" style="22" customWidth="1"/>
    <col min="9798" max="9798" width="10" style="22" customWidth="1"/>
    <col min="9799" max="9799" width="1.44140625" style="22" customWidth="1"/>
    <col min="9800" max="9800" width="10" style="22" customWidth="1"/>
    <col min="9801" max="9801" width="1.44140625" style="22" customWidth="1"/>
    <col min="9802" max="9802" width="10" style="22" customWidth="1"/>
    <col min="9803" max="9984" width="6.88671875" style="22"/>
    <col min="9985" max="9985" width="4.5546875" style="22" customWidth="1"/>
    <col min="9986" max="9986" width="2.21875" style="22" customWidth="1"/>
    <col min="9987" max="9987" width="17.77734375" style="22" customWidth="1"/>
    <col min="9988" max="9988" width="2.21875" style="22" customWidth="1"/>
    <col min="9989" max="9989" width="12.33203125" style="22" customWidth="1"/>
    <col min="9990" max="9990" width="1.44140625" style="22" customWidth="1"/>
    <col min="9991" max="9991" width="8.44140625" style="22" customWidth="1"/>
    <col min="9992" max="9992" width="1.44140625" style="22" customWidth="1"/>
    <col min="9993" max="9993" width="8.44140625" style="22" customWidth="1"/>
    <col min="9994" max="9994" width="2.21875" style="22" customWidth="1"/>
    <col min="9995" max="9995" width="12.33203125" style="22" customWidth="1"/>
    <col min="9996" max="9996" width="1.44140625" style="22" customWidth="1"/>
    <col min="9997" max="9997" width="8.44140625" style="22" customWidth="1"/>
    <col min="9998" max="9998" width="1.44140625" style="22" customWidth="1"/>
    <col min="9999" max="9999" width="8.44140625" style="22" customWidth="1"/>
    <col min="10000" max="10000" width="2.21875" style="22" customWidth="1"/>
    <col min="10001" max="10001" width="12.33203125" style="22" customWidth="1"/>
    <col min="10002" max="10002" width="1.44140625" style="22" customWidth="1"/>
    <col min="10003" max="10003" width="8.44140625" style="22" customWidth="1"/>
    <col min="10004" max="10004" width="1.44140625" style="22" customWidth="1"/>
    <col min="10005" max="10005" width="8.44140625" style="22" customWidth="1"/>
    <col min="10006" max="10006" width="2.21875" style="22" customWidth="1"/>
    <col min="10007" max="10007" width="12.33203125" style="22" customWidth="1"/>
    <col min="10008" max="10008" width="1.44140625" style="22" customWidth="1"/>
    <col min="10009" max="10009" width="8.44140625" style="22" customWidth="1"/>
    <col min="10010" max="10010" width="1.44140625" style="22" customWidth="1"/>
    <col min="10011" max="10011" width="8.44140625" style="22" customWidth="1"/>
    <col min="10012" max="10013" width="1.44140625" style="22" customWidth="1"/>
    <col min="10014" max="10014" width="10.44140625" style="22" customWidth="1"/>
    <col min="10015" max="10015" width="1.44140625" style="22" customWidth="1"/>
    <col min="10016" max="10016" width="6.88671875" style="22"/>
    <col min="10017" max="10017" width="1.44140625" style="22" customWidth="1"/>
    <col min="10018" max="10018" width="6.88671875" style="22"/>
    <col min="10019" max="10019" width="1.44140625" style="22" customWidth="1"/>
    <col min="10020" max="10020" width="9.21875" style="22" customWidth="1"/>
    <col min="10021" max="10021" width="1.44140625" style="22" customWidth="1"/>
    <col min="10022" max="10022" width="6.88671875" style="22"/>
    <col min="10023" max="10023" width="1.44140625" style="22" customWidth="1"/>
    <col min="10024" max="10024" width="7.109375" style="22" customWidth="1"/>
    <col min="10025" max="10025" width="1.44140625" style="22" customWidth="1"/>
    <col min="10026" max="10026" width="12.44140625" style="22" customWidth="1"/>
    <col min="10027" max="10027" width="1.109375" style="22" customWidth="1"/>
    <col min="10028" max="10028" width="11.6640625" style="22" customWidth="1"/>
    <col min="10029" max="10029" width="1.44140625" style="22" customWidth="1"/>
    <col min="10030" max="10030" width="7.33203125" style="22" customWidth="1"/>
    <col min="10031" max="10031" width="1.44140625" style="22" customWidth="1"/>
    <col min="10032" max="10032" width="11.88671875" style="22" customWidth="1"/>
    <col min="10033" max="10033" width="1.44140625" style="22" customWidth="1"/>
    <col min="10034" max="10034" width="7.6640625" style="22" customWidth="1"/>
    <col min="10035" max="10035" width="1.109375" style="22" customWidth="1"/>
    <col min="10036" max="10036" width="10.6640625" style="22" customWidth="1"/>
    <col min="10037" max="10037" width="1.44140625" style="22" customWidth="1"/>
    <col min="10038" max="10038" width="7.6640625" style="22" customWidth="1"/>
    <col min="10039" max="10039" width="0.88671875" style="22" customWidth="1"/>
    <col min="10040" max="10040" width="10.44140625" style="22" customWidth="1"/>
    <col min="10041" max="10041" width="1.44140625" style="22" customWidth="1"/>
    <col min="10042" max="10042" width="10" style="22" customWidth="1"/>
    <col min="10043" max="10043" width="1.44140625" style="22" customWidth="1"/>
    <col min="10044" max="10044" width="3.77734375" style="22" customWidth="1"/>
    <col min="10045" max="10045" width="1.44140625" style="22" customWidth="1"/>
    <col min="10046" max="10046" width="10" style="22" customWidth="1"/>
    <col min="10047" max="10047" width="1.44140625" style="22" customWidth="1"/>
    <col min="10048" max="10048" width="10" style="22" customWidth="1"/>
    <col min="10049" max="10049" width="1.44140625" style="22" customWidth="1"/>
    <col min="10050" max="10050" width="10" style="22" customWidth="1"/>
    <col min="10051" max="10051" width="1.44140625" style="22" customWidth="1"/>
    <col min="10052" max="10052" width="10" style="22" customWidth="1"/>
    <col min="10053" max="10053" width="1.44140625" style="22" customWidth="1"/>
    <col min="10054" max="10054" width="10" style="22" customWidth="1"/>
    <col min="10055" max="10055" width="1.44140625" style="22" customWidth="1"/>
    <col min="10056" max="10056" width="10" style="22" customWidth="1"/>
    <col min="10057" max="10057" width="1.44140625" style="22" customWidth="1"/>
    <col min="10058" max="10058" width="10" style="22" customWidth="1"/>
    <col min="10059" max="10240" width="6.88671875" style="22"/>
    <col min="10241" max="10241" width="4.5546875" style="22" customWidth="1"/>
    <col min="10242" max="10242" width="2.21875" style="22" customWidth="1"/>
    <col min="10243" max="10243" width="17.77734375" style="22" customWidth="1"/>
    <col min="10244" max="10244" width="2.21875" style="22" customWidth="1"/>
    <col min="10245" max="10245" width="12.33203125" style="22" customWidth="1"/>
    <col min="10246" max="10246" width="1.44140625" style="22" customWidth="1"/>
    <col min="10247" max="10247" width="8.44140625" style="22" customWidth="1"/>
    <col min="10248" max="10248" width="1.44140625" style="22" customWidth="1"/>
    <col min="10249" max="10249" width="8.44140625" style="22" customWidth="1"/>
    <col min="10250" max="10250" width="2.21875" style="22" customWidth="1"/>
    <col min="10251" max="10251" width="12.33203125" style="22" customWidth="1"/>
    <col min="10252" max="10252" width="1.44140625" style="22" customWidth="1"/>
    <col min="10253" max="10253" width="8.44140625" style="22" customWidth="1"/>
    <col min="10254" max="10254" width="1.44140625" style="22" customWidth="1"/>
    <col min="10255" max="10255" width="8.44140625" style="22" customWidth="1"/>
    <col min="10256" max="10256" width="2.21875" style="22" customWidth="1"/>
    <col min="10257" max="10257" width="12.33203125" style="22" customWidth="1"/>
    <col min="10258" max="10258" width="1.44140625" style="22" customWidth="1"/>
    <col min="10259" max="10259" width="8.44140625" style="22" customWidth="1"/>
    <col min="10260" max="10260" width="1.44140625" style="22" customWidth="1"/>
    <col min="10261" max="10261" width="8.44140625" style="22" customWidth="1"/>
    <col min="10262" max="10262" width="2.21875" style="22" customWidth="1"/>
    <col min="10263" max="10263" width="12.33203125" style="22" customWidth="1"/>
    <col min="10264" max="10264" width="1.44140625" style="22" customWidth="1"/>
    <col min="10265" max="10265" width="8.44140625" style="22" customWidth="1"/>
    <col min="10266" max="10266" width="1.44140625" style="22" customWidth="1"/>
    <col min="10267" max="10267" width="8.44140625" style="22" customWidth="1"/>
    <col min="10268" max="10269" width="1.44140625" style="22" customWidth="1"/>
    <col min="10270" max="10270" width="10.44140625" style="22" customWidth="1"/>
    <col min="10271" max="10271" width="1.44140625" style="22" customWidth="1"/>
    <col min="10272" max="10272" width="6.88671875" style="22"/>
    <col min="10273" max="10273" width="1.44140625" style="22" customWidth="1"/>
    <col min="10274" max="10274" width="6.88671875" style="22"/>
    <col min="10275" max="10275" width="1.44140625" style="22" customWidth="1"/>
    <col min="10276" max="10276" width="9.21875" style="22" customWidth="1"/>
    <col min="10277" max="10277" width="1.44140625" style="22" customWidth="1"/>
    <col min="10278" max="10278" width="6.88671875" style="22"/>
    <col min="10279" max="10279" width="1.44140625" style="22" customWidth="1"/>
    <col min="10280" max="10280" width="7.109375" style="22" customWidth="1"/>
    <col min="10281" max="10281" width="1.44140625" style="22" customWidth="1"/>
    <col min="10282" max="10282" width="12.44140625" style="22" customWidth="1"/>
    <col min="10283" max="10283" width="1.109375" style="22" customWidth="1"/>
    <col min="10284" max="10284" width="11.6640625" style="22" customWidth="1"/>
    <col min="10285" max="10285" width="1.44140625" style="22" customWidth="1"/>
    <col min="10286" max="10286" width="7.33203125" style="22" customWidth="1"/>
    <col min="10287" max="10287" width="1.44140625" style="22" customWidth="1"/>
    <col min="10288" max="10288" width="11.88671875" style="22" customWidth="1"/>
    <col min="10289" max="10289" width="1.44140625" style="22" customWidth="1"/>
    <col min="10290" max="10290" width="7.6640625" style="22" customWidth="1"/>
    <col min="10291" max="10291" width="1.109375" style="22" customWidth="1"/>
    <col min="10292" max="10292" width="10.6640625" style="22" customWidth="1"/>
    <col min="10293" max="10293" width="1.44140625" style="22" customWidth="1"/>
    <col min="10294" max="10294" width="7.6640625" style="22" customWidth="1"/>
    <col min="10295" max="10295" width="0.88671875" style="22" customWidth="1"/>
    <col min="10296" max="10296" width="10.44140625" style="22" customWidth="1"/>
    <col min="10297" max="10297" width="1.44140625" style="22" customWidth="1"/>
    <col min="10298" max="10298" width="10" style="22" customWidth="1"/>
    <col min="10299" max="10299" width="1.44140625" style="22" customWidth="1"/>
    <col min="10300" max="10300" width="3.77734375" style="22" customWidth="1"/>
    <col min="10301" max="10301" width="1.44140625" style="22" customWidth="1"/>
    <col min="10302" max="10302" width="10" style="22" customWidth="1"/>
    <col min="10303" max="10303" width="1.44140625" style="22" customWidth="1"/>
    <col min="10304" max="10304" width="10" style="22" customWidth="1"/>
    <col min="10305" max="10305" width="1.44140625" style="22" customWidth="1"/>
    <col min="10306" max="10306" width="10" style="22" customWidth="1"/>
    <col min="10307" max="10307" width="1.44140625" style="22" customWidth="1"/>
    <col min="10308" max="10308" width="10" style="22" customWidth="1"/>
    <col min="10309" max="10309" width="1.44140625" style="22" customWidth="1"/>
    <col min="10310" max="10310" width="10" style="22" customWidth="1"/>
    <col min="10311" max="10311" width="1.44140625" style="22" customWidth="1"/>
    <col min="10312" max="10312" width="10" style="22" customWidth="1"/>
    <col min="10313" max="10313" width="1.44140625" style="22" customWidth="1"/>
    <col min="10314" max="10314" width="10" style="22" customWidth="1"/>
    <col min="10315" max="10496" width="6.88671875" style="22"/>
    <col min="10497" max="10497" width="4.5546875" style="22" customWidth="1"/>
    <col min="10498" max="10498" width="2.21875" style="22" customWidth="1"/>
    <col min="10499" max="10499" width="17.77734375" style="22" customWidth="1"/>
    <col min="10500" max="10500" width="2.21875" style="22" customWidth="1"/>
    <col min="10501" max="10501" width="12.33203125" style="22" customWidth="1"/>
    <col min="10502" max="10502" width="1.44140625" style="22" customWidth="1"/>
    <col min="10503" max="10503" width="8.44140625" style="22" customWidth="1"/>
    <col min="10504" max="10504" width="1.44140625" style="22" customWidth="1"/>
    <col min="10505" max="10505" width="8.44140625" style="22" customWidth="1"/>
    <col min="10506" max="10506" width="2.21875" style="22" customWidth="1"/>
    <col min="10507" max="10507" width="12.33203125" style="22" customWidth="1"/>
    <col min="10508" max="10508" width="1.44140625" style="22" customWidth="1"/>
    <col min="10509" max="10509" width="8.44140625" style="22" customWidth="1"/>
    <col min="10510" max="10510" width="1.44140625" style="22" customWidth="1"/>
    <col min="10511" max="10511" width="8.44140625" style="22" customWidth="1"/>
    <col min="10512" max="10512" width="2.21875" style="22" customWidth="1"/>
    <col min="10513" max="10513" width="12.33203125" style="22" customWidth="1"/>
    <col min="10514" max="10514" width="1.44140625" style="22" customWidth="1"/>
    <col min="10515" max="10515" width="8.44140625" style="22" customWidth="1"/>
    <col min="10516" max="10516" width="1.44140625" style="22" customWidth="1"/>
    <col min="10517" max="10517" width="8.44140625" style="22" customWidth="1"/>
    <col min="10518" max="10518" width="2.21875" style="22" customWidth="1"/>
    <col min="10519" max="10519" width="12.33203125" style="22" customWidth="1"/>
    <col min="10520" max="10520" width="1.44140625" style="22" customWidth="1"/>
    <col min="10521" max="10521" width="8.44140625" style="22" customWidth="1"/>
    <col min="10522" max="10522" width="1.44140625" style="22" customWidth="1"/>
    <col min="10523" max="10523" width="8.44140625" style="22" customWidth="1"/>
    <col min="10524" max="10525" width="1.44140625" style="22" customWidth="1"/>
    <col min="10526" max="10526" width="10.44140625" style="22" customWidth="1"/>
    <col min="10527" max="10527" width="1.44140625" style="22" customWidth="1"/>
    <col min="10528" max="10528" width="6.88671875" style="22"/>
    <col min="10529" max="10529" width="1.44140625" style="22" customWidth="1"/>
    <col min="10530" max="10530" width="6.88671875" style="22"/>
    <col min="10531" max="10531" width="1.44140625" style="22" customWidth="1"/>
    <col min="10532" max="10532" width="9.21875" style="22" customWidth="1"/>
    <col min="10533" max="10533" width="1.44140625" style="22" customWidth="1"/>
    <col min="10534" max="10534" width="6.88671875" style="22"/>
    <col min="10535" max="10535" width="1.44140625" style="22" customWidth="1"/>
    <col min="10536" max="10536" width="7.109375" style="22" customWidth="1"/>
    <col min="10537" max="10537" width="1.44140625" style="22" customWidth="1"/>
    <col min="10538" max="10538" width="12.44140625" style="22" customWidth="1"/>
    <col min="10539" max="10539" width="1.109375" style="22" customWidth="1"/>
    <col min="10540" max="10540" width="11.6640625" style="22" customWidth="1"/>
    <col min="10541" max="10541" width="1.44140625" style="22" customWidth="1"/>
    <col min="10542" max="10542" width="7.33203125" style="22" customWidth="1"/>
    <col min="10543" max="10543" width="1.44140625" style="22" customWidth="1"/>
    <col min="10544" max="10544" width="11.88671875" style="22" customWidth="1"/>
    <col min="10545" max="10545" width="1.44140625" style="22" customWidth="1"/>
    <col min="10546" max="10546" width="7.6640625" style="22" customWidth="1"/>
    <col min="10547" max="10547" width="1.109375" style="22" customWidth="1"/>
    <col min="10548" max="10548" width="10.6640625" style="22" customWidth="1"/>
    <col min="10549" max="10549" width="1.44140625" style="22" customWidth="1"/>
    <col min="10550" max="10550" width="7.6640625" style="22" customWidth="1"/>
    <col min="10551" max="10551" width="0.88671875" style="22" customWidth="1"/>
    <col min="10552" max="10552" width="10.44140625" style="22" customWidth="1"/>
    <col min="10553" max="10553" width="1.44140625" style="22" customWidth="1"/>
    <col min="10554" max="10554" width="10" style="22" customWidth="1"/>
    <col min="10555" max="10555" width="1.44140625" style="22" customWidth="1"/>
    <col min="10556" max="10556" width="3.77734375" style="22" customWidth="1"/>
    <col min="10557" max="10557" width="1.44140625" style="22" customWidth="1"/>
    <col min="10558" max="10558" width="10" style="22" customWidth="1"/>
    <col min="10559" max="10559" width="1.44140625" style="22" customWidth="1"/>
    <col min="10560" max="10560" width="10" style="22" customWidth="1"/>
    <col min="10561" max="10561" width="1.44140625" style="22" customWidth="1"/>
    <col min="10562" max="10562" width="10" style="22" customWidth="1"/>
    <col min="10563" max="10563" width="1.44140625" style="22" customWidth="1"/>
    <col min="10564" max="10564" width="10" style="22" customWidth="1"/>
    <col min="10565" max="10565" width="1.44140625" style="22" customWidth="1"/>
    <col min="10566" max="10566" width="10" style="22" customWidth="1"/>
    <col min="10567" max="10567" width="1.44140625" style="22" customWidth="1"/>
    <col min="10568" max="10568" width="10" style="22" customWidth="1"/>
    <col min="10569" max="10569" width="1.44140625" style="22" customWidth="1"/>
    <col min="10570" max="10570" width="10" style="22" customWidth="1"/>
    <col min="10571" max="10752" width="6.88671875" style="22"/>
    <col min="10753" max="10753" width="4.5546875" style="22" customWidth="1"/>
    <col min="10754" max="10754" width="2.21875" style="22" customWidth="1"/>
    <col min="10755" max="10755" width="17.77734375" style="22" customWidth="1"/>
    <col min="10756" max="10756" width="2.21875" style="22" customWidth="1"/>
    <col min="10757" max="10757" width="12.33203125" style="22" customWidth="1"/>
    <col min="10758" max="10758" width="1.44140625" style="22" customWidth="1"/>
    <col min="10759" max="10759" width="8.44140625" style="22" customWidth="1"/>
    <col min="10760" max="10760" width="1.44140625" style="22" customWidth="1"/>
    <col min="10761" max="10761" width="8.44140625" style="22" customWidth="1"/>
    <col min="10762" max="10762" width="2.21875" style="22" customWidth="1"/>
    <col min="10763" max="10763" width="12.33203125" style="22" customWidth="1"/>
    <col min="10764" max="10764" width="1.44140625" style="22" customWidth="1"/>
    <col min="10765" max="10765" width="8.44140625" style="22" customWidth="1"/>
    <col min="10766" max="10766" width="1.44140625" style="22" customWidth="1"/>
    <col min="10767" max="10767" width="8.44140625" style="22" customWidth="1"/>
    <col min="10768" max="10768" width="2.21875" style="22" customWidth="1"/>
    <col min="10769" max="10769" width="12.33203125" style="22" customWidth="1"/>
    <col min="10770" max="10770" width="1.44140625" style="22" customWidth="1"/>
    <col min="10771" max="10771" width="8.44140625" style="22" customWidth="1"/>
    <col min="10772" max="10772" width="1.44140625" style="22" customWidth="1"/>
    <col min="10773" max="10773" width="8.44140625" style="22" customWidth="1"/>
    <col min="10774" max="10774" width="2.21875" style="22" customWidth="1"/>
    <col min="10775" max="10775" width="12.33203125" style="22" customWidth="1"/>
    <col min="10776" max="10776" width="1.44140625" style="22" customWidth="1"/>
    <col min="10777" max="10777" width="8.44140625" style="22" customWidth="1"/>
    <col min="10778" max="10778" width="1.44140625" style="22" customWidth="1"/>
    <col min="10779" max="10779" width="8.44140625" style="22" customWidth="1"/>
    <col min="10780" max="10781" width="1.44140625" style="22" customWidth="1"/>
    <col min="10782" max="10782" width="10.44140625" style="22" customWidth="1"/>
    <col min="10783" max="10783" width="1.44140625" style="22" customWidth="1"/>
    <col min="10784" max="10784" width="6.88671875" style="22"/>
    <col min="10785" max="10785" width="1.44140625" style="22" customWidth="1"/>
    <col min="10786" max="10786" width="6.88671875" style="22"/>
    <col min="10787" max="10787" width="1.44140625" style="22" customWidth="1"/>
    <col min="10788" max="10788" width="9.21875" style="22" customWidth="1"/>
    <col min="10789" max="10789" width="1.44140625" style="22" customWidth="1"/>
    <col min="10790" max="10790" width="6.88671875" style="22"/>
    <col min="10791" max="10791" width="1.44140625" style="22" customWidth="1"/>
    <col min="10792" max="10792" width="7.109375" style="22" customWidth="1"/>
    <col min="10793" max="10793" width="1.44140625" style="22" customWidth="1"/>
    <col min="10794" max="10794" width="12.44140625" style="22" customWidth="1"/>
    <col min="10795" max="10795" width="1.109375" style="22" customWidth="1"/>
    <col min="10796" max="10796" width="11.6640625" style="22" customWidth="1"/>
    <col min="10797" max="10797" width="1.44140625" style="22" customWidth="1"/>
    <col min="10798" max="10798" width="7.33203125" style="22" customWidth="1"/>
    <col min="10799" max="10799" width="1.44140625" style="22" customWidth="1"/>
    <col min="10800" max="10800" width="11.88671875" style="22" customWidth="1"/>
    <col min="10801" max="10801" width="1.44140625" style="22" customWidth="1"/>
    <col min="10802" max="10802" width="7.6640625" style="22" customWidth="1"/>
    <col min="10803" max="10803" width="1.109375" style="22" customWidth="1"/>
    <col min="10804" max="10804" width="10.6640625" style="22" customWidth="1"/>
    <col min="10805" max="10805" width="1.44140625" style="22" customWidth="1"/>
    <col min="10806" max="10806" width="7.6640625" style="22" customWidth="1"/>
    <col min="10807" max="10807" width="0.88671875" style="22" customWidth="1"/>
    <col min="10808" max="10808" width="10.44140625" style="22" customWidth="1"/>
    <col min="10809" max="10809" width="1.44140625" style="22" customWidth="1"/>
    <col min="10810" max="10810" width="10" style="22" customWidth="1"/>
    <col min="10811" max="10811" width="1.44140625" style="22" customWidth="1"/>
    <col min="10812" max="10812" width="3.77734375" style="22" customWidth="1"/>
    <col min="10813" max="10813" width="1.44140625" style="22" customWidth="1"/>
    <col min="10814" max="10814" width="10" style="22" customWidth="1"/>
    <col min="10815" max="10815" width="1.44140625" style="22" customWidth="1"/>
    <col min="10816" max="10816" width="10" style="22" customWidth="1"/>
    <col min="10817" max="10817" width="1.44140625" style="22" customWidth="1"/>
    <col min="10818" max="10818" width="10" style="22" customWidth="1"/>
    <col min="10819" max="10819" width="1.44140625" style="22" customWidth="1"/>
    <col min="10820" max="10820" width="10" style="22" customWidth="1"/>
    <col min="10821" max="10821" width="1.44140625" style="22" customWidth="1"/>
    <col min="10822" max="10822" width="10" style="22" customWidth="1"/>
    <col min="10823" max="10823" width="1.44140625" style="22" customWidth="1"/>
    <col min="10824" max="10824" width="10" style="22" customWidth="1"/>
    <col min="10825" max="10825" width="1.44140625" style="22" customWidth="1"/>
    <col min="10826" max="10826" width="10" style="22" customWidth="1"/>
    <col min="10827" max="11008" width="6.88671875" style="22"/>
    <col min="11009" max="11009" width="4.5546875" style="22" customWidth="1"/>
    <col min="11010" max="11010" width="2.21875" style="22" customWidth="1"/>
    <col min="11011" max="11011" width="17.77734375" style="22" customWidth="1"/>
    <col min="11012" max="11012" width="2.21875" style="22" customWidth="1"/>
    <col min="11013" max="11013" width="12.33203125" style="22" customWidth="1"/>
    <col min="11014" max="11014" width="1.44140625" style="22" customWidth="1"/>
    <col min="11015" max="11015" width="8.44140625" style="22" customWidth="1"/>
    <col min="11016" max="11016" width="1.44140625" style="22" customWidth="1"/>
    <col min="11017" max="11017" width="8.44140625" style="22" customWidth="1"/>
    <col min="11018" max="11018" width="2.21875" style="22" customWidth="1"/>
    <col min="11019" max="11019" width="12.33203125" style="22" customWidth="1"/>
    <col min="11020" max="11020" width="1.44140625" style="22" customWidth="1"/>
    <col min="11021" max="11021" width="8.44140625" style="22" customWidth="1"/>
    <col min="11022" max="11022" width="1.44140625" style="22" customWidth="1"/>
    <col min="11023" max="11023" width="8.44140625" style="22" customWidth="1"/>
    <col min="11024" max="11024" width="2.21875" style="22" customWidth="1"/>
    <col min="11025" max="11025" width="12.33203125" style="22" customWidth="1"/>
    <col min="11026" max="11026" width="1.44140625" style="22" customWidth="1"/>
    <col min="11027" max="11027" width="8.44140625" style="22" customWidth="1"/>
    <col min="11028" max="11028" width="1.44140625" style="22" customWidth="1"/>
    <col min="11029" max="11029" width="8.44140625" style="22" customWidth="1"/>
    <col min="11030" max="11030" width="2.21875" style="22" customWidth="1"/>
    <col min="11031" max="11031" width="12.33203125" style="22" customWidth="1"/>
    <col min="11032" max="11032" width="1.44140625" style="22" customWidth="1"/>
    <col min="11033" max="11033" width="8.44140625" style="22" customWidth="1"/>
    <col min="11034" max="11034" width="1.44140625" style="22" customWidth="1"/>
    <col min="11035" max="11035" width="8.44140625" style="22" customWidth="1"/>
    <col min="11036" max="11037" width="1.44140625" style="22" customWidth="1"/>
    <col min="11038" max="11038" width="10.44140625" style="22" customWidth="1"/>
    <col min="11039" max="11039" width="1.44140625" style="22" customWidth="1"/>
    <col min="11040" max="11040" width="6.88671875" style="22"/>
    <col min="11041" max="11041" width="1.44140625" style="22" customWidth="1"/>
    <col min="11042" max="11042" width="6.88671875" style="22"/>
    <col min="11043" max="11043" width="1.44140625" style="22" customWidth="1"/>
    <col min="11044" max="11044" width="9.21875" style="22" customWidth="1"/>
    <col min="11045" max="11045" width="1.44140625" style="22" customWidth="1"/>
    <col min="11046" max="11046" width="6.88671875" style="22"/>
    <col min="11047" max="11047" width="1.44140625" style="22" customWidth="1"/>
    <col min="11048" max="11048" width="7.109375" style="22" customWidth="1"/>
    <col min="11049" max="11049" width="1.44140625" style="22" customWidth="1"/>
    <col min="11050" max="11050" width="12.44140625" style="22" customWidth="1"/>
    <col min="11051" max="11051" width="1.109375" style="22" customWidth="1"/>
    <col min="11052" max="11052" width="11.6640625" style="22" customWidth="1"/>
    <col min="11053" max="11053" width="1.44140625" style="22" customWidth="1"/>
    <col min="11054" max="11054" width="7.33203125" style="22" customWidth="1"/>
    <col min="11055" max="11055" width="1.44140625" style="22" customWidth="1"/>
    <col min="11056" max="11056" width="11.88671875" style="22" customWidth="1"/>
    <col min="11057" max="11057" width="1.44140625" style="22" customWidth="1"/>
    <col min="11058" max="11058" width="7.6640625" style="22" customWidth="1"/>
    <col min="11059" max="11059" width="1.109375" style="22" customWidth="1"/>
    <col min="11060" max="11060" width="10.6640625" style="22" customWidth="1"/>
    <col min="11061" max="11061" width="1.44140625" style="22" customWidth="1"/>
    <col min="11062" max="11062" width="7.6640625" style="22" customWidth="1"/>
    <col min="11063" max="11063" width="0.88671875" style="22" customWidth="1"/>
    <col min="11064" max="11064" width="10.44140625" style="22" customWidth="1"/>
    <col min="11065" max="11065" width="1.44140625" style="22" customWidth="1"/>
    <col min="11066" max="11066" width="10" style="22" customWidth="1"/>
    <col min="11067" max="11067" width="1.44140625" style="22" customWidth="1"/>
    <col min="11068" max="11068" width="3.77734375" style="22" customWidth="1"/>
    <col min="11069" max="11069" width="1.44140625" style="22" customWidth="1"/>
    <col min="11070" max="11070" width="10" style="22" customWidth="1"/>
    <col min="11071" max="11071" width="1.44140625" style="22" customWidth="1"/>
    <col min="11072" max="11072" width="10" style="22" customWidth="1"/>
    <col min="11073" max="11073" width="1.44140625" style="22" customWidth="1"/>
    <col min="11074" max="11074" width="10" style="22" customWidth="1"/>
    <col min="11075" max="11075" width="1.44140625" style="22" customWidth="1"/>
    <col min="11076" max="11076" width="10" style="22" customWidth="1"/>
    <col min="11077" max="11077" width="1.44140625" style="22" customWidth="1"/>
    <col min="11078" max="11078" width="10" style="22" customWidth="1"/>
    <col min="11079" max="11079" width="1.44140625" style="22" customWidth="1"/>
    <col min="11080" max="11080" width="10" style="22" customWidth="1"/>
    <col min="11081" max="11081" width="1.44140625" style="22" customWidth="1"/>
    <col min="11082" max="11082" width="10" style="22" customWidth="1"/>
    <col min="11083" max="11264" width="6.88671875" style="22"/>
    <col min="11265" max="11265" width="4.5546875" style="22" customWidth="1"/>
    <col min="11266" max="11266" width="2.21875" style="22" customWidth="1"/>
    <col min="11267" max="11267" width="17.77734375" style="22" customWidth="1"/>
    <col min="11268" max="11268" width="2.21875" style="22" customWidth="1"/>
    <col min="11269" max="11269" width="12.33203125" style="22" customWidth="1"/>
    <col min="11270" max="11270" width="1.44140625" style="22" customWidth="1"/>
    <col min="11271" max="11271" width="8.44140625" style="22" customWidth="1"/>
    <col min="11272" max="11272" width="1.44140625" style="22" customWidth="1"/>
    <col min="11273" max="11273" width="8.44140625" style="22" customWidth="1"/>
    <col min="11274" max="11274" width="2.21875" style="22" customWidth="1"/>
    <col min="11275" max="11275" width="12.33203125" style="22" customWidth="1"/>
    <col min="11276" max="11276" width="1.44140625" style="22" customWidth="1"/>
    <col min="11277" max="11277" width="8.44140625" style="22" customWidth="1"/>
    <col min="11278" max="11278" width="1.44140625" style="22" customWidth="1"/>
    <col min="11279" max="11279" width="8.44140625" style="22" customWidth="1"/>
    <col min="11280" max="11280" width="2.21875" style="22" customWidth="1"/>
    <col min="11281" max="11281" width="12.33203125" style="22" customWidth="1"/>
    <col min="11282" max="11282" width="1.44140625" style="22" customWidth="1"/>
    <col min="11283" max="11283" width="8.44140625" style="22" customWidth="1"/>
    <col min="11284" max="11284" width="1.44140625" style="22" customWidth="1"/>
    <col min="11285" max="11285" width="8.44140625" style="22" customWidth="1"/>
    <col min="11286" max="11286" width="2.21875" style="22" customWidth="1"/>
    <col min="11287" max="11287" width="12.33203125" style="22" customWidth="1"/>
    <col min="11288" max="11288" width="1.44140625" style="22" customWidth="1"/>
    <col min="11289" max="11289" width="8.44140625" style="22" customWidth="1"/>
    <col min="11290" max="11290" width="1.44140625" style="22" customWidth="1"/>
    <col min="11291" max="11291" width="8.44140625" style="22" customWidth="1"/>
    <col min="11292" max="11293" width="1.44140625" style="22" customWidth="1"/>
    <col min="11294" max="11294" width="10.44140625" style="22" customWidth="1"/>
    <col min="11295" max="11295" width="1.44140625" style="22" customWidth="1"/>
    <col min="11296" max="11296" width="6.88671875" style="22"/>
    <col min="11297" max="11297" width="1.44140625" style="22" customWidth="1"/>
    <col min="11298" max="11298" width="6.88671875" style="22"/>
    <col min="11299" max="11299" width="1.44140625" style="22" customWidth="1"/>
    <col min="11300" max="11300" width="9.21875" style="22" customWidth="1"/>
    <col min="11301" max="11301" width="1.44140625" style="22" customWidth="1"/>
    <col min="11302" max="11302" width="6.88671875" style="22"/>
    <col min="11303" max="11303" width="1.44140625" style="22" customWidth="1"/>
    <col min="11304" max="11304" width="7.109375" style="22" customWidth="1"/>
    <col min="11305" max="11305" width="1.44140625" style="22" customWidth="1"/>
    <col min="11306" max="11306" width="12.44140625" style="22" customWidth="1"/>
    <col min="11307" max="11307" width="1.109375" style="22" customWidth="1"/>
    <col min="11308" max="11308" width="11.6640625" style="22" customWidth="1"/>
    <col min="11309" max="11309" width="1.44140625" style="22" customWidth="1"/>
    <col min="11310" max="11310" width="7.33203125" style="22" customWidth="1"/>
    <col min="11311" max="11311" width="1.44140625" style="22" customWidth="1"/>
    <col min="11312" max="11312" width="11.88671875" style="22" customWidth="1"/>
    <col min="11313" max="11313" width="1.44140625" style="22" customWidth="1"/>
    <col min="11314" max="11314" width="7.6640625" style="22" customWidth="1"/>
    <col min="11315" max="11315" width="1.109375" style="22" customWidth="1"/>
    <col min="11316" max="11316" width="10.6640625" style="22" customWidth="1"/>
    <col min="11317" max="11317" width="1.44140625" style="22" customWidth="1"/>
    <col min="11318" max="11318" width="7.6640625" style="22" customWidth="1"/>
    <col min="11319" max="11319" width="0.88671875" style="22" customWidth="1"/>
    <col min="11320" max="11320" width="10.44140625" style="22" customWidth="1"/>
    <col min="11321" max="11321" width="1.44140625" style="22" customWidth="1"/>
    <col min="11322" max="11322" width="10" style="22" customWidth="1"/>
    <col min="11323" max="11323" width="1.44140625" style="22" customWidth="1"/>
    <col min="11324" max="11324" width="3.77734375" style="22" customWidth="1"/>
    <col min="11325" max="11325" width="1.44140625" style="22" customWidth="1"/>
    <col min="11326" max="11326" width="10" style="22" customWidth="1"/>
    <col min="11327" max="11327" width="1.44140625" style="22" customWidth="1"/>
    <col min="11328" max="11328" width="10" style="22" customWidth="1"/>
    <col min="11329" max="11329" width="1.44140625" style="22" customWidth="1"/>
    <col min="11330" max="11330" width="10" style="22" customWidth="1"/>
    <col min="11331" max="11331" width="1.44140625" style="22" customWidth="1"/>
    <col min="11332" max="11332" width="10" style="22" customWidth="1"/>
    <col min="11333" max="11333" width="1.44140625" style="22" customWidth="1"/>
    <col min="11334" max="11334" width="10" style="22" customWidth="1"/>
    <col min="11335" max="11335" width="1.44140625" style="22" customWidth="1"/>
    <col min="11336" max="11336" width="10" style="22" customWidth="1"/>
    <col min="11337" max="11337" width="1.44140625" style="22" customWidth="1"/>
    <col min="11338" max="11338" width="10" style="22" customWidth="1"/>
    <col min="11339" max="11520" width="6.88671875" style="22"/>
    <col min="11521" max="11521" width="4.5546875" style="22" customWidth="1"/>
    <col min="11522" max="11522" width="2.21875" style="22" customWidth="1"/>
    <col min="11523" max="11523" width="17.77734375" style="22" customWidth="1"/>
    <col min="11524" max="11524" width="2.21875" style="22" customWidth="1"/>
    <col min="11525" max="11525" width="12.33203125" style="22" customWidth="1"/>
    <col min="11526" max="11526" width="1.44140625" style="22" customWidth="1"/>
    <col min="11527" max="11527" width="8.44140625" style="22" customWidth="1"/>
    <col min="11528" max="11528" width="1.44140625" style="22" customWidth="1"/>
    <col min="11529" max="11529" width="8.44140625" style="22" customWidth="1"/>
    <col min="11530" max="11530" width="2.21875" style="22" customWidth="1"/>
    <col min="11531" max="11531" width="12.33203125" style="22" customWidth="1"/>
    <col min="11532" max="11532" width="1.44140625" style="22" customWidth="1"/>
    <col min="11533" max="11533" width="8.44140625" style="22" customWidth="1"/>
    <col min="11534" max="11534" width="1.44140625" style="22" customWidth="1"/>
    <col min="11535" max="11535" width="8.44140625" style="22" customWidth="1"/>
    <col min="11536" max="11536" width="2.21875" style="22" customWidth="1"/>
    <col min="11537" max="11537" width="12.33203125" style="22" customWidth="1"/>
    <col min="11538" max="11538" width="1.44140625" style="22" customWidth="1"/>
    <col min="11539" max="11539" width="8.44140625" style="22" customWidth="1"/>
    <col min="11540" max="11540" width="1.44140625" style="22" customWidth="1"/>
    <col min="11541" max="11541" width="8.44140625" style="22" customWidth="1"/>
    <col min="11542" max="11542" width="2.21875" style="22" customWidth="1"/>
    <col min="11543" max="11543" width="12.33203125" style="22" customWidth="1"/>
    <col min="11544" max="11544" width="1.44140625" style="22" customWidth="1"/>
    <col min="11545" max="11545" width="8.44140625" style="22" customWidth="1"/>
    <col min="11546" max="11546" width="1.44140625" style="22" customWidth="1"/>
    <col min="11547" max="11547" width="8.44140625" style="22" customWidth="1"/>
    <col min="11548" max="11549" width="1.44140625" style="22" customWidth="1"/>
    <col min="11550" max="11550" width="10.44140625" style="22" customWidth="1"/>
    <col min="11551" max="11551" width="1.44140625" style="22" customWidth="1"/>
    <col min="11552" max="11552" width="6.88671875" style="22"/>
    <col min="11553" max="11553" width="1.44140625" style="22" customWidth="1"/>
    <col min="11554" max="11554" width="6.88671875" style="22"/>
    <col min="11555" max="11555" width="1.44140625" style="22" customWidth="1"/>
    <col min="11556" max="11556" width="9.21875" style="22" customWidth="1"/>
    <col min="11557" max="11557" width="1.44140625" style="22" customWidth="1"/>
    <col min="11558" max="11558" width="6.88671875" style="22"/>
    <col min="11559" max="11559" width="1.44140625" style="22" customWidth="1"/>
    <col min="11560" max="11560" width="7.109375" style="22" customWidth="1"/>
    <col min="11561" max="11561" width="1.44140625" style="22" customWidth="1"/>
    <col min="11562" max="11562" width="12.44140625" style="22" customWidth="1"/>
    <col min="11563" max="11563" width="1.109375" style="22" customWidth="1"/>
    <col min="11564" max="11564" width="11.6640625" style="22" customWidth="1"/>
    <col min="11565" max="11565" width="1.44140625" style="22" customWidth="1"/>
    <col min="11566" max="11566" width="7.33203125" style="22" customWidth="1"/>
    <col min="11567" max="11567" width="1.44140625" style="22" customWidth="1"/>
    <col min="11568" max="11568" width="11.88671875" style="22" customWidth="1"/>
    <col min="11569" max="11569" width="1.44140625" style="22" customWidth="1"/>
    <col min="11570" max="11570" width="7.6640625" style="22" customWidth="1"/>
    <col min="11571" max="11571" width="1.109375" style="22" customWidth="1"/>
    <col min="11572" max="11572" width="10.6640625" style="22" customWidth="1"/>
    <col min="11573" max="11573" width="1.44140625" style="22" customWidth="1"/>
    <col min="11574" max="11574" width="7.6640625" style="22" customWidth="1"/>
    <col min="11575" max="11575" width="0.88671875" style="22" customWidth="1"/>
    <col min="11576" max="11576" width="10.44140625" style="22" customWidth="1"/>
    <col min="11577" max="11577" width="1.44140625" style="22" customWidth="1"/>
    <col min="11578" max="11578" width="10" style="22" customWidth="1"/>
    <col min="11579" max="11579" width="1.44140625" style="22" customWidth="1"/>
    <col min="11580" max="11580" width="3.77734375" style="22" customWidth="1"/>
    <col min="11581" max="11581" width="1.44140625" style="22" customWidth="1"/>
    <col min="11582" max="11582" width="10" style="22" customWidth="1"/>
    <col min="11583" max="11583" width="1.44140625" style="22" customWidth="1"/>
    <col min="11584" max="11584" width="10" style="22" customWidth="1"/>
    <col min="11585" max="11585" width="1.44140625" style="22" customWidth="1"/>
    <col min="11586" max="11586" width="10" style="22" customWidth="1"/>
    <col min="11587" max="11587" width="1.44140625" style="22" customWidth="1"/>
    <col min="11588" max="11588" width="10" style="22" customWidth="1"/>
    <col min="11589" max="11589" width="1.44140625" style="22" customWidth="1"/>
    <col min="11590" max="11590" width="10" style="22" customWidth="1"/>
    <col min="11591" max="11591" width="1.44140625" style="22" customWidth="1"/>
    <col min="11592" max="11592" width="10" style="22" customWidth="1"/>
    <col min="11593" max="11593" width="1.44140625" style="22" customWidth="1"/>
    <col min="11594" max="11594" width="10" style="22" customWidth="1"/>
    <col min="11595" max="11776" width="6.88671875" style="22"/>
    <col min="11777" max="11777" width="4.5546875" style="22" customWidth="1"/>
    <col min="11778" max="11778" width="2.21875" style="22" customWidth="1"/>
    <col min="11779" max="11779" width="17.77734375" style="22" customWidth="1"/>
    <col min="11780" max="11780" width="2.21875" style="22" customWidth="1"/>
    <col min="11781" max="11781" width="12.33203125" style="22" customWidth="1"/>
    <col min="11782" max="11782" width="1.44140625" style="22" customWidth="1"/>
    <col min="11783" max="11783" width="8.44140625" style="22" customWidth="1"/>
    <col min="11784" max="11784" width="1.44140625" style="22" customWidth="1"/>
    <col min="11785" max="11785" width="8.44140625" style="22" customWidth="1"/>
    <col min="11786" max="11786" width="2.21875" style="22" customWidth="1"/>
    <col min="11787" max="11787" width="12.33203125" style="22" customWidth="1"/>
    <col min="11788" max="11788" width="1.44140625" style="22" customWidth="1"/>
    <col min="11789" max="11789" width="8.44140625" style="22" customWidth="1"/>
    <col min="11790" max="11790" width="1.44140625" style="22" customWidth="1"/>
    <col min="11791" max="11791" width="8.44140625" style="22" customWidth="1"/>
    <col min="11792" max="11792" width="2.21875" style="22" customWidth="1"/>
    <col min="11793" max="11793" width="12.33203125" style="22" customWidth="1"/>
    <col min="11794" max="11794" width="1.44140625" style="22" customWidth="1"/>
    <col min="11795" max="11795" width="8.44140625" style="22" customWidth="1"/>
    <col min="11796" max="11796" width="1.44140625" style="22" customWidth="1"/>
    <col min="11797" max="11797" width="8.44140625" style="22" customWidth="1"/>
    <col min="11798" max="11798" width="2.21875" style="22" customWidth="1"/>
    <col min="11799" max="11799" width="12.33203125" style="22" customWidth="1"/>
    <col min="11800" max="11800" width="1.44140625" style="22" customWidth="1"/>
    <col min="11801" max="11801" width="8.44140625" style="22" customWidth="1"/>
    <col min="11802" max="11802" width="1.44140625" style="22" customWidth="1"/>
    <col min="11803" max="11803" width="8.44140625" style="22" customWidth="1"/>
    <col min="11804" max="11805" width="1.44140625" style="22" customWidth="1"/>
    <col min="11806" max="11806" width="10.44140625" style="22" customWidth="1"/>
    <col min="11807" max="11807" width="1.44140625" style="22" customWidth="1"/>
    <col min="11808" max="11808" width="6.88671875" style="22"/>
    <col min="11809" max="11809" width="1.44140625" style="22" customWidth="1"/>
    <col min="11810" max="11810" width="6.88671875" style="22"/>
    <col min="11811" max="11811" width="1.44140625" style="22" customWidth="1"/>
    <col min="11812" max="11812" width="9.21875" style="22" customWidth="1"/>
    <col min="11813" max="11813" width="1.44140625" style="22" customWidth="1"/>
    <col min="11814" max="11814" width="6.88671875" style="22"/>
    <col min="11815" max="11815" width="1.44140625" style="22" customWidth="1"/>
    <col min="11816" max="11816" width="7.109375" style="22" customWidth="1"/>
    <col min="11817" max="11817" width="1.44140625" style="22" customWidth="1"/>
    <col min="11818" max="11818" width="12.44140625" style="22" customWidth="1"/>
    <col min="11819" max="11819" width="1.109375" style="22" customWidth="1"/>
    <col min="11820" max="11820" width="11.6640625" style="22" customWidth="1"/>
    <col min="11821" max="11821" width="1.44140625" style="22" customWidth="1"/>
    <col min="11822" max="11822" width="7.33203125" style="22" customWidth="1"/>
    <col min="11823" max="11823" width="1.44140625" style="22" customWidth="1"/>
    <col min="11824" max="11824" width="11.88671875" style="22" customWidth="1"/>
    <col min="11825" max="11825" width="1.44140625" style="22" customWidth="1"/>
    <col min="11826" max="11826" width="7.6640625" style="22" customWidth="1"/>
    <col min="11827" max="11827" width="1.109375" style="22" customWidth="1"/>
    <col min="11828" max="11828" width="10.6640625" style="22" customWidth="1"/>
    <col min="11829" max="11829" width="1.44140625" style="22" customWidth="1"/>
    <col min="11830" max="11830" width="7.6640625" style="22" customWidth="1"/>
    <col min="11831" max="11831" width="0.88671875" style="22" customWidth="1"/>
    <col min="11832" max="11832" width="10.44140625" style="22" customWidth="1"/>
    <col min="11833" max="11833" width="1.44140625" style="22" customWidth="1"/>
    <col min="11834" max="11834" width="10" style="22" customWidth="1"/>
    <col min="11835" max="11835" width="1.44140625" style="22" customWidth="1"/>
    <col min="11836" max="11836" width="3.77734375" style="22" customWidth="1"/>
    <col min="11837" max="11837" width="1.44140625" style="22" customWidth="1"/>
    <col min="11838" max="11838" width="10" style="22" customWidth="1"/>
    <col min="11839" max="11839" width="1.44140625" style="22" customWidth="1"/>
    <col min="11840" max="11840" width="10" style="22" customWidth="1"/>
    <col min="11841" max="11841" width="1.44140625" style="22" customWidth="1"/>
    <col min="11842" max="11842" width="10" style="22" customWidth="1"/>
    <col min="11843" max="11843" width="1.44140625" style="22" customWidth="1"/>
    <col min="11844" max="11844" width="10" style="22" customWidth="1"/>
    <col min="11845" max="11845" width="1.44140625" style="22" customWidth="1"/>
    <col min="11846" max="11846" width="10" style="22" customWidth="1"/>
    <col min="11847" max="11847" width="1.44140625" style="22" customWidth="1"/>
    <col min="11848" max="11848" width="10" style="22" customWidth="1"/>
    <col min="11849" max="11849" width="1.44140625" style="22" customWidth="1"/>
    <col min="11850" max="11850" width="10" style="22" customWidth="1"/>
    <col min="11851" max="12032" width="6.88671875" style="22"/>
    <col min="12033" max="12033" width="4.5546875" style="22" customWidth="1"/>
    <col min="12034" max="12034" width="2.21875" style="22" customWidth="1"/>
    <col min="12035" max="12035" width="17.77734375" style="22" customWidth="1"/>
    <col min="12036" max="12036" width="2.21875" style="22" customWidth="1"/>
    <col min="12037" max="12037" width="12.33203125" style="22" customWidth="1"/>
    <col min="12038" max="12038" width="1.44140625" style="22" customWidth="1"/>
    <col min="12039" max="12039" width="8.44140625" style="22" customWidth="1"/>
    <col min="12040" max="12040" width="1.44140625" style="22" customWidth="1"/>
    <col min="12041" max="12041" width="8.44140625" style="22" customWidth="1"/>
    <col min="12042" max="12042" width="2.21875" style="22" customWidth="1"/>
    <col min="12043" max="12043" width="12.33203125" style="22" customWidth="1"/>
    <col min="12044" max="12044" width="1.44140625" style="22" customWidth="1"/>
    <col min="12045" max="12045" width="8.44140625" style="22" customWidth="1"/>
    <col min="12046" max="12046" width="1.44140625" style="22" customWidth="1"/>
    <col min="12047" max="12047" width="8.44140625" style="22" customWidth="1"/>
    <col min="12048" max="12048" width="2.21875" style="22" customWidth="1"/>
    <col min="12049" max="12049" width="12.33203125" style="22" customWidth="1"/>
    <col min="12050" max="12050" width="1.44140625" style="22" customWidth="1"/>
    <col min="12051" max="12051" width="8.44140625" style="22" customWidth="1"/>
    <col min="12052" max="12052" width="1.44140625" style="22" customWidth="1"/>
    <col min="12053" max="12053" width="8.44140625" style="22" customWidth="1"/>
    <col min="12054" max="12054" width="2.21875" style="22" customWidth="1"/>
    <col min="12055" max="12055" width="12.33203125" style="22" customWidth="1"/>
    <col min="12056" max="12056" width="1.44140625" style="22" customWidth="1"/>
    <col min="12057" max="12057" width="8.44140625" style="22" customWidth="1"/>
    <col min="12058" max="12058" width="1.44140625" style="22" customWidth="1"/>
    <col min="12059" max="12059" width="8.44140625" style="22" customWidth="1"/>
    <col min="12060" max="12061" width="1.44140625" style="22" customWidth="1"/>
    <col min="12062" max="12062" width="10.44140625" style="22" customWidth="1"/>
    <col min="12063" max="12063" width="1.44140625" style="22" customWidth="1"/>
    <col min="12064" max="12064" width="6.88671875" style="22"/>
    <col min="12065" max="12065" width="1.44140625" style="22" customWidth="1"/>
    <col min="12066" max="12066" width="6.88671875" style="22"/>
    <col min="12067" max="12067" width="1.44140625" style="22" customWidth="1"/>
    <col min="12068" max="12068" width="9.21875" style="22" customWidth="1"/>
    <col min="12069" max="12069" width="1.44140625" style="22" customWidth="1"/>
    <col min="12070" max="12070" width="6.88671875" style="22"/>
    <col min="12071" max="12071" width="1.44140625" style="22" customWidth="1"/>
    <col min="12072" max="12072" width="7.109375" style="22" customWidth="1"/>
    <col min="12073" max="12073" width="1.44140625" style="22" customWidth="1"/>
    <col min="12074" max="12074" width="12.44140625" style="22" customWidth="1"/>
    <col min="12075" max="12075" width="1.109375" style="22" customWidth="1"/>
    <col min="12076" max="12076" width="11.6640625" style="22" customWidth="1"/>
    <col min="12077" max="12077" width="1.44140625" style="22" customWidth="1"/>
    <col min="12078" max="12078" width="7.33203125" style="22" customWidth="1"/>
    <col min="12079" max="12079" width="1.44140625" style="22" customWidth="1"/>
    <col min="12080" max="12080" width="11.88671875" style="22" customWidth="1"/>
    <col min="12081" max="12081" width="1.44140625" style="22" customWidth="1"/>
    <col min="12082" max="12082" width="7.6640625" style="22" customWidth="1"/>
    <col min="12083" max="12083" width="1.109375" style="22" customWidth="1"/>
    <col min="12084" max="12084" width="10.6640625" style="22" customWidth="1"/>
    <col min="12085" max="12085" width="1.44140625" style="22" customWidth="1"/>
    <col min="12086" max="12086" width="7.6640625" style="22" customWidth="1"/>
    <col min="12087" max="12087" width="0.88671875" style="22" customWidth="1"/>
    <col min="12088" max="12088" width="10.44140625" style="22" customWidth="1"/>
    <col min="12089" max="12089" width="1.44140625" style="22" customWidth="1"/>
    <col min="12090" max="12090" width="10" style="22" customWidth="1"/>
    <col min="12091" max="12091" width="1.44140625" style="22" customWidth="1"/>
    <col min="12092" max="12092" width="3.77734375" style="22" customWidth="1"/>
    <col min="12093" max="12093" width="1.44140625" style="22" customWidth="1"/>
    <col min="12094" max="12094" width="10" style="22" customWidth="1"/>
    <col min="12095" max="12095" width="1.44140625" style="22" customWidth="1"/>
    <col min="12096" max="12096" width="10" style="22" customWidth="1"/>
    <col min="12097" max="12097" width="1.44140625" style="22" customWidth="1"/>
    <col min="12098" max="12098" width="10" style="22" customWidth="1"/>
    <col min="12099" max="12099" width="1.44140625" style="22" customWidth="1"/>
    <col min="12100" max="12100" width="10" style="22" customWidth="1"/>
    <col min="12101" max="12101" width="1.44140625" style="22" customWidth="1"/>
    <col min="12102" max="12102" width="10" style="22" customWidth="1"/>
    <col min="12103" max="12103" width="1.44140625" style="22" customWidth="1"/>
    <col min="12104" max="12104" width="10" style="22" customWidth="1"/>
    <col min="12105" max="12105" width="1.44140625" style="22" customWidth="1"/>
    <col min="12106" max="12106" width="10" style="22" customWidth="1"/>
    <col min="12107" max="12288" width="6.88671875" style="22"/>
    <col min="12289" max="12289" width="4.5546875" style="22" customWidth="1"/>
    <col min="12290" max="12290" width="2.21875" style="22" customWidth="1"/>
    <col min="12291" max="12291" width="17.77734375" style="22" customWidth="1"/>
    <col min="12292" max="12292" width="2.21875" style="22" customWidth="1"/>
    <col min="12293" max="12293" width="12.33203125" style="22" customWidth="1"/>
    <col min="12294" max="12294" width="1.44140625" style="22" customWidth="1"/>
    <col min="12295" max="12295" width="8.44140625" style="22" customWidth="1"/>
    <col min="12296" max="12296" width="1.44140625" style="22" customWidth="1"/>
    <col min="12297" max="12297" width="8.44140625" style="22" customWidth="1"/>
    <col min="12298" max="12298" width="2.21875" style="22" customWidth="1"/>
    <col min="12299" max="12299" width="12.33203125" style="22" customWidth="1"/>
    <col min="12300" max="12300" width="1.44140625" style="22" customWidth="1"/>
    <col min="12301" max="12301" width="8.44140625" style="22" customWidth="1"/>
    <col min="12302" max="12302" width="1.44140625" style="22" customWidth="1"/>
    <col min="12303" max="12303" width="8.44140625" style="22" customWidth="1"/>
    <col min="12304" max="12304" width="2.21875" style="22" customWidth="1"/>
    <col min="12305" max="12305" width="12.33203125" style="22" customWidth="1"/>
    <col min="12306" max="12306" width="1.44140625" style="22" customWidth="1"/>
    <col min="12307" max="12307" width="8.44140625" style="22" customWidth="1"/>
    <col min="12308" max="12308" width="1.44140625" style="22" customWidth="1"/>
    <col min="12309" max="12309" width="8.44140625" style="22" customWidth="1"/>
    <col min="12310" max="12310" width="2.21875" style="22" customWidth="1"/>
    <col min="12311" max="12311" width="12.33203125" style="22" customWidth="1"/>
    <col min="12312" max="12312" width="1.44140625" style="22" customWidth="1"/>
    <col min="12313" max="12313" width="8.44140625" style="22" customWidth="1"/>
    <col min="12314" max="12314" width="1.44140625" style="22" customWidth="1"/>
    <col min="12315" max="12315" width="8.44140625" style="22" customWidth="1"/>
    <col min="12316" max="12317" width="1.44140625" style="22" customWidth="1"/>
    <col min="12318" max="12318" width="10.44140625" style="22" customWidth="1"/>
    <col min="12319" max="12319" width="1.44140625" style="22" customWidth="1"/>
    <col min="12320" max="12320" width="6.88671875" style="22"/>
    <col min="12321" max="12321" width="1.44140625" style="22" customWidth="1"/>
    <col min="12322" max="12322" width="6.88671875" style="22"/>
    <col min="12323" max="12323" width="1.44140625" style="22" customWidth="1"/>
    <col min="12324" max="12324" width="9.21875" style="22" customWidth="1"/>
    <col min="12325" max="12325" width="1.44140625" style="22" customWidth="1"/>
    <col min="12326" max="12326" width="6.88671875" style="22"/>
    <col min="12327" max="12327" width="1.44140625" style="22" customWidth="1"/>
    <col min="12328" max="12328" width="7.109375" style="22" customWidth="1"/>
    <col min="12329" max="12329" width="1.44140625" style="22" customWidth="1"/>
    <col min="12330" max="12330" width="12.44140625" style="22" customWidth="1"/>
    <col min="12331" max="12331" width="1.109375" style="22" customWidth="1"/>
    <col min="12332" max="12332" width="11.6640625" style="22" customWidth="1"/>
    <col min="12333" max="12333" width="1.44140625" style="22" customWidth="1"/>
    <col min="12334" max="12334" width="7.33203125" style="22" customWidth="1"/>
    <col min="12335" max="12335" width="1.44140625" style="22" customWidth="1"/>
    <col min="12336" max="12336" width="11.88671875" style="22" customWidth="1"/>
    <col min="12337" max="12337" width="1.44140625" style="22" customWidth="1"/>
    <col min="12338" max="12338" width="7.6640625" style="22" customWidth="1"/>
    <col min="12339" max="12339" width="1.109375" style="22" customWidth="1"/>
    <col min="12340" max="12340" width="10.6640625" style="22" customWidth="1"/>
    <col min="12341" max="12341" width="1.44140625" style="22" customWidth="1"/>
    <col min="12342" max="12342" width="7.6640625" style="22" customWidth="1"/>
    <col min="12343" max="12343" width="0.88671875" style="22" customWidth="1"/>
    <col min="12344" max="12344" width="10.44140625" style="22" customWidth="1"/>
    <col min="12345" max="12345" width="1.44140625" style="22" customWidth="1"/>
    <col min="12346" max="12346" width="10" style="22" customWidth="1"/>
    <col min="12347" max="12347" width="1.44140625" style="22" customWidth="1"/>
    <col min="12348" max="12348" width="3.77734375" style="22" customWidth="1"/>
    <col min="12349" max="12349" width="1.44140625" style="22" customWidth="1"/>
    <col min="12350" max="12350" width="10" style="22" customWidth="1"/>
    <col min="12351" max="12351" width="1.44140625" style="22" customWidth="1"/>
    <col min="12352" max="12352" width="10" style="22" customWidth="1"/>
    <col min="12353" max="12353" width="1.44140625" style="22" customWidth="1"/>
    <col min="12354" max="12354" width="10" style="22" customWidth="1"/>
    <col min="12355" max="12355" width="1.44140625" style="22" customWidth="1"/>
    <col min="12356" max="12356" width="10" style="22" customWidth="1"/>
    <col min="12357" max="12357" width="1.44140625" style="22" customWidth="1"/>
    <col min="12358" max="12358" width="10" style="22" customWidth="1"/>
    <col min="12359" max="12359" width="1.44140625" style="22" customWidth="1"/>
    <col min="12360" max="12360" width="10" style="22" customWidth="1"/>
    <col min="12361" max="12361" width="1.44140625" style="22" customWidth="1"/>
    <col min="12362" max="12362" width="10" style="22" customWidth="1"/>
    <col min="12363" max="12544" width="6.88671875" style="22"/>
    <col min="12545" max="12545" width="4.5546875" style="22" customWidth="1"/>
    <col min="12546" max="12546" width="2.21875" style="22" customWidth="1"/>
    <col min="12547" max="12547" width="17.77734375" style="22" customWidth="1"/>
    <col min="12548" max="12548" width="2.21875" style="22" customWidth="1"/>
    <col min="12549" max="12549" width="12.33203125" style="22" customWidth="1"/>
    <col min="12550" max="12550" width="1.44140625" style="22" customWidth="1"/>
    <col min="12551" max="12551" width="8.44140625" style="22" customWidth="1"/>
    <col min="12552" max="12552" width="1.44140625" style="22" customWidth="1"/>
    <col min="12553" max="12553" width="8.44140625" style="22" customWidth="1"/>
    <col min="12554" max="12554" width="2.21875" style="22" customWidth="1"/>
    <col min="12555" max="12555" width="12.33203125" style="22" customWidth="1"/>
    <col min="12556" max="12556" width="1.44140625" style="22" customWidth="1"/>
    <col min="12557" max="12557" width="8.44140625" style="22" customWidth="1"/>
    <col min="12558" max="12558" width="1.44140625" style="22" customWidth="1"/>
    <col min="12559" max="12559" width="8.44140625" style="22" customWidth="1"/>
    <col min="12560" max="12560" width="2.21875" style="22" customWidth="1"/>
    <col min="12561" max="12561" width="12.33203125" style="22" customWidth="1"/>
    <col min="12562" max="12562" width="1.44140625" style="22" customWidth="1"/>
    <col min="12563" max="12563" width="8.44140625" style="22" customWidth="1"/>
    <col min="12564" max="12564" width="1.44140625" style="22" customWidth="1"/>
    <col min="12565" max="12565" width="8.44140625" style="22" customWidth="1"/>
    <col min="12566" max="12566" width="2.21875" style="22" customWidth="1"/>
    <col min="12567" max="12567" width="12.33203125" style="22" customWidth="1"/>
    <col min="12568" max="12568" width="1.44140625" style="22" customWidth="1"/>
    <col min="12569" max="12569" width="8.44140625" style="22" customWidth="1"/>
    <col min="12570" max="12570" width="1.44140625" style="22" customWidth="1"/>
    <col min="12571" max="12571" width="8.44140625" style="22" customWidth="1"/>
    <col min="12572" max="12573" width="1.44140625" style="22" customWidth="1"/>
    <col min="12574" max="12574" width="10.44140625" style="22" customWidth="1"/>
    <col min="12575" max="12575" width="1.44140625" style="22" customWidth="1"/>
    <col min="12576" max="12576" width="6.88671875" style="22"/>
    <col min="12577" max="12577" width="1.44140625" style="22" customWidth="1"/>
    <col min="12578" max="12578" width="6.88671875" style="22"/>
    <col min="12579" max="12579" width="1.44140625" style="22" customWidth="1"/>
    <col min="12580" max="12580" width="9.21875" style="22" customWidth="1"/>
    <col min="12581" max="12581" width="1.44140625" style="22" customWidth="1"/>
    <col min="12582" max="12582" width="6.88671875" style="22"/>
    <col min="12583" max="12583" width="1.44140625" style="22" customWidth="1"/>
    <col min="12584" max="12584" width="7.109375" style="22" customWidth="1"/>
    <col min="12585" max="12585" width="1.44140625" style="22" customWidth="1"/>
    <col min="12586" max="12586" width="12.44140625" style="22" customWidth="1"/>
    <col min="12587" max="12587" width="1.109375" style="22" customWidth="1"/>
    <col min="12588" max="12588" width="11.6640625" style="22" customWidth="1"/>
    <col min="12589" max="12589" width="1.44140625" style="22" customWidth="1"/>
    <col min="12590" max="12590" width="7.33203125" style="22" customWidth="1"/>
    <col min="12591" max="12591" width="1.44140625" style="22" customWidth="1"/>
    <col min="12592" max="12592" width="11.88671875" style="22" customWidth="1"/>
    <col min="12593" max="12593" width="1.44140625" style="22" customWidth="1"/>
    <col min="12594" max="12594" width="7.6640625" style="22" customWidth="1"/>
    <col min="12595" max="12595" width="1.109375" style="22" customWidth="1"/>
    <col min="12596" max="12596" width="10.6640625" style="22" customWidth="1"/>
    <col min="12597" max="12597" width="1.44140625" style="22" customWidth="1"/>
    <col min="12598" max="12598" width="7.6640625" style="22" customWidth="1"/>
    <col min="12599" max="12599" width="0.88671875" style="22" customWidth="1"/>
    <col min="12600" max="12600" width="10.44140625" style="22" customWidth="1"/>
    <col min="12601" max="12601" width="1.44140625" style="22" customWidth="1"/>
    <col min="12602" max="12602" width="10" style="22" customWidth="1"/>
    <col min="12603" max="12603" width="1.44140625" style="22" customWidth="1"/>
    <col min="12604" max="12604" width="3.77734375" style="22" customWidth="1"/>
    <col min="12605" max="12605" width="1.44140625" style="22" customWidth="1"/>
    <col min="12606" max="12606" width="10" style="22" customWidth="1"/>
    <col min="12607" max="12607" width="1.44140625" style="22" customWidth="1"/>
    <col min="12608" max="12608" width="10" style="22" customWidth="1"/>
    <col min="12609" max="12609" width="1.44140625" style="22" customWidth="1"/>
    <col min="12610" max="12610" width="10" style="22" customWidth="1"/>
    <col min="12611" max="12611" width="1.44140625" style="22" customWidth="1"/>
    <col min="12612" max="12612" width="10" style="22" customWidth="1"/>
    <col min="12613" max="12613" width="1.44140625" style="22" customWidth="1"/>
    <col min="12614" max="12614" width="10" style="22" customWidth="1"/>
    <col min="12615" max="12615" width="1.44140625" style="22" customWidth="1"/>
    <col min="12616" max="12616" width="10" style="22" customWidth="1"/>
    <col min="12617" max="12617" width="1.44140625" style="22" customWidth="1"/>
    <col min="12618" max="12618" width="10" style="22" customWidth="1"/>
    <col min="12619" max="12800" width="6.88671875" style="22"/>
    <col min="12801" max="12801" width="4.5546875" style="22" customWidth="1"/>
    <col min="12802" max="12802" width="2.21875" style="22" customWidth="1"/>
    <col min="12803" max="12803" width="17.77734375" style="22" customWidth="1"/>
    <col min="12804" max="12804" width="2.21875" style="22" customWidth="1"/>
    <col min="12805" max="12805" width="12.33203125" style="22" customWidth="1"/>
    <col min="12806" max="12806" width="1.44140625" style="22" customWidth="1"/>
    <col min="12807" max="12807" width="8.44140625" style="22" customWidth="1"/>
    <col min="12808" max="12808" width="1.44140625" style="22" customWidth="1"/>
    <col min="12809" max="12809" width="8.44140625" style="22" customWidth="1"/>
    <col min="12810" max="12810" width="2.21875" style="22" customWidth="1"/>
    <col min="12811" max="12811" width="12.33203125" style="22" customWidth="1"/>
    <col min="12812" max="12812" width="1.44140625" style="22" customWidth="1"/>
    <col min="12813" max="12813" width="8.44140625" style="22" customWidth="1"/>
    <col min="12814" max="12814" width="1.44140625" style="22" customWidth="1"/>
    <col min="12815" max="12815" width="8.44140625" style="22" customWidth="1"/>
    <col min="12816" max="12816" width="2.21875" style="22" customWidth="1"/>
    <col min="12817" max="12817" width="12.33203125" style="22" customWidth="1"/>
    <col min="12818" max="12818" width="1.44140625" style="22" customWidth="1"/>
    <col min="12819" max="12819" width="8.44140625" style="22" customWidth="1"/>
    <col min="12820" max="12820" width="1.44140625" style="22" customWidth="1"/>
    <col min="12821" max="12821" width="8.44140625" style="22" customWidth="1"/>
    <col min="12822" max="12822" width="2.21875" style="22" customWidth="1"/>
    <col min="12823" max="12823" width="12.33203125" style="22" customWidth="1"/>
    <col min="12824" max="12824" width="1.44140625" style="22" customWidth="1"/>
    <col min="12825" max="12825" width="8.44140625" style="22" customWidth="1"/>
    <col min="12826" max="12826" width="1.44140625" style="22" customWidth="1"/>
    <col min="12827" max="12827" width="8.44140625" style="22" customWidth="1"/>
    <col min="12828" max="12829" width="1.44140625" style="22" customWidth="1"/>
    <col min="12830" max="12830" width="10.44140625" style="22" customWidth="1"/>
    <col min="12831" max="12831" width="1.44140625" style="22" customWidth="1"/>
    <col min="12832" max="12832" width="6.88671875" style="22"/>
    <col min="12833" max="12833" width="1.44140625" style="22" customWidth="1"/>
    <col min="12834" max="12834" width="6.88671875" style="22"/>
    <col min="12835" max="12835" width="1.44140625" style="22" customWidth="1"/>
    <col min="12836" max="12836" width="9.21875" style="22" customWidth="1"/>
    <col min="12837" max="12837" width="1.44140625" style="22" customWidth="1"/>
    <col min="12838" max="12838" width="6.88671875" style="22"/>
    <col min="12839" max="12839" width="1.44140625" style="22" customWidth="1"/>
    <col min="12840" max="12840" width="7.109375" style="22" customWidth="1"/>
    <col min="12841" max="12841" width="1.44140625" style="22" customWidth="1"/>
    <col min="12842" max="12842" width="12.44140625" style="22" customWidth="1"/>
    <col min="12843" max="12843" width="1.109375" style="22" customWidth="1"/>
    <col min="12844" max="12844" width="11.6640625" style="22" customWidth="1"/>
    <col min="12845" max="12845" width="1.44140625" style="22" customWidth="1"/>
    <col min="12846" max="12846" width="7.33203125" style="22" customWidth="1"/>
    <col min="12847" max="12847" width="1.44140625" style="22" customWidth="1"/>
    <col min="12848" max="12848" width="11.88671875" style="22" customWidth="1"/>
    <col min="12849" max="12849" width="1.44140625" style="22" customWidth="1"/>
    <col min="12850" max="12850" width="7.6640625" style="22" customWidth="1"/>
    <col min="12851" max="12851" width="1.109375" style="22" customWidth="1"/>
    <col min="12852" max="12852" width="10.6640625" style="22" customWidth="1"/>
    <col min="12853" max="12853" width="1.44140625" style="22" customWidth="1"/>
    <col min="12854" max="12854" width="7.6640625" style="22" customWidth="1"/>
    <col min="12855" max="12855" width="0.88671875" style="22" customWidth="1"/>
    <col min="12856" max="12856" width="10.44140625" style="22" customWidth="1"/>
    <col min="12857" max="12857" width="1.44140625" style="22" customWidth="1"/>
    <col min="12858" max="12858" width="10" style="22" customWidth="1"/>
    <col min="12859" max="12859" width="1.44140625" style="22" customWidth="1"/>
    <col min="12860" max="12860" width="3.77734375" style="22" customWidth="1"/>
    <col min="12861" max="12861" width="1.44140625" style="22" customWidth="1"/>
    <col min="12862" max="12862" width="10" style="22" customWidth="1"/>
    <col min="12863" max="12863" width="1.44140625" style="22" customWidth="1"/>
    <col min="12864" max="12864" width="10" style="22" customWidth="1"/>
    <col min="12865" max="12865" width="1.44140625" style="22" customWidth="1"/>
    <col min="12866" max="12866" width="10" style="22" customWidth="1"/>
    <col min="12867" max="12867" width="1.44140625" style="22" customWidth="1"/>
    <col min="12868" max="12868" width="10" style="22" customWidth="1"/>
    <col min="12869" max="12869" width="1.44140625" style="22" customWidth="1"/>
    <col min="12870" max="12870" width="10" style="22" customWidth="1"/>
    <col min="12871" max="12871" width="1.44140625" style="22" customWidth="1"/>
    <col min="12872" max="12872" width="10" style="22" customWidth="1"/>
    <col min="12873" max="12873" width="1.44140625" style="22" customWidth="1"/>
    <col min="12874" max="12874" width="10" style="22" customWidth="1"/>
    <col min="12875" max="13056" width="6.88671875" style="22"/>
    <col min="13057" max="13057" width="4.5546875" style="22" customWidth="1"/>
    <col min="13058" max="13058" width="2.21875" style="22" customWidth="1"/>
    <col min="13059" max="13059" width="17.77734375" style="22" customWidth="1"/>
    <col min="13060" max="13060" width="2.21875" style="22" customWidth="1"/>
    <col min="13061" max="13061" width="12.33203125" style="22" customWidth="1"/>
    <col min="13062" max="13062" width="1.44140625" style="22" customWidth="1"/>
    <col min="13063" max="13063" width="8.44140625" style="22" customWidth="1"/>
    <col min="13064" max="13064" width="1.44140625" style="22" customWidth="1"/>
    <col min="13065" max="13065" width="8.44140625" style="22" customWidth="1"/>
    <col min="13066" max="13066" width="2.21875" style="22" customWidth="1"/>
    <col min="13067" max="13067" width="12.33203125" style="22" customWidth="1"/>
    <col min="13068" max="13068" width="1.44140625" style="22" customWidth="1"/>
    <col min="13069" max="13069" width="8.44140625" style="22" customWidth="1"/>
    <col min="13070" max="13070" width="1.44140625" style="22" customWidth="1"/>
    <col min="13071" max="13071" width="8.44140625" style="22" customWidth="1"/>
    <col min="13072" max="13072" width="2.21875" style="22" customWidth="1"/>
    <col min="13073" max="13073" width="12.33203125" style="22" customWidth="1"/>
    <col min="13074" max="13074" width="1.44140625" style="22" customWidth="1"/>
    <col min="13075" max="13075" width="8.44140625" style="22" customWidth="1"/>
    <col min="13076" max="13076" width="1.44140625" style="22" customWidth="1"/>
    <col min="13077" max="13077" width="8.44140625" style="22" customWidth="1"/>
    <col min="13078" max="13078" width="2.21875" style="22" customWidth="1"/>
    <col min="13079" max="13079" width="12.33203125" style="22" customWidth="1"/>
    <col min="13080" max="13080" width="1.44140625" style="22" customWidth="1"/>
    <col min="13081" max="13081" width="8.44140625" style="22" customWidth="1"/>
    <col min="13082" max="13082" width="1.44140625" style="22" customWidth="1"/>
    <col min="13083" max="13083" width="8.44140625" style="22" customWidth="1"/>
    <col min="13084" max="13085" width="1.44140625" style="22" customWidth="1"/>
    <col min="13086" max="13086" width="10.44140625" style="22" customWidth="1"/>
    <col min="13087" max="13087" width="1.44140625" style="22" customWidth="1"/>
    <col min="13088" max="13088" width="6.88671875" style="22"/>
    <col min="13089" max="13089" width="1.44140625" style="22" customWidth="1"/>
    <col min="13090" max="13090" width="6.88671875" style="22"/>
    <col min="13091" max="13091" width="1.44140625" style="22" customWidth="1"/>
    <col min="13092" max="13092" width="9.21875" style="22" customWidth="1"/>
    <col min="13093" max="13093" width="1.44140625" style="22" customWidth="1"/>
    <col min="13094" max="13094" width="6.88671875" style="22"/>
    <col min="13095" max="13095" width="1.44140625" style="22" customWidth="1"/>
    <col min="13096" max="13096" width="7.109375" style="22" customWidth="1"/>
    <col min="13097" max="13097" width="1.44140625" style="22" customWidth="1"/>
    <col min="13098" max="13098" width="12.44140625" style="22" customWidth="1"/>
    <col min="13099" max="13099" width="1.109375" style="22" customWidth="1"/>
    <col min="13100" max="13100" width="11.6640625" style="22" customWidth="1"/>
    <col min="13101" max="13101" width="1.44140625" style="22" customWidth="1"/>
    <col min="13102" max="13102" width="7.33203125" style="22" customWidth="1"/>
    <col min="13103" max="13103" width="1.44140625" style="22" customWidth="1"/>
    <col min="13104" max="13104" width="11.88671875" style="22" customWidth="1"/>
    <col min="13105" max="13105" width="1.44140625" style="22" customWidth="1"/>
    <col min="13106" max="13106" width="7.6640625" style="22" customWidth="1"/>
    <col min="13107" max="13107" width="1.109375" style="22" customWidth="1"/>
    <col min="13108" max="13108" width="10.6640625" style="22" customWidth="1"/>
    <col min="13109" max="13109" width="1.44140625" style="22" customWidth="1"/>
    <col min="13110" max="13110" width="7.6640625" style="22" customWidth="1"/>
    <col min="13111" max="13111" width="0.88671875" style="22" customWidth="1"/>
    <col min="13112" max="13112" width="10.44140625" style="22" customWidth="1"/>
    <col min="13113" max="13113" width="1.44140625" style="22" customWidth="1"/>
    <col min="13114" max="13114" width="10" style="22" customWidth="1"/>
    <col min="13115" max="13115" width="1.44140625" style="22" customWidth="1"/>
    <col min="13116" max="13116" width="3.77734375" style="22" customWidth="1"/>
    <col min="13117" max="13117" width="1.44140625" style="22" customWidth="1"/>
    <col min="13118" max="13118" width="10" style="22" customWidth="1"/>
    <col min="13119" max="13119" width="1.44140625" style="22" customWidth="1"/>
    <col min="13120" max="13120" width="10" style="22" customWidth="1"/>
    <col min="13121" max="13121" width="1.44140625" style="22" customWidth="1"/>
    <col min="13122" max="13122" width="10" style="22" customWidth="1"/>
    <col min="13123" max="13123" width="1.44140625" style="22" customWidth="1"/>
    <col min="13124" max="13124" width="10" style="22" customWidth="1"/>
    <col min="13125" max="13125" width="1.44140625" style="22" customWidth="1"/>
    <col min="13126" max="13126" width="10" style="22" customWidth="1"/>
    <col min="13127" max="13127" width="1.44140625" style="22" customWidth="1"/>
    <col min="13128" max="13128" width="10" style="22" customWidth="1"/>
    <col min="13129" max="13129" width="1.44140625" style="22" customWidth="1"/>
    <col min="13130" max="13130" width="10" style="22" customWidth="1"/>
    <col min="13131" max="13312" width="6.88671875" style="22"/>
    <col min="13313" max="13313" width="4.5546875" style="22" customWidth="1"/>
    <col min="13314" max="13314" width="2.21875" style="22" customWidth="1"/>
    <col min="13315" max="13315" width="17.77734375" style="22" customWidth="1"/>
    <col min="13316" max="13316" width="2.21875" style="22" customWidth="1"/>
    <col min="13317" max="13317" width="12.33203125" style="22" customWidth="1"/>
    <col min="13318" max="13318" width="1.44140625" style="22" customWidth="1"/>
    <col min="13319" max="13319" width="8.44140625" style="22" customWidth="1"/>
    <col min="13320" max="13320" width="1.44140625" style="22" customWidth="1"/>
    <col min="13321" max="13321" width="8.44140625" style="22" customWidth="1"/>
    <col min="13322" max="13322" width="2.21875" style="22" customWidth="1"/>
    <col min="13323" max="13323" width="12.33203125" style="22" customWidth="1"/>
    <col min="13324" max="13324" width="1.44140625" style="22" customWidth="1"/>
    <col min="13325" max="13325" width="8.44140625" style="22" customWidth="1"/>
    <col min="13326" max="13326" width="1.44140625" style="22" customWidth="1"/>
    <col min="13327" max="13327" width="8.44140625" style="22" customWidth="1"/>
    <col min="13328" max="13328" width="2.21875" style="22" customWidth="1"/>
    <col min="13329" max="13329" width="12.33203125" style="22" customWidth="1"/>
    <col min="13330" max="13330" width="1.44140625" style="22" customWidth="1"/>
    <col min="13331" max="13331" width="8.44140625" style="22" customWidth="1"/>
    <col min="13332" max="13332" width="1.44140625" style="22" customWidth="1"/>
    <col min="13333" max="13333" width="8.44140625" style="22" customWidth="1"/>
    <col min="13334" max="13334" width="2.21875" style="22" customWidth="1"/>
    <col min="13335" max="13335" width="12.33203125" style="22" customWidth="1"/>
    <col min="13336" max="13336" width="1.44140625" style="22" customWidth="1"/>
    <col min="13337" max="13337" width="8.44140625" style="22" customWidth="1"/>
    <col min="13338" max="13338" width="1.44140625" style="22" customWidth="1"/>
    <col min="13339" max="13339" width="8.44140625" style="22" customWidth="1"/>
    <col min="13340" max="13341" width="1.44140625" style="22" customWidth="1"/>
    <col min="13342" max="13342" width="10.44140625" style="22" customWidth="1"/>
    <col min="13343" max="13343" width="1.44140625" style="22" customWidth="1"/>
    <col min="13344" max="13344" width="6.88671875" style="22"/>
    <col min="13345" max="13345" width="1.44140625" style="22" customWidth="1"/>
    <col min="13346" max="13346" width="6.88671875" style="22"/>
    <col min="13347" max="13347" width="1.44140625" style="22" customWidth="1"/>
    <col min="13348" max="13348" width="9.21875" style="22" customWidth="1"/>
    <col min="13349" max="13349" width="1.44140625" style="22" customWidth="1"/>
    <col min="13350" max="13350" width="6.88671875" style="22"/>
    <col min="13351" max="13351" width="1.44140625" style="22" customWidth="1"/>
    <col min="13352" max="13352" width="7.109375" style="22" customWidth="1"/>
    <col min="13353" max="13353" width="1.44140625" style="22" customWidth="1"/>
    <col min="13354" max="13354" width="12.44140625" style="22" customWidth="1"/>
    <col min="13355" max="13355" width="1.109375" style="22" customWidth="1"/>
    <col min="13356" max="13356" width="11.6640625" style="22" customWidth="1"/>
    <col min="13357" max="13357" width="1.44140625" style="22" customWidth="1"/>
    <col min="13358" max="13358" width="7.33203125" style="22" customWidth="1"/>
    <col min="13359" max="13359" width="1.44140625" style="22" customWidth="1"/>
    <col min="13360" max="13360" width="11.88671875" style="22" customWidth="1"/>
    <col min="13361" max="13361" width="1.44140625" style="22" customWidth="1"/>
    <col min="13362" max="13362" width="7.6640625" style="22" customWidth="1"/>
    <col min="13363" max="13363" width="1.109375" style="22" customWidth="1"/>
    <col min="13364" max="13364" width="10.6640625" style="22" customWidth="1"/>
    <col min="13365" max="13365" width="1.44140625" style="22" customWidth="1"/>
    <col min="13366" max="13366" width="7.6640625" style="22" customWidth="1"/>
    <col min="13367" max="13367" width="0.88671875" style="22" customWidth="1"/>
    <col min="13368" max="13368" width="10.44140625" style="22" customWidth="1"/>
    <col min="13369" max="13369" width="1.44140625" style="22" customWidth="1"/>
    <col min="13370" max="13370" width="10" style="22" customWidth="1"/>
    <col min="13371" max="13371" width="1.44140625" style="22" customWidth="1"/>
    <col min="13372" max="13372" width="3.77734375" style="22" customWidth="1"/>
    <col min="13373" max="13373" width="1.44140625" style="22" customWidth="1"/>
    <col min="13374" max="13374" width="10" style="22" customWidth="1"/>
    <col min="13375" max="13375" width="1.44140625" style="22" customWidth="1"/>
    <col min="13376" max="13376" width="10" style="22" customWidth="1"/>
    <col min="13377" max="13377" width="1.44140625" style="22" customWidth="1"/>
    <col min="13378" max="13378" width="10" style="22" customWidth="1"/>
    <col min="13379" max="13379" width="1.44140625" style="22" customWidth="1"/>
    <col min="13380" max="13380" width="10" style="22" customWidth="1"/>
    <col min="13381" max="13381" width="1.44140625" style="22" customWidth="1"/>
    <col min="13382" max="13382" width="10" style="22" customWidth="1"/>
    <col min="13383" max="13383" width="1.44140625" style="22" customWidth="1"/>
    <col min="13384" max="13384" width="10" style="22" customWidth="1"/>
    <col min="13385" max="13385" width="1.44140625" style="22" customWidth="1"/>
    <col min="13386" max="13386" width="10" style="22" customWidth="1"/>
    <col min="13387" max="13568" width="6.88671875" style="22"/>
    <col min="13569" max="13569" width="4.5546875" style="22" customWidth="1"/>
    <col min="13570" max="13570" width="2.21875" style="22" customWidth="1"/>
    <col min="13571" max="13571" width="17.77734375" style="22" customWidth="1"/>
    <col min="13572" max="13572" width="2.21875" style="22" customWidth="1"/>
    <col min="13573" max="13573" width="12.33203125" style="22" customWidth="1"/>
    <col min="13574" max="13574" width="1.44140625" style="22" customWidth="1"/>
    <col min="13575" max="13575" width="8.44140625" style="22" customWidth="1"/>
    <col min="13576" max="13576" width="1.44140625" style="22" customWidth="1"/>
    <col min="13577" max="13577" width="8.44140625" style="22" customWidth="1"/>
    <col min="13578" max="13578" width="2.21875" style="22" customWidth="1"/>
    <col min="13579" max="13579" width="12.33203125" style="22" customWidth="1"/>
    <col min="13580" max="13580" width="1.44140625" style="22" customWidth="1"/>
    <col min="13581" max="13581" width="8.44140625" style="22" customWidth="1"/>
    <col min="13582" max="13582" width="1.44140625" style="22" customWidth="1"/>
    <col min="13583" max="13583" width="8.44140625" style="22" customWidth="1"/>
    <col min="13584" max="13584" width="2.21875" style="22" customWidth="1"/>
    <col min="13585" max="13585" width="12.33203125" style="22" customWidth="1"/>
    <col min="13586" max="13586" width="1.44140625" style="22" customWidth="1"/>
    <col min="13587" max="13587" width="8.44140625" style="22" customWidth="1"/>
    <col min="13588" max="13588" width="1.44140625" style="22" customWidth="1"/>
    <col min="13589" max="13589" width="8.44140625" style="22" customWidth="1"/>
    <col min="13590" max="13590" width="2.21875" style="22" customWidth="1"/>
    <col min="13591" max="13591" width="12.33203125" style="22" customWidth="1"/>
    <col min="13592" max="13592" width="1.44140625" style="22" customWidth="1"/>
    <col min="13593" max="13593" width="8.44140625" style="22" customWidth="1"/>
    <col min="13594" max="13594" width="1.44140625" style="22" customWidth="1"/>
    <col min="13595" max="13595" width="8.44140625" style="22" customWidth="1"/>
    <col min="13596" max="13597" width="1.44140625" style="22" customWidth="1"/>
    <col min="13598" max="13598" width="10.44140625" style="22" customWidth="1"/>
    <col min="13599" max="13599" width="1.44140625" style="22" customWidth="1"/>
    <col min="13600" max="13600" width="6.88671875" style="22"/>
    <col min="13601" max="13601" width="1.44140625" style="22" customWidth="1"/>
    <col min="13602" max="13602" width="6.88671875" style="22"/>
    <col min="13603" max="13603" width="1.44140625" style="22" customWidth="1"/>
    <col min="13604" max="13604" width="9.21875" style="22" customWidth="1"/>
    <col min="13605" max="13605" width="1.44140625" style="22" customWidth="1"/>
    <col min="13606" max="13606" width="6.88671875" style="22"/>
    <col min="13607" max="13607" width="1.44140625" style="22" customWidth="1"/>
    <col min="13608" max="13608" width="7.109375" style="22" customWidth="1"/>
    <col min="13609" max="13609" width="1.44140625" style="22" customWidth="1"/>
    <col min="13610" max="13610" width="12.44140625" style="22" customWidth="1"/>
    <col min="13611" max="13611" width="1.109375" style="22" customWidth="1"/>
    <col min="13612" max="13612" width="11.6640625" style="22" customWidth="1"/>
    <col min="13613" max="13613" width="1.44140625" style="22" customWidth="1"/>
    <col min="13614" max="13614" width="7.33203125" style="22" customWidth="1"/>
    <col min="13615" max="13615" width="1.44140625" style="22" customWidth="1"/>
    <col min="13616" max="13616" width="11.88671875" style="22" customWidth="1"/>
    <col min="13617" max="13617" width="1.44140625" style="22" customWidth="1"/>
    <col min="13618" max="13618" width="7.6640625" style="22" customWidth="1"/>
    <col min="13619" max="13619" width="1.109375" style="22" customWidth="1"/>
    <col min="13620" max="13620" width="10.6640625" style="22" customWidth="1"/>
    <col min="13621" max="13621" width="1.44140625" style="22" customWidth="1"/>
    <col min="13622" max="13622" width="7.6640625" style="22" customWidth="1"/>
    <col min="13623" max="13623" width="0.88671875" style="22" customWidth="1"/>
    <col min="13624" max="13624" width="10.44140625" style="22" customWidth="1"/>
    <col min="13625" max="13625" width="1.44140625" style="22" customWidth="1"/>
    <col min="13626" max="13626" width="10" style="22" customWidth="1"/>
    <col min="13627" max="13627" width="1.44140625" style="22" customWidth="1"/>
    <col min="13628" max="13628" width="3.77734375" style="22" customWidth="1"/>
    <col min="13629" max="13629" width="1.44140625" style="22" customWidth="1"/>
    <col min="13630" max="13630" width="10" style="22" customWidth="1"/>
    <col min="13631" max="13631" width="1.44140625" style="22" customWidth="1"/>
    <col min="13632" max="13632" width="10" style="22" customWidth="1"/>
    <col min="13633" max="13633" width="1.44140625" style="22" customWidth="1"/>
    <col min="13634" max="13634" width="10" style="22" customWidth="1"/>
    <col min="13635" max="13635" width="1.44140625" style="22" customWidth="1"/>
    <col min="13636" max="13636" width="10" style="22" customWidth="1"/>
    <col min="13637" max="13637" width="1.44140625" style="22" customWidth="1"/>
    <col min="13638" max="13638" width="10" style="22" customWidth="1"/>
    <col min="13639" max="13639" width="1.44140625" style="22" customWidth="1"/>
    <col min="13640" max="13640" width="10" style="22" customWidth="1"/>
    <col min="13641" max="13641" width="1.44140625" style="22" customWidth="1"/>
    <col min="13642" max="13642" width="10" style="22" customWidth="1"/>
    <col min="13643" max="13824" width="6.88671875" style="22"/>
    <col min="13825" max="13825" width="4.5546875" style="22" customWidth="1"/>
    <col min="13826" max="13826" width="2.21875" style="22" customWidth="1"/>
    <col min="13827" max="13827" width="17.77734375" style="22" customWidth="1"/>
    <col min="13828" max="13828" width="2.21875" style="22" customWidth="1"/>
    <col min="13829" max="13829" width="12.33203125" style="22" customWidth="1"/>
    <col min="13830" max="13830" width="1.44140625" style="22" customWidth="1"/>
    <col min="13831" max="13831" width="8.44140625" style="22" customWidth="1"/>
    <col min="13832" max="13832" width="1.44140625" style="22" customWidth="1"/>
    <col min="13833" max="13833" width="8.44140625" style="22" customWidth="1"/>
    <col min="13834" max="13834" width="2.21875" style="22" customWidth="1"/>
    <col min="13835" max="13835" width="12.33203125" style="22" customWidth="1"/>
    <col min="13836" max="13836" width="1.44140625" style="22" customWidth="1"/>
    <col min="13837" max="13837" width="8.44140625" style="22" customWidth="1"/>
    <col min="13838" max="13838" width="1.44140625" style="22" customWidth="1"/>
    <col min="13839" max="13839" width="8.44140625" style="22" customWidth="1"/>
    <col min="13840" max="13840" width="2.21875" style="22" customWidth="1"/>
    <col min="13841" max="13841" width="12.33203125" style="22" customWidth="1"/>
    <col min="13842" max="13842" width="1.44140625" style="22" customWidth="1"/>
    <col min="13843" max="13843" width="8.44140625" style="22" customWidth="1"/>
    <col min="13844" max="13844" width="1.44140625" style="22" customWidth="1"/>
    <col min="13845" max="13845" width="8.44140625" style="22" customWidth="1"/>
    <col min="13846" max="13846" width="2.21875" style="22" customWidth="1"/>
    <col min="13847" max="13847" width="12.33203125" style="22" customWidth="1"/>
    <col min="13848" max="13848" width="1.44140625" style="22" customWidth="1"/>
    <col min="13849" max="13849" width="8.44140625" style="22" customWidth="1"/>
    <col min="13850" max="13850" width="1.44140625" style="22" customWidth="1"/>
    <col min="13851" max="13851" width="8.44140625" style="22" customWidth="1"/>
    <col min="13852" max="13853" width="1.44140625" style="22" customWidth="1"/>
    <col min="13854" max="13854" width="10.44140625" style="22" customWidth="1"/>
    <col min="13855" max="13855" width="1.44140625" style="22" customWidth="1"/>
    <col min="13856" max="13856" width="6.88671875" style="22"/>
    <col min="13857" max="13857" width="1.44140625" style="22" customWidth="1"/>
    <col min="13858" max="13858" width="6.88671875" style="22"/>
    <col min="13859" max="13859" width="1.44140625" style="22" customWidth="1"/>
    <col min="13860" max="13860" width="9.21875" style="22" customWidth="1"/>
    <col min="13861" max="13861" width="1.44140625" style="22" customWidth="1"/>
    <col min="13862" max="13862" width="6.88671875" style="22"/>
    <col min="13863" max="13863" width="1.44140625" style="22" customWidth="1"/>
    <col min="13864" max="13864" width="7.109375" style="22" customWidth="1"/>
    <col min="13865" max="13865" width="1.44140625" style="22" customWidth="1"/>
    <col min="13866" max="13866" width="12.44140625" style="22" customWidth="1"/>
    <col min="13867" max="13867" width="1.109375" style="22" customWidth="1"/>
    <col min="13868" max="13868" width="11.6640625" style="22" customWidth="1"/>
    <col min="13869" max="13869" width="1.44140625" style="22" customWidth="1"/>
    <col min="13870" max="13870" width="7.33203125" style="22" customWidth="1"/>
    <col min="13871" max="13871" width="1.44140625" style="22" customWidth="1"/>
    <col min="13872" max="13872" width="11.88671875" style="22" customWidth="1"/>
    <col min="13873" max="13873" width="1.44140625" style="22" customWidth="1"/>
    <col min="13874" max="13874" width="7.6640625" style="22" customWidth="1"/>
    <col min="13875" max="13875" width="1.109375" style="22" customWidth="1"/>
    <col min="13876" max="13876" width="10.6640625" style="22" customWidth="1"/>
    <col min="13877" max="13877" width="1.44140625" style="22" customWidth="1"/>
    <col min="13878" max="13878" width="7.6640625" style="22" customWidth="1"/>
    <col min="13879" max="13879" width="0.88671875" style="22" customWidth="1"/>
    <col min="13880" max="13880" width="10.44140625" style="22" customWidth="1"/>
    <col min="13881" max="13881" width="1.44140625" style="22" customWidth="1"/>
    <col min="13882" max="13882" width="10" style="22" customWidth="1"/>
    <col min="13883" max="13883" width="1.44140625" style="22" customWidth="1"/>
    <col min="13884" max="13884" width="3.77734375" style="22" customWidth="1"/>
    <col min="13885" max="13885" width="1.44140625" style="22" customWidth="1"/>
    <col min="13886" max="13886" width="10" style="22" customWidth="1"/>
    <col min="13887" max="13887" width="1.44140625" style="22" customWidth="1"/>
    <col min="13888" max="13888" width="10" style="22" customWidth="1"/>
    <col min="13889" max="13889" width="1.44140625" style="22" customWidth="1"/>
    <col min="13890" max="13890" width="10" style="22" customWidth="1"/>
    <col min="13891" max="13891" width="1.44140625" style="22" customWidth="1"/>
    <col min="13892" max="13892" width="10" style="22" customWidth="1"/>
    <col min="13893" max="13893" width="1.44140625" style="22" customWidth="1"/>
    <col min="13894" max="13894" width="10" style="22" customWidth="1"/>
    <col min="13895" max="13895" width="1.44140625" style="22" customWidth="1"/>
    <col min="13896" max="13896" width="10" style="22" customWidth="1"/>
    <col min="13897" max="13897" width="1.44140625" style="22" customWidth="1"/>
    <col min="13898" max="13898" width="10" style="22" customWidth="1"/>
    <col min="13899" max="14080" width="6.88671875" style="22"/>
    <col min="14081" max="14081" width="4.5546875" style="22" customWidth="1"/>
    <col min="14082" max="14082" width="2.21875" style="22" customWidth="1"/>
    <col min="14083" max="14083" width="17.77734375" style="22" customWidth="1"/>
    <col min="14084" max="14084" width="2.21875" style="22" customWidth="1"/>
    <col min="14085" max="14085" width="12.33203125" style="22" customWidth="1"/>
    <col min="14086" max="14086" width="1.44140625" style="22" customWidth="1"/>
    <col min="14087" max="14087" width="8.44140625" style="22" customWidth="1"/>
    <col min="14088" max="14088" width="1.44140625" style="22" customWidth="1"/>
    <col min="14089" max="14089" width="8.44140625" style="22" customWidth="1"/>
    <col min="14090" max="14090" width="2.21875" style="22" customWidth="1"/>
    <col min="14091" max="14091" width="12.33203125" style="22" customWidth="1"/>
    <col min="14092" max="14092" width="1.44140625" style="22" customWidth="1"/>
    <col min="14093" max="14093" width="8.44140625" style="22" customWidth="1"/>
    <col min="14094" max="14094" width="1.44140625" style="22" customWidth="1"/>
    <col min="14095" max="14095" width="8.44140625" style="22" customWidth="1"/>
    <col min="14096" max="14096" width="2.21875" style="22" customWidth="1"/>
    <col min="14097" max="14097" width="12.33203125" style="22" customWidth="1"/>
    <col min="14098" max="14098" width="1.44140625" style="22" customWidth="1"/>
    <col min="14099" max="14099" width="8.44140625" style="22" customWidth="1"/>
    <col min="14100" max="14100" width="1.44140625" style="22" customWidth="1"/>
    <col min="14101" max="14101" width="8.44140625" style="22" customWidth="1"/>
    <col min="14102" max="14102" width="2.21875" style="22" customWidth="1"/>
    <col min="14103" max="14103" width="12.33203125" style="22" customWidth="1"/>
    <col min="14104" max="14104" width="1.44140625" style="22" customWidth="1"/>
    <col min="14105" max="14105" width="8.44140625" style="22" customWidth="1"/>
    <col min="14106" max="14106" width="1.44140625" style="22" customWidth="1"/>
    <col min="14107" max="14107" width="8.44140625" style="22" customWidth="1"/>
    <col min="14108" max="14109" width="1.44140625" style="22" customWidth="1"/>
    <col min="14110" max="14110" width="10.44140625" style="22" customWidth="1"/>
    <col min="14111" max="14111" width="1.44140625" style="22" customWidth="1"/>
    <col min="14112" max="14112" width="6.88671875" style="22"/>
    <col min="14113" max="14113" width="1.44140625" style="22" customWidth="1"/>
    <col min="14114" max="14114" width="6.88671875" style="22"/>
    <col min="14115" max="14115" width="1.44140625" style="22" customWidth="1"/>
    <col min="14116" max="14116" width="9.21875" style="22" customWidth="1"/>
    <col min="14117" max="14117" width="1.44140625" style="22" customWidth="1"/>
    <col min="14118" max="14118" width="6.88671875" style="22"/>
    <col min="14119" max="14119" width="1.44140625" style="22" customWidth="1"/>
    <col min="14120" max="14120" width="7.109375" style="22" customWidth="1"/>
    <col min="14121" max="14121" width="1.44140625" style="22" customWidth="1"/>
    <col min="14122" max="14122" width="12.44140625" style="22" customWidth="1"/>
    <col min="14123" max="14123" width="1.109375" style="22" customWidth="1"/>
    <col min="14124" max="14124" width="11.6640625" style="22" customWidth="1"/>
    <col min="14125" max="14125" width="1.44140625" style="22" customWidth="1"/>
    <col min="14126" max="14126" width="7.33203125" style="22" customWidth="1"/>
    <col min="14127" max="14127" width="1.44140625" style="22" customWidth="1"/>
    <col min="14128" max="14128" width="11.88671875" style="22" customWidth="1"/>
    <col min="14129" max="14129" width="1.44140625" style="22" customWidth="1"/>
    <col min="14130" max="14130" width="7.6640625" style="22" customWidth="1"/>
    <col min="14131" max="14131" width="1.109375" style="22" customWidth="1"/>
    <col min="14132" max="14132" width="10.6640625" style="22" customWidth="1"/>
    <col min="14133" max="14133" width="1.44140625" style="22" customWidth="1"/>
    <col min="14134" max="14134" width="7.6640625" style="22" customWidth="1"/>
    <col min="14135" max="14135" width="0.88671875" style="22" customWidth="1"/>
    <col min="14136" max="14136" width="10.44140625" style="22" customWidth="1"/>
    <col min="14137" max="14137" width="1.44140625" style="22" customWidth="1"/>
    <col min="14138" max="14138" width="10" style="22" customWidth="1"/>
    <col min="14139" max="14139" width="1.44140625" style="22" customWidth="1"/>
    <col min="14140" max="14140" width="3.77734375" style="22" customWidth="1"/>
    <col min="14141" max="14141" width="1.44140625" style="22" customWidth="1"/>
    <col min="14142" max="14142" width="10" style="22" customWidth="1"/>
    <col min="14143" max="14143" width="1.44140625" style="22" customWidth="1"/>
    <col min="14144" max="14144" width="10" style="22" customWidth="1"/>
    <col min="14145" max="14145" width="1.44140625" style="22" customWidth="1"/>
    <col min="14146" max="14146" width="10" style="22" customWidth="1"/>
    <col min="14147" max="14147" width="1.44140625" style="22" customWidth="1"/>
    <col min="14148" max="14148" width="10" style="22" customWidth="1"/>
    <col min="14149" max="14149" width="1.44140625" style="22" customWidth="1"/>
    <col min="14150" max="14150" width="10" style="22" customWidth="1"/>
    <col min="14151" max="14151" width="1.44140625" style="22" customWidth="1"/>
    <col min="14152" max="14152" width="10" style="22" customWidth="1"/>
    <col min="14153" max="14153" width="1.44140625" style="22" customWidth="1"/>
    <col min="14154" max="14154" width="10" style="22" customWidth="1"/>
    <col min="14155" max="14336" width="6.88671875" style="22"/>
    <col min="14337" max="14337" width="4.5546875" style="22" customWidth="1"/>
    <col min="14338" max="14338" width="2.21875" style="22" customWidth="1"/>
    <col min="14339" max="14339" width="17.77734375" style="22" customWidth="1"/>
    <col min="14340" max="14340" width="2.21875" style="22" customWidth="1"/>
    <col min="14341" max="14341" width="12.33203125" style="22" customWidth="1"/>
    <col min="14342" max="14342" width="1.44140625" style="22" customWidth="1"/>
    <col min="14343" max="14343" width="8.44140625" style="22" customWidth="1"/>
    <col min="14344" max="14344" width="1.44140625" style="22" customWidth="1"/>
    <col min="14345" max="14345" width="8.44140625" style="22" customWidth="1"/>
    <col min="14346" max="14346" width="2.21875" style="22" customWidth="1"/>
    <col min="14347" max="14347" width="12.33203125" style="22" customWidth="1"/>
    <col min="14348" max="14348" width="1.44140625" style="22" customWidth="1"/>
    <col min="14349" max="14349" width="8.44140625" style="22" customWidth="1"/>
    <col min="14350" max="14350" width="1.44140625" style="22" customWidth="1"/>
    <col min="14351" max="14351" width="8.44140625" style="22" customWidth="1"/>
    <col min="14352" max="14352" width="2.21875" style="22" customWidth="1"/>
    <col min="14353" max="14353" width="12.33203125" style="22" customWidth="1"/>
    <col min="14354" max="14354" width="1.44140625" style="22" customWidth="1"/>
    <col min="14355" max="14355" width="8.44140625" style="22" customWidth="1"/>
    <col min="14356" max="14356" width="1.44140625" style="22" customWidth="1"/>
    <col min="14357" max="14357" width="8.44140625" style="22" customWidth="1"/>
    <col min="14358" max="14358" width="2.21875" style="22" customWidth="1"/>
    <col min="14359" max="14359" width="12.33203125" style="22" customWidth="1"/>
    <col min="14360" max="14360" width="1.44140625" style="22" customWidth="1"/>
    <col min="14361" max="14361" width="8.44140625" style="22" customWidth="1"/>
    <col min="14362" max="14362" width="1.44140625" style="22" customWidth="1"/>
    <col min="14363" max="14363" width="8.44140625" style="22" customWidth="1"/>
    <col min="14364" max="14365" width="1.44140625" style="22" customWidth="1"/>
    <col min="14366" max="14366" width="10.44140625" style="22" customWidth="1"/>
    <col min="14367" max="14367" width="1.44140625" style="22" customWidth="1"/>
    <col min="14368" max="14368" width="6.88671875" style="22"/>
    <col min="14369" max="14369" width="1.44140625" style="22" customWidth="1"/>
    <col min="14370" max="14370" width="6.88671875" style="22"/>
    <col min="14371" max="14371" width="1.44140625" style="22" customWidth="1"/>
    <col min="14372" max="14372" width="9.21875" style="22" customWidth="1"/>
    <col min="14373" max="14373" width="1.44140625" style="22" customWidth="1"/>
    <col min="14374" max="14374" width="6.88671875" style="22"/>
    <col min="14375" max="14375" width="1.44140625" style="22" customWidth="1"/>
    <col min="14376" max="14376" width="7.109375" style="22" customWidth="1"/>
    <col min="14377" max="14377" width="1.44140625" style="22" customWidth="1"/>
    <col min="14378" max="14378" width="12.44140625" style="22" customWidth="1"/>
    <col min="14379" max="14379" width="1.109375" style="22" customWidth="1"/>
    <col min="14380" max="14380" width="11.6640625" style="22" customWidth="1"/>
    <col min="14381" max="14381" width="1.44140625" style="22" customWidth="1"/>
    <col min="14382" max="14382" width="7.33203125" style="22" customWidth="1"/>
    <col min="14383" max="14383" width="1.44140625" style="22" customWidth="1"/>
    <col min="14384" max="14384" width="11.88671875" style="22" customWidth="1"/>
    <col min="14385" max="14385" width="1.44140625" style="22" customWidth="1"/>
    <col min="14386" max="14386" width="7.6640625" style="22" customWidth="1"/>
    <col min="14387" max="14387" width="1.109375" style="22" customWidth="1"/>
    <col min="14388" max="14388" width="10.6640625" style="22" customWidth="1"/>
    <col min="14389" max="14389" width="1.44140625" style="22" customWidth="1"/>
    <col min="14390" max="14390" width="7.6640625" style="22" customWidth="1"/>
    <col min="14391" max="14391" width="0.88671875" style="22" customWidth="1"/>
    <col min="14392" max="14392" width="10.44140625" style="22" customWidth="1"/>
    <col min="14393" max="14393" width="1.44140625" style="22" customWidth="1"/>
    <col min="14394" max="14394" width="10" style="22" customWidth="1"/>
    <col min="14395" max="14395" width="1.44140625" style="22" customWidth="1"/>
    <col min="14396" max="14396" width="3.77734375" style="22" customWidth="1"/>
    <col min="14397" max="14397" width="1.44140625" style="22" customWidth="1"/>
    <col min="14398" max="14398" width="10" style="22" customWidth="1"/>
    <col min="14399" max="14399" width="1.44140625" style="22" customWidth="1"/>
    <col min="14400" max="14400" width="10" style="22" customWidth="1"/>
    <col min="14401" max="14401" width="1.44140625" style="22" customWidth="1"/>
    <col min="14402" max="14402" width="10" style="22" customWidth="1"/>
    <col min="14403" max="14403" width="1.44140625" style="22" customWidth="1"/>
    <col min="14404" max="14404" width="10" style="22" customWidth="1"/>
    <col min="14405" max="14405" width="1.44140625" style="22" customWidth="1"/>
    <col min="14406" max="14406" width="10" style="22" customWidth="1"/>
    <col min="14407" max="14407" width="1.44140625" style="22" customWidth="1"/>
    <col min="14408" max="14408" width="10" style="22" customWidth="1"/>
    <col min="14409" max="14409" width="1.44140625" style="22" customWidth="1"/>
    <col min="14410" max="14410" width="10" style="22" customWidth="1"/>
    <col min="14411" max="14592" width="6.88671875" style="22"/>
    <col min="14593" max="14593" width="4.5546875" style="22" customWidth="1"/>
    <col min="14594" max="14594" width="2.21875" style="22" customWidth="1"/>
    <col min="14595" max="14595" width="17.77734375" style="22" customWidth="1"/>
    <col min="14596" max="14596" width="2.21875" style="22" customWidth="1"/>
    <col min="14597" max="14597" width="12.33203125" style="22" customWidth="1"/>
    <col min="14598" max="14598" width="1.44140625" style="22" customWidth="1"/>
    <col min="14599" max="14599" width="8.44140625" style="22" customWidth="1"/>
    <col min="14600" max="14600" width="1.44140625" style="22" customWidth="1"/>
    <col min="14601" max="14601" width="8.44140625" style="22" customWidth="1"/>
    <col min="14602" max="14602" width="2.21875" style="22" customWidth="1"/>
    <col min="14603" max="14603" width="12.33203125" style="22" customWidth="1"/>
    <col min="14604" max="14604" width="1.44140625" style="22" customWidth="1"/>
    <col min="14605" max="14605" width="8.44140625" style="22" customWidth="1"/>
    <col min="14606" max="14606" width="1.44140625" style="22" customWidth="1"/>
    <col min="14607" max="14607" width="8.44140625" style="22" customWidth="1"/>
    <col min="14608" max="14608" width="2.21875" style="22" customWidth="1"/>
    <col min="14609" max="14609" width="12.33203125" style="22" customWidth="1"/>
    <col min="14610" max="14610" width="1.44140625" style="22" customWidth="1"/>
    <col min="14611" max="14611" width="8.44140625" style="22" customWidth="1"/>
    <col min="14612" max="14612" width="1.44140625" style="22" customWidth="1"/>
    <col min="14613" max="14613" width="8.44140625" style="22" customWidth="1"/>
    <col min="14614" max="14614" width="2.21875" style="22" customWidth="1"/>
    <col min="14615" max="14615" width="12.33203125" style="22" customWidth="1"/>
    <col min="14616" max="14616" width="1.44140625" style="22" customWidth="1"/>
    <col min="14617" max="14617" width="8.44140625" style="22" customWidth="1"/>
    <col min="14618" max="14618" width="1.44140625" style="22" customWidth="1"/>
    <col min="14619" max="14619" width="8.44140625" style="22" customWidth="1"/>
    <col min="14620" max="14621" width="1.44140625" style="22" customWidth="1"/>
    <col min="14622" max="14622" width="10.44140625" style="22" customWidth="1"/>
    <col min="14623" max="14623" width="1.44140625" style="22" customWidth="1"/>
    <col min="14624" max="14624" width="6.88671875" style="22"/>
    <col min="14625" max="14625" width="1.44140625" style="22" customWidth="1"/>
    <col min="14626" max="14626" width="6.88671875" style="22"/>
    <col min="14627" max="14627" width="1.44140625" style="22" customWidth="1"/>
    <col min="14628" max="14628" width="9.21875" style="22" customWidth="1"/>
    <col min="14629" max="14629" width="1.44140625" style="22" customWidth="1"/>
    <col min="14630" max="14630" width="6.88671875" style="22"/>
    <col min="14631" max="14631" width="1.44140625" style="22" customWidth="1"/>
    <col min="14632" max="14632" width="7.109375" style="22" customWidth="1"/>
    <col min="14633" max="14633" width="1.44140625" style="22" customWidth="1"/>
    <col min="14634" max="14634" width="12.44140625" style="22" customWidth="1"/>
    <col min="14635" max="14635" width="1.109375" style="22" customWidth="1"/>
    <col min="14636" max="14636" width="11.6640625" style="22" customWidth="1"/>
    <col min="14637" max="14637" width="1.44140625" style="22" customWidth="1"/>
    <col min="14638" max="14638" width="7.33203125" style="22" customWidth="1"/>
    <col min="14639" max="14639" width="1.44140625" style="22" customWidth="1"/>
    <col min="14640" max="14640" width="11.88671875" style="22" customWidth="1"/>
    <col min="14641" max="14641" width="1.44140625" style="22" customWidth="1"/>
    <col min="14642" max="14642" width="7.6640625" style="22" customWidth="1"/>
    <col min="14643" max="14643" width="1.109375" style="22" customWidth="1"/>
    <col min="14644" max="14644" width="10.6640625" style="22" customWidth="1"/>
    <col min="14645" max="14645" width="1.44140625" style="22" customWidth="1"/>
    <col min="14646" max="14646" width="7.6640625" style="22" customWidth="1"/>
    <col min="14647" max="14647" width="0.88671875" style="22" customWidth="1"/>
    <col min="14648" max="14648" width="10.44140625" style="22" customWidth="1"/>
    <col min="14649" max="14649" width="1.44140625" style="22" customWidth="1"/>
    <col min="14650" max="14650" width="10" style="22" customWidth="1"/>
    <col min="14651" max="14651" width="1.44140625" style="22" customWidth="1"/>
    <col min="14652" max="14652" width="3.77734375" style="22" customWidth="1"/>
    <col min="14653" max="14653" width="1.44140625" style="22" customWidth="1"/>
    <col min="14654" max="14654" width="10" style="22" customWidth="1"/>
    <col min="14655" max="14655" width="1.44140625" style="22" customWidth="1"/>
    <col min="14656" max="14656" width="10" style="22" customWidth="1"/>
    <col min="14657" max="14657" width="1.44140625" style="22" customWidth="1"/>
    <col min="14658" max="14658" width="10" style="22" customWidth="1"/>
    <col min="14659" max="14659" width="1.44140625" style="22" customWidth="1"/>
    <col min="14660" max="14660" width="10" style="22" customWidth="1"/>
    <col min="14661" max="14661" width="1.44140625" style="22" customWidth="1"/>
    <col min="14662" max="14662" width="10" style="22" customWidth="1"/>
    <col min="14663" max="14663" width="1.44140625" style="22" customWidth="1"/>
    <col min="14664" max="14664" width="10" style="22" customWidth="1"/>
    <col min="14665" max="14665" width="1.44140625" style="22" customWidth="1"/>
    <col min="14666" max="14666" width="10" style="22" customWidth="1"/>
    <col min="14667" max="14848" width="6.88671875" style="22"/>
    <col min="14849" max="14849" width="4.5546875" style="22" customWidth="1"/>
    <col min="14850" max="14850" width="2.21875" style="22" customWidth="1"/>
    <col min="14851" max="14851" width="17.77734375" style="22" customWidth="1"/>
    <col min="14852" max="14852" width="2.21875" style="22" customWidth="1"/>
    <col min="14853" max="14853" width="12.33203125" style="22" customWidth="1"/>
    <col min="14854" max="14854" width="1.44140625" style="22" customWidth="1"/>
    <col min="14855" max="14855" width="8.44140625" style="22" customWidth="1"/>
    <col min="14856" max="14856" width="1.44140625" style="22" customWidth="1"/>
    <col min="14857" max="14857" width="8.44140625" style="22" customWidth="1"/>
    <col min="14858" max="14858" width="2.21875" style="22" customWidth="1"/>
    <col min="14859" max="14859" width="12.33203125" style="22" customWidth="1"/>
    <col min="14860" max="14860" width="1.44140625" style="22" customWidth="1"/>
    <col min="14861" max="14861" width="8.44140625" style="22" customWidth="1"/>
    <col min="14862" max="14862" width="1.44140625" style="22" customWidth="1"/>
    <col min="14863" max="14863" width="8.44140625" style="22" customWidth="1"/>
    <col min="14864" max="14864" width="2.21875" style="22" customWidth="1"/>
    <col min="14865" max="14865" width="12.33203125" style="22" customWidth="1"/>
    <col min="14866" max="14866" width="1.44140625" style="22" customWidth="1"/>
    <col min="14867" max="14867" width="8.44140625" style="22" customWidth="1"/>
    <col min="14868" max="14868" width="1.44140625" style="22" customWidth="1"/>
    <col min="14869" max="14869" width="8.44140625" style="22" customWidth="1"/>
    <col min="14870" max="14870" width="2.21875" style="22" customWidth="1"/>
    <col min="14871" max="14871" width="12.33203125" style="22" customWidth="1"/>
    <col min="14872" max="14872" width="1.44140625" style="22" customWidth="1"/>
    <col min="14873" max="14873" width="8.44140625" style="22" customWidth="1"/>
    <col min="14874" max="14874" width="1.44140625" style="22" customWidth="1"/>
    <col min="14875" max="14875" width="8.44140625" style="22" customWidth="1"/>
    <col min="14876" max="14877" width="1.44140625" style="22" customWidth="1"/>
    <col min="14878" max="14878" width="10.44140625" style="22" customWidth="1"/>
    <col min="14879" max="14879" width="1.44140625" style="22" customWidth="1"/>
    <col min="14880" max="14880" width="6.88671875" style="22"/>
    <col min="14881" max="14881" width="1.44140625" style="22" customWidth="1"/>
    <col min="14882" max="14882" width="6.88671875" style="22"/>
    <col min="14883" max="14883" width="1.44140625" style="22" customWidth="1"/>
    <col min="14884" max="14884" width="9.21875" style="22" customWidth="1"/>
    <col min="14885" max="14885" width="1.44140625" style="22" customWidth="1"/>
    <col min="14886" max="14886" width="6.88671875" style="22"/>
    <col min="14887" max="14887" width="1.44140625" style="22" customWidth="1"/>
    <col min="14888" max="14888" width="7.109375" style="22" customWidth="1"/>
    <col min="14889" max="14889" width="1.44140625" style="22" customWidth="1"/>
    <col min="14890" max="14890" width="12.44140625" style="22" customWidth="1"/>
    <col min="14891" max="14891" width="1.109375" style="22" customWidth="1"/>
    <col min="14892" max="14892" width="11.6640625" style="22" customWidth="1"/>
    <col min="14893" max="14893" width="1.44140625" style="22" customWidth="1"/>
    <col min="14894" max="14894" width="7.33203125" style="22" customWidth="1"/>
    <col min="14895" max="14895" width="1.44140625" style="22" customWidth="1"/>
    <col min="14896" max="14896" width="11.88671875" style="22" customWidth="1"/>
    <col min="14897" max="14897" width="1.44140625" style="22" customWidth="1"/>
    <col min="14898" max="14898" width="7.6640625" style="22" customWidth="1"/>
    <col min="14899" max="14899" width="1.109375" style="22" customWidth="1"/>
    <col min="14900" max="14900" width="10.6640625" style="22" customWidth="1"/>
    <col min="14901" max="14901" width="1.44140625" style="22" customWidth="1"/>
    <col min="14902" max="14902" width="7.6640625" style="22" customWidth="1"/>
    <col min="14903" max="14903" width="0.88671875" style="22" customWidth="1"/>
    <col min="14904" max="14904" width="10.44140625" style="22" customWidth="1"/>
    <col min="14905" max="14905" width="1.44140625" style="22" customWidth="1"/>
    <col min="14906" max="14906" width="10" style="22" customWidth="1"/>
    <col min="14907" max="14907" width="1.44140625" style="22" customWidth="1"/>
    <col min="14908" max="14908" width="3.77734375" style="22" customWidth="1"/>
    <col min="14909" max="14909" width="1.44140625" style="22" customWidth="1"/>
    <col min="14910" max="14910" width="10" style="22" customWidth="1"/>
    <col min="14911" max="14911" width="1.44140625" style="22" customWidth="1"/>
    <col min="14912" max="14912" width="10" style="22" customWidth="1"/>
    <col min="14913" max="14913" width="1.44140625" style="22" customWidth="1"/>
    <col min="14914" max="14914" width="10" style="22" customWidth="1"/>
    <col min="14915" max="14915" width="1.44140625" style="22" customWidth="1"/>
    <col min="14916" max="14916" width="10" style="22" customWidth="1"/>
    <col min="14917" max="14917" width="1.44140625" style="22" customWidth="1"/>
    <col min="14918" max="14918" width="10" style="22" customWidth="1"/>
    <col min="14919" max="14919" width="1.44140625" style="22" customWidth="1"/>
    <col min="14920" max="14920" width="10" style="22" customWidth="1"/>
    <col min="14921" max="14921" width="1.44140625" style="22" customWidth="1"/>
    <col min="14922" max="14922" width="10" style="22" customWidth="1"/>
    <col min="14923" max="15104" width="6.88671875" style="22"/>
    <col min="15105" max="15105" width="4.5546875" style="22" customWidth="1"/>
    <col min="15106" max="15106" width="2.21875" style="22" customWidth="1"/>
    <col min="15107" max="15107" width="17.77734375" style="22" customWidth="1"/>
    <col min="15108" max="15108" width="2.21875" style="22" customWidth="1"/>
    <col min="15109" max="15109" width="12.33203125" style="22" customWidth="1"/>
    <col min="15110" max="15110" width="1.44140625" style="22" customWidth="1"/>
    <col min="15111" max="15111" width="8.44140625" style="22" customWidth="1"/>
    <col min="15112" max="15112" width="1.44140625" style="22" customWidth="1"/>
    <col min="15113" max="15113" width="8.44140625" style="22" customWidth="1"/>
    <col min="15114" max="15114" width="2.21875" style="22" customWidth="1"/>
    <col min="15115" max="15115" width="12.33203125" style="22" customWidth="1"/>
    <col min="15116" max="15116" width="1.44140625" style="22" customWidth="1"/>
    <col min="15117" max="15117" width="8.44140625" style="22" customWidth="1"/>
    <col min="15118" max="15118" width="1.44140625" style="22" customWidth="1"/>
    <col min="15119" max="15119" width="8.44140625" style="22" customWidth="1"/>
    <col min="15120" max="15120" width="2.21875" style="22" customWidth="1"/>
    <col min="15121" max="15121" width="12.33203125" style="22" customWidth="1"/>
    <col min="15122" max="15122" width="1.44140625" style="22" customWidth="1"/>
    <col min="15123" max="15123" width="8.44140625" style="22" customWidth="1"/>
    <col min="15124" max="15124" width="1.44140625" style="22" customWidth="1"/>
    <col min="15125" max="15125" width="8.44140625" style="22" customWidth="1"/>
    <col min="15126" max="15126" width="2.21875" style="22" customWidth="1"/>
    <col min="15127" max="15127" width="12.33203125" style="22" customWidth="1"/>
    <col min="15128" max="15128" width="1.44140625" style="22" customWidth="1"/>
    <col min="15129" max="15129" width="8.44140625" style="22" customWidth="1"/>
    <col min="15130" max="15130" width="1.44140625" style="22" customWidth="1"/>
    <col min="15131" max="15131" width="8.44140625" style="22" customWidth="1"/>
    <col min="15132" max="15133" width="1.44140625" style="22" customWidth="1"/>
    <col min="15134" max="15134" width="10.44140625" style="22" customWidth="1"/>
    <col min="15135" max="15135" width="1.44140625" style="22" customWidth="1"/>
    <col min="15136" max="15136" width="6.88671875" style="22"/>
    <col min="15137" max="15137" width="1.44140625" style="22" customWidth="1"/>
    <col min="15138" max="15138" width="6.88671875" style="22"/>
    <col min="15139" max="15139" width="1.44140625" style="22" customWidth="1"/>
    <col min="15140" max="15140" width="9.21875" style="22" customWidth="1"/>
    <col min="15141" max="15141" width="1.44140625" style="22" customWidth="1"/>
    <col min="15142" max="15142" width="6.88671875" style="22"/>
    <col min="15143" max="15143" width="1.44140625" style="22" customWidth="1"/>
    <col min="15144" max="15144" width="7.109375" style="22" customWidth="1"/>
    <col min="15145" max="15145" width="1.44140625" style="22" customWidth="1"/>
    <col min="15146" max="15146" width="12.44140625" style="22" customWidth="1"/>
    <col min="15147" max="15147" width="1.109375" style="22" customWidth="1"/>
    <col min="15148" max="15148" width="11.6640625" style="22" customWidth="1"/>
    <col min="15149" max="15149" width="1.44140625" style="22" customWidth="1"/>
    <col min="15150" max="15150" width="7.33203125" style="22" customWidth="1"/>
    <col min="15151" max="15151" width="1.44140625" style="22" customWidth="1"/>
    <col min="15152" max="15152" width="11.88671875" style="22" customWidth="1"/>
    <col min="15153" max="15153" width="1.44140625" style="22" customWidth="1"/>
    <col min="15154" max="15154" width="7.6640625" style="22" customWidth="1"/>
    <col min="15155" max="15155" width="1.109375" style="22" customWidth="1"/>
    <col min="15156" max="15156" width="10.6640625" style="22" customWidth="1"/>
    <col min="15157" max="15157" width="1.44140625" style="22" customWidth="1"/>
    <col min="15158" max="15158" width="7.6640625" style="22" customWidth="1"/>
    <col min="15159" max="15159" width="0.88671875" style="22" customWidth="1"/>
    <col min="15160" max="15160" width="10.44140625" style="22" customWidth="1"/>
    <col min="15161" max="15161" width="1.44140625" style="22" customWidth="1"/>
    <col min="15162" max="15162" width="10" style="22" customWidth="1"/>
    <col min="15163" max="15163" width="1.44140625" style="22" customWidth="1"/>
    <col min="15164" max="15164" width="3.77734375" style="22" customWidth="1"/>
    <col min="15165" max="15165" width="1.44140625" style="22" customWidth="1"/>
    <col min="15166" max="15166" width="10" style="22" customWidth="1"/>
    <col min="15167" max="15167" width="1.44140625" style="22" customWidth="1"/>
    <col min="15168" max="15168" width="10" style="22" customWidth="1"/>
    <col min="15169" max="15169" width="1.44140625" style="22" customWidth="1"/>
    <col min="15170" max="15170" width="10" style="22" customWidth="1"/>
    <col min="15171" max="15171" width="1.44140625" style="22" customWidth="1"/>
    <col min="15172" max="15172" width="10" style="22" customWidth="1"/>
    <col min="15173" max="15173" width="1.44140625" style="22" customWidth="1"/>
    <col min="15174" max="15174" width="10" style="22" customWidth="1"/>
    <col min="15175" max="15175" width="1.44140625" style="22" customWidth="1"/>
    <col min="15176" max="15176" width="10" style="22" customWidth="1"/>
    <col min="15177" max="15177" width="1.44140625" style="22" customWidth="1"/>
    <col min="15178" max="15178" width="10" style="22" customWidth="1"/>
    <col min="15179" max="15360" width="6.88671875" style="22"/>
    <col min="15361" max="15361" width="4.5546875" style="22" customWidth="1"/>
    <col min="15362" max="15362" width="2.21875" style="22" customWidth="1"/>
    <col min="15363" max="15363" width="17.77734375" style="22" customWidth="1"/>
    <col min="15364" max="15364" width="2.21875" style="22" customWidth="1"/>
    <col min="15365" max="15365" width="12.33203125" style="22" customWidth="1"/>
    <col min="15366" max="15366" width="1.44140625" style="22" customWidth="1"/>
    <col min="15367" max="15367" width="8.44140625" style="22" customWidth="1"/>
    <col min="15368" max="15368" width="1.44140625" style="22" customWidth="1"/>
    <col min="15369" max="15369" width="8.44140625" style="22" customWidth="1"/>
    <col min="15370" max="15370" width="2.21875" style="22" customWidth="1"/>
    <col min="15371" max="15371" width="12.33203125" style="22" customWidth="1"/>
    <col min="15372" max="15372" width="1.44140625" style="22" customWidth="1"/>
    <col min="15373" max="15373" width="8.44140625" style="22" customWidth="1"/>
    <col min="15374" max="15374" width="1.44140625" style="22" customWidth="1"/>
    <col min="15375" max="15375" width="8.44140625" style="22" customWidth="1"/>
    <col min="15376" max="15376" width="2.21875" style="22" customWidth="1"/>
    <col min="15377" max="15377" width="12.33203125" style="22" customWidth="1"/>
    <col min="15378" max="15378" width="1.44140625" style="22" customWidth="1"/>
    <col min="15379" max="15379" width="8.44140625" style="22" customWidth="1"/>
    <col min="15380" max="15380" width="1.44140625" style="22" customWidth="1"/>
    <col min="15381" max="15381" width="8.44140625" style="22" customWidth="1"/>
    <col min="15382" max="15382" width="2.21875" style="22" customWidth="1"/>
    <col min="15383" max="15383" width="12.33203125" style="22" customWidth="1"/>
    <col min="15384" max="15384" width="1.44140625" style="22" customWidth="1"/>
    <col min="15385" max="15385" width="8.44140625" style="22" customWidth="1"/>
    <col min="15386" max="15386" width="1.44140625" style="22" customWidth="1"/>
    <col min="15387" max="15387" width="8.44140625" style="22" customWidth="1"/>
    <col min="15388" max="15389" width="1.44140625" style="22" customWidth="1"/>
    <col min="15390" max="15390" width="10.44140625" style="22" customWidth="1"/>
    <col min="15391" max="15391" width="1.44140625" style="22" customWidth="1"/>
    <col min="15392" max="15392" width="6.88671875" style="22"/>
    <col min="15393" max="15393" width="1.44140625" style="22" customWidth="1"/>
    <col min="15394" max="15394" width="6.88671875" style="22"/>
    <col min="15395" max="15395" width="1.44140625" style="22" customWidth="1"/>
    <col min="15396" max="15396" width="9.21875" style="22" customWidth="1"/>
    <col min="15397" max="15397" width="1.44140625" style="22" customWidth="1"/>
    <col min="15398" max="15398" width="6.88671875" style="22"/>
    <col min="15399" max="15399" width="1.44140625" style="22" customWidth="1"/>
    <col min="15400" max="15400" width="7.109375" style="22" customWidth="1"/>
    <col min="15401" max="15401" width="1.44140625" style="22" customWidth="1"/>
    <col min="15402" max="15402" width="12.44140625" style="22" customWidth="1"/>
    <col min="15403" max="15403" width="1.109375" style="22" customWidth="1"/>
    <col min="15404" max="15404" width="11.6640625" style="22" customWidth="1"/>
    <col min="15405" max="15405" width="1.44140625" style="22" customWidth="1"/>
    <col min="15406" max="15406" width="7.33203125" style="22" customWidth="1"/>
    <col min="15407" max="15407" width="1.44140625" style="22" customWidth="1"/>
    <col min="15408" max="15408" width="11.88671875" style="22" customWidth="1"/>
    <col min="15409" max="15409" width="1.44140625" style="22" customWidth="1"/>
    <col min="15410" max="15410" width="7.6640625" style="22" customWidth="1"/>
    <col min="15411" max="15411" width="1.109375" style="22" customWidth="1"/>
    <col min="15412" max="15412" width="10.6640625" style="22" customWidth="1"/>
    <col min="15413" max="15413" width="1.44140625" style="22" customWidth="1"/>
    <col min="15414" max="15414" width="7.6640625" style="22" customWidth="1"/>
    <col min="15415" max="15415" width="0.88671875" style="22" customWidth="1"/>
    <col min="15416" max="15416" width="10.44140625" style="22" customWidth="1"/>
    <col min="15417" max="15417" width="1.44140625" style="22" customWidth="1"/>
    <col min="15418" max="15418" width="10" style="22" customWidth="1"/>
    <col min="15419" max="15419" width="1.44140625" style="22" customWidth="1"/>
    <col min="15420" max="15420" width="3.77734375" style="22" customWidth="1"/>
    <col min="15421" max="15421" width="1.44140625" style="22" customWidth="1"/>
    <col min="15422" max="15422" width="10" style="22" customWidth="1"/>
    <col min="15423" max="15423" width="1.44140625" style="22" customWidth="1"/>
    <col min="15424" max="15424" width="10" style="22" customWidth="1"/>
    <col min="15425" max="15425" width="1.44140625" style="22" customWidth="1"/>
    <col min="15426" max="15426" width="10" style="22" customWidth="1"/>
    <col min="15427" max="15427" width="1.44140625" style="22" customWidth="1"/>
    <col min="15428" max="15428" width="10" style="22" customWidth="1"/>
    <col min="15429" max="15429" width="1.44140625" style="22" customWidth="1"/>
    <col min="15430" max="15430" width="10" style="22" customWidth="1"/>
    <col min="15431" max="15431" width="1.44140625" style="22" customWidth="1"/>
    <col min="15432" max="15432" width="10" style="22" customWidth="1"/>
    <col min="15433" max="15433" width="1.44140625" style="22" customWidth="1"/>
    <col min="15434" max="15434" width="10" style="22" customWidth="1"/>
    <col min="15435" max="15616" width="6.88671875" style="22"/>
    <col min="15617" max="15617" width="4.5546875" style="22" customWidth="1"/>
    <col min="15618" max="15618" width="2.21875" style="22" customWidth="1"/>
    <col min="15619" max="15619" width="17.77734375" style="22" customWidth="1"/>
    <col min="15620" max="15620" width="2.21875" style="22" customWidth="1"/>
    <col min="15621" max="15621" width="12.33203125" style="22" customWidth="1"/>
    <col min="15622" max="15622" width="1.44140625" style="22" customWidth="1"/>
    <col min="15623" max="15623" width="8.44140625" style="22" customWidth="1"/>
    <col min="15624" max="15624" width="1.44140625" style="22" customWidth="1"/>
    <col min="15625" max="15625" width="8.44140625" style="22" customWidth="1"/>
    <col min="15626" max="15626" width="2.21875" style="22" customWidth="1"/>
    <col min="15627" max="15627" width="12.33203125" style="22" customWidth="1"/>
    <col min="15628" max="15628" width="1.44140625" style="22" customWidth="1"/>
    <col min="15629" max="15629" width="8.44140625" style="22" customWidth="1"/>
    <col min="15630" max="15630" width="1.44140625" style="22" customWidth="1"/>
    <col min="15631" max="15631" width="8.44140625" style="22" customWidth="1"/>
    <col min="15632" max="15632" width="2.21875" style="22" customWidth="1"/>
    <col min="15633" max="15633" width="12.33203125" style="22" customWidth="1"/>
    <col min="15634" max="15634" width="1.44140625" style="22" customWidth="1"/>
    <col min="15635" max="15635" width="8.44140625" style="22" customWidth="1"/>
    <col min="15636" max="15636" width="1.44140625" style="22" customWidth="1"/>
    <col min="15637" max="15637" width="8.44140625" style="22" customWidth="1"/>
    <col min="15638" max="15638" width="2.21875" style="22" customWidth="1"/>
    <col min="15639" max="15639" width="12.33203125" style="22" customWidth="1"/>
    <col min="15640" max="15640" width="1.44140625" style="22" customWidth="1"/>
    <col min="15641" max="15641" width="8.44140625" style="22" customWidth="1"/>
    <col min="15642" max="15642" width="1.44140625" style="22" customWidth="1"/>
    <col min="15643" max="15643" width="8.44140625" style="22" customWidth="1"/>
    <col min="15644" max="15645" width="1.44140625" style="22" customWidth="1"/>
    <col min="15646" max="15646" width="10.44140625" style="22" customWidth="1"/>
    <col min="15647" max="15647" width="1.44140625" style="22" customWidth="1"/>
    <col min="15648" max="15648" width="6.88671875" style="22"/>
    <col min="15649" max="15649" width="1.44140625" style="22" customWidth="1"/>
    <col min="15650" max="15650" width="6.88671875" style="22"/>
    <col min="15651" max="15651" width="1.44140625" style="22" customWidth="1"/>
    <col min="15652" max="15652" width="9.21875" style="22" customWidth="1"/>
    <col min="15653" max="15653" width="1.44140625" style="22" customWidth="1"/>
    <col min="15654" max="15654" width="6.88671875" style="22"/>
    <col min="15655" max="15655" width="1.44140625" style="22" customWidth="1"/>
    <col min="15656" max="15656" width="7.109375" style="22" customWidth="1"/>
    <col min="15657" max="15657" width="1.44140625" style="22" customWidth="1"/>
    <col min="15658" max="15658" width="12.44140625" style="22" customWidth="1"/>
    <col min="15659" max="15659" width="1.109375" style="22" customWidth="1"/>
    <col min="15660" max="15660" width="11.6640625" style="22" customWidth="1"/>
    <col min="15661" max="15661" width="1.44140625" style="22" customWidth="1"/>
    <col min="15662" max="15662" width="7.33203125" style="22" customWidth="1"/>
    <col min="15663" max="15663" width="1.44140625" style="22" customWidth="1"/>
    <col min="15664" max="15664" width="11.88671875" style="22" customWidth="1"/>
    <col min="15665" max="15665" width="1.44140625" style="22" customWidth="1"/>
    <col min="15666" max="15666" width="7.6640625" style="22" customWidth="1"/>
    <col min="15667" max="15667" width="1.109375" style="22" customWidth="1"/>
    <col min="15668" max="15668" width="10.6640625" style="22" customWidth="1"/>
    <col min="15669" max="15669" width="1.44140625" style="22" customWidth="1"/>
    <col min="15670" max="15670" width="7.6640625" style="22" customWidth="1"/>
    <col min="15671" max="15671" width="0.88671875" style="22" customWidth="1"/>
    <col min="15672" max="15672" width="10.44140625" style="22" customWidth="1"/>
    <col min="15673" max="15673" width="1.44140625" style="22" customWidth="1"/>
    <col min="15674" max="15674" width="10" style="22" customWidth="1"/>
    <col min="15675" max="15675" width="1.44140625" style="22" customWidth="1"/>
    <col min="15676" max="15676" width="3.77734375" style="22" customWidth="1"/>
    <col min="15677" max="15677" width="1.44140625" style="22" customWidth="1"/>
    <col min="15678" max="15678" width="10" style="22" customWidth="1"/>
    <col min="15679" max="15679" width="1.44140625" style="22" customWidth="1"/>
    <col min="15680" max="15680" width="10" style="22" customWidth="1"/>
    <col min="15681" max="15681" width="1.44140625" style="22" customWidth="1"/>
    <col min="15682" max="15682" width="10" style="22" customWidth="1"/>
    <col min="15683" max="15683" width="1.44140625" style="22" customWidth="1"/>
    <col min="15684" max="15684" width="10" style="22" customWidth="1"/>
    <col min="15685" max="15685" width="1.44140625" style="22" customWidth="1"/>
    <col min="15686" max="15686" width="10" style="22" customWidth="1"/>
    <col min="15687" max="15687" width="1.44140625" style="22" customWidth="1"/>
    <col min="15688" max="15688" width="10" style="22" customWidth="1"/>
    <col min="15689" max="15689" width="1.44140625" style="22" customWidth="1"/>
    <col min="15690" max="15690" width="10" style="22" customWidth="1"/>
    <col min="15691" max="15872" width="6.88671875" style="22"/>
    <col min="15873" max="15873" width="4.5546875" style="22" customWidth="1"/>
    <col min="15874" max="15874" width="2.21875" style="22" customWidth="1"/>
    <col min="15875" max="15875" width="17.77734375" style="22" customWidth="1"/>
    <col min="15876" max="15876" width="2.21875" style="22" customWidth="1"/>
    <col min="15877" max="15877" width="12.33203125" style="22" customWidth="1"/>
    <col min="15878" max="15878" width="1.44140625" style="22" customWidth="1"/>
    <col min="15879" max="15879" width="8.44140625" style="22" customWidth="1"/>
    <col min="15880" max="15880" width="1.44140625" style="22" customWidth="1"/>
    <col min="15881" max="15881" width="8.44140625" style="22" customWidth="1"/>
    <col min="15882" max="15882" width="2.21875" style="22" customWidth="1"/>
    <col min="15883" max="15883" width="12.33203125" style="22" customWidth="1"/>
    <col min="15884" max="15884" width="1.44140625" style="22" customWidth="1"/>
    <col min="15885" max="15885" width="8.44140625" style="22" customWidth="1"/>
    <col min="15886" max="15886" width="1.44140625" style="22" customWidth="1"/>
    <col min="15887" max="15887" width="8.44140625" style="22" customWidth="1"/>
    <col min="15888" max="15888" width="2.21875" style="22" customWidth="1"/>
    <col min="15889" max="15889" width="12.33203125" style="22" customWidth="1"/>
    <col min="15890" max="15890" width="1.44140625" style="22" customWidth="1"/>
    <col min="15891" max="15891" width="8.44140625" style="22" customWidth="1"/>
    <col min="15892" max="15892" width="1.44140625" style="22" customWidth="1"/>
    <col min="15893" max="15893" width="8.44140625" style="22" customWidth="1"/>
    <col min="15894" max="15894" width="2.21875" style="22" customWidth="1"/>
    <col min="15895" max="15895" width="12.33203125" style="22" customWidth="1"/>
    <col min="15896" max="15896" width="1.44140625" style="22" customWidth="1"/>
    <col min="15897" max="15897" width="8.44140625" style="22" customWidth="1"/>
    <col min="15898" max="15898" width="1.44140625" style="22" customWidth="1"/>
    <col min="15899" max="15899" width="8.44140625" style="22" customWidth="1"/>
    <col min="15900" max="15901" width="1.44140625" style="22" customWidth="1"/>
    <col min="15902" max="15902" width="10.44140625" style="22" customWidth="1"/>
    <col min="15903" max="15903" width="1.44140625" style="22" customWidth="1"/>
    <col min="15904" max="15904" width="6.88671875" style="22"/>
    <col min="15905" max="15905" width="1.44140625" style="22" customWidth="1"/>
    <col min="15906" max="15906" width="6.88671875" style="22"/>
    <col min="15907" max="15907" width="1.44140625" style="22" customWidth="1"/>
    <col min="15908" max="15908" width="9.21875" style="22" customWidth="1"/>
    <col min="15909" max="15909" width="1.44140625" style="22" customWidth="1"/>
    <col min="15910" max="15910" width="6.88671875" style="22"/>
    <col min="15911" max="15911" width="1.44140625" style="22" customWidth="1"/>
    <col min="15912" max="15912" width="7.109375" style="22" customWidth="1"/>
    <col min="15913" max="15913" width="1.44140625" style="22" customWidth="1"/>
    <col min="15914" max="15914" width="12.44140625" style="22" customWidth="1"/>
    <col min="15915" max="15915" width="1.109375" style="22" customWidth="1"/>
    <col min="15916" max="15916" width="11.6640625" style="22" customWidth="1"/>
    <col min="15917" max="15917" width="1.44140625" style="22" customWidth="1"/>
    <col min="15918" max="15918" width="7.33203125" style="22" customWidth="1"/>
    <col min="15919" max="15919" width="1.44140625" style="22" customWidth="1"/>
    <col min="15920" max="15920" width="11.88671875" style="22" customWidth="1"/>
    <col min="15921" max="15921" width="1.44140625" style="22" customWidth="1"/>
    <col min="15922" max="15922" width="7.6640625" style="22" customWidth="1"/>
    <col min="15923" max="15923" width="1.109375" style="22" customWidth="1"/>
    <col min="15924" max="15924" width="10.6640625" style="22" customWidth="1"/>
    <col min="15925" max="15925" width="1.44140625" style="22" customWidth="1"/>
    <col min="15926" max="15926" width="7.6640625" style="22" customWidth="1"/>
    <col min="15927" max="15927" width="0.88671875" style="22" customWidth="1"/>
    <col min="15928" max="15928" width="10.44140625" style="22" customWidth="1"/>
    <col min="15929" max="15929" width="1.44140625" style="22" customWidth="1"/>
    <col min="15930" max="15930" width="10" style="22" customWidth="1"/>
    <col min="15931" max="15931" width="1.44140625" style="22" customWidth="1"/>
    <col min="15932" max="15932" width="3.77734375" style="22" customWidth="1"/>
    <col min="15933" max="15933" width="1.44140625" style="22" customWidth="1"/>
    <col min="15934" max="15934" width="10" style="22" customWidth="1"/>
    <col min="15935" max="15935" width="1.44140625" style="22" customWidth="1"/>
    <col min="15936" max="15936" width="10" style="22" customWidth="1"/>
    <col min="15937" max="15937" width="1.44140625" style="22" customWidth="1"/>
    <col min="15938" max="15938" width="10" style="22" customWidth="1"/>
    <col min="15939" max="15939" width="1.44140625" style="22" customWidth="1"/>
    <col min="15940" max="15940" width="10" style="22" customWidth="1"/>
    <col min="15941" max="15941" width="1.44140625" style="22" customWidth="1"/>
    <col min="15942" max="15942" width="10" style="22" customWidth="1"/>
    <col min="15943" max="15943" width="1.44140625" style="22" customWidth="1"/>
    <col min="15944" max="15944" width="10" style="22" customWidth="1"/>
    <col min="15945" max="15945" width="1.44140625" style="22" customWidth="1"/>
    <col min="15946" max="15946" width="10" style="22" customWidth="1"/>
    <col min="15947" max="16128" width="6.88671875" style="22"/>
    <col min="16129" max="16129" width="4.5546875" style="22" customWidth="1"/>
    <col min="16130" max="16130" width="2.21875" style="22" customWidth="1"/>
    <col min="16131" max="16131" width="17.77734375" style="22" customWidth="1"/>
    <col min="16132" max="16132" width="2.21875" style="22" customWidth="1"/>
    <col min="16133" max="16133" width="12.33203125" style="22" customWidth="1"/>
    <col min="16134" max="16134" width="1.44140625" style="22" customWidth="1"/>
    <col min="16135" max="16135" width="8.44140625" style="22" customWidth="1"/>
    <col min="16136" max="16136" width="1.44140625" style="22" customWidth="1"/>
    <col min="16137" max="16137" width="8.44140625" style="22" customWidth="1"/>
    <col min="16138" max="16138" width="2.21875" style="22" customWidth="1"/>
    <col min="16139" max="16139" width="12.33203125" style="22" customWidth="1"/>
    <col min="16140" max="16140" width="1.44140625" style="22" customWidth="1"/>
    <col min="16141" max="16141" width="8.44140625" style="22" customWidth="1"/>
    <col min="16142" max="16142" width="1.44140625" style="22" customWidth="1"/>
    <col min="16143" max="16143" width="8.44140625" style="22" customWidth="1"/>
    <col min="16144" max="16144" width="2.21875" style="22" customWidth="1"/>
    <col min="16145" max="16145" width="12.33203125" style="22" customWidth="1"/>
    <col min="16146" max="16146" width="1.44140625" style="22" customWidth="1"/>
    <col min="16147" max="16147" width="8.44140625" style="22" customWidth="1"/>
    <col min="16148" max="16148" width="1.44140625" style="22" customWidth="1"/>
    <col min="16149" max="16149" width="8.44140625" style="22" customWidth="1"/>
    <col min="16150" max="16150" width="2.21875" style="22" customWidth="1"/>
    <col min="16151" max="16151" width="12.33203125" style="22" customWidth="1"/>
    <col min="16152" max="16152" width="1.44140625" style="22" customWidth="1"/>
    <col min="16153" max="16153" width="8.44140625" style="22" customWidth="1"/>
    <col min="16154" max="16154" width="1.44140625" style="22" customWidth="1"/>
    <col min="16155" max="16155" width="8.44140625" style="22" customWidth="1"/>
    <col min="16156" max="16157" width="1.44140625" style="22" customWidth="1"/>
    <col min="16158" max="16158" width="10.44140625" style="22" customWidth="1"/>
    <col min="16159" max="16159" width="1.44140625" style="22" customWidth="1"/>
    <col min="16160" max="16160" width="6.88671875" style="22"/>
    <col min="16161" max="16161" width="1.44140625" style="22" customWidth="1"/>
    <col min="16162" max="16162" width="6.88671875" style="22"/>
    <col min="16163" max="16163" width="1.44140625" style="22" customWidth="1"/>
    <col min="16164" max="16164" width="9.21875" style="22" customWidth="1"/>
    <col min="16165" max="16165" width="1.44140625" style="22" customWidth="1"/>
    <col min="16166" max="16166" width="6.88671875" style="22"/>
    <col min="16167" max="16167" width="1.44140625" style="22" customWidth="1"/>
    <col min="16168" max="16168" width="7.109375" style="22" customWidth="1"/>
    <col min="16169" max="16169" width="1.44140625" style="22" customWidth="1"/>
    <col min="16170" max="16170" width="12.44140625" style="22" customWidth="1"/>
    <col min="16171" max="16171" width="1.109375" style="22" customWidth="1"/>
    <col min="16172" max="16172" width="11.6640625" style="22" customWidth="1"/>
    <col min="16173" max="16173" width="1.44140625" style="22" customWidth="1"/>
    <col min="16174" max="16174" width="7.33203125" style="22" customWidth="1"/>
    <col min="16175" max="16175" width="1.44140625" style="22" customWidth="1"/>
    <col min="16176" max="16176" width="11.88671875" style="22" customWidth="1"/>
    <col min="16177" max="16177" width="1.44140625" style="22" customWidth="1"/>
    <col min="16178" max="16178" width="7.6640625" style="22" customWidth="1"/>
    <col min="16179" max="16179" width="1.109375" style="22" customWidth="1"/>
    <col min="16180" max="16180" width="10.6640625" style="22" customWidth="1"/>
    <col min="16181" max="16181" width="1.44140625" style="22" customWidth="1"/>
    <col min="16182" max="16182" width="7.6640625" style="22" customWidth="1"/>
    <col min="16183" max="16183" width="0.88671875" style="22" customWidth="1"/>
    <col min="16184" max="16184" width="10.44140625" style="22" customWidth="1"/>
    <col min="16185" max="16185" width="1.44140625" style="22" customWidth="1"/>
    <col min="16186" max="16186" width="10" style="22" customWidth="1"/>
    <col min="16187" max="16187" width="1.44140625" style="22" customWidth="1"/>
    <col min="16188" max="16188" width="3.77734375" style="22" customWidth="1"/>
    <col min="16189" max="16189" width="1.44140625" style="22" customWidth="1"/>
    <col min="16190" max="16190" width="10" style="22" customWidth="1"/>
    <col min="16191" max="16191" width="1.44140625" style="22" customWidth="1"/>
    <col min="16192" max="16192" width="10" style="22" customWidth="1"/>
    <col min="16193" max="16193" width="1.44140625" style="22" customWidth="1"/>
    <col min="16194" max="16194" width="10" style="22" customWidth="1"/>
    <col min="16195" max="16195" width="1.44140625" style="22" customWidth="1"/>
    <col min="16196" max="16196" width="10" style="22" customWidth="1"/>
    <col min="16197" max="16197" width="1.44140625" style="22" customWidth="1"/>
    <col min="16198" max="16198" width="10" style="22" customWidth="1"/>
    <col min="16199" max="16199" width="1.44140625" style="22" customWidth="1"/>
    <col min="16200" max="16200" width="10" style="22" customWidth="1"/>
    <col min="16201" max="16201" width="1.44140625" style="22" customWidth="1"/>
    <col min="16202" max="16202" width="10" style="22" customWidth="1"/>
    <col min="16203" max="16384" width="6.88671875" style="22"/>
  </cols>
  <sheetData>
    <row r="1" spans="1:74" s="20" customFormat="1" ht="10.5" customHeight="1" x14ac:dyDescent="0.3">
      <c r="C1" s="22"/>
      <c r="AA1" s="23" t="s">
        <v>49</v>
      </c>
      <c r="AD1" s="50" t="s">
        <v>50</v>
      </c>
      <c r="BH1" s="23" t="s">
        <v>522</v>
      </c>
    </row>
    <row r="2" spans="1:74" s="20" customFormat="1" ht="10.5" customHeight="1" x14ac:dyDescent="0.3">
      <c r="A2" s="24"/>
      <c r="C2" s="22"/>
      <c r="AA2" s="23" t="s">
        <v>523</v>
      </c>
      <c r="AD2" s="50" t="s">
        <v>399</v>
      </c>
      <c r="BH2" s="23" t="s">
        <v>54</v>
      </c>
    </row>
    <row r="3" spans="1:74" s="20" customFormat="1" ht="10.5" customHeight="1" x14ac:dyDescent="0.3">
      <c r="A3" s="25"/>
      <c r="C3" s="22"/>
      <c r="AA3" s="23" t="s">
        <v>55</v>
      </c>
      <c r="AD3" s="26" t="s">
        <v>56</v>
      </c>
    </row>
    <row r="4" spans="1:74" ht="10.5" customHeight="1" x14ac:dyDescent="0.3">
      <c r="AR4" s="28" t="s">
        <v>400</v>
      </c>
      <c r="AS4" s="28"/>
      <c r="AT4" s="28"/>
      <c r="AU4" s="28"/>
      <c r="AV4" s="28"/>
      <c r="AW4" s="28"/>
      <c r="AX4" s="28"/>
      <c r="AY4" s="28"/>
      <c r="AZ4" s="28"/>
      <c r="BA4" s="28"/>
      <c r="BB4" s="28"/>
      <c r="BC4" s="28"/>
      <c r="BD4" s="28"/>
    </row>
    <row r="5" spans="1:74" ht="8.85" customHeight="1" x14ac:dyDescent="0.3"/>
    <row r="6" spans="1:74" ht="9.6" customHeight="1" x14ac:dyDescent="0.3">
      <c r="E6" s="28" t="s">
        <v>524</v>
      </c>
      <c r="F6" s="28"/>
      <c r="G6" s="28"/>
      <c r="H6" s="28"/>
      <c r="I6" s="28"/>
      <c r="J6" s="28"/>
      <c r="K6" s="28"/>
      <c r="L6" s="28"/>
      <c r="M6" s="28"/>
      <c r="N6" s="28"/>
      <c r="O6" s="28"/>
      <c r="P6" s="28"/>
      <c r="Q6" s="28"/>
      <c r="R6" s="28"/>
      <c r="S6" s="28"/>
      <c r="T6" s="28"/>
      <c r="U6" s="28"/>
      <c r="V6" s="28"/>
      <c r="W6" s="28"/>
      <c r="X6" s="28"/>
      <c r="Y6" s="28"/>
      <c r="Z6" s="28"/>
      <c r="AA6" s="28"/>
      <c r="AB6" s="29"/>
      <c r="AC6" s="29"/>
      <c r="AD6" s="28"/>
      <c r="AE6" s="28"/>
      <c r="AF6" s="28"/>
      <c r="AG6" s="28"/>
      <c r="AH6" s="28"/>
      <c r="AV6" s="28" t="s">
        <v>404</v>
      </c>
      <c r="AW6" s="28"/>
      <c r="AX6" s="28"/>
      <c r="AY6" s="28"/>
      <c r="AZ6" s="28"/>
      <c r="BA6" s="28"/>
      <c r="BB6" s="28"/>
    </row>
    <row r="7" spans="1:74" ht="9.6" customHeight="1" x14ac:dyDescent="0.3">
      <c r="AD7" s="29" t="s">
        <v>525</v>
      </c>
      <c r="AE7" s="29"/>
      <c r="AF7" s="29"/>
      <c r="AG7" s="29"/>
      <c r="AH7" s="29"/>
      <c r="AJ7" s="29" t="s">
        <v>526</v>
      </c>
      <c r="AK7" s="29"/>
      <c r="AL7" s="29"/>
      <c r="AM7" s="29"/>
      <c r="AN7" s="29"/>
      <c r="AR7" s="29" t="s">
        <v>405</v>
      </c>
      <c r="AS7" s="29"/>
      <c r="AT7" s="29"/>
      <c r="BF7" s="31" t="s">
        <v>304</v>
      </c>
    </row>
    <row r="8" spans="1:74" ht="9.6" customHeight="1" x14ac:dyDescent="0.3">
      <c r="E8" s="28" t="s">
        <v>527</v>
      </c>
      <c r="F8" s="28"/>
      <c r="G8" s="28"/>
      <c r="H8" s="28"/>
      <c r="I8" s="28"/>
      <c r="K8" s="28" t="s">
        <v>528</v>
      </c>
      <c r="L8" s="28"/>
      <c r="M8" s="28"/>
      <c r="N8" s="28"/>
      <c r="O8" s="28"/>
      <c r="Q8" s="28" t="s">
        <v>529</v>
      </c>
      <c r="R8" s="28"/>
      <c r="S8" s="28"/>
      <c r="T8" s="28"/>
      <c r="U8" s="28"/>
      <c r="W8" s="28" t="s">
        <v>530</v>
      </c>
      <c r="X8" s="28"/>
      <c r="Y8" s="28"/>
      <c r="Z8" s="28"/>
      <c r="AA8" s="28"/>
      <c r="AD8" s="28" t="s">
        <v>531</v>
      </c>
      <c r="AE8" s="28"/>
      <c r="AF8" s="28"/>
      <c r="AG8" s="28"/>
      <c r="AH8" s="28"/>
      <c r="AJ8" s="28" t="s">
        <v>532</v>
      </c>
      <c r="AK8" s="28"/>
      <c r="AL8" s="28"/>
      <c r="AM8" s="28"/>
      <c r="AN8" s="28"/>
      <c r="AR8" s="28" t="s">
        <v>407</v>
      </c>
      <c r="AS8" s="28"/>
      <c r="AT8" s="28"/>
      <c r="AV8" s="28" t="s">
        <v>66</v>
      </c>
      <c r="AW8" s="28"/>
      <c r="AX8" s="28"/>
      <c r="AZ8" s="28" t="s">
        <v>67</v>
      </c>
      <c r="BA8" s="28"/>
      <c r="BB8" s="28"/>
      <c r="BF8" s="30" t="s">
        <v>533</v>
      </c>
    </row>
    <row r="9" spans="1:74" ht="9.6" customHeight="1" x14ac:dyDescent="0.3">
      <c r="BD9" s="30" t="s">
        <v>463</v>
      </c>
      <c r="BF9" s="30" t="s">
        <v>534</v>
      </c>
      <c r="BN9" s="30" t="s">
        <v>535</v>
      </c>
      <c r="BP9" s="30" t="s">
        <v>536</v>
      </c>
      <c r="BR9" s="30" t="s">
        <v>537</v>
      </c>
      <c r="BT9" s="30" t="s">
        <v>538</v>
      </c>
      <c r="BV9" s="30" t="s">
        <v>539</v>
      </c>
    </row>
    <row r="10" spans="1:74" ht="9.6" customHeight="1" x14ac:dyDescent="0.3">
      <c r="I10" s="30" t="s">
        <v>71</v>
      </c>
      <c r="O10" s="30" t="s">
        <v>71</v>
      </c>
      <c r="U10" s="30" t="s">
        <v>71</v>
      </c>
      <c r="AA10" s="30" t="s">
        <v>71</v>
      </c>
      <c r="AH10" s="30" t="s">
        <v>71</v>
      </c>
      <c r="AN10" s="30" t="s">
        <v>71</v>
      </c>
      <c r="AP10" s="30"/>
      <c r="AT10" s="30" t="s">
        <v>279</v>
      </c>
      <c r="AX10" s="30" t="s">
        <v>279</v>
      </c>
      <c r="BB10" s="30" t="s">
        <v>279</v>
      </c>
      <c r="BD10" s="30" t="s">
        <v>469</v>
      </c>
      <c r="BF10" s="30" t="s">
        <v>540</v>
      </c>
      <c r="BN10" s="30" t="s">
        <v>541</v>
      </c>
      <c r="BP10" s="30" t="s">
        <v>542</v>
      </c>
      <c r="BR10" s="150" t="s">
        <v>543</v>
      </c>
      <c r="BT10" s="30" t="s">
        <v>544</v>
      </c>
      <c r="BV10" s="30" t="s">
        <v>545</v>
      </c>
    </row>
    <row r="11" spans="1:74" ht="9.6" customHeight="1" x14ac:dyDescent="0.3">
      <c r="A11" s="31" t="s">
        <v>78</v>
      </c>
      <c r="C11" s="31" t="s">
        <v>80</v>
      </c>
      <c r="E11" s="31" t="s">
        <v>81</v>
      </c>
      <c r="G11" s="31" t="s">
        <v>442</v>
      </c>
      <c r="I11" s="31" t="s">
        <v>87</v>
      </c>
      <c r="K11" s="31" t="s">
        <v>81</v>
      </c>
      <c r="M11" s="31" t="s">
        <v>442</v>
      </c>
      <c r="O11" s="31" t="s">
        <v>87</v>
      </c>
      <c r="Q11" s="31" t="s">
        <v>81</v>
      </c>
      <c r="S11" s="31" t="s">
        <v>442</v>
      </c>
      <c r="U11" s="31" t="s">
        <v>87</v>
      </c>
      <c r="W11" s="31" t="s">
        <v>81</v>
      </c>
      <c r="Y11" s="31" t="s">
        <v>442</v>
      </c>
      <c r="AA11" s="31" t="s">
        <v>87</v>
      </c>
      <c r="AD11" s="31" t="s">
        <v>81</v>
      </c>
      <c r="AF11" s="31" t="s">
        <v>442</v>
      </c>
      <c r="AH11" s="31" t="s">
        <v>87</v>
      </c>
      <c r="AJ11" s="31" t="s">
        <v>81</v>
      </c>
      <c r="AL11" s="31" t="s">
        <v>442</v>
      </c>
      <c r="AN11" s="31" t="s">
        <v>87</v>
      </c>
      <c r="AP11" s="31" t="s">
        <v>546</v>
      </c>
      <c r="AR11" s="31" t="s">
        <v>81</v>
      </c>
      <c r="AT11" s="31" t="s">
        <v>380</v>
      </c>
      <c r="AV11" s="31" t="s">
        <v>81</v>
      </c>
      <c r="AX11" s="31" t="s">
        <v>380</v>
      </c>
      <c r="AZ11" s="31" t="s">
        <v>81</v>
      </c>
      <c r="BB11" s="31" t="s">
        <v>380</v>
      </c>
      <c r="BD11" s="31" t="s">
        <v>425</v>
      </c>
      <c r="BF11" s="31" t="s">
        <v>76</v>
      </c>
      <c r="BH11" s="31" t="s">
        <v>78</v>
      </c>
      <c r="BL11" s="129" t="s">
        <v>527</v>
      </c>
      <c r="BN11" s="151" t="s">
        <v>547</v>
      </c>
      <c r="BP11" s="129" t="s">
        <v>475</v>
      </c>
      <c r="BR11" s="129" t="s">
        <v>475</v>
      </c>
      <c r="BT11" s="129" t="s">
        <v>90</v>
      </c>
      <c r="BV11" s="129" t="s">
        <v>548</v>
      </c>
    </row>
    <row r="12" spans="1:74" ht="8.85" customHeight="1" x14ac:dyDescent="0.3"/>
    <row r="13" spans="1:74" ht="8.85" customHeight="1" x14ac:dyDescent="0.3">
      <c r="B13" s="22" t="s">
        <v>289</v>
      </c>
    </row>
    <row r="14" spans="1:74" ht="8.85" customHeight="1" x14ac:dyDescent="0.3">
      <c r="A14" s="22">
        <v>1</v>
      </c>
      <c r="B14" s="33"/>
      <c r="C14" s="22" t="s">
        <v>91</v>
      </c>
      <c r="D14" s="33"/>
      <c r="E14" s="154">
        <v>226045457</v>
      </c>
      <c r="F14" s="33"/>
      <c r="G14" s="152">
        <f>(E14/$BJ14)</f>
        <v>1403.5731574045328</v>
      </c>
      <c r="H14" s="33"/>
      <c r="I14" s="153">
        <f>IF(G$60,G14/G$60*100,0)</f>
        <v>103.24109536770432</v>
      </c>
      <c r="J14" s="33"/>
      <c r="K14" s="154">
        <v>24569218</v>
      </c>
      <c r="L14" s="33"/>
      <c r="M14" s="152">
        <f>(K14/$BJ14)</f>
        <v>152.55646072648247</v>
      </c>
      <c r="N14" s="33"/>
      <c r="O14" s="153">
        <f>IF(M$60,M14/M$60*100,0)</f>
        <v>159.51993027103481</v>
      </c>
      <c r="P14" s="33"/>
      <c r="Q14" s="154">
        <v>10968655</v>
      </c>
      <c r="R14" s="33"/>
      <c r="S14" s="152">
        <f>(Q14/$BJ14)</f>
        <v>68.107140639552938</v>
      </c>
      <c r="T14" s="33"/>
      <c r="U14" s="153">
        <f>IF(S$60,S14/S$60*100,0)</f>
        <v>78.755767459649419</v>
      </c>
      <c r="V14" s="33"/>
      <c r="W14" s="154">
        <v>22455407</v>
      </c>
      <c r="X14" s="33"/>
      <c r="Y14" s="152">
        <f>(W14/$BJ14)</f>
        <v>139.43127600124186</v>
      </c>
      <c r="Z14" s="33"/>
      <c r="AA14" s="153">
        <f>IF(Y$60,Y14/Y$60*100,0)</f>
        <v>78.475783178637784</v>
      </c>
      <c r="AB14" s="33"/>
      <c r="AC14" s="33"/>
      <c r="AD14" s="154">
        <v>12646257</v>
      </c>
      <c r="AE14" s="33"/>
      <c r="AF14" s="152">
        <f>(AD14/$BJ14)</f>
        <v>78.52379385284074</v>
      </c>
      <c r="AG14" s="33"/>
      <c r="AH14" s="153">
        <f>IF(AF$60,AF14/AF$60*100,0)</f>
        <v>93.24989272263447</v>
      </c>
      <c r="AI14" s="33"/>
      <c r="AJ14" s="154">
        <v>12142</v>
      </c>
      <c r="AK14" s="33"/>
      <c r="AL14" s="152">
        <f>(AJ14/$BJ14)</f>
        <v>7.5392735175411368E-2</v>
      </c>
      <c r="AM14" s="33"/>
      <c r="AN14" s="153">
        <f>IF(AL$60,AL14/AL$60*100,0)</f>
        <v>18.241591036238162</v>
      </c>
      <c r="AO14" s="33"/>
      <c r="AP14" s="154">
        <f t="shared" ref="AP14:AP58" si="0">(E14+K14+Q14+W14+AD14+AJ14)</f>
        <v>296697136</v>
      </c>
      <c r="AQ14" s="33"/>
      <c r="AR14" s="154">
        <v>49703929</v>
      </c>
      <c r="AS14" s="33"/>
      <c r="AT14" s="153">
        <f t="shared" ref="AT14:AT58" si="1">IF($AP14,AR14/$AP14*100,0)</f>
        <v>16.752412803876879</v>
      </c>
      <c r="AU14" s="33"/>
      <c r="AV14" s="154">
        <v>16652017</v>
      </c>
      <c r="AW14" s="33"/>
      <c r="AX14" s="153">
        <f t="shared" ref="AX14:AX58" si="2">IF($AP14,AV14/$AP14*100,0)</f>
        <v>5.6124630067207661</v>
      </c>
      <c r="AY14" s="33"/>
      <c r="AZ14" s="154">
        <v>130649</v>
      </c>
      <c r="BA14" s="33"/>
      <c r="BB14" s="153">
        <f t="shared" ref="BB14:BB58" si="3">IF($AP14,AZ14/$AP14*100,0)</f>
        <v>4.4034466176983922E-2</v>
      </c>
      <c r="BC14" s="33"/>
      <c r="BD14" s="154">
        <v>2518875</v>
      </c>
      <c r="BE14" s="33"/>
      <c r="BF14" s="154">
        <v>0</v>
      </c>
      <c r="BG14" s="33"/>
      <c r="BH14" s="22">
        <v>1</v>
      </c>
      <c r="BI14" s="33"/>
      <c r="BJ14" s="39">
        <v>161050</v>
      </c>
      <c r="BK14" s="33"/>
      <c r="BL14" s="155">
        <f>IF(E14,BJ14,0)</f>
        <v>161050</v>
      </c>
      <c r="BM14" s="33"/>
      <c r="BN14" s="155">
        <f>IF(K14,BJ14,0)</f>
        <v>161050</v>
      </c>
      <c r="BO14" s="33"/>
      <c r="BP14" s="155">
        <f>IF(Q14,BJ14,0)</f>
        <v>161050</v>
      </c>
      <c r="BQ14" s="33"/>
      <c r="BR14" s="155">
        <f>IF(W14,BJ14,0)</f>
        <v>161050</v>
      </c>
      <c r="BS14" s="33"/>
      <c r="BT14" s="155">
        <f>IF(AD14,BJ14,0)</f>
        <v>161050</v>
      </c>
      <c r="BU14" s="33"/>
      <c r="BV14" s="155">
        <f>IF(AJ14,BJ14,0)</f>
        <v>161050</v>
      </c>
    </row>
    <row r="15" spans="1:74" ht="8.85" customHeight="1" x14ac:dyDescent="0.3">
      <c r="A15" s="22">
        <v>2</v>
      </c>
      <c r="B15" s="33"/>
      <c r="C15" s="22" t="s">
        <v>92</v>
      </c>
      <c r="D15" s="33"/>
      <c r="E15" s="156">
        <v>20720986</v>
      </c>
      <c r="F15" s="33"/>
      <c r="G15" s="153">
        <f>(E15/$BJ15)</f>
        <v>1227.7647686200155</v>
      </c>
      <c r="H15" s="33"/>
      <c r="I15" s="153">
        <f>IF(G$60,G15/G$60*100,0)</f>
        <v>90.309350031031784</v>
      </c>
      <c r="J15" s="33"/>
      <c r="K15" s="156">
        <v>1544040</v>
      </c>
      <c r="L15" s="33"/>
      <c r="M15" s="153">
        <f>(K15/$BJ15)</f>
        <v>91.48782366534337</v>
      </c>
      <c r="N15" s="33"/>
      <c r="O15" s="153">
        <f>IF(M$60,M15/M$60*100,0)</f>
        <v>95.663803304338785</v>
      </c>
      <c r="P15" s="33"/>
      <c r="Q15" s="156">
        <v>812703</v>
      </c>
      <c r="R15" s="33"/>
      <c r="S15" s="153">
        <f>(Q15/$BJ15)</f>
        <v>48.154470581264441</v>
      </c>
      <c r="T15" s="33"/>
      <c r="U15" s="153">
        <f>IF(S$60,S15/S$60*100,0)</f>
        <v>55.683475354097403</v>
      </c>
      <c r="V15" s="33"/>
      <c r="W15" s="156">
        <v>2388611</v>
      </c>
      <c r="X15" s="33"/>
      <c r="Y15" s="153">
        <f>(W15/$BJ15)</f>
        <v>141.53054452805594</v>
      </c>
      <c r="Z15" s="33"/>
      <c r="AA15" s="153">
        <f>IF(Y$60,Y15/Y$60*100,0)</f>
        <v>79.657309637181655</v>
      </c>
      <c r="AB15" s="33"/>
      <c r="AC15" s="33"/>
      <c r="AD15" s="156">
        <v>1720032</v>
      </c>
      <c r="AE15" s="33"/>
      <c r="AF15" s="153">
        <f>(AD15/$BJ15)</f>
        <v>101.91574331931031</v>
      </c>
      <c r="AG15" s="33"/>
      <c r="AH15" s="153">
        <f>IF(AF$60,AF15/AF$60*100,0)</f>
        <v>121.02869289636884</v>
      </c>
      <c r="AI15" s="33"/>
      <c r="AJ15" s="156">
        <v>33760</v>
      </c>
      <c r="AK15" s="33"/>
      <c r="AL15" s="153">
        <f>(AJ15/$BJ15)</f>
        <v>2.0003555134206317</v>
      </c>
      <c r="AM15" s="33"/>
      <c r="AN15" s="153">
        <f>IF(AL$60,AL15/AL$60*100,0)</f>
        <v>483.99447397690574</v>
      </c>
      <c r="AO15" s="33"/>
      <c r="AP15" s="156">
        <f t="shared" si="0"/>
        <v>27220132</v>
      </c>
      <c r="AQ15" s="33"/>
      <c r="AR15" s="156">
        <v>17024425</v>
      </c>
      <c r="AS15" s="33"/>
      <c r="AT15" s="153">
        <f t="shared" si="1"/>
        <v>62.543506401805836</v>
      </c>
      <c r="AU15" s="33"/>
      <c r="AV15" s="156">
        <v>4086234</v>
      </c>
      <c r="AW15" s="33"/>
      <c r="AX15" s="153">
        <f t="shared" si="2"/>
        <v>15.011808171980945</v>
      </c>
      <c r="AY15" s="33"/>
      <c r="AZ15" s="156">
        <v>0</v>
      </c>
      <c r="BA15" s="33"/>
      <c r="BB15" s="153">
        <f t="shared" si="3"/>
        <v>0</v>
      </c>
      <c r="BC15" s="33"/>
      <c r="BD15" s="156">
        <v>178119</v>
      </c>
      <c r="BE15" s="33"/>
      <c r="BF15" s="156">
        <v>0</v>
      </c>
      <c r="BG15" s="33"/>
      <c r="BH15" s="22">
        <v>2</v>
      </c>
      <c r="BI15" s="33"/>
      <c r="BJ15" s="39">
        <v>16877</v>
      </c>
      <c r="BK15" s="33"/>
      <c r="BL15" s="155">
        <f>IF(E15,BJ15,0)</f>
        <v>16877</v>
      </c>
      <c r="BM15" s="33"/>
      <c r="BN15" s="155">
        <f>IF(K15,BJ15,0)</f>
        <v>16877</v>
      </c>
      <c r="BO15" s="33"/>
      <c r="BP15" s="155">
        <f>IF(Q15,BJ15,0)</f>
        <v>16877</v>
      </c>
      <c r="BQ15" s="33"/>
      <c r="BR15" s="155">
        <f>IF(W15,BJ15,0)</f>
        <v>16877</v>
      </c>
      <c r="BS15" s="33"/>
      <c r="BT15" s="155">
        <f>IF(AD15,BJ15,0)</f>
        <v>16877</v>
      </c>
      <c r="BU15" s="33"/>
      <c r="BV15" s="155">
        <f>IF(AJ15,BJ15,0)</f>
        <v>16877</v>
      </c>
    </row>
    <row r="16" spans="1:74" ht="8.85" customHeight="1" x14ac:dyDescent="0.3">
      <c r="A16" s="22">
        <v>3</v>
      </c>
      <c r="B16" s="33"/>
      <c r="C16" s="22" t="s">
        <v>94</v>
      </c>
      <c r="D16" s="33"/>
      <c r="E16" s="156">
        <v>8507647</v>
      </c>
      <c r="F16" s="33"/>
      <c r="G16" s="153">
        <f>(E16/$BJ16)</f>
        <v>1339.5759722878288</v>
      </c>
      <c r="H16" s="33"/>
      <c r="I16" s="153">
        <f>IF(G$60,G16/G$60*100,0)</f>
        <v>98.533724428724483</v>
      </c>
      <c r="J16" s="33"/>
      <c r="K16" s="156">
        <v>566160</v>
      </c>
      <c r="L16" s="33"/>
      <c r="M16" s="153">
        <f>(K16/$BJ16)</f>
        <v>89.145016532829473</v>
      </c>
      <c r="N16" s="33"/>
      <c r="O16" s="153">
        <f>IF(M$60,M16/M$60*100,0)</f>
        <v>93.214058281168974</v>
      </c>
      <c r="P16" s="33"/>
      <c r="Q16" s="156">
        <v>404508</v>
      </c>
      <c r="R16" s="33"/>
      <c r="S16" s="153">
        <f>(Q16/$BJ16)</f>
        <v>63.692017005196035</v>
      </c>
      <c r="T16" s="33"/>
      <c r="U16" s="153">
        <f>IF(S$60,S16/S$60*100,0)</f>
        <v>73.650334358394247</v>
      </c>
      <c r="V16" s="33"/>
      <c r="W16" s="156">
        <v>986859</v>
      </c>
      <c r="X16" s="33"/>
      <c r="Y16" s="153">
        <f>(W16/$BJ16)</f>
        <v>155.38639584317431</v>
      </c>
      <c r="Z16" s="33"/>
      <c r="AA16" s="153">
        <f>IF(Y$60,Y16/Y$60*100,0)</f>
        <v>87.455766445042954</v>
      </c>
      <c r="AB16" s="33"/>
      <c r="AC16" s="33"/>
      <c r="AD16" s="156">
        <v>416184</v>
      </c>
      <c r="AE16" s="33"/>
      <c r="AF16" s="153">
        <f>(AD16/$BJ16)</f>
        <v>65.530467642890883</v>
      </c>
      <c r="AG16" s="33"/>
      <c r="AH16" s="153">
        <f>IF(AF$60,AF16/AF$60*100,0)</f>
        <v>77.81984005020891</v>
      </c>
      <c r="AI16" s="33"/>
      <c r="AJ16" s="156">
        <v>36408</v>
      </c>
      <c r="AK16" s="33"/>
      <c r="AL16" s="153">
        <f>(AJ16/$BJ16)</f>
        <v>5.7326405290505429</v>
      </c>
      <c r="AM16" s="33"/>
      <c r="AN16" s="153">
        <f>IF(AL$60,AL16/AL$60*100,0)</f>
        <v>1387.0366136127307</v>
      </c>
      <c r="AO16" s="33"/>
      <c r="AP16" s="156">
        <f t="shared" si="0"/>
        <v>10917766</v>
      </c>
      <c r="AQ16" s="33"/>
      <c r="AR16" s="156">
        <v>7453775</v>
      </c>
      <c r="AS16" s="33"/>
      <c r="AT16" s="153">
        <f t="shared" si="1"/>
        <v>68.271979817116431</v>
      </c>
      <c r="AU16" s="33"/>
      <c r="AV16" s="156">
        <v>1015394</v>
      </c>
      <c r="AW16" s="33"/>
      <c r="AX16" s="153">
        <f t="shared" si="2"/>
        <v>9.3003825141517051</v>
      </c>
      <c r="AY16" s="33"/>
      <c r="AZ16" s="156">
        <v>23409</v>
      </c>
      <c r="BA16" s="33"/>
      <c r="BB16" s="153">
        <f t="shared" si="3"/>
        <v>0.21441199600724178</v>
      </c>
      <c r="BC16" s="33"/>
      <c r="BD16" s="156">
        <v>142326</v>
      </c>
      <c r="BE16" s="33"/>
      <c r="BF16" s="156">
        <v>1539</v>
      </c>
      <c r="BG16" s="33"/>
      <c r="BH16" s="22">
        <v>3</v>
      </c>
      <c r="BI16" s="33"/>
      <c r="BJ16" s="39">
        <v>6351</v>
      </c>
      <c r="BK16" s="33"/>
      <c r="BL16" s="155">
        <f>IF(E16,BJ16,0)</f>
        <v>6351</v>
      </c>
      <c r="BM16" s="33"/>
      <c r="BN16" s="155">
        <f>IF(K16,BJ16,0)</f>
        <v>6351</v>
      </c>
      <c r="BO16" s="33"/>
      <c r="BP16" s="155">
        <f>IF(Q16,BJ16,0)</f>
        <v>6351</v>
      </c>
      <c r="BQ16" s="33"/>
      <c r="BR16" s="155">
        <f>IF(W16,BJ16,0)</f>
        <v>6351</v>
      </c>
      <c r="BS16" s="33"/>
      <c r="BT16" s="155">
        <f>IF(AD16,BJ16,0)</f>
        <v>6351</v>
      </c>
      <c r="BU16" s="33"/>
      <c r="BV16" s="155">
        <f>IF(AJ16,BJ16,0)</f>
        <v>6351</v>
      </c>
    </row>
    <row r="17" spans="1:74" ht="8.85" customHeight="1" x14ac:dyDescent="0.3">
      <c r="A17" s="22">
        <v>4</v>
      </c>
      <c r="B17" s="33"/>
      <c r="C17" s="22" t="s">
        <v>95</v>
      </c>
      <c r="D17" s="33"/>
      <c r="E17" s="156">
        <v>61146636</v>
      </c>
      <c r="F17" s="33"/>
      <c r="G17" s="153">
        <f>(E17/$BJ17)</f>
        <v>1240.7750654410422</v>
      </c>
      <c r="H17" s="33"/>
      <c r="I17" s="153">
        <f>IF(G$60,G17/G$60*100,0)</f>
        <v>91.266334202306183</v>
      </c>
      <c r="J17" s="33"/>
      <c r="K17" s="156">
        <v>5495104</v>
      </c>
      <c r="L17" s="33"/>
      <c r="M17" s="153">
        <f>(K17/$BJ17)</f>
        <v>111.50552951441732</v>
      </c>
      <c r="N17" s="33"/>
      <c r="O17" s="153">
        <f>IF(M$60,M17/M$60*100,0)</f>
        <v>116.59522125952766</v>
      </c>
      <c r="P17" s="33"/>
      <c r="Q17" s="156">
        <v>3382557</v>
      </c>
      <c r="R17" s="33"/>
      <c r="S17" s="153">
        <f>(Q17/$BJ17)</f>
        <v>68.638156693248916</v>
      </c>
      <c r="T17" s="33"/>
      <c r="U17" s="153">
        <f>IF(S$60,S17/S$60*100,0)</f>
        <v>79.369808461070264</v>
      </c>
      <c r="V17" s="33"/>
      <c r="W17" s="156">
        <v>8595180</v>
      </c>
      <c r="X17" s="33"/>
      <c r="Y17" s="153">
        <f>(W17/$BJ17)</f>
        <v>174.411639374201</v>
      </c>
      <c r="Z17" s="33"/>
      <c r="AA17" s="153">
        <f>IF(Y$60,Y17/Y$60*100,0)</f>
        <v>98.163700339647292</v>
      </c>
      <c r="AB17" s="33"/>
      <c r="AC17" s="33"/>
      <c r="AD17" s="156">
        <v>2460756</v>
      </c>
      <c r="AE17" s="33"/>
      <c r="AF17" s="153">
        <f>(AD17/$BJ17)</f>
        <v>49.933158823887503</v>
      </c>
      <c r="AG17" s="33"/>
      <c r="AH17" s="153">
        <f>IF(AF$60,AF17/AF$60*100,0)</f>
        <v>59.297462274376969</v>
      </c>
      <c r="AI17" s="33"/>
      <c r="AJ17" s="156">
        <v>141827</v>
      </c>
      <c r="AK17" s="33"/>
      <c r="AL17" s="153">
        <f>(AJ17/$BJ17)</f>
        <v>2.8779245551023722</v>
      </c>
      <c r="AM17" s="33"/>
      <c r="AN17" s="153">
        <f>IF(AL$60,AL17/AL$60*100,0)</f>
        <v>696.32601397444512</v>
      </c>
      <c r="AO17" s="33"/>
      <c r="AP17" s="156">
        <f t="shared" si="0"/>
        <v>81222060</v>
      </c>
      <c r="AQ17" s="33"/>
      <c r="AR17" s="156">
        <v>18656475</v>
      </c>
      <c r="AS17" s="33"/>
      <c r="AT17" s="153">
        <f t="shared" si="1"/>
        <v>22.969714139237542</v>
      </c>
      <c r="AU17" s="33"/>
      <c r="AV17" s="156">
        <v>3470304</v>
      </c>
      <c r="AW17" s="33"/>
      <c r="AX17" s="153">
        <f t="shared" si="2"/>
        <v>4.272612637502669</v>
      </c>
      <c r="AY17" s="33"/>
      <c r="AZ17" s="156">
        <v>69720</v>
      </c>
      <c r="BA17" s="33"/>
      <c r="BB17" s="153">
        <f t="shared" si="3"/>
        <v>8.5838748734026193E-2</v>
      </c>
      <c r="BC17" s="33"/>
      <c r="BD17" s="156">
        <v>4147863</v>
      </c>
      <c r="BE17" s="33"/>
      <c r="BF17" s="156">
        <v>24088</v>
      </c>
      <c r="BG17" s="33"/>
      <c r="BH17" s="22">
        <v>4</v>
      </c>
      <c r="BI17" s="33"/>
      <c r="BJ17" s="39">
        <v>49281</v>
      </c>
      <c r="BK17" s="33"/>
      <c r="BL17" s="155">
        <f>IF(E17,BJ17,0)</f>
        <v>49281</v>
      </c>
      <c r="BM17" s="33"/>
      <c r="BN17" s="155">
        <f>IF(K17,BJ17,0)</f>
        <v>49281</v>
      </c>
      <c r="BO17" s="33"/>
      <c r="BP17" s="155">
        <f>IF(Q17,BJ17,0)</f>
        <v>49281</v>
      </c>
      <c r="BQ17" s="33"/>
      <c r="BR17" s="155">
        <f>IF(W17,BJ17,0)</f>
        <v>49281</v>
      </c>
      <c r="BS17" s="33"/>
      <c r="BT17" s="155">
        <f>IF(AD17,BJ17,0)</f>
        <v>49281</v>
      </c>
      <c r="BU17" s="33"/>
      <c r="BV17" s="155">
        <f>IF(AJ17,BJ17,0)</f>
        <v>49281</v>
      </c>
    </row>
    <row r="18" spans="1:74" ht="8.85" customHeight="1" x14ac:dyDescent="0.3">
      <c r="A18" s="22">
        <v>5</v>
      </c>
      <c r="B18" s="33"/>
      <c r="C18" s="22" t="s">
        <v>96</v>
      </c>
      <c r="D18" s="33"/>
      <c r="E18" s="156">
        <v>383116798</v>
      </c>
      <c r="F18" s="33"/>
      <c r="G18" s="153">
        <f>(E18/$BJ18)</f>
        <v>1571.0006970984302</v>
      </c>
      <c r="H18" s="33"/>
      <c r="I18" s="153">
        <f>IF(G$60,G18/G$60*100,0)</f>
        <v>115.55637975564579</v>
      </c>
      <c r="J18" s="33"/>
      <c r="K18" s="156">
        <v>16266048</v>
      </c>
      <c r="L18" s="33"/>
      <c r="M18" s="153">
        <f>(K18/$BJ18)</f>
        <v>66.700214870339693</v>
      </c>
      <c r="N18" s="33"/>
      <c r="O18" s="153">
        <f>IF(M$60,M18/M$60*100,0)</f>
        <v>69.744759248551532</v>
      </c>
      <c r="P18" s="33"/>
      <c r="Q18" s="156">
        <v>36570179</v>
      </c>
      <c r="R18" s="33"/>
      <c r="S18" s="153">
        <f>(Q18/$BJ18)</f>
        <v>149.95890809782341</v>
      </c>
      <c r="T18" s="33"/>
      <c r="U18" s="153">
        <f>IF(S$60,S18/S$60*100,0)</f>
        <v>173.40514935369987</v>
      </c>
      <c r="V18" s="33"/>
      <c r="W18" s="156">
        <v>47347860</v>
      </c>
      <c r="X18" s="33"/>
      <c r="Y18" s="153">
        <f>(W18/$BJ18)</f>
        <v>194.15364049403775</v>
      </c>
      <c r="Z18" s="33"/>
      <c r="AA18" s="153">
        <f>IF(Y$60,Y18/Y$60*100,0)</f>
        <v>109.27504525324426</v>
      </c>
      <c r="AB18" s="33"/>
      <c r="AC18" s="33"/>
      <c r="AD18" s="156">
        <v>12913366</v>
      </c>
      <c r="AE18" s="33"/>
      <c r="AF18" s="153">
        <f>(AD18/$BJ18)</f>
        <v>52.952277461577573</v>
      </c>
      <c r="AG18" s="33"/>
      <c r="AH18" s="153">
        <f>IF(AF$60,AF18/AF$60*100,0)</f>
        <v>62.882776677411513</v>
      </c>
      <c r="AI18" s="33"/>
      <c r="AJ18" s="156">
        <v>66500</v>
      </c>
      <c r="AK18" s="33"/>
      <c r="AL18" s="153">
        <f>(AJ18/$BJ18)</f>
        <v>0.27268850361671065</v>
      </c>
      <c r="AM18" s="33"/>
      <c r="AN18" s="153">
        <f>IF(AL$60,AL18/AL$60*100,0)</f>
        <v>65.978136377284528</v>
      </c>
      <c r="AO18" s="33"/>
      <c r="AP18" s="156">
        <f t="shared" si="0"/>
        <v>496280751</v>
      </c>
      <c r="AQ18" s="33"/>
      <c r="AR18" s="156">
        <v>247651260</v>
      </c>
      <c r="AS18" s="33"/>
      <c r="AT18" s="153">
        <f t="shared" si="1"/>
        <v>49.901443789827752</v>
      </c>
      <c r="AU18" s="33"/>
      <c r="AV18" s="156">
        <v>28014479</v>
      </c>
      <c r="AW18" s="33"/>
      <c r="AX18" s="153">
        <f t="shared" si="2"/>
        <v>5.6448852677745709</v>
      </c>
      <c r="AY18" s="33"/>
      <c r="AZ18" s="156">
        <v>6433054</v>
      </c>
      <c r="BA18" s="33"/>
      <c r="BB18" s="153">
        <f t="shared" si="3"/>
        <v>1.2962529751632459</v>
      </c>
      <c r="BC18" s="33"/>
      <c r="BD18" s="156">
        <v>19686232</v>
      </c>
      <c r="BE18" s="33"/>
      <c r="BF18" s="156">
        <v>9972</v>
      </c>
      <c r="BG18" s="33"/>
      <c r="BH18" s="22">
        <v>5</v>
      </c>
      <c r="BI18" s="33"/>
      <c r="BJ18" s="39">
        <v>243868</v>
      </c>
      <c r="BK18" s="33"/>
      <c r="BL18" s="155">
        <f>IF(E18,BJ18,0)</f>
        <v>243868</v>
      </c>
      <c r="BM18" s="33"/>
      <c r="BN18" s="155">
        <f>IF(K18,BJ18,0)</f>
        <v>243868</v>
      </c>
      <c r="BO18" s="33"/>
      <c r="BP18" s="155">
        <f>IF(Q18,BJ18,0)</f>
        <v>243868</v>
      </c>
      <c r="BQ18" s="33"/>
      <c r="BR18" s="155">
        <f>IF(W18,BJ18,0)</f>
        <v>243868</v>
      </c>
      <c r="BS18" s="33"/>
      <c r="BT18" s="155">
        <f>IF(AD18,BJ18,0)</f>
        <v>243868</v>
      </c>
      <c r="BU18" s="33"/>
      <c r="BV18" s="155">
        <f>IF(AJ18,BJ18,0)</f>
        <v>243868</v>
      </c>
    </row>
    <row r="19" spans="1:74" ht="8.85" customHeight="1" x14ac:dyDescent="0.3">
      <c r="A19" s="41"/>
      <c r="B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Q19" s="33"/>
      <c r="AR19" s="33"/>
      <c r="AS19" s="33"/>
      <c r="AT19" s="33"/>
      <c r="AU19" s="33"/>
      <c r="AV19" s="33"/>
      <c r="AW19" s="33"/>
      <c r="AX19" s="33"/>
      <c r="AY19" s="33"/>
      <c r="AZ19" s="33"/>
      <c r="BA19" s="33"/>
      <c r="BB19" s="33"/>
      <c r="BC19" s="33"/>
      <c r="BD19" s="33"/>
      <c r="BE19" s="33"/>
      <c r="BG19" s="33"/>
      <c r="BH19" s="41"/>
      <c r="BI19" s="33"/>
      <c r="BJ19" s="39"/>
      <c r="BK19" s="33"/>
      <c r="BL19" s="33"/>
      <c r="BM19" s="33"/>
      <c r="BN19" s="33"/>
      <c r="BO19" s="33"/>
      <c r="BP19" s="33"/>
      <c r="BQ19" s="33"/>
      <c r="BR19" s="33"/>
      <c r="BS19" s="33"/>
      <c r="BT19" s="33"/>
      <c r="BU19" s="33"/>
      <c r="BV19" s="33"/>
    </row>
    <row r="20" spans="1:74" ht="8.85" customHeight="1" x14ac:dyDescent="0.3">
      <c r="A20" s="22">
        <v>6</v>
      </c>
      <c r="B20" s="33"/>
      <c r="C20" s="22" t="s">
        <v>97</v>
      </c>
      <c r="D20" s="33"/>
      <c r="E20" s="156">
        <v>28541518</v>
      </c>
      <c r="F20" s="33"/>
      <c r="G20" s="153">
        <f>(E20/$BJ20)</f>
        <v>1625.1860835895684</v>
      </c>
      <c r="H20" s="33"/>
      <c r="I20" s="153">
        <f>IF(G$60,G20/G$60*100,0)</f>
        <v>119.54203495627111</v>
      </c>
      <c r="J20" s="33"/>
      <c r="K20" s="156">
        <v>2222179</v>
      </c>
      <c r="L20" s="33"/>
      <c r="M20" s="153">
        <f>(K20/$BJ20)</f>
        <v>126.53336749800707</v>
      </c>
      <c r="N20" s="33"/>
      <c r="O20" s="153">
        <f>IF(M$60,M20/M$60*100,0)</f>
        <v>132.30900785270669</v>
      </c>
      <c r="P20" s="33"/>
      <c r="Q20" s="156">
        <v>1240946</v>
      </c>
      <c r="R20" s="33"/>
      <c r="S20" s="153">
        <f>(Q20/$BJ20)</f>
        <v>70.660858672133017</v>
      </c>
      <c r="T20" s="33"/>
      <c r="U20" s="153">
        <f>IF(S$60,S20/S$60*100,0)</f>
        <v>81.708762133082985</v>
      </c>
      <c r="V20" s="33"/>
      <c r="W20" s="156">
        <v>5108620</v>
      </c>
      <c r="X20" s="33"/>
      <c r="Y20" s="153">
        <f>(W20/$BJ20)</f>
        <v>290.89055916182667</v>
      </c>
      <c r="Z20" s="33"/>
      <c r="AA20" s="153">
        <f>IF(Y$60,Y20/Y$60*100,0)</f>
        <v>163.72126185873032</v>
      </c>
      <c r="AB20" s="33"/>
      <c r="AC20" s="33"/>
      <c r="AD20" s="156">
        <v>1152293</v>
      </c>
      <c r="AE20" s="33"/>
      <c r="AF20" s="153">
        <f>(AD20/$BJ20)</f>
        <v>65.612857305546072</v>
      </c>
      <c r="AG20" s="33"/>
      <c r="AH20" s="153">
        <f>IF(AF$60,AF20/AF$60*100,0)</f>
        <v>77.917680804292303</v>
      </c>
      <c r="AI20" s="33"/>
      <c r="AJ20" s="156">
        <v>3838</v>
      </c>
      <c r="AK20" s="33"/>
      <c r="AL20" s="153">
        <f>(AJ20/$BJ20)</f>
        <v>0.2185400296093839</v>
      </c>
      <c r="AM20" s="33"/>
      <c r="AN20" s="153">
        <f>IF(AL$60,AL20/AL$60*100,0)</f>
        <v>52.876684151418416</v>
      </c>
      <c r="AO20" s="33"/>
      <c r="AP20" s="156">
        <f t="shared" si="0"/>
        <v>38269394</v>
      </c>
      <c r="AQ20" s="33"/>
      <c r="AR20" s="156">
        <v>16361749</v>
      </c>
      <c r="AS20" s="33"/>
      <c r="AT20" s="153">
        <f t="shared" si="1"/>
        <v>42.754136634617204</v>
      </c>
      <c r="AU20" s="33"/>
      <c r="AV20" s="156">
        <v>2329510</v>
      </c>
      <c r="AW20" s="33"/>
      <c r="AX20" s="153">
        <f t="shared" si="2"/>
        <v>6.0871358454225852</v>
      </c>
      <c r="AY20" s="33"/>
      <c r="AZ20" s="156">
        <v>3148</v>
      </c>
      <c r="BA20" s="33"/>
      <c r="BB20" s="153">
        <f t="shared" si="3"/>
        <v>8.225894562114049E-3</v>
      </c>
      <c r="BC20" s="33"/>
      <c r="BD20" s="156">
        <v>338394</v>
      </c>
      <c r="BE20" s="33"/>
      <c r="BF20" s="156">
        <v>0</v>
      </c>
      <c r="BG20" s="33"/>
      <c r="BH20" s="22">
        <v>6</v>
      </c>
      <c r="BI20" s="33"/>
      <c r="BJ20" s="39">
        <v>17562</v>
      </c>
      <c r="BK20" s="33"/>
      <c r="BL20" s="155">
        <f>IF(E20,BJ20,0)</f>
        <v>17562</v>
      </c>
      <c r="BM20" s="33"/>
      <c r="BN20" s="155">
        <f>IF(K20,BJ20,0)</f>
        <v>17562</v>
      </c>
      <c r="BO20" s="33"/>
      <c r="BP20" s="155">
        <f>IF(Q20,BJ20,0)</f>
        <v>17562</v>
      </c>
      <c r="BQ20" s="33"/>
      <c r="BR20" s="155">
        <f>IF(W20,BJ20,0)</f>
        <v>17562</v>
      </c>
      <c r="BS20" s="33"/>
      <c r="BT20" s="155">
        <f>IF(AD20,BJ20,0)</f>
        <v>17562</v>
      </c>
      <c r="BU20" s="33"/>
      <c r="BV20" s="155">
        <f>IF(AJ20,BJ20,0)</f>
        <v>17562</v>
      </c>
    </row>
    <row r="21" spans="1:74" ht="8.85" customHeight="1" x14ac:dyDescent="0.3">
      <c r="A21" s="22">
        <v>7</v>
      </c>
      <c r="B21" s="33"/>
      <c r="C21" s="22" t="s">
        <v>98</v>
      </c>
      <c r="D21" s="33"/>
      <c r="E21" s="156">
        <v>7914519</v>
      </c>
      <c r="F21" s="33"/>
      <c r="G21" s="153">
        <f>(E21/$BJ21)</f>
        <v>1384.6254373687893</v>
      </c>
      <c r="H21" s="33"/>
      <c r="I21" s="153">
        <f>IF(G$60,G21/G$60*100,0)</f>
        <v>101.84737865198419</v>
      </c>
      <c r="J21" s="33"/>
      <c r="K21" s="156">
        <v>1051401</v>
      </c>
      <c r="L21" s="33"/>
      <c r="M21" s="153">
        <f>(K21/$BJ21)</f>
        <v>183.93999300209936</v>
      </c>
      <c r="N21" s="33"/>
      <c r="O21" s="153">
        <f>IF(M$60,M21/M$60*100,0)</f>
        <v>192.33597002723326</v>
      </c>
      <c r="P21" s="33"/>
      <c r="Q21" s="156">
        <v>221078</v>
      </c>
      <c r="R21" s="33"/>
      <c r="S21" s="153">
        <f>(Q21/$BJ21)</f>
        <v>38.677046885934217</v>
      </c>
      <c r="T21" s="33"/>
      <c r="U21" s="153">
        <f>IF(S$60,S21/S$60*100,0)</f>
        <v>44.724245974373176</v>
      </c>
      <c r="V21" s="33"/>
      <c r="W21" s="156">
        <v>1359428</v>
      </c>
      <c r="X21" s="33"/>
      <c r="Y21" s="153">
        <f>(W21/$BJ21)</f>
        <v>237.82855143456962</v>
      </c>
      <c r="Z21" s="33"/>
      <c r="AA21" s="153">
        <f>IF(Y$60,Y21/Y$60*100,0)</f>
        <v>133.85649454934745</v>
      </c>
      <c r="AB21" s="33"/>
      <c r="AC21" s="33"/>
      <c r="AD21" s="156">
        <v>816580</v>
      </c>
      <c r="AE21" s="33"/>
      <c r="AF21" s="153">
        <f>(AD21/$BJ21)</f>
        <v>142.85864240727781</v>
      </c>
      <c r="AG21" s="33"/>
      <c r="AH21" s="153">
        <f>IF(AF$60,AF21/AF$60*100,0)</f>
        <v>169.6498911393075</v>
      </c>
      <c r="AI21" s="33"/>
      <c r="AJ21" s="156">
        <v>3314</v>
      </c>
      <c r="AK21" s="33"/>
      <c r="AL21" s="153">
        <f>(AJ21/$BJ21)</f>
        <v>0.57977606717984609</v>
      </c>
      <c r="AM21" s="33"/>
      <c r="AN21" s="153">
        <f>IF(AL$60,AL21/AL$60*100,0)</f>
        <v>140.27927074786075</v>
      </c>
      <c r="AO21" s="33"/>
      <c r="AP21" s="156">
        <f t="shared" si="0"/>
        <v>11366320</v>
      </c>
      <c r="AQ21" s="33"/>
      <c r="AR21" s="156">
        <v>7093483</v>
      </c>
      <c r="AS21" s="33"/>
      <c r="AT21" s="153">
        <f t="shared" si="1"/>
        <v>62.407912147467258</v>
      </c>
      <c r="AU21" s="33"/>
      <c r="AV21" s="156">
        <v>1021117</v>
      </c>
      <c r="AW21" s="33"/>
      <c r="AX21" s="153">
        <f t="shared" si="2"/>
        <v>8.9837080075169453</v>
      </c>
      <c r="AY21" s="33"/>
      <c r="AZ21" s="156">
        <v>0</v>
      </c>
      <c r="BA21" s="33"/>
      <c r="BB21" s="153">
        <f t="shared" si="3"/>
        <v>0</v>
      </c>
      <c r="BC21" s="33"/>
      <c r="BD21" s="156">
        <v>39978</v>
      </c>
      <c r="BE21" s="33"/>
      <c r="BF21" s="156">
        <v>0</v>
      </c>
      <c r="BG21" s="33"/>
      <c r="BH21" s="22">
        <v>7</v>
      </c>
      <c r="BI21" s="33"/>
      <c r="BJ21" s="39">
        <v>5716</v>
      </c>
      <c r="BK21" s="33"/>
      <c r="BL21" s="155">
        <f>IF(E21,BJ21,0)</f>
        <v>5716</v>
      </c>
      <c r="BM21" s="33"/>
      <c r="BN21" s="155">
        <f>IF(K21,BJ21,0)</f>
        <v>5716</v>
      </c>
      <c r="BO21" s="33"/>
      <c r="BP21" s="155">
        <f>IF(Q21,BJ21,0)</f>
        <v>5716</v>
      </c>
      <c r="BQ21" s="33"/>
      <c r="BR21" s="155">
        <f>IF(W21,BJ21,0)</f>
        <v>5716</v>
      </c>
      <c r="BS21" s="33"/>
      <c r="BT21" s="155">
        <f>IF(AD21,BJ21,0)</f>
        <v>5716</v>
      </c>
      <c r="BU21" s="33"/>
      <c r="BV21" s="155">
        <f>IF(AJ21,BJ21,0)</f>
        <v>5716</v>
      </c>
    </row>
    <row r="22" spans="1:74" ht="8.85" customHeight="1" x14ac:dyDescent="0.3">
      <c r="A22" s="22">
        <v>8</v>
      </c>
      <c r="B22" s="33"/>
      <c r="C22" s="22" t="s">
        <v>99</v>
      </c>
      <c r="D22" s="33"/>
      <c r="E22" s="156">
        <v>54975778</v>
      </c>
      <c r="F22" s="33"/>
      <c r="G22" s="153">
        <f>(E22/$BJ22)</f>
        <v>1354.4168021680216</v>
      </c>
      <c r="H22" s="33"/>
      <c r="I22" s="153">
        <f>IF(G$60,G22/G$60*100,0)</f>
        <v>99.625355117808141</v>
      </c>
      <c r="J22" s="33"/>
      <c r="K22" s="156">
        <v>6228002</v>
      </c>
      <c r="L22" s="33"/>
      <c r="M22" s="153">
        <f>(K22/$BJ22)</f>
        <v>153.4368563685637</v>
      </c>
      <c r="N22" s="33"/>
      <c r="O22" s="153">
        <f>IF(M$60,M22/M$60*100,0)</f>
        <v>160.4405117447196</v>
      </c>
      <c r="P22" s="33"/>
      <c r="Q22" s="156">
        <v>3085676</v>
      </c>
      <c r="R22" s="33"/>
      <c r="S22" s="153">
        <f>(Q22/$BJ22)</f>
        <v>76.020596205962065</v>
      </c>
      <c r="T22" s="33"/>
      <c r="U22" s="153">
        <f>IF(S$60,S22/S$60*100,0)</f>
        <v>87.906500562493079</v>
      </c>
      <c r="V22" s="33"/>
      <c r="W22" s="156">
        <v>11919715</v>
      </c>
      <c r="X22" s="33"/>
      <c r="Y22" s="153">
        <f>(W22/$BJ22)</f>
        <v>293.66136979551612</v>
      </c>
      <c r="Z22" s="33"/>
      <c r="AA22" s="153">
        <f>IF(Y$60,Y22/Y$60*100,0)</f>
        <v>165.28075081095463</v>
      </c>
      <c r="AB22" s="33"/>
      <c r="AC22" s="33"/>
      <c r="AD22" s="156">
        <v>4715373</v>
      </c>
      <c r="AE22" s="33"/>
      <c r="AF22" s="153">
        <f>(AD22/$BJ22)</f>
        <v>116.17080561714708</v>
      </c>
      <c r="AG22" s="33"/>
      <c r="AH22" s="153">
        <f>IF(AF$60,AF22/AF$60*100,0)</f>
        <v>137.95710357044965</v>
      </c>
      <c r="AI22" s="33"/>
      <c r="AJ22" s="156">
        <v>10771</v>
      </c>
      <c r="AK22" s="33"/>
      <c r="AL22" s="153">
        <f>(AJ22/$BJ22)</f>
        <v>0.26536092633653607</v>
      </c>
      <c r="AM22" s="33"/>
      <c r="AN22" s="153">
        <f>IF(AL$60,AL22/AL$60*100,0)</f>
        <v>64.205198073343411</v>
      </c>
      <c r="AO22" s="33"/>
      <c r="AP22" s="156">
        <f t="shared" si="0"/>
        <v>80935315</v>
      </c>
      <c r="AQ22" s="33"/>
      <c r="AR22" s="156">
        <v>43559322</v>
      </c>
      <c r="AS22" s="33"/>
      <c r="AT22" s="153">
        <f t="shared" si="1"/>
        <v>53.819920265955602</v>
      </c>
      <c r="AU22" s="33"/>
      <c r="AV22" s="156">
        <v>10979528</v>
      </c>
      <c r="AW22" s="33"/>
      <c r="AX22" s="153">
        <f t="shared" si="2"/>
        <v>13.565806224390428</v>
      </c>
      <c r="AY22" s="33"/>
      <c r="AZ22" s="156">
        <v>374627</v>
      </c>
      <c r="BA22" s="33"/>
      <c r="BB22" s="153">
        <f t="shared" si="3"/>
        <v>0.46287210965942366</v>
      </c>
      <c r="BC22" s="33"/>
      <c r="BD22" s="156">
        <v>279891</v>
      </c>
      <c r="BE22" s="33"/>
      <c r="BF22" s="156">
        <v>0</v>
      </c>
      <c r="BG22" s="33"/>
      <c r="BH22" s="22">
        <v>8</v>
      </c>
      <c r="BI22" s="33"/>
      <c r="BJ22" s="39">
        <v>40590</v>
      </c>
      <c r="BK22" s="33"/>
      <c r="BL22" s="155">
        <f>IF(E22,BJ22,0)</f>
        <v>40590</v>
      </c>
      <c r="BM22" s="33"/>
      <c r="BN22" s="155">
        <f>IF(K22,BJ22,0)</f>
        <v>40590</v>
      </c>
      <c r="BO22" s="33"/>
      <c r="BP22" s="155">
        <f>IF(Q22,BJ22,0)</f>
        <v>40590</v>
      </c>
      <c r="BQ22" s="33"/>
      <c r="BR22" s="155">
        <f>IF(W22,BJ22,0)</f>
        <v>40590</v>
      </c>
      <c r="BS22" s="33"/>
      <c r="BT22" s="155">
        <f>IF(AD22,BJ22,0)</f>
        <v>40590</v>
      </c>
      <c r="BU22" s="33"/>
      <c r="BV22" s="155">
        <f>IF(AJ22,BJ22,0)</f>
        <v>40590</v>
      </c>
    </row>
    <row r="23" spans="1:74" ht="8.85" customHeight="1" x14ac:dyDescent="0.3">
      <c r="A23" s="22">
        <v>9</v>
      </c>
      <c r="B23" s="33"/>
      <c r="C23" s="22" t="s">
        <v>100</v>
      </c>
      <c r="D23" s="33"/>
      <c r="E23" s="156">
        <v>9387019</v>
      </c>
      <c r="F23" s="33"/>
      <c r="G23" s="153">
        <f>(E23/$BJ23)</f>
        <v>1697.1648888085338</v>
      </c>
      <c r="H23" s="33"/>
      <c r="I23" s="153">
        <f>IF(G$60,G23/G$60*100,0)</f>
        <v>124.83650119400271</v>
      </c>
      <c r="J23" s="33"/>
      <c r="K23" s="156">
        <v>550835</v>
      </c>
      <c r="L23" s="33"/>
      <c r="M23" s="153">
        <f>(K23/$BJ23)</f>
        <v>99.59048996564816</v>
      </c>
      <c r="N23" s="33"/>
      <c r="O23" s="153">
        <f>IF(M$60,M23/M$60*100,0)</f>
        <v>104.13631739570503</v>
      </c>
      <c r="P23" s="33"/>
      <c r="Q23" s="156">
        <v>651163</v>
      </c>
      <c r="R23" s="33"/>
      <c r="S23" s="153">
        <f>(Q23/$BJ23)</f>
        <v>117.72970529741457</v>
      </c>
      <c r="T23" s="33"/>
      <c r="U23" s="153">
        <f>IF(S$60,S23/S$60*100,0)</f>
        <v>136.13687502410906</v>
      </c>
      <c r="V23" s="33"/>
      <c r="W23" s="156">
        <v>1114741</v>
      </c>
      <c r="X23" s="33"/>
      <c r="Y23" s="153">
        <f>(W23/$BJ23)</f>
        <v>201.54420538781415</v>
      </c>
      <c r="Z23" s="33"/>
      <c r="AA23" s="153">
        <f>IF(Y$60,Y23/Y$60*100,0)</f>
        <v>113.43465983043914</v>
      </c>
      <c r="AB23" s="33"/>
      <c r="AC23" s="33"/>
      <c r="AD23" s="156">
        <v>784224</v>
      </c>
      <c r="AE23" s="33"/>
      <c r="AF23" s="153">
        <f>(AD23/$BJ23)</f>
        <v>141.78701862231063</v>
      </c>
      <c r="AG23" s="33"/>
      <c r="AH23" s="153">
        <f>IF(AF$60,AF23/AF$60*100,0)</f>
        <v>168.37729848828903</v>
      </c>
      <c r="AI23" s="33"/>
      <c r="AJ23" s="156">
        <v>34132</v>
      </c>
      <c r="AK23" s="33"/>
      <c r="AL23" s="153">
        <f>(AJ23/$BJ23)</f>
        <v>6.1710359790273008</v>
      </c>
      <c r="AM23" s="33"/>
      <c r="AN23" s="153">
        <f>IF(AL$60,AL23/AL$60*100,0)</f>
        <v>1493.1082462709367</v>
      </c>
      <c r="AO23" s="33"/>
      <c r="AP23" s="156">
        <f t="shared" si="0"/>
        <v>12522114</v>
      </c>
      <c r="AQ23" s="33"/>
      <c r="AR23" s="156">
        <v>7579841</v>
      </c>
      <c r="AS23" s="33"/>
      <c r="AT23" s="153">
        <f t="shared" si="1"/>
        <v>60.531640264575138</v>
      </c>
      <c r="AU23" s="33"/>
      <c r="AV23" s="156">
        <v>1665673</v>
      </c>
      <c r="AW23" s="33"/>
      <c r="AX23" s="153">
        <f t="shared" si="2"/>
        <v>13.301851428600633</v>
      </c>
      <c r="AY23" s="33"/>
      <c r="AZ23" s="156">
        <v>0</v>
      </c>
      <c r="BA23" s="33"/>
      <c r="BB23" s="153">
        <f t="shared" si="3"/>
        <v>0</v>
      </c>
      <c r="BC23" s="33"/>
      <c r="BD23" s="156">
        <v>134873</v>
      </c>
      <c r="BE23" s="33"/>
      <c r="BF23" s="156">
        <v>0</v>
      </c>
      <c r="BG23" s="33"/>
      <c r="BH23" s="22">
        <v>9</v>
      </c>
      <c r="BI23" s="33"/>
      <c r="BJ23" s="39">
        <v>5531</v>
      </c>
      <c r="BK23" s="33"/>
      <c r="BL23" s="155">
        <f>IF(E23,BJ23,0)</f>
        <v>5531</v>
      </c>
      <c r="BM23" s="33"/>
      <c r="BN23" s="155">
        <f>IF(K23,BJ23,0)</f>
        <v>5531</v>
      </c>
      <c r="BO23" s="33"/>
      <c r="BP23" s="155">
        <f>IF(Q23,BJ23,0)</f>
        <v>5531</v>
      </c>
      <c r="BQ23" s="33"/>
      <c r="BR23" s="155">
        <f>IF(W23,BJ23,0)</f>
        <v>5531</v>
      </c>
      <c r="BS23" s="33"/>
      <c r="BT23" s="155">
        <f>IF(AD23,BJ23,0)</f>
        <v>5531</v>
      </c>
      <c r="BU23" s="33"/>
      <c r="BV23" s="155">
        <f>IF(AJ23,BJ23,0)</f>
        <v>5531</v>
      </c>
    </row>
    <row r="24" spans="1:74" ht="8.85" customHeight="1" x14ac:dyDescent="0.3">
      <c r="A24" s="22">
        <v>10</v>
      </c>
      <c r="B24" s="33"/>
      <c r="C24" s="22" t="s">
        <v>101</v>
      </c>
      <c r="D24" s="33"/>
      <c r="E24" s="156">
        <v>38860714</v>
      </c>
      <c r="F24" s="33"/>
      <c r="G24" s="153">
        <f>(E24/$BJ24)</f>
        <v>1582.7921961550994</v>
      </c>
      <c r="H24" s="33"/>
      <c r="I24" s="153">
        <f>IF(G$60,G24/G$60*100,0)</f>
        <v>116.42371415301265</v>
      </c>
      <c r="J24" s="33"/>
      <c r="K24" s="156">
        <v>2728351</v>
      </c>
      <c r="L24" s="33"/>
      <c r="M24" s="153">
        <f>(K24/$BJ24)</f>
        <v>111.1254072987944</v>
      </c>
      <c r="N24" s="33"/>
      <c r="O24" s="153">
        <f>IF(M$60,M24/M$60*100,0)</f>
        <v>116.19774829088456</v>
      </c>
      <c r="P24" s="33"/>
      <c r="Q24" s="156">
        <v>2551551</v>
      </c>
      <c r="R24" s="33"/>
      <c r="S24" s="153">
        <f>(Q24/$BJ24)</f>
        <v>103.92436461388074</v>
      </c>
      <c r="T24" s="33"/>
      <c r="U24" s="153">
        <f>IF(S$60,S24/S$60*100,0)</f>
        <v>120.1730540449295</v>
      </c>
      <c r="V24" s="33"/>
      <c r="W24" s="156">
        <v>4064090</v>
      </c>
      <c r="X24" s="33"/>
      <c r="Y24" s="153">
        <f>(W24/$BJ24)</f>
        <v>165.52989573150865</v>
      </c>
      <c r="Z24" s="33"/>
      <c r="AA24" s="153">
        <f>IF(Y$60,Y24/Y$60*100,0)</f>
        <v>93.164809069757737</v>
      </c>
      <c r="AB24" s="33"/>
      <c r="AC24" s="33"/>
      <c r="AD24" s="156">
        <v>1711711</v>
      </c>
      <c r="AE24" s="33"/>
      <c r="AF24" s="153">
        <f>(AD24/$BJ24)</f>
        <v>69.717782665363316</v>
      </c>
      <c r="AG24" s="33"/>
      <c r="AH24" s="153">
        <f>IF(AF$60,AF24/AF$60*100,0)</f>
        <v>82.792430617765959</v>
      </c>
      <c r="AI24" s="33"/>
      <c r="AJ24" s="156">
        <v>0</v>
      </c>
      <c r="AK24" s="33"/>
      <c r="AL24" s="153">
        <f>(AJ24/$BJ24)</f>
        <v>0</v>
      </c>
      <c r="AM24" s="33"/>
      <c r="AN24" s="153">
        <f>IF(AL$60,AL24/AL$60*100,0)</f>
        <v>0</v>
      </c>
      <c r="AO24" s="33"/>
      <c r="AP24" s="156">
        <f t="shared" si="0"/>
        <v>49916417</v>
      </c>
      <c r="AQ24" s="33"/>
      <c r="AR24" s="156">
        <v>8365807</v>
      </c>
      <c r="AS24" s="33"/>
      <c r="AT24" s="153">
        <f t="shared" si="1"/>
        <v>16.759630403760749</v>
      </c>
      <c r="AU24" s="33"/>
      <c r="AV24" s="156">
        <v>0</v>
      </c>
      <c r="AW24" s="33"/>
      <c r="AX24" s="153">
        <f t="shared" si="2"/>
        <v>0</v>
      </c>
      <c r="AY24" s="33"/>
      <c r="AZ24" s="156">
        <v>0</v>
      </c>
      <c r="BA24" s="33"/>
      <c r="BB24" s="153">
        <f t="shared" si="3"/>
        <v>0</v>
      </c>
      <c r="BC24" s="33"/>
      <c r="BD24" s="156">
        <v>735198</v>
      </c>
      <c r="BE24" s="33"/>
      <c r="BF24" s="156">
        <v>0</v>
      </c>
      <c r="BG24" s="33"/>
      <c r="BH24" s="22">
        <v>10</v>
      </c>
      <c r="BI24" s="33"/>
      <c r="BJ24" s="39">
        <v>24552</v>
      </c>
      <c r="BK24" s="33"/>
      <c r="BL24" s="155">
        <f>IF(E24,BJ24,0)</f>
        <v>24552</v>
      </c>
      <c r="BM24" s="33"/>
      <c r="BN24" s="155">
        <f>IF(K24,BJ24,0)</f>
        <v>24552</v>
      </c>
      <c r="BO24" s="33"/>
      <c r="BP24" s="155">
        <f>IF(Q24,BJ24,0)</f>
        <v>24552</v>
      </c>
      <c r="BQ24" s="33"/>
      <c r="BR24" s="155">
        <f>IF(W24,BJ24,0)</f>
        <v>24552</v>
      </c>
      <c r="BS24" s="33"/>
      <c r="BT24" s="155">
        <f>IF(AD24,BJ24,0)</f>
        <v>24552</v>
      </c>
      <c r="BU24" s="33"/>
      <c r="BV24" s="155">
        <f>IF(AJ24,BJ24,0)</f>
        <v>0</v>
      </c>
    </row>
    <row r="25" spans="1:74" ht="8.85" customHeight="1" x14ac:dyDescent="0.3">
      <c r="A25" s="41"/>
      <c r="B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Q25" s="33"/>
      <c r="AR25" s="33"/>
      <c r="AS25" s="33"/>
      <c r="AT25" s="33"/>
      <c r="AU25" s="33"/>
      <c r="AV25" s="33"/>
      <c r="AW25" s="33"/>
      <c r="AX25" s="33"/>
      <c r="AY25" s="33"/>
      <c r="AZ25" s="33"/>
      <c r="BA25" s="33"/>
      <c r="BB25" s="33"/>
      <c r="BC25" s="33"/>
      <c r="BD25" s="33"/>
      <c r="BE25" s="33"/>
      <c r="BG25" s="33"/>
      <c r="BH25" s="41"/>
      <c r="BI25" s="33"/>
      <c r="BJ25" s="39"/>
      <c r="BK25" s="33"/>
      <c r="BL25" s="33"/>
      <c r="BM25" s="33"/>
      <c r="BN25" s="33"/>
      <c r="BO25" s="33"/>
      <c r="BP25" s="33"/>
      <c r="BQ25" s="33"/>
      <c r="BR25" s="33"/>
      <c r="BS25" s="33"/>
      <c r="BT25" s="33"/>
      <c r="BU25" s="33"/>
      <c r="BV25" s="33"/>
    </row>
    <row r="26" spans="1:74" ht="8.85" customHeight="1" x14ac:dyDescent="0.3">
      <c r="A26" s="22">
        <v>11</v>
      </c>
      <c r="B26" s="33"/>
      <c r="C26" s="22" t="s">
        <v>102</v>
      </c>
      <c r="D26" s="33"/>
      <c r="E26" s="156">
        <v>39804814</v>
      </c>
      <c r="F26" s="33"/>
      <c r="G26" s="153">
        <f>(E26/$BJ26)</f>
        <v>2752.7533886583678</v>
      </c>
      <c r="H26" s="33"/>
      <c r="I26" s="153">
        <f>IF(G$60,G26/G$60*100,0)</f>
        <v>202.48126976707309</v>
      </c>
      <c r="J26" s="33"/>
      <c r="K26" s="156">
        <v>4006527</v>
      </c>
      <c r="L26" s="33"/>
      <c r="M26" s="153">
        <f>(K26/$BJ26)</f>
        <v>277.07655601659752</v>
      </c>
      <c r="N26" s="33"/>
      <c r="O26" s="153">
        <f>IF(M$60,M26/M$60*100,0)</f>
        <v>289.72376971140307</v>
      </c>
      <c r="P26" s="33"/>
      <c r="Q26" s="156">
        <v>1544951</v>
      </c>
      <c r="R26" s="33"/>
      <c r="S26" s="153">
        <f>(Q26/$BJ26)</f>
        <v>106.84308437067773</v>
      </c>
      <c r="T26" s="33"/>
      <c r="U26" s="153">
        <f>IF(S$60,S26/S$60*100,0)</f>
        <v>123.54811886614586</v>
      </c>
      <c r="V26" s="33"/>
      <c r="W26" s="156">
        <v>4833074</v>
      </c>
      <c r="X26" s="33"/>
      <c r="Y26" s="153">
        <f>(W26/$BJ26)</f>
        <v>334.23748271092671</v>
      </c>
      <c r="Z26" s="33"/>
      <c r="AA26" s="153">
        <f>IF(Y$60,Y26/Y$60*100,0)</f>
        <v>188.11811076851052</v>
      </c>
      <c r="AB26" s="33"/>
      <c r="AC26" s="33"/>
      <c r="AD26" s="156">
        <v>2778793</v>
      </c>
      <c r="AE26" s="33"/>
      <c r="AF26" s="153">
        <f>(AD26/$BJ26)</f>
        <v>192.17102351313969</v>
      </c>
      <c r="AG26" s="33"/>
      <c r="AH26" s="153">
        <f>IF(AF$60,AF26/AF$60*100,0)</f>
        <v>228.21015704593157</v>
      </c>
      <c r="AI26" s="33"/>
      <c r="AJ26" s="156">
        <v>32852</v>
      </c>
      <c r="AK26" s="33"/>
      <c r="AL26" s="153">
        <f>(AJ26/$BJ26)</f>
        <v>2.2719225449515905</v>
      </c>
      <c r="AM26" s="33"/>
      <c r="AN26" s="153">
        <f>IF(AL$60,AL26/AL$60*100,0)</f>
        <v>549.70126544145774</v>
      </c>
      <c r="AO26" s="33"/>
      <c r="AP26" s="156">
        <f t="shared" si="0"/>
        <v>53001011</v>
      </c>
      <c r="AQ26" s="33"/>
      <c r="AR26" s="156">
        <v>6616083</v>
      </c>
      <c r="AS26" s="33"/>
      <c r="AT26" s="153">
        <f t="shared" si="1"/>
        <v>12.482937353779912</v>
      </c>
      <c r="AU26" s="33"/>
      <c r="AV26" s="156">
        <v>697629</v>
      </c>
      <c r="AW26" s="33"/>
      <c r="AX26" s="153">
        <f t="shared" si="2"/>
        <v>1.3162560238709409</v>
      </c>
      <c r="AY26" s="33"/>
      <c r="AZ26" s="156">
        <v>40000</v>
      </c>
      <c r="BA26" s="33"/>
      <c r="BB26" s="153">
        <f t="shared" si="3"/>
        <v>7.5470258482427818E-2</v>
      </c>
      <c r="BC26" s="33"/>
      <c r="BD26" s="156">
        <v>2612863</v>
      </c>
      <c r="BE26" s="33"/>
      <c r="BF26" s="156">
        <v>0</v>
      </c>
      <c r="BG26" s="33"/>
      <c r="BH26" s="22">
        <v>11</v>
      </c>
      <c r="BI26" s="33"/>
      <c r="BJ26" s="39">
        <v>14460</v>
      </c>
      <c r="BK26" s="33"/>
      <c r="BL26" s="155">
        <f>IF(E26,BJ26,0)</f>
        <v>14460</v>
      </c>
      <c r="BM26" s="33"/>
      <c r="BN26" s="155">
        <f>IF(K26,BJ26,0)</f>
        <v>14460</v>
      </c>
      <c r="BO26" s="33"/>
      <c r="BP26" s="155">
        <f>IF(Q26,BJ26,0)</f>
        <v>14460</v>
      </c>
      <c r="BQ26" s="33"/>
      <c r="BR26" s="155">
        <f>IF(W26,BJ26,0)</f>
        <v>14460</v>
      </c>
      <c r="BS26" s="33"/>
      <c r="BT26" s="155">
        <f>IF(AD26,BJ26,0)</f>
        <v>14460</v>
      </c>
      <c r="BU26" s="33"/>
      <c r="BV26" s="155">
        <f>IF(AJ26,BJ26,0)</f>
        <v>14460</v>
      </c>
    </row>
    <row r="27" spans="1:74" ht="8.85" customHeight="1" x14ac:dyDescent="0.3">
      <c r="A27" s="22">
        <v>12</v>
      </c>
      <c r="B27" s="33"/>
      <c r="C27" s="22" t="s">
        <v>103</v>
      </c>
      <c r="D27" s="33"/>
      <c r="E27" s="156">
        <v>11105677</v>
      </c>
      <c r="F27" s="33"/>
      <c r="G27" s="153">
        <f>(E27/$BJ27)</f>
        <v>1336.7449446316803</v>
      </c>
      <c r="H27" s="33"/>
      <c r="I27" s="153">
        <f>IF(G$60,G27/G$60*100,0)</f>
        <v>98.325485624288007</v>
      </c>
      <c r="J27" s="33"/>
      <c r="K27" s="156">
        <v>1115745</v>
      </c>
      <c r="L27" s="33"/>
      <c r="M27" s="153">
        <f>(K27/$BJ27)</f>
        <v>134.29766490129995</v>
      </c>
      <c r="N27" s="33"/>
      <c r="O27" s="153">
        <f>IF(M$60,M27/M$60*100,0)</f>
        <v>140.42770813245079</v>
      </c>
      <c r="P27" s="33"/>
      <c r="Q27" s="156">
        <v>733549</v>
      </c>
      <c r="R27" s="33"/>
      <c r="S27" s="153">
        <f>(Q27/$BJ27)</f>
        <v>88.29429465575349</v>
      </c>
      <c r="T27" s="33"/>
      <c r="U27" s="153">
        <f>IF(S$60,S27/S$60*100,0)</f>
        <v>102.09920534946031</v>
      </c>
      <c r="V27" s="33"/>
      <c r="W27" s="156">
        <v>1655809</v>
      </c>
      <c r="X27" s="33"/>
      <c r="Y27" s="153">
        <f>(W27/$BJ27)</f>
        <v>199.3029610014444</v>
      </c>
      <c r="Z27" s="33"/>
      <c r="AA27" s="153">
        <f>IF(Y$60,Y27/Y$60*100,0)</f>
        <v>112.17322542662917</v>
      </c>
      <c r="AB27" s="33"/>
      <c r="AC27" s="33"/>
      <c r="AD27" s="156">
        <v>965370</v>
      </c>
      <c r="AE27" s="33"/>
      <c r="AF27" s="153">
        <f>(AD27/$BJ27)</f>
        <v>116.19764082811747</v>
      </c>
      <c r="AG27" s="33"/>
      <c r="AH27" s="153">
        <f>IF(AF$60,AF27/AF$60*100,0)</f>
        <v>137.98897137027689</v>
      </c>
      <c r="AI27" s="33"/>
      <c r="AJ27" s="156">
        <v>0</v>
      </c>
      <c r="AK27" s="33"/>
      <c r="AL27" s="153">
        <f>(AJ27/$BJ27)</f>
        <v>0</v>
      </c>
      <c r="AM27" s="33"/>
      <c r="AN27" s="153">
        <f>IF(AL$60,AL27/AL$60*100,0)</f>
        <v>0</v>
      </c>
      <c r="AO27" s="33"/>
      <c r="AP27" s="156">
        <f t="shared" si="0"/>
        <v>15576150</v>
      </c>
      <c r="AQ27" s="33"/>
      <c r="AR27" s="156">
        <v>8297170</v>
      </c>
      <c r="AS27" s="33"/>
      <c r="AT27" s="153">
        <f t="shared" si="1"/>
        <v>53.268426408322981</v>
      </c>
      <c r="AU27" s="33"/>
      <c r="AV27" s="156">
        <v>2574201</v>
      </c>
      <c r="AW27" s="33"/>
      <c r="AX27" s="153">
        <f t="shared" si="2"/>
        <v>16.52655502161959</v>
      </c>
      <c r="AY27" s="33"/>
      <c r="AZ27" s="156">
        <v>0</v>
      </c>
      <c r="BA27" s="33"/>
      <c r="BB27" s="153">
        <f t="shared" si="3"/>
        <v>0</v>
      </c>
      <c r="BC27" s="33"/>
      <c r="BD27" s="156">
        <v>34274</v>
      </c>
      <c r="BE27" s="33"/>
      <c r="BF27" s="156">
        <v>3958</v>
      </c>
      <c r="BG27" s="33"/>
      <c r="BH27" s="22">
        <v>12</v>
      </c>
      <c r="BI27" s="33"/>
      <c r="BJ27" s="39">
        <v>8308</v>
      </c>
      <c r="BK27" s="33"/>
      <c r="BL27" s="155">
        <f>IF(E27,BJ27,0)</f>
        <v>8308</v>
      </c>
      <c r="BM27" s="33"/>
      <c r="BN27" s="155">
        <f>IF(K27,BJ27,0)</f>
        <v>8308</v>
      </c>
      <c r="BO27" s="33"/>
      <c r="BP27" s="155">
        <f>IF(Q27,BJ27,0)</f>
        <v>8308</v>
      </c>
      <c r="BQ27" s="33"/>
      <c r="BR27" s="155">
        <f>IF(W27,BJ27,0)</f>
        <v>8308</v>
      </c>
      <c r="BS27" s="33"/>
      <c r="BT27" s="155">
        <f>IF(AD27,BJ27,0)</f>
        <v>8308</v>
      </c>
      <c r="BU27" s="33"/>
      <c r="BV27" s="155">
        <f>IF(AJ27,BJ27,0)</f>
        <v>0</v>
      </c>
    </row>
    <row r="28" spans="1:74" ht="8.85" customHeight="1" x14ac:dyDescent="0.3">
      <c r="A28" s="22">
        <v>13</v>
      </c>
      <c r="B28" s="33"/>
      <c r="C28" s="22" t="s">
        <v>104</v>
      </c>
      <c r="D28" s="33"/>
      <c r="E28" s="156">
        <v>36572718</v>
      </c>
      <c r="F28" s="33"/>
      <c r="G28" s="153">
        <f>(E28/$BJ28)</f>
        <v>1288.3615035051255</v>
      </c>
      <c r="H28" s="33"/>
      <c r="I28" s="153">
        <f>IF(G$60,G28/G$60*100,0)</f>
        <v>94.766597772085618</v>
      </c>
      <c r="J28" s="33"/>
      <c r="K28" s="156">
        <v>3147860</v>
      </c>
      <c r="L28" s="33"/>
      <c r="M28" s="153">
        <f>(K28/$BJ28)</f>
        <v>110.89090076443442</v>
      </c>
      <c r="N28" s="33"/>
      <c r="O28" s="153">
        <f>IF(M$60,M28/M$60*100,0)</f>
        <v>115.95253765981025</v>
      </c>
      <c r="P28" s="33"/>
      <c r="Q28" s="156">
        <v>1853424</v>
      </c>
      <c r="R28" s="33"/>
      <c r="S28" s="153">
        <f>(Q28/$BJ28)</f>
        <v>65.291295311234009</v>
      </c>
      <c r="T28" s="33"/>
      <c r="U28" s="153">
        <f>IF(S$60,S28/S$60*100,0)</f>
        <v>75.499661597665295</v>
      </c>
      <c r="V28" s="33"/>
      <c r="W28" s="156">
        <v>5875566</v>
      </c>
      <c r="X28" s="33"/>
      <c r="Y28" s="153">
        <f>(W28/$BJ28)</f>
        <v>206.98087152569838</v>
      </c>
      <c r="Z28" s="33"/>
      <c r="AA28" s="153">
        <f>IF(Y$60,Y28/Y$60*100,0)</f>
        <v>116.49456608165529</v>
      </c>
      <c r="AB28" s="33"/>
      <c r="AC28" s="33"/>
      <c r="AD28" s="156">
        <v>2137533</v>
      </c>
      <c r="AE28" s="33"/>
      <c r="AF28" s="153">
        <f>(AD28/$BJ28)</f>
        <v>75.299714658118148</v>
      </c>
      <c r="AG28" s="33"/>
      <c r="AH28" s="153">
        <f>IF(AF$60,AF28/AF$60*100,0)</f>
        <v>89.421180121195604</v>
      </c>
      <c r="AI28" s="33"/>
      <c r="AJ28" s="156">
        <v>69291</v>
      </c>
      <c r="AK28" s="33"/>
      <c r="AL28" s="153">
        <f>(AJ28/$BJ28)</f>
        <v>2.4409412759361682</v>
      </c>
      <c r="AM28" s="33"/>
      <c r="AN28" s="153">
        <f>IF(AL$60,AL28/AL$60*100,0)</f>
        <v>590.59606201451231</v>
      </c>
      <c r="AO28" s="33"/>
      <c r="AP28" s="156">
        <f t="shared" si="0"/>
        <v>49656392</v>
      </c>
      <c r="AQ28" s="33"/>
      <c r="AR28" s="156">
        <v>15619745</v>
      </c>
      <c r="AS28" s="33"/>
      <c r="AT28" s="153">
        <f t="shared" si="1"/>
        <v>31.455658316858788</v>
      </c>
      <c r="AU28" s="33"/>
      <c r="AV28" s="156">
        <v>3903944</v>
      </c>
      <c r="AW28" s="33"/>
      <c r="AX28" s="153">
        <f t="shared" si="2"/>
        <v>7.8619163470434987</v>
      </c>
      <c r="AY28" s="33"/>
      <c r="AZ28" s="156">
        <v>1008096</v>
      </c>
      <c r="BA28" s="33"/>
      <c r="BB28" s="153">
        <f t="shared" si="3"/>
        <v>2.0301434707539765</v>
      </c>
      <c r="BC28" s="33"/>
      <c r="BD28" s="156">
        <v>317966</v>
      </c>
      <c r="BE28" s="33"/>
      <c r="BF28" s="156">
        <v>8382</v>
      </c>
      <c r="BG28" s="33"/>
      <c r="BH28" s="22">
        <v>13</v>
      </c>
      <c r="BI28" s="33"/>
      <c r="BJ28" s="39">
        <v>28387</v>
      </c>
      <c r="BK28" s="33"/>
      <c r="BL28" s="155">
        <f>IF(E28,BJ28,0)</f>
        <v>28387</v>
      </c>
      <c r="BM28" s="33"/>
      <c r="BN28" s="155">
        <f>IF(K28,BJ28,0)</f>
        <v>28387</v>
      </c>
      <c r="BO28" s="33"/>
      <c r="BP28" s="155">
        <f>IF(Q28,BJ28,0)</f>
        <v>28387</v>
      </c>
      <c r="BQ28" s="33"/>
      <c r="BR28" s="155">
        <f>IF(W28,BJ28,0)</f>
        <v>28387</v>
      </c>
      <c r="BS28" s="33"/>
      <c r="BT28" s="155">
        <f>IF(AD28,BJ28,0)</f>
        <v>28387</v>
      </c>
      <c r="BU28" s="33"/>
      <c r="BV28" s="155">
        <f>IF(AJ28,BJ28,0)</f>
        <v>28387</v>
      </c>
    </row>
    <row r="29" spans="1:74" ht="8.85" customHeight="1" x14ac:dyDescent="0.3">
      <c r="A29" s="22">
        <v>14</v>
      </c>
      <c r="B29" s="33"/>
      <c r="C29" s="22" t="s">
        <v>105</v>
      </c>
      <c r="D29" s="33"/>
      <c r="E29" s="156">
        <v>11414664</v>
      </c>
      <c r="F29" s="33"/>
      <c r="G29" s="153">
        <f>(E29/$BJ29)</f>
        <v>1732.9078487930772</v>
      </c>
      <c r="H29" s="33"/>
      <c r="I29" s="153">
        <f>IF(G$60,G29/G$60*100,0)</f>
        <v>127.46560700228993</v>
      </c>
      <c r="J29" s="33"/>
      <c r="K29" s="156">
        <v>760065</v>
      </c>
      <c r="L29" s="33"/>
      <c r="M29" s="153">
        <f>(K29/$BJ29)</f>
        <v>115.38864429937756</v>
      </c>
      <c r="N29" s="33"/>
      <c r="O29" s="153">
        <f>IF(M$60,M29/M$60*100,0)</f>
        <v>120.65558157977567</v>
      </c>
      <c r="P29" s="33"/>
      <c r="Q29" s="156">
        <v>535139</v>
      </c>
      <c r="R29" s="33"/>
      <c r="S29" s="153">
        <f>(Q29/$BJ29)</f>
        <v>81.241688173675428</v>
      </c>
      <c r="T29" s="33"/>
      <c r="U29" s="153">
        <f>IF(S$60,S29/S$60*100,0)</f>
        <v>93.943916038072146</v>
      </c>
      <c r="V29" s="33"/>
      <c r="W29" s="156">
        <v>1685125</v>
      </c>
      <c r="X29" s="33"/>
      <c r="Y29" s="153">
        <f>(W29/$BJ29)</f>
        <v>255.82586913617732</v>
      </c>
      <c r="Z29" s="33"/>
      <c r="AA29" s="153">
        <f>IF(Y$60,Y29/Y$60*100,0)</f>
        <v>143.98588332246493</v>
      </c>
      <c r="AB29" s="33"/>
      <c r="AC29" s="33"/>
      <c r="AD29" s="156">
        <v>1197130</v>
      </c>
      <c r="AE29" s="33"/>
      <c r="AF29" s="153">
        <f>(AD29/$BJ29)</f>
        <v>181.7413086382268</v>
      </c>
      <c r="AG29" s="33"/>
      <c r="AH29" s="153">
        <f>IF(AF$60,AF29/AF$60*100,0)</f>
        <v>215.82448710446189</v>
      </c>
      <c r="AI29" s="33"/>
      <c r="AJ29" s="156">
        <v>13300</v>
      </c>
      <c r="AK29" s="33"/>
      <c r="AL29" s="153">
        <f>(AJ29/$BJ29)</f>
        <v>2.0191285866099893</v>
      </c>
      <c r="AM29" s="33"/>
      <c r="AN29" s="153">
        <f>IF(AL$60,AL29/AL$60*100,0)</f>
        <v>488.53669840764002</v>
      </c>
      <c r="AO29" s="33"/>
      <c r="AP29" s="156">
        <f t="shared" si="0"/>
        <v>15605423</v>
      </c>
      <c r="AQ29" s="33"/>
      <c r="AR29" s="156">
        <v>9349005</v>
      </c>
      <c r="AS29" s="33"/>
      <c r="AT29" s="153">
        <f t="shared" si="1"/>
        <v>59.908693279252986</v>
      </c>
      <c r="AU29" s="33"/>
      <c r="AV29" s="156">
        <v>2027841</v>
      </c>
      <c r="AW29" s="33"/>
      <c r="AX29" s="153">
        <f t="shared" si="2"/>
        <v>12.994463527198205</v>
      </c>
      <c r="AY29" s="33"/>
      <c r="AZ29" s="156">
        <v>0</v>
      </c>
      <c r="BA29" s="33"/>
      <c r="BB29" s="153">
        <f t="shared" si="3"/>
        <v>0</v>
      </c>
      <c r="BC29" s="33"/>
      <c r="BD29" s="156">
        <v>356645</v>
      </c>
      <c r="BE29" s="33"/>
      <c r="BF29" s="156">
        <v>0</v>
      </c>
      <c r="BG29" s="33"/>
      <c r="BH29" s="22">
        <v>14</v>
      </c>
      <c r="BI29" s="33"/>
      <c r="BJ29" s="39">
        <v>6587</v>
      </c>
      <c r="BK29" s="33"/>
      <c r="BL29" s="155">
        <f>IF(E29,BJ29,0)</f>
        <v>6587</v>
      </c>
      <c r="BM29" s="33"/>
      <c r="BN29" s="155">
        <f>IF(K29,BJ29,0)</f>
        <v>6587</v>
      </c>
      <c r="BO29" s="33"/>
      <c r="BP29" s="155">
        <f>IF(Q29,BJ29,0)</f>
        <v>6587</v>
      </c>
      <c r="BQ29" s="33"/>
      <c r="BR29" s="155">
        <f>IF(W29,BJ29,0)</f>
        <v>6587</v>
      </c>
      <c r="BS29" s="33"/>
      <c r="BT29" s="155">
        <f>IF(AD29,BJ29,0)</f>
        <v>6587</v>
      </c>
      <c r="BU29" s="33"/>
      <c r="BV29" s="155">
        <f>IF(AJ29,BJ29,0)</f>
        <v>6587</v>
      </c>
    </row>
    <row r="30" spans="1:74" ht="8.85" customHeight="1" x14ac:dyDescent="0.3">
      <c r="A30" s="22">
        <v>15</v>
      </c>
      <c r="B30" s="33"/>
      <c r="C30" s="22" t="s">
        <v>106</v>
      </c>
      <c r="D30" s="33"/>
      <c r="E30" s="156">
        <v>175951424</v>
      </c>
      <c r="F30" s="33"/>
      <c r="G30" s="153">
        <f>(E30/$BJ30)</f>
        <v>1297.2994271136704</v>
      </c>
      <c r="H30" s="33"/>
      <c r="I30" s="153">
        <f>IF(G$60,G30/G$60*100,0)</f>
        <v>95.424034841746732</v>
      </c>
      <c r="J30" s="33"/>
      <c r="K30" s="156">
        <v>16327991</v>
      </c>
      <c r="L30" s="33"/>
      <c r="M30" s="153">
        <f>(K30/$BJ30)</f>
        <v>120.38716646144998</v>
      </c>
      <c r="N30" s="33"/>
      <c r="O30" s="153">
        <f>IF(M$60,M30/M$60*100,0)</f>
        <v>125.88226226543738</v>
      </c>
      <c r="P30" s="33"/>
      <c r="Q30" s="156">
        <v>9851173</v>
      </c>
      <c r="R30" s="33"/>
      <c r="S30" s="153">
        <f>(Q30/$BJ30)</f>
        <v>72.633234780172387</v>
      </c>
      <c r="T30" s="33"/>
      <c r="U30" s="153">
        <f>IF(S$60,S30/S$60*100,0)</f>
        <v>83.989521428643627</v>
      </c>
      <c r="V30" s="33"/>
      <c r="W30" s="156">
        <v>19804583</v>
      </c>
      <c r="X30" s="33"/>
      <c r="Y30" s="153">
        <f>(W30/$BJ30)</f>
        <v>146.02026852664252</v>
      </c>
      <c r="Z30" s="33"/>
      <c r="AA30" s="153">
        <f>IF(Y$60,Y30/Y$60*100,0)</f>
        <v>82.184250630261772</v>
      </c>
      <c r="AB30" s="33"/>
      <c r="AC30" s="33"/>
      <c r="AD30" s="156">
        <v>10738649</v>
      </c>
      <c r="AE30" s="33"/>
      <c r="AF30" s="153">
        <f>(AD30/$BJ30)</f>
        <v>79.176643638159987</v>
      </c>
      <c r="AG30" s="33"/>
      <c r="AH30" s="153">
        <f>IF(AF$60,AF30/AF$60*100,0)</f>
        <v>94.025175849671143</v>
      </c>
      <c r="AI30" s="33"/>
      <c r="AJ30" s="156">
        <v>0</v>
      </c>
      <c r="AK30" s="33"/>
      <c r="AL30" s="153">
        <f>(AJ30/$BJ30)</f>
        <v>0</v>
      </c>
      <c r="AM30" s="33"/>
      <c r="AN30" s="153">
        <f>IF(AL$60,AL30/AL$60*100,0)</f>
        <v>0</v>
      </c>
      <c r="AO30" s="33"/>
      <c r="AP30" s="156">
        <f t="shared" si="0"/>
        <v>232673820</v>
      </c>
      <c r="AQ30" s="33"/>
      <c r="AR30" s="156">
        <v>129458048</v>
      </c>
      <c r="AS30" s="33"/>
      <c r="AT30" s="153">
        <f t="shared" si="1"/>
        <v>55.639284213410853</v>
      </c>
      <c r="AU30" s="33"/>
      <c r="AV30" s="156">
        <v>22543227</v>
      </c>
      <c r="AW30" s="33"/>
      <c r="AX30" s="153">
        <f t="shared" si="2"/>
        <v>9.688768164806854</v>
      </c>
      <c r="AY30" s="33"/>
      <c r="AZ30" s="156">
        <v>1686091</v>
      </c>
      <c r="BA30" s="33"/>
      <c r="BB30" s="153">
        <f t="shared" si="3"/>
        <v>0.72465866593843697</v>
      </c>
      <c r="BC30" s="33"/>
      <c r="BD30" s="156">
        <v>2594959</v>
      </c>
      <c r="BE30" s="33"/>
      <c r="BF30" s="156">
        <v>0</v>
      </c>
      <c r="BG30" s="33"/>
      <c r="BH30" s="22">
        <v>15</v>
      </c>
      <c r="BI30" s="33"/>
      <c r="BJ30" s="39">
        <v>135629</v>
      </c>
      <c r="BK30" s="33"/>
      <c r="BL30" s="155">
        <f>IF(E30,BJ30,0)</f>
        <v>135629</v>
      </c>
      <c r="BM30" s="33"/>
      <c r="BN30" s="155">
        <f>IF(K30,BJ30,0)</f>
        <v>135629</v>
      </c>
      <c r="BO30" s="33"/>
      <c r="BP30" s="155">
        <f>IF(Q30,BJ30,0)</f>
        <v>135629</v>
      </c>
      <c r="BQ30" s="33"/>
      <c r="BR30" s="155">
        <f>IF(W30,BJ30,0)</f>
        <v>135629</v>
      </c>
      <c r="BS30" s="33"/>
      <c r="BT30" s="155">
        <f>IF(AD30,BJ30,0)</f>
        <v>135629</v>
      </c>
      <c r="BU30" s="33"/>
      <c r="BV30" s="155">
        <f>IF(AJ30,BJ30,0)</f>
        <v>0</v>
      </c>
    </row>
    <row r="31" spans="1:74" ht="8.85" customHeight="1" x14ac:dyDescent="0.3">
      <c r="A31" s="41"/>
      <c r="B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Q31" s="33"/>
      <c r="AR31" s="33"/>
      <c r="AS31" s="33"/>
      <c r="AT31" s="33"/>
      <c r="AU31" s="33"/>
      <c r="AV31" s="33"/>
      <c r="AW31" s="33"/>
      <c r="AX31" s="33"/>
      <c r="AY31" s="33"/>
      <c r="AZ31" s="33"/>
      <c r="BA31" s="33"/>
      <c r="BB31" s="33"/>
      <c r="BC31" s="33"/>
      <c r="BD31" s="33"/>
      <c r="BE31" s="33"/>
      <c r="BG31" s="33"/>
      <c r="BH31" s="41"/>
      <c r="BI31" s="33"/>
      <c r="BJ31" s="39"/>
      <c r="BK31" s="33"/>
      <c r="BL31" s="33"/>
      <c r="BM31" s="33"/>
      <c r="BN31" s="33"/>
      <c r="BO31" s="33"/>
      <c r="BP31" s="33"/>
      <c r="BQ31" s="33"/>
      <c r="BR31" s="33"/>
      <c r="BS31" s="33"/>
      <c r="BT31" s="33"/>
      <c r="BU31" s="33"/>
      <c r="BV31" s="33"/>
    </row>
    <row r="32" spans="1:74" ht="8.85" customHeight="1" x14ac:dyDescent="0.3">
      <c r="A32" s="22">
        <v>16</v>
      </c>
      <c r="B32" s="33"/>
      <c r="C32" s="22" t="s">
        <v>107</v>
      </c>
      <c r="D32" s="33"/>
      <c r="E32" s="156">
        <v>65811908</v>
      </c>
      <c r="F32" s="33"/>
      <c r="G32" s="153">
        <f>(E32/$BJ32)</f>
        <v>1205.2138592828626</v>
      </c>
      <c r="H32" s="33"/>
      <c r="I32" s="153">
        <f>IF(G$60,G32/G$60*100,0)</f>
        <v>88.650597461403933</v>
      </c>
      <c r="J32" s="33"/>
      <c r="K32" s="156">
        <v>4998706</v>
      </c>
      <c r="L32" s="33"/>
      <c r="M32" s="153">
        <f>(K32/$BJ32)</f>
        <v>91.541332454309057</v>
      </c>
      <c r="N32" s="33"/>
      <c r="O32" s="153">
        <f>IF(M$60,M32/M$60*100,0)</f>
        <v>95.719754512462302</v>
      </c>
      <c r="P32" s="33"/>
      <c r="Q32" s="156">
        <v>4003225</v>
      </c>
      <c r="R32" s="33"/>
      <c r="S32" s="153">
        <f>(Q32/$BJ32)</f>
        <v>73.311083031168735</v>
      </c>
      <c r="T32" s="33"/>
      <c r="U32" s="153">
        <f>IF(S$60,S32/S$60*100,0)</f>
        <v>84.773352003926888</v>
      </c>
      <c r="V32" s="33"/>
      <c r="W32" s="156">
        <v>5868606</v>
      </c>
      <c r="X32" s="33"/>
      <c r="Y32" s="153">
        <f>(W32/$BJ32)</f>
        <v>107.47181628392484</v>
      </c>
      <c r="Z32" s="33"/>
      <c r="AA32" s="153">
        <f>IF(Y$60,Y32/Y$60*100,0)</f>
        <v>60.488114248029703</v>
      </c>
      <c r="AB32" s="33"/>
      <c r="AC32" s="33"/>
      <c r="AD32" s="156">
        <v>4301202</v>
      </c>
      <c r="AE32" s="33"/>
      <c r="AF32" s="153">
        <f>(AD32/$BJ32)</f>
        <v>78.767937589275903</v>
      </c>
      <c r="AG32" s="33"/>
      <c r="AH32" s="153">
        <f>IF(AF$60,AF32/AF$60*100,0)</f>
        <v>93.539822387445966</v>
      </c>
      <c r="AI32" s="33"/>
      <c r="AJ32" s="156">
        <v>67672</v>
      </c>
      <c r="AK32" s="33"/>
      <c r="AL32" s="153">
        <f>(AJ32/$BJ32)</f>
        <v>1.2392777350474307</v>
      </c>
      <c r="AM32" s="33"/>
      <c r="AN32" s="153">
        <f>IF(AL$60,AL32/AL$60*100,0)</f>
        <v>299.84848766202623</v>
      </c>
      <c r="AO32" s="33"/>
      <c r="AP32" s="156">
        <f>(E32+K32+Q32+W32+AD32+AJ32)</f>
        <v>85051319</v>
      </c>
      <c r="AQ32" s="33"/>
      <c r="AR32" s="156">
        <v>41386552</v>
      </c>
      <c r="AS32" s="33"/>
      <c r="AT32" s="153">
        <f>IF($AP32,AR32/$AP32*100,0)</f>
        <v>48.660682146504982</v>
      </c>
      <c r="AU32" s="33"/>
      <c r="AV32" s="156">
        <v>7241656</v>
      </c>
      <c r="AW32" s="33"/>
      <c r="AX32" s="153">
        <f>IF($AP32,AV32/$AP32*100,0)</f>
        <v>8.5144546670698897</v>
      </c>
      <c r="AY32" s="33"/>
      <c r="AZ32" s="156">
        <v>95142</v>
      </c>
      <c r="BA32" s="33"/>
      <c r="BB32" s="153">
        <f>IF($AP32,AZ32/$AP32*100,0)</f>
        <v>0.11186422635021098</v>
      </c>
      <c r="BC32" s="33"/>
      <c r="BD32" s="156">
        <v>2291971</v>
      </c>
      <c r="BE32" s="33"/>
      <c r="BF32" s="156">
        <v>11214</v>
      </c>
      <c r="BG32" s="33"/>
      <c r="BH32" s="22">
        <v>16</v>
      </c>
      <c r="BI32" s="33"/>
      <c r="BJ32" s="39">
        <v>54606</v>
      </c>
      <c r="BK32" s="33"/>
      <c r="BL32" s="155">
        <f>IF(E32,BJ32,0)</f>
        <v>54606</v>
      </c>
      <c r="BM32" s="33"/>
      <c r="BN32" s="155">
        <f>IF(K32,BJ32,0)</f>
        <v>54606</v>
      </c>
      <c r="BO32" s="33"/>
      <c r="BP32" s="155">
        <f>IF(Q32,BJ32,0)</f>
        <v>54606</v>
      </c>
      <c r="BQ32" s="33"/>
      <c r="BR32" s="155">
        <f>IF(W32,BJ32,0)</f>
        <v>54606</v>
      </c>
      <c r="BS32" s="33"/>
      <c r="BT32" s="155">
        <f>IF(AD32,BJ32,0)</f>
        <v>54606</v>
      </c>
      <c r="BU32" s="33"/>
      <c r="BV32" s="155">
        <f>IF(AJ32,BJ32,0)</f>
        <v>54606</v>
      </c>
    </row>
    <row r="33" spans="1:74" ht="8.85" customHeight="1" x14ac:dyDescent="0.3">
      <c r="A33" s="22">
        <v>17</v>
      </c>
      <c r="B33" s="33"/>
      <c r="C33" s="22" t="s">
        <v>108</v>
      </c>
      <c r="D33" s="33"/>
      <c r="E33" s="156">
        <v>0</v>
      </c>
      <c r="F33" s="33"/>
      <c r="G33" s="153">
        <v>0</v>
      </c>
      <c r="H33" s="33"/>
      <c r="I33" s="153">
        <f>IF(G$60,G33/G$60*100,0)</f>
        <v>0</v>
      </c>
      <c r="J33" s="33"/>
      <c r="K33" s="156">
        <v>0</v>
      </c>
      <c r="L33" s="33"/>
      <c r="M33" s="153">
        <v>0</v>
      </c>
      <c r="N33" s="33"/>
      <c r="O33" s="153">
        <f>IF(M$60,M33/M$60*100,0)</f>
        <v>0</v>
      </c>
      <c r="P33" s="33"/>
      <c r="Q33" s="156">
        <v>0</v>
      </c>
      <c r="R33" s="33"/>
      <c r="S33" s="153">
        <v>0</v>
      </c>
      <c r="T33" s="33"/>
      <c r="U33" s="153">
        <f>IF(S$60,S33/S$60*100,0)</f>
        <v>0</v>
      </c>
      <c r="V33" s="33"/>
      <c r="W33" s="156">
        <v>0</v>
      </c>
      <c r="X33" s="33"/>
      <c r="Y33" s="153">
        <v>0</v>
      </c>
      <c r="Z33" s="33"/>
      <c r="AA33" s="153">
        <f>IF(Y$60,Y33/Y$60*100,0)</f>
        <v>0</v>
      </c>
      <c r="AB33" s="33"/>
      <c r="AC33" s="33"/>
      <c r="AD33" s="156">
        <v>0</v>
      </c>
      <c r="AE33" s="33"/>
      <c r="AF33" s="153">
        <v>0</v>
      </c>
      <c r="AG33" s="33"/>
      <c r="AH33" s="153">
        <f>IF(AF$60,AF33/AF$60*100,0)</f>
        <v>0</v>
      </c>
      <c r="AI33" s="33"/>
      <c r="AJ33" s="156">
        <v>0</v>
      </c>
      <c r="AK33" s="33"/>
      <c r="AL33" s="153">
        <v>0</v>
      </c>
      <c r="AM33" s="33"/>
      <c r="AN33" s="153">
        <f>IF(AL$60,AL33/AL$60*100,0)</f>
        <v>0</v>
      </c>
      <c r="AO33" s="33"/>
      <c r="AP33" s="156">
        <f t="shared" si="0"/>
        <v>0</v>
      </c>
      <c r="AQ33" s="33"/>
      <c r="AR33" s="156">
        <v>0</v>
      </c>
      <c r="AS33" s="33"/>
      <c r="AT33" s="153">
        <f t="shared" si="1"/>
        <v>0</v>
      </c>
      <c r="AU33" s="33"/>
      <c r="AV33" s="156">
        <v>0</v>
      </c>
      <c r="AW33" s="33"/>
      <c r="AX33" s="153">
        <f t="shared" si="2"/>
        <v>0</v>
      </c>
      <c r="AY33" s="33"/>
      <c r="AZ33" s="156">
        <v>0</v>
      </c>
      <c r="BA33" s="33"/>
      <c r="BB33" s="153">
        <f t="shared" si="3"/>
        <v>0</v>
      </c>
      <c r="BC33" s="33"/>
      <c r="BD33" s="156">
        <v>0</v>
      </c>
      <c r="BE33" s="33"/>
      <c r="BF33" s="156">
        <v>0</v>
      </c>
      <c r="BG33" s="33"/>
      <c r="BH33" s="22">
        <v>17</v>
      </c>
      <c r="BI33" s="33"/>
      <c r="BJ33" s="39">
        <v>0</v>
      </c>
      <c r="BK33" s="33"/>
      <c r="BL33" s="155">
        <f>IF(E33,BJ33,0)</f>
        <v>0</v>
      </c>
      <c r="BM33" s="33"/>
      <c r="BN33" s="155">
        <f>IF(K33,BJ33,0)</f>
        <v>0</v>
      </c>
      <c r="BO33" s="33"/>
      <c r="BP33" s="155">
        <f>IF(Q33,BJ33,0)</f>
        <v>0</v>
      </c>
      <c r="BQ33" s="33"/>
      <c r="BR33" s="155">
        <f>IF(W33,BJ33,0)</f>
        <v>0</v>
      </c>
      <c r="BS33" s="33"/>
      <c r="BT33" s="155">
        <f>IF(AD33,BJ33,0)</f>
        <v>0</v>
      </c>
      <c r="BU33" s="33"/>
      <c r="BV33" s="155">
        <f>IF(AJ33,BJ33,0)</f>
        <v>0</v>
      </c>
    </row>
    <row r="34" spans="1:74" ht="8.85" customHeight="1" x14ac:dyDescent="0.3">
      <c r="A34" s="22">
        <v>18</v>
      </c>
      <c r="B34" s="33"/>
      <c r="C34" s="22" t="s">
        <v>109</v>
      </c>
      <c r="D34" s="33"/>
      <c r="E34" s="156">
        <v>5896805</v>
      </c>
      <c r="F34" s="33"/>
      <c r="G34" s="153">
        <f>(E34/$BJ34)</f>
        <v>800.97867427329527</v>
      </c>
      <c r="H34" s="33"/>
      <c r="I34" s="153">
        <f>IF(G$60,G34/G$60*100,0)</f>
        <v>58.9167121513374</v>
      </c>
      <c r="J34" s="33"/>
      <c r="K34" s="156">
        <v>381693</v>
      </c>
      <c r="L34" s="33"/>
      <c r="M34" s="153">
        <f>(K34/$BJ34)</f>
        <v>51.846373268133661</v>
      </c>
      <c r="N34" s="33"/>
      <c r="O34" s="153">
        <f>IF(M$60,M34/M$60*100,0)</f>
        <v>54.2129111356805</v>
      </c>
      <c r="P34" s="33"/>
      <c r="Q34" s="156">
        <v>0</v>
      </c>
      <c r="R34" s="33"/>
      <c r="S34" s="153">
        <f>(Q34/$BJ34)</f>
        <v>0</v>
      </c>
      <c r="T34" s="33"/>
      <c r="U34" s="153">
        <f>IF(S$60,S34/S$60*100,0)</f>
        <v>0</v>
      </c>
      <c r="V34" s="33"/>
      <c r="W34" s="156">
        <v>751310</v>
      </c>
      <c r="X34" s="33"/>
      <c r="Y34" s="153">
        <f>(W34/$BJ34)</f>
        <v>102.05243140450965</v>
      </c>
      <c r="Z34" s="33"/>
      <c r="AA34" s="153">
        <f>IF(Y$60,Y34/Y$60*100,0)</f>
        <v>57.437934367621899</v>
      </c>
      <c r="AB34" s="33"/>
      <c r="AC34" s="33"/>
      <c r="AD34" s="156">
        <v>186624</v>
      </c>
      <c r="AE34" s="33"/>
      <c r="AF34" s="153">
        <f>(AD34/$BJ34)</f>
        <v>25.34963325183374</v>
      </c>
      <c r="AG34" s="33"/>
      <c r="AH34" s="153">
        <f>IF(AF$60,AF34/AF$60*100,0)</f>
        <v>30.103621657935303</v>
      </c>
      <c r="AI34" s="33"/>
      <c r="AJ34" s="156">
        <v>0</v>
      </c>
      <c r="AK34" s="33"/>
      <c r="AL34" s="153">
        <f>(AJ34/$BJ34)</f>
        <v>0</v>
      </c>
      <c r="AM34" s="33"/>
      <c r="AN34" s="153">
        <f>IF(AL$60,AL34/AL$60*100,0)</f>
        <v>0</v>
      </c>
      <c r="AO34" s="33"/>
      <c r="AP34" s="156">
        <f t="shared" si="0"/>
        <v>7216432</v>
      </c>
      <c r="AQ34" s="33"/>
      <c r="AR34" s="156">
        <v>3678208</v>
      </c>
      <c r="AS34" s="33"/>
      <c r="AT34" s="153">
        <f t="shared" si="1"/>
        <v>50.969897589279576</v>
      </c>
      <c r="AU34" s="33"/>
      <c r="AV34" s="156">
        <v>306823</v>
      </c>
      <c r="AW34" s="33"/>
      <c r="AX34" s="153">
        <f t="shared" si="2"/>
        <v>4.2517271693268919</v>
      </c>
      <c r="AY34" s="33"/>
      <c r="AZ34" s="156">
        <v>0</v>
      </c>
      <c r="BA34" s="33"/>
      <c r="BB34" s="153">
        <f t="shared" si="3"/>
        <v>0</v>
      </c>
      <c r="BC34" s="33"/>
      <c r="BD34" s="156">
        <v>218016</v>
      </c>
      <c r="BE34" s="33"/>
      <c r="BF34" s="156">
        <v>0</v>
      </c>
      <c r="BG34" s="33"/>
      <c r="BH34" s="22">
        <v>18</v>
      </c>
      <c r="BI34" s="33"/>
      <c r="BJ34" s="39">
        <v>7362</v>
      </c>
      <c r="BK34" s="33"/>
      <c r="BL34" s="155">
        <f>IF(E34,BJ34,0)</f>
        <v>7362</v>
      </c>
      <c r="BM34" s="33"/>
      <c r="BN34" s="155">
        <f>IF(K34,BJ34,0)</f>
        <v>7362</v>
      </c>
      <c r="BO34" s="33"/>
      <c r="BP34" s="155">
        <f>IF(Q34,BJ34,0)</f>
        <v>0</v>
      </c>
      <c r="BQ34" s="33"/>
      <c r="BR34" s="155">
        <f>IF(W34,BJ34,0)</f>
        <v>7362</v>
      </c>
      <c r="BS34" s="33"/>
      <c r="BT34" s="155">
        <f>IF(AD34,BJ34,0)</f>
        <v>7362</v>
      </c>
      <c r="BU34" s="33"/>
      <c r="BV34" s="155">
        <f>IF(AJ34,BJ34,0)</f>
        <v>0</v>
      </c>
    </row>
    <row r="35" spans="1:74" ht="8.85" customHeight="1" x14ac:dyDescent="0.3">
      <c r="A35" s="22">
        <v>19</v>
      </c>
      <c r="B35" s="33"/>
      <c r="C35" s="22" t="s">
        <v>110</v>
      </c>
      <c r="D35" s="33"/>
      <c r="E35" s="156">
        <v>79400002</v>
      </c>
      <c r="F35" s="33"/>
      <c r="G35" s="153">
        <f>(E35/$BJ35)</f>
        <v>976.16152153333576</v>
      </c>
      <c r="H35" s="33"/>
      <c r="I35" s="153">
        <f>IF(G$60,G35/G$60*100,0)</f>
        <v>71.802445214375112</v>
      </c>
      <c r="J35" s="33"/>
      <c r="K35" s="156">
        <v>7335498</v>
      </c>
      <c r="L35" s="33"/>
      <c r="M35" s="153">
        <f>(K35/$BJ35)</f>
        <v>90.184265850330107</v>
      </c>
      <c r="N35" s="33"/>
      <c r="O35" s="153">
        <f>IF(M$60,M35/M$60*100,0)</f>
        <v>94.300744337416376</v>
      </c>
      <c r="P35" s="33"/>
      <c r="Q35" s="156">
        <v>6733420</v>
      </c>
      <c r="R35" s="33"/>
      <c r="S35" s="153">
        <f>(Q35/$BJ35)</f>
        <v>82.78218320854694</v>
      </c>
      <c r="T35" s="33"/>
      <c r="U35" s="153">
        <f>IF(S$60,S35/S$60*100,0)</f>
        <v>95.725269176668419</v>
      </c>
      <c r="V35" s="33"/>
      <c r="W35" s="156">
        <v>10825458</v>
      </c>
      <c r="X35" s="33"/>
      <c r="Y35" s="153">
        <f>(W35/$BJ35)</f>
        <v>133.09062073544055</v>
      </c>
      <c r="Z35" s="33"/>
      <c r="AA35" s="153">
        <f>IF(Y$60,Y35/Y$60*100,0)</f>
        <v>74.907086813518958</v>
      </c>
      <c r="AB35" s="33"/>
      <c r="AC35" s="33"/>
      <c r="AD35" s="156">
        <v>5060183</v>
      </c>
      <c r="AE35" s="33"/>
      <c r="AF35" s="153">
        <f>(AD35/$BJ35)</f>
        <v>62.211030379030966</v>
      </c>
      <c r="AG35" s="33"/>
      <c r="AH35" s="153">
        <f>IF(AF$60,AF35/AF$60*100,0)</f>
        <v>73.877886235107368</v>
      </c>
      <c r="AI35" s="33"/>
      <c r="AJ35" s="156">
        <v>0</v>
      </c>
      <c r="AK35" s="33"/>
      <c r="AL35" s="153">
        <f>(AJ35/$BJ35)</f>
        <v>0</v>
      </c>
      <c r="AM35" s="33"/>
      <c r="AN35" s="153">
        <f>IF(AL$60,AL35/AL$60*100,0)</f>
        <v>0</v>
      </c>
      <c r="AO35" s="33"/>
      <c r="AP35" s="156">
        <f t="shared" si="0"/>
        <v>109354561</v>
      </c>
      <c r="AQ35" s="33"/>
      <c r="AR35" s="156">
        <v>54790530</v>
      </c>
      <c r="AS35" s="33"/>
      <c r="AT35" s="153">
        <f t="shared" si="1"/>
        <v>50.103561752673485</v>
      </c>
      <c r="AU35" s="33"/>
      <c r="AV35" s="156">
        <v>13354225</v>
      </c>
      <c r="AW35" s="33"/>
      <c r="AX35" s="153">
        <f t="shared" si="2"/>
        <v>12.211859183450063</v>
      </c>
      <c r="AY35" s="33"/>
      <c r="AZ35" s="156">
        <v>1064063</v>
      </c>
      <c r="BA35" s="33"/>
      <c r="BB35" s="153">
        <f t="shared" si="3"/>
        <v>0.97303943271282478</v>
      </c>
      <c r="BC35" s="33"/>
      <c r="BD35" s="156">
        <v>2090922</v>
      </c>
      <c r="BE35" s="33"/>
      <c r="BF35" s="156">
        <v>9912</v>
      </c>
      <c r="BG35" s="33"/>
      <c r="BH35" s="22">
        <v>19</v>
      </c>
      <c r="BI35" s="33"/>
      <c r="BJ35" s="39">
        <v>81339</v>
      </c>
      <c r="BK35" s="33"/>
      <c r="BL35" s="155">
        <f>IF(E35,BJ35,0)</f>
        <v>81339</v>
      </c>
      <c r="BM35" s="33"/>
      <c r="BN35" s="155">
        <f>IF(K35,BJ35,0)</f>
        <v>81339</v>
      </c>
      <c r="BO35" s="33"/>
      <c r="BP35" s="155">
        <f>IF(Q35,BJ35,0)</f>
        <v>81339</v>
      </c>
      <c r="BQ35" s="33"/>
      <c r="BR35" s="155">
        <f>IF(W35,BJ35,0)</f>
        <v>81339</v>
      </c>
      <c r="BS35" s="33"/>
      <c r="BT35" s="155">
        <f>IF(AD35,BJ35,0)</f>
        <v>81339</v>
      </c>
      <c r="BU35" s="33"/>
      <c r="BV35" s="155">
        <f>IF(AJ35,BJ35,0)</f>
        <v>0</v>
      </c>
    </row>
    <row r="36" spans="1:74" ht="8.85" customHeight="1" x14ac:dyDescent="0.3">
      <c r="A36" s="22">
        <v>20</v>
      </c>
      <c r="B36" s="33"/>
      <c r="C36" s="22" t="s">
        <v>111</v>
      </c>
      <c r="D36" s="33"/>
      <c r="E36" s="156">
        <v>81540888</v>
      </c>
      <c r="F36" s="33"/>
      <c r="G36" s="153">
        <f>(E36/$BJ36)</f>
        <v>1939.0028773214754</v>
      </c>
      <c r="H36" s="33"/>
      <c r="I36" s="153">
        <f>IF(G$60,G36/G$60*100,0)</f>
        <v>142.62511356798692</v>
      </c>
      <c r="J36" s="33"/>
      <c r="K36" s="156">
        <v>6942775</v>
      </c>
      <c r="L36" s="33"/>
      <c r="M36" s="153">
        <f>(K36/$BJ36)</f>
        <v>165.0958314507883</v>
      </c>
      <c r="N36" s="33"/>
      <c r="O36" s="153">
        <f>IF(M$60,M36/M$60*100,0)</f>
        <v>172.63166302924432</v>
      </c>
      <c r="P36" s="33"/>
      <c r="Q36" s="156">
        <v>4857547</v>
      </c>
      <c r="R36" s="33"/>
      <c r="S36" s="153">
        <f>(Q36/$BJ36)</f>
        <v>115.51011818419613</v>
      </c>
      <c r="T36" s="33"/>
      <c r="U36" s="153">
        <f>IF(S$60,S36/S$60*100,0)</f>
        <v>133.57025300909601</v>
      </c>
      <c r="V36" s="33"/>
      <c r="W36" s="156">
        <v>10259973</v>
      </c>
      <c r="X36" s="33"/>
      <c r="Y36" s="153">
        <f>(W36/$BJ36)</f>
        <v>243.97719544384466</v>
      </c>
      <c r="Z36" s="33"/>
      <c r="AA36" s="153">
        <f>IF(Y$60,Y36/Y$60*100,0)</f>
        <v>137.31712166223565</v>
      </c>
      <c r="AB36" s="33"/>
      <c r="AC36" s="33"/>
      <c r="AD36" s="156">
        <v>3644925</v>
      </c>
      <c r="AE36" s="33"/>
      <c r="AF36" s="153">
        <f>(AD36/$BJ36)</f>
        <v>86.674553539580998</v>
      </c>
      <c r="AG36" s="33"/>
      <c r="AH36" s="153">
        <f>IF(AF$60,AF36/AF$60*100,0)</f>
        <v>102.92921957509023</v>
      </c>
      <c r="AI36" s="33"/>
      <c r="AJ36" s="156">
        <v>0</v>
      </c>
      <c r="AK36" s="33"/>
      <c r="AL36" s="153">
        <f>(AJ36/$BJ36)</f>
        <v>0</v>
      </c>
      <c r="AM36" s="33"/>
      <c r="AN36" s="153">
        <f>IF(AL$60,AL36/AL$60*100,0)</f>
        <v>0</v>
      </c>
      <c r="AO36" s="33"/>
      <c r="AP36" s="156">
        <f t="shared" si="0"/>
        <v>107246108</v>
      </c>
      <c r="AQ36" s="33"/>
      <c r="AR36" s="156">
        <v>51138612</v>
      </c>
      <c r="AS36" s="33"/>
      <c r="AT36" s="153">
        <f t="shared" si="1"/>
        <v>47.683419896225978</v>
      </c>
      <c r="AU36" s="33"/>
      <c r="AV36" s="156">
        <v>6605506</v>
      </c>
      <c r="AW36" s="33"/>
      <c r="AX36" s="153">
        <f t="shared" si="2"/>
        <v>6.1592034649872796</v>
      </c>
      <c r="AY36" s="33"/>
      <c r="AZ36" s="156">
        <v>0</v>
      </c>
      <c r="BA36" s="33"/>
      <c r="BB36" s="153">
        <f t="shared" si="3"/>
        <v>0</v>
      </c>
      <c r="BC36" s="33"/>
      <c r="BD36" s="156">
        <v>1239334</v>
      </c>
      <c r="BE36" s="33"/>
      <c r="BF36" s="156">
        <v>0</v>
      </c>
      <c r="BG36" s="33"/>
      <c r="BH36" s="22">
        <v>20</v>
      </c>
      <c r="BI36" s="33"/>
      <c r="BJ36" s="39">
        <v>42053</v>
      </c>
      <c r="BK36" s="33"/>
      <c r="BL36" s="155">
        <f>IF(E36,BJ36,0)</f>
        <v>42053</v>
      </c>
      <c r="BM36" s="33"/>
      <c r="BN36" s="155">
        <f>IF(K36,BJ36,0)</f>
        <v>42053</v>
      </c>
      <c r="BO36" s="33"/>
      <c r="BP36" s="155">
        <f>IF(Q36,BJ36,0)</f>
        <v>42053</v>
      </c>
      <c r="BQ36" s="33"/>
      <c r="BR36" s="155">
        <f>IF(W36,BJ36,0)</f>
        <v>42053</v>
      </c>
      <c r="BS36" s="33"/>
      <c r="BT36" s="155">
        <f>IF(AD36,BJ36,0)</f>
        <v>42053</v>
      </c>
      <c r="BU36" s="33"/>
      <c r="BV36" s="155">
        <f>IF(AJ36,BJ36,0)</f>
        <v>0</v>
      </c>
    </row>
    <row r="37" spans="1:74" ht="8.85" customHeight="1" x14ac:dyDescent="0.3">
      <c r="A37" s="41"/>
      <c r="B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Q37" s="33"/>
      <c r="AR37" s="33"/>
      <c r="AS37" s="33"/>
      <c r="AT37" s="33"/>
      <c r="AU37" s="33"/>
      <c r="AV37" s="33"/>
      <c r="AW37" s="33"/>
      <c r="AX37" s="33"/>
      <c r="AY37" s="33"/>
      <c r="AZ37" s="33"/>
      <c r="BA37" s="33"/>
      <c r="BB37" s="33"/>
      <c r="BC37" s="33"/>
      <c r="BD37" s="33"/>
      <c r="BE37" s="33"/>
      <c r="BF37" s="149"/>
      <c r="BG37" s="33"/>
      <c r="BH37" s="41"/>
      <c r="BI37" s="33"/>
      <c r="BJ37" s="39"/>
      <c r="BK37" s="33"/>
      <c r="BL37" s="39"/>
      <c r="BM37" s="33"/>
      <c r="BN37" s="39"/>
      <c r="BO37" s="33"/>
      <c r="BP37" s="39"/>
      <c r="BQ37" s="33"/>
      <c r="BR37" s="39"/>
      <c r="BS37" s="33"/>
      <c r="BT37" s="39"/>
      <c r="BU37" s="33"/>
      <c r="BV37" s="39"/>
    </row>
    <row r="38" spans="1:74" ht="8.85" customHeight="1" x14ac:dyDescent="0.3">
      <c r="A38" s="22">
        <v>21</v>
      </c>
      <c r="B38" s="33"/>
      <c r="C38" s="22" t="s">
        <v>112</v>
      </c>
      <c r="D38" s="33"/>
      <c r="E38" s="156">
        <v>31495531</v>
      </c>
      <c r="F38" s="33"/>
      <c r="G38" s="153">
        <f>(E38/$BJ38)</f>
        <v>1905.5863383349467</v>
      </c>
      <c r="H38" s="33"/>
      <c r="I38" s="153">
        <f>IF(G$60,G38/G$60*100,0)</f>
        <v>140.16712976417406</v>
      </c>
      <c r="J38" s="33"/>
      <c r="K38" s="156">
        <v>2508993</v>
      </c>
      <c r="L38" s="33"/>
      <c r="M38" s="153">
        <f>(K38/$BJ38)</f>
        <v>151.80257744433689</v>
      </c>
      <c r="N38" s="33"/>
      <c r="O38" s="153">
        <f>IF(M$60,M38/M$60*100,0)</f>
        <v>158.73163583874609</v>
      </c>
      <c r="P38" s="33"/>
      <c r="Q38" s="156">
        <v>2269211</v>
      </c>
      <c r="R38" s="33"/>
      <c r="S38" s="153">
        <f>(Q38/$BJ38)</f>
        <v>137.29495401742497</v>
      </c>
      <c r="T38" s="33"/>
      <c r="U38" s="153">
        <f>IF(S$60,S38/S$60*100,0)</f>
        <v>158.76117203634459</v>
      </c>
      <c r="V38" s="33"/>
      <c r="W38" s="156">
        <v>4134581</v>
      </c>
      <c r="X38" s="33"/>
      <c r="Y38" s="153">
        <f>(W38/$BJ38)</f>
        <v>250.15615924491772</v>
      </c>
      <c r="Z38" s="33"/>
      <c r="AA38" s="153">
        <f>IF(Y$60,Y38/Y$60*100,0)</f>
        <v>140.79481359354483</v>
      </c>
      <c r="AB38" s="33"/>
      <c r="AC38" s="33"/>
      <c r="AD38" s="156">
        <v>1965013</v>
      </c>
      <c r="AE38" s="33"/>
      <c r="AF38" s="153">
        <f>(AD38/$BJ38)</f>
        <v>118.88994433688286</v>
      </c>
      <c r="AG38" s="33"/>
      <c r="AH38" s="153">
        <f>IF(AF$60,AF38/AF$60*100,0)</f>
        <v>141.18618078987834</v>
      </c>
      <c r="AI38" s="33"/>
      <c r="AJ38" s="156">
        <v>36758</v>
      </c>
      <c r="AK38" s="33"/>
      <c r="AL38" s="153">
        <f>(AJ38/$BJ38)</f>
        <v>2.2239835430784125</v>
      </c>
      <c r="AM38" s="33"/>
      <c r="AN38" s="153">
        <f>IF(AL$60,AL38/AL$60*100,0)</f>
        <v>538.10222125210225</v>
      </c>
      <c r="AO38" s="33"/>
      <c r="AP38" s="156">
        <f t="shared" si="0"/>
        <v>42410087</v>
      </c>
      <c r="AQ38" s="33"/>
      <c r="AR38" s="156">
        <v>27443910</v>
      </c>
      <c r="AS38" s="33"/>
      <c r="AT38" s="153">
        <f t="shared" si="1"/>
        <v>64.710808067901397</v>
      </c>
      <c r="AU38" s="33"/>
      <c r="AV38" s="156">
        <v>2590707</v>
      </c>
      <c r="AW38" s="33"/>
      <c r="AX38" s="153">
        <f t="shared" si="2"/>
        <v>6.108704752244436</v>
      </c>
      <c r="AY38" s="33"/>
      <c r="AZ38" s="156">
        <v>0</v>
      </c>
      <c r="BA38" s="33"/>
      <c r="BB38" s="153">
        <f t="shared" si="3"/>
        <v>0</v>
      </c>
      <c r="BC38" s="33"/>
      <c r="BD38" s="156">
        <v>422538</v>
      </c>
      <c r="BE38" s="33"/>
      <c r="BF38" s="156">
        <v>0</v>
      </c>
      <c r="BG38" s="33"/>
      <c r="BH38" s="22">
        <v>21</v>
      </c>
      <c r="BI38" s="33"/>
      <c r="BJ38" s="39">
        <v>16528</v>
      </c>
      <c r="BK38" s="33"/>
      <c r="BL38" s="155">
        <f>IF(E38,BJ38,0)</f>
        <v>16528</v>
      </c>
      <c r="BM38" s="33"/>
      <c r="BN38" s="155">
        <f>IF(K38,BJ38,0)</f>
        <v>16528</v>
      </c>
      <c r="BO38" s="33"/>
      <c r="BP38" s="155">
        <f>IF(Q38,BJ38,0)</f>
        <v>16528</v>
      </c>
      <c r="BQ38" s="33"/>
      <c r="BR38" s="155">
        <f>IF(W38,BJ38,0)</f>
        <v>16528</v>
      </c>
      <c r="BS38" s="33"/>
      <c r="BT38" s="155">
        <f>IF(AD38,BJ38,0)</f>
        <v>16528</v>
      </c>
      <c r="BU38" s="33"/>
      <c r="BV38" s="155">
        <f>IF(AJ38,BJ38,0)</f>
        <v>16528</v>
      </c>
    </row>
    <row r="39" spans="1:74" ht="8.85" customHeight="1" x14ac:dyDescent="0.3">
      <c r="A39" s="22">
        <v>22</v>
      </c>
      <c r="B39" s="33"/>
      <c r="C39" s="22" t="s">
        <v>113</v>
      </c>
      <c r="D39" s="33"/>
      <c r="E39" s="156">
        <v>18549967</v>
      </c>
      <c r="F39" s="33"/>
      <c r="G39" s="153">
        <f>(E39/$BJ39)</f>
        <v>1413.9772086287064</v>
      </c>
      <c r="H39" s="33"/>
      <c r="I39" s="153">
        <f>IF(G$60,G39/G$60*100,0)</f>
        <v>104.00637478258827</v>
      </c>
      <c r="J39" s="33"/>
      <c r="K39" s="156">
        <v>1288955</v>
      </c>
      <c r="L39" s="33"/>
      <c r="M39" s="153">
        <f>(K39/$BJ39)</f>
        <v>98.251009985517186</v>
      </c>
      <c r="N39" s="33"/>
      <c r="O39" s="153">
        <f>IF(M$60,M39/M$60*100,0)</f>
        <v>102.73569658939887</v>
      </c>
      <c r="P39" s="33"/>
      <c r="Q39" s="156">
        <v>1107515</v>
      </c>
      <c r="R39" s="33"/>
      <c r="S39" s="153">
        <f>(Q39/$BJ39)</f>
        <v>84.420687552404914</v>
      </c>
      <c r="T39" s="33"/>
      <c r="U39" s="153">
        <f>IF(S$60,S39/S$60*100,0)</f>
        <v>97.619955488188054</v>
      </c>
      <c r="V39" s="33"/>
      <c r="W39" s="156">
        <v>2603787</v>
      </c>
      <c r="X39" s="33"/>
      <c r="Y39" s="153">
        <f>(W39/$BJ39)</f>
        <v>198.47450262977361</v>
      </c>
      <c r="Z39" s="33"/>
      <c r="AA39" s="153">
        <f>IF(Y$60,Y39/Y$60*100,0)</f>
        <v>111.70694611389315</v>
      </c>
      <c r="AB39" s="33"/>
      <c r="AC39" s="33"/>
      <c r="AD39" s="156">
        <v>1663842</v>
      </c>
      <c r="AE39" s="33"/>
      <c r="AF39" s="153">
        <f>(AD39/$BJ39)</f>
        <v>126.82689229361993</v>
      </c>
      <c r="AG39" s="33"/>
      <c r="AH39" s="153">
        <f>IF(AF$60,AF39/AF$60*100,0)</f>
        <v>150.61159835054667</v>
      </c>
      <c r="AI39" s="33"/>
      <c r="AJ39" s="156">
        <v>19835</v>
      </c>
      <c r="AK39" s="33"/>
      <c r="AL39" s="153">
        <f>(AJ39/$BJ39)</f>
        <v>1.5119292629011358</v>
      </c>
      <c r="AM39" s="33"/>
      <c r="AN39" s="153">
        <f>IF(AL$60,AL39/AL$60*100,0)</f>
        <v>365.81767759711801</v>
      </c>
      <c r="AO39" s="33"/>
      <c r="AP39" s="156">
        <f t="shared" si="0"/>
        <v>25233901</v>
      </c>
      <c r="AQ39" s="33"/>
      <c r="AR39" s="156">
        <v>15049157</v>
      </c>
      <c r="AS39" s="33"/>
      <c r="AT39" s="153">
        <f t="shared" si="1"/>
        <v>59.638646438376682</v>
      </c>
      <c r="AU39" s="33"/>
      <c r="AV39" s="156">
        <v>3609832</v>
      </c>
      <c r="AW39" s="33"/>
      <c r="AX39" s="153">
        <f t="shared" si="2"/>
        <v>14.305485307245993</v>
      </c>
      <c r="AY39" s="33"/>
      <c r="AZ39" s="156">
        <v>63121</v>
      </c>
      <c r="BA39" s="33"/>
      <c r="BB39" s="153">
        <f t="shared" si="3"/>
        <v>0.25014364604188627</v>
      </c>
      <c r="BC39" s="33"/>
      <c r="BD39" s="156">
        <v>150433</v>
      </c>
      <c r="BE39" s="33"/>
      <c r="BF39" s="156">
        <v>3519</v>
      </c>
      <c r="BG39" s="33"/>
      <c r="BH39" s="22">
        <v>22</v>
      </c>
      <c r="BI39" s="33"/>
      <c r="BJ39" s="39">
        <v>13119</v>
      </c>
      <c r="BK39" s="33"/>
      <c r="BL39" s="155">
        <f>IF(E39,BJ39,0)</f>
        <v>13119</v>
      </c>
      <c r="BM39" s="33"/>
      <c r="BN39" s="155">
        <f>IF(K39,BJ39,0)</f>
        <v>13119</v>
      </c>
      <c r="BO39" s="33"/>
      <c r="BP39" s="155">
        <f>IF(Q39,BJ39,0)</f>
        <v>13119</v>
      </c>
      <c r="BQ39" s="33"/>
      <c r="BR39" s="155">
        <f>IF(W39,BJ39,0)</f>
        <v>13119</v>
      </c>
      <c r="BS39" s="33"/>
      <c r="BT39" s="155">
        <f>IF(AD39,BJ39,0)</f>
        <v>13119</v>
      </c>
      <c r="BU39" s="33"/>
      <c r="BV39" s="155">
        <f>IF(AJ39,BJ39,0)</f>
        <v>13119</v>
      </c>
    </row>
    <row r="40" spans="1:74" ht="8.85" customHeight="1" x14ac:dyDescent="0.3">
      <c r="A40" s="22">
        <v>23</v>
      </c>
      <c r="B40" s="33"/>
      <c r="C40" s="22" t="s">
        <v>114</v>
      </c>
      <c r="D40" s="33"/>
      <c r="E40" s="156">
        <v>256801111</v>
      </c>
      <c r="F40" s="33"/>
      <c r="G40" s="153">
        <f>(E40/$BJ40)</f>
        <v>1417.8584853052414</v>
      </c>
      <c r="H40" s="33"/>
      <c r="I40" s="153">
        <f>IF(G$60,G40/G$60*100,0)</f>
        <v>104.29186560534779</v>
      </c>
      <c r="J40" s="33"/>
      <c r="K40" s="156">
        <v>21318934</v>
      </c>
      <c r="L40" s="33"/>
      <c r="M40" s="153">
        <f>(K40/$BJ40)</f>
        <v>117.70677841640027</v>
      </c>
      <c r="N40" s="33"/>
      <c r="O40" s="153">
        <f>IF(M$60,M40/M$60*100,0)</f>
        <v>123.07952738282731</v>
      </c>
      <c r="P40" s="33"/>
      <c r="Q40" s="156">
        <v>19895100</v>
      </c>
      <c r="R40" s="33"/>
      <c r="S40" s="153">
        <f>(Q40/$BJ40)</f>
        <v>109.84546071919567</v>
      </c>
      <c r="T40" s="33"/>
      <c r="U40" s="153">
        <f>IF(S$60,S40/S$60*100,0)</f>
        <v>127.01992007978996</v>
      </c>
      <c r="V40" s="33"/>
      <c r="W40" s="156">
        <v>38300855</v>
      </c>
      <c r="X40" s="33"/>
      <c r="Y40" s="153">
        <f>(W40/$BJ40)</f>
        <v>211.46790231836528</v>
      </c>
      <c r="Z40" s="33"/>
      <c r="AA40" s="153">
        <f>IF(Y$60,Y40/Y$60*100,0)</f>
        <v>119.01999126386522</v>
      </c>
      <c r="AB40" s="33"/>
      <c r="AC40" s="33"/>
      <c r="AD40" s="156">
        <v>18833316</v>
      </c>
      <c r="AE40" s="33"/>
      <c r="AF40" s="153">
        <f>(AD40/$BJ40)</f>
        <v>103.98310503039438</v>
      </c>
      <c r="AG40" s="33"/>
      <c r="AH40" s="153">
        <f>IF(AF$60,AF40/AF$60*100,0)</f>
        <v>123.4837609505023</v>
      </c>
      <c r="AI40" s="33"/>
      <c r="AJ40" s="156">
        <v>0</v>
      </c>
      <c r="AK40" s="33"/>
      <c r="AL40" s="153">
        <f>(AJ40/$BJ40)</f>
        <v>0</v>
      </c>
      <c r="AM40" s="33"/>
      <c r="AN40" s="153">
        <f>IF(AL$60,AL40/AL$60*100,0)</f>
        <v>0</v>
      </c>
      <c r="AO40" s="33"/>
      <c r="AP40" s="156">
        <f t="shared" si="0"/>
        <v>355149316</v>
      </c>
      <c r="AQ40" s="33"/>
      <c r="AR40" s="156">
        <v>199217331</v>
      </c>
      <c r="AS40" s="33"/>
      <c r="AT40" s="153">
        <f t="shared" si="1"/>
        <v>56.093964432695117</v>
      </c>
      <c r="AU40" s="33"/>
      <c r="AV40" s="156">
        <v>35837731</v>
      </c>
      <c r="AW40" s="33"/>
      <c r="AX40" s="153">
        <f t="shared" si="2"/>
        <v>10.090891178852784</v>
      </c>
      <c r="AY40" s="33"/>
      <c r="AZ40" s="156">
        <v>3974787</v>
      </c>
      <c r="BA40" s="33"/>
      <c r="BB40" s="153">
        <f t="shared" si="3"/>
        <v>1.1191875701092437</v>
      </c>
      <c r="BC40" s="33"/>
      <c r="BD40" s="156">
        <v>6523291</v>
      </c>
      <c r="BE40" s="33"/>
      <c r="BF40" s="156">
        <v>11862</v>
      </c>
      <c r="BG40" s="33"/>
      <c r="BH40" s="22">
        <v>23</v>
      </c>
      <c r="BI40" s="33"/>
      <c r="BJ40" s="39">
        <v>181119</v>
      </c>
      <c r="BK40" s="33"/>
      <c r="BL40" s="155">
        <f>IF(E40,BJ40,0)</f>
        <v>181119</v>
      </c>
      <c r="BM40" s="33"/>
      <c r="BN40" s="155">
        <f>IF(K40,BJ40,0)</f>
        <v>181119</v>
      </c>
      <c r="BO40" s="33"/>
      <c r="BP40" s="155">
        <f>IF(Q40,BJ40,0)</f>
        <v>181119</v>
      </c>
      <c r="BQ40" s="33"/>
      <c r="BR40" s="155">
        <f>IF(W40,BJ40,0)</f>
        <v>181119</v>
      </c>
      <c r="BS40" s="33"/>
      <c r="BT40" s="155">
        <f>IF(AD40,BJ40,0)</f>
        <v>181119</v>
      </c>
      <c r="BU40" s="33"/>
      <c r="BV40" s="155">
        <f>IF(AJ40,BJ40,0)</f>
        <v>0</v>
      </c>
    </row>
    <row r="41" spans="1:74" ht="8.85" customHeight="1" x14ac:dyDescent="0.3">
      <c r="A41" s="22">
        <v>24</v>
      </c>
      <c r="B41" s="33"/>
      <c r="C41" s="22" t="s">
        <v>115</v>
      </c>
      <c r="D41" s="33"/>
      <c r="E41" s="156">
        <v>273583122</v>
      </c>
      <c r="F41" s="33"/>
      <c r="G41" s="153">
        <f>(E41/$BJ41)</f>
        <v>1113.2986436939705</v>
      </c>
      <c r="H41" s="33"/>
      <c r="I41" s="153">
        <f>IF(G$60,G41/G$60*100,0)</f>
        <v>81.88969049457107</v>
      </c>
      <c r="J41" s="33"/>
      <c r="K41" s="156">
        <v>17908272</v>
      </c>
      <c r="L41" s="33"/>
      <c r="M41" s="153">
        <f>(K41/$BJ41)</f>
        <v>72.874579333525944</v>
      </c>
      <c r="N41" s="33"/>
      <c r="O41" s="153">
        <f>IF(M$60,M41/M$60*100,0)</f>
        <v>76.200953787577376</v>
      </c>
      <c r="P41" s="33"/>
      <c r="Q41" s="156">
        <v>12986517</v>
      </c>
      <c r="R41" s="33"/>
      <c r="S41" s="153">
        <f>(Q41/$BJ41)</f>
        <v>52.846358564504904</v>
      </c>
      <c r="T41" s="33"/>
      <c r="U41" s="153">
        <f>IF(S$60,S41/S$60*100,0)</f>
        <v>61.108945216507337</v>
      </c>
      <c r="V41" s="33"/>
      <c r="W41" s="156">
        <v>36014531</v>
      </c>
      <c r="X41" s="33"/>
      <c r="Y41" s="153">
        <f>(W41/$BJ41)</f>
        <v>146.55483211999626</v>
      </c>
      <c r="Z41" s="33"/>
      <c r="AA41" s="153">
        <f>IF(Y$60,Y41/Y$60*100,0)</f>
        <v>82.485117823407521</v>
      </c>
      <c r="AB41" s="33"/>
      <c r="AC41" s="33"/>
      <c r="AD41" s="156">
        <v>32878019</v>
      </c>
      <c r="AE41" s="33"/>
      <c r="AF41" s="153">
        <f>(AD41/$BJ41)</f>
        <v>133.7913453595452</v>
      </c>
      <c r="AG41" s="33"/>
      <c r="AH41" s="153">
        <f>IF(AF$60,AF41/AF$60*100,0)</f>
        <v>158.88214246723112</v>
      </c>
      <c r="AI41" s="33"/>
      <c r="AJ41" s="156">
        <v>0</v>
      </c>
      <c r="AK41" s="33"/>
      <c r="AL41" s="153">
        <f>(AJ41/$BJ41)</f>
        <v>0</v>
      </c>
      <c r="AM41" s="33"/>
      <c r="AN41" s="153">
        <f>IF(AL$60,AL41/AL$60*100,0)</f>
        <v>0</v>
      </c>
      <c r="AO41" s="33"/>
      <c r="AP41" s="156">
        <f t="shared" si="0"/>
        <v>373370461</v>
      </c>
      <c r="AQ41" s="33"/>
      <c r="AR41" s="156">
        <v>198499358</v>
      </c>
      <c r="AS41" s="33"/>
      <c r="AT41" s="153">
        <f t="shared" si="1"/>
        <v>53.164183762250005</v>
      </c>
      <c r="AU41" s="33"/>
      <c r="AV41" s="156">
        <v>50028593</v>
      </c>
      <c r="AW41" s="33"/>
      <c r="AX41" s="153">
        <f t="shared" si="2"/>
        <v>13.399183445312776</v>
      </c>
      <c r="AY41" s="33"/>
      <c r="AZ41" s="156">
        <v>4648899</v>
      </c>
      <c r="BA41" s="33"/>
      <c r="BB41" s="153">
        <f t="shared" si="3"/>
        <v>1.245116977799698</v>
      </c>
      <c r="BC41" s="33"/>
      <c r="BD41" s="156">
        <v>3336791</v>
      </c>
      <c r="BE41" s="33"/>
      <c r="BF41" s="156">
        <v>7846</v>
      </c>
      <c r="BG41" s="33"/>
      <c r="BH41" s="22">
        <v>24</v>
      </c>
      <c r="BI41" s="33"/>
      <c r="BJ41" s="39">
        <v>245741</v>
      </c>
      <c r="BK41" s="33"/>
      <c r="BL41" s="155">
        <f>IF(E41,BJ41,0)</f>
        <v>245741</v>
      </c>
      <c r="BM41" s="33"/>
      <c r="BN41" s="155">
        <f>IF(K41,BJ41,0)</f>
        <v>245741</v>
      </c>
      <c r="BO41" s="33"/>
      <c r="BP41" s="155">
        <f>IF(Q41,BJ41,0)</f>
        <v>245741</v>
      </c>
      <c r="BQ41" s="33"/>
      <c r="BR41" s="155">
        <f>IF(W41,BJ41,0)</f>
        <v>245741</v>
      </c>
      <c r="BS41" s="33"/>
      <c r="BT41" s="155">
        <f>IF(AD41,BJ41,0)</f>
        <v>245741</v>
      </c>
      <c r="BU41" s="33"/>
      <c r="BV41" s="155">
        <f>IF(AJ41,BJ41,0)</f>
        <v>0</v>
      </c>
    </row>
    <row r="42" spans="1:74" ht="8.85" customHeight="1" x14ac:dyDescent="0.3">
      <c r="A42" s="22">
        <v>25</v>
      </c>
      <c r="B42" s="33"/>
      <c r="C42" s="22" t="s">
        <v>116</v>
      </c>
      <c r="D42" s="33"/>
      <c r="E42" s="156">
        <v>6291023</v>
      </c>
      <c r="F42" s="33"/>
      <c r="G42" s="153">
        <f>(E42/$BJ42)</f>
        <v>1609.7807062436029</v>
      </c>
      <c r="H42" s="33"/>
      <c r="I42" s="153">
        <f>IF(G$60,G42/G$60*100,0)</f>
        <v>118.40887846680721</v>
      </c>
      <c r="J42" s="33"/>
      <c r="K42" s="156">
        <v>614245</v>
      </c>
      <c r="L42" s="33"/>
      <c r="M42" s="153">
        <f>(K42/$BJ42)</f>
        <v>157.17630501535311</v>
      </c>
      <c r="N42" s="33"/>
      <c r="O42" s="153">
        <f>IF(M$60,M42/M$60*100,0)</f>
        <v>164.35064825776743</v>
      </c>
      <c r="P42" s="33"/>
      <c r="Q42" s="156">
        <v>188711</v>
      </c>
      <c r="R42" s="33"/>
      <c r="S42" s="153">
        <f>(Q42/$BJ42)</f>
        <v>48.288382804503584</v>
      </c>
      <c r="T42" s="33"/>
      <c r="U42" s="153">
        <f>IF(S$60,S42/S$60*100,0)</f>
        <v>55.838324901654268</v>
      </c>
      <c r="V42" s="33"/>
      <c r="W42" s="156">
        <v>790856</v>
      </c>
      <c r="X42" s="33"/>
      <c r="Y42" s="153">
        <f>(W42/$BJ42)</f>
        <v>202.3684749232344</v>
      </c>
      <c r="Z42" s="33"/>
      <c r="AA42" s="153">
        <f>IF(Y$60,Y42/Y$60*100,0)</f>
        <v>113.89858155013867</v>
      </c>
      <c r="AB42" s="33"/>
      <c r="AC42" s="33"/>
      <c r="AD42" s="156">
        <v>459808</v>
      </c>
      <c r="AE42" s="33"/>
      <c r="AF42" s="153">
        <f>(AD42/$BJ42)</f>
        <v>117.65813715455477</v>
      </c>
      <c r="AG42" s="33"/>
      <c r="AH42" s="153">
        <f>IF(AF$60,AF42/AF$60*100,0)</f>
        <v>139.72336446413723</v>
      </c>
      <c r="AI42" s="33"/>
      <c r="AJ42" s="156">
        <v>7458</v>
      </c>
      <c r="AK42" s="33"/>
      <c r="AL42" s="153">
        <f>(AJ42/$BJ42)</f>
        <v>1.9083930399181166</v>
      </c>
      <c r="AM42" s="33"/>
      <c r="AN42" s="153">
        <f>IF(AL$60,AL42/AL$60*100,0)</f>
        <v>461.74376469555733</v>
      </c>
      <c r="AO42" s="33"/>
      <c r="AP42" s="156">
        <f t="shared" si="0"/>
        <v>8352101</v>
      </c>
      <c r="AQ42" s="33"/>
      <c r="AR42" s="156">
        <v>5435492</v>
      </c>
      <c r="AS42" s="33"/>
      <c r="AT42" s="153">
        <f t="shared" si="1"/>
        <v>65.079337522379106</v>
      </c>
      <c r="AU42" s="33"/>
      <c r="AV42" s="156">
        <v>1034454</v>
      </c>
      <c r="AW42" s="33"/>
      <c r="AX42" s="153">
        <f t="shared" si="2"/>
        <v>12.385554245572461</v>
      </c>
      <c r="AY42" s="33"/>
      <c r="AZ42" s="156">
        <v>0</v>
      </c>
      <c r="BA42" s="33"/>
      <c r="BB42" s="153">
        <f t="shared" si="3"/>
        <v>0</v>
      </c>
      <c r="BC42" s="33"/>
      <c r="BD42" s="156">
        <v>15363</v>
      </c>
      <c r="BE42" s="33"/>
      <c r="BF42" s="156">
        <v>0</v>
      </c>
      <c r="BG42" s="33"/>
      <c r="BH42" s="22">
        <v>25</v>
      </c>
      <c r="BI42" s="33"/>
      <c r="BJ42" s="39">
        <v>3908</v>
      </c>
      <c r="BK42" s="33"/>
      <c r="BL42" s="155">
        <f>IF(E42,BJ42,0)</f>
        <v>3908</v>
      </c>
      <c r="BM42" s="33"/>
      <c r="BN42" s="155">
        <f>IF(K42,BJ42,0)</f>
        <v>3908</v>
      </c>
      <c r="BO42" s="33"/>
      <c r="BP42" s="155">
        <f>IF(Q42,BJ42,0)</f>
        <v>3908</v>
      </c>
      <c r="BQ42" s="33"/>
      <c r="BR42" s="155">
        <f>IF(W42,BJ42,0)</f>
        <v>3908</v>
      </c>
      <c r="BS42" s="33"/>
      <c r="BT42" s="155">
        <f>IF(AD42,BJ42,0)</f>
        <v>3908</v>
      </c>
      <c r="BU42" s="33"/>
      <c r="BV42" s="155">
        <f>IF(AJ42,BJ42,0)</f>
        <v>3908</v>
      </c>
    </row>
    <row r="43" spans="1:74" ht="8.85" customHeight="1" x14ac:dyDescent="0.3">
      <c r="A43" s="41"/>
      <c r="B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Q43" s="33"/>
      <c r="AR43" s="33"/>
      <c r="AS43" s="33"/>
      <c r="AT43" s="33"/>
      <c r="AU43" s="33"/>
      <c r="AV43" s="33"/>
      <c r="AW43" s="33"/>
      <c r="AX43" s="33"/>
      <c r="AY43" s="33"/>
      <c r="AZ43" s="33"/>
      <c r="BA43" s="33"/>
      <c r="BB43" s="33"/>
      <c r="BC43" s="33"/>
      <c r="BD43" s="33"/>
      <c r="BE43" s="33"/>
      <c r="BF43" s="149"/>
      <c r="BG43" s="33"/>
      <c r="BH43" s="41"/>
      <c r="BI43" s="33"/>
      <c r="BJ43" s="39"/>
      <c r="BK43" s="33"/>
      <c r="BL43" s="39"/>
      <c r="BM43" s="33"/>
      <c r="BN43" s="39"/>
      <c r="BO43" s="33"/>
      <c r="BP43" s="39"/>
      <c r="BQ43" s="33"/>
      <c r="BR43" s="39"/>
      <c r="BS43" s="33"/>
      <c r="BT43" s="39"/>
      <c r="BU43" s="33"/>
      <c r="BV43" s="39"/>
    </row>
    <row r="44" spans="1:74" ht="8.85" customHeight="1" x14ac:dyDescent="0.3">
      <c r="A44" s="22">
        <v>26</v>
      </c>
      <c r="B44" s="33"/>
      <c r="C44" s="22" t="s">
        <v>117</v>
      </c>
      <c r="D44" s="33"/>
      <c r="E44" s="156">
        <v>40300157</v>
      </c>
      <c r="F44" s="33"/>
      <c r="G44" s="153">
        <f>(E44/$BJ44)</f>
        <v>1269.456214956215</v>
      </c>
      <c r="H44" s="33"/>
      <c r="I44" s="153">
        <f>IF(G$60,G44/G$60*100,0)</f>
        <v>93.376002142826593</v>
      </c>
      <c r="J44" s="33"/>
      <c r="K44" s="156">
        <v>2903191</v>
      </c>
      <c r="L44" s="33"/>
      <c r="M44" s="153">
        <f>(K44/$BJ44)</f>
        <v>91.450607950607946</v>
      </c>
      <c r="N44" s="33"/>
      <c r="O44" s="153">
        <f>IF(M$60,M44/M$60*100,0)</f>
        <v>95.624888871011535</v>
      </c>
      <c r="P44" s="33"/>
      <c r="Q44" s="156">
        <v>1816747</v>
      </c>
      <c r="R44" s="33"/>
      <c r="S44" s="153">
        <f>(Q44/$BJ44)</f>
        <v>57.227587727587725</v>
      </c>
      <c r="T44" s="33"/>
      <c r="U44" s="153">
        <f>IF(S$60,S44/S$60*100,0)</f>
        <v>66.175184408390251</v>
      </c>
      <c r="V44" s="33"/>
      <c r="W44" s="156">
        <v>5143791</v>
      </c>
      <c r="X44" s="33"/>
      <c r="Y44" s="153">
        <f>(W44/$BJ44)</f>
        <v>162.02957852957854</v>
      </c>
      <c r="Z44" s="33"/>
      <c r="AA44" s="153">
        <f>IF(Y$60,Y44/Y$60*100,0)</f>
        <v>91.194733619880367</v>
      </c>
      <c r="AB44" s="33"/>
      <c r="AC44" s="33"/>
      <c r="AD44" s="156">
        <v>2825630</v>
      </c>
      <c r="AE44" s="33"/>
      <c r="AF44" s="153">
        <f>(AD44/$BJ44)</f>
        <v>89.007434007434014</v>
      </c>
      <c r="AG44" s="33"/>
      <c r="AH44" s="153">
        <f>IF(AF$60,AF44/AF$60*100,0)</f>
        <v>105.69960091669618</v>
      </c>
      <c r="AI44" s="33"/>
      <c r="AJ44" s="156">
        <v>5300</v>
      </c>
      <c r="AK44" s="33"/>
      <c r="AL44" s="153">
        <f>(AJ44/$BJ44)</f>
        <v>0.16695016695016696</v>
      </c>
      <c r="AM44" s="33"/>
      <c r="AN44" s="153">
        <f>IF(AL$60,AL44/AL$60*100,0)</f>
        <v>40.394298759038406</v>
      </c>
      <c r="AO44" s="33"/>
      <c r="AP44" s="156">
        <f>(E44+K44+Q44+W44+AD44+AJ44)</f>
        <v>52994816</v>
      </c>
      <c r="AQ44" s="33"/>
      <c r="AR44" s="156">
        <v>33390210</v>
      </c>
      <c r="AS44" s="33"/>
      <c r="AT44" s="153">
        <f>IF($AP44,AR44/$AP44*100,0)</f>
        <v>63.006558981165249</v>
      </c>
      <c r="AU44" s="33"/>
      <c r="AV44" s="156">
        <v>10253561</v>
      </c>
      <c r="AW44" s="33"/>
      <c r="AX44" s="153">
        <f>IF($AP44,AV44/$AP44*100,0)</f>
        <v>19.34823398575438</v>
      </c>
      <c r="AY44" s="33"/>
      <c r="AZ44" s="156">
        <v>46449</v>
      </c>
      <c r="BA44" s="33"/>
      <c r="BB44" s="153">
        <f>IF($AP44,AZ44/$AP44*100,0)</f>
        <v>8.7648195627285513E-2</v>
      </c>
      <c r="BC44" s="33"/>
      <c r="BD44" s="156">
        <v>247948</v>
      </c>
      <c r="BE44" s="33"/>
      <c r="BF44" s="156">
        <v>2212</v>
      </c>
      <c r="BG44" s="33"/>
      <c r="BH44" s="22">
        <v>26</v>
      </c>
      <c r="BI44" s="33"/>
      <c r="BJ44" s="39">
        <v>31746</v>
      </c>
      <c r="BK44" s="33"/>
      <c r="BL44" s="155">
        <f>IF(E44,BJ44,0)</f>
        <v>31746</v>
      </c>
      <c r="BM44" s="33"/>
      <c r="BN44" s="155">
        <f>IF(K44,BJ44,0)</f>
        <v>31746</v>
      </c>
      <c r="BO44" s="33"/>
      <c r="BP44" s="155">
        <f>IF(Q44,BJ44,0)</f>
        <v>31746</v>
      </c>
      <c r="BQ44" s="33"/>
      <c r="BR44" s="155">
        <f>IF(W44,BJ44,0)</f>
        <v>31746</v>
      </c>
      <c r="BS44" s="33"/>
      <c r="BT44" s="155">
        <f>IF(AD44,BJ44,0)</f>
        <v>31746</v>
      </c>
      <c r="BU44" s="33"/>
      <c r="BV44" s="155">
        <f>IF(AJ44,BJ44,0)</f>
        <v>31746</v>
      </c>
    </row>
    <row r="45" spans="1:74" ht="8.85" customHeight="1" x14ac:dyDescent="0.3">
      <c r="A45" s="22">
        <v>27</v>
      </c>
      <c r="B45" s="33"/>
      <c r="C45" s="22" t="s">
        <v>118</v>
      </c>
      <c r="D45" s="33"/>
      <c r="E45" s="156">
        <v>17246359</v>
      </c>
      <c r="F45" s="33"/>
      <c r="G45" s="153">
        <f>(E45/$BJ45)</f>
        <v>1399.8668019480519</v>
      </c>
      <c r="H45" s="33"/>
      <c r="I45" s="153">
        <f>IF(G$60,G45/G$60*100,0)</f>
        <v>102.96847103378164</v>
      </c>
      <c r="J45" s="33"/>
      <c r="K45" s="156">
        <v>1228970</v>
      </c>
      <c r="L45" s="33"/>
      <c r="M45" s="153">
        <f>(K45/$BJ45)</f>
        <v>99.754058441558442</v>
      </c>
      <c r="N45" s="33"/>
      <c r="O45" s="153">
        <f>IF(M$60,M45/M$60*100,0)</f>
        <v>104.30735198675083</v>
      </c>
      <c r="P45" s="33"/>
      <c r="Q45" s="156">
        <v>833095</v>
      </c>
      <c r="R45" s="33"/>
      <c r="S45" s="153">
        <f>(Q45/$BJ45)</f>
        <v>67.621347402597408</v>
      </c>
      <c r="T45" s="33"/>
      <c r="U45" s="153">
        <f>IF(S$60,S45/S$60*100,0)</f>
        <v>78.194019912419094</v>
      </c>
      <c r="V45" s="33"/>
      <c r="W45" s="156">
        <v>2305693</v>
      </c>
      <c r="X45" s="33"/>
      <c r="Y45" s="153">
        <f>(W45/$BJ45)</f>
        <v>187.15040584415584</v>
      </c>
      <c r="Z45" s="33"/>
      <c r="AA45" s="153">
        <f>IF(Y$60,Y45/Y$60*100,0)</f>
        <v>105.33343086302409</v>
      </c>
      <c r="AB45" s="33"/>
      <c r="AC45" s="33"/>
      <c r="AD45" s="156">
        <v>2669616</v>
      </c>
      <c r="AE45" s="33"/>
      <c r="AF45" s="153">
        <f>(AD45/$BJ45)</f>
        <v>216.68961038961038</v>
      </c>
      <c r="AG45" s="33"/>
      <c r="AH45" s="153">
        <f>IF(AF$60,AF45/AF$60*100,0)</f>
        <v>257.32688057340505</v>
      </c>
      <c r="AI45" s="33"/>
      <c r="AJ45" s="156">
        <v>0</v>
      </c>
      <c r="AK45" s="33"/>
      <c r="AL45" s="153">
        <f>(AJ45/$BJ45)</f>
        <v>0</v>
      </c>
      <c r="AM45" s="33"/>
      <c r="AN45" s="153">
        <f>IF(AL$60,AL45/AL$60*100,0)</f>
        <v>0</v>
      </c>
      <c r="AO45" s="33"/>
      <c r="AP45" s="156">
        <f t="shared" si="0"/>
        <v>24283733</v>
      </c>
      <c r="AQ45" s="33"/>
      <c r="AR45" s="156">
        <v>11833907</v>
      </c>
      <c r="AS45" s="33"/>
      <c r="AT45" s="153">
        <f t="shared" si="1"/>
        <v>48.731828010133363</v>
      </c>
      <c r="AU45" s="33"/>
      <c r="AV45" s="156">
        <v>898874</v>
      </c>
      <c r="AW45" s="33"/>
      <c r="AX45" s="153">
        <f t="shared" si="2"/>
        <v>3.701547863337157</v>
      </c>
      <c r="AY45" s="33"/>
      <c r="AZ45" s="156">
        <v>591020</v>
      </c>
      <c r="BA45" s="33"/>
      <c r="BB45" s="153">
        <f t="shared" si="3"/>
        <v>2.4338103206784556</v>
      </c>
      <c r="BC45" s="33"/>
      <c r="BD45" s="156">
        <v>863831</v>
      </c>
      <c r="BE45" s="33"/>
      <c r="BF45" s="156">
        <v>0</v>
      </c>
      <c r="BG45" s="33"/>
      <c r="BH45" s="22">
        <v>27</v>
      </c>
      <c r="BI45" s="33"/>
      <c r="BJ45" s="39">
        <v>12320</v>
      </c>
      <c r="BK45" s="33"/>
      <c r="BL45" s="155">
        <f>IF(E45,BJ45,0)</f>
        <v>12320</v>
      </c>
      <c r="BM45" s="33"/>
      <c r="BN45" s="155">
        <f>IF(K45,BJ45,0)</f>
        <v>12320</v>
      </c>
      <c r="BO45" s="33"/>
      <c r="BP45" s="155">
        <f>IF(Q45,BJ45,0)</f>
        <v>12320</v>
      </c>
      <c r="BQ45" s="33"/>
      <c r="BR45" s="155">
        <f>IF(W45,BJ45,0)</f>
        <v>12320</v>
      </c>
      <c r="BS45" s="33"/>
      <c r="BT45" s="155">
        <f>IF(AD45,BJ45,0)</f>
        <v>12320</v>
      </c>
      <c r="BU45" s="33"/>
      <c r="BV45" s="155">
        <f>IF(AJ45,BJ45,0)</f>
        <v>0</v>
      </c>
    </row>
    <row r="46" spans="1:74" ht="8.85" customHeight="1" x14ac:dyDescent="0.3">
      <c r="A46" s="22">
        <v>28</v>
      </c>
      <c r="B46" s="33"/>
      <c r="C46" s="22" t="s">
        <v>119</v>
      </c>
      <c r="D46" s="33"/>
      <c r="E46" s="156">
        <v>131280677</v>
      </c>
      <c r="F46" s="33"/>
      <c r="G46" s="153">
        <f>(E46/$BJ46)</f>
        <v>1382.5858793297737</v>
      </c>
      <c r="H46" s="33"/>
      <c r="I46" s="153">
        <f>IF(G$60,G46/G$60*100,0)</f>
        <v>101.69735711238496</v>
      </c>
      <c r="J46" s="33"/>
      <c r="K46" s="156">
        <v>9613317</v>
      </c>
      <c r="L46" s="33"/>
      <c r="M46" s="153">
        <f>(K46/$BJ46)</f>
        <v>101.24289911851126</v>
      </c>
      <c r="N46" s="33"/>
      <c r="O46" s="153">
        <f>IF(M$60,M46/M$60*100,0)</f>
        <v>105.86415108815372</v>
      </c>
      <c r="P46" s="33"/>
      <c r="Q46" s="156">
        <v>7419356</v>
      </c>
      <c r="R46" s="33"/>
      <c r="S46" s="153">
        <f>(Q46/$BJ46)</f>
        <v>78.137141533179573</v>
      </c>
      <c r="T46" s="33"/>
      <c r="U46" s="153">
        <f>IF(S$60,S46/S$60*100,0)</f>
        <v>90.353970094217104</v>
      </c>
      <c r="V46" s="33"/>
      <c r="W46" s="156">
        <v>16941516</v>
      </c>
      <c r="X46" s="33"/>
      <c r="Y46" s="153">
        <f>(W46/$BJ46)</f>
        <v>178.42001832485545</v>
      </c>
      <c r="Z46" s="33"/>
      <c r="AA46" s="153">
        <f>IF(Y$60,Y46/Y$60*100,0)</f>
        <v>100.41972701064022</v>
      </c>
      <c r="AB46" s="33"/>
      <c r="AC46" s="33"/>
      <c r="AD46" s="156">
        <v>8541348</v>
      </c>
      <c r="AE46" s="33"/>
      <c r="AF46" s="153">
        <f>(AD46/$BJ46)</f>
        <v>89.953429591482106</v>
      </c>
      <c r="AG46" s="33"/>
      <c r="AH46" s="153">
        <f>IF(AF$60,AF46/AF$60*100,0)</f>
        <v>106.82300545945034</v>
      </c>
      <c r="AI46" s="33"/>
      <c r="AJ46" s="156">
        <v>6000</v>
      </c>
      <c r="AK46" s="33"/>
      <c r="AL46" s="153">
        <f>(AJ46/$BJ46)</f>
        <v>6.3189156740703301E-2</v>
      </c>
      <c r="AM46" s="33"/>
      <c r="AN46" s="153">
        <f>IF(AL$60,AL46/AL$60*100,0)</f>
        <v>15.288883637220717</v>
      </c>
      <c r="AO46" s="33"/>
      <c r="AP46" s="156">
        <f t="shared" si="0"/>
        <v>173802214</v>
      </c>
      <c r="AQ46" s="33"/>
      <c r="AR46" s="156">
        <v>96299113</v>
      </c>
      <c r="AS46" s="33"/>
      <c r="AT46" s="153">
        <f t="shared" si="1"/>
        <v>55.407299356957566</v>
      </c>
      <c r="AU46" s="33"/>
      <c r="AV46" s="156">
        <v>20548857</v>
      </c>
      <c r="AW46" s="33"/>
      <c r="AX46" s="153">
        <f t="shared" si="2"/>
        <v>11.823127293418713</v>
      </c>
      <c r="AY46" s="33"/>
      <c r="AZ46" s="156">
        <v>956325</v>
      </c>
      <c r="BA46" s="33"/>
      <c r="BB46" s="153">
        <f t="shared" si="3"/>
        <v>0.55023752459217812</v>
      </c>
      <c r="BC46" s="33"/>
      <c r="BD46" s="156">
        <v>548521</v>
      </c>
      <c r="BE46" s="33"/>
      <c r="BF46" s="156">
        <v>0</v>
      </c>
      <c r="BG46" s="33"/>
      <c r="BH46" s="22">
        <v>28</v>
      </c>
      <c r="BI46" s="33"/>
      <c r="BJ46" s="39">
        <v>94953</v>
      </c>
      <c r="BK46" s="33"/>
      <c r="BL46" s="155">
        <f>IF(E46,BJ46,0)</f>
        <v>94953</v>
      </c>
      <c r="BM46" s="33"/>
      <c r="BN46" s="155">
        <f>IF(K46,BJ46,0)</f>
        <v>94953</v>
      </c>
      <c r="BO46" s="33"/>
      <c r="BP46" s="155">
        <f>IF(Q46,BJ46,0)</f>
        <v>94953</v>
      </c>
      <c r="BQ46" s="33"/>
      <c r="BR46" s="155">
        <f>IF(W46,BJ46,0)</f>
        <v>94953</v>
      </c>
      <c r="BS46" s="33"/>
      <c r="BT46" s="155">
        <f>IF(AD46,BJ46,0)</f>
        <v>94953</v>
      </c>
      <c r="BU46" s="33"/>
      <c r="BV46" s="155">
        <f>IF(AJ46,BJ46,0)</f>
        <v>94953</v>
      </c>
    </row>
    <row r="47" spans="1:74" ht="8.85" customHeight="1" x14ac:dyDescent="0.3">
      <c r="A47" s="22">
        <v>29</v>
      </c>
      <c r="B47" s="33"/>
      <c r="C47" s="22" t="s">
        <v>120</v>
      </c>
      <c r="D47" s="33"/>
      <c r="E47" s="156">
        <v>14558479</v>
      </c>
      <c r="F47" s="33"/>
      <c r="G47" s="153">
        <f>(E47/$BJ47)</f>
        <v>806.96629898564379</v>
      </c>
      <c r="H47" s="33"/>
      <c r="I47" s="153">
        <f>IF(G$60,G47/G$60*100,0)</f>
        <v>59.357137312428897</v>
      </c>
      <c r="J47" s="33"/>
      <c r="K47" s="156">
        <v>1079801</v>
      </c>
      <c r="L47" s="33"/>
      <c r="M47" s="153">
        <f>(K47/$BJ47)</f>
        <v>59.852613491491603</v>
      </c>
      <c r="N47" s="33"/>
      <c r="O47" s="153">
        <f>IF(M$60,M47/M$60*100,0)</f>
        <v>62.584597762922165</v>
      </c>
      <c r="P47" s="33"/>
      <c r="Q47" s="156">
        <v>367245</v>
      </c>
      <c r="R47" s="33"/>
      <c r="S47" s="153">
        <f>(Q47/$BJ47)</f>
        <v>20.356133252037026</v>
      </c>
      <c r="T47" s="33"/>
      <c r="U47" s="153">
        <f>IF(S$60,S47/S$60*100,0)</f>
        <v>23.5388372161969</v>
      </c>
      <c r="V47" s="33"/>
      <c r="W47" s="156">
        <v>1452619</v>
      </c>
      <c r="X47" s="33"/>
      <c r="Y47" s="153">
        <f>(W47/$BJ47)</f>
        <v>80.517654232027056</v>
      </c>
      <c r="Z47" s="33"/>
      <c r="AA47" s="153">
        <f>IF(Y$60,Y47/Y$60*100,0)</f>
        <v>45.317565447144041</v>
      </c>
      <c r="AB47" s="33"/>
      <c r="AC47" s="33"/>
      <c r="AD47" s="156">
        <v>730489</v>
      </c>
      <c r="AE47" s="33"/>
      <c r="AF47" s="153">
        <f>(AD47/$BJ47)</f>
        <v>40.490493875062356</v>
      </c>
      <c r="AG47" s="33"/>
      <c r="AH47" s="153">
        <f>IF(AF$60,AF47/AF$60*100,0)</f>
        <v>48.083950416507527</v>
      </c>
      <c r="AI47" s="33"/>
      <c r="AJ47" s="156">
        <v>32426</v>
      </c>
      <c r="AK47" s="33"/>
      <c r="AL47" s="153">
        <f>(AJ47/$BJ47)</f>
        <v>1.7973504794634443</v>
      </c>
      <c r="AM47" s="33"/>
      <c r="AN47" s="153">
        <f>IF(AL$60,AL47/AL$60*100,0)</f>
        <v>434.87654770551092</v>
      </c>
      <c r="AO47" s="33"/>
      <c r="AP47" s="156">
        <f t="shared" si="0"/>
        <v>18221059</v>
      </c>
      <c r="AQ47" s="33"/>
      <c r="AR47" s="156">
        <v>11008583</v>
      </c>
      <c r="AS47" s="33"/>
      <c r="AT47" s="153">
        <f t="shared" si="1"/>
        <v>60.416812217116465</v>
      </c>
      <c r="AU47" s="33"/>
      <c r="AV47" s="156">
        <v>1547159</v>
      </c>
      <c r="AW47" s="33"/>
      <c r="AX47" s="153">
        <f t="shared" si="2"/>
        <v>8.4910487365196499</v>
      </c>
      <c r="AY47" s="33"/>
      <c r="AZ47" s="156">
        <v>0</v>
      </c>
      <c r="BA47" s="33"/>
      <c r="BB47" s="153">
        <f t="shared" si="3"/>
        <v>0</v>
      </c>
      <c r="BC47" s="33"/>
      <c r="BD47" s="156">
        <v>258741</v>
      </c>
      <c r="BE47" s="33"/>
      <c r="BF47" s="156">
        <v>0</v>
      </c>
      <c r="BG47" s="33"/>
      <c r="BH47" s="22">
        <v>29</v>
      </c>
      <c r="BI47" s="33"/>
      <c r="BJ47" s="39">
        <v>18041</v>
      </c>
      <c r="BK47" s="33"/>
      <c r="BL47" s="155">
        <f>IF(E47,BJ47,0)</f>
        <v>18041</v>
      </c>
      <c r="BM47" s="33"/>
      <c r="BN47" s="155">
        <f>IF(K47,BJ47,0)</f>
        <v>18041</v>
      </c>
      <c r="BO47" s="33"/>
      <c r="BP47" s="155">
        <f>IF(Q47,BJ47,0)</f>
        <v>18041</v>
      </c>
      <c r="BQ47" s="33"/>
      <c r="BR47" s="155">
        <f>IF(W47,BJ47,0)</f>
        <v>18041</v>
      </c>
      <c r="BS47" s="33"/>
      <c r="BT47" s="155">
        <f>IF(AD47,BJ47,0)</f>
        <v>18041</v>
      </c>
      <c r="BU47" s="33"/>
      <c r="BV47" s="155">
        <f>IF(AJ47,BJ47,0)</f>
        <v>18041</v>
      </c>
    </row>
    <row r="48" spans="1:74" ht="8.85" customHeight="1" x14ac:dyDescent="0.3">
      <c r="A48" s="22">
        <v>30</v>
      </c>
      <c r="B48" s="33"/>
      <c r="C48" s="22" t="s">
        <v>121</v>
      </c>
      <c r="D48" s="33"/>
      <c r="E48" s="156">
        <v>287461167</v>
      </c>
      <c r="F48" s="33"/>
      <c r="G48" s="153">
        <f>(E48/$BJ48)</f>
        <v>1266.8007835395008</v>
      </c>
      <c r="H48" s="33"/>
      <c r="I48" s="153">
        <f>IF(G$60,G48/G$60*100,0)</f>
        <v>93.180679478889104</v>
      </c>
      <c r="J48" s="33"/>
      <c r="K48" s="156">
        <v>20531023</v>
      </c>
      <c r="L48" s="33"/>
      <c r="M48" s="153">
        <f>(K48/$BJ48)</f>
        <v>90.477320101005205</v>
      </c>
      <c r="N48" s="33"/>
      <c r="O48" s="153">
        <f>IF(M$60,M48/M$60*100,0)</f>
        <v>94.607175106789924</v>
      </c>
      <c r="P48" s="33"/>
      <c r="Q48" s="156">
        <v>14513706</v>
      </c>
      <c r="R48" s="33"/>
      <c r="S48" s="153">
        <f>(Q48/$BJ48)</f>
        <v>63.959853516012323</v>
      </c>
      <c r="T48" s="33"/>
      <c r="U48" s="153">
        <f>IF(S$60,S48/S$60*100,0)</f>
        <v>73.960047404118583</v>
      </c>
      <c r="V48" s="33"/>
      <c r="W48" s="156">
        <v>28853107</v>
      </c>
      <c r="X48" s="33"/>
      <c r="Y48" s="153">
        <f>(W48/$BJ48)</f>
        <v>127.15156950277412</v>
      </c>
      <c r="Z48" s="33"/>
      <c r="AA48" s="153">
        <f>IF(Y$60,Y48/Y$60*100,0)</f>
        <v>71.564424319220336</v>
      </c>
      <c r="AB48" s="33"/>
      <c r="AC48" s="33"/>
      <c r="AD48" s="156">
        <v>18961629</v>
      </c>
      <c r="AE48" s="33"/>
      <c r="AF48" s="153">
        <f>(AD48/$BJ48)</f>
        <v>83.561222286366501</v>
      </c>
      <c r="AG48" s="33"/>
      <c r="AH48" s="153">
        <f>IF(AF$60,AF48/AF$60*100,0)</f>
        <v>99.232024226679613</v>
      </c>
      <c r="AI48" s="33"/>
      <c r="AJ48" s="156">
        <v>231149</v>
      </c>
      <c r="AK48" s="33"/>
      <c r="AL48" s="153">
        <f>(AJ48/$BJ48)</f>
        <v>1.0186410128724346</v>
      </c>
      <c r="AM48" s="33"/>
      <c r="AN48" s="153">
        <f>IF(AL$60,AL48/AL$60*100,0)</f>
        <v>246.46449987954</v>
      </c>
      <c r="AO48" s="33"/>
      <c r="AP48" s="156">
        <f t="shared" si="0"/>
        <v>370551781</v>
      </c>
      <c r="AQ48" s="33"/>
      <c r="AR48" s="156">
        <v>139838214</v>
      </c>
      <c r="AS48" s="33"/>
      <c r="AT48" s="153">
        <f t="shared" si="1"/>
        <v>37.737833460851725</v>
      </c>
      <c r="AU48" s="33"/>
      <c r="AV48" s="156">
        <v>48552654</v>
      </c>
      <c r="AW48" s="33"/>
      <c r="AX48" s="153">
        <f t="shared" si="2"/>
        <v>13.102798715194949</v>
      </c>
      <c r="AY48" s="33"/>
      <c r="AZ48" s="156">
        <v>8355210</v>
      </c>
      <c r="BA48" s="33"/>
      <c r="BB48" s="153">
        <f t="shared" si="3"/>
        <v>2.2548022782273445</v>
      </c>
      <c r="BC48" s="33"/>
      <c r="BD48" s="156">
        <v>1406417</v>
      </c>
      <c r="BE48" s="33"/>
      <c r="BF48" s="156">
        <v>6209</v>
      </c>
      <c r="BG48" s="33"/>
      <c r="BH48" s="22">
        <v>30</v>
      </c>
      <c r="BI48" s="33"/>
      <c r="BJ48" s="39">
        <v>226919</v>
      </c>
      <c r="BK48" s="33"/>
      <c r="BL48" s="155">
        <f>IF(E48,BJ48,0)</f>
        <v>226919</v>
      </c>
      <c r="BM48" s="33"/>
      <c r="BN48" s="155">
        <f>IF(K48,BJ48,0)</f>
        <v>226919</v>
      </c>
      <c r="BO48" s="33"/>
      <c r="BP48" s="155">
        <f>IF(Q48,BJ48,0)</f>
        <v>226919</v>
      </c>
      <c r="BQ48" s="33"/>
      <c r="BR48" s="155">
        <f>IF(W48,BJ48,0)</f>
        <v>226919</v>
      </c>
      <c r="BS48" s="33"/>
      <c r="BT48" s="155">
        <f>IF(AD48,BJ48,0)</f>
        <v>226919</v>
      </c>
      <c r="BU48" s="33"/>
      <c r="BV48" s="155">
        <f>IF(AJ48,BJ48,0)</f>
        <v>226919</v>
      </c>
    </row>
    <row r="49" spans="1:74" ht="8.85" customHeight="1" x14ac:dyDescent="0.3">
      <c r="A49" s="41"/>
      <c r="B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Q49" s="33"/>
      <c r="AR49" s="33"/>
      <c r="AS49" s="33"/>
      <c r="AT49" s="33"/>
      <c r="AU49" s="33"/>
      <c r="AV49" s="33"/>
      <c r="AW49" s="33"/>
      <c r="AX49" s="33"/>
      <c r="AY49" s="33"/>
      <c r="AZ49" s="33"/>
      <c r="BA49" s="33"/>
      <c r="BB49" s="33"/>
      <c r="BC49" s="33"/>
      <c r="BD49" s="33"/>
      <c r="BE49" s="33"/>
      <c r="BG49" s="33"/>
      <c r="BH49" s="41"/>
      <c r="BI49" s="33"/>
      <c r="BJ49" s="39"/>
      <c r="BK49" s="33"/>
      <c r="BL49" s="33"/>
      <c r="BM49" s="33"/>
      <c r="BN49" s="33"/>
      <c r="BO49" s="33"/>
      <c r="BP49" s="33"/>
      <c r="BQ49" s="33"/>
      <c r="BR49" s="33"/>
      <c r="BS49" s="33"/>
      <c r="BT49" s="33"/>
      <c r="BU49" s="33"/>
      <c r="BV49" s="33"/>
    </row>
    <row r="50" spans="1:74" ht="8.85" customHeight="1" x14ac:dyDescent="0.3">
      <c r="A50" s="22">
        <v>31</v>
      </c>
      <c r="B50" s="33"/>
      <c r="C50" s="22" t="s">
        <v>122</v>
      </c>
      <c r="D50" s="33"/>
      <c r="E50" s="156">
        <v>144218851</v>
      </c>
      <c r="F50" s="33"/>
      <c r="G50" s="153">
        <f>(E50/$BJ50)</f>
        <v>1441.712744794218</v>
      </c>
      <c r="H50" s="33"/>
      <c r="I50" s="153">
        <f>IF(G$60,G50/G$60*100,0)</f>
        <v>106.04648727635599</v>
      </c>
      <c r="J50" s="33"/>
      <c r="K50" s="156">
        <v>15504684</v>
      </c>
      <c r="L50" s="33"/>
      <c r="M50" s="153">
        <f>(K50/$BJ50)</f>
        <v>154.9956914218308</v>
      </c>
      <c r="N50" s="33"/>
      <c r="O50" s="153">
        <f>IF(M$60,M50/M$60*100,0)</f>
        <v>162.07050012945962</v>
      </c>
      <c r="P50" s="33"/>
      <c r="Q50" s="156">
        <v>11795033</v>
      </c>
      <c r="R50" s="33"/>
      <c r="S50" s="153">
        <f>(Q50/$BJ50)</f>
        <v>117.91141923165355</v>
      </c>
      <c r="T50" s="33"/>
      <c r="U50" s="153">
        <f>IF(S$60,S50/S$60*100,0)</f>
        <v>136.34700013308762</v>
      </c>
      <c r="V50" s="33"/>
      <c r="W50" s="156">
        <v>18070955</v>
      </c>
      <c r="X50" s="33"/>
      <c r="Y50" s="153">
        <f>(W50/$BJ50)</f>
        <v>180.64993552127797</v>
      </c>
      <c r="Z50" s="33"/>
      <c r="AA50" s="153">
        <f>IF(Y$60,Y50/Y$60*100,0)</f>
        <v>101.67478615828232</v>
      </c>
      <c r="AB50" s="33"/>
      <c r="AC50" s="33"/>
      <c r="AD50" s="156">
        <v>10985222</v>
      </c>
      <c r="AE50" s="33"/>
      <c r="AF50" s="153">
        <f>(AD50/$BJ50)</f>
        <v>109.81598072636029</v>
      </c>
      <c r="AG50" s="33"/>
      <c r="AH50" s="153">
        <f>IF(AF$60,AF50/AF$60*100,0)</f>
        <v>130.41051532934216</v>
      </c>
      <c r="AI50" s="33"/>
      <c r="AJ50" s="156">
        <v>0</v>
      </c>
      <c r="AK50" s="33"/>
      <c r="AL50" s="153">
        <f>(AJ50/$BJ50)</f>
        <v>0</v>
      </c>
      <c r="AM50" s="33"/>
      <c r="AN50" s="153">
        <f>IF(AL$60,AL50/AL$60*100,0)</f>
        <v>0</v>
      </c>
      <c r="AO50" s="33"/>
      <c r="AP50" s="156">
        <f t="shared" si="0"/>
        <v>200574745</v>
      </c>
      <c r="AQ50" s="33"/>
      <c r="AR50" s="156">
        <v>95704015</v>
      </c>
      <c r="AS50" s="33"/>
      <c r="AT50" s="153">
        <f t="shared" si="1"/>
        <v>47.714888033386252</v>
      </c>
      <c r="AU50" s="33"/>
      <c r="AV50" s="156">
        <v>23340443</v>
      </c>
      <c r="AW50" s="33"/>
      <c r="AX50" s="153">
        <f t="shared" si="2"/>
        <v>11.636780592691268</v>
      </c>
      <c r="AY50" s="33"/>
      <c r="AZ50" s="156">
        <v>0</v>
      </c>
      <c r="BA50" s="33"/>
      <c r="BB50" s="153">
        <f t="shared" si="3"/>
        <v>0</v>
      </c>
      <c r="BC50" s="33"/>
      <c r="BD50" s="156">
        <v>6457960</v>
      </c>
      <c r="BE50" s="33"/>
      <c r="BF50" s="156">
        <v>0</v>
      </c>
      <c r="BG50" s="33"/>
      <c r="BH50" s="22">
        <v>31</v>
      </c>
      <c r="BI50" s="33"/>
      <c r="BJ50" s="39">
        <v>100033</v>
      </c>
      <c r="BK50" s="33"/>
      <c r="BL50" s="155">
        <f>IF(E50,BJ50,0)</f>
        <v>100033</v>
      </c>
      <c r="BM50" s="33"/>
      <c r="BN50" s="155">
        <f>IF(K50,BJ50,0)</f>
        <v>100033</v>
      </c>
      <c r="BO50" s="33"/>
      <c r="BP50" s="155">
        <f>IF(Q50,BJ50,0)</f>
        <v>100033</v>
      </c>
      <c r="BQ50" s="33"/>
      <c r="BR50" s="155">
        <f>IF(W50,BJ50,0)</f>
        <v>100033</v>
      </c>
      <c r="BS50" s="33"/>
      <c r="BT50" s="155">
        <f>IF(AD50,BJ50,0)</f>
        <v>100033</v>
      </c>
      <c r="BU50" s="33"/>
      <c r="BV50" s="155">
        <f>IF(AJ50,BJ50,0)</f>
        <v>0</v>
      </c>
    </row>
    <row r="51" spans="1:74" ht="8.85" customHeight="1" x14ac:dyDescent="0.3">
      <c r="A51" s="22">
        <v>32</v>
      </c>
      <c r="B51" s="33"/>
      <c r="C51" s="22" t="s">
        <v>123</v>
      </c>
      <c r="D51" s="33"/>
      <c r="E51" s="156">
        <v>34799867</v>
      </c>
      <c r="F51" s="33"/>
      <c r="G51" s="153">
        <f>(E51/$BJ51)</f>
        <v>1353.8697089947091</v>
      </c>
      <c r="H51" s="33"/>
      <c r="I51" s="153">
        <f>IF(G$60,G51/G$60*100,0)</f>
        <v>99.585113183725127</v>
      </c>
      <c r="J51" s="33"/>
      <c r="K51" s="156">
        <v>2879678</v>
      </c>
      <c r="L51" s="33"/>
      <c r="M51" s="153">
        <f>(K51/$BJ51)</f>
        <v>112.0322906940554</v>
      </c>
      <c r="N51" s="33"/>
      <c r="O51" s="153">
        <f>IF(M$60,M51/M$60*100,0)</f>
        <v>117.14602655643351</v>
      </c>
      <c r="P51" s="33"/>
      <c r="Q51" s="156">
        <v>1554483</v>
      </c>
      <c r="R51" s="33"/>
      <c r="S51" s="153">
        <f>(Q51/$BJ51)</f>
        <v>60.476307189542482</v>
      </c>
      <c r="T51" s="33"/>
      <c r="U51" s="153">
        <f>IF(S$60,S51/S$60*100,0)</f>
        <v>69.931844753910028</v>
      </c>
      <c r="V51" s="33"/>
      <c r="W51" s="156">
        <v>3469462</v>
      </c>
      <c r="X51" s="33"/>
      <c r="Y51" s="153">
        <f>(W51/$BJ51)</f>
        <v>134.97751322751321</v>
      </c>
      <c r="Z51" s="33"/>
      <c r="AA51" s="153">
        <f>IF(Y$60,Y51/Y$60*100,0)</f>
        <v>75.969082158723822</v>
      </c>
      <c r="AB51" s="33"/>
      <c r="AC51" s="33"/>
      <c r="AD51" s="156">
        <v>1828446</v>
      </c>
      <c r="AE51" s="33"/>
      <c r="AF51" s="153">
        <f>(AD51/$BJ51)</f>
        <v>71.134687208216619</v>
      </c>
      <c r="AG51" s="33"/>
      <c r="AH51" s="153">
        <f>IF(AF$60,AF51/AF$60*100,0)</f>
        <v>84.47505686563801</v>
      </c>
      <c r="AI51" s="33"/>
      <c r="AJ51" s="156">
        <v>0</v>
      </c>
      <c r="AK51" s="33"/>
      <c r="AL51" s="153">
        <f>(AJ51/$BJ51)</f>
        <v>0</v>
      </c>
      <c r="AM51" s="33"/>
      <c r="AN51" s="153">
        <f>IF(AL$60,AL51/AL$60*100,0)</f>
        <v>0</v>
      </c>
      <c r="AO51" s="33"/>
      <c r="AP51" s="156">
        <f t="shared" si="0"/>
        <v>44531936</v>
      </c>
      <c r="AQ51" s="33"/>
      <c r="AR51" s="156">
        <v>21707698</v>
      </c>
      <c r="AS51" s="33"/>
      <c r="AT51" s="153">
        <f t="shared" si="1"/>
        <v>48.746360364840193</v>
      </c>
      <c r="AU51" s="33"/>
      <c r="AV51" s="156">
        <v>3004675</v>
      </c>
      <c r="AW51" s="33"/>
      <c r="AX51" s="153">
        <f t="shared" si="2"/>
        <v>6.7472364102921549</v>
      </c>
      <c r="AY51" s="33"/>
      <c r="AZ51" s="156">
        <v>0</v>
      </c>
      <c r="BA51" s="33"/>
      <c r="BB51" s="153">
        <f t="shared" si="3"/>
        <v>0</v>
      </c>
      <c r="BC51" s="33"/>
      <c r="BD51" s="156">
        <v>2004747</v>
      </c>
      <c r="BE51" s="33"/>
      <c r="BF51" s="156">
        <v>0</v>
      </c>
      <c r="BG51" s="33"/>
      <c r="BH51" s="22">
        <v>32</v>
      </c>
      <c r="BI51" s="33"/>
      <c r="BJ51" s="39">
        <v>25704</v>
      </c>
      <c r="BK51" s="33"/>
      <c r="BL51" s="155">
        <f>IF(E51,BJ51,0)</f>
        <v>25704</v>
      </c>
      <c r="BM51" s="33"/>
      <c r="BN51" s="155">
        <f>IF(K51,BJ51,0)</f>
        <v>25704</v>
      </c>
      <c r="BO51" s="33"/>
      <c r="BP51" s="155">
        <f>IF(Q51,BJ51,0)</f>
        <v>25704</v>
      </c>
      <c r="BQ51" s="33"/>
      <c r="BR51" s="155">
        <f>IF(W51,BJ51,0)</f>
        <v>25704</v>
      </c>
      <c r="BS51" s="33"/>
      <c r="BT51" s="155">
        <f>IF(AD51,BJ51,0)</f>
        <v>25704</v>
      </c>
      <c r="BU51" s="33"/>
      <c r="BV51" s="155">
        <f>IF(AJ51,BJ51,0)</f>
        <v>0</v>
      </c>
    </row>
    <row r="52" spans="1:74" ht="8.85" customHeight="1" x14ac:dyDescent="0.3">
      <c r="A52" s="22">
        <v>33</v>
      </c>
      <c r="B52" s="33"/>
      <c r="C52" s="22" t="s">
        <v>124</v>
      </c>
      <c r="D52" s="33"/>
      <c r="E52" s="156">
        <v>26428742</v>
      </c>
      <c r="F52" s="33"/>
      <c r="G52" s="153">
        <f>(E52/$BJ52)</f>
        <v>1058.3350152170431</v>
      </c>
      <c r="H52" s="33"/>
      <c r="I52" s="153">
        <f>IF(G$60,G52/G$60*100,0)</f>
        <v>77.846790999517495</v>
      </c>
      <c r="J52" s="33"/>
      <c r="K52" s="156">
        <v>2211077</v>
      </c>
      <c r="L52" s="33"/>
      <c r="M52" s="153">
        <f>(K52/$BJ52)</f>
        <v>88.542247316995031</v>
      </c>
      <c r="N52" s="33"/>
      <c r="O52" s="153">
        <f>IF(M$60,M52/M$60*100,0)</f>
        <v>92.583775546360187</v>
      </c>
      <c r="P52" s="33"/>
      <c r="Q52" s="156">
        <v>1276133</v>
      </c>
      <c r="R52" s="33"/>
      <c r="S52" s="153">
        <f>(Q52/$BJ52)</f>
        <v>51.102554861444816</v>
      </c>
      <c r="T52" s="33"/>
      <c r="U52" s="153">
        <f>IF(S$60,S52/S$60*100,0)</f>
        <v>59.092495874428806</v>
      </c>
      <c r="V52" s="33"/>
      <c r="W52" s="156">
        <v>2985113</v>
      </c>
      <c r="X52" s="33"/>
      <c r="Y52" s="153">
        <f>(W52/$BJ52)</f>
        <v>119.53840301137274</v>
      </c>
      <c r="Z52" s="33"/>
      <c r="AA52" s="153">
        <f>IF(Y$60,Y52/Y$60*100,0)</f>
        <v>67.279523398735563</v>
      </c>
      <c r="AB52" s="33"/>
      <c r="AC52" s="33"/>
      <c r="AD52" s="156">
        <v>1438523</v>
      </c>
      <c r="AE52" s="33"/>
      <c r="AF52" s="153">
        <f>(AD52/$BJ52)</f>
        <v>57.605438090661544</v>
      </c>
      <c r="AG52" s="33"/>
      <c r="AH52" s="153">
        <f>IF(AF$60,AF52/AF$60*100,0)</f>
        <v>68.408576033163982</v>
      </c>
      <c r="AI52" s="33"/>
      <c r="AJ52" s="156">
        <v>49048</v>
      </c>
      <c r="AK52" s="33"/>
      <c r="AL52" s="153">
        <f>(AJ52/$BJ52)</f>
        <v>1.964119814191895</v>
      </c>
      <c r="AM52" s="33"/>
      <c r="AN52" s="153">
        <f>IF(AL$60,AL52/AL$60*100,0)</f>
        <v>475.22709334394631</v>
      </c>
      <c r="AO52" s="33"/>
      <c r="AP52" s="156">
        <f t="shared" si="0"/>
        <v>34388636</v>
      </c>
      <c r="AQ52" s="33"/>
      <c r="AR52" s="156">
        <v>18605629</v>
      </c>
      <c r="AS52" s="33"/>
      <c r="AT52" s="153">
        <f t="shared" si="1"/>
        <v>54.104004008766147</v>
      </c>
      <c r="AU52" s="33"/>
      <c r="AV52" s="156">
        <v>2998635</v>
      </c>
      <c r="AW52" s="33"/>
      <c r="AX52" s="153">
        <f t="shared" si="2"/>
        <v>8.7198427992316994</v>
      </c>
      <c r="AY52" s="33"/>
      <c r="AZ52" s="156">
        <v>0</v>
      </c>
      <c r="BA52" s="33"/>
      <c r="BB52" s="153">
        <f t="shared" si="3"/>
        <v>0</v>
      </c>
      <c r="BC52" s="33"/>
      <c r="BD52" s="156">
        <v>452885</v>
      </c>
      <c r="BE52" s="33"/>
      <c r="BF52" s="156">
        <v>18016</v>
      </c>
      <c r="BG52" s="33"/>
      <c r="BH52" s="22">
        <v>33</v>
      </c>
      <c r="BI52" s="33"/>
      <c r="BJ52" s="39">
        <v>24972</v>
      </c>
      <c r="BK52" s="33"/>
      <c r="BL52" s="155">
        <f>IF(E52,BJ52,0)</f>
        <v>24972</v>
      </c>
      <c r="BM52" s="33"/>
      <c r="BN52" s="155">
        <f>IF(K52,BJ52,0)</f>
        <v>24972</v>
      </c>
      <c r="BO52" s="33"/>
      <c r="BP52" s="155">
        <f>IF(Q52,BJ52,0)</f>
        <v>24972</v>
      </c>
      <c r="BQ52" s="33"/>
      <c r="BR52" s="155">
        <f>IF(W52,BJ52,0)</f>
        <v>24972</v>
      </c>
      <c r="BS52" s="33"/>
      <c r="BT52" s="155">
        <f>IF(AD52,BJ52,0)</f>
        <v>24972</v>
      </c>
      <c r="BU52" s="33"/>
      <c r="BV52" s="155">
        <f>IF(AJ52,BJ52,0)</f>
        <v>24972</v>
      </c>
    </row>
    <row r="53" spans="1:74" ht="8.85" customHeight="1" x14ac:dyDescent="0.3">
      <c r="A53" s="22">
        <v>34</v>
      </c>
      <c r="B53" s="33"/>
      <c r="C53" s="22" t="s">
        <v>125</v>
      </c>
      <c r="D53" s="33"/>
      <c r="E53" s="156">
        <v>123784004</v>
      </c>
      <c r="F53" s="33"/>
      <c r="G53" s="153">
        <f>(E53/$BJ53)</f>
        <v>1335.1166382639083</v>
      </c>
      <c r="H53" s="33"/>
      <c r="I53" s="153">
        <f>IF(G$60,G53/G$60*100,0)</f>
        <v>98.20571407400142</v>
      </c>
      <c r="J53" s="33"/>
      <c r="K53" s="156">
        <v>6589045</v>
      </c>
      <c r="L53" s="33"/>
      <c r="M53" s="153">
        <f>(K53/$BJ53)</f>
        <v>71.06850098151304</v>
      </c>
      <c r="N53" s="33"/>
      <c r="O53" s="153">
        <f>IF(M$60,M53/M$60*100,0)</f>
        <v>74.312436635270956</v>
      </c>
      <c r="P53" s="33"/>
      <c r="Q53" s="156">
        <v>9733492</v>
      </c>
      <c r="R53" s="33"/>
      <c r="S53" s="153">
        <f>(Q53/$BJ53)</f>
        <v>104.98405850249154</v>
      </c>
      <c r="T53" s="33"/>
      <c r="U53" s="153">
        <f>IF(S$60,S53/S$60*100,0)</f>
        <v>121.39843224589566</v>
      </c>
      <c r="V53" s="33"/>
      <c r="W53" s="156">
        <v>17028259</v>
      </c>
      <c r="X53" s="33"/>
      <c r="Y53" s="153">
        <f>(W53/$BJ53)</f>
        <v>183.66437646957309</v>
      </c>
      <c r="Z53" s="33"/>
      <c r="AA53" s="153">
        <f>IF(Y$60,Y53/Y$60*100,0)</f>
        <v>103.37139699802754</v>
      </c>
      <c r="AB53" s="33"/>
      <c r="AC53" s="33"/>
      <c r="AD53" s="156">
        <v>7382857</v>
      </c>
      <c r="AE53" s="33"/>
      <c r="AF53" s="153">
        <f>(AD53/$BJ53)</f>
        <v>79.630444161615287</v>
      </c>
      <c r="AG53" s="33"/>
      <c r="AH53" s="153">
        <f>IF(AF$60,AF53/AF$60*100,0)</f>
        <v>94.564080658689761</v>
      </c>
      <c r="AI53" s="33"/>
      <c r="AJ53" s="156">
        <v>25000</v>
      </c>
      <c r="AK53" s="33"/>
      <c r="AL53" s="153">
        <f>(AJ53/$BJ53)</f>
        <v>0.26964643958841167</v>
      </c>
      <c r="AM53" s="33"/>
      <c r="AN53" s="153">
        <f>IF(AL$60,AL53/AL$60*100,0)</f>
        <v>65.242096123788329</v>
      </c>
      <c r="AO53" s="33"/>
      <c r="AP53" s="156">
        <f t="shared" si="0"/>
        <v>164542657</v>
      </c>
      <c r="AQ53" s="33"/>
      <c r="AR53" s="156">
        <v>88021386</v>
      </c>
      <c r="AS53" s="33"/>
      <c r="AT53" s="153">
        <f t="shared" si="1"/>
        <v>53.494569496346465</v>
      </c>
      <c r="AU53" s="33"/>
      <c r="AV53" s="156">
        <v>13842370</v>
      </c>
      <c r="AW53" s="33"/>
      <c r="AX53" s="153">
        <f t="shared" si="2"/>
        <v>8.4126330839546366</v>
      </c>
      <c r="AY53" s="33"/>
      <c r="AZ53" s="156">
        <v>653973</v>
      </c>
      <c r="BA53" s="33"/>
      <c r="BB53" s="153">
        <f t="shared" si="3"/>
        <v>0.39744891198639143</v>
      </c>
      <c r="BC53" s="33"/>
      <c r="BD53" s="156">
        <v>1687443</v>
      </c>
      <c r="BE53" s="33"/>
      <c r="BF53" s="156">
        <v>0</v>
      </c>
      <c r="BG53" s="33"/>
      <c r="BH53" s="22">
        <v>34</v>
      </c>
      <c r="BI53" s="33"/>
      <c r="BJ53" s="39">
        <v>92714</v>
      </c>
      <c r="BK53" s="33"/>
      <c r="BL53" s="155">
        <f>IF(E53,BJ53,0)</f>
        <v>92714</v>
      </c>
      <c r="BM53" s="33"/>
      <c r="BN53" s="155">
        <f>IF(K53,BJ53,0)</f>
        <v>92714</v>
      </c>
      <c r="BO53" s="33"/>
      <c r="BP53" s="155">
        <f>IF(Q53,BJ53,0)</f>
        <v>92714</v>
      </c>
      <c r="BQ53" s="33"/>
      <c r="BR53" s="155">
        <f>IF(W53,BJ53,0)</f>
        <v>92714</v>
      </c>
      <c r="BS53" s="33"/>
      <c r="BT53" s="155">
        <f>IF(AD53,BJ53,0)</f>
        <v>92714</v>
      </c>
      <c r="BU53" s="33"/>
      <c r="BV53" s="155">
        <f>IF(AJ53,BJ53,0)</f>
        <v>92714</v>
      </c>
    </row>
    <row r="54" spans="1:74" ht="8.85" customHeight="1" x14ac:dyDescent="0.3">
      <c r="A54" s="22">
        <v>35</v>
      </c>
      <c r="B54" s="33"/>
      <c r="C54" s="22" t="s">
        <v>126</v>
      </c>
      <c r="D54" s="33"/>
      <c r="E54" s="156">
        <v>634163692</v>
      </c>
      <c r="F54" s="33"/>
      <c r="G54" s="153">
        <f>(E54/$BJ54)</f>
        <v>1398.6539599920602</v>
      </c>
      <c r="H54" s="33"/>
      <c r="I54" s="153">
        <f>IF(G$60,G54/G$60*100,0)</f>
        <v>102.87925934475501</v>
      </c>
      <c r="J54" s="33"/>
      <c r="K54" s="156">
        <v>25953601</v>
      </c>
      <c r="L54" s="33"/>
      <c r="M54" s="153">
        <f>(K54/$BJ54)</f>
        <v>57.240909993162923</v>
      </c>
      <c r="N54" s="33"/>
      <c r="O54" s="153">
        <f>IF(M$60,M54/M$60*100,0)</f>
        <v>59.853682546627518</v>
      </c>
      <c r="P54" s="33"/>
      <c r="Q54" s="156">
        <v>40848029</v>
      </c>
      <c r="R54" s="33"/>
      <c r="S54" s="153">
        <f>(Q54/$BJ54)</f>
        <v>90.090710394565619</v>
      </c>
      <c r="T54" s="33"/>
      <c r="U54" s="153">
        <f>IF(S$60,S54/S$60*100,0)</f>
        <v>104.1764926773118</v>
      </c>
      <c r="V54" s="33"/>
      <c r="W54" s="156">
        <v>101889964</v>
      </c>
      <c r="X54" s="33"/>
      <c r="Y54" s="153">
        <f>(W54/$BJ54)</f>
        <v>224.71926953529919</v>
      </c>
      <c r="Z54" s="33"/>
      <c r="AA54" s="153">
        <f>IF(Y$60,Y54/Y$60*100,0)</f>
        <v>126.47822768226646</v>
      </c>
      <c r="AB54" s="33"/>
      <c r="AC54" s="33"/>
      <c r="AD54" s="156">
        <v>29397383</v>
      </c>
      <c r="AE54" s="33"/>
      <c r="AF54" s="153">
        <f>(AD54/$BJ54)</f>
        <v>64.836203436183581</v>
      </c>
      <c r="AG54" s="33"/>
      <c r="AH54" s="153">
        <f>IF(AF$60,AF54/AF$60*100,0)</f>
        <v>76.995375774858829</v>
      </c>
      <c r="AI54" s="33"/>
      <c r="AJ54" s="156">
        <v>6000</v>
      </c>
      <c r="AK54" s="33"/>
      <c r="AL54" s="153">
        <f>(AJ54/$BJ54)</f>
        <v>1.323305617432346E-2</v>
      </c>
      <c r="AM54" s="33"/>
      <c r="AN54" s="153">
        <f>IF(AL$60,AL54/AL$60*100,0)</f>
        <v>3.2017938907501349</v>
      </c>
      <c r="AO54" s="33"/>
      <c r="AP54" s="156">
        <f t="shared" si="0"/>
        <v>832258669</v>
      </c>
      <c r="AQ54" s="33"/>
      <c r="AR54" s="156">
        <v>365166526</v>
      </c>
      <c r="AS54" s="33"/>
      <c r="AT54" s="153">
        <f t="shared" si="1"/>
        <v>43.876566216938976</v>
      </c>
      <c r="AU54" s="33"/>
      <c r="AV54" s="156">
        <v>53513028</v>
      </c>
      <c r="AW54" s="33"/>
      <c r="AX54" s="153">
        <f t="shared" si="2"/>
        <v>6.4298552833698386</v>
      </c>
      <c r="AY54" s="33"/>
      <c r="AZ54" s="156">
        <v>13903033</v>
      </c>
      <c r="BA54" s="33"/>
      <c r="BB54" s="153">
        <f t="shared" si="3"/>
        <v>1.6705182556650544</v>
      </c>
      <c r="BC54" s="33"/>
      <c r="BD54" s="156">
        <v>11315564</v>
      </c>
      <c r="BE54" s="33"/>
      <c r="BF54" s="156">
        <v>40936</v>
      </c>
      <c r="BG54" s="33"/>
      <c r="BH54" s="22">
        <v>35</v>
      </c>
      <c r="BI54" s="33"/>
      <c r="BJ54" s="39">
        <v>453410</v>
      </c>
      <c r="BK54" s="33"/>
      <c r="BL54" s="155">
        <f>IF(E54,BJ54,0)</f>
        <v>453410</v>
      </c>
      <c r="BM54" s="33"/>
      <c r="BN54" s="155">
        <f>IF(K54,BJ54,0)</f>
        <v>453410</v>
      </c>
      <c r="BO54" s="33"/>
      <c r="BP54" s="155">
        <f>IF(Q54,BJ54,0)</f>
        <v>453410</v>
      </c>
      <c r="BQ54" s="33"/>
      <c r="BR54" s="155">
        <f>IF(W54,BJ54,0)</f>
        <v>453410</v>
      </c>
      <c r="BS54" s="33"/>
      <c r="BT54" s="155">
        <f>IF(AD54,BJ54,0)</f>
        <v>453410</v>
      </c>
      <c r="BU54" s="33"/>
      <c r="BV54" s="155">
        <f>IF(AJ54,BJ54,0)</f>
        <v>453410</v>
      </c>
    </row>
    <row r="55" spans="1:74" ht="8.85" customHeight="1" x14ac:dyDescent="0.3">
      <c r="A55" s="41"/>
      <c r="B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Q55" s="33"/>
      <c r="AR55" s="33"/>
      <c r="AS55" s="33"/>
      <c r="AT55" s="33"/>
      <c r="AU55" s="33"/>
      <c r="AV55" s="33"/>
      <c r="AW55" s="33"/>
      <c r="AX55" s="33"/>
      <c r="AY55" s="33"/>
      <c r="AZ55" s="33"/>
      <c r="BA55" s="33"/>
      <c r="BB55" s="33"/>
      <c r="BC55" s="33"/>
      <c r="BD55" s="33"/>
      <c r="BE55" s="33"/>
      <c r="BF55" s="156"/>
      <c r="BG55" s="33"/>
      <c r="BH55" s="41"/>
      <c r="BI55" s="33"/>
      <c r="BJ55" s="39"/>
      <c r="BK55" s="33"/>
      <c r="BL55" s="39"/>
      <c r="BM55" s="33"/>
      <c r="BN55" s="39"/>
      <c r="BO55" s="33"/>
      <c r="BP55" s="39"/>
      <c r="BQ55" s="33"/>
      <c r="BR55" s="39"/>
      <c r="BS55" s="33"/>
      <c r="BT55" s="39"/>
      <c r="BU55" s="33"/>
      <c r="BV55" s="39"/>
    </row>
    <row r="56" spans="1:74" ht="8.85" customHeight="1" x14ac:dyDescent="0.3">
      <c r="A56" s="22">
        <v>36</v>
      </c>
      <c r="B56" s="33"/>
      <c r="C56" s="22" t="s">
        <v>127</v>
      </c>
      <c r="D56" s="33"/>
      <c r="E56" s="156">
        <v>28680581</v>
      </c>
      <c r="F56" s="33"/>
      <c r="G56" s="153">
        <f>(E56/$BJ56)</f>
        <v>1286.990397128113</v>
      </c>
      <c r="H56" s="33"/>
      <c r="I56" s="153">
        <f>IF(G$60,G56/G$60*100,0)</f>
        <v>94.66574480016773</v>
      </c>
      <c r="J56" s="33"/>
      <c r="K56" s="156">
        <v>2454285</v>
      </c>
      <c r="L56" s="33"/>
      <c r="M56" s="153">
        <f>(K56/$BJ56)</f>
        <v>110.13170293919677</v>
      </c>
      <c r="N56" s="33"/>
      <c r="O56" s="153">
        <f>IF(M$60,M56/M$60*100,0)</f>
        <v>115.15868610106857</v>
      </c>
      <c r="P56" s="33"/>
      <c r="Q56" s="156">
        <v>1228062</v>
      </c>
      <c r="R56" s="33"/>
      <c r="S56" s="153">
        <f>(Q56/$BJ56)</f>
        <v>55.107112407448959</v>
      </c>
      <c r="T56" s="33"/>
      <c r="U56" s="153">
        <f>IF(S$60,S56/S$60*100,0)</f>
        <v>63.723170425001996</v>
      </c>
      <c r="V56" s="33"/>
      <c r="W56" s="156">
        <v>3443473</v>
      </c>
      <c r="X56" s="33"/>
      <c r="Y56" s="153">
        <f>(W56/$BJ56)</f>
        <v>154.51976665918778</v>
      </c>
      <c r="Z56" s="33"/>
      <c r="AA56" s="153">
        <f>IF(Y$60,Y56/Y$60*100,0)</f>
        <v>86.96800354213299</v>
      </c>
      <c r="AB56" s="33"/>
      <c r="AC56" s="33"/>
      <c r="AD56" s="156">
        <v>1710251</v>
      </c>
      <c r="AE56" s="33"/>
      <c r="AF56" s="153">
        <f>(AD56/$BJ56)</f>
        <v>76.744491810634955</v>
      </c>
      <c r="AG56" s="33"/>
      <c r="AH56" s="153">
        <f>IF(AF$60,AF56/AF$60*100,0)</f>
        <v>91.13690611799079</v>
      </c>
      <c r="AI56" s="33"/>
      <c r="AJ56" s="156">
        <v>47846</v>
      </c>
      <c r="AK56" s="33"/>
      <c r="AL56" s="153">
        <f>(AJ56/$BJ56)</f>
        <v>2.147004711689477</v>
      </c>
      <c r="AM56" s="33"/>
      <c r="AN56" s="153">
        <f>IF(AL$60,AL56/AL$60*100,0)</f>
        <v>519.47686753098583</v>
      </c>
      <c r="AO56" s="33"/>
      <c r="AP56" s="156">
        <f>(E56+K56+Q56+W56+AD56+AJ56)</f>
        <v>37564498</v>
      </c>
      <c r="AQ56" s="33"/>
      <c r="AR56" s="156">
        <v>17917997</v>
      </c>
      <c r="AS56" s="33"/>
      <c r="AT56" s="153">
        <f>IF($AP56,AR56/$AP56*100,0)</f>
        <v>47.699285106911319</v>
      </c>
      <c r="AU56" s="33"/>
      <c r="AV56" s="156">
        <v>4095966</v>
      </c>
      <c r="AW56" s="33"/>
      <c r="AX56" s="153">
        <f>IF($AP56,AV56/$AP56*100,0)</f>
        <v>10.903822007683956</v>
      </c>
      <c r="AY56" s="33"/>
      <c r="AZ56" s="156">
        <v>0</v>
      </c>
      <c r="BA56" s="33"/>
      <c r="BB56" s="153">
        <f>IF($AP56,AZ56/$AP56*100,0)</f>
        <v>0</v>
      </c>
      <c r="BC56" s="33"/>
      <c r="BD56" s="156">
        <v>498177</v>
      </c>
      <c r="BE56" s="33"/>
      <c r="BF56" s="156">
        <v>9724</v>
      </c>
      <c r="BG56" s="33"/>
      <c r="BH56" s="22">
        <v>36</v>
      </c>
      <c r="BI56" s="33"/>
      <c r="BJ56" s="39">
        <v>22285</v>
      </c>
      <c r="BK56" s="33"/>
      <c r="BL56" s="155">
        <f>IF(E56,BJ56,0)</f>
        <v>22285</v>
      </c>
      <c r="BM56" s="33"/>
      <c r="BN56" s="155">
        <f>IF(K56,BJ56,0)</f>
        <v>22285</v>
      </c>
      <c r="BO56" s="33"/>
      <c r="BP56" s="155">
        <f>IF(Q56,BJ56,0)</f>
        <v>22285</v>
      </c>
      <c r="BQ56" s="33"/>
      <c r="BR56" s="155">
        <f>IF(W56,BJ56,0)</f>
        <v>22285</v>
      </c>
      <c r="BS56" s="33"/>
      <c r="BT56" s="155">
        <f>IF(AD56,BJ56,0)</f>
        <v>22285</v>
      </c>
      <c r="BU56" s="33"/>
      <c r="BV56" s="155">
        <f>IF(AJ56,BJ56,0)</f>
        <v>22285</v>
      </c>
    </row>
    <row r="57" spans="1:74" ht="8.85" customHeight="1" x14ac:dyDescent="0.3">
      <c r="A57" s="22">
        <v>37</v>
      </c>
      <c r="B57" s="33"/>
      <c r="C57" s="22" t="s">
        <v>128</v>
      </c>
      <c r="D57" s="33"/>
      <c r="E57" s="156">
        <v>8422904</v>
      </c>
      <c r="F57" s="33"/>
      <c r="G57" s="153">
        <f>(E57/$BJ57)</f>
        <v>554.75887505763023</v>
      </c>
      <c r="H57" s="33"/>
      <c r="I57" s="153">
        <f>IF(G$60,G57/G$60*100,0)</f>
        <v>40.805791720764489</v>
      </c>
      <c r="J57" s="33"/>
      <c r="K57" s="156">
        <v>878151</v>
      </c>
      <c r="L57" s="33"/>
      <c r="M57" s="153">
        <f>(K57/$BJ57)</f>
        <v>57.837779095040503</v>
      </c>
      <c r="N57" s="33"/>
      <c r="O57" s="153">
        <f>IF(M$60,M57/M$60*100,0)</f>
        <v>60.477795855621693</v>
      </c>
      <c r="P57" s="33"/>
      <c r="Q57" s="156">
        <v>811320</v>
      </c>
      <c r="R57" s="33"/>
      <c r="S57" s="153">
        <f>(Q57/$BJ57)</f>
        <v>53.436079826121322</v>
      </c>
      <c r="T57" s="33"/>
      <c r="U57" s="153">
        <f>IF(S$60,S57/S$60*100,0)</f>
        <v>61.790870050082006</v>
      </c>
      <c r="V57" s="33"/>
      <c r="W57" s="156">
        <v>1235994</v>
      </c>
      <c r="X57" s="33"/>
      <c r="Y57" s="153">
        <f>(W57/$BJ57)</f>
        <v>81.406441414740172</v>
      </c>
      <c r="Z57" s="33"/>
      <c r="AA57" s="153">
        <f>IF(Y$60,Y57/Y$60*100,0)</f>
        <v>45.817799485323</v>
      </c>
      <c r="AB57" s="33"/>
      <c r="AC57" s="33"/>
      <c r="AD57" s="156">
        <v>385683</v>
      </c>
      <c r="AE57" s="33"/>
      <c r="AF57" s="153">
        <f>(AD57/$BJ57)</f>
        <v>25.402292037146808</v>
      </c>
      <c r="AG57" s="33"/>
      <c r="AH57" s="153">
        <f>IF(AF$60,AF57/AF$60*100,0)</f>
        <v>30.166155901893898</v>
      </c>
      <c r="AI57" s="33"/>
      <c r="AJ57" s="156">
        <v>0</v>
      </c>
      <c r="AK57" s="33"/>
      <c r="AL57" s="153">
        <f>(AJ57/$BJ57)</f>
        <v>0</v>
      </c>
      <c r="AM57" s="33"/>
      <c r="AN57" s="153">
        <f>IF(AL$60,AL57/AL$60*100,0)</f>
        <v>0</v>
      </c>
      <c r="AO57" s="33"/>
      <c r="AP57" s="156">
        <f t="shared" si="0"/>
        <v>11734052</v>
      </c>
      <c r="AQ57" s="33"/>
      <c r="AR57" s="156">
        <v>2485563</v>
      </c>
      <c r="AS57" s="33"/>
      <c r="AT57" s="153">
        <f t="shared" si="1"/>
        <v>21.182478141395659</v>
      </c>
      <c r="AU57" s="33"/>
      <c r="AV57" s="156">
        <v>616520</v>
      </c>
      <c r="AW57" s="33"/>
      <c r="AX57" s="153">
        <f t="shared" si="2"/>
        <v>5.254110003944076</v>
      </c>
      <c r="AY57" s="33"/>
      <c r="AZ57" s="156">
        <v>15791</v>
      </c>
      <c r="BA57" s="33"/>
      <c r="BB57" s="153">
        <f t="shared" si="3"/>
        <v>0.13457414369733492</v>
      </c>
      <c r="BC57" s="33"/>
      <c r="BD57" s="156">
        <v>281759</v>
      </c>
      <c r="BE57" s="33"/>
      <c r="BF57" s="156">
        <v>0</v>
      </c>
      <c r="BG57" s="33"/>
      <c r="BH57" s="22">
        <v>37</v>
      </c>
      <c r="BI57" s="33"/>
      <c r="BJ57" s="39">
        <v>15183</v>
      </c>
      <c r="BK57" s="33"/>
      <c r="BL57" s="155">
        <f>IF(E57,BJ57,0)</f>
        <v>15183</v>
      </c>
      <c r="BM57" s="33"/>
      <c r="BN57" s="155">
        <f>IF(K57,BJ57,0)</f>
        <v>15183</v>
      </c>
      <c r="BO57" s="33"/>
      <c r="BP57" s="155">
        <f>IF(Q57,BJ57,0)</f>
        <v>15183</v>
      </c>
      <c r="BQ57" s="33"/>
      <c r="BR57" s="155">
        <f>IF(W57,BJ57,0)</f>
        <v>15183</v>
      </c>
      <c r="BS57" s="33"/>
      <c r="BT57" s="155">
        <f>IF(AD57,BJ57,0)</f>
        <v>15183</v>
      </c>
      <c r="BU57" s="33"/>
      <c r="BV57" s="155">
        <f>IF(AJ57,BJ57,0)</f>
        <v>0</v>
      </c>
    </row>
    <row r="58" spans="1:74" ht="8.85" customHeight="1" x14ac:dyDescent="0.3">
      <c r="A58" s="42">
        <v>38</v>
      </c>
      <c r="B58" s="33"/>
      <c r="C58" s="22" t="s">
        <v>129</v>
      </c>
      <c r="D58" s="33"/>
      <c r="E58" s="157">
        <v>51602133</v>
      </c>
      <c r="F58" s="33"/>
      <c r="G58" s="153">
        <f>(E58/$BJ58)</f>
        <v>1824.5574216816349</v>
      </c>
      <c r="H58" s="33"/>
      <c r="I58" s="153">
        <f>IF(G$60,G58/G$60*100,0)</f>
        <v>134.20697437960138</v>
      </c>
      <c r="J58" s="33"/>
      <c r="K58" s="157">
        <v>2841819</v>
      </c>
      <c r="L58" s="33"/>
      <c r="M58" s="153">
        <f>(K58/$BJ58)</f>
        <v>100.48154303090305</v>
      </c>
      <c r="N58" s="33"/>
      <c r="O58" s="153">
        <f>IF(M$60,M58/M$60*100,0)</f>
        <v>105.06804275273265</v>
      </c>
      <c r="P58" s="33"/>
      <c r="Q58" s="157">
        <v>2488848</v>
      </c>
      <c r="R58" s="33"/>
      <c r="S58" s="153">
        <f>(Q58/$BJ58)</f>
        <v>88.001131461707089</v>
      </c>
      <c r="T58" s="33"/>
      <c r="U58" s="153">
        <f>IF(S$60,S58/S$60*100,0)</f>
        <v>101.76020576555121</v>
      </c>
      <c r="V58" s="33"/>
      <c r="W58" s="157">
        <v>2763821</v>
      </c>
      <c r="X58" s="33"/>
      <c r="Y58" s="153">
        <f>(W58/$BJ58)</f>
        <v>97.72367583622092</v>
      </c>
      <c r="Z58" s="33"/>
      <c r="AA58" s="153">
        <f>IF(Y$60,Y58/Y$60*100,0)</f>
        <v>55.001590864552178</v>
      </c>
      <c r="AB58" s="33"/>
      <c r="AC58" s="33"/>
      <c r="AD58" s="157">
        <v>2322630</v>
      </c>
      <c r="AE58" s="33"/>
      <c r="AF58" s="153">
        <f>(AD58/$BJ58)</f>
        <v>82.123965773283359</v>
      </c>
      <c r="AG58" s="33"/>
      <c r="AH58" s="153">
        <f>IF(AF$60,AF58/AF$60*100,0)</f>
        <v>97.525229265765205</v>
      </c>
      <c r="AI58" s="33"/>
      <c r="AJ58" s="157">
        <v>64220</v>
      </c>
      <c r="AK58" s="33"/>
      <c r="AL58" s="153">
        <f>(AJ58/$BJ58)</f>
        <v>2.2707022134219645</v>
      </c>
      <c r="AM58" s="33"/>
      <c r="AN58" s="153">
        <f>IF(AL$60,AL58/AL$60*100,0)</f>
        <v>549.40600106830198</v>
      </c>
      <c r="AO58" s="33"/>
      <c r="AP58" s="157">
        <f t="shared" si="0"/>
        <v>62083471</v>
      </c>
      <c r="AQ58" s="33"/>
      <c r="AR58" s="157">
        <v>25591088</v>
      </c>
      <c r="AS58" s="33"/>
      <c r="AT58" s="153">
        <f t="shared" si="1"/>
        <v>41.220453025250478</v>
      </c>
      <c r="AU58" s="33"/>
      <c r="AV58" s="157">
        <v>4377729</v>
      </c>
      <c r="AW58" s="33"/>
      <c r="AX58" s="153">
        <f t="shared" si="2"/>
        <v>7.0513599344340792</v>
      </c>
      <c r="AY58" s="33"/>
      <c r="AZ58" s="157">
        <v>32792</v>
      </c>
      <c r="BA58" s="33"/>
      <c r="BB58" s="153">
        <f t="shared" si="3"/>
        <v>5.2819211735117069E-2</v>
      </c>
      <c r="BC58" s="33"/>
      <c r="BD58" s="157">
        <v>792653</v>
      </c>
      <c r="BE58" s="33"/>
      <c r="BF58" s="157">
        <v>14008</v>
      </c>
      <c r="BG58" s="33"/>
      <c r="BH58" s="42">
        <v>38</v>
      </c>
      <c r="BI58" s="33"/>
      <c r="BJ58" s="162">
        <v>28282</v>
      </c>
      <c r="BK58" s="33"/>
      <c r="BL58" s="158">
        <f>IF(E58,BJ58,0)</f>
        <v>28282</v>
      </c>
      <c r="BM58" s="33"/>
      <c r="BN58" s="158">
        <f>IF(K58,BJ58,0)</f>
        <v>28282</v>
      </c>
      <c r="BO58" s="33"/>
      <c r="BP58" s="158">
        <f>IF(Q58,BJ58,0)</f>
        <v>28282</v>
      </c>
      <c r="BQ58" s="33"/>
      <c r="BR58" s="158">
        <f>IF(W58,BJ58,0)</f>
        <v>28282</v>
      </c>
      <c r="BS58" s="33"/>
      <c r="BT58" s="158">
        <f>IF(AD58,BJ58,0)</f>
        <v>28282</v>
      </c>
      <c r="BU58" s="33"/>
      <c r="BV58" s="158">
        <f>IF(AJ58,BJ58,0)</f>
        <v>28282</v>
      </c>
    </row>
    <row r="59" spans="1:74" ht="8.85" customHeight="1" x14ac:dyDescent="0.3">
      <c r="A59" s="33"/>
      <c r="B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Q59" s="33"/>
      <c r="AR59" s="33"/>
      <c r="AS59" s="33"/>
      <c r="AT59" s="33"/>
      <c r="AU59" s="33"/>
      <c r="AV59" s="33"/>
      <c r="AW59" s="33"/>
      <c r="AX59" s="33"/>
      <c r="AY59" s="33"/>
      <c r="AZ59" s="33"/>
      <c r="BA59" s="33"/>
      <c r="BB59" s="33"/>
      <c r="BC59" s="33"/>
      <c r="BD59" s="33"/>
      <c r="BE59" s="33"/>
      <c r="BG59" s="33"/>
      <c r="BH59" s="33"/>
      <c r="BI59" s="33"/>
      <c r="BJ59" s="33"/>
      <c r="BK59" s="33"/>
      <c r="BL59" s="33"/>
      <c r="BM59" s="33"/>
      <c r="BN59" s="33"/>
      <c r="BO59" s="33"/>
      <c r="BP59" s="33"/>
      <c r="BQ59" s="33"/>
      <c r="BR59" s="33"/>
      <c r="BS59" s="33"/>
      <c r="BT59" s="33"/>
      <c r="BU59" s="33"/>
      <c r="BV59" s="33"/>
    </row>
    <row r="60" spans="1:74" ht="8.85" customHeight="1" x14ac:dyDescent="0.3">
      <c r="A60" s="42">
        <f>A58</f>
        <v>38</v>
      </c>
      <c r="B60" s="33"/>
      <c r="C60" s="30" t="s">
        <v>72</v>
      </c>
      <c r="D60" s="33"/>
      <c r="E60" s="159">
        <f>SUM(E14:E58)</f>
        <v>3476384339</v>
      </c>
      <c r="F60" s="33"/>
      <c r="G60" s="160">
        <f>IF(E60=0,0,IF(ISNONTEXT(H60),E60/$BJ60,E60/BL60))</f>
        <v>1359.5101373203718</v>
      </c>
      <c r="H60" s="148"/>
      <c r="I60" s="161">
        <f>IF(G$60,G60/G$60*100,0)</f>
        <v>100</v>
      </c>
      <c r="J60" s="33"/>
      <c r="K60" s="159">
        <f>SUM(K14:K58)</f>
        <v>244546239</v>
      </c>
      <c r="L60" s="33"/>
      <c r="M60" s="160">
        <f>IF(K60=0,0,IF(ISNONTEXT(N60),K60/$BJ60,K60/BN60))</f>
        <v>95.634733833746694</v>
      </c>
      <c r="N60" s="148"/>
      <c r="O60" s="161">
        <f>IF(M$60,M60/M$60*100,0)</f>
        <v>100</v>
      </c>
      <c r="P60" s="33"/>
      <c r="Q60" s="159">
        <f>SUM(Q14:Q58)</f>
        <v>221134047</v>
      </c>
      <c r="R60" s="33"/>
      <c r="S60" s="160">
        <f>IF(Q60=0,0,IF(ISNONTEXT(T60),Q60/$BJ60,Q60/BP60))</f>
        <v>86.478924447593869</v>
      </c>
      <c r="T60" s="148"/>
      <c r="U60" s="161">
        <f>IF(S$60,S60/S$60*100,0)</f>
        <v>100</v>
      </c>
      <c r="V60" s="33"/>
      <c r="W60" s="159">
        <f>SUM(W14:W58)</f>
        <v>454328392</v>
      </c>
      <c r="X60" s="33"/>
      <c r="Y60" s="160">
        <f>IF(W60=0,0,IF(ISNONTEXT(Z60),W60/$BJ60,W60/BR60))</f>
        <v>177.67427141676112</v>
      </c>
      <c r="Z60" s="148"/>
      <c r="AA60" s="161">
        <f>IF(Y$60,Y60/Y$60*100,0)</f>
        <v>100</v>
      </c>
      <c r="AB60" s="33"/>
      <c r="AC60" s="33"/>
      <c r="AD60" s="159">
        <f>SUM(AD14:AD58)</f>
        <v>215326890</v>
      </c>
      <c r="AE60" s="33"/>
      <c r="AF60" s="160">
        <f>IF(AD60=0,0,IF(ISNONTEXT(AG60),AD60/$BJ60,AD60/BT60))</f>
        <v>84.20791870120911</v>
      </c>
      <c r="AG60" s="148"/>
      <c r="AH60" s="161">
        <f>IF(AF$60,AF60/AF$60*100,0)</f>
        <v>100</v>
      </c>
      <c r="AI60" s="33"/>
      <c r="AJ60" s="159">
        <f>SUM(AJ14:AJ58)</f>
        <v>1056847</v>
      </c>
      <c r="AK60" s="33"/>
      <c r="AL60" s="160">
        <f>IF(AJ60=0,0,IF(ISNONTEXT(AM60),AJ60/$BJ60,AJ60/BV60))</f>
        <v>0.41330131250963009</v>
      </c>
      <c r="AM60" s="148"/>
      <c r="AN60" s="161">
        <f>IF(AL$60,AL60/AL$60*100,0)</f>
        <v>100</v>
      </c>
      <c r="AO60" s="33"/>
      <c r="AP60" s="159">
        <f>(E60+K60+Q60+W60+AD60+AJ60)</f>
        <v>4612776754</v>
      </c>
      <c r="AQ60" s="33"/>
      <c r="AR60" s="159">
        <f>SUM(AR14:AR58)</f>
        <v>2116999196</v>
      </c>
      <c r="AS60" s="33"/>
      <c r="AT60" s="161">
        <f>IF($AP60,AR60/$AP60*100,0)</f>
        <v>45.894247844624822</v>
      </c>
      <c r="AU60" s="33"/>
      <c r="AV60" s="159">
        <f>SUM(AV14:AV58)</f>
        <v>409181096</v>
      </c>
      <c r="AW60" s="33"/>
      <c r="AX60" s="161">
        <f>IF($AP60,AV60/$AP60*100,0)</f>
        <v>8.8706026287783359</v>
      </c>
      <c r="AY60" s="33"/>
      <c r="AZ60" s="159">
        <f>SUM(AZ14:AZ58)</f>
        <v>44169399</v>
      </c>
      <c r="BA60" s="33"/>
      <c r="BB60" s="161">
        <f>IF($AP60,AZ60/$AP60*100,0)</f>
        <v>0.95754469282950261</v>
      </c>
      <c r="BC60" s="33"/>
      <c r="BD60" s="159">
        <f>SUM(BD14:BD58)</f>
        <v>77223761</v>
      </c>
      <c r="BE60" s="33"/>
      <c r="BF60" s="159">
        <f>SUM(BF14:BF58)</f>
        <v>183397</v>
      </c>
      <c r="BG60" s="33"/>
      <c r="BH60" s="42">
        <f>BH58</f>
        <v>38</v>
      </c>
      <c r="BI60" s="33"/>
      <c r="BJ60" s="162">
        <f>SUM(BJ14:BJ58)</f>
        <v>2557086</v>
      </c>
      <c r="BK60" s="33"/>
      <c r="BL60" s="158">
        <f>SUM(BL14:BL58)</f>
        <v>2557086</v>
      </c>
      <c r="BM60" s="33"/>
      <c r="BN60" s="158">
        <f>SUM(BN14:BN58)</f>
        <v>2557086</v>
      </c>
      <c r="BO60" s="33"/>
      <c r="BP60" s="158">
        <f>SUM(BP14:BP58)</f>
        <v>2549724</v>
      </c>
      <c r="BQ60" s="33"/>
      <c r="BR60" s="158">
        <f>SUM(BR14:BR58)</f>
        <v>2557086</v>
      </c>
      <c r="BS60" s="33"/>
      <c r="BT60" s="158">
        <f>SUM(BT14:BT58)</f>
        <v>2557086</v>
      </c>
      <c r="BU60" s="33"/>
      <c r="BV60" s="158">
        <f>SUM(BV14:BV58)</f>
        <v>1677743</v>
      </c>
    </row>
    <row r="61" spans="1:74" ht="8.85" customHeight="1" x14ac:dyDescent="0.3">
      <c r="A61" s="33"/>
      <c r="B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row>
    <row r="62" spans="1:74" ht="8.85" customHeight="1" x14ac:dyDescent="0.3">
      <c r="A62" s="33"/>
      <c r="B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row>
    <row r="63" spans="1:74" ht="8.85" customHeight="1" x14ac:dyDescent="0.3">
      <c r="A63" s="33"/>
      <c r="B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3"/>
    </row>
    <row r="64" spans="1:74" ht="8.85" customHeight="1" x14ac:dyDescent="0.3">
      <c r="A64" s="33"/>
      <c r="B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3"/>
    </row>
    <row r="65" spans="1:74" ht="8.85" customHeight="1" x14ac:dyDescent="0.3">
      <c r="A65" s="33"/>
      <c r="B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c r="BU65" s="33"/>
      <c r="BV65" s="33"/>
    </row>
    <row r="66" spans="1:74" ht="8.85" customHeight="1" x14ac:dyDescent="0.3">
      <c r="A66" s="33"/>
      <c r="B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c r="BU66" s="33"/>
      <c r="BV66" s="33"/>
    </row>
    <row r="67" spans="1:74" ht="8.85" customHeight="1" x14ac:dyDescent="0.3">
      <c r="A67" s="33"/>
      <c r="B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c r="BS67" s="33"/>
      <c r="BT67" s="33"/>
      <c r="BU67" s="33"/>
      <c r="BV67" s="33"/>
    </row>
    <row r="68" spans="1:74" ht="8.85" customHeight="1" x14ac:dyDescent="0.3">
      <c r="A68" s="33"/>
      <c r="B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c r="BS68" s="33"/>
      <c r="BT68" s="33"/>
      <c r="BU68" s="33"/>
      <c r="BV68" s="33"/>
    </row>
    <row r="69" spans="1:74" ht="8.85" customHeight="1" x14ac:dyDescent="0.3">
      <c r="A69" s="33"/>
      <c r="B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33"/>
      <c r="BU69" s="33"/>
      <c r="BV69" s="33"/>
    </row>
    <row r="70" spans="1:74" ht="8.85" customHeight="1" x14ac:dyDescent="0.3">
      <c r="A70" s="33"/>
      <c r="B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c r="BU70" s="33"/>
      <c r="BV70" s="33"/>
    </row>
    <row r="71" spans="1:74" ht="8.85" customHeight="1" x14ac:dyDescent="0.3">
      <c r="A71" s="33"/>
      <c r="B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3"/>
    </row>
    <row r="72" spans="1:74" ht="8.85" customHeight="1" x14ac:dyDescent="0.3">
      <c r="A72" s="33"/>
      <c r="B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3"/>
    </row>
    <row r="73" spans="1:74" ht="8.85" customHeight="1" x14ac:dyDescent="0.3">
      <c r="A73" s="33"/>
      <c r="B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c r="BQ73" s="33"/>
      <c r="BR73" s="33"/>
      <c r="BS73" s="33"/>
      <c r="BT73" s="33"/>
      <c r="BU73" s="33"/>
      <c r="BV73" s="33"/>
    </row>
    <row r="74" spans="1:74" ht="8.85" customHeight="1" x14ac:dyDescent="0.3">
      <c r="A74" s="33"/>
      <c r="B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row>
    <row r="75" spans="1:74" s="20" customFormat="1" ht="10.5" customHeight="1" x14ac:dyDescent="0.3">
      <c r="A75" s="130" t="s">
        <v>549</v>
      </c>
      <c r="BH75" s="131" t="s">
        <v>550</v>
      </c>
    </row>
    <row r="76" spans="1:74" s="20" customFormat="1" ht="10.5" customHeight="1" x14ac:dyDescent="0.3">
      <c r="A76" s="50"/>
      <c r="AA76" s="23" t="s">
        <v>49</v>
      </c>
      <c r="AD76" s="50" t="s">
        <v>50</v>
      </c>
      <c r="BH76" s="23" t="s">
        <v>522</v>
      </c>
    </row>
    <row r="77" spans="1:74" s="20" customFormat="1" ht="10.5" customHeight="1" x14ac:dyDescent="0.3">
      <c r="A77" s="24"/>
      <c r="AA77" s="23" t="s">
        <v>523</v>
      </c>
      <c r="AD77" s="50" t="s">
        <v>399</v>
      </c>
      <c r="BH77" s="23" t="s">
        <v>130</v>
      </c>
    </row>
    <row r="78" spans="1:74" s="20" customFormat="1" ht="10.5" customHeight="1" x14ac:dyDescent="0.3">
      <c r="A78" s="25"/>
      <c r="AA78" s="23" t="s">
        <v>55</v>
      </c>
      <c r="AD78" s="26" t="s">
        <v>56</v>
      </c>
    </row>
    <row r="79" spans="1:74" ht="9.6" customHeight="1" x14ac:dyDescent="0.3">
      <c r="AR79" s="28" t="s">
        <v>400</v>
      </c>
      <c r="AS79" s="28"/>
      <c r="AT79" s="28"/>
      <c r="AU79" s="28"/>
      <c r="AV79" s="28"/>
      <c r="AW79" s="28"/>
      <c r="AX79" s="28"/>
      <c r="AY79" s="28"/>
      <c r="AZ79" s="28"/>
      <c r="BA79" s="28"/>
      <c r="BB79" s="28"/>
      <c r="BC79" s="28"/>
      <c r="BD79" s="28"/>
    </row>
    <row r="80" spans="1:74" ht="9.6" customHeight="1" x14ac:dyDescent="0.3"/>
    <row r="81" spans="1:74" ht="9.6" customHeight="1" x14ac:dyDescent="0.3">
      <c r="E81" s="28" t="s">
        <v>524</v>
      </c>
      <c r="F81" s="28"/>
      <c r="G81" s="28"/>
      <c r="H81" s="28"/>
      <c r="I81" s="28"/>
      <c r="J81" s="28"/>
      <c r="K81" s="28"/>
      <c r="L81" s="28"/>
      <c r="M81" s="28"/>
      <c r="N81" s="28"/>
      <c r="O81" s="28"/>
      <c r="P81" s="28"/>
      <c r="Q81" s="28"/>
      <c r="R81" s="28"/>
      <c r="S81" s="28"/>
      <c r="T81" s="28"/>
      <c r="U81" s="28"/>
      <c r="V81" s="28"/>
      <c r="W81" s="28"/>
      <c r="X81" s="28"/>
      <c r="Y81" s="28"/>
      <c r="Z81" s="28"/>
      <c r="AA81" s="28"/>
      <c r="AB81" s="29"/>
      <c r="AC81" s="29"/>
      <c r="AD81" s="28"/>
      <c r="AE81" s="28"/>
      <c r="AF81" s="28"/>
      <c r="AG81" s="28"/>
      <c r="AH81" s="28"/>
      <c r="AV81" s="28" t="s">
        <v>404</v>
      </c>
      <c r="AW81" s="28"/>
      <c r="AX81" s="28"/>
      <c r="AY81" s="28"/>
      <c r="AZ81" s="28"/>
      <c r="BA81" s="28"/>
      <c r="BB81" s="28"/>
    </row>
    <row r="82" spans="1:74" ht="9.6" customHeight="1" x14ac:dyDescent="0.3">
      <c r="AD82" s="29" t="s">
        <v>525</v>
      </c>
      <c r="AE82" s="29"/>
      <c r="AF82" s="29"/>
      <c r="AG82" s="29"/>
      <c r="AH82" s="29"/>
      <c r="AJ82" s="29" t="s">
        <v>526</v>
      </c>
      <c r="AK82" s="29"/>
      <c r="AL82" s="29"/>
      <c r="AM82" s="29"/>
      <c r="AN82" s="29"/>
      <c r="AR82" s="29" t="s">
        <v>405</v>
      </c>
      <c r="AS82" s="29"/>
      <c r="AT82" s="29"/>
      <c r="BF82" s="31" t="s">
        <v>304</v>
      </c>
    </row>
    <row r="83" spans="1:74" ht="9.6" customHeight="1" x14ac:dyDescent="0.3">
      <c r="E83" s="28" t="s">
        <v>527</v>
      </c>
      <c r="F83" s="28"/>
      <c r="G83" s="28"/>
      <c r="H83" s="28"/>
      <c r="I83" s="28"/>
      <c r="K83" s="28" t="s">
        <v>528</v>
      </c>
      <c r="L83" s="28"/>
      <c r="M83" s="28"/>
      <c r="N83" s="28"/>
      <c r="O83" s="28"/>
      <c r="Q83" s="28" t="s">
        <v>529</v>
      </c>
      <c r="R83" s="28"/>
      <c r="S83" s="28"/>
      <c r="T83" s="28"/>
      <c r="U83" s="28"/>
      <c r="W83" s="28" t="s">
        <v>530</v>
      </c>
      <c r="X83" s="28"/>
      <c r="Y83" s="28"/>
      <c r="Z83" s="28"/>
      <c r="AA83" s="28"/>
      <c r="AD83" s="28" t="s">
        <v>531</v>
      </c>
      <c r="AE83" s="28"/>
      <c r="AF83" s="28"/>
      <c r="AG83" s="28"/>
      <c r="AH83" s="28"/>
      <c r="AJ83" s="28" t="s">
        <v>532</v>
      </c>
      <c r="AK83" s="28"/>
      <c r="AL83" s="28"/>
      <c r="AM83" s="28"/>
      <c r="AN83" s="28"/>
      <c r="AR83" s="28" t="s">
        <v>407</v>
      </c>
      <c r="AS83" s="28"/>
      <c r="AT83" s="28"/>
      <c r="AV83" s="28" t="s">
        <v>66</v>
      </c>
      <c r="AW83" s="28"/>
      <c r="AX83" s="28"/>
      <c r="AZ83" s="28" t="s">
        <v>67</v>
      </c>
      <c r="BA83" s="28"/>
      <c r="BB83" s="28"/>
      <c r="BF83" s="30" t="s">
        <v>533</v>
      </c>
    </row>
    <row r="84" spans="1:74" ht="9.6" customHeight="1" x14ac:dyDescent="0.3">
      <c r="BD84" s="30" t="s">
        <v>463</v>
      </c>
      <c r="BF84" s="30" t="s">
        <v>534</v>
      </c>
      <c r="BN84" s="30" t="s">
        <v>535</v>
      </c>
      <c r="BP84" s="30" t="s">
        <v>536</v>
      </c>
      <c r="BR84" s="30" t="s">
        <v>537</v>
      </c>
      <c r="BT84" s="30" t="s">
        <v>538</v>
      </c>
      <c r="BV84" s="30" t="s">
        <v>539</v>
      </c>
    </row>
    <row r="85" spans="1:74" ht="9.6" customHeight="1" x14ac:dyDescent="0.3">
      <c r="I85" s="30" t="s">
        <v>71</v>
      </c>
      <c r="O85" s="30" t="s">
        <v>71</v>
      </c>
      <c r="U85" s="30" t="s">
        <v>71</v>
      </c>
      <c r="AA85" s="30" t="s">
        <v>71</v>
      </c>
      <c r="AH85" s="30" t="s">
        <v>71</v>
      </c>
      <c r="AN85" s="30" t="s">
        <v>71</v>
      </c>
      <c r="AP85" s="30"/>
      <c r="AT85" s="30" t="s">
        <v>279</v>
      </c>
      <c r="AX85" s="30" t="s">
        <v>279</v>
      </c>
      <c r="BB85" s="30" t="s">
        <v>279</v>
      </c>
      <c r="BD85" s="30" t="s">
        <v>469</v>
      </c>
      <c r="BF85" s="30" t="s">
        <v>540</v>
      </c>
      <c r="BN85" s="30" t="s">
        <v>541</v>
      </c>
      <c r="BP85" s="30" t="s">
        <v>542</v>
      </c>
      <c r="BR85" s="150" t="s">
        <v>543</v>
      </c>
      <c r="BT85" s="30" t="s">
        <v>544</v>
      </c>
      <c r="BV85" s="30" t="s">
        <v>545</v>
      </c>
    </row>
    <row r="86" spans="1:74" ht="9.6" customHeight="1" x14ac:dyDescent="0.3">
      <c r="A86" s="31" t="s">
        <v>78</v>
      </c>
      <c r="C86" s="31" t="s">
        <v>80</v>
      </c>
      <c r="E86" s="31" t="s">
        <v>81</v>
      </c>
      <c r="G86" s="31" t="s">
        <v>442</v>
      </c>
      <c r="I86" s="31" t="s">
        <v>87</v>
      </c>
      <c r="K86" s="31" t="s">
        <v>81</v>
      </c>
      <c r="M86" s="31" t="s">
        <v>442</v>
      </c>
      <c r="O86" s="31" t="s">
        <v>87</v>
      </c>
      <c r="Q86" s="31" t="s">
        <v>81</v>
      </c>
      <c r="S86" s="31" t="s">
        <v>442</v>
      </c>
      <c r="U86" s="31" t="s">
        <v>87</v>
      </c>
      <c r="W86" s="31" t="s">
        <v>81</v>
      </c>
      <c r="Y86" s="31" t="s">
        <v>442</v>
      </c>
      <c r="AA86" s="31" t="s">
        <v>87</v>
      </c>
      <c r="AD86" s="31" t="s">
        <v>81</v>
      </c>
      <c r="AF86" s="31" t="s">
        <v>442</v>
      </c>
      <c r="AH86" s="31" t="s">
        <v>87</v>
      </c>
      <c r="AJ86" s="31" t="s">
        <v>81</v>
      </c>
      <c r="AL86" s="31" t="s">
        <v>442</v>
      </c>
      <c r="AN86" s="31" t="s">
        <v>87</v>
      </c>
      <c r="AP86" s="31" t="s">
        <v>546</v>
      </c>
      <c r="AR86" s="31" t="s">
        <v>81</v>
      </c>
      <c r="AT86" s="31" t="s">
        <v>380</v>
      </c>
      <c r="AV86" s="31" t="s">
        <v>81</v>
      </c>
      <c r="AX86" s="31" t="s">
        <v>380</v>
      </c>
      <c r="AZ86" s="31" t="s">
        <v>81</v>
      </c>
      <c r="BB86" s="31" t="s">
        <v>380</v>
      </c>
      <c r="BD86" s="31" t="s">
        <v>425</v>
      </c>
      <c r="BF86" s="31" t="s">
        <v>76</v>
      </c>
      <c r="BH86" s="31" t="s">
        <v>78</v>
      </c>
      <c r="BL86" s="129" t="s">
        <v>527</v>
      </c>
      <c r="BN86" s="151" t="s">
        <v>547</v>
      </c>
      <c r="BP86" s="129" t="s">
        <v>475</v>
      </c>
      <c r="BR86" s="129" t="s">
        <v>475</v>
      </c>
      <c r="BT86" s="129" t="s">
        <v>90</v>
      </c>
      <c r="BV86" s="129" t="s">
        <v>548</v>
      </c>
    </row>
    <row r="87" spans="1:74" ht="8.85" customHeight="1" x14ac:dyDescent="0.3"/>
    <row r="88" spans="1:74" ht="8.85" customHeight="1" x14ac:dyDescent="0.3">
      <c r="B88" s="22" t="s">
        <v>292</v>
      </c>
    </row>
    <row r="89" spans="1:74" ht="8.85" customHeight="1" x14ac:dyDescent="0.3">
      <c r="A89" s="22">
        <v>1</v>
      </c>
      <c r="B89" s="33"/>
      <c r="C89" s="22" t="s">
        <v>131</v>
      </c>
      <c r="D89" s="33"/>
      <c r="E89" s="154">
        <v>42885619</v>
      </c>
      <c r="F89" s="33"/>
      <c r="G89" s="152">
        <f>(E89/$BJ89)</f>
        <v>1308.7252891452288</v>
      </c>
      <c r="H89" s="33"/>
      <c r="I89" s="153">
        <f>IF(G$219,G89/G$219*100,0)</f>
        <v>84.556405939889487</v>
      </c>
      <c r="J89" s="33"/>
      <c r="K89" s="154">
        <v>2848507</v>
      </c>
      <c r="L89" s="33"/>
      <c r="M89" s="152">
        <f>(K89/$BJ89)</f>
        <v>86.92688211419329</v>
      </c>
      <c r="N89" s="33"/>
      <c r="O89" s="153">
        <f>IF(M$219,M89/M$219*100,0)</f>
        <v>101.11471428470603</v>
      </c>
      <c r="P89" s="33"/>
      <c r="Q89" s="154">
        <v>3388032</v>
      </c>
      <c r="R89" s="33"/>
      <c r="S89" s="152">
        <f>(Q89/$BJ89)</f>
        <v>103.3913759956056</v>
      </c>
      <c r="T89" s="33"/>
      <c r="U89" s="153">
        <f>IF(S$219,S89/S$219*100,0)</f>
        <v>88.563832220245033</v>
      </c>
      <c r="V89" s="33"/>
      <c r="W89" s="154">
        <v>5299446</v>
      </c>
      <c r="X89" s="33"/>
      <c r="Y89" s="152">
        <f>(W89/$BJ89)</f>
        <v>161.7213219811407</v>
      </c>
      <c r="Z89" s="33"/>
      <c r="AA89" s="153">
        <f>IF(Y$219,Y89/Y$219*100,0)</f>
        <v>86.152497700236339</v>
      </c>
      <c r="AB89" s="33"/>
      <c r="AC89" s="33"/>
      <c r="AD89" s="154">
        <v>2691284</v>
      </c>
      <c r="AE89" s="33"/>
      <c r="AF89" s="152">
        <f>(AD89/$BJ89)</f>
        <v>82.12896334950716</v>
      </c>
      <c r="AG89" s="33"/>
      <c r="AH89" s="153">
        <f>IF(AF$219,AF89/AF$219*100,0)</f>
        <v>98.321421326223643</v>
      </c>
      <c r="AI89" s="33"/>
      <c r="AJ89" s="154">
        <v>41028</v>
      </c>
      <c r="AK89" s="33"/>
      <c r="AL89" s="152">
        <f>(AJ89/$BJ89)</f>
        <v>1.252036986175959</v>
      </c>
      <c r="AM89" s="33"/>
      <c r="AN89" s="153">
        <f>IF(AL$219,AL89/AL$219*100,0)</f>
        <v>174.32097787497861</v>
      </c>
      <c r="AO89" s="33"/>
      <c r="AP89" s="154">
        <f>(E89+K89+Q89+W89+AD89+AJ89)</f>
        <v>57153916</v>
      </c>
      <c r="AQ89" s="33"/>
      <c r="AR89" s="154">
        <v>33810580</v>
      </c>
      <c r="AS89" s="33"/>
      <c r="AT89" s="153">
        <f>IF($AP89,AR89/$AP89*100,0)</f>
        <v>59.157066332952581</v>
      </c>
      <c r="AU89" s="33"/>
      <c r="AV89" s="154">
        <v>5906372</v>
      </c>
      <c r="AW89" s="33"/>
      <c r="AX89" s="153">
        <f>IF($AP89,AV89/$AP89*100,0)</f>
        <v>10.334151031750825</v>
      </c>
      <c r="AY89" s="33"/>
      <c r="AZ89" s="154">
        <v>72974</v>
      </c>
      <c r="BA89" s="33"/>
      <c r="BB89" s="153">
        <f>IF($AP89,AZ89/$AP89*100,0)</f>
        <v>0.1276797901302161</v>
      </c>
      <c r="BC89" s="33"/>
      <c r="BD89" s="154">
        <v>423391</v>
      </c>
      <c r="BE89" s="33"/>
      <c r="BF89" s="154">
        <v>3573</v>
      </c>
      <c r="BG89" s="33"/>
      <c r="BH89" s="22">
        <v>1</v>
      </c>
      <c r="BI89" s="33"/>
      <c r="BJ89" s="39">
        <v>32769</v>
      </c>
      <c r="BK89" s="33"/>
      <c r="BL89" s="155">
        <f>IF(E89,BJ89,0)</f>
        <v>32769</v>
      </c>
      <c r="BM89" s="33"/>
      <c r="BN89" s="155">
        <f>IF(K89,BJ89,0)</f>
        <v>32769</v>
      </c>
      <c r="BO89" s="33"/>
      <c r="BP89" s="155">
        <f>IF(Q89,BJ89,0)</f>
        <v>32769</v>
      </c>
      <c r="BQ89" s="33"/>
      <c r="BR89" s="155">
        <f>IF(W89,BJ89,0)</f>
        <v>32769</v>
      </c>
      <c r="BS89" s="33"/>
      <c r="BT89" s="155">
        <f>IF(AD89,BJ89,0)</f>
        <v>32769</v>
      </c>
      <c r="BU89" s="33"/>
      <c r="BV89" s="155">
        <f>IF(AJ89,BJ89,0)</f>
        <v>32769</v>
      </c>
    </row>
    <row r="90" spans="1:74" ht="8.85" customHeight="1" x14ac:dyDescent="0.3">
      <c r="A90" s="22">
        <v>2</v>
      </c>
      <c r="B90" s="33"/>
      <c r="C90" s="22" t="s">
        <v>132</v>
      </c>
      <c r="D90" s="33"/>
      <c r="E90" s="156">
        <v>154033294</v>
      </c>
      <c r="F90" s="33"/>
      <c r="G90" s="153">
        <f>(E90/$BJ90)</f>
        <v>1417.8452857629397</v>
      </c>
      <c r="H90" s="33"/>
      <c r="I90" s="153">
        <f>IF(G$219,G90/G$219*100,0)</f>
        <v>91.606620990133422</v>
      </c>
      <c r="J90" s="33"/>
      <c r="K90" s="156">
        <v>8238032</v>
      </c>
      <c r="L90" s="33"/>
      <c r="M90" s="153">
        <f>(K90/$BJ90)</f>
        <v>75.829416691979858</v>
      </c>
      <c r="N90" s="33"/>
      <c r="O90" s="153">
        <f>IF(M$219,M90/M$219*100,0)</f>
        <v>88.205968242515937</v>
      </c>
      <c r="P90" s="33"/>
      <c r="Q90" s="156">
        <v>11612222</v>
      </c>
      <c r="R90" s="33"/>
      <c r="S90" s="153">
        <f>(Q90/$BJ90)</f>
        <v>106.88815250508566</v>
      </c>
      <c r="T90" s="33"/>
      <c r="U90" s="153">
        <f>IF(S$219,S90/S$219*100,0)</f>
        <v>91.559129701443538</v>
      </c>
      <c r="V90" s="33"/>
      <c r="W90" s="156">
        <v>17005951</v>
      </c>
      <c r="X90" s="33"/>
      <c r="Y90" s="153">
        <f>(W90/$BJ90)</f>
        <v>156.53633593829105</v>
      </c>
      <c r="Z90" s="33"/>
      <c r="AA90" s="153">
        <f>IF(Y$219,Y90/Y$219*100,0)</f>
        <v>83.390341834453494</v>
      </c>
      <c r="AB90" s="33"/>
      <c r="AC90" s="33"/>
      <c r="AD90" s="156">
        <v>5276479</v>
      </c>
      <c r="AE90" s="33"/>
      <c r="AF90" s="153">
        <f>(AD90/$BJ90)</f>
        <v>48.568920921584329</v>
      </c>
      <c r="AG90" s="33"/>
      <c r="AH90" s="153">
        <f>IF(AF$219,AF90/AF$219*100,0)</f>
        <v>58.14471707099402</v>
      </c>
      <c r="AI90" s="33"/>
      <c r="AJ90" s="156">
        <v>24255</v>
      </c>
      <c r="AK90" s="33"/>
      <c r="AL90" s="153">
        <f>(AJ90/$BJ90)</f>
        <v>0.22326236434429625</v>
      </c>
      <c r="AM90" s="33"/>
      <c r="AN90" s="153">
        <f>IF(AL$219,AL90/AL$219*100,0)</f>
        <v>31.084795501167267</v>
      </c>
      <c r="AO90" s="33"/>
      <c r="AP90" s="156">
        <f>(E90+K90+Q90+W90+AD90+AJ90)</f>
        <v>196190233</v>
      </c>
      <c r="AQ90" s="33"/>
      <c r="AR90" s="156">
        <v>49952344</v>
      </c>
      <c r="AS90" s="33"/>
      <c r="AT90" s="153">
        <f>IF($AP90,AR90/$AP90*100,0)</f>
        <v>25.46117777432886</v>
      </c>
      <c r="AU90" s="33"/>
      <c r="AV90" s="156">
        <v>8578215</v>
      </c>
      <c r="AW90" s="33"/>
      <c r="AX90" s="153">
        <f>IF($AP90,AV90/$AP90*100,0)</f>
        <v>4.3723965606381636</v>
      </c>
      <c r="AY90" s="33"/>
      <c r="AZ90" s="156">
        <v>0</v>
      </c>
      <c r="BA90" s="33"/>
      <c r="BB90" s="153">
        <f>IF($AP90,AZ90/$AP90*100,0)</f>
        <v>0</v>
      </c>
      <c r="BC90" s="33"/>
      <c r="BD90" s="156">
        <v>6209342</v>
      </c>
      <c r="BE90" s="33"/>
      <c r="BF90" s="156">
        <v>31413</v>
      </c>
      <c r="BG90" s="33"/>
      <c r="BH90" s="22">
        <v>2</v>
      </c>
      <c r="BI90" s="33"/>
      <c r="BJ90" s="39">
        <v>108639</v>
      </c>
      <c r="BK90" s="33"/>
      <c r="BL90" s="155">
        <f>IF(E90,BJ90,0)</f>
        <v>108639</v>
      </c>
      <c r="BM90" s="33"/>
      <c r="BN90" s="155">
        <f>IF(K90,BJ90,0)</f>
        <v>108639</v>
      </c>
      <c r="BO90" s="33"/>
      <c r="BP90" s="155">
        <f>IF(Q90,BJ90,0)</f>
        <v>108639</v>
      </c>
      <c r="BQ90" s="33"/>
      <c r="BR90" s="155">
        <f>IF(W90,BJ90,0)</f>
        <v>108639</v>
      </c>
      <c r="BS90" s="33"/>
      <c r="BT90" s="155">
        <f>IF(AD90,BJ90,0)</f>
        <v>108639</v>
      </c>
      <c r="BU90" s="33"/>
      <c r="BV90" s="155">
        <f>IF(AJ90,BJ90,0)</f>
        <v>108639</v>
      </c>
    </row>
    <row r="91" spans="1:74" ht="8.85" customHeight="1" x14ac:dyDescent="0.3">
      <c r="A91" s="22">
        <v>3</v>
      </c>
      <c r="B91" s="33"/>
      <c r="C91" s="22" t="s">
        <v>133</v>
      </c>
      <c r="D91" s="33"/>
      <c r="E91" s="156">
        <v>18397720</v>
      </c>
      <c r="F91" s="33"/>
      <c r="G91" s="153">
        <f>(E91/$BJ91)</f>
        <v>1214.8520866349709</v>
      </c>
      <c r="H91" s="33"/>
      <c r="I91" s="153">
        <f>IF(G$219,G91/G$219*100,0)</f>
        <v>78.49128235423683</v>
      </c>
      <c r="J91" s="33"/>
      <c r="K91" s="156">
        <v>2052979</v>
      </c>
      <c r="L91" s="33"/>
      <c r="M91" s="153">
        <f>(K91/$BJ91)</f>
        <v>135.56385367142101</v>
      </c>
      <c r="N91" s="33"/>
      <c r="O91" s="153">
        <f>IF(M$219,M91/M$219*100,0)</f>
        <v>157.69000334456135</v>
      </c>
      <c r="P91" s="33"/>
      <c r="Q91" s="156">
        <v>1844054</v>
      </c>
      <c r="R91" s="33"/>
      <c r="S91" s="153">
        <f>(Q91/$BJ91)</f>
        <v>121.76796090861068</v>
      </c>
      <c r="T91" s="33"/>
      <c r="U91" s="153">
        <f>IF(S$219,S91/S$219*100,0)</f>
        <v>104.30499793493327</v>
      </c>
      <c r="V91" s="33"/>
      <c r="W91" s="156">
        <v>2846989</v>
      </c>
      <c r="X91" s="33"/>
      <c r="Y91" s="153">
        <f>(W91/$BJ91)</f>
        <v>187.99451928156367</v>
      </c>
      <c r="Z91" s="33"/>
      <c r="AA91" s="153">
        <f>IF(Y$219,Y91/Y$219*100,0)</f>
        <v>100.14880654976767</v>
      </c>
      <c r="AB91" s="33"/>
      <c r="AC91" s="33"/>
      <c r="AD91" s="156">
        <v>958939</v>
      </c>
      <c r="AE91" s="33"/>
      <c r="AF91" s="153">
        <f>(AD91/$BJ91)</f>
        <v>63.321381405176965</v>
      </c>
      <c r="AG91" s="33"/>
      <c r="AH91" s="153">
        <f>IF(AF$219,AF91/AF$219*100,0)</f>
        <v>75.805756777937802</v>
      </c>
      <c r="AI91" s="33"/>
      <c r="AJ91" s="156">
        <v>9230</v>
      </c>
      <c r="AK91" s="33"/>
      <c r="AL91" s="153">
        <f>(AJ91/$BJ91)</f>
        <v>0.60948230322239827</v>
      </c>
      <c r="AM91" s="33"/>
      <c r="AN91" s="153">
        <f>IF(AL$219,AL91/AL$219*100,0)</f>
        <v>84.858156962058885</v>
      </c>
      <c r="AO91" s="33"/>
      <c r="AP91" s="156">
        <f>(E91+K91+Q91+W91+AD91+AJ91)</f>
        <v>26109911</v>
      </c>
      <c r="AQ91" s="33"/>
      <c r="AR91" s="156">
        <v>15283975</v>
      </c>
      <c r="AS91" s="33"/>
      <c r="AT91" s="153">
        <f>IF($AP91,AR91/$AP91*100,0)</f>
        <v>58.537062803469532</v>
      </c>
      <c r="AU91" s="33"/>
      <c r="AV91" s="156">
        <v>2080448</v>
      </c>
      <c r="AW91" s="33"/>
      <c r="AX91" s="153">
        <f>IF($AP91,AV91/$AP91*100,0)</f>
        <v>7.9680394161435482</v>
      </c>
      <c r="AY91" s="33"/>
      <c r="AZ91" s="156">
        <v>60000</v>
      </c>
      <c r="BA91" s="33"/>
      <c r="BB91" s="153">
        <f>IF($AP91,AZ91/$AP91*100,0)</f>
        <v>0.22979779594039981</v>
      </c>
      <c r="BC91" s="33"/>
      <c r="BD91" s="156">
        <v>468346</v>
      </c>
      <c r="BE91" s="33"/>
      <c r="BF91" s="156">
        <v>0</v>
      </c>
      <c r="BG91" s="33"/>
      <c r="BH91" s="22">
        <v>3</v>
      </c>
      <c r="BI91" s="33"/>
      <c r="BJ91" s="39">
        <v>15144</v>
      </c>
      <c r="BK91" s="33"/>
      <c r="BL91" s="155">
        <f>IF(E91,BJ91,0)</f>
        <v>15144</v>
      </c>
      <c r="BM91" s="33"/>
      <c r="BN91" s="155">
        <f>IF(K91,BJ91,0)</f>
        <v>15144</v>
      </c>
      <c r="BO91" s="33"/>
      <c r="BP91" s="155">
        <f>IF(Q91,BJ91,0)</f>
        <v>15144</v>
      </c>
      <c r="BQ91" s="33"/>
      <c r="BR91" s="155">
        <f>IF(W91,BJ91,0)</f>
        <v>15144</v>
      </c>
      <c r="BS91" s="33"/>
      <c r="BT91" s="155">
        <f>IF(AD91,BJ91,0)</f>
        <v>15144</v>
      </c>
      <c r="BU91" s="33"/>
      <c r="BV91" s="155">
        <f>IF(AJ91,BJ91,0)</f>
        <v>15144</v>
      </c>
    </row>
    <row r="92" spans="1:74" ht="8.85" customHeight="1" x14ac:dyDescent="0.3">
      <c r="A92" s="22">
        <v>4</v>
      </c>
      <c r="B92" s="33"/>
      <c r="C92" s="22" t="s">
        <v>134</v>
      </c>
      <c r="D92" s="33"/>
      <c r="E92" s="156">
        <v>12636169</v>
      </c>
      <c r="F92" s="33"/>
      <c r="G92" s="153">
        <f>(E92/$BJ92)</f>
        <v>972.38699499807615</v>
      </c>
      <c r="H92" s="33"/>
      <c r="I92" s="153">
        <f>IF(G$219,G92/G$219*100,0)</f>
        <v>62.825674846879586</v>
      </c>
      <c r="J92" s="33"/>
      <c r="K92" s="156">
        <v>1490908</v>
      </c>
      <c r="L92" s="33"/>
      <c r="M92" s="153">
        <f>(K92/$BJ92)</f>
        <v>114.72935744517122</v>
      </c>
      <c r="N92" s="33"/>
      <c r="O92" s="153">
        <f>IF(M$219,M92/M$219*100,0)</f>
        <v>133.4549901708971</v>
      </c>
      <c r="P92" s="33"/>
      <c r="Q92" s="156">
        <v>1441046</v>
      </c>
      <c r="R92" s="33"/>
      <c r="S92" s="153">
        <f>(Q92/$BJ92)</f>
        <v>110.8923432089265</v>
      </c>
      <c r="T92" s="33"/>
      <c r="U92" s="153">
        <f>IF(S$219,S92/S$219*100,0)</f>
        <v>94.9890721918878</v>
      </c>
      <c r="V92" s="33"/>
      <c r="W92" s="156">
        <v>2045478</v>
      </c>
      <c r="X92" s="33"/>
      <c r="Y92" s="153">
        <f>(W92/$BJ92)</f>
        <v>157.40500192381685</v>
      </c>
      <c r="Z92" s="33"/>
      <c r="AA92" s="153">
        <f>IF(Y$219,Y92/Y$219*100,0)</f>
        <v>83.853099270538607</v>
      </c>
      <c r="AB92" s="33"/>
      <c r="AC92" s="33"/>
      <c r="AD92" s="156">
        <v>734216</v>
      </c>
      <c r="AE92" s="33"/>
      <c r="AF92" s="153">
        <f>(AD92/$BJ92)</f>
        <v>56.49988457098884</v>
      </c>
      <c r="AG92" s="33"/>
      <c r="AH92" s="153">
        <f>IF(AF$219,AF92/AF$219*100,0)</f>
        <v>67.639340973375766</v>
      </c>
      <c r="AI92" s="33"/>
      <c r="AJ92" s="156">
        <v>1128</v>
      </c>
      <c r="AK92" s="33"/>
      <c r="AL92" s="153">
        <f>(AJ92/$BJ92)</f>
        <v>8.6802616390919587E-2</v>
      </c>
      <c r="AM92" s="33"/>
      <c r="AN92" s="153">
        <f>IF(AL$219,AL92/AL$219*100,0)</f>
        <v>12.085519148749166</v>
      </c>
      <c r="AO92" s="33"/>
      <c r="AP92" s="156">
        <f>(E92+K92+Q92+W92+AD92+AJ92)</f>
        <v>18348945</v>
      </c>
      <c r="AQ92" s="33"/>
      <c r="AR92" s="156">
        <v>12027913</v>
      </c>
      <c r="AS92" s="33"/>
      <c r="AT92" s="153">
        <f>IF($AP92,AR92/$AP92*100,0)</f>
        <v>65.550978543998028</v>
      </c>
      <c r="AU92" s="33"/>
      <c r="AV92" s="156">
        <v>1393182</v>
      </c>
      <c r="AW92" s="33"/>
      <c r="AX92" s="153">
        <f>IF($AP92,AV92/$AP92*100,0)</f>
        <v>7.5927090086105764</v>
      </c>
      <c r="AY92" s="33"/>
      <c r="AZ92" s="156">
        <v>0</v>
      </c>
      <c r="BA92" s="33"/>
      <c r="BB92" s="153">
        <f>IF($AP92,AZ92/$AP92*100,0)</f>
        <v>0</v>
      </c>
      <c r="BC92" s="33"/>
      <c r="BD92" s="156">
        <v>196810</v>
      </c>
      <c r="BE92" s="33"/>
      <c r="BF92" s="156">
        <v>0</v>
      </c>
      <c r="BG92" s="33"/>
      <c r="BH92" s="22">
        <v>4</v>
      </c>
      <c r="BI92" s="33"/>
      <c r="BJ92" s="39">
        <v>12995</v>
      </c>
      <c r="BK92" s="33"/>
      <c r="BL92" s="155">
        <f>IF(E92,BJ92,0)</f>
        <v>12995</v>
      </c>
      <c r="BM92" s="33"/>
      <c r="BN92" s="155">
        <f>IF(K92,BJ92,0)</f>
        <v>12995</v>
      </c>
      <c r="BO92" s="33"/>
      <c r="BP92" s="155">
        <f>IF(Q92,BJ92,0)</f>
        <v>12995</v>
      </c>
      <c r="BQ92" s="33"/>
      <c r="BR92" s="155">
        <f>IF(W92,BJ92,0)</f>
        <v>12995</v>
      </c>
      <c r="BS92" s="33"/>
      <c r="BT92" s="155">
        <f>IF(AD92,BJ92,0)</f>
        <v>12995</v>
      </c>
      <c r="BU92" s="33"/>
      <c r="BV92" s="155">
        <f>IF(AJ92,BJ92,0)</f>
        <v>12995</v>
      </c>
    </row>
    <row r="93" spans="1:74" ht="8.85" customHeight="1" x14ac:dyDescent="0.3">
      <c r="A93" s="22">
        <v>5</v>
      </c>
      <c r="B93" s="33"/>
      <c r="C93" s="22" t="s">
        <v>135</v>
      </c>
      <c r="D93" s="33"/>
      <c r="E93" s="156">
        <v>34605165</v>
      </c>
      <c r="F93" s="33"/>
      <c r="G93" s="153">
        <f>(E93/$BJ93)</f>
        <v>1085.9247811215364</v>
      </c>
      <c r="H93" s="33"/>
      <c r="I93" s="153">
        <f>IF(G$219,G93/G$219*100,0)</f>
        <v>70.161322146277286</v>
      </c>
      <c r="J93" s="33"/>
      <c r="K93" s="156">
        <v>2842980</v>
      </c>
      <c r="L93" s="33"/>
      <c r="M93" s="153">
        <f>(K93/$BJ93)</f>
        <v>89.213920356481623</v>
      </c>
      <c r="N93" s="33"/>
      <c r="O93" s="153">
        <f>IF(M$219,M93/M$219*100,0)</f>
        <v>103.77503308140909</v>
      </c>
      <c r="P93" s="33"/>
      <c r="Q93" s="156">
        <v>3052126</v>
      </c>
      <c r="R93" s="33"/>
      <c r="S93" s="153">
        <f>(Q93/$BJ93)</f>
        <v>95.777010700724887</v>
      </c>
      <c r="T93" s="33"/>
      <c r="U93" s="153">
        <f>IF(S$219,S93/S$219*100,0)</f>
        <v>82.041456790517373</v>
      </c>
      <c r="V93" s="33"/>
      <c r="W93" s="156">
        <v>3812064</v>
      </c>
      <c r="X93" s="33"/>
      <c r="Y93" s="153">
        <f>(W93/$BJ93)</f>
        <v>119.62418803150595</v>
      </c>
      <c r="Z93" s="33"/>
      <c r="AA93" s="153">
        <f>IF(Y$219,Y93/Y$219*100,0)</f>
        <v>63.726430491823407</v>
      </c>
      <c r="AB93" s="33"/>
      <c r="AC93" s="33"/>
      <c r="AD93" s="156">
        <v>2107792</v>
      </c>
      <c r="AE93" s="33"/>
      <c r="AF93" s="153">
        <f>(AD93/$BJ93)</f>
        <v>66.143408541751654</v>
      </c>
      <c r="AG93" s="33"/>
      <c r="AH93" s="153">
        <f>IF(AF$219,AF93/AF$219*100,0)</f>
        <v>79.184171745973103</v>
      </c>
      <c r="AI93" s="33"/>
      <c r="AJ93" s="156">
        <v>6750</v>
      </c>
      <c r="AK93" s="33"/>
      <c r="AL93" s="153">
        <f>(AJ93/$BJ93)</f>
        <v>0.2118178680139329</v>
      </c>
      <c r="AM93" s="33"/>
      <c r="AN93" s="153">
        <f>IF(AL$219,AL93/AL$219*100,0)</f>
        <v>29.491379481015318</v>
      </c>
      <c r="AO93" s="33"/>
      <c r="AP93" s="156">
        <f>(E93+K93+Q93+W93+AD93+AJ93)</f>
        <v>46426877</v>
      </c>
      <c r="AQ93" s="33"/>
      <c r="AR93" s="156">
        <v>28598207</v>
      </c>
      <c r="AS93" s="33"/>
      <c r="AT93" s="161">
        <f>IF($AP93,AR93/$AP93*100,0)</f>
        <v>61.598386210642595</v>
      </c>
      <c r="AU93" s="33"/>
      <c r="AV93" s="156">
        <v>4161785</v>
      </c>
      <c r="AW93" s="33"/>
      <c r="AX93" s="161">
        <f>IF($AP93,AV93/$AP93*100,0)</f>
        <v>8.9641717662809839</v>
      </c>
      <c r="AY93" s="33"/>
      <c r="AZ93" s="156">
        <v>0</v>
      </c>
      <c r="BA93" s="33"/>
      <c r="BB93" s="161">
        <f>IF($AP93,AZ93/$AP93*100,0)</f>
        <v>0</v>
      </c>
      <c r="BC93" s="33"/>
      <c r="BD93" s="156">
        <v>891353</v>
      </c>
      <c r="BE93" s="33"/>
      <c r="BF93" s="156">
        <v>0</v>
      </c>
      <c r="BG93" s="33"/>
      <c r="BH93" s="22">
        <v>5</v>
      </c>
      <c r="BI93" s="33"/>
      <c r="BJ93" s="39">
        <v>31867</v>
      </c>
      <c r="BK93" s="33"/>
      <c r="BL93" s="155">
        <f>IF(E93,BJ93,0)</f>
        <v>31867</v>
      </c>
      <c r="BM93" s="33"/>
      <c r="BN93" s="155">
        <f>IF(K93,BJ93,0)</f>
        <v>31867</v>
      </c>
      <c r="BO93" s="33"/>
      <c r="BP93" s="155">
        <f>IF(Q93,BJ93,0)</f>
        <v>31867</v>
      </c>
      <c r="BQ93" s="33"/>
      <c r="BR93" s="155">
        <f>IF(W93,BJ93,0)</f>
        <v>31867</v>
      </c>
      <c r="BS93" s="33"/>
      <c r="BT93" s="155">
        <f>IF(AD93,BJ93,0)</f>
        <v>31867</v>
      </c>
      <c r="BU93" s="33"/>
      <c r="BV93" s="155">
        <f>IF(AJ93,BJ93,0)</f>
        <v>31867</v>
      </c>
    </row>
    <row r="94" spans="1:74" ht="8.85" customHeight="1" x14ac:dyDescent="0.3">
      <c r="A94" s="41"/>
      <c r="B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Q94" s="33"/>
      <c r="AR94" s="33"/>
      <c r="AS94" s="33"/>
      <c r="AT94" s="33"/>
      <c r="AU94" s="33"/>
      <c r="AV94" s="33"/>
      <c r="AW94" s="33"/>
      <c r="AX94" s="33"/>
      <c r="AY94" s="33"/>
      <c r="AZ94" s="33"/>
      <c r="BA94" s="33"/>
      <c r="BB94" s="33"/>
      <c r="BC94" s="33"/>
      <c r="BD94" s="33"/>
      <c r="BE94" s="33"/>
      <c r="BG94" s="33"/>
      <c r="BH94" s="41"/>
      <c r="BI94" s="33"/>
      <c r="BJ94" s="39"/>
      <c r="BK94" s="33"/>
      <c r="BL94" s="33"/>
      <c r="BM94" s="33"/>
      <c r="BN94" s="33"/>
      <c r="BO94" s="33"/>
      <c r="BP94" s="33"/>
      <c r="BQ94" s="33"/>
      <c r="BR94" s="33"/>
      <c r="BS94" s="33"/>
      <c r="BT94" s="33"/>
      <c r="BU94" s="33"/>
      <c r="BV94" s="33"/>
    </row>
    <row r="95" spans="1:74" ht="8.85" customHeight="1" x14ac:dyDescent="0.3">
      <c r="A95" s="22">
        <v>6</v>
      </c>
      <c r="B95" s="33"/>
      <c r="C95" s="22" t="s">
        <v>136</v>
      </c>
      <c r="D95" s="33"/>
      <c r="E95" s="156">
        <v>17985230</v>
      </c>
      <c r="F95" s="33"/>
      <c r="G95" s="153">
        <f>(E95/$BJ95)</f>
        <v>1147.0903756617131</v>
      </c>
      <c r="H95" s="33"/>
      <c r="I95" s="153">
        <f>IF(G$219,G95/G$219*100,0)</f>
        <v>74.113215553083705</v>
      </c>
      <c r="J95" s="33"/>
      <c r="K95" s="156">
        <v>939446</v>
      </c>
      <c r="L95" s="33"/>
      <c r="M95" s="153">
        <f>(K95/$BJ95)</f>
        <v>59.917469226353724</v>
      </c>
      <c r="N95" s="33"/>
      <c r="O95" s="153">
        <f>IF(M$219,M95/M$219*100,0)</f>
        <v>69.696941085802422</v>
      </c>
      <c r="P95" s="33"/>
      <c r="Q95" s="156">
        <v>1554175</v>
      </c>
      <c r="R95" s="33"/>
      <c r="S95" s="153">
        <f>(Q95/$BJ95)</f>
        <v>99.124625294980547</v>
      </c>
      <c r="T95" s="33"/>
      <c r="U95" s="153">
        <f>IF(S$219,S95/S$219*100,0)</f>
        <v>84.908983935879121</v>
      </c>
      <c r="V95" s="33"/>
      <c r="W95" s="156">
        <v>2011565</v>
      </c>
      <c r="X95" s="33"/>
      <c r="Y95" s="153">
        <f>(W95/$BJ95)</f>
        <v>128.29676637540661</v>
      </c>
      <c r="Z95" s="33"/>
      <c r="AA95" s="153">
        <f>IF(Y$219,Y95/Y$219*100,0)</f>
        <v>68.346503322511438</v>
      </c>
      <c r="AB95" s="33"/>
      <c r="AC95" s="33"/>
      <c r="AD95" s="156">
        <v>866592</v>
      </c>
      <c r="AE95" s="33"/>
      <c r="AF95" s="153">
        <f>(AD95/$BJ95)</f>
        <v>55.270871866828244</v>
      </c>
      <c r="AG95" s="33"/>
      <c r="AH95" s="153">
        <f>IF(AF$219,AF95/AF$219*100,0)</f>
        <v>66.168017447875798</v>
      </c>
      <c r="AI95" s="33"/>
      <c r="AJ95" s="156">
        <v>376</v>
      </c>
      <c r="AK95" s="33"/>
      <c r="AL95" s="153">
        <f>(AJ95/$BJ95)</f>
        <v>2.3981121244977359E-2</v>
      </c>
      <c r="AM95" s="33"/>
      <c r="AN95" s="153">
        <f>IF(AL$219,AL95/AL$219*100,0)</f>
        <v>3.3388889882006807</v>
      </c>
      <c r="AO95" s="33"/>
      <c r="AP95" s="156">
        <f>(E95+K95+Q95+W95+AD95+AJ95)</f>
        <v>23357384</v>
      </c>
      <c r="AQ95" s="33"/>
      <c r="AR95" s="156">
        <v>15296684</v>
      </c>
      <c r="AS95" s="33"/>
      <c r="AT95" s="161">
        <f>IF($AP95,AR95/$AP95*100,0)</f>
        <v>65.48971408784476</v>
      </c>
      <c r="AU95" s="33"/>
      <c r="AV95" s="156">
        <v>2032008</v>
      </c>
      <c r="AW95" s="33"/>
      <c r="AX95" s="161">
        <f>IF($AP95,AV95/$AP95*100,0)</f>
        <v>8.6996386239143906</v>
      </c>
      <c r="AY95" s="33"/>
      <c r="AZ95" s="156">
        <v>0</v>
      </c>
      <c r="BA95" s="33"/>
      <c r="BB95" s="161">
        <f>IF($AP95,AZ95/$AP95*100,0)</f>
        <v>0</v>
      </c>
      <c r="BC95" s="33"/>
      <c r="BD95" s="156">
        <v>327909</v>
      </c>
      <c r="BE95" s="33"/>
      <c r="BF95" s="156">
        <v>0</v>
      </c>
      <c r="BG95" s="33"/>
      <c r="BH95" s="22">
        <v>6</v>
      </c>
      <c r="BI95" s="33"/>
      <c r="BJ95" s="39">
        <v>15679</v>
      </c>
      <c r="BK95" s="33"/>
      <c r="BL95" s="155">
        <f>IF(E95,BJ95,0)</f>
        <v>15679</v>
      </c>
      <c r="BM95" s="33"/>
      <c r="BN95" s="155">
        <f>IF(K95,BJ95,0)</f>
        <v>15679</v>
      </c>
      <c r="BO95" s="33"/>
      <c r="BP95" s="155">
        <f>IF(Q95,BJ95,0)</f>
        <v>15679</v>
      </c>
      <c r="BQ95" s="33"/>
      <c r="BR95" s="155">
        <f>IF(W95,BJ95,0)</f>
        <v>15679</v>
      </c>
      <c r="BS95" s="33"/>
      <c r="BT95" s="155">
        <f>IF(AD95,BJ95,0)</f>
        <v>15679</v>
      </c>
      <c r="BU95" s="33"/>
      <c r="BV95" s="155">
        <f>IF(AJ95,BJ95,0)</f>
        <v>15679</v>
      </c>
    </row>
    <row r="96" spans="1:74" ht="8.85" customHeight="1" x14ac:dyDescent="0.3">
      <c r="A96" s="22">
        <v>7</v>
      </c>
      <c r="B96" s="33"/>
      <c r="C96" s="22" t="s">
        <v>137</v>
      </c>
      <c r="D96" s="33"/>
      <c r="E96" s="156">
        <v>444157543</v>
      </c>
      <c r="F96" s="33"/>
      <c r="G96" s="153">
        <f>(E96/$BJ96)</f>
        <v>1842.7403238587567</v>
      </c>
      <c r="H96" s="33"/>
      <c r="I96" s="153">
        <f>IF(G$219,G96/G$219*100,0)</f>
        <v>119.05898064197464</v>
      </c>
      <c r="J96" s="33"/>
      <c r="K96" s="156">
        <v>28426052</v>
      </c>
      <c r="L96" s="33"/>
      <c r="M96" s="153">
        <f>(K96/$BJ96)</f>
        <v>117.93525314171207</v>
      </c>
      <c r="N96" s="33"/>
      <c r="O96" s="153">
        <f>IF(M$219,M96/M$219*100,0)</f>
        <v>137.18413838716987</v>
      </c>
      <c r="P96" s="33"/>
      <c r="Q96" s="156">
        <v>18757898</v>
      </c>
      <c r="R96" s="33"/>
      <c r="S96" s="153">
        <f>(Q96/$BJ96)</f>
        <v>77.823591156324284</v>
      </c>
      <c r="T96" s="33"/>
      <c r="U96" s="153">
        <f>IF(S$219,S96/S$219*100,0)</f>
        <v>66.662769535426165</v>
      </c>
      <c r="V96" s="33"/>
      <c r="W96" s="156">
        <v>44895154</v>
      </c>
      <c r="X96" s="33"/>
      <c r="Y96" s="153">
        <f>(W96/$BJ96)</f>
        <v>186.26298691869511</v>
      </c>
      <c r="Z96" s="33"/>
      <c r="AA96" s="153">
        <f>IF(Y$219,Y96/Y$219*100,0)</f>
        <v>99.226381256167144</v>
      </c>
      <c r="AB96" s="33"/>
      <c r="AC96" s="33"/>
      <c r="AD96" s="156">
        <v>29828205</v>
      </c>
      <c r="AE96" s="33"/>
      <c r="AF96" s="153">
        <f>(AD96/$BJ96)</f>
        <v>123.75256709717837</v>
      </c>
      <c r="AG96" s="33"/>
      <c r="AH96" s="153">
        <f>IF(AF$219,AF96/AF$219*100,0)</f>
        <v>148.15148996808142</v>
      </c>
      <c r="AI96" s="33"/>
      <c r="AJ96" s="156">
        <v>43222</v>
      </c>
      <c r="AK96" s="33"/>
      <c r="AL96" s="153">
        <f>(AJ96/$BJ96)</f>
        <v>0.17932133211080734</v>
      </c>
      <c r="AM96" s="33"/>
      <c r="AN96" s="153">
        <f>IF(AL$219,AL96/AL$219*100,0)</f>
        <v>24.966890205755142</v>
      </c>
      <c r="AO96" s="33"/>
      <c r="AP96" s="156">
        <f>(E96+K96+Q96+W96+AD96+AJ96)</f>
        <v>566108074</v>
      </c>
      <c r="AQ96" s="33"/>
      <c r="AR96" s="156">
        <v>76055372</v>
      </c>
      <c r="AS96" s="33"/>
      <c r="AT96" s="161">
        <f>IF($AP96,AR96/$AP96*100,0)</f>
        <v>13.434779592986338</v>
      </c>
      <c r="AU96" s="33"/>
      <c r="AV96" s="156">
        <v>20605161</v>
      </c>
      <c r="AW96" s="33"/>
      <c r="AX96" s="161">
        <f>IF($AP96,AV96/$AP96*100,0)</f>
        <v>3.6397928145430405</v>
      </c>
      <c r="AY96" s="33"/>
      <c r="AZ96" s="156">
        <v>0</v>
      </c>
      <c r="BA96" s="33"/>
      <c r="BB96" s="161">
        <f>IF($AP96,AZ96/$AP96*100,0)</f>
        <v>0</v>
      </c>
      <c r="BC96" s="33"/>
      <c r="BD96" s="156">
        <v>24374566</v>
      </c>
      <c r="BE96" s="33"/>
      <c r="BF96" s="156">
        <v>17193</v>
      </c>
      <c r="BG96" s="33"/>
      <c r="BH96" s="22">
        <v>7</v>
      </c>
      <c r="BI96" s="33"/>
      <c r="BJ96" s="39">
        <v>241031</v>
      </c>
      <c r="BK96" s="33"/>
      <c r="BL96" s="155">
        <f>IF(E96,BJ96,0)</f>
        <v>241031</v>
      </c>
      <c r="BM96" s="33"/>
      <c r="BN96" s="155">
        <f>IF(K96,BJ96,0)</f>
        <v>241031</v>
      </c>
      <c r="BO96" s="33"/>
      <c r="BP96" s="155">
        <f>IF(Q96,BJ96,0)</f>
        <v>241031</v>
      </c>
      <c r="BQ96" s="33"/>
      <c r="BR96" s="155">
        <f>IF(W96,BJ96,0)</f>
        <v>241031</v>
      </c>
      <c r="BS96" s="33"/>
      <c r="BT96" s="155">
        <f>IF(AD96,BJ96,0)</f>
        <v>241031</v>
      </c>
      <c r="BU96" s="33"/>
      <c r="BV96" s="155">
        <f>IF(AJ96,BJ96,0)</f>
        <v>241031</v>
      </c>
    </row>
    <row r="97" spans="1:74" ht="8.85" customHeight="1" x14ac:dyDescent="0.3">
      <c r="A97" s="22">
        <v>8</v>
      </c>
      <c r="B97" s="33"/>
      <c r="C97" s="22" t="s">
        <v>138</v>
      </c>
      <c r="D97" s="33"/>
      <c r="E97" s="156">
        <v>91048700</v>
      </c>
      <c r="F97" s="33"/>
      <c r="G97" s="153">
        <f>(E97/$BJ97)</f>
        <v>1209.885188827172</v>
      </c>
      <c r="H97" s="33"/>
      <c r="I97" s="153">
        <f>IF(G$219,G97/G$219*100,0)</f>
        <v>78.170372358241806</v>
      </c>
      <c r="J97" s="33"/>
      <c r="K97" s="156">
        <v>5304739</v>
      </c>
      <c r="L97" s="33"/>
      <c r="M97" s="153">
        <f>(K97/$BJ97)</f>
        <v>70.49112339543413</v>
      </c>
      <c r="N97" s="33"/>
      <c r="O97" s="153">
        <f>IF(M$219,M97/M$219*100,0)</f>
        <v>81.996381652960252</v>
      </c>
      <c r="P97" s="33"/>
      <c r="Q97" s="156">
        <v>6745711</v>
      </c>
      <c r="R97" s="33"/>
      <c r="S97" s="153">
        <f>(Q97/$BJ97)</f>
        <v>89.639235123714357</v>
      </c>
      <c r="T97" s="33"/>
      <c r="U97" s="153">
        <f>IF(S$219,S97/S$219*100,0)</f>
        <v>76.783910683083974</v>
      </c>
      <c r="V97" s="33"/>
      <c r="W97" s="156">
        <v>8692383</v>
      </c>
      <c r="X97" s="33"/>
      <c r="Y97" s="153">
        <f>(W97/$BJ97)</f>
        <v>115.50725542828289</v>
      </c>
      <c r="Z97" s="33"/>
      <c r="AA97" s="153">
        <f>IF(Y$219,Y97/Y$219*100,0)</f>
        <v>61.533250135107274</v>
      </c>
      <c r="AB97" s="33"/>
      <c r="AC97" s="33"/>
      <c r="AD97" s="156">
        <v>4767034</v>
      </c>
      <c r="AE97" s="33"/>
      <c r="AF97" s="153">
        <f>(AD97/$BJ97)</f>
        <v>63.345921811465175</v>
      </c>
      <c r="AG97" s="33"/>
      <c r="AH97" s="153">
        <f>IF(AF$219,AF97/AF$219*100,0)</f>
        <v>75.83513554430445</v>
      </c>
      <c r="AI97" s="33"/>
      <c r="AJ97" s="156">
        <v>142585</v>
      </c>
      <c r="AK97" s="33"/>
      <c r="AL97" s="153">
        <f>(AJ97/$BJ97)</f>
        <v>1.8947165599170808</v>
      </c>
      <c r="AM97" s="33"/>
      <c r="AN97" s="153">
        <f>IF(AL$219,AL97/AL$219*100,0)</f>
        <v>263.80118731911233</v>
      </c>
      <c r="AO97" s="33"/>
      <c r="AP97" s="156">
        <f>(E97+K97+Q97+W97+AD97+AJ97)</f>
        <v>116701152</v>
      </c>
      <c r="AQ97" s="33"/>
      <c r="AR97" s="156">
        <v>59012754</v>
      </c>
      <c r="AS97" s="33"/>
      <c r="AT97" s="161">
        <f>IF($AP97,AR97/$AP97*100,0)</f>
        <v>50.567413421934347</v>
      </c>
      <c r="AU97" s="33"/>
      <c r="AV97" s="156">
        <v>7549403</v>
      </c>
      <c r="AW97" s="33"/>
      <c r="AX97" s="161">
        <f>IF($AP97,AV97/$AP97*100,0)</f>
        <v>6.4690046932870029</v>
      </c>
      <c r="AY97" s="33"/>
      <c r="AZ97" s="156">
        <v>3047674</v>
      </c>
      <c r="BA97" s="33"/>
      <c r="BB97" s="161">
        <f>IF($AP97,AZ97/$AP97*100,0)</f>
        <v>2.6115200645148731</v>
      </c>
      <c r="BC97" s="33"/>
      <c r="BD97" s="156">
        <v>4374126</v>
      </c>
      <c r="BE97" s="33"/>
      <c r="BF97" s="156">
        <v>39150</v>
      </c>
      <c r="BG97" s="33"/>
      <c r="BH97" s="22">
        <v>8</v>
      </c>
      <c r="BI97" s="33"/>
      <c r="BJ97" s="39">
        <v>75254</v>
      </c>
      <c r="BK97" s="33"/>
      <c r="BL97" s="155">
        <f>IF(E97,BJ97,0)</f>
        <v>75254</v>
      </c>
      <c r="BM97" s="33"/>
      <c r="BN97" s="155">
        <f>IF(K97,BJ97,0)</f>
        <v>75254</v>
      </c>
      <c r="BO97" s="33"/>
      <c r="BP97" s="155">
        <f>IF(Q97,BJ97,0)</f>
        <v>75254</v>
      </c>
      <c r="BQ97" s="33"/>
      <c r="BR97" s="155">
        <f>IF(W97,BJ97,0)</f>
        <v>75254</v>
      </c>
      <c r="BS97" s="33"/>
      <c r="BT97" s="155">
        <f>IF(AD97,BJ97,0)</f>
        <v>75254</v>
      </c>
      <c r="BU97" s="33"/>
      <c r="BV97" s="155">
        <f>IF(AJ97,BJ97,0)</f>
        <v>75254</v>
      </c>
    </row>
    <row r="98" spans="1:74" ht="8.85" customHeight="1" x14ac:dyDescent="0.3">
      <c r="A98" s="22">
        <v>9</v>
      </c>
      <c r="B98" s="33"/>
      <c r="C98" s="22" t="s">
        <v>139</v>
      </c>
      <c r="D98" s="33"/>
      <c r="E98" s="156">
        <v>7215533</v>
      </c>
      <c r="F98" s="33"/>
      <c r="G98" s="153">
        <f>(E98/$BJ98)</f>
        <v>1629.1562429442313</v>
      </c>
      <c r="H98" s="33"/>
      <c r="I98" s="153">
        <f>IF(G$219,G98/G$219*100,0)</f>
        <v>105.25936784477537</v>
      </c>
      <c r="J98" s="33"/>
      <c r="K98" s="156">
        <v>444527</v>
      </c>
      <c r="L98" s="33"/>
      <c r="M98" s="153">
        <f>(K98/$BJ98)</f>
        <v>100.36735154662452</v>
      </c>
      <c r="N98" s="33"/>
      <c r="O98" s="153">
        <f>IF(M$219,M98/M$219*100,0)</f>
        <v>116.74887938368302</v>
      </c>
      <c r="P98" s="33"/>
      <c r="Q98" s="156">
        <v>900255</v>
      </c>
      <c r="R98" s="33"/>
      <c r="S98" s="153">
        <f>(Q98/$BJ98)</f>
        <v>203.26371641454054</v>
      </c>
      <c r="T98" s="33"/>
      <c r="U98" s="153">
        <f>IF(S$219,S98/S$219*100,0)</f>
        <v>174.11330010508766</v>
      </c>
      <c r="V98" s="33"/>
      <c r="W98" s="156">
        <v>1908702</v>
      </c>
      <c r="X98" s="33"/>
      <c r="Y98" s="153">
        <f>(W98/$BJ98)</f>
        <v>430.95552043350642</v>
      </c>
      <c r="Z98" s="33"/>
      <c r="AA98" s="153">
        <f>IF(Y$219,Y98/Y$219*100,0)</f>
        <v>229.57946440347254</v>
      </c>
      <c r="AB98" s="33"/>
      <c r="AC98" s="33"/>
      <c r="AD98" s="156">
        <v>637353</v>
      </c>
      <c r="AE98" s="33"/>
      <c r="AF98" s="153">
        <f>(AD98/$BJ98)</f>
        <v>143.90449311356966</v>
      </c>
      <c r="AG98" s="33"/>
      <c r="AH98" s="153">
        <f>IF(AF$219,AF98/AF$219*100,0)</f>
        <v>172.27654801807307</v>
      </c>
      <c r="AI98" s="33"/>
      <c r="AJ98" s="156">
        <v>5749</v>
      </c>
      <c r="AK98" s="33"/>
      <c r="AL98" s="153">
        <f>(AJ98/$BJ98)</f>
        <v>1.2980356739670353</v>
      </c>
      <c r="AM98" s="33"/>
      <c r="AN98" s="153">
        <f>IF(AL$219,AL98/AL$219*100,0)</f>
        <v>180.7253703372148</v>
      </c>
      <c r="AO98" s="33"/>
      <c r="AP98" s="156">
        <f>(E98+K98+Q98+W98+AD98+AJ98)</f>
        <v>11112119</v>
      </c>
      <c r="AQ98" s="33"/>
      <c r="AR98" s="156">
        <v>1959463</v>
      </c>
      <c r="AS98" s="33"/>
      <c r="AT98" s="161">
        <f>IF($AP98,AR98/$AP98*100,0)</f>
        <v>17.633567459095786</v>
      </c>
      <c r="AU98" s="33"/>
      <c r="AV98" s="156">
        <v>678632</v>
      </c>
      <c r="AW98" s="33"/>
      <c r="AX98" s="161">
        <f>IF($AP98,AV98/$AP98*100,0)</f>
        <v>6.1071340218728762</v>
      </c>
      <c r="AY98" s="33"/>
      <c r="AZ98" s="156">
        <v>22394</v>
      </c>
      <c r="BA98" s="33"/>
      <c r="BB98" s="161">
        <f>IF($AP98,AZ98/$AP98*100,0)</f>
        <v>0.20152771942057138</v>
      </c>
      <c r="BC98" s="33"/>
      <c r="BD98" s="156">
        <v>117650</v>
      </c>
      <c r="BE98" s="33"/>
      <c r="BF98" s="156">
        <v>14901</v>
      </c>
      <c r="BG98" s="33"/>
      <c r="BH98" s="22">
        <v>9</v>
      </c>
      <c r="BI98" s="33"/>
      <c r="BJ98" s="39">
        <v>4429</v>
      </c>
      <c r="BK98" s="33"/>
      <c r="BL98" s="155">
        <f>IF(E98,BJ98,0)</f>
        <v>4429</v>
      </c>
      <c r="BM98" s="33"/>
      <c r="BN98" s="155">
        <f>IF(K98,BJ98,0)</f>
        <v>4429</v>
      </c>
      <c r="BO98" s="33"/>
      <c r="BP98" s="155">
        <f>IF(Q98,BJ98,0)</f>
        <v>4429</v>
      </c>
      <c r="BQ98" s="33"/>
      <c r="BR98" s="155">
        <f>IF(W98,BJ98,0)</f>
        <v>4429</v>
      </c>
      <c r="BS98" s="33"/>
      <c r="BT98" s="155">
        <f>IF(AD98,BJ98,0)</f>
        <v>4429</v>
      </c>
      <c r="BU98" s="33"/>
      <c r="BV98" s="155">
        <f>IF(AJ98,BJ98,0)</f>
        <v>4429</v>
      </c>
    </row>
    <row r="99" spans="1:74" ht="8.85" customHeight="1" x14ac:dyDescent="0.3">
      <c r="A99" s="22">
        <v>10</v>
      </c>
      <c r="B99" s="33"/>
      <c r="C99" s="22" t="s">
        <v>140</v>
      </c>
      <c r="D99" s="33"/>
      <c r="E99" s="156">
        <v>78441231</v>
      </c>
      <c r="F99" s="33"/>
      <c r="G99" s="153">
        <f>(E99/$BJ99)</f>
        <v>1001.4328154323431</v>
      </c>
      <c r="H99" s="33"/>
      <c r="I99" s="153">
        <f>IF(G$219,G99/G$219*100,0)</f>
        <v>64.702317870337254</v>
      </c>
      <c r="J99" s="33"/>
      <c r="K99" s="156">
        <v>4000536</v>
      </c>
      <c r="L99" s="33"/>
      <c r="M99" s="153">
        <f>(K99/$BJ99)</f>
        <v>51.073497682850544</v>
      </c>
      <c r="N99" s="33"/>
      <c r="O99" s="153">
        <f>IF(M$219,M99/M$219*100,0)</f>
        <v>59.409494509855556</v>
      </c>
      <c r="P99" s="33"/>
      <c r="Q99" s="156">
        <v>8485124</v>
      </c>
      <c r="R99" s="33"/>
      <c r="S99" s="153">
        <f>(Q99/$BJ99)</f>
        <v>108.32672445709763</v>
      </c>
      <c r="T99" s="33"/>
      <c r="U99" s="153">
        <f>IF(S$219,S99/S$219*100,0)</f>
        <v>92.791393454274868</v>
      </c>
      <c r="V99" s="33"/>
      <c r="W99" s="156">
        <v>9062023</v>
      </c>
      <c r="X99" s="33"/>
      <c r="Y99" s="153">
        <f>(W99/$BJ99)</f>
        <v>115.69179997191334</v>
      </c>
      <c r="Z99" s="33"/>
      <c r="AA99" s="153">
        <f>IF(Y$219,Y99/Y$219*100,0)</f>
        <v>61.631561063907171</v>
      </c>
      <c r="AB99" s="33"/>
      <c r="AC99" s="33"/>
      <c r="AD99" s="156">
        <v>4180190</v>
      </c>
      <c r="AE99" s="33"/>
      <c r="AF99" s="153">
        <f>(AD99/$BJ99)</f>
        <v>53.367079881014696</v>
      </c>
      <c r="AG99" s="33"/>
      <c r="AH99" s="153">
        <f>IF(AF$219,AF99/AF$219*100,0)</f>
        <v>63.888875884161109</v>
      </c>
      <c r="AI99" s="33"/>
      <c r="AJ99" s="156">
        <v>1891</v>
      </c>
      <c r="AK99" s="33"/>
      <c r="AL99" s="153">
        <f>(AJ99/$BJ99)</f>
        <v>2.4141761033589091E-2</v>
      </c>
      <c r="AM99" s="33"/>
      <c r="AN99" s="153">
        <f>IF(AL$219,AL99/AL$219*100,0)</f>
        <v>3.3612548490702983</v>
      </c>
      <c r="AO99" s="33"/>
      <c r="AP99" s="156">
        <f>(E99+K99+Q99+W99+AD99+AJ99)</f>
        <v>104170995</v>
      </c>
      <c r="AQ99" s="33"/>
      <c r="AR99" s="156">
        <v>59891366</v>
      </c>
      <c r="AS99" s="33"/>
      <c r="AT99" s="161">
        <f>IF($AP99,AR99/$AP99*100,0)</f>
        <v>57.493322397467736</v>
      </c>
      <c r="AU99" s="33"/>
      <c r="AV99" s="156">
        <v>6688694</v>
      </c>
      <c r="AW99" s="33"/>
      <c r="AX99" s="161">
        <f>IF($AP99,AV99/$AP99*100,0)</f>
        <v>6.4208794396175248</v>
      </c>
      <c r="AY99" s="33"/>
      <c r="AZ99" s="156">
        <v>463790</v>
      </c>
      <c r="BA99" s="33"/>
      <c r="BB99" s="161">
        <f>IF($AP99,AZ99/$AP99*100,0)</f>
        <v>0.44521990022270591</v>
      </c>
      <c r="BC99" s="33"/>
      <c r="BD99" s="156">
        <v>2590811</v>
      </c>
      <c r="BE99" s="33"/>
      <c r="BF99" s="156">
        <v>4015</v>
      </c>
      <c r="BG99" s="33"/>
      <c r="BH99" s="22">
        <v>10</v>
      </c>
      <c r="BI99" s="33"/>
      <c r="BJ99" s="39">
        <v>78329</v>
      </c>
      <c r="BK99" s="33"/>
      <c r="BL99" s="155">
        <f>IF(E99,BJ99,0)</f>
        <v>78329</v>
      </c>
      <c r="BM99" s="33"/>
      <c r="BN99" s="155">
        <f>IF(K99,BJ99,0)</f>
        <v>78329</v>
      </c>
      <c r="BO99" s="33"/>
      <c r="BP99" s="155">
        <f>IF(Q99,BJ99,0)</f>
        <v>78329</v>
      </c>
      <c r="BQ99" s="33"/>
      <c r="BR99" s="155">
        <f>IF(W99,BJ99,0)</f>
        <v>78329</v>
      </c>
      <c r="BS99" s="33"/>
      <c r="BT99" s="155">
        <f>IF(AD99,BJ99,0)</f>
        <v>78329</v>
      </c>
      <c r="BU99" s="33"/>
      <c r="BV99" s="155">
        <f>IF(AJ99,BJ99,0)</f>
        <v>78329</v>
      </c>
    </row>
    <row r="100" spans="1:74" ht="8.85" customHeight="1" x14ac:dyDescent="0.3">
      <c r="A100" s="41"/>
      <c r="B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Q100" s="33"/>
      <c r="AR100" s="33"/>
      <c r="AS100" s="33"/>
      <c r="AT100" s="33"/>
      <c r="AU100" s="33"/>
      <c r="AV100" s="33"/>
      <c r="AW100" s="33"/>
      <c r="AX100" s="33"/>
      <c r="AY100" s="33"/>
      <c r="AZ100" s="33"/>
      <c r="BA100" s="33"/>
      <c r="BB100" s="33"/>
      <c r="BC100" s="33"/>
      <c r="BD100" s="33"/>
      <c r="BE100" s="33"/>
      <c r="BG100" s="33"/>
      <c r="BH100" s="41"/>
      <c r="BI100" s="33"/>
      <c r="BJ100" s="39"/>
      <c r="BK100" s="33"/>
      <c r="BL100" s="33"/>
      <c r="BM100" s="33"/>
      <c r="BN100" s="33"/>
      <c r="BO100" s="33"/>
      <c r="BP100" s="33"/>
      <c r="BQ100" s="33"/>
      <c r="BR100" s="33"/>
      <c r="BS100" s="33"/>
      <c r="BT100" s="33"/>
      <c r="BU100" s="33"/>
      <c r="BV100" s="33"/>
    </row>
    <row r="101" spans="1:74" ht="8.85" customHeight="1" x14ac:dyDescent="0.3">
      <c r="A101" s="22">
        <v>11</v>
      </c>
      <c r="B101" s="33"/>
      <c r="C101" s="22" t="s">
        <v>141</v>
      </c>
      <c r="D101" s="33"/>
      <c r="E101" s="156">
        <v>5587805</v>
      </c>
      <c r="F101" s="33"/>
      <c r="G101" s="153">
        <f>(E101/$BJ101)</f>
        <v>868.75077736318406</v>
      </c>
      <c r="H101" s="33"/>
      <c r="I101" s="153">
        <f>IF(G$219,G101/G$219*100,0)</f>
        <v>56.129765353043695</v>
      </c>
      <c r="J101" s="33"/>
      <c r="K101" s="156">
        <v>607826</v>
      </c>
      <c r="L101" s="33"/>
      <c r="M101" s="153">
        <f>(K101/$BJ101)</f>
        <v>94.500310945273625</v>
      </c>
      <c r="N101" s="33"/>
      <c r="O101" s="153">
        <f>IF(M$219,M101/M$219*100,0)</f>
        <v>109.92424562627943</v>
      </c>
      <c r="P101" s="33"/>
      <c r="Q101" s="156">
        <v>639990</v>
      </c>
      <c r="R101" s="33"/>
      <c r="S101" s="153">
        <f>(Q101/$BJ101)</f>
        <v>99.50093283582089</v>
      </c>
      <c r="T101" s="33"/>
      <c r="U101" s="153">
        <f>IF(S$219,S101/S$219*100,0)</f>
        <v>85.231324533334885</v>
      </c>
      <c r="V101" s="33"/>
      <c r="W101" s="156">
        <v>1134061</v>
      </c>
      <c r="X101" s="33"/>
      <c r="Y101" s="153">
        <f>(W101/$BJ101)</f>
        <v>176.31545398009951</v>
      </c>
      <c r="Z101" s="33"/>
      <c r="AA101" s="153">
        <f>IF(Y$219,Y101/Y$219*100,0)</f>
        <v>93.927112130013683</v>
      </c>
      <c r="AB101" s="33"/>
      <c r="AC101" s="33"/>
      <c r="AD101" s="156">
        <v>268211</v>
      </c>
      <c r="AE101" s="33"/>
      <c r="AF101" s="153">
        <f>(AD101/$BJ101)</f>
        <v>41.699471393034827</v>
      </c>
      <c r="AG101" s="33"/>
      <c r="AH101" s="153">
        <f>IF(AF$219,AF101/AF$219*100,0)</f>
        <v>49.920894270486258</v>
      </c>
      <c r="AI101" s="33"/>
      <c r="AJ101" s="156">
        <v>9301</v>
      </c>
      <c r="AK101" s="33"/>
      <c r="AL101" s="153">
        <f>(AJ101/$BJ101)</f>
        <v>1.4460509950248757</v>
      </c>
      <c r="AM101" s="33"/>
      <c r="AN101" s="153">
        <f>IF(AL$219,AL101/AL$219*100,0)</f>
        <v>201.33352791735794</v>
      </c>
      <c r="AO101" s="33"/>
      <c r="AP101" s="156">
        <f>(E101+K101+Q101+W101+AD101+AJ101)</f>
        <v>8247194</v>
      </c>
      <c r="AQ101" s="33"/>
      <c r="AR101" s="156">
        <v>5239607</v>
      </c>
      <c r="AS101" s="33"/>
      <c r="AT101" s="161">
        <f>IF($AP101,AR101/$AP101*100,0)</f>
        <v>63.531996458431806</v>
      </c>
      <c r="AU101" s="33"/>
      <c r="AV101" s="156">
        <v>658637</v>
      </c>
      <c r="AW101" s="33"/>
      <c r="AX101" s="161">
        <f>IF($AP101,AV101/$AP101*100,0)</f>
        <v>7.9861950622235875</v>
      </c>
      <c r="AY101" s="33"/>
      <c r="AZ101" s="156">
        <v>0</v>
      </c>
      <c r="BA101" s="33"/>
      <c r="BB101" s="161">
        <f>IF($AP101,AZ101/$AP101*100,0)</f>
        <v>0</v>
      </c>
      <c r="BC101" s="33"/>
      <c r="BD101" s="156">
        <v>142581</v>
      </c>
      <c r="BE101" s="33"/>
      <c r="BF101" s="156">
        <v>0</v>
      </c>
      <c r="BG101" s="33"/>
      <c r="BH101" s="22">
        <v>11</v>
      </c>
      <c r="BI101" s="33"/>
      <c r="BJ101" s="39">
        <v>6432</v>
      </c>
      <c r="BK101" s="33"/>
      <c r="BL101" s="155">
        <f>IF(E101,BJ101,0)</f>
        <v>6432</v>
      </c>
      <c r="BM101" s="33"/>
      <c r="BN101" s="155">
        <f>IF(K101,BJ101,0)</f>
        <v>6432</v>
      </c>
      <c r="BO101" s="33"/>
      <c r="BP101" s="155">
        <f>IF(Q101,BJ101,0)</f>
        <v>6432</v>
      </c>
      <c r="BQ101" s="33"/>
      <c r="BR101" s="155">
        <f>IF(W101,BJ101,0)</f>
        <v>6432</v>
      </c>
      <c r="BS101" s="33"/>
      <c r="BT101" s="155">
        <f>IF(AD101,BJ101,0)</f>
        <v>6432</v>
      </c>
      <c r="BU101" s="33"/>
      <c r="BV101" s="155">
        <f>IF(AJ101,BJ101,0)</f>
        <v>6432</v>
      </c>
    </row>
    <row r="102" spans="1:74" ht="8.85" customHeight="1" x14ac:dyDescent="0.3">
      <c r="A102" s="22">
        <v>12</v>
      </c>
      <c r="B102" s="33"/>
      <c r="C102" s="22" t="s">
        <v>142</v>
      </c>
      <c r="D102" s="33"/>
      <c r="E102" s="156">
        <v>41150820</v>
      </c>
      <c r="F102" s="33"/>
      <c r="G102" s="153">
        <f>(E102/$BJ102)</f>
        <v>1236.2058399423215</v>
      </c>
      <c r="H102" s="33"/>
      <c r="I102" s="153">
        <f>IF(G$219,G102/G$219*100,0)</f>
        <v>79.870942889547408</v>
      </c>
      <c r="J102" s="33"/>
      <c r="K102" s="156">
        <v>2481438</v>
      </c>
      <c r="L102" s="33"/>
      <c r="M102" s="153">
        <f>(K102/$BJ102)</f>
        <v>74.544520547945211</v>
      </c>
      <c r="N102" s="33"/>
      <c r="O102" s="153">
        <f>IF(M$219,M102/M$219*100,0)</f>
        <v>86.711356871100264</v>
      </c>
      <c r="P102" s="33"/>
      <c r="Q102" s="156">
        <v>3898536</v>
      </c>
      <c r="R102" s="33"/>
      <c r="S102" s="153">
        <f>(Q102/$BJ102)</f>
        <v>117.11535688536409</v>
      </c>
      <c r="T102" s="33"/>
      <c r="U102" s="153">
        <f>IF(S$219,S102/S$219*100,0)</f>
        <v>100.31963224911861</v>
      </c>
      <c r="V102" s="33"/>
      <c r="W102" s="156">
        <v>4974567</v>
      </c>
      <c r="X102" s="33"/>
      <c r="Y102" s="153">
        <f>(W102/$BJ102)</f>
        <v>149.44024873828405</v>
      </c>
      <c r="Z102" s="33"/>
      <c r="AA102" s="153">
        <f>IF(Y$219,Y102/Y$219*100,0)</f>
        <v>79.610100437152951</v>
      </c>
      <c r="AB102" s="33"/>
      <c r="AC102" s="33"/>
      <c r="AD102" s="156">
        <v>1817768</v>
      </c>
      <c r="AE102" s="33"/>
      <c r="AF102" s="153">
        <f>(AD102/$BJ102)</f>
        <v>54.607305936073061</v>
      </c>
      <c r="AG102" s="33"/>
      <c r="AH102" s="153">
        <f>IF(AF$219,AF102/AF$219*100,0)</f>
        <v>65.373623572747206</v>
      </c>
      <c r="AI102" s="33"/>
      <c r="AJ102" s="156">
        <v>42140</v>
      </c>
      <c r="AK102" s="33"/>
      <c r="AL102" s="153">
        <f>(AJ102/$BJ102)</f>
        <v>1.2659216534486901</v>
      </c>
      <c r="AM102" s="33"/>
      <c r="AN102" s="153">
        <f>IF(AL$219,AL102/AL$219*100,0)</f>
        <v>176.2541386387382</v>
      </c>
      <c r="AO102" s="33"/>
      <c r="AP102" s="156">
        <f>(E102+K102+Q102+W102+AD102+AJ102)</f>
        <v>54365269</v>
      </c>
      <c r="AQ102" s="33"/>
      <c r="AR102" s="156">
        <v>26239328</v>
      </c>
      <c r="AS102" s="33"/>
      <c r="AT102" s="161">
        <f>IF($AP102,AR102/$AP102*100,0)</f>
        <v>48.264872928339599</v>
      </c>
      <c r="AU102" s="33"/>
      <c r="AV102" s="156">
        <v>2640107</v>
      </c>
      <c r="AW102" s="33"/>
      <c r="AX102" s="161">
        <f>IF($AP102,AV102/$AP102*100,0)</f>
        <v>4.8562382722690103</v>
      </c>
      <c r="AY102" s="33"/>
      <c r="AZ102" s="156">
        <v>0</v>
      </c>
      <c r="BA102" s="33"/>
      <c r="BB102" s="161">
        <f>IF($AP102,AZ102/$AP102*100,0)</f>
        <v>0</v>
      </c>
      <c r="BC102" s="33"/>
      <c r="BD102" s="156">
        <v>1034152</v>
      </c>
      <c r="BE102" s="33"/>
      <c r="BF102" s="156">
        <v>0</v>
      </c>
      <c r="BG102" s="33"/>
      <c r="BH102" s="22">
        <v>12</v>
      </c>
      <c r="BI102" s="33"/>
      <c r="BJ102" s="39">
        <v>33288</v>
      </c>
      <c r="BK102" s="33"/>
      <c r="BL102" s="155">
        <f>IF(E102,BJ102,0)</f>
        <v>33288</v>
      </c>
      <c r="BM102" s="33"/>
      <c r="BN102" s="155">
        <f>IF(K102,BJ102,0)</f>
        <v>33288</v>
      </c>
      <c r="BO102" s="33"/>
      <c r="BP102" s="155">
        <f>IF(Q102,BJ102,0)</f>
        <v>33288</v>
      </c>
      <c r="BQ102" s="33"/>
      <c r="BR102" s="155">
        <f>IF(W102,BJ102,0)</f>
        <v>33288</v>
      </c>
      <c r="BS102" s="33"/>
      <c r="BT102" s="155">
        <f>IF(AD102,BJ102,0)</f>
        <v>33288</v>
      </c>
      <c r="BU102" s="33"/>
      <c r="BV102" s="155">
        <f>IF(AJ102,BJ102,0)</f>
        <v>33288</v>
      </c>
    </row>
    <row r="103" spans="1:74" ht="8.85" customHeight="1" x14ac:dyDescent="0.3">
      <c r="A103" s="22">
        <v>13</v>
      </c>
      <c r="B103" s="33"/>
      <c r="C103" s="22" t="s">
        <v>143</v>
      </c>
      <c r="D103" s="33"/>
      <c r="E103" s="156">
        <v>16114221</v>
      </c>
      <c r="F103" s="33"/>
      <c r="G103" s="153">
        <f>(E103/$BJ103)</f>
        <v>977.74534312238336</v>
      </c>
      <c r="H103" s="33"/>
      <c r="I103" s="153">
        <f>IF(G$219,G103/G$219*100,0)</f>
        <v>63.171876347625464</v>
      </c>
      <c r="J103" s="33"/>
      <c r="K103" s="156">
        <v>796960</v>
      </c>
      <c r="L103" s="33"/>
      <c r="M103" s="153">
        <f>(K103/$BJ103)</f>
        <v>48.356289060129846</v>
      </c>
      <c r="N103" s="33"/>
      <c r="O103" s="153">
        <f>IF(M$219,M103/M$219*100,0)</f>
        <v>56.248794771684665</v>
      </c>
      <c r="P103" s="33"/>
      <c r="Q103" s="156">
        <v>1927539</v>
      </c>
      <c r="R103" s="33"/>
      <c r="S103" s="153">
        <f>(Q103/$BJ103)</f>
        <v>116.95522116376434</v>
      </c>
      <c r="T103" s="33"/>
      <c r="U103" s="153">
        <f>IF(S$219,S103/S$219*100,0)</f>
        <v>100.18246188027827</v>
      </c>
      <c r="V103" s="33"/>
      <c r="W103" s="156">
        <v>2130071</v>
      </c>
      <c r="X103" s="33"/>
      <c r="Y103" s="153">
        <f>(W103/$BJ103)</f>
        <v>129.2440385898914</v>
      </c>
      <c r="Z103" s="33"/>
      <c r="AA103" s="153">
        <f>IF(Y$219,Y103/Y$219*100,0)</f>
        <v>68.851136022022871</v>
      </c>
      <c r="AB103" s="33"/>
      <c r="AC103" s="33"/>
      <c r="AD103" s="156">
        <v>1261428</v>
      </c>
      <c r="AE103" s="33"/>
      <c r="AF103" s="153">
        <f>(AD103/$BJ103)</f>
        <v>76.538316849705723</v>
      </c>
      <c r="AG103" s="33"/>
      <c r="AH103" s="153">
        <f>IF(AF$219,AF103/AF$219*100,0)</f>
        <v>91.628528982584285</v>
      </c>
      <c r="AI103" s="33"/>
      <c r="AJ103" s="156">
        <v>7348</v>
      </c>
      <c r="AK103" s="33"/>
      <c r="AL103" s="153">
        <f>(AJ103/$BJ103)</f>
        <v>0.44584673260117713</v>
      </c>
      <c r="AM103" s="33"/>
      <c r="AN103" s="153">
        <f>IF(AL$219,AL103/AL$219*100,0)</f>
        <v>62.075193678406727</v>
      </c>
      <c r="AO103" s="33"/>
      <c r="AP103" s="156">
        <f>(E103+K103+Q103+W103+AD103+AJ103)</f>
        <v>22237567</v>
      </c>
      <c r="AQ103" s="33"/>
      <c r="AR103" s="156">
        <v>13126321</v>
      </c>
      <c r="AS103" s="33"/>
      <c r="AT103" s="161">
        <f>IF($AP103,AR103/$AP103*100,0)</f>
        <v>59.027684998093541</v>
      </c>
      <c r="AU103" s="33"/>
      <c r="AV103" s="156">
        <v>3010649</v>
      </c>
      <c r="AW103" s="33"/>
      <c r="AX103" s="161">
        <f>IF($AP103,AV103/$AP103*100,0)</f>
        <v>13.538571913015485</v>
      </c>
      <c r="AY103" s="33"/>
      <c r="AZ103" s="156">
        <v>18793</v>
      </c>
      <c r="BA103" s="33"/>
      <c r="BB103" s="161">
        <f>IF($AP103,AZ103/$AP103*100,0)</f>
        <v>8.4510144477586063E-2</v>
      </c>
      <c r="BC103" s="33"/>
      <c r="BD103" s="156">
        <v>181429</v>
      </c>
      <c r="BE103" s="33"/>
      <c r="BF103" s="156">
        <v>0</v>
      </c>
      <c r="BG103" s="33"/>
      <c r="BH103" s="22">
        <v>13</v>
      </c>
      <c r="BI103" s="33"/>
      <c r="BJ103" s="39">
        <v>16481</v>
      </c>
      <c r="BK103" s="33"/>
      <c r="BL103" s="155">
        <f>IF(E103,BJ103,0)</f>
        <v>16481</v>
      </c>
      <c r="BM103" s="33"/>
      <c r="BN103" s="155">
        <f>IF(K103,BJ103,0)</f>
        <v>16481</v>
      </c>
      <c r="BO103" s="33"/>
      <c r="BP103" s="155">
        <f>IF(Q103,BJ103,0)</f>
        <v>16481</v>
      </c>
      <c r="BQ103" s="33"/>
      <c r="BR103" s="155">
        <f>IF(W103,BJ103,0)</f>
        <v>16481</v>
      </c>
      <c r="BS103" s="33"/>
      <c r="BT103" s="155">
        <f>IF(AD103,BJ103,0)</f>
        <v>16481</v>
      </c>
      <c r="BU103" s="33"/>
      <c r="BV103" s="155">
        <f>IF(AJ103,BJ103,0)</f>
        <v>16481</v>
      </c>
    </row>
    <row r="104" spans="1:74" ht="8.85" customHeight="1" x14ac:dyDescent="0.3">
      <c r="A104" s="22">
        <v>14</v>
      </c>
      <c r="B104" s="33"/>
      <c r="C104" s="22" t="s">
        <v>144</v>
      </c>
      <c r="D104" s="33"/>
      <c r="E104" s="156">
        <v>22713600</v>
      </c>
      <c r="F104" s="33"/>
      <c r="G104" s="153">
        <f>(E104/$BJ104)</f>
        <v>1052.7252502780868</v>
      </c>
      <c r="H104" s="33"/>
      <c r="I104" s="153">
        <f>IF(G$219,G104/G$219*100,0)</f>
        <v>68.01630895649923</v>
      </c>
      <c r="J104" s="33"/>
      <c r="K104" s="156">
        <v>2257471</v>
      </c>
      <c r="L104" s="33"/>
      <c r="M104" s="153">
        <f>(K104/$BJ104)</f>
        <v>104.62880051909529</v>
      </c>
      <c r="N104" s="33"/>
      <c r="O104" s="153">
        <f>IF(M$219,M104/M$219*100,0)</f>
        <v>121.70586374582983</v>
      </c>
      <c r="P104" s="33"/>
      <c r="Q104" s="156">
        <v>2726319</v>
      </c>
      <c r="R104" s="33"/>
      <c r="S104" s="153">
        <f>(Q104/$BJ104)</f>
        <v>126.35887096774194</v>
      </c>
      <c r="T104" s="33"/>
      <c r="U104" s="153">
        <f>IF(S$219,S104/S$219*100,0)</f>
        <v>108.23751729933768</v>
      </c>
      <c r="V104" s="33"/>
      <c r="W104" s="156">
        <v>4078407</v>
      </c>
      <c r="X104" s="33"/>
      <c r="Y104" s="153">
        <f>(W104/$BJ104)</f>
        <v>189.02516685205785</v>
      </c>
      <c r="Z104" s="33"/>
      <c r="AA104" s="153">
        <f>IF(Y$219,Y104/Y$219*100,0)</f>
        <v>100.69785513135858</v>
      </c>
      <c r="AB104" s="33"/>
      <c r="AC104" s="33"/>
      <c r="AD104" s="156">
        <v>2250441</v>
      </c>
      <c r="AE104" s="33"/>
      <c r="AF104" s="153">
        <f>(AD104/$BJ104)</f>
        <v>104.30297552836485</v>
      </c>
      <c r="AG104" s="33"/>
      <c r="AH104" s="153">
        <f>IF(AF$219,AF104/AF$219*100,0)</f>
        <v>124.86723786907137</v>
      </c>
      <c r="AI104" s="33"/>
      <c r="AJ104" s="156">
        <v>0</v>
      </c>
      <c r="AK104" s="33"/>
      <c r="AL104" s="153">
        <f>(AJ104/$BJ104)</f>
        <v>0</v>
      </c>
      <c r="AM104" s="33"/>
      <c r="AN104" s="153">
        <f>IF(AL$219,AL104/AL$219*100,0)</f>
        <v>0</v>
      </c>
      <c r="AO104" s="33"/>
      <c r="AP104" s="156">
        <f>(E104+K104+Q104+W104+AD104+AJ104)</f>
        <v>34026238</v>
      </c>
      <c r="AQ104" s="33"/>
      <c r="AR104" s="156">
        <v>19605158</v>
      </c>
      <c r="AS104" s="33"/>
      <c r="AT104" s="161">
        <f>IF($AP104,AR104/$AP104*100,0)</f>
        <v>57.617765443244117</v>
      </c>
      <c r="AU104" s="33"/>
      <c r="AV104" s="156">
        <v>4159450</v>
      </c>
      <c r="AW104" s="33"/>
      <c r="AX104" s="161">
        <f>IF($AP104,AV104/$AP104*100,0)</f>
        <v>12.224242950396103</v>
      </c>
      <c r="AY104" s="33"/>
      <c r="AZ104" s="156">
        <v>0</v>
      </c>
      <c r="BA104" s="33"/>
      <c r="BB104" s="161">
        <f>IF($AP104,AZ104/$AP104*100,0)</f>
        <v>0</v>
      </c>
      <c r="BC104" s="33"/>
      <c r="BD104" s="156">
        <v>363676</v>
      </c>
      <c r="BE104" s="33"/>
      <c r="BF104" s="156">
        <v>0</v>
      </c>
      <c r="BG104" s="33"/>
      <c r="BH104" s="22">
        <v>14</v>
      </c>
      <c r="BI104" s="33"/>
      <c r="BJ104" s="39">
        <v>21576</v>
      </c>
      <c r="BK104" s="33"/>
      <c r="BL104" s="155">
        <f>IF(E104,BJ104,0)</f>
        <v>21576</v>
      </c>
      <c r="BM104" s="33"/>
      <c r="BN104" s="155">
        <f>IF(K104,BJ104,0)</f>
        <v>21576</v>
      </c>
      <c r="BO104" s="33"/>
      <c r="BP104" s="155">
        <f>IF(Q104,BJ104,0)</f>
        <v>21576</v>
      </c>
      <c r="BQ104" s="33"/>
      <c r="BR104" s="155">
        <f>IF(W104,BJ104,0)</f>
        <v>21576</v>
      </c>
      <c r="BS104" s="33"/>
      <c r="BT104" s="155">
        <f>IF(AD104,BJ104,0)</f>
        <v>21576</v>
      </c>
      <c r="BU104" s="33"/>
      <c r="BV104" s="155">
        <f>IF(AJ104,BJ104,0)</f>
        <v>0</v>
      </c>
    </row>
    <row r="105" spans="1:74" ht="8.85" customHeight="1" x14ac:dyDescent="0.3">
      <c r="A105" s="22">
        <v>15</v>
      </c>
      <c r="B105" s="33"/>
      <c r="C105" s="22" t="s">
        <v>145</v>
      </c>
      <c r="D105" s="33"/>
      <c r="E105" s="156">
        <v>17475489</v>
      </c>
      <c r="F105" s="33"/>
      <c r="G105" s="153">
        <f>(E105/$BJ105)</f>
        <v>1030.8806630486079</v>
      </c>
      <c r="H105" s="33"/>
      <c r="I105" s="153">
        <f>IF(G$219,G105/G$219*100,0)</f>
        <v>66.604935767117709</v>
      </c>
      <c r="J105" s="33"/>
      <c r="K105" s="156">
        <v>1161334</v>
      </c>
      <c r="L105" s="33"/>
      <c r="M105" s="153">
        <f>(K105/$BJ105)</f>
        <v>68.507196790939119</v>
      </c>
      <c r="N105" s="33"/>
      <c r="O105" s="153">
        <f>IF(M$219,M105/M$219*100,0)</f>
        <v>79.688647073088731</v>
      </c>
      <c r="P105" s="33"/>
      <c r="Q105" s="156">
        <v>2377572</v>
      </c>
      <c r="R105" s="33"/>
      <c r="S105" s="153">
        <f>(Q105/$BJ105)</f>
        <v>140.25318546484192</v>
      </c>
      <c r="T105" s="33"/>
      <c r="U105" s="153">
        <f>IF(S$219,S105/S$219*100,0)</f>
        <v>120.13922308559961</v>
      </c>
      <c r="V105" s="33"/>
      <c r="W105" s="156">
        <v>2517021</v>
      </c>
      <c r="X105" s="33"/>
      <c r="Y105" s="153">
        <f>(W105/$BJ105)</f>
        <v>148.47929447852761</v>
      </c>
      <c r="Z105" s="33"/>
      <c r="AA105" s="153">
        <f>IF(Y$219,Y105/Y$219*100,0)</f>
        <v>79.098179011829998</v>
      </c>
      <c r="AB105" s="33"/>
      <c r="AC105" s="33"/>
      <c r="AD105" s="156">
        <v>1141384</v>
      </c>
      <c r="AE105" s="33"/>
      <c r="AF105" s="153">
        <f>(AD105/$BJ105)</f>
        <v>67.330344502123637</v>
      </c>
      <c r="AG105" s="33"/>
      <c r="AH105" s="153">
        <f>IF(AF$219,AF105/AF$219*100,0)</f>
        <v>80.605122722187744</v>
      </c>
      <c r="AI105" s="33"/>
      <c r="AJ105" s="156">
        <v>55521</v>
      </c>
      <c r="AK105" s="33"/>
      <c r="AL105" s="153">
        <f>(AJ105/$BJ105)</f>
        <v>3.2751887682869278</v>
      </c>
      <c r="AM105" s="33"/>
      <c r="AN105" s="153">
        <f>IF(AL$219,AL105/AL$219*100,0)</f>
        <v>456.00418766916999</v>
      </c>
      <c r="AO105" s="33"/>
      <c r="AP105" s="156">
        <f>(E105+K105+Q105+W105+AD105+AJ105)</f>
        <v>24728321</v>
      </c>
      <c r="AQ105" s="33"/>
      <c r="AR105" s="156">
        <v>14641188</v>
      </c>
      <c r="AS105" s="33"/>
      <c r="AT105" s="161">
        <f>IF($AP105,AR105/$AP105*100,0)</f>
        <v>59.208176729831351</v>
      </c>
      <c r="AU105" s="33"/>
      <c r="AV105" s="156">
        <v>2751091</v>
      </c>
      <c r="AW105" s="33"/>
      <c r="AX105" s="161">
        <f>IF($AP105,AV105/$AP105*100,0)</f>
        <v>11.12526402419315</v>
      </c>
      <c r="AY105" s="33"/>
      <c r="AZ105" s="156">
        <v>0</v>
      </c>
      <c r="BA105" s="33"/>
      <c r="BB105" s="161">
        <f>IF($AP105,AZ105/$AP105*100,0)</f>
        <v>0</v>
      </c>
      <c r="BC105" s="33"/>
      <c r="BD105" s="156">
        <v>194643</v>
      </c>
      <c r="BE105" s="33"/>
      <c r="BF105" s="156">
        <v>0</v>
      </c>
      <c r="BG105" s="33"/>
      <c r="BH105" s="22">
        <v>15</v>
      </c>
      <c r="BI105" s="33"/>
      <c r="BJ105" s="39">
        <v>16952</v>
      </c>
      <c r="BK105" s="33"/>
      <c r="BL105" s="155">
        <f>IF(E105,BJ105,0)</f>
        <v>16952</v>
      </c>
      <c r="BM105" s="33"/>
      <c r="BN105" s="155">
        <f>IF(K105,BJ105,0)</f>
        <v>16952</v>
      </c>
      <c r="BO105" s="33"/>
      <c r="BP105" s="155">
        <f>IF(Q105,BJ105,0)</f>
        <v>16952</v>
      </c>
      <c r="BQ105" s="33"/>
      <c r="BR105" s="155">
        <f>IF(W105,BJ105,0)</f>
        <v>16952</v>
      </c>
      <c r="BS105" s="33"/>
      <c r="BT105" s="155">
        <f>IF(AD105,BJ105,0)</f>
        <v>16952</v>
      </c>
      <c r="BU105" s="33"/>
      <c r="BV105" s="155">
        <f>IF(AJ105,BJ105,0)</f>
        <v>16952</v>
      </c>
    </row>
    <row r="106" spans="1:74" ht="8.85" customHeight="1" x14ac:dyDescent="0.3">
      <c r="A106" s="41"/>
      <c r="B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Q106" s="33"/>
      <c r="AR106" s="33"/>
      <c r="AS106" s="33"/>
      <c r="AT106" s="33"/>
      <c r="AU106" s="33"/>
      <c r="AV106" s="33"/>
      <c r="AW106" s="33"/>
      <c r="AX106" s="33"/>
      <c r="AY106" s="33"/>
      <c r="AZ106" s="33"/>
      <c r="BA106" s="33"/>
      <c r="BB106" s="33"/>
      <c r="BC106" s="33"/>
      <c r="BD106" s="33"/>
      <c r="BE106" s="33"/>
      <c r="BG106" s="33"/>
      <c r="BH106" s="41"/>
      <c r="BI106" s="33"/>
      <c r="BJ106" s="39"/>
      <c r="BK106" s="33"/>
      <c r="BL106" s="33"/>
      <c r="BM106" s="33"/>
      <c r="BN106" s="33"/>
      <c r="BO106" s="33"/>
      <c r="BP106" s="33"/>
      <c r="BQ106" s="33"/>
      <c r="BR106" s="33"/>
      <c r="BS106" s="33"/>
      <c r="BT106" s="33"/>
      <c r="BU106" s="33"/>
      <c r="BV106" s="33"/>
    </row>
    <row r="107" spans="1:74" ht="8.85" customHeight="1" x14ac:dyDescent="0.3">
      <c r="A107" s="22">
        <v>16</v>
      </c>
      <c r="B107" s="33"/>
      <c r="C107" s="22" t="s">
        <v>146</v>
      </c>
      <c r="D107" s="33"/>
      <c r="E107" s="156">
        <v>63636103</v>
      </c>
      <c r="F107" s="33"/>
      <c r="G107" s="153">
        <f>(E107/$BJ107)</f>
        <v>1148.14800180424</v>
      </c>
      <c r="H107" s="33"/>
      <c r="I107" s="153">
        <f>IF(G$219,G107/G$219*100,0)</f>
        <v>74.181548507433931</v>
      </c>
      <c r="J107" s="33"/>
      <c r="K107" s="156">
        <v>4137358</v>
      </c>
      <c r="L107" s="33"/>
      <c r="M107" s="153">
        <f>(K107/$BJ107)</f>
        <v>74.647866486242677</v>
      </c>
      <c r="N107" s="33"/>
      <c r="O107" s="153">
        <f>IF(M$219,M107/M$219*100,0)</f>
        <v>86.831570489365163</v>
      </c>
      <c r="P107" s="33"/>
      <c r="Q107" s="156">
        <v>5117941</v>
      </c>
      <c r="R107" s="33"/>
      <c r="S107" s="153">
        <f>(Q107/$BJ107)</f>
        <v>92.339936851601266</v>
      </c>
      <c r="T107" s="33"/>
      <c r="U107" s="153">
        <f>IF(S$219,S107/S$219*100,0)</f>
        <v>79.097299903435086</v>
      </c>
      <c r="V107" s="33"/>
      <c r="W107" s="156">
        <v>10358714</v>
      </c>
      <c r="X107" s="33"/>
      <c r="Y107" s="153">
        <f>(W107/$BJ107)</f>
        <v>186.89605773567885</v>
      </c>
      <c r="Z107" s="33"/>
      <c r="AA107" s="153">
        <f>IF(Y$219,Y107/Y$219*100,0)</f>
        <v>99.563631975096087</v>
      </c>
      <c r="AB107" s="33"/>
      <c r="AC107" s="33"/>
      <c r="AD107" s="156">
        <v>3589873</v>
      </c>
      <c r="AE107" s="33"/>
      <c r="AF107" s="153">
        <f>(AD107/$BJ107)</f>
        <v>64.769923319801535</v>
      </c>
      <c r="AG107" s="33"/>
      <c r="AH107" s="153">
        <f>IF(AF$219,AF107/AF$219*100,0)</f>
        <v>77.539891656645636</v>
      </c>
      <c r="AI107" s="33"/>
      <c r="AJ107" s="156">
        <v>0</v>
      </c>
      <c r="AK107" s="33"/>
      <c r="AL107" s="153">
        <f>(AJ107/$BJ107)</f>
        <v>0</v>
      </c>
      <c r="AM107" s="33"/>
      <c r="AN107" s="153">
        <f>IF(AL$219,AL107/AL$219*100,0)</f>
        <v>0</v>
      </c>
      <c r="AO107" s="33"/>
      <c r="AP107" s="156">
        <f>(E107+K107+Q107+W107+AD107+AJ107)</f>
        <v>86839989</v>
      </c>
      <c r="AQ107" s="33"/>
      <c r="AR107" s="156">
        <v>50299168</v>
      </c>
      <c r="AS107" s="33"/>
      <c r="AT107" s="161">
        <f>IF($AP107,AR107/$AP107*100,0)</f>
        <v>57.921665558939672</v>
      </c>
      <c r="AU107" s="33"/>
      <c r="AV107" s="156">
        <v>6374787</v>
      </c>
      <c r="AW107" s="33"/>
      <c r="AX107" s="161">
        <f>IF($AP107,AV107/$AP107*100,0)</f>
        <v>7.3408427078451144</v>
      </c>
      <c r="AY107" s="33"/>
      <c r="AZ107" s="156">
        <v>0</v>
      </c>
      <c r="BA107" s="33"/>
      <c r="BB107" s="161">
        <f>IF($AP107,AZ107/$AP107*100,0)</f>
        <v>0</v>
      </c>
      <c r="BC107" s="33"/>
      <c r="BD107" s="156">
        <v>1289084</v>
      </c>
      <c r="BE107" s="33"/>
      <c r="BF107" s="156">
        <v>0</v>
      </c>
      <c r="BG107" s="33"/>
      <c r="BH107" s="22">
        <v>16</v>
      </c>
      <c r="BI107" s="33"/>
      <c r="BJ107" s="39">
        <v>55425</v>
      </c>
      <c r="BK107" s="33"/>
      <c r="BL107" s="155">
        <f>IF(E107,BJ107,0)</f>
        <v>55425</v>
      </c>
      <c r="BM107" s="33"/>
      <c r="BN107" s="155">
        <f>IF(K107,BJ107,0)</f>
        <v>55425</v>
      </c>
      <c r="BO107" s="33"/>
      <c r="BP107" s="155">
        <f>IF(Q107,BJ107,0)</f>
        <v>55425</v>
      </c>
      <c r="BQ107" s="33"/>
      <c r="BR107" s="155">
        <f>IF(W107,BJ107,0)</f>
        <v>55425</v>
      </c>
      <c r="BS107" s="33"/>
      <c r="BT107" s="155">
        <f>IF(AD107,BJ107,0)</f>
        <v>55425</v>
      </c>
      <c r="BU107" s="33"/>
      <c r="BV107" s="155">
        <f>IF(AJ107,BJ107,0)</f>
        <v>0</v>
      </c>
    </row>
    <row r="108" spans="1:74" ht="8.85" customHeight="1" x14ac:dyDescent="0.3">
      <c r="A108" s="22">
        <v>17</v>
      </c>
      <c r="B108" s="33"/>
      <c r="C108" s="22" t="s">
        <v>147</v>
      </c>
      <c r="D108" s="33"/>
      <c r="E108" s="156">
        <v>34227484</v>
      </c>
      <c r="F108" s="33"/>
      <c r="G108" s="153">
        <f>(E108/$BJ108)</f>
        <v>1129.9182622474582</v>
      </c>
      <c r="H108" s="33"/>
      <c r="I108" s="153">
        <f>IF(G$219,G108/G$219*100,0)</f>
        <v>73.003729700900081</v>
      </c>
      <c r="J108" s="33"/>
      <c r="K108" s="156">
        <v>1658813</v>
      </c>
      <c r="L108" s="33"/>
      <c r="M108" s="153">
        <f>(K108/$BJ108)</f>
        <v>54.760761917337909</v>
      </c>
      <c r="N108" s="33"/>
      <c r="O108" s="153">
        <f>IF(M$219,M108/M$219*100,0)</f>
        <v>63.698578168379292</v>
      </c>
      <c r="P108" s="33"/>
      <c r="Q108" s="156">
        <v>4045735</v>
      </c>
      <c r="R108" s="33"/>
      <c r="S108" s="153">
        <f>(Q108/$BJ108)</f>
        <v>133.55787006470356</v>
      </c>
      <c r="T108" s="33"/>
      <c r="U108" s="153">
        <f>IF(S$219,S108/S$219*100,0)</f>
        <v>114.40409494701404</v>
      </c>
      <c r="V108" s="33"/>
      <c r="W108" s="156">
        <v>3532001</v>
      </c>
      <c r="X108" s="33"/>
      <c r="Y108" s="153">
        <f>(W108/$BJ108)</f>
        <v>116.59847484484352</v>
      </c>
      <c r="Z108" s="33"/>
      <c r="AA108" s="153">
        <f>IF(Y$219,Y108/Y$219*100,0)</f>
        <v>62.114566668536654</v>
      </c>
      <c r="AB108" s="33"/>
      <c r="AC108" s="33"/>
      <c r="AD108" s="156">
        <v>2017545</v>
      </c>
      <c r="AE108" s="33"/>
      <c r="AF108" s="153">
        <f>(AD108/$BJ108)</f>
        <v>66.603228575201371</v>
      </c>
      <c r="AG108" s="33"/>
      <c r="AH108" s="153">
        <f>IF(AF$219,AF108/AF$219*100,0)</f>
        <v>79.734649402079043</v>
      </c>
      <c r="AI108" s="33"/>
      <c r="AJ108" s="156">
        <v>48866</v>
      </c>
      <c r="AK108" s="33"/>
      <c r="AL108" s="153">
        <f>(AJ108/$BJ108)</f>
        <v>1.6131651921299353</v>
      </c>
      <c r="AM108" s="33"/>
      <c r="AN108" s="153">
        <f>IF(AL$219,AL108/AL$219*100,0)</f>
        <v>224.6008200004145</v>
      </c>
      <c r="AO108" s="33"/>
      <c r="AP108" s="156">
        <f>(E108+K108+Q108+W108+AD108+AJ108)</f>
        <v>45530444</v>
      </c>
      <c r="AQ108" s="33"/>
      <c r="AR108" s="156">
        <v>26375085</v>
      </c>
      <c r="AS108" s="33"/>
      <c r="AT108" s="161">
        <f>IF($AP108,AR108/$AP108*100,0)</f>
        <v>57.92845991135075</v>
      </c>
      <c r="AU108" s="33"/>
      <c r="AV108" s="156">
        <v>3423861</v>
      </c>
      <c r="AW108" s="33"/>
      <c r="AX108" s="161">
        <f>IF($AP108,AV108/$AP108*100,0)</f>
        <v>7.5199376487521192</v>
      </c>
      <c r="AY108" s="33"/>
      <c r="AZ108" s="156">
        <v>61854</v>
      </c>
      <c r="BA108" s="33"/>
      <c r="BB108" s="161">
        <f>IF($AP108,AZ108/$AP108*100,0)</f>
        <v>0.13585195874654771</v>
      </c>
      <c r="BC108" s="33"/>
      <c r="BD108" s="156">
        <v>741980</v>
      </c>
      <c r="BE108" s="33"/>
      <c r="BF108" s="156">
        <v>0</v>
      </c>
      <c r="BG108" s="33"/>
      <c r="BH108" s="22">
        <v>17</v>
      </c>
      <c r="BI108" s="33"/>
      <c r="BJ108" s="39">
        <v>30292</v>
      </c>
      <c r="BK108" s="33"/>
      <c r="BL108" s="155">
        <f>IF(E108,BJ108,0)</f>
        <v>30292</v>
      </c>
      <c r="BM108" s="33"/>
      <c r="BN108" s="155">
        <f>IF(K108,BJ108,0)</f>
        <v>30292</v>
      </c>
      <c r="BO108" s="33"/>
      <c r="BP108" s="155">
        <f>IF(Q108,BJ108,0)</f>
        <v>30292</v>
      </c>
      <c r="BQ108" s="33"/>
      <c r="BR108" s="155">
        <f>IF(W108,BJ108,0)</f>
        <v>30292</v>
      </c>
      <c r="BS108" s="33"/>
      <c r="BT108" s="155">
        <f>IF(AD108,BJ108,0)</f>
        <v>30292</v>
      </c>
      <c r="BU108" s="33"/>
      <c r="BV108" s="155">
        <f>IF(AJ108,BJ108,0)</f>
        <v>30292</v>
      </c>
    </row>
    <row r="109" spans="1:74" ht="8.85" customHeight="1" x14ac:dyDescent="0.3">
      <c r="A109" s="22">
        <v>18</v>
      </c>
      <c r="B109" s="33"/>
      <c r="C109" s="22" t="s">
        <v>148</v>
      </c>
      <c r="D109" s="33"/>
      <c r="E109" s="156">
        <v>32248323</v>
      </c>
      <c r="F109" s="33"/>
      <c r="G109" s="153">
        <f>(E109/$BJ109)</f>
        <v>1106.6306235201264</v>
      </c>
      <c r="H109" s="33"/>
      <c r="I109" s="153">
        <f>IF(G$219,G109/G$219*100,0)</f>
        <v>71.499121323617288</v>
      </c>
      <c r="J109" s="33"/>
      <c r="K109" s="156">
        <v>1753380</v>
      </c>
      <c r="L109" s="33"/>
      <c r="M109" s="153">
        <f>(K109/$BJ109)</f>
        <v>60.168834288459557</v>
      </c>
      <c r="N109" s="33"/>
      <c r="O109" s="153">
        <f>IF(M$219,M109/M$219*100,0)</f>
        <v>69.989332873219794</v>
      </c>
      <c r="P109" s="33"/>
      <c r="Q109" s="156">
        <v>3010248</v>
      </c>
      <c r="R109" s="33"/>
      <c r="S109" s="153">
        <f>(Q109/$BJ109)</f>
        <v>103.2994063347174</v>
      </c>
      <c r="T109" s="33"/>
      <c r="U109" s="153">
        <f>IF(S$219,S109/S$219*100,0)</f>
        <v>88.485052094361009</v>
      </c>
      <c r="V109" s="33"/>
      <c r="W109" s="156">
        <v>4403610</v>
      </c>
      <c r="X109" s="33"/>
      <c r="Y109" s="153">
        <f>(W109/$BJ109)</f>
        <v>151.11389451288562</v>
      </c>
      <c r="Z109" s="33"/>
      <c r="AA109" s="153">
        <f>IF(Y$219,Y109/Y$219*100,0)</f>
        <v>80.501688274681186</v>
      </c>
      <c r="AB109" s="33"/>
      <c r="AC109" s="33"/>
      <c r="AD109" s="156">
        <v>2522535</v>
      </c>
      <c r="AE109" s="33"/>
      <c r="AF109" s="153">
        <f>(AD109/$BJ109)</f>
        <v>86.563089804742461</v>
      </c>
      <c r="AG109" s="33"/>
      <c r="AH109" s="153">
        <f>IF(AF$219,AF109/AF$219*100,0)</f>
        <v>103.62977537866233</v>
      </c>
      <c r="AI109" s="33"/>
      <c r="AJ109" s="156">
        <v>43862</v>
      </c>
      <c r="AK109" s="33"/>
      <c r="AL109" s="153">
        <f>(AJ109/$BJ109)</f>
        <v>1.5051645447994235</v>
      </c>
      <c r="AM109" s="33"/>
      <c r="AN109" s="153">
        <f>IF(AL$219,AL109/AL$219*100,0)</f>
        <v>209.56390123391122</v>
      </c>
      <c r="AO109" s="33"/>
      <c r="AP109" s="156">
        <f>(E109+K109+Q109+W109+AD109+AJ109)</f>
        <v>43981958</v>
      </c>
      <c r="AQ109" s="33"/>
      <c r="AR109" s="156">
        <v>26810798</v>
      </c>
      <c r="AS109" s="33"/>
      <c r="AT109" s="161">
        <f>IF($AP109,AR109/$AP109*100,0)</f>
        <v>60.95862762635533</v>
      </c>
      <c r="AU109" s="33"/>
      <c r="AV109" s="156">
        <v>4626283</v>
      </c>
      <c r="AW109" s="33"/>
      <c r="AX109" s="161">
        <f>IF($AP109,AV109/$AP109*100,0)</f>
        <v>10.518592646557481</v>
      </c>
      <c r="AY109" s="33"/>
      <c r="AZ109" s="156">
        <v>100000</v>
      </c>
      <c r="BA109" s="33"/>
      <c r="BB109" s="161">
        <f>IF($AP109,AZ109/$AP109*100,0)</f>
        <v>0.22736595765018011</v>
      </c>
      <c r="BC109" s="33"/>
      <c r="BD109" s="156">
        <v>1139775</v>
      </c>
      <c r="BE109" s="33"/>
      <c r="BF109" s="156">
        <v>3534</v>
      </c>
      <c r="BG109" s="33"/>
      <c r="BH109" s="22">
        <v>18</v>
      </c>
      <c r="BI109" s="33"/>
      <c r="BJ109" s="39">
        <v>29141</v>
      </c>
      <c r="BK109" s="33"/>
      <c r="BL109" s="155">
        <f>IF(E109,BJ109,0)</f>
        <v>29141</v>
      </c>
      <c r="BM109" s="33"/>
      <c r="BN109" s="155">
        <f>IF(K109,BJ109,0)</f>
        <v>29141</v>
      </c>
      <c r="BO109" s="33"/>
      <c r="BP109" s="155">
        <f>IF(Q109,BJ109,0)</f>
        <v>29141</v>
      </c>
      <c r="BQ109" s="33"/>
      <c r="BR109" s="155">
        <f>IF(W109,BJ109,0)</f>
        <v>29141</v>
      </c>
      <c r="BS109" s="33"/>
      <c r="BT109" s="155">
        <f>IF(AD109,BJ109,0)</f>
        <v>29141</v>
      </c>
      <c r="BU109" s="33"/>
      <c r="BV109" s="155">
        <f>IF(AJ109,BJ109,0)</f>
        <v>29141</v>
      </c>
    </row>
    <row r="110" spans="1:74" ht="8.85" customHeight="1" x14ac:dyDescent="0.3">
      <c r="A110" s="22">
        <v>19</v>
      </c>
      <c r="B110" s="33"/>
      <c r="C110" s="22" t="s">
        <v>149</v>
      </c>
      <c r="D110" s="33"/>
      <c r="E110" s="156">
        <v>6967696</v>
      </c>
      <c r="F110" s="33"/>
      <c r="G110" s="153">
        <f>(E110/$BJ110)</f>
        <v>992.97363545674784</v>
      </c>
      <c r="H110" s="33"/>
      <c r="I110" s="153">
        <f>IF(G$219,G110/G$219*100,0)</f>
        <v>64.155772417393351</v>
      </c>
      <c r="J110" s="33"/>
      <c r="K110" s="156">
        <v>1003011</v>
      </c>
      <c r="L110" s="33"/>
      <c r="M110" s="153">
        <f>(K110/$BJ110)</f>
        <v>142.94014536126551</v>
      </c>
      <c r="N110" s="33"/>
      <c r="O110" s="153">
        <f>IF(M$219,M110/M$219*100,0)</f>
        <v>166.27022166781231</v>
      </c>
      <c r="P110" s="33"/>
      <c r="Q110" s="156">
        <v>1061532</v>
      </c>
      <c r="R110" s="33"/>
      <c r="S110" s="153">
        <f>(Q110/$BJ110)</f>
        <v>151.28003420265071</v>
      </c>
      <c r="T110" s="33"/>
      <c r="U110" s="153">
        <f>IF(S$219,S110/S$219*100,0)</f>
        <v>129.58469155073374</v>
      </c>
      <c r="V110" s="33"/>
      <c r="W110" s="156">
        <v>1596994</v>
      </c>
      <c r="X110" s="33"/>
      <c r="Y110" s="153">
        <f>(W110/$BJ110)</f>
        <v>227.58928316944562</v>
      </c>
      <c r="Z110" s="33"/>
      <c r="AA110" s="153">
        <f>IF(Y$219,Y110/Y$219*100,0)</f>
        <v>121.24180630393707</v>
      </c>
      <c r="AB110" s="33"/>
      <c r="AC110" s="33"/>
      <c r="AD110" s="156">
        <v>380667</v>
      </c>
      <c r="AE110" s="33"/>
      <c r="AF110" s="153">
        <f>(AD110/$BJ110)</f>
        <v>54.249251817015818</v>
      </c>
      <c r="AG110" s="33"/>
      <c r="AH110" s="153">
        <f>IF(AF$219,AF110/AF$219*100,0)</f>
        <v>64.944975889132834</v>
      </c>
      <c r="AI110" s="33"/>
      <c r="AJ110" s="156">
        <v>1229</v>
      </c>
      <c r="AK110" s="33"/>
      <c r="AL110" s="153">
        <f>(AJ110/$BJ110)</f>
        <v>0.17514607382072112</v>
      </c>
      <c r="AM110" s="33"/>
      <c r="AN110" s="153">
        <f>IF(AL$219,AL110/AL$219*100,0)</f>
        <v>24.385569433250296</v>
      </c>
      <c r="AO110" s="33"/>
      <c r="AP110" s="156">
        <f>(E110+K110+Q110+W110+AD110+AJ110)</f>
        <v>11011129</v>
      </c>
      <c r="AQ110" s="33"/>
      <c r="AR110" s="156">
        <v>3640926</v>
      </c>
      <c r="AS110" s="33"/>
      <c r="AT110" s="161">
        <f>IF($AP110,AR110/$AP110*100,0)</f>
        <v>33.0658736265827</v>
      </c>
      <c r="AU110" s="33"/>
      <c r="AV110" s="156">
        <v>730326</v>
      </c>
      <c r="AW110" s="33"/>
      <c r="AX110" s="161">
        <f>IF($AP110,AV110/$AP110*100,0)</f>
        <v>6.632616873346957</v>
      </c>
      <c r="AY110" s="33"/>
      <c r="AZ110" s="156">
        <v>68210</v>
      </c>
      <c r="BA110" s="33"/>
      <c r="BB110" s="161">
        <f>IF($AP110,AZ110/$AP110*100,0)</f>
        <v>0.61946418028523687</v>
      </c>
      <c r="BC110" s="33"/>
      <c r="BD110" s="156">
        <v>83235</v>
      </c>
      <c r="BE110" s="33"/>
      <c r="BF110" s="156">
        <v>0</v>
      </c>
      <c r="BG110" s="33"/>
      <c r="BH110" s="22">
        <v>19</v>
      </c>
      <c r="BI110" s="33"/>
      <c r="BJ110" s="39">
        <v>7017</v>
      </c>
      <c r="BK110" s="33"/>
      <c r="BL110" s="155">
        <f>IF(E110,BJ110,0)</f>
        <v>7017</v>
      </c>
      <c r="BM110" s="33"/>
      <c r="BN110" s="155">
        <f>IF(K110,BJ110,0)</f>
        <v>7017</v>
      </c>
      <c r="BO110" s="33"/>
      <c r="BP110" s="155">
        <f>IF(Q110,BJ110,0)</f>
        <v>7017</v>
      </c>
      <c r="BQ110" s="33"/>
      <c r="BR110" s="155">
        <f>IF(W110,BJ110,0)</f>
        <v>7017</v>
      </c>
      <c r="BS110" s="33"/>
      <c r="BT110" s="155">
        <f>IF(AD110,BJ110,0)</f>
        <v>7017</v>
      </c>
      <c r="BU110" s="33"/>
      <c r="BV110" s="155">
        <f>IF(AJ110,BJ110,0)</f>
        <v>7017</v>
      </c>
    </row>
    <row r="111" spans="1:74" ht="8.85" customHeight="1" x14ac:dyDescent="0.3">
      <c r="A111" s="22">
        <v>20</v>
      </c>
      <c r="B111" s="33"/>
      <c r="C111" s="22" t="s">
        <v>150</v>
      </c>
      <c r="D111" s="33"/>
      <c r="E111" s="156">
        <v>14723730</v>
      </c>
      <c r="F111" s="33"/>
      <c r="G111" s="153">
        <f>(E111/$BJ111)</f>
        <v>1224.8340404292487</v>
      </c>
      <c r="H111" s="33"/>
      <c r="I111" s="153">
        <f>IF(G$219,G111/G$219*100,0)</f>
        <v>79.13621383382447</v>
      </c>
      <c r="J111" s="33"/>
      <c r="K111" s="156">
        <v>1374636</v>
      </c>
      <c r="L111" s="33"/>
      <c r="M111" s="153">
        <f>(K111/$BJ111)</f>
        <v>114.35288245570253</v>
      </c>
      <c r="N111" s="33"/>
      <c r="O111" s="153">
        <f>IF(M$219,M111/M$219*100,0)</f>
        <v>133.0170685513749</v>
      </c>
      <c r="P111" s="33"/>
      <c r="Q111" s="156">
        <v>1599902</v>
      </c>
      <c r="R111" s="33"/>
      <c r="S111" s="153">
        <f>(Q111/$BJ111)</f>
        <v>133.0922552200316</v>
      </c>
      <c r="T111" s="33"/>
      <c r="U111" s="153">
        <f>IF(S$219,S111/S$219*100,0)</f>
        <v>114.00525476730181</v>
      </c>
      <c r="V111" s="33"/>
      <c r="W111" s="156">
        <v>2170736</v>
      </c>
      <c r="X111" s="33"/>
      <c r="Y111" s="153">
        <f>(W111/$BJ111)</f>
        <v>180.57865402212795</v>
      </c>
      <c r="Z111" s="33"/>
      <c r="AA111" s="153">
        <f>IF(Y$219,Y111/Y$219*100,0)</f>
        <v>96.198212361678458</v>
      </c>
      <c r="AB111" s="33"/>
      <c r="AC111" s="33"/>
      <c r="AD111" s="156">
        <v>699918</v>
      </c>
      <c r="AE111" s="33"/>
      <c r="AF111" s="153">
        <f>(AD111/$BJ111)</f>
        <v>58.224606937858745</v>
      </c>
      <c r="AG111" s="33"/>
      <c r="AH111" s="153">
        <f>IF(AF$219,AF111/AF$219*100,0)</f>
        <v>69.704107744899801</v>
      </c>
      <c r="AI111" s="33"/>
      <c r="AJ111" s="156">
        <v>5212</v>
      </c>
      <c r="AK111" s="33"/>
      <c r="AL111" s="153">
        <f>(AJ111/$BJ111)</f>
        <v>0.43357457782214459</v>
      </c>
      <c r="AM111" s="33"/>
      <c r="AN111" s="153">
        <f>IF(AL$219,AL111/AL$219*100,0)</f>
        <v>60.366542859513586</v>
      </c>
      <c r="AO111" s="33"/>
      <c r="AP111" s="156">
        <f>(E111+K111+Q111+W111+AD111+AJ111)</f>
        <v>20574134</v>
      </c>
      <c r="AQ111" s="33"/>
      <c r="AR111" s="156">
        <v>13816656</v>
      </c>
      <c r="AS111" s="33"/>
      <c r="AT111" s="161">
        <f>IF($AP111,AR111/$AP111*100,0)</f>
        <v>67.155468123226953</v>
      </c>
      <c r="AU111" s="33"/>
      <c r="AV111" s="156">
        <v>2118039</v>
      </c>
      <c r="AW111" s="33"/>
      <c r="AX111" s="161">
        <f>IF($AP111,AV111/$AP111*100,0)</f>
        <v>10.294669024708403</v>
      </c>
      <c r="AY111" s="33"/>
      <c r="AZ111" s="156">
        <v>0</v>
      </c>
      <c r="BA111" s="33"/>
      <c r="BB111" s="161">
        <f>IF($AP111,AZ111/$AP111*100,0)</f>
        <v>0</v>
      </c>
      <c r="BC111" s="33"/>
      <c r="BD111" s="156">
        <v>162072</v>
      </c>
      <c r="BE111" s="33"/>
      <c r="BF111" s="156">
        <v>0</v>
      </c>
      <c r="BG111" s="33"/>
      <c r="BH111" s="22">
        <v>20</v>
      </c>
      <c r="BI111" s="33"/>
      <c r="BJ111" s="39">
        <v>12021</v>
      </c>
      <c r="BK111" s="33"/>
      <c r="BL111" s="155">
        <f>IF(E111,BJ111,0)</f>
        <v>12021</v>
      </c>
      <c r="BM111" s="33"/>
      <c r="BN111" s="155">
        <f>IF(K111,BJ111,0)</f>
        <v>12021</v>
      </c>
      <c r="BO111" s="33"/>
      <c r="BP111" s="155">
        <f>IF(Q111,BJ111,0)</f>
        <v>12021</v>
      </c>
      <c r="BQ111" s="33"/>
      <c r="BR111" s="155">
        <f>IF(W111,BJ111,0)</f>
        <v>12021</v>
      </c>
      <c r="BS111" s="33"/>
      <c r="BT111" s="155">
        <f>IF(AD111,BJ111,0)</f>
        <v>12021</v>
      </c>
      <c r="BU111" s="33"/>
      <c r="BV111" s="155">
        <f>IF(AJ111,BJ111,0)</f>
        <v>12021</v>
      </c>
    </row>
    <row r="112" spans="1:74" ht="8.85" customHeight="1" x14ac:dyDescent="0.3">
      <c r="A112" s="41"/>
      <c r="B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149"/>
      <c r="AQ112" s="33"/>
      <c r="AR112" s="33"/>
      <c r="AS112" s="33"/>
      <c r="AT112" s="33"/>
      <c r="AU112" s="33"/>
      <c r="AV112" s="33"/>
      <c r="AW112" s="33"/>
      <c r="AX112" s="33"/>
      <c r="AY112" s="33"/>
      <c r="AZ112" s="33"/>
      <c r="BA112" s="33"/>
      <c r="BB112" s="33"/>
      <c r="BC112" s="33"/>
      <c r="BD112" s="33"/>
      <c r="BE112" s="33"/>
      <c r="BF112" s="149"/>
      <c r="BG112" s="33"/>
      <c r="BH112" s="41"/>
      <c r="BI112" s="33"/>
      <c r="BJ112" s="39"/>
      <c r="BK112" s="33"/>
      <c r="BL112" s="39"/>
      <c r="BM112" s="33"/>
      <c r="BN112" s="39"/>
      <c r="BO112" s="33"/>
      <c r="BP112" s="39"/>
      <c r="BQ112" s="33"/>
      <c r="BR112" s="39"/>
      <c r="BS112" s="33"/>
      <c r="BT112" s="39"/>
      <c r="BU112" s="33"/>
      <c r="BV112" s="39"/>
    </row>
    <row r="113" spans="1:74" ht="8.85" customHeight="1" x14ac:dyDescent="0.3">
      <c r="A113" s="22">
        <v>21</v>
      </c>
      <c r="B113" s="33"/>
      <c r="C113" s="22" t="s">
        <v>151</v>
      </c>
      <c r="D113" s="33"/>
      <c r="E113" s="156">
        <v>501042522</v>
      </c>
      <c r="F113" s="33"/>
      <c r="G113" s="153">
        <f>(E113/$BJ113)</f>
        <v>1446.6071769879056</v>
      </c>
      <c r="H113" s="33"/>
      <c r="I113" s="153">
        <f>IF(G$219,G113/G$219*100,0)</f>
        <v>93.46491942005494</v>
      </c>
      <c r="J113" s="33"/>
      <c r="K113" s="156">
        <v>24510822</v>
      </c>
      <c r="L113" s="33"/>
      <c r="M113" s="153">
        <f>(K113/$BJ113)</f>
        <v>70.76750866880127</v>
      </c>
      <c r="N113" s="33"/>
      <c r="O113" s="153">
        <f>IF(M$219,M113/M$219*100,0)</f>
        <v>82.317877343008206</v>
      </c>
      <c r="P113" s="33"/>
      <c r="Q113" s="156">
        <v>38139569</v>
      </c>
      <c r="R113" s="33"/>
      <c r="S113" s="153">
        <f>(Q113/$BJ113)</f>
        <v>110.11635104819594</v>
      </c>
      <c r="T113" s="33"/>
      <c r="U113" s="153">
        <f>IF(S$219,S113/S$219*100,0)</f>
        <v>94.324366467011018</v>
      </c>
      <c r="V113" s="33"/>
      <c r="W113" s="156">
        <v>55180225</v>
      </c>
      <c r="X113" s="33"/>
      <c r="Y113" s="153">
        <f>(W113/$BJ113)</f>
        <v>159.3160380763201</v>
      </c>
      <c r="Z113" s="33"/>
      <c r="AA113" s="153">
        <f>IF(Y$219,Y113/Y$219*100,0)</f>
        <v>84.871150172650346</v>
      </c>
      <c r="AB113" s="33"/>
      <c r="AC113" s="33"/>
      <c r="AD113" s="156">
        <v>24763827</v>
      </c>
      <c r="AE113" s="33"/>
      <c r="AF113" s="153">
        <f>(AD113/$BJ113)</f>
        <v>71.497983294693043</v>
      </c>
      <c r="AG113" s="33"/>
      <c r="AH113" s="153">
        <f>IF(AF$219,AF113/AF$219*100,0)</f>
        <v>85.59444869134586</v>
      </c>
      <c r="AI113" s="33"/>
      <c r="AJ113" s="156">
        <v>0</v>
      </c>
      <c r="AK113" s="33"/>
      <c r="AL113" s="153">
        <f>(AJ113/$BJ113)</f>
        <v>0</v>
      </c>
      <c r="AM113" s="33"/>
      <c r="AN113" s="153">
        <f>IF(AL$219,AL113/AL$219*100,0)</f>
        <v>0</v>
      </c>
      <c r="AO113" s="33"/>
      <c r="AP113" s="156">
        <f>(E113+K113+Q113+W113+AD113+AJ113)</f>
        <v>643636965</v>
      </c>
      <c r="AQ113" s="33"/>
      <c r="AR113" s="156">
        <v>348576561</v>
      </c>
      <c r="AS113" s="33"/>
      <c r="AT113" s="161">
        <f>IF($AP113,AR113/$AP113*100,0)</f>
        <v>54.1573246962284</v>
      </c>
      <c r="AU113" s="33"/>
      <c r="AV113" s="156">
        <v>41441307</v>
      </c>
      <c r="AW113" s="33"/>
      <c r="AX113" s="161">
        <f>IF($AP113,AV113/$AP113*100,0)</f>
        <v>6.4386151283278137</v>
      </c>
      <c r="AY113" s="33"/>
      <c r="AZ113" s="156">
        <v>1793219</v>
      </c>
      <c r="BA113" s="33"/>
      <c r="BB113" s="161">
        <f>IF($AP113,AZ113/$AP113*100,0)</f>
        <v>0.27860721144255596</v>
      </c>
      <c r="BC113" s="33"/>
      <c r="BD113" s="156">
        <v>13992318</v>
      </c>
      <c r="BE113" s="33"/>
      <c r="BF113" s="156">
        <v>12165</v>
      </c>
      <c r="BG113" s="33"/>
      <c r="BH113" s="22">
        <v>21</v>
      </c>
      <c r="BI113" s="33"/>
      <c r="BJ113" s="39">
        <v>346357</v>
      </c>
      <c r="BK113" s="33"/>
      <c r="BL113" s="155">
        <f>IF(E113,BJ113,0)</f>
        <v>346357</v>
      </c>
      <c r="BM113" s="33"/>
      <c r="BN113" s="155">
        <f>IF(K113,BJ113,0)</f>
        <v>346357</v>
      </c>
      <c r="BO113" s="33"/>
      <c r="BP113" s="155">
        <f>IF(Q113,BJ113,0)</f>
        <v>346357</v>
      </c>
      <c r="BQ113" s="33"/>
      <c r="BR113" s="155">
        <f>IF(W113,BJ113,0)</f>
        <v>346357</v>
      </c>
      <c r="BS113" s="33"/>
      <c r="BT113" s="155">
        <f>IF(AD113,BJ113,0)</f>
        <v>346357</v>
      </c>
      <c r="BU113" s="33"/>
      <c r="BV113" s="155">
        <f>IF(AJ113,BJ113,0)</f>
        <v>0</v>
      </c>
    </row>
    <row r="114" spans="1:74" ht="8.85" customHeight="1" x14ac:dyDescent="0.3">
      <c r="A114" s="22">
        <v>22</v>
      </c>
      <c r="B114" s="33"/>
      <c r="C114" s="22" t="s">
        <v>152</v>
      </c>
      <c r="D114" s="33"/>
      <c r="E114" s="156">
        <v>18645451</v>
      </c>
      <c r="F114" s="33"/>
      <c r="G114" s="153">
        <f>(E114/$BJ114)</f>
        <v>1294.822986111111</v>
      </c>
      <c r="H114" s="33"/>
      <c r="I114" s="153">
        <f>IF(G$219,G114/G$219*100,0)</f>
        <v>83.658181699399719</v>
      </c>
      <c r="J114" s="33"/>
      <c r="K114" s="156">
        <v>1113475</v>
      </c>
      <c r="L114" s="33"/>
      <c r="M114" s="153">
        <f>(K114/$BJ114)</f>
        <v>77.324652777777771</v>
      </c>
      <c r="N114" s="33"/>
      <c r="O114" s="153">
        <f>IF(M$219,M114/M$219*100,0)</f>
        <v>89.945250337150654</v>
      </c>
      <c r="P114" s="33"/>
      <c r="Q114" s="156">
        <v>1419484</v>
      </c>
      <c r="R114" s="33"/>
      <c r="S114" s="153">
        <f>(Q114/$BJ114)</f>
        <v>98.575277777777771</v>
      </c>
      <c r="T114" s="33"/>
      <c r="U114" s="153">
        <f>IF(S$219,S114/S$219*100,0)</f>
        <v>84.438419337278333</v>
      </c>
      <c r="V114" s="33"/>
      <c r="W114" s="156">
        <v>2279825</v>
      </c>
      <c r="X114" s="33"/>
      <c r="Y114" s="153">
        <f>(W114/$BJ114)</f>
        <v>158.32118055555554</v>
      </c>
      <c r="Z114" s="33"/>
      <c r="AA114" s="153">
        <f>IF(Y$219,Y114/Y$219*100,0)</f>
        <v>84.341167736075121</v>
      </c>
      <c r="AB114" s="33"/>
      <c r="AC114" s="33"/>
      <c r="AD114" s="156">
        <v>849000</v>
      </c>
      <c r="AE114" s="33"/>
      <c r="AF114" s="153">
        <f>(AD114/$BJ114)</f>
        <v>58.958333333333336</v>
      </c>
      <c r="AG114" s="33"/>
      <c r="AH114" s="153">
        <f>IF(AF$219,AF114/AF$219*100,0)</f>
        <v>70.582494846422392</v>
      </c>
      <c r="AI114" s="33"/>
      <c r="AJ114" s="156">
        <v>18441</v>
      </c>
      <c r="AK114" s="33"/>
      <c r="AL114" s="153">
        <f>(AJ114/$BJ114)</f>
        <v>1.2806249999999999</v>
      </c>
      <c r="AM114" s="33"/>
      <c r="AN114" s="153">
        <f>IF(AL$219,AL114/AL$219*100,0)</f>
        <v>178.30128403233186</v>
      </c>
      <c r="AO114" s="33"/>
      <c r="AP114" s="156">
        <f>(E114+K114+Q114+W114+AD114+AJ114)</f>
        <v>24325676</v>
      </c>
      <c r="AQ114" s="33"/>
      <c r="AR114" s="156">
        <v>9030799</v>
      </c>
      <c r="AS114" s="33"/>
      <c r="AT114" s="161">
        <f>IF($AP114,AR114/$AP114*100,0)</f>
        <v>37.12455514083144</v>
      </c>
      <c r="AU114" s="33"/>
      <c r="AV114" s="156">
        <v>1068947</v>
      </c>
      <c r="AW114" s="33"/>
      <c r="AX114" s="161">
        <f>IF($AP114,AV114/$AP114*100,0)</f>
        <v>4.3943157016479208</v>
      </c>
      <c r="AY114" s="33"/>
      <c r="AZ114" s="156">
        <v>0</v>
      </c>
      <c r="BA114" s="33"/>
      <c r="BB114" s="161">
        <f>IF($AP114,AZ114/$AP114*100,0)</f>
        <v>0</v>
      </c>
      <c r="BC114" s="33"/>
      <c r="BD114" s="156">
        <v>682636</v>
      </c>
      <c r="BE114" s="33"/>
      <c r="BF114" s="156">
        <v>0</v>
      </c>
      <c r="BG114" s="33"/>
      <c r="BH114" s="22">
        <v>22</v>
      </c>
      <c r="BI114" s="33"/>
      <c r="BJ114" s="39">
        <v>14400</v>
      </c>
      <c r="BK114" s="33"/>
      <c r="BL114" s="155">
        <f>IF(E114,BJ114,0)</f>
        <v>14400</v>
      </c>
      <c r="BM114" s="33"/>
      <c r="BN114" s="155">
        <f>IF(K114,BJ114,0)</f>
        <v>14400</v>
      </c>
      <c r="BO114" s="33"/>
      <c r="BP114" s="155">
        <f>IF(Q114,BJ114,0)</f>
        <v>14400</v>
      </c>
      <c r="BQ114" s="33"/>
      <c r="BR114" s="155">
        <f>IF(W114,BJ114,0)</f>
        <v>14400</v>
      </c>
      <c r="BS114" s="33"/>
      <c r="BT114" s="155">
        <f>IF(AD114,BJ114,0)</f>
        <v>14400</v>
      </c>
      <c r="BU114" s="33"/>
      <c r="BV114" s="155">
        <f>IF(AJ114,BJ114,0)</f>
        <v>14400</v>
      </c>
    </row>
    <row r="115" spans="1:74" ht="8.85" customHeight="1" x14ac:dyDescent="0.3">
      <c r="A115" s="22">
        <v>23</v>
      </c>
      <c r="B115" s="33"/>
      <c r="C115" s="22" t="s">
        <v>153</v>
      </c>
      <c r="D115" s="33"/>
      <c r="E115" s="156">
        <v>5125107</v>
      </c>
      <c r="F115" s="33"/>
      <c r="G115" s="153">
        <f>(E115/$BJ115)</f>
        <v>1006.1065959952886</v>
      </c>
      <c r="H115" s="33"/>
      <c r="I115" s="153">
        <f>IF(G$219,G115/G$219*100,0)</f>
        <v>65.004289636170938</v>
      </c>
      <c r="J115" s="33"/>
      <c r="K115" s="156">
        <v>582446</v>
      </c>
      <c r="L115" s="33"/>
      <c r="M115" s="153">
        <f>(K115/$BJ115)</f>
        <v>114.33961523360817</v>
      </c>
      <c r="N115" s="33"/>
      <c r="O115" s="153">
        <f>IF(M$219,M115/M$219*100,0)</f>
        <v>133.00163591030005</v>
      </c>
      <c r="P115" s="33"/>
      <c r="Q115" s="156">
        <v>459880</v>
      </c>
      <c r="R115" s="33"/>
      <c r="S115" s="153">
        <f>(Q115/$BJ115)</f>
        <v>90.278759324695727</v>
      </c>
      <c r="T115" s="33"/>
      <c r="U115" s="153">
        <f>IF(S$219,S115/S$219*100,0)</f>
        <v>77.331719564541444</v>
      </c>
      <c r="V115" s="33"/>
      <c r="W115" s="156">
        <v>655750</v>
      </c>
      <c r="X115" s="33"/>
      <c r="Y115" s="153">
        <f>(W115/$BJ115)</f>
        <v>128.72987828818216</v>
      </c>
      <c r="Z115" s="33"/>
      <c r="AA115" s="153">
        <f>IF(Y$219,Y115/Y$219*100,0)</f>
        <v>68.577231544444317</v>
      </c>
      <c r="AB115" s="33"/>
      <c r="AC115" s="33"/>
      <c r="AD115" s="156">
        <v>374040</v>
      </c>
      <c r="AE115" s="33"/>
      <c r="AF115" s="153">
        <f>(AD115/$BJ115)</f>
        <v>73.427561837455826</v>
      </c>
      <c r="AG115" s="33"/>
      <c r="AH115" s="153">
        <f>IF(AF$219,AF115/AF$219*100,0)</f>
        <v>87.904460861810676</v>
      </c>
      <c r="AI115" s="33"/>
      <c r="AJ115" s="156">
        <v>9700</v>
      </c>
      <c r="AK115" s="33"/>
      <c r="AL115" s="153">
        <f>(AJ115/$BJ115)</f>
        <v>1.9042010208087947</v>
      </c>
      <c r="AM115" s="33"/>
      <c r="AN115" s="153">
        <f>IF(AL$219,AL115/AL$219*100,0)</f>
        <v>265.12170781133062</v>
      </c>
      <c r="AO115" s="33"/>
      <c r="AP115" s="156">
        <f>(E115+K115+Q115+W115+AD115+AJ115)</f>
        <v>7206923</v>
      </c>
      <c r="AQ115" s="33"/>
      <c r="AR115" s="156">
        <v>4534986</v>
      </c>
      <c r="AS115" s="33"/>
      <c r="AT115" s="161">
        <f>IF($AP115,AR115/$AP115*100,0)</f>
        <v>62.925412134970784</v>
      </c>
      <c r="AU115" s="33"/>
      <c r="AV115" s="156">
        <v>779721</v>
      </c>
      <c r="AW115" s="33"/>
      <c r="AX115" s="161">
        <f>IF($AP115,AV115/$AP115*100,0)</f>
        <v>10.819055510930255</v>
      </c>
      <c r="AY115" s="33"/>
      <c r="AZ115" s="156">
        <v>0</v>
      </c>
      <c r="BA115" s="33"/>
      <c r="BB115" s="161">
        <f>IF($AP115,AZ115/$AP115*100,0)</f>
        <v>0</v>
      </c>
      <c r="BC115" s="33"/>
      <c r="BD115" s="156">
        <v>139281</v>
      </c>
      <c r="BE115" s="33"/>
      <c r="BF115" s="156">
        <v>0</v>
      </c>
      <c r="BG115" s="33"/>
      <c r="BH115" s="22">
        <v>23</v>
      </c>
      <c r="BI115" s="33"/>
      <c r="BJ115" s="39">
        <v>5094</v>
      </c>
      <c r="BK115" s="33"/>
      <c r="BL115" s="155">
        <f>IF(E115,BJ115,0)</f>
        <v>5094</v>
      </c>
      <c r="BM115" s="33"/>
      <c r="BN115" s="155">
        <f>IF(K115,BJ115,0)</f>
        <v>5094</v>
      </c>
      <c r="BO115" s="33"/>
      <c r="BP115" s="155">
        <f>IF(Q115,BJ115,0)</f>
        <v>5094</v>
      </c>
      <c r="BQ115" s="33"/>
      <c r="BR115" s="155">
        <f>IF(W115,BJ115,0)</f>
        <v>5094</v>
      </c>
      <c r="BS115" s="33"/>
      <c r="BT115" s="155">
        <f>IF(AD115,BJ115,0)</f>
        <v>5094</v>
      </c>
      <c r="BU115" s="33"/>
      <c r="BV115" s="155">
        <f>IF(AJ115,BJ115,0)</f>
        <v>5094</v>
      </c>
    </row>
    <row r="116" spans="1:74" ht="8.85" customHeight="1" x14ac:dyDescent="0.3">
      <c r="A116" s="22">
        <v>24</v>
      </c>
      <c r="B116" s="33"/>
      <c r="C116" s="22" t="s">
        <v>154</v>
      </c>
      <c r="D116" s="33"/>
      <c r="E116" s="156">
        <v>68690676</v>
      </c>
      <c r="F116" s="33"/>
      <c r="G116" s="153">
        <f>(E116/$BJ116)</f>
        <v>1339.4695214695214</v>
      </c>
      <c r="H116" s="33"/>
      <c r="I116" s="153">
        <f>IF(G$219,G116/G$219*100,0)</f>
        <v>86.542782920822631</v>
      </c>
      <c r="J116" s="33"/>
      <c r="K116" s="156">
        <v>3552053</v>
      </c>
      <c r="L116" s="33"/>
      <c r="M116" s="153">
        <f>(K116/$BJ116)</f>
        <v>69.265102765102768</v>
      </c>
      <c r="N116" s="33"/>
      <c r="O116" s="153">
        <f>IF(M$219,M116/M$219*100,0)</f>
        <v>80.570255203604162</v>
      </c>
      <c r="P116" s="33"/>
      <c r="Q116" s="156">
        <v>4563849</v>
      </c>
      <c r="R116" s="33"/>
      <c r="S116" s="153">
        <f>(Q116/$BJ116)</f>
        <v>88.995144495144501</v>
      </c>
      <c r="T116" s="33"/>
      <c r="U116" s="153">
        <f>IF(S$219,S116/S$219*100,0)</f>
        <v>76.232190253657478</v>
      </c>
      <c r="V116" s="33"/>
      <c r="W116" s="156">
        <v>8243072</v>
      </c>
      <c r="X116" s="33"/>
      <c r="Y116" s="153">
        <f>(W116/$BJ116)</f>
        <v>160.74006474006475</v>
      </c>
      <c r="Z116" s="33"/>
      <c r="AA116" s="153">
        <f>IF(Y$219,Y116/Y$219*100,0)</f>
        <v>85.629760431151965</v>
      </c>
      <c r="AB116" s="33"/>
      <c r="AC116" s="33"/>
      <c r="AD116" s="156">
        <v>3907568</v>
      </c>
      <c r="AE116" s="33"/>
      <c r="AF116" s="153">
        <f>(AD116/$BJ116)</f>
        <v>76.197652197652204</v>
      </c>
      <c r="AG116" s="33"/>
      <c r="AH116" s="153">
        <f>IF(AF$219,AF116/AF$219*100,0)</f>
        <v>91.22069925456293</v>
      </c>
      <c r="AI116" s="33"/>
      <c r="AJ116" s="156">
        <v>156115</v>
      </c>
      <c r="AK116" s="33"/>
      <c r="AL116" s="153">
        <f>(AJ116/$BJ116)</f>
        <v>3.0442455442455443</v>
      </c>
      <c r="AM116" s="33"/>
      <c r="AN116" s="153">
        <f>IF(AL$219,AL116/AL$219*100,0)</f>
        <v>423.84998688037916</v>
      </c>
      <c r="AO116" s="33"/>
      <c r="AP116" s="156">
        <f>(E116+K116+Q116+W116+AD116+AJ116)</f>
        <v>89113333</v>
      </c>
      <c r="AQ116" s="33"/>
      <c r="AR116" s="156">
        <v>49046303</v>
      </c>
      <c r="AS116" s="33"/>
      <c r="AT116" s="161">
        <f>IF($AP116,AR116/$AP116*100,0)</f>
        <v>55.03811982882516</v>
      </c>
      <c r="AU116" s="33"/>
      <c r="AV116" s="156">
        <v>6648599</v>
      </c>
      <c r="AW116" s="33"/>
      <c r="AX116" s="161">
        <f>IF($AP116,AV116/$AP116*100,0)</f>
        <v>7.4608352938611331</v>
      </c>
      <c r="AY116" s="33"/>
      <c r="AZ116" s="156">
        <v>0</v>
      </c>
      <c r="BA116" s="33"/>
      <c r="BB116" s="161">
        <f>IF($AP116,AZ116/$AP116*100,0)</f>
        <v>0</v>
      </c>
      <c r="BC116" s="33"/>
      <c r="BD116" s="156">
        <v>1550620</v>
      </c>
      <c r="BE116" s="33"/>
      <c r="BF116" s="156">
        <v>4011</v>
      </c>
      <c r="BG116" s="33"/>
      <c r="BH116" s="22">
        <v>24</v>
      </c>
      <c r="BI116" s="33"/>
      <c r="BJ116" s="39">
        <v>51282</v>
      </c>
      <c r="BK116" s="33"/>
      <c r="BL116" s="155">
        <f>IF(E116,BJ116,0)</f>
        <v>51282</v>
      </c>
      <c r="BM116" s="33"/>
      <c r="BN116" s="155">
        <f>IF(K116,BJ116,0)</f>
        <v>51282</v>
      </c>
      <c r="BO116" s="33"/>
      <c r="BP116" s="155">
        <f>IF(Q116,BJ116,0)</f>
        <v>51282</v>
      </c>
      <c r="BQ116" s="33"/>
      <c r="BR116" s="155">
        <f>IF(W116,BJ116,0)</f>
        <v>51282</v>
      </c>
      <c r="BS116" s="33"/>
      <c r="BT116" s="155">
        <f>IF(AD116,BJ116,0)</f>
        <v>51282</v>
      </c>
      <c r="BU116" s="33"/>
      <c r="BV116" s="155">
        <f>IF(AJ116,BJ116,0)</f>
        <v>51282</v>
      </c>
    </row>
    <row r="117" spans="1:74" ht="8.85" customHeight="1" x14ac:dyDescent="0.3">
      <c r="A117" s="22">
        <v>25</v>
      </c>
      <c r="B117" s="33"/>
      <c r="C117" s="22" t="s">
        <v>155</v>
      </c>
      <c r="D117" s="33"/>
      <c r="E117" s="156">
        <v>11240304</v>
      </c>
      <c r="F117" s="33"/>
      <c r="G117" s="153">
        <f>(E117/$BJ117)</f>
        <v>1144.6338085539714</v>
      </c>
      <c r="H117" s="33"/>
      <c r="I117" s="153">
        <f>IF(G$219,G117/G$219*100,0)</f>
        <v>73.954497381055077</v>
      </c>
      <c r="J117" s="33"/>
      <c r="K117" s="156">
        <v>1189570</v>
      </c>
      <c r="L117" s="33"/>
      <c r="M117" s="153">
        <f>(K117/$BJ117)</f>
        <v>121.13747454175153</v>
      </c>
      <c r="N117" s="33"/>
      <c r="O117" s="153">
        <f>IF(M$219,M117/M$219*100,0)</f>
        <v>140.90901260405488</v>
      </c>
      <c r="P117" s="33"/>
      <c r="Q117" s="156">
        <v>1603673</v>
      </c>
      <c r="R117" s="33"/>
      <c r="S117" s="153">
        <f>(Q117/$BJ117)</f>
        <v>163.30682281059063</v>
      </c>
      <c r="T117" s="33"/>
      <c r="U117" s="153">
        <f>IF(S$219,S117/S$219*100,0)</f>
        <v>139.88669670508256</v>
      </c>
      <c r="V117" s="33"/>
      <c r="W117" s="156">
        <v>1089643</v>
      </c>
      <c r="X117" s="33"/>
      <c r="Y117" s="153">
        <f>(W117/$BJ117)</f>
        <v>110.96160896130347</v>
      </c>
      <c r="Z117" s="33"/>
      <c r="AA117" s="153">
        <f>IF(Y$219,Y117/Y$219*100,0)</f>
        <v>59.111684493699755</v>
      </c>
      <c r="AB117" s="33"/>
      <c r="AC117" s="33"/>
      <c r="AD117" s="156">
        <v>904442</v>
      </c>
      <c r="AE117" s="33"/>
      <c r="AF117" s="153">
        <f>(AD117/$BJ117)</f>
        <v>92.102036659877797</v>
      </c>
      <c r="AG117" s="33"/>
      <c r="AH117" s="153">
        <f>IF(AF$219,AF117/AF$219*100,0)</f>
        <v>110.26077503136391</v>
      </c>
      <c r="AI117" s="33"/>
      <c r="AJ117" s="156">
        <v>17611</v>
      </c>
      <c r="AK117" s="33"/>
      <c r="AL117" s="153">
        <f>(AJ117/$BJ117)</f>
        <v>1.7933808553971486</v>
      </c>
      <c r="AM117" s="33"/>
      <c r="AN117" s="153">
        <f>IF(AL$219,AL117/AL$219*100,0)</f>
        <v>249.69222783899531</v>
      </c>
      <c r="AO117" s="33"/>
      <c r="AP117" s="156">
        <f>(E117+K117+Q117+W117+AD117+AJ117)</f>
        <v>16045243</v>
      </c>
      <c r="AQ117" s="33"/>
      <c r="AR117" s="156">
        <v>10053556</v>
      </c>
      <c r="AS117" s="33"/>
      <c r="AT117" s="161">
        <f>IF($AP117,AR117/$AP117*100,0)</f>
        <v>62.657549031822079</v>
      </c>
      <c r="AU117" s="33"/>
      <c r="AV117" s="156">
        <v>1769351</v>
      </c>
      <c r="AW117" s="33"/>
      <c r="AX117" s="161">
        <f>IF($AP117,AV117/$AP117*100,0)</f>
        <v>11.027262098803989</v>
      </c>
      <c r="AY117" s="33"/>
      <c r="AZ117" s="156">
        <v>23263</v>
      </c>
      <c r="BA117" s="33"/>
      <c r="BB117" s="161">
        <f>IF($AP117,AZ117/$AP117*100,0)</f>
        <v>0.14498378117427077</v>
      </c>
      <c r="BC117" s="33"/>
      <c r="BD117" s="156">
        <v>93651</v>
      </c>
      <c r="BE117" s="33"/>
      <c r="BF117" s="156">
        <v>2732</v>
      </c>
      <c r="BG117" s="33"/>
      <c r="BH117" s="22">
        <v>25</v>
      </c>
      <c r="BI117" s="33"/>
      <c r="BJ117" s="39">
        <v>9820</v>
      </c>
      <c r="BK117" s="33"/>
      <c r="BL117" s="155">
        <f>IF(E117,BJ117,0)</f>
        <v>9820</v>
      </c>
      <c r="BM117" s="33"/>
      <c r="BN117" s="155">
        <f>IF(K117,BJ117,0)</f>
        <v>9820</v>
      </c>
      <c r="BO117" s="33"/>
      <c r="BP117" s="155">
        <f>IF(Q117,BJ117,0)</f>
        <v>9820</v>
      </c>
      <c r="BQ117" s="33"/>
      <c r="BR117" s="155">
        <f>IF(W117,BJ117,0)</f>
        <v>9820</v>
      </c>
      <c r="BS117" s="33"/>
      <c r="BT117" s="155">
        <f>IF(AD117,BJ117,0)</f>
        <v>9820</v>
      </c>
      <c r="BU117" s="33"/>
      <c r="BV117" s="155">
        <f>IF(AJ117,BJ117,0)</f>
        <v>9820</v>
      </c>
    </row>
    <row r="118" spans="1:74" ht="8.85" customHeight="1" x14ac:dyDescent="0.3">
      <c r="A118" s="41"/>
      <c r="B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149"/>
      <c r="AQ118" s="33"/>
      <c r="AR118" s="33"/>
      <c r="AS118" s="33"/>
      <c r="AT118" s="33"/>
      <c r="AU118" s="33"/>
      <c r="AV118" s="33"/>
      <c r="AW118" s="33"/>
      <c r="AX118" s="33"/>
      <c r="AY118" s="33"/>
      <c r="AZ118" s="33"/>
      <c r="BA118" s="33"/>
      <c r="BB118" s="33"/>
      <c r="BC118" s="33"/>
      <c r="BD118" s="33"/>
      <c r="BE118" s="33"/>
      <c r="BF118" s="149"/>
      <c r="BG118" s="33"/>
      <c r="BH118" s="41"/>
      <c r="BI118" s="33"/>
      <c r="BJ118" s="39"/>
      <c r="BK118" s="33"/>
      <c r="BL118" s="39"/>
      <c r="BM118" s="33"/>
      <c r="BN118" s="39"/>
      <c r="BO118" s="33"/>
      <c r="BP118" s="39"/>
      <c r="BQ118" s="33"/>
      <c r="BR118" s="39"/>
      <c r="BS118" s="33"/>
      <c r="BT118" s="39"/>
      <c r="BU118" s="33"/>
      <c r="BV118" s="39"/>
    </row>
    <row r="119" spans="1:74" ht="8.85" customHeight="1" x14ac:dyDescent="0.3">
      <c r="A119" s="22">
        <v>26</v>
      </c>
      <c r="B119" s="33"/>
      <c r="C119" s="22" t="s">
        <v>156</v>
      </c>
      <c r="D119" s="33"/>
      <c r="E119" s="156">
        <v>16182716</v>
      </c>
      <c r="F119" s="33"/>
      <c r="G119" s="153">
        <f>(E119/$BJ119)</f>
        <v>1114.8192339487462</v>
      </c>
      <c r="H119" s="33"/>
      <c r="I119" s="153">
        <f>IF(G$219,G119/G$219*100,0)</f>
        <v>72.028185347388245</v>
      </c>
      <c r="J119" s="33"/>
      <c r="K119" s="156">
        <v>2166900</v>
      </c>
      <c r="L119" s="33"/>
      <c r="M119" s="153">
        <f>(K119/$BJ119)</f>
        <v>149.27666023697989</v>
      </c>
      <c r="N119" s="33"/>
      <c r="O119" s="153">
        <f>IF(M$219,M119/M$219*100,0)</f>
        <v>173.64095527329192</v>
      </c>
      <c r="P119" s="33"/>
      <c r="Q119" s="156">
        <v>2346682</v>
      </c>
      <c r="R119" s="33"/>
      <c r="S119" s="153">
        <f>(Q119/$BJ119)</f>
        <v>161.66175254891155</v>
      </c>
      <c r="T119" s="33"/>
      <c r="U119" s="153">
        <f>IF(S$219,S119/S$219*100,0)</f>
        <v>138.47754893774794</v>
      </c>
      <c r="V119" s="33"/>
      <c r="W119" s="156">
        <v>3333989</v>
      </c>
      <c r="X119" s="33"/>
      <c r="Y119" s="153">
        <f>(W119/$BJ119)</f>
        <v>229.67683934968312</v>
      </c>
      <c r="Z119" s="33"/>
      <c r="AA119" s="153">
        <f>IF(Y$219,Y119/Y$219*100,0)</f>
        <v>122.35389329910767</v>
      </c>
      <c r="AB119" s="33"/>
      <c r="AC119" s="33"/>
      <c r="AD119" s="156">
        <v>1552159</v>
      </c>
      <c r="AE119" s="33"/>
      <c r="AF119" s="153">
        <f>(AD119/$BJ119)</f>
        <v>106.92745935519427</v>
      </c>
      <c r="AG119" s="33"/>
      <c r="AH119" s="153">
        <f>IF(AF$219,AF119/AF$219*100,0)</f>
        <v>128.0091621011286</v>
      </c>
      <c r="AI119" s="33"/>
      <c r="AJ119" s="156">
        <v>67756</v>
      </c>
      <c r="AK119" s="33"/>
      <c r="AL119" s="153">
        <f>(AJ119/$BJ119)</f>
        <v>4.6676770460181869</v>
      </c>
      <c r="AM119" s="33"/>
      <c r="AN119" s="153">
        <f>IF(AL$219,AL119/AL$219*100,0)</f>
        <v>649.88018409236474</v>
      </c>
      <c r="AO119" s="33"/>
      <c r="AP119" s="156">
        <f>(E119+K119+Q119+W119+AD119+AJ119)</f>
        <v>25650202</v>
      </c>
      <c r="AQ119" s="33"/>
      <c r="AR119" s="156">
        <v>15580854</v>
      </c>
      <c r="AS119" s="33"/>
      <c r="AT119" s="161">
        <f>IF($AP119,AR119/$AP119*100,0)</f>
        <v>60.743591804852059</v>
      </c>
      <c r="AU119" s="33"/>
      <c r="AV119" s="156">
        <v>2707820</v>
      </c>
      <c r="AW119" s="33"/>
      <c r="AX119" s="161">
        <f>IF($AP119,AV119/$AP119*100,0)</f>
        <v>10.556719982166223</v>
      </c>
      <c r="AY119" s="33"/>
      <c r="AZ119" s="156">
        <v>0</v>
      </c>
      <c r="BA119" s="33"/>
      <c r="BB119" s="161">
        <f>IF($AP119,AZ119/$AP119*100,0)</f>
        <v>0</v>
      </c>
      <c r="BC119" s="33"/>
      <c r="BD119" s="156">
        <v>189592</v>
      </c>
      <c r="BE119" s="33"/>
      <c r="BF119" s="156">
        <v>0</v>
      </c>
      <c r="BG119" s="33"/>
      <c r="BH119" s="22">
        <v>26</v>
      </c>
      <c r="BI119" s="33"/>
      <c r="BJ119" s="39">
        <v>14516</v>
      </c>
      <c r="BK119" s="33"/>
      <c r="BL119" s="155">
        <f>IF(E119,BJ119,0)</f>
        <v>14516</v>
      </c>
      <c r="BM119" s="33"/>
      <c r="BN119" s="155">
        <f>IF(K119,BJ119,0)</f>
        <v>14516</v>
      </c>
      <c r="BO119" s="33"/>
      <c r="BP119" s="155">
        <f>IF(Q119,BJ119,0)</f>
        <v>14516</v>
      </c>
      <c r="BQ119" s="33"/>
      <c r="BR119" s="155">
        <f>IF(W119,BJ119,0)</f>
        <v>14516</v>
      </c>
      <c r="BS119" s="33"/>
      <c r="BT119" s="155">
        <f>IF(AD119,BJ119,0)</f>
        <v>14516</v>
      </c>
      <c r="BU119" s="33"/>
      <c r="BV119" s="155">
        <f>IF(AJ119,BJ119,0)</f>
        <v>14516</v>
      </c>
    </row>
    <row r="120" spans="1:74" ht="8.85" customHeight="1" x14ac:dyDescent="0.3">
      <c r="A120" s="22">
        <v>27</v>
      </c>
      <c r="B120" s="33"/>
      <c r="C120" s="22" t="s">
        <v>157</v>
      </c>
      <c r="D120" s="33"/>
      <c r="E120" s="156">
        <v>35557981</v>
      </c>
      <c r="F120" s="33"/>
      <c r="G120" s="153">
        <f>(E120/$BJ120)</f>
        <v>1247.5609080064557</v>
      </c>
      <c r="H120" s="33"/>
      <c r="I120" s="153">
        <f>IF(G$219,G120/G$219*100,0)</f>
        <v>80.604590930637158</v>
      </c>
      <c r="J120" s="33"/>
      <c r="K120" s="156">
        <v>2296043</v>
      </c>
      <c r="L120" s="33"/>
      <c r="M120" s="153">
        <f>(K120/$BJ120)</f>
        <v>80.557259139709501</v>
      </c>
      <c r="N120" s="33"/>
      <c r="O120" s="153">
        <f>IF(M$219,M120/M$219*100,0)</f>
        <v>93.705468818842633</v>
      </c>
      <c r="P120" s="33"/>
      <c r="Q120" s="156">
        <v>2998926</v>
      </c>
      <c r="R120" s="33"/>
      <c r="S120" s="153">
        <f>(Q120/$BJ120)</f>
        <v>105.21808995859939</v>
      </c>
      <c r="T120" s="33"/>
      <c r="U120" s="153">
        <f>IF(S$219,S120/S$219*100,0)</f>
        <v>90.128573837958271</v>
      </c>
      <c r="V120" s="33"/>
      <c r="W120" s="156">
        <v>5859730</v>
      </c>
      <c r="X120" s="33"/>
      <c r="Y120" s="153">
        <f>(W120/$BJ120)</f>
        <v>205.5901340256824</v>
      </c>
      <c r="Z120" s="33"/>
      <c r="AA120" s="153">
        <f>IF(Y$219,Y120/Y$219*100,0)</f>
        <v>109.52237671483044</v>
      </c>
      <c r="AB120" s="33"/>
      <c r="AC120" s="33"/>
      <c r="AD120" s="156">
        <v>1902648</v>
      </c>
      <c r="AE120" s="33"/>
      <c r="AF120" s="153">
        <f>(AD120/$BJ120)</f>
        <v>66.754894393375906</v>
      </c>
      <c r="AG120" s="33"/>
      <c r="AH120" s="153">
        <f>IF(AF$219,AF120/AF$219*100,0)</f>
        <v>79.916217489649625</v>
      </c>
      <c r="AI120" s="33"/>
      <c r="AJ120" s="156">
        <v>11091</v>
      </c>
      <c r="AK120" s="33"/>
      <c r="AL120" s="153">
        <f>(AJ120/$BJ120)</f>
        <v>0.38913058732720512</v>
      </c>
      <c r="AM120" s="33"/>
      <c r="AN120" s="153">
        <f>IF(AL$219,AL120/AL$219*100,0)</f>
        <v>54.178610738269306</v>
      </c>
      <c r="AO120" s="33"/>
      <c r="AP120" s="156">
        <f>(E120+K120+Q120+W120+AD120+AJ120)</f>
        <v>48626419</v>
      </c>
      <c r="AQ120" s="33"/>
      <c r="AR120" s="156">
        <v>30328273</v>
      </c>
      <c r="AS120" s="33"/>
      <c r="AT120" s="161">
        <f>IF($AP120,AR120/$AP120*100,0)</f>
        <v>62.369949553554413</v>
      </c>
      <c r="AU120" s="33"/>
      <c r="AV120" s="156">
        <v>3395763</v>
      </c>
      <c r="AW120" s="33"/>
      <c r="AX120" s="161">
        <f>IF($AP120,AV120/$AP120*100,0)</f>
        <v>6.983370500714849</v>
      </c>
      <c r="AY120" s="33"/>
      <c r="AZ120" s="156">
        <v>0</v>
      </c>
      <c r="BA120" s="33"/>
      <c r="BB120" s="161">
        <f>IF($AP120,AZ120/$AP120*100,0)</f>
        <v>0</v>
      </c>
      <c r="BC120" s="33"/>
      <c r="BD120" s="156">
        <v>429244</v>
      </c>
      <c r="BE120" s="33"/>
      <c r="BF120" s="156">
        <v>0</v>
      </c>
      <c r="BG120" s="33"/>
      <c r="BH120" s="22">
        <v>27</v>
      </c>
      <c r="BI120" s="33"/>
      <c r="BJ120" s="39">
        <v>28502</v>
      </c>
      <c r="BK120" s="33"/>
      <c r="BL120" s="155">
        <f>IF(E120,BJ120,0)</f>
        <v>28502</v>
      </c>
      <c r="BM120" s="33"/>
      <c r="BN120" s="155">
        <f>IF(K120,BJ120,0)</f>
        <v>28502</v>
      </c>
      <c r="BO120" s="33"/>
      <c r="BP120" s="155">
        <f>IF(Q120,BJ120,0)</f>
        <v>28502</v>
      </c>
      <c r="BQ120" s="33"/>
      <c r="BR120" s="155">
        <f>IF(W120,BJ120,0)</f>
        <v>28502</v>
      </c>
      <c r="BS120" s="33"/>
      <c r="BT120" s="155">
        <f>IF(AD120,BJ120,0)</f>
        <v>28502</v>
      </c>
      <c r="BU120" s="33"/>
      <c r="BV120" s="155">
        <f>IF(AJ120,BJ120,0)</f>
        <v>28502</v>
      </c>
    </row>
    <row r="121" spans="1:74" ht="8.85" customHeight="1" x14ac:dyDescent="0.3">
      <c r="A121" s="22">
        <v>28</v>
      </c>
      <c r="B121" s="33"/>
      <c r="C121" s="22" t="s">
        <v>158</v>
      </c>
      <c r="D121" s="33"/>
      <c r="E121" s="156">
        <v>13154630</v>
      </c>
      <c r="F121" s="33"/>
      <c r="G121" s="153">
        <f>(E121/$BJ121)</f>
        <v>1220.2810760667903</v>
      </c>
      <c r="H121" s="33"/>
      <c r="I121" s="153">
        <f>IF(G$219,G121/G$219*100,0)</f>
        <v>78.842047971779166</v>
      </c>
      <c r="J121" s="33"/>
      <c r="K121" s="156">
        <v>1207996</v>
      </c>
      <c r="L121" s="33"/>
      <c r="M121" s="153">
        <f>(K121/$BJ121)</f>
        <v>112.05899814471243</v>
      </c>
      <c r="N121" s="33"/>
      <c r="O121" s="153">
        <f>IF(M$219,M121/M$219*100,0)</f>
        <v>130.34878630005437</v>
      </c>
      <c r="P121" s="33"/>
      <c r="Q121" s="156">
        <v>1597592</v>
      </c>
      <c r="R121" s="33"/>
      <c r="S121" s="153">
        <f>(Q121/$BJ121)</f>
        <v>148.19962894248607</v>
      </c>
      <c r="T121" s="33"/>
      <c r="U121" s="153">
        <f>IF(S$219,S121/S$219*100,0)</f>
        <v>126.94605276674874</v>
      </c>
      <c r="V121" s="33"/>
      <c r="W121" s="156">
        <v>1315956</v>
      </c>
      <c r="X121" s="33"/>
      <c r="Y121" s="153">
        <f>(W121/$BJ121)</f>
        <v>122.07384044526901</v>
      </c>
      <c r="Z121" s="33"/>
      <c r="AA121" s="153">
        <f>IF(Y$219,Y121/Y$219*100,0)</f>
        <v>65.031414097928916</v>
      </c>
      <c r="AB121" s="33"/>
      <c r="AC121" s="33"/>
      <c r="AD121" s="156">
        <v>765554</v>
      </c>
      <c r="AE121" s="33"/>
      <c r="AF121" s="153">
        <f>(AD121/$BJ121)</f>
        <v>71.016141001855289</v>
      </c>
      <c r="AG121" s="33"/>
      <c r="AH121" s="153">
        <f>IF(AF$219,AF121/AF$219*100,0)</f>
        <v>85.017606890904702</v>
      </c>
      <c r="AI121" s="33"/>
      <c r="AJ121" s="156">
        <v>8160</v>
      </c>
      <c r="AK121" s="33"/>
      <c r="AL121" s="153">
        <f>(AJ121/$BJ121)</f>
        <v>0.7569573283858998</v>
      </c>
      <c r="AM121" s="33"/>
      <c r="AN121" s="153">
        <f>IF(AL$219,AL121/AL$219*100,0)</f>
        <v>105.39108920167062</v>
      </c>
      <c r="AO121" s="33"/>
      <c r="AP121" s="156">
        <f>(E121+K121+Q121+W121+AD121+AJ121)</f>
        <v>18049888</v>
      </c>
      <c r="AQ121" s="33"/>
      <c r="AR121" s="156">
        <v>8355231</v>
      </c>
      <c r="AS121" s="33"/>
      <c r="AT121" s="161">
        <f>IF($AP121,AR121/$AP121*100,0)</f>
        <v>46.289655647724793</v>
      </c>
      <c r="AU121" s="33"/>
      <c r="AV121" s="156">
        <v>1651006</v>
      </c>
      <c r="AW121" s="33"/>
      <c r="AX121" s="161">
        <f>IF($AP121,AV121/$AP121*100,0)</f>
        <v>9.1469044018444876</v>
      </c>
      <c r="AY121" s="33"/>
      <c r="AZ121" s="156">
        <v>0</v>
      </c>
      <c r="BA121" s="33"/>
      <c r="BB121" s="161">
        <f>IF($AP121,AZ121/$AP121*100,0)</f>
        <v>0</v>
      </c>
      <c r="BC121" s="33"/>
      <c r="BD121" s="156">
        <v>98412</v>
      </c>
      <c r="BE121" s="33"/>
      <c r="BF121" s="156">
        <v>0</v>
      </c>
      <c r="BG121" s="33"/>
      <c r="BH121" s="22">
        <v>28</v>
      </c>
      <c r="BI121" s="33"/>
      <c r="BJ121" s="39">
        <v>10780</v>
      </c>
      <c r="BK121" s="33"/>
      <c r="BL121" s="155">
        <f>IF(E121,BJ121,0)</f>
        <v>10780</v>
      </c>
      <c r="BM121" s="33"/>
      <c r="BN121" s="155">
        <f>IF(K121,BJ121,0)</f>
        <v>10780</v>
      </c>
      <c r="BO121" s="33"/>
      <c r="BP121" s="155">
        <f>IF(Q121,BJ121,0)</f>
        <v>10780</v>
      </c>
      <c r="BQ121" s="33"/>
      <c r="BR121" s="155">
        <f>IF(W121,BJ121,0)</f>
        <v>10780</v>
      </c>
      <c r="BS121" s="33"/>
      <c r="BT121" s="155">
        <f>IF(AD121,BJ121,0)</f>
        <v>10780</v>
      </c>
      <c r="BU121" s="33"/>
      <c r="BV121" s="155">
        <f>IF(AJ121,BJ121,0)</f>
        <v>10780</v>
      </c>
    </row>
    <row r="122" spans="1:74" ht="8.85" customHeight="1" x14ac:dyDescent="0.3">
      <c r="A122" s="22">
        <v>29</v>
      </c>
      <c r="B122" s="33"/>
      <c r="C122" s="22" t="s">
        <v>101</v>
      </c>
      <c r="D122" s="33"/>
      <c r="E122" s="156">
        <v>2313269612</v>
      </c>
      <c r="F122" s="33"/>
      <c r="G122" s="153">
        <f>(E122/$BJ122)</f>
        <v>2018.5986223121213</v>
      </c>
      <c r="H122" s="33"/>
      <c r="I122" s="153">
        <f>IF(G$219,G122/G$219*100,0)</f>
        <v>130.42114029095106</v>
      </c>
      <c r="J122" s="33"/>
      <c r="K122" s="156">
        <v>104646062</v>
      </c>
      <c r="L122" s="33"/>
      <c r="M122" s="153">
        <f>(K122/$BJ122)</f>
        <v>91.315943238002831</v>
      </c>
      <c r="N122" s="33"/>
      <c r="O122" s="153">
        <f>IF(M$219,M122/M$219*100,0)</f>
        <v>106.22013910517877</v>
      </c>
      <c r="P122" s="33"/>
      <c r="Q122" s="156">
        <v>149374719</v>
      </c>
      <c r="R122" s="33"/>
      <c r="S122" s="153">
        <f>(Q122/$BJ122)</f>
        <v>130.34693423433959</v>
      </c>
      <c r="T122" s="33"/>
      <c r="U122" s="153">
        <f>IF(S$219,S122/S$219*100,0)</f>
        <v>111.65364521741171</v>
      </c>
      <c r="V122" s="33"/>
      <c r="W122" s="156">
        <v>252567292</v>
      </c>
      <c r="X122" s="33"/>
      <c r="Y122" s="153">
        <f>(W122/$BJ122)</f>
        <v>220.39453811504234</v>
      </c>
      <c r="Z122" s="33"/>
      <c r="AA122" s="153">
        <f>IF(Y$219,Y122/Y$219*100,0)</f>
        <v>117.40900770224403</v>
      </c>
      <c r="AB122" s="33"/>
      <c r="AC122" s="33"/>
      <c r="AD122" s="156">
        <v>103753363</v>
      </c>
      <c r="AE122" s="33"/>
      <c r="AF122" s="153">
        <f>(AD122/$BJ122)</f>
        <v>90.536958824689478</v>
      </c>
      <c r="AG122" s="33"/>
      <c r="AH122" s="153">
        <f>IF(AF$219,AF122/AF$219*100,0)</f>
        <v>108.38712813548102</v>
      </c>
      <c r="AI122" s="33"/>
      <c r="AJ122" s="156">
        <v>0</v>
      </c>
      <c r="AK122" s="33"/>
      <c r="AL122" s="153">
        <f>(AJ122/$BJ122)</f>
        <v>0</v>
      </c>
      <c r="AM122" s="33"/>
      <c r="AN122" s="153">
        <f>IF(AL$219,AL122/AL$219*100,0)</f>
        <v>0</v>
      </c>
      <c r="AO122" s="33"/>
      <c r="AP122" s="156">
        <f>(E122+K122+Q122+W122+AD122+AJ122)</f>
        <v>2923611048</v>
      </c>
      <c r="AQ122" s="33"/>
      <c r="AR122" s="156">
        <v>690704639</v>
      </c>
      <c r="AS122" s="33"/>
      <c r="AT122" s="161">
        <f>IF($AP122,AR122/$AP122*100,0)</f>
        <v>23.625052295260033</v>
      </c>
      <c r="AU122" s="33"/>
      <c r="AV122" s="156">
        <v>119442756</v>
      </c>
      <c r="AW122" s="33"/>
      <c r="AX122" s="161">
        <f>IF($AP122,AV122/$AP122*100,0)</f>
        <v>4.0854530250085439</v>
      </c>
      <c r="AY122" s="33"/>
      <c r="AZ122" s="156">
        <v>11540587</v>
      </c>
      <c r="BA122" s="33"/>
      <c r="BB122" s="161">
        <f>IF($AP122,AZ122/$AP122*100,0)</f>
        <v>0.39473742609827495</v>
      </c>
      <c r="BC122" s="33"/>
      <c r="BD122" s="156">
        <v>59563817</v>
      </c>
      <c r="BE122" s="33"/>
      <c r="BF122" s="156">
        <v>0</v>
      </c>
      <c r="BG122" s="33"/>
      <c r="BH122" s="22">
        <v>29</v>
      </c>
      <c r="BI122" s="33"/>
      <c r="BJ122" s="39">
        <v>1145978</v>
      </c>
      <c r="BK122" s="33"/>
      <c r="BL122" s="155">
        <f>IF(E122,BJ122,0)</f>
        <v>1145978</v>
      </c>
      <c r="BM122" s="33"/>
      <c r="BN122" s="155">
        <f>IF(K122,BJ122,0)</f>
        <v>1145978</v>
      </c>
      <c r="BO122" s="33"/>
      <c r="BP122" s="155">
        <f>IF(Q122,BJ122,0)</f>
        <v>1145978</v>
      </c>
      <c r="BQ122" s="33"/>
      <c r="BR122" s="155">
        <f>IF(W122,BJ122,0)</f>
        <v>1145978</v>
      </c>
      <c r="BS122" s="33"/>
      <c r="BT122" s="155">
        <f>IF(AD122,BJ122,0)</f>
        <v>1145978</v>
      </c>
      <c r="BU122" s="33"/>
      <c r="BV122" s="155">
        <f>IF(AJ122,BJ122,0)</f>
        <v>0</v>
      </c>
    </row>
    <row r="123" spans="1:74" ht="8.85" customHeight="1" x14ac:dyDescent="0.3">
      <c r="A123" s="22">
        <v>30</v>
      </c>
      <c r="B123" s="33"/>
      <c r="C123" s="22" t="s">
        <v>159</v>
      </c>
      <c r="D123" s="33"/>
      <c r="E123" s="156">
        <v>107461821</v>
      </c>
      <c r="F123" s="33"/>
      <c r="G123" s="153">
        <f>(E123/$BJ123)</f>
        <v>1531.8862580185316</v>
      </c>
      <c r="H123" s="33"/>
      <c r="I123" s="153">
        <f>IF(G$219,G123/G$219*100,0)</f>
        <v>98.974779016728604</v>
      </c>
      <c r="J123" s="33"/>
      <c r="K123" s="156">
        <v>12475401</v>
      </c>
      <c r="L123" s="33"/>
      <c r="M123" s="153">
        <f>(K123/$BJ123)</f>
        <v>177.83893086243762</v>
      </c>
      <c r="N123" s="33"/>
      <c r="O123" s="153">
        <f>IF(M$219,M123/M$219*100,0)</f>
        <v>206.86503697705811</v>
      </c>
      <c r="P123" s="33"/>
      <c r="Q123" s="156">
        <v>11017888</v>
      </c>
      <c r="R123" s="33"/>
      <c r="S123" s="153">
        <f>(Q123/$BJ123)</f>
        <v>157.06183891660726</v>
      </c>
      <c r="T123" s="33"/>
      <c r="U123" s="153">
        <f>IF(S$219,S123/S$219*100,0)</f>
        <v>134.53731721884395</v>
      </c>
      <c r="V123" s="33"/>
      <c r="W123" s="156">
        <v>17643696</v>
      </c>
      <c r="X123" s="33"/>
      <c r="Y123" s="153">
        <f>(W123/$BJ123)</f>
        <v>251.51384176764077</v>
      </c>
      <c r="Z123" s="33"/>
      <c r="AA123" s="153">
        <f>IF(Y$219,Y123/Y$219*100,0)</f>
        <v>133.98694376855994</v>
      </c>
      <c r="AB123" s="33"/>
      <c r="AC123" s="33"/>
      <c r="AD123" s="156">
        <v>5514209</v>
      </c>
      <c r="AE123" s="33"/>
      <c r="AF123" s="153">
        <f>(AD123/$BJ123)</f>
        <v>78.605972915181752</v>
      </c>
      <c r="AG123" s="33"/>
      <c r="AH123" s="153">
        <f>IF(AF$219,AF123/AF$219*100,0)</f>
        <v>94.103841891457265</v>
      </c>
      <c r="AI123" s="33"/>
      <c r="AJ123" s="156">
        <v>70425</v>
      </c>
      <c r="AK123" s="33"/>
      <c r="AL123" s="153">
        <f>(AJ123/$BJ123)</f>
        <v>1.00392017106201</v>
      </c>
      <c r="AM123" s="33"/>
      <c r="AN123" s="153">
        <f>IF(AL$219,AL123/AL$219*100,0)</f>
        <v>139.77569980776155</v>
      </c>
      <c r="AO123" s="33"/>
      <c r="AP123" s="156">
        <f>(E123+K123+Q123+W123+AD123+AJ123)</f>
        <v>154183440</v>
      </c>
      <c r="AQ123" s="33"/>
      <c r="AR123" s="156">
        <v>47006974</v>
      </c>
      <c r="AS123" s="33"/>
      <c r="AT123" s="161">
        <f>IF($AP123,AR123/$AP123*100,0)</f>
        <v>30.487693101152757</v>
      </c>
      <c r="AU123" s="33"/>
      <c r="AV123" s="156">
        <v>6069980</v>
      </c>
      <c r="AW123" s="33"/>
      <c r="AX123" s="161">
        <f>IF($AP123,AV123/$AP123*100,0)</f>
        <v>3.936855994392134</v>
      </c>
      <c r="AY123" s="33"/>
      <c r="AZ123" s="156">
        <v>467916</v>
      </c>
      <c r="BA123" s="33"/>
      <c r="BB123" s="161">
        <f>IF($AP123,AZ123/$AP123*100,0)</f>
        <v>0.30348006245028653</v>
      </c>
      <c r="BC123" s="33"/>
      <c r="BD123" s="156">
        <v>3196226</v>
      </c>
      <c r="BE123" s="33"/>
      <c r="BF123" s="156">
        <v>0</v>
      </c>
      <c r="BG123" s="33"/>
      <c r="BH123" s="22">
        <v>30</v>
      </c>
      <c r="BI123" s="33"/>
      <c r="BJ123" s="39">
        <v>70150</v>
      </c>
      <c r="BK123" s="33"/>
      <c r="BL123" s="155">
        <f>IF(E123,BJ123,0)</f>
        <v>70150</v>
      </c>
      <c r="BM123" s="33"/>
      <c r="BN123" s="155">
        <f>IF(K123,BJ123,0)</f>
        <v>70150</v>
      </c>
      <c r="BO123" s="33"/>
      <c r="BP123" s="155">
        <f>IF(Q123,BJ123,0)</f>
        <v>70150</v>
      </c>
      <c r="BQ123" s="33"/>
      <c r="BR123" s="155">
        <f>IF(W123,BJ123,0)</f>
        <v>70150</v>
      </c>
      <c r="BS123" s="33"/>
      <c r="BT123" s="155">
        <f>IF(AD123,BJ123,0)</f>
        <v>70150</v>
      </c>
      <c r="BU123" s="33"/>
      <c r="BV123" s="155">
        <f>IF(AJ123,BJ123,0)</f>
        <v>70150</v>
      </c>
    </row>
    <row r="124" spans="1:74" ht="8.85" customHeight="1" x14ac:dyDescent="0.3">
      <c r="A124" s="41"/>
      <c r="B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Q124" s="33"/>
      <c r="AR124" s="33"/>
      <c r="AS124" s="33"/>
      <c r="AT124" s="33"/>
      <c r="AU124" s="33"/>
      <c r="AV124" s="33"/>
      <c r="AW124" s="33"/>
      <c r="AX124" s="33"/>
      <c r="AY124" s="33"/>
      <c r="AZ124" s="33"/>
      <c r="BA124" s="33"/>
      <c r="BB124" s="33"/>
      <c r="BC124" s="33"/>
      <c r="BD124" s="33"/>
      <c r="BE124" s="33"/>
      <c r="BG124" s="33"/>
      <c r="BH124" s="41"/>
      <c r="BI124" s="33"/>
      <c r="BJ124" s="39"/>
      <c r="BK124" s="33"/>
      <c r="BL124" s="33"/>
      <c r="BM124" s="33"/>
      <c r="BN124" s="33"/>
      <c r="BO124" s="33"/>
      <c r="BP124" s="33"/>
      <c r="BQ124" s="33"/>
      <c r="BR124" s="33"/>
      <c r="BS124" s="33"/>
      <c r="BT124" s="33"/>
      <c r="BU124" s="33"/>
      <c r="BV124" s="33"/>
    </row>
    <row r="125" spans="1:74" ht="8.85" customHeight="1" x14ac:dyDescent="0.3">
      <c r="A125" s="22">
        <v>31</v>
      </c>
      <c r="B125" s="33"/>
      <c r="C125" s="22" t="s">
        <v>160</v>
      </c>
      <c r="D125" s="33"/>
      <c r="E125" s="156">
        <v>15960263</v>
      </c>
      <c r="F125" s="33"/>
      <c r="G125" s="153">
        <f>(E125/$BJ125)</f>
        <v>1020.281467749153</v>
      </c>
      <c r="H125" s="33"/>
      <c r="I125" s="153">
        <f>IF(G$219,G125/G$219*100,0)</f>
        <v>65.920124471874658</v>
      </c>
      <c r="J125" s="33"/>
      <c r="K125" s="156">
        <v>895232</v>
      </c>
      <c r="L125" s="33"/>
      <c r="M125" s="153">
        <f>(K125/$BJ125)</f>
        <v>57.228920283833027</v>
      </c>
      <c r="N125" s="33"/>
      <c r="O125" s="153">
        <f>IF(M$219,M125/M$219*100,0)</f>
        <v>66.569578737682022</v>
      </c>
      <c r="P125" s="33"/>
      <c r="Q125" s="156">
        <v>1640485</v>
      </c>
      <c r="R125" s="33"/>
      <c r="S125" s="153">
        <f>(Q125/$BJ125)</f>
        <v>104.87022949562105</v>
      </c>
      <c r="T125" s="33"/>
      <c r="U125" s="153">
        <f>IF(S$219,S125/S$219*100,0)</f>
        <v>89.830600671602696</v>
      </c>
      <c r="V125" s="33"/>
      <c r="W125" s="156">
        <v>2540115</v>
      </c>
      <c r="X125" s="33"/>
      <c r="Y125" s="153">
        <f>(W125/$BJ125)</f>
        <v>162.38029789682287</v>
      </c>
      <c r="Z125" s="33"/>
      <c r="AA125" s="153">
        <f>IF(Y$219,Y125/Y$219*100,0)</f>
        <v>86.503548633810439</v>
      </c>
      <c r="AB125" s="33"/>
      <c r="AC125" s="33"/>
      <c r="AD125" s="156">
        <v>1164434</v>
      </c>
      <c r="AE125" s="33"/>
      <c r="AF125" s="153">
        <f>(AD125/$BJ125)</f>
        <v>74.438023397046607</v>
      </c>
      <c r="AG125" s="33"/>
      <c r="AH125" s="153">
        <f>IF(AF$219,AF125/AF$219*100,0)</f>
        <v>89.114143934415452</v>
      </c>
      <c r="AI125" s="33"/>
      <c r="AJ125" s="156">
        <v>7221</v>
      </c>
      <c r="AK125" s="33"/>
      <c r="AL125" s="153">
        <f>(AJ125/$BJ125)</f>
        <v>0.4616122227194272</v>
      </c>
      <c r="AM125" s="33"/>
      <c r="AN125" s="153">
        <f>IF(AL$219,AL125/AL$219*100,0)</f>
        <v>64.270221209091375</v>
      </c>
      <c r="AO125" s="33"/>
      <c r="AP125" s="156">
        <f>(E125+K125+Q125+W125+AD125+AJ125)</f>
        <v>22207750</v>
      </c>
      <c r="AQ125" s="33"/>
      <c r="AR125" s="156">
        <v>12499977</v>
      </c>
      <c r="AS125" s="33"/>
      <c r="AT125" s="161">
        <f>IF($AP125,AR125/$AP125*100,0)</f>
        <v>56.286553117717922</v>
      </c>
      <c r="AU125" s="33"/>
      <c r="AV125" s="156">
        <v>1800467</v>
      </c>
      <c r="AW125" s="33"/>
      <c r="AX125" s="161">
        <f>IF($AP125,AV125/$AP125*100,0)</f>
        <v>8.1073814321576929</v>
      </c>
      <c r="AY125" s="33"/>
      <c r="AZ125" s="156">
        <v>0</v>
      </c>
      <c r="BA125" s="33"/>
      <c r="BB125" s="161">
        <f>IF($AP125,AZ125/$AP125*100,0)</f>
        <v>0</v>
      </c>
      <c r="BC125" s="33"/>
      <c r="BD125" s="156">
        <v>355188</v>
      </c>
      <c r="BE125" s="33"/>
      <c r="BF125" s="156">
        <v>0</v>
      </c>
      <c r="BG125" s="33"/>
      <c r="BH125" s="22">
        <v>31</v>
      </c>
      <c r="BI125" s="33"/>
      <c r="BJ125" s="39">
        <v>15643</v>
      </c>
      <c r="BK125" s="33"/>
      <c r="BL125" s="155">
        <f>IF(E125,BJ125,0)</f>
        <v>15643</v>
      </c>
      <c r="BM125" s="33"/>
      <c r="BN125" s="155">
        <f>IF(K125,BJ125,0)</f>
        <v>15643</v>
      </c>
      <c r="BO125" s="33"/>
      <c r="BP125" s="155">
        <f>IF(Q125,BJ125,0)</f>
        <v>15643</v>
      </c>
      <c r="BQ125" s="33"/>
      <c r="BR125" s="155">
        <f>IF(W125,BJ125,0)</f>
        <v>15643</v>
      </c>
      <c r="BS125" s="33"/>
      <c r="BT125" s="155">
        <f>IF(AD125,BJ125,0)</f>
        <v>15643</v>
      </c>
      <c r="BU125" s="33"/>
      <c r="BV125" s="155">
        <f>IF(AJ125,BJ125,0)</f>
        <v>15643</v>
      </c>
    </row>
    <row r="126" spans="1:74" ht="8.85" customHeight="1" x14ac:dyDescent="0.3">
      <c r="A126" s="22">
        <v>32</v>
      </c>
      <c r="B126" s="33"/>
      <c r="C126" s="22" t="s">
        <v>161</v>
      </c>
      <c r="D126" s="33"/>
      <c r="E126" s="156">
        <v>32470408</v>
      </c>
      <c r="F126" s="33"/>
      <c r="G126" s="153">
        <f>(E126/$BJ126)</f>
        <v>1216.4846395923873</v>
      </c>
      <c r="H126" s="33"/>
      <c r="I126" s="153">
        <f>IF(G$219,G126/G$219*100,0)</f>
        <v>78.596761182934202</v>
      </c>
      <c r="J126" s="33"/>
      <c r="K126" s="156">
        <v>1911744</v>
      </c>
      <c r="L126" s="33"/>
      <c r="M126" s="153">
        <f>(K126/$BJ126)</f>
        <v>71.62235875917878</v>
      </c>
      <c r="N126" s="33"/>
      <c r="O126" s="153">
        <f>IF(M$219,M126/M$219*100,0)</f>
        <v>83.312252391813317</v>
      </c>
      <c r="P126" s="33"/>
      <c r="Q126" s="156">
        <v>2740488</v>
      </c>
      <c r="R126" s="33"/>
      <c r="S126" s="153">
        <f>(Q126/$BJ126)</f>
        <v>102.6707627753634</v>
      </c>
      <c r="T126" s="33"/>
      <c r="U126" s="153">
        <f>IF(S$219,S126/S$219*100,0)</f>
        <v>87.946563442083757</v>
      </c>
      <c r="V126" s="33"/>
      <c r="W126" s="156">
        <v>3147884</v>
      </c>
      <c r="X126" s="33"/>
      <c r="Y126" s="153">
        <f>(W126/$BJ126)</f>
        <v>117.9336130675858</v>
      </c>
      <c r="Z126" s="33"/>
      <c r="AA126" s="153">
        <f>IF(Y$219,Y126/Y$219*100,0)</f>
        <v>62.825824103581084</v>
      </c>
      <c r="AB126" s="33"/>
      <c r="AC126" s="33"/>
      <c r="AD126" s="156">
        <v>1428549</v>
      </c>
      <c r="AE126" s="33"/>
      <c r="AF126" s="153">
        <f>(AD126/$BJ126)</f>
        <v>53.519743743443726</v>
      </c>
      <c r="AG126" s="33"/>
      <c r="AH126" s="153">
        <f>IF(AF$219,AF126/AF$219*100,0)</f>
        <v>64.071638789316694</v>
      </c>
      <c r="AI126" s="33"/>
      <c r="AJ126" s="156">
        <v>50426</v>
      </c>
      <c r="AK126" s="33"/>
      <c r="AL126" s="153">
        <f>(AJ126/$BJ126)</f>
        <v>1.8891802787352017</v>
      </c>
      <c r="AM126" s="33"/>
      <c r="AN126" s="153">
        <f>IF(AL$219,AL126/AL$219*100,0)</f>
        <v>263.03037147255839</v>
      </c>
      <c r="AO126" s="33"/>
      <c r="AP126" s="156">
        <f>(E126+K126+Q126+W126+AD126+AJ126)</f>
        <v>41749499</v>
      </c>
      <c r="AQ126" s="33"/>
      <c r="AR126" s="156">
        <v>21262529</v>
      </c>
      <c r="AS126" s="33"/>
      <c r="AT126" s="161">
        <f>IF($AP126,AR126/$AP126*100,0)</f>
        <v>50.928824319544532</v>
      </c>
      <c r="AU126" s="33"/>
      <c r="AV126" s="156">
        <v>2126147</v>
      </c>
      <c r="AW126" s="33"/>
      <c r="AX126" s="161">
        <f>IF($AP126,AV126/$AP126*100,0)</f>
        <v>5.0926287762159728</v>
      </c>
      <c r="AY126" s="33"/>
      <c r="AZ126" s="156">
        <v>0</v>
      </c>
      <c r="BA126" s="33"/>
      <c r="BB126" s="161">
        <f>IF($AP126,AZ126/$AP126*100,0)</f>
        <v>0</v>
      </c>
      <c r="BC126" s="33"/>
      <c r="BD126" s="156">
        <v>766221</v>
      </c>
      <c r="BE126" s="33"/>
      <c r="BF126" s="156">
        <v>4882</v>
      </c>
      <c r="BG126" s="33"/>
      <c r="BH126" s="22">
        <v>32</v>
      </c>
      <c r="BI126" s="33"/>
      <c r="BJ126" s="39">
        <v>26692</v>
      </c>
      <c r="BK126" s="33"/>
      <c r="BL126" s="155">
        <f>IF(E126,BJ126,0)</f>
        <v>26692</v>
      </c>
      <c r="BM126" s="33"/>
      <c r="BN126" s="155">
        <f>IF(K126,BJ126,0)</f>
        <v>26692</v>
      </c>
      <c r="BO126" s="33"/>
      <c r="BP126" s="155">
        <f>IF(Q126,BJ126,0)</f>
        <v>26692</v>
      </c>
      <c r="BQ126" s="33"/>
      <c r="BR126" s="155">
        <f>IF(W126,BJ126,0)</f>
        <v>26692</v>
      </c>
      <c r="BS126" s="33"/>
      <c r="BT126" s="155">
        <f>IF(AD126,BJ126,0)</f>
        <v>26692</v>
      </c>
      <c r="BU126" s="33"/>
      <c r="BV126" s="155">
        <f>IF(AJ126,BJ126,0)</f>
        <v>26692</v>
      </c>
    </row>
    <row r="127" spans="1:74" ht="8.85" customHeight="1" x14ac:dyDescent="0.3">
      <c r="A127" s="22">
        <v>33</v>
      </c>
      <c r="B127" s="33"/>
      <c r="C127" s="22" t="s">
        <v>103</v>
      </c>
      <c r="D127" s="33"/>
      <c r="E127" s="156">
        <v>62339902</v>
      </c>
      <c r="F127" s="33"/>
      <c r="G127" s="153">
        <f>(E127/$BJ127)</f>
        <v>1110.6936412065495</v>
      </c>
      <c r="H127" s="33"/>
      <c r="I127" s="153">
        <f>IF(G$219,G127/G$219*100,0)</f>
        <v>71.761631856334603</v>
      </c>
      <c r="J127" s="33"/>
      <c r="K127" s="156">
        <v>3799811</v>
      </c>
      <c r="L127" s="33"/>
      <c r="M127" s="153">
        <f>(K127/$BJ127)</f>
        <v>67.700233399255254</v>
      </c>
      <c r="N127" s="33"/>
      <c r="O127" s="153">
        <f>IF(M$219,M127/M$219*100,0)</f>
        <v>78.749974584167049</v>
      </c>
      <c r="P127" s="33"/>
      <c r="Q127" s="156">
        <v>7195534</v>
      </c>
      <c r="R127" s="33"/>
      <c r="S127" s="153">
        <f>(Q127/$BJ127)</f>
        <v>128.20093716036845</v>
      </c>
      <c r="T127" s="33"/>
      <c r="U127" s="153">
        <f>IF(S$219,S127/S$219*100,0)</f>
        <v>109.81540945573276</v>
      </c>
      <c r="V127" s="33"/>
      <c r="W127" s="156">
        <v>7400224</v>
      </c>
      <c r="X127" s="33"/>
      <c r="Y127" s="153">
        <f>(W127/$BJ127)</f>
        <v>131.84784506565467</v>
      </c>
      <c r="Z127" s="33"/>
      <c r="AA127" s="153">
        <f>IF(Y$219,Y127/Y$219*100,0)</f>
        <v>70.238240880349551</v>
      </c>
      <c r="AB127" s="33"/>
      <c r="AC127" s="33"/>
      <c r="AD127" s="156">
        <v>3790728</v>
      </c>
      <c r="AE127" s="33"/>
      <c r="AF127" s="153">
        <f>(AD127/$BJ127)</f>
        <v>67.538403976695705</v>
      </c>
      <c r="AG127" s="33"/>
      <c r="AH127" s="153">
        <f>IF(AF$219,AF127/AF$219*100,0)</f>
        <v>80.854202978725965</v>
      </c>
      <c r="AI127" s="33"/>
      <c r="AJ127" s="156">
        <v>0</v>
      </c>
      <c r="AK127" s="33"/>
      <c r="AL127" s="153">
        <f>(AJ127/$BJ127)</f>
        <v>0</v>
      </c>
      <c r="AM127" s="33"/>
      <c r="AN127" s="153">
        <f>IF(AL$219,AL127/AL$219*100,0)</f>
        <v>0</v>
      </c>
      <c r="AO127" s="33"/>
      <c r="AP127" s="156">
        <f>(E127+K127+Q127+W127+AD127+AJ127)</f>
        <v>84526199</v>
      </c>
      <c r="AQ127" s="33"/>
      <c r="AR127" s="156">
        <v>42060212</v>
      </c>
      <c r="AS127" s="33"/>
      <c r="AT127" s="161">
        <f>IF($AP127,AR127/$AP127*100,0)</f>
        <v>49.759970870096737</v>
      </c>
      <c r="AU127" s="33"/>
      <c r="AV127" s="156">
        <v>7474351</v>
      </c>
      <c r="AW127" s="33"/>
      <c r="AX127" s="161">
        <f>IF($AP127,AV127/$AP127*100,0)</f>
        <v>8.8426441605400949</v>
      </c>
      <c r="AY127" s="33"/>
      <c r="AZ127" s="156">
        <v>0</v>
      </c>
      <c r="BA127" s="33"/>
      <c r="BB127" s="161">
        <f>IF($AP127,AZ127/$AP127*100,0)</f>
        <v>0</v>
      </c>
      <c r="BC127" s="33"/>
      <c r="BD127" s="156">
        <v>2392731</v>
      </c>
      <c r="BE127" s="33"/>
      <c r="BF127" s="156">
        <v>0</v>
      </c>
      <c r="BG127" s="33"/>
      <c r="BH127" s="22">
        <v>33</v>
      </c>
      <c r="BI127" s="33"/>
      <c r="BJ127" s="39">
        <v>56127</v>
      </c>
      <c r="BK127" s="33"/>
      <c r="BL127" s="155">
        <f>IF(E127,BJ127,0)</f>
        <v>56127</v>
      </c>
      <c r="BM127" s="33"/>
      <c r="BN127" s="155">
        <f>IF(K127,BJ127,0)</f>
        <v>56127</v>
      </c>
      <c r="BO127" s="33"/>
      <c r="BP127" s="155">
        <f>IF(Q127,BJ127,0)</f>
        <v>56127</v>
      </c>
      <c r="BQ127" s="33"/>
      <c r="BR127" s="155">
        <f>IF(W127,BJ127,0)</f>
        <v>56127</v>
      </c>
      <c r="BS127" s="33"/>
      <c r="BT127" s="155">
        <f>IF(AD127,BJ127,0)</f>
        <v>56127</v>
      </c>
      <c r="BU127" s="33"/>
      <c r="BV127" s="155">
        <f>IF(AJ127,BJ127,0)</f>
        <v>0</v>
      </c>
    </row>
    <row r="128" spans="1:74" ht="8.85" customHeight="1" x14ac:dyDescent="0.3">
      <c r="A128" s="22">
        <v>34</v>
      </c>
      <c r="B128" s="33"/>
      <c r="C128" s="22" t="s">
        <v>162</v>
      </c>
      <c r="D128" s="33"/>
      <c r="E128" s="156">
        <v>134706310</v>
      </c>
      <c r="F128" s="33"/>
      <c r="G128" s="153">
        <f>(E128/$BJ128)</f>
        <v>1534.6599298213634</v>
      </c>
      <c r="H128" s="33"/>
      <c r="I128" s="153">
        <f>IF(G$219,G128/G$219*100,0)</f>
        <v>99.153985241938358</v>
      </c>
      <c r="J128" s="33"/>
      <c r="K128" s="156">
        <v>7337859</v>
      </c>
      <c r="L128" s="33"/>
      <c r="M128" s="153">
        <f>(K128/$BJ128)</f>
        <v>83.597555140357272</v>
      </c>
      <c r="N128" s="33"/>
      <c r="O128" s="153">
        <f>IF(M$219,M128/M$219*100,0)</f>
        <v>97.241988868446924</v>
      </c>
      <c r="P128" s="33"/>
      <c r="Q128" s="156">
        <v>9713535</v>
      </c>
      <c r="R128" s="33"/>
      <c r="S128" s="153">
        <f>(Q128/$BJ128)</f>
        <v>110.66276658767772</v>
      </c>
      <c r="T128" s="33"/>
      <c r="U128" s="153">
        <f>IF(S$219,S128/S$219*100,0)</f>
        <v>94.792419568105785</v>
      </c>
      <c r="V128" s="33"/>
      <c r="W128" s="156">
        <v>15359558</v>
      </c>
      <c r="X128" s="33"/>
      <c r="Y128" s="153">
        <f>(W128/$BJ128)</f>
        <v>174.98585034633612</v>
      </c>
      <c r="Z128" s="33"/>
      <c r="AA128" s="153">
        <f>IF(Y$219,Y128/Y$219*100,0)</f>
        <v>93.218803091992186</v>
      </c>
      <c r="AB128" s="33"/>
      <c r="AC128" s="33"/>
      <c r="AD128" s="156">
        <v>6094585</v>
      </c>
      <c r="AE128" s="33"/>
      <c r="AF128" s="153">
        <f>(AD128/$BJ128)</f>
        <v>69.433387258476117</v>
      </c>
      <c r="AG128" s="33"/>
      <c r="AH128" s="153">
        <f>IF(AF$219,AF128/AF$219*100,0)</f>
        <v>83.122799123805635</v>
      </c>
      <c r="AI128" s="33"/>
      <c r="AJ128" s="156">
        <v>81080</v>
      </c>
      <c r="AK128" s="33"/>
      <c r="AL128" s="153">
        <f>(AJ128/$BJ128)</f>
        <v>0.92371491068173528</v>
      </c>
      <c r="AM128" s="33"/>
      <c r="AN128" s="153">
        <f>IF(AL$219,AL128/AL$219*100,0)</f>
        <v>128.60872984235368</v>
      </c>
      <c r="AO128" s="33"/>
      <c r="AP128" s="156">
        <f>(E128+K128+Q128+W128+AD128+AJ128)</f>
        <v>173292927</v>
      </c>
      <c r="AQ128" s="33"/>
      <c r="AR128" s="156">
        <v>79552204</v>
      </c>
      <c r="AS128" s="33"/>
      <c r="AT128" s="161">
        <f>IF($AP128,AR128/$AP128*100,0)</f>
        <v>45.906203661733983</v>
      </c>
      <c r="AU128" s="33"/>
      <c r="AV128" s="156">
        <v>7937677</v>
      </c>
      <c r="AW128" s="33"/>
      <c r="AX128" s="161">
        <f>IF($AP128,AV128/$AP128*100,0)</f>
        <v>4.5804968139293996</v>
      </c>
      <c r="AY128" s="33"/>
      <c r="AZ128" s="156">
        <v>0</v>
      </c>
      <c r="BA128" s="33"/>
      <c r="BB128" s="161">
        <f>IF($AP128,AZ128/$AP128*100,0)</f>
        <v>0</v>
      </c>
      <c r="BC128" s="33"/>
      <c r="BD128" s="156">
        <v>2481552</v>
      </c>
      <c r="BE128" s="33"/>
      <c r="BF128" s="156">
        <v>0</v>
      </c>
      <c r="BG128" s="33"/>
      <c r="BH128" s="22">
        <v>34</v>
      </c>
      <c r="BI128" s="33"/>
      <c r="BJ128" s="39">
        <v>87776</v>
      </c>
      <c r="BK128" s="33"/>
      <c r="BL128" s="155">
        <f>IF(E128,BJ128,0)</f>
        <v>87776</v>
      </c>
      <c r="BM128" s="33"/>
      <c r="BN128" s="155">
        <f>IF(K128,BJ128,0)</f>
        <v>87776</v>
      </c>
      <c r="BO128" s="33"/>
      <c r="BP128" s="155">
        <f>IF(Q128,BJ128,0)</f>
        <v>87776</v>
      </c>
      <c r="BQ128" s="33"/>
      <c r="BR128" s="155">
        <f>IF(W128,BJ128,0)</f>
        <v>87776</v>
      </c>
      <c r="BS128" s="33"/>
      <c r="BT128" s="155">
        <f>IF(AD128,BJ128,0)</f>
        <v>87776</v>
      </c>
      <c r="BU128" s="33"/>
      <c r="BV128" s="155">
        <f>IF(AJ128,BJ128,0)</f>
        <v>87776</v>
      </c>
    </row>
    <row r="129" spans="1:74" ht="8.85" customHeight="1" x14ac:dyDescent="0.3">
      <c r="A129" s="22">
        <v>35</v>
      </c>
      <c r="B129" s="33"/>
      <c r="C129" s="22" t="s">
        <v>163</v>
      </c>
      <c r="D129" s="33"/>
      <c r="E129" s="156">
        <v>18890806</v>
      </c>
      <c r="F129" s="33"/>
      <c r="G129" s="153">
        <f>(E129/$BJ129)</f>
        <v>1115.7525249542259</v>
      </c>
      <c r="H129" s="33"/>
      <c r="I129" s="153">
        <f>IF(G$219,G129/G$219*100,0)</f>
        <v>72.088485040359672</v>
      </c>
      <c r="J129" s="33"/>
      <c r="K129" s="156">
        <v>1812224</v>
      </c>
      <c r="L129" s="33"/>
      <c r="M129" s="153">
        <f>(K129/$BJ129)</f>
        <v>107.03585139684603</v>
      </c>
      <c r="N129" s="33"/>
      <c r="O129" s="153">
        <f>IF(M$219,M129/M$219*100,0)</f>
        <v>124.50578312465656</v>
      </c>
      <c r="P129" s="33"/>
      <c r="Q129" s="156">
        <v>1392033</v>
      </c>
      <c r="R129" s="33"/>
      <c r="S129" s="153">
        <f>(Q129/$BJ129)</f>
        <v>82.218002480656779</v>
      </c>
      <c r="T129" s="33"/>
      <c r="U129" s="153">
        <f>IF(S$219,S129/S$219*100,0)</f>
        <v>70.426970403122027</v>
      </c>
      <c r="V129" s="33"/>
      <c r="W129" s="156">
        <v>2802421</v>
      </c>
      <c r="X129" s="33"/>
      <c r="Y129" s="153">
        <f>(W129/$BJ129)</f>
        <v>165.52011103892269</v>
      </c>
      <c r="Z129" s="33"/>
      <c r="AA129" s="153">
        <f>IF(Y$219,Y129/Y$219*100,0)</f>
        <v>88.176196007639561</v>
      </c>
      <c r="AB129" s="33"/>
      <c r="AC129" s="33"/>
      <c r="AD129" s="156">
        <v>1340844</v>
      </c>
      <c r="AE129" s="33"/>
      <c r="AF129" s="153">
        <f>(AD129/$BJ129)</f>
        <v>79.194613430984589</v>
      </c>
      <c r="AG129" s="33"/>
      <c r="AH129" s="153">
        <f>IF(AF$219,AF129/AF$219*100,0)</f>
        <v>94.808538137501913</v>
      </c>
      <c r="AI129" s="33"/>
      <c r="AJ129" s="156">
        <v>9383</v>
      </c>
      <c r="AK129" s="33"/>
      <c r="AL129" s="153">
        <f>(AJ129/$BJ129)</f>
        <v>0.55419053806626895</v>
      </c>
      <c r="AM129" s="33"/>
      <c r="AN129" s="153">
        <f>IF(AL$219,AL129/AL$219*100,0)</f>
        <v>77.159890315888461</v>
      </c>
      <c r="AO129" s="33"/>
      <c r="AP129" s="156">
        <f>(E129+K129+Q129+W129+AD129+AJ129)</f>
        <v>26247711</v>
      </c>
      <c r="AQ129" s="33"/>
      <c r="AR129" s="156">
        <v>16770971</v>
      </c>
      <c r="AS129" s="33"/>
      <c r="AT129" s="161">
        <f>IF($AP129,AR129/$AP129*100,0)</f>
        <v>63.894984976023238</v>
      </c>
      <c r="AU129" s="33"/>
      <c r="AV129" s="156">
        <v>2585104</v>
      </c>
      <c r="AW129" s="33"/>
      <c r="AX129" s="161">
        <f>IF($AP129,AV129/$AP129*100,0)</f>
        <v>9.8488740599132623</v>
      </c>
      <c r="AY129" s="33"/>
      <c r="AZ129" s="156">
        <v>0</v>
      </c>
      <c r="BA129" s="33"/>
      <c r="BB129" s="161">
        <f>IF($AP129,AZ129/$AP129*100,0)</f>
        <v>0</v>
      </c>
      <c r="BC129" s="33"/>
      <c r="BD129" s="156">
        <v>529495</v>
      </c>
      <c r="BE129" s="33"/>
      <c r="BF129" s="156">
        <v>0</v>
      </c>
      <c r="BG129" s="33"/>
      <c r="BH129" s="22">
        <v>35</v>
      </c>
      <c r="BI129" s="33"/>
      <c r="BJ129" s="39">
        <v>16931</v>
      </c>
      <c r="BK129" s="33"/>
      <c r="BL129" s="155">
        <f>IF(E129,BJ129,0)</f>
        <v>16931</v>
      </c>
      <c r="BM129" s="33"/>
      <c r="BN129" s="155">
        <f>IF(K129,BJ129,0)</f>
        <v>16931</v>
      </c>
      <c r="BO129" s="33"/>
      <c r="BP129" s="155">
        <f>IF(Q129,BJ129,0)</f>
        <v>16931</v>
      </c>
      <c r="BQ129" s="33"/>
      <c r="BR129" s="155">
        <f>IF(W129,BJ129,0)</f>
        <v>16931</v>
      </c>
      <c r="BS129" s="33"/>
      <c r="BT129" s="155">
        <f>IF(AD129,BJ129,0)</f>
        <v>16931</v>
      </c>
      <c r="BU129" s="33"/>
      <c r="BV129" s="155">
        <f>IF(AJ129,BJ129,0)</f>
        <v>16931</v>
      </c>
    </row>
    <row r="130" spans="1:74" ht="8.85" customHeight="1" x14ac:dyDescent="0.3">
      <c r="A130" s="33"/>
      <c r="B130" s="33"/>
      <c r="D130" s="33"/>
      <c r="E130" s="33"/>
      <c r="F130" s="33"/>
      <c r="G130" s="33"/>
      <c r="H130" s="33"/>
      <c r="I130" s="51"/>
      <c r="J130" s="33"/>
      <c r="K130" s="33"/>
      <c r="L130" s="33"/>
      <c r="M130" s="33"/>
      <c r="N130" s="33"/>
      <c r="O130" s="51"/>
      <c r="P130" s="33"/>
      <c r="Q130" s="33"/>
      <c r="R130" s="33"/>
      <c r="S130" s="33"/>
      <c r="T130" s="33"/>
      <c r="U130" s="51"/>
      <c r="V130" s="33"/>
      <c r="W130" s="33"/>
      <c r="X130" s="33"/>
      <c r="Y130" s="33"/>
      <c r="Z130" s="33"/>
      <c r="AA130" s="51"/>
      <c r="AB130" s="33"/>
      <c r="AC130" s="33"/>
      <c r="AD130" s="33"/>
      <c r="AE130" s="33"/>
      <c r="AF130" s="33"/>
      <c r="AG130" s="33"/>
      <c r="AH130" s="51"/>
      <c r="AI130" s="33"/>
      <c r="AJ130" s="33"/>
      <c r="AK130" s="33"/>
      <c r="AL130" s="33"/>
      <c r="AM130" s="33"/>
      <c r="AN130" s="51"/>
      <c r="AO130" s="33"/>
      <c r="AQ130" s="33"/>
      <c r="AR130" s="33"/>
      <c r="AS130" s="33"/>
      <c r="AT130" s="51"/>
      <c r="AU130" s="33"/>
      <c r="AV130" s="33"/>
      <c r="AW130" s="33"/>
      <c r="AX130" s="51"/>
      <c r="AY130" s="33"/>
      <c r="AZ130" s="33"/>
      <c r="BA130" s="33"/>
      <c r="BB130" s="51"/>
      <c r="BC130" s="33"/>
      <c r="BD130" s="33"/>
      <c r="BE130" s="33"/>
      <c r="BG130" s="33"/>
      <c r="BH130" s="33"/>
      <c r="BI130" s="33"/>
      <c r="BJ130" s="39"/>
      <c r="BK130" s="33"/>
      <c r="BL130" s="39"/>
      <c r="BM130" s="33"/>
      <c r="BN130" s="39"/>
      <c r="BO130" s="33"/>
      <c r="BP130" s="39"/>
      <c r="BQ130" s="33"/>
      <c r="BR130" s="39"/>
      <c r="BS130" s="33"/>
      <c r="BT130" s="39"/>
      <c r="BU130" s="33"/>
      <c r="BV130" s="39"/>
    </row>
    <row r="131" spans="1:74" ht="8.85" customHeight="1" x14ac:dyDescent="0.3">
      <c r="A131" s="22">
        <v>36</v>
      </c>
      <c r="B131" s="33"/>
      <c r="C131" s="22" t="s">
        <v>164</v>
      </c>
      <c r="D131" s="33"/>
      <c r="E131" s="156">
        <v>46045235</v>
      </c>
      <c r="F131" s="33"/>
      <c r="G131" s="153">
        <f>(E131/$BJ131)</f>
        <v>1237.9748077646932</v>
      </c>
      <c r="H131" s="33"/>
      <c r="I131" s="153">
        <f>IF(G$219,G131/G$219*100,0)</f>
        <v>79.985235447751705</v>
      </c>
      <c r="J131" s="33"/>
      <c r="K131" s="156">
        <v>2390670</v>
      </c>
      <c r="L131" s="33"/>
      <c r="M131" s="153">
        <f>(K131/$BJ131)</f>
        <v>64.275689627359256</v>
      </c>
      <c r="N131" s="33"/>
      <c r="O131" s="153">
        <f>IF(M$219,M131/M$219*100,0)</f>
        <v>74.766491493218879</v>
      </c>
      <c r="P131" s="33"/>
      <c r="Q131" s="156">
        <v>4490408</v>
      </c>
      <c r="R131" s="33"/>
      <c r="S131" s="153">
        <f>(Q131/$BJ131)</f>
        <v>120.72936495133624</v>
      </c>
      <c r="T131" s="33"/>
      <c r="U131" s="153">
        <f>IF(S$219,S131/S$219*100,0)</f>
        <v>103.41534889777773</v>
      </c>
      <c r="V131" s="33"/>
      <c r="W131" s="156">
        <v>6544517</v>
      </c>
      <c r="X131" s="33"/>
      <c r="Y131" s="153">
        <f>(W131/$BJ131)</f>
        <v>175.95625638543851</v>
      </c>
      <c r="Z131" s="33"/>
      <c r="AA131" s="153">
        <f>IF(Y$219,Y131/Y$219*100,0)</f>
        <v>93.735759687621638</v>
      </c>
      <c r="AB131" s="33"/>
      <c r="AC131" s="33"/>
      <c r="AD131" s="156">
        <v>2469338</v>
      </c>
      <c r="AE131" s="33"/>
      <c r="AF131" s="153">
        <f>(AD131/$BJ131)</f>
        <v>66.390761950852294</v>
      </c>
      <c r="AG131" s="33"/>
      <c r="AH131" s="153">
        <f>IF(AF$219,AF131/AF$219*100,0)</f>
        <v>79.480293086859447</v>
      </c>
      <c r="AI131" s="33"/>
      <c r="AJ131" s="156">
        <v>33761</v>
      </c>
      <c r="AK131" s="33"/>
      <c r="AL131" s="153">
        <f>(AJ131/$BJ131)</f>
        <v>0.90770016669355269</v>
      </c>
      <c r="AM131" s="33"/>
      <c r="AN131" s="153">
        <f>IF(AL$219,AL131/AL$219*100,0)</f>
        <v>126.37899872157902</v>
      </c>
      <c r="AO131" s="33"/>
      <c r="AP131" s="156">
        <f>(E131+K131+Q131+W131+AD131+AJ131)</f>
        <v>61973929</v>
      </c>
      <c r="AQ131" s="33"/>
      <c r="AR131" s="156">
        <v>31031343</v>
      </c>
      <c r="AS131" s="33"/>
      <c r="AT131" s="161">
        <f>IF($AP131,AR131/$AP131*100,0)</f>
        <v>50.071608337112202</v>
      </c>
      <c r="AU131" s="33"/>
      <c r="AV131" s="156">
        <v>3438466</v>
      </c>
      <c r="AW131" s="33"/>
      <c r="AX131" s="161">
        <f>IF($AP131,AV131/$AP131*100,0)</f>
        <v>5.5482459406438469</v>
      </c>
      <c r="AY131" s="33"/>
      <c r="AZ131" s="156">
        <v>219669</v>
      </c>
      <c r="BA131" s="33"/>
      <c r="BB131" s="161">
        <f>IF($AP131,AZ131/$AP131*100,0)</f>
        <v>0.35445388656897964</v>
      </c>
      <c r="BC131" s="33"/>
      <c r="BD131" s="156">
        <v>1125052</v>
      </c>
      <c r="BE131" s="33"/>
      <c r="BF131" s="156">
        <v>0</v>
      </c>
      <c r="BG131" s="33"/>
      <c r="BH131" s="22">
        <v>36</v>
      </c>
      <c r="BI131" s="33"/>
      <c r="BJ131" s="39">
        <v>37194</v>
      </c>
      <c r="BK131" s="33"/>
      <c r="BL131" s="155">
        <f>IF(E131,BJ131,0)</f>
        <v>37194</v>
      </c>
      <c r="BM131" s="33"/>
      <c r="BN131" s="155">
        <f>IF(K131,BJ131,0)</f>
        <v>37194</v>
      </c>
      <c r="BO131" s="33"/>
      <c r="BP131" s="155">
        <f>IF(Q131,BJ131,0)</f>
        <v>37194</v>
      </c>
      <c r="BQ131" s="33"/>
      <c r="BR131" s="155">
        <f>IF(W131,BJ131,0)</f>
        <v>37194</v>
      </c>
      <c r="BS131" s="33"/>
      <c r="BT131" s="155">
        <f>IF(AD131,BJ131,0)</f>
        <v>37194</v>
      </c>
      <c r="BU131" s="33"/>
      <c r="BV131" s="155">
        <f>IF(AJ131,BJ131,0)</f>
        <v>37194</v>
      </c>
    </row>
    <row r="132" spans="1:74" ht="8.85" customHeight="1" x14ac:dyDescent="0.3">
      <c r="A132" s="22">
        <v>37</v>
      </c>
      <c r="B132" s="33"/>
      <c r="C132" s="22" t="s">
        <v>165</v>
      </c>
      <c r="D132" s="33"/>
      <c r="E132" s="156">
        <v>24805591</v>
      </c>
      <c r="F132" s="33"/>
      <c r="G132" s="153">
        <f>(E132/$BJ132)</f>
        <v>1070.3137297204005</v>
      </c>
      <c r="H132" s="33"/>
      <c r="I132" s="153">
        <f>IF(G$219,G132/G$219*100,0)</f>
        <v>69.152696111179353</v>
      </c>
      <c r="J132" s="33"/>
      <c r="K132" s="156">
        <v>1823793</v>
      </c>
      <c r="L132" s="33"/>
      <c r="M132" s="153">
        <f>(K132/$BJ132)</f>
        <v>78.693173973075602</v>
      </c>
      <c r="N132" s="33"/>
      <c r="O132" s="153">
        <f>IF(M$219,M132/M$219*100,0)</f>
        <v>91.537135681356617</v>
      </c>
      <c r="P132" s="33"/>
      <c r="Q132" s="156">
        <v>2016123</v>
      </c>
      <c r="R132" s="33"/>
      <c r="S132" s="153">
        <f>(Q132/$BJ132)</f>
        <v>86.99184501208147</v>
      </c>
      <c r="T132" s="33"/>
      <c r="U132" s="153">
        <f>IF(S$219,S132/S$219*100,0)</f>
        <v>74.516187563912467</v>
      </c>
      <c r="V132" s="33"/>
      <c r="W132" s="156">
        <v>4571779</v>
      </c>
      <c r="X132" s="33"/>
      <c r="Y132" s="153">
        <f>(W132/$BJ132)</f>
        <v>197.26350535036244</v>
      </c>
      <c r="Z132" s="33"/>
      <c r="AA132" s="153">
        <f>IF(Y$219,Y132/Y$219*100,0)</f>
        <v>105.08659886554426</v>
      </c>
      <c r="AB132" s="33"/>
      <c r="AC132" s="33"/>
      <c r="AD132" s="156">
        <v>1054007</v>
      </c>
      <c r="AE132" s="33"/>
      <c r="AF132" s="153">
        <f>(AD132/$BJ132)</f>
        <v>45.478382809803243</v>
      </c>
      <c r="AG132" s="33"/>
      <c r="AH132" s="153">
        <f>IF(AF$219,AF132/AF$219*100,0)</f>
        <v>54.444851793015893</v>
      </c>
      <c r="AI132" s="33"/>
      <c r="AJ132" s="156">
        <v>0</v>
      </c>
      <c r="AK132" s="33"/>
      <c r="AL132" s="153">
        <f>(AJ132/$BJ132)</f>
        <v>0</v>
      </c>
      <c r="AM132" s="33"/>
      <c r="AN132" s="153">
        <f>IF(AL$219,AL132/AL$219*100,0)</f>
        <v>0</v>
      </c>
      <c r="AO132" s="33"/>
      <c r="AP132" s="156">
        <f>(E132+K132+Q132+W132+AD132+AJ132)</f>
        <v>34271293</v>
      </c>
      <c r="AQ132" s="33"/>
      <c r="AR132" s="156">
        <v>7881516</v>
      </c>
      <c r="AS132" s="33"/>
      <c r="AT132" s="161">
        <f>IF($AP132,AR132/$AP132*100,0)</f>
        <v>22.997428197412919</v>
      </c>
      <c r="AU132" s="33"/>
      <c r="AV132" s="156">
        <v>1755285</v>
      </c>
      <c r="AW132" s="33"/>
      <c r="AX132" s="161">
        <f>IF($AP132,AV132/$AP132*100,0)</f>
        <v>5.1217355586788047</v>
      </c>
      <c r="AY132" s="33"/>
      <c r="AZ132" s="156">
        <v>0</v>
      </c>
      <c r="BA132" s="33"/>
      <c r="BB132" s="161">
        <f>IF($AP132,AZ132/$AP132*100,0)</f>
        <v>0</v>
      </c>
      <c r="BC132" s="33"/>
      <c r="BD132" s="156">
        <v>833514</v>
      </c>
      <c r="BE132" s="33"/>
      <c r="BF132" s="156">
        <v>8763</v>
      </c>
      <c r="BG132" s="33"/>
      <c r="BH132" s="22">
        <v>37</v>
      </c>
      <c r="BI132" s="33"/>
      <c r="BJ132" s="39">
        <v>23176</v>
      </c>
      <c r="BK132" s="33"/>
      <c r="BL132" s="155">
        <f>IF(E132,BJ132,0)</f>
        <v>23176</v>
      </c>
      <c r="BM132" s="33"/>
      <c r="BN132" s="155">
        <f>IF(K132,BJ132,0)</f>
        <v>23176</v>
      </c>
      <c r="BO132" s="33"/>
      <c r="BP132" s="155">
        <f>IF(Q132,BJ132,0)</f>
        <v>23176</v>
      </c>
      <c r="BQ132" s="33"/>
      <c r="BR132" s="155">
        <f>IF(W132,BJ132,0)</f>
        <v>23176</v>
      </c>
      <c r="BS132" s="33"/>
      <c r="BT132" s="155">
        <f>IF(AD132,BJ132,0)</f>
        <v>23176</v>
      </c>
      <c r="BU132" s="33"/>
      <c r="BV132" s="155">
        <f>IF(AJ132,BJ132,0)</f>
        <v>0</v>
      </c>
    </row>
    <row r="133" spans="1:74" ht="8.85" customHeight="1" x14ac:dyDescent="0.3">
      <c r="A133" s="22">
        <v>38</v>
      </c>
      <c r="B133" s="33"/>
      <c r="C133" s="22" t="s">
        <v>166</v>
      </c>
      <c r="D133" s="33"/>
      <c r="E133" s="156">
        <v>13216258</v>
      </c>
      <c r="F133" s="33"/>
      <c r="G133" s="153">
        <f>(E133/$BJ133)</f>
        <v>862.11728636660143</v>
      </c>
      <c r="H133" s="33"/>
      <c r="I133" s="153">
        <f>IF(G$219,G133/G$219*100,0)</f>
        <v>55.701177197715857</v>
      </c>
      <c r="J133" s="33"/>
      <c r="K133" s="156">
        <v>1096580</v>
      </c>
      <c r="L133" s="33"/>
      <c r="M133" s="153">
        <f>(K133/$BJ133)</f>
        <v>71.531637312459225</v>
      </c>
      <c r="N133" s="33"/>
      <c r="O133" s="153">
        <f>IF(M$219,M133/M$219*100,0)</f>
        <v>83.206723780393745</v>
      </c>
      <c r="P133" s="33"/>
      <c r="Q133" s="156">
        <v>1564513</v>
      </c>
      <c r="R133" s="33"/>
      <c r="S133" s="153">
        <f>(Q133/$BJ133)</f>
        <v>102.055642530985</v>
      </c>
      <c r="T133" s="33"/>
      <c r="U133" s="153">
        <f>IF(S$219,S133/S$219*100,0)</f>
        <v>87.419658701782012</v>
      </c>
      <c r="V133" s="33"/>
      <c r="W133" s="156">
        <v>2146526</v>
      </c>
      <c r="X133" s="33"/>
      <c r="Y133" s="153">
        <f>(W133/$BJ133)</f>
        <v>140.02126549249837</v>
      </c>
      <c r="Z133" s="33"/>
      <c r="AA133" s="153">
        <f>IF(Y$219,Y133/Y$219*100,0)</f>
        <v>74.592401333037628</v>
      </c>
      <c r="AB133" s="33"/>
      <c r="AC133" s="33"/>
      <c r="AD133" s="156">
        <v>1032137</v>
      </c>
      <c r="AE133" s="33"/>
      <c r="AF133" s="153">
        <f>(AD133/$BJ133)</f>
        <v>67.327919112850623</v>
      </c>
      <c r="AG133" s="33"/>
      <c r="AH133" s="153">
        <f>IF(AF$219,AF133/AF$219*100,0)</f>
        <v>80.602219145777354</v>
      </c>
      <c r="AI133" s="33"/>
      <c r="AJ133" s="156">
        <v>20334</v>
      </c>
      <c r="AK133" s="33"/>
      <c r="AL133" s="153">
        <f>(AJ133/$BJ133)</f>
        <v>1.3264187866927593</v>
      </c>
      <c r="AM133" s="33"/>
      <c r="AN133" s="153">
        <f>IF(AL$219,AL133/AL$219*100,0)</f>
        <v>184.67714813620438</v>
      </c>
      <c r="AO133" s="33"/>
      <c r="AP133" s="156">
        <f>(E133+K133+Q133+W133+AD133+AJ133)</f>
        <v>19076348</v>
      </c>
      <c r="AQ133" s="33"/>
      <c r="AR133" s="156">
        <v>11332956</v>
      </c>
      <c r="AS133" s="33"/>
      <c r="AT133" s="161">
        <f>IF($AP133,AR133/$AP133*100,0)</f>
        <v>59.408415069802665</v>
      </c>
      <c r="AU133" s="33"/>
      <c r="AV133" s="156">
        <v>2273048</v>
      </c>
      <c r="AW133" s="33"/>
      <c r="AX133" s="161">
        <f>IF($AP133,AV133/$AP133*100,0)</f>
        <v>11.915530163320568</v>
      </c>
      <c r="AY133" s="33"/>
      <c r="AZ133" s="156">
        <v>0</v>
      </c>
      <c r="BA133" s="33"/>
      <c r="BB133" s="161">
        <f>IF($AP133,AZ133/$AP133*100,0)</f>
        <v>0</v>
      </c>
      <c r="BC133" s="33"/>
      <c r="BD133" s="156">
        <v>223284</v>
      </c>
      <c r="BE133" s="33"/>
      <c r="BF133" s="156">
        <v>0</v>
      </c>
      <c r="BG133" s="33"/>
      <c r="BH133" s="22">
        <v>38</v>
      </c>
      <c r="BI133" s="33"/>
      <c r="BJ133" s="39">
        <v>15330</v>
      </c>
      <c r="BK133" s="33"/>
      <c r="BL133" s="155">
        <f>IF(E133,BJ133,0)</f>
        <v>15330</v>
      </c>
      <c r="BM133" s="33"/>
      <c r="BN133" s="155">
        <f>IF(K133,BJ133,0)</f>
        <v>15330</v>
      </c>
      <c r="BO133" s="33"/>
      <c r="BP133" s="155">
        <f>IF(Q133,BJ133,0)</f>
        <v>15330</v>
      </c>
      <c r="BQ133" s="33"/>
      <c r="BR133" s="155">
        <f>IF(W133,BJ133,0)</f>
        <v>15330</v>
      </c>
      <c r="BS133" s="33"/>
      <c r="BT133" s="155">
        <f>IF(AD133,BJ133,0)</f>
        <v>15330</v>
      </c>
      <c r="BU133" s="33"/>
      <c r="BV133" s="155">
        <f>IF(AJ133,BJ133,0)</f>
        <v>15330</v>
      </c>
    </row>
    <row r="134" spans="1:74" ht="8.85" customHeight="1" x14ac:dyDescent="0.3">
      <c r="A134" s="22">
        <v>39</v>
      </c>
      <c r="B134" s="33"/>
      <c r="C134" s="22" t="s">
        <v>167</v>
      </c>
      <c r="D134" s="33"/>
      <c r="E134" s="156">
        <v>27694934</v>
      </c>
      <c r="F134" s="33"/>
      <c r="G134" s="153">
        <f>(E134/$BJ134)</f>
        <v>1387.5912620872789</v>
      </c>
      <c r="H134" s="33"/>
      <c r="I134" s="153">
        <f>IF(G$219,G134/G$219*100,0)</f>
        <v>89.65191626451066</v>
      </c>
      <c r="J134" s="33"/>
      <c r="K134" s="156">
        <v>1629544</v>
      </c>
      <c r="L134" s="33"/>
      <c r="M134" s="153">
        <f>(K134/$BJ134)</f>
        <v>81.644571371311187</v>
      </c>
      <c r="N134" s="33"/>
      <c r="O134" s="153">
        <f>IF(M$219,M134/M$219*100,0)</f>
        <v>94.970247480663744</v>
      </c>
      <c r="P134" s="33"/>
      <c r="Q134" s="156">
        <v>2234837</v>
      </c>
      <c r="R134" s="33"/>
      <c r="S134" s="153">
        <f>(Q134/$BJ134)</f>
        <v>111.97139135227216</v>
      </c>
      <c r="T134" s="33"/>
      <c r="U134" s="153">
        <f>IF(S$219,S134/S$219*100,0)</f>
        <v>95.913372094124256</v>
      </c>
      <c r="V134" s="33"/>
      <c r="W134" s="156">
        <v>2912485</v>
      </c>
      <c r="X134" s="33"/>
      <c r="Y134" s="153">
        <f>(W134/$BJ134)</f>
        <v>145.92339295555888</v>
      </c>
      <c r="Z134" s="33"/>
      <c r="AA134" s="153">
        <f>IF(Y$219,Y134/Y$219*100,0)</f>
        <v>77.736594173281176</v>
      </c>
      <c r="AB134" s="33"/>
      <c r="AC134" s="33"/>
      <c r="AD134" s="156">
        <v>1340919</v>
      </c>
      <c r="AE134" s="33"/>
      <c r="AF134" s="153">
        <f>(AD134/$BJ134)</f>
        <v>67.183676536900649</v>
      </c>
      <c r="AG134" s="33"/>
      <c r="AH134" s="153">
        <f>IF(AF$219,AF134/AF$219*100,0)</f>
        <v>80.429537858874895</v>
      </c>
      <c r="AI134" s="33"/>
      <c r="AJ134" s="156">
        <v>40853</v>
      </c>
      <c r="AK134" s="33"/>
      <c r="AL134" s="153">
        <f>(AJ134/$BJ134)</f>
        <v>2.0468460343704593</v>
      </c>
      <c r="AM134" s="33"/>
      <c r="AN134" s="153">
        <f>IF(AL$219,AL134/AL$219*100,0)</f>
        <v>284.9821580437204</v>
      </c>
      <c r="AO134" s="33"/>
      <c r="AP134" s="156">
        <f>(E134+K134+Q134+W134+AD134+AJ134)</f>
        <v>35853572</v>
      </c>
      <c r="AQ134" s="33"/>
      <c r="AR134" s="156">
        <v>19260197</v>
      </c>
      <c r="AS134" s="33"/>
      <c r="AT134" s="161">
        <f>IF($AP134,AR134/$AP134*100,0)</f>
        <v>53.719046459303975</v>
      </c>
      <c r="AU134" s="33"/>
      <c r="AV134" s="156">
        <v>2246119</v>
      </c>
      <c r="AW134" s="33"/>
      <c r="AX134" s="161">
        <f>IF($AP134,AV134/$AP134*100,0)</f>
        <v>6.264700766774367</v>
      </c>
      <c r="AY134" s="33"/>
      <c r="AZ134" s="156">
        <v>0</v>
      </c>
      <c r="BA134" s="33"/>
      <c r="BB134" s="161">
        <f>IF($AP134,AZ134/$AP134*100,0)</f>
        <v>0</v>
      </c>
      <c r="BC134" s="33"/>
      <c r="BD134" s="156">
        <v>461295</v>
      </c>
      <c r="BE134" s="33"/>
      <c r="BF134" s="156">
        <v>0</v>
      </c>
      <c r="BG134" s="33"/>
      <c r="BH134" s="22">
        <v>39</v>
      </c>
      <c r="BI134" s="33"/>
      <c r="BJ134" s="39">
        <v>19959</v>
      </c>
      <c r="BK134" s="33"/>
      <c r="BL134" s="155">
        <f>IF(E134,BJ134,0)</f>
        <v>19959</v>
      </c>
      <c r="BM134" s="33"/>
      <c r="BN134" s="155">
        <f>IF(K134,BJ134,0)</f>
        <v>19959</v>
      </c>
      <c r="BO134" s="33"/>
      <c r="BP134" s="155">
        <f>IF(Q134,BJ134,0)</f>
        <v>19959</v>
      </c>
      <c r="BQ134" s="33"/>
      <c r="BR134" s="155">
        <f>IF(W134,BJ134,0)</f>
        <v>19959</v>
      </c>
      <c r="BS134" s="33"/>
      <c r="BT134" s="155">
        <f>IF(AD134,BJ134,0)</f>
        <v>19959</v>
      </c>
      <c r="BU134" s="33"/>
      <c r="BV134" s="155">
        <f>IF(AJ134,BJ134,0)</f>
        <v>19959</v>
      </c>
    </row>
    <row r="135" spans="1:74" ht="8.85" customHeight="1" x14ac:dyDescent="0.3">
      <c r="A135" s="22">
        <v>40</v>
      </c>
      <c r="B135" s="33"/>
      <c r="C135" s="22" t="s">
        <v>168</v>
      </c>
      <c r="D135" s="33"/>
      <c r="E135" s="163">
        <v>11665959</v>
      </c>
      <c r="F135" s="33"/>
      <c r="G135" s="153">
        <f>(E135/$BJ135)</f>
        <v>1016.8185304628257</v>
      </c>
      <c r="H135" s="33"/>
      <c r="I135" s="153">
        <f>IF(G$219,G135/G$219*100,0)</f>
        <v>65.696384980206162</v>
      </c>
      <c r="J135" s="33"/>
      <c r="K135" s="163">
        <v>684222</v>
      </c>
      <c r="L135" s="33"/>
      <c r="M135" s="153">
        <f>(K135/$BJ135)</f>
        <v>59.63758389261745</v>
      </c>
      <c r="N135" s="33"/>
      <c r="O135" s="153">
        <f>IF(M$219,M135/M$219*100,0)</f>
        <v>69.37137407057179</v>
      </c>
      <c r="P135" s="33"/>
      <c r="Q135" s="163">
        <v>808843</v>
      </c>
      <c r="R135" s="33"/>
      <c r="S135" s="153">
        <f>(Q135/$BJ135)</f>
        <v>70.499694935936546</v>
      </c>
      <c r="T135" s="33"/>
      <c r="U135" s="153">
        <f>IF(S$219,S135/S$219*100,0)</f>
        <v>60.389206486139777</v>
      </c>
      <c r="V135" s="33"/>
      <c r="W135" s="163">
        <v>1384678</v>
      </c>
      <c r="X135" s="33"/>
      <c r="Y135" s="153">
        <f>(W135/$BJ135)</f>
        <v>120.69014207269241</v>
      </c>
      <c r="Z135" s="33"/>
      <c r="AA135" s="153">
        <f>IF(Y$219,Y135/Y$219*100,0)</f>
        <v>64.294287605263179</v>
      </c>
      <c r="AB135" s="33"/>
      <c r="AC135" s="33"/>
      <c r="AD135" s="163">
        <v>974125</v>
      </c>
      <c r="AE135" s="33"/>
      <c r="AF135" s="153">
        <f>(AD135/$BJ135)</f>
        <v>84.905865946134398</v>
      </c>
      <c r="AG135" s="33"/>
      <c r="AH135" s="153">
        <f>IF(AF$219,AF135/AF$219*100,0)</f>
        <v>101.645815048606</v>
      </c>
      <c r="AI135" s="33"/>
      <c r="AJ135" s="163">
        <v>141998</v>
      </c>
      <c r="AK135" s="33"/>
      <c r="AL135" s="153">
        <f>(AJ135/$BJ135)</f>
        <v>12.376710537784364</v>
      </c>
      <c r="AM135" s="33"/>
      <c r="AN135" s="153">
        <f>IF(AL$219,AL135/AL$219*100,0)</f>
        <v>1723.2081061852182</v>
      </c>
      <c r="AO135" s="33"/>
      <c r="AP135" s="163">
        <f>(E135+K135+Q135+W135+AD135+AJ135)</f>
        <v>15659825</v>
      </c>
      <c r="AQ135" s="33"/>
      <c r="AR135" s="163">
        <v>9707029</v>
      </c>
      <c r="AS135" s="33"/>
      <c r="AT135" s="161">
        <f>IF($AP135,AR135/$AP135*100,0)</f>
        <v>61.986829354734162</v>
      </c>
      <c r="AU135" s="33"/>
      <c r="AV135" s="163">
        <v>2069019</v>
      </c>
      <c r="AW135" s="33"/>
      <c r="AX135" s="161">
        <f>IF($AP135,AV135/$AP135*100,0)</f>
        <v>13.212274083522646</v>
      </c>
      <c r="AY135" s="33"/>
      <c r="AZ135" s="163">
        <v>0</v>
      </c>
      <c r="BA135" s="33"/>
      <c r="BB135" s="161">
        <f>IF($AP135,AZ135/$AP135*100,0)</f>
        <v>0</v>
      </c>
      <c r="BC135" s="33"/>
      <c r="BD135" s="163">
        <v>167531</v>
      </c>
      <c r="BE135" s="33"/>
      <c r="BF135" s="156">
        <v>2400</v>
      </c>
      <c r="BG135" s="33"/>
      <c r="BH135" s="22">
        <v>40</v>
      </c>
      <c r="BI135" s="33"/>
      <c r="BJ135" s="39">
        <v>11473</v>
      </c>
      <c r="BK135" s="33"/>
      <c r="BL135" s="164">
        <f>IF(E135,BJ135,0)</f>
        <v>11473</v>
      </c>
      <c r="BM135" s="33"/>
      <c r="BN135" s="164">
        <f>IF(K135,BJ135,0)</f>
        <v>11473</v>
      </c>
      <c r="BO135" s="33"/>
      <c r="BP135" s="164">
        <f>IF(Q135,BJ135,0)</f>
        <v>11473</v>
      </c>
      <c r="BQ135" s="33"/>
      <c r="BR135" s="164">
        <f>IF(W135,BJ135,0)</f>
        <v>11473</v>
      </c>
      <c r="BS135" s="33"/>
      <c r="BT135" s="164">
        <f>IF(AD135,BJ135,0)</f>
        <v>11473</v>
      </c>
      <c r="BU135" s="33"/>
      <c r="BV135" s="164">
        <f>IF(AJ135,BJ135,0)</f>
        <v>11473</v>
      </c>
    </row>
    <row r="136" spans="1:74" ht="8.85" customHeight="1" x14ac:dyDescent="0.3">
      <c r="A136" s="41"/>
      <c r="B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149"/>
      <c r="AQ136" s="33"/>
      <c r="AR136" s="33"/>
      <c r="AS136" s="33"/>
      <c r="AT136" s="33"/>
      <c r="AU136" s="33"/>
      <c r="AV136" s="33"/>
      <c r="AW136" s="33"/>
      <c r="AX136" s="33"/>
      <c r="AY136" s="33"/>
      <c r="AZ136" s="33"/>
      <c r="BA136" s="33"/>
      <c r="BB136" s="33"/>
      <c r="BC136" s="33"/>
      <c r="BD136" s="33"/>
      <c r="BE136" s="33"/>
      <c r="BF136" s="149"/>
      <c r="BG136" s="33"/>
      <c r="BH136" s="41"/>
      <c r="BI136" s="33"/>
      <c r="BJ136" s="39"/>
      <c r="BK136" s="33"/>
      <c r="BL136" s="39"/>
      <c r="BM136" s="33"/>
      <c r="BN136" s="39"/>
      <c r="BO136" s="33"/>
      <c r="BP136" s="39"/>
      <c r="BQ136" s="33"/>
      <c r="BR136" s="39"/>
      <c r="BS136" s="33"/>
      <c r="BT136" s="39"/>
      <c r="BU136" s="33"/>
      <c r="BV136" s="39"/>
    </row>
    <row r="137" spans="1:74" ht="8.85" customHeight="1" x14ac:dyDescent="0.3">
      <c r="A137" s="22">
        <v>41</v>
      </c>
      <c r="B137" s="33"/>
      <c r="C137" s="22" t="s">
        <v>169</v>
      </c>
      <c r="D137" s="33"/>
      <c r="E137" s="156">
        <v>40254577</v>
      </c>
      <c r="F137" s="33"/>
      <c r="G137" s="153">
        <f>(E137/$BJ137)</f>
        <v>1161.8488469420151</v>
      </c>
      <c r="H137" s="33"/>
      <c r="I137" s="153">
        <f>IF(G$219,G137/G$219*100,0)</f>
        <v>75.066756604807779</v>
      </c>
      <c r="J137" s="33"/>
      <c r="K137" s="156">
        <v>4174493</v>
      </c>
      <c r="L137" s="33"/>
      <c r="M137" s="153">
        <f>(K137/$BJ137)</f>
        <v>120.48642018067942</v>
      </c>
      <c r="N137" s="33"/>
      <c r="O137" s="153">
        <f>IF(M$219,M137/M$219*100,0)</f>
        <v>140.15169594777427</v>
      </c>
      <c r="P137" s="33"/>
      <c r="Q137" s="156">
        <v>4444126</v>
      </c>
      <c r="R137" s="33"/>
      <c r="S137" s="153">
        <f>(Q137/$BJ137)</f>
        <v>128.2687101336335</v>
      </c>
      <c r="T137" s="33"/>
      <c r="U137" s="153">
        <f>IF(S$219,S137/S$219*100,0)</f>
        <v>109.87346298462253</v>
      </c>
      <c r="V137" s="33"/>
      <c r="W137" s="156">
        <v>5325608</v>
      </c>
      <c r="X137" s="33"/>
      <c r="Y137" s="153">
        <f>(W137/$BJ137)</f>
        <v>153.71050884636477</v>
      </c>
      <c r="Z137" s="33"/>
      <c r="AA137" s="153">
        <f>IF(Y$219,Y137/Y$219*100,0)</f>
        <v>81.884961720959041</v>
      </c>
      <c r="AB137" s="33"/>
      <c r="AC137" s="33"/>
      <c r="AD137" s="156">
        <v>2777119</v>
      </c>
      <c r="AE137" s="33"/>
      <c r="AF137" s="153">
        <f>(AD137/$BJ137)</f>
        <v>80.154674286374004</v>
      </c>
      <c r="AG137" s="33"/>
      <c r="AH137" s="153">
        <f>IF(AF$219,AF137/AF$219*100,0)</f>
        <v>95.95788355733697</v>
      </c>
      <c r="AI137" s="33"/>
      <c r="AJ137" s="156">
        <v>96319</v>
      </c>
      <c r="AK137" s="33"/>
      <c r="AL137" s="153">
        <f>(AJ137/$BJ137)</f>
        <v>2.7800098132594453</v>
      </c>
      <c r="AM137" s="33"/>
      <c r="AN137" s="153">
        <f>IF(AL$219,AL137/AL$219*100,0)</f>
        <v>387.06047385194131</v>
      </c>
      <c r="AO137" s="33"/>
      <c r="AP137" s="156">
        <f>(E137+K137+Q137+W137+AD137+AJ137)</f>
        <v>57072242</v>
      </c>
      <c r="AQ137" s="33"/>
      <c r="AR137" s="156">
        <v>36235003</v>
      </c>
      <c r="AS137" s="33"/>
      <c r="AT137" s="161">
        <f>IF($AP137,AR137/$AP137*100,0)</f>
        <v>63.489713615946606</v>
      </c>
      <c r="AU137" s="33"/>
      <c r="AV137" s="156">
        <v>6626946</v>
      </c>
      <c r="AW137" s="33"/>
      <c r="AX137" s="161">
        <f>IF($AP137,AV137/$AP137*100,0)</f>
        <v>11.611504590970862</v>
      </c>
      <c r="AY137" s="33"/>
      <c r="AZ137" s="156">
        <v>37369</v>
      </c>
      <c r="BA137" s="33"/>
      <c r="BB137" s="161">
        <f>IF($AP137,AZ137/$AP137*100,0)</f>
        <v>6.547666376940299E-2</v>
      </c>
      <c r="BC137" s="33"/>
      <c r="BD137" s="156">
        <v>845952</v>
      </c>
      <c r="BE137" s="33"/>
      <c r="BF137" s="156">
        <v>0</v>
      </c>
      <c r="BG137" s="33"/>
      <c r="BH137" s="22">
        <v>41</v>
      </c>
      <c r="BI137" s="33"/>
      <c r="BJ137" s="39">
        <v>34647</v>
      </c>
      <c r="BK137" s="33"/>
      <c r="BL137" s="155">
        <f t="shared" ref="BL137:BL147" si="4">IF(E137,BJ137,0)</f>
        <v>34647</v>
      </c>
      <c r="BM137" s="33"/>
      <c r="BN137" s="155">
        <f t="shared" ref="BN137:BN147" si="5">IF(K137,BJ137,0)</f>
        <v>34647</v>
      </c>
      <c r="BO137" s="33"/>
      <c r="BP137" s="155">
        <f t="shared" ref="BP137:BP147" si="6">IF(Q137,BJ137,0)</f>
        <v>34647</v>
      </c>
      <c r="BQ137" s="33"/>
      <c r="BR137" s="155">
        <f t="shared" ref="BR137:BR147" si="7">IF(W137,BJ137,0)</f>
        <v>34647</v>
      </c>
      <c r="BS137" s="33"/>
      <c r="BT137" s="155">
        <f t="shared" ref="BT137:BT147" si="8">IF(AD137,BJ137,0)</f>
        <v>34647</v>
      </c>
      <c r="BU137" s="33"/>
      <c r="BV137" s="155">
        <f t="shared" ref="BV137:BV147" si="9">IF(AJ137,BJ137,0)</f>
        <v>34647</v>
      </c>
    </row>
    <row r="138" spans="1:74" ht="8.85" customHeight="1" x14ac:dyDescent="0.3">
      <c r="A138" s="22">
        <v>42</v>
      </c>
      <c r="B138" s="33"/>
      <c r="C138" s="22" t="s">
        <v>170</v>
      </c>
      <c r="D138" s="33"/>
      <c r="E138" s="156">
        <v>151076611</v>
      </c>
      <c r="F138" s="33"/>
      <c r="G138" s="153">
        <f>(E138/$BJ138)</f>
        <v>1407.2357740994998</v>
      </c>
      <c r="H138" s="33"/>
      <c r="I138" s="153">
        <f>IF(G$219,G138/G$219*100,0)</f>
        <v>90.921143157253965</v>
      </c>
      <c r="J138" s="33"/>
      <c r="K138" s="156">
        <v>9396098</v>
      </c>
      <c r="L138" s="33"/>
      <c r="M138" s="153">
        <f>(K138/$BJ138)</f>
        <v>87.521987387874105</v>
      </c>
      <c r="N138" s="33"/>
      <c r="O138" s="153">
        <f>IF(M$219,M138/M$219*100,0)</f>
        <v>101.8069500839667</v>
      </c>
      <c r="P138" s="33"/>
      <c r="Q138" s="156">
        <v>10354630</v>
      </c>
      <c r="R138" s="33"/>
      <c r="S138" s="153">
        <f>(Q138/$BJ138)</f>
        <v>96.450441051817762</v>
      </c>
      <c r="T138" s="33"/>
      <c r="U138" s="153">
        <f>IF(S$219,S138/S$219*100,0)</f>
        <v>82.618309279923693</v>
      </c>
      <c r="V138" s="33"/>
      <c r="W138" s="156">
        <v>25357069</v>
      </c>
      <c r="X138" s="33"/>
      <c r="Y138" s="153">
        <f>(W138/$BJ138)</f>
        <v>236.19390444963997</v>
      </c>
      <c r="Z138" s="33"/>
      <c r="AA138" s="153">
        <f>IF(Y$219,Y138/Y$219*100,0)</f>
        <v>125.82567691525817</v>
      </c>
      <c r="AB138" s="33"/>
      <c r="AC138" s="33"/>
      <c r="AD138" s="156">
        <v>6836466</v>
      </c>
      <c r="AE138" s="33"/>
      <c r="AF138" s="153">
        <f>(AD138/$BJ138)</f>
        <v>63.679741423474951</v>
      </c>
      <c r="AG138" s="33"/>
      <c r="AH138" s="153">
        <f>IF(AF$219,AF138/AF$219*100,0)</f>
        <v>76.234770671557854</v>
      </c>
      <c r="AI138" s="33"/>
      <c r="AJ138" s="156">
        <v>0</v>
      </c>
      <c r="AK138" s="33"/>
      <c r="AL138" s="153">
        <f>(AJ138/$BJ138)</f>
        <v>0</v>
      </c>
      <c r="AM138" s="33"/>
      <c r="AN138" s="153">
        <f>IF(AL$219,AL138/AL$219*100,0)</f>
        <v>0</v>
      </c>
      <c r="AO138" s="33"/>
      <c r="AP138" s="156">
        <f>(E138+K138+Q138+W138+AD138+AJ138)</f>
        <v>203020874</v>
      </c>
      <c r="AQ138" s="33"/>
      <c r="AR138" s="156">
        <v>90484240</v>
      </c>
      <c r="AS138" s="33"/>
      <c r="AT138" s="161">
        <f>IF($AP138,AR138/$AP138*100,0)</f>
        <v>44.568934325442811</v>
      </c>
      <c r="AU138" s="33"/>
      <c r="AV138" s="156">
        <v>8390984</v>
      </c>
      <c r="AW138" s="33"/>
      <c r="AX138" s="161">
        <f>IF($AP138,AV138/$AP138*100,0)</f>
        <v>4.1330646621095726</v>
      </c>
      <c r="AY138" s="33"/>
      <c r="AZ138" s="156">
        <v>1447534</v>
      </c>
      <c r="BA138" s="33"/>
      <c r="BB138" s="161">
        <f>IF($AP138,AZ138/$AP138*100,0)</f>
        <v>0.71299762013634127</v>
      </c>
      <c r="BC138" s="33"/>
      <c r="BD138" s="156">
        <v>5056820</v>
      </c>
      <c r="BE138" s="33"/>
      <c r="BF138" s="156">
        <v>0</v>
      </c>
      <c r="BG138" s="33"/>
      <c r="BH138" s="22">
        <v>42</v>
      </c>
      <c r="BI138" s="33"/>
      <c r="BJ138" s="39">
        <v>107357</v>
      </c>
      <c r="BK138" s="33"/>
      <c r="BL138" s="155">
        <f t="shared" si="4"/>
        <v>107357</v>
      </c>
      <c r="BM138" s="33"/>
      <c r="BN138" s="155">
        <f t="shared" si="5"/>
        <v>107357</v>
      </c>
      <c r="BO138" s="33"/>
      <c r="BP138" s="155">
        <f t="shared" si="6"/>
        <v>107357</v>
      </c>
      <c r="BQ138" s="33"/>
      <c r="BR138" s="155">
        <f t="shared" si="7"/>
        <v>107357</v>
      </c>
      <c r="BS138" s="33"/>
      <c r="BT138" s="155">
        <f t="shared" si="8"/>
        <v>107357</v>
      </c>
      <c r="BU138" s="33"/>
      <c r="BV138" s="155">
        <f t="shared" si="9"/>
        <v>0</v>
      </c>
    </row>
    <row r="139" spans="1:74" ht="8.85" customHeight="1" x14ac:dyDescent="0.3">
      <c r="A139" s="22">
        <v>43</v>
      </c>
      <c r="B139" s="33"/>
      <c r="C139" s="22" t="s">
        <v>171</v>
      </c>
      <c r="D139" s="33"/>
      <c r="E139" s="156">
        <v>443890312</v>
      </c>
      <c r="F139" s="33"/>
      <c r="G139" s="153">
        <f>(E139/$BJ139)</f>
        <v>1357.4917872859664</v>
      </c>
      <c r="H139" s="33"/>
      <c r="I139" s="153">
        <f>IF(G$219,G139/G$219*100,0)</f>
        <v>87.707196902099966</v>
      </c>
      <c r="J139" s="33"/>
      <c r="K139" s="156">
        <v>17122807</v>
      </c>
      <c r="L139" s="33"/>
      <c r="M139" s="153">
        <f>(K139/$BJ139)</f>
        <v>52.364445110445793</v>
      </c>
      <c r="N139" s="33"/>
      <c r="O139" s="153">
        <f>IF(M$219,M139/M$219*100,0)</f>
        <v>60.911144829332009</v>
      </c>
      <c r="P139" s="33"/>
      <c r="Q139" s="156">
        <v>28884511</v>
      </c>
      <c r="R139" s="33"/>
      <c r="S139" s="153">
        <f>(Q139/$BJ139)</f>
        <v>88.333728856581033</v>
      </c>
      <c r="T139" s="33"/>
      <c r="U139" s="153">
        <f>IF(S$219,S139/S$219*100,0)</f>
        <v>75.665629425179176</v>
      </c>
      <c r="V139" s="33"/>
      <c r="W139" s="156">
        <v>48255382</v>
      </c>
      <c r="X139" s="33"/>
      <c r="Y139" s="153">
        <f>(W139/$BJ139)</f>
        <v>147.57313459309526</v>
      </c>
      <c r="Z139" s="33"/>
      <c r="AA139" s="153">
        <f>IF(Y$219,Y139/Y$219*100,0)</f>
        <v>78.615447752343627</v>
      </c>
      <c r="AB139" s="33"/>
      <c r="AC139" s="33"/>
      <c r="AD139" s="156">
        <v>20426943</v>
      </c>
      <c r="AE139" s="33"/>
      <c r="AF139" s="153">
        <f>(AD139/$BJ139)</f>
        <v>62.469052854342451</v>
      </c>
      <c r="AG139" s="33"/>
      <c r="AH139" s="153">
        <f>IF(AF$219,AF139/AF$219*100,0)</f>
        <v>74.785384047816493</v>
      </c>
      <c r="AI139" s="33"/>
      <c r="AJ139" s="156">
        <v>419603</v>
      </c>
      <c r="AK139" s="33"/>
      <c r="AL139" s="153">
        <f>(AJ139/$BJ139)</f>
        <v>1.283217071925087</v>
      </c>
      <c r="AM139" s="33"/>
      <c r="AN139" s="153">
        <f>IF(AL$219,AL139/AL$219*100,0)</f>
        <v>178.66217793378405</v>
      </c>
      <c r="AO139" s="33"/>
      <c r="AP139" s="156">
        <f>(E139+K139+Q139+W139+AD139+AJ139)</f>
        <v>558999558</v>
      </c>
      <c r="AQ139" s="33"/>
      <c r="AR139" s="156">
        <v>282889144</v>
      </c>
      <c r="AS139" s="33"/>
      <c r="AT139" s="161">
        <f>IF($AP139,AR139/$AP139*100,0)</f>
        <v>50.606326955271044</v>
      </c>
      <c r="AU139" s="33"/>
      <c r="AV139" s="156">
        <v>41040764</v>
      </c>
      <c r="AW139" s="33"/>
      <c r="AX139" s="161">
        <f>IF($AP139,AV139/$AP139*100,0)</f>
        <v>7.3418240520326137</v>
      </c>
      <c r="AY139" s="33"/>
      <c r="AZ139" s="156">
        <v>1376747</v>
      </c>
      <c r="BA139" s="33"/>
      <c r="BB139" s="161">
        <f>IF($AP139,AZ139/$AP139*100,0)</f>
        <v>0.24628767237773022</v>
      </c>
      <c r="BC139" s="33"/>
      <c r="BD139" s="156">
        <v>6651886</v>
      </c>
      <c r="BE139" s="33"/>
      <c r="BF139" s="156">
        <v>4852</v>
      </c>
      <c r="BG139" s="33"/>
      <c r="BH139" s="22">
        <v>43</v>
      </c>
      <c r="BI139" s="33"/>
      <c r="BJ139" s="39">
        <v>326993</v>
      </c>
      <c r="BK139" s="33"/>
      <c r="BL139" s="155">
        <f t="shared" si="4"/>
        <v>326993</v>
      </c>
      <c r="BM139" s="33"/>
      <c r="BN139" s="155">
        <f t="shared" si="5"/>
        <v>326993</v>
      </c>
      <c r="BO139" s="33"/>
      <c r="BP139" s="155">
        <f t="shared" si="6"/>
        <v>326993</v>
      </c>
      <c r="BQ139" s="33"/>
      <c r="BR139" s="155">
        <f t="shared" si="7"/>
        <v>326993</v>
      </c>
      <c r="BS139" s="33"/>
      <c r="BT139" s="155">
        <f t="shared" si="8"/>
        <v>326993</v>
      </c>
      <c r="BU139" s="33"/>
      <c r="BV139" s="155">
        <f t="shared" si="9"/>
        <v>326993</v>
      </c>
    </row>
    <row r="140" spans="1:74" ht="8.85" customHeight="1" x14ac:dyDescent="0.3">
      <c r="A140" s="22">
        <v>44</v>
      </c>
      <c r="B140" s="33"/>
      <c r="C140" s="22" t="s">
        <v>172</v>
      </c>
      <c r="D140" s="33"/>
      <c r="E140" s="156">
        <v>60438507</v>
      </c>
      <c r="F140" s="33"/>
      <c r="G140" s="153">
        <f>(E140/$BJ140)</f>
        <v>1174.9777790738365</v>
      </c>
      <c r="H140" s="33"/>
      <c r="I140" s="153">
        <f>IF(G$219,G140/G$219*100,0)</f>
        <v>75.915013549258362</v>
      </c>
      <c r="J140" s="33"/>
      <c r="K140" s="156">
        <v>2979627</v>
      </c>
      <c r="L140" s="33"/>
      <c r="M140" s="153">
        <f>(K140/$BJ140)</f>
        <v>57.926571795170887</v>
      </c>
      <c r="N140" s="33"/>
      <c r="O140" s="153">
        <f>IF(M$219,M140/M$219*100,0)</f>
        <v>67.381097930864982</v>
      </c>
      <c r="P140" s="33"/>
      <c r="Q140" s="156">
        <v>6068628</v>
      </c>
      <c r="R140" s="33"/>
      <c r="S140" s="153">
        <f>(Q140/$BJ140)</f>
        <v>117.97947043042109</v>
      </c>
      <c r="T140" s="33"/>
      <c r="U140" s="153">
        <f>IF(S$219,S140/S$219*100,0)</f>
        <v>101.05982171160261</v>
      </c>
      <c r="V140" s="33"/>
      <c r="W140" s="156">
        <v>5694587</v>
      </c>
      <c r="X140" s="33"/>
      <c r="Y140" s="153">
        <f>(W140/$BJ140)</f>
        <v>110.70778412846533</v>
      </c>
      <c r="Z140" s="33"/>
      <c r="AA140" s="153">
        <f>IF(Y$219,Y140/Y$219*100,0)</f>
        <v>58.976466434266008</v>
      </c>
      <c r="AB140" s="33"/>
      <c r="AC140" s="33"/>
      <c r="AD140" s="156">
        <v>5315580</v>
      </c>
      <c r="AE140" s="33"/>
      <c r="AF140" s="153">
        <f>(AD140/$BJ140)</f>
        <v>103.33955441502391</v>
      </c>
      <c r="AG140" s="33"/>
      <c r="AH140" s="153">
        <f>IF(AF$219,AF140/AF$219*100,0)</f>
        <v>123.71386968644542</v>
      </c>
      <c r="AI140" s="33"/>
      <c r="AJ140" s="156">
        <v>59442</v>
      </c>
      <c r="AK140" s="33"/>
      <c r="AL140" s="153">
        <f>(AJ140/$BJ140)</f>
        <v>1.1556048057856059</v>
      </c>
      <c r="AM140" s="33"/>
      <c r="AN140" s="153">
        <f>IF(AL$219,AL140/AL$219*100,0)</f>
        <v>160.89473554358773</v>
      </c>
      <c r="AO140" s="33"/>
      <c r="AP140" s="156">
        <f>(E140+K140+Q140+W140+AD140+AJ140)</f>
        <v>80556371</v>
      </c>
      <c r="AQ140" s="33"/>
      <c r="AR140" s="156">
        <v>55425137</v>
      </c>
      <c r="AS140" s="33"/>
      <c r="AT140" s="161">
        <f>IF($AP140,AR140/$AP140*100,0)</f>
        <v>68.802921869457094</v>
      </c>
      <c r="AU140" s="33"/>
      <c r="AV140" s="156">
        <v>11038646</v>
      </c>
      <c r="AW140" s="33"/>
      <c r="AX140" s="161">
        <f>IF($AP140,AV140/$AP140*100,0)</f>
        <v>13.70300804637786</v>
      </c>
      <c r="AY140" s="33"/>
      <c r="AZ140" s="156">
        <v>0</v>
      </c>
      <c r="BA140" s="33"/>
      <c r="BB140" s="161">
        <f>IF($AP140,AZ140/$AP140*100,0)</f>
        <v>0</v>
      </c>
      <c r="BC140" s="33"/>
      <c r="BD140" s="156">
        <v>980486</v>
      </c>
      <c r="BE140" s="33"/>
      <c r="BF140" s="156">
        <v>0</v>
      </c>
      <c r="BG140" s="33"/>
      <c r="BH140" s="22">
        <v>44</v>
      </c>
      <c r="BI140" s="33"/>
      <c r="BJ140" s="39">
        <v>51438</v>
      </c>
      <c r="BK140" s="33"/>
      <c r="BL140" s="155">
        <f t="shared" si="4"/>
        <v>51438</v>
      </c>
      <c r="BM140" s="33"/>
      <c r="BN140" s="155">
        <f t="shared" si="5"/>
        <v>51438</v>
      </c>
      <c r="BO140" s="33"/>
      <c r="BP140" s="155">
        <f t="shared" si="6"/>
        <v>51438</v>
      </c>
      <c r="BQ140" s="33"/>
      <c r="BR140" s="155">
        <f t="shared" si="7"/>
        <v>51438</v>
      </c>
      <c r="BS140" s="33"/>
      <c r="BT140" s="155">
        <f t="shared" si="8"/>
        <v>51438</v>
      </c>
      <c r="BU140" s="33"/>
      <c r="BV140" s="155">
        <f t="shared" si="9"/>
        <v>51438</v>
      </c>
    </row>
    <row r="141" spans="1:74" ht="8.85" customHeight="1" x14ac:dyDescent="0.3">
      <c r="A141" s="22">
        <v>45</v>
      </c>
      <c r="B141" s="33"/>
      <c r="C141" s="22" t="s">
        <v>173</v>
      </c>
      <c r="D141" s="33"/>
      <c r="E141" s="156">
        <v>3237583</v>
      </c>
      <c r="F141" s="33"/>
      <c r="G141" s="153">
        <f>(E141/$BJ141)</f>
        <v>1429.3964679911701</v>
      </c>
      <c r="H141" s="33"/>
      <c r="I141" s="153">
        <f>IF(G$219,G141/G$219*100,0)</f>
        <v>92.352939917166481</v>
      </c>
      <c r="J141" s="33"/>
      <c r="K141" s="156">
        <v>223732</v>
      </c>
      <c r="L141" s="33"/>
      <c r="M141" s="153">
        <f>(K141/$BJ141)</f>
        <v>98.777924944812355</v>
      </c>
      <c r="N141" s="33"/>
      <c r="O141" s="153">
        <f>IF(M$219,M141/M$219*100,0)</f>
        <v>114.90003340175051</v>
      </c>
      <c r="P141" s="33"/>
      <c r="Q141" s="156">
        <v>303827</v>
      </c>
      <c r="R141" s="33"/>
      <c r="S141" s="153">
        <f>(Q141/$BJ141)</f>
        <v>134.13995584988962</v>
      </c>
      <c r="T141" s="33"/>
      <c r="U141" s="153">
        <f>IF(S$219,S141/S$219*100,0)</f>
        <v>114.90270275951863</v>
      </c>
      <c r="V141" s="33"/>
      <c r="W141" s="156">
        <v>392549</v>
      </c>
      <c r="X141" s="33"/>
      <c r="Y141" s="153">
        <f>(W141/$BJ141)</f>
        <v>173.31081677704194</v>
      </c>
      <c r="Z141" s="33"/>
      <c r="AA141" s="153">
        <f>IF(Y$219,Y141/Y$219*100,0)</f>
        <v>92.326475945771691</v>
      </c>
      <c r="AB141" s="33"/>
      <c r="AC141" s="33"/>
      <c r="AD141" s="156">
        <v>233384</v>
      </c>
      <c r="AE141" s="33"/>
      <c r="AF141" s="153">
        <f>(AD141/$BJ141)</f>
        <v>103.039293598234</v>
      </c>
      <c r="AG141" s="33"/>
      <c r="AH141" s="153">
        <f>IF(AF$219,AF141/AF$219*100,0)</f>
        <v>123.35440977034099</v>
      </c>
      <c r="AI141" s="33"/>
      <c r="AJ141" s="156">
        <v>0</v>
      </c>
      <c r="AK141" s="33"/>
      <c r="AL141" s="153">
        <f>(AJ141/$BJ141)</f>
        <v>0</v>
      </c>
      <c r="AM141" s="33"/>
      <c r="AN141" s="153">
        <f>IF(AL$219,AL141/AL$219*100,0)</f>
        <v>0</v>
      </c>
      <c r="AO141" s="33"/>
      <c r="AP141" s="156">
        <f>(E141+K141+Q141+W141+AD141+AJ141)</f>
        <v>4391075</v>
      </c>
      <c r="AQ141" s="33"/>
      <c r="AR141" s="156">
        <v>1550069</v>
      </c>
      <c r="AS141" s="33"/>
      <c r="AT141" s="161">
        <f>IF($AP141,AR141/$AP141*100,0)</f>
        <v>35.300444651936033</v>
      </c>
      <c r="AU141" s="33"/>
      <c r="AV141" s="156">
        <v>218895</v>
      </c>
      <c r="AW141" s="33"/>
      <c r="AX141" s="161">
        <f>IF($AP141,AV141/$AP141*100,0)</f>
        <v>4.9849979788548362</v>
      </c>
      <c r="AY141" s="33"/>
      <c r="AZ141" s="156">
        <v>0</v>
      </c>
      <c r="BA141" s="33"/>
      <c r="BB141" s="161">
        <f>IF($AP141,AZ141/$AP141*100,0)</f>
        <v>0</v>
      </c>
      <c r="BC141" s="33"/>
      <c r="BD141" s="156">
        <v>69753</v>
      </c>
      <c r="BE141" s="33"/>
      <c r="BF141" s="156">
        <v>0</v>
      </c>
      <c r="BG141" s="33"/>
      <c r="BH141" s="22">
        <v>45</v>
      </c>
      <c r="BI141" s="33"/>
      <c r="BJ141" s="39">
        <v>2265</v>
      </c>
      <c r="BK141" s="33"/>
      <c r="BL141" s="155">
        <f t="shared" si="4"/>
        <v>2265</v>
      </c>
      <c r="BM141" s="33"/>
      <c r="BN141" s="155">
        <f t="shared" si="5"/>
        <v>2265</v>
      </c>
      <c r="BO141" s="33"/>
      <c r="BP141" s="155">
        <f t="shared" si="6"/>
        <v>2265</v>
      </c>
      <c r="BQ141" s="33"/>
      <c r="BR141" s="155">
        <f t="shared" si="7"/>
        <v>2265</v>
      </c>
      <c r="BS141" s="33"/>
      <c r="BT141" s="155">
        <f t="shared" si="8"/>
        <v>2265</v>
      </c>
      <c r="BU141" s="33"/>
      <c r="BV141" s="155">
        <f t="shared" si="9"/>
        <v>0</v>
      </c>
    </row>
    <row r="142" spans="1:74" ht="8.85" customHeight="1" x14ac:dyDescent="0.3">
      <c r="A142" s="41"/>
      <c r="B142" s="33"/>
      <c r="D142" s="33"/>
      <c r="E142" s="33"/>
      <c r="F142" s="33"/>
      <c r="G142" s="33"/>
      <c r="H142" s="33"/>
      <c r="I142" s="51"/>
      <c r="J142" s="33"/>
      <c r="K142" s="33"/>
      <c r="L142" s="33"/>
      <c r="M142" s="33"/>
      <c r="N142" s="33"/>
      <c r="O142" s="51"/>
      <c r="P142" s="33"/>
      <c r="Q142" s="33"/>
      <c r="R142" s="33"/>
      <c r="S142" s="33"/>
      <c r="T142" s="33"/>
      <c r="U142" s="51"/>
      <c r="V142" s="33"/>
      <c r="W142" s="33"/>
      <c r="X142" s="33"/>
      <c r="Y142" s="33"/>
      <c r="Z142" s="33"/>
      <c r="AA142" s="51"/>
      <c r="AB142" s="33"/>
      <c r="AC142" s="33"/>
      <c r="AD142" s="33"/>
      <c r="AE142" s="33"/>
      <c r="AF142" s="33"/>
      <c r="AG142" s="33"/>
      <c r="AH142" s="51"/>
      <c r="AI142" s="33"/>
      <c r="AJ142" s="33"/>
      <c r="AK142" s="33"/>
      <c r="AL142" s="33"/>
      <c r="AM142" s="33"/>
      <c r="AN142" s="51"/>
      <c r="AO142" s="33"/>
      <c r="AQ142" s="33"/>
      <c r="AR142" s="33"/>
      <c r="AS142" s="33"/>
      <c r="AT142" s="51"/>
      <c r="AU142" s="33"/>
      <c r="AV142" s="33"/>
      <c r="AW142" s="33"/>
      <c r="AX142" s="51"/>
      <c r="AY142" s="33"/>
      <c r="AZ142" s="33"/>
      <c r="BA142" s="33"/>
      <c r="BB142" s="51"/>
      <c r="BC142" s="33"/>
      <c r="BD142" s="33"/>
      <c r="BE142" s="33"/>
      <c r="BG142" s="33"/>
      <c r="BH142" s="41"/>
      <c r="BI142" s="33"/>
      <c r="BJ142" s="39"/>
      <c r="BK142" s="33"/>
      <c r="BL142" s="33"/>
      <c r="BM142" s="33"/>
      <c r="BN142" s="33"/>
      <c r="BO142" s="33"/>
      <c r="BP142" s="33"/>
      <c r="BQ142" s="33"/>
      <c r="BR142" s="33"/>
      <c r="BS142" s="33"/>
      <c r="BT142" s="33"/>
      <c r="BU142" s="33"/>
      <c r="BV142" s="33"/>
    </row>
    <row r="143" spans="1:74" ht="8.85" customHeight="1" x14ac:dyDescent="0.3">
      <c r="A143" s="22">
        <v>46</v>
      </c>
      <c r="B143" s="33"/>
      <c r="C143" s="22" t="s">
        <v>174</v>
      </c>
      <c r="D143" s="33"/>
      <c r="E143" s="156">
        <v>45864807</v>
      </c>
      <c r="F143" s="33"/>
      <c r="G143" s="153">
        <f>(E143/$BJ143)</f>
        <v>1223.3224954656994</v>
      </c>
      <c r="H143" s="33"/>
      <c r="I143" s="153">
        <f>IF(G$219,G143/G$219*100,0)</f>
        <v>79.038553300636664</v>
      </c>
      <c r="J143" s="33"/>
      <c r="K143" s="156">
        <v>2430583</v>
      </c>
      <c r="L143" s="33"/>
      <c r="M143" s="153">
        <f>(K143/$BJ143)</f>
        <v>64.829376933745863</v>
      </c>
      <c r="N143" s="33"/>
      <c r="O143" s="153">
        <f>IF(M$219,M143/M$219*100,0)</f>
        <v>75.410549262538197</v>
      </c>
      <c r="P143" s="33"/>
      <c r="Q143" s="156">
        <v>4899393</v>
      </c>
      <c r="R143" s="33"/>
      <c r="S143" s="153">
        <f>(Q143/$BJ143)</f>
        <v>130.67835804971727</v>
      </c>
      <c r="T143" s="33"/>
      <c r="U143" s="153">
        <f>IF(S$219,S143/S$219*100,0)</f>
        <v>111.93753894545483</v>
      </c>
      <c r="V143" s="33"/>
      <c r="W143" s="156">
        <v>5094667</v>
      </c>
      <c r="X143" s="33"/>
      <c r="Y143" s="153">
        <f>(W143/$BJ143)</f>
        <v>135.88677584551371</v>
      </c>
      <c r="Z143" s="33"/>
      <c r="AA143" s="153">
        <f>IF(Y$219,Y143/Y$219*100,0)</f>
        <v>72.389867953765389</v>
      </c>
      <c r="AB143" s="33"/>
      <c r="AC143" s="33"/>
      <c r="AD143" s="156">
        <v>5081069</v>
      </c>
      <c r="AE143" s="33"/>
      <c r="AF143" s="153">
        <f>(AD143/$BJ143)</f>
        <v>135.5240851381628</v>
      </c>
      <c r="AG143" s="33"/>
      <c r="AH143" s="153">
        <f>IF(AF$219,AF143/AF$219*100,0)</f>
        <v>162.24386783034041</v>
      </c>
      <c r="AI143" s="33"/>
      <c r="AJ143" s="156">
        <v>0</v>
      </c>
      <c r="AK143" s="33"/>
      <c r="AL143" s="153">
        <f>(AJ143/$BJ143)</f>
        <v>0</v>
      </c>
      <c r="AM143" s="33"/>
      <c r="AN143" s="153">
        <f>IF(AL$219,AL143/AL$219*100,0)</f>
        <v>0</v>
      </c>
      <c r="AO143" s="33"/>
      <c r="AP143" s="156">
        <f>(E143+K143+Q143+W143+AD143+AJ143)</f>
        <v>63370519</v>
      </c>
      <c r="AQ143" s="33"/>
      <c r="AR143" s="156">
        <v>31557355</v>
      </c>
      <c r="AS143" s="33"/>
      <c r="AT143" s="161">
        <f>IF($AP143,AR143/$AP143*100,0)</f>
        <v>49.798164032710538</v>
      </c>
      <c r="AU143" s="33"/>
      <c r="AV143" s="156">
        <v>3641100</v>
      </c>
      <c r="AW143" s="33"/>
      <c r="AX143" s="161">
        <f>IF($AP143,AV143/$AP143*100,0)</f>
        <v>5.7457317021500174</v>
      </c>
      <c r="AY143" s="33"/>
      <c r="AZ143" s="156">
        <v>0</v>
      </c>
      <c r="BA143" s="33"/>
      <c r="BB143" s="161">
        <f>IF($AP143,AZ143/$AP143*100,0)</f>
        <v>0</v>
      </c>
      <c r="BC143" s="33"/>
      <c r="BD143" s="156">
        <v>791101</v>
      </c>
      <c r="BE143" s="33"/>
      <c r="BF143" s="156">
        <v>0</v>
      </c>
      <c r="BG143" s="33"/>
      <c r="BH143" s="22">
        <v>46</v>
      </c>
      <c r="BI143" s="33"/>
      <c r="BJ143" s="39">
        <v>37492</v>
      </c>
      <c r="BK143" s="33"/>
      <c r="BL143" s="155">
        <f t="shared" si="4"/>
        <v>37492</v>
      </c>
      <c r="BM143" s="33"/>
      <c r="BN143" s="155">
        <f t="shared" si="5"/>
        <v>37492</v>
      </c>
      <c r="BO143" s="33"/>
      <c r="BP143" s="155">
        <f t="shared" si="6"/>
        <v>37492</v>
      </c>
      <c r="BQ143" s="33"/>
      <c r="BR143" s="155">
        <f t="shared" si="7"/>
        <v>37492</v>
      </c>
      <c r="BS143" s="33"/>
      <c r="BT143" s="155">
        <f t="shared" si="8"/>
        <v>37492</v>
      </c>
      <c r="BU143" s="33"/>
      <c r="BV143" s="155">
        <f t="shared" si="9"/>
        <v>0</v>
      </c>
    </row>
    <row r="144" spans="1:74" ht="8.85" customHeight="1" x14ac:dyDescent="0.3">
      <c r="A144" s="22">
        <v>47</v>
      </c>
      <c r="B144" s="33"/>
      <c r="C144" s="22" t="s">
        <v>175</v>
      </c>
      <c r="D144" s="33"/>
      <c r="E144" s="156">
        <v>102529780</v>
      </c>
      <c r="F144" s="33"/>
      <c r="G144" s="153">
        <f>(E144/$BJ144)</f>
        <v>1351.9756846921687</v>
      </c>
      <c r="H144" s="33"/>
      <c r="I144" s="153">
        <f>IF(G$219,G144/G$219*100,0)</f>
        <v>87.350802925460385</v>
      </c>
      <c r="J144" s="33"/>
      <c r="K144" s="156">
        <v>7883038</v>
      </c>
      <c r="L144" s="33"/>
      <c r="M144" s="153">
        <f>(K144/$BJ144)</f>
        <v>103.94712343578992</v>
      </c>
      <c r="N144" s="33"/>
      <c r="O144" s="153">
        <f>IF(M$219,M144/M$219*100,0)</f>
        <v>120.91292625818009</v>
      </c>
      <c r="P144" s="33"/>
      <c r="Q144" s="156">
        <v>8503494</v>
      </c>
      <c r="R144" s="33"/>
      <c r="S144" s="153">
        <f>(Q144/$BJ144)</f>
        <v>112.12856521223149</v>
      </c>
      <c r="T144" s="33"/>
      <c r="U144" s="153">
        <f>IF(S$219,S144/S$219*100,0)</f>
        <v>96.048005367245977</v>
      </c>
      <c r="V144" s="33"/>
      <c r="W144" s="156">
        <v>11705224</v>
      </c>
      <c r="X144" s="33"/>
      <c r="Y144" s="153">
        <f>(W144/$BJ144)</f>
        <v>154.34713925920065</v>
      </c>
      <c r="Z144" s="33"/>
      <c r="AA144" s="153">
        <f>IF(Y$219,Y144/Y$219*100,0)</f>
        <v>82.224108714724892</v>
      </c>
      <c r="AB144" s="33"/>
      <c r="AC144" s="33"/>
      <c r="AD144" s="156">
        <v>4042365</v>
      </c>
      <c r="AE144" s="33"/>
      <c r="AF144" s="153">
        <f>(AD144/$BJ144)</f>
        <v>53.303334783812652</v>
      </c>
      <c r="AG144" s="33"/>
      <c r="AH144" s="153">
        <f>IF(AF$219,AF144/AF$219*100,0)</f>
        <v>63.812562872236057</v>
      </c>
      <c r="AI144" s="33"/>
      <c r="AJ144" s="156">
        <v>0</v>
      </c>
      <c r="AK144" s="33"/>
      <c r="AL144" s="153">
        <f>(AJ144/$BJ144)</f>
        <v>0</v>
      </c>
      <c r="AM144" s="33"/>
      <c r="AN144" s="153">
        <f>IF(AL$219,AL144/AL$219*100,0)</f>
        <v>0</v>
      </c>
      <c r="AO144" s="33"/>
      <c r="AP144" s="156">
        <f>(E144+K144+Q144+W144+AD144+AJ144)</f>
        <v>134663901</v>
      </c>
      <c r="AQ144" s="33"/>
      <c r="AR144" s="156">
        <v>45127303</v>
      </c>
      <c r="AS144" s="33"/>
      <c r="AT144" s="161">
        <f>IF($AP144,AR144/$AP144*100,0)</f>
        <v>33.511061735839661</v>
      </c>
      <c r="AU144" s="33"/>
      <c r="AV144" s="156">
        <v>6461777</v>
      </c>
      <c r="AW144" s="33"/>
      <c r="AX144" s="161">
        <f>IF($AP144,AV144/$AP144*100,0)</f>
        <v>4.7984478037659102</v>
      </c>
      <c r="AY144" s="33"/>
      <c r="AZ144" s="156">
        <v>165509</v>
      </c>
      <c r="BA144" s="33"/>
      <c r="BB144" s="161">
        <f>IF($AP144,AZ144/$AP144*100,0)</f>
        <v>0.12290524689315216</v>
      </c>
      <c r="BC144" s="33"/>
      <c r="BD144" s="156">
        <v>2138372</v>
      </c>
      <c r="BE144" s="33"/>
      <c r="BF144" s="156">
        <v>0</v>
      </c>
      <c r="BG144" s="33"/>
      <c r="BH144" s="22">
        <v>47</v>
      </c>
      <c r="BI144" s="33"/>
      <c r="BJ144" s="39">
        <v>75837</v>
      </c>
      <c r="BK144" s="33"/>
      <c r="BL144" s="155">
        <f t="shared" si="4"/>
        <v>75837</v>
      </c>
      <c r="BM144" s="33"/>
      <c r="BN144" s="155">
        <f t="shared" si="5"/>
        <v>75837</v>
      </c>
      <c r="BO144" s="33"/>
      <c r="BP144" s="155">
        <f t="shared" si="6"/>
        <v>75837</v>
      </c>
      <c r="BQ144" s="33"/>
      <c r="BR144" s="155">
        <f t="shared" si="7"/>
        <v>75837</v>
      </c>
      <c r="BS144" s="33"/>
      <c r="BT144" s="155">
        <f t="shared" si="8"/>
        <v>75837</v>
      </c>
      <c r="BU144" s="33"/>
      <c r="BV144" s="155">
        <f t="shared" si="9"/>
        <v>0</v>
      </c>
    </row>
    <row r="145" spans="1:74" ht="8.85" customHeight="1" x14ac:dyDescent="0.3">
      <c r="A145" s="22">
        <v>48</v>
      </c>
      <c r="B145" s="33"/>
      <c r="C145" s="22" t="s">
        <v>176</v>
      </c>
      <c r="D145" s="33"/>
      <c r="E145" s="156">
        <v>7734854</v>
      </c>
      <c r="F145" s="33"/>
      <c r="G145" s="153">
        <f>(E145/$BJ145)</f>
        <v>1114.5322766570605</v>
      </c>
      <c r="H145" s="33"/>
      <c r="I145" s="153">
        <f>IF(G$219,G145/G$219*100,0)</f>
        <v>72.009645110224312</v>
      </c>
      <c r="J145" s="33"/>
      <c r="K145" s="156">
        <v>761121</v>
      </c>
      <c r="L145" s="33"/>
      <c r="M145" s="153">
        <f>(K145/$BJ145)</f>
        <v>109.67161383285303</v>
      </c>
      <c r="N145" s="33"/>
      <c r="O145" s="153">
        <f>IF(M$219,M145/M$219*100,0)</f>
        <v>127.57174337949576</v>
      </c>
      <c r="P145" s="33"/>
      <c r="Q145" s="156">
        <v>970800</v>
      </c>
      <c r="R145" s="33"/>
      <c r="S145" s="153">
        <f>(Q145/$BJ145)</f>
        <v>139.88472622478386</v>
      </c>
      <c r="T145" s="33"/>
      <c r="U145" s="153">
        <f>IF(S$219,S145/S$219*100,0)</f>
        <v>119.82360524995063</v>
      </c>
      <c r="V145" s="33"/>
      <c r="W145" s="156">
        <v>1104764</v>
      </c>
      <c r="X145" s="33"/>
      <c r="Y145" s="153">
        <f>(W145/$BJ145)</f>
        <v>159.1878962536023</v>
      </c>
      <c r="Z145" s="33"/>
      <c r="AA145" s="153">
        <f>IF(Y$219,Y145/Y$219*100,0)</f>
        <v>84.802886211214968</v>
      </c>
      <c r="AB145" s="33"/>
      <c r="AC145" s="33"/>
      <c r="AD145" s="156">
        <v>358912</v>
      </c>
      <c r="AE145" s="33"/>
      <c r="AF145" s="153">
        <f>(AD145/$BJ145)</f>
        <v>51.716426512968297</v>
      </c>
      <c r="AG145" s="33"/>
      <c r="AH145" s="153">
        <f>IF(AF$219,AF145/AF$219*100,0)</f>
        <v>61.9127814755104</v>
      </c>
      <c r="AI145" s="33"/>
      <c r="AJ145" s="156">
        <v>6171</v>
      </c>
      <c r="AK145" s="33"/>
      <c r="AL145" s="153">
        <f>(AJ145/$BJ145)</f>
        <v>0.88919308357348703</v>
      </c>
      <c r="AM145" s="33"/>
      <c r="AN145" s="153">
        <f>IF(AL$219,AL145/AL$219*100,0)</f>
        <v>123.80225948565844</v>
      </c>
      <c r="AO145" s="33"/>
      <c r="AP145" s="156">
        <f>(E145+K145+Q145+W145+AD145+AJ145)</f>
        <v>10936622</v>
      </c>
      <c r="AQ145" s="33"/>
      <c r="AR145" s="156">
        <v>5656272</v>
      </c>
      <c r="AS145" s="33"/>
      <c r="AT145" s="161">
        <f>IF($AP145,AR145/$AP145*100,0)</f>
        <v>51.718638533909278</v>
      </c>
      <c r="AU145" s="33"/>
      <c r="AV145" s="156">
        <v>918263</v>
      </c>
      <c r="AW145" s="33"/>
      <c r="AX145" s="161">
        <f>IF($AP145,AV145/$AP145*100,0)</f>
        <v>8.3962214292493602</v>
      </c>
      <c r="AY145" s="33"/>
      <c r="AZ145" s="156">
        <v>54620</v>
      </c>
      <c r="BA145" s="33"/>
      <c r="BB145" s="161">
        <f>IF($AP145,AZ145/$AP145*100,0)</f>
        <v>0.49942294796327424</v>
      </c>
      <c r="BC145" s="33"/>
      <c r="BD145" s="156">
        <v>86970</v>
      </c>
      <c r="BE145" s="33"/>
      <c r="BF145" s="156">
        <v>0</v>
      </c>
      <c r="BG145" s="33"/>
      <c r="BH145" s="22">
        <v>48</v>
      </c>
      <c r="BI145" s="33"/>
      <c r="BJ145" s="39">
        <v>6940</v>
      </c>
      <c r="BK145" s="33"/>
      <c r="BL145" s="155">
        <f t="shared" si="4"/>
        <v>6940</v>
      </c>
      <c r="BM145" s="33"/>
      <c r="BN145" s="155">
        <f t="shared" si="5"/>
        <v>6940</v>
      </c>
      <c r="BO145" s="33"/>
      <c r="BP145" s="155">
        <f t="shared" si="6"/>
        <v>6940</v>
      </c>
      <c r="BQ145" s="33"/>
      <c r="BR145" s="155">
        <f t="shared" si="7"/>
        <v>6940</v>
      </c>
      <c r="BS145" s="33"/>
      <c r="BT145" s="155">
        <f t="shared" si="8"/>
        <v>6940</v>
      </c>
      <c r="BU145" s="33"/>
      <c r="BV145" s="155">
        <f t="shared" si="9"/>
        <v>6940</v>
      </c>
    </row>
    <row r="146" spans="1:74" ht="8.85" customHeight="1" x14ac:dyDescent="0.3">
      <c r="A146" s="22">
        <v>49</v>
      </c>
      <c r="B146" s="33"/>
      <c r="C146" s="22" t="s">
        <v>177</v>
      </c>
      <c r="D146" s="33"/>
      <c r="E146" s="156">
        <v>35767249</v>
      </c>
      <c r="F146" s="33"/>
      <c r="G146" s="153">
        <f>(E146/$BJ146)</f>
        <v>1382.9505084483626</v>
      </c>
      <c r="H146" s="33"/>
      <c r="I146" s="153">
        <f>IF(G$219,G146/G$219*100,0)</f>
        <v>89.352078359784656</v>
      </c>
      <c r="J146" s="33"/>
      <c r="K146" s="156">
        <v>1452685</v>
      </c>
      <c r="L146" s="33"/>
      <c r="M146" s="153">
        <f>(K146/$BJ146)</f>
        <v>56.168464601940997</v>
      </c>
      <c r="N146" s="33"/>
      <c r="O146" s="153">
        <f>IF(M$219,M146/M$219*100,0)</f>
        <v>65.336040036210548</v>
      </c>
      <c r="P146" s="33"/>
      <c r="Q146" s="156">
        <v>3382320</v>
      </c>
      <c r="R146" s="33"/>
      <c r="S146" s="153">
        <f>(Q146/$BJ146)</f>
        <v>130.7783319800487</v>
      </c>
      <c r="T146" s="33"/>
      <c r="U146" s="153">
        <f>IF(S$219,S146/S$219*100,0)</f>
        <v>112.02317543405955</v>
      </c>
      <c r="V146" s="33"/>
      <c r="W146" s="156">
        <v>4307637</v>
      </c>
      <c r="X146" s="33"/>
      <c r="Y146" s="153">
        <f>(W146/$BJ146)</f>
        <v>166.55596798515253</v>
      </c>
      <c r="Z146" s="33"/>
      <c r="AA146" s="153">
        <f>IF(Y$219,Y146/Y$219*100,0)</f>
        <v>88.728019738020933</v>
      </c>
      <c r="AB146" s="33"/>
      <c r="AC146" s="33"/>
      <c r="AD146" s="156">
        <v>1780130</v>
      </c>
      <c r="AE146" s="33"/>
      <c r="AF146" s="153">
        <f>(AD146/$BJ146)</f>
        <v>68.829215481576</v>
      </c>
      <c r="AG146" s="33"/>
      <c r="AH146" s="153">
        <f>IF(AF$219,AF146/AF$219*100,0)</f>
        <v>82.399509489949992</v>
      </c>
      <c r="AI146" s="33"/>
      <c r="AJ146" s="156">
        <v>5661</v>
      </c>
      <c r="AK146" s="33"/>
      <c r="AL146" s="153">
        <f>(AJ146/$BJ146)</f>
        <v>0.21888412017167383</v>
      </c>
      <c r="AM146" s="33"/>
      <c r="AN146" s="153">
        <f>IF(AL$219,AL146/AL$219*100,0)</f>
        <v>30.475213025590381</v>
      </c>
      <c r="AO146" s="33"/>
      <c r="AP146" s="156">
        <f>(E146+K146+Q146+W146+AD146+AJ146)</f>
        <v>46695682</v>
      </c>
      <c r="AQ146" s="33"/>
      <c r="AR146" s="156">
        <v>25472978</v>
      </c>
      <c r="AS146" s="33"/>
      <c r="AT146" s="161">
        <f>IF($AP146,AR146/$AP146*100,0)</f>
        <v>54.551035361256737</v>
      </c>
      <c r="AU146" s="33"/>
      <c r="AV146" s="156">
        <v>2371340</v>
      </c>
      <c r="AW146" s="33"/>
      <c r="AX146" s="161">
        <f>IF($AP146,AV146/$AP146*100,0)</f>
        <v>5.0782853969238522</v>
      </c>
      <c r="AY146" s="33"/>
      <c r="AZ146" s="156">
        <v>391941</v>
      </c>
      <c r="BA146" s="33"/>
      <c r="BB146" s="161">
        <f>IF($AP146,AZ146/$AP146*100,0)</f>
        <v>0.83935169851465063</v>
      </c>
      <c r="BC146" s="33"/>
      <c r="BD146" s="156">
        <v>738645</v>
      </c>
      <c r="BE146" s="33"/>
      <c r="BF146" s="156">
        <v>0</v>
      </c>
      <c r="BG146" s="33"/>
      <c r="BH146" s="22">
        <v>49</v>
      </c>
      <c r="BI146" s="33"/>
      <c r="BJ146" s="39">
        <v>25863</v>
      </c>
      <c r="BK146" s="33"/>
      <c r="BL146" s="155">
        <f t="shared" si="4"/>
        <v>25863</v>
      </c>
      <c r="BM146" s="33"/>
      <c r="BN146" s="155">
        <f t="shared" si="5"/>
        <v>25863</v>
      </c>
      <c r="BO146" s="33"/>
      <c r="BP146" s="155">
        <f t="shared" si="6"/>
        <v>25863</v>
      </c>
      <c r="BQ146" s="33"/>
      <c r="BR146" s="155">
        <f t="shared" si="7"/>
        <v>25863</v>
      </c>
      <c r="BS146" s="33"/>
      <c r="BT146" s="155">
        <f t="shared" si="8"/>
        <v>25863</v>
      </c>
      <c r="BU146" s="33"/>
      <c r="BV146" s="155">
        <f t="shared" si="9"/>
        <v>25863</v>
      </c>
    </row>
    <row r="147" spans="1:74" ht="8.85" customHeight="1" x14ac:dyDescent="0.3">
      <c r="A147" s="22">
        <v>50</v>
      </c>
      <c r="B147" s="33"/>
      <c r="C147" s="22" t="s">
        <v>178</v>
      </c>
      <c r="D147" s="33"/>
      <c r="E147" s="163">
        <v>18868168</v>
      </c>
      <c r="F147" s="33"/>
      <c r="G147" s="153">
        <f>(E147/$BJ147)</f>
        <v>1115.4036415228186</v>
      </c>
      <c r="H147" s="33"/>
      <c r="I147" s="153">
        <f>IF(G$219,G147/G$219*100,0)</f>
        <v>72.065943771159439</v>
      </c>
      <c r="J147" s="33"/>
      <c r="K147" s="163">
        <v>1555598</v>
      </c>
      <c r="L147" s="33"/>
      <c r="M147" s="153">
        <f>(K147/$BJ147)</f>
        <v>91.960156065263661</v>
      </c>
      <c r="N147" s="33"/>
      <c r="O147" s="153">
        <f>IF(M$219,M147/M$219*100,0)</f>
        <v>106.96949758189776</v>
      </c>
      <c r="P147" s="33"/>
      <c r="Q147" s="163">
        <v>1838236</v>
      </c>
      <c r="R147" s="33"/>
      <c r="S147" s="153">
        <f>(Q147/$BJ147)</f>
        <v>108.66847954599196</v>
      </c>
      <c r="T147" s="33"/>
      <c r="U147" s="153">
        <f>IF(S$219,S147/S$219*100,0)</f>
        <v>93.084136829259435</v>
      </c>
      <c r="V147" s="33"/>
      <c r="W147" s="163">
        <v>1855790</v>
      </c>
      <c r="X147" s="33"/>
      <c r="Y147" s="153">
        <f>(W147/$BJ147)</f>
        <v>109.70619531804209</v>
      </c>
      <c r="Z147" s="33"/>
      <c r="AA147" s="153">
        <f>IF(Y$219,Y147/Y$219*100,0)</f>
        <v>58.442898091950369</v>
      </c>
      <c r="AB147" s="33"/>
      <c r="AC147" s="33"/>
      <c r="AD147" s="163">
        <v>915282</v>
      </c>
      <c r="AE147" s="33"/>
      <c r="AF147" s="153">
        <f>(AD147/$BJ147)</f>
        <v>54.107472215653821</v>
      </c>
      <c r="AG147" s="33"/>
      <c r="AH147" s="153">
        <f>IF(AF$219,AF147/AF$219*100,0)</f>
        <v>64.775243174235968</v>
      </c>
      <c r="AI147" s="33"/>
      <c r="AJ147" s="163">
        <v>7815</v>
      </c>
      <c r="AK147" s="33"/>
      <c r="AL147" s="153">
        <f>(AJ147/$BJ147)</f>
        <v>0.46198864979900683</v>
      </c>
      <c r="AM147" s="33"/>
      <c r="AN147" s="153">
        <f>IF(AL$219,AL147/AL$219*100,0)</f>
        <v>64.322631111782314</v>
      </c>
      <c r="AO147" s="33"/>
      <c r="AP147" s="163">
        <f>(E147+K147+Q147+W147+AD147+AJ147)</f>
        <v>25040889</v>
      </c>
      <c r="AQ147" s="33"/>
      <c r="AR147" s="163">
        <v>13853517</v>
      </c>
      <c r="AS147" s="33"/>
      <c r="AT147" s="161">
        <f>IF($AP147,AR147/$AP147*100,0)</f>
        <v>55.323582960652871</v>
      </c>
      <c r="AU147" s="33"/>
      <c r="AV147" s="163">
        <v>1202950</v>
      </c>
      <c r="AW147" s="33"/>
      <c r="AX147" s="161">
        <f>IF($AP147,AV147/$AP147*100,0)</f>
        <v>4.8039428632106471</v>
      </c>
      <c r="AY147" s="33"/>
      <c r="AZ147" s="163">
        <v>78724</v>
      </c>
      <c r="BA147" s="33"/>
      <c r="BB147" s="161">
        <f>IF($AP147,AZ147/$AP147*100,0)</f>
        <v>0.31438180968734775</v>
      </c>
      <c r="BC147" s="33"/>
      <c r="BD147" s="163">
        <v>573066</v>
      </c>
      <c r="BE147" s="33"/>
      <c r="BF147" s="156">
        <v>0</v>
      </c>
      <c r="BG147" s="33"/>
      <c r="BH147" s="22">
        <v>50</v>
      </c>
      <c r="BI147" s="33"/>
      <c r="BJ147" s="39">
        <v>16916</v>
      </c>
      <c r="BK147" s="33"/>
      <c r="BL147" s="155">
        <f t="shared" si="4"/>
        <v>16916</v>
      </c>
      <c r="BM147" s="33"/>
      <c r="BN147" s="155">
        <f t="shared" si="5"/>
        <v>16916</v>
      </c>
      <c r="BO147" s="33"/>
      <c r="BP147" s="155">
        <f t="shared" si="6"/>
        <v>16916</v>
      </c>
      <c r="BQ147" s="33"/>
      <c r="BR147" s="155">
        <f t="shared" si="7"/>
        <v>16916</v>
      </c>
      <c r="BS147" s="33"/>
      <c r="BT147" s="155">
        <f t="shared" si="8"/>
        <v>16916</v>
      </c>
      <c r="BU147" s="33"/>
      <c r="BV147" s="155">
        <f t="shared" si="9"/>
        <v>16916</v>
      </c>
    </row>
    <row r="148" spans="1:74" ht="8.85" customHeight="1" x14ac:dyDescent="0.3">
      <c r="A148" s="33"/>
      <c r="B148" s="33"/>
      <c r="D148" s="33"/>
      <c r="E148" s="156"/>
      <c r="F148" s="33"/>
      <c r="G148" s="161"/>
      <c r="H148" s="33"/>
      <c r="I148" s="161"/>
      <c r="J148" s="33"/>
      <c r="K148" s="156"/>
      <c r="L148" s="33"/>
      <c r="M148" s="161"/>
      <c r="N148" s="33"/>
      <c r="O148" s="161"/>
      <c r="P148" s="33"/>
      <c r="Q148" s="156"/>
      <c r="R148" s="33"/>
      <c r="S148" s="161"/>
      <c r="T148" s="33"/>
      <c r="U148" s="161"/>
      <c r="V148" s="33"/>
      <c r="W148" s="156"/>
      <c r="X148" s="33"/>
      <c r="Y148" s="161"/>
      <c r="Z148" s="33"/>
      <c r="AA148" s="161"/>
      <c r="AB148" s="33"/>
      <c r="AC148" s="33"/>
      <c r="AD148" s="156"/>
      <c r="AE148" s="33"/>
      <c r="AF148" s="161"/>
      <c r="AG148" s="33"/>
      <c r="AH148" s="161"/>
      <c r="AI148" s="33"/>
      <c r="AJ148" s="156"/>
      <c r="AK148" s="33"/>
      <c r="AL148" s="161"/>
      <c r="AM148" s="33"/>
      <c r="AN148" s="161"/>
      <c r="AO148" s="33"/>
      <c r="AP148" s="155"/>
      <c r="AQ148" s="33"/>
      <c r="AR148" s="156"/>
      <c r="AS148" s="33"/>
      <c r="AT148" s="161"/>
      <c r="AU148" s="33"/>
      <c r="AV148" s="156"/>
      <c r="AW148" s="33"/>
      <c r="AX148" s="161"/>
      <c r="AY148" s="33"/>
      <c r="AZ148" s="156"/>
      <c r="BA148" s="33"/>
      <c r="BB148" s="161"/>
      <c r="BC148" s="33"/>
      <c r="BD148" s="156"/>
      <c r="BE148" s="33"/>
      <c r="BF148" s="155"/>
      <c r="BG148" s="33"/>
      <c r="BI148" s="33"/>
      <c r="BJ148" s="39"/>
      <c r="BK148" s="33"/>
      <c r="BL148" s="155"/>
      <c r="BM148" s="33"/>
      <c r="BN148" s="155"/>
      <c r="BO148" s="33"/>
      <c r="BP148" s="155"/>
      <c r="BQ148" s="33"/>
      <c r="BR148" s="155"/>
      <c r="BS148" s="33"/>
      <c r="BT148" s="155"/>
      <c r="BU148" s="33"/>
      <c r="BV148" s="155"/>
    </row>
    <row r="149" spans="1:74" ht="8.4" customHeight="1" x14ac:dyDescent="0.3">
      <c r="A149" s="33"/>
      <c r="B149" s="33"/>
      <c r="D149" s="33"/>
      <c r="E149" s="156"/>
      <c r="F149" s="33"/>
      <c r="G149" s="161"/>
      <c r="H149" s="33"/>
      <c r="I149" s="161"/>
      <c r="J149" s="33"/>
      <c r="K149" s="156"/>
      <c r="L149" s="33"/>
      <c r="M149" s="161"/>
      <c r="N149" s="33"/>
      <c r="O149" s="161"/>
      <c r="P149" s="33"/>
      <c r="Q149" s="156"/>
      <c r="R149" s="33"/>
      <c r="S149" s="161"/>
      <c r="T149" s="33"/>
      <c r="U149" s="161"/>
      <c r="V149" s="33"/>
      <c r="W149" s="156"/>
      <c r="X149" s="33"/>
      <c r="Y149" s="161"/>
      <c r="Z149" s="33"/>
      <c r="AA149" s="161"/>
      <c r="AB149" s="33"/>
      <c r="AC149" s="33"/>
      <c r="AD149" s="156"/>
      <c r="AE149" s="33"/>
      <c r="AF149" s="161"/>
      <c r="AG149" s="33"/>
      <c r="AH149" s="161"/>
      <c r="AI149" s="33"/>
      <c r="AJ149" s="156"/>
      <c r="AK149" s="33"/>
      <c r="AL149" s="161"/>
      <c r="AM149" s="33"/>
      <c r="AN149" s="161"/>
      <c r="AO149" s="33"/>
      <c r="AP149" s="155"/>
      <c r="AQ149" s="33"/>
      <c r="AR149" s="156"/>
      <c r="AS149" s="33"/>
      <c r="AT149" s="161"/>
      <c r="AU149" s="33"/>
      <c r="AV149" s="156"/>
      <c r="AW149" s="33"/>
      <c r="AX149" s="161"/>
      <c r="AY149" s="33"/>
      <c r="AZ149" s="156"/>
      <c r="BA149" s="33"/>
      <c r="BB149" s="161"/>
      <c r="BC149" s="33"/>
      <c r="BD149" s="156"/>
      <c r="BE149" s="33"/>
      <c r="BF149" s="155"/>
      <c r="BG149" s="33"/>
      <c r="BI149" s="33"/>
      <c r="BJ149" s="39"/>
      <c r="BK149" s="33"/>
      <c r="BL149" s="155"/>
      <c r="BM149" s="33"/>
      <c r="BN149" s="155"/>
      <c r="BO149" s="33"/>
      <c r="BP149" s="155"/>
      <c r="BQ149" s="33"/>
      <c r="BR149" s="155"/>
      <c r="BS149" s="33"/>
      <c r="BT149" s="155"/>
      <c r="BU149" s="33"/>
      <c r="BV149" s="155"/>
    </row>
    <row r="150" spans="1:74" ht="8.85" hidden="1" customHeight="1" x14ac:dyDescent="0.3">
      <c r="A150" s="33"/>
      <c r="B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row>
    <row r="151" spans="1:74" s="20" customFormat="1" ht="9.6" customHeight="1" x14ac:dyDescent="0.3">
      <c r="A151" s="130" t="s">
        <v>551</v>
      </c>
      <c r="BH151" s="131" t="s">
        <v>552</v>
      </c>
    </row>
    <row r="152" spans="1:74" s="20" customFormat="1" ht="10.5" customHeight="1" x14ac:dyDescent="0.3">
      <c r="A152" s="50"/>
      <c r="AA152" s="23" t="s">
        <v>49</v>
      </c>
      <c r="AD152" s="50" t="s">
        <v>50</v>
      </c>
      <c r="BH152" s="23" t="s">
        <v>522</v>
      </c>
    </row>
    <row r="153" spans="1:74" s="20" customFormat="1" ht="10.5" customHeight="1" x14ac:dyDescent="0.3">
      <c r="A153" s="24"/>
      <c r="AA153" s="23" t="s">
        <v>523</v>
      </c>
      <c r="AD153" s="50" t="s">
        <v>399</v>
      </c>
      <c r="BH153" s="23" t="s">
        <v>179</v>
      </c>
    </row>
    <row r="154" spans="1:74" s="20" customFormat="1" ht="10.5" customHeight="1" x14ac:dyDescent="0.3">
      <c r="A154" s="25"/>
      <c r="AA154" s="23" t="s">
        <v>55</v>
      </c>
      <c r="AD154" s="26" t="s">
        <v>56</v>
      </c>
    </row>
    <row r="155" spans="1:74" ht="9.6" customHeight="1" x14ac:dyDescent="0.3">
      <c r="AR155" s="28" t="s">
        <v>400</v>
      </c>
      <c r="AS155" s="28"/>
      <c r="AT155" s="28"/>
      <c r="AU155" s="28"/>
      <c r="AV155" s="28"/>
      <c r="AW155" s="28"/>
      <c r="AX155" s="28"/>
      <c r="AY155" s="28"/>
      <c r="AZ155" s="28"/>
      <c r="BA155" s="28"/>
      <c r="BB155" s="28"/>
      <c r="BC155" s="28"/>
      <c r="BD155" s="28"/>
    </row>
    <row r="156" spans="1:74" ht="9.6" customHeight="1" x14ac:dyDescent="0.3"/>
    <row r="157" spans="1:74" ht="9.6" customHeight="1" x14ac:dyDescent="0.3">
      <c r="E157" s="28" t="s">
        <v>524</v>
      </c>
      <c r="F157" s="28"/>
      <c r="G157" s="28"/>
      <c r="H157" s="28"/>
      <c r="I157" s="28"/>
      <c r="J157" s="28"/>
      <c r="K157" s="28"/>
      <c r="L157" s="28"/>
      <c r="M157" s="28"/>
      <c r="N157" s="28"/>
      <c r="O157" s="28"/>
      <c r="P157" s="28"/>
      <c r="Q157" s="28"/>
      <c r="R157" s="28"/>
      <c r="S157" s="28"/>
      <c r="T157" s="28"/>
      <c r="U157" s="28"/>
      <c r="V157" s="28"/>
      <c r="W157" s="28"/>
      <c r="X157" s="28"/>
      <c r="Y157" s="28"/>
      <c r="Z157" s="28"/>
      <c r="AA157" s="28"/>
      <c r="AB157" s="29"/>
      <c r="AC157" s="29"/>
      <c r="AD157" s="28"/>
      <c r="AE157" s="28"/>
      <c r="AF157" s="28"/>
      <c r="AG157" s="28"/>
      <c r="AH157" s="28"/>
      <c r="AV157" s="28" t="s">
        <v>404</v>
      </c>
      <c r="AW157" s="28"/>
      <c r="AX157" s="28"/>
      <c r="AY157" s="28"/>
      <c r="AZ157" s="28"/>
      <c r="BA157" s="28"/>
      <c r="BB157" s="28"/>
    </row>
    <row r="158" spans="1:74" ht="9.6" customHeight="1" x14ac:dyDescent="0.3">
      <c r="AD158" s="29" t="s">
        <v>525</v>
      </c>
      <c r="AE158" s="29"/>
      <c r="AF158" s="29"/>
      <c r="AG158" s="29"/>
      <c r="AH158" s="29"/>
      <c r="AJ158" s="29" t="s">
        <v>526</v>
      </c>
      <c r="AK158" s="29"/>
      <c r="AL158" s="29"/>
      <c r="AM158" s="29"/>
      <c r="AN158" s="29"/>
      <c r="AR158" s="29" t="s">
        <v>405</v>
      </c>
      <c r="AS158" s="29"/>
      <c r="AT158" s="29"/>
      <c r="BF158" s="31" t="s">
        <v>304</v>
      </c>
    </row>
    <row r="159" spans="1:74" ht="9.6" customHeight="1" x14ac:dyDescent="0.3">
      <c r="E159" s="28" t="s">
        <v>527</v>
      </c>
      <c r="F159" s="28"/>
      <c r="G159" s="28"/>
      <c r="H159" s="28"/>
      <c r="I159" s="28"/>
      <c r="K159" s="28" t="s">
        <v>528</v>
      </c>
      <c r="L159" s="28"/>
      <c r="M159" s="28"/>
      <c r="N159" s="28"/>
      <c r="O159" s="28"/>
      <c r="Q159" s="28" t="s">
        <v>529</v>
      </c>
      <c r="R159" s="28"/>
      <c r="S159" s="28"/>
      <c r="T159" s="28"/>
      <c r="U159" s="28"/>
      <c r="W159" s="28" t="s">
        <v>530</v>
      </c>
      <c r="X159" s="28"/>
      <c r="Y159" s="28"/>
      <c r="Z159" s="28"/>
      <c r="AA159" s="28"/>
      <c r="AD159" s="28" t="s">
        <v>531</v>
      </c>
      <c r="AE159" s="28"/>
      <c r="AF159" s="28"/>
      <c r="AG159" s="28"/>
      <c r="AH159" s="28"/>
      <c r="AJ159" s="28" t="s">
        <v>532</v>
      </c>
      <c r="AK159" s="28"/>
      <c r="AL159" s="28"/>
      <c r="AM159" s="28"/>
      <c r="AN159" s="28"/>
      <c r="AR159" s="28" t="s">
        <v>407</v>
      </c>
      <c r="AS159" s="28"/>
      <c r="AT159" s="28"/>
      <c r="AV159" s="28" t="s">
        <v>66</v>
      </c>
      <c r="AW159" s="28"/>
      <c r="AX159" s="28"/>
      <c r="AZ159" s="28" t="s">
        <v>67</v>
      </c>
      <c r="BA159" s="28"/>
      <c r="BB159" s="28"/>
      <c r="BF159" s="30" t="s">
        <v>533</v>
      </c>
    </row>
    <row r="160" spans="1:74" ht="9.6" customHeight="1" x14ac:dyDescent="0.3">
      <c r="BD160" s="30" t="s">
        <v>463</v>
      </c>
      <c r="BF160" s="30" t="s">
        <v>534</v>
      </c>
      <c r="BN160" s="30" t="s">
        <v>535</v>
      </c>
      <c r="BP160" s="30" t="s">
        <v>536</v>
      </c>
      <c r="BR160" s="30" t="s">
        <v>537</v>
      </c>
      <c r="BT160" s="30" t="s">
        <v>538</v>
      </c>
      <c r="BV160" s="30" t="s">
        <v>539</v>
      </c>
    </row>
    <row r="161" spans="1:74" ht="9.6" customHeight="1" x14ac:dyDescent="0.3">
      <c r="I161" s="30" t="s">
        <v>71</v>
      </c>
      <c r="O161" s="30" t="s">
        <v>71</v>
      </c>
      <c r="U161" s="30" t="s">
        <v>71</v>
      </c>
      <c r="AA161" s="30" t="s">
        <v>71</v>
      </c>
      <c r="AH161" s="30" t="s">
        <v>71</v>
      </c>
      <c r="AN161" s="30" t="s">
        <v>71</v>
      </c>
      <c r="AP161" s="30"/>
      <c r="AT161" s="30" t="s">
        <v>279</v>
      </c>
      <c r="AX161" s="30" t="s">
        <v>279</v>
      </c>
      <c r="BB161" s="30" t="s">
        <v>279</v>
      </c>
      <c r="BD161" s="30" t="s">
        <v>469</v>
      </c>
      <c r="BF161" s="30" t="s">
        <v>540</v>
      </c>
      <c r="BN161" s="30" t="s">
        <v>541</v>
      </c>
      <c r="BP161" s="30" t="s">
        <v>542</v>
      </c>
      <c r="BR161" s="150" t="s">
        <v>543</v>
      </c>
      <c r="BT161" s="30" t="s">
        <v>544</v>
      </c>
      <c r="BV161" s="30" t="s">
        <v>545</v>
      </c>
    </row>
    <row r="162" spans="1:74" ht="9.6" customHeight="1" x14ac:dyDescent="0.3">
      <c r="A162" s="31" t="s">
        <v>78</v>
      </c>
      <c r="C162" s="31" t="s">
        <v>80</v>
      </c>
      <c r="E162" s="31" t="s">
        <v>81</v>
      </c>
      <c r="G162" s="31" t="s">
        <v>442</v>
      </c>
      <c r="I162" s="31" t="s">
        <v>87</v>
      </c>
      <c r="K162" s="31" t="s">
        <v>81</v>
      </c>
      <c r="M162" s="31" t="s">
        <v>442</v>
      </c>
      <c r="O162" s="31" t="s">
        <v>87</v>
      </c>
      <c r="Q162" s="31" t="s">
        <v>81</v>
      </c>
      <c r="S162" s="31" t="s">
        <v>442</v>
      </c>
      <c r="U162" s="31" t="s">
        <v>87</v>
      </c>
      <c r="W162" s="31" t="s">
        <v>81</v>
      </c>
      <c r="Y162" s="31" t="s">
        <v>442</v>
      </c>
      <c r="AA162" s="31" t="s">
        <v>87</v>
      </c>
      <c r="AD162" s="31" t="s">
        <v>81</v>
      </c>
      <c r="AF162" s="31" t="s">
        <v>442</v>
      </c>
      <c r="AH162" s="31" t="s">
        <v>87</v>
      </c>
      <c r="AJ162" s="31" t="s">
        <v>81</v>
      </c>
      <c r="AL162" s="31" t="s">
        <v>442</v>
      </c>
      <c r="AN162" s="31" t="s">
        <v>87</v>
      </c>
      <c r="AP162" s="31" t="s">
        <v>546</v>
      </c>
      <c r="AR162" s="31" t="s">
        <v>81</v>
      </c>
      <c r="AT162" s="31" t="s">
        <v>380</v>
      </c>
      <c r="AV162" s="31" t="s">
        <v>81</v>
      </c>
      <c r="AX162" s="31" t="s">
        <v>380</v>
      </c>
      <c r="AZ162" s="31" t="s">
        <v>81</v>
      </c>
      <c r="BB162" s="31" t="s">
        <v>380</v>
      </c>
      <c r="BD162" s="31" t="s">
        <v>425</v>
      </c>
      <c r="BF162" s="31" t="s">
        <v>76</v>
      </c>
      <c r="BH162" s="31" t="s">
        <v>78</v>
      </c>
      <c r="BL162" s="129" t="s">
        <v>527</v>
      </c>
      <c r="BN162" s="151" t="s">
        <v>547</v>
      </c>
      <c r="BP162" s="129" t="s">
        <v>475</v>
      </c>
      <c r="BR162" s="129" t="s">
        <v>475</v>
      </c>
      <c r="BT162" s="129" t="s">
        <v>90</v>
      </c>
      <c r="BV162" s="129" t="s">
        <v>548</v>
      </c>
    </row>
    <row r="163" spans="1:74" ht="8.85" customHeight="1" x14ac:dyDescent="0.3"/>
    <row r="164" spans="1:74" ht="8.85" customHeight="1" x14ac:dyDescent="0.3">
      <c r="B164" s="22" t="s">
        <v>292</v>
      </c>
    </row>
    <row r="165" spans="1:74" ht="8.85" customHeight="1" x14ac:dyDescent="0.3">
      <c r="A165" s="22">
        <v>51</v>
      </c>
      <c r="B165" s="33"/>
      <c r="C165" s="22" t="s">
        <v>180</v>
      </c>
      <c r="D165" s="33"/>
      <c r="E165" s="154">
        <v>11847239</v>
      </c>
      <c r="F165" s="33"/>
      <c r="G165" s="152">
        <f>(E165/$BJ165)</f>
        <v>1079.0817925129793</v>
      </c>
      <c r="H165" s="33"/>
      <c r="I165" s="153">
        <f>IF(G$219,G165/G$219*100,0)</f>
        <v>69.719198403864453</v>
      </c>
      <c r="J165" s="33"/>
      <c r="K165" s="154">
        <v>951843</v>
      </c>
      <c r="L165" s="33"/>
      <c r="M165" s="152">
        <f>(K165/$BJ165)</f>
        <v>86.696693687949718</v>
      </c>
      <c r="N165" s="33"/>
      <c r="O165" s="153">
        <f>IF(M$219,M165/M$219*100,0)</f>
        <v>100.84695549265952</v>
      </c>
      <c r="P165" s="33"/>
      <c r="Q165" s="154">
        <v>1346328</v>
      </c>
      <c r="R165" s="33"/>
      <c r="S165" s="152">
        <f>(Q165/$BJ165)</f>
        <v>122.62756170871664</v>
      </c>
      <c r="T165" s="33"/>
      <c r="U165" s="153">
        <f>IF(S$219,S165/S$219*100,0)</f>
        <v>105.04132183336179</v>
      </c>
      <c r="V165" s="33"/>
      <c r="W165" s="154">
        <v>1701323</v>
      </c>
      <c r="X165" s="33"/>
      <c r="Y165" s="152">
        <f>(W165/$BJ165)</f>
        <v>154.96156298387831</v>
      </c>
      <c r="Z165" s="33"/>
      <c r="AA165" s="153">
        <f>IF(Y$219,Y165/Y$219*100,0)</f>
        <v>82.551425718313538</v>
      </c>
      <c r="AB165" s="33"/>
      <c r="AC165" s="33"/>
      <c r="AD165" s="154">
        <v>532051</v>
      </c>
      <c r="AE165" s="33"/>
      <c r="AF165" s="152">
        <f>(AD165/$BJ165)</f>
        <v>48.460788778577282</v>
      </c>
      <c r="AG165" s="33"/>
      <c r="AH165" s="153">
        <f>IF(AF$219,AF165/AF$219*100,0)</f>
        <v>58.015265711109457</v>
      </c>
      <c r="AI165" s="33"/>
      <c r="AJ165" s="154">
        <v>7242</v>
      </c>
      <c r="AK165" s="33"/>
      <c r="AL165" s="152">
        <f>(AJ165/$BJ165)</f>
        <v>0.65962291647691051</v>
      </c>
      <c r="AM165" s="33"/>
      <c r="AN165" s="153">
        <f>IF(AL$219,AL165/AL$219*100,0)</f>
        <v>91.839229270851931</v>
      </c>
      <c r="AO165" s="33"/>
      <c r="AP165" s="154">
        <f>(E165+K165+Q165+W165+AD165+AJ165)</f>
        <v>16386026</v>
      </c>
      <c r="AQ165" s="33"/>
      <c r="AR165" s="154">
        <v>3882396</v>
      </c>
      <c r="AS165" s="33"/>
      <c r="AT165" s="153">
        <f>IF($AP165,AR165/$AP165*100,0)</f>
        <v>23.693334796368564</v>
      </c>
      <c r="AU165" s="33"/>
      <c r="AV165" s="154">
        <v>1191167</v>
      </c>
      <c r="AW165" s="33"/>
      <c r="AX165" s="153">
        <f>IF($AP165,AV165/$AP165*100,0)</f>
        <v>7.2694074817164331</v>
      </c>
      <c r="AY165" s="33"/>
      <c r="AZ165" s="154">
        <v>64429</v>
      </c>
      <c r="BA165" s="33"/>
      <c r="BB165" s="153">
        <f>IF($AP165,AZ165/$AP165*100,0)</f>
        <v>0.39319478682628722</v>
      </c>
      <c r="BC165" s="33"/>
      <c r="BD165" s="154">
        <v>88450</v>
      </c>
      <c r="BE165" s="33"/>
      <c r="BF165" s="154">
        <v>0</v>
      </c>
      <c r="BG165" s="33"/>
      <c r="BH165" s="22">
        <v>51</v>
      </c>
      <c r="BI165" s="33"/>
      <c r="BJ165" s="39">
        <v>10979</v>
      </c>
      <c r="BK165" s="33"/>
      <c r="BL165" s="155">
        <f>IF(E165,BJ165,0)</f>
        <v>10979</v>
      </c>
      <c r="BM165" s="33"/>
      <c r="BN165" s="155">
        <f>IF(K165,BJ165,0)</f>
        <v>10979</v>
      </c>
      <c r="BO165" s="33"/>
      <c r="BP165" s="155">
        <f>IF(Q165,BJ165,0)</f>
        <v>10979</v>
      </c>
      <c r="BQ165" s="33"/>
      <c r="BR165" s="155">
        <f>IF(W165,BJ165,0)</f>
        <v>10979</v>
      </c>
      <c r="BS165" s="33"/>
      <c r="BT165" s="155">
        <f>IF(AD165,BJ165,0)</f>
        <v>10979</v>
      </c>
      <c r="BU165" s="33"/>
      <c r="BV165" s="155">
        <f>IF(AJ165,BJ165,0)</f>
        <v>10979</v>
      </c>
    </row>
    <row r="166" spans="1:74" ht="8.85" customHeight="1" x14ac:dyDescent="0.3">
      <c r="A166" s="22">
        <v>52</v>
      </c>
      <c r="B166" s="33"/>
      <c r="C166" s="22" t="s">
        <v>181</v>
      </c>
      <c r="D166" s="33"/>
      <c r="E166" s="156">
        <v>27953213</v>
      </c>
      <c r="F166" s="33"/>
      <c r="G166" s="153">
        <f>(E166/$BJ166)</f>
        <v>1165.0084604484455</v>
      </c>
      <c r="H166" s="33"/>
      <c r="I166" s="153">
        <f>IF(G$219,G166/G$219*100,0)</f>
        <v>75.270898424698316</v>
      </c>
      <c r="J166" s="33"/>
      <c r="K166" s="156">
        <v>2778747</v>
      </c>
      <c r="L166" s="33"/>
      <c r="M166" s="153">
        <f>(K166/$BJ166)</f>
        <v>115.81007751937985</v>
      </c>
      <c r="N166" s="33"/>
      <c r="O166" s="153">
        <f>IF(M$219,M166/M$219*100,0)</f>
        <v>134.71210073172222</v>
      </c>
      <c r="P166" s="33"/>
      <c r="Q166" s="156">
        <v>2166701</v>
      </c>
      <c r="R166" s="33"/>
      <c r="S166" s="153">
        <f>(Q166/$BJ166)</f>
        <v>90.301783779278153</v>
      </c>
      <c r="T166" s="33"/>
      <c r="U166" s="153">
        <f>IF(S$219,S166/S$219*100,0)</f>
        <v>77.351442040550339</v>
      </c>
      <c r="V166" s="33"/>
      <c r="W166" s="156">
        <v>4702057</v>
      </c>
      <c r="X166" s="33"/>
      <c r="Y166" s="153">
        <f>(W166/$BJ166)</f>
        <v>195.96803367508545</v>
      </c>
      <c r="Z166" s="33"/>
      <c r="AA166" s="153">
        <f>IF(Y$219,Y166/Y$219*100,0)</f>
        <v>104.39647267094119</v>
      </c>
      <c r="AB166" s="33"/>
      <c r="AC166" s="33"/>
      <c r="AD166" s="156">
        <v>1352056</v>
      </c>
      <c r="AE166" s="33"/>
      <c r="AF166" s="153">
        <f>(AD166/$BJ166)</f>
        <v>56.349754105192964</v>
      </c>
      <c r="AG166" s="33"/>
      <c r="AH166" s="153">
        <f>IF(AF$219,AF166/AF$219*100,0)</f>
        <v>67.459610946605537</v>
      </c>
      <c r="AI166" s="33"/>
      <c r="AJ166" s="156">
        <v>21508</v>
      </c>
      <c r="AK166" s="33"/>
      <c r="AL166" s="153">
        <f>(AJ166/$BJ166)</f>
        <v>0.89639076435775611</v>
      </c>
      <c r="AM166" s="33"/>
      <c r="AN166" s="153">
        <f>IF(AL$219,AL166/AL$219*100,0)</f>
        <v>124.80439182407915</v>
      </c>
      <c r="AO166" s="33"/>
      <c r="AP166" s="156">
        <f>(E166+K166+Q166+W166+AD166+AJ166)</f>
        <v>38974282</v>
      </c>
      <c r="AQ166" s="33"/>
      <c r="AR166" s="156">
        <v>27112792</v>
      </c>
      <c r="AS166" s="33"/>
      <c r="AT166" s="153">
        <f>IF($AP166,AR166/$AP166*100,0)</f>
        <v>69.565853708350545</v>
      </c>
      <c r="AU166" s="33"/>
      <c r="AV166" s="156">
        <v>4957104</v>
      </c>
      <c r="AW166" s="33"/>
      <c r="AX166" s="153">
        <f>IF($AP166,AV166/$AP166*100,0)</f>
        <v>12.718910383005902</v>
      </c>
      <c r="AY166" s="33"/>
      <c r="AZ166" s="156">
        <v>1405972</v>
      </c>
      <c r="BA166" s="33"/>
      <c r="BB166" s="153">
        <f>IF($AP166,AZ166/$AP166*100,0)</f>
        <v>3.60743528257942</v>
      </c>
      <c r="BC166" s="33"/>
      <c r="BD166" s="156">
        <v>178862</v>
      </c>
      <c r="BE166" s="33"/>
      <c r="BF166" s="156">
        <v>0</v>
      </c>
      <c r="BG166" s="33"/>
      <c r="BH166" s="22">
        <v>52</v>
      </c>
      <c r="BI166" s="33"/>
      <c r="BJ166" s="39">
        <v>23994</v>
      </c>
      <c r="BK166" s="33"/>
      <c r="BL166" s="155">
        <f>IF(E166,BJ166,0)</f>
        <v>23994</v>
      </c>
      <c r="BM166" s="33"/>
      <c r="BN166" s="155">
        <f>IF(K166,BJ166,0)</f>
        <v>23994</v>
      </c>
      <c r="BO166" s="33"/>
      <c r="BP166" s="155">
        <f>IF(Q166,BJ166,0)</f>
        <v>23994</v>
      </c>
      <c r="BQ166" s="33"/>
      <c r="BR166" s="155">
        <f>IF(W166,BJ166,0)</f>
        <v>23994</v>
      </c>
      <c r="BS166" s="33"/>
      <c r="BT166" s="155">
        <f>IF(AD166,BJ166,0)</f>
        <v>23994</v>
      </c>
      <c r="BU166" s="33"/>
      <c r="BV166" s="155">
        <f>IF(AJ166,BJ166,0)</f>
        <v>23994</v>
      </c>
    </row>
    <row r="167" spans="1:74" ht="8.85" customHeight="1" x14ac:dyDescent="0.3">
      <c r="A167" s="22">
        <v>53</v>
      </c>
      <c r="B167" s="33"/>
      <c r="C167" s="22" t="s">
        <v>182</v>
      </c>
      <c r="D167" s="33"/>
      <c r="E167" s="156">
        <v>962948306</v>
      </c>
      <c r="F167" s="33"/>
      <c r="G167" s="153">
        <f>(E167/$BJ167)</f>
        <v>2369.7218097476343</v>
      </c>
      <c r="H167" s="33"/>
      <c r="I167" s="153">
        <f>IF(G$219,G167/G$219*100,0)</f>
        <v>153.10711955486249</v>
      </c>
      <c r="J167" s="33"/>
      <c r="K167" s="156">
        <v>45752686</v>
      </c>
      <c r="L167" s="33"/>
      <c r="M167" s="153">
        <f>(K167/$BJ167)</f>
        <v>112.59289537473391</v>
      </c>
      <c r="N167" s="33"/>
      <c r="O167" s="153">
        <f>IF(M$219,M167/M$219*100,0)</f>
        <v>130.96982394178295</v>
      </c>
      <c r="P167" s="33"/>
      <c r="Q167" s="156">
        <v>60608917</v>
      </c>
      <c r="R167" s="33"/>
      <c r="S167" s="153">
        <f>(Q167/$BJ167)</f>
        <v>149.15263008945379</v>
      </c>
      <c r="T167" s="33"/>
      <c r="U167" s="153">
        <f>IF(S$219,S167/S$219*100,0)</f>
        <v>127.76238229977804</v>
      </c>
      <c r="V167" s="33"/>
      <c r="W167" s="156">
        <v>126251049</v>
      </c>
      <c r="X167" s="33"/>
      <c r="Y167" s="153">
        <f>(W167/$BJ167)</f>
        <v>310.69151111712665</v>
      </c>
      <c r="Z167" s="33"/>
      <c r="AA167" s="153">
        <f>IF(Y$219,Y167/Y$219*100,0)</f>
        <v>165.51218707031501</v>
      </c>
      <c r="AB167" s="33"/>
      <c r="AC167" s="33"/>
      <c r="AD167" s="156">
        <v>30651954</v>
      </c>
      <c r="AE167" s="33"/>
      <c r="AF167" s="153">
        <f>(AD167/$BJ167)</f>
        <v>75.431467559153944</v>
      </c>
      <c r="AG167" s="33"/>
      <c r="AH167" s="153">
        <f>IF(AF$219,AF167/AF$219*100,0)</f>
        <v>90.303454477773485</v>
      </c>
      <c r="AI167" s="33"/>
      <c r="AJ167" s="156">
        <v>896325</v>
      </c>
      <c r="AK167" s="33"/>
      <c r="AL167" s="153">
        <f>(AJ167/$BJ167)</f>
        <v>2.2057683552558722</v>
      </c>
      <c r="AM167" s="33"/>
      <c r="AN167" s="153">
        <f>IF(AL$219,AL167/AL$219*100,0)</f>
        <v>307.1088960624748</v>
      </c>
      <c r="AO167" s="33"/>
      <c r="AP167" s="156">
        <f>(E167+K167+Q167+W167+AD167+AJ167)</f>
        <v>1227109237</v>
      </c>
      <c r="AQ167" s="33"/>
      <c r="AR167" s="156">
        <v>370276397</v>
      </c>
      <c r="AS167" s="33"/>
      <c r="AT167" s="153">
        <f>IF($AP167,AR167/$AP167*100,0)</f>
        <v>30.174689085157624</v>
      </c>
      <c r="AU167" s="33"/>
      <c r="AV167" s="156">
        <v>27161484</v>
      </c>
      <c r="AW167" s="33"/>
      <c r="AX167" s="153">
        <f>IF($AP167,AV167/$AP167*100,0)</f>
        <v>2.2134528191152389</v>
      </c>
      <c r="AY167" s="33"/>
      <c r="AZ167" s="156">
        <v>1301581</v>
      </c>
      <c r="BA167" s="33"/>
      <c r="BB167" s="153">
        <f>IF($AP167,AZ167/$AP167*100,0)</f>
        <v>0.10606887803909507</v>
      </c>
      <c r="BC167" s="33"/>
      <c r="BD167" s="156">
        <v>23844780</v>
      </c>
      <c r="BE167" s="33"/>
      <c r="BF167" s="156">
        <v>10069</v>
      </c>
      <c r="BG167" s="33"/>
      <c r="BH167" s="22">
        <v>53</v>
      </c>
      <c r="BI167" s="33"/>
      <c r="BJ167" s="39">
        <v>406355</v>
      </c>
      <c r="BK167" s="33"/>
      <c r="BL167" s="155">
        <f>IF(E167,BJ167,0)</f>
        <v>406355</v>
      </c>
      <c r="BM167" s="33"/>
      <c r="BN167" s="155">
        <f>IF(K167,BJ167,0)</f>
        <v>406355</v>
      </c>
      <c r="BO167" s="33"/>
      <c r="BP167" s="155">
        <f>IF(Q167,BJ167,0)</f>
        <v>406355</v>
      </c>
      <c r="BQ167" s="33"/>
      <c r="BR167" s="155">
        <f>IF(W167,BJ167,0)</f>
        <v>406355</v>
      </c>
      <c r="BS167" s="33"/>
      <c r="BT167" s="155">
        <f>IF(AD167,BJ167,0)</f>
        <v>406355</v>
      </c>
      <c r="BU167" s="33"/>
      <c r="BV167" s="155">
        <f>IF(AJ167,BJ167,0)</f>
        <v>406355</v>
      </c>
    </row>
    <row r="168" spans="1:74" ht="8.85" customHeight="1" x14ac:dyDescent="0.3">
      <c r="A168" s="22">
        <v>54</v>
      </c>
      <c r="B168" s="33"/>
      <c r="C168" s="22" t="s">
        <v>183</v>
      </c>
      <c r="D168" s="33"/>
      <c r="E168" s="156">
        <v>46115615</v>
      </c>
      <c r="F168" s="33"/>
      <c r="G168" s="153">
        <f>(E168/$BJ168)</f>
        <v>1280.2424974320536</v>
      </c>
      <c r="H168" s="33"/>
      <c r="I168" s="153">
        <f>IF(G$219,G168/G$219*100,0)</f>
        <v>82.716140057984234</v>
      </c>
      <c r="J168" s="33"/>
      <c r="K168" s="156">
        <v>3024811</v>
      </c>
      <c r="L168" s="33"/>
      <c r="M168" s="153">
        <f>(K168/$BJ168)</f>
        <v>83.973543210904751</v>
      </c>
      <c r="N168" s="33"/>
      <c r="O168" s="153">
        <f>IF(M$219,M168/M$219*100,0)</f>
        <v>97.679344096233919</v>
      </c>
      <c r="P168" s="33"/>
      <c r="Q168" s="156">
        <v>5270484</v>
      </c>
      <c r="R168" s="33"/>
      <c r="S168" s="153">
        <f>(Q168/$BJ168)</f>
        <v>146.31698176063964</v>
      </c>
      <c r="T168" s="33"/>
      <c r="U168" s="153">
        <f>IF(S$219,S168/S$219*100,0)</f>
        <v>125.33339941401597</v>
      </c>
      <c r="V168" s="33"/>
      <c r="W168" s="156">
        <v>4908316</v>
      </c>
      <c r="X168" s="33"/>
      <c r="Y168" s="153">
        <f>(W168/$BJ168)</f>
        <v>136.26262458010606</v>
      </c>
      <c r="Z168" s="33"/>
      <c r="AA168" s="153">
        <f>IF(Y$219,Y168/Y$219*100,0)</f>
        <v>72.59009082386028</v>
      </c>
      <c r="AB168" s="33"/>
      <c r="AC168" s="33"/>
      <c r="AD168" s="156">
        <v>2340673</v>
      </c>
      <c r="AE168" s="33"/>
      <c r="AF168" s="153">
        <f>(AD168/$BJ168)</f>
        <v>64.980788984203656</v>
      </c>
      <c r="AG168" s="33"/>
      <c r="AH168" s="153">
        <f>IF(AF$219,AF168/AF$219*100,0)</f>
        <v>77.792331368379067</v>
      </c>
      <c r="AI168" s="33"/>
      <c r="AJ168" s="156">
        <v>64768</v>
      </c>
      <c r="AK168" s="33"/>
      <c r="AL168" s="153">
        <f>(AJ168/$BJ168)</f>
        <v>1.7980622414702534</v>
      </c>
      <c r="AM168" s="33"/>
      <c r="AN168" s="153">
        <f>IF(AL$219,AL168/AL$219*100,0)</f>
        <v>250.34401672948675</v>
      </c>
      <c r="AO168" s="33"/>
      <c r="AP168" s="156">
        <f>(E168+K168+Q168+W168+AD168+AJ168)</f>
        <v>61724667</v>
      </c>
      <c r="AQ168" s="33"/>
      <c r="AR168" s="156">
        <v>22699630</v>
      </c>
      <c r="AS168" s="33"/>
      <c r="AT168" s="153">
        <f>IF($AP168,AR168/$AP168*100,0)</f>
        <v>36.775621648959238</v>
      </c>
      <c r="AU168" s="33"/>
      <c r="AV168" s="156">
        <v>3847404</v>
      </c>
      <c r="AW168" s="33"/>
      <c r="AX168" s="153">
        <f>IF($AP168,AV168/$AP168*100,0)</f>
        <v>6.2331709298650413</v>
      </c>
      <c r="AY168" s="33"/>
      <c r="AZ168" s="156">
        <v>273</v>
      </c>
      <c r="BA168" s="33"/>
      <c r="BB168" s="153">
        <f>IF($AP168,AZ168/$AP168*100,0)</f>
        <v>4.4228671172904014E-4</v>
      </c>
      <c r="BC168" s="33"/>
      <c r="BD168" s="156">
        <v>1423608</v>
      </c>
      <c r="BE168" s="33"/>
      <c r="BF168" s="156">
        <v>7016</v>
      </c>
      <c r="BG168" s="33"/>
      <c r="BH168" s="22">
        <v>54</v>
      </c>
      <c r="BI168" s="33"/>
      <c r="BJ168" s="39">
        <v>36021</v>
      </c>
      <c r="BK168" s="33"/>
      <c r="BL168" s="155">
        <f>IF(E168,BJ168,0)</f>
        <v>36021</v>
      </c>
      <c r="BM168" s="33"/>
      <c r="BN168" s="155">
        <f>IF(K168,BJ168,0)</f>
        <v>36021</v>
      </c>
      <c r="BO168" s="33"/>
      <c r="BP168" s="155">
        <f>IF(Q168,BJ168,0)</f>
        <v>36021</v>
      </c>
      <c r="BQ168" s="33"/>
      <c r="BR168" s="155">
        <f>IF(W168,BJ168,0)</f>
        <v>36021</v>
      </c>
      <c r="BS168" s="33"/>
      <c r="BT168" s="155">
        <f>IF(AD168,BJ168,0)</f>
        <v>36021</v>
      </c>
      <c r="BU168" s="33"/>
      <c r="BV168" s="155">
        <f>IF(AJ168,BJ168,0)</f>
        <v>36021</v>
      </c>
    </row>
    <row r="169" spans="1:74" ht="8.85" customHeight="1" x14ac:dyDescent="0.3">
      <c r="A169" s="22">
        <v>55</v>
      </c>
      <c r="B169" s="33"/>
      <c r="C169" s="22" t="s">
        <v>184</v>
      </c>
      <c r="D169" s="33"/>
      <c r="E169" s="156">
        <v>12642951</v>
      </c>
      <c r="F169" s="33"/>
      <c r="G169" s="153">
        <f>(E169/$BJ169)</f>
        <v>1033.2584995096436</v>
      </c>
      <c r="H169" s="33"/>
      <c r="I169" s="153">
        <f>IF(G$219,G169/G$219*100,0)</f>
        <v>66.758567172215209</v>
      </c>
      <c r="J169" s="33"/>
      <c r="K169" s="156">
        <v>939909</v>
      </c>
      <c r="L169" s="33"/>
      <c r="M169" s="153">
        <f>(K169/$BJ169)</f>
        <v>76.81505393919582</v>
      </c>
      <c r="N169" s="33"/>
      <c r="O169" s="153">
        <f>IF(M$219,M169/M$219*100,0)</f>
        <v>89.352476965901218</v>
      </c>
      <c r="P169" s="33"/>
      <c r="Q169" s="156">
        <v>1441495</v>
      </c>
      <c r="R169" s="33"/>
      <c r="S169" s="153">
        <f>(Q169/$BJ169)</f>
        <v>117.80769859431187</v>
      </c>
      <c r="T169" s="33"/>
      <c r="U169" s="153">
        <f>IF(S$219,S169/S$219*100,0)</f>
        <v>100.91268398442908</v>
      </c>
      <c r="V169" s="33"/>
      <c r="W169" s="156">
        <v>1760714</v>
      </c>
      <c r="X169" s="33"/>
      <c r="Y169" s="153">
        <f>(W169/$BJ169)</f>
        <v>143.89620791108206</v>
      </c>
      <c r="Z169" s="33"/>
      <c r="AA169" s="153">
        <f>IF(Y$219,Y169/Y$219*100,0)</f>
        <v>76.656668207163918</v>
      </c>
      <c r="AB169" s="33"/>
      <c r="AC169" s="33"/>
      <c r="AD169" s="156">
        <v>848990</v>
      </c>
      <c r="AE169" s="33"/>
      <c r="AF169" s="153">
        <f>(AD169/$BJ169)</f>
        <v>69.384602811376269</v>
      </c>
      <c r="AG169" s="33"/>
      <c r="AH169" s="153">
        <f>IF(AF$219,AF169/AF$219*100,0)</f>
        <v>83.06439638764715</v>
      </c>
      <c r="AI169" s="33"/>
      <c r="AJ169" s="156">
        <v>0</v>
      </c>
      <c r="AK169" s="33"/>
      <c r="AL169" s="153">
        <f>(AJ169/$BJ169)</f>
        <v>0</v>
      </c>
      <c r="AM169" s="33"/>
      <c r="AN169" s="153">
        <f>IF(AL$219,AL169/AL$219*100,0)</f>
        <v>0</v>
      </c>
      <c r="AO169" s="33"/>
      <c r="AP169" s="156">
        <f>(E169+K169+Q169+W169+AD169+AJ169)</f>
        <v>17634059</v>
      </c>
      <c r="AQ169" s="33"/>
      <c r="AR169" s="156">
        <v>11849472</v>
      </c>
      <c r="AS169" s="33"/>
      <c r="AT169" s="161">
        <f>IF($AP169,AR169/$AP169*100,0)</f>
        <v>67.196508756151943</v>
      </c>
      <c r="AU169" s="33"/>
      <c r="AV169" s="156">
        <v>1883205</v>
      </c>
      <c r="AW169" s="33"/>
      <c r="AX169" s="161">
        <f>IF($AP169,AV169/$AP169*100,0)</f>
        <v>10.679362023230158</v>
      </c>
      <c r="AY169" s="33"/>
      <c r="AZ169" s="156">
        <v>0</v>
      </c>
      <c r="BA169" s="33"/>
      <c r="BB169" s="161">
        <f>IF($AP169,AZ169/$AP169*100,0)</f>
        <v>0</v>
      </c>
      <c r="BC169" s="33"/>
      <c r="BD169" s="156">
        <v>317865</v>
      </c>
      <c r="BE169" s="33"/>
      <c r="BF169" s="156">
        <v>0</v>
      </c>
      <c r="BG169" s="33"/>
      <c r="BH169" s="22">
        <v>55</v>
      </c>
      <c r="BI169" s="33"/>
      <c r="BJ169" s="39">
        <v>12236</v>
      </c>
      <c r="BK169" s="33"/>
      <c r="BL169" s="155">
        <f>IF(E169,BJ169,0)</f>
        <v>12236</v>
      </c>
      <c r="BM169" s="33"/>
      <c r="BN169" s="155">
        <f>IF(K169,BJ169,0)</f>
        <v>12236</v>
      </c>
      <c r="BO169" s="33"/>
      <c r="BP169" s="155">
        <f>IF(Q169,BJ169,0)</f>
        <v>12236</v>
      </c>
      <c r="BQ169" s="33"/>
      <c r="BR169" s="155">
        <f>IF(W169,BJ169,0)</f>
        <v>12236</v>
      </c>
      <c r="BS169" s="33"/>
      <c r="BT169" s="155">
        <f>IF(AD169,BJ169,0)</f>
        <v>12236</v>
      </c>
      <c r="BU169" s="33"/>
      <c r="BV169" s="155">
        <f>IF(AJ169,BJ169,0)</f>
        <v>0</v>
      </c>
    </row>
    <row r="170" spans="1:74" ht="8.85" customHeight="1" x14ac:dyDescent="0.3">
      <c r="A170" s="41"/>
      <c r="B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Q170" s="33"/>
      <c r="AR170" s="33"/>
      <c r="AS170" s="33"/>
      <c r="AT170" s="33"/>
      <c r="AU170" s="33"/>
      <c r="AV170" s="33"/>
      <c r="AW170" s="33"/>
      <c r="AX170" s="33"/>
      <c r="AY170" s="33"/>
      <c r="AZ170" s="33"/>
      <c r="BA170" s="33"/>
      <c r="BB170" s="33"/>
      <c r="BC170" s="33"/>
      <c r="BD170" s="33"/>
      <c r="BE170" s="33"/>
      <c r="BG170" s="33"/>
      <c r="BH170" s="41"/>
      <c r="BI170" s="33"/>
      <c r="BJ170" s="39"/>
      <c r="BK170" s="33"/>
      <c r="BL170" s="33"/>
      <c r="BM170" s="33"/>
      <c r="BN170" s="33"/>
      <c r="BO170" s="33"/>
      <c r="BP170" s="33"/>
      <c r="BQ170" s="33"/>
      <c r="BR170" s="33"/>
      <c r="BS170" s="33"/>
      <c r="BT170" s="33"/>
      <c r="BU170" s="33"/>
      <c r="BV170" s="33"/>
    </row>
    <row r="171" spans="1:74" ht="8.85" customHeight="1" x14ac:dyDescent="0.3">
      <c r="A171" s="22">
        <v>56</v>
      </c>
      <c r="B171" s="33"/>
      <c r="C171" s="22" t="s">
        <v>185</v>
      </c>
      <c r="D171" s="33"/>
      <c r="E171" s="156">
        <v>15397116</v>
      </c>
      <c r="F171" s="33"/>
      <c r="G171" s="153">
        <f>(E171/$BJ171)</f>
        <v>1159.5960234975146</v>
      </c>
      <c r="H171" s="33"/>
      <c r="I171" s="153">
        <f>IF(G$219,G171/G$219*100,0)</f>
        <v>74.921202258709286</v>
      </c>
      <c r="J171" s="33"/>
      <c r="K171" s="156">
        <v>1137770</v>
      </c>
      <c r="L171" s="33"/>
      <c r="M171" s="153">
        <f>(K171/$BJ171)</f>
        <v>85.688356680222924</v>
      </c>
      <c r="N171" s="33"/>
      <c r="O171" s="153">
        <f>IF(M$219,M171/M$219*100,0)</f>
        <v>99.674042051394579</v>
      </c>
      <c r="P171" s="33"/>
      <c r="Q171" s="156">
        <v>1362544</v>
      </c>
      <c r="R171" s="33"/>
      <c r="S171" s="153">
        <f>(Q171/$BJ171)</f>
        <v>102.61665913541196</v>
      </c>
      <c r="T171" s="33"/>
      <c r="U171" s="153">
        <f>IF(S$219,S171/S$219*100,0)</f>
        <v>87.900218902754219</v>
      </c>
      <c r="V171" s="33"/>
      <c r="W171" s="156">
        <v>1996814</v>
      </c>
      <c r="X171" s="33"/>
      <c r="Y171" s="153">
        <f>(W171/$BJ171)</f>
        <v>150.38514836571773</v>
      </c>
      <c r="Z171" s="33"/>
      <c r="AA171" s="153">
        <f>IF(Y$219,Y171/Y$219*100,0)</f>
        <v>80.113469207468384</v>
      </c>
      <c r="AB171" s="33"/>
      <c r="AC171" s="33"/>
      <c r="AD171" s="156">
        <v>922662</v>
      </c>
      <c r="AE171" s="33"/>
      <c r="AF171" s="153">
        <f>(AD171/$BJ171)</f>
        <v>69.48802530501581</v>
      </c>
      <c r="AG171" s="33"/>
      <c r="AH171" s="153">
        <f>IF(AF$219,AF171/AF$219*100,0)</f>
        <v>83.188209548766309</v>
      </c>
      <c r="AI171" s="33"/>
      <c r="AJ171" s="156">
        <v>5000</v>
      </c>
      <c r="AK171" s="33"/>
      <c r="AL171" s="153">
        <f>(AJ171/$BJ171)</f>
        <v>0.37656273535170959</v>
      </c>
      <c r="AM171" s="33"/>
      <c r="AN171" s="153">
        <f>IF(AL$219,AL171/AL$219*100,0)</f>
        <v>52.428790029819027</v>
      </c>
      <c r="AO171" s="33"/>
      <c r="AP171" s="156">
        <f>(E171+K171+Q171+W171+AD171+AJ171)</f>
        <v>20821906</v>
      </c>
      <c r="AQ171" s="33"/>
      <c r="AR171" s="156">
        <v>9645466</v>
      </c>
      <c r="AS171" s="33"/>
      <c r="AT171" s="161">
        <f>IF($AP171,AR171/$AP171*100,0)</f>
        <v>46.323645875646541</v>
      </c>
      <c r="AU171" s="33"/>
      <c r="AV171" s="156">
        <v>1446493</v>
      </c>
      <c r="AW171" s="33"/>
      <c r="AX171" s="161">
        <f>IF($AP171,AV171/$AP171*100,0)</f>
        <v>6.9469769001934782</v>
      </c>
      <c r="AY171" s="33"/>
      <c r="AZ171" s="156">
        <v>0</v>
      </c>
      <c r="BA171" s="33"/>
      <c r="BB171" s="161">
        <f>IF($AP171,AZ171/$AP171*100,0)</f>
        <v>0</v>
      </c>
      <c r="BC171" s="33"/>
      <c r="BD171" s="156">
        <v>262379</v>
      </c>
      <c r="BE171" s="33"/>
      <c r="BF171" s="156">
        <v>0</v>
      </c>
      <c r="BG171" s="33"/>
      <c r="BH171" s="22">
        <v>56</v>
      </c>
      <c r="BI171" s="33"/>
      <c r="BJ171" s="39">
        <v>13278</v>
      </c>
      <c r="BK171" s="33"/>
      <c r="BL171" s="155">
        <f>IF(E171,BJ171,0)</f>
        <v>13278</v>
      </c>
      <c r="BM171" s="33"/>
      <c r="BN171" s="155">
        <f>IF(K171,BJ171,0)</f>
        <v>13278</v>
      </c>
      <c r="BO171" s="33"/>
      <c r="BP171" s="155">
        <f>IF(Q171,BJ171,0)</f>
        <v>13278</v>
      </c>
      <c r="BQ171" s="33"/>
      <c r="BR171" s="155">
        <f>IF(W171,BJ171,0)</f>
        <v>13278</v>
      </c>
      <c r="BS171" s="33"/>
      <c r="BT171" s="155">
        <f>IF(AD171,BJ171,0)</f>
        <v>13278</v>
      </c>
      <c r="BU171" s="33"/>
      <c r="BV171" s="155">
        <f>IF(AJ171,BJ171,0)</f>
        <v>13278</v>
      </c>
    </row>
    <row r="172" spans="1:74" ht="8.85" customHeight="1" x14ac:dyDescent="0.3">
      <c r="A172" s="22">
        <v>57</v>
      </c>
      <c r="B172" s="33"/>
      <c r="C172" s="22" t="s">
        <v>186</v>
      </c>
      <c r="D172" s="33"/>
      <c r="E172" s="156">
        <v>9839383</v>
      </c>
      <c r="F172" s="33"/>
      <c r="G172" s="153">
        <f>(E172/$BJ172)</f>
        <v>1130.4438189338234</v>
      </c>
      <c r="H172" s="33"/>
      <c r="I172" s="153">
        <f>IF(G$219,G172/G$219*100,0)</f>
        <v>73.037685783880448</v>
      </c>
      <c r="J172" s="33"/>
      <c r="K172" s="156">
        <v>1003436</v>
      </c>
      <c r="L172" s="33"/>
      <c r="M172" s="153">
        <f>(K172/$BJ172)</f>
        <v>115.28446691176471</v>
      </c>
      <c r="N172" s="33"/>
      <c r="O172" s="153">
        <f>IF(M$219,M172/M$219*100,0)</f>
        <v>134.10070221930118</v>
      </c>
      <c r="P172" s="33"/>
      <c r="Q172" s="156">
        <v>1289529</v>
      </c>
      <c r="R172" s="33"/>
      <c r="S172" s="153">
        <f>(Q172/$BJ172)</f>
        <v>148.1536075367647</v>
      </c>
      <c r="T172" s="33"/>
      <c r="U172" s="153">
        <f>IF(S$219,S172/S$219*100,0)</f>
        <v>126.90663137385594</v>
      </c>
      <c r="V172" s="33"/>
      <c r="W172" s="156">
        <v>1639751</v>
      </c>
      <c r="X172" s="33"/>
      <c r="Y172" s="153">
        <f>(W172/$BJ172)</f>
        <v>188.39051011029412</v>
      </c>
      <c r="Z172" s="33"/>
      <c r="AA172" s="153">
        <f>IF(Y$219,Y172/Y$219*100,0)</f>
        <v>100.35975955549125</v>
      </c>
      <c r="AB172" s="33"/>
      <c r="AC172" s="33"/>
      <c r="AD172" s="156">
        <v>857382</v>
      </c>
      <c r="AE172" s="33"/>
      <c r="AF172" s="153">
        <f>(AD172/$BJ172)</f>
        <v>98.504365808823536</v>
      </c>
      <c r="AG172" s="33"/>
      <c r="AH172" s="153">
        <f>IF(AF$219,AF172/AF$219*100,0)</f>
        <v>117.92538050122505</v>
      </c>
      <c r="AI172" s="33"/>
      <c r="AJ172" s="156">
        <v>6987</v>
      </c>
      <c r="AK172" s="33"/>
      <c r="AL172" s="153">
        <f>(AJ172/$BJ172)</f>
        <v>0.802734375</v>
      </c>
      <c r="AM172" s="33"/>
      <c r="AN172" s="153">
        <f>IF(AL$219,AL172/AL$219*100,0)</f>
        <v>111.76462258615241</v>
      </c>
      <c r="AO172" s="33"/>
      <c r="AP172" s="156">
        <f>(E172+K172+Q172+W172+AD172+AJ172)</f>
        <v>14636468</v>
      </c>
      <c r="AQ172" s="33"/>
      <c r="AR172" s="156">
        <v>5899943</v>
      </c>
      <c r="AS172" s="33"/>
      <c r="AT172" s="161">
        <f>IF($AP172,AR172/$AP172*100,0)</f>
        <v>40.309882138231714</v>
      </c>
      <c r="AU172" s="33"/>
      <c r="AV172" s="156">
        <v>842196</v>
      </c>
      <c r="AW172" s="33"/>
      <c r="AX172" s="161">
        <f>IF($AP172,AV172/$AP172*100,0)</f>
        <v>5.7540931323048703</v>
      </c>
      <c r="AY172" s="33"/>
      <c r="AZ172" s="156">
        <v>0</v>
      </c>
      <c r="BA172" s="33"/>
      <c r="BB172" s="161">
        <f>IF($AP172,AZ172/$AP172*100,0)</f>
        <v>0</v>
      </c>
      <c r="BC172" s="33"/>
      <c r="BD172" s="156">
        <v>400852</v>
      </c>
      <c r="BE172" s="33"/>
      <c r="BF172" s="156">
        <v>0</v>
      </c>
      <c r="BG172" s="33"/>
      <c r="BH172" s="22">
        <v>57</v>
      </c>
      <c r="BI172" s="33"/>
      <c r="BJ172" s="39">
        <v>8704</v>
      </c>
      <c r="BK172" s="33"/>
      <c r="BL172" s="155">
        <f>IF(E172,BJ172,0)</f>
        <v>8704</v>
      </c>
      <c r="BM172" s="33"/>
      <c r="BN172" s="155">
        <f>IF(K172,BJ172,0)</f>
        <v>8704</v>
      </c>
      <c r="BO172" s="33"/>
      <c r="BP172" s="155">
        <f>IF(Q172,BJ172,0)</f>
        <v>8704</v>
      </c>
      <c r="BQ172" s="33"/>
      <c r="BR172" s="155">
        <f>IF(W172,BJ172,0)</f>
        <v>8704</v>
      </c>
      <c r="BS172" s="33"/>
      <c r="BT172" s="155">
        <f>IF(AD172,BJ172,0)</f>
        <v>8704</v>
      </c>
      <c r="BU172" s="33"/>
      <c r="BV172" s="155">
        <f>IF(AJ172,BJ172,0)</f>
        <v>8704</v>
      </c>
    </row>
    <row r="173" spans="1:74" ht="8.85" customHeight="1" x14ac:dyDescent="0.3">
      <c r="A173" s="22">
        <v>58</v>
      </c>
      <c r="B173" s="33"/>
      <c r="C173" s="22" t="s">
        <v>187</v>
      </c>
      <c r="D173" s="33"/>
      <c r="E173" s="156">
        <v>35692458</v>
      </c>
      <c r="F173" s="33"/>
      <c r="G173" s="153">
        <f>(E173/$BJ173)</f>
        <v>1151.9269969340003</v>
      </c>
      <c r="H173" s="33"/>
      <c r="I173" s="153">
        <f>IF(G$219,G173/G$219*100,0)</f>
        <v>74.425708415465948</v>
      </c>
      <c r="J173" s="33"/>
      <c r="K173" s="156">
        <v>2019495</v>
      </c>
      <c r="L173" s="33"/>
      <c r="M173" s="153">
        <f>(K173/$BJ173)</f>
        <v>65.176537034048735</v>
      </c>
      <c r="N173" s="33"/>
      <c r="O173" s="153">
        <f>IF(M$219,M173/M$219*100,0)</f>
        <v>75.814371342652166</v>
      </c>
      <c r="P173" s="33"/>
      <c r="Q173" s="156">
        <v>3496238</v>
      </c>
      <c r="R173" s="33"/>
      <c r="S173" s="153">
        <f>(Q173/$BJ173)</f>
        <v>112.83646925931903</v>
      </c>
      <c r="T173" s="33"/>
      <c r="U173" s="153">
        <f>IF(S$219,S173/S$219*100,0)</f>
        <v>96.654387617705211</v>
      </c>
      <c r="V173" s="33"/>
      <c r="W173" s="156">
        <v>2761065</v>
      </c>
      <c r="X173" s="33"/>
      <c r="Y173" s="153">
        <f>(W173/$BJ173)</f>
        <v>89.109730514765204</v>
      </c>
      <c r="Z173" s="33"/>
      <c r="AA173" s="153">
        <f>IF(Y$219,Y173/Y$219*100,0)</f>
        <v>47.47070923732155</v>
      </c>
      <c r="AB173" s="33"/>
      <c r="AC173" s="33"/>
      <c r="AD173" s="156">
        <v>2204877</v>
      </c>
      <c r="AE173" s="33"/>
      <c r="AF173" s="153">
        <f>(AD173/$BJ173)</f>
        <v>71.159496530579318</v>
      </c>
      <c r="AG173" s="33"/>
      <c r="AH173" s="153">
        <f>IF(AF$219,AF173/AF$219*100,0)</f>
        <v>85.189226241305334</v>
      </c>
      <c r="AI173" s="33"/>
      <c r="AJ173" s="156">
        <v>16311</v>
      </c>
      <c r="AK173" s="33"/>
      <c r="AL173" s="153">
        <f>(AJ173/$BJ173)</f>
        <v>0.52641600774568342</v>
      </c>
      <c r="AM173" s="33"/>
      <c r="AN173" s="153">
        <f>IF(AL$219,AL173/AL$219*100,0)</f>
        <v>73.292845381145398</v>
      </c>
      <c r="AO173" s="33"/>
      <c r="AP173" s="156">
        <f>(E173+K173+Q173+W173+AD173+AJ173)</f>
        <v>46190444</v>
      </c>
      <c r="AQ173" s="33"/>
      <c r="AR173" s="156">
        <v>26003485</v>
      </c>
      <c r="AS173" s="33"/>
      <c r="AT173" s="161">
        <f>IF($AP173,AR173/$AP173*100,0)</f>
        <v>56.29624387243387</v>
      </c>
      <c r="AU173" s="33"/>
      <c r="AV173" s="156">
        <v>4533909</v>
      </c>
      <c r="AW173" s="33"/>
      <c r="AX173" s="161">
        <f>IF($AP173,AV173/$AP173*100,0)</f>
        <v>9.8156861189730069</v>
      </c>
      <c r="AY173" s="33"/>
      <c r="AZ173" s="156">
        <v>0</v>
      </c>
      <c r="BA173" s="33"/>
      <c r="BB173" s="161">
        <f>IF($AP173,AZ173/$AP173*100,0)</f>
        <v>0</v>
      </c>
      <c r="BC173" s="33"/>
      <c r="BD173" s="156">
        <v>640118</v>
      </c>
      <c r="BE173" s="33"/>
      <c r="BF173" s="156">
        <v>0</v>
      </c>
      <c r="BG173" s="33"/>
      <c r="BH173" s="22">
        <v>58</v>
      </c>
      <c r="BI173" s="33"/>
      <c r="BJ173" s="39">
        <v>30985</v>
      </c>
      <c r="BK173" s="33"/>
      <c r="BL173" s="155">
        <f>IF(E173,BJ173,0)</f>
        <v>30985</v>
      </c>
      <c r="BM173" s="33"/>
      <c r="BN173" s="155">
        <f>IF(K173,BJ173,0)</f>
        <v>30985</v>
      </c>
      <c r="BO173" s="33"/>
      <c r="BP173" s="155">
        <f>IF(Q173,BJ173,0)</f>
        <v>30985</v>
      </c>
      <c r="BQ173" s="33"/>
      <c r="BR173" s="155">
        <f>IF(W173,BJ173,0)</f>
        <v>30985</v>
      </c>
      <c r="BS173" s="33"/>
      <c r="BT173" s="155">
        <f>IF(AD173,BJ173,0)</f>
        <v>30985</v>
      </c>
      <c r="BU173" s="33"/>
      <c r="BV173" s="155">
        <f>IF(AJ173,BJ173,0)</f>
        <v>30985</v>
      </c>
    </row>
    <row r="174" spans="1:74" ht="8.85" customHeight="1" x14ac:dyDescent="0.3">
      <c r="A174" s="22">
        <v>59</v>
      </c>
      <c r="B174" s="33"/>
      <c r="C174" s="22" t="s">
        <v>188</v>
      </c>
      <c r="D174" s="33"/>
      <c r="E174" s="156">
        <v>12318137</v>
      </c>
      <c r="F174" s="33"/>
      <c r="G174" s="153">
        <f>(E174/$BJ174)</f>
        <v>1131.2459362659565</v>
      </c>
      <c r="H174" s="33"/>
      <c r="I174" s="153">
        <f>IF(G$219,G174/G$219*100,0)</f>
        <v>73.089510379393204</v>
      </c>
      <c r="J174" s="33"/>
      <c r="K174" s="156">
        <v>1139160</v>
      </c>
      <c r="L174" s="33"/>
      <c r="M174" s="153">
        <f>(K174/$BJ174)</f>
        <v>104.61566718706952</v>
      </c>
      <c r="N174" s="33"/>
      <c r="O174" s="153">
        <f>IF(M$219,M174/M$219*100,0)</f>
        <v>121.69058684778524</v>
      </c>
      <c r="P174" s="33"/>
      <c r="Q174" s="156">
        <v>1301304</v>
      </c>
      <c r="R174" s="33"/>
      <c r="S174" s="153">
        <f>(Q174/$BJ174)</f>
        <v>119.50629075213519</v>
      </c>
      <c r="T174" s="33"/>
      <c r="U174" s="153">
        <f>IF(S$219,S174/S$219*100,0)</f>
        <v>102.36767797621502</v>
      </c>
      <c r="V174" s="33"/>
      <c r="W174" s="156">
        <v>1208863</v>
      </c>
      <c r="X174" s="33"/>
      <c r="Y174" s="153">
        <f>(W174/$BJ174)</f>
        <v>111.01689778675728</v>
      </c>
      <c r="Z174" s="33"/>
      <c r="AA174" s="153">
        <f>IF(Y$219,Y174/Y$219*100,0)</f>
        <v>59.141138064505427</v>
      </c>
      <c r="AB174" s="33"/>
      <c r="AC174" s="33"/>
      <c r="AD174" s="156">
        <v>549061</v>
      </c>
      <c r="AE174" s="33"/>
      <c r="AF174" s="153">
        <f>(AD174/$BJ174)</f>
        <v>50.423454862705483</v>
      </c>
      <c r="AG174" s="33"/>
      <c r="AH174" s="153">
        <f>IF(AF$219,AF174/AF$219*100,0)</f>
        <v>60.364888926966309</v>
      </c>
      <c r="AI174" s="33"/>
      <c r="AJ174" s="156">
        <v>8255</v>
      </c>
      <c r="AK174" s="33"/>
      <c r="AL174" s="153">
        <f>(AJ174/$BJ174)</f>
        <v>0.75810450913766181</v>
      </c>
      <c r="AM174" s="33"/>
      <c r="AN174" s="153">
        <f>IF(AL$219,AL174/AL$219*100,0)</f>
        <v>105.55081105705868</v>
      </c>
      <c r="AO174" s="33"/>
      <c r="AP174" s="156">
        <f>(E174+K174+Q174+W174+AD174+AJ174)</f>
        <v>16524780</v>
      </c>
      <c r="AQ174" s="33"/>
      <c r="AR174" s="156">
        <v>5127619</v>
      </c>
      <c r="AS174" s="33"/>
      <c r="AT174" s="161">
        <f>IF($AP174,AR174/$AP174*100,0)</f>
        <v>31.029877553589213</v>
      </c>
      <c r="AU174" s="33"/>
      <c r="AV174" s="156">
        <v>1260099</v>
      </c>
      <c r="AW174" s="33"/>
      <c r="AX174" s="161">
        <f>IF($AP174,AV174/$AP174*100,0)</f>
        <v>7.6255115045404542</v>
      </c>
      <c r="AY174" s="33"/>
      <c r="AZ174" s="156">
        <v>0</v>
      </c>
      <c r="BA174" s="33"/>
      <c r="BB174" s="161">
        <f>IF($AP174,AZ174/$AP174*100,0)</f>
        <v>0</v>
      </c>
      <c r="BC174" s="33"/>
      <c r="BD174" s="156">
        <v>170457</v>
      </c>
      <c r="BE174" s="33"/>
      <c r="BF174" s="156">
        <v>0</v>
      </c>
      <c r="BG174" s="33"/>
      <c r="BH174" s="22">
        <v>59</v>
      </c>
      <c r="BI174" s="33"/>
      <c r="BJ174" s="39">
        <v>10889</v>
      </c>
      <c r="BK174" s="33"/>
      <c r="BL174" s="155">
        <f>IF(E174,BJ174,0)</f>
        <v>10889</v>
      </c>
      <c r="BM174" s="33"/>
      <c r="BN174" s="155">
        <f>IF(K174,BJ174,0)</f>
        <v>10889</v>
      </c>
      <c r="BO174" s="33"/>
      <c r="BP174" s="155">
        <f>IF(Q174,BJ174,0)</f>
        <v>10889</v>
      </c>
      <c r="BQ174" s="33"/>
      <c r="BR174" s="155">
        <f>IF(W174,BJ174,0)</f>
        <v>10889</v>
      </c>
      <c r="BS174" s="33"/>
      <c r="BT174" s="155">
        <f>IF(AD174,BJ174,0)</f>
        <v>10889</v>
      </c>
      <c r="BU174" s="33"/>
      <c r="BV174" s="155">
        <f>IF(AJ174,BJ174,0)</f>
        <v>10889</v>
      </c>
    </row>
    <row r="175" spans="1:74" ht="8.85" customHeight="1" x14ac:dyDescent="0.3">
      <c r="A175" s="22">
        <v>60</v>
      </c>
      <c r="B175" s="33"/>
      <c r="C175" s="22" t="s">
        <v>189</v>
      </c>
      <c r="D175" s="33"/>
      <c r="E175" s="156">
        <v>83525321</v>
      </c>
      <c r="F175" s="33"/>
      <c r="G175" s="153">
        <f>(E175/$BJ175)</f>
        <v>840.01610129433891</v>
      </c>
      <c r="H175" s="33"/>
      <c r="I175" s="153">
        <f>IF(G$219,G175/G$219*100,0)</f>
        <v>54.273225287392926</v>
      </c>
      <c r="J175" s="33"/>
      <c r="K175" s="156">
        <v>4420165</v>
      </c>
      <c r="L175" s="33"/>
      <c r="M175" s="153">
        <f>(K175/$BJ175)</f>
        <v>44.453702493136085</v>
      </c>
      <c r="N175" s="33"/>
      <c r="O175" s="153">
        <f>IF(M$219,M175/M$219*100,0)</f>
        <v>51.709244794791211</v>
      </c>
      <c r="P175" s="33"/>
      <c r="Q175" s="156">
        <v>4801744</v>
      </c>
      <c r="R175" s="33"/>
      <c r="S175" s="153">
        <f>(Q175/$BJ175)</f>
        <v>48.291251395411983</v>
      </c>
      <c r="T175" s="33"/>
      <c r="U175" s="153">
        <f>IF(S$219,S175/S$219*100,0)</f>
        <v>41.365715903333353</v>
      </c>
      <c r="V175" s="33"/>
      <c r="W175" s="156">
        <v>16053126</v>
      </c>
      <c r="X175" s="33"/>
      <c r="Y175" s="153">
        <f>(W175/$BJ175)</f>
        <v>161.44666257681052</v>
      </c>
      <c r="Z175" s="33"/>
      <c r="AA175" s="153">
        <f>IF(Y$219,Y175/Y$219*100,0)</f>
        <v>86.006180607288869</v>
      </c>
      <c r="AB175" s="33"/>
      <c r="AC175" s="33"/>
      <c r="AD175" s="156">
        <v>4691814</v>
      </c>
      <c r="AE175" s="33"/>
      <c r="AF175" s="153">
        <f>(AD175/$BJ175)</f>
        <v>47.185682821598462</v>
      </c>
      <c r="AG175" s="33"/>
      <c r="AH175" s="153">
        <f>IF(AF$219,AF175/AF$219*100,0)</f>
        <v>56.488761236699283</v>
      </c>
      <c r="AI175" s="33"/>
      <c r="AJ175" s="156">
        <v>290469</v>
      </c>
      <c r="AK175" s="33"/>
      <c r="AL175" s="153">
        <f>(AJ175/$BJ175)</f>
        <v>2.9212535073868837</v>
      </c>
      <c r="AM175" s="33"/>
      <c r="AN175" s="153">
        <f>IF(AL$219,AL175/AL$219*100,0)</f>
        <v>406.72581852691809</v>
      </c>
      <c r="AO175" s="33"/>
      <c r="AP175" s="156">
        <f>(E175+K175+Q175+W175+AD175+AJ175)</f>
        <v>113782639</v>
      </c>
      <c r="AQ175" s="33"/>
      <c r="AR175" s="156">
        <v>57732313</v>
      </c>
      <c r="AS175" s="33"/>
      <c r="AT175" s="161">
        <f>IF($AP175,AR175/$AP175*100,0)</f>
        <v>50.739122863901933</v>
      </c>
      <c r="AU175" s="33"/>
      <c r="AV175" s="156">
        <v>7035955</v>
      </c>
      <c r="AW175" s="33"/>
      <c r="AX175" s="161">
        <f>IF($AP175,AV175/$AP175*100,0)</f>
        <v>6.1836806228408889</v>
      </c>
      <c r="AY175" s="33"/>
      <c r="AZ175" s="156">
        <v>0</v>
      </c>
      <c r="BA175" s="33"/>
      <c r="BB175" s="161">
        <f>IF($AP175,AZ175/$AP175*100,0)</f>
        <v>0</v>
      </c>
      <c r="BC175" s="33"/>
      <c r="BD175" s="156">
        <v>1925596</v>
      </c>
      <c r="BE175" s="33"/>
      <c r="BF175" s="156">
        <v>0</v>
      </c>
      <c r="BG175" s="33"/>
      <c r="BH175" s="22">
        <v>60</v>
      </c>
      <c r="BI175" s="33"/>
      <c r="BJ175" s="39">
        <v>99433</v>
      </c>
      <c r="BK175" s="33"/>
      <c r="BL175" s="155">
        <f>IF(E175,BJ175,0)</f>
        <v>99433</v>
      </c>
      <c r="BM175" s="33"/>
      <c r="BN175" s="155">
        <f>IF(K175,BJ175,0)</f>
        <v>99433</v>
      </c>
      <c r="BO175" s="33"/>
      <c r="BP175" s="155">
        <f>IF(Q175,BJ175,0)</f>
        <v>99433</v>
      </c>
      <c r="BQ175" s="33"/>
      <c r="BR175" s="155">
        <f>IF(W175,BJ175,0)</f>
        <v>99433</v>
      </c>
      <c r="BS175" s="33"/>
      <c r="BT175" s="155">
        <f>IF(AD175,BJ175,0)</f>
        <v>99433</v>
      </c>
      <c r="BU175" s="33"/>
      <c r="BV175" s="155">
        <f>IF(AJ175,BJ175,0)</f>
        <v>99433</v>
      </c>
    </row>
    <row r="176" spans="1:74" ht="8.85" customHeight="1" x14ac:dyDescent="0.3">
      <c r="A176" s="41"/>
      <c r="B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Q176" s="33"/>
      <c r="AR176" s="33"/>
      <c r="AS176" s="33"/>
      <c r="AT176" s="33"/>
      <c r="AU176" s="33"/>
      <c r="AV176" s="33"/>
      <c r="AW176" s="33"/>
      <c r="AX176" s="33"/>
      <c r="AY176" s="33"/>
      <c r="AZ176" s="33"/>
      <c r="BA176" s="33"/>
      <c r="BB176" s="33"/>
      <c r="BC176" s="33"/>
      <c r="BD176" s="33"/>
      <c r="BE176" s="33"/>
      <c r="BG176" s="33"/>
      <c r="BH176" s="41"/>
      <c r="BI176" s="33"/>
      <c r="BJ176" s="39"/>
      <c r="BK176" s="33"/>
      <c r="BL176" s="33"/>
      <c r="BM176" s="33"/>
      <c r="BN176" s="33"/>
      <c r="BO176" s="33"/>
      <c r="BP176" s="33"/>
      <c r="BQ176" s="33"/>
      <c r="BR176" s="33"/>
      <c r="BS176" s="33"/>
      <c r="BT176" s="33"/>
      <c r="BU176" s="33"/>
      <c r="BV176" s="33"/>
    </row>
    <row r="177" spans="1:74" ht="8.85" customHeight="1" x14ac:dyDescent="0.3">
      <c r="A177" s="22">
        <v>61</v>
      </c>
      <c r="B177" s="33"/>
      <c r="C177" s="22" t="s">
        <v>190</v>
      </c>
      <c r="D177" s="33"/>
      <c r="E177" s="156">
        <v>19089308</v>
      </c>
      <c r="F177" s="33"/>
      <c r="G177" s="153">
        <f>(E177/$BJ177)</f>
        <v>1286.6883256942572</v>
      </c>
      <c r="H177" s="33"/>
      <c r="I177" s="153">
        <f>IF(G$219,G177/G$219*100,0)</f>
        <v>83.132603372079501</v>
      </c>
      <c r="J177" s="33"/>
      <c r="K177" s="156">
        <v>1121738</v>
      </c>
      <c r="L177" s="33"/>
      <c r="M177" s="153">
        <f>(K177/$BJ177)</f>
        <v>75.609193852790511</v>
      </c>
      <c r="N177" s="33"/>
      <c r="O177" s="153">
        <f>IF(M$219,M177/M$219*100,0)</f>
        <v>87.949801577820153</v>
      </c>
      <c r="P177" s="33"/>
      <c r="Q177" s="156">
        <v>2457512</v>
      </c>
      <c r="R177" s="33"/>
      <c r="S177" s="153">
        <f>(Q177/$BJ177)</f>
        <v>165.64518738204367</v>
      </c>
      <c r="T177" s="33"/>
      <c r="U177" s="153">
        <f>IF(S$219,S177/S$219*100,0)</f>
        <v>141.88971219435058</v>
      </c>
      <c r="V177" s="33"/>
      <c r="W177" s="156">
        <v>2645704</v>
      </c>
      <c r="X177" s="33"/>
      <c r="Y177" s="153">
        <f>(W177/$BJ177)</f>
        <v>178.33000808843354</v>
      </c>
      <c r="Z177" s="33"/>
      <c r="AA177" s="153">
        <f>IF(Y$219,Y177/Y$219*100,0)</f>
        <v>95.000309319222225</v>
      </c>
      <c r="AB177" s="33"/>
      <c r="AC177" s="33"/>
      <c r="AD177" s="156">
        <v>1119880</v>
      </c>
      <c r="AE177" s="33"/>
      <c r="AF177" s="153">
        <f>(AD177/$BJ177)</f>
        <v>75.483957940145586</v>
      </c>
      <c r="AG177" s="33"/>
      <c r="AH177" s="153">
        <f>IF(AF$219,AF177/AF$219*100,0)</f>
        <v>90.366293805759284</v>
      </c>
      <c r="AI177" s="33"/>
      <c r="AJ177" s="156">
        <v>14917</v>
      </c>
      <c r="AK177" s="33"/>
      <c r="AL177" s="153">
        <f>(AJ177/$BJ177)</f>
        <v>1.0054596926395254</v>
      </c>
      <c r="AM177" s="33"/>
      <c r="AN177" s="153">
        <f>IF(AL$219,AL177/AL$219*100,0)</f>
        <v>139.99004723504626</v>
      </c>
      <c r="AO177" s="33"/>
      <c r="AP177" s="156">
        <f>(E177+K177+Q177+W177+AD177+AJ177)</f>
        <v>26449059</v>
      </c>
      <c r="AQ177" s="33"/>
      <c r="AR177" s="156">
        <v>9185758</v>
      </c>
      <c r="AS177" s="33"/>
      <c r="AT177" s="161">
        <f>IF($AP177,AR177/$AP177*100,0)</f>
        <v>34.729999278991365</v>
      </c>
      <c r="AU177" s="33"/>
      <c r="AV177" s="156">
        <v>1636380</v>
      </c>
      <c r="AW177" s="33"/>
      <c r="AX177" s="161">
        <f>IF($AP177,AV177/$AP177*100,0)</f>
        <v>6.1869119804980581</v>
      </c>
      <c r="AY177" s="33"/>
      <c r="AZ177" s="156">
        <v>0</v>
      </c>
      <c r="BA177" s="33"/>
      <c r="BB177" s="161">
        <f>IF($AP177,AZ177/$AP177*100,0)</f>
        <v>0</v>
      </c>
      <c r="BC177" s="33"/>
      <c r="BD177" s="156">
        <v>384863</v>
      </c>
      <c r="BE177" s="33"/>
      <c r="BF177" s="156">
        <v>0</v>
      </c>
      <c r="BG177" s="33"/>
      <c r="BH177" s="22">
        <v>61</v>
      </c>
      <c r="BI177" s="33"/>
      <c r="BJ177" s="39">
        <v>14836</v>
      </c>
      <c r="BK177" s="33"/>
      <c r="BL177" s="155">
        <f>IF(E177,BJ177,0)</f>
        <v>14836</v>
      </c>
      <c r="BM177" s="33"/>
      <c r="BN177" s="155">
        <f>IF(K177,BJ177,0)</f>
        <v>14836</v>
      </c>
      <c r="BO177" s="33"/>
      <c r="BP177" s="155">
        <f>IF(Q177,BJ177,0)</f>
        <v>14836</v>
      </c>
      <c r="BQ177" s="33"/>
      <c r="BR177" s="155">
        <f>IF(W177,BJ177,0)</f>
        <v>14836</v>
      </c>
      <c r="BS177" s="33"/>
      <c r="BT177" s="155">
        <f>IF(AD177,BJ177,0)</f>
        <v>14836</v>
      </c>
      <c r="BU177" s="33"/>
      <c r="BV177" s="155">
        <f>IF(AJ177,BJ177,0)</f>
        <v>14836</v>
      </c>
    </row>
    <row r="178" spans="1:74" ht="8.85" customHeight="1" x14ac:dyDescent="0.3">
      <c r="A178" s="22">
        <v>62</v>
      </c>
      <c r="B178" s="33"/>
      <c r="C178" s="22" t="s">
        <v>191</v>
      </c>
      <c r="D178" s="33"/>
      <c r="E178" s="156">
        <v>23326944</v>
      </c>
      <c r="F178" s="33"/>
      <c r="G178" s="153">
        <f>(E178/$BJ178)</f>
        <v>1038.5069895824058</v>
      </c>
      <c r="H178" s="33"/>
      <c r="I178" s="153">
        <f>IF(G$219,G178/G$219*100,0)</f>
        <v>67.097670772370918</v>
      </c>
      <c r="J178" s="33"/>
      <c r="K178" s="156">
        <v>2362877</v>
      </c>
      <c r="L178" s="33"/>
      <c r="M178" s="153">
        <f>(K178/$BJ178)</f>
        <v>105.19441723800196</v>
      </c>
      <c r="N178" s="33"/>
      <c r="O178" s="153">
        <f>IF(M$219,M178/M$219*100,0)</f>
        <v>122.36379799511958</v>
      </c>
      <c r="P178" s="33"/>
      <c r="Q178" s="156">
        <v>2604432</v>
      </c>
      <c r="R178" s="33"/>
      <c r="S178" s="153">
        <f>(Q178/$BJ178)</f>
        <v>115.94835722553645</v>
      </c>
      <c r="T178" s="33"/>
      <c r="U178" s="153">
        <f>IF(S$219,S178/S$219*100,0)</f>
        <v>99.319994116065331</v>
      </c>
      <c r="V178" s="33"/>
      <c r="W178" s="156">
        <v>2578476</v>
      </c>
      <c r="X178" s="33"/>
      <c r="Y178" s="153">
        <f>(W178/$BJ178)</f>
        <v>114.79280562728164</v>
      </c>
      <c r="Z178" s="33"/>
      <c r="AA178" s="153">
        <f>IF(Y$219,Y178/Y$219*100,0)</f>
        <v>61.152647045275543</v>
      </c>
      <c r="AB178" s="33"/>
      <c r="AC178" s="33"/>
      <c r="AD178" s="156">
        <v>2654707</v>
      </c>
      <c r="AE178" s="33"/>
      <c r="AF178" s="153">
        <f>(AD178/$BJ178)</f>
        <v>118.18658178256611</v>
      </c>
      <c r="AG178" s="33"/>
      <c r="AH178" s="153">
        <f>IF(AF$219,AF178/AF$219*100,0)</f>
        <v>141.48812098234774</v>
      </c>
      <c r="AI178" s="33"/>
      <c r="AJ178" s="156">
        <v>4998</v>
      </c>
      <c r="AK178" s="33"/>
      <c r="AL178" s="153">
        <f>(AJ178/$BJ178)</f>
        <v>0.22250912652479743</v>
      </c>
      <c r="AM178" s="33"/>
      <c r="AN178" s="153">
        <f>IF(AL$219,AL178/AL$219*100,0)</f>
        <v>30.979922278796668</v>
      </c>
      <c r="AO178" s="33"/>
      <c r="AP178" s="156">
        <f>(E178+K178+Q178+W178+AD178+AJ178)</f>
        <v>33532434</v>
      </c>
      <c r="AQ178" s="33"/>
      <c r="AR178" s="156">
        <v>17227814</v>
      </c>
      <c r="AS178" s="33"/>
      <c r="AT178" s="161">
        <f>IF($AP178,AR178/$AP178*100,0)</f>
        <v>51.376568727459514</v>
      </c>
      <c r="AU178" s="33"/>
      <c r="AV178" s="156">
        <v>1557597</v>
      </c>
      <c r="AW178" s="33"/>
      <c r="AX178" s="161">
        <f>IF($AP178,AV178/$AP178*100,0)</f>
        <v>4.6450460470599895</v>
      </c>
      <c r="AY178" s="33"/>
      <c r="AZ178" s="156">
        <v>0</v>
      </c>
      <c r="BA178" s="33"/>
      <c r="BB178" s="161">
        <f>IF($AP178,AZ178/$AP178*100,0)</f>
        <v>0</v>
      </c>
      <c r="BC178" s="33"/>
      <c r="BD178" s="156">
        <v>887637</v>
      </c>
      <c r="BE178" s="33"/>
      <c r="BF178" s="156">
        <v>0</v>
      </c>
      <c r="BG178" s="33"/>
      <c r="BH178" s="22">
        <v>62</v>
      </c>
      <c r="BI178" s="33"/>
      <c r="BJ178" s="39">
        <v>22462</v>
      </c>
      <c r="BK178" s="33"/>
      <c r="BL178" s="155">
        <f>IF(E178,BJ178,0)</f>
        <v>22462</v>
      </c>
      <c r="BM178" s="33"/>
      <c r="BN178" s="155">
        <f>IF(K178,BJ178,0)</f>
        <v>22462</v>
      </c>
      <c r="BO178" s="33"/>
      <c r="BP178" s="155">
        <f>IF(Q178,BJ178,0)</f>
        <v>22462</v>
      </c>
      <c r="BQ178" s="33"/>
      <c r="BR178" s="155">
        <f>IF(W178,BJ178,0)</f>
        <v>22462</v>
      </c>
      <c r="BS178" s="33"/>
      <c r="BT178" s="155">
        <f>IF(AD178,BJ178,0)</f>
        <v>22462</v>
      </c>
      <c r="BU178" s="33"/>
      <c r="BV178" s="155">
        <f>IF(AJ178,BJ178,0)</f>
        <v>22462</v>
      </c>
    </row>
    <row r="179" spans="1:74" ht="8.85" customHeight="1" x14ac:dyDescent="0.3">
      <c r="A179" s="22">
        <v>63</v>
      </c>
      <c r="B179" s="33"/>
      <c r="C179" s="22" t="s">
        <v>192</v>
      </c>
      <c r="D179" s="33"/>
      <c r="E179" s="156">
        <v>14394629</v>
      </c>
      <c r="F179" s="33"/>
      <c r="G179" s="153">
        <f>(E179/$BJ179)</f>
        <v>1213.5077558590458</v>
      </c>
      <c r="H179" s="33"/>
      <c r="I179" s="153">
        <f>IF(G$219,G179/G$219*100,0)</f>
        <v>78.404425486909972</v>
      </c>
      <c r="J179" s="33"/>
      <c r="K179" s="156">
        <v>1457727</v>
      </c>
      <c r="L179" s="33"/>
      <c r="M179" s="153">
        <f>(K179/$BJ179)</f>
        <v>122.89049064238746</v>
      </c>
      <c r="N179" s="33"/>
      <c r="O179" s="153">
        <f>IF(M$219,M179/M$219*100,0)</f>
        <v>142.9481484598588</v>
      </c>
      <c r="P179" s="33"/>
      <c r="Q179" s="156">
        <v>1641038</v>
      </c>
      <c r="R179" s="33"/>
      <c r="S179" s="153">
        <f>(Q179/$BJ179)</f>
        <v>138.34412409374474</v>
      </c>
      <c r="T179" s="33"/>
      <c r="U179" s="153">
        <f>IF(S$219,S179/S$219*100,0)</f>
        <v>118.50394365015435</v>
      </c>
      <c r="V179" s="33"/>
      <c r="W179" s="156">
        <v>2034001</v>
      </c>
      <c r="X179" s="33"/>
      <c r="Y179" s="153">
        <f>(W179/$BJ179)</f>
        <v>171.47201146518293</v>
      </c>
      <c r="Z179" s="33"/>
      <c r="AA179" s="153">
        <f>IF(Y$219,Y179/Y$219*100,0)</f>
        <v>91.346903997803139</v>
      </c>
      <c r="AB179" s="33"/>
      <c r="AC179" s="33"/>
      <c r="AD179" s="156">
        <v>1066648</v>
      </c>
      <c r="AE179" s="33"/>
      <c r="AF179" s="153">
        <f>(AD179/$BJ179)</f>
        <v>89.921429775754504</v>
      </c>
      <c r="AG179" s="33"/>
      <c r="AH179" s="153">
        <f>IF(AF$219,AF179/AF$219*100,0)</f>
        <v>107.65024204206573</v>
      </c>
      <c r="AI179" s="33"/>
      <c r="AJ179" s="156">
        <v>20723</v>
      </c>
      <c r="AK179" s="33"/>
      <c r="AL179" s="153">
        <f>(AJ179/$BJ179)</f>
        <v>1.7470072500421514</v>
      </c>
      <c r="AM179" s="33"/>
      <c r="AN179" s="153">
        <f>IF(AL$219,AL179/AL$219*100,0)</f>
        <v>243.23563564377446</v>
      </c>
      <c r="AO179" s="33"/>
      <c r="AP179" s="156">
        <f>(E179+K179+Q179+W179+AD179+AJ179)</f>
        <v>20614766</v>
      </c>
      <c r="AQ179" s="33"/>
      <c r="AR179" s="156">
        <v>9283938</v>
      </c>
      <c r="AS179" s="33"/>
      <c r="AT179" s="161">
        <f>IF($AP179,AR179/$AP179*100,0)</f>
        <v>45.035379009395498</v>
      </c>
      <c r="AU179" s="33"/>
      <c r="AV179" s="156">
        <v>2304447</v>
      </c>
      <c r="AW179" s="33"/>
      <c r="AX179" s="161">
        <f>IF($AP179,AV179/$AP179*100,0)</f>
        <v>11.178623128683586</v>
      </c>
      <c r="AY179" s="33"/>
      <c r="AZ179" s="156">
        <v>16187</v>
      </c>
      <c r="BA179" s="33"/>
      <c r="BB179" s="161">
        <f>IF($AP179,AZ179/$AP179*100,0)</f>
        <v>7.8521386078309108E-2</v>
      </c>
      <c r="BC179" s="33"/>
      <c r="BD179" s="156">
        <v>306505</v>
      </c>
      <c r="BE179" s="33"/>
      <c r="BF179" s="156">
        <v>0</v>
      </c>
      <c r="BG179" s="33"/>
      <c r="BH179" s="22">
        <v>63</v>
      </c>
      <c r="BI179" s="33"/>
      <c r="BJ179" s="39">
        <v>11862</v>
      </c>
      <c r="BK179" s="33"/>
      <c r="BL179" s="155">
        <f>IF(E179,BJ179,0)</f>
        <v>11862</v>
      </c>
      <c r="BM179" s="33"/>
      <c r="BN179" s="155">
        <f>IF(K179,BJ179,0)</f>
        <v>11862</v>
      </c>
      <c r="BO179" s="33"/>
      <c r="BP179" s="155">
        <f>IF(Q179,BJ179,0)</f>
        <v>11862</v>
      </c>
      <c r="BQ179" s="33"/>
      <c r="BR179" s="155">
        <f>IF(W179,BJ179,0)</f>
        <v>11862</v>
      </c>
      <c r="BS179" s="33"/>
      <c r="BT179" s="155">
        <f>IF(AD179,BJ179,0)</f>
        <v>11862</v>
      </c>
      <c r="BU179" s="33"/>
      <c r="BV179" s="155">
        <f>IF(AJ179,BJ179,0)</f>
        <v>11862</v>
      </c>
    </row>
    <row r="180" spans="1:74" ht="8.85" customHeight="1" x14ac:dyDescent="0.3">
      <c r="A180" s="22">
        <v>64</v>
      </c>
      <c r="B180" s="33"/>
      <c r="C180" s="22" t="s">
        <v>193</v>
      </c>
      <c r="D180" s="33"/>
      <c r="E180" s="156">
        <v>13527062</v>
      </c>
      <c r="F180" s="33"/>
      <c r="G180" s="153">
        <f>(E180/$BJ180)</f>
        <v>1120.2535817805383</v>
      </c>
      <c r="H180" s="33"/>
      <c r="I180" s="153">
        <f>IF(G$219,G180/G$219*100,0)</f>
        <v>72.379297169781225</v>
      </c>
      <c r="J180" s="33"/>
      <c r="K180" s="156">
        <v>864156</v>
      </c>
      <c r="L180" s="33"/>
      <c r="M180" s="153">
        <f>(K180/$BJ180)</f>
        <v>71.565714285714279</v>
      </c>
      <c r="N180" s="33"/>
      <c r="O180" s="153">
        <f>IF(M$219,M180/M$219*100,0)</f>
        <v>83.246362650793429</v>
      </c>
      <c r="P180" s="33"/>
      <c r="Q180" s="156">
        <v>1253758</v>
      </c>
      <c r="R180" s="33"/>
      <c r="S180" s="153">
        <f>(Q180/$BJ180)</f>
        <v>103.83089026915114</v>
      </c>
      <c r="T180" s="33"/>
      <c r="U180" s="153">
        <f>IF(S$219,S180/S$219*100,0)</f>
        <v>88.940314958828026</v>
      </c>
      <c r="V180" s="33"/>
      <c r="W180" s="156">
        <v>1846015</v>
      </c>
      <c r="X180" s="33"/>
      <c r="Y180" s="153">
        <f>(W180/$BJ180)</f>
        <v>152.87908902691512</v>
      </c>
      <c r="Z180" s="33"/>
      <c r="AA180" s="153">
        <f>IF(Y$219,Y180/Y$219*100,0)</f>
        <v>81.442046135026473</v>
      </c>
      <c r="AB180" s="33"/>
      <c r="AC180" s="33"/>
      <c r="AD180" s="156">
        <v>569814</v>
      </c>
      <c r="AE180" s="33"/>
      <c r="AF180" s="153">
        <f>(AD180/$BJ180)</f>
        <v>47.189565217391305</v>
      </c>
      <c r="AG180" s="33"/>
      <c r="AH180" s="153">
        <f>IF(AF$219,AF180/AF$219*100,0)</f>
        <v>56.493409081466041</v>
      </c>
      <c r="AI180" s="33"/>
      <c r="AJ180" s="156">
        <v>8925</v>
      </c>
      <c r="AK180" s="33"/>
      <c r="AL180" s="153">
        <f>(AJ180/$BJ180)</f>
        <v>0.73913043478260865</v>
      </c>
      <c r="AM180" s="33"/>
      <c r="AN180" s="153">
        <f>IF(AL$219,AL180/AL$219*100,0)</f>
        <v>102.90905268061678</v>
      </c>
      <c r="AO180" s="33"/>
      <c r="AP180" s="156">
        <f>(E180+K180+Q180+W180+AD180+AJ180)</f>
        <v>18069730</v>
      </c>
      <c r="AQ180" s="33"/>
      <c r="AR180" s="156">
        <v>4867917</v>
      </c>
      <c r="AS180" s="33"/>
      <c r="AT180" s="161">
        <f>IF($AP180,AR180/$AP180*100,0)</f>
        <v>26.939622230105265</v>
      </c>
      <c r="AU180" s="33"/>
      <c r="AV180" s="156">
        <v>1348320</v>
      </c>
      <c r="AW180" s="33"/>
      <c r="AX180" s="161">
        <f>IF($AP180,AV180/$AP180*100,0)</f>
        <v>7.461760635050994</v>
      </c>
      <c r="AY180" s="33"/>
      <c r="AZ180" s="156">
        <v>75119</v>
      </c>
      <c r="BA180" s="33"/>
      <c r="BB180" s="161">
        <f>IF($AP180,AZ180/$AP180*100,0)</f>
        <v>0.41571733501275338</v>
      </c>
      <c r="BC180" s="33"/>
      <c r="BD180" s="156">
        <v>95383</v>
      </c>
      <c r="BE180" s="33"/>
      <c r="BF180" s="156">
        <v>0</v>
      </c>
      <c r="BG180" s="33"/>
      <c r="BH180" s="22">
        <v>64</v>
      </c>
      <c r="BI180" s="33"/>
      <c r="BJ180" s="39">
        <v>12075</v>
      </c>
      <c r="BK180" s="33"/>
      <c r="BL180" s="155">
        <f>IF(E180,BJ180,0)</f>
        <v>12075</v>
      </c>
      <c r="BM180" s="33"/>
      <c r="BN180" s="155">
        <f>IF(K180,BJ180,0)</f>
        <v>12075</v>
      </c>
      <c r="BO180" s="33"/>
      <c r="BP180" s="155">
        <f>IF(Q180,BJ180,0)</f>
        <v>12075</v>
      </c>
      <c r="BQ180" s="33"/>
      <c r="BR180" s="155">
        <f>IF(W180,BJ180,0)</f>
        <v>12075</v>
      </c>
      <c r="BS180" s="33"/>
      <c r="BT180" s="155">
        <f>IF(AD180,BJ180,0)</f>
        <v>12075</v>
      </c>
      <c r="BU180" s="33"/>
      <c r="BV180" s="155">
        <f>IF(AJ180,BJ180,0)</f>
        <v>12075</v>
      </c>
    </row>
    <row r="181" spans="1:74" ht="8.85" customHeight="1" x14ac:dyDescent="0.3">
      <c r="A181" s="22">
        <v>65</v>
      </c>
      <c r="B181" s="33"/>
      <c r="C181" s="22" t="s">
        <v>194</v>
      </c>
      <c r="D181" s="33"/>
      <c r="E181" s="156">
        <v>15920244</v>
      </c>
      <c r="F181" s="33"/>
      <c r="G181" s="153">
        <f>(E181/$BJ181)</f>
        <v>1016.6833131106712</v>
      </c>
      <c r="H181" s="33"/>
      <c r="I181" s="153">
        <f>IF(G$219,G181/G$219*100,0)</f>
        <v>65.687648621694777</v>
      </c>
      <c r="J181" s="33"/>
      <c r="K181" s="156">
        <v>1793126</v>
      </c>
      <c r="L181" s="33"/>
      <c r="M181" s="153">
        <f>(K181/$BJ181)</f>
        <v>114.51088830704387</v>
      </c>
      <c r="N181" s="33"/>
      <c r="O181" s="153">
        <f>IF(M$219,M181/M$219*100,0)</f>
        <v>133.20086343881491</v>
      </c>
      <c r="P181" s="33"/>
      <c r="Q181" s="156">
        <v>1411172</v>
      </c>
      <c r="R181" s="33"/>
      <c r="S181" s="153">
        <f>(Q181/$BJ181)</f>
        <v>90.118909253464466</v>
      </c>
      <c r="T181" s="33"/>
      <c r="U181" s="153">
        <f>IF(S$219,S181/S$219*100,0)</f>
        <v>77.194793880434858</v>
      </c>
      <c r="V181" s="33"/>
      <c r="W181" s="156">
        <v>2857420</v>
      </c>
      <c r="X181" s="33"/>
      <c r="Y181" s="153">
        <f>(W181/$BJ181)</f>
        <v>182.47780828916279</v>
      </c>
      <c r="Z181" s="33"/>
      <c r="AA181" s="153">
        <f>IF(Y$219,Y181/Y$219*100,0)</f>
        <v>97.209933522615998</v>
      </c>
      <c r="AB181" s="33"/>
      <c r="AC181" s="33"/>
      <c r="AD181" s="156">
        <v>1026752</v>
      </c>
      <c r="AE181" s="33"/>
      <c r="AF181" s="153">
        <f>(AD181/$BJ181)</f>
        <v>65.569448879238777</v>
      </c>
      <c r="AG181" s="33"/>
      <c r="AH181" s="153">
        <f>IF(AF$219,AF181/AF$219*100,0)</f>
        <v>78.497050814444563</v>
      </c>
      <c r="AI181" s="33"/>
      <c r="AJ181" s="156">
        <v>5466</v>
      </c>
      <c r="AK181" s="33"/>
      <c r="AL181" s="153">
        <f>(AJ181/$BJ181)</f>
        <v>0.34906443578772589</v>
      </c>
      <c r="AM181" s="33"/>
      <c r="AN181" s="153">
        <f>IF(AL$219,AL181/AL$219*100,0)</f>
        <v>48.600204674259047</v>
      </c>
      <c r="AO181" s="33"/>
      <c r="AP181" s="156">
        <f>(E181+K181+Q181+W181+AD181+AJ181)</f>
        <v>23014180</v>
      </c>
      <c r="AQ181" s="33"/>
      <c r="AR181" s="156">
        <v>16052688</v>
      </c>
      <c r="AS181" s="33"/>
      <c r="AT181" s="161">
        <f>IF($AP181,AR181/$AP181*100,0)</f>
        <v>69.751292464037391</v>
      </c>
      <c r="AU181" s="33"/>
      <c r="AV181" s="156">
        <v>2414240</v>
      </c>
      <c r="AW181" s="33"/>
      <c r="AX181" s="161">
        <f>IF($AP181,AV181/$AP181*100,0)</f>
        <v>10.490228198441134</v>
      </c>
      <c r="AY181" s="33"/>
      <c r="AZ181" s="156">
        <v>78874</v>
      </c>
      <c r="BA181" s="33"/>
      <c r="BB181" s="161">
        <f>IF($AP181,AZ181/$AP181*100,0)</f>
        <v>0.3427191409817773</v>
      </c>
      <c r="BC181" s="33"/>
      <c r="BD181" s="156">
        <v>228068</v>
      </c>
      <c r="BE181" s="33"/>
      <c r="BF181" s="156">
        <v>2505</v>
      </c>
      <c r="BG181" s="33"/>
      <c r="BH181" s="22">
        <v>65</v>
      </c>
      <c r="BI181" s="33"/>
      <c r="BJ181" s="39">
        <v>15659</v>
      </c>
      <c r="BK181" s="33"/>
      <c r="BL181" s="155">
        <f>IF(E181,BJ181,0)</f>
        <v>15659</v>
      </c>
      <c r="BM181" s="33"/>
      <c r="BN181" s="155">
        <f>IF(K181,BJ181,0)</f>
        <v>15659</v>
      </c>
      <c r="BO181" s="33"/>
      <c r="BP181" s="155">
        <f>IF(Q181,BJ181,0)</f>
        <v>15659</v>
      </c>
      <c r="BQ181" s="33"/>
      <c r="BR181" s="155">
        <f>IF(W181,BJ181,0)</f>
        <v>15659</v>
      </c>
      <c r="BS181" s="33"/>
      <c r="BT181" s="155">
        <f>IF(AD181,BJ181,0)</f>
        <v>15659</v>
      </c>
      <c r="BU181" s="33"/>
      <c r="BV181" s="155">
        <f>IF(AJ181,BJ181,0)</f>
        <v>15659</v>
      </c>
    </row>
    <row r="182" spans="1:74" ht="8.85" customHeight="1" x14ac:dyDescent="0.3">
      <c r="A182" s="41"/>
      <c r="B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Q182" s="33"/>
      <c r="AR182" s="33"/>
      <c r="AS182" s="33"/>
      <c r="AT182" s="33"/>
      <c r="AU182" s="33"/>
      <c r="AV182" s="33"/>
      <c r="AW182" s="33"/>
      <c r="AX182" s="33"/>
      <c r="AY182" s="33"/>
      <c r="AZ182" s="33"/>
      <c r="BA182" s="33"/>
      <c r="BB182" s="33"/>
      <c r="BC182" s="33"/>
      <c r="BD182" s="33"/>
      <c r="BE182" s="33"/>
      <c r="BG182" s="33"/>
      <c r="BH182" s="41"/>
      <c r="BI182" s="33"/>
      <c r="BJ182" s="39"/>
      <c r="BK182" s="33"/>
      <c r="BL182" s="33"/>
      <c r="BM182" s="33"/>
      <c r="BN182" s="33"/>
      <c r="BO182" s="33"/>
      <c r="BP182" s="33"/>
      <c r="BQ182" s="33"/>
      <c r="BR182" s="33"/>
      <c r="BS182" s="33"/>
      <c r="BT182" s="33"/>
      <c r="BU182" s="33"/>
      <c r="BV182" s="33"/>
    </row>
    <row r="183" spans="1:74" ht="8.85" customHeight="1" x14ac:dyDescent="0.3">
      <c r="A183" s="22">
        <v>66</v>
      </c>
      <c r="B183" s="33"/>
      <c r="C183" s="22" t="s">
        <v>195</v>
      </c>
      <c r="D183" s="33"/>
      <c r="E183" s="156">
        <v>42601210</v>
      </c>
      <c r="F183" s="33"/>
      <c r="G183" s="153">
        <f>(E183/$BJ183)</f>
        <v>1197.2685627564499</v>
      </c>
      <c r="H183" s="33"/>
      <c r="I183" s="153">
        <f>IF(G$219,G183/G$219*100,0)</f>
        <v>77.355215377264884</v>
      </c>
      <c r="J183" s="33"/>
      <c r="K183" s="156">
        <v>2165942</v>
      </c>
      <c r="L183" s="33"/>
      <c r="M183" s="153">
        <f>(K183/$BJ183)</f>
        <v>60.871845315046933</v>
      </c>
      <c r="N183" s="33"/>
      <c r="O183" s="153">
        <f>IF(M$219,M183/M$219*100,0)</f>
        <v>70.807086338701268</v>
      </c>
      <c r="P183" s="33"/>
      <c r="Q183" s="156">
        <v>3912082</v>
      </c>
      <c r="R183" s="33"/>
      <c r="S183" s="153">
        <f>(Q183/$BJ183)</f>
        <v>109.94553425889495</v>
      </c>
      <c r="T183" s="33"/>
      <c r="U183" s="153">
        <f>IF(S$219,S183/S$219*100,0)</f>
        <v>94.178046821659777</v>
      </c>
      <c r="V183" s="33"/>
      <c r="W183" s="156">
        <v>7414718</v>
      </c>
      <c r="X183" s="33"/>
      <c r="Y183" s="153">
        <f>(W183/$BJ183)</f>
        <v>208.3839581811028</v>
      </c>
      <c r="Z183" s="33"/>
      <c r="AA183" s="153">
        <f>IF(Y$219,Y183/Y$219*100,0)</f>
        <v>111.01070816164358</v>
      </c>
      <c r="AB183" s="33"/>
      <c r="AC183" s="33"/>
      <c r="AD183" s="156">
        <v>2138019</v>
      </c>
      <c r="AE183" s="33"/>
      <c r="AF183" s="153">
        <f>(AD183/$BJ183)</f>
        <v>60.087094598392447</v>
      </c>
      <c r="AG183" s="33"/>
      <c r="AH183" s="153">
        <f>IF(AF$219,AF183/AF$219*100,0)</f>
        <v>71.933801467039373</v>
      </c>
      <c r="AI183" s="33"/>
      <c r="AJ183" s="156">
        <v>18600</v>
      </c>
      <c r="AK183" s="33"/>
      <c r="AL183" s="153">
        <f>(AJ183/$BJ183)</f>
        <v>0.52273621494013822</v>
      </c>
      <c r="AM183" s="33"/>
      <c r="AN183" s="153">
        <f>IF(AL$219,AL183/AL$219*100,0)</f>
        <v>72.780508215931818</v>
      </c>
      <c r="AO183" s="33"/>
      <c r="AP183" s="156">
        <f>(E183+K183+Q183+W183+AD183+AJ183)</f>
        <v>58250571</v>
      </c>
      <c r="AQ183" s="33"/>
      <c r="AR183" s="156">
        <v>28369805</v>
      </c>
      <c r="AS183" s="33"/>
      <c r="AT183" s="161">
        <f>IF($AP183,AR183/$AP183*100,0)</f>
        <v>48.703050481685409</v>
      </c>
      <c r="AU183" s="33"/>
      <c r="AV183" s="156">
        <v>4304539</v>
      </c>
      <c r="AW183" s="33"/>
      <c r="AX183" s="161">
        <f>IF($AP183,AV183/$AP183*100,0)</f>
        <v>7.389694085573856</v>
      </c>
      <c r="AY183" s="33"/>
      <c r="AZ183" s="156">
        <v>1687116</v>
      </c>
      <c r="BA183" s="33"/>
      <c r="BB183" s="161">
        <f>IF($AP183,AZ183/$AP183*100,0)</f>
        <v>2.8963080894091151</v>
      </c>
      <c r="BC183" s="33"/>
      <c r="BD183" s="156">
        <v>1008115</v>
      </c>
      <c r="BE183" s="33"/>
      <c r="BF183" s="156">
        <v>4030</v>
      </c>
      <c r="BG183" s="33"/>
      <c r="BH183" s="22">
        <v>66</v>
      </c>
      <c r="BI183" s="33"/>
      <c r="BJ183" s="39">
        <v>35582</v>
      </c>
      <c r="BK183" s="33"/>
      <c r="BL183" s="155">
        <f>IF(E183,BJ183,0)</f>
        <v>35582</v>
      </c>
      <c r="BM183" s="33"/>
      <c r="BN183" s="155">
        <f>IF(K183,BJ183,0)</f>
        <v>35582</v>
      </c>
      <c r="BO183" s="33"/>
      <c r="BP183" s="155">
        <f>IF(Q183,BJ183,0)</f>
        <v>35582</v>
      </c>
      <c r="BQ183" s="33"/>
      <c r="BR183" s="155">
        <f>IF(W183,BJ183,0)</f>
        <v>35582</v>
      </c>
      <c r="BS183" s="33"/>
      <c r="BT183" s="155">
        <f>IF(AD183,BJ183,0)</f>
        <v>35582</v>
      </c>
      <c r="BU183" s="33"/>
      <c r="BV183" s="155">
        <f>IF(AJ183,BJ183,0)</f>
        <v>35582</v>
      </c>
    </row>
    <row r="184" spans="1:74" ht="8.85" customHeight="1" x14ac:dyDescent="0.3">
      <c r="A184" s="22">
        <v>67</v>
      </c>
      <c r="B184" s="33"/>
      <c r="C184" s="22" t="s">
        <v>196</v>
      </c>
      <c r="D184" s="33"/>
      <c r="E184" s="156">
        <v>27051748</v>
      </c>
      <c r="F184" s="33"/>
      <c r="G184" s="153">
        <f>(E184/$BJ184)</f>
        <v>1135.054252507028</v>
      </c>
      <c r="H184" s="33"/>
      <c r="I184" s="153">
        <f>IF(G$219,G184/G$219*100,0)</f>
        <v>73.33556471692178</v>
      </c>
      <c r="J184" s="33"/>
      <c r="K184" s="156">
        <v>1882779</v>
      </c>
      <c r="L184" s="33"/>
      <c r="M184" s="153">
        <f>(K184/$BJ184)</f>
        <v>78.998825158393828</v>
      </c>
      <c r="N184" s="33"/>
      <c r="O184" s="153">
        <f>IF(M$219,M184/M$219*100,0)</f>
        <v>91.892673939747553</v>
      </c>
      <c r="P184" s="33"/>
      <c r="Q184" s="156">
        <v>2175599</v>
      </c>
      <c r="R184" s="33"/>
      <c r="S184" s="153">
        <f>(Q184/$BJ184)</f>
        <v>91.285150841270507</v>
      </c>
      <c r="T184" s="33"/>
      <c r="U184" s="153">
        <f>IF(S$219,S184/S$219*100,0)</f>
        <v>78.193782657942918</v>
      </c>
      <c r="V184" s="33"/>
      <c r="W184" s="156">
        <v>3830453</v>
      </c>
      <c r="X184" s="33"/>
      <c r="Y184" s="153">
        <f>(W184/$BJ184)</f>
        <v>160.72055553224521</v>
      </c>
      <c r="Z184" s="33"/>
      <c r="AA184" s="153">
        <f>IF(Y$219,Y184/Y$219*100,0)</f>
        <v>85.619367447955824</v>
      </c>
      <c r="AB184" s="33"/>
      <c r="AC184" s="33"/>
      <c r="AD184" s="156">
        <v>1941832</v>
      </c>
      <c r="AE184" s="33"/>
      <c r="AF184" s="153">
        <f>(AD184/$BJ184)</f>
        <v>81.476608064448456</v>
      </c>
      <c r="AG184" s="33"/>
      <c r="AH184" s="153">
        <f>IF(AF$219,AF184/AF$219*100,0)</f>
        <v>97.540448375625331</v>
      </c>
      <c r="AI184" s="33"/>
      <c r="AJ184" s="156">
        <v>12059</v>
      </c>
      <c r="AK184" s="33"/>
      <c r="AL184" s="153">
        <f>(AJ184/$BJ184)</f>
        <v>0.50597910460286155</v>
      </c>
      <c r="AM184" s="33"/>
      <c r="AN184" s="153">
        <f>IF(AL$219,AL184/AL$219*100,0)</f>
        <v>70.447417506467374</v>
      </c>
      <c r="AO184" s="33"/>
      <c r="AP184" s="156">
        <f>(E184+K184+Q184+W184+AD184+AJ184)</f>
        <v>36894470</v>
      </c>
      <c r="AQ184" s="33"/>
      <c r="AR184" s="156">
        <v>21755067</v>
      </c>
      <c r="AS184" s="33"/>
      <c r="AT184" s="161">
        <f>IF($AP184,AR184/$AP184*100,0)</f>
        <v>58.965657996984369</v>
      </c>
      <c r="AU184" s="33"/>
      <c r="AV184" s="156">
        <v>3178184</v>
      </c>
      <c r="AW184" s="33"/>
      <c r="AX184" s="161">
        <f>IF($AP184,AV184/$AP184*100,0)</f>
        <v>8.6142557407654863</v>
      </c>
      <c r="AY184" s="33"/>
      <c r="AZ184" s="156">
        <v>0</v>
      </c>
      <c r="BA184" s="33"/>
      <c r="BB184" s="161">
        <f>IF($AP184,AZ184/$AP184*100,0)</f>
        <v>0</v>
      </c>
      <c r="BC184" s="33"/>
      <c r="BD184" s="156">
        <v>2816497</v>
      </c>
      <c r="BE184" s="33"/>
      <c r="BF184" s="156">
        <v>0</v>
      </c>
      <c r="BG184" s="33"/>
      <c r="BH184" s="22">
        <v>67</v>
      </c>
      <c r="BI184" s="33"/>
      <c r="BJ184" s="39">
        <v>23833</v>
      </c>
      <c r="BK184" s="33"/>
      <c r="BL184" s="155">
        <f>IF(E184,BJ184,0)</f>
        <v>23833</v>
      </c>
      <c r="BM184" s="33"/>
      <c r="BN184" s="155">
        <f>IF(K184,BJ184,0)</f>
        <v>23833</v>
      </c>
      <c r="BO184" s="33"/>
      <c r="BP184" s="155">
        <f>IF(Q184,BJ184,0)</f>
        <v>23833</v>
      </c>
      <c r="BQ184" s="33"/>
      <c r="BR184" s="155">
        <f>IF(W184,BJ184,0)</f>
        <v>23833</v>
      </c>
      <c r="BS184" s="33"/>
      <c r="BT184" s="155">
        <f>IF(AD184,BJ184,0)</f>
        <v>23833</v>
      </c>
      <c r="BU184" s="33"/>
      <c r="BV184" s="155">
        <f>IF(AJ184,BJ184,0)</f>
        <v>23833</v>
      </c>
    </row>
    <row r="185" spans="1:74" ht="8.85" customHeight="1" x14ac:dyDescent="0.3">
      <c r="A185" s="22">
        <v>68</v>
      </c>
      <c r="B185" s="33"/>
      <c r="C185" s="22" t="s">
        <v>197</v>
      </c>
      <c r="D185" s="33"/>
      <c r="E185" s="156">
        <v>20637224</v>
      </c>
      <c r="F185" s="33"/>
      <c r="G185" s="153">
        <f>(E185/$BJ185)</f>
        <v>1160.0463181562675</v>
      </c>
      <c r="H185" s="33"/>
      <c r="I185" s="153">
        <f>IF(G$219,G185/G$219*100,0)</f>
        <v>74.950295681350283</v>
      </c>
      <c r="J185" s="33"/>
      <c r="K185" s="156">
        <v>1480526</v>
      </c>
      <c r="L185" s="33"/>
      <c r="M185" s="153">
        <f>(K185/$BJ185)</f>
        <v>83.222372119168071</v>
      </c>
      <c r="N185" s="33"/>
      <c r="O185" s="153">
        <f>IF(M$219,M185/M$219*100,0)</f>
        <v>96.805570086715136</v>
      </c>
      <c r="P185" s="33"/>
      <c r="Q185" s="156">
        <v>2013533</v>
      </c>
      <c r="R185" s="33"/>
      <c r="S185" s="153">
        <f>(Q185/$BJ185)</f>
        <v>113.18341765036537</v>
      </c>
      <c r="T185" s="33"/>
      <c r="U185" s="153">
        <f>IF(S$219,S185/S$219*100,0)</f>
        <v>96.951579514010163</v>
      </c>
      <c r="V185" s="33"/>
      <c r="W185" s="156">
        <v>2275076</v>
      </c>
      <c r="X185" s="33"/>
      <c r="Y185" s="153">
        <f>(W185/$BJ185)</f>
        <v>127.88510399100619</v>
      </c>
      <c r="Z185" s="33"/>
      <c r="AA185" s="153">
        <f>IF(Y$219,Y185/Y$219*100,0)</f>
        <v>68.127201735121091</v>
      </c>
      <c r="AB185" s="33"/>
      <c r="AC185" s="33"/>
      <c r="AD185" s="156">
        <v>1626900</v>
      </c>
      <c r="AE185" s="33"/>
      <c r="AF185" s="153">
        <f>(AD185/$BJ185)</f>
        <v>91.450252951096118</v>
      </c>
      <c r="AG185" s="33"/>
      <c r="AH185" s="153">
        <f>IF(AF$219,AF185/AF$219*100,0)</f>
        <v>109.48048634840592</v>
      </c>
      <c r="AI185" s="33"/>
      <c r="AJ185" s="156">
        <v>17322</v>
      </c>
      <c r="AK185" s="33"/>
      <c r="AL185" s="153">
        <f>(AJ185/$BJ185)</f>
        <v>0.97369308600337268</v>
      </c>
      <c r="AM185" s="33"/>
      <c r="AN185" s="153">
        <f>IF(AL$219,AL185/AL$219*100,0)</f>
        <v>135.5671859348405</v>
      </c>
      <c r="AO185" s="33"/>
      <c r="AP185" s="156">
        <f>(E185+K185+Q185+W185+AD185+AJ185)</f>
        <v>28050581</v>
      </c>
      <c r="AQ185" s="33"/>
      <c r="AR185" s="156">
        <v>19212966</v>
      </c>
      <c r="AS185" s="33"/>
      <c r="AT185" s="161">
        <f>IF($AP185,AR185/$AP185*100,0)</f>
        <v>68.494003742738869</v>
      </c>
      <c r="AU185" s="33"/>
      <c r="AV185" s="156">
        <v>2511979</v>
      </c>
      <c r="AW185" s="33"/>
      <c r="AX185" s="161">
        <f>IF($AP185,AV185/$AP185*100,0)</f>
        <v>8.955176365152651</v>
      </c>
      <c r="AY185" s="33"/>
      <c r="AZ185" s="156">
        <v>0</v>
      </c>
      <c r="BA185" s="33"/>
      <c r="BB185" s="161">
        <f>IF($AP185,AZ185/$AP185*100,0)</f>
        <v>0</v>
      </c>
      <c r="BC185" s="33"/>
      <c r="BD185" s="156">
        <v>339379</v>
      </c>
      <c r="BE185" s="33"/>
      <c r="BF185" s="156">
        <v>0</v>
      </c>
      <c r="BG185" s="33"/>
      <c r="BH185" s="22">
        <v>68</v>
      </c>
      <c r="BI185" s="33"/>
      <c r="BJ185" s="39">
        <v>17790</v>
      </c>
      <c r="BK185" s="33"/>
      <c r="BL185" s="155">
        <f>IF(E185,BJ185,0)</f>
        <v>17790</v>
      </c>
      <c r="BM185" s="33"/>
      <c r="BN185" s="155">
        <f>IF(K185,BJ185,0)</f>
        <v>17790</v>
      </c>
      <c r="BO185" s="33"/>
      <c r="BP185" s="155">
        <f>IF(Q185,BJ185,0)</f>
        <v>17790</v>
      </c>
      <c r="BQ185" s="33"/>
      <c r="BR185" s="155">
        <f>IF(W185,BJ185,0)</f>
        <v>17790</v>
      </c>
      <c r="BS185" s="33"/>
      <c r="BT185" s="155">
        <f>IF(AD185,BJ185,0)</f>
        <v>17790</v>
      </c>
      <c r="BU185" s="33"/>
      <c r="BV185" s="155">
        <f>IF(AJ185,BJ185,0)</f>
        <v>17790</v>
      </c>
    </row>
    <row r="186" spans="1:74" ht="8.85" customHeight="1" x14ac:dyDescent="0.3">
      <c r="A186" s="22">
        <v>69</v>
      </c>
      <c r="B186" s="33"/>
      <c r="C186" s="22" t="s">
        <v>198</v>
      </c>
      <c r="D186" s="33"/>
      <c r="E186" s="156">
        <v>66794333</v>
      </c>
      <c r="F186" s="33"/>
      <c r="G186" s="153">
        <f>(E186/$BJ186)</f>
        <v>1083.6199383517196</v>
      </c>
      <c r="H186" s="33"/>
      <c r="I186" s="153">
        <f>IF(G$219,G186/G$219*100,0)</f>
        <v>70.01240684488539</v>
      </c>
      <c r="J186" s="33"/>
      <c r="K186" s="156">
        <v>3807731</v>
      </c>
      <c r="L186" s="33"/>
      <c r="M186" s="153">
        <f>(K186/$BJ186)</f>
        <v>61.773702141466579</v>
      </c>
      <c r="N186" s="33"/>
      <c r="O186" s="153">
        <f>IF(M$219,M186/M$219*100,0)</f>
        <v>71.856140361015548</v>
      </c>
      <c r="P186" s="33"/>
      <c r="Q186" s="156">
        <v>6134718</v>
      </c>
      <c r="R186" s="33"/>
      <c r="S186" s="153">
        <f>(Q186/$BJ186)</f>
        <v>99.524951330305001</v>
      </c>
      <c r="T186" s="33"/>
      <c r="U186" s="153">
        <f>IF(S$219,S186/S$219*100,0)</f>
        <v>85.251898492189667</v>
      </c>
      <c r="V186" s="33"/>
      <c r="W186" s="156">
        <v>8541539</v>
      </c>
      <c r="X186" s="33"/>
      <c r="Y186" s="153">
        <f>(W186/$BJ186)</f>
        <v>138.57136599610644</v>
      </c>
      <c r="Z186" s="33"/>
      <c r="AA186" s="153">
        <f>IF(Y$219,Y186/Y$219*100,0)</f>
        <v>73.820008048724461</v>
      </c>
      <c r="AB186" s="33"/>
      <c r="AC186" s="33"/>
      <c r="AD186" s="156">
        <v>5566023</v>
      </c>
      <c r="AE186" s="33"/>
      <c r="AF186" s="153">
        <f>(AD186/$BJ186)</f>
        <v>90.298880597014929</v>
      </c>
      <c r="AG186" s="33"/>
      <c r="AH186" s="153">
        <f>IF(AF$219,AF186/AF$219*100,0)</f>
        <v>108.10211066080313</v>
      </c>
      <c r="AI186" s="33"/>
      <c r="AJ186" s="156">
        <v>10320</v>
      </c>
      <c r="AK186" s="33"/>
      <c r="AL186" s="153">
        <f>(AJ186/$BJ186)</f>
        <v>0.16742375081116159</v>
      </c>
      <c r="AM186" s="33"/>
      <c r="AN186" s="153">
        <f>IF(AL$219,AL186/AL$219*100,0)</f>
        <v>23.310391212993093</v>
      </c>
      <c r="AO186" s="33"/>
      <c r="AP186" s="156">
        <f>(E186+K186+Q186+W186+AD186+AJ186)</f>
        <v>90854664</v>
      </c>
      <c r="AQ186" s="33"/>
      <c r="AR186" s="156">
        <v>61637594</v>
      </c>
      <c r="AS186" s="33"/>
      <c r="AT186" s="161">
        <f>IF($AP186,AR186/$AP186*100,0)</f>
        <v>67.841970116140644</v>
      </c>
      <c r="AU186" s="33"/>
      <c r="AV186" s="156">
        <v>8937838</v>
      </c>
      <c r="AW186" s="33"/>
      <c r="AX186" s="161">
        <f>IF($AP186,AV186/$AP186*100,0)</f>
        <v>9.8375114787722957</v>
      </c>
      <c r="AY186" s="33"/>
      <c r="AZ186" s="156">
        <v>0</v>
      </c>
      <c r="BA186" s="33"/>
      <c r="BB186" s="161">
        <f>IF($AP186,AZ186/$AP186*100,0)</f>
        <v>0</v>
      </c>
      <c r="BC186" s="33"/>
      <c r="BD186" s="156">
        <v>1607152</v>
      </c>
      <c r="BE186" s="33"/>
      <c r="BF186" s="156">
        <v>0</v>
      </c>
      <c r="BG186" s="33"/>
      <c r="BH186" s="22">
        <v>69</v>
      </c>
      <c r="BI186" s="33"/>
      <c r="BJ186" s="39">
        <v>61640</v>
      </c>
      <c r="BK186" s="33"/>
      <c r="BL186" s="155">
        <f>IF(E186,BJ186,0)</f>
        <v>61640</v>
      </c>
      <c r="BM186" s="33"/>
      <c r="BN186" s="155">
        <f>IF(K186,BJ186,0)</f>
        <v>61640</v>
      </c>
      <c r="BO186" s="33"/>
      <c r="BP186" s="155">
        <f>IF(Q186,BJ186,0)</f>
        <v>61640</v>
      </c>
      <c r="BQ186" s="33"/>
      <c r="BR186" s="155">
        <f>IF(W186,BJ186,0)</f>
        <v>61640</v>
      </c>
      <c r="BS186" s="33"/>
      <c r="BT186" s="155">
        <f>IF(AD186,BJ186,0)</f>
        <v>61640</v>
      </c>
      <c r="BU186" s="33"/>
      <c r="BV186" s="155">
        <f>IF(AJ186,BJ186,0)</f>
        <v>61640</v>
      </c>
    </row>
    <row r="187" spans="1:74" ht="8.85" customHeight="1" x14ac:dyDescent="0.3">
      <c r="A187" s="22">
        <v>70</v>
      </c>
      <c r="B187" s="33"/>
      <c r="C187" s="22" t="s">
        <v>199</v>
      </c>
      <c r="D187" s="33"/>
      <c r="E187" s="156">
        <v>34188138</v>
      </c>
      <c r="F187" s="33"/>
      <c r="G187" s="153">
        <f>(E187/$BJ187)</f>
        <v>1157.9778485300094</v>
      </c>
      <c r="H187" s="33"/>
      <c r="I187" s="153">
        <f>IF(G$219,G187/G$219*100,0)</f>
        <v>74.816652388259769</v>
      </c>
      <c r="J187" s="33"/>
      <c r="K187" s="156">
        <v>2215150</v>
      </c>
      <c r="L187" s="33"/>
      <c r="M187" s="153">
        <f>(K187/$BJ187)</f>
        <v>75.028790136837827</v>
      </c>
      <c r="N187" s="33"/>
      <c r="O187" s="153">
        <f>IF(M$219,M187/M$219*100,0)</f>
        <v>87.274666861366825</v>
      </c>
      <c r="P187" s="33"/>
      <c r="Q187" s="156">
        <v>5088860</v>
      </c>
      <c r="R187" s="33"/>
      <c r="S187" s="153">
        <f>(Q187/$BJ187)</f>
        <v>172.36350088063949</v>
      </c>
      <c r="T187" s="33"/>
      <c r="U187" s="153">
        <f>IF(S$219,S187/S$219*100,0)</f>
        <v>147.6445402325995</v>
      </c>
      <c r="V187" s="33"/>
      <c r="W187" s="156">
        <v>6164139</v>
      </c>
      <c r="X187" s="33"/>
      <c r="Y187" s="153">
        <f>(W187/$BJ187)</f>
        <v>208.78400623221785</v>
      </c>
      <c r="Z187" s="33"/>
      <c r="AA187" s="153">
        <f>IF(Y$219,Y187/Y$219*100,0)</f>
        <v>111.2238225387799</v>
      </c>
      <c r="AB187" s="33"/>
      <c r="AC187" s="33"/>
      <c r="AD187" s="156">
        <v>1261333</v>
      </c>
      <c r="AE187" s="33"/>
      <c r="AF187" s="153">
        <f>(AD187/$BJ187)</f>
        <v>42.722293727137242</v>
      </c>
      <c r="AG187" s="33"/>
      <c r="AH187" s="153">
        <f>IF(AF$219,AF187/AF$219*100,0)</f>
        <v>51.145375154595186</v>
      </c>
      <c r="AI187" s="33"/>
      <c r="AJ187" s="156">
        <v>0</v>
      </c>
      <c r="AK187" s="33"/>
      <c r="AL187" s="153">
        <f>(AJ187/$BJ187)</f>
        <v>0</v>
      </c>
      <c r="AM187" s="33"/>
      <c r="AN187" s="153">
        <f>IF(AL$219,AL187/AL$219*100,0)</f>
        <v>0</v>
      </c>
      <c r="AO187" s="33"/>
      <c r="AP187" s="156">
        <f>(E187+K187+Q187+W187+AD187+AJ187)</f>
        <v>48917620</v>
      </c>
      <c r="AQ187" s="33"/>
      <c r="AR187" s="156">
        <v>22355024</v>
      </c>
      <c r="AS187" s="33"/>
      <c r="AT187" s="161">
        <f>IF($AP187,AR187/$AP187*100,0)</f>
        <v>45.699328789912506</v>
      </c>
      <c r="AU187" s="33"/>
      <c r="AV187" s="156">
        <v>1759417</v>
      </c>
      <c r="AW187" s="33"/>
      <c r="AX187" s="161">
        <f>IF($AP187,AV187/$AP187*100,0)</f>
        <v>3.5966937884549575</v>
      </c>
      <c r="AY187" s="33"/>
      <c r="AZ187" s="156">
        <v>0</v>
      </c>
      <c r="BA187" s="33"/>
      <c r="BB187" s="161">
        <f>IF($AP187,AZ187/$AP187*100,0)</f>
        <v>0</v>
      </c>
      <c r="BC187" s="33"/>
      <c r="BD187" s="156">
        <v>992625</v>
      </c>
      <c r="BE187" s="33"/>
      <c r="BF187" s="156">
        <v>0</v>
      </c>
      <c r="BG187" s="33"/>
      <c r="BH187" s="22">
        <v>70</v>
      </c>
      <c r="BI187" s="33"/>
      <c r="BJ187" s="39">
        <v>29524</v>
      </c>
      <c r="BK187" s="33"/>
      <c r="BL187" s="155">
        <f>IF(E187,BJ187,0)</f>
        <v>29524</v>
      </c>
      <c r="BM187" s="33"/>
      <c r="BN187" s="155">
        <f>IF(K187,BJ187,0)</f>
        <v>29524</v>
      </c>
      <c r="BO187" s="33"/>
      <c r="BP187" s="155">
        <f>IF(Q187,BJ187,0)</f>
        <v>29524</v>
      </c>
      <c r="BQ187" s="33"/>
      <c r="BR187" s="155">
        <f>IF(W187,BJ187,0)</f>
        <v>29524</v>
      </c>
      <c r="BS187" s="33"/>
      <c r="BT187" s="155">
        <f>IF(AD187,BJ187,0)</f>
        <v>29524</v>
      </c>
      <c r="BU187" s="33"/>
      <c r="BV187" s="155">
        <f>IF(AJ187,BJ187,0)</f>
        <v>0</v>
      </c>
    </row>
    <row r="188" spans="1:74" ht="8.85" customHeight="1" x14ac:dyDescent="0.3">
      <c r="A188" s="41"/>
      <c r="B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149"/>
      <c r="AQ188" s="33"/>
      <c r="AR188" s="33"/>
      <c r="AS188" s="33"/>
      <c r="AT188" s="33"/>
      <c r="AU188" s="33"/>
      <c r="AV188" s="33"/>
      <c r="AW188" s="33"/>
      <c r="AX188" s="33"/>
      <c r="AY188" s="33"/>
      <c r="AZ188" s="33"/>
      <c r="BA188" s="33"/>
      <c r="BB188" s="33"/>
      <c r="BC188" s="33"/>
      <c r="BD188" s="33"/>
      <c r="BE188" s="33"/>
      <c r="BF188" s="149"/>
      <c r="BG188" s="33"/>
      <c r="BH188" s="41"/>
      <c r="BI188" s="33"/>
      <c r="BJ188" s="39"/>
      <c r="BK188" s="33"/>
      <c r="BL188" s="39"/>
      <c r="BM188" s="33"/>
      <c r="BN188" s="39"/>
      <c r="BO188" s="33"/>
      <c r="BP188" s="39"/>
      <c r="BQ188" s="33"/>
      <c r="BR188" s="39"/>
      <c r="BS188" s="33"/>
      <c r="BT188" s="39"/>
      <c r="BU188" s="33"/>
      <c r="BV188" s="39"/>
    </row>
    <row r="189" spans="1:74" ht="8.85" customHeight="1" x14ac:dyDescent="0.3">
      <c r="A189" s="22">
        <v>71</v>
      </c>
      <c r="B189" s="33"/>
      <c r="C189" s="22" t="s">
        <v>200</v>
      </c>
      <c r="D189" s="33"/>
      <c r="E189" s="156">
        <v>19273808</v>
      </c>
      <c r="F189" s="33"/>
      <c r="G189" s="153">
        <f>(E189/$BJ189)</f>
        <v>829.01664587724201</v>
      </c>
      <c r="H189" s="33"/>
      <c r="I189" s="153">
        <f>IF(G$219,G189/G$219*100,0)</f>
        <v>53.562553288402803</v>
      </c>
      <c r="J189" s="33"/>
      <c r="K189" s="156">
        <v>1448927</v>
      </c>
      <c r="L189" s="33"/>
      <c r="M189" s="153">
        <f>(K189/$BJ189)</f>
        <v>62.322121381564799</v>
      </c>
      <c r="N189" s="33"/>
      <c r="O189" s="153">
        <f>IF(M$219,M189/M$219*100,0)</f>
        <v>72.494070232903979</v>
      </c>
      <c r="P189" s="33"/>
      <c r="Q189" s="156">
        <v>1998571</v>
      </c>
      <c r="R189" s="33"/>
      <c r="S189" s="153">
        <f>(Q189/$BJ189)</f>
        <v>85.963740375930144</v>
      </c>
      <c r="T189" s="33"/>
      <c r="U189" s="153">
        <f>IF(S$219,S189/S$219*100,0)</f>
        <v>73.635525268588793</v>
      </c>
      <c r="V189" s="33"/>
      <c r="W189" s="156">
        <v>1792868</v>
      </c>
      <c r="X189" s="33"/>
      <c r="Y189" s="153">
        <f>(W189/$BJ189)</f>
        <v>77.115918964256522</v>
      </c>
      <c r="Z189" s="33"/>
      <c r="AA189" s="153">
        <f>IF(Y$219,Y189/Y$219*100,0)</f>
        <v>41.081342582609402</v>
      </c>
      <c r="AB189" s="33"/>
      <c r="AC189" s="33"/>
      <c r="AD189" s="156">
        <v>1494398</v>
      </c>
      <c r="AE189" s="33"/>
      <c r="AF189" s="153">
        <f>(AD189/$BJ189)</f>
        <v>64.277947438599512</v>
      </c>
      <c r="AG189" s="33"/>
      <c r="AH189" s="153">
        <f>IF(AF$219,AF189/AF$219*100,0)</f>
        <v>76.950918340470267</v>
      </c>
      <c r="AI189" s="33"/>
      <c r="AJ189" s="156">
        <v>11750</v>
      </c>
      <c r="AK189" s="33"/>
      <c r="AL189" s="153">
        <f>(AJ189/$BJ189)</f>
        <v>0.50539808163791988</v>
      </c>
      <c r="AM189" s="33"/>
      <c r="AN189" s="153">
        <f>IF(AL$219,AL189/AL$219*100,0)</f>
        <v>70.366521740180303</v>
      </c>
      <c r="AO189" s="33"/>
      <c r="AP189" s="156">
        <f>(E189+K189+Q189+W189+AD189+AJ189)</f>
        <v>26020322</v>
      </c>
      <c r="AQ189" s="33"/>
      <c r="AR189" s="156">
        <v>14418349</v>
      </c>
      <c r="AS189" s="33"/>
      <c r="AT189" s="161">
        <f>IF($AP189,AR189/$AP189*100,0)</f>
        <v>55.411877685449085</v>
      </c>
      <c r="AU189" s="33"/>
      <c r="AV189" s="156">
        <v>3474153</v>
      </c>
      <c r="AW189" s="33"/>
      <c r="AX189" s="161">
        <f>IF($AP189,AV189/$AP189*100,0)</f>
        <v>13.351691035952593</v>
      </c>
      <c r="AY189" s="33"/>
      <c r="AZ189" s="156">
        <v>0</v>
      </c>
      <c r="BA189" s="33"/>
      <c r="BB189" s="161">
        <f>IF($AP189,AZ189/$AP189*100,0)</f>
        <v>0</v>
      </c>
      <c r="BC189" s="33"/>
      <c r="BD189" s="156">
        <v>369546</v>
      </c>
      <c r="BE189" s="33"/>
      <c r="BF189" s="156">
        <v>0</v>
      </c>
      <c r="BG189" s="33"/>
      <c r="BH189" s="22">
        <v>71</v>
      </c>
      <c r="BI189" s="33"/>
      <c r="BJ189" s="39">
        <v>23249</v>
      </c>
      <c r="BK189" s="33"/>
      <c r="BL189" s="155">
        <f>IF(E189,BJ189,0)</f>
        <v>23249</v>
      </c>
      <c r="BM189" s="33"/>
      <c r="BN189" s="155">
        <f>IF(K189,BJ189,0)</f>
        <v>23249</v>
      </c>
      <c r="BO189" s="33"/>
      <c r="BP189" s="155">
        <f>IF(Q189,BJ189,0)</f>
        <v>23249</v>
      </c>
      <c r="BQ189" s="33"/>
      <c r="BR189" s="155">
        <f>IF(W189,BJ189,0)</f>
        <v>23249</v>
      </c>
      <c r="BS189" s="33"/>
      <c r="BT189" s="155">
        <f>IF(AD189,BJ189,0)</f>
        <v>23249</v>
      </c>
      <c r="BU189" s="33"/>
      <c r="BV189" s="155">
        <f>IF(AJ189,BJ189,0)</f>
        <v>23249</v>
      </c>
    </row>
    <row r="190" spans="1:74" ht="8.85" customHeight="1" x14ac:dyDescent="0.3">
      <c r="A190" s="22">
        <v>72</v>
      </c>
      <c r="B190" s="33"/>
      <c r="C190" s="22" t="s">
        <v>201</v>
      </c>
      <c r="D190" s="33"/>
      <c r="E190" s="156">
        <v>52122588</v>
      </c>
      <c r="F190" s="33"/>
      <c r="G190" s="153">
        <f>(E190/$BJ190)</f>
        <v>1400.6930022573363</v>
      </c>
      <c r="H190" s="33"/>
      <c r="I190" s="153">
        <f>IF(G$219,G190/G$219*100,0)</f>
        <v>90.498416343271941</v>
      </c>
      <c r="J190" s="33"/>
      <c r="K190" s="156">
        <v>3286277</v>
      </c>
      <c r="L190" s="33"/>
      <c r="M190" s="153">
        <f>(K190/$BJ190)</f>
        <v>88.312291733849293</v>
      </c>
      <c r="N190" s="33"/>
      <c r="O190" s="153">
        <f>IF(M$219,M190/M$219*100,0)</f>
        <v>102.72624450932368</v>
      </c>
      <c r="P190" s="33"/>
      <c r="Q190" s="156">
        <v>4613878</v>
      </c>
      <c r="R190" s="33"/>
      <c r="S190" s="153">
        <f>(Q190/$BJ190)</f>
        <v>123.98898204880146</v>
      </c>
      <c r="T190" s="33"/>
      <c r="U190" s="153">
        <f>IF(S$219,S190/S$219*100,0)</f>
        <v>106.20749842613317</v>
      </c>
      <c r="V190" s="33"/>
      <c r="W190" s="156">
        <v>6419347</v>
      </c>
      <c r="X190" s="33"/>
      <c r="Y190" s="153">
        <f>(W190/$BJ190)</f>
        <v>172.50744383532194</v>
      </c>
      <c r="Z190" s="33"/>
      <c r="AA190" s="153">
        <f>IF(Y$219,Y190/Y$219*100,0)</f>
        <v>91.898501547182278</v>
      </c>
      <c r="AB190" s="33"/>
      <c r="AC190" s="33"/>
      <c r="AD190" s="156">
        <v>3168525</v>
      </c>
      <c r="AE190" s="33"/>
      <c r="AF190" s="153">
        <f>(AD190/$BJ190)</f>
        <v>85.147936149629146</v>
      </c>
      <c r="AG190" s="33"/>
      <c r="AH190" s="153">
        <f>IF(AF$219,AF190/AF$219*100,0)</f>
        <v>101.9356115527582</v>
      </c>
      <c r="AI190" s="33"/>
      <c r="AJ190" s="156">
        <v>16459</v>
      </c>
      <c r="AK190" s="33"/>
      <c r="AL190" s="153">
        <f>(AJ190/$BJ190)</f>
        <v>0.44230355799204557</v>
      </c>
      <c r="AM190" s="33"/>
      <c r="AN190" s="153">
        <f>IF(AL$219,AL190/AL$219*100,0)</f>
        <v>61.581877850308011</v>
      </c>
      <c r="AO190" s="33"/>
      <c r="AP190" s="156">
        <f>(E190+K190+Q190+W190+AD190+AJ190)</f>
        <v>69627074</v>
      </c>
      <c r="AQ190" s="33"/>
      <c r="AR190" s="156">
        <v>42629971</v>
      </c>
      <c r="AS190" s="33"/>
      <c r="AT190" s="161">
        <f>IF($AP190,AR190/$AP190*100,0)</f>
        <v>61.22614171608015</v>
      </c>
      <c r="AU190" s="33"/>
      <c r="AV190" s="156">
        <v>4042046</v>
      </c>
      <c r="AW190" s="33"/>
      <c r="AX190" s="161">
        <f>IF($AP190,AV190/$AP190*100,0)</f>
        <v>5.8052791361015688</v>
      </c>
      <c r="AY190" s="33"/>
      <c r="AZ190" s="156">
        <v>5890796</v>
      </c>
      <c r="BA190" s="33"/>
      <c r="BB190" s="161">
        <f>IF($AP190,AZ190/$AP190*100,0)</f>
        <v>8.4604962718956145</v>
      </c>
      <c r="BC190" s="33"/>
      <c r="BD190" s="156">
        <v>1496797</v>
      </c>
      <c r="BE190" s="33"/>
      <c r="BF190" s="156">
        <v>0</v>
      </c>
      <c r="BG190" s="33"/>
      <c r="BH190" s="22">
        <v>72</v>
      </c>
      <c r="BI190" s="33"/>
      <c r="BJ190" s="39">
        <v>37212</v>
      </c>
      <c r="BK190" s="33"/>
      <c r="BL190" s="155">
        <f>IF(E190,BJ190,0)</f>
        <v>37212</v>
      </c>
      <c r="BM190" s="33"/>
      <c r="BN190" s="155">
        <f>IF(K190,BJ190,0)</f>
        <v>37212</v>
      </c>
      <c r="BO190" s="33"/>
      <c r="BP190" s="155">
        <f>IF(Q190,BJ190,0)</f>
        <v>37212</v>
      </c>
      <c r="BQ190" s="33"/>
      <c r="BR190" s="155">
        <f>IF(W190,BJ190,0)</f>
        <v>37212</v>
      </c>
      <c r="BS190" s="33"/>
      <c r="BT190" s="155">
        <f>IF(AD190,BJ190,0)</f>
        <v>37212</v>
      </c>
      <c r="BU190" s="33"/>
      <c r="BV190" s="155">
        <f>IF(AJ190,BJ190,0)</f>
        <v>37212</v>
      </c>
    </row>
    <row r="191" spans="1:74" ht="8.85" customHeight="1" x14ac:dyDescent="0.3">
      <c r="A191" s="22">
        <v>73</v>
      </c>
      <c r="B191" s="33"/>
      <c r="C191" s="22" t="s">
        <v>202</v>
      </c>
      <c r="D191" s="33"/>
      <c r="E191" s="156">
        <v>802083000</v>
      </c>
      <c r="F191" s="33"/>
      <c r="G191" s="153">
        <f>(E191/$BJ191)</f>
        <v>1732.1885946536629</v>
      </c>
      <c r="H191" s="33"/>
      <c r="I191" s="153">
        <f>IF(G$219,G191/G$219*100,0)</f>
        <v>111.9162617157376</v>
      </c>
      <c r="J191" s="33"/>
      <c r="K191" s="156">
        <v>48859000</v>
      </c>
      <c r="L191" s="33"/>
      <c r="M191" s="153">
        <f>(K191/$BJ191)</f>
        <v>105.51651455794888</v>
      </c>
      <c r="N191" s="33"/>
      <c r="O191" s="153">
        <f>IF(M$219,M191/M$219*100,0)</f>
        <v>122.73846665556363</v>
      </c>
      <c r="P191" s="33"/>
      <c r="Q191" s="156">
        <v>68012000</v>
      </c>
      <c r="R191" s="33"/>
      <c r="S191" s="153">
        <f>(Q191/$BJ191)</f>
        <v>146.87957567930616</v>
      </c>
      <c r="T191" s="33"/>
      <c r="U191" s="153">
        <f>IF(S$219,S191/S$219*100,0)</f>
        <v>125.81531072374679</v>
      </c>
      <c r="V191" s="33"/>
      <c r="W191" s="156">
        <v>88885000</v>
      </c>
      <c r="X191" s="33"/>
      <c r="Y191" s="153">
        <f>(W191/$BJ191)</f>
        <v>191.95717056188801</v>
      </c>
      <c r="Z191" s="33"/>
      <c r="AA191" s="153">
        <f>IF(Y$219,Y191/Y$219*100,0)</f>
        <v>102.25979785958886</v>
      </c>
      <c r="AB191" s="33"/>
      <c r="AC191" s="33"/>
      <c r="AD191" s="156">
        <v>49220000</v>
      </c>
      <c r="AE191" s="33"/>
      <c r="AF191" s="153">
        <f>(AD191/$BJ191)</f>
        <v>106.29613472527568</v>
      </c>
      <c r="AG191" s="33"/>
      <c r="AH191" s="153">
        <f>IF(AF$219,AF191/AF$219*100,0)</f>
        <v>127.25336618699178</v>
      </c>
      <c r="AI191" s="33"/>
      <c r="AJ191" s="156">
        <v>0</v>
      </c>
      <c r="AK191" s="33"/>
      <c r="AL191" s="153">
        <f>(AJ191/$BJ191)</f>
        <v>0</v>
      </c>
      <c r="AM191" s="33"/>
      <c r="AN191" s="153">
        <f>IF(AL$219,AL191/AL$219*100,0)</f>
        <v>0</v>
      </c>
      <c r="AO191" s="33"/>
      <c r="AP191" s="156">
        <f>(E191+K191+Q191+W191+AD191+AJ191)</f>
        <v>1057059000</v>
      </c>
      <c r="AQ191" s="33"/>
      <c r="AR191" s="156">
        <v>541304000</v>
      </c>
      <c r="AS191" s="33"/>
      <c r="AT191" s="161">
        <f>IF($AP191,AR191/$AP191*100,0)</f>
        <v>51.208494511659232</v>
      </c>
      <c r="AU191" s="33"/>
      <c r="AV191" s="156">
        <v>62210000</v>
      </c>
      <c r="AW191" s="33"/>
      <c r="AX191" s="161">
        <f>IF($AP191,AV191/$AP191*100,0)</f>
        <v>5.8851965689710797</v>
      </c>
      <c r="AY191" s="33"/>
      <c r="AZ191" s="156">
        <v>6811000</v>
      </c>
      <c r="BA191" s="33"/>
      <c r="BB191" s="161">
        <f>IF($AP191,AZ191/$AP191*100,0)</f>
        <v>0.64433489521398524</v>
      </c>
      <c r="BC191" s="33"/>
      <c r="BD191" s="156">
        <v>23795000</v>
      </c>
      <c r="BE191" s="33"/>
      <c r="BF191" s="156">
        <v>21184</v>
      </c>
      <c r="BG191" s="33"/>
      <c r="BH191" s="22">
        <v>73</v>
      </c>
      <c r="BI191" s="33"/>
      <c r="BJ191" s="39">
        <v>463046</v>
      </c>
      <c r="BK191" s="33"/>
      <c r="BL191" s="155">
        <f>IF(E191,BJ191,0)</f>
        <v>463046</v>
      </c>
      <c r="BM191" s="33"/>
      <c r="BN191" s="155">
        <f>IF(K191,BJ191,0)</f>
        <v>463046</v>
      </c>
      <c r="BO191" s="33"/>
      <c r="BP191" s="155">
        <f>IF(Q191,BJ191,0)</f>
        <v>463046</v>
      </c>
      <c r="BQ191" s="33"/>
      <c r="BR191" s="155">
        <f>IF(W191,BJ191,0)</f>
        <v>463046</v>
      </c>
      <c r="BS191" s="33"/>
      <c r="BT191" s="155">
        <f>IF(AD191,BJ191,0)</f>
        <v>463046</v>
      </c>
      <c r="BU191" s="33"/>
      <c r="BV191" s="155">
        <f>IF(AJ191,BJ191,0)</f>
        <v>0</v>
      </c>
    </row>
    <row r="192" spans="1:74" ht="8.85" customHeight="1" x14ac:dyDescent="0.3">
      <c r="A192" s="22">
        <v>74</v>
      </c>
      <c r="B192" s="33"/>
      <c r="C192" s="22" t="s">
        <v>203</v>
      </c>
      <c r="D192" s="33"/>
      <c r="E192" s="156">
        <v>34845492</v>
      </c>
      <c r="F192" s="33"/>
      <c r="G192" s="153">
        <f>(E192/$BJ192)</f>
        <v>1019.380744814674</v>
      </c>
      <c r="H192" s="33"/>
      <c r="I192" s="153">
        <f>IF(G$219,G192/G$219*100,0)</f>
        <v>65.861928993634223</v>
      </c>
      <c r="J192" s="33"/>
      <c r="K192" s="156">
        <v>1538252</v>
      </c>
      <c r="L192" s="33"/>
      <c r="M192" s="153">
        <f>(K192/$BJ192)</f>
        <v>45.000497323230846</v>
      </c>
      <c r="N192" s="33"/>
      <c r="O192" s="153">
        <f>IF(M$219,M192/M$219*100,0)</f>
        <v>52.345285127455568</v>
      </c>
      <c r="P192" s="33"/>
      <c r="Q192" s="156">
        <v>2734977</v>
      </c>
      <c r="R192" s="33"/>
      <c r="S192" s="153">
        <f>(Q192/$BJ192)</f>
        <v>80.00985870169383</v>
      </c>
      <c r="T192" s="33"/>
      <c r="U192" s="153">
        <f>IF(S$219,S192/S$219*100,0)</f>
        <v>68.535500507542295</v>
      </c>
      <c r="V192" s="33"/>
      <c r="W192" s="156">
        <v>6329034</v>
      </c>
      <c r="X192" s="33"/>
      <c r="Y192" s="153">
        <f>(W192/$BJ192)</f>
        <v>185.15150805956176</v>
      </c>
      <c r="Z192" s="33"/>
      <c r="AA192" s="153">
        <f>IF(Y$219,Y192/Y$219*100,0)</f>
        <v>98.634272073022373</v>
      </c>
      <c r="AB192" s="33"/>
      <c r="AC192" s="33"/>
      <c r="AD192" s="156">
        <v>2611730</v>
      </c>
      <c r="AE192" s="33"/>
      <c r="AF192" s="153">
        <f>(AD192/$BJ192)</f>
        <v>76.404353040985285</v>
      </c>
      <c r="AG192" s="33"/>
      <c r="AH192" s="153">
        <f>IF(AF$219,AF192/AF$219*100,0)</f>
        <v>91.468153013590069</v>
      </c>
      <c r="AI192" s="33"/>
      <c r="AJ192" s="156">
        <v>15658</v>
      </c>
      <c r="AK192" s="33"/>
      <c r="AL192" s="153">
        <f>(AJ192/$BJ192)</f>
        <v>0.45806394991662525</v>
      </c>
      <c r="AM192" s="33"/>
      <c r="AN192" s="153">
        <f>IF(AL$219,AL192/AL$219*100,0)</f>
        <v>63.776195560024242</v>
      </c>
      <c r="AO192" s="33"/>
      <c r="AP192" s="156">
        <f>(E192+K192+Q192+W192+AD192+AJ192)</f>
        <v>48075143</v>
      </c>
      <c r="AQ192" s="33"/>
      <c r="AR192" s="156">
        <v>27614957</v>
      </c>
      <c r="AS192" s="33"/>
      <c r="AT192" s="161">
        <f>IF($AP192,AR192/$AP192*100,0)</f>
        <v>57.441237356277867</v>
      </c>
      <c r="AU192" s="33"/>
      <c r="AV192" s="156">
        <v>4927348</v>
      </c>
      <c r="AW192" s="33"/>
      <c r="AX192" s="161">
        <f>IF($AP192,AV192/$AP192*100,0)</f>
        <v>10.24926332512417</v>
      </c>
      <c r="AY192" s="33"/>
      <c r="AZ192" s="156">
        <v>0</v>
      </c>
      <c r="BA192" s="33"/>
      <c r="BB192" s="161">
        <f>IF($AP192,AZ192/$AP192*100,0)</f>
        <v>0</v>
      </c>
      <c r="BC192" s="33"/>
      <c r="BD192" s="156">
        <v>1132536</v>
      </c>
      <c r="BE192" s="33"/>
      <c r="BF192" s="156">
        <v>0</v>
      </c>
      <c r="BG192" s="33"/>
      <c r="BH192" s="22">
        <v>74</v>
      </c>
      <c r="BI192" s="33"/>
      <c r="BJ192" s="39">
        <v>34183</v>
      </c>
      <c r="BK192" s="33"/>
      <c r="BL192" s="155">
        <f>IF(E192,BJ192,0)</f>
        <v>34183</v>
      </c>
      <c r="BM192" s="33"/>
      <c r="BN192" s="155">
        <f>IF(K192,BJ192,0)</f>
        <v>34183</v>
      </c>
      <c r="BO192" s="33"/>
      <c r="BP192" s="155">
        <f>IF(Q192,BJ192,0)</f>
        <v>34183</v>
      </c>
      <c r="BQ192" s="33"/>
      <c r="BR192" s="155">
        <f>IF(W192,BJ192,0)</f>
        <v>34183</v>
      </c>
      <c r="BS192" s="33"/>
      <c r="BT192" s="155">
        <f>IF(AD192,BJ192,0)</f>
        <v>34183</v>
      </c>
      <c r="BU192" s="33"/>
      <c r="BV192" s="155">
        <f>IF(AJ192,BJ192,0)</f>
        <v>34183</v>
      </c>
    </row>
    <row r="193" spans="1:74" ht="8.85" customHeight="1" x14ac:dyDescent="0.3">
      <c r="A193" s="22">
        <v>75</v>
      </c>
      <c r="B193" s="33"/>
      <c r="C193" s="22" t="s">
        <v>204</v>
      </c>
      <c r="D193" s="33"/>
      <c r="E193" s="156">
        <v>9339665</v>
      </c>
      <c r="F193" s="33"/>
      <c r="G193" s="153">
        <f>(E193/$BJ193)</f>
        <v>1293.7616013298241</v>
      </c>
      <c r="H193" s="33"/>
      <c r="I193" s="153">
        <f>IF(G$219,G193/G$219*100,0)</f>
        <v>83.589605900361306</v>
      </c>
      <c r="J193" s="33"/>
      <c r="K193" s="156">
        <v>1086071</v>
      </c>
      <c r="L193" s="33"/>
      <c r="M193" s="153">
        <f>(K193/$BJ193)</f>
        <v>150.4461836819504</v>
      </c>
      <c r="N193" s="33"/>
      <c r="O193" s="153">
        <f>IF(M$219,M193/M$219*100,0)</f>
        <v>175.00136330946316</v>
      </c>
      <c r="P193" s="33"/>
      <c r="Q193" s="156">
        <v>898253</v>
      </c>
      <c r="R193" s="33"/>
      <c r="S193" s="153">
        <f>(Q193/$BJ193)</f>
        <v>124.42900678764371</v>
      </c>
      <c r="T193" s="33"/>
      <c r="U193" s="153">
        <f>IF(S$219,S193/S$219*100,0)</f>
        <v>106.5844184232637</v>
      </c>
      <c r="V193" s="33"/>
      <c r="W193" s="156">
        <v>1190479</v>
      </c>
      <c r="X193" s="33"/>
      <c r="Y193" s="153">
        <f>(W193/$BJ193)</f>
        <v>164.90912868818396</v>
      </c>
      <c r="Z193" s="33"/>
      <c r="AA193" s="153">
        <f>IF(Y$219,Y193/Y$219*100,0)</f>
        <v>87.850712299479895</v>
      </c>
      <c r="AB193" s="33"/>
      <c r="AC193" s="33"/>
      <c r="AD193" s="156">
        <v>458444</v>
      </c>
      <c r="AE193" s="33"/>
      <c r="AF193" s="153">
        <f>(AD193/$BJ193)</f>
        <v>63.505194625294365</v>
      </c>
      <c r="AG193" s="33"/>
      <c r="AH193" s="153">
        <f>IF(AF$219,AF193/AF$219*100,0)</f>
        <v>76.025810414601679</v>
      </c>
      <c r="AI193" s="33"/>
      <c r="AJ193" s="156">
        <v>7142</v>
      </c>
      <c r="AK193" s="33"/>
      <c r="AL193" s="153">
        <f>(AJ193/$BJ193)</f>
        <v>0.98933370272890986</v>
      </c>
      <c r="AM193" s="33"/>
      <c r="AN193" s="153">
        <f>IF(AL$219,AL193/AL$219*100,0)</f>
        <v>137.74482735619401</v>
      </c>
      <c r="AO193" s="33"/>
      <c r="AP193" s="156">
        <f>(E193+K193+Q193+W193+AD193+AJ193)</f>
        <v>12980054</v>
      </c>
      <c r="AQ193" s="33"/>
      <c r="AR193" s="156">
        <v>2862626</v>
      </c>
      <c r="AS193" s="33"/>
      <c r="AT193" s="161">
        <f>IF($AP193,AR193/$AP193*100,0)</f>
        <v>22.054037679658343</v>
      </c>
      <c r="AU193" s="33"/>
      <c r="AV193" s="156">
        <v>634754</v>
      </c>
      <c r="AW193" s="33"/>
      <c r="AX193" s="161">
        <f>IF($AP193,AV193/$AP193*100,0)</f>
        <v>4.8902261885813418</v>
      </c>
      <c r="AY193" s="33"/>
      <c r="AZ193" s="156">
        <v>0</v>
      </c>
      <c r="BA193" s="33"/>
      <c r="BB193" s="161">
        <f>IF($AP193,AZ193/$AP193*100,0)</f>
        <v>0</v>
      </c>
      <c r="BC193" s="33"/>
      <c r="BD193" s="156">
        <v>171119</v>
      </c>
      <c r="BE193" s="33"/>
      <c r="BF193" s="156">
        <v>0</v>
      </c>
      <c r="BG193" s="33"/>
      <c r="BH193" s="22">
        <v>75</v>
      </c>
      <c r="BI193" s="33"/>
      <c r="BJ193" s="39">
        <v>7219</v>
      </c>
      <c r="BK193" s="33"/>
      <c r="BL193" s="155">
        <f>IF(E193,BJ193,0)</f>
        <v>7219</v>
      </c>
      <c r="BM193" s="33"/>
      <c r="BN193" s="155">
        <f>IF(K193,BJ193,0)</f>
        <v>7219</v>
      </c>
      <c r="BO193" s="33"/>
      <c r="BP193" s="155">
        <f>IF(Q193,BJ193,0)</f>
        <v>7219</v>
      </c>
      <c r="BQ193" s="33"/>
      <c r="BR193" s="155">
        <f>IF(W193,BJ193,0)</f>
        <v>7219</v>
      </c>
      <c r="BS193" s="33"/>
      <c r="BT193" s="155">
        <f>IF(AD193,BJ193,0)</f>
        <v>7219</v>
      </c>
      <c r="BU193" s="33"/>
      <c r="BV193" s="155">
        <f>IF(AJ193,BJ193,0)</f>
        <v>7219</v>
      </c>
    </row>
    <row r="194" spans="1:74" ht="8.85" customHeight="1" x14ac:dyDescent="0.3">
      <c r="A194" s="41"/>
      <c r="B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149"/>
      <c r="AQ194" s="33"/>
      <c r="AR194" s="33"/>
      <c r="AS194" s="33"/>
      <c r="AT194" s="33"/>
      <c r="AU194" s="33"/>
      <c r="AV194" s="33"/>
      <c r="AW194" s="33"/>
      <c r="AX194" s="33"/>
      <c r="AY194" s="33"/>
      <c r="AZ194" s="33"/>
      <c r="BA194" s="33"/>
      <c r="BB194" s="33"/>
      <c r="BC194" s="33"/>
      <c r="BD194" s="33"/>
      <c r="BE194" s="33"/>
      <c r="BF194" s="149"/>
      <c r="BG194" s="33"/>
      <c r="BH194" s="41"/>
      <c r="BI194" s="33"/>
      <c r="BJ194" s="39"/>
      <c r="BK194" s="33"/>
      <c r="BL194" s="39"/>
      <c r="BM194" s="33"/>
      <c r="BN194" s="39"/>
      <c r="BO194" s="33"/>
      <c r="BP194" s="39"/>
      <c r="BQ194" s="33"/>
      <c r="BR194" s="39"/>
      <c r="BS194" s="33"/>
      <c r="BT194" s="39"/>
      <c r="BU194" s="33"/>
      <c r="BV194" s="39"/>
    </row>
    <row r="195" spans="1:74" ht="8.85" customHeight="1" x14ac:dyDescent="0.3">
      <c r="A195" s="22">
        <v>76</v>
      </c>
      <c r="B195" s="33"/>
      <c r="C195" s="22" t="s">
        <v>121</v>
      </c>
      <c r="D195" s="33"/>
      <c r="E195" s="156">
        <v>11345788</v>
      </c>
      <c r="F195" s="33"/>
      <c r="G195" s="153">
        <f>(E195/$BJ195)</f>
        <v>1240.6547840349917</v>
      </c>
      <c r="H195" s="33"/>
      <c r="I195" s="153">
        <f>IF(G$219,G195/G$219*100,0)</f>
        <v>80.158388028587552</v>
      </c>
      <c r="J195" s="33"/>
      <c r="K195" s="156">
        <v>959316</v>
      </c>
      <c r="L195" s="33"/>
      <c r="M195" s="153">
        <f>(K195/$BJ195)</f>
        <v>104.90060142154182</v>
      </c>
      <c r="N195" s="33"/>
      <c r="O195" s="153">
        <f>IF(M$219,M195/M$219*100,0)</f>
        <v>122.02202682363472</v>
      </c>
      <c r="P195" s="33"/>
      <c r="Q195" s="156">
        <v>988631</v>
      </c>
      <c r="R195" s="33"/>
      <c r="S195" s="153">
        <f>(Q195/$BJ195)</f>
        <v>108.10617823947513</v>
      </c>
      <c r="T195" s="33"/>
      <c r="U195" s="153">
        <f>IF(S$219,S195/S$219*100,0)</f>
        <v>92.602476167641996</v>
      </c>
      <c r="V195" s="33"/>
      <c r="W195" s="156">
        <v>1225185</v>
      </c>
      <c r="X195" s="33"/>
      <c r="Y195" s="153">
        <f>(W195/$BJ195)</f>
        <v>133.97320940404592</v>
      </c>
      <c r="Z195" s="33"/>
      <c r="AA195" s="153">
        <f>IF(Y$219,Y195/Y$219*100,0)</f>
        <v>71.370469111187106</v>
      </c>
      <c r="AB195" s="33"/>
      <c r="AC195" s="33"/>
      <c r="AD195" s="156">
        <v>582319</v>
      </c>
      <c r="AE195" s="33"/>
      <c r="AF195" s="153">
        <f>(AD195/$BJ195)</f>
        <v>63.676216511755058</v>
      </c>
      <c r="AG195" s="33"/>
      <c r="AH195" s="153">
        <f>IF(AF$219,AF195/AF$219*100,0)</f>
        <v>76.230550792038926</v>
      </c>
      <c r="AI195" s="33"/>
      <c r="AJ195" s="156">
        <v>10710</v>
      </c>
      <c r="AK195" s="33"/>
      <c r="AL195" s="153">
        <f>(AJ195/$BJ195)</f>
        <v>1.1711317659923455</v>
      </c>
      <c r="AM195" s="33"/>
      <c r="AN195" s="153">
        <f>IF(AL$219,AL195/AL$219*100,0)</f>
        <v>163.05655257978538</v>
      </c>
      <c r="AO195" s="33"/>
      <c r="AP195" s="156">
        <f>(E195+K195+Q195+W195+AD195+AJ195)</f>
        <v>15111949</v>
      </c>
      <c r="AQ195" s="33"/>
      <c r="AR195" s="156">
        <v>9128776</v>
      </c>
      <c r="AS195" s="33"/>
      <c r="AT195" s="161">
        <f>IF($AP195,AR195/$AP195*100,0)</f>
        <v>60.407668130695782</v>
      </c>
      <c r="AU195" s="33"/>
      <c r="AV195" s="156">
        <v>1145891</v>
      </c>
      <c r="AW195" s="33"/>
      <c r="AX195" s="161">
        <f>IF($AP195,AV195/$AP195*100,0)</f>
        <v>7.5826817573299117</v>
      </c>
      <c r="AY195" s="33"/>
      <c r="AZ195" s="156">
        <v>41213</v>
      </c>
      <c r="BA195" s="33"/>
      <c r="BB195" s="161">
        <f>IF($AP195,AZ195/$AP195*100,0)</f>
        <v>0.2727179664251117</v>
      </c>
      <c r="BC195" s="33"/>
      <c r="BD195" s="156">
        <v>36727</v>
      </c>
      <c r="BE195" s="33"/>
      <c r="BF195" s="156">
        <v>0</v>
      </c>
      <c r="BG195" s="33"/>
      <c r="BH195" s="22">
        <v>76</v>
      </c>
      <c r="BI195" s="33"/>
      <c r="BJ195" s="39">
        <v>9145</v>
      </c>
      <c r="BK195" s="33"/>
      <c r="BL195" s="155">
        <f>IF(E195,BJ195,0)</f>
        <v>9145</v>
      </c>
      <c r="BM195" s="33"/>
      <c r="BN195" s="155">
        <f>IF(K195,BJ195,0)</f>
        <v>9145</v>
      </c>
      <c r="BO195" s="33"/>
      <c r="BP195" s="155">
        <f>IF(Q195,BJ195,0)</f>
        <v>9145</v>
      </c>
      <c r="BQ195" s="33"/>
      <c r="BR195" s="155">
        <f>IF(W195,BJ195,0)</f>
        <v>9145</v>
      </c>
      <c r="BS195" s="33"/>
      <c r="BT195" s="155">
        <f>IF(AD195,BJ195,0)</f>
        <v>9145</v>
      </c>
      <c r="BU195" s="33"/>
      <c r="BV195" s="155">
        <f>IF(AJ195,BJ195,0)</f>
        <v>9145</v>
      </c>
    </row>
    <row r="196" spans="1:74" ht="8.85" customHeight="1" x14ac:dyDescent="0.3">
      <c r="A196" s="22">
        <v>77</v>
      </c>
      <c r="B196" s="33"/>
      <c r="C196" s="22" t="s">
        <v>122</v>
      </c>
      <c r="D196" s="33"/>
      <c r="E196" s="156">
        <v>114143127</v>
      </c>
      <c r="F196" s="33"/>
      <c r="G196" s="153">
        <f>(E196/$BJ196)</f>
        <v>1218.5405137074047</v>
      </c>
      <c r="H196" s="33"/>
      <c r="I196" s="153">
        <f>IF(G$219,G196/G$219*100,0)</f>
        <v>78.729590683267517</v>
      </c>
      <c r="J196" s="33"/>
      <c r="K196" s="156">
        <v>5377727</v>
      </c>
      <c r="L196" s="33"/>
      <c r="M196" s="153">
        <f>(K196/$BJ196)</f>
        <v>57.41018660859168</v>
      </c>
      <c r="N196" s="33"/>
      <c r="O196" s="153">
        <f>IF(M$219,M196/M$219*100,0)</f>
        <v>66.780430573059391</v>
      </c>
      <c r="P196" s="33"/>
      <c r="Q196" s="156">
        <v>7047205</v>
      </c>
      <c r="R196" s="33"/>
      <c r="S196" s="153">
        <f>(Q196/$BJ196)</f>
        <v>75.232780339909468</v>
      </c>
      <c r="T196" s="33"/>
      <c r="U196" s="153">
        <f>IF(S$219,S196/S$219*100,0)</f>
        <v>64.443511572662331</v>
      </c>
      <c r="V196" s="33"/>
      <c r="W196" s="156">
        <v>14421815</v>
      </c>
      <c r="X196" s="33"/>
      <c r="Y196" s="153">
        <f>(W196/$BJ196)</f>
        <v>153.96078870953966</v>
      </c>
      <c r="Z196" s="33"/>
      <c r="AA196" s="153">
        <f>IF(Y$219,Y196/Y$219*100,0)</f>
        <v>82.018291297247714</v>
      </c>
      <c r="AB196" s="33"/>
      <c r="AC196" s="33"/>
      <c r="AD196" s="156">
        <v>12739526</v>
      </c>
      <c r="AE196" s="33"/>
      <c r="AF196" s="153">
        <f>(AD196/$BJ196)</f>
        <v>136.00143052352891</v>
      </c>
      <c r="AG196" s="33"/>
      <c r="AH196" s="153">
        <f>IF(AF$219,AF196/AF$219*100,0)</f>
        <v>162.81532611787512</v>
      </c>
      <c r="AI196" s="33"/>
      <c r="AJ196" s="156">
        <v>0</v>
      </c>
      <c r="AK196" s="33"/>
      <c r="AL196" s="153">
        <f>(AJ196/$BJ196)</f>
        <v>0</v>
      </c>
      <c r="AM196" s="33"/>
      <c r="AN196" s="153">
        <f>IF(AL$219,AL196/AL$219*100,0)</f>
        <v>0</v>
      </c>
      <c r="AO196" s="33"/>
      <c r="AP196" s="156">
        <f>(E196+K196+Q196+W196+AD196+AJ196)</f>
        <v>153729400</v>
      </c>
      <c r="AQ196" s="33"/>
      <c r="AR196" s="156">
        <v>80536217</v>
      </c>
      <c r="AS196" s="33"/>
      <c r="AT196" s="161">
        <f>IF($AP196,AR196/$AP196*100,0)</f>
        <v>52.388298529754231</v>
      </c>
      <c r="AU196" s="33"/>
      <c r="AV196" s="156">
        <v>8741579</v>
      </c>
      <c r="AW196" s="33"/>
      <c r="AX196" s="161">
        <f>IF($AP196,AV196/$AP196*100,0)</f>
        <v>5.6863417147273072</v>
      </c>
      <c r="AY196" s="33"/>
      <c r="AZ196" s="156">
        <v>46505</v>
      </c>
      <c r="BA196" s="33"/>
      <c r="BB196" s="161">
        <f>IF($AP196,AZ196/$AP196*100,0)</f>
        <v>3.0251207641479115E-2</v>
      </c>
      <c r="BC196" s="33"/>
      <c r="BD196" s="156">
        <v>3917754</v>
      </c>
      <c r="BE196" s="33"/>
      <c r="BF196" s="156">
        <v>0</v>
      </c>
      <c r="BG196" s="33"/>
      <c r="BH196" s="22">
        <v>77</v>
      </c>
      <c r="BI196" s="33"/>
      <c r="BJ196" s="39">
        <v>93672</v>
      </c>
      <c r="BK196" s="33"/>
      <c r="BL196" s="155">
        <f>IF(E196,BJ196,0)</f>
        <v>93672</v>
      </c>
      <c r="BM196" s="33"/>
      <c r="BN196" s="155">
        <f>IF(K196,BJ196,0)</f>
        <v>93672</v>
      </c>
      <c r="BO196" s="33"/>
      <c r="BP196" s="155">
        <f>IF(Q196,BJ196,0)</f>
        <v>93672</v>
      </c>
      <c r="BQ196" s="33"/>
      <c r="BR196" s="155">
        <f>IF(W196,BJ196,0)</f>
        <v>93672</v>
      </c>
      <c r="BS196" s="33"/>
      <c r="BT196" s="155">
        <f>IF(AD196,BJ196,0)</f>
        <v>93672</v>
      </c>
      <c r="BU196" s="33"/>
      <c r="BV196" s="155">
        <f>IF(AJ196,BJ196,0)</f>
        <v>0</v>
      </c>
    </row>
    <row r="197" spans="1:74" ht="8.85" customHeight="1" x14ac:dyDescent="0.3">
      <c r="A197" s="22">
        <v>78</v>
      </c>
      <c r="B197" s="33"/>
      <c r="C197" s="22" t="s">
        <v>205</v>
      </c>
      <c r="D197" s="33"/>
      <c r="E197" s="156">
        <v>24476339</v>
      </c>
      <c r="F197" s="33"/>
      <c r="G197" s="153">
        <f>(E197/$BJ197)</f>
        <v>1085.9549669461821</v>
      </c>
      <c r="H197" s="33"/>
      <c r="I197" s="153">
        <f>IF(G$219,G197/G$219*100,0)</f>
        <v>70.163272444681041</v>
      </c>
      <c r="J197" s="33"/>
      <c r="K197" s="156">
        <v>1744574</v>
      </c>
      <c r="L197" s="33"/>
      <c r="M197" s="153">
        <f>(K197/$BJ197)</f>
        <v>77.402457961755175</v>
      </c>
      <c r="N197" s="33"/>
      <c r="O197" s="153">
        <f>IF(M$219,M197/M$219*100,0)</f>
        <v>90.03575454892497</v>
      </c>
      <c r="P197" s="33"/>
      <c r="Q197" s="156">
        <v>2746915</v>
      </c>
      <c r="R197" s="33"/>
      <c r="S197" s="153">
        <f>(Q197/$BJ197)</f>
        <v>121.87386308176937</v>
      </c>
      <c r="T197" s="33"/>
      <c r="U197" s="153">
        <f>IF(S$219,S197/S$219*100,0)</f>
        <v>104.39571248636534</v>
      </c>
      <c r="V197" s="33"/>
      <c r="W197" s="156">
        <v>4527361</v>
      </c>
      <c r="X197" s="33"/>
      <c r="Y197" s="153">
        <f>(W197/$BJ197)</f>
        <v>200.86787346377389</v>
      </c>
      <c r="Z197" s="33"/>
      <c r="AA197" s="153">
        <f>IF(Y$219,Y197/Y$219*100,0)</f>
        <v>107.00672486870479</v>
      </c>
      <c r="AB197" s="33"/>
      <c r="AC197" s="33"/>
      <c r="AD197" s="156">
        <v>1139111</v>
      </c>
      <c r="AE197" s="33"/>
      <c r="AF197" s="153">
        <f>(AD197/$BJ197)</f>
        <v>50.539553662540484</v>
      </c>
      <c r="AG197" s="33"/>
      <c r="AH197" s="153">
        <f>IF(AF$219,AF197/AF$219*100,0)</f>
        <v>60.50387764116045</v>
      </c>
      <c r="AI197" s="33"/>
      <c r="AJ197" s="156">
        <v>85784</v>
      </c>
      <c r="AK197" s="33"/>
      <c r="AL197" s="153">
        <f>(AJ197/$BJ197)</f>
        <v>3.8060251120280402</v>
      </c>
      <c r="AM197" s="33"/>
      <c r="AN197" s="153">
        <f>IF(AL$219,AL197/AL$219*100,0)</f>
        <v>529.9124759659536</v>
      </c>
      <c r="AO197" s="33"/>
      <c r="AP197" s="156">
        <f>(E197+K197+Q197+W197+AD197+AJ197)</f>
        <v>34720084</v>
      </c>
      <c r="AQ197" s="33"/>
      <c r="AR197" s="156">
        <v>15744350</v>
      </c>
      <c r="AS197" s="33"/>
      <c r="AT197" s="161">
        <f>IF($AP197,AR197/$AP197*100,0)</f>
        <v>45.34652047500807</v>
      </c>
      <c r="AU197" s="33"/>
      <c r="AV197" s="156">
        <v>2729552</v>
      </c>
      <c r="AW197" s="33"/>
      <c r="AX197" s="161">
        <f>IF($AP197,AV197/$AP197*100,0)</f>
        <v>7.861593883240606</v>
      </c>
      <c r="AY197" s="33"/>
      <c r="AZ197" s="156">
        <v>0</v>
      </c>
      <c r="BA197" s="33"/>
      <c r="BB197" s="161">
        <f>IF($AP197,AZ197/$AP197*100,0)</f>
        <v>0</v>
      </c>
      <c r="BC197" s="33"/>
      <c r="BD197" s="156">
        <v>1906280</v>
      </c>
      <c r="BE197" s="33"/>
      <c r="BF197" s="156">
        <v>22396</v>
      </c>
      <c r="BG197" s="33"/>
      <c r="BH197" s="22">
        <v>78</v>
      </c>
      <c r="BI197" s="33"/>
      <c r="BJ197" s="39">
        <v>22539</v>
      </c>
      <c r="BK197" s="33"/>
      <c r="BL197" s="155">
        <f>IF(E197,BJ197,0)</f>
        <v>22539</v>
      </c>
      <c r="BM197" s="33"/>
      <c r="BN197" s="155">
        <f>IF(K197,BJ197,0)</f>
        <v>22539</v>
      </c>
      <c r="BO197" s="33"/>
      <c r="BP197" s="155">
        <f>IF(Q197,BJ197,0)</f>
        <v>22539</v>
      </c>
      <c r="BQ197" s="33"/>
      <c r="BR197" s="155">
        <f>IF(W197,BJ197,0)</f>
        <v>22539</v>
      </c>
      <c r="BS197" s="33"/>
      <c r="BT197" s="155">
        <f>IF(AD197,BJ197,0)</f>
        <v>22539</v>
      </c>
      <c r="BU197" s="33"/>
      <c r="BV197" s="155">
        <f>IF(AJ197,BJ197,0)</f>
        <v>22539</v>
      </c>
    </row>
    <row r="198" spans="1:74" ht="8.85" customHeight="1" x14ac:dyDescent="0.3">
      <c r="A198" s="22">
        <v>79</v>
      </c>
      <c r="B198" s="33"/>
      <c r="C198" s="22" t="s">
        <v>206</v>
      </c>
      <c r="D198" s="33"/>
      <c r="E198" s="156">
        <v>115054349</v>
      </c>
      <c r="F198" s="33"/>
      <c r="G198" s="153">
        <f>(E198/$BJ198)</f>
        <v>1413.0621822111959</v>
      </c>
      <c r="H198" s="33"/>
      <c r="I198" s="153">
        <f>IF(G$219,G198/G$219*100,0)</f>
        <v>91.29758589397666</v>
      </c>
      <c r="J198" s="33"/>
      <c r="K198" s="156">
        <v>6665241</v>
      </c>
      <c r="L198" s="33"/>
      <c r="M198" s="153">
        <f>(K198/$BJ198)</f>
        <v>81.860443123480138</v>
      </c>
      <c r="N198" s="33"/>
      <c r="O198" s="153">
        <f>IF(M$219,M198/M$219*100,0)</f>
        <v>95.221352892612458</v>
      </c>
      <c r="P198" s="33"/>
      <c r="Q198" s="156">
        <v>9596872</v>
      </c>
      <c r="R198" s="33"/>
      <c r="S198" s="153">
        <f>(Q198/$BJ198)</f>
        <v>117.86583478666699</v>
      </c>
      <c r="T198" s="33"/>
      <c r="U198" s="153">
        <f>IF(S$219,S198/S$219*100,0)</f>
        <v>100.96248276054635</v>
      </c>
      <c r="V198" s="33"/>
      <c r="W198" s="156">
        <v>18116594</v>
      </c>
      <c r="X198" s="33"/>
      <c r="Y198" s="153">
        <f>(W198/$BJ198)</f>
        <v>222.50244405688881</v>
      </c>
      <c r="Z198" s="33"/>
      <c r="AA198" s="153">
        <f>IF(Y$219,Y198/Y$219*100,0)</f>
        <v>118.53193546206298</v>
      </c>
      <c r="AB198" s="33"/>
      <c r="AC198" s="33"/>
      <c r="AD198" s="156">
        <v>5367304</v>
      </c>
      <c r="AE198" s="33"/>
      <c r="AF198" s="153">
        <f>(AD198/$BJ198)</f>
        <v>65.919579474834805</v>
      </c>
      <c r="AG198" s="33"/>
      <c r="AH198" s="153">
        <f>IF(AF$219,AF198/AF$219*100,0)</f>
        <v>78.916212781244255</v>
      </c>
      <c r="AI198" s="33"/>
      <c r="AJ198" s="156">
        <v>0</v>
      </c>
      <c r="AK198" s="33"/>
      <c r="AL198" s="153">
        <f>(AJ198/$BJ198)</f>
        <v>0</v>
      </c>
      <c r="AM198" s="33"/>
      <c r="AN198" s="153">
        <f>IF(AL$219,AL198/AL$219*100,0)</f>
        <v>0</v>
      </c>
      <c r="AO198" s="33"/>
      <c r="AP198" s="156">
        <f>(E198+K198+Q198+W198+AD198+AJ198)</f>
        <v>154800360</v>
      </c>
      <c r="AQ198" s="33"/>
      <c r="AR198" s="156">
        <v>68537873</v>
      </c>
      <c r="AS198" s="33"/>
      <c r="AT198" s="161">
        <f>IF($AP198,AR198/$AP198*100,0)</f>
        <v>44.275008791969213</v>
      </c>
      <c r="AU198" s="33"/>
      <c r="AV198" s="156">
        <v>9058105</v>
      </c>
      <c r="AW198" s="33"/>
      <c r="AX198" s="161">
        <f>IF($AP198,AV198/$AP198*100,0)</f>
        <v>5.8514754100055066</v>
      </c>
      <c r="AY198" s="33"/>
      <c r="AZ198" s="156">
        <v>0</v>
      </c>
      <c r="BA198" s="33"/>
      <c r="BB198" s="161">
        <f>IF($AP198,AZ198/$AP198*100,0)</f>
        <v>0</v>
      </c>
      <c r="BC198" s="33"/>
      <c r="BD198" s="156">
        <v>6321767</v>
      </c>
      <c r="BE198" s="33"/>
      <c r="BF198" s="156">
        <v>5592</v>
      </c>
      <c r="BG198" s="33"/>
      <c r="BH198" s="22">
        <v>79</v>
      </c>
      <c r="BI198" s="33"/>
      <c r="BJ198" s="39">
        <v>81422</v>
      </c>
      <c r="BK198" s="33"/>
      <c r="BL198" s="155">
        <f>IF(E198,BJ198,0)</f>
        <v>81422</v>
      </c>
      <c r="BM198" s="33"/>
      <c r="BN198" s="155">
        <f>IF(K198,BJ198,0)</f>
        <v>81422</v>
      </c>
      <c r="BO198" s="33"/>
      <c r="BP198" s="155">
        <f>IF(Q198,BJ198,0)</f>
        <v>81422</v>
      </c>
      <c r="BQ198" s="33"/>
      <c r="BR198" s="155">
        <f>IF(W198,BJ198,0)</f>
        <v>81422</v>
      </c>
      <c r="BS198" s="33"/>
      <c r="BT198" s="155">
        <f>IF(AD198,BJ198,0)</f>
        <v>81422</v>
      </c>
      <c r="BU198" s="33"/>
      <c r="BV198" s="155">
        <f>IF(AJ198,BJ198,0)</f>
        <v>0</v>
      </c>
    </row>
    <row r="199" spans="1:74" ht="8.85" customHeight="1" x14ac:dyDescent="0.3">
      <c r="A199" s="22">
        <v>80</v>
      </c>
      <c r="B199" s="33"/>
      <c r="C199" s="22" t="s">
        <v>207</v>
      </c>
      <c r="D199" s="33"/>
      <c r="E199" s="156">
        <v>29444746</v>
      </c>
      <c r="F199" s="33"/>
      <c r="G199" s="153">
        <f>(E199/$BJ199)</f>
        <v>1088.2487341538233</v>
      </c>
      <c r="H199" s="33"/>
      <c r="I199" s="153">
        <f>IF(G$219,G199/G$219*100,0)</f>
        <v>70.311472156835748</v>
      </c>
      <c r="J199" s="33"/>
      <c r="K199" s="156">
        <v>1893998</v>
      </c>
      <c r="L199" s="33"/>
      <c r="M199" s="153">
        <f>(K199/$BJ199)</f>
        <v>70.000295672099639</v>
      </c>
      <c r="N199" s="33"/>
      <c r="O199" s="153">
        <f>IF(M$219,M199/M$219*100,0)</f>
        <v>81.425443137728763</v>
      </c>
      <c r="P199" s="33"/>
      <c r="Q199" s="156">
        <v>2479120</v>
      </c>
      <c r="R199" s="33"/>
      <c r="S199" s="153">
        <f>(Q199/$BJ199)</f>
        <v>91.625826957903683</v>
      </c>
      <c r="T199" s="33"/>
      <c r="U199" s="153">
        <f>IF(S$219,S199/S$219*100,0)</f>
        <v>78.485601798025044</v>
      </c>
      <c r="V199" s="33"/>
      <c r="W199" s="156">
        <v>4275896</v>
      </c>
      <c r="X199" s="33"/>
      <c r="Y199" s="153">
        <f>(W199/$BJ199)</f>
        <v>158.03289352108513</v>
      </c>
      <c r="Z199" s="33"/>
      <c r="AA199" s="153">
        <f>IF(Y$219,Y199/Y$219*100,0)</f>
        <v>84.187590905450918</v>
      </c>
      <c r="AB199" s="33"/>
      <c r="AC199" s="33"/>
      <c r="AD199" s="156">
        <v>2002816</v>
      </c>
      <c r="AE199" s="33"/>
      <c r="AF199" s="153">
        <f>(AD199/$BJ199)</f>
        <v>74.022101489448204</v>
      </c>
      <c r="AG199" s="33"/>
      <c r="AH199" s="153">
        <f>IF(AF$219,AF199/AF$219*100,0)</f>
        <v>88.616219311383745</v>
      </c>
      <c r="AI199" s="33"/>
      <c r="AJ199" s="156">
        <v>77169</v>
      </c>
      <c r="AK199" s="33"/>
      <c r="AL199" s="153">
        <f>(AJ199/$BJ199)</f>
        <v>2.852090032154341</v>
      </c>
      <c r="AM199" s="33"/>
      <c r="AN199" s="153">
        <f>IF(AL$219,AL199/AL$219*100,0)</f>
        <v>397.09619514606828</v>
      </c>
      <c r="AO199" s="33"/>
      <c r="AP199" s="156">
        <f>(E199+K199+Q199+W199+AD199+AJ199)</f>
        <v>40173745</v>
      </c>
      <c r="AQ199" s="33"/>
      <c r="AR199" s="156">
        <v>28826415</v>
      </c>
      <c r="AS199" s="33"/>
      <c r="AT199" s="161">
        <f>IF($AP199,AR199/$AP199*100,0)</f>
        <v>71.754363453046267</v>
      </c>
      <c r="AU199" s="33"/>
      <c r="AV199" s="156">
        <v>5472962</v>
      </c>
      <c r="AW199" s="33"/>
      <c r="AX199" s="161">
        <f>IF($AP199,AV199/$AP199*100,0)</f>
        <v>13.623230794141797</v>
      </c>
      <c r="AY199" s="33"/>
      <c r="AZ199" s="156">
        <v>0</v>
      </c>
      <c r="BA199" s="33"/>
      <c r="BB199" s="161">
        <f>IF($AP199,AZ199/$AP199*100,0)</f>
        <v>0</v>
      </c>
      <c r="BC199" s="33"/>
      <c r="BD199" s="156">
        <v>390754</v>
      </c>
      <c r="BE199" s="33"/>
      <c r="BF199" s="156">
        <v>0</v>
      </c>
      <c r="BG199" s="33"/>
      <c r="BH199" s="22">
        <v>80</v>
      </c>
      <c r="BI199" s="33"/>
      <c r="BJ199" s="39">
        <v>27057</v>
      </c>
      <c r="BK199" s="33"/>
      <c r="BL199" s="155">
        <f>IF(E199,BJ199,0)</f>
        <v>27057</v>
      </c>
      <c r="BM199" s="33"/>
      <c r="BN199" s="155">
        <f>IF(K199,BJ199,0)</f>
        <v>27057</v>
      </c>
      <c r="BO199" s="33"/>
      <c r="BP199" s="155">
        <f>IF(Q199,BJ199,0)</f>
        <v>27057</v>
      </c>
      <c r="BQ199" s="33"/>
      <c r="BR199" s="155">
        <f>IF(W199,BJ199,0)</f>
        <v>27057</v>
      </c>
      <c r="BS199" s="33"/>
      <c r="BT199" s="155">
        <f>IF(AD199,BJ199,0)</f>
        <v>27057</v>
      </c>
      <c r="BU199" s="33"/>
      <c r="BV199" s="155">
        <f>IF(AJ199,BJ199,0)</f>
        <v>27057</v>
      </c>
    </row>
    <row r="200" spans="1:74" ht="8.85" customHeight="1" x14ac:dyDescent="0.3">
      <c r="A200" s="41"/>
      <c r="B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Q200" s="33"/>
      <c r="AR200" s="33"/>
      <c r="AS200" s="33"/>
      <c r="AT200" s="33"/>
      <c r="AU200" s="33"/>
      <c r="AV200" s="33"/>
      <c r="AW200" s="33"/>
      <c r="AX200" s="33"/>
      <c r="AY200" s="33"/>
      <c r="AZ200" s="33"/>
      <c r="BA200" s="33"/>
      <c r="BB200" s="33"/>
      <c r="BC200" s="33"/>
      <c r="BD200" s="33"/>
      <c r="BE200" s="33"/>
      <c r="BG200" s="33"/>
      <c r="BH200" s="41"/>
      <c r="BI200" s="33"/>
      <c r="BJ200" s="39"/>
      <c r="BK200" s="33"/>
      <c r="BL200" s="33"/>
      <c r="BM200" s="33"/>
      <c r="BN200" s="33"/>
      <c r="BO200" s="33"/>
      <c r="BP200" s="33"/>
      <c r="BQ200" s="33"/>
      <c r="BR200" s="33"/>
      <c r="BS200" s="33"/>
      <c r="BT200" s="33"/>
      <c r="BU200" s="33"/>
      <c r="BV200" s="33"/>
    </row>
    <row r="201" spans="1:74" ht="8.85" customHeight="1" x14ac:dyDescent="0.3">
      <c r="A201" s="22">
        <v>81</v>
      </c>
      <c r="B201" s="33"/>
      <c r="C201" s="22" t="s">
        <v>208</v>
      </c>
      <c r="D201" s="33"/>
      <c r="E201" s="156">
        <v>31171791</v>
      </c>
      <c r="F201" s="33"/>
      <c r="G201" s="153">
        <f>(E201/$BJ201)</f>
        <v>1409.1492699245061</v>
      </c>
      <c r="H201" s="33"/>
      <c r="I201" s="153">
        <f>IF(G$219,G201/G$219*100,0)</f>
        <v>91.044773632713941</v>
      </c>
      <c r="J201" s="33"/>
      <c r="K201" s="156">
        <v>1645754</v>
      </c>
      <c r="L201" s="33"/>
      <c r="M201" s="153">
        <f>(K201/$BJ201)</f>
        <v>74.39781203381402</v>
      </c>
      <c r="N201" s="33"/>
      <c r="O201" s="153">
        <f>IF(M$219,M201/M$219*100,0)</f>
        <v>86.540703223704725</v>
      </c>
      <c r="P201" s="33"/>
      <c r="Q201" s="156">
        <v>1809766</v>
      </c>
      <c r="R201" s="33"/>
      <c r="S201" s="153">
        <f>(Q201/$BJ201)</f>
        <v>81.812124225848734</v>
      </c>
      <c r="T201" s="33"/>
      <c r="U201" s="153">
        <f>IF(S$219,S201/S$219*100,0)</f>
        <v>70.079299881141608</v>
      </c>
      <c r="V201" s="33"/>
      <c r="W201" s="156">
        <v>8267015</v>
      </c>
      <c r="X201" s="33"/>
      <c r="Y201" s="153">
        <f>(W201/$BJ201)</f>
        <v>373.71796030920842</v>
      </c>
      <c r="Z201" s="33"/>
      <c r="AA201" s="153">
        <f>IF(Y$219,Y201/Y$219*100,0)</f>
        <v>199.08775986774799</v>
      </c>
      <c r="AB201" s="33"/>
      <c r="AC201" s="33"/>
      <c r="AD201" s="156">
        <v>6467203</v>
      </c>
      <c r="AE201" s="33"/>
      <c r="AF201" s="153">
        <f>(AD201/$BJ201)</f>
        <v>292.35581574069886</v>
      </c>
      <c r="AG201" s="33"/>
      <c r="AH201" s="153">
        <f>IF(AF$219,AF201/AF$219*100,0)</f>
        <v>349.99637356052847</v>
      </c>
      <c r="AI201" s="33"/>
      <c r="AJ201" s="156">
        <v>27899</v>
      </c>
      <c r="AK201" s="33"/>
      <c r="AL201" s="153">
        <f>(AJ201/$BJ201)</f>
        <v>1.2611997649292528</v>
      </c>
      <c r="AM201" s="33"/>
      <c r="AN201" s="153">
        <f>IF(AL$219,AL201/AL$219*100,0)</f>
        <v>175.59671059690456</v>
      </c>
      <c r="AO201" s="33"/>
      <c r="AP201" s="156">
        <f>(E201+K201+Q201+W201+AD201+AJ201)</f>
        <v>49389428</v>
      </c>
      <c r="AQ201" s="33"/>
      <c r="AR201" s="156">
        <v>28909887</v>
      </c>
      <c r="AS201" s="33"/>
      <c r="AT201" s="161">
        <f>IF($AP201,AR201/$AP201*100,0)</f>
        <v>58.534565332483702</v>
      </c>
      <c r="AU201" s="33"/>
      <c r="AV201" s="156">
        <v>4465280</v>
      </c>
      <c r="AW201" s="33"/>
      <c r="AX201" s="161">
        <f>IF($AP201,AV201/$AP201*100,0)</f>
        <v>9.0409631794075445</v>
      </c>
      <c r="AY201" s="33"/>
      <c r="AZ201" s="156">
        <v>2174073</v>
      </c>
      <c r="BA201" s="33"/>
      <c r="BB201" s="161">
        <f>IF($AP201,AZ201/$AP201*100,0)</f>
        <v>4.4018995320213063</v>
      </c>
      <c r="BC201" s="33"/>
      <c r="BD201" s="156">
        <v>4046398</v>
      </c>
      <c r="BE201" s="33"/>
      <c r="BF201" s="156">
        <v>0</v>
      </c>
      <c r="BG201" s="33"/>
      <c r="BH201" s="22">
        <v>81</v>
      </c>
      <c r="BI201" s="33"/>
      <c r="BJ201" s="39">
        <v>22121</v>
      </c>
      <c r="BK201" s="33"/>
      <c r="BL201" s="155">
        <f>IF(E201,BJ201,0)</f>
        <v>22121</v>
      </c>
      <c r="BM201" s="33"/>
      <c r="BN201" s="155">
        <f>IF(K201,BJ201,0)</f>
        <v>22121</v>
      </c>
      <c r="BO201" s="33"/>
      <c r="BP201" s="155">
        <f>IF(Q201,BJ201,0)</f>
        <v>22121</v>
      </c>
      <c r="BQ201" s="33"/>
      <c r="BR201" s="155">
        <f>IF(W201,BJ201,0)</f>
        <v>22121</v>
      </c>
      <c r="BS201" s="33"/>
      <c r="BT201" s="155">
        <f>IF(AD201,BJ201,0)</f>
        <v>22121</v>
      </c>
      <c r="BU201" s="33"/>
      <c r="BV201" s="155">
        <f>IF(AJ201,BJ201,0)</f>
        <v>22121</v>
      </c>
    </row>
    <row r="202" spans="1:74" ht="8.85" customHeight="1" x14ac:dyDescent="0.3">
      <c r="A202" s="22">
        <v>82</v>
      </c>
      <c r="B202" s="33"/>
      <c r="C202" s="22" t="s">
        <v>209</v>
      </c>
      <c r="D202" s="33"/>
      <c r="E202" s="156">
        <v>55396774</v>
      </c>
      <c r="F202" s="33"/>
      <c r="G202" s="153">
        <f>(E202/$BJ202)</f>
        <v>1290.0972054028878</v>
      </c>
      <c r="H202" s="33"/>
      <c r="I202" s="153">
        <f>IF(G$219,G202/G$219*100,0)</f>
        <v>83.352850217490015</v>
      </c>
      <c r="J202" s="33"/>
      <c r="K202" s="156">
        <v>3338687</v>
      </c>
      <c r="L202" s="33"/>
      <c r="M202" s="153">
        <f>(K202/$BJ202)</f>
        <v>77.752375407545415</v>
      </c>
      <c r="N202" s="33"/>
      <c r="O202" s="153">
        <f>IF(M$219,M202/M$219*100,0)</f>
        <v>90.442784016608329</v>
      </c>
      <c r="P202" s="33"/>
      <c r="Q202" s="156">
        <v>5541247</v>
      </c>
      <c r="R202" s="33"/>
      <c r="S202" s="153">
        <f>(Q202/$BJ202)</f>
        <v>129.04627387051701</v>
      </c>
      <c r="T202" s="33"/>
      <c r="U202" s="153">
        <f>IF(S$219,S202/S$219*100,0)</f>
        <v>110.53951490308064</v>
      </c>
      <c r="V202" s="33"/>
      <c r="W202" s="156">
        <v>7930984</v>
      </c>
      <c r="X202" s="33"/>
      <c r="Y202" s="153">
        <f>(W202/$BJ202)</f>
        <v>184.69920819748486</v>
      </c>
      <c r="Z202" s="33"/>
      <c r="AA202" s="153">
        <f>IF(Y$219,Y202/Y$219*100,0)</f>
        <v>98.393322009357036</v>
      </c>
      <c r="AB202" s="33"/>
      <c r="AC202" s="33"/>
      <c r="AD202" s="156">
        <v>2261656</v>
      </c>
      <c r="AE202" s="33"/>
      <c r="AF202" s="153">
        <f>(AD202/$BJ202)</f>
        <v>52.670144387517468</v>
      </c>
      <c r="AG202" s="33"/>
      <c r="AH202" s="153">
        <f>IF(AF$219,AF202/AF$219*100,0)</f>
        <v>63.054533339232933</v>
      </c>
      <c r="AI202" s="33"/>
      <c r="AJ202" s="156">
        <v>49936</v>
      </c>
      <c r="AK202" s="33"/>
      <c r="AL202" s="153">
        <f>(AJ202/$BJ202)</f>
        <v>1.1629250116441547</v>
      </c>
      <c r="AM202" s="33"/>
      <c r="AN202" s="153">
        <f>IF(AL$219,AL202/AL$219*100,0)</f>
        <v>161.91392703521117</v>
      </c>
      <c r="AO202" s="33"/>
      <c r="AP202" s="156">
        <f>(E202+K202+Q202+W202+AD202+AJ202)</f>
        <v>74519284</v>
      </c>
      <c r="AQ202" s="33"/>
      <c r="AR202" s="156">
        <v>36469554</v>
      </c>
      <c r="AS202" s="33"/>
      <c r="AT202" s="161">
        <f>IF($AP202,AR202/$AP202*100,0)</f>
        <v>48.939753634777276</v>
      </c>
      <c r="AU202" s="33"/>
      <c r="AV202" s="156">
        <v>4347663</v>
      </c>
      <c r="AW202" s="33"/>
      <c r="AX202" s="161">
        <f>IF($AP202,AV202/$AP202*100,0)</f>
        <v>5.8342790840556118</v>
      </c>
      <c r="AY202" s="33"/>
      <c r="AZ202" s="156">
        <v>0</v>
      </c>
      <c r="BA202" s="33"/>
      <c r="BB202" s="161">
        <f>IF($AP202,AZ202/$AP202*100,0)</f>
        <v>0</v>
      </c>
      <c r="BC202" s="33"/>
      <c r="BD202" s="156">
        <v>3351278</v>
      </c>
      <c r="BE202" s="33"/>
      <c r="BF202" s="156">
        <v>9024</v>
      </c>
      <c r="BG202" s="33"/>
      <c r="BH202" s="22">
        <v>82</v>
      </c>
      <c r="BI202" s="33"/>
      <c r="BJ202" s="39">
        <v>42940</v>
      </c>
      <c r="BK202" s="33"/>
      <c r="BL202" s="155">
        <f>IF(E202,BJ202,0)</f>
        <v>42940</v>
      </c>
      <c r="BM202" s="33"/>
      <c r="BN202" s="155">
        <f>IF(K202,BJ202,0)</f>
        <v>42940</v>
      </c>
      <c r="BO202" s="33"/>
      <c r="BP202" s="155">
        <f>IF(Q202,BJ202,0)</f>
        <v>42940</v>
      </c>
      <c r="BQ202" s="33"/>
      <c r="BR202" s="155">
        <f>IF(W202,BJ202,0)</f>
        <v>42940</v>
      </c>
      <c r="BS202" s="33"/>
      <c r="BT202" s="155">
        <f>IF(AD202,BJ202,0)</f>
        <v>42940</v>
      </c>
      <c r="BU202" s="33"/>
      <c r="BV202" s="155">
        <f>IF(AJ202,BJ202,0)</f>
        <v>42940</v>
      </c>
    </row>
    <row r="203" spans="1:74" ht="8.85" customHeight="1" x14ac:dyDescent="0.3">
      <c r="A203" s="22">
        <v>83</v>
      </c>
      <c r="B203" s="33"/>
      <c r="C203" s="22" t="s">
        <v>210</v>
      </c>
      <c r="D203" s="33"/>
      <c r="E203" s="156">
        <v>34178825</v>
      </c>
      <c r="F203" s="33"/>
      <c r="G203" s="153">
        <f>(E203/$BJ203)</f>
        <v>1121.5365053322396</v>
      </c>
      <c r="H203" s="33"/>
      <c r="I203" s="153">
        <f>IF(G$219,G203/G$219*100,0)</f>
        <v>72.462186532069296</v>
      </c>
      <c r="J203" s="33"/>
      <c r="K203" s="156">
        <v>1419480</v>
      </c>
      <c r="L203" s="33"/>
      <c r="M203" s="153">
        <f>(K203/$BJ203)</f>
        <v>46.578506972928629</v>
      </c>
      <c r="N203" s="33"/>
      <c r="O203" s="153">
        <f>IF(M$219,M203/M$219*100,0)</f>
        <v>54.180850731408682</v>
      </c>
      <c r="P203" s="33"/>
      <c r="Q203" s="156">
        <v>2590939</v>
      </c>
      <c r="R203" s="33"/>
      <c r="S203" s="153">
        <f>(Q203/$BJ203)</f>
        <v>85.018506972928634</v>
      </c>
      <c r="T203" s="33"/>
      <c r="U203" s="153">
        <f>IF(S$219,S203/S$219*100,0)</f>
        <v>72.825849493348542</v>
      </c>
      <c r="V203" s="33"/>
      <c r="W203" s="156">
        <v>5917800</v>
      </c>
      <c r="X203" s="33"/>
      <c r="Y203" s="153">
        <f>(W203/$BJ203)</f>
        <v>194.18539786710417</v>
      </c>
      <c r="Z203" s="33"/>
      <c r="AA203" s="153">
        <f>IF(Y$219,Y203/Y$219*100,0)</f>
        <v>103.44682345050398</v>
      </c>
      <c r="AB203" s="33"/>
      <c r="AC203" s="33"/>
      <c r="AD203" s="156">
        <v>3061936</v>
      </c>
      <c r="AE203" s="33"/>
      <c r="AF203" s="153">
        <f>(AD203/$BJ203)</f>
        <v>100.47369975389664</v>
      </c>
      <c r="AG203" s="33"/>
      <c r="AH203" s="153">
        <f>IF(AF$219,AF203/AF$219*100,0)</f>
        <v>120.28298620631068</v>
      </c>
      <c r="AI203" s="33"/>
      <c r="AJ203" s="156">
        <v>55314</v>
      </c>
      <c r="AK203" s="33"/>
      <c r="AL203" s="153">
        <f>(AJ203/$BJ203)</f>
        <v>1.8150615258408531</v>
      </c>
      <c r="AM203" s="33"/>
      <c r="AN203" s="153">
        <f>IF(AL$219,AL203/AL$219*100,0)</f>
        <v>252.71082530413486</v>
      </c>
      <c r="AO203" s="33"/>
      <c r="AP203" s="156">
        <f>(E203+K203+Q203+W203+AD203+AJ203)</f>
        <v>47224294</v>
      </c>
      <c r="AQ203" s="33"/>
      <c r="AR203" s="156">
        <v>32197777</v>
      </c>
      <c r="AS203" s="33"/>
      <c r="AT203" s="161">
        <f>IF($AP203,AR203/$AP203*100,0)</f>
        <v>68.180536484039337</v>
      </c>
      <c r="AU203" s="33"/>
      <c r="AV203" s="156">
        <v>5522718</v>
      </c>
      <c r="AW203" s="33"/>
      <c r="AX203" s="161">
        <f>IF($AP203,AV203/$AP203*100,0)</f>
        <v>11.694654450524977</v>
      </c>
      <c r="AY203" s="33"/>
      <c r="AZ203" s="156">
        <v>0</v>
      </c>
      <c r="BA203" s="33"/>
      <c r="BB203" s="161">
        <f>IF($AP203,AZ203/$AP203*100,0)</f>
        <v>0</v>
      </c>
      <c r="BC203" s="33"/>
      <c r="BD203" s="156">
        <v>1071491</v>
      </c>
      <c r="BE203" s="33"/>
      <c r="BF203" s="156">
        <v>0</v>
      </c>
      <c r="BG203" s="33"/>
      <c r="BH203" s="22">
        <v>83</v>
      </c>
      <c r="BI203" s="33"/>
      <c r="BJ203" s="39">
        <v>30475</v>
      </c>
      <c r="BK203" s="33"/>
      <c r="BL203" s="155">
        <f>IF(E203,BJ203,0)</f>
        <v>30475</v>
      </c>
      <c r="BM203" s="33"/>
      <c r="BN203" s="155">
        <f>IF(K203,BJ203,0)</f>
        <v>30475</v>
      </c>
      <c r="BO203" s="33"/>
      <c r="BP203" s="155">
        <f>IF(Q203,BJ203,0)</f>
        <v>30475</v>
      </c>
      <c r="BQ203" s="33"/>
      <c r="BR203" s="155">
        <f>IF(W203,BJ203,0)</f>
        <v>30475</v>
      </c>
      <c r="BS203" s="33"/>
      <c r="BT203" s="155">
        <f>IF(AD203,BJ203,0)</f>
        <v>30475</v>
      </c>
      <c r="BU203" s="33"/>
      <c r="BV203" s="155">
        <f>IF(AJ203,BJ203,0)</f>
        <v>30475</v>
      </c>
    </row>
    <row r="204" spans="1:74" ht="8.85" customHeight="1" x14ac:dyDescent="0.3">
      <c r="A204" s="22">
        <v>84</v>
      </c>
      <c r="B204" s="33"/>
      <c r="C204" s="22" t="s">
        <v>211</v>
      </c>
      <c r="D204" s="33"/>
      <c r="E204" s="156">
        <v>23228803</v>
      </c>
      <c r="F204" s="33"/>
      <c r="G204" s="153">
        <f>(E204/$BJ204)</f>
        <v>1301.2606016469665</v>
      </c>
      <c r="H204" s="33"/>
      <c r="I204" s="153">
        <f>IF(G$219,G204/G$219*100,0)</f>
        <v>84.074114391347834</v>
      </c>
      <c r="J204" s="33"/>
      <c r="K204" s="156">
        <v>1508886</v>
      </c>
      <c r="L204" s="33"/>
      <c r="M204" s="153">
        <f>(K204/$BJ204)</f>
        <v>84.526693182454764</v>
      </c>
      <c r="N204" s="33"/>
      <c r="O204" s="153">
        <f>IF(M$219,M204/M$219*100,0)</f>
        <v>98.322776829233561</v>
      </c>
      <c r="P204" s="33"/>
      <c r="Q204" s="156">
        <v>3508455</v>
      </c>
      <c r="R204" s="33"/>
      <c r="S204" s="153">
        <f>(Q204/$BJ204)</f>
        <v>196.54109013500644</v>
      </c>
      <c r="T204" s="33"/>
      <c r="U204" s="153">
        <f>IF(S$219,S204/S$219*100,0)</f>
        <v>168.35477778959614</v>
      </c>
      <c r="V204" s="33"/>
      <c r="W204" s="156">
        <v>3413336</v>
      </c>
      <c r="X204" s="33"/>
      <c r="Y204" s="153">
        <f>(W204/$BJ204)</f>
        <v>191.21259313203743</v>
      </c>
      <c r="Z204" s="33"/>
      <c r="AA204" s="153">
        <f>IF(Y$219,Y204/Y$219*100,0)</f>
        <v>101.86314512062391</v>
      </c>
      <c r="AB204" s="33"/>
      <c r="AC204" s="33"/>
      <c r="AD204" s="156">
        <v>1399557</v>
      </c>
      <c r="AE204" s="33"/>
      <c r="AF204" s="153">
        <f>(AD204/$BJ204)</f>
        <v>78.402162343846285</v>
      </c>
      <c r="AG204" s="33"/>
      <c r="AH204" s="153">
        <f>IF(AF$219,AF204/AF$219*100,0)</f>
        <v>93.859848247342512</v>
      </c>
      <c r="AI204" s="33"/>
      <c r="AJ204" s="156">
        <v>0</v>
      </c>
      <c r="AK204" s="33"/>
      <c r="AL204" s="153">
        <f>(AJ204/$BJ204)</f>
        <v>0</v>
      </c>
      <c r="AM204" s="33"/>
      <c r="AN204" s="153">
        <f>IF(AL$219,AL204/AL$219*100,0)</f>
        <v>0</v>
      </c>
      <c r="AO204" s="33"/>
      <c r="AP204" s="156">
        <f>(E204+K204+Q204+W204+AD204+AJ204)</f>
        <v>33059037</v>
      </c>
      <c r="AQ204" s="33"/>
      <c r="AR204" s="156">
        <v>19552253</v>
      </c>
      <c r="AS204" s="33"/>
      <c r="AT204" s="161">
        <f>IF($AP204,AR204/$AP204*100,0)</f>
        <v>59.143443894025104</v>
      </c>
      <c r="AU204" s="33"/>
      <c r="AV204" s="156">
        <v>2685560</v>
      </c>
      <c r="AW204" s="33"/>
      <c r="AX204" s="161">
        <f>IF($AP204,AV204/$AP204*100,0)</f>
        <v>8.1235276151570908</v>
      </c>
      <c r="AY204" s="33"/>
      <c r="AZ204" s="156">
        <v>0</v>
      </c>
      <c r="BA204" s="33"/>
      <c r="BB204" s="161">
        <f>IF($AP204,AZ204/$AP204*100,0)</f>
        <v>0</v>
      </c>
      <c r="BC204" s="33"/>
      <c r="BD204" s="156">
        <v>469406</v>
      </c>
      <c r="BE204" s="33"/>
      <c r="BF204" s="156">
        <v>0</v>
      </c>
      <c r="BG204" s="33"/>
      <c r="BH204" s="22">
        <v>84</v>
      </c>
      <c r="BI204" s="33"/>
      <c r="BJ204" s="39">
        <v>17851</v>
      </c>
      <c r="BK204" s="33"/>
      <c r="BL204" s="155">
        <f>IF(E204,BJ204,0)</f>
        <v>17851</v>
      </c>
      <c r="BM204" s="33"/>
      <c r="BN204" s="155">
        <f>IF(K204,BJ204,0)</f>
        <v>17851</v>
      </c>
      <c r="BO204" s="33"/>
      <c r="BP204" s="155">
        <f>IF(Q204,BJ204,0)</f>
        <v>17851</v>
      </c>
      <c r="BQ204" s="33"/>
      <c r="BR204" s="155">
        <f>IF(W204,BJ204,0)</f>
        <v>17851</v>
      </c>
      <c r="BS204" s="33"/>
      <c r="BT204" s="155">
        <f>IF(AD204,BJ204,0)</f>
        <v>17851</v>
      </c>
      <c r="BU204" s="33"/>
      <c r="BV204" s="155">
        <f>IF(AJ204,BJ204,0)</f>
        <v>0</v>
      </c>
    </row>
    <row r="205" spans="1:74" ht="8.85" customHeight="1" x14ac:dyDescent="0.3">
      <c r="A205" s="22">
        <v>85</v>
      </c>
      <c r="B205" s="33"/>
      <c r="C205" s="22" t="s">
        <v>212</v>
      </c>
      <c r="D205" s="33"/>
      <c r="E205" s="156">
        <v>199254924</v>
      </c>
      <c r="F205" s="33"/>
      <c r="G205" s="153">
        <f>(E205/$BJ205)</f>
        <v>1493.2061660209381</v>
      </c>
      <c r="H205" s="33"/>
      <c r="I205" s="153">
        <f>IF(G$219,G205/G$219*100,0)</f>
        <v>96.475668173629543</v>
      </c>
      <c r="J205" s="33"/>
      <c r="K205" s="156">
        <v>11322689</v>
      </c>
      <c r="L205" s="33"/>
      <c r="M205" s="153">
        <f>(K205/$BJ205)</f>
        <v>84.851649792792315</v>
      </c>
      <c r="N205" s="33"/>
      <c r="O205" s="153">
        <f>IF(M$219,M205/M$219*100,0)</f>
        <v>98.70077146115932</v>
      </c>
      <c r="P205" s="33"/>
      <c r="Q205" s="156">
        <v>19746450</v>
      </c>
      <c r="R205" s="33"/>
      <c r="S205" s="153">
        <f>(Q205/$BJ205)</f>
        <v>147.97888205274242</v>
      </c>
      <c r="T205" s="33"/>
      <c r="U205" s="153">
        <f>IF(S$219,S205/S$219*100,0)</f>
        <v>126.75696358674567</v>
      </c>
      <c r="V205" s="33"/>
      <c r="W205" s="156">
        <v>22850114</v>
      </c>
      <c r="X205" s="33"/>
      <c r="Y205" s="153">
        <f>(W205/$BJ205)</f>
        <v>171.23758065362219</v>
      </c>
      <c r="Z205" s="33"/>
      <c r="AA205" s="153">
        <f>IF(Y$219,Y205/Y$219*100,0)</f>
        <v>91.222017559166403</v>
      </c>
      <c r="AB205" s="33"/>
      <c r="AC205" s="33"/>
      <c r="AD205" s="156">
        <v>10265546</v>
      </c>
      <c r="AE205" s="33"/>
      <c r="AF205" s="153">
        <f>(AD205/$BJ205)</f>
        <v>76.929474449382127</v>
      </c>
      <c r="AG205" s="33"/>
      <c r="AH205" s="153">
        <f>IF(AF$219,AF205/AF$219*100,0)</f>
        <v>92.096806793410551</v>
      </c>
      <c r="AI205" s="33"/>
      <c r="AJ205" s="156">
        <v>89171</v>
      </c>
      <c r="AK205" s="33"/>
      <c r="AL205" s="153">
        <f>(AJ205/$BJ205)</f>
        <v>0.66824289386320546</v>
      </c>
      <c r="AM205" s="33"/>
      <c r="AN205" s="153">
        <f>IF(AL$219,AL205/AL$219*100,0)</f>
        <v>93.039387815551635</v>
      </c>
      <c r="AO205" s="33"/>
      <c r="AP205" s="156">
        <f>(E205+K205+Q205+W205+AD205+AJ205)</f>
        <v>263528894</v>
      </c>
      <c r="AQ205" s="33"/>
      <c r="AR205" s="156">
        <v>143932764</v>
      </c>
      <c r="AS205" s="33"/>
      <c r="AT205" s="161">
        <f>IF($AP205,AR205/$AP205*100,0)</f>
        <v>54.617450790803993</v>
      </c>
      <c r="AU205" s="33"/>
      <c r="AV205" s="156">
        <v>14477934</v>
      </c>
      <c r="AW205" s="33"/>
      <c r="AX205" s="161">
        <f>IF($AP205,AV205/$AP205*100,0)</f>
        <v>5.493869677910916</v>
      </c>
      <c r="AY205" s="33"/>
      <c r="AZ205" s="156">
        <v>1186219</v>
      </c>
      <c r="BA205" s="33"/>
      <c r="BB205" s="161">
        <f>IF($AP205,AZ205/$AP205*100,0)</f>
        <v>0.45012862991790192</v>
      </c>
      <c r="BC205" s="33"/>
      <c r="BD205" s="156">
        <v>7520796</v>
      </c>
      <c r="BE205" s="33"/>
      <c r="BF205" s="156">
        <v>4688</v>
      </c>
      <c r="BG205" s="33"/>
      <c r="BH205" s="22">
        <v>85</v>
      </c>
      <c r="BI205" s="33"/>
      <c r="BJ205" s="39">
        <v>133441</v>
      </c>
      <c r="BK205" s="33"/>
      <c r="BL205" s="155">
        <f>IF(E205,BJ205,0)</f>
        <v>133441</v>
      </c>
      <c r="BM205" s="33"/>
      <c r="BN205" s="155">
        <f>IF(K205,BJ205,0)</f>
        <v>133441</v>
      </c>
      <c r="BO205" s="33"/>
      <c r="BP205" s="155">
        <f>IF(Q205,BJ205,0)</f>
        <v>133441</v>
      </c>
      <c r="BQ205" s="33"/>
      <c r="BR205" s="155">
        <f>IF(W205,BJ205,0)</f>
        <v>133441</v>
      </c>
      <c r="BS205" s="33"/>
      <c r="BT205" s="155">
        <f>IF(AD205,BJ205,0)</f>
        <v>133441</v>
      </c>
      <c r="BU205" s="33"/>
      <c r="BV205" s="155">
        <f>IF(AJ205,BJ205,0)</f>
        <v>133441</v>
      </c>
    </row>
    <row r="206" spans="1:74" ht="8.85" customHeight="1" x14ac:dyDescent="0.3">
      <c r="A206" s="33"/>
      <c r="B206" s="33"/>
      <c r="D206" s="33"/>
      <c r="E206" s="33"/>
      <c r="F206" s="33"/>
      <c r="G206" s="33"/>
      <c r="H206" s="33"/>
      <c r="I206" s="51"/>
      <c r="J206" s="33"/>
      <c r="K206" s="33"/>
      <c r="L206" s="33"/>
      <c r="M206" s="33"/>
      <c r="N206" s="33"/>
      <c r="O206" s="51"/>
      <c r="P206" s="33"/>
      <c r="Q206" s="33"/>
      <c r="R206" s="33"/>
      <c r="S206" s="33"/>
      <c r="T206" s="33"/>
      <c r="U206" s="51"/>
      <c r="V206" s="33"/>
      <c r="W206" s="33"/>
      <c r="X206" s="33"/>
      <c r="Y206" s="33"/>
      <c r="Z206" s="33"/>
      <c r="AA206" s="51"/>
      <c r="AB206" s="33"/>
      <c r="AC206" s="33"/>
      <c r="AD206" s="33"/>
      <c r="AE206" s="33"/>
      <c r="AF206" s="33"/>
      <c r="AG206" s="33"/>
      <c r="AH206" s="51"/>
      <c r="AI206" s="33"/>
      <c r="AJ206" s="33"/>
      <c r="AK206" s="33"/>
      <c r="AL206" s="33"/>
      <c r="AM206" s="33"/>
      <c r="AN206" s="51"/>
      <c r="AO206" s="33"/>
      <c r="AQ206" s="33"/>
      <c r="AR206" s="33"/>
      <c r="AS206" s="33"/>
      <c r="AT206" s="51"/>
      <c r="AU206" s="33"/>
      <c r="AV206" s="33"/>
      <c r="AW206" s="33"/>
      <c r="AX206" s="51"/>
      <c r="AY206" s="33"/>
      <c r="AZ206" s="33"/>
      <c r="BA206" s="33"/>
      <c r="BB206" s="51"/>
      <c r="BC206" s="33"/>
      <c r="BD206" s="33"/>
      <c r="BE206" s="33"/>
      <c r="BG206" s="33"/>
      <c r="BH206" s="33"/>
      <c r="BI206" s="33"/>
      <c r="BJ206" s="39"/>
      <c r="BK206" s="33"/>
      <c r="BL206" s="39"/>
      <c r="BM206" s="33"/>
      <c r="BN206" s="39"/>
      <c r="BO206" s="33"/>
      <c r="BP206" s="39"/>
      <c r="BQ206" s="33"/>
      <c r="BR206" s="39"/>
      <c r="BS206" s="33"/>
      <c r="BT206" s="39"/>
      <c r="BU206" s="33"/>
      <c r="BV206" s="39"/>
    </row>
    <row r="207" spans="1:74" ht="8.85" customHeight="1" x14ac:dyDescent="0.3">
      <c r="A207" s="22">
        <v>86</v>
      </c>
      <c r="B207" s="33"/>
      <c r="C207" s="22" t="s">
        <v>213</v>
      </c>
      <c r="D207" s="33"/>
      <c r="E207" s="156">
        <v>220986367</v>
      </c>
      <c r="F207" s="33"/>
      <c r="G207" s="153">
        <f>(E207/$BJ207)</f>
        <v>1482.0358594326335</v>
      </c>
      <c r="H207" s="33"/>
      <c r="I207" s="153">
        <f>IF(G$219,G207/G$219*100,0)</f>
        <v>95.753957524200118</v>
      </c>
      <c r="J207" s="33"/>
      <c r="K207" s="156">
        <v>12242038</v>
      </c>
      <c r="L207" s="33"/>
      <c r="M207" s="153">
        <f>(K207/$BJ207)</f>
        <v>82.100717591040166</v>
      </c>
      <c r="N207" s="33"/>
      <c r="O207" s="153">
        <f>IF(M$219,M207/M$219*100,0)</f>
        <v>95.500843926298984</v>
      </c>
      <c r="P207" s="33"/>
      <c r="Q207" s="156">
        <v>14734707</v>
      </c>
      <c r="R207" s="33"/>
      <c r="S207" s="153">
        <f>(Q207/$BJ207)</f>
        <v>98.817698343504802</v>
      </c>
      <c r="T207" s="33"/>
      <c r="U207" s="153">
        <f>IF(S$219,S207/S$219*100,0)</f>
        <v>84.64607393228728</v>
      </c>
      <c r="V207" s="33"/>
      <c r="W207" s="156">
        <v>23032559</v>
      </c>
      <c r="X207" s="33"/>
      <c r="Y207" s="153">
        <f>(W207/$BJ207)</f>
        <v>154.46689692173564</v>
      </c>
      <c r="Z207" s="33"/>
      <c r="AA207" s="153">
        <f>IF(Y$219,Y207/Y$219*100,0)</f>
        <v>82.287906250014245</v>
      </c>
      <c r="AB207" s="33"/>
      <c r="AC207" s="33"/>
      <c r="AD207" s="156">
        <v>28515353</v>
      </c>
      <c r="AE207" s="33"/>
      <c r="AF207" s="153">
        <f>(AD207/$BJ207)</f>
        <v>191.23702635638119</v>
      </c>
      <c r="AG207" s="33"/>
      <c r="AH207" s="153">
        <f>IF(AF$219,AF207/AF$219*100,0)</f>
        <v>228.94111254690182</v>
      </c>
      <c r="AI207" s="33"/>
      <c r="AJ207" s="156">
        <v>0</v>
      </c>
      <c r="AK207" s="33"/>
      <c r="AL207" s="153">
        <f>(AJ207/$BJ207)</f>
        <v>0</v>
      </c>
      <c r="AM207" s="33"/>
      <c r="AN207" s="153">
        <f>IF(AL$219,AL207/AL$219*100,0)</f>
        <v>0</v>
      </c>
      <c r="AO207" s="33"/>
      <c r="AP207" s="156">
        <f>(E207+K207+Q207+W207+AD207+AJ207)</f>
        <v>299511024</v>
      </c>
      <c r="AQ207" s="33"/>
      <c r="AR207" s="156">
        <v>164043554</v>
      </c>
      <c r="AS207" s="33"/>
      <c r="AT207" s="161">
        <f>IF($AP207,AR207/$AP207*100,0)</f>
        <v>54.770456128519662</v>
      </c>
      <c r="AU207" s="33"/>
      <c r="AV207" s="156">
        <v>12130501</v>
      </c>
      <c r="AW207" s="33"/>
      <c r="AX207" s="161">
        <f>IF($AP207,AV207/$AP207*100,0)</f>
        <v>4.0501016750555401</v>
      </c>
      <c r="AY207" s="33"/>
      <c r="AZ207" s="156">
        <v>6782783</v>
      </c>
      <c r="BA207" s="33"/>
      <c r="BB207" s="161">
        <f>IF($AP207,AZ207/$AP207*100,0)</f>
        <v>2.2646188141642494</v>
      </c>
      <c r="BC207" s="33"/>
      <c r="BD207" s="156">
        <v>7482368</v>
      </c>
      <c r="BE207" s="33"/>
      <c r="BF207" s="156">
        <v>4212</v>
      </c>
      <c r="BG207" s="33"/>
      <c r="BH207" s="22">
        <v>86</v>
      </c>
      <c r="BI207" s="33"/>
      <c r="BJ207" s="39">
        <v>149110</v>
      </c>
      <c r="BK207" s="33"/>
      <c r="BL207" s="155">
        <f>IF(E207,BJ207,0)</f>
        <v>149110</v>
      </c>
      <c r="BM207" s="33"/>
      <c r="BN207" s="155">
        <f>IF(K207,BJ207,0)</f>
        <v>149110</v>
      </c>
      <c r="BO207" s="33"/>
      <c r="BP207" s="155">
        <f>IF(Q207,BJ207,0)</f>
        <v>149110</v>
      </c>
      <c r="BQ207" s="33"/>
      <c r="BR207" s="155">
        <f>IF(W207,BJ207,0)</f>
        <v>149110</v>
      </c>
      <c r="BS207" s="33"/>
      <c r="BT207" s="155">
        <f>IF(AD207,BJ207,0)</f>
        <v>149110</v>
      </c>
      <c r="BU207" s="33"/>
      <c r="BV207" s="155">
        <f>IF(AJ207,BJ207,0)</f>
        <v>0</v>
      </c>
    </row>
    <row r="208" spans="1:74" ht="8.85" customHeight="1" x14ac:dyDescent="0.3">
      <c r="A208" s="22">
        <v>87</v>
      </c>
      <c r="B208" s="33"/>
      <c r="C208" s="22" t="s">
        <v>214</v>
      </c>
      <c r="D208" s="33"/>
      <c r="E208" s="156">
        <v>11649886</v>
      </c>
      <c r="F208" s="33"/>
      <c r="G208" s="153">
        <f>(E208/$BJ208)</f>
        <v>1769.4237545565006</v>
      </c>
      <c r="H208" s="33"/>
      <c r="I208" s="153">
        <f>IF(G$219,G208/G$219*100,0)</f>
        <v>114.32201586605086</v>
      </c>
      <c r="J208" s="33"/>
      <c r="K208" s="156">
        <v>965867</v>
      </c>
      <c r="L208" s="33"/>
      <c r="M208" s="153">
        <f>(K208/$BJ208)</f>
        <v>146.69911907654921</v>
      </c>
      <c r="N208" s="33"/>
      <c r="O208" s="153">
        <f>IF(M$219,M208/M$219*100,0)</f>
        <v>170.64271892044957</v>
      </c>
      <c r="P208" s="33"/>
      <c r="Q208" s="156">
        <v>1127582</v>
      </c>
      <c r="R208" s="33"/>
      <c r="S208" s="153">
        <f>(Q208/$BJ208)</f>
        <v>171.26093560145807</v>
      </c>
      <c r="T208" s="33"/>
      <c r="U208" s="153">
        <f>IF(S$219,S208/S$219*100,0)</f>
        <v>146.70009582940827</v>
      </c>
      <c r="V208" s="33"/>
      <c r="W208" s="156">
        <v>1938789</v>
      </c>
      <c r="X208" s="33"/>
      <c r="Y208" s="153">
        <f>(W208/$BJ208)</f>
        <v>294.4697752126367</v>
      </c>
      <c r="Z208" s="33"/>
      <c r="AA208" s="153">
        <f>IF(Y$219,Y208/Y$219*100,0)</f>
        <v>156.87051231719627</v>
      </c>
      <c r="AB208" s="33"/>
      <c r="AC208" s="33"/>
      <c r="AD208" s="156">
        <v>480584</v>
      </c>
      <c r="AE208" s="33"/>
      <c r="AF208" s="153">
        <f>(AD208/$BJ208)</f>
        <v>72.992709599027947</v>
      </c>
      <c r="AG208" s="33"/>
      <c r="AH208" s="153">
        <f>IF(AF$219,AF208/AF$219*100,0)</f>
        <v>87.383873624307512</v>
      </c>
      <c r="AI208" s="33"/>
      <c r="AJ208" s="156">
        <v>3860</v>
      </c>
      <c r="AK208" s="33"/>
      <c r="AL208" s="153">
        <f>(AJ208/$BJ208)</f>
        <v>0.58626974483596594</v>
      </c>
      <c r="AM208" s="33"/>
      <c r="AN208" s="153">
        <f>IF(AL$219,AL208/AL$219*100,0)</f>
        <v>81.626274899803064</v>
      </c>
      <c r="AO208" s="33"/>
      <c r="AP208" s="156">
        <f>(E208+K208+Q208+W208+AD208+AJ208)</f>
        <v>16166568</v>
      </c>
      <c r="AQ208" s="33"/>
      <c r="AR208" s="156">
        <v>2708958</v>
      </c>
      <c r="AS208" s="33"/>
      <c r="AT208" s="161">
        <f>IF($AP208,AR208/$AP208*100,0)</f>
        <v>16.756543503853134</v>
      </c>
      <c r="AU208" s="33"/>
      <c r="AV208" s="156">
        <v>1005064</v>
      </c>
      <c r="AW208" s="33"/>
      <c r="AX208" s="161">
        <f>IF($AP208,AV208/$AP208*100,0)</f>
        <v>6.2169286641419506</v>
      </c>
      <c r="AY208" s="33"/>
      <c r="AZ208" s="156">
        <v>70220</v>
      </c>
      <c r="BA208" s="33"/>
      <c r="BB208" s="161">
        <f>IF($AP208,AZ208/$AP208*100,0)</f>
        <v>0.43435316636159266</v>
      </c>
      <c r="BC208" s="33"/>
      <c r="BD208" s="156">
        <v>148652</v>
      </c>
      <c r="BE208" s="33"/>
      <c r="BF208" s="156">
        <v>0</v>
      </c>
      <c r="BG208" s="33"/>
      <c r="BH208" s="22">
        <v>87</v>
      </c>
      <c r="BI208" s="33"/>
      <c r="BJ208" s="39">
        <v>6584</v>
      </c>
      <c r="BK208" s="33"/>
      <c r="BL208" s="155">
        <f>IF(E208,BJ208,0)</f>
        <v>6584</v>
      </c>
      <c r="BM208" s="33"/>
      <c r="BN208" s="155">
        <f>IF(K208,BJ208,0)</f>
        <v>6584</v>
      </c>
      <c r="BO208" s="33"/>
      <c r="BP208" s="155">
        <f>IF(Q208,BJ208,0)</f>
        <v>6584</v>
      </c>
      <c r="BQ208" s="33"/>
      <c r="BR208" s="155">
        <f>IF(W208,BJ208,0)</f>
        <v>6584</v>
      </c>
      <c r="BS208" s="33"/>
      <c r="BT208" s="155">
        <f>IF(AD208,BJ208,0)</f>
        <v>6584</v>
      </c>
      <c r="BU208" s="33"/>
      <c r="BV208" s="155">
        <f>IF(AJ208,BJ208,0)</f>
        <v>6584</v>
      </c>
    </row>
    <row r="209" spans="1:74" ht="8.85" customHeight="1" x14ac:dyDescent="0.3">
      <c r="A209" s="22">
        <v>88</v>
      </c>
      <c r="B209" s="33"/>
      <c r="C209" s="22" t="s">
        <v>215</v>
      </c>
      <c r="D209" s="33"/>
      <c r="E209" s="156">
        <v>12853075</v>
      </c>
      <c r="F209" s="33"/>
      <c r="G209" s="153">
        <f>(E209/$BJ209)</f>
        <v>1120.2889392486709</v>
      </c>
      <c r="H209" s="33"/>
      <c r="I209" s="153">
        <f>IF(G$219,G209/G$219*100,0)</f>
        <v>72.381581606746906</v>
      </c>
      <c r="J209" s="33"/>
      <c r="K209" s="156">
        <v>1235857</v>
      </c>
      <c r="L209" s="33"/>
      <c r="M209" s="153">
        <f>(K209/$BJ209)</f>
        <v>107.71873093349603</v>
      </c>
      <c r="N209" s="33"/>
      <c r="O209" s="153">
        <f>IF(M$219,M209/M$219*100,0)</f>
        <v>125.30011932491887</v>
      </c>
      <c r="P209" s="33"/>
      <c r="Q209" s="156">
        <v>1715128</v>
      </c>
      <c r="R209" s="33"/>
      <c r="S209" s="153">
        <f>(Q209/$BJ209)</f>
        <v>149.49254772073564</v>
      </c>
      <c r="T209" s="33"/>
      <c r="U209" s="153">
        <f>IF(S$219,S209/S$219*100,0)</f>
        <v>128.05355173026157</v>
      </c>
      <c r="V209" s="33"/>
      <c r="W209" s="156">
        <v>2055102</v>
      </c>
      <c r="X209" s="33"/>
      <c r="Y209" s="153">
        <f>(W209/$BJ209)</f>
        <v>179.12507626601587</v>
      </c>
      <c r="Z209" s="33"/>
      <c r="AA209" s="153">
        <f>IF(Y$219,Y209/Y$219*100,0)</f>
        <v>95.423859587681434</v>
      </c>
      <c r="AB209" s="33"/>
      <c r="AC209" s="33"/>
      <c r="AD209" s="156">
        <v>839579</v>
      </c>
      <c r="AE209" s="33"/>
      <c r="AF209" s="153">
        <f>(AD209/$BJ209)</f>
        <v>73.178680380022655</v>
      </c>
      <c r="AG209" s="33"/>
      <c r="AH209" s="153">
        <f>IF(AF$219,AF209/AF$219*100,0)</f>
        <v>87.606510204227973</v>
      </c>
      <c r="AI209" s="33"/>
      <c r="AJ209" s="156">
        <v>7464</v>
      </c>
      <c r="AK209" s="33"/>
      <c r="AL209" s="153">
        <f>(AJ209/$BJ209)</f>
        <v>0.65057090560446262</v>
      </c>
      <c r="AM209" s="33"/>
      <c r="AN209" s="153">
        <f>IF(AL$219,AL209/AL$219*100,0)</f>
        <v>90.578918749323705</v>
      </c>
      <c r="AO209" s="33"/>
      <c r="AP209" s="156">
        <f>(E209+K209+Q209+W209+AD209+AJ209)</f>
        <v>18706205</v>
      </c>
      <c r="AQ209" s="33"/>
      <c r="AR209" s="156">
        <v>8577949</v>
      </c>
      <c r="AS209" s="33"/>
      <c r="AT209" s="161">
        <f>IF($AP209,AR209/$AP209*100,0)</f>
        <v>45.856169116076721</v>
      </c>
      <c r="AU209" s="33"/>
      <c r="AV209" s="156">
        <v>2200554</v>
      </c>
      <c r="AW209" s="33"/>
      <c r="AX209" s="161">
        <f>IF($AP209,AV209/$AP209*100,0)</f>
        <v>11.763765018078226</v>
      </c>
      <c r="AY209" s="33"/>
      <c r="AZ209" s="156">
        <v>69419</v>
      </c>
      <c r="BA209" s="33"/>
      <c r="BB209" s="161">
        <f>IF($AP209,AZ209/$AP209*100,0)</f>
        <v>0.37110146071851557</v>
      </c>
      <c r="BC209" s="33"/>
      <c r="BD209" s="156">
        <v>154808</v>
      </c>
      <c r="BE209" s="33"/>
      <c r="BF209" s="156">
        <v>0</v>
      </c>
      <c r="BG209" s="33"/>
      <c r="BH209" s="22">
        <v>88</v>
      </c>
      <c r="BI209" s="33"/>
      <c r="BJ209" s="39">
        <v>11473</v>
      </c>
      <c r="BK209" s="33"/>
      <c r="BL209" s="155">
        <f>IF(E209,BJ209,0)</f>
        <v>11473</v>
      </c>
      <c r="BM209" s="33"/>
      <c r="BN209" s="155">
        <f>IF(K209,BJ209,0)</f>
        <v>11473</v>
      </c>
      <c r="BO209" s="33"/>
      <c r="BP209" s="155">
        <f>IF(Q209,BJ209,0)</f>
        <v>11473</v>
      </c>
      <c r="BQ209" s="33"/>
      <c r="BR209" s="155">
        <f>IF(W209,BJ209,0)</f>
        <v>11473</v>
      </c>
      <c r="BS209" s="33"/>
      <c r="BT209" s="155">
        <f>IF(AD209,BJ209,0)</f>
        <v>11473</v>
      </c>
      <c r="BU209" s="33"/>
      <c r="BV209" s="155">
        <f>IF(AJ209,BJ209,0)</f>
        <v>11473</v>
      </c>
    </row>
    <row r="210" spans="1:74" ht="8.85" customHeight="1" x14ac:dyDescent="0.3">
      <c r="A210" s="22">
        <v>89</v>
      </c>
      <c r="B210" s="33"/>
      <c r="C210" s="22" t="s">
        <v>216</v>
      </c>
      <c r="D210" s="33"/>
      <c r="E210" s="156">
        <v>40896530</v>
      </c>
      <c r="F210" s="33"/>
      <c r="G210" s="153">
        <f>(E210/$BJ210)</f>
        <v>974.3532747242275</v>
      </c>
      <c r="H210" s="33"/>
      <c r="I210" s="153">
        <f>IF(G$219,G210/G$219*100,0)</f>
        <v>62.952715676681557</v>
      </c>
      <c r="J210" s="33"/>
      <c r="K210" s="156">
        <v>3462621</v>
      </c>
      <c r="L210" s="33"/>
      <c r="M210" s="153">
        <f>(K210/$BJ210)</f>
        <v>82.496390536773646</v>
      </c>
      <c r="N210" s="33"/>
      <c r="O210" s="153">
        <f>IF(M$219,M210/M$219*100,0)</f>
        <v>95.961096910013168</v>
      </c>
      <c r="P210" s="33"/>
      <c r="Q210" s="156">
        <v>2991146</v>
      </c>
      <c r="R210" s="33"/>
      <c r="S210" s="153">
        <f>(Q210/$BJ210)</f>
        <v>71.263574202463488</v>
      </c>
      <c r="T210" s="33"/>
      <c r="U210" s="153">
        <f>IF(S$219,S210/S$219*100,0)</f>
        <v>61.043536448825364</v>
      </c>
      <c r="V210" s="33"/>
      <c r="W210" s="156">
        <v>5516882</v>
      </c>
      <c r="X210" s="33"/>
      <c r="Y210" s="153">
        <f>(W210/$BJ210)</f>
        <v>131.4388297238701</v>
      </c>
      <c r="Z210" s="33"/>
      <c r="AA210" s="153">
        <f>IF(Y$219,Y210/Y$219*100,0)</f>
        <v>70.020349430658314</v>
      </c>
      <c r="AB210" s="33"/>
      <c r="AC210" s="33"/>
      <c r="AD210" s="156">
        <v>2960168</v>
      </c>
      <c r="AE210" s="33"/>
      <c r="AF210" s="153">
        <f>(AD210/$BJ210)</f>
        <v>70.525528315822072</v>
      </c>
      <c r="AG210" s="33"/>
      <c r="AH210" s="153">
        <f>IF(AF$219,AF210/AF$219*100,0)</f>
        <v>84.430265535989733</v>
      </c>
      <c r="AI210" s="33"/>
      <c r="AJ210" s="156">
        <v>60000</v>
      </c>
      <c r="AK210" s="33"/>
      <c r="AL210" s="153">
        <f>(AJ210/$BJ210)</f>
        <v>1.4294903866771496</v>
      </c>
      <c r="AM210" s="33"/>
      <c r="AN210" s="153">
        <f>IF(AL$219,AL210/AL$219*100,0)</f>
        <v>199.02779615922722</v>
      </c>
      <c r="AO210" s="33"/>
      <c r="AP210" s="156">
        <f>(E210+K210+Q210+W210+AD210+AJ210)</f>
        <v>55887347</v>
      </c>
      <c r="AQ210" s="33"/>
      <c r="AR210" s="156">
        <v>39519172</v>
      </c>
      <c r="AS210" s="33"/>
      <c r="AT210" s="161">
        <f>IF($AP210,AR210/$AP210*100,0)</f>
        <v>70.712198952653807</v>
      </c>
      <c r="AU210" s="33"/>
      <c r="AV210" s="156">
        <v>5917448</v>
      </c>
      <c r="AW210" s="33"/>
      <c r="AX210" s="161">
        <f>IF($AP210,AV210/$AP210*100,0)</f>
        <v>10.588171236684396</v>
      </c>
      <c r="AY210" s="33"/>
      <c r="AZ210" s="156">
        <v>0</v>
      </c>
      <c r="BA210" s="33"/>
      <c r="BB210" s="161">
        <f>IF($AP210,AZ210/$AP210*100,0)</f>
        <v>0</v>
      </c>
      <c r="BC210" s="33"/>
      <c r="BD210" s="156">
        <v>1104905</v>
      </c>
      <c r="BE210" s="33"/>
      <c r="BF210" s="156">
        <v>0</v>
      </c>
      <c r="BG210" s="33"/>
      <c r="BH210" s="22">
        <v>89</v>
      </c>
      <c r="BI210" s="33"/>
      <c r="BJ210" s="39">
        <v>41973</v>
      </c>
      <c r="BK210" s="33"/>
      <c r="BL210" s="155">
        <f>IF(E210,BJ210,0)</f>
        <v>41973</v>
      </c>
      <c r="BM210" s="33"/>
      <c r="BN210" s="155">
        <f>IF(K210,BJ210,0)</f>
        <v>41973</v>
      </c>
      <c r="BO210" s="33"/>
      <c r="BP210" s="155">
        <f>IF(Q210,BJ210,0)</f>
        <v>41973</v>
      </c>
      <c r="BQ210" s="33"/>
      <c r="BR210" s="155">
        <f>IF(W210,BJ210,0)</f>
        <v>41973</v>
      </c>
      <c r="BS210" s="33"/>
      <c r="BT210" s="155">
        <f>IF(AD210,BJ210,0)</f>
        <v>41973</v>
      </c>
      <c r="BU210" s="33"/>
      <c r="BV210" s="155">
        <f>IF(AJ210,BJ210,0)</f>
        <v>41973</v>
      </c>
    </row>
    <row r="211" spans="1:74" ht="8.85" customHeight="1" x14ac:dyDescent="0.3">
      <c r="A211" s="22">
        <v>90</v>
      </c>
      <c r="B211" s="33"/>
      <c r="C211" s="22" t="s">
        <v>217</v>
      </c>
      <c r="D211" s="33"/>
      <c r="E211" s="163">
        <v>44192957</v>
      </c>
      <c r="F211" s="33"/>
      <c r="G211" s="153">
        <f>(E211/$BJ211)</f>
        <v>1115.1389603835478</v>
      </c>
      <c r="H211" s="33"/>
      <c r="I211" s="153">
        <f>IF(G$219,G211/G$219*100,0)</f>
        <v>72.048842790501041</v>
      </c>
      <c r="J211" s="33"/>
      <c r="K211" s="163">
        <v>2181776</v>
      </c>
      <c r="L211" s="33"/>
      <c r="M211" s="153">
        <f>(K211/$BJ211)</f>
        <v>55.053646227605348</v>
      </c>
      <c r="N211" s="33"/>
      <c r="O211" s="153">
        <f>IF(M$219,M211/M$219*100,0)</f>
        <v>64.039265797233398</v>
      </c>
      <c r="P211" s="33"/>
      <c r="Q211" s="163">
        <v>2957770</v>
      </c>
      <c r="R211" s="33"/>
      <c r="S211" s="153">
        <f>(Q211/$BJ211)</f>
        <v>74.634620237194042</v>
      </c>
      <c r="T211" s="33"/>
      <c r="U211" s="153">
        <f>IF(S$219,S211/S$219*100,0)</f>
        <v>63.931134689507338</v>
      </c>
      <c r="V211" s="33"/>
      <c r="W211" s="163">
        <v>7274848</v>
      </c>
      <c r="X211" s="33"/>
      <c r="Y211" s="153">
        <f>(W211/$BJ211)</f>
        <v>183.56921524097905</v>
      </c>
      <c r="Z211" s="33"/>
      <c r="AA211" s="153">
        <f>IF(Y$219,Y211/Y$219*100,0)</f>
        <v>97.791349960192093</v>
      </c>
      <c r="AB211" s="33"/>
      <c r="AC211" s="33"/>
      <c r="AD211" s="163">
        <v>2985681</v>
      </c>
      <c r="AE211" s="33"/>
      <c r="AF211" s="153">
        <f>(AD211/$BJ211)</f>
        <v>75.338909916729747</v>
      </c>
      <c r="AG211" s="33"/>
      <c r="AH211" s="153">
        <f>IF(AF$219,AF211/AF$219*100,0)</f>
        <v>90.192648270235892</v>
      </c>
      <c r="AI211" s="33"/>
      <c r="AJ211" s="163">
        <v>38637</v>
      </c>
      <c r="AK211" s="33"/>
      <c r="AL211" s="153">
        <f>(AJ211/$BJ211)</f>
        <v>0.97494322482967444</v>
      </c>
      <c r="AM211" s="33"/>
      <c r="AN211" s="153">
        <f>IF(AL$219,AL211/AL$219*100,0)</f>
        <v>135.74124263211587</v>
      </c>
      <c r="AO211" s="33"/>
      <c r="AP211" s="163">
        <f>(E211+K211+Q211+W211+AD211+AJ211)</f>
        <v>59631669</v>
      </c>
      <c r="AQ211" s="33"/>
      <c r="AR211" s="163">
        <v>29073258</v>
      </c>
      <c r="AS211" s="33"/>
      <c r="AT211" s="161">
        <f>IF($AP211,AR211/$AP211*100,0)</f>
        <v>48.754727961747982</v>
      </c>
      <c r="AU211" s="33"/>
      <c r="AV211" s="163">
        <v>4210910</v>
      </c>
      <c r="AW211" s="33"/>
      <c r="AX211" s="161">
        <f>IF($AP211,AV211/$AP211*100,0)</f>
        <v>7.0615330253459785</v>
      </c>
      <c r="AY211" s="33"/>
      <c r="AZ211" s="163">
        <v>0</v>
      </c>
      <c r="BA211" s="33"/>
      <c r="BB211" s="161">
        <f>IF($AP211,AZ211/$AP211*100,0)</f>
        <v>0</v>
      </c>
      <c r="BC211" s="33"/>
      <c r="BD211" s="163">
        <v>1722444</v>
      </c>
      <c r="BE211" s="33"/>
      <c r="BF211" s="156">
        <v>0</v>
      </c>
      <c r="BG211" s="33"/>
      <c r="BH211" s="22">
        <v>90</v>
      </c>
      <c r="BI211" s="33"/>
      <c r="BJ211" s="39">
        <v>39630</v>
      </c>
      <c r="BK211" s="33"/>
      <c r="BL211" s="155">
        <f>IF(E211,BJ211,0)</f>
        <v>39630</v>
      </c>
      <c r="BM211" s="33"/>
      <c r="BN211" s="155">
        <f>IF(K211,BJ211,0)</f>
        <v>39630</v>
      </c>
      <c r="BO211" s="33"/>
      <c r="BP211" s="155">
        <f>IF(Q211,BJ211,0)</f>
        <v>39630</v>
      </c>
      <c r="BQ211" s="33"/>
      <c r="BR211" s="155">
        <f>IF(W211,BJ211,0)</f>
        <v>39630</v>
      </c>
      <c r="BS211" s="33"/>
      <c r="BT211" s="155">
        <f>IF(AD211,BJ211,0)</f>
        <v>39630</v>
      </c>
      <c r="BU211" s="33"/>
      <c r="BV211" s="155">
        <f>IF(AJ211,BJ211,0)</f>
        <v>39630</v>
      </c>
    </row>
    <row r="212" spans="1:74" ht="8.85" customHeight="1" x14ac:dyDescent="0.3">
      <c r="A212" s="33"/>
      <c r="B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149"/>
      <c r="AQ212" s="33"/>
      <c r="AR212" s="33"/>
      <c r="AS212" s="33"/>
      <c r="AT212" s="33"/>
      <c r="AU212" s="33"/>
      <c r="AV212" s="33"/>
      <c r="AW212" s="33"/>
      <c r="AX212" s="33"/>
      <c r="AY212" s="33"/>
      <c r="AZ212" s="33"/>
      <c r="BA212" s="33"/>
      <c r="BB212" s="33"/>
      <c r="BC212" s="33"/>
      <c r="BD212" s="33"/>
      <c r="BE212" s="33"/>
      <c r="BF212" s="149"/>
      <c r="BG212" s="33"/>
      <c r="BH212" s="33"/>
      <c r="BI212" s="33"/>
      <c r="BJ212" s="39"/>
      <c r="BK212" s="33"/>
      <c r="BL212" s="39"/>
      <c r="BM212" s="33"/>
      <c r="BN212" s="39"/>
      <c r="BO212" s="33"/>
      <c r="BP212" s="39"/>
      <c r="BQ212" s="33"/>
      <c r="BR212" s="39"/>
      <c r="BS212" s="33"/>
      <c r="BT212" s="39"/>
      <c r="BU212" s="33"/>
      <c r="BV212" s="39"/>
    </row>
    <row r="213" spans="1:74" ht="8.85" customHeight="1" x14ac:dyDescent="0.3">
      <c r="A213" s="22">
        <v>91</v>
      </c>
      <c r="B213" s="33"/>
      <c r="C213" s="22" t="s">
        <v>218</v>
      </c>
      <c r="D213" s="33"/>
      <c r="E213" s="156">
        <v>61816365</v>
      </c>
      <c r="F213" s="33"/>
      <c r="G213" s="153">
        <f>(E213/$BJ213)</f>
        <v>1144.9171173507186</v>
      </c>
      <c r="H213" s="33"/>
      <c r="I213" s="153">
        <f>IF(G$219,G213/G$219*100,0)</f>
        <v>73.972801889894924</v>
      </c>
      <c r="J213" s="33"/>
      <c r="K213" s="156">
        <v>3209863</v>
      </c>
      <c r="L213" s="33"/>
      <c r="M213" s="153">
        <f>(K213/$BJ213)</f>
        <v>59.450714920728998</v>
      </c>
      <c r="N213" s="33"/>
      <c r="O213" s="153">
        <f>IF(M$219,M213/M$219*100,0)</f>
        <v>69.154005148074887</v>
      </c>
      <c r="P213" s="33"/>
      <c r="Q213" s="156">
        <v>5324086</v>
      </c>
      <c r="R213" s="33"/>
      <c r="S213" s="153">
        <f>(Q213/$BJ213)</f>
        <v>98.608793895391912</v>
      </c>
      <c r="T213" s="33"/>
      <c r="U213" s="153">
        <f>IF(S$219,S213/S$219*100,0)</f>
        <v>84.467128847994005</v>
      </c>
      <c r="V213" s="33"/>
      <c r="W213" s="156">
        <v>7189141</v>
      </c>
      <c r="X213" s="33"/>
      <c r="Y213" s="153">
        <f>(W213/$BJ213)</f>
        <v>133.15196695806787</v>
      </c>
      <c r="Z213" s="33"/>
      <c r="AA213" s="153">
        <f>IF(Y$219,Y213/Y$219*100,0)</f>
        <v>70.932975235477187</v>
      </c>
      <c r="AB213" s="33"/>
      <c r="AC213" s="33"/>
      <c r="AD213" s="156">
        <v>3614994</v>
      </c>
      <c r="AE213" s="33"/>
      <c r="AF213" s="153">
        <f>(AD213/$BJ213)</f>
        <v>66.954252481849167</v>
      </c>
      <c r="AG213" s="33"/>
      <c r="AH213" s="153">
        <f>IF(AF$219,AF213/AF$219*100,0)</f>
        <v>80.154880804175534</v>
      </c>
      <c r="AI213" s="33"/>
      <c r="AJ213" s="156">
        <v>332414</v>
      </c>
      <c r="AK213" s="33"/>
      <c r="AL213" s="153">
        <f>(AJ213/$BJ213)</f>
        <v>6.1567269225070378</v>
      </c>
      <c r="AM213" s="33"/>
      <c r="AN213" s="153">
        <f>IF(AL$219,AL213/AL$219*100,0)</f>
        <v>857.20044175260671</v>
      </c>
      <c r="AO213" s="33"/>
      <c r="AP213" s="156">
        <f>(E213+K213+Q213+W213+AD213+AJ213)</f>
        <v>81486863</v>
      </c>
      <c r="AQ213" s="33"/>
      <c r="AR213" s="156">
        <v>43295212</v>
      </c>
      <c r="AS213" s="33"/>
      <c r="AT213" s="161">
        <f>IF($AP213,AR213/$AP213*100,0)</f>
        <v>53.131523789300857</v>
      </c>
      <c r="AU213" s="33"/>
      <c r="AV213" s="156">
        <v>6557874</v>
      </c>
      <c r="AW213" s="33"/>
      <c r="AX213" s="161">
        <f>IF($AP213,AV213/$AP213*100,0)</f>
        <v>8.0477683869116419</v>
      </c>
      <c r="AY213" s="33"/>
      <c r="AZ213" s="156">
        <v>0</v>
      </c>
      <c r="BA213" s="33"/>
      <c r="BB213" s="161">
        <f>IF($AP213,AZ213/$AP213*100,0)</f>
        <v>0</v>
      </c>
      <c r="BC213" s="33"/>
      <c r="BD213" s="156">
        <v>2652163</v>
      </c>
      <c r="BE213" s="33"/>
      <c r="BF213" s="156">
        <v>0</v>
      </c>
      <c r="BG213" s="33"/>
      <c r="BH213" s="22">
        <v>91</v>
      </c>
      <c r="BI213" s="33"/>
      <c r="BJ213" s="39">
        <v>53992</v>
      </c>
      <c r="BK213" s="33"/>
      <c r="BL213" s="155">
        <f>IF(E213,BJ213,0)</f>
        <v>53992</v>
      </c>
      <c r="BM213" s="33"/>
      <c r="BN213" s="155">
        <f>IF(K213,BJ213,0)</f>
        <v>53992</v>
      </c>
      <c r="BO213" s="33"/>
      <c r="BP213" s="155">
        <f>IF(Q213,BJ213,0)</f>
        <v>53992</v>
      </c>
      <c r="BQ213" s="33"/>
      <c r="BR213" s="155">
        <f>IF(W213,BJ213,0)</f>
        <v>53992</v>
      </c>
      <c r="BS213" s="33"/>
      <c r="BT213" s="155">
        <f>IF(AD213,BJ213,0)</f>
        <v>53992</v>
      </c>
      <c r="BU213" s="33"/>
      <c r="BV213" s="155">
        <f>IF(AJ213,BJ213,0)</f>
        <v>53992</v>
      </c>
    </row>
    <row r="214" spans="1:74" ht="8.85" customHeight="1" x14ac:dyDescent="0.3">
      <c r="A214" s="22">
        <v>92</v>
      </c>
      <c r="B214" s="33"/>
      <c r="C214" s="22" t="s">
        <v>219</v>
      </c>
      <c r="D214" s="33"/>
      <c r="E214" s="156">
        <v>14841812</v>
      </c>
      <c r="F214" s="33"/>
      <c r="G214" s="153">
        <f>(E214/$BJ214)</f>
        <v>828.64228686282172</v>
      </c>
      <c r="H214" s="33"/>
      <c r="I214" s="153">
        <f>IF(G$219,G214/G$219*100,0)</f>
        <v>53.538366048305043</v>
      </c>
      <c r="J214" s="33"/>
      <c r="K214" s="156">
        <v>1359475</v>
      </c>
      <c r="L214" s="33"/>
      <c r="M214" s="153">
        <f>(K214/$BJ214)</f>
        <v>75.901680531516945</v>
      </c>
      <c r="N214" s="33"/>
      <c r="O214" s="153">
        <f>IF(M$219,M214/M$219*100,0)</f>
        <v>88.290026675421771</v>
      </c>
      <c r="P214" s="33"/>
      <c r="Q214" s="156">
        <v>2071640</v>
      </c>
      <c r="R214" s="33"/>
      <c r="S214" s="153">
        <f>(Q214/$BJ214)</f>
        <v>115.66300039082128</v>
      </c>
      <c r="T214" s="33"/>
      <c r="U214" s="153">
        <f>IF(S$219,S214/S$219*100,0)</f>
        <v>99.075560819871569</v>
      </c>
      <c r="V214" s="33"/>
      <c r="W214" s="156">
        <v>3477234</v>
      </c>
      <c r="X214" s="33"/>
      <c r="Y214" s="153">
        <f>(W214/$BJ214)</f>
        <v>194.1395790296466</v>
      </c>
      <c r="Z214" s="33"/>
      <c r="AA214" s="153">
        <f>IF(Y$219,Y214/Y$219*100,0)</f>
        <v>103.42241475015244</v>
      </c>
      <c r="AB214" s="33"/>
      <c r="AC214" s="33"/>
      <c r="AD214" s="156">
        <v>1048728</v>
      </c>
      <c r="AE214" s="33"/>
      <c r="AF214" s="153">
        <f>(AD214/$BJ214)</f>
        <v>58.552174641281894</v>
      </c>
      <c r="AG214" s="33"/>
      <c r="AH214" s="153">
        <f>IF(AF$219,AF214/AF$219*100,0)</f>
        <v>70.096258344001754</v>
      </c>
      <c r="AI214" s="33"/>
      <c r="AJ214" s="156">
        <v>10710</v>
      </c>
      <c r="AK214" s="33"/>
      <c r="AL214" s="153">
        <f>(AJ214/$BJ214)</f>
        <v>0.597956563005974</v>
      </c>
      <c r="AM214" s="33"/>
      <c r="AN214" s="153">
        <f>IF(AL$219,AL214/AL$219*100,0)</f>
        <v>83.253429364197274</v>
      </c>
      <c r="AO214" s="33"/>
      <c r="AP214" s="156">
        <f>(E214+K214+Q214+W214+AD214+AJ214)</f>
        <v>22809599</v>
      </c>
      <c r="AQ214" s="33"/>
      <c r="AR214" s="156">
        <v>12044609</v>
      </c>
      <c r="AS214" s="33"/>
      <c r="AT214" s="161">
        <f>IF($AP214,AR214/$AP214*100,0)</f>
        <v>52.805001087480761</v>
      </c>
      <c r="AU214" s="33"/>
      <c r="AV214" s="156">
        <v>2328895</v>
      </c>
      <c r="AW214" s="33"/>
      <c r="AX214" s="161">
        <f>IF($AP214,AV214/$AP214*100,0)</f>
        <v>10.21015319033009</v>
      </c>
      <c r="AY214" s="33"/>
      <c r="AZ214" s="156">
        <v>0</v>
      </c>
      <c r="BA214" s="33"/>
      <c r="BB214" s="161">
        <f>IF($AP214,AZ214/$AP214*100,0)</f>
        <v>0</v>
      </c>
      <c r="BC214" s="33"/>
      <c r="BD214" s="156">
        <v>171942</v>
      </c>
      <c r="BE214" s="33"/>
      <c r="BF214" s="156">
        <v>12360</v>
      </c>
      <c r="BG214" s="33"/>
      <c r="BH214" s="22">
        <v>92</v>
      </c>
      <c r="BI214" s="33"/>
      <c r="BJ214" s="39">
        <v>17911</v>
      </c>
      <c r="BK214" s="33"/>
      <c r="BL214" s="155">
        <f>IF(E214,BJ214,0)</f>
        <v>17911</v>
      </c>
      <c r="BM214" s="33"/>
      <c r="BN214" s="155">
        <f>IF(K214,BJ214,0)</f>
        <v>17911</v>
      </c>
      <c r="BO214" s="33"/>
      <c r="BP214" s="155">
        <f>IF(Q214,BJ214,0)</f>
        <v>17911</v>
      </c>
      <c r="BQ214" s="33"/>
      <c r="BR214" s="155">
        <f>IF(W214,BJ214,0)</f>
        <v>17911</v>
      </c>
      <c r="BS214" s="33"/>
      <c r="BT214" s="155">
        <f>IF(AD214,BJ214,0)</f>
        <v>17911</v>
      </c>
      <c r="BU214" s="33"/>
      <c r="BV214" s="155">
        <f>IF(AJ214,BJ214,0)</f>
        <v>17911</v>
      </c>
    </row>
    <row r="215" spans="1:74" ht="8.85" customHeight="1" x14ac:dyDescent="0.3">
      <c r="A215" s="22">
        <v>93</v>
      </c>
      <c r="B215" s="33"/>
      <c r="C215" s="22" t="s">
        <v>220</v>
      </c>
      <c r="D215" s="33"/>
      <c r="E215" s="156">
        <v>43222097</v>
      </c>
      <c r="F215" s="33"/>
      <c r="G215" s="153">
        <f>(E215/$BJ215)</f>
        <v>1125.9859584223416</v>
      </c>
      <c r="H215" s="33"/>
      <c r="I215" s="153">
        <f>IF(G$219,G215/G$219*100,0)</f>
        <v>72.749664557303205</v>
      </c>
      <c r="J215" s="33"/>
      <c r="K215" s="156">
        <v>2533406</v>
      </c>
      <c r="L215" s="33"/>
      <c r="M215" s="153">
        <f>(K215/$BJ215)</f>
        <v>65.998176418485912</v>
      </c>
      <c r="N215" s="33"/>
      <c r="O215" s="153">
        <f>IF(M$219,M215/M$219*100,0)</f>
        <v>76.770115176801042</v>
      </c>
      <c r="P215" s="33"/>
      <c r="Q215" s="156">
        <v>3590210</v>
      </c>
      <c r="R215" s="33"/>
      <c r="S215" s="153">
        <f>(Q215/$BJ215)</f>
        <v>93.529151253061016</v>
      </c>
      <c r="T215" s="33"/>
      <c r="U215" s="153">
        <f>IF(S$219,S215/S$219*100,0)</f>
        <v>80.115966921942089</v>
      </c>
      <c r="V215" s="33"/>
      <c r="W215" s="156">
        <v>6313489</v>
      </c>
      <c r="X215" s="33"/>
      <c r="Y215" s="153">
        <f>(W215/$BJ215)</f>
        <v>164.47374042619705</v>
      </c>
      <c r="Z215" s="33"/>
      <c r="AA215" s="153">
        <f>IF(Y$219,Y215/Y$219*100,0)</f>
        <v>87.618771416360545</v>
      </c>
      <c r="AB215" s="33"/>
      <c r="AC215" s="33"/>
      <c r="AD215" s="156">
        <v>2722791</v>
      </c>
      <c r="AE215" s="33"/>
      <c r="AF215" s="153">
        <f>(AD215/$BJ215)</f>
        <v>70.931876204866356</v>
      </c>
      <c r="AG215" s="33"/>
      <c r="AH215" s="153">
        <f>IF(AF$219,AF215/AF$219*100,0)</f>
        <v>84.916728537278601</v>
      </c>
      <c r="AI215" s="33"/>
      <c r="AJ215" s="156">
        <v>52046</v>
      </c>
      <c r="AK215" s="33"/>
      <c r="AL215" s="153">
        <f>(AJ215/$BJ215)</f>
        <v>1.3558589068931381</v>
      </c>
      <c r="AM215" s="33"/>
      <c r="AN215" s="153">
        <f>IF(AL$219,AL215/AL$219*100,0)</f>
        <v>188.7760929746963</v>
      </c>
      <c r="AO215" s="33"/>
      <c r="AP215" s="156">
        <f>(E215+K215+Q215+W215+AD215+AJ215)</f>
        <v>58434039</v>
      </c>
      <c r="AQ215" s="33"/>
      <c r="AR215" s="156">
        <v>39242277</v>
      </c>
      <c r="AS215" s="33"/>
      <c r="AT215" s="161">
        <f>IF($AP215,AR215/$AP215*100,0)</f>
        <v>67.156536962984887</v>
      </c>
      <c r="AU215" s="33"/>
      <c r="AV215" s="156">
        <v>7053639</v>
      </c>
      <c r="AW215" s="33"/>
      <c r="AX215" s="161">
        <f>IF($AP215,AV215/$AP215*100,0)</f>
        <v>12.071113208518753</v>
      </c>
      <c r="AY215" s="33"/>
      <c r="AZ215" s="156">
        <v>0</v>
      </c>
      <c r="BA215" s="33"/>
      <c r="BB215" s="161">
        <f>IF($AP215,AZ215/$AP215*100,0)</f>
        <v>0</v>
      </c>
      <c r="BC215" s="33"/>
      <c r="BD215" s="156">
        <v>616367</v>
      </c>
      <c r="BE215" s="33"/>
      <c r="BF215" s="156">
        <v>0</v>
      </c>
      <c r="BG215" s="33"/>
      <c r="BH215" s="22">
        <v>93</v>
      </c>
      <c r="BI215" s="33"/>
      <c r="BJ215" s="39">
        <v>38386</v>
      </c>
      <c r="BK215" s="33"/>
      <c r="BL215" s="155">
        <f>IF(E215,BJ215,0)</f>
        <v>38386</v>
      </c>
      <c r="BM215" s="33"/>
      <c r="BN215" s="155">
        <f>IF(K215,BJ215,0)</f>
        <v>38386</v>
      </c>
      <c r="BO215" s="33"/>
      <c r="BP215" s="155">
        <f>IF(Q215,BJ215,0)</f>
        <v>38386</v>
      </c>
      <c r="BQ215" s="33"/>
      <c r="BR215" s="155">
        <f>IF(W215,BJ215,0)</f>
        <v>38386</v>
      </c>
      <c r="BS215" s="33"/>
      <c r="BT215" s="155">
        <f>IF(AD215,BJ215,0)</f>
        <v>38386</v>
      </c>
      <c r="BU215" s="33"/>
      <c r="BV215" s="155">
        <f>IF(AJ215,BJ215,0)</f>
        <v>38386</v>
      </c>
    </row>
    <row r="216" spans="1:74" ht="8.85" customHeight="1" x14ac:dyDescent="0.3">
      <c r="A216" s="22">
        <v>94</v>
      </c>
      <c r="B216" s="33"/>
      <c r="C216" s="22" t="s">
        <v>221</v>
      </c>
      <c r="D216" s="33"/>
      <c r="E216" s="156">
        <v>32652376</v>
      </c>
      <c r="F216" s="33"/>
      <c r="G216" s="153">
        <f>(E216/$BJ216)</f>
        <v>1139.6989877835952</v>
      </c>
      <c r="H216" s="33"/>
      <c r="I216" s="153">
        <f>IF(G$219,G216/G$219*100,0)</f>
        <v>73.63565987423722</v>
      </c>
      <c r="J216" s="33"/>
      <c r="K216" s="156">
        <v>1371608</v>
      </c>
      <c r="L216" s="33"/>
      <c r="M216" s="153">
        <f>(K216/$BJ216)</f>
        <v>47.87462478184991</v>
      </c>
      <c r="N216" s="33"/>
      <c r="O216" s="153">
        <f>IF(M$219,M216/M$219*100,0)</f>
        <v>55.688515319633858</v>
      </c>
      <c r="P216" s="33"/>
      <c r="Q216" s="156">
        <v>3003831</v>
      </c>
      <c r="R216" s="33"/>
      <c r="S216" s="153">
        <f>(Q216/$BJ216)</f>
        <v>104.84575916230366</v>
      </c>
      <c r="T216" s="33"/>
      <c r="U216" s="153">
        <f>IF(S$219,S216/S$219*100,0)</f>
        <v>89.809639672936939</v>
      </c>
      <c r="V216" s="33"/>
      <c r="W216" s="156">
        <v>4450986</v>
      </c>
      <c r="X216" s="33"/>
      <c r="Y216" s="153">
        <f>(W216/$BJ216)</f>
        <v>155.35727748691099</v>
      </c>
      <c r="Z216" s="33"/>
      <c r="AA216" s="153">
        <f>IF(Y$219,Y216/Y$219*100,0)</f>
        <v>82.762231519273101</v>
      </c>
      <c r="AB216" s="33"/>
      <c r="AC216" s="33"/>
      <c r="AD216" s="156">
        <v>2054760</v>
      </c>
      <c r="AE216" s="33"/>
      <c r="AF216" s="153">
        <f>(AD216/$BJ216)</f>
        <v>71.719371727748694</v>
      </c>
      <c r="AG216" s="33"/>
      <c r="AH216" s="153">
        <f>IF(AF$219,AF216/AF$219*100,0)</f>
        <v>85.859485829469534</v>
      </c>
      <c r="AI216" s="33"/>
      <c r="AJ216" s="156">
        <v>53391</v>
      </c>
      <c r="AK216" s="33"/>
      <c r="AL216" s="153">
        <f>(AJ216/$BJ216)</f>
        <v>1.8635602094240837</v>
      </c>
      <c r="AM216" s="33"/>
      <c r="AN216" s="153">
        <f>IF(AL$219,AL216/AL$219*100,0)</f>
        <v>259.46329191752108</v>
      </c>
      <c r="AO216" s="33"/>
      <c r="AP216" s="156">
        <f>(E216+K216+Q216+W216+AD216+AJ216)</f>
        <v>43586952</v>
      </c>
      <c r="AQ216" s="33"/>
      <c r="AR216" s="156">
        <v>25837611</v>
      </c>
      <c r="AS216" s="33"/>
      <c r="AT216" s="161">
        <f>IF($AP216,AR216/$AP216*100,0)</f>
        <v>59.278315675755444</v>
      </c>
      <c r="AU216" s="33"/>
      <c r="AV216" s="156">
        <v>3399660</v>
      </c>
      <c r="AW216" s="33"/>
      <c r="AX216" s="161">
        <f>IF($AP216,AV216/$AP216*100,0)</f>
        <v>7.7997195123898546</v>
      </c>
      <c r="AY216" s="33"/>
      <c r="AZ216" s="156">
        <v>0</v>
      </c>
      <c r="BA216" s="33"/>
      <c r="BB216" s="161">
        <f>IF($AP216,AZ216/$AP216*100,0)</f>
        <v>0</v>
      </c>
      <c r="BC216" s="33"/>
      <c r="BD216" s="156">
        <v>1300828</v>
      </c>
      <c r="BE216" s="33"/>
      <c r="BF216" s="156">
        <v>0</v>
      </c>
      <c r="BG216" s="33"/>
      <c r="BH216" s="22">
        <v>94</v>
      </c>
      <c r="BI216" s="33"/>
      <c r="BJ216" s="39">
        <v>28650</v>
      </c>
      <c r="BK216" s="33"/>
      <c r="BL216" s="155">
        <f>IF(E216,BJ216,0)</f>
        <v>28650</v>
      </c>
      <c r="BM216" s="33"/>
      <c r="BN216" s="155">
        <f>IF(K216,BJ216,0)</f>
        <v>28650</v>
      </c>
      <c r="BO216" s="33"/>
      <c r="BP216" s="155">
        <f>IF(Q216,BJ216,0)</f>
        <v>28650</v>
      </c>
      <c r="BQ216" s="33"/>
      <c r="BR216" s="155">
        <f>IF(W216,BJ216,0)</f>
        <v>28650</v>
      </c>
      <c r="BS216" s="33"/>
      <c r="BT216" s="155">
        <f>IF(AD216,BJ216,0)</f>
        <v>28650</v>
      </c>
      <c r="BU216" s="33"/>
      <c r="BV216" s="155">
        <f>IF(AJ216,BJ216,0)</f>
        <v>28650</v>
      </c>
    </row>
    <row r="217" spans="1:74" ht="8.85" customHeight="1" x14ac:dyDescent="0.3">
      <c r="A217" s="42">
        <v>95</v>
      </c>
      <c r="B217" s="33"/>
      <c r="C217" s="22" t="s">
        <v>222</v>
      </c>
      <c r="D217" s="33"/>
      <c r="E217" s="157">
        <v>111941698</v>
      </c>
      <c r="F217" s="33"/>
      <c r="G217" s="153">
        <f>(E217/$BJ217)</f>
        <v>1628.8351837031648</v>
      </c>
      <c r="H217" s="33"/>
      <c r="I217" s="153">
        <f>IF(G$219,G217/G$219*100,0)</f>
        <v>105.23862428939094</v>
      </c>
      <c r="J217" s="33"/>
      <c r="K217" s="157">
        <v>8566648</v>
      </c>
      <c r="L217" s="33"/>
      <c r="M217" s="153">
        <f>(K217/$BJ217)</f>
        <v>124.65111676973444</v>
      </c>
      <c r="N217" s="33"/>
      <c r="O217" s="153">
        <f>IF(M$219,M217/M$219*100,0)</f>
        <v>144.99613641823296</v>
      </c>
      <c r="P217" s="33"/>
      <c r="Q217" s="157">
        <v>8433287</v>
      </c>
      <c r="R217" s="33"/>
      <c r="S217" s="153">
        <f>(Q217/$BJ217)</f>
        <v>122.71061476900691</v>
      </c>
      <c r="T217" s="33"/>
      <c r="U217" s="153">
        <f>IF(S$219,S217/S$219*100,0)</f>
        <v>105.1124641044274</v>
      </c>
      <c r="V217" s="33"/>
      <c r="W217" s="157">
        <v>14090187</v>
      </c>
      <c r="X217" s="33"/>
      <c r="Y217" s="153">
        <f>(W217/$BJ217)</f>
        <v>205.02272826482357</v>
      </c>
      <c r="Z217" s="33"/>
      <c r="AA217" s="153">
        <f>IF(Y$219,Y217/Y$219*100,0)</f>
        <v>109.22010721252455</v>
      </c>
      <c r="AB217" s="33"/>
      <c r="AC217" s="33"/>
      <c r="AD217" s="157">
        <v>3865913</v>
      </c>
      <c r="AE217" s="33"/>
      <c r="AF217" s="153">
        <f>(AD217/$BJ217)</f>
        <v>56.251917060749363</v>
      </c>
      <c r="AG217" s="33"/>
      <c r="AH217" s="153">
        <f>IF(AF$219,AF217/AF$219*100,0)</f>
        <v>67.342484455831325</v>
      </c>
      <c r="AI217" s="33"/>
      <c r="AJ217" s="157">
        <v>0</v>
      </c>
      <c r="AK217" s="33"/>
      <c r="AL217" s="153">
        <f>(AJ217/$BJ217)</f>
        <v>0</v>
      </c>
      <c r="AM217" s="33"/>
      <c r="AN217" s="153">
        <f>IF(AL$219,AL217/AL$219*100,0)</f>
        <v>0</v>
      </c>
      <c r="AO217" s="33"/>
      <c r="AP217" s="157">
        <f>(E217+K217+Q217+W217+AD217+AJ217)</f>
        <v>146897733</v>
      </c>
      <c r="AQ217" s="33"/>
      <c r="AR217" s="157">
        <v>69483677</v>
      </c>
      <c r="AS217" s="33"/>
      <c r="AT217" s="161">
        <f>IF($AP217,AR217/$AP217*100,0)</f>
        <v>47.300714300335734</v>
      </c>
      <c r="AU217" s="33"/>
      <c r="AV217" s="157">
        <v>5410205</v>
      </c>
      <c r="AW217" s="33"/>
      <c r="AX217" s="161">
        <f>IF($AP217,AV217/$AP217*100,0)</f>
        <v>3.6829737869406056</v>
      </c>
      <c r="AY217" s="33"/>
      <c r="AZ217" s="157">
        <v>13392090</v>
      </c>
      <c r="BA217" s="33"/>
      <c r="BB217" s="161">
        <f>IF($AP217,AZ217/$AP217*100,0)</f>
        <v>9.1166076742654703</v>
      </c>
      <c r="BC217" s="33"/>
      <c r="BD217" s="157">
        <v>3103615</v>
      </c>
      <c r="BE217" s="33"/>
      <c r="BF217" s="157">
        <v>0</v>
      </c>
      <c r="BG217" s="33"/>
      <c r="BH217" s="42">
        <v>95</v>
      </c>
      <c r="BI217" s="33"/>
      <c r="BJ217" s="162">
        <v>68725</v>
      </c>
      <c r="BK217" s="33"/>
      <c r="BL217" s="158">
        <f>IF(E217,BJ217,0)</f>
        <v>68725</v>
      </c>
      <c r="BM217" s="33"/>
      <c r="BN217" s="158">
        <f>IF(K217,BJ217,0)</f>
        <v>68725</v>
      </c>
      <c r="BO217" s="33"/>
      <c r="BP217" s="158">
        <f>IF(Q217,BJ217,0)</f>
        <v>68725</v>
      </c>
      <c r="BQ217" s="33"/>
      <c r="BR217" s="158">
        <f>IF(W217,BJ217,0)</f>
        <v>68725</v>
      </c>
      <c r="BS217" s="33"/>
      <c r="BT217" s="158">
        <f>IF(AD217,BJ217,0)</f>
        <v>68725</v>
      </c>
      <c r="BU217" s="33"/>
      <c r="BV217" s="158">
        <f>IF(AJ217,BJ217,0)</f>
        <v>0</v>
      </c>
    </row>
    <row r="218" spans="1:74" ht="8.85" customHeight="1" x14ac:dyDescent="0.3">
      <c r="A218" s="33"/>
      <c r="B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Q218" s="33"/>
      <c r="AR218" s="33"/>
      <c r="AS218" s="33"/>
      <c r="AT218" s="33"/>
      <c r="AU218" s="33"/>
      <c r="AV218" s="33"/>
      <c r="AW218" s="33"/>
      <c r="AX218" s="33"/>
      <c r="AY218" s="33"/>
      <c r="AZ218" s="33"/>
      <c r="BA218" s="33"/>
      <c r="BB218" s="33"/>
      <c r="BC218" s="33"/>
      <c r="BD218" s="33"/>
      <c r="BE218" s="33"/>
      <c r="BG218" s="33"/>
      <c r="BH218" s="33"/>
      <c r="BI218" s="33"/>
      <c r="BJ218" s="33"/>
      <c r="BK218" s="33"/>
      <c r="BL218" s="33"/>
      <c r="BM218" s="33"/>
      <c r="BN218" s="33"/>
      <c r="BO218" s="33"/>
      <c r="BP218" s="33"/>
      <c r="BQ218" s="33"/>
      <c r="BR218" s="33"/>
      <c r="BS218" s="33"/>
      <c r="BT218" s="33"/>
      <c r="BU218" s="33"/>
      <c r="BV218" s="33"/>
    </row>
    <row r="219" spans="1:74" ht="8.85" customHeight="1" x14ac:dyDescent="0.3">
      <c r="A219" s="42">
        <f>A217</f>
        <v>95</v>
      </c>
      <c r="B219" s="33"/>
      <c r="C219" s="30" t="s">
        <v>72</v>
      </c>
      <c r="D219" s="33"/>
      <c r="E219" s="159">
        <f>SUM(E89:E217)</f>
        <v>9190304170</v>
      </c>
      <c r="F219" s="33"/>
      <c r="G219" s="160">
        <f>IF(E219=0,0,IF(ISNONTEXT(H219),E219/$BJ219,E219/BL219))</f>
        <v>1547.7541584201103</v>
      </c>
      <c r="H219" s="148"/>
      <c r="I219" s="161">
        <f>IF(G$219,G219/G$219*100,0)</f>
        <v>100</v>
      </c>
      <c r="J219" s="33"/>
      <c r="K219" s="159">
        <f>SUM(K89:K217)</f>
        <v>510466974</v>
      </c>
      <c r="L219" s="33"/>
      <c r="M219" s="160">
        <f>IF(K219=0,0,IF(ISNONTEXT(N219),K219/$BJ219,K219/BN219))</f>
        <v>85.968578093822799</v>
      </c>
      <c r="N219" s="148"/>
      <c r="O219" s="161">
        <f>IF(M$219,M219/M$219*100,0)</f>
        <v>100</v>
      </c>
      <c r="P219" s="33"/>
      <c r="Q219" s="159">
        <f>SUM(Q89:Q217)</f>
        <v>693195637</v>
      </c>
      <c r="R219" s="33"/>
      <c r="S219" s="160">
        <f>IF(Q219=0,0,IF(ISNONTEXT(T219),Q219/$BJ219,Q219/BP219))</f>
        <v>116.74221113025764</v>
      </c>
      <c r="T219" s="148"/>
      <c r="U219" s="161">
        <f>IF(S$219,S219/S$219*100,0)</f>
        <v>100</v>
      </c>
      <c r="V219" s="33"/>
      <c r="W219" s="159">
        <f>SUM(W89:W217)</f>
        <v>1114621243</v>
      </c>
      <c r="X219" s="33"/>
      <c r="Y219" s="160">
        <f>IF(W219=0,0,IF(ISNONTEXT(Z219),W219/$BJ219,W219/BR219))</f>
        <v>187.71518678871345</v>
      </c>
      <c r="Z219" s="148"/>
      <c r="AA219" s="161">
        <f>IF(Y$219,Y219/Y$219*100,0)</f>
        <v>100</v>
      </c>
      <c r="AB219" s="33"/>
      <c r="AC219" s="33"/>
      <c r="AD219" s="159">
        <f>SUM(AD89:AD217)</f>
        <v>495993630</v>
      </c>
      <c r="AE219" s="33"/>
      <c r="AF219" s="160">
        <f>IF(AD219=0,0,IF(ISNONTEXT(AG219),AD219/$BJ219,AD219/BT219))</f>
        <v>83.531098555836536</v>
      </c>
      <c r="AG219" s="148"/>
      <c r="AH219" s="161">
        <f>IF(AF$219,AF219/AF$219*100,0)</f>
        <v>100</v>
      </c>
      <c r="AI219" s="33"/>
      <c r="AJ219" s="159">
        <f>SUM(AJ89:AJ217)</f>
        <v>4264768</v>
      </c>
      <c r="AK219" s="33"/>
      <c r="AL219" s="160">
        <f>IF(AJ219=0,0,IF(ISNONTEXT(AM219),AJ219/$BJ219,AJ219/BV219))</f>
        <v>0.71823655502547057</v>
      </c>
      <c r="AM219" s="148"/>
      <c r="AN219" s="161">
        <f>IF(AL$219,AL219/AL$219*100,0)</f>
        <v>100</v>
      </c>
      <c r="AO219" s="33"/>
      <c r="AP219" s="159">
        <f>SUM(AP89:AP217)</f>
        <v>12008846422</v>
      </c>
      <c r="AQ219" s="33"/>
      <c r="AR219" s="159">
        <f>SUM(AR89:AR217)</f>
        <v>4881181151</v>
      </c>
      <c r="AS219" s="33"/>
      <c r="AT219" s="161">
        <f>IF($AP219,AR219/$AP219*100,0)</f>
        <v>40.64654488425932</v>
      </c>
      <c r="AU219" s="33"/>
      <c r="AV219" s="159">
        <f>SUM(AV89:AV217)</f>
        <v>659021980</v>
      </c>
      <c r="AW219" s="33"/>
      <c r="AX219" s="161">
        <f>IF($AP219,AV219/$AP219*100,0)</f>
        <v>5.4878042140057941</v>
      </c>
      <c r="AY219" s="33"/>
      <c r="AZ219" s="159">
        <f>SUM(AZ89:AZ217)</f>
        <v>62606656</v>
      </c>
      <c r="BA219" s="33"/>
      <c r="BB219" s="161">
        <f>IF($AP219,AZ219/$AP219*100,0)</f>
        <v>0.52133780214980252</v>
      </c>
      <c r="BC219" s="33"/>
      <c r="BD219" s="159">
        <f>SUM(BD89:BD217)</f>
        <v>264886574</v>
      </c>
      <c r="BE219" s="33"/>
      <c r="BF219" s="159">
        <f>SUM(BF89:BF217)</f>
        <v>256660</v>
      </c>
      <c r="BG219" s="33"/>
      <c r="BH219" s="42">
        <f>BH217</f>
        <v>95</v>
      </c>
      <c r="BI219" s="33"/>
      <c r="BJ219" s="162">
        <f>SUM(BJ89:BJ217)</f>
        <v>5937832</v>
      </c>
      <c r="BK219" s="33"/>
      <c r="BL219" s="158">
        <f>SUM(BL89:BL217)</f>
        <v>5937832</v>
      </c>
      <c r="BM219" s="33"/>
      <c r="BN219" s="158">
        <f>SUM(BN89:BN217)</f>
        <v>5937832</v>
      </c>
      <c r="BO219" s="33"/>
      <c r="BP219" s="158">
        <f>SUM(BP89:BP217)</f>
        <v>5937832</v>
      </c>
      <c r="BQ219" s="33"/>
      <c r="BR219" s="158">
        <f>SUM(BR89:BR217)</f>
        <v>5937832</v>
      </c>
      <c r="BS219" s="33"/>
      <c r="BT219" s="158">
        <f>SUM(BT89:BT217)</f>
        <v>5937832</v>
      </c>
      <c r="BU219" s="33"/>
      <c r="BV219" s="158">
        <f>SUM(BV89:BV217)</f>
        <v>3150656</v>
      </c>
    </row>
    <row r="220" spans="1:74" ht="8.85" customHeight="1" x14ac:dyDescent="0.3">
      <c r="A220" s="33"/>
      <c r="B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c r="BS220" s="33"/>
      <c r="BT220" s="33"/>
      <c r="BU220" s="33"/>
      <c r="BV220" s="33"/>
    </row>
    <row r="221" spans="1:74" ht="8.85" customHeight="1" x14ac:dyDescent="0.3">
      <c r="A221" s="33"/>
      <c r="B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row>
    <row r="222" spans="1:74" ht="8.85" customHeight="1" x14ac:dyDescent="0.3">
      <c r="A222" s="33"/>
      <c r="B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row>
    <row r="223" spans="1:74" ht="8.85" customHeight="1" x14ac:dyDescent="0.3">
      <c r="A223" s="33"/>
      <c r="B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row>
    <row r="224" spans="1:74" ht="8.85" customHeight="1" x14ac:dyDescent="0.3">
      <c r="A224" s="33"/>
      <c r="B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row>
    <row r="225" spans="1:74" ht="7.65" customHeight="1" x14ac:dyDescent="0.3">
      <c r="A225" s="33"/>
      <c r="B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row>
    <row r="226" spans="1:74" ht="8.85" hidden="1" customHeight="1" x14ac:dyDescent="0.3">
      <c r="A226" s="33"/>
      <c r="B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row>
    <row r="227" spans="1:74" s="20" customFormat="1" ht="10.5" customHeight="1" x14ac:dyDescent="0.3">
      <c r="A227" s="130" t="s">
        <v>553</v>
      </c>
      <c r="BH227" s="131" t="s">
        <v>554</v>
      </c>
    </row>
    <row r="228" spans="1:74" s="20" customFormat="1" ht="10.5" customHeight="1" x14ac:dyDescent="0.3">
      <c r="AA228" s="23" t="s">
        <v>49</v>
      </c>
      <c r="AD228" s="50" t="s">
        <v>50</v>
      </c>
      <c r="BH228" s="23" t="s">
        <v>522</v>
      </c>
    </row>
    <row r="229" spans="1:74" s="20" customFormat="1" ht="10.5" customHeight="1" x14ac:dyDescent="0.3">
      <c r="A229" s="24"/>
      <c r="AA229" s="23" t="s">
        <v>523</v>
      </c>
      <c r="AD229" s="50" t="s">
        <v>399</v>
      </c>
      <c r="BH229" s="23" t="s">
        <v>223</v>
      </c>
    </row>
    <row r="230" spans="1:74" s="20" customFormat="1" ht="10.5" customHeight="1" x14ac:dyDescent="0.3">
      <c r="A230" s="25"/>
      <c r="AA230" s="23" t="s">
        <v>55</v>
      </c>
      <c r="AD230" s="26" t="s">
        <v>56</v>
      </c>
    </row>
    <row r="231" spans="1:74" ht="9.6" customHeight="1" x14ac:dyDescent="0.3">
      <c r="AR231" s="28" t="s">
        <v>400</v>
      </c>
      <c r="AS231" s="28"/>
      <c r="AT231" s="28"/>
      <c r="AU231" s="28"/>
      <c r="AV231" s="28"/>
      <c r="AW231" s="28"/>
      <c r="AX231" s="28"/>
      <c r="AY231" s="28"/>
      <c r="AZ231" s="28"/>
      <c r="BA231" s="28"/>
      <c r="BB231" s="28"/>
      <c r="BC231" s="28"/>
      <c r="BD231" s="28"/>
    </row>
    <row r="232" spans="1:74" ht="9.6" customHeight="1" x14ac:dyDescent="0.3"/>
    <row r="233" spans="1:74" ht="9.6" customHeight="1" x14ac:dyDescent="0.3">
      <c r="E233" s="28" t="s">
        <v>524</v>
      </c>
      <c r="F233" s="28"/>
      <c r="G233" s="28"/>
      <c r="H233" s="28"/>
      <c r="I233" s="28"/>
      <c r="J233" s="28"/>
      <c r="K233" s="28"/>
      <c r="L233" s="28"/>
      <c r="M233" s="28"/>
      <c r="N233" s="28"/>
      <c r="O233" s="28"/>
      <c r="P233" s="28"/>
      <c r="Q233" s="28"/>
      <c r="R233" s="28"/>
      <c r="S233" s="28"/>
      <c r="T233" s="28"/>
      <c r="U233" s="28"/>
      <c r="V233" s="28"/>
      <c r="W233" s="28"/>
      <c r="X233" s="28"/>
      <c r="Y233" s="28"/>
      <c r="Z233" s="28"/>
      <c r="AA233" s="28"/>
      <c r="AB233" s="29"/>
      <c r="AC233" s="29"/>
      <c r="AD233" s="28"/>
      <c r="AE233" s="28"/>
      <c r="AF233" s="28"/>
      <c r="AG233" s="28"/>
      <c r="AH233" s="28"/>
      <c r="AV233" s="28" t="s">
        <v>404</v>
      </c>
      <c r="AW233" s="28"/>
      <c r="AX233" s="28"/>
      <c r="AY233" s="28"/>
      <c r="AZ233" s="28"/>
      <c r="BA233" s="28"/>
      <c r="BB233" s="28"/>
    </row>
    <row r="234" spans="1:74" ht="9.6" customHeight="1" x14ac:dyDescent="0.3">
      <c r="AD234" s="29" t="s">
        <v>525</v>
      </c>
      <c r="AE234" s="29"/>
      <c r="AF234" s="29"/>
      <c r="AG234" s="29"/>
      <c r="AH234" s="29"/>
      <c r="AJ234" s="29" t="s">
        <v>526</v>
      </c>
      <c r="AK234" s="29"/>
      <c r="AL234" s="29"/>
      <c r="AM234" s="29"/>
      <c r="AN234" s="29"/>
      <c r="AR234" s="29" t="s">
        <v>405</v>
      </c>
      <c r="AS234" s="29"/>
      <c r="AT234" s="29"/>
      <c r="BF234" s="31" t="s">
        <v>304</v>
      </c>
    </row>
    <row r="235" spans="1:74" ht="9.6" customHeight="1" x14ac:dyDescent="0.3">
      <c r="E235" s="28" t="s">
        <v>527</v>
      </c>
      <c r="F235" s="28"/>
      <c r="G235" s="28"/>
      <c r="H235" s="28"/>
      <c r="I235" s="28"/>
      <c r="K235" s="28" t="s">
        <v>528</v>
      </c>
      <c r="L235" s="28"/>
      <c r="M235" s="28"/>
      <c r="N235" s="28"/>
      <c r="O235" s="28"/>
      <c r="Q235" s="28" t="s">
        <v>529</v>
      </c>
      <c r="R235" s="28"/>
      <c r="S235" s="28"/>
      <c r="T235" s="28"/>
      <c r="U235" s="28"/>
      <c r="W235" s="28" t="s">
        <v>530</v>
      </c>
      <c r="X235" s="28"/>
      <c r="Y235" s="28"/>
      <c r="Z235" s="28"/>
      <c r="AA235" s="28"/>
      <c r="AD235" s="28" t="s">
        <v>531</v>
      </c>
      <c r="AE235" s="28"/>
      <c r="AF235" s="28"/>
      <c r="AG235" s="28"/>
      <c r="AH235" s="28"/>
      <c r="AJ235" s="28" t="s">
        <v>532</v>
      </c>
      <c r="AK235" s="28"/>
      <c r="AL235" s="28"/>
      <c r="AM235" s="28"/>
      <c r="AN235" s="28"/>
      <c r="AR235" s="28" t="s">
        <v>407</v>
      </c>
      <c r="AS235" s="28"/>
      <c r="AT235" s="28"/>
      <c r="AV235" s="28" t="s">
        <v>66</v>
      </c>
      <c r="AW235" s="28"/>
      <c r="AX235" s="28"/>
      <c r="AZ235" s="28" t="s">
        <v>67</v>
      </c>
      <c r="BA235" s="28"/>
      <c r="BB235" s="28"/>
      <c r="BF235" s="30" t="s">
        <v>533</v>
      </c>
    </row>
    <row r="236" spans="1:74" ht="9.6" customHeight="1" x14ac:dyDescent="0.3">
      <c r="BD236" s="30" t="s">
        <v>463</v>
      </c>
      <c r="BF236" s="30" t="s">
        <v>534</v>
      </c>
      <c r="BN236" s="30" t="s">
        <v>535</v>
      </c>
      <c r="BP236" s="30" t="s">
        <v>536</v>
      </c>
      <c r="BR236" s="30" t="s">
        <v>537</v>
      </c>
      <c r="BT236" s="30" t="s">
        <v>538</v>
      </c>
      <c r="BV236" s="30" t="s">
        <v>539</v>
      </c>
    </row>
    <row r="237" spans="1:74" ht="9.6" customHeight="1" x14ac:dyDescent="0.3">
      <c r="I237" s="30" t="s">
        <v>71</v>
      </c>
      <c r="O237" s="30" t="s">
        <v>71</v>
      </c>
      <c r="U237" s="30" t="s">
        <v>71</v>
      </c>
      <c r="AA237" s="30" t="s">
        <v>71</v>
      </c>
      <c r="AH237" s="30" t="s">
        <v>71</v>
      </c>
      <c r="AN237" s="30" t="s">
        <v>71</v>
      </c>
      <c r="AP237" s="30"/>
      <c r="AT237" s="30" t="s">
        <v>279</v>
      </c>
      <c r="AX237" s="30" t="s">
        <v>279</v>
      </c>
      <c r="BB237" s="30" t="s">
        <v>279</v>
      </c>
      <c r="BD237" s="30" t="s">
        <v>469</v>
      </c>
      <c r="BF237" s="30" t="s">
        <v>540</v>
      </c>
      <c r="BN237" s="30" t="s">
        <v>541</v>
      </c>
      <c r="BP237" s="30" t="s">
        <v>542</v>
      </c>
      <c r="BR237" s="150" t="s">
        <v>543</v>
      </c>
      <c r="BT237" s="30" t="s">
        <v>544</v>
      </c>
      <c r="BV237" s="30" t="s">
        <v>545</v>
      </c>
    </row>
    <row r="238" spans="1:74" ht="9.6" customHeight="1" x14ac:dyDescent="0.3">
      <c r="A238" s="31" t="s">
        <v>78</v>
      </c>
      <c r="C238" s="31" t="s">
        <v>80</v>
      </c>
      <c r="E238" s="31" t="s">
        <v>81</v>
      </c>
      <c r="G238" s="31" t="s">
        <v>442</v>
      </c>
      <c r="I238" s="31" t="s">
        <v>87</v>
      </c>
      <c r="K238" s="31" t="s">
        <v>81</v>
      </c>
      <c r="M238" s="31" t="s">
        <v>442</v>
      </c>
      <c r="O238" s="31" t="s">
        <v>87</v>
      </c>
      <c r="Q238" s="31" t="s">
        <v>81</v>
      </c>
      <c r="S238" s="31" t="s">
        <v>442</v>
      </c>
      <c r="U238" s="31" t="s">
        <v>87</v>
      </c>
      <c r="W238" s="31" t="s">
        <v>81</v>
      </c>
      <c r="Y238" s="31" t="s">
        <v>442</v>
      </c>
      <c r="AA238" s="31" t="s">
        <v>87</v>
      </c>
      <c r="AD238" s="31" t="s">
        <v>81</v>
      </c>
      <c r="AF238" s="31" t="s">
        <v>442</v>
      </c>
      <c r="AH238" s="31" t="s">
        <v>87</v>
      </c>
      <c r="AJ238" s="31" t="s">
        <v>81</v>
      </c>
      <c r="AL238" s="31" t="s">
        <v>442</v>
      </c>
      <c r="AN238" s="31" t="s">
        <v>87</v>
      </c>
      <c r="AP238" s="31" t="s">
        <v>546</v>
      </c>
      <c r="AR238" s="31" t="s">
        <v>81</v>
      </c>
      <c r="AT238" s="31" t="s">
        <v>380</v>
      </c>
      <c r="AV238" s="31" t="s">
        <v>81</v>
      </c>
      <c r="AX238" s="31" t="s">
        <v>380</v>
      </c>
      <c r="AZ238" s="31" t="s">
        <v>81</v>
      </c>
      <c r="BB238" s="31" t="s">
        <v>380</v>
      </c>
      <c r="BD238" s="31" t="s">
        <v>425</v>
      </c>
      <c r="BF238" s="31" t="s">
        <v>76</v>
      </c>
      <c r="BH238" s="31" t="s">
        <v>78</v>
      </c>
      <c r="BL238" s="129" t="s">
        <v>527</v>
      </c>
      <c r="BN238" s="151" t="s">
        <v>547</v>
      </c>
      <c r="BP238" s="129" t="s">
        <v>475</v>
      </c>
      <c r="BR238" s="129" t="s">
        <v>475</v>
      </c>
      <c r="BT238" s="129" t="s">
        <v>90</v>
      </c>
      <c r="BV238" s="129" t="s">
        <v>548</v>
      </c>
    </row>
    <row r="239" spans="1:74" ht="8.85" customHeight="1" x14ac:dyDescent="0.3"/>
    <row r="240" spans="1:74" ht="8.85" customHeight="1" x14ac:dyDescent="0.3">
      <c r="B240" s="22" t="s">
        <v>297</v>
      </c>
    </row>
    <row r="241" spans="1:74" ht="8.85" customHeight="1" x14ac:dyDescent="0.3">
      <c r="A241" s="22">
        <v>1</v>
      </c>
      <c r="B241" s="30"/>
      <c r="C241" s="22" t="s">
        <v>224</v>
      </c>
      <c r="D241" s="33"/>
      <c r="E241" s="154">
        <v>0</v>
      </c>
      <c r="F241" s="33"/>
      <c r="G241" s="152">
        <f>(E241/$BJ241)</f>
        <v>0</v>
      </c>
      <c r="H241" s="33"/>
      <c r="I241" s="153">
        <f>IF(G$287,G241/G$287*100,0)</f>
        <v>0</v>
      </c>
      <c r="J241" s="33"/>
      <c r="K241" s="154">
        <v>0</v>
      </c>
      <c r="L241" s="33"/>
      <c r="M241" s="152">
        <f>(K241/$BJ241)</f>
        <v>0</v>
      </c>
      <c r="N241" s="33"/>
      <c r="O241" s="153">
        <f>IF(M$287,M241/M$287*100,0)</f>
        <v>0</v>
      </c>
      <c r="P241" s="33"/>
      <c r="Q241" s="154">
        <v>0</v>
      </c>
      <c r="R241" s="33"/>
      <c r="S241" s="152">
        <f>(Q241/$BJ241)</f>
        <v>0</v>
      </c>
      <c r="T241" s="33"/>
      <c r="U241" s="153">
        <f>IF(S$287,S241/S$287*100,0)</f>
        <v>0</v>
      </c>
      <c r="V241" s="33"/>
      <c r="W241" s="154">
        <v>0</v>
      </c>
      <c r="X241" s="33"/>
      <c r="Y241" s="152">
        <f>(W241/$BJ241)</f>
        <v>0</v>
      </c>
      <c r="Z241" s="33"/>
      <c r="AA241" s="153">
        <f>IF(Y$287,Y241/Y$287*100,0)</f>
        <v>0</v>
      </c>
      <c r="AB241" s="33"/>
      <c r="AC241" s="33"/>
      <c r="AD241" s="154">
        <v>0</v>
      </c>
      <c r="AE241" s="33"/>
      <c r="AF241" s="152">
        <f>(AD241/$BJ241)</f>
        <v>0</v>
      </c>
      <c r="AG241" s="33"/>
      <c r="AH241" s="153">
        <f>IF(AF$287,AF241/AF$287*100,0)</f>
        <v>0</v>
      </c>
      <c r="AI241" s="33"/>
      <c r="AJ241" s="154">
        <v>0</v>
      </c>
      <c r="AK241" s="33"/>
      <c r="AL241" s="152">
        <f>(AJ241/$BJ241)</f>
        <v>0</v>
      </c>
      <c r="AM241" s="33"/>
      <c r="AN241" s="153">
        <f>IF(AL$287,AL241/AL$287*100,0)</f>
        <v>0</v>
      </c>
      <c r="AO241" s="33"/>
      <c r="AP241" s="154">
        <f>(E241+K241+Q241+W241+AD241+AJ241)</f>
        <v>0</v>
      </c>
      <c r="AQ241" s="33"/>
      <c r="AR241" s="154">
        <v>0</v>
      </c>
      <c r="AS241" s="33"/>
      <c r="AT241" s="153">
        <f>IF($AP241,AR241/$AP241*100,0)</f>
        <v>0</v>
      </c>
      <c r="AU241" s="33"/>
      <c r="AV241" s="154">
        <v>0</v>
      </c>
      <c r="AW241" s="33"/>
      <c r="AX241" s="153">
        <f>IF($AP241,AV241/$AP241*100,0)</f>
        <v>0</v>
      </c>
      <c r="AY241" s="33"/>
      <c r="AZ241" s="154">
        <v>0</v>
      </c>
      <c r="BA241" s="33"/>
      <c r="BB241" s="153">
        <f>IF($AP241,AZ241/$AP241*100,0)</f>
        <v>0</v>
      </c>
      <c r="BC241" s="33"/>
      <c r="BD241" s="154">
        <v>0</v>
      </c>
      <c r="BE241" s="33"/>
      <c r="BF241" s="154">
        <v>0</v>
      </c>
      <c r="BG241" s="33"/>
      <c r="BH241" s="22">
        <v>1</v>
      </c>
      <c r="BI241" s="33"/>
      <c r="BJ241" s="39">
        <v>8191</v>
      </c>
      <c r="BK241" s="33"/>
      <c r="BL241" s="155">
        <f>IF(E241,BJ241,0)</f>
        <v>0</v>
      </c>
      <c r="BM241" s="33"/>
      <c r="BN241" s="155">
        <f>IF(K241,BJ241,0)</f>
        <v>0</v>
      </c>
      <c r="BO241" s="33"/>
      <c r="BP241" s="155">
        <f>IF(Q241,BJ241,0)</f>
        <v>0</v>
      </c>
      <c r="BQ241" s="33"/>
      <c r="BR241" s="155">
        <f>IF(W241,BJ241,0)</f>
        <v>0</v>
      </c>
      <c r="BS241" s="33"/>
      <c r="BT241" s="155">
        <f>IF(AD241,BJ241,0)</f>
        <v>0</v>
      </c>
      <c r="BU241" s="33"/>
      <c r="BV241" s="155">
        <f>IF(AJ241,BJ241,0)</f>
        <v>0</v>
      </c>
    </row>
    <row r="242" spans="1:74" ht="8.85" customHeight="1" x14ac:dyDescent="0.3">
      <c r="A242" s="22">
        <v>2</v>
      </c>
      <c r="B242" s="30"/>
      <c r="C242" s="22" t="s">
        <v>225</v>
      </c>
      <c r="D242" s="33"/>
      <c r="E242" s="156">
        <v>0</v>
      </c>
      <c r="F242" s="33"/>
      <c r="G242" s="153">
        <f>(E242/$BJ242)</f>
        <v>0</v>
      </c>
      <c r="H242" s="33"/>
      <c r="I242" s="153">
        <f>IF(G$287,G242/G$287*100,0)</f>
        <v>0</v>
      </c>
      <c r="J242" s="33"/>
      <c r="K242" s="156">
        <v>0</v>
      </c>
      <c r="L242" s="33"/>
      <c r="M242" s="153">
        <f>(K242/$BJ242)</f>
        <v>0</v>
      </c>
      <c r="N242" s="33"/>
      <c r="O242" s="153">
        <f>IF(M$287,M242/M$287*100,0)</f>
        <v>0</v>
      </c>
      <c r="P242" s="33"/>
      <c r="Q242" s="156">
        <v>0</v>
      </c>
      <c r="R242" s="33"/>
      <c r="S242" s="153">
        <f>(Q242/$BJ242)</f>
        <v>0</v>
      </c>
      <c r="T242" s="33"/>
      <c r="U242" s="153">
        <f>IF(S$287,S242/S$287*100,0)</f>
        <v>0</v>
      </c>
      <c r="V242" s="33"/>
      <c r="W242" s="156">
        <v>0</v>
      </c>
      <c r="X242" s="33"/>
      <c r="Y242" s="153">
        <f>(W242/$BJ242)</f>
        <v>0</v>
      </c>
      <c r="Z242" s="33"/>
      <c r="AA242" s="153">
        <f>IF(Y$287,Y242/Y$287*100,0)</f>
        <v>0</v>
      </c>
      <c r="AB242" s="33"/>
      <c r="AC242" s="33"/>
      <c r="AD242" s="156">
        <v>0</v>
      </c>
      <c r="AE242" s="33"/>
      <c r="AF242" s="153">
        <f>(AD242/$BJ242)</f>
        <v>0</v>
      </c>
      <c r="AG242" s="33"/>
      <c r="AH242" s="153">
        <f>IF(AF$287,AF242/AF$287*100,0)</f>
        <v>0</v>
      </c>
      <c r="AI242" s="33"/>
      <c r="AJ242" s="156">
        <v>0</v>
      </c>
      <c r="AK242" s="33"/>
      <c r="AL242" s="153">
        <f>(AJ242/$BJ242)</f>
        <v>0</v>
      </c>
      <c r="AM242" s="33"/>
      <c r="AN242" s="153">
        <f>IF(AL$287,AL242/AL$287*100,0)</f>
        <v>0</v>
      </c>
      <c r="AO242" s="33"/>
      <c r="AP242" s="156">
        <f>(E242+K242+Q242+W242+AD242+AJ242)</f>
        <v>0</v>
      </c>
      <c r="AQ242" s="33"/>
      <c r="AR242" s="156">
        <v>0</v>
      </c>
      <c r="AS242" s="33"/>
      <c r="AT242" s="153">
        <f>IF($AP242,AR242/$AP242*100,0)</f>
        <v>0</v>
      </c>
      <c r="AU242" s="33"/>
      <c r="AV242" s="156">
        <v>0</v>
      </c>
      <c r="AW242" s="33"/>
      <c r="AX242" s="153">
        <f>IF($AP242,AV242/$AP242*100,0)</f>
        <v>0</v>
      </c>
      <c r="AY242" s="33"/>
      <c r="AZ242" s="156">
        <v>0</v>
      </c>
      <c r="BA242" s="33"/>
      <c r="BB242" s="153">
        <f>IF($AP242,AZ242/$AP242*100,0)</f>
        <v>0</v>
      </c>
      <c r="BC242" s="33"/>
      <c r="BD242" s="156">
        <v>0</v>
      </c>
      <c r="BE242" s="33"/>
      <c r="BF242" s="156">
        <v>0</v>
      </c>
      <c r="BG242" s="33"/>
      <c r="BH242" s="22">
        <v>2</v>
      </c>
      <c r="BI242" s="33"/>
      <c r="BJ242" s="39">
        <v>7225</v>
      </c>
      <c r="BK242" s="33"/>
      <c r="BL242" s="155">
        <f>IF(E242,BJ242,0)</f>
        <v>0</v>
      </c>
      <c r="BM242" s="33"/>
      <c r="BN242" s="155">
        <f>IF(K242,BJ242,0)</f>
        <v>0</v>
      </c>
      <c r="BO242" s="33"/>
      <c r="BP242" s="155">
        <f>IF(Q242,BJ242,0)</f>
        <v>0</v>
      </c>
      <c r="BQ242" s="33"/>
      <c r="BR242" s="155">
        <f>IF(W242,BJ242,0)</f>
        <v>0</v>
      </c>
      <c r="BS242" s="33"/>
      <c r="BT242" s="155">
        <f>IF(AD242,BJ242,0)</f>
        <v>0</v>
      </c>
      <c r="BU242" s="33"/>
      <c r="BV242" s="155">
        <f>IF(AJ242,BJ242,0)</f>
        <v>0</v>
      </c>
    </row>
    <row r="243" spans="1:74" ht="8.85" customHeight="1" x14ac:dyDescent="0.3">
      <c r="A243" s="22">
        <v>3</v>
      </c>
      <c r="B243" s="30"/>
      <c r="C243" s="22" t="s">
        <v>140</v>
      </c>
      <c r="D243" s="33"/>
      <c r="E243" s="156">
        <v>0</v>
      </c>
      <c r="F243" s="33"/>
      <c r="G243" s="153">
        <f>(E243/$BJ243)</f>
        <v>0</v>
      </c>
      <c r="H243" s="33"/>
      <c r="I243" s="153">
        <f>IF(G$287,G243/G$287*100,0)</f>
        <v>0</v>
      </c>
      <c r="J243" s="33"/>
      <c r="K243" s="156">
        <v>0</v>
      </c>
      <c r="L243" s="33"/>
      <c r="M243" s="153">
        <f>(K243/$BJ243)</f>
        <v>0</v>
      </c>
      <c r="N243" s="33"/>
      <c r="O243" s="153">
        <f>IF(M$287,M243/M$287*100,0)</f>
        <v>0</v>
      </c>
      <c r="P243" s="33"/>
      <c r="Q243" s="156">
        <v>0</v>
      </c>
      <c r="R243" s="33"/>
      <c r="S243" s="153">
        <f>(Q243/$BJ243)</f>
        <v>0</v>
      </c>
      <c r="T243" s="33"/>
      <c r="U243" s="153">
        <f>IF(S$287,S243/S$287*100,0)</f>
        <v>0</v>
      </c>
      <c r="V243" s="33"/>
      <c r="W243" s="156">
        <v>152415</v>
      </c>
      <c r="X243" s="33"/>
      <c r="Y243" s="153">
        <f>(W243/$BJ243)</f>
        <v>24.69458846403111</v>
      </c>
      <c r="Z243" s="33"/>
      <c r="AA243" s="153">
        <f>IF(Y$287,Y243/Y$287*100,0)</f>
        <v>17.061586054232507</v>
      </c>
      <c r="AB243" s="33"/>
      <c r="AC243" s="33"/>
      <c r="AD243" s="156">
        <v>0</v>
      </c>
      <c r="AE243" s="33"/>
      <c r="AF243" s="153">
        <f>(AD243/$BJ243)</f>
        <v>0</v>
      </c>
      <c r="AG243" s="33"/>
      <c r="AH243" s="153">
        <f>IF(AF$287,AF243/AF$287*100,0)</f>
        <v>0</v>
      </c>
      <c r="AI243" s="33"/>
      <c r="AJ243" s="156">
        <v>0</v>
      </c>
      <c r="AK243" s="33"/>
      <c r="AL243" s="153">
        <f>(AJ243/$BJ243)</f>
        <v>0</v>
      </c>
      <c r="AM243" s="33"/>
      <c r="AN243" s="153">
        <f>IF(AL$287,AL243/AL$287*100,0)</f>
        <v>0</v>
      </c>
      <c r="AO243" s="33"/>
      <c r="AP243" s="156">
        <f>(E243+K243+Q243+W243+AD243+AJ243)</f>
        <v>152415</v>
      </c>
      <c r="AQ243" s="33"/>
      <c r="AR243" s="156">
        <v>0</v>
      </c>
      <c r="AS243" s="33"/>
      <c r="AT243" s="153">
        <f>IF($AP243,AR243/$AP243*100,0)</f>
        <v>0</v>
      </c>
      <c r="AU243" s="33"/>
      <c r="AV243" s="156">
        <v>0</v>
      </c>
      <c r="AW243" s="33"/>
      <c r="AX243" s="153">
        <f>IF($AP243,AV243/$AP243*100,0)</f>
        <v>0</v>
      </c>
      <c r="AY243" s="33"/>
      <c r="AZ243" s="156">
        <v>0</v>
      </c>
      <c r="BA243" s="33"/>
      <c r="BB243" s="153">
        <f>IF($AP243,AZ243/$AP243*100,0)</f>
        <v>0</v>
      </c>
      <c r="BC243" s="33"/>
      <c r="BD243" s="156">
        <v>0</v>
      </c>
      <c r="BE243" s="33"/>
      <c r="BF243" s="156">
        <v>0</v>
      </c>
      <c r="BG243" s="33"/>
      <c r="BH243" s="22">
        <v>3</v>
      </c>
      <c r="BI243" s="33"/>
      <c r="BJ243" s="39">
        <v>6172</v>
      </c>
      <c r="BK243" s="33"/>
      <c r="BL243" s="155">
        <f>IF(E243,BJ243,0)</f>
        <v>0</v>
      </c>
      <c r="BM243" s="33"/>
      <c r="BN243" s="155">
        <f>IF(K243,BJ243,0)</f>
        <v>0</v>
      </c>
      <c r="BO243" s="33"/>
      <c r="BP243" s="155">
        <f>IF(Q243,BJ243,0)</f>
        <v>0</v>
      </c>
      <c r="BQ243" s="33"/>
      <c r="BR243" s="155">
        <f>IF(W243,BJ243,0)</f>
        <v>6172</v>
      </c>
      <c r="BS243" s="33"/>
      <c r="BT243" s="155">
        <f>IF(AD243,BJ243,0)</f>
        <v>0</v>
      </c>
      <c r="BU243" s="33"/>
      <c r="BV243" s="155">
        <f>IF(AJ243,BJ243,0)</f>
        <v>0</v>
      </c>
    </row>
    <row r="244" spans="1:74" ht="8.85" customHeight="1" x14ac:dyDescent="0.3">
      <c r="A244" s="22">
        <v>4</v>
      </c>
      <c r="B244" s="30"/>
      <c r="C244" s="22" t="s">
        <v>226</v>
      </c>
      <c r="D244" s="33"/>
      <c r="E244" s="156">
        <v>0</v>
      </c>
      <c r="F244" s="33"/>
      <c r="G244" s="153">
        <f>(E244/$BJ244)</f>
        <v>0</v>
      </c>
      <c r="H244" s="33"/>
      <c r="I244" s="153">
        <f>IF(G$287,G244/G$287*100,0)</f>
        <v>0</v>
      </c>
      <c r="J244" s="33"/>
      <c r="K244" s="156">
        <v>0</v>
      </c>
      <c r="L244" s="33"/>
      <c r="M244" s="153">
        <f>(K244/$BJ244)</f>
        <v>0</v>
      </c>
      <c r="N244" s="33"/>
      <c r="O244" s="153">
        <f>IF(M$287,M244/M$287*100,0)</f>
        <v>0</v>
      </c>
      <c r="P244" s="33"/>
      <c r="Q244" s="156">
        <v>0</v>
      </c>
      <c r="R244" s="33"/>
      <c r="S244" s="153">
        <f>(Q244/$BJ244)</f>
        <v>0</v>
      </c>
      <c r="T244" s="33"/>
      <c r="U244" s="153">
        <f>IF(S$287,S244/S$287*100,0)</f>
        <v>0</v>
      </c>
      <c r="V244" s="33"/>
      <c r="W244" s="156">
        <v>0</v>
      </c>
      <c r="X244" s="33"/>
      <c r="Y244" s="153">
        <f>(W244/$BJ244)</f>
        <v>0</v>
      </c>
      <c r="Z244" s="33"/>
      <c r="AA244" s="153">
        <f>IF(Y$287,Y244/Y$287*100,0)</f>
        <v>0</v>
      </c>
      <c r="AB244" s="33"/>
      <c r="AC244" s="33"/>
      <c r="AD244" s="156">
        <v>0</v>
      </c>
      <c r="AE244" s="33"/>
      <c r="AF244" s="153">
        <f>(AD244/$BJ244)</f>
        <v>0</v>
      </c>
      <c r="AG244" s="33"/>
      <c r="AH244" s="153">
        <f>IF(AF$287,AF244/AF$287*100,0)</f>
        <v>0</v>
      </c>
      <c r="AI244" s="33"/>
      <c r="AJ244" s="156">
        <v>0</v>
      </c>
      <c r="AK244" s="33"/>
      <c r="AL244" s="153">
        <f>(AJ244/$BJ244)</f>
        <v>0</v>
      </c>
      <c r="AM244" s="33"/>
      <c r="AN244" s="153">
        <f>IF(AL$287,AL244/AL$287*100,0)</f>
        <v>0</v>
      </c>
      <c r="AO244" s="33"/>
      <c r="AP244" s="156">
        <f>(E244+K244+Q244+W244+AD244+AJ244)</f>
        <v>0</v>
      </c>
      <c r="AQ244" s="33"/>
      <c r="AR244" s="156">
        <v>0</v>
      </c>
      <c r="AS244" s="33"/>
      <c r="AT244" s="153">
        <f>IF($AP244,AR244/$AP244*100,0)</f>
        <v>0</v>
      </c>
      <c r="AU244" s="33"/>
      <c r="AV244" s="156">
        <v>0</v>
      </c>
      <c r="AW244" s="33"/>
      <c r="AX244" s="153">
        <f>IF($AP244,AV244/$AP244*100,0)</f>
        <v>0</v>
      </c>
      <c r="AY244" s="33"/>
      <c r="AZ244" s="156">
        <v>0</v>
      </c>
      <c r="BA244" s="33"/>
      <c r="BB244" s="153">
        <f>IF($AP244,AZ244/$AP244*100,0)</f>
        <v>0</v>
      </c>
      <c r="BC244" s="33"/>
      <c r="BD244" s="156">
        <v>0</v>
      </c>
      <c r="BE244" s="33"/>
      <c r="BF244" s="156">
        <v>0</v>
      </c>
      <c r="BG244" s="33"/>
      <c r="BH244" s="22">
        <v>4</v>
      </c>
      <c r="BI244" s="33"/>
      <c r="BJ244" s="39">
        <v>4185</v>
      </c>
      <c r="BK244" s="33"/>
      <c r="BL244" s="155">
        <f>IF(E244,BJ244,0)</f>
        <v>0</v>
      </c>
      <c r="BM244" s="33"/>
      <c r="BN244" s="155">
        <f>IF(K244,BJ244,0)</f>
        <v>0</v>
      </c>
      <c r="BO244" s="33"/>
      <c r="BP244" s="155">
        <f>IF(Q244,BJ244,0)</f>
        <v>0</v>
      </c>
      <c r="BQ244" s="33"/>
      <c r="BR244" s="155">
        <f>IF(W244,BJ244,0)</f>
        <v>0</v>
      </c>
      <c r="BS244" s="33"/>
      <c r="BT244" s="155">
        <f>IF(AD244,BJ244,0)</f>
        <v>0</v>
      </c>
      <c r="BU244" s="33"/>
      <c r="BV244" s="155">
        <f>IF(AJ244,BJ244,0)</f>
        <v>0</v>
      </c>
    </row>
    <row r="245" spans="1:74" ht="8.85" customHeight="1" x14ac:dyDescent="0.3">
      <c r="A245" s="22">
        <v>5</v>
      </c>
      <c r="B245" s="30"/>
      <c r="C245" s="22" t="s">
        <v>227</v>
      </c>
      <c r="D245" s="33"/>
      <c r="E245" s="156">
        <v>0</v>
      </c>
      <c r="F245" s="33"/>
      <c r="G245" s="161">
        <f>(E245/$BJ245)</f>
        <v>0</v>
      </c>
      <c r="H245" s="33"/>
      <c r="I245" s="161">
        <f>IF(G$287,G245/G$287*100,0)</f>
        <v>0</v>
      </c>
      <c r="J245" s="33"/>
      <c r="K245" s="156">
        <v>0</v>
      </c>
      <c r="L245" s="33"/>
      <c r="M245" s="161">
        <f>(K245/$BJ245)</f>
        <v>0</v>
      </c>
      <c r="N245" s="33"/>
      <c r="O245" s="161">
        <f>IF(M$287,M245/M$287*100,0)</f>
        <v>0</v>
      </c>
      <c r="P245" s="33"/>
      <c r="Q245" s="156">
        <v>0</v>
      </c>
      <c r="R245" s="33"/>
      <c r="S245" s="161">
        <f>(Q245/$BJ245)</f>
        <v>0</v>
      </c>
      <c r="T245" s="33"/>
      <c r="U245" s="161">
        <f>IF(S$287,S245/S$287*100,0)</f>
        <v>0</v>
      </c>
      <c r="V245" s="33"/>
      <c r="W245" s="156">
        <v>0</v>
      </c>
      <c r="X245" s="33"/>
      <c r="Y245" s="161">
        <f>(W245/$BJ245)</f>
        <v>0</v>
      </c>
      <c r="Z245" s="33"/>
      <c r="AA245" s="161">
        <f>IF(Y$287,Y245/Y$287*100,0)</f>
        <v>0</v>
      </c>
      <c r="AB245" s="33"/>
      <c r="AC245" s="33"/>
      <c r="AD245" s="156">
        <v>0</v>
      </c>
      <c r="AE245" s="33"/>
      <c r="AF245" s="161">
        <f>(AD245/$BJ245)</f>
        <v>0</v>
      </c>
      <c r="AG245" s="33"/>
      <c r="AH245" s="161">
        <f>IF(AF$287,AF245/AF$287*100,0)</f>
        <v>0</v>
      </c>
      <c r="AI245" s="33"/>
      <c r="AJ245" s="156">
        <v>0</v>
      </c>
      <c r="AK245" s="33"/>
      <c r="AL245" s="161">
        <f>(AJ245/$BJ245)</f>
        <v>0</v>
      </c>
      <c r="AM245" s="33"/>
      <c r="AN245" s="161">
        <f>IF(AL$287,AL245/AL$287*100,0)</f>
        <v>0</v>
      </c>
      <c r="AO245" s="33"/>
      <c r="AP245" s="156">
        <f>(E245+K245+Q245+W245+AD245+AJ245)</f>
        <v>0</v>
      </c>
      <c r="AQ245" s="33"/>
      <c r="AR245" s="156">
        <v>0</v>
      </c>
      <c r="AS245" s="33"/>
      <c r="AT245" s="161">
        <f>IF($AP245,AR245/$AP245*100,0)</f>
        <v>0</v>
      </c>
      <c r="AU245" s="33"/>
      <c r="AV245" s="156">
        <v>0</v>
      </c>
      <c r="AW245" s="33"/>
      <c r="AX245" s="161">
        <f>IF($AP245,AV245/$AP245*100,0)</f>
        <v>0</v>
      </c>
      <c r="AY245" s="33"/>
      <c r="AZ245" s="156">
        <v>0</v>
      </c>
      <c r="BA245" s="33"/>
      <c r="BB245" s="161">
        <f>IF($AP245,AZ245/$AP245*100,0)</f>
        <v>0</v>
      </c>
      <c r="BC245" s="33"/>
      <c r="BD245" s="156">
        <v>0</v>
      </c>
      <c r="BE245" s="33"/>
      <c r="BF245" s="156">
        <v>0</v>
      </c>
      <c r="BG245" s="33"/>
      <c r="BH245" s="22">
        <v>5</v>
      </c>
      <c r="BI245" s="33"/>
      <c r="BJ245" s="39">
        <v>5614</v>
      </c>
      <c r="BK245" s="33"/>
      <c r="BL245" s="155">
        <f>IF(E245,BJ245,0)</f>
        <v>0</v>
      </c>
      <c r="BM245" s="33"/>
      <c r="BN245" s="155">
        <f>IF(K245,BJ245,0)</f>
        <v>0</v>
      </c>
      <c r="BO245" s="33"/>
      <c r="BP245" s="155">
        <f>IF(Q245,BJ245,0)</f>
        <v>0</v>
      </c>
      <c r="BQ245" s="33"/>
      <c r="BR245" s="155">
        <f>IF(W245,BJ245,0)</f>
        <v>0</v>
      </c>
      <c r="BS245" s="33"/>
      <c r="BT245" s="155">
        <f>IF(AD245,BJ245,0)</f>
        <v>0</v>
      </c>
      <c r="BU245" s="33"/>
      <c r="BV245" s="155">
        <f>IF(AJ245,BJ245,0)</f>
        <v>0</v>
      </c>
    </row>
    <row r="246" spans="1:74" ht="8.85" customHeight="1" x14ac:dyDescent="0.3">
      <c r="A246" s="5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Q246" s="33"/>
      <c r="AR246" s="33"/>
      <c r="AS246" s="33"/>
      <c r="AT246" s="33"/>
      <c r="AU246" s="33"/>
      <c r="AV246" s="33"/>
      <c r="AW246" s="33"/>
      <c r="AX246" s="33"/>
      <c r="AY246" s="33"/>
      <c r="AZ246" s="33"/>
      <c r="BA246" s="33"/>
      <c r="BB246" s="33"/>
      <c r="BC246" s="33"/>
      <c r="BD246" s="33"/>
      <c r="BE246" s="33"/>
      <c r="BG246" s="33"/>
      <c r="BH246" s="41"/>
      <c r="BI246" s="33"/>
      <c r="BJ246" s="39"/>
      <c r="BK246" s="33"/>
      <c r="BL246" s="33"/>
      <c r="BM246" s="33"/>
      <c r="BN246" s="33"/>
      <c r="BO246" s="33"/>
      <c r="BP246" s="33"/>
      <c r="BQ246" s="33"/>
      <c r="BR246" s="33"/>
      <c r="BS246" s="33"/>
      <c r="BT246" s="33"/>
      <c r="BU246" s="33"/>
      <c r="BV246" s="33"/>
    </row>
    <row r="247" spans="1:74" ht="8.85" customHeight="1" x14ac:dyDescent="0.3">
      <c r="A247" s="22">
        <v>6</v>
      </c>
      <c r="B247" s="30"/>
      <c r="C247" s="22" t="s">
        <v>228</v>
      </c>
      <c r="D247" s="33"/>
      <c r="E247" s="156">
        <v>0</v>
      </c>
      <c r="F247" s="33"/>
      <c r="G247" s="161">
        <f>(E247/$BJ247)</f>
        <v>0</v>
      </c>
      <c r="H247" s="33"/>
      <c r="I247" s="161">
        <f>IF(G$287,G247/G$287*100,0)</f>
        <v>0</v>
      </c>
      <c r="J247" s="33"/>
      <c r="K247" s="156">
        <v>0</v>
      </c>
      <c r="L247" s="33"/>
      <c r="M247" s="161">
        <f>(K247/$BJ247)</f>
        <v>0</v>
      </c>
      <c r="N247" s="33"/>
      <c r="O247" s="161">
        <f>IF(M$287,M247/M$287*100,0)</f>
        <v>0</v>
      </c>
      <c r="P247" s="33"/>
      <c r="Q247" s="156">
        <v>0</v>
      </c>
      <c r="R247" s="33"/>
      <c r="S247" s="161">
        <f>(Q247/$BJ247)</f>
        <v>0</v>
      </c>
      <c r="T247" s="33"/>
      <c r="U247" s="161">
        <f>IF(S$287,S247/S$287*100,0)</f>
        <v>0</v>
      </c>
      <c r="V247" s="33"/>
      <c r="W247" s="156">
        <v>0</v>
      </c>
      <c r="X247" s="33"/>
      <c r="Y247" s="161">
        <f>(W247/$BJ247)</f>
        <v>0</v>
      </c>
      <c r="Z247" s="33"/>
      <c r="AA247" s="161">
        <f>IF(Y$287,Y247/Y$287*100,0)</f>
        <v>0</v>
      </c>
      <c r="AB247" s="33"/>
      <c r="AC247" s="33"/>
      <c r="AD247" s="156">
        <v>0</v>
      </c>
      <c r="AE247" s="33"/>
      <c r="AF247" s="161">
        <f>(AD247/$BJ247)</f>
        <v>0</v>
      </c>
      <c r="AG247" s="33"/>
      <c r="AH247" s="161">
        <f>IF(AF$287,AF247/AF$287*100,0)</f>
        <v>0</v>
      </c>
      <c r="AI247" s="33"/>
      <c r="AJ247" s="156">
        <v>0</v>
      </c>
      <c r="AK247" s="33"/>
      <c r="AL247" s="161">
        <f>(AJ247/$BJ247)</f>
        <v>0</v>
      </c>
      <c r="AM247" s="33"/>
      <c r="AN247" s="161">
        <f>IF(AL$287,AL247/AL$287*100,0)</f>
        <v>0</v>
      </c>
      <c r="AO247" s="33"/>
      <c r="AP247" s="156">
        <f>(E247+K247+Q247+W247+AD247+AJ247)</f>
        <v>0</v>
      </c>
      <c r="AQ247" s="33"/>
      <c r="AR247" s="156">
        <v>0</v>
      </c>
      <c r="AS247" s="33"/>
      <c r="AT247" s="161">
        <f>IF($AP247,AR247/$AP247*100,0)</f>
        <v>0</v>
      </c>
      <c r="AU247" s="33"/>
      <c r="AV247" s="156">
        <v>0</v>
      </c>
      <c r="AW247" s="33"/>
      <c r="AX247" s="161">
        <f>IF($AP247,AV247/$AP247*100,0)</f>
        <v>0</v>
      </c>
      <c r="AY247" s="33"/>
      <c r="AZ247" s="156">
        <v>0</v>
      </c>
      <c r="BA247" s="33"/>
      <c r="BB247" s="161">
        <f>IF($AP247,AZ247/$AP247*100,0)</f>
        <v>0</v>
      </c>
      <c r="BC247" s="33"/>
      <c r="BD247" s="156">
        <v>0</v>
      </c>
      <c r="BE247" s="33"/>
      <c r="BF247" s="156">
        <v>0</v>
      </c>
      <c r="BG247" s="33"/>
      <c r="BH247" s="22">
        <v>6</v>
      </c>
      <c r="BI247" s="33"/>
      <c r="BJ247" s="39">
        <v>42620</v>
      </c>
      <c r="BK247" s="33"/>
      <c r="BL247" s="155">
        <f>IF(E247,BJ247,0)</f>
        <v>0</v>
      </c>
      <c r="BM247" s="33"/>
      <c r="BN247" s="155">
        <f>IF(K247,BJ247,0)</f>
        <v>0</v>
      </c>
      <c r="BO247" s="33"/>
      <c r="BP247" s="155">
        <f>IF(Q247,BJ247,0)</f>
        <v>0</v>
      </c>
      <c r="BQ247" s="33"/>
      <c r="BR247" s="155">
        <f>IF(W247,BJ247,0)</f>
        <v>0</v>
      </c>
      <c r="BS247" s="33"/>
      <c r="BT247" s="155">
        <f>IF(AD247,BJ247,0)</f>
        <v>0</v>
      </c>
      <c r="BU247" s="33"/>
      <c r="BV247" s="155">
        <f>IF(AJ247,BJ247,0)</f>
        <v>0</v>
      </c>
    </row>
    <row r="248" spans="1:74" ht="8.85" customHeight="1" x14ac:dyDescent="0.3">
      <c r="A248" s="22">
        <v>7</v>
      </c>
      <c r="B248" s="30"/>
      <c r="C248" s="22" t="s">
        <v>229</v>
      </c>
      <c r="D248" s="33"/>
      <c r="E248" s="156">
        <v>0</v>
      </c>
      <c r="F248" s="33"/>
      <c r="G248" s="161">
        <f>(E248/$BJ248)</f>
        <v>0</v>
      </c>
      <c r="H248" s="33"/>
      <c r="I248" s="161">
        <f>IF(G$287,G248/G$287*100,0)</f>
        <v>0</v>
      </c>
      <c r="J248" s="33"/>
      <c r="K248" s="156">
        <v>0</v>
      </c>
      <c r="L248" s="33"/>
      <c r="M248" s="161">
        <f>(K248/$BJ248)</f>
        <v>0</v>
      </c>
      <c r="N248" s="33"/>
      <c r="O248" s="161">
        <f>IF(M$287,M248/M$287*100,0)</f>
        <v>0</v>
      </c>
      <c r="P248" s="33"/>
      <c r="Q248" s="156">
        <v>0</v>
      </c>
      <c r="R248" s="33"/>
      <c r="S248" s="161">
        <f>(Q248/$BJ248)</f>
        <v>0</v>
      </c>
      <c r="T248" s="33"/>
      <c r="U248" s="161">
        <f>IF(S$287,S248/S$287*100,0)</f>
        <v>0</v>
      </c>
      <c r="V248" s="33"/>
      <c r="W248" s="156">
        <v>0</v>
      </c>
      <c r="X248" s="33"/>
      <c r="Y248" s="161">
        <f>(W248/$BJ248)</f>
        <v>0</v>
      </c>
      <c r="Z248" s="33"/>
      <c r="AA248" s="161">
        <f>IF(Y$287,Y248/Y$287*100,0)</f>
        <v>0</v>
      </c>
      <c r="AB248" s="33"/>
      <c r="AC248" s="33"/>
      <c r="AD248" s="156">
        <v>0</v>
      </c>
      <c r="AE248" s="33"/>
      <c r="AF248" s="161">
        <f>(AD248/$BJ248)</f>
        <v>0</v>
      </c>
      <c r="AG248" s="33"/>
      <c r="AH248" s="161">
        <f>IF(AF$287,AF248/AF$287*100,0)</f>
        <v>0</v>
      </c>
      <c r="AI248" s="33"/>
      <c r="AJ248" s="156">
        <v>0</v>
      </c>
      <c r="AK248" s="33"/>
      <c r="AL248" s="161">
        <f>(AJ248/$BJ248)</f>
        <v>0</v>
      </c>
      <c r="AM248" s="33"/>
      <c r="AN248" s="161">
        <f>IF(AL$287,AL248/AL$287*100,0)</f>
        <v>0</v>
      </c>
      <c r="AO248" s="33"/>
      <c r="AP248" s="156">
        <f>(E248+K248+Q248+W248+AD248+AJ248)</f>
        <v>0</v>
      </c>
      <c r="AQ248" s="33"/>
      <c r="AR248" s="156">
        <v>0</v>
      </c>
      <c r="AS248" s="33"/>
      <c r="AT248" s="161">
        <f>IF($AP248,AR248/$AP248*100,0)</f>
        <v>0</v>
      </c>
      <c r="AU248" s="33"/>
      <c r="AV248" s="156">
        <v>0</v>
      </c>
      <c r="AW248" s="33"/>
      <c r="AX248" s="161">
        <f>IF($AP248,AV248/$AP248*100,0)</f>
        <v>0</v>
      </c>
      <c r="AY248" s="33"/>
      <c r="AZ248" s="156">
        <v>0</v>
      </c>
      <c r="BA248" s="33"/>
      <c r="BB248" s="161">
        <f>IF($AP248,AZ248/$AP248*100,0)</f>
        <v>0</v>
      </c>
      <c r="BC248" s="33"/>
      <c r="BD248" s="156">
        <v>0</v>
      </c>
      <c r="BE248" s="33"/>
      <c r="BF248" s="156">
        <v>0</v>
      </c>
      <c r="BG248" s="33"/>
      <c r="BH248" s="22">
        <v>7</v>
      </c>
      <c r="BI248" s="33"/>
      <c r="BJ248" s="39">
        <v>3621</v>
      </c>
      <c r="BK248" s="33"/>
      <c r="BL248" s="155">
        <f>IF(E248,BJ248,0)</f>
        <v>0</v>
      </c>
      <c r="BM248" s="33"/>
      <c r="BN248" s="155">
        <f>IF(K248,BJ248,0)</f>
        <v>0</v>
      </c>
      <c r="BO248" s="33"/>
      <c r="BP248" s="155">
        <f>IF(Q248,BJ248,0)</f>
        <v>0</v>
      </c>
      <c r="BQ248" s="33"/>
      <c r="BR248" s="155">
        <f>IF(W248,BJ248,0)</f>
        <v>0</v>
      </c>
      <c r="BS248" s="33"/>
      <c r="BT248" s="155">
        <f>IF(AD248,BJ248,0)</f>
        <v>0</v>
      </c>
      <c r="BU248" s="33"/>
      <c r="BV248" s="155">
        <f>IF(AJ248,BJ248,0)</f>
        <v>0</v>
      </c>
    </row>
    <row r="249" spans="1:74" ht="8.85" customHeight="1" x14ac:dyDescent="0.3">
      <c r="A249" s="22">
        <v>8</v>
      </c>
      <c r="B249" s="30"/>
      <c r="C249" s="22" t="s">
        <v>230</v>
      </c>
      <c r="D249" s="33"/>
      <c r="E249" s="156">
        <v>0</v>
      </c>
      <c r="F249" s="33"/>
      <c r="G249" s="161">
        <f>(E249/$BJ249)</f>
        <v>0</v>
      </c>
      <c r="H249" s="33"/>
      <c r="I249" s="161">
        <f>IF(G$287,G249/G$287*100,0)</f>
        <v>0</v>
      </c>
      <c r="J249" s="33"/>
      <c r="K249" s="156">
        <v>0</v>
      </c>
      <c r="L249" s="33"/>
      <c r="M249" s="161">
        <f>(K249/$BJ249)</f>
        <v>0</v>
      </c>
      <c r="N249" s="33"/>
      <c r="O249" s="161">
        <f>IF(M$287,M249/M$287*100,0)</f>
        <v>0</v>
      </c>
      <c r="P249" s="33"/>
      <c r="Q249" s="156">
        <v>0</v>
      </c>
      <c r="R249" s="33"/>
      <c r="S249" s="161">
        <f>(Q249/$BJ249)</f>
        <v>0</v>
      </c>
      <c r="T249" s="33"/>
      <c r="U249" s="161">
        <f>IF(S$287,S249/S$287*100,0)</f>
        <v>0</v>
      </c>
      <c r="V249" s="33"/>
      <c r="W249" s="156">
        <v>0</v>
      </c>
      <c r="X249" s="33"/>
      <c r="Y249" s="161">
        <f>(W249/$BJ249)</f>
        <v>0</v>
      </c>
      <c r="Z249" s="33"/>
      <c r="AA249" s="161">
        <f>IF(Y$287,Y249/Y$287*100,0)</f>
        <v>0</v>
      </c>
      <c r="AB249" s="33"/>
      <c r="AC249" s="33"/>
      <c r="AD249" s="156">
        <v>0</v>
      </c>
      <c r="AE249" s="33"/>
      <c r="AF249" s="161">
        <f>(AD249/$BJ249)</f>
        <v>0</v>
      </c>
      <c r="AG249" s="33"/>
      <c r="AH249" s="161">
        <f>IF(AF$287,AF249/AF$287*100,0)</f>
        <v>0</v>
      </c>
      <c r="AI249" s="33"/>
      <c r="AJ249" s="156">
        <v>0</v>
      </c>
      <c r="AK249" s="33"/>
      <c r="AL249" s="161">
        <f>(AJ249/$BJ249)</f>
        <v>0</v>
      </c>
      <c r="AM249" s="33"/>
      <c r="AN249" s="161">
        <f>IF(AL$287,AL249/AL$287*100,0)</f>
        <v>0</v>
      </c>
      <c r="AO249" s="33"/>
      <c r="AP249" s="156">
        <f>(E249+K249+Q249+W249+AD249+AJ249)</f>
        <v>0</v>
      </c>
      <c r="AQ249" s="33"/>
      <c r="AR249" s="156">
        <v>0</v>
      </c>
      <c r="AS249" s="33"/>
      <c r="AT249" s="161">
        <f>IF($AP249,AR249/$AP249*100,0)</f>
        <v>0</v>
      </c>
      <c r="AU249" s="33"/>
      <c r="AV249" s="156">
        <v>0</v>
      </c>
      <c r="AW249" s="33"/>
      <c r="AX249" s="161">
        <f>IF($AP249,AV249/$AP249*100,0)</f>
        <v>0</v>
      </c>
      <c r="AY249" s="33"/>
      <c r="AZ249" s="156">
        <v>0</v>
      </c>
      <c r="BA249" s="33"/>
      <c r="BB249" s="161">
        <f>IF($AP249,AZ249/$AP249*100,0)</f>
        <v>0</v>
      </c>
      <c r="BC249" s="33"/>
      <c r="BD249" s="156">
        <v>0</v>
      </c>
      <c r="BE249" s="33"/>
      <c r="BF249" s="156">
        <v>0</v>
      </c>
      <c r="BG249" s="33"/>
      <c r="BH249" s="22">
        <v>8</v>
      </c>
      <c r="BI249" s="33"/>
      <c r="BJ249" s="39">
        <v>5444</v>
      </c>
      <c r="BK249" s="33"/>
      <c r="BL249" s="155">
        <f>IF(E249,BJ249,0)</f>
        <v>0</v>
      </c>
      <c r="BM249" s="33"/>
      <c r="BN249" s="155">
        <f>IF(K249,BJ249,0)</f>
        <v>0</v>
      </c>
      <c r="BO249" s="33"/>
      <c r="BP249" s="155">
        <f>IF(Q249,BJ249,0)</f>
        <v>0</v>
      </c>
      <c r="BQ249" s="33"/>
      <c r="BR249" s="155">
        <f>IF(W249,BJ249,0)</f>
        <v>0</v>
      </c>
      <c r="BS249" s="33"/>
      <c r="BT249" s="155">
        <f>IF(AD249,BJ249,0)</f>
        <v>0</v>
      </c>
      <c r="BU249" s="33"/>
      <c r="BV249" s="155">
        <f>IF(AJ249,BJ249,0)</f>
        <v>0</v>
      </c>
    </row>
    <row r="250" spans="1:74" ht="8.85" customHeight="1" x14ac:dyDescent="0.3">
      <c r="A250" s="22">
        <v>9</v>
      </c>
      <c r="B250" s="30"/>
      <c r="C250" s="22" t="s">
        <v>231</v>
      </c>
      <c r="D250" s="33"/>
      <c r="E250" s="156">
        <v>0</v>
      </c>
      <c r="F250" s="33"/>
      <c r="G250" s="161">
        <f>(E250/$BJ250)</f>
        <v>0</v>
      </c>
      <c r="H250" s="33"/>
      <c r="I250" s="161">
        <f>IF(G$287,G250/G$287*100,0)</f>
        <v>0</v>
      </c>
      <c r="J250" s="33"/>
      <c r="K250" s="156">
        <v>0</v>
      </c>
      <c r="L250" s="33"/>
      <c r="M250" s="161">
        <f>(K250/$BJ250)</f>
        <v>0</v>
      </c>
      <c r="N250" s="33"/>
      <c r="O250" s="161">
        <f>IF(M$287,M250/M$287*100,0)</f>
        <v>0</v>
      </c>
      <c r="P250" s="33"/>
      <c r="Q250" s="156">
        <v>0</v>
      </c>
      <c r="R250" s="33"/>
      <c r="S250" s="161">
        <f>(Q250/$BJ250)</f>
        <v>0</v>
      </c>
      <c r="T250" s="33"/>
      <c r="U250" s="161">
        <f>IF(S$287,S250/S$287*100,0)</f>
        <v>0</v>
      </c>
      <c r="V250" s="33"/>
      <c r="W250" s="156">
        <v>0</v>
      </c>
      <c r="X250" s="33"/>
      <c r="Y250" s="161">
        <f>(W250/$BJ250)</f>
        <v>0</v>
      </c>
      <c r="Z250" s="33"/>
      <c r="AA250" s="161">
        <f>IF(Y$287,Y250/Y$287*100,0)</f>
        <v>0</v>
      </c>
      <c r="AB250" s="33"/>
      <c r="AC250" s="33"/>
      <c r="AD250" s="156">
        <v>0</v>
      </c>
      <c r="AE250" s="33"/>
      <c r="AF250" s="161">
        <f>(AD250/$BJ250)</f>
        <v>0</v>
      </c>
      <c r="AG250" s="33"/>
      <c r="AH250" s="161">
        <f>IF(AF$287,AF250/AF$287*100,0)</f>
        <v>0</v>
      </c>
      <c r="AI250" s="33"/>
      <c r="AJ250" s="156">
        <v>0</v>
      </c>
      <c r="AK250" s="33"/>
      <c r="AL250" s="161">
        <f>(AJ250/$BJ250)</f>
        <v>0</v>
      </c>
      <c r="AM250" s="33"/>
      <c r="AN250" s="161">
        <f>IF(AL$287,AL250/AL$287*100,0)</f>
        <v>0</v>
      </c>
      <c r="AO250" s="33"/>
      <c r="AP250" s="156">
        <f>(E250+K250+Q250+W250+AD250+AJ250)</f>
        <v>0</v>
      </c>
      <c r="AQ250" s="33"/>
      <c r="AR250" s="156">
        <v>0</v>
      </c>
      <c r="AS250" s="33"/>
      <c r="AT250" s="161">
        <f>IF($AP250,AR250/$AP250*100,0)</f>
        <v>0</v>
      </c>
      <c r="AU250" s="33"/>
      <c r="AV250" s="156">
        <v>0</v>
      </c>
      <c r="AW250" s="33"/>
      <c r="AX250" s="161">
        <f>IF($AP250,AV250/$AP250*100,0)</f>
        <v>0</v>
      </c>
      <c r="AY250" s="33"/>
      <c r="AZ250" s="156">
        <v>0</v>
      </c>
      <c r="BA250" s="33"/>
      <c r="BB250" s="161">
        <f>IF($AP250,AZ250/$AP250*100,0)</f>
        <v>0</v>
      </c>
      <c r="BC250" s="33"/>
      <c r="BD250" s="156">
        <v>0</v>
      </c>
      <c r="BE250" s="33"/>
      <c r="BF250" s="156">
        <v>0</v>
      </c>
      <c r="BG250" s="33"/>
      <c r="BH250" s="22">
        <v>9</v>
      </c>
      <c r="BI250" s="33"/>
      <c r="BJ250" s="39">
        <v>5644</v>
      </c>
      <c r="BK250" s="33"/>
      <c r="BL250" s="155">
        <f>IF(E250,BJ250,0)</f>
        <v>0</v>
      </c>
      <c r="BM250" s="33"/>
      <c r="BN250" s="155">
        <f>IF(K250,BJ250,0)</f>
        <v>0</v>
      </c>
      <c r="BO250" s="33"/>
      <c r="BP250" s="155">
        <f>IF(Q250,BJ250,0)</f>
        <v>0</v>
      </c>
      <c r="BQ250" s="33"/>
      <c r="BR250" s="155">
        <f>IF(W250,BJ250,0)</f>
        <v>0</v>
      </c>
      <c r="BS250" s="33"/>
      <c r="BT250" s="155">
        <f>IF(AD250,BJ250,0)</f>
        <v>0</v>
      </c>
      <c r="BU250" s="33"/>
      <c r="BV250" s="155">
        <f>IF(AJ250,BJ250,0)</f>
        <v>0</v>
      </c>
    </row>
    <row r="251" spans="1:74" ht="8.85" customHeight="1" x14ac:dyDescent="0.3">
      <c r="A251" s="22">
        <v>10</v>
      </c>
      <c r="B251" s="30"/>
      <c r="C251" s="22" t="s">
        <v>232</v>
      </c>
      <c r="D251" s="33"/>
      <c r="E251" s="156">
        <v>0</v>
      </c>
      <c r="F251" s="33"/>
      <c r="G251" s="161">
        <f>(E251/$BJ251)</f>
        <v>0</v>
      </c>
      <c r="H251" s="33"/>
      <c r="I251" s="161">
        <f>IF(G$287,G251/G$287*100,0)</f>
        <v>0</v>
      </c>
      <c r="J251" s="33"/>
      <c r="K251" s="156">
        <v>0</v>
      </c>
      <c r="L251" s="33"/>
      <c r="M251" s="161">
        <f>(K251/$BJ251)</f>
        <v>0</v>
      </c>
      <c r="N251" s="33"/>
      <c r="O251" s="161">
        <f>IF(M$287,M251/M$287*100,0)</f>
        <v>0</v>
      </c>
      <c r="P251" s="33"/>
      <c r="Q251" s="156">
        <v>0</v>
      </c>
      <c r="R251" s="33"/>
      <c r="S251" s="161">
        <f>(Q251/$BJ251)</f>
        <v>0</v>
      </c>
      <c r="T251" s="33"/>
      <c r="U251" s="161">
        <f>IF(S$287,S251/S$287*100,0)</f>
        <v>0</v>
      </c>
      <c r="V251" s="33"/>
      <c r="W251" s="156">
        <v>0</v>
      </c>
      <c r="X251" s="33"/>
      <c r="Y251" s="161">
        <f>(W251/$BJ251)</f>
        <v>0</v>
      </c>
      <c r="Z251" s="33"/>
      <c r="AA251" s="161">
        <f>IF(Y$287,Y251/Y$287*100,0)</f>
        <v>0</v>
      </c>
      <c r="AB251" s="33"/>
      <c r="AC251" s="33"/>
      <c r="AD251" s="156">
        <v>0</v>
      </c>
      <c r="AE251" s="33"/>
      <c r="AF251" s="161">
        <f>(AD251/$BJ251)</f>
        <v>0</v>
      </c>
      <c r="AG251" s="33"/>
      <c r="AH251" s="161">
        <f>IF(AF$287,AF251/AF$287*100,0)</f>
        <v>0</v>
      </c>
      <c r="AI251" s="33"/>
      <c r="AJ251" s="156">
        <v>0</v>
      </c>
      <c r="AK251" s="33"/>
      <c r="AL251" s="161">
        <f>(AJ251/$BJ251)</f>
        <v>0</v>
      </c>
      <c r="AM251" s="33"/>
      <c r="AN251" s="161">
        <f>IF(AL$287,AL251/AL$287*100,0)</f>
        <v>0</v>
      </c>
      <c r="AO251" s="33"/>
      <c r="AP251" s="156">
        <f>(E251+K251+Q251+W251+AD251+AJ251)</f>
        <v>0</v>
      </c>
      <c r="AQ251" s="33"/>
      <c r="AR251" s="156">
        <v>0</v>
      </c>
      <c r="AS251" s="33"/>
      <c r="AT251" s="161">
        <f>IF($AP251,AR251/$AP251*100,0)</f>
        <v>0</v>
      </c>
      <c r="AU251" s="33"/>
      <c r="AV251" s="156">
        <v>0</v>
      </c>
      <c r="AW251" s="33"/>
      <c r="AX251" s="161">
        <f>IF($AP251,AV251/$AP251*100,0)</f>
        <v>0</v>
      </c>
      <c r="AY251" s="33"/>
      <c r="AZ251" s="156">
        <v>0</v>
      </c>
      <c r="BA251" s="33"/>
      <c r="BB251" s="161">
        <f>IF($AP251,AZ251/$AP251*100,0)</f>
        <v>0</v>
      </c>
      <c r="BC251" s="33"/>
      <c r="BD251" s="156">
        <v>0</v>
      </c>
      <c r="BE251" s="33"/>
      <c r="BF251" s="156">
        <v>0</v>
      </c>
      <c r="BG251" s="33"/>
      <c r="BH251" s="22">
        <v>10</v>
      </c>
      <c r="BI251" s="33"/>
      <c r="BJ251" s="39">
        <v>3691</v>
      </c>
      <c r="BK251" s="33"/>
      <c r="BL251" s="155">
        <f>IF(E251,BJ251,0)</f>
        <v>0</v>
      </c>
      <c r="BM251" s="33"/>
      <c r="BN251" s="155">
        <f>IF(K251,BJ251,0)</f>
        <v>0</v>
      </c>
      <c r="BO251" s="33"/>
      <c r="BP251" s="155">
        <f>IF(Q251,BJ251,0)</f>
        <v>0</v>
      </c>
      <c r="BQ251" s="33"/>
      <c r="BR251" s="155">
        <f>IF(W251,BJ251,0)</f>
        <v>0</v>
      </c>
      <c r="BS251" s="33"/>
      <c r="BT251" s="155">
        <f>IF(AD251,BJ251,0)</f>
        <v>0</v>
      </c>
      <c r="BU251" s="33"/>
      <c r="BV251" s="155">
        <f>IF(AJ251,BJ251,0)</f>
        <v>0</v>
      </c>
    </row>
    <row r="252" spans="1:74" ht="8.85" customHeight="1" x14ac:dyDescent="0.3">
      <c r="A252" s="5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Q252" s="33"/>
      <c r="AR252" s="33"/>
      <c r="AS252" s="33"/>
      <c r="AT252" s="33"/>
      <c r="AU252" s="33"/>
      <c r="AV252" s="33"/>
      <c r="AW252" s="33"/>
      <c r="AX252" s="33"/>
      <c r="AY252" s="33"/>
      <c r="AZ252" s="33"/>
      <c r="BA252" s="33"/>
      <c r="BB252" s="33"/>
      <c r="BC252" s="33"/>
      <c r="BD252" s="33"/>
      <c r="BE252" s="33"/>
      <c r="BG252" s="33"/>
      <c r="BH252" s="41"/>
      <c r="BI252" s="33"/>
      <c r="BJ252" s="39"/>
      <c r="BK252" s="33"/>
      <c r="BL252" s="33"/>
      <c r="BM252" s="33"/>
      <c r="BN252" s="33"/>
      <c r="BO252" s="33"/>
      <c r="BP252" s="33"/>
      <c r="BQ252" s="33"/>
      <c r="BR252" s="33"/>
      <c r="BS252" s="33"/>
      <c r="BT252" s="33"/>
      <c r="BU252" s="33"/>
      <c r="BV252" s="33"/>
    </row>
    <row r="253" spans="1:74" ht="8.85" customHeight="1" x14ac:dyDescent="0.3">
      <c r="A253" s="22">
        <v>11</v>
      </c>
      <c r="B253" s="30"/>
      <c r="C253" s="22" t="s">
        <v>233</v>
      </c>
      <c r="D253" s="33"/>
      <c r="E253" s="156">
        <v>0</v>
      </c>
      <c r="F253" s="33"/>
      <c r="G253" s="161">
        <f>(E253/$BJ253)</f>
        <v>0</v>
      </c>
      <c r="H253" s="33"/>
      <c r="I253" s="161">
        <f>IF(G$287,G253/G$287*100,0)</f>
        <v>0</v>
      </c>
      <c r="J253" s="33"/>
      <c r="K253" s="156">
        <v>0</v>
      </c>
      <c r="L253" s="33"/>
      <c r="M253" s="161">
        <f>(K253/$BJ253)</f>
        <v>0</v>
      </c>
      <c r="N253" s="33"/>
      <c r="O253" s="161">
        <f>IF(M$287,M253/M$287*100,0)</f>
        <v>0</v>
      </c>
      <c r="P253" s="33"/>
      <c r="Q253" s="156">
        <v>0</v>
      </c>
      <c r="R253" s="33"/>
      <c r="S253" s="161">
        <f>(Q253/$BJ253)</f>
        <v>0</v>
      </c>
      <c r="T253" s="33"/>
      <c r="U253" s="161">
        <f>IF(S$287,S253/S$287*100,0)</f>
        <v>0</v>
      </c>
      <c r="V253" s="33"/>
      <c r="W253" s="156">
        <v>0</v>
      </c>
      <c r="X253" s="33"/>
      <c r="Y253" s="161">
        <f>(W253/$BJ253)</f>
        <v>0</v>
      </c>
      <c r="Z253" s="33"/>
      <c r="AA253" s="161">
        <f>IF(Y$287,Y253/Y$287*100,0)</f>
        <v>0</v>
      </c>
      <c r="AB253" s="33"/>
      <c r="AC253" s="33"/>
      <c r="AD253" s="156">
        <v>0</v>
      </c>
      <c r="AE253" s="33"/>
      <c r="AF253" s="161">
        <f>(AD253/$BJ253)</f>
        <v>0</v>
      </c>
      <c r="AG253" s="33"/>
      <c r="AH253" s="161">
        <f>IF(AF$287,AF253/AF$287*100,0)</f>
        <v>0</v>
      </c>
      <c r="AI253" s="33"/>
      <c r="AJ253" s="156">
        <v>0</v>
      </c>
      <c r="AK253" s="33"/>
      <c r="AL253" s="161">
        <f>(AJ253/$BJ253)</f>
        <v>0</v>
      </c>
      <c r="AM253" s="33"/>
      <c r="AN253" s="161">
        <f>IF(AL$287,AL253/AL$287*100,0)</f>
        <v>0</v>
      </c>
      <c r="AO253" s="33"/>
      <c r="AP253" s="156">
        <f>(E253+K253+Q253+W253+AD253+AJ253)</f>
        <v>0</v>
      </c>
      <c r="AQ253" s="33"/>
      <c r="AR253" s="156">
        <v>0</v>
      </c>
      <c r="AS253" s="33"/>
      <c r="AT253" s="161">
        <f>IF($AP253,AR253/$AP253*100,0)</f>
        <v>0</v>
      </c>
      <c r="AU253" s="33"/>
      <c r="AV253" s="156">
        <v>0</v>
      </c>
      <c r="AW253" s="33"/>
      <c r="AX253" s="161">
        <f>IF($AP253,AV253/$AP253*100,0)</f>
        <v>0</v>
      </c>
      <c r="AY253" s="33"/>
      <c r="AZ253" s="156">
        <v>0</v>
      </c>
      <c r="BA253" s="33"/>
      <c r="BB253" s="161">
        <f>IF($AP253,AZ253/$AP253*100,0)</f>
        <v>0</v>
      </c>
      <c r="BC253" s="33"/>
      <c r="BD253" s="156">
        <v>0</v>
      </c>
      <c r="BE253" s="33"/>
      <c r="BF253" s="156">
        <v>0</v>
      </c>
      <c r="BG253" s="33"/>
      <c r="BH253" s="22">
        <v>11</v>
      </c>
      <c r="BI253" s="33"/>
      <c r="BJ253" s="39">
        <v>21041</v>
      </c>
      <c r="BK253" s="33"/>
      <c r="BL253" s="155">
        <f>IF(E253,BJ253,0)</f>
        <v>0</v>
      </c>
      <c r="BM253" s="33"/>
      <c r="BN253" s="155">
        <f>IF(K253,BJ253,0)</f>
        <v>0</v>
      </c>
      <c r="BO253" s="33"/>
      <c r="BP253" s="155">
        <f>IF(Q253,BJ253,0)</f>
        <v>0</v>
      </c>
      <c r="BQ253" s="33"/>
      <c r="BR253" s="155">
        <f>IF(W253,BJ253,0)</f>
        <v>0</v>
      </c>
      <c r="BS253" s="33"/>
      <c r="BT253" s="155">
        <f>IF(AD253,BJ253,0)</f>
        <v>0</v>
      </c>
      <c r="BU253" s="33"/>
      <c r="BV253" s="155">
        <f>IF(AJ253,BJ253,0)</f>
        <v>0</v>
      </c>
    </row>
    <row r="254" spans="1:74" ht="8.85" customHeight="1" x14ac:dyDescent="0.3">
      <c r="A254" s="22">
        <v>12</v>
      </c>
      <c r="B254" s="30"/>
      <c r="C254" s="22" t="s">
        <v>234</v>
      </c>
      <c r="D254" s="33"/>
      <c r="E254" s="156">
        <v>0</v>
      </c>
      <c r="F254" s="33"/>
      <c r="G254" s="161">
        <f>(E254/$BJ254)</f>
        <v>0</v>
      </c>
      <c r="H254" s="33"/>
      <c r="I254" s="161">
        <f>IF(G$287,G254/G$287*100,0)</f>
        <v>0</v>
      </c>
      <c r="J254" s="33"/>
      <c r="K254" s="156">
        <v>0</v>
      </c>
      <c r="L254" s="33"/>
      <c r="M254" s="161">
        <f>(K254/$BJ254)</f>
        <v>0</v>
      </c>
      <c r="N254" s="33"/>
      <c r="O254" s="161">
        <f>IF(M$287,M254/M$287*100,0)</f>
        <v>0</v>
      </c>
      <c r="P254" s="33"/>
      <c r="Q254" s="156">
        <v>0</v>
      </c>
      <c r="R254" s="33"/>
      <c r="S254" s="161">
        <f>(Q254/$BJ254)</f>
        <v>0</v>
      </c>
      <c r="T254" s="33"/>
      <c r="U254" s="161">
        <f>IF(S$287,S254/S$287*100,0)</f>
        <v>0</v>
      </c>
      <c r="V254" s="33"/>
      <c r="W254" s="156">
        <v>0</v>
      </c>
      <c r="X254" s="33"/>
      <c r="Y254" s="161">
        <f>(W254/$BJ254)</f>
        <v>0</v>
      </c>
      <c r="Z254" s="33"/>
      <c r="AA254" s="161">
        <f>IF(Y$287,Y254/Y$287*100,0)</f>
        <v>0</v>
      </c>
      <c r="AB254" s="33"/>
      <c r="AC254" s="33"/>
      <c r="AD254" s="156">
        <v>0</v>
      </c>
      <c r="AE254" s="33"/>
      <c r="AF254" s="161">
        <f>(AD254/$BJ254)</f>
        <v>0</v>
      </c>
      <c r="AG254" s="33"/>
      <c r="AH254" s="161">
        <f>IF(AF$287,AF254/AF$287*100,0)</f>
        <v>0</v>
      </c>
      <c r="AI254" s="33"/>
      <c r="AJ254" s="156">
        <v>0</v>
      </c>
      <c r="AK254" s="33"/>
      <c r="AL254" s="161">
        <f>(AJ254/$BJ254)</f>
        <v>0</v>
      </c>
      <c r="AM254" s="33"/>
      <c r="AN254" s="161">
        <f>IF(AL$287,AL254/AL$287*100,0)</f>
        <v>0</v>
      </c>
      <c r="AO254" s="33"/>
      <c r="AP254" s="156">
        <f>(E254+K254+Q254+W254+AD254+AJ254)</f>
        <v>0</v>
      </c>
      <c r="AQ254" s="33"/>
      <c r="AR254" s="156">
        <v>0</v>
      </c>
      <c r="AS254" s="33"/>
      <c r="AT254" s="161">
        <f>IF($AP254,AR254/$AP254*100,0)</f>
        <v>0</v>
      </c>
      <c r="AU254" s="33"/>
      <c r="AV254" s="156">
        <v>0</v>
      </c>
      <c r="AW254" s="33"/>
      <c r="AX254" s="161">
        <f>IF($AP254,AV254/$AP254*100,0)</f>
        <v>0</v>
      </c>
      <c r="AY254" s="33"/>
      <c r="AZ254" s="156">
        <v>0</v>
      </c>
      <c r="BA254" s="33"/>
      <c r="BB254" s="161">
        <f>IF($AP254,AZ254/$AP254*100,0)</f>
        <v>0</v>
      </c>
      <c r="BC254" s="33"/>
      <c r="BD254" s="156">
        <v>0</v>
      </c>
      <c r="BE254" s="33"/>
      <c r="BF254" s="156">
        <v>0</v>
      </c>
      <c r="BG254" s="33"/>
      <c r="BH254" s="22">
        <v>12</v>
      </c>
      <c r="BI254" s="33"/>
      <c r="BJ254" s="39">
        <v>3884</v>
      </c>
      <c r="BK254" s="33"/>
      <c r="BL254" s="155">
        <f>IF(E254,BJ254,0)</f>
        <v>0</v>
      </c>
      <c r="BM254" s="33"/>
      <c r="BN254" s="155">
        <f>IF(K254,BJ254,0)</f>
        <v>0</v>
      </c>
      <c r="BO254" s="33"/>
      <c r="BP254" s="155">
        <f>IF(Q254,BJ254,0)</f>
        <v>0</v>
      </c>
      <c r="BQ254" s="33"/>
      <c r="BR254" s="155">
        <f>IF(W254,BJ254,0)</f>
        <v>0</v>
      </c>
      <c r="BS254" s="33"/>
      <c r="BT254" s="155">
        <f>IF(AD254,BJ254,0)</f>
        <v>0</v>
      </c>
      <c r="BU254" s="33"/>
      <c r="BV254" s="155">
        <f>IF(AJ254,BJ254,0)</f>
        <v>0</v>
      </c>
    </row>
    <row r="255" spans="1:74" ht="8.85" customHeight="1" x14ac:dyDescent="0.3">
      <c r="A255" s="22">
        <v>13</v>
      </c>
      <c r="B255" s="30"/>
      <c r="C255" s="22" t="s">
        <v>235</v>
      </c>
      <c r="D255" s="33"/>
      <c r="E255" s="156">
        <v>5799443</v>
      </c>
      <c r="F255" s="33"/>
      <c r="G255" s="161">
        <f>(E255/$BJ255)</f>
        <v>1637.3356860530773</v>
      </c>
      <c r="H255" s="33"/>
      <c r="I255" s="161">
        <f>IF(G$287,G255/G$287*100,0)</f>
        <v>80.173247380922518</v>
      </c>
      <c r="J255" s="33"/>
      <c r="K255" s="156">
        <v>540550</v>
      </c>
      <c r="L255" s="33"/>
      <c r="M255" s="161">
        <f>(K255/$BJ255)</f>
        <v>152.61151891586675</v>
      </c>
      <c r="N255" s="33"/>
      <c r="O255" s="161">
        <f>IF(M$287,M255/M$287*100,0)</f>
        <v>100.24341194881143</v>
      </c>
      <c r="P255" s="33"/>
      <c r="Q255" s="156">
        <v>589431</v>
      </c>
      <c r="R255" s="33"/>
      <c r="S255" s="161">
        <f>(Q255/$BJ255)</f>
        <v>166.41191417278372</v>
      </c>
      <c r="T255" s="33"/>
      <c r="U255" s="161">
        <f>IF(S$287,S255/S$287*100,0)</f>
        <v>118.18616144820157</v>
      </c>
      <c r="V255" s="33"/>
      <c r="W255" s="156">
        <v>555247</v>
      </c>
      <c r="X255" s="33"/>
      <c r="Y255" s="161">
        <f>(W255/$BJ255)</f>
        <v>156.7608695652174</v>
      </c>
      <c r="Z255" s="33"/>
      <c r="AA255" s="161">
        <f>IF(Y$287,Y255/Y$287*100,0)</f>
        <v>108.30668710753959</v>
      </c>
      <c r="AB255" s="33"/>
      <c r="AC255" s="33"/>
      <c r="AD255" s="156">
        <v>367132</v>
      </c>
      <c r="AE255" s="33"/>
      <c r="AF255" s="161">
        <f>(AD255/$BJ255)</f>
        <v>103.65104460756635</v>
      </c>
      <c r="AG255" s="33"/>
      <c r="AH255" s="161">
        <f>IF(AF$287,AF255/AF$287*100,0)</f>
        <v>97.581149423576719</v>
      </c>
      <c r="AI255" s="33"/>
      <c r="AJ255" s="156">
        <v>0</v>
      </c>
      <c r="AK255" s="33"/>
      <c r="AL255" s="161">
        <f>(AJ255/$BJ255)</f>
        <v>0</v>
      </c>
      <c r="AM255" s="33"/>
      <c r="AN255" s="161">
        <f>IF(AL$287,AL255/AL$287*100,0)</f>
        <v>0</v>
      </c>
      <c r="AO255" s="33"/>
      <c r="AP255" s="156">
        <f>(E255+K255+Q255+W255+AD255+AJ255)</f>
        <v>7851803</v>
      </c>
      <c r="AQ255" s="33"/>
      <c r="AR255" s="156">
        <v>4570093</v>
      </c>
      <c r="AS255" s="33"/>
      <c r="AT255" s="161">
        <f>IF($AP255,AR255/$AP255*100,0)</f>
        <v>58.204376752702537</v>
      </c>
      <c r="AU255" s="33"/>
      <c r="AV255" s="156">
        <v>843064</v>
      </c>
      <c r="AW255" s="33"/>
      <c r="AX255" s="161">
        <f>IF($AP255,AV255/$AP255*100,0)</f>
        <v>10.737202652690089</v>
      </c>
      <c r="AY255" s="33"/>
      <c r="AZ255" s="156">
        <v>45814</v>
      </c>
      <c r="BA255" s="33"/>
      <c r="BB255" s="161">
        <f>IF($AP255,AZ255/$AP255*100,0)</f>
        <v>0.58348381893942058</v>
      </c>
      <c r="BC255" s="33"/>
      <c r="BD255" s="156">
        <v>85729</v>
      </c>
      <c r="BE255" s="33"/>
      <c r="BF255" s="156">
        <v>0</v>
      </c>
      <c r="BG255" s="33"/>
      <c r="BH255" s="22">
        <v>13</v>
      </c>
      <c r="BI255" s="33"/>
      <c r="BJ255" s="39">
        <v>3542</v>
      </c>
      <c r="BK255" s="33"/>
      <c r="BL255" s="155">
        <f>IF(E255,BJ255,0)</f>
        <v>3542</v>
      </c>
      <c r="BM255" s="33"/>
      <c r="BN255" s="155">
        <f>IF(K255,BJ255,0)</f>
        <v>3542</v>
      </c>
      <c r="BO255" s="33"/>
      <c r="BP255" s="155">
        <f>IF(Q255,BJ255,0)</f>
        <v>3542</v>
      </c>
      <c r="BQ255" s="33"/>
      <c r="BR255" s="155">
        <f>IF(W255,BJ255,0)</f>
        <v>3542</v>
      </c>
      <c r="BS255" s="33"/>
      <c r="BT255" s="155">
        <f>IF(AD255,BJ255,0)</f>
        <v>3542</v>
      </c>
      <c r="BU255" s="33"/>
      <c r="BV255" s="155">
        <f>IF(AJ255,BJ255,0)</f>
        <v>0</v>
      </c>
    </row>
    <row r="256" spans="1:74" ht="8.85" customHeight="1" x14ac:dyDescent="0.3">
      <c r="A256" s="22">
        <v>14</v>
      </c>
      <c r="B256" s="30"/>
      <c r="C256" s="22" t="s">
        <v>154</v>
      </c>
      <c r="D256" s="33"/>
      <c r="E256" s="156">
        <v>0</v>
      </c>
      <c r="F256" s="33"/>
      <c r="G256" s="161">
        <f>(E256/$BJ256)</f>
        <v>0</v>
      </c>
      <c r="H256" s="33"/>
      <c r="I256" s="161">
        <f>IF(G$287,G256/G$287*100,0)</f>
        <v>0</v>
      </c>
      <c r="J256" s="33"/>
      <c r="K256" s="156">
        <v>0</v>
      </c>
      <c r="L256" s="33"/>
      <c r="M256" s="161">
        <f>(K256/$BJ256)</f>
        <v>0</v>
      </c>
      <c r="N256" s="33"/>
      <c r="O256" s="161">
        <f>IF(M$287,M256/M$287*100,0)</f>
        <v>0</v>
      </c>
      <c r="P256" s="33"/>
      <c r="Q256" s="156">
        <v>0</v>
      </c>
      <c r="R256" s="33"/>
      <c r="S256" s="161">
        <f>(Q256/$BJ256)</f>
        <v>0</v>
      </c>
      <c r="T256" s="33"/>
      <c r="U256" s="161">
        <f>IF(S$287,S256/S$287*100,0)</f>
        <v>0</v>
      </c>
      <c r="V256" s="33"/>
      <c r="W256" s="156">
        <v>0</v>
      </c>
      <c r="X256" s="33"/>
      <c r="Y256" s="161">
        <f>(W256/$BJ256)</f>
        <v>0</v>
      </c>
      <c r="Z256" s="33"/>
      <c r="AA256" s="161">
        <f>IF(Y$287,Y256/Y$287*100,0)</f>
        <v>0</v>
      </c>
      <c r="AB256" s="33"/>
      <c r="AC256" s="33"/>
      <c r="AD256" s="156">
        <v>0</v>
      </c>
      <c r="AE256" s="33"/>
      <c r="AF256" s="161">
        <f>(AD256/$BJ256)</f>
        <v>0</v>
      </c>
      <c r="AG256" s="33"/>
      <c r="AH256" s="161">
        <f>IF(AF$287,AF256/AF$287*100,0)</f>
        <v>0</v>
      </c>
      <c r="AI256" s="33"/>
      <c r="AJ256" s="156">
        <v>0</v>
      </c>
      <c r="AK256" s="33"/>
      <c r="AL256" s="161">
        <f>(AJ256/$BJ256)</f>
        <v>0</v>
      </c>
      <c r="AM256" s="33"/>
      <c r="AN256" s="161">
        <f>IF(AL$287,AL256/AL$287*100,0)</f>
        <v>0</v>
      </c>
      <c r="AO256" s="33"/>
      <c r="AP256" s="156">
        <f>(E256+K256+Q256+W256+AD256+AJ256)</f>
        <v>0</v>
      </c>
      <c r="AQ256" s="33"/>
      <c r="AR256" s="156">
        <v>0</v>
      </c>
      <c r="AS256" s="33"/>
      <c r="AT256" s="161">
        <f>IF($AP256,AR256/$AP256*100,0)</f>
        <v>0</v>
      </c>
      <c r="AU256" s="33"/>
      <c r="AV256" s="156">
        <v>0</v>
      </c>
      <c r="AW256" s="33"/>
      <c r="AX256" s="161">
        <f>IF($AP256,AV256/$AP256*100,0)</f>
        <v>0</v>
      </c>
      <c r="AY256" s="33"/>
      <c r="AZ256" s="156">
        <v>0</v>
      </c>
      <c r="BA256" s="33"/>
      <c r="BB256" s="161">
        <f>IF($AP256,AZ256/$AP256*100,0)</f>
        <v>0</v>
      </c>
      <c r="BC256" s="33"/>
      <c r="BD256" s="156">
        <v>0</v>
      </c>
      <c r="BE256" s="33"/>
      <c r="BF256" s="156">
        <v>0</v>
      </c>
      <c r="BG256" s="33"/>
      <c r="BH256" s="22">
        <v>14</v>
      </c>
      <c r="BI256" s="33"/>
      <c r="BJ256" s="39">
        <v>16379</v>
      </c>
      <c r="BK256" s="33"/>
      <c r="BL256" s="155">
        <f>IF(E256,BJ256,0)</f>
        <v>0</v>
      </c>
      <c r="BM256" s="33"/>
      <c r="BN256" s="155">
        <f>IF(K256,BJ256,0)</f>
        <v>0</v>
      </c>
      <c r="BO256" s="33"/>
      <c r="BP256" s="155">
        <f>IF(Q256,BJ256,0)</f>
        <v>0</v>
      </c>
      <c r="BQ256" s="33"/>
      <c r="BR256" s="155">
        <f>IF(W256,BJ256,0)</f>
        <v>0</v>
      </c>
      <c r="BS256" s="33"/>
      <c r="BT256" s="155">
        <f>IF(AD256,BJ256,0)</f>
        <v>0</v>
      </c>
      <c r="BU256" s="33"/>
      <c r="BV256" s="155">
        <f>IF(AJ256,BJ256,0)</f>
        <v>0</v>
      </c>
    </row>
    <row r="257" spans="1:74" ht="8.85" customHeight="1" x14ac:dyDescent="0.3">
      <c r="A257" s="22">
        <v>15</v>
      </c>
      <c r="B257" s="30"/>
      <c r="C257" s="22" t="s">
        <v>236</v>
      </c>
      <c r="D257" s="33"/>
      <c r="E257" s="156">
        <v>0</v>
      </c>
      <c r="F257" s="33"/>
      <c r="G257" s="161">
        <f>(E257/$BJ257)</f>
        <v>0</v>
      </c>
      <c r="H257" s="33"/>
      <c r="I257" s="161">
        <f>IF(G$287,G257/G$287*100,0)</f>
        <v>0</v>
      </c>
      <c r="J257" s="33"/>
      <c r="K257" s="156">
        <v>0</v>
      </c>
      <c r="L257" s="33"/>
      <c r="M257" s="161">
        <f>(K257/$BJ257)</f>
        <v>0</v>
      </c>
      <c r="N257" s="33"/>
      <c r="O257" s="161">
        <f>IF(M$287,M257/M$287*100,0)</f>
        <v>0</v>
      </c>
      <c r="P257" s="33"/>
      <c r="Q257" s="156">
        <v>0</v>
      </c>
      <c r="R257" s="33"/>
      <c r="S257" s="161">
        <f>(Q257/$BJ257)</f>
        <v>0</v>
      </c>
      <c r="T257" s="33"/>
      <c r="U257" s="161">
        <f>IF(S$287,S257/S$287*100,0)</f>
        <v>0</v>
      </c>
      <c r="V257" s="33"/>
      <c r="W257" s="156">
        <v>0</v>
      </c>
      <c r="X257" s="33"/>
      <c r="Y257" s="161">
        <f>(W257/$BJ257)</f>
        <v>0</v>
      </c>
      <c r="Z257" s="33"/>
      <c r="AA257" s="161">
        <f>IF(Y$287,Y257/Y$287*100,0)</f>
        <v>0</v>
      </c>
      <c r="AB257" s="33"/>
      <c r="AC257" s="33"/>
      <c r="AD257" s="156">
        <v>0</v>
      </c>
      <c r="AE257" s="33"/>
      <c r="AF257" s="161">
        <f>(AD257/$BJ257)</f>
        <v>0</v>
      </c>
      <c r="AG257" s="33"/>
      <c r="AH257" s="161">
        <f>IF(AF$287,AF257/AF$287*100,0)</f>
        <v>0</v>
      </c>
      <c r="AI257" s="33"/>
      <c r="AJ257" s="156">
        <v>0</v>
      </c>
      <c r="AK257" s="33"/>
      <c r="AL257" s="161">
        <f>(AJ257/$BJ257)</f>
        <v>0</v>
      </c>
      <c r="AM257" s="33"/>
      <c r="AN257" s="161">
        <f>IF(AL$287,AL257/AL$287*100,0)</f>
        <v>0</v>
      </c>
      <c r="AO257" s="33"/>
      <c r="AP257" s="156">
        <f>(E257+K257+Q257+W257+AD257+AJ257)</f>
        <v>0</v>
      </c>
      <c r="AQ257" s="33"/>
      <c r="AR257" s="156">
        <v>0</v>
      </c>
      <c r="AS257" s="33"/>
      <c r="AT257" s="161">
        <f>IF($AP257,AR257/$AP257*100,0)</f>
        <v>0</v>
      </c>
      <c r="AU257" s="33"/>
      <c r="AV257" s="156">
        <v>0</v>
      </c>
      <c r="AW257" s="33"/>
      <c r="AX257" s="161">
        <f>IF($AP257,AV257/$AP257*100,0)</f>
        <v>0</v>
      </c>
      <c r="AY257" s="33"/>
      <c r="AZ257" s="156">
        <v>0</v>
      </c>
      <c r="BA257" s="33"/>
      <c r="BB257" s="161">
        <f>IF($AP257,AZ257/$AP257*100,0)</f>
        <v>0</v>
      </c>
      <c r="BC257" s="33"/>
      <c r="BD257" s="156">
        <v>0</v>
      </c>
      <c r="BE257" s="33"/>
      <c r="BF257" s="156">
        <v>0</v>
      </c>
      <c r="BG257" s="33"/>
      <c r="BH257" s="22">
        <v>15</v>
      </c>
      <c r="BI257" s="33"/>
      <c r="BJ257" s="39">
        <v>4961</v>
      </c>
      <c r="BK257" s="33"/>
      <c r="BL257" s="155">
        <f>IF(E257,BJ257,0)</f>
        <v>0</v>
      </c>
      <c r="BM257" s="33"/>
      <c r="BN257" s="155">
        <f>IF(K257,BJ257,0)</f>
        <v>0</v>
      </c>
      <c r="BO257" s="33"/>
      <c r="BP257" s="155">
        <f>IF(Q257,BJ257,0)</f>
        <v>0</v>
      </c>
      <c r="BQ257" s="33"/>
      <c r="BR257" s="155">
        <f>IF(W257,BJ257,0)</f>
        <v>0</v>
      </c>
      <c r="BS257" s="33"/>
      <c r="BT257" s="155">
        <f>IF(AD257,BJ257,0)</f>
        <v>0</v>
      </c>
      <c r="BU257" s="33"/>
      <c r="BV257" s="155">
        <f>IF(AJ257,BJ257,0)</f>
        <v>0</v>
      </c>
    </row>
    <row r="258" spans="1:74" ht="8.85" customHeight="1" x14ac:dyDescent="0.3">
      <c r="A258" s="5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Q258" s="33"/>
      <c r="AR258" s="33"/>
      <c r="AS258" s="33"/>
      <c r="AT258" s="33"/>
      <c r="AU258" s="33"/>
      <c r="AV258" s="33"/>
      <c r="AW258" s="33"/>
      <c r="AX258" s="33"/>
      <c r="AY258" s="33"/>
      <c r="AZ258" s="33"/>
      <c r="BA258" s="33"/>
      <c r="BB258" s="33"/>
      <c r="BC258" s="33"/>
      <c r="BD258" s="33"/>
      <c r="BE258" s="33"/>
      <c r="BG258" s="33"/>
      <c r="BH258" s="41"/>
      <c r="BI258" s="33"/>
      <c r="BJ258" s="39"/>
      <c r="BK258" s="33"/>
      <c r="BL258" s="33"/>
      <c r="BM258" s="33"/>
      <c r="BN258" s="33"/>
      <c r="BO258" s="33"/>
      <c r="BP258" s="33"/>
      <c r="BQ258" s="33"/>
      <c r="BR258" s="33"/>
      <c r="BS258" s="33"/>
      <c r="BT258" s="33"/>
      <c r="BU258" s="33"/>
      <c r="BV258" s="33"/>
    </row>
    <row r="259" spans="1:74" ht="8.85" customHeight="1" x14ac:dyDescent="0.3">
      <c r="A259" s="22">
        <v>16</v>
      </c>
      <c r="B259" s="30"/>
      <c r="C259" s="22" t="s">
        <v>237</v>
      </c>
      <c r="D259" s="33"/>
      <c r="E259" s="156">
        <v>0</v>
      </c>
      <c r="F259" s="33"/>
      <c r="G259" s="161">
        <f>(E259/$BJ259)</f>
        <v>0</v>
      </c>
      <c r="H259" s="33"/>
      <c r="I259" s="161">
        <f>IF(G$287,G259/G$287*100,0)</f>
        <v>0</v>
      </c>
      <c r="J259" s="33"/>
      <c r="K259" s="156">
        <v>0</v>
      </c>
      <c r="L259" s="33"/>
      <c r="M259" s="161">
        <f>(K259/$BJ259)</f>
        <v>0</v>
      </c>
      <c r="N259" s="33"/>
      <c r="O259" s="161">
        <f>IF(M$287,M259/M$287*100,0)</f>
        <v>0</v>
      </c>
      <c r="P259" s="33"/>
      <c r="Q259" s="156">
        <v>0</v>
      </c>
      <c r="R259" s="33"/>
      <c r="S259" s="161">
        <f>(Q259/$BJ259)</f>
        <v>0</v>
      </c>
      <c r="T259" s="33"/>
      <c r="U259" s="161">
        <f>IF(S$287,S259/S$287*100,0)</f>
        <v>0</v>
      </c>
      <c r="V259" s="33"/>
      <c r="W259" s="156">
        <v>0</v>
      </c>
      <c r="X259" s="33"/>
      <c r="Y259" s="161">
        <f>(W259/$BJ259)</f>
        <v>0</v>
      </c>
      <c r="Z259" s="33"/>
      <c r="AA259" s="161">
        <f>IF(Y$287,Y259/Y$287*100,0)</f>
        <v>0</v>
      </c>
      <c r="AB259" s="33"/>
      <c r="AC259" s="33"/>
      <c r="AD259" s="156">
        <v>0</v>
      </c>
      <c r="AE259" s="33"/>
      <c r="AF259" s="161">
        <f>(AD259/$BJ259)</f>
        <v>0</v>
      </c>
      <c r="AG259" s="33"/>
      <c r="AH259" s="161">
        <f>IF(AF$287,AF259/AF$287*100,0)</f>
        <v>0</v>
      </c>
      <c r="AI259" s="33"/>
      <c r="AJ259" s="156">
        <v>0</v>
      </c>
      <c r="AK259" s="33"/>
      <c r="AL259" s="161">
        <f>(AJ259/$BJ259)</f>
        <v>0</v>
      </c>
      <c r="AM259" s="33"/>
      <c r="AN259" s="161">
        <f>IF(AL$287,AL259/AL$287*100,0)</f>
        <v>0</v>
      </c>
      <c r="AO259" s="33"/>
      <c r="AP259" s="156">
        <f>(E259+K259+Q259+W259+AD259+AJ259)</f>
        <v>0</v>
      </c>
      <c r="AQ259" s="33"/>
      <c r="AR259" s="156">
        <v>0</v>
      </c>
      <c r="AS259" s="33"/>
      <c r="AT259" s="161">
        <f>IF($AP259,AR259/$AP259*100,0)</f>
        <v>0</v>
      </c>
      <c r="AU259" s="33"/>
      <c r="AV259" s="156">
        <v>0</v>
      </c>
      <c r="AW259" s="33"/>
      <c r="AX259" s="161">
        <f>IF($AP259,AV259/$AP259*100,0)</f>
        <v>0</v>
      </c>
      <c r="AY259" s="33"/>
      <c r="AZ259" s="156">
        <v>0</v>
      </c>
      <c r="BA259" s="33"/>
      <c r="BB259" s="161">
        <f>IF($AP259,AZ259/$AP259*100,0)</f>
        <v>0</v>
      </c>
      <c r="BC259" s="33"/>
      <c r="BD259" s="156">
        <v>0</v>
      </c>
      <c r="BE259" s="33"/>
      <c r="BF259" s="156">
        <v>0</v>
      </c>
      <c r="BG259" s="33"/>
      <c r="BH259" s="22">
        <v>16</v>
      </c>
      <c r="BI259" s="33"/>
      <c r="BJ259" s="39">
        <v>8216</v>
      </c>
      <c r="BK259" s="33"/>
      <c r="BL259" s="155">
        <f>IF(E259,BJ259,0)</f>
        <v>0</v>
      </c>
      <c r="BM259" s="33"/>
      <c r="BN259" s="155">
        <f>IF(K259,BJ259,0)</f>
        <v>0</v>
      </c>
      <c r="BO259" s="33"/>
      <c r="BP259" s="155">
        <f>IF(Q259,BJ259,0)</f>
        <v>0</v>
      </c>
      <c r="BQ259" s="33"/>
      <c r="BR259" s="155">
        <f>IF(W259,BJ259,0)</f>
        <v>0</v>
      </c>
      <c r="BS259" s="33"/>
      <c r="BT259" s="155">
        <f>IF(AD259,BJ259,0)</f>
        <v>0</v>
      </c>
      <c r="BU259" s="33"/>
      <c r="BV259" s="155">
        <f>IF(AJ259,BJ259,0)</f>
        <v>0</v>
      </c>
    </row>
    <row r="260" spans="1:74" ht="8.85" customHeight="1" x14ac:dyDescent="0.3">
      <c r="A260" s="22">
        <v>17</v>
      </c>
      <c r="B260" s="30"/>
      <c r="C260" s="22" t="s">
        <v>238</v>
      </c>
      <c r="D260" s="33"/>
      <c r="E260" s="156">
        <v>0</v>
      </c>
      <c r="F260" s="33"/>
      <c r="G260" s="161">
        <f>(E260/$BJ260)</f>
        <v>0</v>
      </c>
      <c r="H260" s="33"/>
      <c r="I260" s="161">
        <f>IF(G$287,G260/G$287*100,0)</f>
        <v>0</v>
      </c>
      <c r="J260" s="33"/>
      <c r="K260" s="156">
        <v>0</v>
      </c>
      <c r="L260" s="33"/>
      <c r="M260" s="161">
        <f>(K260/$BJ260)</f>
        <v>0</v>
      </c>
      <c r="N260" s="33"/>
      <c r="O260" s="161">
        <f>IF(M$287,M260/M$287*100,0)</f>
        <v>0</v>
      </c>
      <c r="P260" s="33"/>
      <c r="Q260" s="156">
        <v>0</v>
      </c>
      <c r="R260" s="33"/>
      <c r="S260" s="161">
        <f>(Q260/$BJ260)</f>
        <v>0</v>
      </c>
      <c r="T260" s="33"/>
      <c r="U260" s="161">
        <f>IF(S$287,S260/S$287*100,0)</f>
        <v>0</v>
      </c>
      <c r="V260" s="33"/>
      <c r="W260" s="156">
        <v>0</v>
      </c>
      <c r="X260" s="33"/>
      <c r="Y260" s="161">
        <f>(W260/$BJ260)</f>
        <v>0</v>
      </c>
      <c r="Z260" s="33"/>
      <c r="AA260" s="161">
        <f>IF(Y$287,Y260/Y$287*100,0)</f>
        <v>0</v>
      </c>
      <c r="AB260" s="33"/>
      <c r="AC260" s="33"/>
      <c r="AD260" s="156">
        <v>0</v>
      </c>
      <c r="AE260" s="33"/>
      <c r="AF260" s="161">
        <f>(AD260/$BJ260)</f>
        <v>0</v>
      </c>
      <c r="AG260" s="33"/>
      <c r="AH260" s="161">
        <f>IF(AF$287,AF260/AF$287*100,0)</f>
        <v>0</v>
      </c>
      <c r="AI260" s="33"/>
      <c r="AJ260" s="156">
        <v>0</v>
      </c>
      <c r="AK260" s="33"/>
      <c r="AL260" s="161">
        <f>(AJ260/$BJ260)</f>
        <v>0</v>
      </c>
      <c r="AM260" s="33"/>
      <c r="AN260" s="161">
        <f>IF(AL$287,AL260/AL$287*100,0)</f>
        <v>0</v>
      </c>
      <c r="AO260" s="33"/>
      <c r="AP260" s="156">
        <f>(E260+K260+Q260+W260+AD260+AJ260)</f>
        <v>0</v>
      </c>
      <c r="AQ260" s="33"/>
      <c r="AR260" s="156">
        <v>0</v>
      </c>
      <c r="AS260" s="33"/>
      <c r="AT260" s="161">
        <f>IF($AP260,AR260/$AP260*100,0)</f>
        <v>0</v>
      </c>
      <c r="AU260" s="33"/>
      <c r="AV260" s="156">
        <v>0</v>
      </c>
      <c r="AW260" s="33"/>
      <c r="AX260" s="161">
        <f>IF($AP260,AV260/$AP260*100,0)</f>
        <v>0</v>
      </c>
      <c r="AY260" s="33"/>
      <c r="AZ260" s="156">
        <v>0</v>
      </c>
      <c r="BA260" s="33"/>
      <c r="BB260" s="161">
        <f>IF($AP260,AZ260/$AP260*100,0)</f>
        <v>0</v>
      </c>
      <c r="BC260" s="33"/>
      <c r="BD260" s="156">
        <v>0</v>
      </c>
      <c r="BE260" s="33"/>
      <c r="BF260" s="156">
        <v>0</v>
      </c>
      <c r="BG260" s="33"/>
      <c r="BH260" s="22">
        <v>17</v>
      </c>
      <c r="BI260" s="33"/>
      <c r="BJ260" s="39">
        <v>14440</v>
      </c>
      <c r="BK260" s="33"/>
      <c r="BL260" s="155">
        <f>IF(E260,BJ260,0)</f>
        <v>0</v>
      </c>
      <c r="BM260" s="33"/>
      <c r="BN260" s="155">
        <f>IF(K260,BJ260,0)</f>
        <v>0</v>
      </c>
      <c r="BO260" s="33"/>
      <c r="BP260" s="155">
        <f>IF(Q260,BJ260,0)</f>
        <v>0</v>
      </c>
      <c r="BQ260" s="33"/>
      <c r="BR260" s="155">
        <f>IF(W260,BJ260,0)</f>
        <v>0</v>
      </c>
      <c r="BS260" s="33"/>
      <c r="BT260" s="155">
        <f>IF(AD260,BJ260,0)</f>
        <v>0</v>
      </c>
      <c r="BU260" s="33"/>
      <c r="BV260" s="155">
        <f>IF(AJ260,BJ260,0)</f>
        <v>0</v>
      </c>
    </row>
    <row r="261" spans="1:74" ht="8.85" customHeight="1" x14ac:dyDescent="0.3">
      <c r="A261" s="22">
        <v>18</v>
      </c>
      <c r="B261" s="30"/>
      <c r="C261" s="22" t="s">
        <v>239</v>
      </c>
      <c r="D261" s="33"/>
      <c r="E261" s="156">
        <v>0</v>
      </c>
      <c r="F261" s="33"/>
      <c r="G261" s="161">
        <f>(E261/$BJ261)</f>
        <v>0</v>
      </c>
      <c r="H261" s="33"/>
      <c r="I261" s="161">
        <f>IF(G$287,G261/G$287*100,0)</f>
        <v>0</v>
      </c>
      <c r="J261" s="33"/>
      <c r="K261" s="156">
        <v>0</v>
      </c>
      <c r="L261" s="33"/>
      <c r="M261" s="161">
        <f>(K261/$BJ261)</f>
        <v>0</v>
      </c>
      <c r="N261" s="33"/>
      <c r="O261" s="161">
        <f>IF(M$287,M261/M$287*100,0)</f>
        <v>0</v>
      </c>
      <c r="P261" s="33"/>
      <c r="Q261" s="156">
        <v>0</v>
      </c>
      <c r="R261" s="33"/>
      <c r="S261" s="161">
        <f>(Q261/$BJ261)</f>
        <v>0</v>
      </c>
      <c r="T261" s="33"/>
      <c r="U261" s="161">
        <f>IF(S$287,S261/S$287*100,0)</f>
        <v>0</v>
      </c>
      <c r="V261" s="33"/>
      <c r="W261" s="156">
        <v>0</v>
      </c>
      <c r="X261" s="33"/>
      <c r="Y261" s="161">
        <f>(W261/$BJ261)</f>
        <v>0</v>
      </c>
      <c r="Z261" s="33"/>
      <c r="AA261" s="161">
        <f>IF(Y$287,Y261/Y$287*100,0)</f>
        <v>0</v>
      </c>
      <c r="AB261" s="33"/>
      <c r="AC261" s="33"/>
      <c r="AD261" s="156">
        <v>0</v>
      </c>
      <c r="AE261" s="33"/>
      <c r="AF261" s="161">
        <f>(AD261/$BJ261)</f>
        <v>0</v>
      </c>
      <c r="AG261" s="33"/>
      <c r="AH261" s="161">
        <f>IF(AF$287,AF261/AF$287*100,0)</f>
        <v>0</v>
      </c>
      <c r="AI261" s="33"/>
      <c r="AJ261" s="156">
        <v>0</v>
      </c>
      <c r="AK261" s="33"/>
      <c r="AL261" s="161">
        <f>(AJ261/$BJ261)</f>
        <v>0</v>
      </c>
      <c r="AM261" s="33"/>
      <c r="AN261" s="161">
        <f>IF(AL$287,AL261/AL$287*100,0)</f>
        <v>0</v>
      </c>
      <c r="AO261" s="33"/>
      <c r="AP261" s="156">
        <f>(E261+K261+Q261+W261+AD261+AJ261)</f>
        <v>0</v>
      </c>
      <c r="AQ261" s="33"/>
      <c r="AR261" s="156">
        <v>0</v>
      </c>
      <c r="AS261" s="33"/>
      <c r="AT261" s="161">
        <f>IF($AP261,AR261/$AP261*100,0)</f>
        <v>0</v>
      </c>
      <c r="AU261" s="33"/>
      <c r="AV261" s="156">
        <v>0</v>
      </c>
      <c r="AW261" s="33"/>
      <c r="AX261" s="161">
        <f>IF($AP261,AV261/$AP261*100,0)</f>
        <v>0</v>
      </c>
      <c r="AY261" s="33"/>
      <c r="AZ261" s="156">
        <v>0</v>
      </c>
      <c r="BA261" s="33"/>
      <c r="BB261" s="161">
        <f>IF($AP261,AZ261/$AP261*100,0)</f>
        <v>0</v>
      </c>
      <c r="BC261" s="33"/>
      <c r="BD261" s="156">
        <v>0</v>
      </c>
      <c r="BE261" s="33"/>
      <c r="BF261" s="156">
        <v>0</v>
      </c>
      <c r="BG261" s="33"/>
      <c r="BH261" s="22">
        <v>18</v>
      </c>
      <c r="BI261" s="33"/>
      <c r="BJ261" s="39">
        <v>23292</v>
      </c>
      <c r="BK261" s="33"/>
      <c r="BL261" s="155">
        <f>IF(E261,BJ261,0)</f>
        <v>0</v>
      </c>
      <c r="BM261" s="33"/>
      <c r="BN261" s="155">
        <f>IF(K261,BJ261,0)</f>
        <v>0</v>
      </c>
      <c r="BO261" s="33"/>
      <c r="BP261" s="155">
        <f>IF(Q261,BJ261,0)</f>
        <v>0</v>
      </c>
      <c r="BQ261" s="33"/>
      <c r="BR261" s="155">
        <f>IF(W261,BJ261,0)</f>
        <v>0</v>
      </c>
      <c r="BS261" s="33"/>
      <c r="BT261" s="155">
        <f>IF(AD261,BJ261,0)</f>
        <v>0</v>
      </c>
      <c r="BU261" s="33"/>
      <c r="BV261" s="155">
        <f>IF(AJ261,BJ261,0)</f>
        <v>0</v>
      </c>
    </row>
    <row r="262" spans="1:74" ht="8.85" customHeight="1" x14ac:dyDescent="0.3">
      <c r="A262" s="22">
        <v>19</v>
      </c>
      <c r="B262" s="30"/>
      <c r="C262" s="22" t="s">
        <v>240</v>
      </c>
      <c r="D262" s="33"/>
      <c r="E262" s="156">
        <v>0</v>
      </c>
      <c r="F262" s="33"/>
      <c r="G262" s="161">
        <f>(E262/$BJ262)</f>
        <v>0</v>
      </c>
      <c r="H262" s="33"/>
      <c r="I262" s="161">
        <f>IF(G$287,G262/G$287*100,0)</f>
        <v>0</v>
      </c>
      <c r="J262" s="33"/>
      <c r="K262" s="156">
        <v>0</v>
      </c>
      <c r="L262" s="33"/>
      <c r="M262" s="161">
        <f>(K262/$BJ262)</f>
        <v>0</v>
      </c>
      <c r="N262" s="33"/>
      <c r="O262" s="161">
        <f>IF(M$287,M262/M$287*100,0)</f>
        <v>0</v>
      </c>
      <c r="P262" s="33"/>
      <c r="Q262" s="156">
        <v>0</v>
      </c>
      <c r="R262" s="33"/>
      <c r="S262" s="161">
        <f>(Q262/$BJ262)</f>
        <v>0</v>
      </c>
      <c r="T262" s="33"/>
      <c r="U262" s="161">
        <f>IF(S$287,S262/S$287*100,0)</f>
        <v>0</v>
      </c>
      <c r="V262" s="33"/>
      <c r="W262" s="156">
        <v>0</v>
      </c>
      <c r="X262" s="33"/>
      <c r="Y262" s="161">
        <f>(W262/$BJ262)</f>
        <v>0</v>
      </c>
      <c r="Z262" s="33"/>
      <c r="AA262" s="161">
        <f>IF(Y$287,Y262/Y$287*100,0)</f>
        <v>0</v>
      </c>
      <c r="AB262" s="33"/>
      <c r="AC262" s="33"/>
      <c r="AD262" s="156">
        <v>0</v>
      </c>
      <c r="AE262" s="33"/>
      <c r="AF262" s="161">
        <f>(AD262/$BJ262)</f>
        <v>0</v>
      </c>
      <c r="AG262" s="33"/>
      <c r="AH262" s="161">
        <f>IF(AF$287,AF262/AF$287*100,0)</f>
        <v>0</v>
      </c>
      <c r="AI262" s="33"/>
      <c r="AJ262" s="156">
        <v>0</v>
      </c>
      <c r="AK262" s="33"/>
      <c r="AL262" s="161">
        <f>(AJ262/$BJ262)</f>
        <v>0</v>
      </c>
      <c r="AM262" s="33"/>
      <c r="AN262" s="161">
        <f>IF(AL$287,AL262/AL$287*100,0)</f>
        <v>0</v>
      </c>
      <c r="AO262" s="33"/>
      <c r="AP262" s="156">
        <f>(E262+K262+Q262+W262+AD262+AJ262)</f>
        <v>0</v>
      </c>
      <c r="AQ262" s="33"/>
      <c r="AR262" s="156">
        <v>0</v>
      </c>
      <c r="AS262" s="33"/>
      <c r="AT262" s="161">
        <f>IF($AP262,AR262/$AP262*100,0)</f>
        <v>0</v>
      </c>
      <c r="AU262" s="33"/>
      <c r="AV262" s="156">
        <v>0</v>
      </c>
      <c r="AW262" s="33"/>
      <c r="AX262" s="161">
        <f>IF($AP262,AV262/$AP262*100,0)</f>
        <v>0</v>
      </c>
      <c r="AY262" s="33"/>
      <c r="AZ262" s="156">
        <v>0</v>
      </c>
      <c r="BA262" s="33"/>
      <c r="BB262" s="161">
        <f>IF($AP262,AZ262/$AP262*100,0)</f>
        <v>0</v>
      </c>
      <c r="BC262" s="33"/>
      <c r="BD262" s="156">
        <v>0</v>
      </c>
      <c r="BE262" s="33"/>
      <c r="BF262" s="156">
        <v>0</v>
      </c>
      <c r="BG262" s="33"/>
      <c r="BH262" s="22">
        <v>19</v>
      </c>
      <c r="BI262" s="33"/>
      <c r="BJ262" s="39">
        <v>42616</v>
      </c>
      <c r="BK262" s="33"/>
      <c r="BL262" s="155">
        <f>IF(E262,BJ262,0)</f>
        <v>0</v>
      </c>
      <c r="BM262" s="33"/>
      <c r="BN262" s="155">
        <f>IF(K262,BJ262,0)</f>
        <v>0</v>
      </c>
      <c r="BO262" s="33"/>
      <c r="BP262" s="155">
        <f>IF(Q262,BJ262,0)</f>
        <v>0</v>
      </c>
      <c r="BQ262" s="33"/>
      <c r="BR262" s="155">
        <f>IF(W262,BJ262,0)</f>
        <v>0</v>
      </c>
      <c r="BS262" s="33"/>
      <c r="BT262" s="155">
        <f>IF(AD262,BJ262,0)</f>
        <v>0</v>
      </c>
      <c r="BU262" s="33"/>
      <c r="BV262" s="155">
        <f>IF(AJ262,BJ262,0)</f>
        <v>0</v>
      </c>
    </row>
    <row r="263" spans="1:74" ht="8.85" customHeight="1" x14ac:dyDescent="0.3">
      <c r="A263" s="22">
        <v>20</v>
      </c>
      <c r="B263" s="30"/>
      <c r="C263" s="22" t="s">
        <v>241</v>
      </c>
      <c r="D263" s="33"/>
      <c r="E263" s="156">
        <v>0</v>
      </c>
      <c r="F263" s="33"/>
      <c r="G263" s="161">
        <f>(E263/$BJ263)</f>
        <v>0</v>
      </c>
      <c r="H263" s="33"/>
      <c r="I263" s="161">
        <f>IF(G$287,G263/G$287*100,0)</f>
        <v>0</v>
      </c>
      <c r="J263" s="33"/>
      <c r="K263" s="156">
        <v>0</v>
      </c>
      <c r="L263" s="33"/>
      <c r="M263" s="161">
        <f>(K263/$BJ263)</f>
        <v>0</v>
      </c>
      <c r="N263" s="33"/>
      <c r="O263" s="161">
        <f>IF(M$287,M263/M$287*100,0)</f>
        <v>0</v>
      </c>
      <c r="P263" s="33"/>
      <c r="Q263" s="156">
        <v>0</v>
      </c>
      <c r="R263" s="33"/>
      <c r="S263" s="161">
        <f>(Q263/$BJ263)</f>
        <v>0</v>
      </c>
      <c r="T263" s="33"/>
      <c r="U263" s="161">
        <f>IF(S$287,S263/S$287*100,0)</f>
        <v>0</v>
      </c>
      <c r="V263" s="33"/>
      <c r="W263" s="156">
        <v>0</v>
      </c>
      <c r="X263" s="33"/>
      <c r="Y263" s="161">
        <f>(W263/$BJ263)</f>
        <v>0</v>
      </c>
      <c r="Z263" s="33"/>
      <c r="AA263" s="161">
        <f>IF(Y$287,Y263/Y$287*100,0)</f>
        <v>0</v>
      </c>
      <c r="AB263" s="33"/>
      <c r="AC263" s="33"/>
      <c r="AD263" s="156">
        <v>0</v>
      </c>
      <c r="AE263" s="33"/>
      <c r="AF263" s="161">
        <f>(AD263/$BJ263)</f>
        <v>0</v>
      </c>
      <c r="AG263" s="33"/>
      <c r="AH263" s="161">
        <f>IF(AF$287,AF263/AF$287*100,0)</f>
        <v>0</v>
      </c>
      <c r="AI263" s="33"/>
      <c r="AJ263" s="156">
        <v>0</v>
      </c>
      <c r="AK263" s="33"/>
      <c r="AL263" s="161">
        <f>(AJ263/$BJ263)</f>
        <v>0</v>
      </c>
      <c r="AM263" s="33"/>
      <c r="AN263" s="161">
        <f>IF(AL$287,AL263/AL$287*100,0)</f>
        <v>0</v>
      </c>
      <c r="AO263" s="33"/>
      <c r="AP263" s="156">
        <f>(E263+K263+Q263+W263+AD263+AJ263)</f>
        <v>0</v>
      </c>
      <c r="AQ263" s="33"/>
      <c r="AR263" s="156">
        <v>0</v>
      </c>
      <c r="AS263" s="33"/>
      <c r="AT263" s="161">
        <f>IF($AP263,AR263/$AP263*100,0)</f>
        <v>0</v>
      </c>
      <c r="AU263" s="33"/>
      <c r="AV263" s="156">
        <v>0</v>
      </c>
      <c r="AW263" s="33"/>
      <c r="AX263" s="161">
        <f>IF($AP263,AV263/$AP263*100,0)</f>
        <v>0</v>
      </c>
      <c r="AY263" s="33"/>
      <c r="AZ263" s="156">
        <v>0</v>
      </c>
      <c r="BA263" s="33"/>
      <c r="BB263" s="161">
        <f>IF($AP263,AZ263/$AP263*100,0)</f>
        <v>0</v>
      </c>
      <c r="BC263" s="33"/>
      <c r="BD263" s="156">
        <v>0</v>
      </c>
      <c r="BE263" s="33"/>
      <c r="BF263" s="156">
        <v>0</v>
      </c>
      <c r="BG263" s="33"/>
      <c r="BH263" s="22">
        <v>20</v>
      </c>
      <c r="BI263" s="33"/>
      <c r="BJ263" s="39">
        <v>4895</v>
      </c>
      <c r="BK263" s="33"/>
      <c r="BL263" s="155">
        <f>IF(E263,BJ263,0)</f>
        <v>0</v>
      </c>
      <c r="BM263" s="33"/>
      <c r="BN263" s="155">
        <f>IF(K263,BJ263,0)</f>
        <v>0</v>
      </c>
      <c r="BO263" s="33"/>
      <c r="BP263" s="155">
        <f>IF(Q263,BJ263,0)</f>
        <v>0</v>
      </c>
      <c r="BQ263" s="33"/>
      <c r="BR263" s="155">
        <f>IF(W263,BJ263,0)</f>
        <v>0</v>
      </c>
      <c r="BS263" s="33"/>
      <c r="BT263" s="155">
        <f>IF(AD263,BJ263,0)</f>
        <v>0</v>
      </c>
      <c r="BU263" s="33"/>
      <c r="BV263" s="155">
        <f>IF(AJ263,BJ263,0)</f>
        <v>0</v>
      </c>
    </row>
    <row r="264" spans="1:74" ht="8.85" customHeight="1" x14ac:dyDescent="0.3">
      <c r="A264" s="53"/>
      <c r="D264" s="33"/>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149"/>
      <c r="AQ264" s="33"/>
      <c r="AR264" s="33"/>
      <c r="AS264" s="33"/>
      <c r="AT264" s="33"/>
      <c r="AU264" s="33"/>
      <c r="AV264" s="33"/>
      <c r="AW264" s="33"/>
      <c r="AX264" s="33"/>
      <c r="AY264" s="33"/>
      <c r="AZ264" s="33"/>
      <c r="BA264" s="33"/>
      <c r="BB264" s="33"/>
      <c r="BC264" s="33"/>
      <c r="BD264" s="33"/>
      <c r="BE264" s="33"/>
      <c r="BF264" s="149"/>
      <c r="BG264" s="33"/>
      <c r="BH264" s="41"/>
      <c r="BI264" s="33"/>
      <c r="BJ264" s="39"/>
      <c r="BK264" s="33"/>
      <c r="BL264" s="39"/>
      <c r="BM264" s="33"/>
      <c r="BN264" s="39"/>
      <c r="BO264" s="33"/>
      <c r="BP264" s="39"/>
      <c r="BQ264" s="33"/>
      <c r="BR264" s="39"/>
      <c r="BS264" s="33"/>
      <c r="BT264" s="39"/>
      <c r="BU264" s="33"/>
      <c r="BV264" s="39"/>
    </row>
    <row r="265" spans="1:74" ht="8.85" customHeight="1" x14ac:dyDescent="0.3">
      <c r="A265" s="22">
        <v>21</v>
      </c>
      <c r="B265" s="30"/>
      <c r="C265" s="22" t="s">
        <v>242</v>
      </c>
      <c r="D265" s="33"/>
      <c r="E265" s="156">
        <v>0</v>
      </c>
      <c r="F265" s="33"/>
      <c r="G265" s="161">
        <f>(E265/$BJ265)</f>
        <v>0</v>
      </c>
      <c r="H265" s="33"/>
      <c r="I265" s="161">
        <f>IF(G$287,G265/G$287*100,0)</f>
        <v>0</v>
      </c>
      <c r="J265" s="33"/>
      <c r="K265" s="156">
        <v>0</v>
      </c>
      <c r="L265" s="33"/>
      <c r="M265" s="161">
        <f>(K265/$BJ265)</f>
        <v>0</v>
      </c>
      <c r="N265" s="33"/>
      <c r="O265" s="161">
        <f>IF(M$287,M265/M$287*100,0)</f>
        <v>0</v>
      </c>
      <c r="P265" s="33"/>
      <c r="Q265" s="156">
        <v>0</v>
      </c>
      <c r="R265" s="33"/>
      <c r="S265" s="161">
        <f>(Q265/$BJ265)</f>
        <v>0</v>
      </c>
      <c r="T265" s="33"/>
      <c r="U265" s="161">
        <f>IF(S$287,S265/S$287*100,0)</f>
        <v>0</v>
      </c>
      <c r="V265" s="33"/>
      <c r="W265" s="156">
        <v>0</v>
      </c>
      <c r="X265" s="33"/>
      <c r="Y265" s="161">
        <f>(W265/$BJ265)</f>
        <v>0</v>
      </c>
      <c r="Z265" s="33"/>
      <c r="AA265" s="161">
        <f>IF(Y$287,Y265/Y$287*100,0)</f>
        <v>0</v>
      </c>
      <c r="AB265" s="33"/>
      <c r="AC265" s="33"/>
      <c r="AD265" s="156">
        <v>0</v>
      </c>
      <c r="AE265" s="33"/>
      <c r="AF265" s="161">
        <f>(AD265/$BJ265)</f>
        <v>0</v>
      </c>
      <c r="AG265" s="33"/>
      <c r="AH265" s="161">
        <f>IF(AF$287,AF265/AF$287*100,0)</f>
        <v>0</v>
      </c>
      <c r="AI265" s="33"/>
      <c r="AJ265" s="156">
        <v>0</v>
      </c>
      <c r="AK265" s="33"/>
      <c r="AL265" s="161">
        <f>(AJ265/$BJ265)</f>
        <v>0</v>
      </c>
      <c r="AM265" s="33"/>
      <c r="AN265" s="161">
        <f>IF(AL$287,AL265/AL$287*100,0)</f>
        <v>0</v>
      </c>
      <c r="AO265" s="33"/>
      <c r="AP265" s="156">
        <f>(E265+K265+Q265+W265+AD265+AJ265)</f>
        <v>0</v>
      </c>
      <c r="AQ265" s="33"/>
      <c r="AR265" s="156">
        <v>0</v>
      </c>
      <c r="AS265" s="33"/>
      <c r="AT265" s="161">
        <f>IF($AP265,AR265/$AP265*100,0)</f>
        <v>0</v>
      </c>
      <c r="AU265" s="33"/>
      <c r="AV265" s="156">
        <v>0</v>
      </c>
      <c r="AW265" s="33"/>
      <c r="AX265" s="161">
        <f>IF($AP265,AV265/$AP265*100,0)</f>
        <v>0</v>
      </c>
      <c r="AY265" s="33"/>
      <c r="AZ265" s="156">
        <v>0</v>
      </c>
      <c r="BA265" s="33"/>
      <c r="BB265" s="161">
        <f>IF($AP265,AZ265/$AP265*100,0)</f>
        <v>0</v>
      </c>
      <c r="BC265" s="33"/>
      <c r="BD265" s="156">
        <v>0</v>
      </c>
      <c r="BE265" s="33"/>
      <c r="BF265" s="156">
        <v>0</v>
      </c>
      <c r="BG265" s="33"/>
      <c r="BH265" s="22">
        <v>21</v>
      </c>
      <c r="BI265" s="33"/>
      <c r="BJ265" s="39">
        <v>5968</v>
      </c>
      <c r="BK265" s="33"/>
      <c r="BL265" s="155">
        <f>IF(E265,BJ265,0)</f>
        <v>0</v>
      </c>
      <c r="BM265" s="33"/>
      <c r="BN265" s="155">
        <f>IF(K265,BJ265,0)</f>
        <v>0</v>
      </c>
      <c r="BO265" s="33"/>
      <c r="BP265" s="155">
        <f>IF(Q265,BJ265,0)</f>
        <v>0</v>
      </c>
      <c r="BQ265" s="33"/>
      <c r="BR265" s="155">
        <f>IF(W265,BJ265,0)</f>
        <v>0</v>
      </c>
      <c r="BS265" s="33"/>
      <c r="BT265" s="155">
        <f>IF(AD265,BJ265,0)</f>
        <v>0</v>
      </c>
      <c r="BU265" s="33"/>
      <c r="BV265" s="155">
        <f>IF(AJ265,BJ265,0)</f>
        <v>0</v>
      </c>
    </row>
    <row r="266" spans="1:74" ht="8.85" customHeight="1" x14ac:dyDescent="0.3">
      <c r="A266" s="22">
        <v>22</v>
      </c>
      <c r="B266" s="30"/>
      <c r="C266" s="22" t="s">
        <v>195</v>
      </c>
      <c r="D266" s="33"/>
      <c r="E266" s="156">
        <v>0</v>
      </c>
      <c r="F266" s="33"/>
      <c r="G266" s="161">
        <f>(E266/$BJ266)</f>
        <v>0</v>
      </c>
      <c r="H266" s="33"/>
      <c r="I266" s="161">
        <f>IF(G$287,G266/G$287*100,0)</f>
        <v>0</v>
      </c>
      <c r="J266" s="33"/>
      <c r="K266" s="156">
        <v>0</v>
      </c>
      <c r="L266" s="33"/>
      <c r="M266" s="161">
        <f>(K266/$BJ266)</f>
        <v>0</v>
      </c>
      <c r="N266" s="33"/>
      <c r="O266" s="161">
        <f>IF(M$287,M266/M$287*100,0)</f>
        <v>0</v>
      </c>
      <c r="P266" s="33"/>
      <c r="Q266" s="156">
        <v>0</v>
      </c>
      <c r="R266" s="33"/>
      <c r="S266" s="161">
        <f>(Q266/$BJ266)</f>
        <v>0</v>
      </c>
      <c r="T266" s="33"/>
      <c r="U266" s="161">
        <f>IF(S$287,S266/S$287*100,0)</f>
        <v>0</v>
      </c>
      <c r="V266" s="33"/>
      <c r="W266" s="156">
        <v>0</v>
      </c>
      <c r="X266" s="33"/>
      <c r="Y266" s="161">
        <f>(W266/$BJ266)</f>
        <v>0</v>
      </c>
      <c r="Z266" s="33"/>
      <c r="AA266" s="161">
        <f>IF(Y$287,Y266/Y$287*100,0)</f>
        <v>0</v>
      </c>
      <c r="AB266" s="33"/>
      <c r="AC266" s="33"/>
      <c r="AD266" s="156">
        <v>0</v>
      </c>
      <c r="AE266" s="33"/>
      <c r="AF266" s="161">
        <f>(AD266/$BJ266)</f>
        <v>0</v>
      </c>
      <c r="AG266" s="33"/>
      <c r="AH266" s="161">
        <f>IF(AF$287,AF266/AF$287*100,0)</f>
        <v>0</v>
      </c>
      <c r="AI266" s="33"/>
      <c r="AJ266" s="156">
        <v>0</v>
      </c>
      <c r="AK266" s="33"/>
      <c r="AL266" s="161">
        <f>(AJ266/$BJ266)</f>
        <v>0</v>
      </c>
      <c r="AM266" s="33"/>
      <c r="AN266" s="161">
        <f>IF(AL$287,AL266/AL$287*100,0)</f>
        <v>0</v>
      </c>
      <c r="AO266" s="33"/>
      <c r="AP266" s="156">
        <f>(E266+K266+Q266+W266+AD266+AJ266)</f>
        <v>0</v>
      </c>
      <c r="AQ266" s="33"/>
      <c r="AR266" s="156">
        <v>0</v>
      </c>
      <c r="AS266" s="33"/>
      <c r="AT266" s="161">
        <f>IF($AP266,AR266/$AP266*100,0)</f>
        <v>0</v>
      </c>
      <c r="AU266" s="33"/>
      <c r="AV266" s="156">
        <v>0</v>
      </c>
      <c r="AW266" s="33"/>
      <c r="AX266" s="161">
        <f>IF($AP266,AV266/$AP266*100,0)</f>
        <v>0</v>
      </c>
      <c r="AY266" s="33"/>
      <c r="AZ266" s="156">
        <v>0</v>
      </c>
      <c r="BA266" s="33"/>
      <c r="BB266" s="161">
        <f>IF($AP266,AZ266/$AP266*100,0)</f>
        <v>0</v>
      </c>
      <c r="BC266" s="33"/>
      <c r="BD266" s="156">
        <v>0</v>
      </c>
      <c r="BE266" s="33"/>
      <c r="BF266" s="156">
        <v>0</v>
      </c>
      <c r="BG266" s="33"/>
      <c r="BH266" s="22">
        <v>22</v>
      </c>
      <c r="BI266" s="33"/>
      <c r="BJ266" s="39">
        <v>4721</v>
      </c>
      <c r="BK266" s="33"/>
      <c r="BL266" s="155">
        <f>IF(E266,BJ266,0)</f>
        <v>0</v>
      </c>
      <c r="BM266" s="33"/>
      <c r="BN266" s="155">
        <f>IF(K266,BJ266,0)</f>
        <v>0</v>
      </c>
      <c r="BO266" s="33"/>
      <c r="BP266" s="155">
        <f>IF(Q266,BJ266,0)</f>
        <v>0</v>
      </c>
      <c r="BQ266" s="33"/>
      <c r="BR266" s="155">
        <f>IF(W266,BJ266,0)</f>
        <v>0</v>
      </c>
      <c r="BS266" s="33"/>
      <c r="BT266" s="155">
        <f>IF(AD266,BJ266,0)</f>
        <v>0</v>
      </c>
      <c r="BU266" s="33"/>
      <c r="BV266" s="155">
        <f>IF(AJ266,BJ266,0)</f>
        <v>0</v>
      </c>
    </row>
    <row r="267" spans="1:74" ht="8.85" customHeight="1" x14ac:dyDescent="0.3">
      <c r="A267" s="22">
        <v>23</v>
      </c>
      <c r="B267" s="30"/>
      <c r="C267" s="22" t="s">
        <v>203</v>
      </c>
      <c r="D267" s="33"/>
      <c r="E267" s="156">
        <v>0</v>
      </c>
      <c r="F267" s="33"/>
      <c r="G267" s="161">
        <f>(E267/$BJ267)</f>
        <v>0</v>
      </c>
      <c r="H267" s="33"/>
      <c r="I267" s="161">
        <f>IF(G$287,G267/G$287*100,0)</f>
        <v>0</v>
      </c>
      <c r="J267" s="33"/>
      <c r="K267" s="156">
        <v>0</v>
      </c>
      <c r="L267" s="33"/>
      <c r="M267" s="161">
        <f>(K267/$BJ267)</f>
        <v>0</v>
      </c>
      <c r="N267" s="33"/>
      <c r="O267" s="161">
        <f>IF(M$287,M267/M$287*100,0)</f>
        <v>0</v>
      </c>
      <c r="P267" s="33"/>
      <c r="Q267" s="156">
        <v>0</v>
      </c>
      <c r="R267" s="33"/>
      <c r="S267" s="161">
        <f>(Q267/$BJ267)</f>
        <v>0</v>
      </c>
      <c r="T267" s="33"/>
      <c r="U267" s="161">
        <f>IF(S$287,S267/S$287*100,0)</f>
        <v>0</v>
      </c>
      <c r="V267" s="33"/>
      <c r="W267" s="156">
        <v>0</v>
      </c>
      <c r="X267" s="33"/>
      <c r="Y267" s="161">
        <f>(W267/$BJ267)</f>
        <v>0</v>
      </c>
      <c r="Z267" s="33"/>
      <c r="AA267" s="161">
        <f>IF(Y$287,Y267/Y$287*100,0)</f>
        <v>0</v>
      </c>
      <c r="AB267" s="33"/>
      <c r="AC267" s="33"/>
      <c r="AD267" s="156">
        <v>0</v>
      </c>
      <c r="AE267" s="33"/>
      <c r="AF267" s="161">
        <f>(AD267/$BJ267)</f>
        <v>0</v>
      </c>
      <c r="AG267" s="33"/>
      <c r="AH267" s="161">
        <f>IF(AF$287,AF267/AF$287*100,0)</f>
        <v>0</v>
      </c>
      <c r="AI267" s="33"/>
      <c r="AJ267" s="156">
        <v>0</v>
      </c>
      <c r="AK267" s="33"/>
      <c r="AL267" s="161">
        <f>(AJ267/$BJ267)</f>
        <v>0</v>
      </c>
      <c r="AM267" s="33"/>
      <c r="AN267" s="161">
        <f>IF(AL$287,AL267/AL$287*100,0)</f>
        <v>0</v>
      </c>
      <c r="AO267" s="33"/>
      <c r="AP267" s="156">
        <f>(E267+K267+Q267+W267+AD267+AJ267)</f>
        <v>0</v>
      </c>
      <c r="AQ267" s="33"/>
      <c r="AR267" s="156">
        <v>0</v>
      </c>
      <c r="AS267" s="33"/>
      <c r="AT267" s="161">
        <f>IF($AP267,AR267/$AP267*100,0)</f>
        <v>0</v>
      </c>
      <c r="AU267" s="33"/>
      <c r="AV267" s="156">
        <v>0</v>
      </c>
      <c r="AW267" s="33"/>
      <c r="AX267" s="161">
        <f>IF($AP267,AV267/$AP267*100,0)</f>
        <v>0</v>
      </c>
      <c r="AY267" s="33"/>
      <c r="AZ267" s="156">
        <v>0</v>
      </c>
      <c r="BA267" s="33"/>
      <c r="BB267" s="161">
        <f>IF($AP267,AZ267/$AP267*100,0)</f>
        <v>0</v>
      </c>
      <c r="BC267" s="33"/>
      <c r="BD267" s="156">
        <v>0</v>
      </c>
      <c r="BE267" s="33"/>
      <c r="BF267" s="156">
        <v>0</v>
      </c>
      <c r="BG267" s="33"/>
      <c r="BH267" s="22">
        <v>23</v>
      </c>
      <c r="BI267" s="33"/>
      <c r="BJ267" s="39">
        <v>9086</v>
      </c>
      <c r="BK267" s="33"/>
      <c r="BL267" s="155">
        <f>IF(E267,BJ267,0)</f>
        <v>0</v>
      </c>
      <c r="BM267" s="33"/>
      <c r="BN267" s="155">
        <f>IF(K267,BJ267,0)</f>
        <v>0</v>
      </c>
      <c r="BO267" s="33"/>
      <c r="BP267" s="155">
        <f>IF(Q267,BJ267,0)</f>
        <v>0</v>
      </c>
      <c r="BQ267" s="33"/>
      <c r="BR267" s="155">
        <f>IF(W267,BJ267,0)</f>
        <v>0</v>
      </c>
      <c r="BS267" s="33"/>
      <c r="BT267" s="155">
        <f>IF(AD267,BJ267,0)</f>
        <v>0</v>
      </c>
      <c r="BU267" s="33"/>
      <c r="BV267" s="155">
        <f>IF(AJ267,BJ267,0)</f>
        <v>0</v>
      </c>
    </row>
    <row r="268" spans="1:74" ht="8.85" customHeight="1" x14ac:dyDescent="0.3">
      <c r="A268" s="22">
        <v>24</v>
      </c>
      <c r="B268" s="30"/>
      <c r="C268" s="49" t="s">
        <v>243</v>
      </c>
      <c r="D268" s="33"/>
      <c r="E268" s="156">
        <v>0</v>
      </c>
      <c r="F268" s="33"/>
      <c r="G268" s="161">
        <f>(E268/$BJ268)</f>
        <v>0</v>
      </c>
      <c r="H268" s="33"/>
      <c r="I268" s="161">
        <f>IF(G$287,G268/G$287*100,0)</f>
        <v>0</v>
      </c>
      <c r="J268" s="33"/>
      <c r="K268" s="156">
        <v>0</v>
      </c>
      <c r="L268" s="33"/>
      <c r="M268" s="161">
        <f>(K268/$BJ268)</f>
        <v>0</v>
      </c>
      <c r="N268" s="33"/>
      <c r="O268" s="161">
        <f>IF(M$287,M268/M$287*100,0)</f>
        <v>0</v>
      </c>
      <c r="P268" s="33"/>
      <c r="Q268" s="156">
        <v>0</v>
      </c>
      <c r="R268" s="33"/>
      <c r="S268" s="161">
        <f>(Q268/$BJ268)</f>
        <v>0</v>
      </c>
      <c r="T268" s="33"/>
      <c r="U268" s="161">
        <f>IF(S$287,S268/S$287*100,0)</f>
        <v>0</v>
      </c>
      <c r="V268" s="33"/>
      <c r="W268" s="156">
        <v>0</v>
      </c>
      <c r="X268" s="33"/>
      <c r="Y268" s="161">
        <f>(W268/$BJ268)</f>
        <v>0</v>
      </c>
      <c r="Z268" s="33"/>
      <c r="AA268" s="161">
        <f>IF(Y$287,Y268/Y$287*100,0)</f>
        <v>0</v>
      </c>
      <c r="AB268" s="33"/>
      <c r="AC268" s="33"/>
      <c r="AD268" s="156">
        <v>0</v>
      </c>
      <c r="AE268" s="33"/>
      <c r="AF268" s="161">
        <f>(AD268/$BJ268)</f>
        <v>0</v>
      </c>
      <c r="AG268" s="33"/>
      <c r="AH268" s="161">
        <f>IF(AF$287,AF268/AF$287*100,0)</f>
        <v>0</v>
      </c>
      <c r="AI268" s="33"/>
      <c r="AJ268" s="156">
        <v>0</v>
      </c>
      <c r="AK268" s="33"/>
      <c r="AL268" s="161">
        <f>(AJ268/$BJ268)</f>
        <v>0</v>
      </c>
      <c r="AM268" s="33"/>
      <c r="AN268" s="161">
        <f>IF(AL$287,AL268/AL$287*100,0)</f>
        <v>0</v>
      </c>
      <c r="AO268" s="33"/>
      <c r="AP268" s="156">
        <f>(E268+K268+Q268+W268+AD268+AJ268)</f>
        <v>0</v>
      </c>
      <c r="AQ268" s="33"/>
      <c r="AR268" s="156">
        <v>0</v>
      </c>
      <c r="AS268" s="33"/>
      <c r="AT268" s="161">
        <f>IF($AP268,AR268/$AP268*100,0)</f>
        <v>0</v>
      </c>
      <c r="AU268" s="33"/>
      <c r="AV268" s="156">
        <v>0</v>
      </c>
      <c r="AW268" s="33"/>
      <c r="AX268" s="161">
        <f>IF($AP268,AV268/$AP268*100,0)</f>
        <v>0</v>
      </c>
      <c r="AY268" s="33"/>
      <c r="AZ268" s="156">
        <v>0</v>
      </c>
      <c r="BA268" s="33"/>
      <c r="BB268" s="161">
        <f>IF($AP268,AZ268/$AP268*100,0)</f>
        <v>0</v>
      </c>
      <c r="BC268" s="33"/>
      <c r="BD268" s="156">
        <v>0</v>
      </c>
      <c r="BE268" s="33"/>
      <c r="BF268" s="156">
        <v>0</v>
      </c>
      <c r="BG268" s="33"/>
      <c r="BH268" s="22">
        <v>24</v>
      </c>
      <c r="BI268" s="33"/>
      <c r="BJ268" s="39">
        <v>7727</v>
      </c>
      <c r="BK268" s="33"/>
      <c r="BL268" s="155">
        <f>IF(E268,BJ268,0)</f>
        <v>0</v>
      </c>
      <c r="BM268" s="33"/>
      <c r="BN268" s="155">
        <f>IF(K268,BJ268,0)</f>
        <v>0</v>
      </c>
      <c r="BO268" s="33"/>
      <c r="BP268" s="155">
        <f>IF(Q268,BJ268,0)</f>
        <v>0</v>
      </c>
      <c r="BQ268" s="33"/>
      <c r="BR268" s="155">
        <f>IF(W268,BJ268,0)</f>
        <v>0</v>
      </c>
      <c r="BS268" s="33"/>
      <c r="BT268" s="155">
        <f>IF(AD268,BJ268,0)</f>
        <v>0</v>
      </c>
      <c r="BU268" s="33"/>
      <c r="BV268" s="155">
        <f>IF(AJ268,BJ268,0)</f>
        <v>0</v>
      </c>
    </row>
    <row r="269" spans="1:74" ht="8.85" customHeight="1" x14ac:dyDescent="0.3">
      <c r="A269" s="22">
        <v>25</v>
      </c>
      <c r="B269" s="30"/>
      <c r="C269" s="22" t="s">
        <v>244</v>
      </c>
      <c r="D269" s="33"/>
      <c r="E269" s="156">
        <v>0</v>
      </c>
      <c r="F269" s="33"/>
      <c r="G269" s="161">
        <f>(E269/$BJ269)</f>
        <v>0</v>
      </c>
      <c r="H269" s="33"/>
      <c r="I269" s="161">
        <f>IF(G$287,G269/G$287*100,0)</f>
        <v>0</v>
      </c>
      <c r="J269" s="33"/>
      <c r="K269" s="156">
        <v>0</v>
      </c>
      <c r="L269" s="33"/>
      <c r="M269" s="161">
        <f>(K269/$BJ269)</f>
        <v>0</v>
      </c>
      <c r="N269" s="33"/>
      <c r="O269" s="161">
        <f>IF(M$287,M269/M$287*100,0)</f>
        <v>0</v>
      </c>
      <c r="P269" s="33"/>
      <c r="Q269" s="156">
        <v>0</v>
      </c>
      <c r="R269" s="33"/>
      <c r="S269" s="161">
        <f>(Q269/$BJ269)</f>
        <v>0</v>
      </c>
      <c r="T269" s="33"/>
      <c r="U269" s="161">
        <f>IF(S$287,S269/S$287*100,0)</f>
        <v>0</v>
      </c>
      <c r="V269" s="33"/>
      <c r="W269" s="156">
        <v>0</v>
      </c>
      <c r="X269" s="33"/>
      <c r="Y269" s="161">
        <f>(W269/$BJ269)</f>
        <v>0</v>
      </c>
      <c r="Z269" s="33"/>
      <c r="AA269" s="161">
        <f>IF(Y$287,Y269/Y$287*100,0)</f>
        <v>0</v>
      </c>
      <c r="AB269" s="33"/>
      <c r="AC269" s="33"/>
      <c r="AD269" s="156">
        <v>0</v>
      </c>
      <c r="AE269" s="33"/>
      <c r="AF269" s="161">
        <f>(AD269/$BJ269)</f>
        <v>0</v>
      </c>
      <c r="AG269" s="33"/>
      <c r="AH269" s="161">
        <f>IF(AF$287,AF269/AF$287*100,0)</f>
        <v>0</v>
      </c>
      <c r="AI269" s="33"/>
      <c r="AJ269" s="156">
        <v>0</v>
      </c>
      <c r="AK269" s="33"/>
      <c r="AL269" s="161">
        <f>(AJ269/$BJ269)</f>
        <v>0</v>
      </c>
      <c r="AM269" s="33"/>
      <c r="AN269" s="161">
        <f>IF(AL$287,AL269/AL$287*100,0)</f>
        <v>0</v>
      </c>
      <c r="AO269" s="33"/>
      <c r="AP269" s="156">
        <f>(E269+K269+Q269+W269+AD269+AJ269)</f>
        <v>0</v>
      </c>
      <c r="AQ269" s="33"/>
      <c r="AR269" s="156">
        <v>0</v>
      </c>
      <c r="AS269" s="33"/>
      <c r="AT269" s="161">
        <f>IF($AP269,AR269/$AP269*100,0)</f>
        <v>0</v>
      </c>
      <c r="AU269" s="33"/>
      <c r="AV269" s="156">
        <v>0</v>
      </c>
      <c r="AW269" s="33"/>
      <c r="AX269" s="161">
        <f>IF($AP269,AV269/$AP269*100,0)</f>
        <v>0</v>
      </c>
      <c r="AY269" s="33"/>
      <c r="AZ269" s="156">
        <v>0</v>
      </c>
      <c r="BA269" s="33"/>
      <c r="BB269" s="161">
        <f>IF($AP269,AZ269/$AP269*100,0)</f>
        <v>0</v>
      </c>
      <c r="BC269" s="33"/>
      <c r="BD269" s="156">
        <v>0</v>
      </c>
      <c r="BE269" s="33"/>
      <c r="BF269" s="156">
        <v>0</v>
      </c>
      <c r="BG269" s="33"/>
      <c r="BH269" s="22">
        <v>25</v>
      </c>
      <c r="BI269" s="33"/>
      <c r="BJ269" s="39">
        <v>5823</v>
      </c>
      <c r="BK269" s="33"/>
      <c r="BL269" s="155">
        <f>IF(E269,BJ269,0)</f>
        <v>0</v>
      </c>
      <c r="BM269" s="33"/>
      <c r="BN269" s="155">
        <f>IF(K269,BJ269,0)</f>
        <v>0</v>
      </c>
      <c r="BO269" s="33"/>
      <c r="BP269" s="155">
        <f>IF(Q269,BJ269,0)</f>
        <v>0</v>
      </c>
      <c r="BQ269" s="33"/>
      <c r="BR269" s="155">
        <f>IF(W269,BJ269,0)</f>
        <v>0</v>
      </c>
      <c r="BS269" s="33"/>
      <c r="BT269" s="155">
        <f>IF(AD269,BJ269,0)</f>
        <v>0</v>
      </c>
      <c r="BU269" s="33"/>
      <c r="BV269" s="155">
        <f>IF(AJ269,BJ269,0)</f>
        <v>0</v>
      </c>
    </row>
    <row r="270" spans="1:74" ht="8.85" customHeight="1" x14ac:dyDescent="0.3">
      <c r="A270" s="5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149"/>
      <c r="AQ270" s="33"/>
      <c r="AR270" s="33"/>
      <c r="AS270" s="33"/>
      <c r="AT270" s="33"/>
      <c r="AU270" s="33"/>
      <c r="AV270" s="33"/>
      <c r="AW270" s="33"/>
      <c r="AX270" s="33"/>
      <c r="AY270" s="33"/>
      <c r="AZ270" s="33"/>
      <c r="BA270" s="33"/>
      <c r="BB270" s="33"/>
      <c r="BC270" s="33"/>
      <c r="BD270" s="33"/>
      <c r="BE270" s="33"/>
      <c r="BF270" s="149"/>
      <c r="BG270" s="33"/>
      <c r="BH270" s="41"/>
      <c r="BI270" s="33"/>
      <c r="BJ270" s="39"/>
      <c r="BK270" s="33"/>
      <c r="BL270" s="39"/>
      <c r="BM270" s="33"/>
      <c r="BN270" s="39"/>
      <c r="BO270" s="33"/>
      <c r="BP270" s="39"/>
      <c r="BQ270" s="33"/>
      <c r="BR270" s="39"/>
      <c r="BS270" s="33"/>
      <c r="BT270" s="39"/>
      <c r="BU270" s="33"/>
      <c r="BV270" s="39"/>
    </row>
    <row r="271" spans="1:74" ht="8.85" customHeight="1" x14ac:dyDescent="0.3">
      <c r="A271" s="22">
        <v>26</v>
      </c>
      <c r="B271" s="30"/>
      <c r="C271" s="22" t="s">
        <v>245</v>
      </c>
      <c r="D271" s="33"/>
      <c r="E271" s="156">
        <v>0</v>
      </c>
      <c r="F271" s="33"/>
      <c r="G271" s="161">
        <f>(E271/$BJ271)</f>
        <v>0</v>
      </c>
      <c r="H271" s="33"/>
      <c r="I271" s="161">
        <f>IF(G$287,G271/G$287*100,0)</f>
        <v>0</v>
      </c>
      <c r="J271" s="33"/>
      <c r="K271" s="156">
        <v>0</v>
      </c>
      <c r="L271" s="33"/>
      <c r="M271" s="161">
        <f>(K271/$BJ271)</f>
        <v>0</v>
      </c>
      <c r="N271" s="33"/>
      <c r="O271" s="161">
        <f>IF(M$287,M271/M$287*100,0)</f>
        <v>0</v>
      </c>
      <c r="P271" s="33"/>
      <c r="Q271" s="156">
        <v>0</v>
      </c>
      <c r="R271" s="33"/>
      <c r="S271" s="161">
        <f>(Q271/$BJ271)</f>
        <v>0</v>
      </c>
      <c r="T271" s="33"/>
      <c r="U271" s="161">
        <f>IF(S$287,S271/S$287*100,0)</f>
        <v>0</v>
      </c>
      <c r="V271" s="33"/>
      <c r="W271" s="156">
        <v>0</v>
      </c>
      <c r="X271" s="33"/>
      <c r="Y271" s="161">
        <f>(W271/$BJ271)</f>
        <v>0</v>
      </c>
      <c r="Z271" s="33"/>
      <c r="AA271" s="161">
        <f>IF(Y$287,Y271/Y$287*100,0)</f>
        <v>0</v>
      </c>
      <c r="AB271" s="33"/>
      <c r="AC271" s="33"/>
      <c r="AD271" s="156">
        <v>0</v>
      </c>
      <c r="AE271" s="33"/>
      <c r="AF271" s="161">
        <f>(AD271/$BJ271)</f>
        <v>0</v>
      </c>
      <c r="AG271" s="33"/>
      <c r="AH271" s="161">
        <f>IF(AF$287,AF271/AF$287*100,0)</f>
        <v>0</v>
      </c>
      <c r="AI271" s="33"/>
      <c r="AJ271" s="156">
        <v>0</v>
      </c>
      <c r="AK271" s="33"/>
      <c r="AL271" s="161">
        <f>(AJ271/$BJ271)</f>
        <v>0</v>
      </c>
      <c r="AM271" s="33"/>
      <c r="AN271" s="161">
        <f>IF(AL$287,AL271/AL$287*100,0)</f>
        <v>0</v>
      </c>
      <c r="AO271" s="33"/>
      <c r="AP271" s="156">
        <f>(E271+K271+Q271+W271+AD271+AJ271)</f>
        <v>0</v>
      </c>
      <c r="AQ271" s="33"/>
      <c r="AR271" s="156">
        <v>0</v>
      </c>
      <c r="AS271" s="33"/>
      <c r="AT271" s="161">
        <f>IF($AP271,AR271/$AP271*100,0)</f>
        <v>0</v>
      </c>
      <c r="AU271" s="33"/>
      <c r="AV271" s="156">
        <v>0</v>
      </c>
      <c r="AW271" s="33"/>
      <c r="AX271" s="161">
        <f>IF($AP271,AV271/$AP271*100,0)</f>
        <v>0</v>
      </c>
      <c r="AY271" s="33"/>
      <c r="AZ271" s="156">
        <v>0</v>
      </c>
      <c r="BA271" s="33"/>
      <c r="BB271" s="161">
        <f>IF($AP271,AZ271/$AP271*100,0)</f>
        <v>0</v>
      </c>
      <c r="BC271" s="33"/>
      <c r="BD271" s="156">
        <v>0</v>
      </c>
      <c r="BE271" s="33"/>
      <c r="BF271" s="156">
        <v>0</v>
      </c>
      <c r="BG271" s="33"/>
      <c r="BH271" s="22">
        <v>26</v>
      </c>
      <c r="BI271" s="33"/>
      <c r="BJ271" s="39">
        <v>4799</v>
      </c>
      <c r="BK271" s="33"/>
      <c r="BL271" s="155">
        <f>IF(E271,BJ271,0)</f>
        <v>0</v>
      </c>
      <c r="BM271" s="33"/>
      <c r="BN271" s="155">
        <f>IF(K271,BJ271,0)</f>
        <v>0</v>
      </c>
      <c r="BO271" s="33"/>
      <c r="BP271" s="155">
        <f>IF(Q271,BJ271,0)</f>
        <v>0</v>
      </c>
      <c r="BQ271" s="33"/>
      <c r="BR271" s="155">
        <f>IF(W271,BJ271,0)</f>
        <v>0</v>
      </c>
      <c r="BS271" s="33"/>
      <c r="BT271" s="155">
        <f>IF(AD271,BJ271,0)</f>
        <v>0</v>
      </c>
      <c r="BU271" s="33"/>
      <c r="BV271" s="155">
        <f>IF(AJ271,BJ271,0)</f>
        <v>0</v>
      </c>
    </row>
    <row r="272" spans="1:74" ht="8.85" customHeight="1" x14ac:dyDescent="0.3">
      <c r="A272" s="22">
        <v>27</v>
      </c>
      <c r="B272" s="30"/>
      <c r="C272" s="22" t="s">
        <v>246</v>
      </c>
      <c r="D272" s="33"/>
      <c r="E272" s="156">
        <v>0</v>
      </c>
      <c r="F272" s="33"/>
      <c r="G272" s="161">
        <f>(E272/$BJ272)</f>
        <v>0</v>
      </c>
      <c r="H272" s="33"/>
      <c r="I272" s="161">
        <f>IF(G$287,G272/G$287*100,0)</f>
        <v>0</v>
      </c>
      <c r="J272" s="33"/>
      <c r="K272" s="156">
        <v>0</v>
      </c>
      <c r="L272" s="33"/>
      <c r="M272" s="161">
        <f>(K272/$BJ272)</f>
        <v>0</v>
      </c>
      <c r="N272" s="33"/>
      <c r="O272" s="161">
        <f>IF(M$287,M272/M$287*100,0)</f>
        <v>0</v>
      </c>
      <c r="P272" s="33"/>
      <c r="Q272" s="156">
        <v>0</v>
      </c>
      <c r="R272" s="33"/>
      <c r="S272" s="161">
        <f>(Q272/$BJ272)</f>
        <v>0</v>
      </c>
      <c r="T272" s="33"/>
      <c r="U272" s="161">
        <f>IF(S$287,S272/S$287*100,0)</f>
        <v>0</v>
      </c>
      <c r="V272" s="33"/>
      <c r="W272" s="156">
        <v>0</v>
      </c>
      <c r="X272" s="33"/>
      <c r="Y272" s="161">
        <f>(W272/$BJ272)</f>
        <v>0</v>
      </c>
      <c r="Z272" s="33"/>
      <c r="AA272" s="161">
        <f>IF(Y$287,Y272/Y$287*100,0)</f>
        <v>0</v>
      </c>
      <c r="AB272" s="33"/>
      <c r="AC272" s="33"/>
      <c r="AD272" s="156">
        <v>0</v>
      </c>
      <c r="AE272" s="33"/>
      <c r="AF272" s="161">
        <f>(AD272/$BJ272)</f>
        <v>0</v>
      </c>
      <c r="AG272" s="33"/>
      <c r="AH272" s="161">
        <f>IF(AF$287,AF272/AF$287*100,0)</f>
        <v>0</v>
      </c>
      <c r="AI272" s="33"/>
      <c r="AJ272" s="156">
        <v>0</v>
      </c>
      <c r="AK272" s="33"/>
      <c r="AL272" s="161">
        <f>(AJ272/$BJ272)</f>
        <v>0</v>
      </c>
      <c r="AM272" s="33"/>
      <c r="AN272" s="161">
        <f>IF(AL$287,AL272/AL$287*100,0)</f>
        <v>0</v>
      </c>
      <c r="AO272" s="33"/>
      <c r="AP272" s="156">
        <f>(E272+K272+Q272+W272+AD272+AJ272)</f>
        <v>0</v>
      </c>
      <c r="AQ272" s="33"/>
      <c r="AR272" s="156">
        <v>0</v>
      </c>
      <c r="AS272" s="33"/>
      <c r="AT272" s="161">
        <f>IF($AP272,AR272/$AP272*100,0)</f>
        <v>0</v>
      </c>
      <c r="AU272" s="33"/>
      <c r="AV272" s="156">
        <v>0</v>
      </c>
      <c r="AW272" s="33"/>
      <c r="AX272" s="161">
        <f>IF($AP272,AV272/$AP272*100,0)</f>
        <v>0</v>
      </c>
      <c r="AY272" s="33"/>
      <c r="AZ272" s="156">
        <v>0</v>
      </c>
      <c r="BA272" s="33"/>
      <c r="BB272" s="161">
        <f>IF($AP272,AZ272/$AP272*100,0)</f>
        <v>0</v>
      </c>
      <c r="BC272" s="33"/>
      <c r="BD272" s="156">
        <v>0</v>
      </c>
      <c r="BE272" s="33"/>
      <c r="BF272" s="156">
        <v>0</v>
      </c>
      <c r="BG272" s="33"/>
      <c r="BH272" s="22">
        <v>27</v>
      </c>
      <c r="BI272" s="33"/>
      <c r="BJ272" s="39">
        <v>8089</v>
      </c>
      <c r="BK272" s="33"/>
      <c r="BL272" s="155">
        <f>IF(E272,BJ272,0)</f>
        <v>0</v>
      </c>
      <c r="BM272" s="33"/>
      <c r="BN272" s="155">
        <f>IF(K272,BJ272,0)</f>
        <v>0</v>
      </c>
      <c r="BO272" s="33"/>
      <c r="BP272" s="155">
        <f>IF(Q272,BJ272,0)</f>
        <v>0</v>
      </c>
      <c r="BQ272" s="33"/>
      <c r="BR272" s="155">
        <f>IF(W272,BJ272,0)</f>
        <v>0</v>
      </c>
      <c r="BS272" s="33"/>
      <c r="BT272" s="155">
        <f>IF(AD272,BJ272,0)</f>
        <v>0</v>
      </c>
      <c r="BU272" s="33"/>
      <c r="BV272" s="155">
        <f>IF(AJ272,BJ272,0)</f>
        <v>0</v>
      </c>
    </row>
    <row r="273" spans="1:74" ht="8.85" customHeight="1" x14ac:dyDescent="0.3">
      <c r="A273" s="22">
        <v>28</v>
      </c>
      <c r="B273" s="30"/>
      <c r="C273" s="22" t="s">
        <v>247</v>
      </c>
      <c r="D273" s="33"/>
      <c r="E273" s="156">
        <v>0</v>
      </c>
      <c r="F273" s="33"/>
      <c r="G273" s="161">
        <f>(E273/$BJ273)</f>
        <v>0</v>
      </c>
      <c r="H273" s="33"/>
      <c r="I273" s="161">
        <f>IF(G$287,G273/G$287*100,0)</f>
        <v>0</v>
      </c>
      <c r="J273" s="33"/>
      <c r="K273" s="156">
        <v>0</v>
      </c>
      <c r="L273" s="33"/>
      <c r="M273" s="161">
        <f>(K273/$BJ273)</f>
        <v>0</v>
      </c>
      <c r="N273" s="33"/>
      <c r="O273" s="161">
        <f>IF(M$287,M273/M$287*100,0)</f>
        <v>0</v>
      </c>
      <c r="P273" s="33"/>
      <c r="Q273" s="156">
        <v>0</v>
      </c>
      <c r="R273" s="33"/>
      <c r="S273" s="161">
        <f>(Q273/$BJ273)</f>
        <v>0</v>
      </c>
      <c r="T273" s="33"/>
      <c r="U273" s="161">
        <f>IF(S$287,S273/S$287*100,0)</f>
        <v>0</v>
      </c>
      <c r="V273" s="33"/>
      <c r="W273" s="156">
        <v>0</v>
      </c>
      <c r="X273" s="33"/>
      <c r="Y273" s="161">
        <f>(W273/$BJ273)</f>
        <v>0</v>
      </c>
      <c r="Z273" s="33"/>
      <c r="AA273" s="161">
        <f>IF(Y$287,Y273/Y$287*100,0)</f>
        <v>0</v>
      </c>
      <c r="AB273" s="33"/>
      <c r="AC273" s="33"/>
      <c r="AD273" s="156">
        <v>0</v>
      </c>
      <c r="AE273" s="33"/>
      <c r="AF273" s="161">
        <f>(AD273/$BJ273)</f>
        <v>0</v>
      </c>
      <c r="AG273" s="33"/>
      <c r="AH273" s="161">
        <f>IF(AF$287,AF273/AF$287*100,0)</f>
        <v>0</v>
      </c>
      <c r="AI273" s="33"/>
      <c r="AJ273" s="156">
        <v>0</v>
      </c>
      <c r="AK273" s="33"/>
      <c r="AL273" s="161">
        <f>(AJ273/$BJ273)</f>
        <v>0</v>
      </c>
      <c r="AM273" s="33"/>
      <c r="AN273" s="161">
        <f>IF(AL$287,AL273/AL$287*100,0)</f>
        <v>0</v>
      </c>
      <c r="AO273" s="33"/>
      <c r="AP273" s="156">
        <f>(E273+K273+Q273+W273+AD273+AJ273)</f>
        <v>0</v>
      </c>
      <c r="AQ273" s="33"/>
      <c r="AR273" s="156">
        <v>0</v>
      </c>
      <c r="AS273" s="33"/>
      <c r="AT273" s="161">
        <f>IF($AP273,AR273/$AP273*100,0)</f>
        <v>0</v>
      </c>
      <c r="AU273" s="33"/>
      <c r="AV273" s="156">
        <v>0</v>
      </c>
      <c r="AW273" s="33"/>
      <c r="AX273" s="161">
        <f>IF($AP273,AV273/$AP273*100,0)</f>
        <v>0</v>
      </c>
      <c r="AY273" s="33"/>
      <c r="AZ273" s="156">
        <v>0</v>
      </c>
      <c r="BA273" s="33"/>
      <c r="BB273" s="161">
        <f>IF($AP273,AZ273/$AP273*100,0)</f>
        <v>0</v>
      </c>
      <c r="BC273" s="33"/>
      <c r="BD273" s="156">
        <v>0</v>
      </c>
      <c r="BE273" s="33"/>
      <c r="BF273" s="156">
        <v>0</v>
      </c>
      <c r="BG273" s="33"/>
      <c r="BH273" s="22">
        <v>28</v>
      </c>
      <c r="BI273" s="33"/>
      <c r="BJ273" s="39">
        <v>8142</v>
      </c>
      <c r="BK273" s="33"/>
      <c r="BL273" s="155">
        <f>IF(E273,BJ273,0)</f>
        <v>0</v>
      </c>
      <c r="BM273" s="33"/>
      <c r="BN273" s="155">
        <f>IF(K273,BJ273,0)</f>
        <v>0</v>
      </c>
      <c r="BO273" s="33"/>
      <c r="BP273" s="155">
        <f>IF(Q273,BJ273,0)</f>
        <v>0</v>
      </c>
      <c r="BQ273" s="33"/>
      <c r="BR273" s="155">
        <f>IF(W273,BJ273,0)</f>
        <v>0</v>
      </c>
      <c r="BS273" s="33"/>
      <c r="BT273" s="155">
        <f>IF(AD273,BJ273,0)</f>
        <v>0</v>
      </c>
      <c r="BU273" s="33"/>
      <c r="BV273" s="155">
        <f>IF(AJ273,BJ273,0)</f>
        <v>0</v>
      </c>
    </row>
    <row r="274" spans="1:74" ht="8.85" customHeight="1" x14ac:dyDescent="0.3">
      <c r="A274" s="22">
        <v>29</v>
      </c>
      <c r="B274" s="30"/>
      <c r="C274" s="22" t="s">
        <v>248</v>
      </c>
      <c r="D274" s="33"/>
      <c r="E274" s="156">
        <v>0</v>
      </c>
      <c r="F274" s="33"/>
      <c r="G274" s="161">
        <f>(E274/$BJ274)</f>
        <v>0</v>
      </c>
      <c r="H274" s="33"/>
      <c r="I274" s="161">
        <f>IF(G$287,G274/G$287*100,0)</f>
        <v>0</v>
      </c>
      <c r="J274" s="33"/>
      <c r="K274" s="156">
        <v>0</v>
      </c>
      <c r="L274" s="33"/>
      <c r="M274" s="161">
        <f>(K274/$BJ274)</f>
        <v>0</v>
      </c>
      <c r="N274" s="33"/>
      <c r="O274" s="161">
        <f>IF(M$287,M274/M$287*100,0)</f>
        <v>0</v>
      </c>
      <c r="P274" s="33"/>
      <c r="Q274" s="156">
        <v>0</v>
      </c>
      <c r="R274" s="33"/>
      <c r="S274" s="161">
        <f>(Q274/$BJ274)</f>
        <v>0</v>
      </c>
      <c r="T274" s="33"/>
      <c r="U274" s="161">
        <f>IF(S$287,S274/S$287*100,0)</f>
        <v>0</v>
      </c>
      <c r="V274" s="33"/>
      <c r="W274" s="156">
        <v>0</v>
      </c>
      <c r="X274" s="33"/>
      <c r="Y274" s="161">
        <f>(W274/$BJ274)</f>
        <v>0</v>
      </c>
      <c r="Z274" s="33"/>
      <c r="AA274" s="161">
        <f>IF(Y$287,Y274/Y$287*100,0)</f>
        <v>0</v>
      </c>
      <c r="AB274" s="33"/>
      <c r="AC274" s="33"/>
      <c r="AD274" s="156">
        <v>0</v>
      </c>
      <c r="AE274" s="33"/>
      <c r="AF274" s="161">
        <f>(AD274/$BJ274)</f>
        <v>0</v>
      </c>
      <c r="AG274" s="33"/>
      <c r="AH274" s="161">
        <f>IF(AF$287,AF274/AF$287*100,0)</f>
        <v>0</v>
      </c>
      <c r="AI274" s="33"/>
      <c r="AJ274" s="156">
        <v>0</v>
      </c>
      <c r="AK274" s="33"/>
      <c r="AL274" s="161">
        <f>(AJ274/$BJ274)</f>
        <v>0</v>
      </c>
      <c r="AM274" s="33"/>
      <c r="AN274" s="161">
        <f>IF(AL$287,AL274/AL$287*100,0)</f>
        <v>0</v>
      </c>
      <c r="AO274" s="33"/>
      <c r="AP274" s="156">
        <f>(E274+K274+Q274+W274+AD274+AJ274)</f>
        <v>0</v>
      </c>
      <c r="AQ274" s="33"/>
      <c r="AR274" s="156">
        <v>0</v>
      </c>
      <c r="AS274" s="33"/>
      <c r="AT274" s="161">
        <f>IF($AP274,AR274/$AP274*100,0)</f>
        <v>0</v>
      </c>
      <c r="AU274" s="33"/>
      <c r="AV274" s="156">
        <v>0</v>
      </c>
      <c r="AW274" s="33"/>
      <c r="AX274" s="161">
        <f>IF($AP274,AV274/$AP274*100,0)</f>
        <v>0</v>
      </c>
      <c r="AY274" s="33"/>
      <c r="AZ274" s="156">
        <v>0</v>
      </c>
      <c r="BA274" s="33"/>
      <c r="BB274" s="161">
        <f>IF($AP274,AZ274/$AP274*100,0)</f>
        <v>0</v>
      </c>
      <c r="BC274" s="33"/>
      <c r="BD274" s="156">
        <v>0</v>
      </c>
      <c r="BE274" s="33"/>
      <c r="BF274" s="156">
        <v>0</v>
      </c>
      <c r="BG274" s="33"/>
      <c r="BH274" s="22">
        <v>29</v>
      </c>
      <c r="BI274" s="33"/>
      <c r="BJ274" s="39">
        <v>4650</v>
      </c>
      <c r="BK274" s="33"/>
      <c r="BL274" s="155">
        <f>IF(E274,BJ274,0)</f>
        <v>0</v>
      </c>
      <c r="BM274" s="33"/>
      <c r="BN274" s="155">
        <f>IF(K274,BJ274,0)</f>
        <v>0</v>
      </c>
      <c r="BO274" s="33"/>
      <c r="BP274" s="155">
        <f>IF(Q274,BJ274,0)</f>
        <v>0</v>
      </c>
      <c r="BQ274" s="33"/>
      <c r="BR274" s="155">
        <f>IF(W274,BJ274,0)</f>
        <v>0</v>
      </c>
      <c r="BS274" s="33"/>
      <c r="BT274" s="155">
        <f>IF(AD274,BJ274,0)</f>
        <v>0</v>
      </c>
      <c r="BU274" s="33"/>
      <c r="BV274" s="155">
        <f>IF(AJ274,BJ274,0)</f>
        <v>0</v>
      </c>
    </row>
    <row r="275" spans="1:74" ht="8.85" customHeight="1" x14ac:dyDescent="0.3">
      <c r="A275" s="22">
        <v>30</v>
      </c>
      <c r="B275" s="30"/>
      <c r="C275" s="22" t="s">
        <v>249</v>
      </c>
      <c r="D275" s="33"/>
      <c r="E275" s="156">
        <v>0</v>
      </c>
      <c r="F275" s="33"/>
      <c r="G275" s="161">
        <f>(E275/$BJ275)</f>
        <v>0</v>
      </c>
      <c r="H275" s="33"/>
      <c r="I275" s="161">
        <f>IF(G$287,G275/G$287*100,0)</f>
        <v>0</v>
      </c>
      <c r="J275" s="33"/>
      <c r="K275" s="156">
        <v>0</v>
      </c>
      <c r="L275" s="33"/>
      <c r="M275" s="161">
        <f>(K275/$BJ275)</f>
        <v>0</v>
      </c>
      <c r="N275" s="33"/>
      <c r="O275" s="161">
        <f>IF(M$287,M275/M$287*100,0)</f>
        <v>0</v>
      </c>
      <c r="P275" s="33"/>
      <c r="Q275" s="156">
        <v>0</v>
      </c>
      <c r="R275" s="33"/>
      <c r="S275" s="161">
        <f>(Q275/$BJ275)</f>
        <v>0</v>
      </c>
      <c r="T275" s="33"/>
      <c r="U275" s="161">
        <f>IF(S$287,S275/S$287*100,0)</f>
        <v>0</v>
      </c>
      <c r="V275" s="33"/>
      <c r="W275" s="156">
        <v>0</v>
      </c>
      <c r="X275" s="33"/>
      <c r="Y275" s="161">
        <f>(W275/$BJ275)</f>
        <v>0</v>
      </c>
      <c r="Z275" s="33"/>
      <c r="AA275" s="161">
        <f>IF(Y$287,Y275/Y$287*100,0)</f>
        <v>0</v>
      </c>
      <c r="AB275" s="33"/>
      <c r="AC275" s="33"/>
      <c r="AD275" s="156">
        <v>0</v>
      </c>
      <c r="AE275" s="33"/>
      <c r="AF275" s="161">
        <f>(AD275/$BJ275)</f>
        <v>0</v>
      </c>
      <c r="AG275" s="33"/>
      <c r="AH275" s="161">
        <f>IF(AF$287,AF275/AF$287*100,0)</f>
        <v>0</v>
      </c>
      <c r="AI275" s="33"/>
      <c r="AJ275" s="156">
        <v>0</v>
      </c>
      <c r="AK275" s="33"/>
      <c r="AL275" s="161">
        <f>(AJ275/$BJ275)</f>
        <v>0</v>
      </c>
      <c r="AM275" s="33"/>
      <c r="AN275" s="161">
        <f>IF(AL$287,AL275/AL$287*100,0)</f>
        <v>0</v>
      </c>
      <c r="AO275" s="33"/>
      <c r="AP275" s="156">
        <f>(E275+K275+Q275+W275+AD275+AJ275)</f>
        <v>0</v>
      </c>
      <c r="AQ275" s="33"/>
      <c r="AR275" s="156">
        <v>0</v>
      </c>
      <c r="AS275" s="33"/>
      <c r="AT275" s="161">
        <f>IF($AP275,AR275/$AP275*100,0)</f>
        <v>0</v>
      </c>
      <c r="AU275" s="33"/>
      <c r="AV275" s="156">
        <v>0</v>
      </c>
      <c r="AW275" s="33"/>
      <c r="AX275" s="161">
        <f>IF($AP275,AV275/$AP275*100,0)</f>
        <v>0</v>
      </c>
      <c r="AY275" s="33"/>
      <c r="AZ275" s="156">
        <v>0</v>
      </c>
      <c r="BA275" s="33"/>
      <c r="BB275" s="161">
        <f>IF($AP275,AZ275/$AP275*100,0)</f>
        <v>0</v>
      </c>
      <c r="BC275" s="33"/>
      <c r="BD275" s="156">
        <v>0</v>
      </c>
      <c r="BE275" s="33"/>
      <c r="BF275" s="156">
        <v>0</v>
      </c>
      <c r="BG275" s="33"/>
      <c r="BH275" s="22">
        <v>30</v>
      </c>
      <c r="BI275" s="33"/>
      <c r="BJ275" s="39">
        <v>6398</v>
      </c>
      <c r="BK275" s="33"/>
      <c r="BL275" s="155">
        <f>IF(E275,BJ275,0)</f>
        <v>0</v>
      </c>
      <c r="BM275" s="33"/>
      <c r="BN275" s="155">
        <f>IF(K275,BJ275,0)</f>
        <v>0</v>
      </c>
      <c r="BO275" s="33"/>
      <c r="BP275" s="155">
        <f>IF(Q275,BJ275,0)</f>
        <v>0</v>
      </c>
      <c r="BQ275" s="33"/>
      <c r="BR275" s="155">
        <f>IF(W275,BJ275,0)</f>
        <v>0</v>
      </c>
      <c r="BS275" s="33"/>
      <c r="BT275" s="155">
        <f>IF(AD275,BJ275,0)</f>
        <v>0</v>
      </c>
      <c r="BU275" s="33"/>
      <c r="BV275" s="155">
        <f>IF(AJ275,BJ275,0)</f>
        <v>0</v>
      </c>
    </row>
    <row r="276" spans="1:74" ht="8.85" customHeight="1" x14ac:dyDescent="0.3">
      <c r="A276" s="53"/>
      <c r="D276" s="33"/>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Q276" s="33"/>
      <c r="AR276" s="33"/>
      <c r="AS276" s="33"/>
      <c r="AT276" s="33"/>
      <c r="AU276" s="33"/>
      <c r="AV276" s="33"/>
      <c r="AW276" s="33"/>
      <c r="AX276" s="33"/>
      <c r="AY276" s="33"/>
      <c r="AZ276" s="33"/>
      <c r="BA276" s="33"/>
      <c r="BB276" s="33"/>
      <c r="BC276" s="33"/>
      <c r="BD276" s="33"/>
      <c r="BE276" s="33"/>
      <c r="BG276" s="33"/>
      <c r="BH276" s="41"/>
      <c r="BI276" s="33"/>
      <c r="BJ276" s="39"/>
      <c r="BK276" s="33"/>
      <c r="BL276" s="33"/>
      <c r="BM276" s="33"/>
      <c r="BN276" s="33"/>
      <c r="BO276" s="33"/>
      <c r="BP276" s="33"/>
      <c r="BQ276" s="33"/>
      <c r="BR276" s="33"/>
      <c r="BS276" s="33"/>
      <c r="BT276" s="33"/>
      <c r="BU276" s="33"/>
      <c r="BV276" s="33"/>
    </row>
    <row r="277" spans="1:74" ht="8.85" customHeight="1" x14ac:dyDescent="0.3">
      <c r="A277" s="22">
        <v>31</v>
      </c>
      <c r="B277" s="30"/>
      <c r="C277" s="22" t="s">
        <v>216</v>
      </c>
      <c r="D277" s="33"/>
      <c r="E277" s="156">
        <v>0</v>
      </c>
      <c r="F277" s="33"/>
      <c r="G277" s="161">
        <f t="shared" ref="G277:G285" si="10">(E277/$BJ277)</f>
        <v>0</v>
      </c>
      <c r="H277" s="33"/>
      <c r="I277" s="161">
        <f t="shared" ref="I277:I285" si="11">IF(G$287,G277/G$287*100,0)</f>
        <v>0</v>
      </c>
      <c r="J277" s="33"/>
      <c r="K277" s="156">
        <v>0</v>
      </c>
      <c r="L277" s="33"/>
      <c r="M277" s="161">
        <f t="shared" ref="M277:M285" si="12">(K277/$BJ277)</f>
        <v>0</v>
      </c>
      <c r="N277" s="33"/>
      <c r="O277" s="161">
        <f t="shared" ref="O277:O285" si="13">IF(M$287,M277/M$287*100,0)</f>
        <v>0</v>
      </c>
      <c r="P277" s="33"/>
      <c r="Q277" s="156">
        <v>0</v>
      </c>
      <c r="R277" s="33"/>
      <c r="S277" s="161">
        <f t="shared" ref="S277:S285" si="14">(Q277/$BJ277)</f>
        <v>0</v>
      </c>
      <c r="T277" s="33"/>
      <c r="U277" s="161">
        <f t="shared" ref="U277:U285" si="15">IF(S$287,S277/S$287*100,0)</f>
        <v>0</v>
      </c>
      <c r="V277" s="33"/>
      <c r="W277" s="156">
        <v>0</v>
      </c>
      <c r="X277" s="33"/>
      <c r="Y277" s="161">
        <f t="shared" ref="Y277:Y285" si="16">(W277/$BJ277)</f>
        <v>0</v>
      </c>
      <c r="Z277" s="33"/>
      <c r="AA277" s="161">
        <f t="shared" ref="AA277:AA285" si="17">IF(Y$287,Y277/Y$287*100,0)</f>
        <v>0</v>
      </c>
      <c r="AB277" s="33"/>
      <c r="AC277" s="33"/>
      <c r="AD277" s="156">
        <v>0</v>
      </c>
      <c r="AE277" s="33"/>
      <c r="AF277" s="161">
        <f t="shared" ref="AF277:AF285" si="18">(AD277/$BJ277)</f>
        <v>0</v>
      </c>
      <c r="AG277" s="33"/>
      <c r="AH277" s="161">
        <f t="shared" ref="AH277:AH285" si="19">IF(AF$287,AF277/AF$287*100,0)</f>
        <v>0</v>
      </c>
      <c r="AI277" s="33"/>
      <c r="AJ277" s="156">
        <v>0</v>
      </c>
      <c r="AK277" s="33"/>
      <c r="AL277" s="161">
        <f t="shared" ref="AL277:AL285" si="20">(AJ277/$BJ277)</f>
        <v>0</v>
      </c>
      <c r="AM277" s="33"/>
      <c r="AN277" s="161">
        <f t="shared" ref="AN277:AN285" si="21">IF(AL$287,AL277/AL$287*100,0)</f>
        <v>0</v>
      </c>
      <c r="AO277" s="33"/>
      <c r="AP277" s="156">
        <f t="shared" ref="AP277:AP285" si="22">(E277+K277+Q277+W277+AD277+AJ277)</f>
        <v>0</v>
      </c>
      <c r="AQ277" s="33"/>
      <c r="AR277" s="156">
        <v>0</v>
      </c>
      <c r="AS277" s="33"/>
      <c r="AT277" s="161">
        <f t="shared" ref="AT277:AT285" si="23">IF($AP277,AR277/$AP277*100,0)</f>
        <v>0</v>
      </c>
      <c r="AU277" s="33"/>
      <c r="AV277" s="156">
        <v>0</v>
      </c>
      <c r="AW277" s="33"/>
      <c r="AX277" s="161">
        <f t="shared" ref="AX277:AX285" si="24">IF($AP277,AV277/$AP277*100,0)</f>
        <v>0</v>
      </c>
      <c r="AY277" s="33"/>
      <c r="AZ277" s="156">
        <v>0</v>
      </c>
      <c r="BA277" s="33"/>
      <c r="BB277" s="161">
        <f t="shared" ref="BB277:BB285" si="25">IF($AP277,AZ277/$AP277*100,0)</f>
        <v>0</v>
      </c>
      <c r="BC277" s="33"/>
      <c r="BD277" s="156">
        <v>0</v>
      </c>
      <c r="BE277" s="33"/>
      <c r="BF277" s="156">
        <v>0</v>
      </c>
      <c r="BG277" s="33"/>
      <c r="BH277" s="22">
        <v>31</v>
      </c>
      <c r="BI277" s="33"/>
      <c r="BJ277" s="39">
        <v>4627</v>
      </c>
      <c r="BK277" s="33"/>
      <c r="BL277" s="155">
        <f t="shared" ref="BL277:BL285" si="26">IF(E277,BJ277,0)</f>
        <v>0</v>
      </c>
      <c r="BM277" s="33"/>
      <c r="BN277" s="155">
        <f t="shared" ref="BN277:BN285" si="27">IF(K277,BJ277,0)</f>
        <v>0</v>
      </c>
      <c r="BO277" s="33"/>
      <c r="BP277" s="155">
        <f t="shared" ref="BP277:BP285" si="28">IF(Q277,BJ277,0)</f>
        <v>0</v>
      </c>
      <c r="BQ277" s="33"/>
      <c r="BR277" s="155">
        <f t="shared" ref="BR277:BR285" si="29">IF(W277,BJ277,0)</f>
        <v>0</v>
      </c>
      <c r="BS277" s="33"/>
      <c r="BT277" s="155">
        <f t="shared" ref="BT277:BT285" si="30">IF(AD277,BJ277,0)</f>
        <v>0</v>
      </c>
      <c r="BU277" s="33"/>
      <c r="BV277" s="155">
        <f t="shared" ref="BV277:BV285" si="31">IF(AJ277,BJ277,0)</f>
        <v>0</v>
      </c>
    </row>
    <row r="278" spans="1:74" ht="8.85" customHeight="1" x14ac:dyDescent="0.3">
      <c r="A278" s="22">
        <v>32</v>
      </c>
      <c r="B278" s="30"/>
      <c r="C278" s="22" t="s">
        <v>250</v>
      </c>
      <c r="D278" s="33"/>
      <c r="E278" s="156">
        <v>0</v>
      </c>
      <c r="F278" s="33"/>
      <c r="G278" s="161">
        <f t="shared" si="10"/>
        <v>0</v>
      </c>
      <c r="H278" s="33"/>
      <c r="I278" s="161">
        <f t="shared" si="11"/>
        <v>0</v>
      </c>
      <c r="J278" s="33"/>
      <c r="K278" s="156">
        <v>0</v>
      </c>
      <c r="L278" s="33"/>
      <c r="M278" s="161">
        <f t="shared" si="12"/>
        <v>0</v>
      </c>
      <c r="N278" s="33"/>
      <c r="O278" s="161">
        <f t="shared" si="13"/>
        <v>0</v>
      </c>
      <c r="P278" s="33"/>
      <c r="Q278" s="156">
        <v>0</v>
      </c>
      <c r="R278" s="33"/>
      <c r="S278" s="161">
        <f t="shared" si="14"/>
        <v>0</v>
      </c>
      <c r="T278" s="33"/>
      <c r="U278" s="161">
        <f t="shared" si="15"/>
        <v>0</v>
      </c>
      <c r="V278" s="33"/>
      <c r="W278" s="156">
        <v>0</v>
      </c>
      <c r="X278" s="33"/>
      <c r="Y278" s="161">
        <f t="shared" si="16"/>
        <v>0</v>
      </c>
      <c r="Z278" s="33"/>
      <c r="AA278" s="161">
        <f t="shared" si="17"/>
        <v>0</v>
      </c>
      <c r="AB278" s="33"/>
      <c r="AC278" s="33"/>
      <c r="AD278" s="156">
        <v>0</v>
      </c>
      <c r="AE278" s="33"/>
      <c r="AF278" s="161">
        <f t="shared" si="18"/>
        <v>0</v>
      </c>
      <c r="AG278" s="33"/>
      <c r="AH278" s="161">
        <f t="shared" si="19"/>
        <v>0</v>
      </c>
      <c r="AI278" s="33"/>
      <c r="AJ278" s="156">
        <v>0</v>
      </c>
      <c r="AK278" s="33"/>
      <c r="AL278" s="161">
        <f t="shared" si="20"/>
        <v>0</v>
      </c>
      <c r="AM278" s="33"/>
      <c r="AN278" s="161">
        <f t="shared" si="21"/>
        <v>0</v>
      </c>
      <c r="AO278" s="33"/>
      <c r="AP278" s="156">
        <f t="shared" si="22"/>
        <v>0</v>
      </c>
      <c r="AQ278" s="33"/>
      <c r="AR278" s="156">
        <v>0</v>
      </c>
      <c r="AS278" s="33"/>
      <c r="AT278" s="161">
        <f t="shared" si="23"/>
        <v>0</v>
      </c>
      <c r="AU278" s="33"/>
      <c r="AV278" s="156">
        <v>0</v>
      </c>
      <c r="AW278" s="33"/>
      <c r="AX278" s="161">
        <f t="shared" si="24"/>
        <v>0</v>
      </c>
      <c r="AY278" s="33"/>
      <c r="AZ278" s="156">
        <v>0</v>
      </c>
      <c r="BA278" s="33"/>
      <c r="BB278" s="161">
        <f t="shared" si="25"/>
        <v>0</v>
      </c>
      <c r="BC278" s="33"/>
      <c r="BD278" s="156">
        <v>0</v>
      </c>
      <c r="BE278" s="33"/>
      <c r="BF278" s="156">
        <v>0</v>
      </c>
      <c r="BG278" s="33"/>
      <c r="BH278" s="22">
        <v>32</v>
      </c>
      <c r="BI278" s="33"/>
      <c r="BJ278" s="39">
        <v>15687</v>
      </c>
      <c r="BK278" s="33"/>
      <c r="BL278" s="155">
        <f t="shared" si="26"/>
        <v>0</v>
      </c>
      <c r="BM278" s="33"/>
      <c r="BN278" s="155">
        <f t="shared" si="27"/>
        <v>0</v>
      </c>
      <c r="BO278" s="33"/>
      <c r="BP278" s="155">
        <f t="shared" si="28"/>
        <v>0</v>
      </c>
      <c r="BQ278" s="33"/>
      <c r="BR278" s="155">
        <f t="shared" si="29"/>
        <v>0</v>
      </c>
      <c r="BS278" s="33"/>
      <c r="BT278" s="155">
        <f t="shared" si="30"/>
        <v>0</v>
      </c>
      <c r="BU278" s="33"/>
      <c r="BV278" s="155">
        <f t="shared" si="31"/>
        <v>0</v>
      </c>
    </row>
    <row r="279" spans="1:74" ht="8.85" customHeight="1" x14ac:dyDescent="0.3">
      <c r="A279" s="22">
        <v>33</v>
      </c>
      <c r="B279" s="30"/>
      <c r="C279" s="22" t="s">
        <v>251</v>
      </c>
      <c r="D279" s="33"/>
      <c r="E279" s="156">
        <v>0</v>
      </c>
      <c r="F279" s="33"/>
      <c r="G279" s="161">
        <f t="shared" si="10"/>
        <v>0</v>
      </c>
      <c r="H279" s="33"/>
      <c r="I279" s="161">
        <f t="shared" si="11"/>
        <v>0</v>
      </c>
      <c r="J279" s="33"/>
      <c r="K279" s="156">
        <v>0</v>
      </c>
      <c r="L279" s="33"/>
      <c r="M279" s="161">
        <f t="shared" si="12"/>
        <v>0</v>
      </c>
      <c r="N279" s="33"/>
      <c r="O279" s="161">
        <f t="shared" si="13"/>
        <v>0</v>
      </c>
      <c r="P279" s="33"/>
      <c r="Q279" s="156">
        <v>0</v>
      </c>
      <c r="R279" s="33"/>
      <c r="S279" s="161">
        <f t="shared" si="14"/>
        <v>0</v>
      </c>
      <c r="T279" s="33"/>
      <c r="U279" s="161">
        <f t="shared" si="15"/>
        <v>0</v>
      </c>
      <c r="V279" s="33"/>
      <c r="W279" s="156">
        <v>0</v>
      </c>
      <c r="X279" s="33"/>
      <c r="Y279" s="161">
        <f t="shared" si="16"/>
        <v>0</v>
      </c>
      <c r="Z279" s="33"/>
      <c r="AA279" s="161">
        <f t="shared" si="17"/>
        <v>0</v>
      </c>
      <c r="AB279" s="33"/>
      <c r="AC279" s="33"/>
      <c r="AD279" s="156">
        <v>0</v>
      </c>
      <c r="AE279" s="33"/>
      <c r="AF279" s="161">
        <f t="shared" si="18"/>
        <v>0</v>
      </c>
      <c r="AG279" s="33"/>
      <c r="AH279" s="161">
        <f t="shared" si="19"/>
        <v>0</v>
      </c>
      <c r="AI279" s="33"/>
      <c r="AJ279" s="156">
        <v>0</v>
      </c>
      <c r="AK279" s="33"/>
      <c r="AL279" s="161">
        <f t="shared" si="20"/>
        <v>0</v>
      </c>
      <c r="AM279" s="33"/>
      <c r="AN279" s="161">
        <f t="shared" si="21"/>
        <v>0</v>
      </c>
      <c r="AO279" s="33"/>
      <c r="AP279" s="156">
        <f t="shared" si="22"/>
        <v>0</v>
      </c>
      <c r="AQ279" s="33"/>
      <c r="AR279" s="156">
        <v>0</v>
      </c>
      <c r="AS279" s="33"/>
      <c r="AT279" s="161">
        <f t="shared" si="23"/>
        <v>0</v>
      </c>
      <c r="AU279" s="33"/>
      <c r="AV279" s="156">
        <v>0</v>
      </c>
      <c r="AW279" s="33"/>
      <c r="AX279" s="161">
        <f t="shared" si="24"/>
        <v>0</v>
      </c>
      <c r="AY279" s="33"/>
      <c r="AZ279" s="156">
        <v>0</v>
      </c>
      <c r="BA279" s="33"/>
      <c r="BB279" s="161">
        <f t="shared" si="25"/>
        <v>0</v>
      </c>
      <c r="BC279" s="33"/>
      <c r="BD279" s="156">
        <v>0</v>
      </c>
      <c r="BE279" s="33"/>
      <c r="BF279" s="156">
        <v>0</v>
      </c>
      <c r="BG279" s="33"/>
      <c r="BH279" s="22">
        <v>33</v>
      </c>
      <c r="BI279" s="33"/>
      <c r="BJ279" s="39">
        <v>8098</v>
      </c>
      <c r="BK279" s="33"/>
      <c r="BL279" s="155">
        <f t="shared" si="26"/>
        <v>0</v>
      </c>
      <c r="BM279" s="33"/>
      <c r="BN279" s="155">
        <f t="shared" si="27"/>
        <v>0</v>
      </c>
      <c r="BO279" s="33"/>
      <c r="BP279" s="155">
        <f t="shared" si="28"/>
        <v>0</v>
      </c>
      <c r="BQ279" s="33"/>
      <c r="BR279" s="155">
        <f t="shared" si="29"/>
        <v>0</v>
      </c>
      <c r="BS279" s="33"/>
      <c r="BT279" s="155">
        <f t="shared" si="30"/>
        <v>0</v>
      </c>
      <c r="BU279" s="33"/>
      <c r="BV279" s="155">
        <f t="shared" si="31"/>
        <v>0</v>
      </c>
    </row>
    <row r="280" spans="1:74" ht="8.85" customHeight="1" x14ac:dyDescent="0.3">
      <c r="A280" s="22">
        <v>34</v>
      </c>
      <c r="B280" s="30"/>
      <c r="C280" s="22" t="s">
        <v>252</v>
      </c>
      <c r="D280" s="33"/>
      <c r="E280" s="156">
        <v>0</v>
      </c>
      <c r="F280" s="33"/>
      <c r="G280" s="161">
        <f t="shared" si="10"/>
        <v>0</v>
      </c>
      <c r="H280" s="33"/>
      <c r="I280" s="161">
        <f t="shared" si="11"/>
        <v>0</v>
      </c>
      <c r="J280" s="33"/>
      <c r="K280" s="156">
        <v>0</v>
      </c>
      <c r="L280" s="33"/>
      <c r="M280" s="161">
        <f t="shared" si="12"/>
        <v>0</v>
      </c>
      <c r="N280" s="33"/>
      <c r="O280" s="161">
        <f t="shared" si="13"/>
        <v>0</v>
      </c>
      <c r="P280" s="33"/>
      <c r="Q280" s="156">
        <v>0</v>
      </c>
      <c r="R280" s="33"/>
      <c r="S280" s="161">
        <f t="shared" si="14"/>
        <v>0</v>
      </c>
      <c r="T280" s="33"/>
      <c r="U280" s="161">
        <f t="shared" si="15"/>
        <v>0</v>
      </c>
      <c r="V280" s="33"/>
      <c r="W280" s="156">
        <v>0</v>
      </c>
      <c r="X280" s="33"/>
      <c r="Y280" s="161">
        <f t="shared" si="16"/>
        <v>0</v>
      </c>
      <c r="Z280" s="33"/>
      <c r="AA280" s="161">
        <f t="shared" si="17"/>
        <v>0</v>
      </c>
      <c r="AB280" s="33"/>
      <c r="AC280" s="33"/>
      <c r="AD280" s="156">
        <v>0</v>
      </c>
      <c r="AE280" s="33"/>
      <c r="AF280" s="161">
        <f t="shared" si="18"/>
        <v>0</v>
      </c>
      <c r="AG280" s="33"/>
      <c r="AH280" s="161">
        <f t="shared" si="19"/>
        <v>0</v>
      </c>
      <c r="AI280" s="33"/>
      <c r="AJ280" s="156">
        <v>0</v>
      </c>
      <c r="AK280" s="33"/>
      <c r="AL280" s="161">
        <f t="shared" si="20"/>
        <v>0</v>
      </c>
      <c r="AM280" s="33"/>
      <c r="AN280" s="161">
        <f t="shared" si="21"/>
        <v>0</v>
      </c>
      <c r="AO280" s="33"/>
      <c r="AP280" s="156">
        <f t="shared" si="22"/>
        <v>0</v>
      </c>
      <c r="AQ280" s="33"/>
      <c r="AR280" s="156">
        <v>0</v>
      </c>
      <c r="AS280" s="33"/>
      <c r="AT280" s="161">
        <f t="shared" si="23"/>
        <v>0</v>
      </c>
      <c r="AU280" s="33"/>
      <c r="AV280" s="156">
        <v>0</v>
      </c>
      <c r="AW280" s="33"/>
      <c r="AX280" s="161">
        <f t="shared" si="24"/>
        <v>0</v>
      </c>
      <c r="AY280" s="33"/>
      <c r="AZ280" s="156">
        <v>0</v>
      </c>
      <c r="BA280" s="33"/>
      <c r="BB280" s="161">
        <f t="shared" si="25"/>
        <v>0</v>
      </c>
      <c r="BC280" s="33"/>
      <c r="BD280" s="156">
        <v>0</v>
      </c>
      <c r="BE280" s="33"/>
      <c r="BF280" s="156">
        <v>0</v>
      </c>
      <c r="BG280" s="33"/>
      <c r="BH280" s="22">
        <v>34</v>
      </c>
      <c r="BI280" s="33"/>
      <c r="BJ280" s="39">
        <v>9611</v>
      </c>
      <c r="BK280" s="33"/>
      <c r="BL280" s="155">
        <f t="shared" si="26"/>
        <v>0</v>
      </c>
      <c r="BM280" s="33"/>
      <c r="BN280" s="155">
        <f t="shared" si="27"/>
        <v>0</v>
      </c>
      <c r="BO280" s="33"/>
      <c r="BP280" s="155">
        <f t="shared" si="28"/>
        <v>0</v>
      </c>
      <c r="BQ280" s="33"/>
      <c r="BR280" s="155">
        <f t="shared" si="29"/>
        <v>0</v>
      </c>
      <c r="BS280" s="33"/>
      <c r="BT280" s="155">
        <f t="shared" si="30"/>
        <v>0</v>
      </c>
      <c r="BU280" s="33"/>
      <c r="BV280" s="155">
        <f t="shared" si="31"/>
        <v>0</v>
      </c>
    </row>
    <row r="281" spans="1:74" ht="8.85" customHeight="1" x14ac:dyDescent="0.3">
      <c r="A281" s="22">
        <v>35</v>
      </c>
      <c r="B281" s="30"/>
      <c r="C281" s="22" t="s">
        <v>253</v>
      </c>
      <c r="D281" s="33"/>
      <c r="E281" s="156">
        <v>8185864</v>
      </c>
      <c r="F281" s="33"/>
      <c r="G281" s="161">
        <f t="shared" si="10"/>
        <v>2476.062915910466</v>
      </c>
      <c r="H281" s="33"/>
      <c r="I281" s="161">
        <f t="shared" si="11"/>
        <v>121.24209249146172</v>
      </c>
      <c r="J281" s="33"/>
      <c r="K281" s="156">
        <v>501996</v>
      </c>
      <c r="L281" s="33"/>
      <c r="M281" s="161">
        <f t="shared" si="12"/>
        <v>151.84392014519057</v>
      </c>
      <c r="N281" s="33"/>
      <c r="O281" s="161">
        <f t="shared" si="13"/>
        <v>99.739212001606177</v>
      </c>
      <c r="P281" s="33"/>
      <c r="Q281" s="156">
        <v>374801</v>
      </c>
      <c r="R281" s="33"/>
      <c r="S281" s="161">
        <f t="shared" si="14"/>
        <v>113.36993345432546</v>
      </c>
      <c r="T281" s="33"/>
      <c r="U281" s="161">
        <f t="shared" si="15"/>
        <v>80.51561287068057</v>
      </c>
      <c r="V281" s="33"/>
      <c r="W281" s="156">
        <v>1176826</v>
      </c>
      <c r="X281" s="33"/>
      <c r="Y281" s="161">
        <f t="shared" si="16"/>
        <v>355.9667271627344</v>
      </c>
      <c r="Z281" s="33"/>
      <c r="AA281" s="161">
        <f t="shared" si="17"/>
        <v>245.93877953368778</v>
      </c>
      <c r="AB281" s="33"/>
      <c r="AC281" s="33"/>
      <c r="AD281" s="156">
        <v>360265</v>
      </c>
      <c r="AE281" s="33"/>
      <c r="AF281" s="161">
        <f t="shared" si="18"/>
        <v>108.97307924984877</v>
      </c>
      <c r="AG281" s="33"/>
      <c r="AH281" s="161">
        <f t="shared" si="19"/>
        <v>102.59152109549041</v>
      </c>
      <c r="AI281" s="33"/>
      <c r="AJ281" s="156">
        <v>0</v>
      </c>
      <c r="AK281" s="33"/>
      <c r="AL281" s="161">
        <f t="shared" si="20"/>
        <v>0</v>
      </c>
      <c r="AM281" s="33"/>
      <c r="AN281" s="161">
        <f t="shared" si="21"/>
        <v>0</v>
      </c>
      <c r="AO281" s="33"/>
      <c r="AP281" s="156">
        <f t="shared" si="22"/>
        <v>10599752</v>
      </c>
      <c r="AQ281" s="33"/>
      <c r="AR281" s="156">
        <v>5426122</v>
      </c>
      <c r="AS281" s="33"/>
      <c r="AT281" s="161">
        <f t="shared" si="23"/>
        <v>51.191027865557615</v>
      </c>
      <c r="AU281" s="33"/>
      <c r="AV281" s="156">
        <v>430850</v>
      </c>
      <c r="AW281" s="33"/>
      <c r="AX281" s="161">
        <f t="shared" si="24"/>
        <v>4.0647177405660058</v>
      </c>
      <c r="AY281" s="33"/>
      <c r="AZ281" s="156">
        <v>0</v>
      </c>
      <c r="BA281" s="33"/>
      <c r="BB281" s="161">
        <f t="shared" si="25"/>
        <v>0</v>
      </c>
      <c r="BC281" s="33"/>
      <c r="BD281" s="156">
        <v>180375</v>
      </c>
      <c r="BE281" s="33"/>
      <c r="BF281" s="156">
        <v>0</v>
      </c>
      <c r="BG281" s="33"/>
      <c r="BH281" s="22">
        <v>35</v>
      </c>
      <c r="BI281" s="33"/>
      <c r="BJ281" s="39">
        <v>3306</v>
      </c>
      <c r="BK281" s="33"/>
      <c r="BL281" s="155">
        <f t="shared" si="26"/>
        <v>3306</v>
      </c>
      <c r="BM281" s="33"/>
      <c r="BN281" s="155">
        <f t="shared" si="27"/>
        <v>3306</v>
      </c>
      <c r="BO281" s="33"/>
      <c r="BP281" s="155">
        <f t="shared" si="28"/>
        <v>3306</v>
      </c>
      <c r="BQ281" s="33"/>
      <c r="BR281" s="155">
        <f t="shared" si="29"/>
        <v>3306</v>
      </c>
      <c r="BS281" s="33"/>
      <c r="BT281" s="155">
        <f t="shared" si="30"/>
        <v>3306</v>
      </c>
      <c r="BU281" s="33"/>
      <c r="BV281" s="155">
        <f t="shared" si="31"/>
        <v>0</v>
      </c>
    </row>
    <row r="282" spans="1:74" ht="8.85" customHeight="1" x14ac:dyDescent="0.3">
      <c r="B282" s="30"/>
      <c r="D282" s="33"/>
      <c r="E282" s="156"/>
      <c r="F282" s="33"/>
      <c r="G282" s="161"/>
      <c r="H282" s="33"/>
      <c r="I282" s="161"/>
      <c r="J282" s="33"/>
      <c r="K282" s="156"/>
      <c r="L282" s="33"/>
      <c r="M282" s="161"/>
      <c r="N282" s="33"/>
      <c r="O282" s="161"/>
      <c r="P282" s="33"/>
      <c r="Q282" s="156"/>
      <c r="R282" s="33"/>
      <c r="S282" s="161"/>
      <c r="T282" s="33"/>
      <c r="U282" s="161"/>
      <c r="V282" s="33"/>
      <c r="W282" s="156"/>
      <c r="X282" s="33"/>
      <c r="Y282" s="161"/>
      <c r="Z282" s="33"/>
      <c r="AA282" s="161"/>
      <c r="AB282" s="33"/>
      <c r="AC282" s="33"/>
      <c r="AD282" s="156"/>
      <c r="AE282" s="33"/>
      <c r="AF282" s="161"/>
      <c r="AG282" s="33"/>
      <c r="AH282" s="161"/>
      <c r="AI282" s="33"/>
      <c r="AJ282" s="156"/>
      <c r="AK282" s="33"/>
      <c r="AL282" s="161"/>
      <c r="AM282" s="33"/>
      <c r="AN282" s="161"/>
      <c r="AO282" s="33"/>
      <c r="AP282" s="156"/>
      <c r="AQ282" s="33"/>
      <c r="AR282" s="156"/>
      <c r="AS282" s="33"/>
      <c r="AT282" s="161"/>
      <c r="AU282" s="33"/>
      <c r="AV282" s="156"/>
      <c r="AW282" s="33"/>
      <c r="AX282" s="161"/>
      <c r="AY282" s="33"/>
      <c r="AZ282" s="156"/>
      <c r="BA282" s="33"/>
      <c r="BB282" s="161"/>
      <c r="BC282" s="33"/>
      <c r="BD282" s="156"/>
      <c r="BE282" s="33"/>
      <c r="BF282" s="156"/>
      <c r="BG282" s="33"/>
      <c r="BI282" s="33"/>
      <c r="BJ282" s="39"/>
      <c r="BK282" s="33"/>
      <c r="BL282" s="155"/>
      <c r="BM282" s="33"/>
      <c r="BN282" s="155"/>
      <c r="BO282" s="33"/>
      <c r="BP282" s="155"/>
      <c r="BQ282" s="33"/>
      <c r="BR282" s="155"/>
      <c r="BS282" s="33"/>
      <c r="BT282" s="155"/>
      <c r="BU282" s="33"/>
      <c r="BV282" s="155"/>
    </row>
    <row r="283" spans="1:74" ht="8.85" customHeight="1" x14ac:dyDescent="0.3">
      <c r="A283" s="22">
        <v>36</v>
      </c>
      <c r="B283" s="30"/>
      <c r="C283" s="22" t="s">
        <v>220</v>
      </c>
      <c r="D283" s="33"/>
      <c r="E283" s="156">
        <v>0</v>
      </c>
      <c r="F283" s="33"/>
      <c r="G283" s="161">
        <f>(E283/$BJ283)</f>
        <v>0</v>
      </c>
      <c r="H283" s="33"/>
      <c r="I283" s="161">
        <f>IF(G$287,G283/G$287*100,0)</f>
        <v>0</v>
      </c>
      <c r="J283" s="33"/>
      <c r="K283" s="156">
        <v>0</v>
      </c>
      <c r="L283" s="33"/>
      <c r="M283" s="161">
        <f>(K283/$BJ283)</f>
        <v>0</v>
      </c>
      <c r="N283" s="33"/>
      <c r="O283" s="161">
        <f>IF(M$287,M283/M$287*100,0)</f>
        <v>0</v>
      </c>
      <c r="P283" s="33"/>
      <c r="Q283" s="156">
        <v>0</v>
      </c>
      <c r="R283" s="33"/>
      <c r="S283" s="161">
        <f>(Q283/$BJ283)</f>
        <v>0</v>
      </c>
      <c r="T283" s="33"/>
      <c r="U283" s="161">
        <f>IF(S$287,S283/S$287*100,0)</f>
        <v>0</v>
      </c>
      <c r="V283" s="33"/>
      <c r="W283" s="156">
        <v>0</v>
      </c>
      <c r="X283" s="33"/>
      <c r="Y283" s="161">
        <f>(W283/$BJ283)</f>
        <v>0</v>
      </c>
      <c r="Z283" s="33"/>
      <c r="AA283" s="161">
        <f>IF(Y$287,Y283/Y$287*100,0)</f>
        <v>0</v>
      </c>
      <c r="AB283" s="33"/>
      <c r="AC283" s="33"/>
      <c r="AD283" s="156">
        <v>0</v>
      </c>
      <c r="AE283" s="33"/>
      <c r="AF283" s="161">
        <f>(AD283/$BJ283)</f>
        <v>0</v>
      </c>
      <c r="AG283" s="33"/>
      <c r="AH283" s="161">
        <f>IF(AF$287,AF283/AF$287*100,0)</f>
        <v>0</v>
      </c>
      <c r="AI283" s="33"/>
      <c r="AJ283" s="156">
        <v>0</v>
      </c>
      <c r="AK283" s="33"/>
      <c r="AL283" s="161">
        <f>(AJ283/$BJ283)</f>
        <v>0</v>
      </c>
      <c r="AM283" s="33"/>
      <c r="AN283" s="161">
        <f>IF(AL$287,AL283/AL$287*100,0)</f>
        <v>0</v>
      </c>
      <c r="AO283" s="33"/>
      <c r="AP283" s="156">
        <f>(E283+K283+Q283+W283+AD283+AJ283)</f>
        <v>0</v>
      </c>
      <c r="AQ283" s="33"/>
      <c r="AR283" s="156">
        <v>0</v>
      </c>
      <c r="AS283" s="33"/>
      <c r="AT283" s="161">
        <f>IF($AP283,AR283/$AP283*100,0)</f>
        <v>0</v>
      </c>
      <c r="AU283" s="33"/>
      <c r="AV283" s="156">
        <v>0</v>
      </c>
      <c r="AW283" s="33"/>
      <c r="AX283" s="161">
        <f>IF($AP283,AV283/$AP283*100,0)</f>
        <v>0</v>
      </c>
      <c r="AY283" s="33"/>
      <c r="AZ283" s="156">
        <v>0</v>
      </c>
      <c r="BA283" s="33"/>
      <c r="BB283" s="161">
        <f>IF($AP283,AZ283/$AP283*100,0)</f>
        <v>0</v>
      </c>
      <c r="BC283" s="33"/>
      <c r="BD283" s="156">
        <v>0</v>
      </c>
      <c r="BE283" s="33"/>
      <c r="BF283" s="156">
        <v>0</v>
      </c>
      <c r="BG283" s="33"/>
      <c r="BH283" s="22">
        <v>36</v>
      </c>
      <c r="BI283" s="33"/>
      <c r="BJ283" s="39">
        <v>3286</v>
      </c>
      <c r="BK283" s="33"/>
      <c r="BL283" s="155">
        <f>IF(E283,BJ283,0)</f>
        <v>0</v>
      </c>
      <c r="BM283" s="33"/>
      <c r="BN283" s="155">
        <f>IF(K283,BJ283,0)</f>
        <v>0</v>
      </c>
      <c r="BO283" s="33"/>
      <c r="BP283" s="155">
        <f>IF(Q283,BJ283,0)</f>
        <v>0</v>
      </c>
      <c r="BQ283" s="33"/>
      <c r="BR283" s="155">
        <f>IF(W283,BJ283,0)</f>
        <v>0</v>
      </c>
      <c r="BS283" s="33"/>
      <c r="BT283" s="155">
        <f>IF(AD283,BJ283,0)</f>
        <v>0</v>
      </c>
      <c r="BU283" s="33"/>
      <c r="BV283" s="155">
        <f>IF(AJ283,BJ283,0)</f>
        <v>0</v>
      </c>
    </row>
    <row r="284" spans="1:74" ht="8.85" customHeight="1" x14ac:dyDescent="0.3">
      <c r="A284" s="22">
        <v>37</v>
      </c>
      <c r="B284" s="30"/>
      <c r="C284" s="22" t="s">
        <v>254</v>
      </c>
      <c r="D284" s="33"/>
      <c r="E284" s="156">
        <v>0</v>
      </c>
      <c r="F284" s="33"/>
      <c r="G284" s="161">
        <f>(E284/$BJ284)</f>
        <v>0</v>
      </c>
      <c r="H284" s="33"/>
      <c r="I284" s="161">
        <f>IF(G$287,G284/G$287*100,0)</f>
        <v>0</v>
      </c>
      <c r="J284" s="33"/>
      <c r="K284" s="156">
        <v>0</v>
      </c>
      <c r="L284" s="33"/>
      <c r="M284" s="161">
        <f>(K284/$BJ284)</f>
        <v>0</v>
      </c>
      <c r="N284" s="33"/>
      <c r="O284" s="161">
        <f>IF(M$287,M284/M$287*100,0)</f>
        <v>0</v>
      </c>
      <c r="P284" s="33"/>
      <c r="Q284" s="156">
        <v>0</v>
      </c>
      <c r="R284" s="33"/>
      <c r="S284" s="161">
        <f>(Q284/$BJ284)</f>
        <v>0</v>
      </c>
      <c r="T284" s="33"/>
      <c r="U284" s="161">
        <f>IF(S$287,S284/S$287*100,0)</f>
        <v>0</v>
      </c>
      <c r="V284" s="33"/>
      <c r="W284" s="156">
        <v>0</v>
      </c>
      <c r="X284" s="33"/>
      <c r="Y284" s="161">
        <f>(W284/$BJ284)</f>
        <v>0</v>
      </c>
      <c r="Z284" s="33"/>
      <c r="AA284" s="161">
        <f>IF(Y$287,Y284/Y$287*100,0)</f>
        <v>0</v>
      </c>
      <c r="AB284" s="33"/>
      <c r="AC284" s="33"/>
      <c r="AD284" s="156">
        <v>0</v>
      </c>
      <c r="AE284" s="33"/>
      <c r="AF284" s="161">
        <f>(AD284/$BJ284)</f>
        <v>0</v>
      </c>
      <c r="AG284" s="33"/>
      <c r="AH284" s="161">
        <f>IF(AF$287,AF284/AF$287*100,0)</f>
        <v>0</v>
      </c>
      <c r="AI284" s="33"/>
      <c r="AJ284" s="156">
        <v>0</v>
      </c>
      <c r="AK284" s="33"/>
      <c r="AL284" s="161">
        <f>(AJ284/$BJ284)</f>
        <v>0</v>
      </c>
      <c r="AM284" s="33"/>
      <c r="AN284" s="161">
        <f>IF(AL$287,AL284/AL$287*100,0)</f>
        <v>0</v>
      </c>
      <c r="AO284" s="33"/>
      <c r="AP284" s="156">
        <f>(E284+K284+Q284+W284+AD284+AJ284)</f>
        <v>0</v>
      </c>
      <c r="AQ284" s="33"/>
      <c r="AR284" s="156">
        <v>0</v>
      </c>
      <c r="AS284" s="33"/>
      <c r="AT284" s="161">
        <f>IF($AP284,AR284/$AP284*100,0)</f>
        <v>0</v>
      </c>
      <c r="AU284" s="33"/>
      <c r="AV284" s="156">
        <v>0</v>
      </c>
      <c r="AW284" s="33"/>
      <c r="AX284" s="161">
        <f>IF($AP284,AV284/$AP284*100,0)</f>
        <v>0</v>
      </c>
      <c r="AY284" s="33"/>
      <c r="AZ284" s="156">
        <v>0</v>
      </c>
      <c r="BA284" s="33"/>
      <c r="BB284" s="161">
        <f>IF($AP284,AZ284/$AP284*100,0)</f>
        <v>0</v>
      </c>
      <c r="BC284" s="33"/>
      <c r="BD284" s="156">
        <v>0</v>
      </c>
      <c r="BE284" s="33"/>
      <c r="BF284" s="156">
        <v>0</v>
      </c>
      <c r="BG284" s="33"/>
      <c r="BH284" s="22">
        <v>37</v>
      </c>
      <c r="BI284" s="33"/>
      <c r="BJ284" s="39">
        <v>5097</v>
      </c>
      <c r="BK284" s="33"/>
      <c r="BL284" s="155">
        <f>IF(E284,BJ284,0)</f>
        <v>0</v>
      </c>
      <c r="BM284" s="33"/>
      <c r="BN284" s="155">
        <f>IF(K284,BJ284,0)</f>
        <v>0</v>
      </c>
      <c r="BO284" s="33"/>
      <c r="BP284" s="155">
        <f>IF(Q284,BJ284,0)</f>
        <v>0</v>
      </c>
      <c r="BQ284" s="33"/>
      <c r="BR284" s="155">
        <f>IF(W284,BJ284,0)</f>
        <v>0</v>
      </c>
      <c r="BS284" s="33"/>
      <c r="BT284" s="155">
        <f>IF(AD284,BJ284,0)</f>
        <v>0</v>
      </c>
      <c r="BU284" s="33"/>
      <c r="BV284" s="155">
        <f>IF(AJ284,BJ284,0)</f>
        <v>0</v>
      </c>
    </row>
    <row r="285" spans="1:74" ht="8.85" customHeight="1" x14ac:dyDescent="0.3">
      <c r="A285" s="42">
        <v>38</v>
      </c>
      <c r="B285" s="30"/>
      <c r="C285" s="22" t="s">
        <v>255</v>
      </c>
      <c r="D285" s="33"/>
      <c r="E285" s="157">
        <v>0</v>
      </c>
      <c r="F285" s="33"/>
      <c r="G285" s="161">
        <f t="shared" si="10"/>
        <v>0</v>
      </c>
      <c r="H285" s="33"/>
      <c r="I285" s="161">
        <f t="shared" si="11"/>
        <v>0</v>
      </c>
      <c r="J285" s="33"/>
      <c r="K285" s="157">
        <v>0</v>
      </c>
      <c r="L285" s="33"/>
      <c r="M285" s="161">
        <f t="shared" si="12"/>
        <v>0</v>
      </c>
      <c r="N285" s="33"/>
      <c r="O285" s="161">
        <f t="shared" si="13"/>
        <v>0</v>
      </c>
      <c r="P285" s="33"/>
      <c r="Q285" s="157">
        <v>0</v>
      </c>
      <c r="R285" s="33"/>
      <c r="S285" s="161">
        <f t="shared" si="14"/>
        <v>0</v>
      </c>
      <c r="T285" s="33"/>
      <c r="U285" s="161">
        <f t="shared" si="15"/>
        <v>0</v>
      </c>
      <c r="V285" s="33"/>
      <c r="W285" s="157">
        <v>0</v>
      </c>
      <c r="X285" s="33"/>
      <c r="Y285" s="161">
        <f t="shared" si="16"/>
        <v>0</v>
      </c>
      <c r="Z285" s="33"/>
      <c r="AA285" s="161">
        <f t="shared" si="17"/>
        <v>0</v>
      </c>
      <c r="AB285" s="33"/>
      <c r="AC285" s="33"/>
      <c r="AD285" s="157">
        <v>0</v>
      </c>
      <c r="AE285" s="33"/>
      <c r="AF285" s="161">
        <f t="shared" si="18"/>
        <v>0</v>
      </c>
      <c r="AG285" s="33"/>
      <c r="AH285" s="161">
        <f t="shared" si="19"/>
        <v>0</v>
      </c>
      <c r="AI285" s="33"/>
      <c r="AJ285" s="157">
        <v>0</v>
      </c>
      <c r="AK285" s="33"/>
      <c r="AL285" s="161">
        <f t="shared" si="20"/>
        <v>0</v>
      </c>
      <c r="AM285" s="33"/>
      <c r="AN285" s="161">
        <f t="shared" si="21"/>
        <v>0</v>
      </c>
      <c r="AO285" s="33"/>
      <c r="AP285" s="157">
        <f t="shared" si="22"/>
        <v>0</v>
      </c>
      <c r="AQ285" s="33"/>
      <c r="AR285" s="157">
        <v>0</v>
      </c>
      <c r="AS285" s="33"/>
      <c r="AT285" s="161">
        <f t="shared" si="23"/>
        <v>0</v>
      </c>
      <c r="AU285" s="33"/>
      <c r="AV285" s="157">
        <v>0</v>
      </c>
      <c r="AW285" s="33"/>
      <c r="AX285" s="161">
        <f t="shared" si="24"/>
        <v>0</v>
      </c>
      <c r="AY285" s="33"/>
      <c r="AZ285" s="157">
        <v>0</v>
      </c>
      <c r="BA285" s="33"/>
      <c r="BB285" s="161">
        <f t="shared" si="25"/>
        <v>0</v>
      </c>
      <c r="BC285" s="33"/>
      <c r="BD285" s="157">
        <v>0</v>
      </c>
      <c r="BE285" s="33"/>
      <c r="BF285" s="157">
        <v>0</v>
      </c>
      <c r="BG285" s="33"/>
      <c r="BH285" s="42">
        <v>38</v>
      </c>
      <c r="BI285" s="33"/>
      <c r="BJ285" s="162">
        <v>8211</v>
      </c>
      <c r="BK285" s="33"/>
      <c r="BL285" s="158">
        <f t="shared" si="26"/>
        <v>0</v>
      </c>
      <c r="BM285" s="33"/>
      <c r="BN285" s="158">
        <f t="shared" si="27"/>
        <v>0</v>
      </c>
      <c r="BO285" s="33"/>
      <c r="BP285" s="158">
        <f t="shared" si="28"/>
        <v>0</v>
      </c>
      <c r="BQ285" s="33"/>
      <c r="BR285" s="158">
        <f t="shared" si="29"/>
        <v>0</v>
      </c>
      <c r="BS285" s="33"/>
      <c r="BT285" s="158">
        <f t="shared" si="30"/>
        <v>0</v>
      </c>
      <c r="BU285" s="33"/>
      <c r="BV285" s="158">
        <f t="shared" si="31"/>
        <v>0</v>
      </c>
    </row>
    <row r="286" spans="1:74" ht="8.85" customHeight="1" x14ac:dyDescent="0.3">
      <c r="A286" s="33"/>
      <c r="B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c r="AQ286" s="33"/>
      <c r="AR286" s="33"/>
      <c r="AS286" s="33"/>
      <c r="AT286" s="33"/>
      <c r="AU286" s="33"/>
      <c r="AV286" s="33"/>
      <c r="AW286" s="33"/>
      <c r="AX286" s="33"/>
      <c r="AY286" s="33"/>
      <c r="AZ286" s="33"/>
      <c r="BA286" s="33"/>
      <c r="BB286" s="33"/>
      <c r="BC286" s="33"/>
      <c r="BD286" s="33"/>
      <c r="BE286" s="33"/>
      <c r="BG286" s="33"/>
      <c r="BH286" s="33"/>
      <c r="BI286" s="33"/>
      <c r="BJ286" s="33"/>
      <c r="BK286" s="33"/>
      <c r="BL286" s="33"/>
      <c r="BM286" s="33"/>
      <c r="BN286" s="33"/>
      <c r="BO286" s="33"/>
      <c r="BP286" s="33"/>
      <c r="BQ286" s="33"/>
      <c r="BR286" s="33"/>
      <c r="BS286" s="33"/>
      <c r="BT286" s="33"/>
      <c r="BU286" s="33"/>
      <c r="BV286" s="33"/>
    </row>
    <row r="287" spans="1:74" ht="8.85" customHeight="1" x14ac:dyDescent="0.3">
      <c r="A287" s="42">
        <f>A285</f>
        <v>38</v>
      </c>
      <c r="B287" s="33"/>
      <c r="C287" s="30" t="s">
        <v>72</v>
      </c>
      <c r="D287" s="33"/>
      <c r="E287" s="159">
        <f>SUM(E241:E285)</f>
        <v>13985307</v>
      </c>
      <c r="F287" s="33"/>
      <c r="G287" s="160">
        <f>IF(E287=0,0,IF(ISNONTEXT(H287),E287/$BJ287,E287/BL287))</f>
        <v>2042.246933411215</v>
      </c>
      <c r="H287" s="148" t="s">
        <v>388</v>
      </c>
      <c r="I287" s="161">
        <f>IF(G$287,G287/G$287*100,0)</f>
        <v>100</v>
      </c>
      <c r="J287" s="33"/>
      <c r="K287" s="159">
        <f>SUM(K241:K285)</f>
        <v>1042546</v>
      </c>
      <c r="L287" s="33"/>
      <c r="M287" s="160">
        <f>IF(K287=0,0,IF(ISNONTEXT(N287),K287/$BJ287,K287/BN287))</f>
        <v>152.24094626168224</v>
      </c>
      <c r="N287" s="148" t="s">
        <v>388</v>
      </c>
      <c r="O287" s="161">
        <f>IF(M$287,M287/M$287*100,0)</f>
        <v>100</v>
      </c>
      <c r="P287" s="33"/>
      <c r="Q287" s="159">
        <f>SUM(Q241:Q285)</f>
        <v>964232</v>
      </c>
      <c r="R287" s="33"/>
      <c r="S287" s="160">
        <f>IF(Q287=0,0,IF(ISNONTEXT(T287),Q287/$BJ287,Q287/BP287))</f>
        <v>140.80490654205607</v>
      </c>
      <c r="T287" s="148" t="s">
        <v>388</v>
      </c>
      <c r="U287" s="161">
        <f>IF(S$287,S287/S$287*100,0)</f>
        <v>100</v>
      </c>
      <c r="V287" s="33"/>
      <c r="W287" s="159">
        <f>SUM(W241:W285)</f>
        <v>1884488</v>
      </c>
      <c r="X287" s="33"/>
      <c r="Y287" s="160">
        <f>IF(W287=0,0,IF(ISNONTEXT(Z287),W287/$BJ287,W287/BR287))</f>
        <v>144.7379416282642</v>
      </c>
      <c r="Z287" s="148" t="s">
        <v>388</v>
      </c>
      <c r="AA287" s="161">
        <f>IF(Y$287,Y287/Y$287*100,0)</f>
        <v>100</v>
      </c>
      <c r="AB287" s="33"/>
      <c r="AC287" s="33"/>
      <c r="AD287" s="159">
        <f>SUM(AD241:AD285)</f>
        <v>727397</v>
      </c>
      <c r="AE287" s="33"/>
      <c r="AF287" s="160">
        <f>IF(AD287=0,0,IF(ISNONTEXT(AG287),AD287/$BJ287,AD287/BT287))</f>
        <v>106.22035630841121</v>
      </c>
      <c r="AG287" s="148" t="s">
        <v>388</v>
      </c>
      <c r="AH287" s="161">
        <f>IF(AF$287,AF287/AF$287*100,0)</f>
        <v>100</v>
      </c>
      <c r="AI287" s="33"/>
      <c r="AJ287" s="159">
        <f>SUM(AJ241:AJ285)</f>
        <v>0</v>
      </c>
      <c r="AK287" s="33"/>
      <c r="AL287" s="160">
        <f>IF(AJ287=0,0,IF(ISNONTEXT(AM287),AJ287/$BJ287,AJ287/BV287))</f>
        <v>0</v>
      </c>
      <c r="AM287" s="148"/>
      <c r="AN287" s="161">
        <f>IF(AL$287,AL287/AL$287*100,0)</f>
        <v>0</v>
      </c>
      <c r="AO287" s="33"/>
      <c r="AP287" s="159">
        <f>SUM(AP241:AP285)</f>
        <v>18603970</v>
      </c>
      <c r="AQ287" s="33"/>
      <c r="AR287" s="159">
        <f>SUM(AR241:AR285)</f>
        <v>9996215</v>
      </c>
      <c r="AS287" s="33"/>
      <c r="AT287" s="161">
        <f>IF($AP287,AR287/$AP287*100,0)</f>
        <v>53.731622874042472</v>
      </c>
      <c r="AU287" s="33"/>
      <c r="AV287" s="159">
        <f>SUM(AV241:AV285)</f>
        <v>1273914</v>
      </c>
      <c r="AW287" s="33"/>
      <c r="AX287" s="161">
        <f>IF($AP287,AV287/$AP287*100,0)</f>
        <v>6.8475384555017023</v>
      </c>
      <c r="AY287" s="33"/>
      <c r="AZ287" s="159">
        <f>SUM(AZ241:AZ285)</f>
        <v>45814</v>
      </c>
      <c r="BA287" s="33"/>
      <c r="BB287" s="161">
        <f>IF($AP287,AZ287/$AP287*100,0)</f>
        <v>0.24625926616738256</v>
      </c>
      <c r="BC287" s="33"/>
      <c r="BD287" s="159">
        <f>SUM(BD241:BD285)</f>
        <v>266104</v>
      </c>
      <c r="BE287" s="33"/>
      <c r="BF287" s="159">
        <f>SUM(BF241:BF285)</f>
        <v>0</v>
      </c>
      <c r="BG287" s="33"/>
      <c r="BH287" s="42">
        <f>BH285</f>
        <v>38</v>
      </c>
      <c r="BI287" s="33"/>
      <c r="BJ287" s="162">
        <f>SUM(BJ241:BJ285)</f>
        <v>358999</v>
      </c>
      <c r="BK287" s="33"/>
      <c r="BL287" s="158">
        <f>SUM(BL241:BL285)</f>
        <v>6848</v>
      </c>
      <c r="BM287" s="33"/>
      <c r="BN287" s="158">
        <f>SUM(BN241:BN285)</f>
        <v>6848</v>
      </c>
      <c r="BO287" s="33"/>
      <c r="BP287" s="158">
        <f>SUM(BP241:BP285)</f>
        <v>6848</v>
      </c>
      <c r="BQ287" s="33"/>
      <c r="BR287" s="158">
        <f>SUM(BR241:BR285)</f>
        <v>13020</v>
      </c>
      <c r="BS287" s="33"/>
      <c r="BT287" s="158">
        <f>SUM(BT241:BT285)</f>
        <v>6848</v>
      </c>
      <c r="BU287" s="33"/>
      <c r="BV287" s="158">
        <f>SUM(BV241:BV285)</f>
        <v>0</v>
      </c>
    </row>
    <row r="288" spans="1:74" ht="8.85" customHeight="1" x14ac:dyDescent="0.3">
      <c r="A288" s="33"/>
      <c r="B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Q288" s="33"/>
      <c r="AR288" s="33"/>
      <c r="AS288" s="33"/>
      <c r="AT288" s="51"/>
      <c r="AU288" s="33"/>
      <c r="AV288" s="33"/>
      <c r="AW288" s="33"/>
      <c r="AX288" s="51"/>
      <c r="AY288" s="33"/>
      <c r="AZ288" s="33"/>
      <c r="BA288" s="33"/>
      <c r="BB288" s="51"/>
      <c r="BC288" s="33"/>
      <c r="BD288" s="33"/>
      <c r="BE288" s="33"/>
      <c r="BG288" s="33"/>
      <c r="BH288" s="33"/>
      <c r="BI288" s="33"/>
      <c r="BJ288" s="33"/>
      <c r="BK288" s="33"/>
      <c r="BL288" s="165"/>
      <c r="BM288" s="33"/>
      <c r="BN288" s="165"/>
      <c r="BO288" s="33"/>
      <c r="BP288" s="165"/>
      <c r="BQ288" s="33"/>
      <c r="BR288" s="165"/>
      <c r="BS288" s="33"/>
      <c r="BT288" s="165"/>
      <c r="BU288" s="33"/>
      <c r="BV288" s="165"/>
    </row>
    <row r="289" spans="1:74" ht="12" thickBot="1" x14ac:dyDescent="0.35">
      <c r="A289" s="54">
        <f>(A60+A219+A287)</f>
        <v>171</v>
      </c>
      <c r="B289" s="33"/>
      <c r="C289" s="30" t="s">
        <v>256</v>
      </c>
      <c r="D289" s="33"/>
      <c r="E289" s="166">
        <f>(E60+E219+E287)</f>
        <v>12680673816</v>
      </c>
      <c r="F289" s="33"/>
      <c r="G289" s="160">
        <f>(E289/$BJ289)</f>
        <v>1432.2106041879542</v>
      </c>
      <c r="H289" s="33"/>
      <c r="I289" s="161"/>
      <c r="J289" s="33"/>
      <c r="K289" s="166">
        <f>(K60+K219+K287)</f>
        <v>756055759</v>
      </c>
      <c r="L289" s="33"/>
      <c r="M289" s="160">
        <f>(K289/$BJ289)</f>
        <v>85.392234758920821</v>
      </c>
      <c r="N289" s="33"/>
      <c r="O289" s="161"/>
      <c r="P289" s="33"/>
      <c r="Q289" s="166">
        <f>(Q60+Q219+Q287)</f>
        <v>915293916</v>
      </c>
      <c r="R289" s="33"/>
      <c r="S289" s="160">
        <f>(Q289/$BJ289)</f>
        <v>103.37728668565562</v>
      </c>
      <c r="T289" s="33"/>
      <c r="U289" s="161"/>
      <c r="V289" s="33"/>
      <c r="W289" s="166">
        <f>(W60+W219+W287)</f>
        <v>1570834123</v>
      </c>
      <c r="X289" s="33"/>
      <c r="Y289" s="160">
        <f>(W289/$BJ289)</f>
        <v>177.41685662967024</v>
      </c>
      <c r="Z289" s="33"/>
      <c r="AA289" s="161"/>
      <c r="AB289" s="33"/>
      <c r="AC289" s="33"/>
      <c r="AD289" s="166">
        <f>(AD60+AD219+AD287)</f>
        <v>712047917</v>
      </c>
      <c r="AE289" s="33"/>
      <c r="AF289" s="160">
        <f>(AD289/$BJ289)</f>
        <v>80.421797154863768</v>
      </c>
      <c r="AG289" s="33"/>
      <c r="AH289" s="161"/>
      <c r="AI289" s="33"/>
      <c r="AJ289" s="166">
        <f>(AJ60+AJ219+AJ287)</f>
        <v>5321615</v>
      </c>
      <c r="AK289" s="33"/>
      <c r="AL289" s="160">
        <f>(AJ289/$BJ289)</f>
        <v>0.60104640691797762</v>
      </c>
      <c r="AM289" s="33"/>
      <c r="AN289" s="161"/>
      <c r="AO289" s="33"/>
      <c r="AP289" s="166">
        <f>(AP60+AP219+AP287)</f>
        <v>16640227146</v>
      </c>
      <c r="AQ289" s="33"/>
      <c r="AR289" s="166">
        <f>(AR60+AR219+AR287)</f>
        <v>7008176562</v>
      </c>
      <c r="AS289" s="33"/>
      <c r="AT289" s="161">
        <f>IF($AP289,AR289/$AP289*100,0)</f>
        <v>42.115870778150018</v>
      </c>
      <c r="AU289" s="33"/>
      <c r="AV289" s="166">
        <f>(AV60+AV219+AV287)</f>
        <v>1069476990</v>
      </c>
      <c r="AW289" s="33"/>
      <c r="AX289" s="161">
        <f>IF($AP289,AV289/$AP289*100,0)</f>
        <v>6.4270576393969616</v>
      </c>
      <c r="AY289" s="33"/>
      <c r="AZ289" s="166">
        <f>(AZ60+AZ219+AZ287)</f>
        <v>106821869</v>
      </c>
      <c r="BA289" s="33"/>
      <c r="BB289" s="161">
        <f>IF($AP289,AZ289/$AP289*100,0)</f>
        <v>0.64194958435815574</v>
      </c>
      <c r="BC289" s="33"/>
      <c r="BD289" s="166">
        <f>(BD60+BD219+BD287)</f>
        <v>342376439</v>
      </c>
      <c r="BE289" s="33"/>
      <c r="BF289" s="166">
        <f>(BF60+BF219+BF287)</f>
        <v>440057</v>
      </c>
      <c r="BG289" s="33"/>
      <c r="BH289" s="54">
        <f>(BH60+BH219+BH287)</f>
        <v>171</v>
      </c>
      <c r="BI289" s="33"/>
      <c r="BJ289" s="167">
        <f>(BJ60+BJ219+BJ287)</f>
        <v>8853917</v>
      </c>
      <c r="BK289" s="33"/>
      <c r="BL289" s="168">
        <f>(BL60+BL219+BL287)</f>
        <v>8501766</v>
      </c>
      <c r="BM289" s="39"/>
      <c r="BN289" s="168">
        <f>(BN60+BN219+BN287)</f>
        <v>8501766</v>
      </c>
      <c r="BO289" s="39"/>
      <c r="BP289" s="168">
        <f>(BP60+BP219+BP287)</f>
        <v>8494404</v>
      </c>
      <c r="BQ289" s="39"/>
      <c r="BR289" s="168">
        <f>(BR60+BR219+BR287)</f>
        <v>8507938</v>
      </c>
      <c r="BS289" s="39"/>
      <c r="BT289" s="168">
        <f>(BT60+BT219+BT287)</f>
        <v>8501766</v>
      </c>
      <c r="BU289" s="39"/>
      <c r="BV289" s="168">
        <f>(BV60+BV219+BV287)</f>
        <v>4828399</v>
      </c>
    </row>
    <row r="290" spans="1:74" ht="8.85" customHeight="1" thickTop="1" x14ac:dyDescent="0.3">
      <c r="A290" s="33"/>
      <c r="B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c r="BE290" s="33"/>
      <c r="BF290" s="33"/>
      <c r="BG290" s="33"/>
      <c r="BH290" s="33"/>
      <c r="BI290" s="33"/>
      <c r="BJ290" s="33"/>
      <c r="BK290" s="33"/>
      <c r="BL290" s="33"/>
      <c r="BM290" s="33"/>
      <c r="BN290" s="33"/>
      <c r="BO290" s="33"/>
      <c r="BP290" s="33"/>
      <c r="BQ290" s="33"/>
      <c r="BR290" s="33"/>
      <c r="BS290" s="33"/>
      <c r="BT290" s="33"/>
      <c r="BU290" s="33"/>
      <c r="BV290" s="33"/>
    </row>
    <row r="291" spans="1:74" ht="8.85" customHeight="1" x14ac:dyDescent="0.3">
      <c r="A291" s="33"/>
      <c r="B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33"/>
      <c r="BF291" s="33"/>
      <c r="BG291" s="33"/>
      <c r="BH291" s="33"/>
      <c r="BI291" s="33"/>
      <c r="BJ291" s="33"/>
      <c r="BK291" s="33"/>
      <c r="BL291" s="33"/>
      <c r="BM291" s="33"/>
      <c r="BN291" s="33"/>
      <c r="BO291" s="33"/>
      <c r="BP291" s="33"/>
      <c r="BQ291" s="33"/>
      <c r="BR291" s="33"/>
      <c r="BS291" s="33"/>
      <c r="BT291" s="33"/>
      <c r="BU291" s="33"/>
      <c r="BV291" s="33"/>
    </row>
    <row r="292" spans="1:74" ht="12.15" customHeight="1" x14ac:dyDescent="0.3">
      <c r="A292" s="33"/>
      <c r="B292" s="33"/>
      <c r="C292" s="22" t="s">
        <v>257</v>
      </c>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33"/>
      <c r="BF292" s="33"/>
      <c r="BG292" s="33"/>
      <c r="BH292" s="33"/>
      <c r="BI292" s="33"/>
      <c r="BJ292" s="33"/>
      <c r="BK292" s="33"/>
      <c r="BL292" s="33"/>
      <c r="BM292" s="33"/>
      <c r="BN292" s="33"/>
      <c r="BO292" s="33"/>
      <c r="BP292" s="33"/>
      <c r="BQ292" s="33"/>
      <c r="BR292" s="33"/>
      <c r="BS292" s="33"/>
      <c r="BT292" s="33"/>
      <c r="BU292" s="33"/>
      <c r="BV292" s="33"/>
    </row>
    <row r="293" spans="1:74" ht="6.15" customHeight="1" x14ac:dyDescent="0.3">
      <c r="A293" s="33"/>
      <c r="B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c r="BK293" s="33"/>
      <c r="BL293" s="33"/>
      <c r="BM293" s="33"/>
      <c r="BN293" s="33"/>
      <c r="BO293" s="33"/>
      <c r="BP293" s="33"/>
      <c r="BQ293" s="33"/>
      <c r="BR293" s="33"/>
      <c r="BS293" s="33"/>
      <c r="BT293" s="33"/>
      <c r="BU293" s="33"/>
      <c r="BV293" s="33"/>
    </row>
    <row r="294" spans="1:74" ht="8.85" customHeight="1" x14ac:dyDescent="0.3">
      <c r="A294" s="33"/>
      <c r="B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3"/>
      <c r="BF294" s="33"/>
      <c r="BG294" s="33"/>
      <c r="BH294" s="33"/>
      <c r="BI294" s="33"/>
      <c r="BJ294" s="33"/>
      <c r="BK294" s="33"/>
      <c r="BL294" s="33"/>
      <c r="BM294" s="33"/>
      <c r="BN294" s="33"/>
      <c r="BO294" s="33"/>
      <c r="BP294" s="33"/>
      <c r="BQ294" s="33"/>
      <c r="BR294" s="33"/>
      <c r="BS294" s="33"/>
      <c r="BT294" s="33"/>
      <c r="BU294" s="33"/>
      <c r="BV294" s="33"/>
    </row>
    <row r="295" spans="1:74" ht="8.85" customHeight="1" x14ac:dyDescent="0.3">
      <c r="A295" s="33"/>
      <c r="B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3"/>
      <c r="BF295" s="33"/>
      <c r="BG295" s="33"/>
      <c r="BH295" s="33"/>
      <c r="BI295" s="33"/>
      <c r="BJ295" s="33"/>
      <c r="BK295" s="33"/>
      <c r="BL295" s="33"/>
      <c r="BM295" s="33"/>
      <c r="BN295" s="33"/>
      <c r="BO295" s="33"/>
      <c r="BP295" s="33"/>
      <c r="BQ295" s="33"/>
      <c r="BR295" s="33"/>
      <c r="BS295" s="33"/>
      <c r="BT295" s="33"/>
      <c r="BU295" s="33"/>
      <c r="BV295" s="33"/>
    </row>
    <row r="296" spans="1:74" ht="8.85" customHeight="1" x14ac:dyDescent="0.3">
      <c r="A296" s="33"/>
      <c r="B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33"/>
      <c r="BF296" s="33"/>
      <c r="BG296" s="33"/>
      <c r="BH296" s="33"/>
      <c r="BI296" s="33"/>
      <c r="BJ296" s="33"/>
      <c r="BK296" s="33"/>
      <c r="BL296" s="33"/>
      <c r="BM296" s="33"/>
      <c r="BN296" s="33"/>
      <c r="BO296" s="33"/>
      <c r="BP296" s="33"/>
      <c r="BQ296" s="33"/>
      <c r="BR296" s="33"/>
      <c r="BS296" s="33"/>
      <c r="BT296" s="33"/>
      <c r="BU296" s="33"/>
      <c r="BV296" s="33"/>
    </row>
    <row r="297" spans="1:74" ht="8.85" customHeight="1" x14ac:dyDescent="0.3">
      <c r="A297" s="33"/>
      <c r="B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3"/>
      <c r="BF297" s="33"/>
      <c r="BG297" s="33"/>
      <c r="BH297" s="33"/>
      <c r="BI297" s="33"/>
      <c r="BJ297" s="33"/>
      <c r="BK297" s="33"/>
      <c r="BL297" s="33"/>
      <c r="BM297" s="33"/>
      <c r="BN297" s="33"/>
      <c r="BO297" s="33"/>
      <c r="BP297" s="33"/>
      <c r="BQ297" s="33"/>
      <c r="BR297" s="33"/>
      <c r="BS297" s="33"/>
      <c r="BT297" s="33"/>
      <c r="BU297" s="33"/>
      <c r="BV297" s="33"/>
    </row>
    <row r="298" spans="1:74" ht="8.85" customHeight="1" x14ac:dyDescent="0.3">
      <c r="A298" s="33"/>
      <c r="B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3"/>
      <c r="BF298" s="33"/>
      <c r="BG298" s="33"/>
      <c r="BH298" s="33"/>
      <c r="BI298" s="33"/>
      <c r="BJ298" s="33"/>
      <c r="BK298" s="33"/>
      <c r="BL298" s="33"/>
      <c r="BM298" s="33"/>
      <c r="BN298" s="33"/>
      <c r="BO298" s="33"/>
      <c r="BP298" s="33"/>
      <c r="BQ298" s="33"/>
      <c r="BR298" s="33"/>
      <c r="BS298" s="33"/>
      <c r="BT298" s="33"/>
      <c r="BU298" s="33"/>
      <c r="BV298" s="33"/>
    </row>
    <row r="299" spans="1:74" ht="8.85" customHeight="1" x14ac:dyDescent="0.3">
      <c r="A299" s="33"/>
      <c r="B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3"/>
      <c r="BF299" s="33"/>
      <c r="BG299" s="33"/>
      <c r="BH299" s="33"/>
      <c r="BI299" s="33"/>
      <c r="BJ299" s="33"/>
      <c r="BK299" s="33"/>
      <c r="BL299" s="33"/>
      <c r="BM299" s="33"/>
      <c r="BN299" s="33"/>
      <c r="BO299" s="33"/>
      <c r="BP299" s="33"/>
      <c r="BQ299" s="33"/>
      <c r="BR299" s="33"/>
      <c r="BS299" s="33"/>
      <c r="BT299" s="33"/>
      <c r="BU299" s="33"/>
      <c r="BV299" s="33"/>
    </row>
    <row r="300" spans="1:74" ht="7.65" customHeight="1" x14ac:dyDescent="0.3">
      <c r="A300" s="33"/>
      <c r="B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c r="BJ300" s="33"/>
      <c r="BK300" s="33"/>
      <c r="BL300" s="33"/>
      <c r="BM300" s="33"/>
      <c r="BN300" s="33"/>
      <c r="BO300" s="33"/>
      <c r="BP300" s="33"/>
      <c r="BQ300" s="33"/>
      <c r="BR300" s="33"/>
      <c r="BS300" s="33"/>
      <c r="BT300" s="33"/>
      <c r="BU300" s="33"/>
      <c r="BV300" s="33"/>
    </row>
    <row r="301" spans="1:74" ht="8.85" hidden="1" customHeight="1" x14ac:dyDescent="0.3">
      <c r="A301" s="33"/>
      <c r="B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c r="BK301" s="33"/>
      <c r="BL301" s="33"/>
      <c r="BM301" s="33"/>
      <c r="BN301" s="33"/>
      <c r="BO301" s="33"/>
      <c r="BP301" s="33"/>
      <c r="BQ301" s="33"/>
      <c r="BR301" s="33"/>
      <c r="BS301" s="33"/>
      <c r="BT301" s="33"/>
      <c r="BU301" s="33"/>
      <c r="BV301" s="33"/>
    </row>
    <row r="302" spans="1:74" ht="3" hidden="1" customHeight="1" x14ac:dyDescent="0.3">
      <c r="A302" s="33"/>
      <c r="B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3"/>
      <c r="BF302" s="33"/>
      <c r="BG302" s="33"/>
      <c r="BH302" s="33"/>
      <c r="BI302" s="33"/>
      <c r="BJ302" s="33"/>
      <c r="BK302" s="33"/>
      <c r="BL302" s="33"/>
      <c r="BM302" s="33"/>
      <c r="BN302" s="33"/>
      <c r="BO302" s="33"/>
      <c r="BP302" s="33"/>
      <c r="BQ302" s="33"/>
      <c r="BR302" s="33"/>
      <c r="BS302" s="33"/>
      <c r="BT302" s="33"/>
      <c r="BU302" s="33"/>
      <c r="BV302" s="33"/>
    </row>
    <row r="303" spans="1:74" ht="4.2" hidden="1" customHeight="1" x14ac:dyDescent="0.3">
      <c r="A303" s="33"/>
      <c r="B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33"/>
      <c r="BF303" s="33"/>
      <c r="BG303" s="33"/>
      <c r="BH303" s="33"/>
      <c r="BI303" s="33"/>
      <c r="BJ303" s="33"/>
      <c r="BK303" s="33"/>
      <c r="BL303" s="33"/>
      <c r="BM303" s="33"/>
      <c r="BN303" s="33"/>
      <c r="BO303" s="33"/>
      <c r="BP303" s="33"/>
      <c r="BQ303" s="33"/>
      <c r="BR303" s="33"/>
      <c r="BS303" s="33"/>
      <c r="BT303" s="33"/>
      <c r="BU303" s="33"/>
      <c r="BV303" s="33"/>
    </row>
    <row r="304" spans="1:74" ht="8.85" hidden="1" customHeight="1" x14ac:dyDescent="0.3">
      <c r="A304" s="33"/>
      <c r="B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33"/>
      <c r="BF304" s="33"/>
      <c r="BG304" s="33"/>
      <c r="BH304" s="33"/>
      <c r="BI304" s="33"/>
      <c r="BJ304" s="33"/>
      <c r="BK304" s="33"/>
      <c r="BL304" s="33"/>
      <c r="BM304" s="33"/>
      <c r="BN304" s="33"/>
      <c r="BO304" s="33"/>
      <c r="BP304" s="33"/>
      <c r="BQ304" s="33"/>
      <c r="BR304" s="33"/>
      <c r="BS304" s="33"/>
      <c r="BT304" s="33"/>
      <c r="BU304" s="33"/>
      <c r="BV304" s="33"/>
    </row>
    <row r="305" spans="1:74" ht="8.85" customHeight="1" x14ac:dyDescent="0.3">
      <c r="A305" s="33"/>
      <c r="B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33"/>
      <c r="BF305" s="33"/>
      <c r="BG305" s="33"/>
      <c r="BH305" s="33"/>
      <c r="BI305" s="33"/>
      <c r="BJ305" s="33"/>
      <c r="BK305" s="33"/>
      <c r="BL305" s="33"/>
      <c r="BM305" s="33"/>
      <c r="BN305" s="33"/>
      <c r="BO305" s="33"/>
      <c r="BP305" s="33"/>
      <c r="BQ305" s="33"/>
      <c r="BR305" s="33"/>
      <c r="BS305" s="33"/>
      <c r="BT305" s="33"/>
      <c r="BU305" s="33"/>
      <c r="BV305" s="33"/>
    </row>
    <row r="306" spans="1:74" s="20" customFormat="1" ht="13.65" customHeight="1" x14ac:dyDescent="0.3">
      <c r="A306" s="130" t="s">
        <v>555</v>
      </c>
      <c r="BH306" s="131" t="s">
        <v>556</v>
      </c>
    </row>
  </sheetData>
  <printOptions gridLinesSet="0"/>
  <pageMargins left="3.75" right="0.25" top="0.5" bottom="0.25" header="0" footer="0"/>
  <pageSetup paperSize="17" pageOrder="overThenDown" orientation="landscape" r:id="rId1"/>
  <headerFooter alignWithMargins="0"/>
  <rowBreaks count="3" manualBreakCount="3">
    <brk id="75" max="59" man="1"/>
    <brk id="151" max="59" man="1"/>
    <brk id="227" max="59" man="1"/>
  </rowBreaks>
  <colBreaks count="1" manualBreakCount="1">
    <brk id="28" max="30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74574-2892-4BD4-9F87-ED0A03D14D75}">
  <sheetPr transitionEvaluation="1" transitionEntry="1"/>
  <dimension ref="A1:AV304"/>
  <sheetViews>
    <sheetView showGridLines="0" zoomScale="120" zoomScaleNormal="120" workbookViewId="0"/>
  </sheetViews>
  <sheetFormatPr defaultColWidth="11.5546875" defaultRowHeight="9.75" customHeight="1" x14ac:dyDescent="0.3"/>
  <cols>
    <col min="1" max="1" width="4.5546875" style="22" customWidth="1"/>
    <col min="2" max="2" width="1.44140625" style="22" customWidth="1"/>
    <col min="3" max="3" width="17.77734375" style="22" customWidth="1"/>
    <col min="4" max="4" width="1.44140625" style="22" customWidth="1"/>
    <col min="5" max="5" width="13.109375" style="22" customWidth="1"/>
    <col min="6" max="6" width="1.44140625" style="22" customWidth="1"/>
    <col min="7" max="7" width="11.5546875" style="22" customWidth="1"/>
    <col min="8" max="8" width="1.44140625" style="22" customWidth="1"/>
    <col min="9" max="9" width="11.5546875" style="22" customWidth="1"/>
    <col min="10" max="10" width="1.44140625" style="22" customWidth="1"/>
    <col min="11" max="11" width="13.109375" style="22" customWidth="1"/>
    <col min="12" max="12" width="1.44140625" style="22" customWidth="1"/>
    <col min="13" max="13" width="11.5546875" style="22" customWidth="1"/>
    <col min="14" max="14" width="1.44140625" style="22" customWidth="1"/>
    <col min="15" max="15" width="11.5546875" style="22" customWidth="1"/>
    <col min="16" max="16" width="1.44140625" style="22" customWidth="1"/>
    <col min="17" max="17" width="13.109375" style="22" customWidth="1"/>
    <col min="18" max="18" width="1.44140625" style="22" customWidth="1"/>
    <col min="19" max="19" width="11.5546875" style="22" customWidth="1"/>
    <col min="20" max="20" width="1.44140625" style="22" customWidth="1"/>
    <col min="21" max="21" width="11.5546875" style="22" customWidth="1"/>
    <col min="22" max="22" width="1.44140625" style="22" customWidth="1"/>
    <col min="23" max="23" width="14.6640625" style="22" customWidth="1"/>
    <col min="24" max="25" width="1.44140625" style="22" customWidth="1"/>
    <col min="26" max="26" width="13.109375" style="22" customWidth="1"/>
    <col min="27" max="27" width="2.21875" style="22" customWidth="1"/>
    <col min="28" max="28" width="11.5546875" style="22" customWidth="1"/>
    <col min="29" max="29" width="3" style="22" customWidth="1"/>
    <col min="30" max="30" width="13.109375" style="22" customWidth="1"/>
    <col min="31" max="31" width="2.21875" style="22" customWidth="1"/>
    <col min="32" max="32" width="11.5546875" style="22" customWidth="1"/>
    <col min="33" max="33" width="3" style="22" customWidth="1"/>
    <col min="34" max="34" width="11.5546875" style="22" customWidth="1"/>
    <col min="35" max="35" width="2.21875" style="22" customWidth="1"/>
    <col min="36" max="36" width="11.5546875" style="22" customWidth="1"/>
    <col min="37" max="37" width="3" style="22" customWidth="1"/>
    <col min="38" max="38" width="13.109375" style="22" customWidth="1"/>
    <col min="39" max="39" width="3" style="22" customWidth="1"/>
    <col min="40" max="40" width="4.5546875" style="22" customWidth="1"/>
    <col min="41" max="41" width="13.77734375" style="22" customWidth="1"/>
    <col min="42" max="42" width="7.6640625" style="22" hidden="1" customWidth="1"/>
    <col min="43" max="43" width="1.44140625" style="22" hidden="1" customWidth="1"/>
    <col min="44" max="44" width="11.5546875" style="22" hidden="1" customWidth="1"/>
    <col min="45" max="45" width="1.44140625" style="22" hidden="1" customWidth="1"/>
    <col min="46" max="46" width="11.5546875" style="22" hidden="1" customWidth="1"/>
    <col min="47" max="47" width="1.44140625" style="22" hidden="1" customWidth="1"/>
    <col min="48" max="48" width="11.5546875" style="22" hidden="1" customWidth="1"/>
    <col min="49" max="256" width="11.5546875" style="22"/>
    <col min="257" max="257" width="4.5546875" style="22" customWidth="1"/>
    <col min="258" max="258" width="1.44140625" style="22" customWidth="1"/>
    <col min="259" max="259" width="17.77734375" style="22" customWidth="1"/>
    <col min="260" max="260" width="1.44140625" style="22" customWidth="1"/>
    <col min="261" max="261" width="13.109375" style="22" customWidth="1"/>
    <col min="262" max="262" width="1.44140625" style="22" customWidth="1"/>
    <col min="263" max="263" width="11.5546875" style="22"/>
    <col min="264" max="264" width="1.44140625" style="22" customWidth="1"/>
    <col min="265" max="265" width="11.5546875" style="22"/>
    <col min="266" max="266" width="1.44140625" style="22" customWidth="1"/>
    <col min="267" max="267" width="13.109375" style="22" customWidth="1"/>
    <col min="268" max="268" width="1.44140625" style="22" customWidth="1"/>
    <col min="269" max="269" width="11.5546875" style="22"/>
    <col min="270" max="270" width="1.44140625" style="22" customWidth="1"/>
    <col min="271" max="271" width="11.5546875" style="22"/>
    <col min="272" max="272" width="1.44140625" style="22" customWidth="1"/>
    <col min="273" max="273" width="13.109375" style="22" customWidth="1"/>
    <col min="274" max="274" width="1.44140625" style="22" customWidth="1"/>
    <col min="275" max="275" width="11.5546875" style="22"/>
    <col min="276" max="276" width="1.44140625" style="22" customWidth="1"/>
    <col min="277" max="277" width="11.5546875" style="22"/>
    <col min="278" max="278" width="1.44140625" style="22" customWidth="1"/>
    <col min="279" max="279" width="14.6640625" style="22" customWidth="1"/>
    <col min="280" max="281" width="1.44140625" style="22" customWidth="1"/>
    <col min="282" max="282" width="13.109375" style="22" customWidth="1"/>
    <col min="283" max="283" width="2.21875" style="22" customWidth="1"/>
    <col min="284" max="284" width="11.5546875" style="22"/>
    <col min="285" max="285" width="3" style="22" customWidth="1"/>
    <col min="286" max="286" width="13.109375" style="22" customWidth="1"/>
    <col min="287" max="287" width="2.21875" style="22" customWidth="1"/>
    <col min="288" max="288" width="11.5546875" style="22"/>
    <col min="289" max="289" width="3" style="22" customWidth="1"/>
    <col min="290" max="290" width="11.5546875" style="22"/>
    <col min="291" max="291" width="2.21875" style="22" customWidth="1"/>
    <col min="292" max="292" width="11.5546875" style="22"/>
    <col min="293" max="293" width="3" style="22" customWidth="1"/>
    <col min="294" max="294" width="13.109375" style="22" customWidth="1"/>
    <col min="295" max="295" width="3" style="22" customWidth="1"/>
    <col min="296" max="296" width="4.5546875" style="22" customWidth="1"/>
    <col min="297" max="297" width="13.77734375" style="22" customWidth="1"/>
    <col min="298" max="298" width="7.6640625" style="22" customWidth="1"/>
    <col min="299" max="299" width="1.44140625" style="22" customWidth="1"/>
    <col min="300" max="300" width="11.5546875" style="22"/>
    <col min="301" max="301" width="1.44140625" style="22" customWidth="1"/>
    <col min="302" max="302" width="11.5546875" style="22"/>
    <col min="303" max="303" width="1.44140625" style="22" customWidth="1"/>
    <col min="304" max="512" width="11.5546875" style="22"/>
    <col min="513" max="513" width="4.5546875" style="22" customWidth="1"/>
    <col min="514" max="514" width="1.44140625" style="22" customWidth="1"/>
    <col min="515" max="515" width="17.77734375" style="22" customWidth="1"/>
    <col min="516" max="516" width="1.44140625" style="22" customWidth="1"/>
    <col min="517" max="517" width="13.109375" style="22" customWidth="1"/>
    <col min="518" max="518" width="1.44140625" style="22" customWidth="1"/>
    <col min="519" max="519" width="11.5546875" style="22"/>
    <col min="520" max="520" width="1.44140625" style="22" customWidth="1"/>
    <col min="521" max="521" width="11.5546875" style="22"/>
    <col min="522" max="522" width="1.44140625" style="22" customWidth="1"/>
    <col min="523" max="523" width="13.109375" style="22" customWidth="1"/>
    <col min="524" max="524" width="1.44140625" style="22" customWidth="1"/>
    <col min="525" max="525" width="11.5546875" style="22"/>
    <col min="526" max="526" width="1.44140625" style="22" customWidth="1"/>
    <col min="527" max="527" width="11.5546875" style="22"/>
    <col min="528" max="528" width="1.44140625" style="22" customWidth="1"/>
    <col min="529" max="529" width="13.109375" style="22" customWidth="1"/>
    <col min="530" max="530" width="1.44140625" style="22" customWidth="1"/>
    <col min="531" max="531" width="11.5546875" style="22"/>
    <col min="532" max="532" width="1.44140625" style="22" customWidth="1"/>
    <col min="533" max="533" width="11.5546875" style="22"/>
    <col min="534" max="534" width="1.44140625" style="22" customWidth="1"/>
    <col min="535" max="535" width="14.6640625" style="22" customWidth="1"/>
    <col min="536" max="537" width="1.44140625" style="22" customWidth="1"/>
    <col min="538" max="538" width="13.109375" style="22" customWidth="1"/>
    <col min="539" max="539" width="2.21875" style="22" customWidth="1"/>
    <col min="540" max="540" width="11.5546875" style="22"/>
    <col min="541" max="541" width="3" style="22" customWidth="1"/>
    <col min="542" max="542" width="13.109375" style="22" customWidth="1"/>
    <col min="543" max="543" width="2.21875" style="22" customWidth="1"/>
    <col min="544" max="544" width="11.5546875" style="22"/>
    <col min="545" max="545" width="3" style="22" customWidth="1"/>
    <col min="546" max="546" width="11.5546875" style="22"/>
    <col min="547" max="547" width="2.21875" style="22" customWidth="1"/>
    <col min="548" max="548" width="11.5546875" style="22"/>
    <col min="549" max="549" width="3" style="22" customWidth="1"/>
    <col min="550" max="550" width="13.109375" style="22" customWidth="1"/>
    <col min="551" max="551" width="3" style="22" customWidth="1"/>
    <col min="552" max="552" width="4.5546875" style="22" customWidth="1"/>
    <col min="553" max="553" width="13.77734375" style="22" customWidth="1"/>
    <col min="554" max="554" width="7.6640625" style="22" customWidth="1"/>
    <col min="555" max="555" width="1.44140625" style="22" customWidth="1"/>
    <col min="556" max="556" width="11.5546875" style="22"/>
    <col min="557" max="557" width="1.44140625" style="22" customWidth="1"/>
    <col min="558" max="558" width="11.5546875" style="22"/>
    <col min="559" max="559" width="1.44140625" style="22" customWidth="1"/>
    <col min="560" max="768" width="11.5546875" style="22"/>
    <col min="769" max="769" width="4.5546875" style="22" customWidth="1"/>
    <col min="770" max="770" width="1.44140625" style="22" customWidth="1"/>
    <col min="771" max="771" width="17.77734375" style="22" customWidth="1"/>
    <col min="772" max="772" width="1.44140625" style="22" customWidth="1"/>
    <col min="773" max="773" width="13.109375" style="22" customWidth="1"/>
    <col min="774" max="774" width="1.44140625" style="22" customWidth="1"/>
    <col min="775" max="775" width="11.5546875" style="22"/>
    <col min="776" max="776" width="1.44140625" style="22" customWidth="1"/>
    <col min="777" max="777" width="11.5546875" style="22"/>
    <col min="778" max="778" width="1.44140625" style="22" customWidth="1"/>
    <col min="779" max="779" width="13.109375" style="22" customWidth="1"/>
    <col min="780" max="780" width="1.44140625" style="22" customWidth="1"/>
    <col min="781" max="781" width="11.5546875" style="22"/>
    <col min="782" max="782" width="1.44140625" style="22" customWidth="1"/>
    <col min="783" max="783" width="11.5546875" style="22"/>
    <col min="784" max="784" width="1.44140625" style="22" customWidth="1"/>
    <col min="785" max="785" width="13.109375" style="22" customWidth="1"/>
    <col min="786" max="786" width="1.44140625" style="22" customWidth="1"/>
    <col min="787" max="787" width="11.5546875" style="22"/>
    <col min="788" max="788" width="1.44140625" style="22" customWidth="1"/>
    <col min="789" max="789" width="11.5546875" style="22"/>
    <col min="790" max="790" width="1.44140625" style="22" customWidth="1"/>
    <col min="791" max="791" width="14.6640625" style="22" customWidth="1"/>
    <col min="792" max="793" width="1.44140625" style="22" customWidth="1"/>
    <col min="794" max="794" width="13.109375" style="22" customWidth="1"/>
    <col min="795" max="795" width="2.21875" style="22" customWidth="1"/>
    <col min="796" max="796" width="11.5546875" style="22"/>
    <col min="797" max="797" width="3" style="22" customWidth="1"/>
    <col min="798" max="798" width="13.109375" style="22" customWidth="1"/>
    <col min="799" max="799" width="2.21875" style="22" customWidth="1"/>
    <col min="800" max="800" width="11.5546875" style="22"/>
    <col min="801" max="801" width="3" style="22" customWidth="1"/>
    <col min="802" max="802" width="11.5546875" style="22"/>
    <col min="803" max="803" width="2.21875" style="22" customWidth="1"/>
    <col min="804" max="804" width="11.5546875" style="22"/>
    <col min="805" max="805" width="3" style="22" customWidth="1"/>
    <col min="806" max="806" width="13.109375" style="22" customWidth="1"/>
    <col min="807" max="807" width="3" style="22" customWidth="1"/>
    <col min="808" max="808" width="4.5546875" style="22" customWidth="1"/>
    <col min="809" max="809" width="13.77734375" style="22" customWidth="1"/>
    <col min="810" max="810" width="7.6640625" style="22" customWidth="1"/>
    <col min="811" max="811" width="1.44140625" style="22" customWidth="1"/>
    <col min="812" max="812" width="11.5546875" style="22"/>
    <col min="813" max="813" width="1.44140625" style="22" customWidth="1"/>
    <col min="814" max="814" width="11.5546875" style="22"/>
    <col min="815" max="815" width="1.44140625" style="22" customWidth="1"/>
    <col min="816" max="1024" width="11.5546875" style="22"/>
    <col min="1025" max="1025" width="4.5546875" style="22" customWidth="1"/>
    <col min="1026" max="1026" width="1.44140625" style="22" customWidth="1"/>
    <col min="1027" max="1027" width="17.77734375" style="22" customWidth="1"/>
    <col min="1028" max="1028" width="1.44140625" style="22" customWidth="1"/>
    <col min="1029" max="1029" width="13.109375" style="22" customWidth="1"/>
    <col min="1030" max="1030" width="1.44140625" style="22" customWidth="1"/>
    <col min="1031" max="1031" width="11.5546875" style="22"/>
    <col min="1032" max="1032" width="1.44140625" style="22" customWidth="1"/>
    <col min="1033" max="1033" width="11.5546875" style="22"/>
    <col min="1034" max="1034" width="1.44140625" style="22" customWidth="1"/>
    <col min="1035" max="1035" width="13.109375" style="22" customWidth="1"/>
    <col min="1036" max="1036" width="1.44140625" style="22" customWidth="1"/>
    <col min="1037" max="1037" width="11.5546875" style="22"/>
    <col min="1038" max="1038" width="1.44140625" style="22" customWidth="1"/>
    <col min="1039" max="1039" width="11.5546875" style="22"/>
    <col min="1040" max="1040" width="1.44140625" style="22" customWidth="1"/>
    <col min="1041" max="1041" width="13.109375" style="22" customWidth="1"/>
    <col min="1042" max="1042" width="1.44140625" style="22" customWidth="1"/>
    <col min="1043" max="1043" width="11.5546875" style="22"/>
    <col min="1044" max="1044" width="1.44140625" style="22" customWidth="1"/>
    <col min="1045" max="1045" width="11.5546875" style="22"/>
    <col min="1046" max="1046" width="1.44140625" style="22" customWidth="1"/>
    <col min="1047" max="1047" width="14.6640625" style="22" customWidth="1"/>
    <col min="1048" max="1049" width="1.44140625" style="22" customWidth="1"/>
    <col min="1050" max="1050" width="13.109375" style="22" customWidth="1"/>
    <col min="1051" max="1051" width="2.21875" style="22" customWidth="1"/>
    <col min="1052" max="1052" width="11.5546875" style="22"/>
    <col min="1053" max="1053" width="3" style="22" customWidth="1"/>
    <col min="1054" max="1054" width="13.109375" style="22" customWidth="1"/>
    <col min="1055" max="1055" width="2.21875" style="22" customWidth="1"/>
    <col min="1056" max="1056" width="11.5546875" style="22"/>
    <col min="1057" max="1057" width="3" style="22" customWidth="1"/>
    <col min="1058" max="1058" width="11.5546875" style="22"/>
    <col min="1059" max="1059" width="2.21875" style="22" customWidth="1"/>
    <col min="1060" max="1060" width="11.5546875" style="22"/>
    <col min="1061" max="1061" width="3" style="22" customWidth="1"/>
    <col min="1062" max="1062" width="13.109375" style="22" customWidth="1"/>
    <col min="1063" max="1063" width="3" style="22" customWidth="1"/>
    <col min="1064" max="1064" width="4.5546875" style="22" customWidth="1"/>
    <col min="1065" max="1065" width="13.77734375" style="22" customWidth="1"/>
    <col min="1066" max="1066" width="7.6640625" style="22" customWidth="1"/>
    <col min="1067" max="1067" width="1.44140625" style="22" customWidth="1"/>
    <col min="1068" max="1068" width="11.5546875" style="22"/>
    <col min="1069" max="1069" width="1.44140625" style="22" customWidth="1"/>
    <col min="1070" max="1070" width="11.5546875" style="22"/>
    <col min="1071" max="1071" width="1.44140625" style="22" customWidth="1"/>
    <col min="1072" max="1280" width="11.5546875" style="22"/>
    <col min="1281" max="1281" width="4.5546875" style="22" customWidth="1"/>
    <col min="1282" max="1282" width="1.44140625" style="22" customWidth="1"/>
    <col min="1283" max="1283" width="17.77734375" style="22" customWidth="1"/>
    <col min="1284" max="1284" width="1.44140625" style="22" customWidth="1"/>
    <col min="1285" max="1285" width="13.109375" style="22" customWidth="1"/>
    <col min="1286" max="1286" width="1.44140625" style="22" customWidth="1"/>
    <col min="1287" max="1287" width="11.5546875" style="22"/>
    <col min="1288" max="1288" width="1.44140625" style="22" customWidth="1"/>
    <col min="1289" max="1289" width="11.5546875" style="22"/>
    <col min="1290" max="1290" width="1.44140625" style="22" customWidth="1"/>
    <col min="1291" max="1291" width="13.109375" style="22" customWidth="1"/>
    <col min="1292" max="1292" width="1.44140625" style="22" customWidth="1"/>
    <col min="1293" max="1293" width="11.5546875" style="22"/>
    <col min="1294" max="1294" width="1.44140625" style="22" customWidth="1"/>
    <col min="1295" max="1295" width="11.5546875" style="22"/>
    <col min="1296" max="1296" width="1.44140625" style="22" customWidth="1"/>
    <col min="1297" max="1297" width="13.109375" style="22" customWidth="1"/>
    <col min="1298" max="1298" width="1.44140625" style="22" customWidth="1"/>
    <col min="1299" max="1299" width="11.5546875" style="22"/>
    <col min="1300" max="1300" width="1.44140625" style="22" customWidth="1"/>
    <col min="1301" max="1301" width="11.5546875" style="22"/>
    <col min="1302" max="1302" width="1.44140625" style="22" customWidth="1"/>
    <col min="1303" max="1303" width="14.6640625" style="22" customWidth="1"/>
    <col min="1304" max="1305" width="1.44140625" style="22" customWidth="1"/>
    <col min="1306" max="1306" width="13.109375" style="22" customWidth="1"/>
    <col min="1307" max="1307" width="2.21875" style="22" customWidth="1"/>
    <col min="1308" max="1308" width="11.5546875" style="22"/>
    <col min="1309" max="1309" width="3" style="22" customWidth="1"/>
    <col min="1310" max="1310" width="13.109375" style="22" customWidth="1"/>
    <col min="1311" max="1311" width="2.21875" style="22" customWidth="1"/>
    <col min="1312" max="1312" width="11.5546875" style="22"/>
    <col min="1313" max="1313" width="3" style="22" customWidth="1"/>
    <col min="1314" max="1314" width="11.5546875" style="22"/>
    <col min="1315" max="1315" width="2.21875" style="22" customWidth="1"/>
    <col min="1316" max="1316" width="11.5546875" style="22"/>
    <col min="1317" max="1317" width="3" style="22" customWidth="1"/>
    <col min="1318" max="1318" width="13.109375" style="22" customWidth="1"/>
    <col min="1319" max="1319" width="3" style="22" customWidth="1"/>
    <col min="1320" max="1320" width="4.5546875" style="22" customWidth="1"/>
    <col min="1321" max="1321" width="13.77734375" style="22" customWidth="1"/>
    <col min="1322" max="1322" width="7.6640625" style="22" customWidth="1"/>
    <col min="1323" max="1323" width="1.44140625" style="22" customWidth="1"/>
    <col min="1324" max="1324" width="11.5546875" style="22"/>
    <col min="1325" max="1325" width="1.44140625" style="22" customWidth="1"/>
    <col min="1326" max="1326" width="11.5546875" style="22"/>
    <col min="1327" max="1327" width="1.44140625" style="22" customWidth="1"/>
    <col min="1328" max="1536" width="11.5546875" style="22"/>
    <col min="1537" max="1537" width="4.5546875" style="22" customWidth="1"/>
    <col min="1538" max="1538" width="1.44140625" style="22" customWidth="1"/>
    <col min="1539" max="1539" width="17.77734375" style="22" customWidth="1"/>
    <col min="1540" max="1540" width="1.44140625" style="22" customWidth="1"/>
    <col min="1541" max="1541" width="13.109375" style="22" customWidth="1"/>
    <col min="1542" max="1542" width="1.44140625" style="22" customWidth="1"/>
    <col min="1543" max="1543" width="11.5546875" style="22"/>
    <col min="1544" max="1544" width="1.44140625" style="22" customWidth="1"/>
    <col min="1545" max="1545" width="11.5546875" style="22"/>
    <col min="1546" max="1546" width="1.44140625" style="22" customWidth="1"/>
    <col min="1547" max="1547" width="13.109375" style="22" customWidth="1"/>
    <col min="1548" max="1548" width="1.44140625" style="22" customWidth="1"/>
    <col min="1549" max="1549" width="11.5546875" style="22"/>
    <col min="1550" max="1550" width="1.44140625" style="22" customWidth="1"/>
    <col min="1551" max="1551" width="11.5546875" style="22"/>
    <col min="1552" max="1552" width="1.44140625" style="22" customWidth="1"/>
    <col min="1553" max="1553" width="13.109375" style="22" customWidth="1"/>
    <col min="1554" max="1554" width="1.44140625" style="22" customWidth="1"/>
    <col min="1555" max="1555" width="11.5546875" style="22"/>
    <col min="1556" max="1556" width="1.44140625" style="22" customWidth="1"/>
    <col min="1557" max="1557" width="11.5546875" style="22"/>
    <col min="1558" max="1558" width="1.44140625" style="22" customWidth="1"/>
    <col min="1559" max="1559" width="14.6640625" style="22" customWidth="1"/>
    <col min="1560" max="1561" width="1.44140625" style="22" customWidth="1"/>
    <col min="1562" max="1562" width="13.109375" style="22" customWidth="1"/>
    <col min="1563" max="1563" width="2.21875" style="22" customWidth="1"/>
    <col min="1564" max="1564" width="11.5546875" style="22"/>
    <col min="1565" max="1565" width="3" style="22" customWidth="1"/>
    <col min="1566" max="1566" width="13.109375" style="22" customWidth="1"/>
    <col min="1567" max="1567" width="2.21875" style="22" customWidth="1"/>
    <col min="1568" max="1568" width="11.5546875" style="22"/>
    <col min="1569" max="1569" width="3" style="22" customWidth="1"/>
    <col min="1570" max="1570" width="11.5546875" style="22"/>
    <col min="1571" max="1571" width="2.21875" style="22" customWidth="1"/>
    <col min="1572" max="1572" width="11.5546875" style="22"/>
    <col min="1573" max="1573" width="3" style="22" customWidth="1"/>
    <col min="1574" max="1574" width="13.109375" style="22" customWidth="1"/>
    <col min="1575" max="1575" width="3" style="22" customWidth="1"/>
    <col min="1576" max="1576" width="4.5546875" style="22" customWidth="1"/>
    <col min="1577" max="1577" width="13.77734375" style="22" customWidth="1"/>
    <col min="1578" max="1578" width="7.6640625" style="22" customWidth="1"/>
    <col min="1579" max="1579" width="1.44140625" style="22" customWidth="1"/>
    <col min="1580" max="1580" width="11.5546875" style="22"/>
    <col min="1581" max="1581" width="1.44140625" style="22" customWidth="1"/>
    <col min="1582" max="1582" width="11.5546875" style="22"/>
    <col min="1583" max="1583" width="1.44140625" style="22" customWidth="1"/>
    <col min="1584" max="1792" width="11.5546875" style="22"/>
    <col min="1793" max="1793" width="4.5546875" style="22" customWidth="1"/>
    <col min="1794" max="1794" width="1.44140625" style="22" customWidth="1"/>
    <col min="1795" max="1795" width="17.77734375" style="22" customWidth="1"/>
    <col min="1796" max="1796" width="1.44140625" style="22" customWidth="1"/>
    <col min="1797" max="1797" width="13.109375" style="22" customWidth="1"/>
    <col min="1798" max="1798" width="1.44140625" style="22" customWidth="1"/>
    <col min="1799" max="1799" width="11.5546875" style="22"/>
    <col min="1800" max="1800" width="1.44140625" style="22" customWidth="1"/>
    <col min="1801" max="1801" width="11.5546875" style="22"/>
    <col min="1802" max="1802" width="1.44140625" style="22" customWidth="1"/>
    <col min="1803" max="1803" width="13.109375" style="22" customWidth="1"/>
    <col min="1804" max="1804" width="1.44140625" style="22" customWidth="1"/>
    <col min="1805" max="1805" width="11.5546875" style="22"/>
    <col min="1806" max="1806" width="1.44140625" style="22" customWidth="1"/>
    <col min="1807" max="1807" width="11.5546875" style="22"/>
    <col min="1808" max="1808" width="1.44140625" style="22" customWidth="1"/>
    <col min="1809" max="1809" width="13.109375" style="22" customWidth="1"/>
    <col min="1810" max="1810" width="1.44140625" style="22" customWidth="1"/>
    <col min="1811" max="1811" width="11.5546875" style="22"/>
    <col min="1812" max="1812" width="1.44140625" style="22" customWidth="1"/>
    <col min="1813" max="1813" width="11.5546875" style="22"/>
    <col min="1814" max="1814" width="1.44140625" style="22" customWidth="1"/>
    <col min="1815" max="1815" width="14.6640625" style="22" customWidth="1"/>
    <col min="1816" max="1817" width="1.44140625" style="22" customWidth="1"/>
    <col min="1818" max="1818" width="13.109375" style="22" customWidth="1"/>
    <col min="1819" max="1819" width="2.21875" style="22" customWidth="1"/>
    <col min="1820" max="1820" width="11.5546875" style="22"/>
    <col min="1821" max="1821" width="3" style="22" customWidth="1"/>
    <col min="1822" max="1822" width="13.109375" style="22" customWidth="1"/>
    <col min="1823" max="1823" width="2.21875" style="22" customWidth="1"/>
    <col min="1824" max="1824" width="11.5546875" style="22"/>
    <col min="1825" max="1825" width="3" style="22" customWidth="1"/>
    <col min="1826" max="1826" width="11.5546875" style="22"/>
    <col min="1827" max="1827" width="2.21875" style="22" customWidth="1"/>
    <col min="1828" max="1828" width="11.5546875" style="22"/>
    <col min="1829" max="1829" width="3" style="22" customWidth="1"/>
    <col min="1830" max="1830" width="13.109375" style="22" customWidth="1"/>
    <col min="1831" max="1831" width="3" style="22" customWidth="1"/>
    <col min="1832" max="1832" width="4.5546875" style="22" customWidth="1"/>
    <col min="1833" max="1833" width="13.77734375" style="22" customWidth="1"/>
    <col min="1834" max="1834" width="7.6640625" style="22" customWidth="1"/>
    <col min="1835" max="1835" width="1.44140625" style="22" customWidth="1"/>
    <col min="1836" max="1836" width="11.5546875" style="22"/>
    <col min="1837" max="1837" width="1.44140625" style="22" customWidth="1"/>
    <col min="1838" max="1838" width="11.5546875" style="22"/>
    <col min="1839" max="1839" width="1.44140625" style="22" customWidth="1"/>
    <col min="1840" max="2048" width="11.5546875" style="22"/>
    <col min="2049" max="2049" width="4.5546875" style="22" customWidth="1"/>
    <col min="2050" max="2050" width="1.44140625" style="22" customWidth="1"/>
    <col min="2051" max="2051" width="17.77734375" style="22" customWidth="1"/>
    <col min="2052" max="2052" width="1.44140625" style="22" customWidth="1"/>
    <col min="2053" max="2053" width="13.109375" style="22" customWidth="1"/>
    <col min="2054" max="2054" width="1.44140625" style="22" customWidth="1"/>
    <col min="2055" max="2055" width="11.5546875" style="22"/>
    <col min="2056" max="2056" width="1.44140625" style="22" customWidth="1"/>
    <col min="2057" max="2057" width="11.5546875" style="22"/>
    <col min="2058" max="2058" width="1.44140625" style="22" customWidth="1"/>
    <col min="2059" max="2059" width="13.109375" style="22" customWidth="1"/>
    <col min="2060" max="2060" width="1.44140625" style="22" customWidth="1"/>
    <col min="2061" max="2061" width="11.5546875" style="22"/>
    <col min="2062" max="2062" width="1.44140625" style="22" customWidth="1"/>
    <col min="2063" max="2063" width="11.5546875" style="22"/>
    <col min="2064" max="2064" width="1.44140625" style="22" customWidth="1"/>
    <col min="2065" max="2065" width="13.109375" style="22" customWidth="1"/>
    <col min="2066" max="2066" width="1.44140625" style="22" customWidth="1"/>
    <col min="2067" max="2067" width="11.5546875" style="22"/>
    <col min="2068" max="2068" width="1.44140625" style="22" customWidth="1"/>
    <col min="2069" max="2069" width="11.5546875" style="22"/>
    <col min="2070" max="2070" width="1.44140625" style="22" customWidth="1"/>
    <col min="2071" max="2071" width="14.6640625" style="22" customWidth="1"/>
    <col min="2072" max="2073" width="1.44140625" style="22" customWidth="1"/>
    <col min="2074" max="2074" width="13.109375" style="22" customWidth="1"/>
    <col min="2075" max="2075" width="2.21875" style="22" customWidth="1"/>
    <col min="2076" max="2076" width="11.5546875" style="22"/>
    <col min="2077" max="2077" width="3" style="22" customWidth="1"/>
    <col min="2078" max="2078" width="13.109375" style="22" customWidth="1"/>
    <col min="2079" max="2079" width="2.21875" style="22" customWidth="1"/>
    <col min="2080" max="2080" width="11.5546875" style="22"/>
    <col min="2081" max="2081" width="3" style="22" customWidth="1"/>
    <col min="2082" max="2082" width="11.5546875" style="22"/>
    <col min="2083" max="2083" width="2.21875" style="22" customWidth="1"/>
    <col min="2084" max="2084" width="11.5546875" style="22"/>
    <col min="2085" max="2085" width="3" style="22" customWidth="1"/>
    <col min="2086" max="2086" width="13.109375" style="22" customWidth="1"/>
    <col min="2087" max="2087" width="3" style="22" customWidth="1"/>
    <col min="2088" max="2088" width="4.5546875" style="22" customWidth="1"/>
    <col min="2089" max="2089" width="13.77734375" style="22" customWidth="1"/>
    <col min="2090" max="2090" width="7.6640625" style="22" customWidth="1"/>
    <col min="2091" max="2091" width="1.44140625" style="22" customWidth="1"/>
    <col min="2092" max="2092" width="11.5546875" style="22"/>
    <col min="2093" max="2093" width="1.44140625" style="22" customWidth="1"/>
    <col min="2094" max="2094" width="11.5546875" style="22"/>
    <col min="2095" max="2095" width="1.44140625" style="22" customWidth="1"/>
    <col min="2096" max="2304" width="11.5546875" style="22"/>
    <col min="2305" max="2305" width="4.5546875" style="22" customWidth="1"/>
    <col min="2306" max="2306" width="1.44140625" style="22" customWidth="1"/>
    <col min="2307" max="2307" width="17.77734375" style="22" customWidth="1"/>
    <col min="2308" max="2308" width="1.44140625" style="22" customWidth="1"/>
    <col min="2309" max="2309" width="13.109375" style="22" customWidth="1"/>
    <col min="2310" max="2310" width="1.44140625" style="22" customWidth="1"/>
    <col min="2311" max="2311" width="11.5546875" style="22"/>
    <col min="2312" max="2312" width="1.44140625" style="22" customWidth="1"/>
    <col min="2313" max="2313" width="11.5546875" style="22"/>
    <col min="2314" max="2314" width="1.44140625" style="22" customWidth="1"/>
    <col min="2315" max="2315" width="13.109375" style="22" customWidth="1"/>
    <col min="2316" max="2316" width="1.44140625" style="22" customWidth="1"/>
    <col min="2317" max="2317" width="11.5546875" style="22"/>
    <col min="2318" max="2318" width="1.44140625" style="22" customWidth="1"/>
    <col min="2319" max="2319" width="11.5546875" style="22"/>
    <col min="2320" max="2320" width="1.44140625" style="22" customWidth="1"/>
    <col min="2321" max="2321" width="13.109375" style="22" customWidth="1"/>
    <col min="2322" max="2322" width="1.44140625" style="22" customWidth="1"/>
    <col min="2323" max="2323" width="11.5546875" style="22"/>
    <col min="2324" max="2324" width="1.44140625" style="22" customWidth="1"/>
    <col min="2325" max="2325" width="11.5546875" style="22"/>
    <col min="2326" max="2326" width="1.44140625" style="22" customWidth="1"/>
    <col min="2327" max="2327" width="14.6640625" style="22" customWidth="1"/>
    <col min="2328" max="2329" width="1.44140625" style="22" customWidth="1"/>
    <col min="2330" max="2330" width="13.109375" style="22" customWidth="1"/>
    <col min="2331" max="2331" width="2.21875" style="22" customWidth="1"/>
    <col min="2332" max="2332" width="11.5546875" style="22"/>
    <col min="2333" max="2333" width="3" style="22" customWidth="1"/>
    <col min="2334" max="2334" width="13.109375" style="22" customWidth="1"/>
    <col min="2335" max="2335" width="2.21875" style="22" customWidth="1"/>
    <col min="2336" max="2336" width="11.5546875" style="22"/>
    <col min="2337" max="2337" width="3" style="22" customWidth="1"/>
    <col min="2338" max="2338" width="11.5546875" style="22"/>
    <col min="2339" max="2339" width="2.21875" style="22" customWidth="1"/>
    <col min="2340" max="2340" width="11.5546875" style="22"/>
    <col min="2341" max="2341" width="3" style="22" customWidth="1"/>
    <col min="2342" max="2342" width="13.109375" style="22" customWidth="1"/>
    <col min="2343" max="2343" width="3" style="22" customWidth="1"/>
    <col min="2344" max="2344" width="4.5546875" style="22" customWidth="1"/>
    <col min="2345" max="2345" width="13.77734375" style="22" customWidth="1"/>
    <col min="2346" max="2346" width="7.6640625" style="22" customWidth="1"/>
    <col min="2347" max="2347" width="1.44140625" style="22" customWidth="1"/>
    <col min="2348" max="2348" width="11.5546875" style="22"/>
    <col min="2349" max="2349" width="1.44140625" style="22" customWidth="1"/>
    <col min="2350" max="2350" width="11.5546875" style="22"/>
    <col min="2351" max="2351" width="1.44140625" style="22" customWidth="1"/>
    <col min="2352" max="2560" width="11.5546875" style="22"/>
    <col min="2561" max="2561" width="4.5546875" style="22" customWidth="1"/>
    <col min="2562" max="2562" width="1.44140625" style="22" customWidth="1"/>
    <col min="2563" max="2563" width="17.77734375" style="22" customWidth="1"/>
    <col min="2564" max="2564" width="1.44140625" style="22" customWidth="1"/>
    <col min="2565" max="2565" width="13.109375" style="22" customWidth="1"/>
    <col min="2566" max="2566" width="1.44140625" style="22" customWidth="1"/>
    <col min="2567" max="2567" width="11.5546875" style="22"/>
    <col min="2568" max="2568" width="1.44140625" style="22" customWidth="1"/>
    <col min="2569" max="2569" width="11.5546875" style="22"/>
    <col min="2570" max="2570" width="1.44140625" style="22" customWidth="1"/>
    <col min="2571" max="2571" width="13.109375" style="22" customWidth="1"/>
    <col min="2572" max="2572" width="1.44140625" style="22" customWidth="1"/>
    <col min="2573" max="2573" width="11.5546875" style="22"/>
    <col min="2574" max="2574" width="1.44140625" style="22" customWidth="1"/>
    <col min="2575" max="2575" width="11.5546875" style="22"/>
    <col min="2576" max="2576" width="1.44140625" style="22" customWidth="1"/>
    <col min="2577" max="2577" width="13.109375" style="22" customWidth="1"/>
    <col min="2578" max="2578" width="1.44140625" style="22" customWidth="1"/>
    <col min="2579" max="2579" width="11.5546875" style="22"/>
    <col min="2580" max="2580" width="1.44140625" style="22" customWidth="1"/>
    <col min="2581" max="2581" width="11.5546875" style="22"/>
    <col min="2582" max="2582" width="1.44140625" style="22" customWidth="1"/>
    <col min="2583" max="2583" width="14.6640625" style="22" customWidth="1"/>
    <col min="2584" max="2585" width="1.44140625" style="22" customWidth="1"/>
    <col min="2586" max="2586" width="13.109375" style="22" customWidth="1"/>
    <col min="2587" max="2587" width="2.21875" style="22" customWidth="1"/>
    <col min="2588" max="2588" width="11.5546875" style="22"/>
    <col min="2589" max="2589" width="3" style="22" customWidth="1"/>
    <col min="2590" max="2590" width="13.109375" style="22" customWidth="1"/>
    <col min="2591" max="2591" width="2.21875" style="22" customWidth="1"/>
    <col min="2592" max="2592" width="11.5546875" style="22"/>
    <col min="2593" max="2593" width="3" style="22" customWidth="1"/>
    <col min="2594" max="2594" width="11.5546875" style="22"/>
    <col min="2595" max="2595" width="2.21875" style="22" customWidth="1"/>
    <col min="2596" max="2596" width="11.5546875" style="22"/>
    <col min="2597" max="2597" width="3" style="22" customWidth="1"/>
    <col min="2598" max="2598" width="13.109375" style="22" customWidth="1"/>
    <col min="2599" max="2599" width="3" style="22" customWidth="1"/>
    <col min="2600" max="2600" width="4.5546875" style="22" customWidth="1"/>
    <col min="2601" max="2601" width="13.77734375" style="22" customWidth="1"/>
    <col min="2602" max="2602" width="7.6640625" style="22" customWidth="1"/>
    <col min="2603" max="2603" width="1.44140625" style="22" customWidth="1"/>
    <col min="2604" max="2604" width="11.5546875" style="22"/>
    <col min="2605" max="2605" width="1.44140625" style="22" customWidth="1"/>
    <col min="2606" max="2606" width="11.5546875" style="22"/>
    <col min="2607" max="2607" width="1.44140625" style="22" customWidth="1"/>
    <col min="2608" max="2816" width="11.5546875" style="22"/>
    <col min="2817" max="2817" width="4.5546875" style="22" customWidth="1"/>
    <col min="2818" max="2818" width="1.44140625" style="22" customWidth="1"/>
    <col min="2819" max="2819" width="17.77734375" style="22" customWidth="1"/>
    <col min="2820" max="2820" width="1.44140625" style="22" customWidth="1"/>
    <col min="2821" max="2821" width="13.109375" style="22" customWidth="1"/>
    <col min="2822" max="2822" width="1.44140625" style="22" customWidth="1"/>
    <col min="2823" max="2823" width="11.5546875" style="22"/>
    <col min="2824" max="2824" width="1.44140625" style="22" customWidth="1"/>
    <col min="2825" max="2825" width="11.5546875" style="22"/>
    <col min="2826" max="2826" width="1.44140625" style="22" customWidth="1"/>
    <col min="2827" max="2827" width="13.109375" style="22" customWidth="1"/>
    <col min="2828" max="2828" width="1.44140625" style="22" customWidth="1"/>
    <col min="2829" max="2829" width="11.5546875" style="22"/>
    <col min="2830" max="2830" width="1.44140625" style="22" customWidth="1"/>
    <col min="2831" max="2831" width="11.5546875" style="22"/>
    <col min="2832" max="2832" width="1.44140625" style="22" customWidth="1"/>
    <col min="2833" max="2833" width="13.109375" style="22" customWidth="1"/>
    <col min="2834" max="2834" width="1.44140625" style="22" customWidth="1"/>
    <col min="2835" max="2835" width="11.5546875" style="22"/>
    <col min="2836" max="2836" width="1.44140625" style="22" customWidth="1"/>
    <col min="2837" max="2837" width="11.5546875" style="22"/>
    <col min="2838" max="2838" width="1.44140625" style="22" customWidth="1"/>
    <col min="2839" max="2839" width="14.6640625" style="22" customWidth="1"/>
    <col min="2840" max="2841" width="1.44140625" style="22" customWidth="1"/>
    <col min="2842" max="2842" width="13.109375" style="22" customWidth="1"/>
    <col min="2843" max="2843" width="2.21875" style="22" customWidth="1"/>
    <col min="2844" max="2844" width="11.5546875" style="22"/>
    <col min="2845" max="2845" width="3" style="22" customWidth="1"/>
    <col min="2846" max="2846" width="13.109375" style="22" customWidth="1"/>
    <col min="2847" max="2847" width="2.21875" style="22" customWidth="1"/>
    <col min="2848" max="2848" width="11.5546875" style="22"/>
    <col min="2849" max="2849" width="3" style="22" customWidth="1"/>
    <col min="2850" max="2850" width="11.5546875" style="22"/>
    <col min="2851" max="2851" width="2.21875" style="22" customWidth="1"/>
    <col min="2852" max="2852" width="11.5546875" style="22"/>
    <col min="2853" max="2853" width="3" style="22" customWidth="1"/>
    <col min="2854" max="2854" width="13.109375" style="22" customWidth="1"/>
    <col min="2855" max="2855" width="3" style="22" customWidth="1"/>
    <col min="2856" max="2856" width="4.5546875" style="22" customWidth="1"/>
    <col min="2857" max="2857" width="13.77734375" style="22" customWidth="1"/>
    <col min="2858" max="2858" width="7.6640625" style="22" customWidth="1"/>
    <col min="2859" max="2859" width="1.44140625" style="22" customWidth="1"/>
    <col min="2860" max="2860" width="11.5546875" style="22"/>
    <col min="2861" max="2861" width="1.44140625" style="22" customWidth="1"/>
    <col min="2862" max="2862" width="11.5546875" style="22"/>
    <col min="2863" max="2863" width="1.44140625" style="22" customWidth="1"/>
    <col min="2864" max="3072" width="11.5546875" style="22"/>
    <col min="3073" max="3073" width="4.5546875" style="22" customWidth="1"/>
    <col min="3074" max="3074" width="1.44140625" style="22" customWidth="1"/>
    <col min="3075" max="3075" width="17.77734375" style="22" customWidth="1"/>
    <col min="3076" max="3076" width="1.44140625" style="22" customWidth="1"/>
    <col min="3077" max="3077" width="13.109375" style="22" customWidth="1"/>
    <col min="3078" max="3078" width="1.44140625" style="22" customWidth="1"/>
    <col min="3079" max="3079" width="11.5546875" style="22"/>
    <col min="3080" max="3080" width="1.44140625" style="22" customWidth="1"/>
    <col min="3081" max="3081" width="11.5546875" style="22"/>
    <col min="3082" max="3082" width="1.44140625" style="22" customWidth="1"/>
    <col min="3083" max="3083" width="13.109375" style="22" customWidth="1"/>
    <col min="3084" max="3084" width="1.44140625" style="22" customWidth="1"/>
    <col min="3085" max="3085" width="11.5546875" style="22"/>
    <col min="3086" max="3086" width="1.44140625" style="22" customWidth="1"/>
    <col min="3087" max="3087" width="11.5546875" style="22"/>
    <col min="3088" max="3088" width="1.44140625" style="22" customWidth="1"/>
    <col min="3089" max="3089" width="13.109375" style="22" customWidth="1"/>
    <col min="3090" max="3090" width="1.44140625" style="22" customWidth="1"/>
    <col min="3091" max="3091" width="11.5546875" style="22"/>
    <col min="3092" max="3092" width="1.44140625" style="22" customWidth="1"/>
    <col min="3093" max="3093" width="11.5546875" style="22"/>
    <col min="3094" max="3094" width="1.44140625" style="22" customWidth="1"/>
    <col min="3095" max="3095" width="14.6640625" style="22" customWidth="1"/>
    <col min="3096" max="3097" width="1.44140625" style="22" customWidth="1"/>
    <col min="3098" max="3098" width="13.109375" style="22" customWidth="1"/>
    <col min="3099" max="3099" width="2.21875" style="22" customWidth="1"/>
    <col min="3100" max="3100" width="11.5546875" style="22"/>
    <col min="3101" max="3101" width="3" style="22" customWidth="1"/>
    <col min="3102" max="3102" width="13.109375" style="22" customWidth="1"/>
    <col min="3103" max="3103" width="2.21875" style="22" customWidth="1"/>
    <col min="3104" max="3104" width="11.5546875" style="22"/>
    <col min="3105" max="3105" width="3" style="22" customWidth="1"/>
    <col min="3106" max="3106" width="11.5546875" style="22"/>
    <col min="3107" max="3107" width="2.21875" style="22" customWidth="1"/>
    <col min="3108" max="3108" width="11.5546875" style="22"/>
    <col min="3109" max="3109" width="3" style="22" customWidth="1"/>
    <col min="3110" max="3110" width="13.109375" style="22" customWidth="1"/>
    <col min="3111" max="3111" width="3" style="22" customWidth="1"/>
    <col min="3112" max="3112" width="4.5546875" style="22" customWidth="1"/>
    <col min="3113" max="3113" width="13.77734375" style="22" customWidth="1"/>
    <col min="3114" max="3114" width="7.6640625" style="22" customWidth="1"/>
    <col min="3115" max="3115" width="1.44140625" style="22" customWidth="1"/>
    <col min="3116" max="3116" width="11.5546875" style="22"/>
    <col min="3117" max="3117" width="1.44140625" style="22" customWidth="1"/>
    <col min="3118" max="3118" width="11.5546875" style="22"/>
    <col min="3119" max="3119" width="1.44140625" style="22" customWidth="1"/>
    <col min="3120" max="3328" width="11.5546875" style="22"/>
    <col min="3329" max="3329" width="4.5546875" style="22" customWidth="1"/>
    <col min="3330" max="3330" width="1.44140625" style="22" customWidth="1"/>
    <col min="3331" max="3331" width="17.77734375" style="22" customWidth="1"/>
    <col min="3332" max="3332" width="1.44140625" style="22" customWidth="1"/>
    <col min="3333" max="3333" width="13.109375" style="22" customWidth="1"/>
    <col min="3334" max="3334" width="1.44140625" style="22" customWidth="1"/>
    <col min="3335" max="3335" width="11.5546875" style="22"/>
    <col min="3336" max="3336" width="1.44140625" style="22" customWidth="1"/>
    <col min="3337" max="3337" width="11.5546875" style="22"/>
    <col min="3338" max="3338" width="1.44140625" style="22" customWidth="1"/>
    <col min="3339" max="3339" width="13.109375" style="22" customWidth="1"/>
    <col min="3340" max="3340" width="1.44140625" style="22" customWidth="1"/>
    <col min="3341" max="3341" width="11.5546875" style="22"/>
    <col min="3342" max="3342" width="1.44140625" style="22" customWidth="1"/>
    <col min="3343" max="3343" width="11.5546875" style="22"/>
    <col min="3344" max="3344" width="1.44140625" style="22" customWidth="1"/>
    <col min="3345" max="3345" width="13.109375" style="22" customWidth="1"/>
    <col min="3346" max="3346" width="1.44140625" style="22" customWidth="1"/>
    <col min="3347" max="3347" width="11.5546875" style="22"/>
    <col min="3348" max="3348" width="1.44140625" style="22" customWidth="1"/>
    <col min="3349" max="3349" width="11.5546875" style="22"/>
    <col min="3350" max="3350" width="1.44140625" style="22" customWidth="1"/>
    <col min="3351" max="3351" width="14.6640625" style="22" customWidth="1"/>
    <col min="3352" max="3353" width="1.44140625" style="22" customWidth="1"/>
    <col min="3354" max="3354" width="13.109375" style="22" customWidth="1"/>
    <col min="3355" max="3355" width="2.21875" style="22" customWidth="1"/>
    <col min="3356" max="3356" width="11.5546875" style="22"/>
    <col min="3357" max="3357" width="3" style="22" customWidth="1"/>
    <col min="3358" max="3358" width="13.109375" style="22" customWidth="1"/>
    <col min="3359" max="3359" width="2.21875" style="22" customWidth="1"/>
    <col min="3360" max="3360" width="11.5546875" style="22"/>
    <col min="3361" max="3361" width="3" style="22" customWidth="1"/>
    <col min="3362" max="3362" width="11.5546875" style="22"/>
    <col min="3363" max="3363" width="2.21875" style="22" customWidth="1"/>
    <col min="3364" max="3364" width="11.5546875" style="22"/>
    <col min="3365" max="3365" width="3" style="22" customWidth="1"/>
    <col min="3366" max="3366" width="13.109375" style="22" customWidth="1"/>
    <col min="3367" max="3367" width="3" style="22" customWidth="1"/>
    <col min="3368" max="3368" width="4.5546875" style="22" customWidth="1"/>
    <col min="3369" max="3369" width="13.77734375" style="22" customWidth="1"/>
    <col min="3370" max="3370" width="7.6640625" style="22" customWidth="1"/>
    <col min="3371" max="3371" width="1.44140625" style="22" customWidth="1"/>
    <col min="3372" max="3372" width="11.5546875" style="22"/>
    <col min="3373" max="3373" width="1.44140625" style="22" customWidth="1"/>
    <col min="3374" max="3374" width="11.5546875" style="22"/>
    <col min="3375" max="3375" width="1.44140625" style="22" customWidth="1"/>
    <col min="3376" max="3584" width="11.5546875" style="22"/>
    <col min="3585" max="3585" width="4.5546875" style="22" customWidth="1"/>
    <col min="3586" max="3586" width="1.44140625" style="22" customWidth="1"/>
    <col min="3587" max="3587" width="17.77734375" style="22" customWidth="1"/>
    <col min="3588" max="3588" width="1.44140625" style="22" customWidth="1"/>
    <col min="3589" max="3589" width="13.109375" style="22" customWidth="1"/>
    <col min="3590" max="3590" width="1.44140625" style="22" customWidth="1"/>
    <col min="3591" max="3591" width="11.5546875" style="22"/>
    <col min="3592" max="3592" width="1.44140625" style="22" customWidth="1"/>
    <col min="3593" max="3593" width="11.5546875" style="22"/>
    <col min="3594" max="3594" width="1.44140625" style="22" customWidth="1"/>
    <col min="3595" max="3595" width="13.109375" style="22" customWidth="1"/>
    <col min="3596" max="3596" width="1.44140625" style="22" customWidth="1"/>
    <col min="3597" max="3597" width="11.5546875" style="22"/>
    <col min="3598" max="3598" width="1.44140625" style="22" customWidth="1"/>
    <col min="3599" max="3599" width="11.5546875" style="22"/>
    <col min="3600" max="3600" width="1.44140625" style="22" customWidth="1"/>
    <col min="3601" max="3601" width="13.109375" style="22" customWidth="1"/>
    <col min="3602" max="3602" width="1.44140625" style="22" customWidth="1"/>
    <col min="3603" max="3603" width="11.5546875" style="22"/>
    <col min="3604" max="3604" width="1.44140625" style="22" customWidth="1"/>
    <col min="3605" max="3605" width="11.5546875" style="22"/>
    <col min="3606" max="3606" width="1.44140625" style="22" customWidth="1"/>
    <col min="3607" max="3607" width="14.6640625" style="22" customWidth="1"/>
    <col min="3608" max="3609" width="1.44140625" style="22" customWidth="1"/>
    <col min="3610" max="3610" width="13.109375" style="22" customWidth="1"/>
    <col min="3611" max="3611" width="2.21875" style="22" customWidth="1"/>
    <col min="3612" max="3612" width="11.5546875" style="22"/>
    <col min="3613" max="3613" width="3" style="22" customWidth="1"/>
    <col min="3614" max="3614" width="13.109375" style="22" customWidth="1"/>
    <col min="3615" max="3615" width="2.21875" style="22" customWidth="1"/>
    <col min="3616" max="3616" width="11.5546875" style="22"/>
    <col min="3617" max="3617" width="3" style="22" customWidth="1"/>
    <col min="3618" max="3618" width="11.5546875" style="22"/>
    <col min="3619" max="3619" width="2.21875" style="22" customWidth="1"/>
    <col min="3620" max="3620" width="11.5546875" style="22"/>
    <col min="3621" max="3621" width="3" style="22" customWidth="1"/>
    <col min="3622" max="3622" width="13.109375" style="22" customWidth="1"/>
    <col min="3623" max="3623" width="3" style="22" customWidth="1"/>
    <col min="3624" max="3624" width="4.5546875" style="22" customWidth="1"/>
    <col min="3625" max="3625" width="13.77734375" style="22" customWidth="1"/>
    <col min="3626" max="3626" width="7.6640625" style="22" customWidth="1"/>
    <col min="3627" max="3627" width="1.44140625" style="22" customWidth="1"/>
    <col min="3628" max="3628" width="11.5546875" style="22"/>
    <col min="3629" max="3629" width="1.44140625" style="22" customWidth="1"/>
    <col min="3630" max="3630" width="11.5546875" style="22"/>
    <col min="3631" max="3631" width="1.44140625" style="22" customWidth="1"/>
    <col min="3632" max="3840" width="11.5546875" style="22"/>
    <col min="3841" max="3841" width="4.5546875" style="22" customWidth="1"/>
    <col min="3842" max="3842" width="1.44140625" style="22" customWidth="1"/>
    <col min="3843" max="3843" width="17.77734375" style="22" customWidth="1"/>
    <col min="3844" max="3844" width="1.44140625" style="22" customWidth="1"/>
    <col min="3845" max="3845" width="13.109375" style="22" customWidth="1"/>
    <col min="3846" max="3846" width="1.44140625" style="22" customWidth="1"/>
    <col min="3847" max="3847" width="11.5546875" style="22"/>
    <col min="3848" max="3848" width="1.44140625" style="22" customWidth="1"/>
    <col min="3849" max="3849" width="11.5546875" style="22"/>
    <col min="3850" max="3850" width="1.44140625" style="22" customWidth="1"/>
    <col min="3851" max="3851" width="13.109375" style="22" customWidth="1"/>
    <col min="3852" max="3852" width="1.44140625" style="22" customWidth="1"/>
    <col min="3853" max="3853" width="11.5546875" style="22"/>
    <col min="3854" max="3854" width="1.44140625" style="22" customWidth="1"/>
    <col min="3855" max="3855" width="11.5546875" style="22"/>
    <col min="3856" max="3856" width="1.44140625" style="22" customWidth="1"/>
    <col min="3857" max="3857" width="13.109375" style="22" customWidth="1"/>
    <col min="3858" max="3858" width="1.44140625" style="22" customWidth="1"/>
    <col min="3859" max="3859" width="11.5546875" style="22"/>
    <col min="3860" max="3860" width="1.44140625" style="22" customWidth="1"/>
    <col min="3861" max="3861" width="11.5546875" style="22"/>
    <col min="3862" max="3862" width="1.44140625" style="22" customWidth="1"/>
    <col min="3863" max="3863" width="14.6640625" style="22" customWidth="1"/>
    <col min="3864" max="3865" width="1.44140625" style="22" customWidth="1"/>
    <col min="3866" max="3866" width="13.109375" style="22" customWidth="1"/>
    <col min="3867" max="3867" width="2.21875" style="22" customWidth="1"/>
    <col min="3868" max="3868" width="11.5546875" style="22"/>
    <col min="3869" max="3869" width="3" style="22" customWidth="1"/>
    <col min="3870" max="3870" width="13.109375" style="22" customWidth="1"/>
    <col min="3871" max="3871" width="2.21875" style="22" customWidth="1"/>
    <col min="3872" max="3872" width="11.5546875" style="22"/>
    <col min="3873" max="3873" width="3" style="22" customWidth="1"/>
    <col min="3874" max="3874" width="11.5546875" style="22"/>
    <col min="3875" max="3875" width="2.21875" style="22" customWidth="1"/>
    <col min="3876" max="3876" width="11.5546875" style="22"/>
    <col min="3877" max="3877" width="3" style="22" customWidth="1"/>
    <col min="3878" max="3878" width="13.109375" style="22" customWidth="1"/>
    <col min="3879" max="3879" width="3" style="22" customWidth="1"/>
    <col min="3880" max="3880" width="4.5546875" style="22" customWidth="1"/>
    <col min="3881" max="3881" width="13.77734375" style="22" customWidth="1"/>
    <col min="3882" max="3882" width="7.6640625" style="22" customWidth="1"/>
    <col min="3883" max="3883" width="1.44140625" style="22" customWidth="1"/>
    <col min="3884" max="3884" width="11.5546875" style="22"/>
    <col min="3885" max="3885" width="1.44140625" style="22" customWidth="1"/>
    <col min="3886" max="3886" width="11.5546875" style="22"/>
    <col min="3887" max="3887" width="1.44140625" style="22" customWidth="1"/>
    <col min="3888" max="4096" width="11.5546875" style="22"/>
    <col min="4097" max="4097" width="4.5546875" style="22" customWidth="1"/>
    <col min="4098" max="4098" width="1.44140625" style="22" customWidth="1"/>
    <col min="4099" max="4099" width="17.77734375" style="22" customWidth="1"/>
    <col min="4100" max="4100" width="1.44140625" style="22" customWidth="1"/>
    <col min="4101" max="4101" width="13.109375" style="22" customWidth="1"/>
    <col min="4102" max="4102" width="1.44140625" style="22" customWidth="1"/>
    <col min="4103" max="4103" width="11.5546875" style="22"/>
    <col min="4104" max="4104" width="1.44140625" style="22" customWidth="1"/>
    <col min="4105" max="4105" width="11.5546875" style="22"/>
    <col min="4106" max="4106" width="1.44140625" style="22" customWidth="1"/>
    <col min="4107" max="4107" width="13.109375" style="22" customWidth="1"/>
    <col min="4108" max="4108" width="1.44140625" style="22" customWidth="1"/>
    <col min="4109" max="4109" width="11.5546875" style="22"/>
    <col min="4110" max="4110" width="1.44140625" style="22" customWidth="1"/>
    <col min="4111" max="4111" width="11.5546875" style="22"/>
    <col min="4112" max="4112" width="1.44140625" style="22" customWidth="1"/>
    <col min="4113" max="4113" width="13.109375" style="22" customWidth="1"/>
    <col min="4114" max="4114" width="1.44140625" style="22" customWidth="1"/>
    <col min="4115" max="4115" width="11.5546875" style="22"/>
    <col min="4116" max="4116" width="1.44140625" style="22" customWidth="1"/>
    <col min="4117" max="4117" width="11.5546875" style="22"/>
    <col min="4118" max="4118" width="1.44140625" style="22" customWidth="1"/>
    <col min="4119" max="4119" width="14.6640625" style="22" customWidth="1"/>
    <col min="4120" max="4121" width="1.44140625" style="22" customWidth="1"/>
    <col min="4122" max="4122" width="13.109375" style="22" customWidth="1"/>
    <col min="4123" max="4123" width="2.21875" style="22" customWidth="1"/>
    <col min="4124" max="4124" width="11.5546875" style="22"/>
    <col min="4125" max="4125" width="3" style="22" customWidth="1"/>
    <col min="4126" max="4126" width="13.109375" style="22" customWidth="1"/>
    <col min="4127" max="4127" width="2.21875" style="22" customWidth="1"/>
    <col min="4128" max="4128" width="11.5546875" style="22"/>
    <col min="4129" max="4129" width="3" style="22" customWidth="1"/>
    <col min="4130" max="4130" width="11.5546875" style="22"/>
    <col min="4131" max="4131" width="2.21875" style="22" customWidth="1"/>
    <col min="4132" max="4132" width="11.5546875" style="22"/>
    <col min="4133" max="4133" width="3" style="22" customWidth="1"/>
    <col min="4134" max="4134" width="13.109375" style="22" customWidth="1"/>
    <col min="4135" max="4135" width="3" style="22" customWidth="1"/>
    <col min="4136" max="4136" width="4.5546875" style="22" customWidth="1"/>
    <col min="4137" max="4137" width="13.77734375" style="22" customWidth="1"/>
    <col min="4138" max="4138" width="7.6640625" style="22" customWidth="1"/>
    <col min="4139" max="4139" width="1.44140625" style="22" customWidth="1"/>
    <col min="4140" max="4140" width="11.5546875" style="22"/>
    <col min="4141" max="4141" width="1.44140625" style="22" customWidth="1"/>
    <col min="4142" max="4142" width="11.5546875" style="22"/>
    <col min="4143" max="4143" width="1.44140625" style="22" customWidth="1"/>
    <col min="4144" max="4352" width="11.5546875" style="22"/>
    <col min="4353" max="4353" width="4.5546875" style="22" customWidth="1"/>
    <col min="4354" max="4354" width="1.44140625" style="22" customWidth="1"/>
    <col min="4355" max="4355" width="17.77734375" style="22" customWidth="1"/>
    <col min="4356" max="4356" width="1.44140625" style="22" customWidth="1"/>
    <col min="4357" max="4357" width="13.109375" style="22" customWidth="1"/>
    <col min="4358" max="4358" width="1.44140625" style="22" customWidth="1"/>
    <col min="4359" max="4359" width="11.5546875" style="22"/>
    <col min="4360" max="4360" width="1.44140625" style="22" customWidth="1"/>
    <col min="4361" max="4361" width="11.5546875" style="22"/>
    <col min="4362" max="4362" width="1.44140625" style="22" customWidth="1"/>
    <col min="4363" max="4363" width="13.109375" style="22" customWidth="1"/>
    <col min="4364" max="4364" width="1.44140625" style="22" customWidth="1"/>
    <col min="4365" max="4365" width="11.5546875" style="22"/>
    <col min="4366" max="4366" width="1.44140625" style="22" customWidth="1"/>
    <col min="4367" max="4367" width="11.5546875" style="22"/>
    <col min="4368" max="4368" width="1.44140625" style="22" customWidth="1"/>
    <col min="4369" max="4369" width="13.109375" style="22" customWidth="1"/>
    <col min="4370" max="4370" width="1.44140625" style="22" customWidth="1"/>
    <col min="4371" max="4371" width="11.5546875" style="22"/>
    <col min="4372" max="4372" width="1.44140625" style="22" customWidth="1"/>
    <col min="4373" max="4373" width="11.5546875" style="22"/>
    <col min="4374" max="4374" width="1.44140625" style="22" customWidth="1"/>
    <col min="4375" max="4375" width="14.6640625" style="22" customWidth="1"/>
    <col min="4376" max="4377" width="1.44140625" style="22" customWidth="1"/>
    <col min="4378" max="4378" width="13.109375" style="22" customWidth="1"/>
    <col min="4379" max="4379" width="2.21875" style="22" customWidth="1"/>
    <col min="4380" max="4380" width="11.5546875" style="22"/>
    <col min="4381" max="4381" width="3" style="22" customWidth="1"/>
    <col min="4382" max="4382" width="13.109375" style="22" customWidth="1"/>
    <col min="4383" max="4383" width="2.21875" style="22" customWidth="1"/>
    <col min="4384" max="4384" width="11.5546875" style="22"/>
    <col min="4385" max="4385" width="3" style="22" customWidth="1"/>
    <col min="4386" max="4386" width="11.5546875" style="22"/>
    <col min="4387" max="4387" width="2.21875" style="22" customWidth="1"/>
    <col min="4388" max="4388" width="11.5546875" style="22"/>
    <col min="4389" max="4389" width="3" style="22" customWidth="1"/>
    <col min="4390" max="4390" width="13.109375" style="22" customWidth="1"/>
    <col min="4391" max="4391" width="3" style="22" customWidth="1"/>
    <col min="4392" max="4392" width="4.5546875" style="22" customWidth="1"/>
    <col min="4393" max="4393" width="13.77734375" style="22" customWidth="1"/>
    <col min="4394" max="4394" width="7.6640625" style="22" customWidth="1"/>
    <col min="4395" max="4395" width="1.44140625" style="22" customWidth="1"/>
    <col min="4396" max="4396" width="11.5546875" style="22"/>
    <col min="4397" max="4397" width="1.44140625" style="22" customWidth="1"/>
    <col min="4398" max="4398" width="11.5546875" style="22"/>
    <col min="4399" max="4399" width="1.44140625" style="22" customWidth="1"/>
    <col min="4400" max="4608" width="11.5546875" style="22"/>
    <col min="4609" max="4609" width="4.5546875" style="22" customWidth="1"/>
    <col min="4610" max="4610" width="1.44140625" style="22" customWidth="1"/>
    <col min="4611" max="4611" width="17.77734375" style="22" customWidth="1"/>
    <col min="4612" max="4612" width="1.44140625" style="22" customWidth="1"/>
    <col min="4613" max="4613" width="13.109375" style="22" customWidth="1"/>
    <col min="4614" max="4614" width="1.44140625" style="22" customWidth="1"/>
    <col min="4615" max="4615" width="11.5546875" style="22"/>
    <col min="4616" max="4616" width="1.44140625" style="22" customWidth="1"/>
    <col min="4617" max="4617" width="11.5546875" style="22"/>
    <col min="4618" max="4618" width="1.44140625" style="22" customWidth="1"/>
    <col min="4619" max="4619" width="13.109375" style="22" customWidth="1"/>
    <col min="4620" max="4620" width="1.44140625" style="22" customWidth="1"/>
    <col min="4621" max="4621" width="11.5546875" style="22"/>
    <col min="4622" max="4622" width="1.44140625" style="22" customWidth="1"/>
    <col min="4623" max="4623" width="11.5546875" style="22"/>
    <col min="4624" max="4624" width="1.44140625" style="22" customWidth="1"/>
    <col min="4625" max="4625" width="13.109375" style="22" customWidth="1"/>
    <col min="4626" max="4626" width="1.44140625" style="22" customWidth="1"/>
    <col min="4627" max="4627" width="11.5546875" style="22"/>
    <col min="4628" max="4628" width="1.44140625" style="22" customWidth="1"/>
    <col min="4629" max="4629" width="11.5546875" style="22"/>
    <col min="4630" max="4630" width="1.44140625" style="22" customWidth="1"/>
    <col min="4631" max="4631" width="14.6640625" style="22" customWidth="1"/>
    <col min="4632" max="4633" width="1.44140625" style="22" customWidth="1"/>
    <col min="4634" max="4634" width="13.109375" style="22" customWidth="1"/>
    <col min="4635" max="4635" width="2.21875" style="22" customWidth="1"/>
    <col min="4636" max="4636" width="11.5546875" style="22"/>
    <col min="4637" max="4637" width="3" style="22" customWidth="1"/>
    <col min="4638" max="4638" width="13.109375" style="22" customWidth="1"/>
    <col min="4639" max="4639" width="2.21875" style="22" customWidth="1"/>
    <col min="4640" max="4640" width="11.5546875" style="22"/>
    <col min="4641" max="4641" width="3" style="22" customWidth="1"/>
    <col min="4642" max="4642" width="11.5546875" style="22"/>
    <col min="4643" max="4643" width="2.21875" style="22" customWidth="1"/>
    <col min="4644" max="4644" width="11.5546875" style="22"/>
    <col min="4645" max="4645" width="3" style="22" customWidth="1"/>
    <col min="4646" max="4646" width="13.109375" style="22" customWidth="1"/>
    <col min="4647" max="4647" width="3" style="22" customWidth="1"/>
    <col min="4648" max="4648" width="4.5546875" style="22" customWidth="1"/>
    <col min="4649" max="4649" width="13.77734375" style="22" customWidth="1"/>
    <col min="4650" max="4650" width="7.6640625" style="22" customWidth="1"/>
    <col min="4651" max="4651" width="1.44140625" style="22" customWidth="1"/>
    <col min="4652" max="4652" width="11.5546875" style="22"/>
    <col min="4653" max="4653" width="1.44140625" style="22" customWidth="1"/>
    <col min="4654" max="4654" width="11.5546875" style="22"/>
    <col min="4655" max="4655" width="1.44140625" style="22" customWidth="1"/>
    <col min="4656" max="4864" width="11.5546875" style="22"/>
    <col min="4865" max="4865" width="4.5546875" style="22" customWidth="1"/>
    <col min="4866" max="4866" width="1.44140625" style="22" customWidth="1"/>
    <col min="4867" max="4867" width="17.77734375" style="22" customWidth="1"/>
    <col min="4868" max="4868" width="1.44140625" style="22" customWidth="1"/>
    <col min="4869" max="4869" width="13.109375" style="22" customWidth="1"/>
    <col min="4870" max="4870" width="1.44140625" style="22" customWidth="1"/>
    <col min="4871" max="4871" width="11.5546875" style="22"/>
    <col min="4872" max="4872" width="1.44140625" style="22" customWidth="1"/>
    <col min="4873" max="4873" width="11.5546875" style="22"/>
    <col min="4874" max="4874" width="1.44140625" style="22" customWidth="1"/>
    <col min="4875" max="4875" width="13.109375" style="22" customWidth="1"/>
    <col min="4876" max="4876" width="1.44140625" style="22" customWidth="1"/>
    <col min="4877" max="4877" width="11.5546875" style="22"/>
    <col min="4878" max="4878" width="1.44140625" style="22" customWidth="1"/>
    <col min="4879" max="4879" width="11.5546875" style="22"/>
    <col min="4880" max="4880" width="1.44140625" style="22" customWidth="1"/>
    <col min="4881" max="4881" width="13.109375" style="22" customWidth="1"/>
    <col min="4882" max="4882" width="1.44140625" style="22" customWidth="1"/>
    <col min="4883" max="4883" width="11.5546875" style="22"/>
    <col min="4884" max="4884" width="1.44140625" style="22" customWidth="1"/>
    <col min="4885" max="4885" width="11.5546875" style="22"/>
    <col min="4886" max="4886" width="1.44140625" style="22" customWidth="1"/>
    <col min="4887" max="4887" width="14.6640625" style="22" customWidth="1"/>
    <col min="4888" max="4889" width="1.44140625" style="22" customWidth="1"/>
    <col min="4890" max="4890" width="13.109375" style="22" customWidth="1"/>
    <col min="4891" max="4891" width="2.21875" style="22" customWidth="1"/>
    <col min="4892" max="4892" width="11.5546875" style="22"/>
    <col min="4893" max="4893" width="3" style="22" customWidth="1"/>
    <col min="4894" max="4894" width="13.109375" style="22" customWidth="1"/>
    <col min="4895" max="4895" width="2.21875" style="22" customWidth="1"/>
    <col min="4896" max="4896" width="11.5546875" style="22"/>
    <col min="4897" max="4897" width="3" style="22" customWidth="1"/>
    <col min="4898" max="4898" width="11.5546875" style="22"/>
    <col min="4899" max="4899" width="2.21875" style="22" customWidth="1"/>
    <col min="4900" max="4900" width="11.5546875" style="22"/>
    <col min="4901" max="4901" width="3" style="22" customWidth="1"/>
    <col min="4902" max="4902" width="13.109375" style="22" customWidth="1"/>
    <col min="4903" max="4903" width="3" style="22" customWidth="1"/>
    <col min="4904" max="4904" width="4.5546875" style="22" customWidth="1"/>
    <col min="4905" max="4905" width="13.77734375" style="22" customWidth="1"/>
    <col min="4906" max="4906" width="7.6640625" style="22" customWidth="1"/>
    <col min="4907" max="4907" width="1.44140625" style="22" customWidth="1"/>
    <col min="4908" max="4908" width="11.5546875" style="22"/>
    <col min="4909" max="4909" width="1.44140625" style="22" customWidth="1"/>
    <col min="4910" max="4910" width="11.5546875" style="22"/>
    <col min="4911" max="4911" width="1.44140625" style="22" customWidth="1"/>
    <col min="4912" max="5120" width="11.5546875" style="22"/>
    <col min="5121" max="5121" width="4.5546875" style="22" customWidth="1"/>
    <col min="5122" max="5122" width="1.44140625" style="22" customWidth="1"/>
    <col min="5123" max="5123" width="17.77734375" style="22" customWidth="1"/>
    <col min="5124" max="5124" width="1.44140625" style="22" customWidth="1"/>
    <col min="5125" max="5125" width="13.109375" style="22" customWidth="1"/>
    <col min="5126" max="5126" width="1.44140625" style="22" customWidth="1"/>
    <col min="5127" max="5127" width="11.5546875" style="22"/>
    <col min="5128" max="5128" width="1.44140625" style="22" customWidth="1"/>
    <col min="5129" max="5129" width="11.5546875" style="22"/>
    <col min="5130" max="5130" width="1.44140625" style="22" customWidth="1"/>
    <col min="5131" max="5131" width="13.109375" style="22" customWidth="1"/>
    <col min="5132" max="5132" width="1.44140625" style="22" customWidth="1"/>
    <col min="5133" max="5133" width="11.5546875" style="22"/>
    <col min="5134" max="5134" width="1.44140625" style="22" customWidth="1"/>
    <col min="5135" max="5135" width="11.5546875" style="22"/>
    <col min="5136" max="5136" width="1.44140625" style="22" customWidth="1"/>
    <col min="5137" max="5137" width="13.109375" style="22" customWidth="1"/>
    <col min="5138" max="5138" width="1.44140625" style="22" customWidth="1"/>
    <col min="5139" max="5139" width="11.5546875" style="22"/>
    <col min="5140" max="5140" width="1.44140625" style="22" customWidth="1"/>
    <col min="5141" max="5141" width="11.5546875" style="22"/>
    <col min="5142" max="5142" width="1.44140625" style="22" customWidth="1"/>
    <col min="5143" max="5143" width="14.6640625" style="22" customWidth="1"/>
    <col min="5144" max="5145" width="1.44140625" style="22" customWidth="1"/>
    <col min="5146" max="5146" width="13.109375" style="22" customWidth="1"/>
    <col min="5147" max="5147" width="2.21875" style="22" customWidth="1"/>
    <col min="5148" max="5148" width="11.5546875" style="22"/>
    <col min="5149" max="5149" width="3" style="22" customWidth="1"/>
    <col min="5150" max="5150" width="13.109375" style="22" customWidth="1"/>
    <col min="5151" max="5151" width="2.21875" style="22" customWidth="1"/>
    <col min="5152" max="5152" width="11.5546875" style="22"/>
    <col min="5153" max="5153" width="3" style="22" customWidth="1"/>
    <col min="5154" max="5154" width="11.5546875" style="22"/>
    <col min="5155" max="5155" width="2.21875" style="22" customWidth="1"/>
    <col min="5156" max="5156" width="11.5546875" style="22"/>
    <col min="5157" max="5157" width="3" style="22" customWidth="1"/>
    <col min="5158" max="5158" width="13.109375" style="22" customWidth="1"/>
    <col min="5159" max="5159" width="3" style="22" customWidth="1"/>
    <col min="5160" max="5160" width="4.5546875" style="22" customWidth="1"/>
    <col min="5161" max="5161" width="13.77734375" style="22" customWidth="1"/>
    <col min="5162" max="5162" width="7.6640625" style="22" customWidth="1"/>
    <col min="5163" max="5163" width="1.44140625" style="22" customWidth="1"/>
    <col min="5164" max="5164" width="11.5546875" style="22"/>
    <col min="5165" max="5165" width="1.44140625" style="22" customWidth="1"/>
    <col min="5166" max="5166" width="11.5546875" style="22"/>
    <col min="5167" max="5167" width="1.44140625" style="22" customWidth="1"/>
    <col min="5168" max="5376" width="11.5546875" style="22"/>
    <col min="5377" max="5377" width="4.5546875" style="22" customWidth="1"/>
    <col min="5378" max="5378" width="1.44140625" style="22" customWidth="1"/>
    <col min="5379" max="5379" width="17.77734375" style="22" customWidth="1"/>
    <col min="5380" max="5380" width="1.44140625" style="22" customWidth="1"/>
    <col min="5381" max="5381" width="13.109375" style="22" customWidth="1"/>
    <col min="5382" max="5382" width="1.44140625" style="22" customWidth="1"/>
    <col min="5383" max="5383" width="11.5546875" style="22"/>
    <col min="5384" max="5384" width="1.44140625" style="22" customWidth="1"/>
    <col min="5385" max="5385" width="11.5546875" style="22"/>
    <col min="5386" max="5386" width="1.44140625" style="22" customWidth="1"/>
    <col min="5387" max="5387" width="13.109375" style="22" customWidth="1"/>
    <col min="5388" max="5388" width="1.44140625" style="22" customWidth="1"/>
    <col min="5389" max="5389" width="11.5546875" style="22"/>
    <col min="5390" max="5390" width="1.44140625" style="22" customWidth="1"/>
    <col min="5391" max="5391" width="11.5546875" style="22"/>
    <col min="5392" max="5392" width="1.44140625" style="22" customWidth="1"/>
    <col min="5393" max="5393" width="13.109375" style="22" customWidth="1"/>
    <col min="5394" max="5394" width="1.44140625" style="22" customWidth="1"/>
    <col min="5395" max="5395" width="11.5546875" style="22"/>
    <col min="5396" max="5396" width="1.44140625" style="22" customWidth="1"/>
    <col min="5397" max="5397" width="11.5546875" style="22"/>
    <col min="5398" max="5398" width="1.44140625" style="22" customWidth="1"/>
    <col min="5399" max="5399" width="14.6640625" style="22" customWidth="1"/>
    <col min="5400" max="5401" width="1.44140625" style="22" customWidth="1"/>
    <col min="5402" max="5402" width="13.109375" style="22" customWidth="1"/>
    <col min="5403" max="5403" width="2.21875" style="22" customWidth="1"/>
    <col min="5404" max="5404" width="11.5546875" style="22"/>
    <col min="5405" max="5405" width="3" style="22" customWidth="1"/>
    <col min="5406" max="5406" width="13.109375" style="22" customWidth="1"/>
    <col min="5407" max="5407" width="2.21875" style="22" customWidth="1"/>
    <col min="5408" max="5408" width="11.5546875" style="22"/>
    <col min="5409" max="5409" width="3" style="22" customWidth="1"/>
    <col min="5410" max="5410" width="11.5546875" style="22"/>
    <col min="5411" max="5411" width="2.21875" style="22" customWidth="1"/>
    <col min="5412" max="5412" width="11.5546875" style="22"/>
    <col min="5413" max="5413" width="3" style="22" customWidth="1"/>
    <col min="5414" max="5414" width="13.109375" style="22" customWidth="1"/>
    <col min="5415" max="5415" width="3" style="22" customWidth="1"/>
    <col min="5416" max="5416" width="4.5546875" style="22" customWidth="1"/>
    <col min="5417" max="5417" width="13.77734375" style="22" customWidth="1"/>
    <col min="5418" max="5418" width="7.6640625" style="22" customWidth="1"/>
    <col min="5419" max="5419" width="1.44140625" style="22" customWidth="1"/>
    <col min="5420" max="5420" width="11.5546875" style="22"/>
    <col min="5421" max="5421" width="1.44140625" style="22" customWidth="1"/>
    <col min="5422" max="5422" width="11.5546875" style="22"/>
    <col min="5423" max="5423" width="1.44140625" style="22" customWidth="1"/>
    <col min="5424" max="5632" width="11.5546875" style="22"/>
    <col min="5633" max="5633" width="4.5546875" style="22" customWidth="1"/>
    <col min="5634" max="5634" width="1.44140625" style="22" customWidth="1"/>
    <col min="5635" max="5635" width="17.77734375" style="22" customWidth="1"/>
    <col min="5636" max="5636" width="1.44140625" style="22" customWidth="1"/>
    <col min="5637" max="5637" width="13.109375" style="22" customWidth="1"/>
    <col min="5638" max="5638" width="1.44140625" style="22" customWidth="1"/>
    <col min="5639" max="5639" width="11.5546875" style="22"/>
    <col min="5640" max="5640" width="1.44140625" style="22" customWidth="1"/>
    <col min="5641" max="5641" width="11.5546875" style="22"/>
    <col min="5642" max="5642" width="1.44140625" style="22" customWidth="1"/>
    <col min="5643" max="5643" width="13.109375" style="22" customWidth="1"/>
    <col min="5644" max="5644" width="1.44140625" style="22" customWidth="1"/>
    <col min="5645" max="5645" width="11.5546875" style="22"/>
    <col min="5646" max="5646" width="1.44140625" style="22" customWidth="1"/>
    <col min="5647" max="5647" width="11.5546875" style="22"/>
    <col min="5648" max="5648" width="1.44140625" style="22" customWidth="1"/>
    <col min="5649" max="5649" width="13.109375" style="22" customWidth="1"/>
    <col min="5650" max="5650" width="1.44140625" style="22" customWidth="1"/>
    <col min="5651" max="5651" width="11.5546875" style="22"/>
    <col min="5652" max="5652" width="1.44140625" style="22" customWidth="1"/>
    <col min="5653" max="5653" width="11.5546875" style="22"/>
    <col min="5654" max="5654" width="1.44140625" style="22" customWidth="1"/>
    <col min="5655" max="5655" width="14.6640625" style="22" customWidth="1"/>
    <col min="5656" max="5657" width="1.44140625" style="22" customWidth="1"/>
    <col min="5658" max="5658" width="13.109375" style="22" customWidth="1"/>
    <col min="5659" max="5659" width="2.21875" style="22" customWidth="1"/>
    <col min="5660" max="5660" width="11.5546875" style="22"/>
    <col min="5661" max="5661" width="3" style="22" customWidth="1"/>
    <col min="5662" max="5662" width="13.109375" style="22" customWidth="1"/>
    <col min="5663" max="5663" width="2.21875" style="22" customWidth="1"/>
    <col min="5664" max="5664" width="11.5546875" style="22"/>
    <col min="5665" max="5665" width="3" style="22" customWidth="1"/>
    <col min="5666" max="5666" width="11.5546875" style="22"/>
    <col min="5667" max="5667" width="2.21875" style="22" customWidth="1"/>
    <col min="5668" max="5668" width="11.5546875" style="22"/>
    <col min="5669" max="5669" width="3" style="22" customWidth="1"/>
    <col min="5670" max="5670" width="13.109375" style="22" customWidth="1"/>
    <col min="5671" max="5671" width="3" style="22" customWidth="1"/>
    <col min="5672" max="5672" width="4.5546875" style="22" customWidth="1"/>
    <col min="5673" max="5673" width="13.77734375" style="22" customWidth="1"/>
    <col min="5674" max="5674" width="7.6640625" style="22" customWidth="1"/>
    <col min="5675" max="5675" width="1.44140625" style="22" customWidth="1"/>
    <col min="5676" max="5676" width="11.5546875" style="22"/>
    <col min="5677" max="5677" width="1.44140625" style="22" customWidth="1"/>
    <col min="5678" max="5678" width="11.5546875" style="22"/>
    <col min="5679" max="5679" width="1.44140625" style="22" customWidth="1"/>
    <col min="5680" max="5888" width="11.5546875" style="22"/>
    <col min="5889" max="5889" width="4.5546875" style="22" customWidth="1"/>
    <col min="5890" max="5890" width="1.44140625" style="22" customWidth="1"/>
    <col min="5891" max="5891" width="17.77734375" style="22" customWidth="1"/>
    <col min="5892" max="5892" width="1.44140625" style="22" customWidth="1"/>
    <col min="5893" max="5893" width="13.109375" style="22" customWidth="1"/>
    <col min="5894" max="5894" width="1.44140625" style="22" customWidth="1"/>
    <col min="5895" max="5895" width="11.5546875" style="22"/>
    <col min="5896" max="5896" width="1.44140625" style="22" customWidth="1"/>
    <col min="5897" max="5897" width="11.5546875" style="22"/>
    <col min="5898" max="5898" width="1.44140625" style="22" customWidth="1"/>
    <col min="5899" max="5899" width="13.109375" style="22" customWidth="1"/>
    <col min="5900" max="5900" width="1.44140625" style="22" customWidth="1"/>
    <col min="5901" max="5901" width="11.5546875" style="22"/>
    <col min="5902" max="5902" width="1.44140625" style="22" customWidth="1"/>
    <col min="5903" max="5903" width="11.5546875" style="22"/>
    <col min="5904" max="5904" width="1.44140625" style="22" customWidth="1"/>
    <col min="5905" max="5905" width="13.109375" style="22" customWidth="1"/>
    <col min="5906" max="5906" width="1.44140625" style="22" customWidth="1"/>
    <col min="5907" max="5907" width="11.5546875" style="22"/>
    <col min="5908" max="5908" width="1.44140625" style="22" customWidth="1"/>
    <col min="5909" max="5909" width="11.5546875" style="22"/>
    <col min="5910" max="5910" width="1.44140625" style="22" customWidth="1"/>
    <col min="5911" max="5911" width="14.6640625" style="22" customWidth="1"/>
    <col min="5912" max="5913" width="1.44140625" style="22" customWidth="1"/>
    <col min="5914" max="5914" width="13.109375" style="22" customWidth="1"/>
    <col min="5915" max="5915" width="2.21875" style="22" customWidth="1"/>
    <col min="5916" max="5916" width="11.5546875" style="22"/>
    <col min="5917" max="5917" width="3" style="22" customWidth="1"/>
    <col min="5918" max="5918" width="13.109375" style="22" customWidth="1"/>
    <col min="5919" max="5919" width="2.21875" style="22" customWidth="1"/>
    <col min="5920" max="5920" width="11.5546875" style="22"/>
    <col min="5921" max="5921" width="3" style="22" customWidth="1"/>
    <col min="5922" max="5922" width="11.5546875" style="22"/>
    <col min="5923" max="5923" width="2.21875" style="22" customWidth="1"/>
    <col min="5924" max="5924" width="11.5546875" style="22"/>
    <col min="5925" max="5925" width="3" style="22" customWidth="1"/>
    <col min="5926" max="5926" width="13.109375" style="22" customWidth="1"/>
    <col min="5927" max="5927" width="3" style="22" customWidth="1"/>
    <col min="5928" max="5928" width="4.5546875" style="22" customWidth="1"/>
    <col min="5929" max="5929" width="13.77734375" style="22" customWidth="1"/>
    <col min="5930" max="5930" width="7.6640625" style="22" customWidth="1"/>
    <col min="5931" max="5931" width="1.44140625" style="22" customWidth="1"/>
    <col min="5932" max="5932" width="11.5546875" style="22"/>
    <col min="5933" max="5933" width="1.44140625" style="22" customWidth="1"/>
    <col min="5934" max="5934" width="11.5546875" style="22"/>
    <col min="5935" max="5935" width="1.44140625" style="22" customWidth="1"/>
    <col min="5936" max="6144" width="11.5546875" style="22"/>
    <col min="6145" max="6145" width="4.5546875" style="22" customWidth="1"/>
    <col min="6146" max="6146" width="1.44140625" style="22" customWidth="1"/>
    <col min="6147" max="6147" width="17.77734375" style="22" customWidth="1"/>
    <col min="6148" max="6148" width="1.44140625" style="22" customWidth="1"/>
    <col min="6149" max="6149" width="13.109375" style="22" customWidth="1"/>
    <col min="6150" max="6150" width="1.44140625" style="22" customWidth="1"/>
    <col min="6151" max="6151" width="11.5546875" style="22"/>
    <col min="6152" max="6152" width="1.44140625" style="22" customWidth="1"/>
    <col min="6153" max="6153" width="11.5546875" style="22"/>
    <col min="6154" max="6154" width="1.44140625" style="22" customWidth="1"/>
    <col min="6155" max="6155" width="13.109375" style="22" customWidth="1"/>
    <col min="6156" max="6156" width="1.44140625" style="22" customWidth="1"/>
    <col min="6157" max="6157" width="11.5546875" style="22"/>
    <col min="6158" max="6158" width="1.44140625" style="22" customWidth="1"/>
    <col min="6159" max="6159" width="11.5546875" style="22"/>
    <col min="6160" max="6160" width="1.44140625" style="22" customWidth="1"/>
    <col min="6161" max="6161" width="13.109375" style="22" customWidth="1"/>
    <col min="6162" max="6162" width="1.44140625" style="22" customWidth="1"/>
    <col min="6163" max="6163" width="11.5546875" style="22"/>
    <col min="6164" max="6164" width="1.44140625" style="22" customWidth="1"/>
    <col min="6165" max="6165" width="11.5546875" style="22"/>
    <col min="6166" max="6166" width="1.44140625" style="22" customWidth="1"/>
    <col min="6167" max="6167" width="14.6640625" style="22" customWidth="1"/>
    <col min="6168" max="6169" width="1.44140625" style="22" customWidth="1"/>
    <col min="6170" max="6170" width="13.109375" style="22" customWidth="1"/>
    <col min="6171" max="6171" width="2.21875" style="22" customWidth="1"/>
    <col min="6172" max="6172" width="11.5546875" style="22"/>
    <col min="6173" max="6173" width="3" style="22" customWidth="1"/>
    <col min="6174" max="6174" width="13.109375" style="22" customWidth="1"/>
    <col min="6175" max="6175" width="2.21875" style="22" customWidth="1"/>
    <col min="6176" max="6176" width="11.5546875" style="22"/>
    <col min="6177" max="6177" width="3" style="22" customWidth="1"/>
    <col min="6178" max="6178" width="11.5546875" style="22"/>
    <col min="6179" max="6179" width="2.21875" style="22" customWidth="1"/>
    <col min="6180" max="6180" width="11.5546875" style="22"/>
    <col min="6181" max="6181" width="3" style="22" customWidth="1"/>
    <col min="6182" max="6182" width="13.109375" style="22" customWidth="1"/>
    <col min="6183" max="6183" width="3" style="22" customWidth="1"/>
    <col min="6184" max="6184" width="4.5546875" style="22" customWidth="1"/>
    <col min="6185" max="6185" width="13.77734375" style="22" customWidth="1"/>
    <col min="6186" max="6186" width="7.6640625" style="22" customWidth="1"/>
    <col min="6187" max="6187" width="1.44140625" style="22" customWidth="1"/>
    <col min="6188" max="6188" width="11.5546875" style="22"/>
    <col min="6189" max="6189" width="1.44140625" style="22" customWidth="1"/>
    <col min="6190" max="6190" width="11.5546875" style="22"/>
    <col min="6191" max="6191" width="1.44140625" style="22" customWidth="1"/>
    <col min="6192" max="6400" width="11.5546875" style="22"/>
    <col min="6401" max="6401" width="4.5546875" style="22" customWidth="1"/>
    <col min="6402" max="6402" width="1.44140625" style="22" customWidth="1"/>
    <col min="6403" max="6403" width="17.77734375" style="22" customWidth="1"/>
    <col min="6404" max="6404" width="1.44140625" style="22" customWidth="1"/>
    <col min="6405" max="6405" width="13.109375" style="22" customWidth="1"/>
    <col min="6406" max="6406" width="1.44140625" style="22" customWidth="1"/>
    <col min="6407" max="6407" width="11.5546875" style="22"/>
    <col min="6408" max="6408" width="1.44140625" style="22" customWidth="1"/>
    <col min="6409" max="6409" width="11.5546875" style="22"/>
    <col min="6410" max="6410" width="1.44140625" style="22" customWidth="1"/>
    <col min="6411" max="6411" width="13.109375" style="22" customWidth="1"/>
    <col min="6412" max="6412" width="1.44140625" style="22" customWidth="1"/>
    <col min="6413" max="6413" width="11.5546875" style="22"/>
    <col min="6414" max="6414" width="1.44140625" style="22" customWidth="1"/>
    <col min="6415" max="6415" width="11.5546875" style="22"/>
    <col min="6416" max="6416" width="1.44140625" style="22" customWidth="1"/>
    <col min="6417" max="6417" width="13.109375" style="22" customWidth="1"/>
    <col min="6418" max="6418" width="1.44140625" style="22" customWidth="1"/>
    <col min="6419" max="6419" width="11.5546875" style="22"/>
    <col min="6420" max="6420" width="1.44140625" style="22" customWidth="1"/>
    <col min="6421" max="6421" width="11.5546875" style="22"/>
    <col min="6422" max="6422" width="1.44140625" style="22" customWidth="1"/>
    <col min="6423" max="6423" width="14.6640625" style="22" customWidth="1"/>
    <col min="6424" max="6425" width="1.44140625" style="22" customWidth="1"/>
    <col min="6426" max="6426" width="13.109375" style="22" customWidth="1"/>
    <col min="6427" max="6427" width="2.21875" style="22" customWidth="1"/>
    <col min="6428" max="6428" width="11.5546875" style="22"/>
    <col min="6429" max="6429" width="3" style="22" customWidth="1"/>
    <col min="6430" max="6430" width="13.109375" style="22" customWidth="1"/>
    <col min="6431" max="6431" width="2.21875" style="22" customWidth="1"/>
    <col min="6432" max="6432" width="11.5546875" style="22"/>
    <col min="6433" max="6433" width="3" style="22" customWidth="1"/>
    <col min="6434" max="6434" width="11.5546875" style="22"/>
    <col min="6435" max="6435" width="2.21875" style="22" customWidth="1"/>
    <col min="6436" max="6436" width="11.5546875" style="22"/>
    <col min="6437" max="6437" width="3" style="22" customWidth="1"/>
    <col min="6438" max="6438" width="13.109375" style="22" customWidth="1"/>
    <col min="6439" max="6439" width="3" style="22" customWidth="1"/>
    <col min="6440" max="6440" width="4.5546875" style="22" customWidth="1"/>
    <col min="6441" max="6441" width="13.77734375" style="22" customWidth="1"/>
    <col min="6442" max="6442" width="7.6640625" style="22" customWidth="1"/>
    <col min="6443" max="6443" width="1.44140625" style="22" customWidth="1"/>
    <col min="6444" max="6444" width="11.5546875" style="22"/>
    <col min="6445" max="6445" width="1.44140625" style="22" customWidth="1"/>
    <col min="6446" max="6446" width="11.5546875" style="22"/>
    <col min="6447" max="6447" width="1.44140625" style="22" customWidth="1"/>
    <col min="6448" max="6656" width="11.5546875" style="22"/>
    <col min="6657" max="6657" width="4.5546875" style="22" customWidth="1"/>
    <col min="6658" max="6658" width="1.44140625" style="22" customWidth="1"/>
    <col min="6659" max="6659" width="17.77734375" style="22" customWidth="1"/>
    <col min="6660" max="6660" width="1.44140625" style="22" customWidth="1"/>
    <col min="6661" max="6661" width="13.109375" style="22" customWidth="1"/>
    <col min="6662" max="6662" width="1.44140625" style="22" customWidth="1"/>
    <col min="6663" max="6663" width="11.5546875" style="22"/>
    <col min="6664" max="6664" width="1.44140625" style="22" customWidth="1"/>
    <col min="6665" max="6665" width="11.5546875" style="22"/>
    <col min="6666" max="6666" width="1.44140625" style="22" customWidth="1"/>
    <col min="6667" max="6667" width="13.109375" style="22" customWidth="1"/>
    <col min="6668" max="6668" width="1.44140625" style="22" customWidth="1"/>
    <col min="6669" max="6669" width="11.5546875" style="22"/>
    <col min="6670" max="6670" width="1.44140625" style="22" customWidth="1"/>
    <col min="6671" max="6671" width="11.5546875" style="22"/>
    <col min="6672" max="6672" width="1.44140625" style="22" customWidth="1"/>
    <col min="6673" max="6673" width="13.109375" style="22" customWidth="1"/>
    <col min="6674" max="6674" width="1.44140625" style="22" customWidth="1"/>
    <col min="6675" max="6675" width="11.5546875" style="22"/>
    <col min="6676" max="6676" width="1.44140625" style="22" customWidth="1"/>
    <col min="6677" max="6677" width="11.5546875" style="22"/>
    <col min="6678" max="6678" width="1.44140625" style="22" customWidth="1"/>
    <col min="6679" max="6679" width="14.6640625" style="22" customWidth="1"/>
    <col min="6680" max="6681" width="1.44140625" style="22" customWidth="1"/>
    <col min="6682" max="6682" width="13.109375" style="22" customWidth="1"/>
    <col min="6683" max="6683" width="2.21875" style="22" customWidth="1"/>
    <col min="6684" max="6684" width="11.5546875" style="22"/>
    <col min="6685" max="6685" width="3" style="22" customWidth="1"/>
    <col min="6686" max="6686" width="13.109375" style="22" customWidth="1"/>
    <col min="6687" max="6687" width="2.21875" style="22" customWidth="1"/>
    <col min="6688" max="6688" width="11.5546875" style="22"/>
    <col min="6689" max="6689" width="3" style="22" customWidth="1"/>
    <col min="6690" max="6690" width="11.5546875" style="22"/>
    <col min="6691" max="6691" width="2.21875" style="22" customWidth="1"/>
    <col min="6692" max="6692" width="11.5546875" style="22"/>
    <col min="6693" max="6693" width="3" style="22" customWidth="1"/>
    <col min="6694" max="6694" width="13.109375" style="22" customWidth="1"/>
    <col min="6695" max="6695" width="3" style="22" customWidth="1"/>
    <col min="6696" max="6696" width="4.5546875" style="22" customWidth="1"/>
    <col min="6697" max="6697" width="13.77734375" style="22" customWidth="1"/>
    <col min="6698" max="6698" width="7.6640625" style="22" customWidth="1"/>
    <col min="6699" max="6699" width="1.44140625" style="22" customWidth="1"/>
    <col min="6700" max="6700" width="11.5546875" style="22"/>
    <col min="6701" max="6701" width="1.44140625" style="22" customWidth="1"/>
    <col min="6702" max="6702" width="11.5546875" style="22"/>
    <col min="6703" max="6703" width="1.44140625" style="22" customWidth="1"/>
    <col min="6704" max="6912" width="11.5546875" style="22"/>
    <col min="6913" max="6913" width="4.5546875" style="22" customWidth="1"/>
    <col min="6914" max="6914" width="1.44140625" style="22" customWidth="1"/>
    <col min="6915" max="6915" width="17.77734375" style="22" customWidth="1"/>
    <col min="6916" max="6916" width="1.44140625" style="22" customWidth="1"/>
    <col min="6917" max="6917" width="13.109375" style="22" customWidth="1"/>
    <col min="6918" max="6918" width="1.44140625" style="22" customWidth="1"/>
    <col min="6919" max="6919" width="11.5546875" style="22"/>
    <col min="6920" max="6920" width="1.44140625" style="22" customWidth="1"/>
    <col min="6921" max="6921" width="11.5546875" style="22"/>
    <col min="6922" max="6922" width="1.44140625" style="22" customWidth="1"/>
    <col min="6923" max="6923" width="13.109375" style="22" customWidth="1"/>
    <col min="6924" max="6924" width="1.44140625" style="22" customWidth="1"/>
    <col min="6925" max="6925" width="11.5546875" style="22"/>
    <col min="6926" max="6926" width="1.44140625" style="22" customWidth="1"/>
    <col min="6927" max="6927" width="11.5546875" style="22"/>
    <col min="6928" max="6928" width="1.44140625" style="22" customWidth="1"/>
    <col min="6929" max="6929" width="13.109375" style="22" customWidth="1"/>
    <col min="6930" max="6930" width="1.44140625" style="22" customWidth="1"/>
    <col min="6931" max="6931" width="11.5546875" style="22"/>
    <col min="6932" max="6932" width="1.44140625" style="22" customWidth="1"/>
    <col min="6933" max="6933" width="11.5546875" style="22"/>
    <col min="6934" max="6934" width="1.44140625" style="22" customWidth="1"/>
    <col min="6935" max="6935" width="14.6640625" style="22" customWidth="1"/>
    <col min="6936" max="6937" width="1.44140625" style="22" customWidth="1"/>
    <col min="6938" max="6938" width="13.109375" style="22" customWidth="1"/>
    <col min="6939" max="6939" width="2.21875" style="22" customWidth="1"/>
    <col min="6940" max="6940" width="11.5546875" style="22"/>
    <col min="6941" max="6941" width="3" style="22" customWidth="1"/>
    <col min="6942" max="6942" width="13.109375" style="22" customWidth="1"/>
    <col min="6943" max="6943" width="2.21875" style="22" customWidth="1"/>
    <col min="6944" max="6944" width="11.5546875" style="22"/>
    <col min="6945" max="6945" width="3" style="22" customWidth="1"/>
    <col min="6946" max="6946" width="11.5546875" style="22"/>
    <col min="6947" max="6947" width="2.21875" style="22" customWidth="1"/>
    <col min="6948" max="6948" width="11.5546875" style="22"/>
    <col min="6949" max="6949" width="3" style="22" customWidth="1"/>
    <col min="6950" max="6950" width="13.109375" style="22" customWidth="1"/>
    <col min="6951" max="6951" width="3" style="22" customWidth="1"/>
    <col min="6952" max="6952" width="4.5546875" style="22" customWidth="1"/>
    <col min="6953" max="6953" width="13.77734375" style="22" customWidth="1"/>
    <col min="6954" max="6954" width="7.6640625" style="22" customWidth="1"/>
    <col min="6955" max="6955" width="1.44140625" style="22" customWidth="1"/>
    <col min="6956" max="6956" width="11.5546875" style="22"/>
    <col min="6957" max="6957" width="1.44140625" style="22" customWidth="1"/>
    <col min="6958" max="6958" width="11.5546875" style="22"/>
    <col min="6959" max="6959" width="1.44140625" style="22" customWidth="1"/>
    <col min="6960" max="7168" width="11.5546875" style="22"/>
    <col min="7169" max="7169" width="4.5546875" style="22" customWidth="1"/>
    <col min="7170" max="7170" width="1.44140625" style="22" customWidth="1"/>
    <col min="7171" max="7171" width="17.77734375" style="22" customWidth="1"/>
    <col min="7172" max="7172" width="1.44140625" style="22" customWidth="1"/>
    <col min="7173" max="7173" width="13.109375" style="22" customWidth="1"/>
    <col min="7174" max="7174" width="1.44140625" style="22" customWidth="1"/>
    <col min="7175" max="7175" width="11.5546875" style="22"/>
    <col min="7176" max="7176" width="1.44140625" style="22" customWidth="1"/>
    <col min="7177" max="7177" width="11.5546875" style="22"/>
    <col min="7178" max="7178" width="1.44140625" style="22" customWidth="1"/>
    <col min="7179" max="7179" width="13.109375" style="22" customWidth="1"/>
    <col min="7180" max="7180" width="1.44140625" style="22" customWidth="1"/>
    <col min="7181" max="7181" width="11.5546875" style="22"/>
    <col min="7182" max="7182" width="1.44140625" style="22" customWidth="1"/>
    <col min="7183" max="7183" width="11.5546875" style="22"/>
    <col min="7184" max="7184" width="1.44140625" style="22" customWidth="1"/>
    <col min="7185" max="7185" width="13.109375" style="22" customWidth="1"/>
    <col min="7186" max="7186" width="1.44140625" style="22" customWidth="1"/>
    <col min="7187" max="7187" width="11.5546875" style="22"/>
    <col min="7188" max="7188" width="1.44140625" style="22" customWidth="1"/>
    <col min="7189" max="7189" width="11.5546875" style="22"/>
    <col min="7190" max="7190" width="1.44140625" style="22" customWidth="1"/>
    <col min="7191" max="7191" width="14.6640625" style="22" customWidth="1"/>
    <col min="7192" max="7193" width="1.44140625" style="22" customWidth="1"/>
    <col min="7194" max="7194" width="13.109375" style="22" customWidth="1"/>
    <col min="7195" max="7195" width="2.21875" style="22" customWidth="1"/>
    <col min="7196" max="7196" width="11.5546875" style="22"/>
    <col min="7197" max="7197" width="3" style="22" customWidth="1"/>
    <col min="7198" max="7198" width="13.109375" style="22" customWidth="1"/>
    <col min="7199" max="7199" width="2.21875" style="22" customWidth="1"/>
    <col min="7200" max="7200" width="11.5546875" style="22"/>
    <col min="7201" max="7201" width="3" style="22" customWidth="1"/>
    <col min="7202" max="7202" width="11.5546875" style="22"/>
    <col min="7203" max="7203" width="2.21875" style="22" customWidth="1"/>
    <col min="7204" max="7204" width="11.5546875" style="22"/>
    <col min="7205" max="7205" width="3" style="22" customWidth="1"/>
    <col min="7206" max="7206" width="13.109375" style="22" customWidth="1"/>
    <col min="7207" max="7207" width="3" style="22" customWidth="1"/>
    <col min="7208" max="7208" width="4.5546875" style="22" customWidth="1"/>
    <col min="7209" max="7209" width="13.77734375" style="22" customWidth="1"/>
    <col min="7210" max="7210" width="7.6640625" style="22" customWidth="1"/>
    <col min="7211" max="7211" width="1.44140625" style="22" customWidth="1"/>
    <col min="7212" max="7212" width="11.5546875" style="22"/>
    <col min="7213" max="7213" width="1.44140625" style="22" customWidth="1"/>
    <col min="7214" max="7214" width="11.5546875" style="22"/>
    <col min="7215" max="7215" width="1.44140625" style="22" customWidth="1"/>
    <col min="7216" max="7424" width="11.5546875" style="22"/>
    <col min="7425" max="7425" width="4.5546875" style="22" customWidth="1"/>
    <col min="7426" max="7426" width="1.44140625" style="22" customWidth="1"/>
    <col min="7427" max="7427" width="17.77734375" style="22" customWidth="1"/>
    <col min="7428" max="7428" width="1.44140625" style="22" customWidth="1"/>
    <col min="7429" max="7429" width="13.109375" style="22" customWidth="1"/>
    <col min="7430" max="7430" width="1.44140625" style="22" customWidth="1"/>
    <col min="7431" max="7431" width="11.5546875" style="22"/>
    <col min="7432" max="7432" width="1.44140625" style="22" customWidth="1"/>
    <col min="7433" max="7433" width="11.5546875" style="22"/>
    <col min="7434" max="7434" width="1.44140625" style="22" customWidth="1"/>
    <col min="7435" max="7435" width="13.109375" style="22" customWidth="1"/>
    <col min="7436" max="7436" width="1.44140625" style="22" customWidth="1"/>
    <col min="7437" max="7437" width="11.5546875" style="22"/>
    <col min="7438" max="7438" width="1.44140625" style="22" customWidth="1"/>
    <col min="7439" max="7439" width="11.5546875" style="22"/>
    <col min="7440" max="7440" width="1.44140625" style="22" customWidth="1"/>
    <col min="7441" max="7441" width="13.109375" style="22" customWidth="1"/>
    <col min="7442" max="7442" width="1.44140625" style="22" customWidth="1"/>
    <col min="7443" max="7443" width="11.5546875" style="22"/>
    <col min="7444" max="7444" width="1.44140625" style="22" customWidth="1"/>
    <col min="7445" max="7445" width="11.5546875" style="22"/>
    <col min="7446" max="7446" width="1.44140625" style="22" customWidth="1"/>
    <col min="7447" max="7447" width="14.6640625" style="22" customWidth="1"/>
    <col min="7448" max="7449" width="1.44140625" style="22" customWidth="1"/>
    <col min="7450" max="7450" width="13.109375" style="22" customWidth="1"/>
    <col min="7451" max="7451" width="2.21875" style="22" customWidth="1"/>
    <col min="7452" max="7452" width="11.5546875" style="22"/>
    <col min="7453" max="7453" width="3" style="22" customWidth="1"/>
    <col min="7454" max="7454" width="13.109375" style="22" customWidth="1"/>
    <col min="7455" max="7455" width="2.21875" style="22" customWidth="1"/>
    <col min="7456" max="7456" width="11.5546875" style="22"/>
    <col min="7457" max="7457" width="3" style="22" customWidth="1"/>
    <col min="7458" max="7458" width="11.5546875" style="22"/>
    <col min="7459" max="7459" width="2.21875" style="22" customWidth="1"/>
    <col min="7460" max="7460" width="11.5546875" style="22"/>
    <col min="7461" max="7461" width="3" style="22" customWidth="1"/>
    <col min="7462" max="7462" width="13.109375" style="22" customWidth="1"/>
    <col min="7463" max="7463" width="3" style="22" customWidth="1"/>
    <col min="7464" max="7464" width="4.5546875" style="22" customWidth="1"/>
    <col min="7465" max="7465" width="13.77734375" style="22" customWidth="1"/>
    <col min="7466" max="7466" width="7.6640625" style="22" customWidth="1"/>
    <col min="7467" max="7467" width="1.44140625" style="22" customWidth="1"/>
    <col min="7468" max="7468" width="11.5546875" style="22"/>
    <col min="7469" max="7469" width="1.44140625" style="22" customWidth="1"/>
    <col min="7470" max="7470" width="11.5546875" style="22"/>
    <col min="7471" max="7471" width="1.44140625" style="22" customWidth="1"/>
    <col min="7472" max="7680" width="11.5546875" style="22"/>
    <col min="7681" max="7681" width="4.5546875" style="22" customWidth="1"/>
    <col min="7682" max="7682" width="1.44140625" style="22" customWidth="1"/>
    <col min="7683" max="7683" width="17.77734375" style="22" customWidth="1"/>
    <col min="7684" max="7684" width="1.44140625" style="22" customWidth="1"/>
    <col min="7685" max="7685" width="13.109375" style="22" customWidth="1"/>
    <col min="7686" max="7686" width="1.44140625" style="22" customWidth="1"/>
    <col min="7687" max="7687" width="11.5546875" style="22"/>
    <col min="7688" max="7688" width="1.44140625" style="22" customWidth="1"/>
    <col min="7689" max="7689" width="11.5546875" style="22"/>
    <col min="7690" max="7690" width="1.44140625" style="22" customWidth="1"/>
    <col min="7691" max="7691" width="13.109375" style="22" customWidth="1"/>
    <col min="7692" max="7692" width="1.44140625" style="22" customWidth="1"/>
    <col min="7693" max="7693" width="11.5546875" style="22"/>
    <col min="7694" max="7694" width="1.44140625" style="22" customWidth="1"/>
    <col min="7695" max="7695" width="11.5546875" style="22"/>
    <col min="7696" max="7696" width="1.44140625" style="22" customWidth="1"/>
    <col min="7697" max="7697" width="13.109375" style="22" customWidth="1"/>
    <col min="7698" max="7698" width="1.44140625" style="22" customWidth="1"/>
    <col min="7699" max="7699" width="11.5546875" style="22"/>
    <col min="7700" max="7700" width="1.44140625" style="22" customWidth="1"/>
    <col min="7701" max="7701" width="11.5546875" style="22"/>
    <col min="7702" max="7702" width="1.44140625" style="22" customWidth="1"/>
    <col min="7703" max="7703" width="14.6640625" style="22" customWidth="1"/>
    <col min="7704" max="7705" width="1.44140625" style="22" customWidth="1"/>
    <col min="7706" max="7706" width="13.109375" style="22" customWidth="1"/>
    <col min="7707" max="7707" width="2.21875" style="22" customWidth="1"/>
    <col min="7708" max="7708" width="11.5546875" style="22"/>
    <col min="7709" max="7709" width="3" style="22" customWidth="1"/>
    <col min="7710" max="7710" width="13.109375" style="22" customWidth="1"/>
    <col min="7711" max="7711" width="2.21875" style="22" customWidth="1"/>
    <col min="7712" max="7712" width="11.5546875" style="22"/>
    <col min="7713" max="7713" width="3" style="22" customWidth="1"/>
    <col min="7714" max="7714" width="11.5546875" style="22"/>
    <col min="7715" max="7715" width="2.21875" style="22" customWidth="1"/>
    <col min="7716" max="7716" width="11.5546875" style="22"/>
    <col min="7717" max="7717" width="3" style="22" customWidth="1"/>
    <col min="7718" max="7718" width="13.109375" style="22" customWidth="1"/>
    <col min="7719" max="7719" width="3" style="22" customWidth="1"/>
    <col min="7720" max="7720" width="4.5546875" style="22" customWidth="1"/>
    <col min="7721" max="7721" width="13.77734375" style="22" customWidth="1"/>
    <col min="7722" max="7722" width="7.6640625" style="22" customWidth="1"/>
    <col min="7723" max="7723" width="1.44140625" style="22" customWidth="1"/>
    <col min="7724" max="7724" width="11.5546875" style="22"/>
    <col min="7725" max="7725" width="1.44140625" style="22" customWidth="1"/>
    <col min="7726" max="7726" width="11.5546875" style="22"/>
    <col min="7727" max="7727" width="1.44140625" style="22" customWidth="1"/>
    <col min="7728" max="7936" width="11.5546875" style="22"/>
    <col min="7937" max="7937" width="4.5546875" style="22" customWidth="1"/>
    <col min="7938" max="7938" width="1.44140625" style="22" customWidth="1"/>
    <col min="7939" max="7939" width="17.77734375" style="22" customWidth="1"/>
    <col min="7940" max="7940" width="1.44140625" style="22" customWidth="1"/>
    <col min="7941" max="7941" width="13.109375" style="22" customWidth="1"/>
    <col min="7942" max="7942" width="1.44140625" style="22" customWidth="1"/>
    <col min="7943" max="7943" width="11.5546875" style="22"/>
    <col min="7944" max="7944" width="1.44140625" style="22" customWidth="1"/>
    <col min="7945" max="7945" width="11.5546875" style="22"/>
    <col min="7946" max="7946" width="1.44140625" style="22" customWidth="1"/>
    <col min="7947" max="7947" width="13.109375" style="22" customWidth="1"/>
    <col min="7948" max="7948" width="1.44140625" style="22" customWidth="1"/>
    <col min="7949" max="7949" width="11.5546875" style="22"/>
    <col min="7950" max="7950" width="1.44140625" style="22" customWidth="1"/>
    <col min="7951" max="7951" width="11.5546875" style="22"/>
    <col min="7952" max="7952" width="1.44140625" style="22" customWidth="1"/>
    <col min="7953" max="7953" width="13.109375" style="22" customWidth="1"/>
    <col min="7954" max="7954" width="1.44140625" style="22" customWidth="1"/>
    <col min="7955" max="7955" width="11.5546875" style="22"/>
    <col min="7956" max="7956" width="1.44140625" style="22" customWidth="1"/>
    <col min="7957" max="7957" width="11.5546875" style="22"/>
    <col min="7958" max="7958" width="1.44140625" style="22" customWidth="1"/>
    <col min="7959" max="7959" width="14.6640625" style="22" customWidth="1"/>
    <col min="7960" max="7961" width="1.44140625" style="22" customWidth="1"/>
    <col min="7962" max="7962" width="13.109375" style="22" customWidth="1"/>
    <col min="7963" max="7963" width="2.21875" style="22" customWidth="1"/>
    <col min="7964" max="7964" width="11.5546875" style="22"/>
    <col min="7965" max="7965" width="3" style="22" customWidth="1"/>
    <col min="7966" max="7966" width="13.109375" style="22" customWidth="1"/>
    <col min="7967" max="7967" width="2.21875" style="22" customWidth="1"/>
    <col min="7968" max="7968" width="11.5546875" style="22"/>
    <col min="7969" max="7969" width="3" style="22" customWidth="1"/>
    <col min="7970" max="7970" width="11.5546875" style="22"/>
    <col min="7971" max="7971" width="2.21875" style="22" customWidth="1"/>
    <col min="7972" max="7972" width="11.5546875" style="22"/>
    <col min="7973" max="7973" width="3" style="22" customWidth="1"/>
    <col min="7974" max="7974" width="13.109375" style="22" customWidth="1"/>
    <col min="7975" max="7975" width="3" style="22" customWidth="1"/>
    <col min="7976" max="7976" width="4.5546875" style="22" customWidth="1"/>
    <col min="7977" max="7977" width="13.77734375" style="22" customWidth="1"/>
    <col min="7978" max="7978" width="7.6640625" style="22" customWidth="1"/>
    <col min="7979" max="7979" width="1.44140625" style="22" customWidth="1"/>
    <col min="7980" max="7980" width="11.5546875" style="22"/>
    <col min="7981" max="7981" width="1.44140625" style="22" customWidth="1"/>
    <col min="7982" max="7982" width="11.5546875" style="22"/>
    <col min="7983" max="7983" width="1.44140625" style="22" customWidth="1"/>
    <col min="7984" max="8192" width="11.5546875" style="22"/>
    <col min="8193" max="8193" width="4.5546875" style="22" customWidth="1"/>
    <col min="8194" max="8194" width="1.44140625" style="22" customWidth="1"/>
    <col min="8195" max="8195" width="17.77734375" style="22" customWidth="1"/>
    <col min="8196" max="8196" width="1.44140625" style="22" customWidth="1"/>
    <col min="8197" max="8197" width="13.109375" style="22" customWidth="1"/>
    <col min="8198" max="8198" width="1.44140625" style="22" customWidth="1"/>
    <col min="8199" max="8199" width="11.5546875" style="22"/>
    <col min="8200" max="8200" width="1.44140625" style="22" customWidth="1"/>
    <col min="8201" max="8201" width="11.5546875" style="22"/>
    <col min="8202" max="8202" width="1.44140625" style="22" customWidth="1"/>
    <col min="8203" max="8203" width="13.109375" style="22" customWidth="1"/>
    <col min="8204" max="8204" width="1.44140625" style="22" customWidth="1"/>
    <col min="8205" max="8205" width="11.5546875" style="22"/>
    <col min="8206" max="8206" width="1.44140625" style="22" customWidth="1"/>
    <col min="8207" max="8207" width="11.5546875" style="22"/>
    <col min="8208" max="8208" width="1.44140625" style="22" customWidth="1"/>
    <col min="8209" max="8209" width="13.109375" style="22" customWidth="1"/>
    <col min="8210" max="8210" width="1.44140625" style="22" customWidth="1"/>
    <col min="8211" max="8211" width="11.5546875" style="22"/>
    <col min="8212" max="8212" width="1.44140625" style="22" customWidth="1"/>
    <col min="8213" max="8213" width="11.5546875" style="22"/>
    <col min="8214" max="8214" width="1.44140625" style="22" customWidth="1"/>
    <col min="8215" max="8215" width="14.6640625" style="22" customWidth="1"/>
    <col min="8216" max="8217" width="1.44140625" style="22" customWidth="1"/>
    <col min="8218" max="8218" width="13.109375" style="22" customWidth="1"/>
    <col min="8219" max="8219" width="2.21875" style="22" customWidth="1"/>
    <col min="8220" max="8220" width="11.5546875" style="22"/>
    <col min="8221" max="8221" width="3" style="22" customWidth="1"/>
    <col min="8222" max="8222" width="13.109375" style="22" customWidth="1"/>
    <col min="8223" max="8223" width="2.21875" style="22" customWidth="1"/>
    <col min="8224" max="8224" width="11.5546875" style="22"/>
    <col min="8225" max="8225" width="3" style="22" customWidth="1"/>
    <col min="8226" max="8226" width="11.5546875" style="22"/>
    <col min="8227" max="8227" width="2.21875" style="22" customWidth="1"/>
    <col min="8228" max="8228" width="11.5546875" style="22"/>
    <col min="8229" max="8229" width="3" style="22" customWidth="1"/>
    <col min="8230" max="8230" width="13.109375" style="22" customWidth="1"/>
    <col min="8231" max="8231" width="3" style="22" customWidth="1"/>
    <col min="8232" max="8232" width="4.5546875" style="22" customWidth="1"/>
    <col min="8233" max="8233" width="13.77734375" style="22" customWidth="1"/>
    <col min="8234" max="8234" width="7.6640625" style="22" customWidth="1"/>
    <col min="8235" max="8235" width="1.44140625" style="22" customWidth="1"/>
    <col min="8236" max="8236" width="11.5546875" style="22"/>
    <col min="8237" max="8237" width="1.44140625" style="22" customWidth="1"/>
    <col min="8238" max="8238" width="11.5546875" style="22"/>
    <col min="8239" max="8239" width="1.44140625" style="22" customWidth="1"/>
    <col min="8240" max="8448" width="11.5546875" style="22"/>
    <col min="8449" max="8449" width="4.5546875" style="22" customWidth="1"/>
    <col min="8450" max="8450" width="1.44140625" style="22" customWidth="1"/>
    <col min="8451" max="8451" width="17.77734375" style="22" customWidth="1"/>
    <col min="8452" max="8452" width="1.44140625" style="22" customWidth="1"/>
    <col min="8453" max="8453" width="13.109375" style="22" customWidth="1"/>
    <col min="8454" max="8454" width="1.44140625" style="22" customWidth="1"/>
    <col min="8455" max="8455" width="11.5546875" style="22"/>
    <col min="8456" max="8456" width="1.44140625" style="22" customWidth="1"/>
    <col min="8457" max="8457" width="11.5546875" style="22"/>
    <col min="8458" max="8458" width="1.44140625" style="22" customWidth="1"/>
    <col min="8459" max="8459" width="13.109375" style="22" customWidth="1"/>
    <col min="8460" max="8460" width="1.44140625" style="22" customWidth="1"/>
    <col min="8461" max="8461" width="11.5546875" style="22"/>
    <col min="8462" max="8462" width="1.44140625" style="22" customWidth="1"/>
    <col min="8463" max="8463" width="11.5546875" style="22"/>
    <col min="8464" max="8464" width="1.44140625" style="22" customWidth="1"/>
    <col min="8465" max="8465" width="13.109375" style="22" customWidth="1"/>
    <col min="8466" max="8466" width="1.44140625" style="22" customWidth="1"/>
    <col min="8467" max="8467" width="11.5546875" style="22"/>
    <col min="8468" max="8468" width="1.44140625" style="22" customWidth="1"/>
    <col min="8469" max="8469" width="11.5546875" style="22"/>
    <col min="8470" max="8470" width="1.44140625" style="22" customWidth="1"/>
    <col min="8471" max="8471" width="14.6640625" style="22" customWidth="1"/>
    <col min="8472" max="8473" width="1.44140625" style="22" customWidth="1"/>
    <col min="8474" max="8474" width="13.109375" style="22" customWidth="1"/>
    <col min="8475" max="8475" width="2.21875" style="22" customWidth="1"/>
    <col min="8476" max="8476" width="11.5546875" style="22"/>
    <col min="8477" max="8477" width="3" style="22" customWidth="1"/>
    <col min="8478" max="8478" width="13.109375" style="22" customWidth="1"/>
    <col min="8479" max="8479" width="2.21875" style="22" customWidth="1"/>
    <col min="8480" max="8480" width="11.5546875" style="22"/>
    <col min="8481" max="8481" width="3" style="22" customWidth="1"/>
    <col min="8482" max="8482" width="11.5546875" style="22"/>
    <col min="8483" max="8483" width="2.21875" style="22" customWidth="1"/>
    <col min="8484" max="8484" width="11.5546875" style="22"/>
    <col min="8485" max="8485" width="3" style="22" customWidth="1"/>
    <col min="8486" max="8486" width="13.109375" style="22" customWidth="1"/>
    <col min="8487" max="8487" width="3" style="22" customWidth="1"/>
    <col min="8488" max="8488" width="4.5546875" style="22" customWidth="1"/>
    <col min="8489" max="8489" width="13.77734375" style="22" customWidth="1"/>
    <col min="8490" max="8490" width="7.6640625" style="22" customWidth="1"/>
    <col min="8491" max="8491" width="1.44140625" style="22" customWidth="1"/>
    <col min="8492" max="8492" width="11.5546875" style="22"/>
    <col min="8493" max="8493" width="1.44140625" style="22" customWidth="1"/>
    <col min="8494" max="8494" width="11.5546875" style="22"/>
    <col min="8495" max="8495" width="1.44140625" style="22" customWidth="1"/>
    <col min="8496" max="8704" width="11.5546875" style="22"/>
    <col min="8705" max="8705" width="4.5546875" style="22" customWidth="1"/>
    <col min="8706" max="8706" width="1.44140625" style="22" customWidth="1"/>
    <col min="8707" max="8707" width="17.77734375" style="22" customWidth="1"/>
    <col min="8708" max="8708" width="1.44140625" style="22" customWidth="1"/>
    <col min="8709" max="8709" width="13.109375" style="22" customWidth="1"/>
    <col min="8710" max="8710" width="1.44140625" style="22" customWidth="1"/>
    <col min="8711" max="8711" width="11.5546875" style="22"/>
    <col min="8712" max="8712" width="1.44140625" style="22" customWidth="1"/>
    <col min="8713" max="8713" width="11.5546875" style="22"/>
    <col min="8714" max="8714" width="1.44140625" style="22" customWidth="1"/>
    <col min="8715" max="8715" width="13.109375" style="22" customWidth="1"/>
    <col min="8716" max="8716" width="1.44140625" style="22" customWidth="1"/>
    <col min="8717" max="8717" width="11.5546875" style="22"/>
    <col min="8718" max="8718" width="1.44140625" style="22" customWidth="1"/>
    <col min="8719" max="8719" width="11.5546875" style="22"/>
    <col min="8720" max="8720" width="1.44140625" style="22" customWidth="1"/>
    <col min="8721" max="8721" width="13.109375" style="22" customWidth="1"/>
    <col min="8722" max="8722" width="1.44140625" style="22" customWidth="1"/>
    <col min="8723" max="8723" width="11.5546875" style="22"/>
    <col min="8724" max="8724" width="1.44140625" style="22" customWidth="1"/>
    <col min="8725" max="8725" width="11.5546875" style="22"/>
    <col min="8726" max="8726" width="1.44140625" style="22" customWidth="1"/>
    <col min="8727" max="8727" width="14.6640625" style="22" customWidth="1"/>
    <col min="8728" max="8729" width="1.44140625" style="22" customWidth="1"/>
    <col min="8730" max="8730" width="13.109375" style="22" customWidth="1"/>
    <col min="8731" max="8731" width="2.21875" style="22" customWidth="1"/>
    <col min="8732" max="8732" width="11.5546875" style="22"/>
    <col min="8733" max="8733" width="3" style="22" customWidth="1"/>
    <col min="8734" max="8734" width="13.109375" style="22" customWidth="1"/>
    <col min="8735" max="8735" width="2.21875" style="22" customWidth="1"/>
    <col min="8736" max="8736" width="11.5546875" style="22"/>
    <col min="8737" max="8737" width="3" style="22" customWidth="1"/>
    <col min="8738" max="8738" width="11.5546875" style="22"/>
    <col min="8739" max="8739" width="2.21875" style="22" customWidth="1"/>
    <col min="8740" max="8740" width="11.5546875" style="22"/>
    <col min="8741" max="8741" width="3" style="22" customWidth="1"/>
    <col min="8742" max="8742" width="13.109375" style="22" customWidth="1"/>
    <col min="8743" max="8743" width="3" style="22" customWidth="1"/>
    <col min="8744" max="8744" width="4.5546875" style="22" customWidth="1"/>
    <col min="8745" max="8745" width="13.77734375" style="22" customWidth="1"/>
    <col min="8746" max="8746" width="7.6640625" style="22" customWidth="1"/>
    <col min="8747" max="8747" width="1.44140625" style="22" customWidth="1"/>
    <col min="8748" max="8748" width="11.5546875" style="22"/>
    <col min="8749" max="8749" width="1.44140625" style="22" customWidth="1"/>
    <col min="8750" max="8750" width="11.5546875" style="22"/>
    <col min="8751" max="8751" width="1.44140625" style="22" customWidth="1"/>
    <col min="8752" max="8960" width="11.5546875" style="22"/>
    <col min="8961" max="8961" width="4.5546875" style="22" customWidth="1"/>
    <col min="8962" max="8962" width="1.44140625" style="22" customWidth="1"/>
    <col min="8963" max="8963" width="17.77734375" style="22" customWidth="1"/>
    <col min="8964" max="8964" width="1.44140625" style="22" customWidth="1"/>
    <col min="8965" max="8965" width="13.109375" style="22" customWidth="1"/>
    <col min="8966" max="8966" width="1.44140625" style="22" customWidth="1"/>
    <col min="8967" max="8967" width="11.5546875" style="22"/>
    <col min="8968" max="8968" width="1.44140625" style="22" customWidth="1"/>
    <col min="8969" max="8969" width="11.5546875" style="22"/>
    <col min="8970" max="8970" width="1.44140625" style="22" customWidth="1"/>
    <col min="8971" max="8971" width="13.109375" style="22" customWidth="1"/>
    <col min="8972" max="8972" width="1.44140625" style="22" customWidth="1"/>
    <col min="8973" max="8973" width="11.5546875" style="22"/>
    <col min="8974" max="8974" width="1.44140625" style="22" customWidth="1"/>
    <col min="8975" max="8975" width="11.5546875" style="22"/>
    <col min="8976" max="8976" width="1.44140625" style="22" customWidth="1"/>
    <col min="8977" max="8977" width="13.109375" style="22" customWidth="1"/>
    <col min="8978" max="8978" width="1.44140625" style="22" customWidth="1"/>
    <col min="8979" max="8979" width="11.5546875" style="22"/>
    <col min="8980" max="8980" width="1.44140625" style="22" customWidth="1"/>
    <col min="8981" max="8981" width="11.5546875" style="22"/>
    <col min="8982" max="8982" width="1.44140625" style="22" customWidth="1"/>
    <col min="8983" max="8983" width="14.6640625" style="22" customWidth="1"/>
    <col min="8984" max="8985" width="1.44140625" style="22" customWidth="1"/>
    <col min="8986" max="8986" width="13.109375" style="22" customWidth="1"/>
    <col min="8987" max="8987" width="2.21875" style="22" customWidth="1"/>
    <col min="8988" max="8988" width="11.5546875" style="22"/>
    <col min="8989" max="8989" width="3" style="22" customWidth="1"/>
    <col min="8990" max="8990" width="13.109375" style="22" customWidth="1"/>
    <col min="8991" max="8991" width="2.21875" style="22" customWidth="1"/>
    <col min="8992" max="8992" width="11.5546875" style="22"/>
    <col min="8993" max="8993" width="3" style="22" customWidth="1"/>
    <col min="8994" max="8994" width="11.5546875" style="22"/>
    <col min="8995" max="8995" width="2.21875" style="22" customWidth="1"/>
    <col min="8996" max="8996" width="11.5546875" style="22"/>
    <col min="8997" max="8997" width="3" style="22" customWidth="1"/>
    <col min="8998" max="8998" width="13.109375" style="22" customWidth="1"/>
    <col min="8999" max="8999" width="3" style="22" customWidth="1"/>
    <col min="9000" max="9000" width="4.5546875" style="22" customWidth="1"/>
    <col min="9001" max="9001" width="13.77734375" style="22" customWidth="1"/>
    <col min="9002" max="9002" width="7.6640625" style="22" customWidth="1"/>
    <col min="9003" max="9003" width="1.44140625" style="22" customWidth="1"/>
    <col min="9004" max="9004" width="11.5546875" style="22"/>
    <col min="9005" max="9005" width="1.44140625" style="22" customWidth="1"/>
    <col min="9006" max="9006" width="11.5546875" style="22"/>
    <col min="9007" max="9007" width="1.44140625" style="22" customWidth="1"/>
    <col min="9008" max="9216" width="11.5546875" style="22"/>
    <col min="9217" max="9217" width="4.5546875" style="22" customWidth="1"/>
    <col min="9218" max="9218" width="1.44140625" style="22" customWidth="1"/>
    <col min="9219" max="9219" width="17.77734375" style="22" customWidth="1"/>
    <col min="9220" max="9220" width="1.44140625" style="22" customWidth="1"/>
    <col min="9221" max="9221" width="13.109375" style="22" customWidth="1"/>
    <col min="9222" max="9222" width="1.44140625" style="22" customWidth="1"/>
    <col min="9223" max="9223" width="11.5546875" style="22"/>
    <col min="9224" max="9224" width="1.44140625" style="22" customWidth="1"/>
    <col min="9225" max="9225" width="11.5546875" style="22"/>
    <col min="9226" max="9226" width="1.44140625" style="22" customWidth="1"/>
    <col min="9227" max="9227" width="13.109375" style="22" customWidth="1"/>
    <col min="9228" max="9228" width="1.44140625" style="22" customWidth="1"/>
    <col min="9229" max="9229" width="11.5546875" style="22"/>
    <col min="9230" max="9230" width="1.44140625" style="22" customWidth="1"/>
    <col min="9231" max="9231" width="11.5546875" style="22"/>
    <col min="9232" max="9232" width="1.44140625" style="22" customWidth="1"/>
    <col min="9233" max="9233" width="13.109375" style="22" customWidth="1"/>
    <col min="9234" max="9234" width="1.44140625" style="22" customWidth="1"/>
    <col min="9235" max="9235" width="11.5546875" style="22"/>
    <col min="9236" max="9236" width="1.44140625" style="22" customWidth="1"/>
    <col min="9237" max="9237" width="11.5546875" style="22"/>
    <col min="9238" max="9238" width="1.44140625" style="22" customWidth="1"/>
    <col min="9239" max="9239" width="14.6640625" style="22" customWidth="1"/>
    <col min="9240" max="9241" width="1.44140625" style="22" customWidth="1"/>
    <col min="9242" max="9242" width="13.109375" style="22" customWidth="1"/>
    <col min="9243" max="9243" width="2.21875" style="22" customWidth="1"/>
    <col min="9244" max="9244" width="11.5546875" style="22"/>
    <col min="9245" max="9245" width="3" style="22" customWidth="1"/>
    <col min="9246" max="9246" width="13.109375" style="22" customWidth="1"/>
    <col min="9247" max="9247" width="2.21875" style="22" customWidth="1"/>
    <col min="9248" max="9248" width="11.5546875" style="22"/>
    <col min="9249" max="9249" width="3" style="22" customWidth="1"/>
    <col min="9250" max="9250" width="11.5546875" style="22"/>
    <col min="9251" max="9251" width="2.21875" style="22" customWidth="1"/>
    <col min="9252" max="9252" width="11.5546875" style="22"/>
    <col min="9253" max="9253" width="3" style="22" customWidth="1"/>
    <col min="9254" max="9254" width="13.109375" style="22" customWidth="1"/>
    <col min="9255" max="9255" width="3" style="22" customWidth="1"/>
    <col min="9256" max="9256" width="4.5546875" style="22" customWidth="1"/>
    <col min="9257" max="9257" width="13.77734375" style="22" customWidth="1"/>
    <col min="9258" max="9258" width="7.6640625" style="22" customWidth="1"/>
    <col min="9259" max="9259" width="1.44140625" style="22" customWidth="1"/>
    <col min="9260" max="9260" width="11.5546875" style="22"/>
    <col min="9261" max="9261" width="1.44140625" style="22" customWidth="1"/>
    <col min="9262" max="9262" width="11.5546875" style="22"/>
    <col min="9263" max="9263" width="1.44140625" style="22" customWidth="1"/>
    <col min="9264" max="9472" width="11.5546875" style="22"/>
    <col min="9473" max="9473" width="4.5546875" style="22" customWidth="1"/>
    <col min="9474" max="9474" width="1.44140625" style="22" customWidth="1"/>
    <col min="9475" max="9475" width="17.77734375" style="22" customWidth="1"/>
    <col min="9476" max="9476" width="1.44140625" style="22" customWidth="1"/>
    <col min="9477" max="9477" width="13.109375" style="22" customWidth="1"/>
    <col min="9478" max="9478" width="1.44140625" style="22" customWidth="1"/>
    <col min="9479" max="9479" width="11.5546875" style="22"/>
    <col min="9480" max="9480" width="1.44140625" style="22" customWidth="1"/>
    <col min="9481" max="9481" width="11.5546875" style="22"/>
    <col min="9482" max="9482" width="1.44140625" style="22" customWidth="1"/>
    <col min="9483" max="9483" width="13.109375" style="22" customWidth="1"/>
    <col min="9484" max="9484" width="1.44140625" style="22" customWidth="1"/>
    <col min="9485" max="9485" width="11.5546875" style="22"/>
    <col min="9486" max="9486" width="1.44140625" style="22" customWidth="1"/>
    <col min="9487" max="9487" width="11.5546875" style="22"/>
    <col min="9488" max="9488" width="1.44140625" style="22" customWidth="1"/>
    <col min="9489" max="9489" width="13.109375" style="22" customWidth="1"/>
    <col min="9490" max="9490" width="1.44140625" style="22" customWidth="1"/>
    <col min="9491" max="9491" width="11.5546875" style="22"/>
    <col min="9492" max="9492" width="1.44140625" style="22" customWidth="1"/>
    <col min="9493" max="9493" width="11.5546875" style="22"/>
    <col min="9494" max="9494" width="1.44140625" style="22" customWidth="1"/>
    <col min="9495" max="9495" width="14.6640625" style="22" customWidth="1"/>
    <col min="9496" max="9497" width="1.44140625" style="22" customWidth="1"/>
    <col min="9498" max="9498" width="13.109375" style="22" customWidth="1"/>
    <col min="9499" max="9499" width="2.21875" style="22" customWidth="1"/>
    <col min="9500" max="9500" width="11.5546875" style="22"/>
    <col min="9501" max="9501" width="3" style="22" customWidth="1"/>
    <col min="9502" max="9502" width="13.109375" style="22" customWidth="1"/>
    <col min="9503" max="9503" width="2.21875" style="22" customWidth="1"/>
    <col min="9504" max="9504" width="11.5546875" style="22"/>
    <col min="9505" max="9505" width="3" style="22" customWidth="1"/>
    <col min="9506" max="9506" width="11.5546875" style="22"/>
    <col min="9507" max="9507" width="2.21875" style="22" customWidth="1"/>
    <col min="9508" max="9508" width="11.5546875" style="22"/>
    <col min="9509" max="9509" width="3" style="22" customWidth="1"/>
    <col min="9510" max="9510" width="13.109375" style="22" customWidth="1"/>
    <col min="9511" max="9511" width="3" style="22" customWidth="1"/>
    <col min="9512" max="9512" width="4.5546875" style="22" customWidth="1"/>
    <col min="9513" max="9513" width="13.77734375" style="22" customWidth="1"/>
    <col min="9514" max="9514" width="7.6640625" style="22" customWidth="1"/>
    <col min="9515" max="9515" width="1.44140625" style="22" customWidth="1"/>
    <col min="9516" max="9516" width="11.5546875" style="22"/>
    <col min="9517" max="9517" width="1.44140625" style="22" customWidth="1"/>
    <col min="9518" max="9518" width="11.5546875" style="22"/>
    <col min="9519" max="9519" width="1.44140625" style="22" customWidth="1"/>
    <col min="9520" max="9728" width="11.5546875" style="22"/>
    <col min="9729" max="9729" width="4.5546875" style="22" customWidth="1"/>
    <col min="9730" max="9730" width="1.44140625" style="22" customWidth="1"/>
    <col min="9731" max="9731" width="17.77734375" style="22" customWidth="1"/>
    <col min="9732" max="9732" width="1.44140625" style="22" customWidth="1"/>
    <col min="9733" max="9733" width="13.109375" style="22" customWidth="1"/>
    <col min="9734" max="9734" width="1.44140625" style="22" customWidth="1"/>
    <col min="9735" max="9735" width="11.5546875" style="22"/>
    <col min="9736" max="9736" width="1.44140625" style="22" customWidth="1"/>
    <col min="9737" max="9737" width="11.5546875" style="22"/>
    <col min="9738" max="9738" width="1.44140625" style="22" customWidth="1"/>
    <col min="9739" max="9739" width="13.109375" style="22" customWidth="1"/>
    <col min="9740" max="9740" width="1.44140625" style="22" customWidth="1"/>
    <col min="9741" max="9741" width="11.5546875" style="22"/>
    <col min="9742" max="9742" width="1.44140625" style="22" customWidth="1"/>
    <col min="9743" max="9743" width="11.5546875" style="22"/>
    <col min="9744" max="9744" width="1.44140625" style="22" customWidth="1"/>
    <col min="9745" max="9745" width="13.109375" style="22" customWidth="1"/>
    <col min="9746" max="9746" width="1.44140625" style="22" customWidth="1"/>
    <col min="9747" max="9747" width="11.5546875" style="22"/>
    <col min="9748" max="9748" width="1.44140625" style="22" customWidth="1"/>
    <col min="9749" max="9749" width="11.5546875" style="22"/>
    <col min="9750" max="9750" width="1.44140625" style="22" customWidth="1"/>
    <col min="9751" max="9751" width="14.6640625" style="22" customWidth="1"/>
    <col min="9752" max="9753" width="1.44140625" style="22" customWidth="1"/>
    <col min="9754" max="9754" width="13.109375" style="22" customWidth="1"/>
    <col min="9755" max="9755" width="2.21875" style="22" customWidth="1"/>
    <col min="9756" max="9756" width="11.5546875" style="22"/>
    <col min="9757" max="9757" width="3" style="22" customWidth="1"/>
    <col min="9758" max="9758" width="13.109375" style="22" customWidth="1"/>
    <col min="9759" max="9759" width="2.21875" style="22" customWidth="1"/>
    <col min="9760" max="9760" width="11.5546875" style="22"/>
    <col min="9761" max="9761" width="3" style="22" customWidth="1"/>
    <col min="9762" max="9762" width="11.5546875" style="22"/>
    <col min="9763" max="9763" width="2.21875" style="22" customWidth="1"/>
    <col min="9764" max="9764" width="11.5546875" style="22"/>
    <col min="9765" max="9765" width="3" style="22" customWidth="1"/>
    <col min="9766" max="9766" width="13.109375" style="22" customWidth="1"/>
    <col min="9767" max="9767" width="3" style="22" customWidth="1"/>
    <col min="9768" max="9768" width="4.5546875" style="22" customWidth="1"/>
    <col min="9769" max="9769" width="13.77734375" style="22" customWidth="1"/>
    <col min="9770" max="9770" width="7.6640625" style="22" customWidth="1"/>
    <col min="9771" max="9771" width="1.44140625" style="22" customWidth="1"/>
    <col min="9772" max="9772" width="11.5546875" style="22"/>
    <col min="9773" max="9773" width="1.44140625" style="22" customWidth="1"/>
    <col min="9774" max="9774" width="11.5546875" style="22"/>
    <col min="9775" max="9775" width="1.44140625" style="22" customWidth="1"/>
    <col min="9776" max="9984" width="11.5546875" style="22"/>
    <col min="9985" max="9985" width="4.5546875" style="22" customWidth="1"/>
    <col min="9986" max="9986" width="1.44140625" style="22" customWidth="1"/>
    <col min="9987" max="9987" width="17.77734375" style="22" customWidth="1"/>
    <col min="9988" max="9988" width="1.44140625" style="22" customWidth="1"/>
    <col min="9989" max="9989" width="13.109375" style="22" customWidth="1"/>
    <col min="9990" max="9990" width="1.44140625" style="22" customWidth="1"/>
    <col min="9991" max="9991" width="11.5546875" style="22"/>
    <col min="9992" max="9992" width="1.44140625" style="22" customWidth="1"/>
    <col min="9993" max="9993" width="11.5546875" style="22"/>
    <col min="9994" max="9994" width="1.44140625" style="22" customWidth="1"/>
    <col min="9995" max="9995" width="13.109375" style="22" customWidth="1"/>
    <col min="9996" max="9996" width="1.44140625" style="22" customWidth="1"/>
    <col min="9997" max="9997" width="11.5546875" style="22"/>
    <col min="9998" max="9998" width="1.44140625" style="22" customWidth="1"/>
    <col min="9999" max="9999" width="11.5546875" style="22"/>
    <col min="10000" max="10000" width="1.44140625" style="22" customWidth="1"/>
    <col min="10001" max="10001" width="13.109375" style="22" customWidth="1"/>
    <col min="10002" max="10002" width="1.44140625" style="22" customWidth="1"/>
    <col min="10003" max="10003" width="11.5546875" style="22"/>
    <col min="10004" max="10004" width="1.44140625" style="22" customWidth="1"/>
    <col min="10005" max="10005" width="11.5546875" style="22"/>
    <col min="10006" max="10006" width="1.44140625" style="22" customWidth="1"/>
    <col min="10007" max="10007" width="14.6640625" style="22" customWidth="1"/>
    <col min="10008" max="10009" width="1.44140625" style="22" customWidth="1"/>
    <col min="10010" max="10010" width="13.109375" style="22" customWidth="1"/>
    <col min="10011" max="10011" width="2.21875" style="22" customWidth="1"/>
    <col min="10012" max="10012" width="11.5546875" style="22"/>
    <col min="10013" max="10013" width="3" style="22" customWidth="1"/>
    <col min="10014" max="10014" width="13.109375" style="22" customWidth="1"/>
    <col min="10015" max="10015" width="2.21875" style="22" customWidth="1"/>
    <col min="10016" max="10016" width="11.5546875" style="22"/>
    <col min="10017" max="10017" width="3" style="22" customWidth="1"/>
    <col min="10018" max="10018" width="11.5546875" style="22"/>
    <col min="10019" max="10019" width="2.21875" style="22" customWidth="1"/>
    <col min="10020" max="10020" width="11.5546875" style="22"/>
    <col min="10021" max="10021" width="3" style="22" customWidth="1"/>
    <col min="10022" max="10022" width="13.109375" style="22" customWidth="1"/>
    <col min="10023" max="10023" width="3" style="22" customWidth="1"/>
    <col min="10024" max="10024" width="4.5546875" style="22" customWidth="1"/>
    <col min="10025" max="10025" width="13.77734375" style="22" customWidth="1"/>
    <col min="10026" max="10026" width="7.6640625" style="22" customWidth="1"/>
    <col min="10027" max="10027" width="1.44140625" style="22" customWidth="1"/>
    <col min="10028" max="10028" width="11.5546875" style="22"/>
    <col min="10029" max="10029" width="1.44140625" style="22" customWidth="1"/>
    <col min="10030" max="10030" width="11.5546875" style="22"/>
    <col min="10031" max="10031" width="1.44140625" style="22" customWidth="1"/>
    <col min="10032" max="10240" width="11.5546875" style="22"/>
    <col min="10241" max="10241" width="4.5546875" style="22" customWidth="1"/>
    <col min="10242" max="10242" width="1.44140625" style="22" customWidth="1"/>
    <col min="10243" max="10243" width="17.77734375" style="22" customWidth="1"/>
    <col min="10244" max="10244" width="1.44140625" style="22" customWidth="1"/>
    <col min="10245" max="10245" width="13.109375" style="22" customWidth="1"/>
    <col min="10246" max="10246" width="1.44140625" style="22" customWidth="1"/>
    <col min="10247" max="10247" width="11.5546875" style="22"/>
    <col min="10248" max="10248" width="1.44140625" style="22" customWidth="1"/>
    <col min="10249" max="10249" width="11.5546875" style="22"/>
    <col min="10250" max="10250" width="1.44140625" style="22" customWidth="1"/>
    <col min="10251" max="10251" width="13.109375" style="22" customWidth="1"/>
    <col min="10252" max="10252" width="1.44140625" style="22" customWidth="1"/>
    <col min="10253" max="10253" width="11.5546875" style="22"/>
    <col min="10254" max="10254" width="1.44140625" style="22" customWidth="1"/>
    <col min="10255" max="10255" width="11.5546875" style="22"/>
    <col min="10256" max="10256" width="1.44140625" style="22" customWidth="1"/>
    <col min="10257" max="10257" width="13.109375" style="22" customWidth="1"/>
    <col min="10258" max="10258" width="1.44140625" style="22" customWidth="1"/>
    <col min="10259" max="10259" width="11.5546875" style="22"/>
    <col min="10260" max="10260" width="1.44140625" style="22" customWidth="1"/>
    <col min="10261" max="10261" width="11.5546875" style="22"/>
    <col min="10262" max="10262" width="1.44140625" style="22" customWidth="1"/>
    <col min="10263" max="10263" width="14.6640625" style="22" customWidth="1"/>
    <col min="10264" max="10265" width="1.44140625" style="22" customWidth="1"/>
    <col min="10266" max="10266" width="13.109375" style="22" customWidth="1"/>
    <col min="10267" max="10267" width="2.21875" style="22" customWidth="1"/>
    <col min="10268" max="10268" width="11.5546875" style="22"/>
    <col min="10269" max="10269" width="3" style="22" customWidth="1"/>
    <col min="10270" max="10270" width="13.109375" style="22" customWidth="1"/>
    <col min="10271" max="10271" width="2.21875" style="22" customWidth="1"/>
    <col min="10272" max="10272" width="11.5546875" style="22"/>
    <col min="10273" max="10273" width="3" style="22" customWidth="1"/>
    <col min="10274" max="10274" width="11.5546875" style="22"/>
    <col min="10275" max="10275" width="2.21875" style="22" customWidth="1"/>
    <col min="10276" max="10276" width="11.5546875" style="22"/>
    <col min="10277" max="10277" width="3" style="22" customWidth="1"/>
    <col min="10278" max="10278" width="13.109375" style="22" customWidth="1"/>
    <col min="10279" max="10279" width="3" style="22" customWidth="1"/>
    <col min="10280" max="10280" width="4.5546875" style="22" customWidth="1"/>
    <col min="10281" max="10281" width="13.77734375" style="22" customWidth="1"/>
    <col min="10282" max="10282" width="7.6640625" style="22" customWidth="1"/>
    <col min="10283" max="10283" width="1.44140625" style="22" customWidth="1"/>
    <col min="10284" max="10284" width="11.5546875" style="22"/>
    <col min="10285" max="10285" width="1.44140625" style="22" customWidth="1"/>
    <col min="10286" max="10286" width="11.5546875" style="22"/>
    <col min="10287" max="10287" width="1.44140625" style="22" customWidth="1"/>
    <col min="10288" max="10496" width="11.5546875" style="22"/>
    <col min="10497" max="10497" width="4.5546875" style="22" customWidth="1"/>
    <col min="10498" max="10498" width="1.44140625" style="22" customWidth="1"/>
    <col min="10499" max="10499" width="17.77734375" style="22" customWidth="1"/>
    <col min="10500" max="10500" width="1.44140625" style="22" customWidth="1"/>
    <col min="10501" max="10501" width="13.109375" style="22" customWidth="1"/>
    <col min="10502" max="10502" width="1.44140625" style="22" customWidth="1"/>
    <col min="10503" max="10503" width="11.5546875" style="22"/>
    <col min="10504" max="10504" width="1.44140625" style="22" customWidth="1"/>
    <col min="10505" max="10505" width="11.5546875" style="22"/>
    <col min="10506" max="10506" width="1.44140625" style="22" customWidth="1"/>
    <col min="10507" max="10507" width="13.109375" style="22" customWidth="1"/>
    <col min="10508" max="10508" width="1.44140625" style="22" customWidth="1"/>
    <col min="10509" max="10509" width="11.5546875" style="22"/>
    <col min="10510" max="10510" width="1.44140625" style="22" customWidth="1"/>
    <col min="10511" max="10511" width="11.5546875" style="22"/>
    <col min="10512" max="10512" width="1.44140625" style="22" customWidth="1"/>
    <col min="10513" max="10513" width="13.109375" style="22" customWidth="1"/>
    <col min="10514" max="10514" width="1.44140625" style="22" customWidth="1"/>
    <col min="10515" max="10515" width="11.5546875" style="22"/>
    <col min="10516" max="10516" width="1.44140625" style="22" customWidth="1"/>
    <col min="10517" max="10517" width="11.5546875" style="22"/>
    <col min="10518" max="10518" width="1.44140625" style="22" customWidth="1"/>
    <col min="10519" max="10519" width="14.6640625" style="22" customWidth="1"/>
    <col min="10520" max="10521" width="1.44140625" style="22" customWidth="1"/>
    <col min="10522" max="10522" width="13.109375" style="22" customWidth="1"/>
    <col min="10523" max="10523" width="2.21875" style="22" customWidth="1"/>
    <col min="10524" max="10524" width="11.5546875" style="22"/>
    <col min="10525" max="10525" width="3" style="22" customWidth="1"/>
    <col min="10526" max="10526" width="13.109375" style="22" customWidth="1"/>
    <col min="10527" max="10527" width="2.21875" style="22" customWidth="1"/>
    <col min="10528" max="10528" width="11.5546875" style="22"/>
    <col min="10529" max="10529" width="3" style="22" customWidth="1"/>
    <col min="10530" max="10530" width="11.5546875" style="22"/>
    <col min="10531" max="10531" width="2.21875" style="22" customWidth="1"/>
    <col min="10532" max="10532" width="11.5546875" style="22"/>
    <col min="10533" max="10533" width="3" style="22" customWidth="1"/>
    <col min="10534" max="10534" width="13.109375" style="22" customWidth="1"/>
    <col min="10535" max="10535" width="3" style="22" customWidth="1"/>
    <col min="10536" max="10536" width="4.5546875" style="22" customWidth="1"/>
    <col min="10537" max="10537" width="13.77734375" style="22" customWidth="1"/>
    <col min="10538" max="10538" width="7.6640625" style="22" customWidth="1"/>
    <col min="10539" max="10539" width="1.44140625" style="22" customWidth="1"/>
    <col min="10540" max="10540" width="11.5546875" style="22"/>
    <col min="10541" max="10541" width="1.44140625" style="22" customWidth="1"/>
    <col min="10542" max="10542" width="11.5546875" style="22"/>
    <col min="10543" max="10543" width="1.44140625" style="22" customWidth="1"/>
    <col min="10544" max="10752" width="11.5546875" style="22"/>
    <col min="10753" max="10753" width="4.5546875" style="22" customWidth="1"/>
    <col min="10754" max="10754" width="1.44140625" style="22" customWidth="1"/>
    <col min="10755" max="10755" width="17.77734375" style="22" customWidth="1"/>
    <col min="10756" max="10756" width="1.44140625" style="22" customWidth="1"/>
    <col min="10757" max="10757" width="13.109375" style="22" customWidth="1"/>
    <col min="10758" max="10758" width="1.44140625" style="22" customWidth="1"/>
    <col min="10759" max="10759" width="11.5546875" style="22"/>
    <col min="10760" max="10760" width="1.44140625" style="22" customWidth="1"/>
    <col min="10761" max="10761" width="11.5546875" style="22"/>
    <col min="10762" max="10762" width="1.44140625" style="22" customWidth="1"/>
    <col min="10763" max="10763" width="13.109375" style="22" customWidth="1"/>
    <col min="10764" max="10764" width="1.44140625" style="22" customWidth="1"/>
    <col min="10765" max="10765" width="11.5546875" style="22"/>
    <col min="10766" max="10766" width="1.44140625" style="22" customWidth="1"/>
    <col min="10767" max="10767" width="11.5546875" style="22"/>
    <col min="10768" max="10768" width="1.44140625" style="22" customWidth="1"/>
    <col min="10769" max="10769" width="13.109375" style="22" customWidth="1"/>
    <col min="10770" max="10770" width="1.44140625" style="22" customWidth="1"/>
    <col min="10771" max="10771" width="11.5546875" style="22"/>
    <col min="10772" max="10772" width="1.44140625" style="22" customWidth="1"/>
    <col min="10773" max="10773" width="11.5546875" style="22"/>
    <col min="10774" max="10774" width="1.44140625" style="22" customWidth="1"/>
    <col min="10775" max="10775" width="14.6640625" style="22" customWidth="1"/>
    <col min="10776" max="10777" width="1.44140625" style="22" customWidth="1"/>
    <col min="10778" max="10778" width="13.109375" style="22" customWidth="1"/>
    <col min="10779" max="10779" width="2.21875" style="22" customWidth="1"/>
    <col min="10780" max="10780" width="11.5546875" style="22"/>
    <col min="10781" max="10781" width="3" style="22" customWidth="1"/>
    <col min="10782" max="10782" width="13.109375" style="22" customWidth="1"/>
    <col min="10783" max="10783" width="2.21875" style="22" customWidth="1"/>
    <col min="10784" max="10784" width="11.5546875" style="22"/>
    <col min="10785" max="10785" width="3" style="22" customWidth="1"/>
    <col min="10786" max="10786" width="11.5546875" style="22"/>
    <col min="10787" max="10787" width="2.21875" style="22" customWidth="1"/>
    <col min="10788" max="10788" width="11.5546875" style="22"/>
    <col min="10789" max="10789" width="3" style="22" customWidth="1"/>
    <col min="10790" max="10790" width="13.109375" style="22" customWidth="1"/>
    <col min="10791" max="10791" width="3" style="22" customWidth="1"/>
    <col min="10792" max="10792" width="4.5546875" style="22" customWidth="1"/>
    <col min="10793" max="10793" width="13.77734375" style="22" customWidth="1"/>
    <col min="10794" max="10794" width="7.6640625" style="22" customWidth="1"/>
    <col min="10795" max="10795" width="1.44140625" style="22" customWidth="1"/>
    <col min="10796" max="10796" width="11.5546875" style="22"/>
    <col min="10797" max="10797" width="1.44140625" style="22" customWidth="1"/>
    <col min="10798" max="10798" width="11.5546875" style="22"/>
    <col min="10799" max="10799" width="1.44140625" style="22" customWidth="1"/>
    <col min="10800" max="11008" width="11.5546875" style="22"/>
    <col min="11009" max="11009" width="4.5546875" style="22" customWidth="1"/>
    <col min="11010" max="11010" width="1.44140625" style="22" customWidth="1"/>
    <col min="11011" max="11011" width="17.77734375" style="22" customWidth="1"/>
    <col min="11012" max="11012" width="1.44140625" style="22" customWidth="1"/>
    <col min="11013" max="11013" width="13.109375" style="22" customWidth="1"/>
    <col min="11014" max="11014" width="1.44140625" style="22" customWidth="1"/>
    <col min="11015" max="11015" width="11.5546875" style="22"/>
    <col min="11016" max="11016" width="1.44140625" style="22" customWidth="1"/>
    <col min="11017" max="11017" width="11.5546875" style="22"/>
    <col min="11018" max="11018" width="1.44140625" style="22" customWidth="1"/>
    <col min="11019" max="11019" width="13.109375" style="22" customWidth="1"/>
    <col min="11020" max="11020" width="1.44140625" style="22" customWidth="1"/>
    <col min="11021" max="11021" width="11.5546875" style="22"/>
    <col min="11022" max="11022" width="1.44140625" style="22" customWidth="1"/>
    <col min="11023" max="11023" width="11.5546875" style="22"/>
    <col min="11024" max="11024" width="1.44140625" style="22" customWidth="1"/>
    <col min="11025" max="11025" width="13.109375" style="22" customWidth="1"/>
    <col min="11026" max="11026" width="1.44140625" style="22" customWidth="1"/>
    <col min="11027" max="11027" width="11.5546875" style="22"/>
    <col min="11028" max="11028" width="1.44140625" style="22" customWidth="1"/>
    <col min="11029" max="11029" width="11.5546875" style="22"/>
    <col min="11030" max="11030" width="1.44140625" style="22" customWidth="1"/>
    <col min="11031" max="11031" width="14.6640625" style="22" customWidth="1"/>
    <col min="11032" max="11033" width="1.44140625" style="22" customWidth="1"/>
    <col min="11034" max="11034" width="13.109375" style="22" customWidth="1"/>
    <col min="11035" max="11035" width="2.21875" style="22" customWidth="1"/>
    <col min="11036" max="11036" width="11.5546875" style="22"/>
    <col min="11037" max="11037" width="3" style="22" customWidth="1"/>
    <col min="11038" max="11038" width="13.109375" style="22" customWidth="1"/>
    <col min="11039" max="11039" width="2.21875" style="22" customWidth="1"/>
    <col min="11040" max="11040" width="11.5546875" style="22"/>
    <col min="11041" max="11041" width="3" style="22" customWidth="1"/>
    <col min="11042" max="11042" width="11.5546875" style="22"/>
    <col min="11043" max="11043" width="2.21875" style="22" customWidth="1"/>
    <col min="11044" max="11044" width="11.5546875" style="22"/>
    <col min="11045" max="11045" width="3" style="22" customWidth="1"/>
    <col min="11046" max="11046" width="13.109375" style="22" customWidth="1"/>
    <col min="11047" max="11047" width="3" style="22" customWidth="1"/>
    <col min="11048" max="11048" width="4.5546875" style="22" customWidth="1"/>
    <col min="11049" max="11049" width="13.77734375" style="22" customWidth="1"/>
    <col min="11050" max="11050" width="7.6640625" style="22" customWidth="1"/>
    <col min="11051" max="11051" width="1.44140625" style="22" customWidth="1"/>
    <col min="11052" max="11052" width="11.5546875" style="22"/>
    <col min="11053" max="11053" width="1.44140625" style="22" customWidth="1"/>
    <col min="11054" max="11054" width="11.5546875" style="22"/>
    <col min="11055" max="11055" width="1.44140625" style="22" customWidth="1"/>
    <col min="11056" max="11264" width="11.5546875" style="22"/>
    <col min="11265" max="11265" width="4.5546875" style="22" customWidth="1"/>
    <col min="11266" max="11266" width="1.44140625" style="22" customWidth="1"/>
    <col min="11267" max="11267" width="17.77734375" style="22" customWidth="1"/>
    <col min="11268" max="11268" width="1.44140625" style="22" customWidth="1"/>
    <col min="11269" max="11269" width="13.109375" style="22" customWidth="1"/>
    <col min="11270" max="11270" width="1.44140625" style="22" customWidth="1"/>
    <col min="11271" max="11271" width="11.5546875" style="22"/>
    <col min="11272" max="11272" width="1.44140625" style="22" customWidth="1"/>
    <col min="11273" max="11273" width="11.5546875" style="22"/>
    <col min="11274" max="11274" width="1.44140625" style="22" customWidth="1"/>
    <col min="11275" max="11275" width="13.109375" style="22" customWidth="1"/>
    <col min="11276" max="11276" width="1.44140625" style="22" customWidth="1"/>
    <col min="11277" max="11277" width="11.5546875" style="22"/>
    <col min="11278" max="11278" width="1.44140625" style="22" customWidth="1"/>
    <col min="11279" max="11279" width="11.5546875" style="22"/>
    <col min="11280" max="11280" width="1.44140625" style="22" customWidth="1"/>
    <col min="11281" max="11281" width="13.109375" style="22" customWidth="1"/>
    <col min="11282" max="11282" width="1.44140625" style="22" customWidth="1"/>
    <col min="11283" max="11283" width="11.5546875" style="22"/>
    <col min="11284" max="11284" width="1.44140625" style="22" customWidth="1"/>
    <col min="11285" max="11285" width="11.5546875" style="22"/>
    <col min="11286" max="11286" width="1.44140625" style="22" customWidth="1"/>
    <col min="11287" max="11287" width="14.6640625" style="22" customWidth="1"/>
    <col min="11288" max="11289" width="1.44140625" style="22" customWidth="1"/>
    <col min="11290" max="11290" width="13.109375" style="22" customWidth="1"/>
    <col min="11291" max="11291" width="2.21875" style="22" customWidth="1"/>
    <col min="11292" max="11292" width="11.5546875" style="22"/>
    <col min="11293" max="11293" width="3" style="22" customWidth="1"/>
    <col min="11294" max="11294" width="13.109375" style="22" customWidth="1"/>
    <col min="11295" max="11295" width="2.21875" style="22" customWidth="1"/>
    <col min="11296" max="11296" width="11.5546875" style="22"/>
    <col min="11297" max="11297" width="3" style="22" customWidth="1"/>
    <col min="11298" max="11298" width="11.5546875" style="22"/>
    <col min="11299" max="11299" width="2.21875" style="22" customWidth="1"/>
    <col min="11300" max="11300" width="11.5546875" style="22"/>
    <col min="11301" max="11301" width="3" style="22" customWidth="1"/>
    <col min="11302" max="11302" width="13.109375" style="22" customWidth="1"/>
    <col min="11303" max="11303" width="3" style="22" customWidth="1"/>
    <col min="11304" max="11304" width="4.5546875" style="22" customWidth="1"/>
    <col min="11305" max="11305" width="13.77734375" style="22" customWidth="1"/>
    <col min="11306" max="11306" width="7.6640625" style="22" customWidth="1"/>
    <col min="11307" max="11307" width="1.44140625" style="22" customWidth="1"/>
    <col min="11308" max="11308" width="11.5546875" style="22"/>
    <col min="11309" max="11309" width="1.44140625" style="22" customWidth="1"/>
    <col min="11310" max="11310" width="11.5546875" style="22"/>
    <col min="11311" max="11311" width="1.44140625" style="22" customWidth="1"/>
    <col min="11312" max="11520" width="11.5546875" style="22"/>
    <col min="11521" max="11521" width="4.5546875" style="22" customWidth="1"/>
    <col min="11522" max="11522" width="1.44140625" style="22" customWidth="1"/>
    <col min="11523" max="11523" width="17.77734375" style="22" customWidth="1"/>
    <col min="11524" max="11524" width="1.44140625" style="22" customWidth="1"/>
    <col min="11525" max="11525" width="13.109375" style="22" customWidth="1"/>
    <col min="11526" max="11526" width="1.44140625" style="22" customWidth="1"/>
    <col min="11527" max="11527" width="11.5546875" style="22"/>
    <col min="11528" max="11528" width="1.44140625" style="22" customWidth="1"/>
    <col min="11529" max="11529" width="11.5546875" style="22"/>
    <col min="11530" max="11530" width="1.44140625" style="22" customWidth="1"/>
    <col min="11531" max="11531" width="13.109375" style="22" customWidth="1"/>
    <col min="11532" max="11532" width="1.44140625" style="22" customWidth="1"/>
    <col min="11533" max="11533" width="11.5546875" style="22"/>
    <col min="11534" max="11534" width="1.44140625" style="22" customWidth="1"/>
    <col min="11535" max="11535" width="11.5546875" style="22"/>
    <col min="11536" max="11536" width="1.44140625" style="22" customWidth="1"/>
    <col min="11537" max="11537" width="13.109375" style="22" customWidth="1"/>
    <col min="11538" max="11538" width="1.44140625" style="22" customWidth="1"/>
    <col min="11539" max="11539" width="11.5546875" style="22"/>
    <col min="11540" max="11540" width="1.44140625" style="22" customWidth="1"/>
    <col min="11541" max="11541" width="11.5546875" style="22"/>
    <col min="11542" max="11542" width="1.44140625" style="22" customWidth="1"/>
    <col min="11543" max="11543" width="14.6640625" style="22" customWidth="1"/>
    <col min="11544" max="11545" width="1.44140625" style="22" customWidth="1"/>
    <col min="11546" max="11546" width="13.109375" style="22" customWidth="1"/>
    <col min="11547" max="11547" width="2.21875" style="22" customWidth="1"/>
    <col min="11548" max="11548" width="11.5546875" style="22"/>
    <col min="11549" max="11549" width="3" style="22" customWidth="1"/>
    <col min="11550" max="11550" width="13.109375" style="22" customWidth="1"/>
    <col min="11551" max="11551" width="2.21875" style="22" customWidth="1"/>
    <col min="11552" max="11552" width="11.5546875" style="22"/>
    <col min="11553" max="11553" width="3" style="22" customWidth="1"/>
    <col min="11554" max="11554" width="11.5546875" style="22"/>
    <col min="11555" max="11555" width="2.21875" style="22" customWidth="1"/>
    <col min="11556" max="11556" width="11.5546875" style="22"/>
    <col min="11557" max="11557" width="3" style="22" customWidth="1"/>
    <col min="11558" max="11558" width="13.109375" style="22" customWidth="1"/>
    <col min="11559" max="11559" width="3" style="22" customWidth="1"/>
    <col min="11560" max="11560" width="4.5546875" style="22" customWidth="1"/>
    <col min="11561" max="11561" width="13.77734375" style="22" customWidth="1"/>
    <col min="11562" max="11562" width="7.6640625" style="22" customWidth="1"/>
    <col min="11563" max="11563" width="1.44140625" style="22" customWidth="1"/>
    <col min="11564" max="11564" width="11.5546875" style="22"/>
    <col min="11565" max="11565" width="1.44140625" style="22" customWidth="1"/>
    <col min="11566" max="11566" width="11.5546875" style="22"/>
    <col min="11567" max="11567" width="1.44140625" style="22" customWidth="1"/>
    <col min="11568" max="11776" width="11.5546875" style="22"/>
    <col min="11777" max="11777" width="4.5546875" style="22" customWidth="1"/>
    <col min="11778" max="11778" width="1.44140625" style="22" customWidth="1"/>
    <col min="11779" max="11779" width="17.77734375" style="22" customWidth="1"/>
    <col min="11780" max="11780" width="1.44140625" style="22" customWidth="1"/>
    <col min="11781" max="11781" width="13.109375" style="22" customWidth="1"/>
    <col min="11782" max="11782" width="1.44140625" style="22" customWidth="1"/>
    <col min="11783" max="11783" width="11.5546875" style="22"/>
    <col min="11784" max="11784" width="1.44140625" style="22" customWidth="1"/>
    <col min="11785" max="11785" width="11.5546875" style="22"/>
    <col min="11786" max="11786" width="1.44140625" style="22" customWidth="1"/>
    <col min="11787" max="11787" width="13.109375" style="22" customWidth="1"/>
    <col min="11788" max="11788" width="1.44140625" style="22" customWidth="1"/>
    <col min="11789" max="11789" width="11.5546875" style="22"/>
    <col min="11790" max="11790" width="1.44140625" style="22" customWidth="1"/>
    <col min="11791" max="11791" width="11.5546875" style="22"/>
    <col min="11792" max="11792" width="1.44140625" style="22" customWidth="1"/>
    <col min="11793" max="11793" width="13.109375" style="22" customWidth="1"/>
    <col min="11794" max="11794" width="1.44140625" style="22" customWidth="1"/>
    <col min="11795" max="11795" width="11.5546875" style="22"/>
    <col min="11796" max="11796" width="1.44140625" style="22" customWidth="1"/>
    <col min="11797" max="11797" width="11.5546875" style="22"/>
    <col min="11798" max="11798" width="1.44140625" style="22" customWidth="1"/>
    <col min="11799" max="11799" width="14.6640625" style="22" customWidth="1"/>
    <col min="11800" max="11801" width="1.44140625" style="22" customWidth="1"/>
    <col min="11802" max="11802" width="13.109375" style="22" customWidth="1"/>
    <col min="11803" max="11803" width="2.21875" style="22" customWidth="1"/>
    <col min="11804" max="11804" width="11.5546875" style="22"/>
    <col min="11805" max="11805" width="3" style="22" customWidth="1"/>
    <col min="11806" max="11806" width="13.109375" style="22" customWidth="1"/>
    <col min="11807" max="11807" width="2.21875" style="22" customWidth="1"/>
    <col min="11808" max="11808" width="11.5546875" style="22"/>
    <col min="11809" max="11809" width="3" style="22" customWidth="1"/>
    <col min="11810" max="11810" width="11.5546875" style="22"/>
    <col min="11811" max="11811" width="2.21875" style="22" customWidth="1"/>
    <col min="11812" max="11812" width="11.5546875" style="22"/>
    <col min="11813" max="11813" width="3" style="22" customWidth="1"/>
    <col min="11814" max="11814" width="13.109375" style="22" customWidth="1"/>
    <col min="11815" max="11815" width="3" style="22" customWidth="1"/>
    <col min="11816" max="11816" width="4.5546875" style="22" customWidth="1"/>
    <col min="11817" max="11817" width="13.77734375" style="22" customWidth="1"/>
    <col min="11818" max="11818" width="7.6640625" style="22" customWidth="1"/>
    <col min="11819" max="11819" width="1.44140625" style="22" customWidth="1"/>
    <col min="11820" max="11820" width="11.5546875" style="22"/>
    <col min="11821" max="11821" width="1.44140625" style="22" customWidth="1"/>
    <col min="11822" max="11822" width="11.5546875" style="22"/>
    <col min="11823" max="11823" width="1.44140625" style="22" customWidth="1"/>
    <col min="11824" max="12032" width="11.5546875" style="22"/>
    <col min="12033" max="12033" width="4.5546875" style="22" customWidth="1"/>
    <col min="12034" max="12034" width="1.44140625" style="22" customWidth="1"/>
    <col min="12035" max="12035" width="17.77734375" style="22" customWidth="1"/>
    <col min="12036" max="12036" width="1.44140625" style="22" customWidth="1"/>
    <col min="12037" max="12037" width="13.109375" style="22" customWidth="1"/>
    <col min="12038" max="12038" width="1.44140625" style="22" customWidth="1"/>
    <col min="12039" max="12039" width="11.5546875" style="22"/>
    <col min="12040" max="12040" width="1.44140625" style="22" customWidth="1"/>
    <col min="12041" max="12041" width="11.5546875" style="22"/>
    <col min="12042" max="12042" width="1.44140625" style="22" customWidth="1"/>
    <col min="12043" max="12043" width="13.109375" style="22" customWidth="1"/>
    <col min="12044" max="12044" width="1.44140625" style="22" customWidth="1"/>
    <col min="12045" max="12045" width="11.5546875" style="22"/>
    <col min="12046" max="12046" width="1.44140625" style="22" customWidth="1"/>
    <col min="12047" max="12047" width="11.5546875" style="22"/>
    <col min="12048" max="12048" width="1.44140625" style="22" customWidth="1"/>
    <col min="12049" max="12049" width="13.109375" style="22" customWidth="1"/>
    <col min="12050" max="12050" width="1.44140625" style="22" customWidth="1"/>
    <col min="12051" max="12051" width="11.5546875" style="22"/>
    <col min="12052" max="12052" width="1.44140625" style="22" customWidth="1"/>
    <col min="12053" max="12053" width="11.5546875" style="22"/>
    <col min="12054" max="12054" width="1.44140625" style="22" customWidth="1"/>
    <col min="12055" max="12055" width="14.6640625" style="22" customWidth="1"/>
    <col min="12056" max="12057" width="1.44140625" style="22" customWidth="1"/>
    <col min="12058" max="12058" width="13.109375" style="22" customWidth="1"/>
    <col min="12059" max="12059" width="2.21875" style="22" customWidth="1"/>
    <col min="12060" max="12060" width="11.5546875" style="22"/>
    <col min="12061" max="12061" width="3" style="22" customWidth="1"/>
    <col min="12062" max="12062" width="13.109375" style="22" customWidth="1"/>
    <col min="12063" max="12063" width="2.21875" style="22" customWidth="1"/>
    <col min="12064" max="12064" width="11.5546875" style="22"/>
    <col min="12065" max="12065" width="3" style="22" customWidth="1"/>
    <col min="12066" max="12066" width="11.5546875" style="22"/>
    <col min="12067" max="12067" width="2.21875" style="22" customWidth="1"/>
    <col min="12068" max="12068" width="11.5546875" style="22"/>
    <col min="12069" max="12069" width="3" style="22" customWidth="1"/>
    <col min="12070" max="12070" width="13.109375" style="22" customWidth="1"/>
    <col min="12071" max="12071" width="3" style="22" customWidth="1"/>
    <col min="12072" max="12072" width="4.5546875" style="22" customWidth="1"/>
    <col min="12073" max="12073" width="13.77734375" style="22" customWidth="1"/>
    <col min="12074" max="12074" width="7.6640625" style="22" customWidth="1"/>
    <col min="12075" max="12075" width="1.44140625" style="22" customWidth="1"/>
    <col min="12076" max="12076" width="11.5546875" style="22"/>
    <col min="12077" max="12077" width="1.44140625" style="22" customWidth="1"/>
    <col min="12078" max="12078" width="11.5546875" style="22"/>
    <col min="12079" max="12079" width="1.44140625" style="22" customWidth="1"/>
    <col min="12080" max="12288" width="11.5546875" style="22"/>
    <col min="12289" max="12289" width="4.5546875" style="22" customWidth="1"/>
    <col min="12290" max="12290" width="1.44140625" style="22" customWidth="1"/>
    <col min="12291" max="12291" width="17.77734375" style="22" customWidth="1"/>
    <col min="12292" max="12292" width="1.44140625" style="22" customWidth="1"/>
    <col min="12293" max="12293" width="13.109375" style="22" customWidth="1"/>
    <col min="12294" max="12294" width="1.44140625" style="22" customWidth="1"/>
    <col min="12295" max="12295" width="11.5546875" style="22"/>
    <col min="12296" max="12296" width="1.44140625" style="22" customWidth="1"/>
    <col min="12297" max="12297" width="11.5546875" style="22"/>
    <col min="12298" max="12298" width="1.44140625" style="22" customWidth="1"/>
    <col min="12299" max="12299" width="13.109375" style="22" customWidth="1"/>
    <col min="12300" max="12300" width="1.44140625" style="22" customWidth="1"/>
    <col min="12301" max="12301" width="11.5546875" style="22"/>
    <col min="12302" max="12302" width="1.44140625" style="22" customWidth="1"/>
    <col min="12303" max="12303" width="11.5546875" style="22"/>
    <col min="12304" max="12304" width="1.44140625" style="22" customWidth="1"/>
    <col min="12305" max="12305" width="13.109375" style="22" customWidth="1"/>
    <col min="12306" max="12306" width="1.44140625" style="22" customWidth="1"/>
    <col min="12307" max="12307" width="11.5546875" style="22"/>
    <col min="12308" max="12308" width="1.44140625" style="22" customWidth="1"/>
    <col min="12309" max="12309" width="11.5546875" style="22"/>
    <col min="12310" max="12310" width="1.44140625" style="22" customWidth="1"/>
    <col min="12311" max="12311" width="14.6640625" style="22" customWidth="1"/>
    <col min="12312" max="12313" width="1.44140625" style="22" customWidth="1"/>
    <col min="12314" max="12314" width="13.109375" style="22" customWidth="1"/>
    <col min="12315" max="12315" width="2.21875" style="22" customWidth="1"/>
    <col min="12316" max="12316" width="11.5546875" style="22"/>
    <col min="12317" max="12317" width="3" style="22" customWidth="1"/>
    <col min="12318" max="12318" width="13.109375" style="22" customWidth="1"/>
    <col min="12319" max="12319" width="2.21875" style="22" customWidth="1"/>
    <col min="12320" max="12320" width="11.5546875" style="22"/>
    <col min="12321" max="12321" width="3" style="22" customWidth="1"/>
    <col min="12322" max="12322" width="11.5546875" style="22"/>
    <col min="12323" max="12323" width="2.21875" style="22" customWidth="1"/>
    <col min="12324" max="12324" width="11.5546875" style="22"/>
    <col min="12325" max="12325" width="3" style="22" customWidth="1"/>
    <col min="12326" max="12326" width="13.109375" style="22" customWidth="1"/>
    <col min="12327" max="12327" width="3" style="22" customWidth="1"/>
    <col min="12328" max="12328" width="4.5546875" style="22" customWidth="1"/>
    <col min="12329" max="12329" width="13.77734375" style="22" customWidth="1"/>
    <col min="12330" max="12330" width="7.6640625" style="22" customWidth="1"/>
    <col min="12331" max="12331" width="1.44140625" style="22" customWidth="1"/>
    <col min="12332" max="12332" width="11.5546875" style="22"/>
    <col min="12333" max="12333" width="1.44140625" style="22" customWidth="1"/>
    <col min="12334" max="12334" width="11.5546875" style="22"/>
    <col min="12335" max="12335" width="1.44140625" style="22" customWidth="1"/>
    <col min="12336" max="12544" width="11.5546875" style="22"/>
    <col min="12545" max="12545" width="4.5546875" style="22" customWidth="1"/>
    <col min="12546" max="12546" width="1.44140625" style="22" customWidth="1"/>
    <col min="12547" max="12547" width="17.77734375" style="22" customWidth="1"/>
    <col min="12548" max="12548" width="1.44140625" style="22" customWidth="1"/>
    <col min="12549" max="12549" width="13.109375" style="22" customWidth="1"/>
    <col min="12550" max="12550" width="1.44140625" style="22" customWidth="1"/>
    <col min="12551" max="12551" width="11.5546875" style="22"/>
    <col min="12552" max="12552" width="1.44140625" style="22" customWidth="1"/>
    <col min="12553" max="12553" width="11.5546875" style="22"/>
    <col min="12554" max="12554" width="1.44140625" style="22" customWidth="1"/>
    <col min="12555" max="12555" width="13.109375" style="22" customWidth="1"/>
    <col min="12556" max="12556" width="1.44140625" style="22" customWidth="1"/>
    <col min="12557" max="12557" width="11.5546875" style="22"/>
    <col min="12558" max="12558" width="1.44140625" style="22" customWidth="1"/>
    <col min="12559" max="12559" width="11.5546875" style="22"/>
    <col min="12560" max="12560" width="1.44140625" style="22" customWidth="1"/>
    <col min="12561" max="12561" width="13.109375" style="22" customWidth="1"/>
    <col min="12562" max="12562" width="1.44140625" style="22" customWidth="1"/>
    <col min="12563" max="12563" width="11.5546875" style="22"/>
    <col min="12564" max="12564" width="1.44140625" style="22" customWidth="1"/>
    <col min="12565" max="12565" width="11.5546875" style="22"/>
    <col min="12566" max="12566" width="1.44140625" style="22" customWidth="1"/>
    <col min="12567" max="12567" width="14.6640625" style="22" customWidth="1"/>
    <col min="12568" max="12569" width="1.44140625" style="22" customWidth="1"/>
    <col min="12570" max="12570" width="13.109375" style="22" customWidth="1"/>
    <col min="12571" max="12571" width="2.21875" style="22" customWidth="1"/>
    <col min="12572" max="12572" width="11.5546875" style="22"/>
    <col min="12573" max="12573" width="3" style="22" customWidth="1"/>
    <col min="12574" max="12574" width="13.109375" style="22" customWidth="1"/>
    <col min="12575" max="12575" width="2.21875" style="22" customWidth="1"/>
    <col min="12576" max="12576" width="11.5546875" style="22"/>
    <col min="12577" max="12577" width="3" style="22" customWidth="1"/>
    <col min="12578" max="12578" width="11.5546875" style="22"/>
    <col min="12579" max="12579" width="2.21875" style="22" customWidth="1"/>
    <col min="12580" max="12580" width="11.5546875" style="22"/>
    <col min="12581" max="12581" width="3" style="22" customWidth="1"/>
    <col min="12582" max="12582" width="13.109375" style="22" customWidth="1"/>
    <col min="12583" max="12583" width="3" style="22" customWidth="1"/>
    <col min="12584" max="12584" width="4.5546875" style="22" customWidth="1"/>
    <col min="12585" max="12585" width="13.77734375" style="22" customWidth="1"/>
    <col min="12586" max="12586" width="7.6640625" style="22" customWidth="1"/>
    <col min="12587" max="12587" width="1.44140625" style="22" customWidth="1"/>
    <col min="12588" max="12588" width="11.5546875" style="22"/>
    <col min="12589" max="12589" width="1.44140625" style="22" customWidth="1"/>
    <col min="12590" max="12590" width="11.5546875" style="22"/>
    <col min="12591" max="12591" width="1.44140625" style="22" customWidth="1"/>
    <col min="12592" max="12800" width="11.5546875" style="22"/>
    <col min="12801" max="12801" width="4.5546875" style="22" customWidth="1"/>
    <col min="12802" max="12802" width="1.44140625" style="22" customWidth="1"/>
    <col min="12803" max="12803" width="17.77734375" style="22" customWidth="1"/>
    <col min="12804" max="12804" width="1.44140625" style="22" customWidth="1"/>
    <col min="12805" max="12805" width="13.109375" style="22" customWidth="1"/>
    <col min="12806" max="12806" width="1.44140625" style="22" customWidth="1"/>
    <col min="12807" max="12807" width="11.5546875" style="22"/>
    <col min="12808" max="12808" width="1.44140625" style="22" customWidth="1"/>
    <col min="12809" max="12809" width="11.5546875" style="22"/>
    <col min="12810" max="12810" width="1.44140625" style="22" customWidth="1"/>
    <col min="12811" max="12811" width="13.109375" style="22" customWidth="1"/>
    <col min="12812" max="12812" width="1.44140625" style="22" customWidth="1"/>
    <col min="12813" max="12813" width="11.5546875" style="22"/>
    <col min="12814" max="12814" width="1.44140625" style="22" customWidth="1"/>
    <col min="12815" max="12815" width="11.5546875" style="22"/>
    <col min="12816" max="12816" width="1.44140625" style="22" customWidth="1"/>
    <col min="12817" max="12817" width="13.109375" style="22" customWidth="1"/>
    <col min="12818" max="12818" width="1.44140625" style="22" customWidth="1"/>
    <col min="12819" max="12819" width="11.5546875" style="22"/>
    <col min="12820" max="12820" width="1.44140625" style="22" customWidth="1"/>
    <col min="12821" max="12821" width="11.5546875" style="22"/>
    <col min="12822" max="12822" width="1.44140625" style="22" customWidth="1"/>
    <col min="12823" max="12823" width="14.6640625" style="22" customWidth="1"/>
    <col min="12824" max="12825" width="1.44140625" style="22" customWidth="1"/>
    <col min="12826" max="12826" width="13.109375" style="22" customWidth="1"/>
    <col min="12827" max="12827" width="2.21875" style="22" customWidth="1"/>
    <col min="12828" max="12828" width="11.5546875" style="22"/>
    <col min="12829" max="12829" width="3" style="22" customWidth="1"/>
    <col min="12830" max="12830" width="13.109375" style="22" customWidth="1"/>
    <col min="12831" max="12831" width="2.21875" style="22" customWidth="1"/>
    <col min="12832" max="12832" width="11.5546875" style="22"/>
    <col min="12833" max="12833" width="3" style="22" customWidth="1"/>
    <col min="12834" max="12834" width="11.5546875" style="22"/>
    <col min="12835" max="12835" width="2.21875" style="22" customWidth="1"/>
    <col min="12836" max="12836" width="11.5546875" style="22"/>
    <col min="12837" max="12837" width="3" style="22" customWidth="1"/>
    <col min="12838" max="12838" width="13.109375" style="22" customWidth="1"/>
    <col min="12839" max="12839" width="3" style="22" customWidth="1"/>
    <col min="12840" max="12840" width="4.5546875" style="22" customWidth="1"/>
    <col min="12841" max="12841" width="13.77734375" style="22" customWidth="1"/>
    <col min="12842" max="12842" width="7.6640625" style="22" customWidth="1"/>
    <col min="12843" max="12843" width="1.44140625" style="22" customWidth="1"/>
    <col min="12844" max="12844" width="11.5546875" style="22"/>
    <col min="12845" max="12845" width="1.44140625" style="22" customWidth="1"/>
    <col min="12846" max="12846" width="11.5546875" style="22"/>
    <col min="12847" max="12847" width="1.44140625" style="22" customWidth="1"/>
    <col min="12848" max="13056" width="11.5546875" style="22"/>
    <col min="13057" max="13057" width="4.5546875" style="22" customWidth="1"/>
    <col min="13058" max="13058" width="1.44140625" style="22" customWidth="1"/>
    <col min="13059" max="13059" width="17.77734375" style="22" customWidth="1"/>
    <col min="13060" max="13060" width="1.44140625" style="22" customWidth="1"/>
    <col min="13061" max="13061" width="13.109375" style="22" customWidth="1"/>
    <col min="13062" max="13062" width="1.44140625" style="22" customWidth="1"/>
    <col min="13063" max="13063" width="11.5546875" style="22"/>
    <col min="13064" max="13064" width="1.44140625" style="22" customWidth="1"/>
    <col min="13065" max="13065" width="11.5546875" style="22"/>
    <col min="13066" max="13066" width="1.44140625" style="22" customWidth="1"/>
    <col min="13067" max="13067" width="13.109375" style="22" customWidth="1"/>
    <col min="13068" max="13068" width="1.44140625" style="22" customWidth="1"/>
    <col min="13069" max="13069" width="11.5546875" style="22"/>
    <col min="13070" max="13070" width="1.44140625" style="22" customWidth="1"/>
    <col min="13071" max="13071" width="11.5546875" style="22"/>
    <col min="13072" max="13072" width="1.44140625" style="22" customWidth="1"/>
    <col min="13073" max="13073" width="13.109375" style="22" customWidth="1"/>
    <col min="13074" max="13074" width="1.44140625" style="22" customWidth="1"/>
    <col min="13075" max="13075" width="11.5546875" style="22"/>
    <col min="13076" max="13076" width="1.44140625" style="22" customWidth="1"/>
    <col min="13077" max="13077" width="11.5546875" style="22"/>
    <col min="13078" max="13078" width="1.44140625" style="22" customWidth="1"/>
    <col min="13079" max="13079" width="14.6640625" style="22" customWidth="1"/>
    <col min="13080" max="13081" width="1.44140625" style="22" customWidth="1"/>
    <col min="13082" max="13082" width="13.109375" style="22" customWidth="1"/>
    <col min="13083" max="13083" width="2.21875" style="22" customWidth="1"/>
    <col min="13084" max="13084" width="11.5546875" style="22"/>
    <col min="13085" max="13085" width="3" style="22" customWidth="1"/>
    <col min="13086" max="13086" width="13.109375" style="22" customWidth="1"/>
    <col min="13087" max="13087" width="2.21875" style="22" customWidth="1"/>
    <col min="13088" max="13088" width="11.5546875" style="22"/>
    <col min="13089" max="13089" width="3" style="22" customWidth="1"/>
    <col min="13090" max="13090" width="11.5546875" style="22"/>
    <col min="13091" max="13091" width="2.21875" style="22" customWidth="1"/>
    <col min="13092" max="13092" width="11.5546875" style="22"/>
    <col min="13093" max="13093" width="3" style="22" customWidth="1"/>
    <col min="13094" max="13094" width="13.109375" style="22" customWidth="1"/>
    <col min="13095" max="13095" width="3" style="22" customWidth="1"/>
    <col min="13096" max="13096" width="4.5546875" style="22" customWidth="1"/>
    <col min="13097" max="13097" width="13.77734375" style="22" customWidth="1"/>
    <col min="13098" max="13098" width="7.6640625" style="22" customWidth="1"/>
    <col min="13099" max="13099" width="1.44140625" style="22" customWidth="1"/>
    <col min="13100" max="13100" width="11.5546875" style="22"/>
    <col min="13101" max="13101" width="1.44140625" style="22" customWidth="1"/>
    <col min="13102" max="13102" width="11.5546875" style="22"/>
    <col min="13103" max="13103" width="1.44140625" style="22" customWidth="1"/>
    <col min="13104" max="13312" width="11.5546875" style="22"/>
    <col min="13313" max="13313" width="4.5546875" style="22" customWidth="1"/>
    <col min="13314" max="13314" width="1.44140625" style="22" customWidth="1"/>
    <col min="13315" max="13315" width="17.77734375" style="22" customWidth="1"/>
    <col min="13316" max="13316" width="1.44140625" style="22" customWidth="1"/>
    <col min="13317" max="13317" width="13.109375" style="22" customWidth="1"/>
    <col min="13318" max="13318" width="1.44140625" style="22" customWidth="1"/>
    <col min="13319" max="13319" width="11.5546875" style="22"/>
    <col min="13320" max="13320" width="1.44140625" style="22" customWidth="1"/>
    <col min="13321" max="13321" width="11.5546875" style="22"/>
    <col min="13322" max="13322" width="1.44140625" style="22" customWidth="1"/>
    <col min="13323" max="13323" width="13.109375" style="22" customWidth="1"/>
    <col min="13324" max="13324" width="1.44140625" style="22" customWidth="1"/>
    <col min="13325" max="13325" width="11.5546875" style="22"/>
    <col min="13326" max="13326" width="1.44140625" style="22" customWidth="1"/>
    <col min="13327" max="13327" width="11.5546875" style="22"/>
    <col min="13328" max="13328" width="1.44140625" style="22" customWidth="1"/>
    <col min="13329" max="13329" width="13.109375" style="22" customWidth="1"/>
    <col min="13330" max="13330" width="1.44140625" style="22" customWidth="1"/>
    <col min="13331" max="13331" width="11.5546875" style="22"/>
    <col min="13332" max="13332" width="1.44140625" style="22" customWidth="1"/>
    <col min="13333" max="13333" width="11.5546875" style="22"/>
    <col min="13334" max="13334" width="1.44140625" style="22" customWidth="1"/>
    <col min="13335" max="13335" width="14.6640625" style="22" customWidth="1"/>
    <col min="13336" max="13337" width="1.44140625" style="22" customWidth="1"/>
    <col min="13338" max="13338" width="13.109375" style="22" customWidth="1"/>
    <col min="13339" max="13339" width="2.21875" style="22" customWidth="1"/>
    <col min="13340" max="13340" width="11.5546875" style="22"/>
    <col min="13341" max="13341" width="3" style="22" customWidth="1"/>
    <col min="13342" max="13342" width="13.109375" style="22" customWidth="1"/>
    <col min="13343" max="13343" width="2.21875" style="22" customWidth="1"/>
    <col min="13344" max="13344" width="11.5546875" style="22"/>
    <col min="13345" max="13345" width="3" style="22" customWidth="1"/>
    <col min="13346" max="13346" width="11.5546875" style="22"/>
    <col min="13347" max="13347" width="2.21875" style="22" customWidth="1"/>
    <col min="13348" max="13348" width="11.5546875" style="22"/>
    <col min="13349" max="13349" width="3" style="22" customWidth="1"/>
    <col min="13350" max="13350" width="13.109375" style="22" customWidth="1"/>
    <col min="13351" max="13351" width="3" style="22" customWidth="1"/>
    <col min="13352" max="13352" width="4.5546875" style="22" customWidth="1"/>
    <col min="13353" max="13353" width="13.77734375" style="22" customWidth="1"/>
    <col min="13354" max="13354" width="7.6640625" style="22" customWidth="1"/>
    <col min="13355" max="13355" width="1.44140625" style="22" customWidth="1"/>
    <col min="13356" max="13356" width="11.5546875" style="22"/>
    <col min="13357" max="13357" width="1.44140625" style="22" customWidth="1"/>
    <col min="13358" max="13358" width="11.5546875" style="22"/>
    <col min="13359" max="13359" width="1.44140625" style="22" customWidth="1"/>
    <col min="13360" max="13568" width="11.5546875" style="22"/>
    <col min="13569" max="13569" width="4.5546875" style="22" customWidth="1"/>
    <col min="13570" max="13570" width="1.44140625" style="22" customWidth="1"/>
    <col min="13571" max="13571" width="17.77734375" style="22" customWidth="1"/>
    <col min="13572" max="13572" width="1.44140625" style="22" customWidth="1"/>
    <col min="13573" max="13573" width="13.109375" style="22" customWidth="1"/>
    <col min="13574" max="13574" width="1.44140625" style="22" customWidth="1"/>
    <col min="13575" max="13575" width="11.5546875" style="22"/>
    <col min="13576" max="13576" width="1.44140625" style="22" customWidth="1"/>
    <col min="13577" max="13577" width="11.5546875" style="22"/>
    <col min="13578" max="13578" width="1.44140625" style="22" customWidth="1"/>
    <col min="13579" max="13579" width="13.109375" style="22" customWidth="1"/>
    <col min="13580" max="13580" width="1.44140625" style="22" customWidth="1"/>
    <col min="13581" max="13581" width="11.5546875" style="22"/>
    <col min="13582" max="13582" width="1.44140625" style="22" customWidth="1"/>
    <col min="13583" max="13583" width="11.5546875" style="22"/>
    <col min="13584" max="13584" width="1.44140625" style="22" customWidth="1"/>
    <col min="13585" max="13585" width="13.109375" style="22" customWidth="1"/>
    <col min="13586" max="13586" width="1.44140625" style="22" customWidth="1"/>
    <col min="13587" max="13587" width="11.5546875" style="22"/>
    <col min="13588" max="13588" width="1.44140625" style="22" customWidth="1"/>
    <col min="13589" max="13589" width="11.5546875" style="22"/>
    <col min="13590" max="13590" width="1.44140625" style="22" customWidth="1"/>
    <col min="13591" max="13591" width="14.6640625" style="22" customWidth="1"/>
    <col min="13592" max="13593" width="1.44140625" style="22" customWidth="1"/>
    <col min="13594" max="13594" width="13.109375" style="22" customWidth="1"/>
    <col min="13595" max="13595" width="2.21875" style="22" customWidth="1"/>
    <col min="13596" max="13596" width="11.5546875" style="22"/>
    <col min="13597" max="13597" width="3" style="22" customWidth="1"/>
    <col min="13598" max="13598" width="13.109375" style="22" customWidth="1"/>
    <col min="13599" max="13599" width="2.21875" style="22" customWidth="1"/>
    <col min="13600" max="13600" width="11.5546875" style="22"/>
    <col min="13601" max="13601" width="3" style="22" customWidth="1"/>
    <col min="13602" max="13602" width="11.5546875" style="22"/>
    <col min="13603" max="13603" width="2.21875" style="22" customWidth="1"/>
    <col min="13604" max="13604" width="11.5546875" style="22"/>
    <col min="13605" max="13605" width="3" style="22" customWidth="1"/>
    <col min="13606" max="13606" width="13.109375" style="22" customWidth="1"/>
    <col min="13607" max="13607" width="3" style="22" customWidth="1"/>
    <col min="13608" max="13608" width="4.5546875" style="22" customWidth="1"/>
    <col min="13609" max="13609" width="13.77734375" style="22" customWidth="1"/>
    <col min="13610" max="13610" width="7.6640625" style="22" customWidth="1"/>
    <col min="13611" max="13611" width="1.44140625" style="22" customWidth="1"/>
    <col min="13612" max="13612" width="11.5546875" style="22"/>
    <col min="13613" max="13613" width="1.44140625" style="22" customWidth="1"/>
    <col min="13614" max="13614" width="11.5546875" style="22"/>
    <col min="13615" max="13615" width="1.44140625" style="22" customWidth="1"/>
    <col min="13616" max="13824" width="11.5546875" style="22"/>
    <col min="13825" max="13825" width="4.5546875" style="22" customWidth="1"/>
    <col min="13826" max="13826" width="1.44140625" style="22" customWidth="1"/>
    <col min="13827" max="13827" width="17.77734375" style="22" customWidth="1"/>
    <col min="13828" max="13828" width="1.44140625" style="22" customWidth="1"/>
    <col min="13829" max="13829" width="13.109375" style="22" customWidth="1"/>
    <col min="13830" max="13830" width="1.44140625" style="22" customWidth="1"/>
    <col min="13831" max="13831" width="11.5546875" style="22"/>
    <col min="13832" max="13832" width="1.44140625" style="22" customWidth="1"/>
    <col min="13833" max="13833" width="11.5546875" style="22"/>
    <col min="13834" max="13834" width="1.44140625" style="22" customWidth="1"/>
    <col min="13835" max="13835" width="13.109375" style="22" customWidth="1"/>
    <col min="13836" max="13836" width="1.44140625" style="22" customWidth="1"/>
    <col min="13837" max="13837" width="11.5546875" style="22"/>
    <col min="13838" max="13838" width="1.44140625" style="22" customWidth="1"/>
    <col min="13839" max="13839" width="11.5546875" style="22"/>
    <col min="13840" max="13840" width="1.44140625" style="22" customWidth="1"/>
    <col min="13841" max="13841" width="13.109375" style="22" customWidth="1"/>
    <col min="13842" max="13842" width="1.44140625" style="22" customWidth="1"/>
    <col min="13843" max="13843" width="11.5546875" style="22"/>
    <col min="13844" max="13844" width="1.44140625" style="22" customWidth="1"/>
    <col min="13845" max="13845" width="11.5546875" style="22"/>
    <col min="13846" max="13846" width="1.44140625" style="22" customWidth="1"/>
    <col min="13847" max="13847" width="14.6640625" style="22" customWidth="1"/>
    <col min="13848" max="13849" width="1.44140625" style="22" customWidth="1"/>
    <col min="13850" max="13850" width="13.109375" style="22" customWidth="1"/>
    <col min="13851" max="13851" width="2.21875" style="22" customWidth="1"/>
    <col min="13852" max="13852" width="11.5546875" style="22"/>
    <col min="13853" max="13853" width="3" style="22" customWidth="1"/>
    <col min="13854" max="13854" width="13.109375" style="22" customWidth="1"/>
    <col min="13855" max="13855" width="2.21875" style="22" customWidth="1"/>
    <col min="13856" max="13856" width="11.5546875" style="22"/>
    <col min="13857" max="13857" width="3" style="22" customWidth="1"/>
    <col min="13858" max="13858" width="11.5546875" style="22"/>
    <col min="13859" max="13859" width="2.21875" style="22" customWidth="1"/>
    <col min="13860" max="13860" width="11.5546875" style="22"/>
    <col min="13861" max="13861" width="3" style="22" customWidth="1"/>
    <col min="13862" max="13862" width="13.109375" style="22" customWidth="1"/>
    <col min="13863" max="13863" width="3" style="22" customWidth="1"/>
    <col min="13864" max="13864" width="4.5546875" style="22" customWidth="1"/>
    <col min="13865" max="13865" width="13.77734375" style="22" customWidth="1"/>
    <col min="13866" max="13866" width="7.6640625" style="22" customWidth="1"/>
    <col min="13867" max="13867" width="1.44140625" style="22" customWidth="1"/>
    <col min="13868" max="13868" width="11.5546875" style="22"/>
    <col min="13869" max="13869" width="1.44140625" style="22" customWidth="1"/>
    <col min="13870" max="13870" width="11.5546875" style="22"/>
    <col min="13871" max="13871" width="1.44140625" style="22" customWidth="1"/>
    <col min="13872" max="14080" width="11.5546875" style="22"/>
    <col min="14081" max="14081" width="4.5546875" style="22" customWidth="1"/>
    <col min="14082" max="14082" width="1.44140625" style="22" customWidth="1"/>
    <col min="14083" max="14083" width="17.77734375" style="22" customWidth="1"/>
    <col min="14084" max="14084" width="1.44140625" style="22" customWidth="1"/>
    <col min="14085" max="14085" width="13.109375" style="22" customWidth="1"/>
    <col min="14086" max="14086" width="1.44140625" style="22" customWidth="1"/>
    <col min="14087" max="14087" width="11.5546875" style="22"/>
    <col min="14088" max="14088" width="1.44140625" style="22" customWidth="1"/>
    <col min="14089" max="14089" width="11.5546875" style="22"/>
    <col min="14090" max="14090" width="1.44140625" style="22" customWidth="1"/>
    <col min="14091" max="14091" width="13.109375" style="22" customWidth="1"/>
    <col min="14092" max="14092" width="1.44140625" style="22" customWidth="1"/>
    <col min="14093" max="14093" width="11.5546875" style="22"/>
    <col min="14094" max="14094" width="1.44140625" style="22" customWidth="1"/>
    <col min="14095" max="14095" width="11.5546875" style="22"/>
    <col min="14096" max="14096" width="1.44140625" style="22" customWidth="1"/>
    <col min="14097" max="14097" width="13.109375" style="22" customWidth="1"/>
    <col min="14098" max="14098" width="1.44140625" style="22" customWidth="1"/>
    <col min="14099" max="14099" width="11.5546875" style="22"/>
    <col min="14100" max="14100" width="1.44140625" style="22" customWidth="1"/>
    <col min="14101" max="14101" width="11.5546875" style="22"/>
    <col min="14102" max="14102" width="1.44140625" style="22" customWidth="1"/>
    <col min="14103" max="14103" width="14.6640625" style="22" customWidth="1"/>
    <col min="14104" max="14105" width="1.44140625" style="22" customWidth="1"/>
    <col min="14106" max="14106" width="13.109375" style="22" customWidth="1"/>
    <col min="14107" max="14107" width="2.21875" style="22" customWidth="1"/>
    <col min="14108" max="14108" width="11.5546875" style="22"/>
    <col min="14109" max="14109" width="3" style="22" customWidth="1"/>
    <col min="14110" max="14110" width="13.109375" style="22" customWidth="1"/>
    <col min="14111" max="14111" width="2.21875" style="22" customWidth="1"/>
    <col min="14112" max="14112" width="11.5546875" style="22"/>
    <col min="14113" max="14113" width="3" style="22" customWidth="1"/>
    <col min="14114" max="14114" width="11.5546875" style="22"/>
    <col min="14115" max="14115" width="2.21875" style="22" customWidth="1"/>
    <col min="14116" max="14116" width="11.5546875" style="22"/>
    <col min="14117" max="14117" width="3" style="22" customWidth="1"/>
    <col min="14118" max="14118" width="13.109375" style="22" customWidth="1"/>
    <col min="14119" max="14119" width="3" style="22" customWidth="1"/>
    <col min="14120" max="14120" width="4.5546875" style="22" customWidth="1"/>
    <col min="14121" max="14121" width="13.77734375" style="22" customWidth="1"/>
    <col min="14122" max="14122" width="7.6640625" style="22" customWidth="1"/>
    <col min="14123" max="14123" width="1.44140625" style="22" customWidth="1"/>
    <col min="14124" max="14124" width="11.5546875" style="22"/>
    <col min="14125" max="14125" width="1.44140625" style="22" customWidth="1"/>
    <col min="14126" max="14126" width="11.5546875" style="22"/>
    <col min="14127" max="14127" width="1.44140625" style="22" customWidth="1"/>
    <col min="14128" max="14336" width="11.5546875" style="22"/>
    <col min="14337" max="14337" width="4.5546875" style="22" customWidth="1"/>
    <col min="14338" max="14338" width="1.44140625" style="22" customWidth="1"/>
    <col min="14339" max="14339" width="17.77734375" style="22" customWidth="1"/>
    <col min="14340" max="14340" width="1.44140625" style="22" customWidth="1"/>
    <col min="14341" max="14341" width="13.109375" style="22" customWidth="1"/>
    <col min="14342" max="14342" width="1.44140625" style="22" customWidth="1"/>
    <col min="14343" max="14343" width="11.5546875" style="22"/>
    <col min="14344" max="14344" width="1.44140625" style="22" customWidth="1"/>
    <col min="14345" max="14345" width="11.5546875" style="22"/>
    <col min="14346" max="14346" width="1.44140625" style="22" customWidth="1"/>
    <col min="14347" max="14347" width="13.109375" style="22" customWidth="1"/>
    <col min="14348" max="14348" width="1.44140625" style="22" customWidth="1"/>
    <col min="14349" max="14349" width="11.5546875" style="22"/>
    <col min="14350" max="14350" width="1.44140625" style="22" customWidth="1"/>
    <col min="14351" max="14351" width="11.5546875" style="22"/>
    <col min="14352" max="14352" width="1.44140625" style="22" customWidth="1"/>
    <col min="14353" max="14353" width="13.109375" style="22" customWidth="1"/>
    <col min="14354" max="14354" width="1.44140625" style="22" customWidth="1"/>
    <col min="14355" max="14355" width="11.5546875" style="22"/>
    <col min="14356" max="14356" width="1.44140625" style="22" customWidth="1"/>
    <col min="14357" max="14357" width="11.5546875" style="22"/>
    <col min="14358" max="14358" width="1.44140625" style="22" customWidth="1"/>
    <col min="14359" max="14359" width="14.6640625" style="22" customWidth="1"/>
    <col min="14360" max="14361" width="1.44140625" style="22" customWidth="1"/>
    <col min="14362" max="14362" width="13.109375" style="22" customWidth="1"/>
    <col min="14363" max="14363" width="2.21875" style="22" customWidth="1"/>
    <col min="14364" max="14364" width="11.5546875" style="22"/>
    <col min="14365" max="14365" width="3" style="22" customWidth="1"/>
    <col min="14366" max="14366" width="13.109375" style="22" customWidth="1"/>
    <col min="14367" max="14367" width="2.21875" style="22" customWidth="1"/>
    <col min="14368" max="14368" width="11.5546875" style="22"/>
    <col min="14369" max="14369" width="3" style="22" customWidth="1"/>
    <col min="14370" max="14370" width="11.5546875" style="22"/>
    <col min="14371" max="14371" width="2.21875" style="22" customWidth="1"/>
    <col min="14372" max="14372" width="11.5546875" style="22"/>
    <col min="14373" max="14373" width="3" style="22" customWidth="1"/>
    <col min="14374" max="14374" width="13.109375" style="22" customWidth="1"/>
    <col min="14375" max="14375" width="3" style="22" customWidth="1"/>
    <col min="14376" max="14376" width="4.5546875" style="22" customWidth="1"/>
    <col min="14377" max="14377" width="13.77734375" style="22" customWidth="1"/>
    <col min="14378" max="14378" width="7.6640625" style="22" customWidth="1"/>
    <col min="14379" max="14379" width="1.44140625" style="22" customWidth="1"/>
    <col min="14380" max="14380" width="11.5546875" style="22"/>
    <col min="14381" max="14381" width="1.44140625" style="22" customWidth="1"/>
    <col min="14382" max="14382" width="11.5546875" style="22"/>
    <col min="14383" max="14383" width="1.44140625" style="22" customWidth="1"/>
    <col min="14384" max="14592" width="11.5546875" style="22"/>
    <col min="14593" max="14593" width="4.5546875" style="22" customWidth="1"/>
    <col min="14594" max="14594" width="1.44140625" style="22" customWidth="1"/>
    <col min="14595" max="14595" width="17.77734375" style="22" customWidth="1"/>
    <col min="14596" max="14596" width="1.44140625" style="22" customWidth="1"/>
    <col min="14597" max="14597" width="13.109375" style="22" customWidth="1"/>
    <col min="14598" max="14598" width="1.44140625" style="22" customWidth="1"/>
    <col min="14599" max="14599" width="11.5546875" style="22"/>
    <col min="14600" max="14600" width="1.44140625" style="22" customWidth="1"/>
    <col min="14601" max="14601" width="11.5546875" style="22"/>
    <col min="14602" max="14602" width="1.44140625" style="22" customWidth="1"/>
    <col min="14603" max="14603" width="13.109375" style="22" customWidth="1"/>
    <col min="14604" max="14604" width="1.44140625" style="22" customWidth="1"/>
    <col min="14605" max="14605" width="11.5546875" style="22"/>
    <col min="14606" max="14606" width="1.44140625" style="22" customWidth="1"/>
    <col min="14607" max="14607" width="11.5546875" style="22"/>
    <col min="14608" max="14608" width="1.44140625" style="22" customWidth="1"/>
    <col min="14609" max="14609" width="13.109375" style="22" customWidth="1"/>
    <col min="14610" max="14610" width="1.44140625" style="22" customWidth="1"/>
    <col min="14611" max="14611" width="11.5546875" style="22"/>
    <col min="14612" max="14612" width="1.44140625" style="22" customWidth="1"/>
    <col min="14613" max="14613" width="11.5546875" style="22"/>
    <col min="14614" max="14614" width="1.44140625" style="22" customWidth="1"/>
    <col min="14615" max="14615" width="14.6640625" style="22" customWidth="1"/>
    <col min="14616" max="14617" width="1.44140625" style="22" customWidth="1"/>
    <col min="14618" max="14618" width="13.109375" style="22" customWidth="1"/>
    <col min="14619" max="14619" width="2.21875" style="22" customWidth="1"/>
    <col min="14620" max="14620" width="11.5546875" style="22"/>
    <col min="14621" max="14621" width="3" style="22" customWidth="1"/>
    <col min="14622" max="14622" width="13.109375" style="22" customWidth="1"/>
    <col min="14623" max="14623" width="2.21875" style="22" customWidth="1"/>
    <col min="14624" max="14624" width="11.5546875" style="22"/>
    <col min="14625" max="14625" width="3" style="22" customWidth="1"/>
    <col min="14626" max="14626" width="11.5546875" style="22"/>
    <col min="14627" max="14627" width="2.21875" style="22" customWidth="1"/>
    <col min="14628" max="14628" width="11.5546875" style="22"/>
    <col min="14629" max="14629" width="3" style="22" customWidth="1"/>
    <col min="14630" max="14630" width="13.109375" style="22" customWidth="1"/>
    <col min="14631" max="14631" width="3" style="22" customWidth="1"/>
    <col min="14632" max="14632" width="4.5546875" style="22" customWidth="1"/>
    <col min="14633" max="14633" width="13.77734375" style="22" customWidth="1"/>
    <col min="14634" max="14634" width="7.6640625" style="22" customWidth="1"/>
    <col min="14635" max="14635" width="1.44140625" style="22" customWidth="1"/>
    <col min="14636" max="14636" width="11.5546875" style="22"/>
    <col min="14637" max="14637" width="1.44140625" style="22" customWidth="1"/>
    <col min="14638" max="14638" width="11.5546875" style="22"/>
    <col min="14639" max="14639" width="1.44140625" style="22" customWidth="1"/>
    <col min="14640" max="14848" width="11.5546875" style="22"/>
    <col min="14849" max="14849" width="4.5546875" style="22" customWidth="1"/>
    <col min="14850" max="14850" width="1.44140625" style="22" customWidth="1"/>
    <col min="14851" max="14851" width="17.77734375" style="22" customWidth="1"/>
    <col min="14852" max="14852" width="1.44140625" style="22" customWidth="1"/>
    <col min="14853" max="14853" width="13.109375" style="22" customWidth="1"/>
    <col min="14854" max="14854" width="1.44140625" style="22" customWidth="1"/>
    <col min="14855" max="14855" width="11.5546875" style="22"/>
    <col min="14856" max="14856" width="1.44140625" style="22" customWidth="1"/>
    <col min="14857" max="14857" width="11.5546875" style="22"/>
    <col min="14858" max="14858" width="1.44140625" style="22" customWidth="1"/>
    <col min="14859" max="14859" width="13.109375" style="22" customWidth="1"/>
    <col min="14860" max="14860" width="1.44140625" style="22" customWidth="1"/>
    <col min="14861" max="14861" width="11.5546875" style="22"/>
    <col min="14862" max="14862" width="1.44140625" style="22" customWidth="1"/>
    <col min="14863" max="14863" width="11.5546875" style="22"/>
    <col min="14864" max="14864" width="1.44140625" style="22" customWidth="1"/>
    <col min="14865" max="14865" width="13.109375" style="22" customWidth="1"/>
    <col min="14866" max="14866" width="1.44140625" style="22" customWidth="1"/>
    <col min="14867" max="14867" width="11.5546875" style="22"/>
    <col min="14868" max="14868" width="1.44140625" style="22" customWidth="1"/>
    <col min="14869" max="14869" width="11.5546875" style="22"/>
    <col min="14870" max="14870" width="1.44140625" style="22" customWidth="1"/>
    <col min="14871" max="14871" width="14.6640625" style="22" customWidth="1"/>
    <col min="14872" max="14873" width="1.44140625" style="22" customWidth="1"/>
    <col min="14874" max="14874" width="13.109375" style="22" customWidth="1"/>
    <col min="14875" max="14875" width="2.21875" style="22" customWidth="1"/>
    <col min="14876" max="14876" width="11.5546875" style="22"/>
    <col min="14877" max="14877" width="3" style="22" customWidth="1"/>
    <col min="14878" max="14878" width="13.109375" style="22" customWidth="1"/>
    <col min="14879" max="14879" width="2.21875" style="22" customWidth="1"/>
    <col min="14880" max="14880" width="11.5546875" style="22"/>
    <col min="14881" max="14881" width="3" style="22" customWidth="1"/>
    <col min="14882" max="14882" width="11.5546875" style="22"/>
    <col min="14883" max="14883" width="2.21875" style="22" customWidth="1"/>
    <col min="14884" max="14884" width="11.5546875" style="22"/>
    <col min="14885" max="14885" width="3" style="22" customWidth="1"/>
    <col min="14886" max="14886" width="13.109375" style="22" customWidth="1"/>
    <col min="14887" max="14887" width="3" style="22" customWidth="1"/>
    <col min="14888" max="14888" width="4.5546875" style="22" customWidth="1"/>
    <col min="14889" max="14889" width="13.77734375" style="22" customWidth="1"/>
    <col min="14890" max="14890" width="7.6640625" style="22" customWidth="1"/>
    <col min="14891" max="14891" width="1.44140625" style="22" customWidth="1"/>
    <col min="14892" max="14892" width="11.5546875" style="22"/>
    <col min="14893" max="14893" width="1.44140625" style="22" customWidth="1"/>
    <col min="14894" max="14894" width="11.5546875" style="22"/>
    <col min="14895" max="14895" width="1.44140625" style="22" customWidth="1"/>
    <col min="14896" max="15104" width="11.5546875" style="22"/>
    <col min="15105" max="15105" width="4.5546875" style="22" customWidth="1"/>
    <col min="15106" max="15106" width="1.44140625" style="22" customWidth="1"/>
    <col min="15107" max="15107" width="17.77734375" style="22" customWidth="1"/>
    <col min="15108" max="15108" width="1.44140625" style="22" customWidth="1"/>
    <col min="15109" max="15109" width="13.109375" style="22" customWidth="1"/>
    <col min="15110" max="15110" width="1.44140625" style="22" customWidth="1"/>
    <col min="15111" max="15111" width="11.5546875" style="22"/>
    <col min="15112" max="15112" width="1.44140625" style="22" customWidth="1"/>
    <col min="15113" max="15113" width="11.5546875" style="22"/>
    <col min="15114" max="15114" width="1.44140625" style="22" customWidth="1"/>
    <col min="15115" max="15115" width="13.109375" style="22" customWidth="1"/>
    <col min="15116" max="15116" width="1.44140625" style="22" customWidth="1"/>
    <col min="15117" max="15117" width="11.5546875" style="22"/>
    <col min="15118" max="15118" width="1.44140625" style="22" customWidth="1"/>
    <col min="15119" max="15119" width="11.5546875" style="22"/>
    <col min="15120" max="15120" width="1.44140625" style="22" customWidth="1"/>
    <col min="15121" max="15121" width="13.109375" style="22" customWidth="1"/>
    <col min="15122" max="15122" width="1.44140625" style="22" customWidth="1"/>
    <col min="15123" max="15123" width="11.5546875" style="22"/>
    <col min="15124" max="15124" width="1.44140625" style="22" customWidth="1"/>
    <col min="15125" max="15125" width="11.5546875" style="22"/>
    <col min="15126" max="15126" width="1.44140625" style="22" customWidth="1"/>
    <col min="15127" max="15127" width="14.6640625" style="22" customWidth="1"/>
    <col min="15128" max="15129" width="1.44140625" style="22" customWidth="1"/>
    <col min="15130" max="15130" width="13.109375" style="22" customWidth="1"/>
    <col min="15131" max="15131" width="2.21875" style="22" customWidth="1"/>
    <col min="15132" max="15132" width="11.5546875" style="22"/>
    <col min="15133" max="15133" width="3" style="22" customWidth="1"/>
    <col min="15134" max="15134" width="13.109375" style="22" customWidth="1"/>
    <col min="15135" max="15135" width="2.21875" style="22" customWidth="1"/>
    <col min="15136" max="15136" width="11.5546875" style="22"/>
    <col min="15137" max="15137" width="3" style="22" customWidth="1"/>
    <col min="15138" max="15138" width="11.5546875" style="22"/>
    <col min="15139" max="15139" width="2.21875" style="22" customWidth="1"/>
    <col min="15140" max="15140" width="11.5546875" style="22"/>
    <col min="15141" max="15141" width="3" style="22" customWidth="1"/>
    <col min="15142" max="15142" width="13.109375" style="22" customWidth="1"/>
    <col min="15143" max="15143" width="3" style="22" customWidth="1"/>
    <col min="15144" max="15144" width="4.5546875" style="22" customWidth="1"/>
    <col min="15145" max="15145" width="13.77734375" style="22" customWidth="1"/>
    <col min="15146" max="15146" width="7.6640625" style="22" customWidth="1"/>
    <col min="15147" max="15147" width="1.44140625" style="22" customWidth="1"/>
    <col min="15148" max="15148" width="11.5546875" style="22"/>
    <col min="15149" max="15149" width="1.44140625" style="22" customWidth="1"/>
    <col min="15150" max="15150" width="11.5546875" style="22"/>
    <col min="15151" max="15151" width="1.44140625" style="22" customWidth="1"/>
    <col min="15152" max="15360" width="11.5546875" style="22"/>
    <col min="15361" max="15361" width="4.5546875" style="22" customWidth="1"/>
    <col min="15362" max="15362" width="1.44140625" style="22" customWidth="1"/>
    <col min="15363" max="15363" width="17.77734375" style="22" customWidth="1"/>
    <col min="15364" max="15364" width="1.44140625" style="22" customWidth="1"/>
    <col min="15365" max="15365" width="13.109375" style="22" customWidth="1"/>
    <col min="15366" max="15366" width="1.44140625" style="22" customWidth="1"/>
    <col min="15367" max="15367" width="11.5546875" style="22"/>
    <col min="15368" max="15368" width="1.44140625" style="22" customWidth="1"/>
    <col min="15369" max="15369" width="11.5546875" style="22"/>
    <col min="15370" max="15370" width="1.44140625" style="22" customWidth="1"/>
    <col min="15371" max="15371" width="13.109375" style="22" customWidth="1"/>
    <col min="15372" max="15372" width="1.44140625" style="22" customWidth="1"/>
    <col min="15373" max="15373" width="11.5546875" style="22"/>
    <col min="15374" max="15374" width="1.44140625" style="22" customWidth="1"/>
    <col min="15375" max="15375" width="11.5546875" style="22"/>
    <col min="15376" max="15376" width="1.44140625" style="22" customWidth="1"/>
    <col min="15377" max="15377" width="13.109375" style="22" customWidth="1"/>
    <col min="15378" max="15378" width="1.44140625" style="22" customWidth="1"/>
    <col min="15379" max="15379" width="11.5546875" style="22"/>
    <col min="15380" max="15380" width="1.44140625" style="22" customWidth="1"/>
    <col min="15381" max="15381" width="11.5546875" style="22"/>
    <col min="15382" max="15382" width="1.44140625" style="22" customWidth="1"/>
    <col min="15383" max="15383" width="14.6640625" style="22" customWidth="1"/>
    <col min="15384" max="15385" width="1.44140625" style="22" customWidth="1"/>
    <col min="15386" max="15386" width="13.109375" style="22" customWidth="1"/>
    <col min="15387" max="15387" width="2.21875" style="22" customWidth="1"/>
    <col min="15388" max="15388" width="11.5546875" style="22"/>
    <col min="15389" max="15389" width="3" style="22" customWidth="1"/>
    <col min="15390" max="15390" width="13.109375" style="22" customWidth="1"/>
    <col min="15391" max="15391" width="2.21875" style="22" customWidth="1"/>
    <col min="15392" max="15392" width="11.5546875" style="22"/>
    <col min="15393" max="15393" width="3" style="22" customWidth="1"/>
    <col min="15394" max="15394" width="11.5546875" style="22"/>
    <col min="15395" max="15395" width="2.21875" style="22" customWidth="1"/>
    <col min="15396" max="15396" width="11.5546875" style="22"/>
    <col min="15397" max="15397" width="3" style="22" customWidth="1"/>
    <col min="15398" max="15398" width="13.109375" style="22" customWidth="1"/>
    <col min="15399" max="15399" width="3" style="22" customWidth="1"/>
    <col min="15400" max="15400" width="4.5546875" style="22" customWidth="1"/>
    <col min="15401" max="15401" width="13.77734375" style="22" customWidth="1"/>
    <col min="15402" max="15402" width="7.6640625" style="22" customWidth="1"/>
    <col min="15403" max="15403" width="1.44140625" style="22" customWidth="1"/>
    <col min="15404" max="15404" width="11.5546875" style="22"/>
    <col min="15405" max="15405" width="1.44140625" style="22" customWidth="1"/>
    <col min="15406" max="15406" width="11.5546875" style="22"/>
    <col min="15407" max="15407" width="1.44140625" style="22" customWidth="1"/>
    <col min="15408" max="15616" width="11.5546875" style="22"/>
    <col min="15617" max="15617" width="4.5546875" style="22" customWidth="1"/>
    <col min="15618" max="15618" width="1.44140625" style="22" customWidth="1"/>
    <col min="15619" max="15619" width="17.77734375" style="22" customWidth="1"/>
    <col min="15620" max="15620" width="1.44140625" style="22" customWidth="1"/>
    <col min="15621" max="15621" width="13.109375" style="22" customWidth="1"/>
    <col min="15622" max="15622" width="1.44140625" style="22" customWidth="1"/>
    <col min="15623" max="15623" width="11.5546875" style="22"/>
    <col min="15624" max="15624" width="1.44140625" style="22" customWidth="1"/>
    <col min="15625" max="15625" width="11.5546875" style="22"/>
    <col min="15626" max="15626" width="1.44140625" style="22" customWidth="1"/>
    <col min="15627" max="15627" width="13.109375" style="22" customWidth="1"/>
    <col min="15628" max="15628" width="1.44140625" style="22" customWidth="1"/>
    <col min="15629" max="15629" width="11.5546875" style="22"/>
    <col min="15630" max="15630" width="1.44140625" style="22" customWidth="1"/>
    <col min="15631" max="15631" width="11.5546875" style="22"/>
    <col min="15632" max="15632" width="1.44140625" style="22" customWidth="1"/>
    <col min="15633" max="15633" width="13.109375" style="22" customWidth="1"/>
    <col min="15634" max="15634" width="1.44140625" style="22" customWidth="1"/>
    <col min="15635" max="15635" width="11.5546875" style="22"/>
    <col min="15636" max="15636" width="1.44140625" style="22" customWidth="1"/>
    <col min="15637" max="15637" width="11.5546875" style="22"/>
    <col min="15638" max="15638" width="1.44140625" style="22" customWidth="1"/>
    <col min="15639" max="15639" width="14.6640625" style="22" customWidth="1"/>
    <col min="15640" max="15641" width="1.44140625" style="22" customWidth="1"/>
    <col min="15642" max="15642" width="13.109375" style="22" customWidth="1"/>
    <col min="15643" max="15643" width="2.21875" style="22" customWidth="1"/>
    <col min="15644" max="15644" width="11.5546875" style="22"/>
    <col min="15645" max="15645" width="3" style="22" customWidth="1"/>
    <col min="15646" max="15646" width="13.109375" style="22" customWidth="1"/>
    <col min="15647" max="15647" width="2.21875" style="22" customWidth="1"/>
    <col min="15648" max="15648" width="11.5546875" style="22"/>
    <col min="15649" max="15649" width="3" style="22" customWidth="1"/>
    <col min="15650" max="15650" width="11.5546875" style="22"/>
    <col min="15651" max="15651" width="2.21875" style="22" customWidth="1"/>
    <col min="15652" max="15652" width="11.5546875" style="22"/>
    <col min="15653" max="15653" width="3" style="22" customWidth="1"/>
    <col min="15654" max="15654" width="13.109375" style="22" customWidth="1"/>
    <col min="15655" max="15655" width="3" style="22" customWidth="1"/>
    <col min="15656" max="15656" width="4.5546875" style="22" customWidth="1"/>
    <col min="15657" max="15657" width="13.77734375" style="22" customWidth="1"/>
    <col min="15658" max="15658" width="7.6640625" style="22" customWidth="1"/>
    <col min="15659" max="15659" width="1.44140625" style="22" customWidth="1"/>
    <col min="15660" max="15660" width="11.5546875" style="22"/>
    <col min="15661" max="15661" width="1.44140625" style="22" customWidth="1"/>
    <col min="15662" max="15662" width="11.5546875" style="22"/>
    <col min="15663" max="15663" width="1.44140625" style="22" customWidth="1"/>
    <col min="15664" max="15872" width="11.5546875" style="22"/>
    <col min="15873" max="15873" width="4.5546875" style="22" customWidth="1"/>
    <col min="15874" max="15874" width="1.44140625" style="22" customWidth="1"/>
    <col min="15875" max="15875" width="17.77734375" style="22" customWidth="1"/>
    <col min="15876" max="15876" width="1.44140625" style="22" customWidth="1"/>
    <col min="15877" max="15877" width="13.109375" style="22" customWidth="1"/>
    <col min="15878" max="15878" width="1.44140625" style="22" customWidth="1"/>
    <col min="15879" max="15879" width="11.5546875" style="22"/>
    <col min="15880" max="15880" width="1.44140625" style="22" customWidth="1"/>
    <col min="15881" max="15881" width="11.5546875" style="22"/>
    <col min="15882" max="15882" width="1.44140625" style="22" customWidth="1"/>
    <col min="15883" max="15883" width="13.109375" style="22" customWidth="1"/>
    <col min="15884" max="15884" width="1.44140625" style="22" customWidth="1"/>
    <col min="15885" max="15885" width="11.5546875" style="22"/>
    <col min="15886" max="15886" width="1.44140625" style="22" customWidth="1"/>
    <col min="15887" max="15887" width="11.5546875" style="22"/>
    <col min="15888" max="15888" width="1.44140625" style="22" customWidth="1"/>
    <col min="15889" max="15889" width="13.109375" style="22" customWidth="1"/>
    <col min="15890" max="15890" width="1.44140625" style="22" customWidth="1"/>
    <col min="15891" max="15891" width="11.5546875" style="22"/>
    <col min="15892" max="15892" width="1.44140625" style="22" customWidth="1"/>
    <col min="15893" max="15893" width="11.5546875" style="22"/>
    <col min="15894" max="15894" width="1.44140625" style="22" customWidth="1"/>
    <col min="15895" max="15895" width="14.6640625" style="22" customWidth="1"/>
    <col min="15896" max="15897" width="1.44140625" style="22" customWidth="1"/>
    <col min="15898" max="15898" width="13.109375" style="22" customWidth="1"/>
    <col min="15899" max="15899" width="2.21875" style="22" customWidth="1"/>
    <col min="15900" max="15900" width="11.5546875" style="22"/>
    <col min="15901" max="15901" width="3" style="22" customWidth="1"/>
    <col min="15902" max="15902" width="13.109375" style="22" customWidth="1"/>
    <col min="15903" max="15903" width="2.21875" style="22" customWidth="1"/>
    <col min="15904" max="15904" width="11.5546875" style="22"/>
    <col min="15905" max="15905" width="3" style="22" customWidth="1"/>
    <col min="15906" max="15906" width="11.5546875" style="22"/>
    <col min="15907" max="15907" width="2.21875" style="22" customWidth="1"/>
    <col min="15908" max="15908" width="11.5546875" style="22"/>
    <col min="15909" max="15909" width="3" style="22" customWidth="1"/>
    <col min="15910" max="15910" width="13.109375" style="22" customWidth="1"/>
    <col min="15911" max="15911" width="3" style="22" customWidth="1"/>
    <col min="15912" max="15912" width="4.5546875" style="22" customWidth="1"/>
    <col min="15913" max="15913" width="13.77734375" style="22" customWidth="1"/>
    <col min="15914" max="15914" width="7.6640625" style="22" customWidth="1"/>
    <col min="15915" max="15915" width="1.44140625" style="22" customWidth="1"/>
    <col min="15916" max="15916" width="11.5546875" style="22"/>
    <col min="15917" max="15917" width="1.44140625" style="22" customWidth="1"/>
    <col min="15918" max="15918" width="11.5546875" style="22"/>
    <col min="15919" max="15919" width="1.44140625" style="22" customWidth="1"/>
    <col min="15920" max="16128" width="11.5546875" style="22"/>
    <col min="16129" max="16129" width="4.5546875" style="22" customWidth="1"/>
    <col min="16130" max="16130" width="1.44140625" style="22" customWidth="1"/>
    <col min="16131" max="16131" width="17.77734375" style="22" customWidth="1"/>
    <col min="16132" max="16132" width="1.44140625" style="22" customWidth="1"/>
    <col min="16133" max="16133" width="13.109375" style="22" customWidth="1"/>
    <col min="16134" max="16134" width="1.44140625" style="22" customWidth="1"/>
    <col min="16135" max="16135" width="11.5546875" style="22"/>
    <col min="16136" max="16136" width="1.44140625" style="22" customWidth="1"/>
    <col min="16137" max="16137" width="11.5546875" style="22"/>
    <col min="16138" max="16138" width="1.44140625" style="22" customWidth="1"/>
    <col min="16139" max="16139" width="13.109375" style="22" customWidth="1"/>
    <col min="16140" max="16140" width="1.44140625" style="22" customWidth="1"/>
    <col min="16141" max="16141" width="11.5546875" style="22"/>
    <col min="16142" max="16142" width="1.44140625" style="22" customWidth="1"/>
    <col min="16143" max="16143" width="11.5546875" style="22"/>
    <col min="16144" max="16144" width="1.44140625" style="22" customWidth="1"/>
    <col min="16145" max="16145" width="13.109375" style="22" customWidth="1"/>
    <col min="16146" max="16146" width="1.44140625" style="22" customWidth="1"/>
    <col min="16147" max="16147" width="11.5546875" style="22"/>
    <col min="16148" max="16148" width="1.44140625" style="22" customWidth="1"/>
    <col min="16149" max="16149" width="11.5546875" style="22"/>
    <col min="16150" max="16150" width="1.44140625" style="22" customWidth="1"/>
    <col min="16151" max="16151" width="14.6640625" style="22" customWidth="1"/>
    <col min="16152" max="16153" width="1.44140625" style="22" customWidth="1"/>
    <col min="16154" max="16154" width="13.109375" style="22" customWidth="1"/>
    <col min="16155" max="16155" width="2.21875" style="22" customWidth="1"/>
    <col min="16156" max="16156" width="11.5546875" style="22"/>
    <col min="16157" max="16157" width="3" style="22" customWidth="1"/>
    <col min="16158" max="16158" width="13.109375" style="22" customWidth="1"/>
    <col min="16159" max="16159" width="2.21875" style="22" customWidth="1"/>
    <col min="16160" max="16160" width="11.5546875" style="22"/>
    <col min="16161" max="16161" width="3" style="22" customWidth="1"/>
    <col min="16162" max="16162" width="11.5546875" style="22"/>
    <col min="16163" max="16163" width="2.21875" style="22" customWidth="1"/>
    <col min="16164" max="16164" width="11.5546875" style="22"/>
    <col min="16165" max="16165" width="3" style="22" customWidth="1"/>
    <col min="16166" max="16166" width="13.109375" style="22" customWidth="1"/>
    <col min="16167" max="16167" width="3" style="22" customWidth="1"/>
    <col min="16168" max="16168" width="4.5546875" style="22" customWidth="1"/>
    <col min="16169" max="16169" width="13.77734375" style="22" customWidth="1"/>
    <col min="16170" max="16170" width="7.6640625" style="22" customWidth="1"/>
    <col min="16171" max="16171" width="1.44140625" style="22" customWidth="1"/>
    <col min="16172" max="16172" width="11.5546875" style="22"/>
    <col min="16173" max="16173" width="1.44140625" style="22" customWidth="1"/>
    <col min="16174" max="16174" width="11.5546875" style="22"/>
    <col min="16175" max="16175" width="1.44140625" style="22" customWidth="1"/>
    <col min="16176" max="16384" width="11.5546875" style="22"/>
  </cols>
  <sheetData>
    <row r="1" spans="1:48" s="20" customFormat="1" ht="10.5" customHeight="1" x14ac:dyDescent="0.3">
      <c r="C1" s="22"/>
      <c r="W1" s="23" t="s">
        <v>49</v>
      </c>
      <c r="Z1" s="50" t="s">
        <v>50</v>
      </c>
      <c r="AN1" s="23" t="s">
        <v>557</v>
      </c>
    </row>
    <row r="2" spans="1:48" s="20" customFormat="1" ht="10.5" customHeight="1" x14ac:dyDescent="0.3">
      <c r="C2" s="22"/>
      <c r="W2" s="23" t="s">
        <v>558</v>
      </c>
      <c r="Z2" s="50" t="s">
        <v>399</v>
      </c>
      <c r="AN2" s="23" t="s">
        <v>54</v>
      </c>
    </row>
    <row r="3" spans="1:48" s="20" customFormat="1" ht="10.5" customHeight="1" x14ac:dyDescent="0.3">
      <c r="C3" s="22"/>
      <c r="W3" s="23" t="s">
        <v>55</v>
      </c>
      <c r="Z3" s="26" t="s">
        <v>56</v>
      </c>
    </row>
    <row r="4" spans="1:48" ht="9.6" customHeight="1" x14ac:dyDescent="0.3">
      <c r="Z4" s="28" t="s">
        <v>400</v>
      </c>
      <c r="AA4" s="28"/>
      <c r="AB4" s="28"/>
      <c r="AC4" s="28"/>
      <c r="AD4" s="28"/>
      <c r="AE4" s="28"/>
      <c r="AF4" s="28"/>
      <c r="AG4" s="28"/>
      <c r="AH4" s="28"/>
      <c r="AI4" s="28"/>
      <c r="AJ4" s="28"/>
      <c r="AK4" s="28"/>
      <c r="AL4" s="28"/>
    </row>
    <row r="5" spans="1:48" ht="7.5" customHeight="1" x14ac:dyDescent="0.3"/>
    <row r="6" spans="1:48" ht="9.6" customHeight="1" x14ac:dyDescent="0.3">
      <c r="AD6" s="28" t="s">
        <v>404</v>
      </c>
      <c r="AE6" s="28"/>
      <c r="AF6" s="28"/>
      <c r="AG6" s="28"/>
      <c r="AH6" s="28"/>
      <c r="AI6" s="28"/>
      <c r="AJ6" s="28"/>
    </row>
    <row r="7" spans="1:48" ht="9.6" customHeight="1" x14ac:dyDescent="0.3"/>
    <row r="8" spans="1:48" ht="9.6" customHeight="1" x14ac:dyDescent="0.3">
      <c r="E8" s="28" t="s">
        <v>559</v>
      </c>
      <c r="F8" s="28"/>
      <c r="G8" s="28"/>
      <c r="H8" s="28"/>
      <c r="I8" s="28"/>
      <c r="K8" s="28" t="s">
        <v>560</v>
      </c>
      <c r="L8" s="28"/>
      <c r="M8" s="28"/>
      <c r="N8" s="28"/>
      <c r="O8" s="28"/>
      <c r="Q8" s="28" t="s">
        <v>561</v>
      </c>
      <c r="R8" s="28"/>
      <c r="S8" s="28"/>
      <c r="T8" s="28"/>
      <c r="U8" s="28"/>
      <c r="Z8" s="28" t="s">
        <v>439</v>
      </c>
      <c r="AA8" s="28"/>
      <c r="AB8" s="28"/>
      <c r="AD8" s="28" t="s">
        <v>66</v>
      </c>
      <c r="AE8" s="28"/>
      <c r="AF8" s="28"/>
      <c r="AH8" s="28" t="s">
        <v>67</v>
      </c>
      <c r="AI8" s="28"/>
      <c r="AJ8" s="28"/>
    </row>
    <row r="9" spans="1:48" ht="8.4" customHeight="1" x14ac:dyDescent="0.3"/>
    <row r="10" spans="1:48" ht="9.6" customHeight="1" x14ac:dyDescent="0.3">
      <c r="I10" s="30" t="s">
        <v>71</v>
      </c>
      <c r="O10" s="30" t="s">
        <v>71</v>
      </c>
      <c r="U10" s="30" t="s">
        <v>71</v>
      </c>
      <c r="AB10" s="30" t="s">
        <v>279</v>
      </c>
      <c r="AF10" s="30" t="s">
        <v>279</v>
      </c>
      <c r="AJ10" s="30" t="s">
        <v>279</v>
      </c>
      <c r="AL10" s="30" t="s">
        <v>416</v>
      </c>
      <c r="AR10" s="30" t="s">
        <v>562</v>
      </c>
      <c r="AT10" s="30" t="s">
        <v>563</v>
      </c>
      <c r="AV10" s="150" t="s">
        <v>271</v>
      </c>
    </row>
    <row r="11" spans="1:48" ht="9.6" customHeight="1" x14ac:dyDescent="0.3">
      <c r="A11" s="31" t="s">
        <v>78</v>
      </c>
      <c r="C11" s="31" t="s">
        <v>80</v>
      </c>
      <c r="E11" s="31" t="s">
        <v>81</v>
      </c>
      <c r="G11" s="31" t="s">
        <v>442</v>
      </c>
      <c r="I11" s="31" t="s">
        <v>87</v>
      </c>
      <c r="K11" s="31" t="s">
        <v>81</v>
      </c>
      <c r="M11" s="31" t="s">
        <v>442</v>
      </c>
      <c r="O11" s="31" t="s">
        <v>87</v>
      </c>
      <c r="Q11" s="31" t="s">
        <v>81</v>
      </c>
      <c r="S11" s="31" t="s">
        <v>442</v>
      </c>
      <c r="U11" s="31" t="s">
        <v>87</v>
      </c>
      <c r="W11" s="31" t="s">
        <v>72</v>
      </c>
      <c r="Z11" s="31" t="s">
        <v>81</v>
      </c>
      <c r="AB11" s="31" t="s">
        <v>380</v>
      </c>
      <c r="AD11" s="31" t="s">
        <v>81</v>
      </c>
      <c r="AF11" s="31" t="s">
        <v>380</v>
      </c>
      <c r="AH11" s="31" t="s">
        <v>81</v>
      </c>
      <c r="AJ11" s="31" t="s">
        <v>380</v>
      </c>
      <c r="AL11" s="31" t="s">
        <v>425</v>
      </c>
      <c r="AN11" s="31" t="s">
        <v>78</v>
      </c>
      <c r="AR11" s="129" t="s">
        <v>564</v>
      </c>
      <c r="AT11" s="129" t="s">
        <v>565</v>
      </c>
      <c r="AV11" s="129" t="s">
        <v>566</v>
      </c>
    </row>
    <row r="12" spans="1:48" ht="8.85" customHeight="1" x14ac:dyDescent="0.3"/>
    <row r="13" spans="1:48" ht="8.85" customHeight="1" x14ac:dyDescent="0.3">
      <c r="B13" s="22" t="s">
        <v>289</v>
      </c>
    </row>
    <row r="14" spans="1:48" ht="8.85" customHeight="1" x14ac:dyDescent="0.3">
      <c r="A14" s="22">
        <v>1</v>
      </c>
      <c r="B14" s="33"/>
      <c r="C14" s="22" t="s">
        <v>91</v>
      </c>
      <c r="D14" s="33"/>
      <c r="E14" s="154">
        <v>24427141</v>
      </c>
      <c r="F14" s="33"/>
      <c r="G14" s="152">
        <f>(E14/$AP14)</f>
        <v>151.6742688606023</v>
      </c>
      <c r="H14" s="33"/>
      <c r="I14" s="153">
        <f>IF(G$60,G14/G$60*100,0)</f>
        <v>140.67976868062527</v>
      </c>
      <c r="J14" s="33"/>
      <c r="K14" s="154">
        <v>3558245</v>
      </c>
      <c r="L14" s="33"/>
      <c r="M14" s="152">
        <f>(K14/$AP14)</f>
        <v>22.094039118286247</v>
      </c>
      <c r="N14" s="33"/>
      <c r="O14" s="153">
        <f>IF(M$60,M14/M$60*100,0)</f>
        <v>101.40202835584877</v>
      </c>
      <c r="P14" s="33"/>
      <c r="Q14" s="154">
        <v>8100631</v>
      </c>
      <c r="R14" s="33"/>
      <c r="S14" s="153">
        <f>(Q14/$AP14)</f>
        <v>50.298857497671534</v>
      </c>
      <c r="T14" s="33"/>
      <c r="U14" s="153">
        <f>IF(S$60,S14/S$60*100,0)</f>
        <v>137.09074528359602</v>
      </c>
      <c r="V14" s="33"/>
      <c r="W14" s="154">
        <f>(E14+K14+Q14)</f>
        <v>36086017</v>
      </c>
      <c r="X14" s="33"/>
      <c r="Y14" s="33"/>
      <c r="Z14" s="154">
        <v>197598</v>
      </c>
      <c r="AA14" s="33"/>
      <c r="AB14" s="153">
        <f>IF($W14,Z14/$W14*100,0)</f>
        <v>0.54757497897315743</v>
      </c>
      <c r="AC14" s="33"/>
      <c r="AD14" s="154">
        <v>782</v>
      </c>
      <c r="AE14" s="33"/>
      <c r="AF14" s="153">
        <f>IF($W14,AD14/$W14*100,0)</f>
        <v>2.1670443706768745E-3</v>
      </c>
      <c r="AG14" s="33"/>
      <c r="AH14" s="154">
        <v>307939</v>
      </c>
      <c r="AI14" s="33"/>
      <c r="AJ14" s="153">
        <f>IF($W14,AH14/$W14*100,0)</f>
        <v>0.85334715660085192</v>
      </c>
      <c r="AK14" s="33"/>
      <c r="AL14" s="154">
        <v>6119440</v>
      </c>
      <c r="AM14" s="33"/>
      <c r="AN14" s="22">
        <v>1</v>
      </c>
      <c r="AO14" s="33"/>
      <c r="AP14" s="165">
        <v>161050</v>
      </c>
      <c r="AQ14" s="33"/>
      <c r="AR14" s="165">
        <f>IF(E14,AP14,0)</f>
        <v>161050</v>
      </c>
      <c r="AS14" s="33"/>
      <c r="AT14" s="165">
        <f>IF(K14,AP14,0)</f>
        <v>161050</v>
      </c>
      <c r="AU14" s="33"/>
      <c r="AV14" s="165">
        <f>IF(Q14,AP14,0)</f>
        <v>161050</v>
      </c>
    </row>
    <row r="15" spans="1:48" ht="8.85" customHeight="1" x14ac:dyDescent="0.3">
      <c r="A15" s="22">
        <v>2</v>
      </c>
      <c r="B15" s="33"/>
      <c r="C15" s="22" t="s">
        <v>92</v>
      </c>
      <c r="D15" s="33"/>
      <c r="E15" s="156">
        <v>2248870</v>
      </c>
      <c r="F15" s="33"/>
      <c r="G15" s="153">
        <f>(E15/$AP15)</f>
        <v>133.25057770930852</v>
      </c>
      <c r="H15" s="33"/>
      <c r="I15" s="153">
        <f>IF(G$60,G15/G$60*100,0)</f>
        <v>123.59156625263566</v>
      </c>
      <c r="J15" s="33"/>
      <c r="K15" s="156">
        <v>0</v>
      </c>
      <c r="L15" s="33"/>
      <c r="M15" s="153">
        <f>(K15/$AP15)</f>
        <v>0</v>
      </c>
      <c r="N15" s="33"/>
      <c r="O15" s="153">
        <f>IF(M$60,M15/M$60*100,0)</f>
        <v>0</v>
      </c>
      <c r="P15" s="33"/>
      <c r="Q15" s="156">
        <v>827725</v>
      </c>
      <c r="R15" s="33"/>
      <c r="S15" s="153">
        <f>(Q15/$AP15)</f>
        <v>49.044557682052499</v>
      </c>
      <c r="T15" s="33"/>
      <c r="U15" s="153">
        <f>IF(S$60,S15/S$60*100,0)</f>
        <v>133.67212098302912</v>
      </c>
      <c r="V15" s="33"/>
      <c r="W15" s="156">
        <f>(E15+K15+Q15)</f>
        <v>3076595</v>
      </c>
      <c r="X15" s="33"/>
      <c r="Y15" s="33"/>
      <c r="Z15" s="156">
        <v>76041</v>
      </c>
      <c r="AA15" s="33"/>
      <c r="AB15" s="153">
        <f>IF($W15,Z15/$W15*100,0)</f>
        <v>2.4715960339271175</v>
      </c>
      <c r="AC15" s="33"/>
      <c r="AD15" s="156">
        <v>3209</v>
      </c>
      <c r="AE15" s="33"/>
      <c r="AF15" s="153">
        <f>IF($W15,AD15/$W15*100,0)</f>
        <v>0.10430362137362895</v>
      </c>
      <c r="AG15" s="33"/>
      <c r="AH15" s="156">
        <v>1731</v>
      </c>
      <c r="AI15" s="33"/>
      <c r="AJ15" s="153">
        <f>IF($W15,AH15/$W15*100,0)</f>
        <v>5.6263499095591064E-2</v>
      </c>
      <c r="AK15" s="33"/>
      <c r="AL15" s="156">
        <v>685621</v>
      </c>
      <c r="AM15" s="33"/>
      <c r="AN15" s="22">
        <v>2</v>
      </c>
      <c r="AO15" s="33"/>
      <c r="AP15" s="165">
        <v>16877</v>
      </c>
      <c r="AQ15" s="33"/>
      <c r="AR15" s="165">
        <f>IF(E15,AP15,0)</f>
        <v>16877</v>
      </c>
      <c r="AS15" s="33"/>
      <c r="AT15" s="165">
        <f>IF(K15,AP15,0)</f>
        <v>0</v>
      </c>
      <c r="AU15" s="33"/>
      <c r="AV15" s="165">
        <f>IF(Q15,AP15,0)</f>
        <v>16877</v>
      </c>
    </row>
    <row r="16" spans="1:48" ht="8.85" customHeight="1" x14ac:dyDescent="0.3">
      <c r="A16" s="22">
        <v>3</v>
      </c>
      <c r="B16" s="33"/>
      <c r="C16" s="22" t="s">
        <v>94</v>
      </c>
      <c r="D16" s="33"/>
      <c r="E16" s="156">
        <v>983870</v>
      </c>
      <c r="F16" s="33"/>
      <c r="G16" s="153">
        <f>(E16/$AP16)</f>
        <v>154.91576129743348</v>
      </c>
      <c r="H16" s="33"/>
      <c r="I16" s="153">
        <f>IF(G$60,G16/G$60*100,0)</f>
        <v>143.68629318619256</v>
      </c>
      <c r="J16" s="33"/>
      <c r="K16" s="156">
        <v>0</v>
      </c>
      <c r="L16" s="33"/>
      <c r="M16" s="153">
        <f>(K16/$AP16)</f>
        <v>0</v>
      </c>
      <c r="N16" s="33"/>
      <c r="O16" s="153">
        <f>IF(M$60,M16/M$60*100,0)</f>
        <v>0</v>
      </c>
      <c r="P16" s="33"/>
      <c r="Q16" s="156">
        <v>256097</v>
      </c>
      <c r="R16" s="33"/>
      <c r="S16" s="153">
        <f>(Q16/$AP16)</f>
        <v>40.323886002204375</v>
      </c>
      <c r="T16" s="33"/>
      <c r="U16" s="153">
        <f>IF(S$60,S16/S$60*100,0)</f>
        <v>109.90372067653564</v>
      </c>
      <c r="V16" s="33"/>
      <c r="W16" s="156">
        <f>(E16+K16+Q16)</f>
        <v>1239967</v>
      </c>
      <c r="X16" s="33"/>
      <c r="Y16" s="33"/>
      <c r="Z16" s="156">
        <v>51560</v>
      </c>
      <c r="AA16" s="33"/>
      <c r="AB16" s="153">
        <f>IF($W16,Z16/$W16*100,0)</f>
        <v>4.1581751772426196</v>
      </c>
      <c r="AC16" s="33"/>
      <c r="AD16" s="156">
        <v>0</v>
      </c>
      <c r="AE16" s="33"/>
      <c r="AF16" s="153">
        <f>IF($W16,AD16/$W16*100,0)</f>
        <v>0</v>
      </c>
      <c r="AG16" s="33"/>
      <c r="AH16" s="156">
        <v>0</v>
      </c>
      <c r="AI16" s="33"/>
      <c r="AJ16" s="153">
        <f>IF($W16,AH16/$W16*100,0)</f>
        <v>0</v>
      </c>
      <c r="AK16" s="33"/>
      <c r="AL16" s="156">
        <v>353804</v>
      </c>
      <c r="AM16" s="33"/>
      <c r="AN16" s="22">
        <v>3</v>
      </c>
      <c r="AO16" s="33"/>
      <c r="AP16" s="165">
        <v>6351</v>
      </c>
      <c r="AQ16" s="33"/>
      <c r="AR16" s="165">
        <f>IF(E16,AP16,0)</f>
        <v>6351</v>
      </c>
      <c r="AS16" s="33"/>
      <c r="AT16" s="165">
        <f>IF(K16,AP16,0)</f>
        <v>0</v>
      </c>
      <c r="AU16" s="33"/>
      <c r="AV16" s="165">
        <f>IF(Q16,AP16,0)</f>
        <v>6351</v>
      </c>
    </row>
    <row r="17" spans="1:48" ht="8.85" customHeight="1" x14ac:dyDescent="0.3">
      <c r="A17" s="22">
        <v>4</v>
      </c>
      <c r="B17" s="33"/>
      <c r="C17" s="22" t="s">
        <v>95</v>
      </c>
      <c r="D17" s="33"/>
      <c r="E17" s="156">
        <v>12197428</v>
      </c>
      <c r="F17" s="33"/>
      <c r="G17" s="153">
        <f>(E17/$AP17)</f>
        <v>247.50772102838823</v>
      </c>
      <c r="H17" s="33"/>
      <c r="I17" s="153">
        <f>IF(G$60,G17/G$60*100,0)</f>
        <v>229.56648614501268</v>
      </c>
      <c r="J17" s="33"/>
      <c r="K17" s="156">
        <v>204891</v>
      </c>
      <c r="L17" s="33"/>
      <c r="M17" s="153">
        <f>(K17/$AP17)</f>
        <v>4.1576063797406713</v>
      </c>
      <c r="N17" s="33"/>
      <c r="O17" s="153">
        <f>IF(M$60,M17/M$60*100,0)</f>
        <v>19.08160466965003</v>
      </c>
      <c r="P17" s="33"/>
      <c r="Q17" s="156">
        <v>1524158</v>
      </c>
      <c r="R17" s="33"/>
      <c r="S17" s="153">
        <f>(Q17/$AP17)</f>
        <v>30.927903248716543</v>
      </c>
      <c r="T17" s="33"/>
      <c r="U17" s="153">
        <f>IF(S$60,S17/S$60*100,0)</f>
        <v>84.294743804504478</v>
      </c>
      <c r="V17" s="33"/>
      <c r="W17" s="156">
        <f>(E17+K17+Q17)</f>
        <v>13926477</v>
      </c>
      <c r="X17" s="33"/>
      <c r="Y17" s="33"/>
      <c r="Z17" s="156">
        <v>162313</v>
      </c>
      <c r="AA17" s="33"/>
      <c r="AB17" s="153">
        <f>IF($W17,Z17/$W17*100,0)</f>
        <v>1.165499357805998</v>
      </c>
      <c r="AC17" s="33"/>
      <c r="AD17" s="156">
        <v>79082</v>
      </c>
      <c r="AE17" s="33"/>
      <c r="AF17" s="153">
        <f>IF($W17,AD17/$W17*100,0)</f>
        <v>0.56785359283614945</v>
      </c>
      <c r="AG17" s="33"/>
      <c r="AH17" s="156">
        <v>0</v>
      </c>
      <c r="AI17" s="33"/>
      <c r="AJ17" s="153">
        <f>IF($W17,AH17/$W17*100,0)</f>
        <v>0</v>
      </c>
      <c r="AK17" s="33"/>
      <c r="AL17" s="156">
        <v>3999669</v>
      </c>
      <c r="AM17" s="33"/>
      <c r="AN17" s="22">
        <v>4</v>
      </c>
      <c r="AO17" s="33"/>
      <c r="AP17" s="165">
        <v>49281</v>
      </c>
      <c r="AQ17" s="33"/>
      <c r="AR17" s="165">
        <f>IF(E17,AP17,0)</f>
        <v>49281</v>
      </c>
      <c r="AS17" s="33"/>
      <c r="AT17" s="165">
        <f>IF(K17,AP17,0)</f>
        <v>49281</v>
      </c>
      <c r="AU17" s="33"/>
      <c r="AV17" s="165">
        <f>IF(Q17,AP17,0)</f>
        <v>49281</v>
      </c>
    </row>
    <row r="18" spans="1:48" ht="8.85" customHeight="1" x14ac:dyDescent="0.3">
      <c r="A18" s="22">
        <v>5</v>
      </c>
      <c r="B18" s="33"/>
      <c r="C18" s="22" t="s">
        <v>96</v>
      </c>
      <c r="D18" s="33"/>
      <c r="E18" s="156">
        <v>12076649</v>
      </c>
      <c r="F18" s="33"/>
      <c r="G18" s="153">
        <f>(E18/$AP18)</f>
        <v>49.521253300966094</v>
      </c>
      <c r="H18" s="33"/>
      <c r="I18" s="153">
        <f>IF(G$60,G18/G$60*100,0)</f>
        <v>45.931577659736845</v>
      </c>
      <c r="J18" s="33"/>
      <c r="K18" s="156">
        <v>0</v>
      </c>
      <c r="L18" s="33"/>
      <c r="M18" s="153">
        <f>(K18/$AP18)</f>
        <v>0</v>
      </c>
      <c r="N18" s="33"/>
      <c r="O18" s="153">
        <f>IF(M$60,M18/M$60*100,0)</f>
        <v>0</v>
      </c>
      <c r="P18" s="33"/>
      <c r="Q18" s="156">
        <v>9685072</v>
      </c>
      <c r="R18" s="33"/>
      <c r="S18" s="153">
        <f>(Q18/$AP18)</f>
        <v>39.714402873685763</v>
      </c>
      <c r="T18" s="33"/>
      <c r="U18" s="153">
        <f>IF(S$60,S18/S$60*100,0)</f>
        <v>108.24255975791513</v>
      </c>
      <c r="V18" s="33"/>
      <c r="W18" s="156">
        <f>(E18+K18+Q18)</f>
        <v>21761721</v>
      </c>
      <c r="X18" s="33"/>
      <c r="Y18" s="33"/>
      <c r="Z18" s="156">
        <v>232702</v>
      </c>
      <c r="AA18" s="33"/>
      <c r="AB18" s="161">
        <f>IF($W18,Z18/$W18*100,0)</f>
        <v>1.0693180010900794</v>
      </c>
      <c r="AC18" s="33"/>
      <c r="AD18" s="156">
        <v>0</v>
      </c>
      <c r="AE18" s="33"/>
      <c r="AF18" s="161">
        <f>IF($W18,AD18/$W18*100,0)</f>
        <v>0</v>
      </c>
      <c r="AG18" s="33"/>
      <c r="AH18" s="156">
        <v>0</v>
      </c>
      <c r="AI18" s="33"/>
      <c r="AJ18" s="161">
        <f>IF($W18,AH18/$W18*100,0)</f>
        <v>0</v>
      </c>
      <c r="AK18" s="33"/>
      <c r="AL18" s="156">
        <v>1702664</v>
      </c>
      <c r="AM18" s="33"/>
      <c r="AN18" s="22">
        <v>5</v>
      </c>
      <c r="AO18" s="33"/>
      <c r="AP18" s="165">
        <v>243868</v>
      </c>
      <c r="AQ18" s="33"/>
      <c r="AR18" s="165">
        <f>IF(E18,AP18,0)</f>
        <v>243868</v>
      </c>
      <c r="AS18" s="33"/>
      <c r="AT18" s="165">
        <f>IF(K18,AP18,0)</f>
        <v>0</v>
      </c>
      <c r="AU18" s="33"/>
      <c r="AV18" s="165">
        <f>IF(Q18,AP18,0)</f>
        <v>243868</v>
      </c>
    </row>
    <row r="19" spans="1:48" ht="8.85" customHeight="1" x14ac:dyDescent="0.3">
      <c r="A19" s="41"/>
      <c r="B19" s="33"/>
      <c r="D19" s="33"/>
      <c r="E19" s="33"/>
      <c r="F19" s="33"/>
      <c r="G19" s="33"/>
      <c r="H19" s="33"/>
      <c r="I19" s="33"/>
      <c r="J19" s="33"/>
      <c r="K19" s="33"/>
      <c r="L19" s="33"/>
      <c r="M19" s="33"/>
      <c r="N19" s="33"/>
      <c r="O19" s="33"/>
      <c r="P19" s="33"/>
      <c r="Q19" s="33"/>
      <c r="R19" s="33"/>
      <c r="S19" s="33"/>
      <c r="T19" s="33"/>
      <c r="U19" s="33"/>
      <c r="V19" s="33"/>
      <c r="X19" s="33"/>
      <c r="Y19" s="33"/>
      <c r="Z19" s="33"/>
      <c r="AA19" s="33"/>
      <c r="AB19" s="33"/>
      <c r="AC19" s="33"/>
      <c r="AD19" s="33"/>
      <c r="AE19" s="33"/>
      <c r="AF19" s="33"/>
      <c r="AG19" s="33"/>
      <c r="AH19" s="33"/>
      <c r="AI19" s="33"/>
      <c r="AJ19" s="33"/>
      <c r="AK19" s="33"/>
      <c r="AL19" s="33"/>
      <c r="AM19" s="33"/>
      <c r="AN19" s="41"/>
      <c r="AO19" s="33"/>
      <c r="AP19" s="33"/>
      <c r="AQ19" s="33"/>
      <c r="AR19" s="33"/>
      <c r="AS19" s="33"/>
      <c r="AT19" s="33"/>
      <c r="AU19" s="33"/>
      <c r="AV19" s="33"/>
    </row>
    <row r="20" spans="1:48" ht="8.85" customHeight="1" x14ac:dyDescent="0.3">
      <c r="A20" s="22">
        <v>6</v>
      </c>
      <c r="B20" s="33"/>
      <c r="C20" s="22" t="s">
        <v>97</v>
      </c>
      <c r="D20" s="33"/>
      <c r="E20" s="156">
        <v>1466723</v>
      </c>
      <c r="F20" s="33"/>
      <c r="G20" s="153">
        <f>(E20/$AP20)</f>
        <v>83.516854572372168</v>
      </c>
      <c r="H20" s="33"/>
      <c r="I20" s="153">
        <f>IF(G$60,G20/G$60*100,0)</f>
        <v>77.462920180435418</v>
      </c>
      <c r="J20" s="33"/>
      <c r="K20" s="156">
        <v>89867</v>
      </c>
      <c r="L20" s="33"/>
      <c r="M20" s="153">
        <f>(K20/$AP20)</f>
        <v>5.1171278897619858</v>
      </c>
      <c r="N20" s="33"/>
      <c r="O20" s="153">
        <f>IF(M$60,M20/M$60*100,0)</f>
        <v>23.485390996193619</v>
      </c>
      <c r="P20" s="33"/>
      <c r="Q20" s="156">
        <v>827131</v>
      </c>
      <c r="R20" s="33"/>
      <c r="S20" s="153">
        <f>(Q20/$AP20)</f>
        <v>47.097767907983147</v>
      </c>
      <c r="T20" s="33"/>
      <c r="U20" s="153">
        <f>IF(S$60,S20/S$60*100,0)</f>
        <v>128.36609865339659</v>
      </c>
      <c r="V20" s="33"/>
      <c r="W20" s="156">
        <f>(E20+K20+Q20)</f>
        <v>2383721</v>
      </c>
      <c r="X20" s="33"/>
      <c r="Y20" s="33"/>
      <c r="Z20" s="156">
        <v>146609</v>
      </c>
      <c r="AA20" s="33"/>
      <c r="AB20" s="161">
        <f>IF($W20,Z20/$W20*100,0)</f>
        <v>6.150426161450941</v>
      </c>
      <c r="AC20" s="33"/>
      <c r="AD20" s="156">
        <v>0</v>
      </c>
      <c r="AE20" s="33"/>
      <c r="AF20" s="161">
        <f>IF($W20,AD20/$W20*100,0)</f>
        <v>0</v>
      </c>
      <c r="AG20" s="33"/>
      <c r="AH20" s="156">
        <v>0</v>
      </c>
      <c r="AI20" s="33"/>
      <c r="AJ20" s="161">
        <f>IF($W20,AH20/$W20*100,0)</f>
        <v>0</v>
      </c>
      <c r="AK20" s="33"/>
      <c r="AL20" s="156">
        <v>174852</v>
      </c>
      <c r="AM20" s="33"/>
      <c r="AN20" s="22">
        <v>6</v>
      </c>
      <c r="AO20" s="33"/>
      <c r="AP20" s="165">
        <v>17562</v>
      </c>
      <c r="AQ20" s="33"/>
      <c r="AR20" s="165">
        <f>IF(E20,AP20,0)</f>
        <v>17562</v>
      </c>
      <c r="AS20" s="33"/>
      <c r="AT20" s="165">
        <f>IF(K20,AP20,0)</f>
        <v>17562</v>
      </c>
      <c r="AU20" s="33"/>
      <c r="AV20" s="165">
        <f>IF(Q20,AP20,0)</f>
        <v>17562</v>
      </c>
    </row>
    <row r="21" spans="1:48" ht="8.85" customHeight="1" x14ac:dyDescent="0.3">
      <c r="A21" s="22">
        <v>7</v>
      </c>
      <c r="B21" s="33"/>
      <c r="C21" s="22" t="s">
        <v>98</v>
      </c>
      <c r="D21" s="33"/>
      <c r="E21" s="156">
        <v>1251905</v>
      </c>
      <c r="F21" s="33"/>
      <c r="G21" s="153">
        <f>(E21/$AP21)</f>
        <v>219.01766969909028</v>
      </c>
      <c r="H21" s="33"/>
      <c r="I21" s="153">
        <f>IF(G$60,G21/G$60*100,0)</f>
        <v>203.1416095933522</v>
      </c>
      <c r="J21" s="33"/>
      <c r="K21" s="156">
        <v>479829</v>
      </c>
      <c r="L21" s="33"/>
      <c r="M21" s="153">
        <f>(K21/$AP21)</f>
        <v>83.94489153254024</v>
      </c>
      <c r="N21" s="33"/>
      <c r="O21" s="153">
        <f>IF(M$60,M21/M$60*100,0)</f>
        <v>385.27053500444572</v>
      </c>
      <c r="P21" s="33"/>
      <c r="Q21" s="156">
        <v>204009</v>
      </c>
      <c r="R21" s="33"/>
      <c r="S21" s="153">
        <f>(Q21/$AP21)</f>
        <v>35.690867739678097</v>
      </c>
      <c r="T21" s="33"/>
      <c r="U21" s="153">
        <f>IF(S$60,S21/S$60*100,0)</f>
        <v>97.276318025259883</v>
      </c>
      <c r="V21" s="33"/>
      <c r="W21" s="156">
        <f>(E21+K21+Q21)</f>
        <v>1935743</v>
      </c>
      <c r="X21" s="33"/>
      <c r="Y21" s="33"/>
      <c r="Z21" s="156">
        <v>41109</v>
      </c>
      <c r="AA21" s="33"/>
      <c r="AB21" s="161">
        <f>IF($W21,Z21/$W21*100,0)</f>
        <v>2.1236806745523551</v>
      </c>
      <c r="AC21" s="33"/>
      <c r="AD21" s="156">
        <v>0</v>
      </c>
      <c r="AE21" s="33"/>
      <c r="AF21" s="161">
        <f>IF($W21,AD21/$W21*100,0)</f>
        <v>0</v>
      </c>
      <c r="AG21" s="33"/>
      <c r="AH21" s="156">
        <v>0</v>
      </c>
      <c r="AI21" s="33"/>
      <c r="AJ21" s="161">
        <f>IF($W21,AH21/$W21*100,0)</f>
        <v>0</v>
      </c>
      <c r="AK21" s="33"/>
      <c r="AL21" s="156">
        <v>105032</v>
      </c>
      <c r="AM21" s="33"/>
      <c r="AN21" s="22">
        <v>7</v>
      </c>
      <c r="AO21" s="33"/>
      <c r="AP21" s="165">
        <v>5716</v>
      </c>
      <c r="AQ21" s="33"/>
      <c r="AR21" s="165">
        <f>IF(E21,AP21,0)</f>
        <v>5716</v>
      </c>
      <c r="AS21" s="33"/>
      <c r="AT21" s="165">
        <f>IF(K21,AP21,0)</f>
        <v>5716</v>
      </c>
      <c r="AU21" s="33"/>
      <c r="AV21" s="165">
        <f>IF(Q21,AP21,0)</f>
        <v>5716</v>
      </c>
    </row>
    <row r="22" spans="1:48" ht="8.85" customHeight="1" x14ac:dyDescent="0.3">
      <c r="A22" s="22">
        <v>8</v>
      </c>
      <c r="B22" s="33"/>
      <c r="C22" s="22" t="s">
        <v>99</v>
      </c>
      <c r="D22" s="33"/>
      <c r="E22" s="156">
        <v>5147411</v>
      </c>
      <c r="F22" s="33"/>
      <c r="G22" s="153">
        <f>(E22/$AP22)</f>
        <v>126.81475732939147</v>
      </c>
      <c r="H22" s="33"/>
      <c r="I22" s="153">
        <f>IF(G$60,G22/G$60*100,0)</f>
        <v>117.6222628953939</v>
      </c>
      <c r="J22" s="33"/>
      <c r="K22" s="156">
        <v>0</v>
      </c>
      <c r="L22" s="33"/>
      <c r="M22" s="153">
        <f>(K22/$AP22)</f>
        <v>0</v>
      </c>
      <c r="N22" s="33"/>
      <c r="O22" s="153">
        <f>IF(M$60,M22/M$60*100,0)</f>
        <v>0</v>
      </c>
      <c r="P22" s="33"/>
      <c r="Q22" s="156">
        <v>1028189</v>
      </c>
      <c r="R22" s="33"/>
      <c r="S22" s="153">
        <f>(Q22/$AP22)</f>
        <v>25.331091401823109</v>
      </c>
      <c r="T22" s="33"/>
      <c r="U22" s="153">
        <f>IF(S$60,S22/S$60*100,0)</f>
        <v>69.040498569646019</v>
      </c>
      <c r="V22" s="33"/>
      <c r="W22" s="156">
        <f>(E22+K22+Q22)</f>
        <v>6175600</v>
      </c>
      <c r="X22" s="33"/>
      <c r="Y22" s="33"/>
      <c r="Z22" s="156">
        <v>155558</v>
      </c>
      <c r="AA22" s="33"/>
      <c r="AB22" s="161">
        <f>IF($W22,Z22/$W22*100,0)</f>
        <v>2.5189131420428788</v>
      </c>
      <c r="AC22" s="33"/>
      <c r="AD22" s="156">
        <v>0</v>
      </c>
      <c r="AE22" s="33"/>
      <c r="AF22" s="161">
        <f>IF($W22,AD22/$W22*100,0)</f>
        <v>0</v>
      </c>
      <c r="AG22" s="33"/>
      <c r="AH22" s="156">
        <v>0</v>
      </c>
      <c r="AI22" s="33"/>
      <c r="AJ22" s="161">
        <f>IF($W22,AH22/$W22*100,0)</f>
        <v>0</v>
      </c>
      <c r="AK22" s="33"/>
      <c r="AL22" s="156">
        <v>1284235</v>
      </c>
      <c r="AM22" s="33"/>
      <c r="AN22" s="22">
        <v>8</v>
      </c>
      <c r="AO22" s="33"/>
      <c r="AP22" s="165">
        <v>40590</v>
      </c>
      <c r="AQ22" s="33"/>
      <c r="AR22" s="165">
        <f>IF(E22,AP22,0)</f>
        <v>40590</v>
      </c>
      <c r="AS22" s="33"/>
      <c r="AT22" s="165">
        <f>IF(K22,AP22,0)</f>
        <v>0</v>
      </c>
      <c r="AU22" s="33"/>
      <c r="AV22" s="165">
        <f>IF(Q22,AP22,0)</f>
        <v>40590</v>
      </c>
    </row>
    <row r="23" spans="1:48" ht="8.85" customHeight="1" x14ac:dyDescent="0.3">
      <c r="A23" s="22">
        <v>9</v>
      </c>
      <c r="B23" s="33"/>
      <c r="C23" s="22" t="s">
        <v>100</v>
      </c>
      <c r="D23" s="33"/>
      <c r="E23" s="156">
        <v>252045</v>
      </c>
      <c r="F23" s="33"/>
      <c r="G23" s="153">
        <f>(E23/$AP23)</f>
        <v>45.569517266317121</v>
      </c>
      <c r="H23" s="33"/>
      <c r="I23" s="153">
        <f>IF(G$60,G23/G$60*100,0)</f>
        <v>42.266293393542419</v>
      </c>
      <c r="J23" s="33"/>
      <c r="K23" s="156">
        <v>0</v>
      </c>
      <c r="L23" s="33"/>
      <c r="M23" s="153">
        <f>(K23/$AP23)</f>
        <v>0</v>
      </c>
      <c r="N23" s="33"/>
      <c r="O23" s="153">
        <f>IF(M$60,M23/M$60*100,0)</f>
        <v>0</v>
      </c>
      <c r="P23" s="33"/>
      <c r="Q23" s="156">
        <v>140063</v>
      </c>
      <c r="R23" s="33"/>
      <c r="S23" s="153">
        <f>(Q23/$AP23)</f>
        <v>25.323268848309528</v>
      </c>
      <c r="T23" s="33"/>
      <c r="U23" s="153">
        <f>IF(S$60,S23/S$60*100,0)</f>
        <v>69.019178011992267</v>
      </c>
      <c r="V23" s="33"/>
      <c r="W23" s="156">
        <f>(E23+K23+Q23)</f>
        <v>392108</v>
      </c>
      <c r="X23" s="33"/>
      <c r="Y23" s="33"/>
      <c r="Z23" s="156">
        <v>36753</v>
      </c>
      <c r="AA23" s="33"/>
      <c r="AB23" s="161">
        <f>IF($W23,Z23/$W23*100,0)</f>
        <v>9.3731828985891639</v>
      </c>
      <c r="AC23" s="33"/>
      <c r="AD23" s="156">
        <v>0</v>
      </c>
      <c r="AE23" s="33"/>
      <c r="AF23" s="161">
        <f>IF($W23,AD23/$W23*100,0)</f>
        <v>0</v>
      </c>
      <c r="AG23" s="33"/>
      <c r="AH23" s="156">
        <v>0</v>
      </c>
      <c r="AI23" s="33"/>
      <c r="AJ23" s="161">
        <f>IF($W23,AH23/$W23*100,0)</f>
        <v>0</v>
      </c>
      <c r="AK23" s="33"/>
      <c r="AL23" s="156">
        <v>7952</v>
      </c>
      <c r="AM23" s="33"/>
      <c r="AN23" s="22">
        <v>9</v>
      </c>
      <c r="AO23" s="33"/>
      <c r="AP23" s="165">
        <v>5531</v>
      </c>
      <c r="AQ23" s="33"/>
      <c r="AR23" s="165">
        <f>IF(E23,AP23,0)</f>
        <v>5531</v>
      </c>
      <c r="AS23" s="33"/>
      <c r="AT23" s="165">
        <f>IF(K23,AP23,0)</f>
        <v>0</v>
      </c>
      <c r="AU23" s="33"/>
      <c r="AV23" s="165">
        <f>IF(Q23,AP23,0)</f>
        <v>5531</v>
      </c>
    </row>
    <row r="24" spans="1:48" ht="8.85" customHeight="1" x14ac:dyDescent="0.3">
      <c r="A24" s="22">
        <v>10</v>
      </c>
      <c r="B24" s="33"/>
      <c r="C24" s="22" t="s">
        <v>101</v>
      </c>
      <c r="D24" s="33"/>
      <c r="E24" s="156">
        <v>5409534</v>
      </c>
      <c r="F24" s="33"/>
      <c r="G24" s="153">
        <f>(E24/$AP24)</f>
        <v>220.32966764418379</v>
      </c>
      <c r="H24" s="33"/>
      <c r="I24" s="153">
        <f>IF(G$60,G24/G$60*100,0)</f>
        <v>204.35850398692165</v>
      </c>
      <c r="J24" s="33"/>
      <c r="K24" s="156">
        <v>638980</v>
      </c>
      <c r="L24" s="33"/>
      <c r="M24" s="153">
        <f>(K24/$AP24)</f>
        <v>26.025578364288041</v>
      </c>
      <c r="N24" s="33"/>
      <c r="O24" s="153">
        <f>IF(M$60,M24/M$60*100,0)</f>
        <v>119.44608322380851</v>
      </c>
      <c r="P24" s="33"/>
      <c r="Q24" s="156">
        <v>882920</v>
      </c>
      <c r="R24" s="33"/>
      <c r="S24" s="153">
        <f>(Q24/$AP24)</f>
        <v>35.961225154773544</v>
      </c>
      <c r="T24" s="33"/>
      <c r="U24" s="153">
        <f>IF(S$60,S24/S$60*100,0)</f>
        <v>98.013183659436521</v>
      </c>
      <c r="V24" s="33"/>
      <c r="W24" s="156">
        <f>(E24+K24+Q24)</f>
        <v>6931434</v>
      </c>
      <c r="X24" s="33"/>
      <c r="Y24" s="33"/>
      <c r="Z24" s="156">
        <v>4500</v>
      </c>
      <c r="AA24" s="33"/>
      <c r="AB24" s="161">
        <f>IF($W24,Z24/$W24*100,0)</f>
        <v>6.4921630935243696E-2</v>
      </c>
      <c r="AC24" s="33"/>
      <c r="AD24" s="156">
        <v>0</v>
      </c>
      <c r="AE24" s="33"/>
      <c r="AF24" s="161">
        <f>IF($W24,AD24/$W24*100,0)</f>
        <v>0</v>
      </c>
      <c r="AG24" s="33"/>
      <c r="AH24" s="156">
        <v>0</v>
      </c>
      <c r="AI24" s="33"/>
      <c r="AJ24" s="161">
        <f>IF($W24,AH24/$W24*100,0)</f>
        <v>0</v>
      </c>
      <c r="AK24" s="33"/>
      <c r="AL24" s="156">
        <v>1547129</v>
      </c>
      <c r="AM24" s="33"/>
      <c r="AN24" s="22">
        <v>10</v>
      </c>
      <c r="AO24" s="33"/>
      <c r="AP24" s="165">
        <v>24552</v>
      </c>
      <c r="AQ24" s="33"/>
      <c r="AR24" s="165">
        <f>IF(E24,AP24,0)</f>
        <v>24552</v>
      </c>
      <c r="AS24" s="33"/>
      <c r="AT24" s="165">
        <f>IF(K24,AP24,0)</f>
        <v>24552</v>
      </c>
      <c r="AU24" s="33"/>
      <c r="AV24" s="165">
        <f>IF(Q24,AP24,0)</f>
        <v>24552</v>
      </c>
    </row>
    <row r="25" spans="1:48" ht="8.85" customHeight="1" x14ac:dyDescent="0.3">
      <c r="A25" s="41"/>
      <c r="B25" s="33"/>
      <c r="D25" s="33"/>
      <c r="E25" s="33"/>
      <c r="F25" s="33"/>
      <c r="G25" s="33"/>
      <c r="H25" s="33"/>
      <c r="I25" s="33"/>
      <c r="J25" s="33"/>
      <c r="K25" s="33"/>
      <c r="L25" s="33"/>
      <c r="M25" s="33"/>
      <c r="N25" s="33"/>
      <c r="O25" s="33"/>
      <c r="P25" s="33"/>
      <c r="Q25" s="33"/>
      <c r="R25" s="33"/>
      <c r="S25" s="33"/>
      <c r="T25" s="33"/>
      <c r="U25" s="33"/>
      <c r="V25" s="33"/>
      <c r="X25" s="33"/>
      <c r="Y25" s="33"/>
      <c r="Z25" s="33"/>
      <c r="AA25" s="33"/>
      <c r="AB25" s="33"/>
      <c r="AC25" s="33"/>
      <c r="AD25" s="33"/>
      <c r="AE25" s="33"/>
      <c r="AF25" s="33"/>
      <c r="AG25" s="33"/>
      <c r="AH25" s="33"/>
      <c r="AI25" s="33"/>
      <c r="AJ25" s="33"/>
      <c r="AK25" s="33"/>
      <c r="AL25" s="33"/>
      <c r="AM25" s="33"/>
      <c r="AN25" s="41"/>
      <c r="AO25" s="33"/>
      <c r="AP25" s="33"/>
      <c r="AQ25" s="33"/>
      <c r="AR25" s="33"/>
      <c r="AS25" s="33"/>
      <c r="AT25" s="33"/>
      <c r="AU25" s="33"/>
      <c r="AV25" s="33"/>
    </row>
    <row r="26" spans="1:48" ht="8.85" customHeight="1" x14ac:dyDescent="0.3">
      <c r="A26" s="22">
        <v>11</v>
      </c>
      <c r="B26" s="33"/>
      <c r="C26" s="22" t="s">
        <v>102</v>
      </c>
      <c r="D26" s="33"/>
      <c r="E26" s="156">
        <v>2936113</v>
      </c>
      <c r="F26" s="33"/>
      <c r="G26" s="153">
        <f>(E26/$AP26)</f>
        <v>203.05069156293223</v>
      </c>
      <c r="H26" s="33"/>
      <c r="I26" s="153">
        <f>IF(G$60,G26/G$60*100,0)</f>
        <v>188.33203900766679</v>
      </c>
      <c r="J26" s="33"/>
      <c r="K26" s="156">
        <v>53822</v>
      </c>
      <c r="L26" s="33"/>
      <c r="M26" s="153">
        <f>(K26/$AP26)</f>
        <v>3.7221300138312587</v>
      </c>
      <c r="N26" s="33"/>
      <c r="O26" s="153">
        <f>IF(M$60,M26/M$60*100,0)</f>
        <v>17.082957588062289</v>
      </c>
      <c r="P26" s="33"/>
      <c r="Q26" s="156">
        <v>2123939</v>
      </c>
      <c r="R26" s="33"/>
      <c r="S26" s="153">
        <f>(Q26/$AP26)</f>
        <v>146.88374827109266</v>
      </c>
      <c r="T26" s="33"/>
      <c r="U26" s="153">
        <f>IF(S$60,S26/S$60*100,0)</f>
        <v>400.33518696651049</v>
      </c>
      <c r="V26" s="33"/>
      <c r="W26" s="156">
        <f>(E26+K26+Q26)</f>
        <v>5113874</v>
      </c>
      <c r="X26" s="33"/>
      <c r="Y26" s="33"/>
      <c r="Z26" s="156">
        <v>150525</v>
      </c>
      <c r="AA26" s="33"/>
      <c r="AB26" s="161">
        <f>IF($W26,Z26/$W26*100,0)</f>
        <v>2.943463213993931</v>
      </c>
      <c r="AC26" s="33"/>
      <c r="AD26" s="156">
        <v>0</v>
      </c>
      <c r="AE26" s="33"/>
      <c r="AF26" s="161">
        <f>IF($W26,AD26/$W26*100,0)</f>
        <v>0</v>
      </c>
      <c r="AG26" s="33"/>
      <c r="AH26" s="156">
        <v>5900</v>
      </c>
      <c r="AI26" s="33"/>
      <c r="AJ26" s="161">
        <f>IF($W26,AH26/$W26*100,0)</f>
        <v>0.11537241629340106</v>
      </c>
      <c r="AK26" s="33"/>
      <c r="AL26" s="156">
        <v>2137514</v>
      </c>
      <c r="AM26" s="33"/>
      <c r="AN26" s="22">
        <v>11</v>
      </c>
      <c r="AO26" s="33"/>
      <c r="AP26" s="165">
        <v>14460</v>
      </c>
      <c r="AQ26" s="33"/>
      <c r="AR26" s="165">
        <f>IF(E26,AP26,0)</f>
        <v>14460</v>
      </c>
      <c r="AS26" s="33"/>
      <c r="AT26" s="165">
        <f>IF(K26,AP26,0)</f>
        <v>14460</v>
      </c>
      <c r="AU26" s="33"/>
      <c r="AV26" s="165">
        <f>IF(Q26,AP26,0)</f>
        <v>14460</v>
      </c>
    </row>
    <row r="27" spans="1:48" ht="8.85" customHeight="1" x14ac:dyDescent="0.3">
      <c r="A27" s="22">
        <v>12</v>
      </c>
      <c r="B27" s="33"/>
      <c r="C27" s="22" t="s">
        <v>103</v>
      </c>
      <c r="D27" s="33"/>
      <c r="E27" s="156">
        <v>376487</v>
      </c>
      <c r="F27" s="33"/>
      <c r="G27" s="153">
        <f>(E27/$AP27)</f>
        <v>45.316201251805488</v>
      </c>
      <c r="H27" s="33"/>
      <c r="I27" s="153">
        <f>IF(G$60,G27/G$60*100,0)</f>
        <v>42.031339643032858</v>
      </c>
      <c r="J27" s="33"/>
      <c r="K27" s="156">
        <v>0</v>
      </c>
      <c r="L27" s="33"/>
      <c r="M27" s="153">
        <f>(K27/$AP27)</f>
        <v>0</v>
      </c>
      <c r="N27" s="33"/>
      <c r="O27" s="153">
        <f>IF(M$60,M27/M$60*100,0)</f>
        <v>0</v>
      </c>
      <c r="P27" s="33"/>
      <c r="Q27" s="156">
        <v>446382</v>
      </c>
      <c r="R27" s="33"/>
      <c r="S27" s="153">
        <f>(Q27/$AP27)</f>
        <v>53.729176697159367</v>
      </c>
      <c r="T27" s="33"/>
      <c r="U27" s="153">
        <f>IF(S$60,S27/S$60*100,0)</f>
        <v>146.44016272593424</v>
      </c>
      <c r="V27" s="33"/>
      <c r="W27" s="156">
        <f>(E27+K27+Q27)</f>
        <v>822869</v>
      </c>
      <c r="X27" s="33"/>
      <c r="Y27" s="33"/>
      <c r="Z27" s="156">
        <v>107838</v>
      </c>
      <c r="AA27" s="33"/>
      <c r="AB27" s="161">
        <f>IF($W27,Z27/$W27*100,0)</f>
        <v>13.105123658808388</v>
      </c>
      <c r="AC27" s="33"/>
      <c r="AD27" s="156">
        <v>0</v>
      </c>
      <c r="AE27" s="33"/>
      <c r="AF27" s="161">
        <f>IF($W27,AD27/$W27*100,0)</f>
        <v>0</v>
      </c>
      <c r="AG27" s="33"/>
      <c r="AH27" s="156">
        <v>0</v>
      </c>
      <c r="AI27" s="33"/>
      <c r="AJ27" s="161">
        <f>IF($W27,AH27/$W27*100,0)</f>
        <v>0</v>
      </c>
      <c r="AK27" s="33"/>
      <c r="AL27" s="156">
        <v>13438</v>
      </c>
      <c r="AM27" s="33"/>
      <c r="AN27" s="22">
        <v>12</v>
      </c>
      <c r="AO27" s="33"/>
      <c r="AP27" s="165">
        <v>8308</v>
      </c>
      <c r="AQ27" s="33"/>
      <c r="AR27" s="165">
        <f>IF(E27,AP27,0)</f>
        <v>8308</v>
      </c>
      <c r="AS27" s="33"/>
      <c r="AT27" s="165">
        <f>IF(K27,AP27,0)</f>
        <v>0</v>
      </c>
      <c r="AU27" s="33"/>
      <c r="AV27" s="165">
        <f>IF(Q27,AP27,0)</f>
        <v>8308</v>
      </c>
    </row>
    <row r="28" spans="1:48" ht="8.85" customHeight="1" x14ac:dyDescent="0.3">
      <c r="A28" s="22">
        <v>13</v>
      </c>
      <c r="B28" s="33"/>
      <c r="C28" s="22" t="s">
        <v>104</v>
      </c>
      <c r="D28" s="33"/>
      <c r="E28" s="156">
        <v>2885160</v>
      </c>
      <c r="F28" s="33"/>
      <c r="G28" s="153">
        <f>(E28/$AP28)</f>
        <v>101.63666467044774</v>
      </c>
      <c r="H28" s="33"/>
      <c r="I28" s="153">
        <f>IF(G$60,G28/G$60*100,0)</f>
        <v>94.26926915632464</v>
      </c>
      <c r="J28" s="33"/>
      <c r="K28" s="156">
        <v>95975</v>
      </c>
      <c r="L28" s="33"/>
      <c r="M28" s="153">
        <f>(K28/$AP28)</f>
        <v>3.3809490259625887</v>
      </c>
      <c r="N28" s="33"/>
      <c r="O28" s="153">
        <f>IF(M$60,M28/M$60*100,0)</f>
        <v>15.517085271954119</v>
      </c>
      <c r="P28" s="33"/>
      <c r="Q28" s="156">
        <v>1613109</v>
      </c>
      <c r="R28" s="33"/>
      <c r="S28" s="153">
        <f>(Q28/$AP28)</f>
        <v>56.825624405537745</v>
      </c>
      <c r="T28" s="33"/>
      <c r="U28" s="153">
        <f>IF(S$60,S28/S$60*100,0)</f>
        <v>154.87960539305499</v>
      </c>
      <c r="V28" s="33"/>
      <c r="W28" s="156">
        <f>(E28+K28+Q28)</f>
        <v>4594244</v>
      </c>
      <c r="X28" s="33"/>
      <c r="Y28" s="33"/>
      <c r="Z28" s="156">
        <v>74678</v>
      </c>
      <c r="AA28" s="33"/>
      <c r="AB28" s="161">
        <f>IF($W28,Z28/$W28*100,0)</f>
        <v>1.6254687387086975</v>
      </c>
      <c r="AC28" s="33"/>
      <c r="AD28" s="156">
        <v>0</v>
      </c>
      <c r="AE28" s="33"/>
      <c r="AF28" s="161">
        <f>IF($W28,AD28/$W28*100,0)</f>
        <v>0</v>
      </c>
      <c r="AG28" s="33"/>
      <c r="AH28" s="156">
        <v>0</v>
      </c>
      <c r="AI28" s="33"/>
      <c r="AJ28" s="161">
        <f>IF($W28,AH28/$W28*100,0)</f>
        <v>0</v>
      </c>
      <c r="AK28" s="33"/>
      <c r="AL28" s="156">
        <v>539224</v>
      </c>
      <c r="AM28" s="33"/>
      <c r="AN28" s="22">
        <v>13</v>
      </c>
      <c r="AO28" s="33"/>
      <c r="AP28" s="165">
        <v>28387</v>
      </c>
      <c r="AQ28" s="33"/>
      <c r="AR28" s="165">
        <f>IF(E28,AP28,0)</f>
        <v>28387</v>
      </c>
      <c r="AS28" s="33"/>
      <c r="AT28" s="165">
        <f>IF(K28,AP28,0)</f>
        <v>28387</v>
      </c>
      <c r="AU28" s="33"/>
      <c r="AV28" s="165">
        <f>IF(Q28,AP28,0)</f>
        <v>28387</v>
      </c>
    </row>
    <row r="29" spans="1:48" ht="8.85" customHeight="1" x14ac:dyDescent="0.3">
      <c r="A29" s="22">
        <v>14</v>
      </c>
      <c r="B29" s="33"/>
      <c r="C29" s="22" t="s">
        <v>105</v>
      </c>
      <c r="D29" s="33"/>
      <c r="E29" s="156">
        <v>1420307</v>
      </c>
      <c r="F29" s="33"/>
      <c r="G29" s="153">
        <f>(E29/$AP29)</f>
        <v>215.62274176408076</v>
      </c>
      <c r="H29" s="33"/>
      <c r="I29" s="153">
        <f>IF(G$60,G29/G$60*100,0)</f>
        <v>199.99277175703159</v>
      </c>
      <c r="J29" s="33"/>
      <c r="K29" s="156">
        <v>186900</v>
      </c>
      <c r="L29" s="33"/>
      <c r="M29" s="153">
        <f>(K29/$AP29)</f>
        <v>28.374070138150902</v>
      </c>
      <c r="N29" s="33"/>
      <c r="O29" s="153">
        <f>IF(M$60,M29/M$60*100,0)</f>
        <v>130.2246388410845</v>
      </c>
      <c r="P29" s="33"/>
      <c r="Q29" s="156">
        <v>325080</v>
      </c>
      <c r="R29" s="33"/>
      <c r="S29" s="153">
        <f>(Q29/$AP29)</f>
        <v>49.351753453772581</v>
      </c>
      <c r="T29" s="33"/>
      <c r="U29" s="153">
        <f>IF(S$60,S29/S$60*100,0)</f>
        <v>134.50939044377236</v>
      </c>
      <c r="V29" s="33"/>
      <c r="W29" s="156">
        <f>(E29+K29+Q29)</f>
        <v>1932287</v>
      </c>
      <c r="X29" s="33"/>
      <c r="Y29" s="33"/>
      <c r="Z29" s="156">
        <v>99480</v>
      </c>
      <c r="AA29" s="33"/>
      <c r="AB29" s="161">
        <f>IF($W29,Z29/$W29*100,0)</f>
        <v>5.1483035387600289</v>
      </c>
      <c r="AC29" s="33"/>
      <c r="AD29" s="156">
        <v>0</v>
      </c>
      <c r="AE29" s="33"/>
      <c r="AF29" s="161">
        <f>IF($W29,AD29/$W29*100,0)</f>
        <v>0</v>
      </c>
      <c r="AG29" s="33"/>
      <c r="AH29" s="156">
        <v>0</v>
      </c>
      <c r="AI29" s="33"/>
      <c r="AJ29" s="161">
        <f>IF($W29,AH29/$W29*100,0)</f>
        <v>0</v>
      </c>
      <c r="AK29" s="33"/>
      <c r="AL29" s="156">
        <v>355750</v>
      </c>
      <c r="AM29" s="33"/>
      <c r="AN29" s="22">
        <v>14</v>
      </c>
      <c r="AO29" s="33"/>
      <c r="AP29" s="165">
        <v>6587</v>
      </c>
      <c r="AQ29" s="33"/>
      <c r="AR29" s="165">
        <f>IF(E29,AP29,0)</f>
        <v>6587</v>
      </c>
      <c r="AS29" s="33"/>
      <c r="AT29" s="165">
        <f>IF(K29,AP29,0)</f>
        <v>6587</v>
      </c>
      <c r="AU29" s="33"/>
      <c r="AV29" s="165">
        <f>IF(Q29,AP29,0)</f>
        <v>6587</v>
      </c>
    </row>
    <row r="30" spans="1:48" ht="8.85" customHeight="1" x14ac:dyDescent="0.3">
      <c r="A30" s="22">
        <v>15</v>
      </c>
      <c r="B30" s="33"/>
      <c r="C30" s="22" t="s">
        <v>106</v>
      </c>
      <c r="D30" s="33"/>
      <c r="E30" s="156">
        <v>18003348</v>
      </c>
      <c r="F30" s="33"/>
      <c r="G30" s="153">
        <f>(E30/$AP30)</f>
        <v>132.73966482094536</v>
      </c>
      <c r="H30" s="33"/>
      <c r="I30" s="153">
        <f>IF(G$60,G30/G$60*100,0)</f>
        <v>123.11768820139591</v>
      </c>
      <c r="J30" s="33"/>
      <c r="K30" s="156">
        <v>4515657</v>
      </c>
      <c r="L30" s="33"/>
      <c r="M30" s="153">
        <f>(K30/$AP30)</f>
        <v>33.294184871966912</v>
      </c>
      <c r="N30" s="33"/>
      <c r="O30" s="153">
        <f>IF(M$60,M30/M$60*100,0)</f>
        <v>152.80582515479549</v>
      </c>
      <c r="P30" s="33"/>
      <c r="Q30" s="156">
        <v>2824053</v>
      </c>
      <c r="R30" s="33"/>
      <c r="S30" s="153">
        <f>(Q30/$AP30)</f>
        <v>20.821896497061839</v>
      </c>
      <c r="T30" s="33"/>
      <c r="U30" s="153">
        <f>IF(S$60,S30/S$60*100,0)</f>
        <v>56.750579456645646</v>
      </c>
      <c r="V30" s="33"/>
      <c r="W30" s="156">
        <f>(E30+K30+Q30)</f>
        <v>25343058</v>
      </c>
      <c r="X30" s="33"/>
      <c r="Y30" s="33"/>
      <c r="Z30" s="156">
        <v>167568</v>
      </c>
      <c r="AA30" s="33"/>
      <c r="AB30" s="161">
        <f>IF($W30,Z30/$W30*100,0)</f>
        <v>0.66119881823259052</v>
      </c>
      <c r="AC30" s="33"/>
      <c r="AD30" s="156">
        <v>0</v>
      </c>
      <c r="AE30" s="33"/>
      <c r="AF30" s="161">
        <f>IF($W30,AD30/$W30*100,0)</f>
        <v>0</v>
      </c>
      <c r="AG30" s="33"/>
      <c r="AH30" s="156">
        <v>150000</v>
      </c>
      <c r="AI30" s="33"/>
      <c r="AJ30" s="161">
        <f>IF($W30,AH30/$W30*100,0)</f>
        <v>0.59187805986160003</v>
      </c>
      <c r="AK30" s="33"/>
      <c r="AL30" s="156">
        <v>4243785</v>
      </c>
      <c r="AM30" s="33"/>
      <c r="AN30" s="22">
        <v>15</v>
      </c>
      <c r="AO30" s="33"/>
      <c r="AP30" s="165">
        <v>135629</v>
      </c>
      <c r="AQ30" s="33"/>
      <c r="AR30" s="165">
        <f>IF(E30,AP30,0)</f>
        <v>135629</v>
      </c>
      <c r="AS30" s="33"/>
      <c r="AT30" s="165">
        <f>IF(K30,AP30,0)</f>
        <v>135629</v>
      </c>
      <c r="AU30" s="33"/>
      <c r="AV30" s="165">
        <f>IF(Q30,AP30,0)</f>
        <v>135629</v>
      </c>
    </row>
    <row r="31" spans="1:48" ht="8.85" customHeight="1" x14ac:dyDescent="0.3">
      <c r="A31" s="41"/>
      <c r="B31" s="33"/>
      <c r="D31" s="33"/>
      <c r="E31" s="33"/>
      <c r="F31" s="33"/>
      <c r="G31" s="33"/>
      <c r="H31" s="33"/>
      <c r="I31" s="33"/>
      <c r="J31" s="33"/>
      <c r="K31" s="33"/>
      <c r="L31" s="33"/>
      <c r="M31" s="33"/>
      <c r="N31" s="33"/>
      <c r="O31" s="33"/>
      <c r="P31" s="33"/>
      <c r="Q31" s="33"/>
      <c r="R31" s="33"/>
      <c r="S31" s="33"/>
      <c r="T31" s="33"/>
      <c r="U31" s="33"/>
      <c r="V31" s="33"/>
      <c r="X31" s="33"/>
      <c r="Y31" s="33"/>
      <c r="Z31" s="33"/>
      <c r="AA31" s="33"/>
      <c r="AB31" s="33"/>
      <c r="AC31" s="33"/>
      <c r="AD31" s="33"/>
      <c r="AE31" s="33"/>
      <c r="AF31" s="33"/>
      <c r="AG31" s="33"/>
      <c r="AH31" s="33"/>
      <c r="AI31" s="33"/>
      <c r="AJ31" s="33"/>
      <c r="AK31" s="33"/>
      <c r="AL31" s="33"/>
      <c r="AM31" s="33"/>
      <c r="AN31" s="41"/>
      <c r="AO31" s="33"/>
      <c r="AP31" s="33"/>
      <c r="AQ31" s="33"/>
      <c r="AR31" s="33"/>
      <c r="AS31" s="33"/>
      <c r="AT31" s="33"/>
      <c r="AU31" s="33"/>
      <c r="AV31" s="33"/>
    </row>
    <row r="32" spans="1:48" ht="8.85" customHeight="1" x14ac:dyDescent="0.3">
      <c r="A32" s="22">
        <v>16</v>
      </c>
      <c r="B32" s="33"/>
      <c r="C32" s="22" t="s">
        <v>107</v>
      </c>
      <c r="D32" s="33"/>
      <c r="E32" s="156">
        <v>5825181</v>
      </c>
      <c r="F32" s="33"/>
      <c r="G32" s="153">
        <f>(E32/$AP32)</f>
        <v>106.67657400285682</v>
      </c>
      <c r="H32" s="33"/>
      <c r="I32" s="153">
        <f>IF(G$60,G32/G$60*100,0)</f>
        <v>98.943847675020251</v>
      </c>
      <c r="J32" s="33"/>
      <c r="K32" s="156">
        <v>0</v>
      </c>
      <c r="L32" s="33"/>
      <c r="M32" s="153">
        <f>(K32/$AP32)</f>
        <v>0</v>
      </c>
      <c r="N32" s="33"/>
      <c r="O32" s="153">
        <f>IF(M$60,M32/M$60*100,0)</f>
        <v>0</v>
      </c>
      <c r="P32" s="33"/>
      <c r="Q32" s="156">
        <v>830893</v>
      </c>
      <c r="R32" s="33"/>
      <c r="S32" s="153">
        <f>(Q32/$AP32)</f>
        <v>15.216148408599787</v>
      </c>
      <c r="T32" s="33"/>
      <c r="U32" s="153">
        <f>IF(S$60,S32/S$60*100,0)</f>
        <v>41.471978280566596</v>
      </c>
      <c r="V32" s="33"/>
      <c r="W32" s="156">
        <f>(E32+K32+Q32)</f>
        <v>6656074</v>
      </c>
      <c r="X32" s="33"/>
      <c r="Y32" s="33"/>
      <c r="Z32" s="156">
        <v>127388</v>
      </c>
      <c r="AA32" s="33"/>
      <c r="AB32" s="161">
        <f>IF($W32,Z32/$W32*100,0)</f>
        <v>1.9138609336374564</v>
      </c>
      <c r="AC32" s="33"/>
      <c r="AD32" s="156">
        <v>19672</v>
      </c>
      <c r="AE32" s="33"/>
      <c r="AF32" s="161">
        <f>IF($W32,AD32/$W32*100,0)</f>
        <v>0.29554959875746573</v>
      </c>
      <c r="AG32" s="33"/>
      <c r="AH32" s="156">
        <v>0</v>
      </c>
      <c r="AI32" s="33"/>
      <c r="AJ32" s="161">
        <f>IF($W32,AH32/$W32*100,0)</f>
        <v>0</v>
      </c>
      <c r="AK32" s="33"/>
      <c r="AL32" s="156">
        <v>1095721</v>
      </c>
      <c r="AM32" s="33"/>
      <c r="AN32" s="22">
        <v>16</v>
      </c>
      <c r="AO32" s="33"/>
      <c r="AP32" s="165">
        <v>54606</v>
      </c>
      <c r="AQ32" s="33"/>
      <c r="AR32" s="165">
        <f>IF(E32,AP32,0)</f>
        <v>54606</v>
      </c>
      <c r="AS32" s="33"/>
      <c r="AT32" s="165">
        <f>IF(K32,AP32,0)</f>
        <v>0</v>
      </c>
      <c r="AU32" s="33"/>
      <c r="AV32" s="165">
        <f>IF(Q32,AP32,0)</f>
        <v>54606</v>
      </c>
    </row>
    <row r="33" spans="1:48" ht="8.85" customHeight="1" x14ac:dyDescent="0.3">
      <c r="A33" s="22">
        <v>17</v>
      </c>
      <c r="B33" s="33"/>
      <c r="C33" s="22" t="s">
        <v>108</v>
      </c>
      <c r="D33" s="33"/>
      <c r="E33" s="156">
        <v>0</v>
      </c>
      <c r="F33" s="33"/>
      <c r="G33" s="153">
        <v>0</v>
      </c>
      <c r="H33" s="33"/>
      <c r="I33" s="153">
        <f>IF(G$60,G33/G$60*100,0)</f>
        <v>0</v>
      </c>
      <c r="J33" s="33"/>
      <c r="K33" s="156">
        <v>0</v>
      </c>
      <c r="L33" s="33"/>
      <c r="M33" s="153">
        <v>0</v>
      </c>
      <c r="N33" s="33"/>
      <c r="O33" s="153">
        <f>IF(M$60,M33/M$60*100,0)</f>
        <v>0</v>
      </c>
      <c r="P33" s="33"/>
      <c r="Q33" s="156">
        <v>0</v>
      </c>
      <c r="R33" s="33"/>
      <c r="S33" s="153">
        <v>0</v>
      </c>
      <c r="T33" s="33"/>
      <c r="U33" s="153">
        <f>IF(S$60,S33/S$60*100,0)</f>
        <v>0</v>
      </c>
      <c r="V33" s="33"/>
      <c r="W33" s="156">
        <f>(E33+K33+Q33)</f>
        <v>0</v>
      </c>
      <c r="X33" s="33"/>
      <c r="Y33" s="33"/>
      <c r="Z33" s="156">
        <v>0</v>
      </c>
      <c r="AA33" s="33"/>
      <c r="AB33" s="161">
        <f>IF($W33,Z33/$W33*100,0)</f>
        <v>0</v>
      </c>
      <c r="AC33" s="33"/>
      <c r="AD33" s="156">
        <v>0</v>
      </c>
      <c r="AE33" s="33"/>
      <c r="AF33" s="161">
        <f>IF($W33,AD33/$W33*100,0)</f>
        <v>0</v>
      </c>
      <c r="AG33" s="33"/>
      <c r="AH33" s="156">
        <v>0</v>
      </c>
      <c r="AI33" s="33"/>
      <c r="AJ33" s="161">
        <f>IF($W33,AH33/$W33*100,0)</f>
        <v>0</v>
      </c>
      <c r="AK33" s="33"/>
      <c r="AL33" s="156">
        <v>0</v>
      </c>
      <c r="AM33" s="33"/>
      <c r="AN33" s="22">
        <v>17</v>
      </c>
      <c r="AO33" s="33"/>
      <c r="AP33" s="165">
        <v>0</v>
      </c>
      <c r="AQ33" s="33"/>
      <c r="AR33" s="165">
        <f>IF(E33,AP33,0)</f>
        <v>0</v>
      </c>
      <c r="AS33" s="33"/>
      <c r="AT33" s="165">
        <f>IF(K33,AP33,0)</f>
        <v>0</v>
      </c>
      <c r="AU33" s="33"/>
      <c r="AV33" s="165">
        <f>IF(Q33,AP33,0)</f>
        <v>0</v>
      </c>
    </row>
    <row r="34" spans="1:48" ht="8.85" customHeight="1" x14ac:dyDescent="0.3">
      <c r="A34" s="22">
        <v>18</v>
      </c>
      <c r="B34" s="33"/>
      <c r="C34" s="22" t="s">
        <v>109</v>
      </c>
      <c r="D34" s="33"/>
      <c r="E34" s="156">
        <v>589043</v>
      </c>
      <c r="F34" s="33"/>
      <c r="G34" s="153">
        <f>(E34/$AP34)</f>
        <v>80.011274110296114</v>
      </c>
      <c r="H34" s="33"/>
      <c r="I34" s="153">
        <f>IF(G$60,G34/G$60*100,0)</f>
        <v>74.211450750578294</v>
      </c>
      <c r="J34" s="33"/>
      <c r="K34" s="156">
        <v>0</v>
      </c>
      <c r="L34" s="33"/>
      <c r="M34" s="153">
        <f>(K34/$AP34)</f>
        <v>0</v>
      </c>
      <c r="N34" s="33"/>
      <c r="O34" s="153">
        <f>IF(M$60,M34/M$60*100,0)</f>
        <v>0</v>
      </c>
      <c r="P34" s="33"/>
      <c r="Q34" s="156">
        <v>86314</v>
      </c>
      <c r="R34" s="33"/>
      <c r="S34" s="153">
        <f>(Q34/$AP34)</f>
        <v>11.724259712034772</v>
      </c>
      <c r="T34" s="33"/>
      <c r="U34" s="153">
        <f>IF(S$60,S34/S$60*100,0)</f>
        <v>31.954751693827067</v>
      </c>
      <c r="V34" s="33"/>
      <c r="W34" s="156">
        <f>(E34+K34+Q34)</f>
        <v>675357</v>
      </c>
      <c r="X34" s="33"/>
      <c r="Y34" s="33"/>
      <c r="Z34" s="156">
        <v>58515</v>
      </c>
      <c r="AA34" s="33"/>
      <c r="AB34" s="161">
        <f>IF($W34,Z34/$W34*100,0)</f>
        <v>8.6643064334862885</v>
      </c>
      <c r="AC34" s="33"/>
      <c r="AD34" s="156">
        <v>0</v>
      </c>
      <c r="AE34" s="33"/>
      <c r="AF34" s="161">
        <f>IF($W34,AD34/$W34*100,0)</f>
        <v>0</v>
      </c>
      <c r="AG34" s="33"/>
      <c r="AH34" s="156">
        <v>0</v>
      </c>
      <c r="AI34" s="33"/>
      <c r="AJ34" s="161">
        <f>IF($W34,AH34/$W34*100,0)</f>
        <v>0</v>
      </c>
      <c r="AK34" s="33"/>
      <c r="AL34" s="156">
        <v>10907</v>
      </c>
      <c r="AM34" s="33"/>
      <c r="AN34" s="22">
        <v>18</v>
      </c>
      <c r="AO34" s="33"/>
      <c r="AP34" s="165">
        <v>7362</v>
      </c>
      <c r="AQ34" s="33"/>
      <c r="AR34" s="165">
        <f>IF(E34,AP34,0)</f>
        <v>7362</v>
      </c>
      <c r="AS34" s="33"/>
      <c r="AT34" s="165">
        <f>IF(K34,AP34,0)</f>
        <v>0</v>
      </c>
      <c r="AU34" s="33"/>
      <c r="AV34" s="165">
        <f>IF(Q34,AP34,0)</f>
        <v>7362</v>
      </c>
    </row>
    <row r="35" spans="1:48" ht="8.85" customHeight="1" x14ac:dyDescent="0.3">
      <c r="A35" s="22">
        <v>19</v>
      </c>
      <c r="B35" s="33"/>
      <c r="C35" s="22" t="s">
        <v>110</v>
      </c>
      <c r="D35" s="33"/>
      <c r="E35" s="156">
        <v>7665264</v>
      </c>
      <c r="F35" s="33"/>
      <c r="G35" s="153">
        <f>(E35/$AP35)</f>
        <v>94.238483384354367</v>
      </c>
      <c r="H35" s="33"/>
      <c r="I35" s="153">
        <f>IF(G$60,G35/G$60*100,0)</f>
        <v>87.407364102795214</v>
      </c>
      <c r="J35" s="33"/>
      <c r="K35" s="156">
        <v>473744</v>
      </c>
      <c r="L35" s="33"/>
      <c r="M35" s="153">
        <f>(K35/$AP35)</f>
        <v>5.8243155190007254</v>
      </c>
      <c r="N35" s="33"/>
      <c r="O35" s="153">
        <f>IF(M$60,M35/M$60*100,0)</f>
        <v>26.731074578496177</v>
      </c>
      <c r="P35" s="33"/>
      <c r="Q35" s="156">
        <v>1527931</v>
      </c>
      <c r="R35" s="33"/>
      <c r="S35" s="153">
        <f>(Q35/$AP35)</f>
        <v>18.784728113205226</v>
      </c>
      <c r="T35" s="33"/>
      <c r="U35" s="153">
        <f>IF(S$60,S35/S$60*100,0)</f>
        <v>51.198228053355606</v>
      </c>
      <c r="V35" s="33"/>
      <c r="W35" s="156">
        <f>(E35+K35+Q35)</f>
        <v>9666939</v>
      </c>
      <c r="X35" s="33"/>
      <c r="Y35" s="33"/>
      <c r="Z35" s="156">
        <v>183107</v>
      </c>
      <c r="AA35" s="33"/>
      <c r="AB35" s="161">
        <f>IF($W35,Z35/$W35*100,0)</f>
        <v>1.8941569818533042</v>
      </c>
      <c r="AC35" s="33"/>
      <c r="AD35" s="156">
        <v>11337</v>
      </c>
      <c r="AE35" s="33"/>
      <c r="AF35" s="161">
        <f>IF($W35,AD35/$W35*100,0)</f>
        <v>0.11727600639664737</v>
      </c>
      <c r="AG35" s="33"/>
      <c r="AH35" s="156">
        <v>0</v>
      </c>
      <c r="AI35" s="33"/>
      <c r="AJ35" s="161">
        <f>IF($W35,AH35/$W35*100,0)</f>
        <v>0</v>
      </c>
      <c r="AK35" s="33"/>
      <c r="AL35" s="156">
        <v>572131</v>
      </c>
      <c r="AM35" s="33"/>
      <c r="AN35" s="22">
        <v>19</v>
      </c>
      <c r="AO35" s="33"/>
      <c r="AP35" s="165">
        <v>81339</v>
      </c>
      <c r="AQ35" s="33"/>
      <c r="AR35" s="165">
        <f>IF(E35,AP35,0)</f>
        <v>81339</v>
      </c>
      <c r="AS35" s="33"/>
      <c r="AT35" s="165">
        <f>IF(K35,AP35,0)</f>
        <v>81339</v>
      </c>
      <c r="AU35" s="33"/>
      <c r="AV35" s="165">
        <f>IF(Q35,AP35,0)</f>
        <v>81339</v>
      </c>
    </row>
    <row r="36" spans="1:48" ht="8.85" customHeight="1" x14ac:dyDescent="0.3">
      <c r="A36" s="22">
        <v>20</v>
      </c>
      <c r="B36" s="33"/>
      <c r="C36" s="22" t="s">
        <v>111</v>
      </c>
      <c r="D36" s="33"/>
      <c r="E36" s="156">
        <v>2271421</v>
      </c>
      <c r="F36" s="33"/>
      <c r="G36" s="153">
        <f>(E36/$AP36)</f>
        <v>54.013292749625471</v>
      </c>
      <c r="H36" s="33"/>
      <c r="I36" s="153">
        <f>IF(G$60,G36/G$60*100,0)</f>
        <v>50.098000054839567</v>
      </c>
      <c r="J36" s="33"/>
      <c r="K36" s="156">
        <v>1716323</v>
      </c>
      <c r="L36" s="33"/>
      <c r="M36" s="153">
        <f>(K36/$AP36)</f>
        <v>40.813330796851595</v>
      </c>
      <c r="N36" s="33"/>
      <c r="O36" s="153">
        <f>IF(M$60,M36/M$60*100,0)</f>
        <v>187.31543402282134</v>
      </c>
      <c r="P36" s="33"/>
      <c r="Q36" s="156">
        <v>1246542</v>
      </c>
      <c r="R36" s="33"/>
      <c r="S36" s="153">
        <f>(Q36/$AP36)</f>
        <v>29.642165838346848</v>
      </c>
      <c r="T36" s="33"/>
      <c r="U36" s="153">
        <f>IF(S$60,S36/S$60*100,0)</f>
        <v>80.790435583691675</v>
      </c>
      <c r="V36" s="33"/>
      <c r="W36" s="156">
        <f>(E36+K36+Q36)</f>
        <v>5234286</v>
      </c>
      <c r="X36" s="33"/>
      <c r="Y36" s="33"/>
      <c r="Z36" s="156">
        <v>49736</v>
      </c>
      <c r="AA36" s="33"/>
      <c r="AB36" s="161">
        <f>IF($W36,Z36/$W36*100,0)</f>
        <v>0.9501964546835997</v>
      </c>
      <c r="AC36" s="33"/>
      <c r="AD36" s="156">
        <v>0</v>
      </c>
      <c r="AE36" s="33"/>
      <c r="AF36" s="161">
        <f>IF($W36,AD36/$W36*100,0)</f>
        <v>0</v>
      </c>
      <c r="AG36" s="33"/>
      <c r="AH36" s="156">
        <v>0</v>
      </c>
      <c r="AI36" s="33"/>
      <c r="AJ36" s="161">
        <f>IF($W36,AH36/$W36*100,0)</f>
        <v>0</v>
      </c>
      <c r="AK36" s="33"/>
      <c r="AL36" s="156">
        <v>242487</v>
      </c>
      <c r="AM36" s="33"/>
      <c r="AN36" s="22">
        <v>20</v>
      </c>
      <c r="AO36" s="33"/>
      <c r="AP36" s="165">
        <v>42053</v>
      </c>
      <c r="AQ36" s="33"/>
      <c r="AR36" s="165">
        <f>IF(E36,AP36,0)</f>
        <v>42053</v>
      </c>
      <c r="AS36" s="33"/>
      <c r="AT36" s="165">
        <f>IF(K36,AP36,0)</f>
        <v>42053</v>
      </c>
      <c r="AU36" s="33"/>
      <c r="AV36" s="165">
        <f>IF(Q36,AP36,0)</f>
        <v>42053</v>
      </c>
    </row>
    <row r="37" spans="1:48" ht="8.85" customHeight="1" x14ac:dyDescent="0.3">
      <c r="A37" s="41"/>
      <c r="B37" s="33"/>
      <c r="D37" s="33"/>
      <c r="E37" s="39"/>
      <c r="F37" s="33"/>
      <c r="G37" s="33"/>
      <c r="H37" s="33"/>
      <c r="I37" s="33"/>
      <c r="J37" s="33"/>
      <c r="K37" s="39"/>
      <c r="L37" s="33"/>
      <c r="M37" s="33"/>
      <c r="N37" s="33"/>
      <c r="O37" s="33"/>
      <c r="P37" s="33"/>
      <c r="Q37" s="39"/>
      <c r="R37" s="33"/>
      <c r="S37" s="33"/>
      <c r="T37" s="33"/>
      <c r="U37" s="33"/>
      <c r="V37" s="33"/>
      <c r="W37" s="149"/>
      <c r="X37" s="33"/>
      <c r="Y37" s="33"/>
      <c r="Z37" s="39"/>
      <c r="AA37" s="33"/>
      <c r="AB37" s="33"/>
      <c r="AC37" s="33"/>
      <c r="AD37" s="39"/>
      <c r="AE37" s="33"/>
      <c r="AF37" s="33"/>
      <c r="AG37" s="33"/>
      <c r="AH37" s="39"/>
      <c r="AI37" s="33"/>
      <c r="AJ37" s="33"/>
      <c r="AK37" s="33"/>
      <c r="AL37" s="39"/>
      <c r="AM37" s="33"/>
      <c r="AN37" s="41"/>
      <c r="AO37" s="33"/>
      <c r="AP37" s="33"/>
      <c r="AQ37" s="33"/>
      <c r="AR37" s="33"/>
      <c r="AS37" s="33"/>
      <c r="AT37" s="33"/>
      <c r="AU37" s="33"/>
      <c r="AV37" s="33"/>
    </row>
    <row r="38" spans="1:48" ht="8.85" customHeight="1" x14ac:dyDescent="0.3">
      <c r="A38" s="22">
        <v>21</v>
      </c>
      <c r="B38" s="33"/>
      <c r="C38" s="22" t="s">
        <v>112</v>
      </c>
      <c r="D38" s="33"/>
      <c r="E38" s="156">
        <v>2916287</v>
      </c>
      <c r="F38" s="33"/>
      <c r="G38" s="153">
        <f>(E38/$AP38)</f>
        <v>176.44524443368829</v>
      </c>
      <c r="H38" s="33"/>
      <c r="I38" s="153">
        <f>IF(G$60,G38/G$60*100,0)</f>
        <v>163.65515626477688</v>
      </c>
      <c r="J38" s="33"/>
      <c r="K38" s="156">
        <v>0</v>
      </c>
      <c r="L38" s="33"/>
      <c r="M38" s="153">
        <f>(K38/$AP38)</f>
        <v>0</v>
      </c>
      <c r="N38" s="33"/>
      <c r="O38" s="153">
        <f>IF(M$60,M38/M$60*100,0)</f>
        <v>0</v>
      </c>
      <c r="P38" s="33"/>
      <c r="Q38" s="156">
        <v>487159</v>
      </c>
      <c r="R38" s="33"/>
      <c r="S38" s="153">
        <f>(Q38/$AP38)</f>
        <v>29.474770087124877</v>
      </c>
      <c r="T38" s="33"/>
      <c r="U38" s="153">
        <f>IF(S$60,S38/S$60*100,0)</f>
        <v>80.334194439578411</v>
      </c>
      <c r="V38" s="33"/>
      <c r="W38" s="156">
        <f>(E38+K38+Q38)</f>
        <v>3403446</v>
      </c>
      <c r="X38" s="33"/>
      <c r="Y38" s="33"/>
      <c r="Z38" s="156">
        <v>15989</v>
      </c>
      <c r="AA38" s="33"/>
      <c r="AB38" s="161">
        <f>IF($W38,Z38/$W38*100,0)</f>
        <v>0.46978856135810587</v>
      </c>
      <c r="AC38" s="33"/>
      <c r="AD38" s="156">
        <v>0</v>
      </c>
      <c r="AE38" s="33"/>
      <c r="AF38" s="161">
        <f>IF($W38,AD38/$W38*100,0)</f>
        <v>0</v>
      </c>
      <c r="AG38" s="33"/>
      <c r="AH38" s="156">
        <v>0</v>
      </c>
      <c r="AI38" s="33"/>
      <c r="AJ38" s="161">
        <f>IF($W38,AH38/$W38*100,0)</f>
        <v>0</v>
      </c>
      <c r="AK38" s="33"/>
      <c r="AL38" s="156">
        <v>1293861</v>
      </c>
      <c r="AM38" s="33"/>
      <c r="AN38" s="22">
        <v>21</v>
      </c>
      <c r="AO38" s="33"/>
      <c r="AP38" s="165">
        <v>16528</v>
      </c>
      <c r="AQ38" s="33"/>
      <c r="AR38" s="165">
        <f>IF(E38,AP38,0)</f>
        <v>16528</v>
      </c>
      <c r="AS38" s="33"/>
      <c r="AT38" s="165">
        <f>IF(K38,AP38,0)</f>
        <v>0</v>
      </c>
      <c r="AU38" s="33"/>
      <c r="AV38" s="165">
        <f>IF(Q38,AP38,0)</f>
        <v>16528</v>
      </c>
    </row>
    <row r="39" spans="1:48" ht="8.85" customHeight="1" x14ac:dyDescent="0.3">
      <c r="A39" s="22">
        <v>22</v>
      </c>
      <c r="B39" s="33"/>
      <c r="C39" s="22" t="s">
        <v>113</v>
      </c>
      <c r="D39" s="33"/>
      <c r="E39" s="156">
        <v>552215</v>
      </c>
      <c r="F39" s="33"/>
      <c r="G39" s="153">
        <f>(E39/$AP39)</f>
        <v>42.092766216937264</v>
      </c>
      <c r="H39" s="33"/>
      <c r="I39" s="153">
        <f>IF(G$60,G39/G$60*100,0)</f>
        <v>39.041563602120782</v>
      </c>
      <c r="J39" s="33"/>
      <c r="K39" s="156">
        <v>0</v>
      </c>
      <c r="L39" s="33"/>
      <c r="M39" s="153">
        <f>(K39/$AP39)</f>
        <v>0</v>
      </c>
      <c r="N39" s="33"/>
      <c r="O39" s="153">
        <f>IF(M$60,M39/M$60*100,0)</f>
        <v>0</v>
      </c>
      <c r="P39" s="33"/>
      <c r="Q39" s="156">
        <v>410136</v>
      </c>
      <c r="R39" s="33"/>
      <c r="S39" s="153">
        <f>(Q39/$AP39)</f>
        <v>31.262748685113195</v>
      </c>
      <c r="T39" s="33"/>
      <c r="U39" s="153">
        <f>IF(S$60,S39/S$60*100,0)</f>
        <v>85.207373091015668</v>
      </c>
      <c r="V39" s="33"/>
      <c r="W39" s="156">
        <f>(E39+K39+Q39)</f>
        <v>962351</v>
      </c>
      <c r="X39" s="33"/>
      <c r="Y39" s="33"/>
      <c r="Z39" s="156">
        <v>82946</v>
      </c>
      <c r="AA39" s="33"/>
      <c r="AB39" s="161">
        <f>IF($W39,Z39/$W39*100,0)</f>
        <v>8.6191005153005502</v>
      </c>
      <c r="AC39" s="33"/>
      <c r="AD39" s="156">
        <v>0</v>
      </c>
      <c r="AE39" s="33"/>
      <c r="AF39" s="161">
        <f>IF($W39,AD39/$W39*100,0)</f>
        <v>0</v>
      </c>
      <c r="AG39" s="33"/>
      <c r="AH39" s="156">
        <v>0</v>
      </c>
      <c r="AI39" s="33"/>
      <c r="AJ39" s="161">
        <f>IF($W39,AH39/$W39*100,0)</f>
        <v>0</v>
      </c>
      <c r="AK39" s="33"/>
      <c r="AL39" s="156">
        <v>3825</v>
      </c>
      <c r="AM39" s="33"/>
      <c r="AN39" s="22">
        <v>22</v>
      </c>
      <c r="AO39" s="33"/>
      <c r="AP39" s="165">
        <v>13119</v>
      </c>
      <c r="AQ39" s="33"/>
      <c r="AR39" s="165">
        <f>IF(E39,AP39,0)</f>
        <v>13119</v>
      </c>
      <c r="AS39" s="33"/>
      <c r="AT39" s="165">
        <f>IF(K39,AP39,0)</f>
        <v>0</v>
      </c>
      <c r="AU39" s="33"/>
      <c r="AV39" s="165">
        <f>IF(Q39,AP39,0)</f>
        <v>13119</v>
      </c>
    </row>
    <row r="40" spans="1:48" ht="8.85" customHeight="1" x14ac:dyDescent="0.3">
      <c r="A40" s="22">
        <v>23</v>
      </c>
      <c r="B40" s="33"/>
      <c r="C40" s="22" t="s">
        <v>114</v>
      </c>
      <c r="D40" s="33"/>
      <c r="E40" s="156">
        <v>28432385</v>
      </c>
      <c r="F40" s="33"/>
      <c r="G40" s="153">
        <f>(E40/$AP40)</f>
        <v>156.98179097720282</v>
      </c>
      <c r="H40" s="33"/>
      <c r="I40" s="153">
        <f>IF(G$60,G40/G$60*100,0)</f>
        <v>145.60256138132317</v>
      </c>
      <c r="J40" s="33"/>
      <c r="K40" s="156">
        <v>2240319</v>
      </c>
      <c r="L40" s="33"/>
      <c r="M40" s="153">
        <f>(K40/$AP40)</f>
        <v>12.36932072283968</v>
      </c>
      <c r="N40" s="33"/>
      <c r="O40" s="153">
        <f>IF(M$60,M40/M$60*100,0)</f>
        <v>56.769801300925117</v>
      </c>
      <c r="P40" s="33"/>
      <c r="Q40" s="156">
        <v>5706365</v>
      </c>
      <c r="R40" s="33"/>
      <c r="S40" s="153">
        <f>(Q40/$AP40)</f>
        <v>31.506164455413291</v>
      </c>
      <c r="T40" s="33"/>
      <c r="U40" s="153">
        <f>IF(S$60,S40/S$60*100,0)</f>
        <v>85.870808624631238</v>
      </c>
      <c r="V40" s="33"/>
      <c r="W40" s="156">
        <f>(E40+K40+Q40)</f>
        <v>36379069</v>
      </c>
      <c r="X40" s="33"/>
      <c r="Y40" s="33"/>
      <c r="Z40" s="156">
        <v>221086</v>
      </c>
      <c r="AA40" s="33"/>
      <c r="AB40" s="161">
        <f>IF($W40,Z40/$W40*100,0)</f>
        <v>0.60772858150932885</v>
      </c>
      <c r="AC40" s="33"/>
      <c r="AD40" s="156">
        <v>0</v>
      </c>
      <c r="AE40" s="33"/>
      <c r="AF40" s="161">
        <f>IF($W40,AD40/$W40*100,0)</f>
        <v>0</v>
      </c>
      <c r="AG40" s="33"/>
      <c r="AH40" s="156">
        <v>0</v>
      </c>
      <c r="AI40" s="33"/>
      <c r="AJ40" s="161">
        <f>IF($W40,AH40/$W40*100,0)</f>
        <v>0</v>
      </c>
      <c r="AK40" s="33"/>
      <c r="AL40" s="156">
        <v>7746707</v>
      </c>
      <c r="AM40" s="33"/>
      <c r="AN40" s="22">
        <v>23</v>
      </c>
      <c r="AO40" s="33"/>
      <c r="AP40" s="165">
        <v>181119</v>
      </c>
      <c r="AQ40" s="33"/>
      <c r="AR40" s="165">
        <f>IF(E40,AP40,0)</f>
        <v>181119</v>
      </c>
      <c r="AS40" s="33"/>
      <c r="AT40" s="165">
        <f>IF(K40,AP40,0)</f>
        <v>181119</v>
      </c>
      <c r="AU40" s="33"/>
      <c r="AV40" s="165">
        <f>IF(Q40,AP40,0)</f>
        <v>181119</v>
      </c>
    </row>
    <row r="41" spans="1:48" ht="8.85" customHeight="1" x14ac:dyDescent="0.3">
      <c r="A41" s="22">
        <v>24</v>
      </c>
      <c r="B41" s="33"/>
      <c r="C41" s="22" t="s">
        <v>115</v>
      </c>
      <c r="D41" s="33"/>
      <c r="E41" s="156">
        <v>24150897</v>
      </c>
      <c r="F41" s="33"/>
      <c r="G41" s="153">
        <f>(E41/$AP41)</f>
        <v>98.277849443112871</v>
      </c>
      <c r="H41" s="33"/>
      <c r="I41" s="153">
        <f>IF(G$60,G41/G$60*100,0)</f>
        <v>91.153926305015403</v>
      </c>
      <c r="J41" s="33"/>
      <c r="K41" s="156">
        <v>19028496</v>
      </c>
      <c r="L41" s="33"/>
      <c r="M41" s="153">
        <f>(K41/$AP41)</f>
        <v>77.433134885916473</v>
      </c>
      <c r="N41" s="33"/>
      <c r="O41" s="153">
        <f>IF(M$60,M41/M$60*100,0)</f>
        <v>355.38440469607559</v>
      </c>
      <c r="P41" s="33"/>
      <c r="Q41" s="156">
        <v>11700605</v>
      </c>
      <c r="R41" s="33"/>
      <c r="S41" s="153">
        <f>(Q41/$AP41)</f>
        <v>47.6135646880252</v>
      </c>
      <c r="T41" s="33"/>
      <c r="U41" s="153">
        <f>IF(S$60,S41/S$60*100,0)</f>
        <v>129.7719151770446</v>
      </c>
      <c r="V41" s="33"/>
      <c r="W41" s="156">
        <f>(E41+K41+Q41)</f>
        <v>54879998</v>
      </c>
      <c r="X41" s="33"/>
      <c r="Y41" s="33"/>
      <c r="Z41" s="156">
        <v>186462</v>
      </c>
      <c r="AA41" s="33"/>
      <c r="AB41" s="161">
        <f>IF($W41,Z41/$W41*100,0)</f>
        <v>0.33976313191556601</v>
      </c>
      <c r="AC41" s="33"/>
      <c r="AD41" s="156">
        <v>0</v>
      </c>
      <c r="AE41" s="33"/>
      <c r="AF41" s="161">
        <f>IF($W41,AD41/$W41*100,0)</f>
        <v>0</v>
      </c>
      <c r="AG41" s="33"/>
      <c r="AH41" s="156">
        <v>0</v>
      </c>
      <c r="AI41" s="33"/>
      <c r="AJ41" s="161">
        <f>IF($W41,AH41/$W41*100,0)</f>
        <v>0</v>
      </c>
      <c r="AK41" s="33"/>
      <c r="AL41" s="156">
        <v>7410840</v>
      </c>
      <c r="AM41" s="33"/>
      <c r="AN41" s="22">
        <v>24</v>
      </c>
      <c r="AO41" s="33"/>
      <c r="AP41" s="165">
        <v>245741</v>
      </c>
      <c r="AQ41" s="33"/>
      <c r="AR41" s="165">
        <f>IF(E41,AP41,0)</f>
        <v>245741</v>
      </c>
      <c r="AS41" s="33"/>
      <c r="AT41" s="165">
        <f>IF(K41,AP41,0)</f>
        <v>245741</v>
      </c>
      <c r="AU41" s="33"/>
      <c r="AV41" s="165">
        <f>IF(Q41,AP41,0)</f>
        <v>245741</v>
      </c>
    </row>
    <row r="42" spans="1:48" ht="8.85" customHeight="1" x14ac:dyDescent="0.3">
      <c r="A42" s="22">
        <v>25</v>
      </c>
      <c r="B42" s="33"/>
      <c r="C42" s="22" t="s">
        <v>116</v>
      </c>
      <c r="D42" s="33"/>
      <c r="E42" s="156">
        <v>512290</v>
      </c>
      <c r="F42" s="33"/>
      <c r="G42" s="153">
        <f>(E42/$AP42)</f>
        <v>131.08751279426818</v>
      </c>
      <c r="H42" s="33"/>
      <c r="I42" s="153">
        <f>IF(G$60,G42/G$60*100,0)</f>
        <v>121.58529667128222</v>
      </c>
      <c r="J42" s="33"/>
      <c r="K42" s="156">
        <v>25034</v>
      </c>
      <c r="L42" s="33"/>
      <c r="M42" s="153">
        <f>(K42/$AP42)</f>
        <v>6.4058341862845447</v>
      </c>
      <c r="N42" s="33"/>
      <c r="O42" s="153">
        <f>IF(M$60,M42/M$60*100,0)</f>
        <v>29.399992293073986</v>
      </c>
      <c r="P42" s="33"/>
      <c r="Q42" s="156">
        <v>43522</v>
      </c>
      <c r="R42" s="33"/>
      <c r="S42" s="153">
        <f>(Q42/$AP42)</f>
        <v>11.136642784032754</v>
      </c>
      <c r="T42" s="33"/>
      <c r="U42" s="153">
        <f>IF(S$60,S42/S$60*100,0)</f>
        <v>30.353187630373274</v>
      </c>
      <c r="V42" s="33"/>
      <c r="W42" s="156">
        <f>(E42+K42+Q42)</f>
        <v>580846</v>
      </c>
      <c r="X42" s="33"/>
      <c r="Y42" s="33"/>
      <c r="Z42" s="156">
        <v>11992</v>
      </c>
      <c r="AA42" s="33"/>
      <c r="AB42" s="161">
        <f>IF($W42,Z42/$W42*100,0)</f>
        <v>2.0645747754137926</v>
      </c>
      <c r="AC42" s="33"/>
      <c r="AD42" s="156">
        <v>0</v>
      </c>
      <c r="AE42" s="33"/>
      <c r="AF42" s="161">
        <f>IF($W42,AD42/$W42*100,0)</f>
        <v>0</v>
      </c>
      <c r="AG42" s="33"/>
      <c r="AH42" s="156">
        <v>0</v>
      </c>
      <c r="AI42" s="33"/>
      <c r="AJ42" s="161">
        <f>IF($W42,AH42/$W42*100,0)</f>
        <v>0</v>
      </c>
      <c r="AK42" s="33"/>
      <c r="AL42" s="156">
        <v>23254</v>
      </c>
      <c r="AM42" s="33"/>
      <c r="AN42" s="22">
        <v>25</v>
      </c>
      <c r="AO42" s="33"/>
      <c r="AP42" s="165">
        <v>3908</v>
      </c>
      <c r="AQ42" s="33"/>
      <c r="AR42" s="165">
        <f>IF(E42,AP42,0)</f>
        <v>3908</v>
      </c>
      <c r="AS42" s="33"/>
      <c r="AT42" s="165">
        <f>IF(K42,AP42,0)</f>
        <v>3908</v>
      </c>
      <c r="AU42" s="33"/>
      <c r="AV42" s="165">
        <f>IF(Q42,AP42,0)</f>
        <v>3908</v>
      </c>
    </row>
    <row r="43" spans="1:48" ht="8.85" customHeight="1" x14ac:dyDescent="0.3">
      <c r="A43" s="41"/>
      <c r="B43" s="33"/>
      <c r="D43" s="33"/>
      <c r="E43" s="33"/>
      <c r="F43" s="33"/>
      <c r="G43" s="33"/>
      <c r="H43" s="33"/>
      <c r="I43" s="33"/>
      <c r="J43" s="33"/>
      <c r="K43" s="33"/>
      <c r="L43" s="33"/>
      <c r="M43" s="33"/>
      <c r="N43" s="33"/>
      <c r="O43" s="33"/>
      <c r="P43" s="33"/>
      <c r="Q43" s="33"/>
      <c r="R43" s="33"/>
      <c r="S43" s="33"/>
      <c r="T43" s="33"/>
      <c r="U43" s="33"/>
      <c r="V43" s="33"/>
      <c r="W43" s="149"/>
      <c r="X43" s="33"/>
      <c r="Y43" s="33"/>
      <c r="Z43" s="33"/>
      <c r="AA43" s="33"/>
      <c r="AB43" s="33"/>
      <c r="AC43" s="33"/>
      <c r="AD43" s="33"/>
      <c r="AE43" s="33"/>
      <c r="AF43" s="33"/>
      <c r="AG43" s="33"/>
      <c r="AH43" s="33"/>
      <c r="AI43" s="33"/>
      <c r="AJ43" s="33"/>
      <c r="AK43" s="33"/>
      <c r="AL43" s="33"/>
      <c r="AM43" s="33"/>
      <c r="AN43" s="41"/>
      <c r="AO43" s="33"/>
      <c r="AP43" s="33"/>
      <c r="AQ43" s="33"/>
      <c r="AR43" s="33"/>
      <c r="AS43" s="33"/>
      <c r="AT43" s="33"/>
      <c r="AU43" s="33"/>
      <c r="AV43" s="33"/>
    </row>
    <row r="44" spans="1:48" ht="8.85" customHeight="1" x14ac:dyDescent="0.3">
      <c r="A44" s="22">
        <v>26</v>
      </c>
      <c r="B44" s="33"/>
      <c r="C44" s="22" t="s">
        <v>117</v>
      </c>
      <c r="D44" s="33"/>
      <c r="E44" s="156">
        <v>1792437</v>
      </c>
      <c r="F44" s="33"/>
      <c r="G44" s="153">
        <f>(E44/$AP44)</f>
        <v>56.461821961821961</v>
      </c>
      <c r="H44" s="33"/>
      <c r="I44" s="153">
        <f>IF(G$60,G44/G$60*100,0)</f>
        <v>52.369041318246836</v>
      </c>
      <c r="J44" s="33"/>
      <c r="K44" s="156">
        <v>109461</v>
      </c>
      <c r="L44" s="33"/>
      <c r="M44" s="153">
        <f>(K44/$AP44)</f>
        <v>3.4480249480249481</v>
      </c>
      <c r="N44" s="33"/>
      <c r="O44" s="153">
        <f>IF(M$60,M44/M$60*100,0)</f>
        <v>15.824934575313623</v>
      </c>
      <c r="P44" s="33"/>
      <c r="Q44" s="156">
        <v>1108448</v>
      </c>
      <c r="R44" s="33"/>
      <c r="S44" s="153">
        <f>(Q44/$AP44)</f>
        <v>34.916146916146914</v>
      </c>
      <c r="T44" s="33"/>
      <c r="U44" s="153">
        <f>IF(S$60,S44/S$60*100,0)</f>
        <v>95.164797796604049</v>
      </c>
      <c r="V44" s="33"/>
      <c r="W44" s="156">
        <f>(E44+K44+Q44)</f>
        <v>3010346</v>
      </c>
      <c r="X44" s="33"/>
      <c r="Y44" s="33"/>
      <c r="Z44" s="156">
        <v>149229</v>
      </c>
      <c r="AA44" s="33"/>
      <c r="AB44" s="161">
        <f>IF($W44,Z44/$W44*100,0)</f>
        <v>4.9572042549261779</v>
      </c>
      <c r="AC44" s="33"/>
      <c r="AD44" s="156">
        <v>0</v>
      </c>
      <c r="AE44" s="33"/>
      <c r="AF44" s="161">
        <f>IF($W44,AD44/$W44*100,0)</f>
        <v>0</v>
      </c>
      <c r="AG44" s="33"/>
      <c r="AH44" s="156">
        <v>0</v>
      </c>
      <c r="AI44" s="33"/>
      <c r="AJ44" s="161">
        <f>IF($W44,AH44/$W44*100,0)</f>
        <v>0</v>
      </c>
      <c r="AK44" s="33"/>
      <c r="AL44" s="156">
        <v>723702</v>
      </c>
      <c r="AM44" s="33"/>
      <c r="AN44" s="22">
        <v>26</v>
      </c>
      <c r="AO44" s="33"/>
      <c r="AP44" s="165">
        <v>31746</v>
      </c>
      <c r="AQ44" s="33"/>
      <c r="AR44" s="165">
        <f>IF(E44,AP44,0)</f>
        <v>31746</v>
      </c>
      <c r="AS44" s="33"/>
      <c r="AT44" s="165">
        <f>IF(K44,AP44,0)</f>
        <v>31746</v>
      </c>
      <c r="AU44" s="33"/>
      <c r="AV44" s="165">
        <f>IF(Q44,AP44,0)</f>
        <v>31746</v>
      </c>
    </row>
    <row r="45" spans="1:48" ht="8.85" customHeight="1" x14ac:dyDescent="0.3">
      <c r="A45" s="22">
        <v>27</v>
      </c>
      <c r="B45" s="33"/>
      <c r="C45" s="22" t="s">
        <v>118</v>
      </c>
      <c r="D45" s="33"/>
      <c r="E45" s="156">
        <v>808647</v>
      </c>
      <c r="F45" s="33"/>
      <c r="G45" s="153">
        <f>(E45/$AP45)</f>
        <v>65.636931818181822</v>
      </c>
      <c r="H45" s="33"/>
      <c r="I45" s="153">
        <f>IF(G$60,G45/G$60*100,0)</f>
        <v>60.879069696219823</v>
      </c>
      <c r="J45" s="33"/>
      <c r="K45" s="156">
        <v>0</v>
      </c>
      <c r="L45" s="33"/>
      <c r="M45" s="153">
        <f>(K45/$AP45)</f>
        <v>0</v>
      </c>
      <c r="N45" s="33"/>
      <c r="O45" s="153">
        <f>IF(M$60,M45/M$60*100,0)</f>
        <v>0</v>
      </c>
      <c r="P45" s="33"/>
      <c r="Q45" s="156">
        <v>896649</v>
      </c>
      <c r="R45" s="33"/>
      <c r="S45" s="153">
        <f>(Q45/$AP45)</f>
        <v>72.779951298701292</v>
      </c>
      <c r="T45" s="33"/>
      <c r="U45" s="153">
        <f>IF(S$60,S45/S$60*100,0)</f>
        <v>198.36350687895174</v>
      </c>
      <c r="V45" s="33"/>
      <c r="W45" s="156">
        <f>(E45+K45+Q45)</f>
        <v>1705296</v>
      </c>
      <c r="X45" s="33"/>
      <c r="Y45" s="33"/>
      <c r="Z45" s="156">
        <v>210767</v>
      </c>
      <c r="AA45" s="33"/>
      <c r="AB45" s="161">
        <f>IF($W45,Z45/$W45*100,0)</f>
        <v>12.359555173999118</v>
      </c>
      <c r="AC45" s="33"/>
      <c r="AD45" s="156">
        <v>825</v>
      </c>
      <c r="AE45" s="33"/>
      <c r="AF45" s="161">
        <f>IF($W45,AD45/$W45*100,0)</f>
        <v>4.8378697891744309E-2</v>
      </c>
      <c r="AG45" s="33"/>
      <c r="AH45" s="156">
        <v>0</v>
      </c>
      <c r="AI45" s="33"/>
      <c r="AJ45" s="161">
        <f>IF($W45,AH45/$W45*100,0)</f>
        <v>0</v>
      </c>
      <c r="AK45" s="33"/>
      <c r="AL45" s="156">
        <v>370283</v>
      </c>
      <c r="AM45" s="33"/>
      <c r="AN45" s="22">
        <v>27</v>
      </c>
      <c r="AO45" s="33"/>
      <c r="AP45" s="165">
        <v>12320</v>
      </c>
      <c r="AQ45" s="33"/>
      <c r="AR45" s="165">
        <f>IF(E45,AP45,0)</f>
        <v>12320</v>
      </c>
      <c r="AS45" s="33"/>
      <c r="AT45" s="165">
        <f>IF(K45,AP45,0)</f>
        <v>0</v>
      </c>
      <c r="AU45" s="33"/>
      <c r="AV45" s="165">
        <f>IF(Q45,AP45,0)</f>
        <v>12320</v>
      </c>
    </row>
    <row r="46" spans="1:48" ht="8.85" customHeight="1" x14ac:dyDescent="0.3">
      <c r="A46" s="22">
        <v>28</v>
      </c>
      <c r="B46" s="33"/>
      <c r="C46" s="22" t="s">
        <v>119</v>
      </c>
      <c r="D46" s="33"/>
      <c r="E46" s="156">
        <v>8486628</v>
      </c>
      <c r="F46" s="33"/>
      <c r="G46" s="153">
        <f>(E46/$AP46)</f>
        <v>89.377144482006884</v>
      </c>
      <c r="H46" s="33"/>
      <c r="I46" s="153">
        <f>IF(G$60,G46/G$60*100,0)</f>
        <v>82.898411876436327</v>
      </c>
      <c r="J46" s="33"/>
      <c r="K46" s="156">
        <v>2989352</v>
      </c>
      <c r="L46" s="33"/>
      <c r="M46" s="153">
        <f>(K46/$AP46)</f>
        <v>31.482438680189148</v>
      </c>
      <c r="N46" s="33"/>
      <c r="O46" s="153">
        <f>IF(M$60,M46/M$60*100,0)</f>
        <v>144.49069826791506</v>
      </c>
      <c r="P46" s="33"/>
      <c r="Q46" s="156">
        <v>2374601</v>
      </c>
      <c r="R46" s="33"/>
      <c r="S46" s="153">
        <f>(Q46/$AP46)</f>
        <v>25.008172464271798</v>
      </c>
      <c r="T46" s="33"/>
      <c r="U46" s="153">
        <f>IF(S$60,S46/S$60*100,0)</f>
        <v>68.160375242448282</v>
      </c>
      <c r="V46" s="33"/>
      <c r="W46" s="156">
        <f>(E46+K46+Q46)</f>
        <v>13850581</v>
      </c>
      <c r="X46" s="33"/>
      <c r="Y46" s="33"/>
      <c r="Z46" s="156">
        <v>117385</v>
      </c>
      <c r="AA46" s="33"/>
      <c r="AB46" s="161">
        <f>IF($W46,Z46/$W46*100,0)</f>
        <v>0.84750957378611058</v>
      </c>
      <c r="AC46" s="33"/>
      <c r="AD46" s="156">
        <v>342491</v>
      </c>
      <c r="AE46" s="33"/>
      <c r="AF46" s="161">
        <f>IF($W46,AD46/$W46*100,0)</f>
        <v>2.4727554750230336</v>
      </c>
      <c r="AG46" s="33"/>
      <c r="AH46" s="156">
        <v>0</v>
      </c>
      <c r="AI46" s="33"/>
      <c r="AJ46" s="161">
        <f>IF($W46,AH46/$W46*100,0)</f>
        <v>0</v>
      </c>
      <c r="AK46" s="33"/>
      <c r="AL46" s="156">
        <v>2749598</v>
      </c>
      <c r="AM46" s="33"/>
      <c r="AN46" s="22">
        <v>28</v>
      </c>
      <c r="AO46" s="33"/>
      <c r="AP46" s="165">
        <v>94953</v>
      </c>
      <c r="AQ46" s="33"/>
      <c r="AR46" s="165">
        <f>IF(E46,AP46,0)</f>
        <v>94953</v>
      </c>
      <c r="AS46" s="33"/>
      <c r="AT46" s="165">
        <f>IF(K46,AP46,0)</f>
        <v>94953</v>
      </c>
      <c r="AU46" s="33"/>
      <c r="AV46" s="165">
        <f>IF(Q46,AP46,0)</f>
        <v>94953</v>
      </c>
    </row>
    <row r="47" spans="1:48" ht="8.85" customHeight="1" x14ac:dyDescent="0.3">
      <c r="A47" s="22">
        <v>29</v>
      </c>
      <c r="B47" s="33"/>
      <c r="C47" s="22" t="s">
        <v>120</v>
      </c>
      <c r="D47" s="33"/>
      <c r="E47" s="156">
        <v>1218101</v>
      </c>
      <c r="F47" s="33"/>
      <c r="G47" s="153">
        <f>(E47/$AP47)</f>
        <v>67.518485671525966</v>
      </c>
      <c r="H47" s="33"/>
      <c r="I47" s="153">
        <f>IF(G$60,G47/G$60*100,0)</f>
        <v>62.624234270521249</v>
      </c>
      <c r="J47" s="33"/>
      <c r="K47" s="156">
        <v>36441</v>
      </c>
      <c r="L47" s="33"/>
      <c r="M47" s="153">
        <f>(K47/$AP47)</f>
        <v>2.0198991186741311</v>
      </c>
      <c r="N47" s="33"/>
      <c r="O47" s="153">
        <f>IF(M$60,M47/M$60*100,0)</f>
        <v>9.2704582720787485</v>
      </c>
      <c r="P47" s="33"/>
      <c r="Q47" s="156">
        <v>790150</v>
      </c>
      <c r="R47" s="33"/>
      <c r="S47" s="153">
        <f>(Q47/$AP47)</f>
        <v>43.7974613380633</v>
      </c>
      <c r="T47" s="33"/>
      <c r="U47" s="153">
        <f>IF(S$60,S47/S$60*100,0)</f>
        <v>119.37103375842149</v>
      </c>
      <c r="V47" s="33"/>
      <c r="W47" s="156">
        <f>(E47+K47+Q47)</f>
        <v>2044692</v>
      </c>
      <c r="X47" s="33"/>
      <c r="Y47" s="33"/>
      <c r="Z47" s="156">
        <v>146606</v>
      </c>
      <c r="AA47" s="33"/>
      <c r="AB47" s="161">
        <f>IF($W47,Z47/$W47*100,0)</f>
        <v>7.1700774493175494</v>
      </c>
      <c r="AC47" s="33"/>
      <c r="AD47" s="156">
        <v>0</v>
      </c>
      <c r="AE47" s="33"/>
      <c r="AF47" s="161">
        <f>IF($W47,AD47/$W47*100,0)</f>
        <v>0</v>
      </c>
      <c r="AG47" s="33"/>
      <c r="AH47" s="156">
        <v>0</v>
      </c>
      <c r="AI47" s="33"/>
      <c r="AJ47" s="161">
        <f>IF($W47,AH47/$W47*100,0)</f>
        <v>0</v>
      </c>
      <c r="AK47" s="33"/>
      <c r="AL47" s="156">
        <v>125730</v>
      </c>
      <c r="AM47" s="33"/>
      <c r="AN47" s="22">
        <v>29</v>
      </c>
      <c r="AO47" s="33"/>
      <c r="AP47" s="165">
        <v>18041</v>
      </c>
      <c r="AQ47" s="33"/>
      <c r="AR47" s="165">
        <f>IF(E47,AP47,0)</f>
        <v>18041</v>
      </c>
      <c r="AS47" s="33"/>
      <c r="AT47" s="165">
        <f>IF(K47,AP47,0)</f>
        <v>18041</v>
      </c>
      <c r="AU47" s="33"/>
      <c r="AV47" s="165">
        <f>IF(Q47,AP47,0)</f>
        <v>18041</v>
      </c>
    </row>
    <row r="48" spans="1:48" ht="8.85" customHeight="1" x14ac:dyDescent="0.3">
      <c r="A48" s="22">
        <v>30</v>
      </c>
      <c r="B48" s="33"/>
      <c r="C48" s="22" t="s">
        <v>121</v>
      </c>
      <c r="D48" s="33"/>
      <c r="E48" s="156">
        <v>19535839</v>
      </c>
      <c r="F48" s="33"/>
      <c r="G48" s="153">
        <f>(E48/$AP48)</f>
        <v>86.091684698064071</v>
      </c>
      <c r="H48" s="33"/>
      <c r="I48" s="153">
        <f>IF(G$60,G48/G$60*100,0)</f>
        <v>79.85110711019837</v>
      </c>
      <c r="J48" s="33"/>
      <c r="K48" s="156">
        <v>4243010</v>
      </c>
      <c r="L48" s="33"/>
      <c r="M48" s="153">
        <f>(K48/$AP48)</f>
        <v>18.698346105879189</v>
      </c>
      <c r="N48" s="33"/>
      <c r="O48" s="153">
        <f>IF(M$60,M48/M$60*100,0)</f>
        <v>85.817274599942209</v>
      </c>
      <c r="P48" s="33"/>
      <c r="Q48" s="156">
        <v>6118406</v>
      </c>
      <c r="R48" s="33"/>
      <c r="S48" s="153">
        <f>(Q48/$AP48)</f>
        <v>26.962951537773389</v>
      </c>
      <c r="T48" s="33"/>
      <c r="U48" s="153">
        <f>IF(S$60,S48/S$60*100,0)</f>
        <v>73.488172599744431</v>
      </c>
      <c r="V48" s="33"/>
      <c r="W48" s="156">
        <f>(E48+K48+Q48)</f>
        <v>29897255</v>
      </c>
      <c r="X48" s="33"/>
      <c r="Y48" s="33"/>
      <c r="Z48" s="156">
        <v>45530</v>
      </c>
      <c r="AA48" s="33"/>
      <c r="AB48" s="161">
        <f>IF($W48,Z48/$W48*100,0)</f>
        <v>0.15228822846779747</v>
      </c>
      <c r="AC48" s="33"/>
      <c r="AD48" s="156">
        <v>555624</v>
      </c>
      <c r="AE48" s="33"/>
      <c r="AF48" s="161">
        <f>IF($W48,AD48/$W48*100,0)</f>
        <v>1.858444863918109</v>
      </c>
      <c r="AG48" s="33"/>
      <c r="AH48" s="156">
        <v>0</v>
      </c>
      <c r="AI48" s="33"/>
      <c r="AJ48" s="161">
        <f>IF($W48,AH48/$W48*100,0)</f>
        <v>0</v>
      </c>
      <c r="AK48" s="33"/>
      <c r="AL48" s="156">
        <v>630714</v>
      </c>
      <c r="AM48" s="33"/>
      <c r="AN48" s="22">
        <v>30</v>
      </c>
      <c r="AO48" s="33"/>
      <c r="AP48" s="165">
        <v>226919</v>
      </c>
      <c r="AQ48" s="33"/>
      <c r="AR48" s="165">
        <f>IF(E48,AP48,0)</f>
        <v>226919</v>
      </c>
      <c r="AS48" s="33"/>
      <c r="AT48" s="165">
        <f>IF(K48,AP48,0)</f>
        <v>226919</v>
      </c>
      <c r="AU48" s="33"/>
      <c r="AV48" s="165">
        <f>IF(Q48,AP48,0)</f>
        <v>226919</v>
      </c>
    </row>
    <row r="49" spans="1:48" ht="8.85" customHeight="1" x14ac:dyDescent="0.3">
      <c r="A49" s="41"/>
      <c r="B49" s="33"/>
      <c r="D49" s="33"/>
      <c r="E49" s="39"/>
      <c r="F49" s="33"/>
      <c r="G49" s="33"/>
      <c r="H49" s="33"/>
      <c r="I49" s="33"/>
      <c r="J49" s="33"/>
      <c r="K49" s="39"/>
      <c r="L49" s="33"/>
      <c r="M49" s="33"/>
      <c r="N49" s="33"/>
      <c r="O49" s="33"/>
      <c r="P49" s="33"/>
      <c r="Q49" s="39"/>
      <c r="R49" s="33"/>
      <c r="S49" s="33"/>
      <c r="T49" s="33"/>
      <c r="U49" s="33"/>
      <c r="V49" s="33"/>
      <c r="W49" s="149"/>
      <c r="X49" s="33"/>
      <c r="Y49" s="33"/>
      <c r="Z49" s="39"/>
      <c r="AA49" s="33"/>
      <c r="AB49" s="33"/>
      <c r="AC49" s="33"/>
      <c r="AD49" s="39"/>
      <c r="AE49" s="33"/>
      <c r="AF49" s="33"/>
      <c r="AG49" s="33"/>
      <c r="AH49" s="39"/>
      <c r="AI49" s="33"/>
      <c r="AJ49" s="33"/>
      <c r="AK49" s="33"/>
      <c r="AL49" s="39"/>
      <c r="AM49" s="33"/>
      <c r="AN49" s="41"/>
      <c r="AO49" s="33"/>
      <c r="AP49" s="33"/>
      <c r="AQ49" s="33"/>
      <c r="AR49" s="33"/>
      <c r="AS49" s="33"/>
      <c r="AT49" s="33"/>
      <c r="AU49" s="33"/>
      <c r="AV49" s="33"/>
    </row>
    <row r="50" spans="1:48" ht="8.85" customHeight="1" x14ac:dyDescent="0.3">
      <c r="A50" s="22">
        <v>31</v>
      </c>
      <c r="B50" s="33"/>
      <c r="C50" s="22" t="s">
        <v>122</v>
      </c>
      <c r="D50" s="33"/>
      <c r="E50" s="156">
        <v>7210248</v>
      </c>
      <c r="F50" s="33"/>
      <c r="G50" s="153">
        <f>(E50/$AP50)</f>
        <v>72.078694030969785</v>
      </c>
      <c r="H50" s="33"/>
      <c r="I50" s="153">
        <f>IF(G$60,G50/G$60*100,0)</f>
        <v>66.853884177267219</v>
      </c>
      <c r="J50" s="33"/>
      <c r="K50" s="156">
        <v>344500</v>
      </c>
      <c r="L50" s="33"/>
      <c r="M50" s="153">
        <f>(K50/$AP50)</f>
        <v>3.443863525036738</v>
      </c>
      <c r="N50" s="33"/>
      <c r="O50" s="153">
        <f>IF(M$60,M50/M$60*100,0)</f>
        <v>15.805835454071374</v>
      </c>
      <c r="P50" s="33"/>
      <c r="Q50" s="156">
        <v>3961634</v>
      </c>
      <c r="R50" s="33"/>
      <c r="S50" s="153">
        <f>(Q50/$AP50)</f>
        <v>39.603270920596202</v>
      </c>
      <c r="T50" s="33"/>
      <c r="U50" s="153">
        <f>IF(S$60,S50/S$60*100,0)</f>
        <v>107.93966694818134</v>
      </c>
      <c r="V50" s="33"/>
      <c r="W50" s="156">
        <f>(E50+K50+Q50)</f>
        <v>11516382</v>
      </c>
      <c r="X50" s="33"/>
      <c r="Y50" s="33"/>
      <c r="Z50" s="156">
        <v>160995</v>
      </c>
      <c r="AA50" s="33"/>
      <c r="AB50" s="161">
        <f>IF($W50,Z50/$W50*100,0)</f>
        <v>1.3979650900777691</v>
      </c>
      <c r="AC50" s="33"/>
      <c r="AD50" s="156">
        <v>37925</v>
      </c>
      <c r="AE50" s="33"/>
      <c r="AF50" s="161">
        <f>IF($W50,AD50/$W50*100,0)</f>
        <v>0.32931349446379948</v>
      </c>
      <c r="AG50" s="33"/>
      <c r="AH50" s="156">
        <v>0</v>
      </c>
      <c r="AI50" s="33"/>
      <c r="AJ50" s="161">
        <f>IF($W50,AH50/$W50*100,0)</f>
        <v>0</v>
      </c>
      <c r="AK50" s="33"/>
      <c r="AL50" s="156">
        <v>630812</v>
      </c>
      <c r="AM50" s="33"/>
      <c r="AN50" s="22">
        <v>31</v>
      </c>
      <c r="AO50" s="33"/>
      <c r="AP50" s="165">
        <v>100033</v>
      </c>
      <c r="AQ50" s="33"/>
      <c r="AR50" s="165">
        <f>IF(E50,AP50,0)</f>
        <v>100033</v>
      </c>
      <c r="AS50" s="33"/>
      <c r="AT50" s="165">
        <f>IF(K50,AP50,0)</f>
        <v>100033</v>
      </c>
      <c r="AU50" s="33"/>
      <c r="AV50" s="165">
        <f>IF(Q50,AP50,0)</f>
        <v>100033</v>
      </c>
    </row>
    <row r="51" spans="1:48" ht="8.85" customHeight="1" x14ac:dyDescent="0.3">
      <c r="A51" s="22">
        <v>32</v>
      </c>
      <c r="B51" s="33"/>
      <c r="C51" s="22" t="s">
        <v>123</v>
      </c>
      <c r="D51" s="33"/>
      <c r="E51" s="156">
        <v>4538514</v>
      </c>
      <c r="F51" s="33"/>
      <c r="G51" s="153">
        <f>(E51/$AP51)</f>
        <v>176.56839402427639</v>
      </c>
      <c r="H51" s="33"/>
      <c r="I51" s="153">
        <f>IF(G$60,G51/G$60*100,0)</f>
        <v>163.76937903998584</v>
      </c>
      <c r="J51" s="33"/>
      <c r="K51" s="156">
        <v>668285</v>
      </c>
      <c r="L51" s="33"/>
      <c r="M51" s="153">
        <f>(K51/$AP51)</f>
        <v>25.999260815437285</v>
      </c>
      <c r="N51" s="33"/>
      <c r="O51" s="153">
        <f>IF(M$60,M51/M$60*100,0)</f>
        <v>119.32529712306284</v>
      </c>
      <c r="P51" s="33"/>
      <c r="Q51" s="156">
        <v>1222864</v>
      </c>
      <c r="R51" s="33"/>
      <c r="S51" s="153">
        <f>(Q51/$AP51)</f>
        <v>47.574852163087456</v>
      </c>
      <c r="T51" s="33"/>
      <c r="U51" s="153">
        <f>IF(S$60,S51/S$60*100,0)</f>
        <v>129.66640325968604</v>
      </c>
      <c r="V51" s="33"/>
      <c r="W51" s="156">
        <f>(E51+K51+Q51)</f>
        <v>6429663</v>
      </c>
      <c r="X51" s="33"/>
      <c r="Y51" s="33"/>
      <c r="Z51" s="156">
        <v>148056</v>
      </c>
      <c r="AA51" s="33"/>
      <c r="AB51" s="161">
        <f>IF($W51,Z51/$W51*100,0)</f>
        <v>2.3027023344769391</v>
      </c>
      <c r="AC51" s="33"/>
      <c r="AD51" s="156">
        <v>0</v>
      </c>
      <c r="AE51" s="33"/>
      <c r="AF51" s="161">
        <f>IF($W51,AD51/$W51*100,0)</f>
        <v>0</v>
      </c>
      <c r="AG51" s="33"/>
      <c r="AH51" s="156">
        <v>0</v>
      </c>
      <c r="AI51" s="33"/>
      <c r="AJ51" s="161">
        <f>IF($W51,AH51/$W51*100,0)</f>
        <v>0</v>
      </c>
      <c r="AK51" s="33"/>
      <c r="AL51" s="156">
        <v>475172</v>
      </c>
      <c r="AM51" s="33"/>
      <c r="AN51" s="22">
        <v>32</v>
      </c>
      <c r="AO51" s="33"/>
      <c r="AP51" s="165">
        <v>25704</v>
      </c>
      <c r="AQ51" s="33"/>
      <c r="AR51" s="165">
        <f>IF(E51,AP51,0)</f>
        <v>25704</v>
      </c>
      <c r="AS51" s="33"/>
      <c r="AT51" s="165">
        <f>IF(K51,AP51,0)</f>
        <v>25704</v>
      </c>
      <c r="AU51" s="33"/>
      <c r="AV51" s="165">
        <f>IF(Q51,AP51,0)</f>
        <v>25704</v>
      </c>
    </row>
    <row r="52" spans="1:48" ht="8.85" customHeight="1" x14ac:dyDescent="0.3">
      <c r="A52" s="22">
        <v>33</v>
      </c>
      <c r="B52" s="33"/>
      <c r="C52" s="22" t="s">
        <v>124</v>
      </c>
      <c r="D52" s="33"/>
      <c r="E52" s="156">
        <v>2487848</v>
      </c>
      <c r="F52" s="33"/>
      <c r="G52" s="153">
        <f>(E52/$AP52)</f>
        <v>99.625500560627898</v>
      </c>
      <c r="H52" s="33"/>
      <c r="I52" s="153">
        <f>IF(G$60,G52/G$60*100,0)</f>
        <v>92.403889458939972</v>
      </c>
      <c r="J52" s="33"/>
      <c r="K52" s="156">
        <v>14000</v>
      </c>
      <c r="L52" s="33"/>
      <c r="M52" s="153">
        <f>(K52/$AP52)</f>
        <v>0.5606279032516418</v>
      </c>
      <c r="N52" s="33"/>
      <c r="O52" s="153">
        <f>IF(M$60,M52/M$60*100,0)</f>
        <v>2.5730381954267387</v>
      </c>
      <c r="P52" s="33"/>
      <c r="Q52" s="156">
        <v>1142005</v>
      </c>
      <c r="R52" s="33"/>
      <c r="S52" s="153">
        <f>(Q52/$AP52)</f>
        <v>45.731419189492229</v>
      </c>
      <c r="T52" s="33"/>
      <c r="U52" s="153">
        <f>IF(S$60,S52/S$60*100,0)</f>
        <v>124.64208237442091</v>
      </c>
      <c r="V52" s="33"/>
      <c r="W52" s="156">
        <f>(E52+K52+Q52)</f>
        <v>3643853</v>
      </c>
      <c r="X52" s="33"/>
      <c r="Y52" s="33"/>
      <c r="Z52" s="156">
        <v>152708</v>
      </c>
      <c r="AA52" s="33"/>
      <c r="AB52" s="161">
        <f>IF($W52,Z52/$W52*100,0)</f>
        <v>4.1908386534802586</v>
      </c>
      <c r="AC52" s="33"/>
      <c r="AD52" s="156">
        <v>0</v>
      </c>
      <c r="AE52" s="33"/>
      <c r="AF52" s="161">
        <f>IF($W52,AD52/$W52*100,0)</f>
        <v>0</v>
      </c>
      <c r="AG52" s="33"/>
      <c r="AH52" s="156">
        <v>0</v>
      </c>
      <c r="AI52" s="33"/>
      <c r="AJ52" s="161">
        <f>IF($W52,AH52/$W52*100,0)</f>
        <v>0</v>
      </c>
      <c r="AK52" s="33"/>
      <c r="AL52" s="156">
        <v>497740</v>
      </c>
      <c r="AM52" s="33"/>
      <c r="AN52" s="22">
        <v>33</v>
      </c>
      <c r="AO52" s="33"/>
      <c r="AP52" s="165">
        <v>24972</v>
      </c>
      <c r="AQ52" s="33"/>
      <c r="AR52" s="165">
        <f>IF(E52,AP52,0)</f>
        <v>24972</v>
      </c>
      <c r="AS52" s="33"/>
      <c r="AT52" s="165">
        <f>IF(K52,AP52,0)</f>
        <v>24972</v>
      </c>
      <c r="AU52" s="33"/>
      <c r="AV52" s="165">
        <f>IF(Q52,AP52,0)</f>
        <v>24972</v>
      </c>
    </row>
    <row r="53" spans="1:48" ht="8.85" customHeight="1" x14ac:dyDescent="0.3">
      <c r="A53" s="22">
        <v>34</v>
      </c>
      <c r="B53" s="33"/>
      <c r="C53" s="22" t="s">
        <v>125</v>
      </c>
      <c r="D53" s="33"/>
      <c r="E53" s="156">
        <v>8330730</v>
      </c>
      <c r="F53" s="33"/>
      <c r="G53" s="153">
        <f>(E53/$AP53)</f>
        <v>89.854067346894752</v>
      </c>
      <c r="H53" s="33"/>
      <c r="I53" s="153">
        <f>IF(G$60,G53/G$60*100,0)</f>
        <v>83.340763758630601</v>
      </c>
      <c r="J53" s="33"/>
      <c r="K53" s="156">
        <v>408500</v>
      </c>
      <c r="L53" s="33"/>
      <c r="M53" s="153">
        <f>(K53/$AP53)</f>
        <v>4.4060228228746467</v>
      </c>
      <c r="N53" s="33"/>
      <c r="O53" s="153">
        <f>IF(M$60,M53/M$60*100,0)</f>
        <v>20.221728079220799</v>
      </c>
      <c r="P53" s="33"/>
      <c r="Q53" s="156">
        <v>3070635</v>
      </c>
      <c r="R53" s="33"/>
      <c r="S53" s="153">
        <f>(Q53/$AP53)</f>
        <v>33.1194318010225</v>
      </c>
      <c r="T53" s="33"/>
      <c r="U53" s="153">
        <f>IF(S$60,S53/S$60*100,0)</f>
        <v>90.267807557688371</v>
      </c>
      <c r="V53" s="33"/>
      <c r="W53" s="156">
        <f>(E53+K53+Q53)</f>
        <v>11809865</v>
      </c>
      <c r="X53" s="33"/>
      <c r="Y53" s="33"/>
      <c r="Z53" s="156">
        <v>166181</v>
      </c>
      <c r="AA53" s="33"/>
      <c r="AB53" s="161">
        <f>IF($W53,Z53/$W53*100,0)</f>
        <v>1.4071371687991352</v>
      </c>
      <c r="AC53" s="33"/>
      <c r="AD53" s="156">
        <v>92413</v>
      </c>
      <c r="AE53" s="33"/>
      <c r="AF53" s="161">
        <f>IF($W53,AD53/$W53*100,0)</f>
        <v>0.7825068279781352</v>
      </c>
      <c r="AG53" s="33"/>
      <c r="AH53" s="156">
        <v>22804</v>
      </c>
      <c r="AI53" s="33"/>
      <c r="AJ53" s="161">
        <f>IF($W53,AH53/$W53*100,0)</f>
        <v>0.19309280842753071</v>
      </c>
      <c r="AK53" s="33"/>
      <c r="AL53" s="156">
        <v>1017220</v>
      </c>
      <c r="AM53" s="33"/>
      <c r="AN53" s="22">
        <v>34</v>
      </c>
      <c r="AO53" s="33"/>
      <c r="AP53" s="165">
        <v>92714</v>
      </c>
      <c r="AQ53" s="33"/>
      <c r="AR53" s="165">
        <f>IF(E53,AP53,0)</f>
        <v>92714</v>
      </c>
      <c r="AS53" s="33"/>
      <c r="AT53" s="165">
        <f>IF(K53,AP53,0)</f>
        <v>92714</v>
      </c>
      <c r="AU53" s="33"/>
      <c r="AV53" s="165">
        <f>IF(Q53,AP53,0)</f>
        <v>92714</v>
      </c>
    </row>
    <row r="54" spans="1:48" ht="8.85" customHeight="1" x14ac:dyDescent="0.3">
      <c r="A54" s="22">
        <v>35</v>
      </c>
      <c r="B54" s="33"/>
      <c r="C54" s="22" t="s">
        <v>126</v>
      </c>
      <c r="D54" s="33"/>
      <c r="E54" s="156">
        <v>49995134</v>
      </c>
      <c r="F54" s="33"/>
      <c r="G54" s="153">
        <f>(E54/$AP54)</f>
        <v>110.26473611080479</v>
      </c>
      <c r="H54" s="33"/>
      <c r="I54" s="153">
        <f>IF(G$60,G54/G$60*100,0)</f>
        <v>102.27191260736966</v>
      </c>
      <c r="J54" s="33"/>
      <c r="K54" s="156">
        <v>13559724</v>
      </c>
      <c r="L54" s="33"/>
      <c r="M54" s="153">
        <f>(K54/$AP54)</f>
        <v>29.906098233387002</v>
      </c>
      <c r="N54" s="33"/>
      <c r="O54" s="153">
        <f>IF(M$60,M54/M$60*100,0)</f>
        <v>137.25598134588307</v>
      </c>
      <c r="P54" s="33"/>
      <c r="Q54" s="156">
        <v>17274298</v>
      </c>
      <c r="R54" s="33"/>
      <c r="S54" s="153">
        <f>(Q54/$AP54)</f>
        <v>38.098625967667232</v>
      </c>
      <c r="T54" s="33"/>
      <c r="U54" s="153">
        <f>IF(S$60,S54/S$60*100,0)</f>
        <v>103.83872095763309</v>
      </c>
      <c r="V54" s="33"/>
      <c r="W54" s="156">
        <f>(E54+K54+Q54)</f>
        <v>80829156</v>
      </c>
      <c r="X54" s="33"/>
      <c r="Y54" s="33"/>
      <c r="Z54" s="156">
        <v>258060</v>
      </c>
      <c r="AA54" s="33"/>
      <c r="AB54" s="161">
        <f>IF($W54,Z54/$W54*100,0)</f>
        <v>0.31926598367549452</v>
      </c>
      <c r="AC54" s="33"/>
      <c r="AD54" s="156">
        <v>0</v>
      </c>
      <c r="AE54" s="33"/>
      <c r="AF54" s="161">
        <f>IF($W54,AD54/$W54*100,0)</f>
        <v>0</v>
      </c>
      <c r="AG54" s="33"/>
      <c r="AH54" s="156">
        <v>0</v>
      </c>
      <c r="AI54" s="33"/>
      <c r="AJ54" s="161">
        <f>IF($W54,AH54/$W54*100,0)</f>
        <v>0</v>
      </c>
      <c r="AK54" s="33"/>
      <c r="AL54" s="156">
        <v>25394208</v>
      </c>
      <c r="AM54" s="33"/>
      <c r="AN54" s="22">
        <v>35</v>
      </c>
      <c r="AO54" s="33"/>
      <c r="AP54" s="165">
        <v>453410</v>
      </c>
      <c r="AQ54" s="33"/>
      <c r="AR54" s="165">
        <f>IF(E54,AP54,0)</f>
        <v>453410</v>
      </c>
      <c r="AS54" s="33"/>
      <c r="AT54" s="165">
        <f>IF(K54,AP54,0)</f>
        <v>453410</v>
      </c>
      <c r="AU54" s="33"/>
      <c r="AV54" s="165">
        <f>IF(Q54,AP54,0)</f>
        <v>453410</v>
      </c>
    </row>
    <row r="55" spans="1:48" ht="8.85" customHeight="1" x14ac:dyDescent="0.3">
      <c r="A55" s="41"/>
      <c r="B55" s="33"/>
      <c r="D55" s="33"/>
      <c r="E55" s="33"/>
      <c r="F55" s="33"/>
      <c r="G55" s="33"/>
      <c r="H55" s="33"/>
      <c r="I55" s="33"/>
      <c r="J55" s="33"/>
      <c r="K55" s="33"/>
      <c r="L55" s="33"/>
      <c r="M55" s="33"/>
      <c r="N55" s="33"/>
      <c r="O55" s="33"/>
      <c r="P55" s="33"/>
      <c r="Q55" s="33"/>
      <c r="R55" s="33"/>
      <c r="S55" s="33"/>
      <c r="T55" s="33"/>
      <c r="U55" s="33"/>
      <c r="V55" s="33"/>
      <c r="W55" s="149"/>
      <c r="X55" s="33"/>
      <c r="Y55" s="33"/>
      <c r="Z55" s="33"/>
      <c r="AA55" s="33"/>
      <c r="AB55" s="33"/>
      <c r="AC55" s="33"/>
      <c r="AD55" s="33"/>
      <c r="AE55" s="33"/>
      <c r="AF55" s="33"/>
      <c r="AG55" s="33"/>
      <c r="AH55" s="33"/>
      <c r="AI55" s="33"/>
      <c r="AJ55" s="33"/>
      <c r="AK55" s="33"/>
      <c r="AL55" s="33"/>
      <c r="AM55" s="33"/>
      <c r="AN55" s="41"/>
      <c r="AO55" s="33"/>
      <c r="AP55" s="33"/>
      <c r="AQ55" s="33"/>
      <c r="AR55" s="33"/>
      <c r="AS55" s="33"/>
      <c r="AT55" s="33"/>
      <c r="AU55" s="33"/>
      <c r="AV55" s="33"/>
    </row>
    <row r="56" spans="1:48" ht="8.85" customHeight="1" x14ac:dyDescent="0.3">
      <c r="A56" s="22">
        <v>36</v>
      </c>
      <c r="B56" s="33"/>
      <c r="C56" s="22" t="s">
        <v>127</v>
      </c>
      <c r="D56" s="33"/>
      <c r="E56" s="156">
        <v>3167729</v>
      </c>
      <c r="F56" s="33"/>
      <c r="G56" s="153">
        <f>(E56/$AP56)</f>
        <v>142.14624186672648</v>
      </c>
      <c r="H56" s="33"/>
      <c r="I56" s="153">
        <f>IF(G$60,G56/G$60*100,0)</f>
        <v>131.8424052731701</v>
      </c>
      <c r="J56" s="33"/>
      <c r="K56" s="156">
        <v>33860</v>
      </c>
      <c r="L56" s="33"/>
      <c r="M56" s="153">
        <f>(K56/$AP56)</f>
        <v>1.519407673322863</v>
      </c>
      <c r="N56" s="33"/>
      <c r="O56" s="153">
        <f>IF(M$60,M56/M$60*100,0)</f>
        <v>6.9734202582660165</v>
      </c>
      <c r="P56" s="33"/>
      <c r="Q56" s="156">
        <v>1319604</v>
      </c>
      <c r="R56" s="33"/>
      <c r="S56" s="153">
        <f>(Q56/$AP56)</f>
        <v>59.214897913394658</v>
      </c>
      <c r="T56" s="33"/>
      <c r="U56" s="153">
        <f>IF(S$60,S56/S$60*100,0)</f>
        <v>161.39162777633911</v>
      </c>
      <c r="V56" s="33"/>
      <c r="W56" s="156">
        <f>(E56+K56+Q56)</f>
        <v>4521193</v>
      </c>
      <c r="X56" s="33"/>
      <c r="Y56" s="33"/>
      <c r="Z56" s="156">
        <v>147423</v>
      </c>
      <c r="AA56" s="33"/>
      <c r="AB56" s="161">
        <f>IF($W56,Z56/$W56*100,0)</f>
        <v>3.2607101709659374</v>
      </c>
      <c r="AC56" s="33"/>
      <c r="AD56" s="156">
        <v>0</v>
      </c>
      <c r="AE56" s="33"/>
      <c r="AF56" s="161">
        <f>IF($W56,AD56/$W56*100,0)</f>
        <v>0</v>
      </c>
      <c r="AG56" s="33"/>
      <c r="AH56" s="156">
        <v>0</v>
      </c>
      <c r="AI56" s="33"/>
      <c r="AJ56" s="161">
        <f>IF($W56,AH56/$W56*100,0)</f>
        <v>0</v>
      </c>
      <c r="AK56" s="33"/>
      <c r="AL56" s="156">
        <v>238347</v>
      </c>
      <c r="AM56" s="33"/>
      <c r="AN56" s="22">
        <v>36</v>
      </c>
      <c r="AO56" s="33"/>
      <c r="AP56" s="165">
        <v>22285</v>
      </c>
      <c r="AQ56" s="33"/>
      <c r="AR56" s="165">
        <f>IF(E56,AP56,0)</f>
        <v>22285</v>
      </c>
      <c r="AS56" s="33"/>
      <c r="AT56" s="165">
        <f>IF(K56,AP56,0)</f>
        <v>22285</v>
      </c>
      <c r="AU56" s="33"/>
      <c r="AV56" s="165">
        <f>IF(Q56,AP56,0)</f>
        <v>22285</v>
      </c>
    </row>
    <row r="57" spans="1:48" ht="8.85" customHeight="1" x14ac:dyDescent="0.3">
      <c r="A57" s="22">
        <v>37</v>
      </c>
      <c r="B57" s="33"/>
      <c r="C57" s="22" t="s">
        <v>128</v>
      </c>
      <c r="D57" s="33"/>
      <c r="E57" s="156">
        <v>1236425</v>
      </c>
      <c r="F57" s="33"/>
      <c r="G57" s="153">
        <f>(E57/$AP57)</f>
        <v>81.434828426529677</v>
      </c>
      <c r="H57" s="33"/>
      <c r="I57" s="153">
        <f>IF(G$60,G57/G$60*100,0)</f>
        <v>75.531815064291251</v>
      </c>
      <c r="J57" s="33"/>
      <c r="K57" s="156">
        <v>0</v>
      </c>
      <c r="L57" s="33"/>
      <c r="M57" s="153">
        <f>(K57/$AP57)</f>
        <v>0</v>
      </c>
      <c r="N57" s="33"/>
      <c r="O57" s="153">
        <f>IF(M$60,M57/M$60*100,0)</f>
        <v>0</v>
      </c>
      <c r="P57" s="33"/>
      <c r="Q57" s="156">
        <v>1041466</v>
      </c>
      <c r="R57" s="33"/>
      <c r="S57" s="153">
        <f>(Q57/$AP57)</f>
        <v>68.594217216623861</v>
      </c>
      <c r="T57" s="33"/>
      <c r="U57" s="153">
        <f>IF(S$60,S57/S$60*100,0)</f>
        <v>186.95518801410464</v>
      </c>
      <c r="V57" s="33"/>
      <c r="W57" s="156">
        <f>(E57+K57+Q57)</f>
        <v>2277891</v>
      </c>
      <c r="X57" s="33"/>
      <c r="Y57" s="33"/>
      <c r="Z57" s="156">
        <v>44333</v>
      </c>
      <c r="AA57" s="33"/>
      <c r="AB57" s="161">
        <f>IF($W57,Z57/$W57*100,0)</f>
        <v>1.9462300873922411</v>
      </c>
      <c r="AC57" s="33"/>
      <c r="AD57" s="156">
        <v>0</v>
      </c>
      <c r="AE57" s="33"/>
      <c r="AF57" s="161">
        <f>IF($W57,AD57/$W57*100,0)</f>
        <v>0</v>
      </c>
      <c r="AG57" s="33"/>
      <c r="AH57" s="156">
        <v>0</v>
      </c>
      <c r="AI57" s="33"/>
      <c r="AJ57" s="161">
        <f>IF($W57,AH57/$W57*100,0)</f>
        <v>0</v>
      </c>
      <c r="AK57" s="33"/>
      <c r="AL57" s="156">
        <v>413209</v>
      </c>
      <c r="AM57" s="33"/>
      <c r="AN57" s="22">
        <v>37</v>
      </c>
      <c r="AO57" s="33"/>
      <c r="AP57" s="165">
        <v>15183</v>
      </c>
      <c r="AQ57" s="33"/>
      <c r="AR57" s="165">
        <f>IF(E57,AP57,0)</f>
        <v>15183</v>
      </c>
      <c r="AS57" s="33"/>
      <c r="AT57" s="165">
        <f>IF(K57,AP57,0)</f>
        <v>0</v>
      </c>
      <c r="AU57" s="33"/>
      <c r="AV57" s="165">
        <f>IF(Q57,AP57,0)</f>
        <v>15183</v>
      </c>
    </row>
    <row r="58" spans="1:48" ht="8.85" customHeight="1" x14ac:dyDescent="0.3">
      <c r="A58" s="42">
        <v>38</v>
      </c>
      <c r="B58" s="33"/>
      <c r="C58" s="22" t="s">
        <v>129</v>
      </c>
      <c r="D58" s="33"/>
      <c r="E58" s="157">
        <v>2886657</v>
      </c>
      <c r="F58" s="33"/>
      <c r="G58" s="153">
        <f>(E58/$AP58)</f>
        <v>102.0669330316102</v>
      </c>
      <c r="H58" s="33"/>
      <c r="I58" s="153">
        <f>IF(G$60,G58/G$60*100,0)</f>
        <v>94.66834840670532</v>
      </c>
      <c r="J58" s="33"/>
      <c r="K58" s="157">
        <v>0</v>
      </c>
      <c r="L58" s="33"/>
      <c r="M58" s="153">
        <f>(K58/$AP58)</f>
        <v>0</v>
      </c>
      <c r="N58" s="33"/>
      <c r="O58" s="153">
        <f>IF(M$60,M58/M$60*100,0)</f>
        <v>0</v>
      </c>
      <c r="P58" s="33"/>
      <c r="Q58" s="157">
        <v>651191</v>
      </c>
      <c r="R58" s="33"/>
      <c r="S58" s="153">
        <f>(Q58/$AP58)</f>
        <v>23.02492751573439</v>
      </c>
      <c r="T58" s="33"/>
      <c r="U58" s="153">
        <f>IF(S$60,S58/S$60*100,0)</f>
        <v>62.754993458428501</v>
      </c>
      <c r="V58" s="33"/>
      <c r="W58" s="157">
        <f>(E58+K58+Q58)</f>
        <v>3537848</v>
      </c>
      <c r="X58" s="33"/>
      <c r="Y58" s="33"/>
      <c r="Z58" s="157">
        <v>109688</v>
      </c>
      <c r="AA58" s="33"/>
      <c r="AB58" s="161">
        <f>IF($W58,Z58/$W58*100,0)</f>
        <v>3.1004158460171269</v>
      </c>
      <c r="AC58" s="33"/>
      <c r="AD58" s="157">
        <v>9070</v>
      </c>
      <c r="AE58" s="33"/>
      <c r="AF58" s="161">
        <f>IF($W58,AD58/$W58*100,0)</f>
        <v>0.25637053937874099</v>
      </c>
      <c r="AG58" s="33"/>
      <c r="AH58" s="157">
        <v>0</v>
      </c>
      <c r="AI58" s="33"/>
      <c r="AJ58" s="161">
        <f>IF($W58,AH58/$W58*100,0)</f>
        <v>0</v>
      </c>
      <c r="AK58" s="33"/>
      <c r="AL58" s="157">
        <v>600710</v>
      </c>
      <c r="AM58" s="33"/>
      <c r="AN58" s="42">
        <v>38</v>
      </c>
      <c r="AO58" s="33"/>
      <c r="AP58" s="169">
        <v>28282</v>
      </c>
      <c r="AQ58" s="33"/>
      <c r="AR58" s="169">
        <f>IF(E58,AP58,0)</f>
        <v>28282</v>
      </c>
      <c r="AS58" s="33"/>
      <c r="AT58" s="169">
        <f>IF(K58,AP58,0)</f>
        <v>0</v>
      </c>
      <c r="AU58" s="33"/>
      <c r="AV58" s="169">
        <f>IF(Q58,AP58,0)</f>
        <v>28282</v>
      </c>
    </row>
    <row r="59" spans="1:48" ht="8.85" customHeight="1" x14ac:dyDescent="0.3">
      <c r="A59" s="33"/>
      <c r="B59" s="33"/>
      <c r="D59" s="33"/>
      <c r="E59" s="33"/>
      <c r="F59" s="33"/>
      <c r="G59" s="33"/>
      <c r="H59" s="33"/>
      <c r="I59" s="33"/>
      <c r="J59" s="33"/>
      <c r="K59" s="33"/>
      <c r="L59" s="33"/>
      <c r="M59" s="33"/>
      <c r="N59" s="33"/>
      <c r="O59" s="33"/>
      <c r="P59" s="33"/>
      <c r="Q59" s="33"/>
      <c r="R59" s="33"/>
      <c r="S59" s="33"/>
      <c r="T59" s="33"/>
      <c r="U59" s="33"/>
      <c r="V59" s="33"/>
      <c r="X59" s="33"/>
      <c r="Y59" s="33"/>
      <c r="Z59" s="33"/>
      <c r="AA59" s="33"/>
      <c r="AB59" s="33"/>
      <c r="AC59" s="33"/>
      <c r="AD59" s="33"/>
      <c r="AE59" s="33"/>
      <c r="AF59" s="33"/>
      <c r="AG59" s="33"/>
      <c r="AH59" s="33"/>
      <c r="AI59" s="33"/>
      <c r="AJ59" s="33"/>
      <c r="AK59" s="33"/>
      <c r="AL59" s="33"/>
      <c r="AM59" s="33"/>
      <c r="AN59" s="33"/>
      <c r="AO59" s="33"/>
      <c r="AP59" s="165"/>
      <c r="AQ59" s="33"/>
      <c r="AR59" s="33"/>
      <c r="AS59" s="33"/>
      <c r="AT59" s="33"/>
      <c r="AU59" s="33"/>
      <c r="AV59" s="33"/>
    </row>
    <row r="60" spans="1:48" ht="8.85" customHeight="1" x14ac:dyDescent="0.3">
      <c r="A60" s="42">
        <f>A58</f>
        <v>38</v>
      </c>
      <c r="B60" s="33"/>
      <c r="C60" s="30" t="s">
        <v>72</v>
      </c>
      <c r="D60" s="33"/>
      <c r="E60" s="159">
        <f>SUM(E14:E59)</f>
        <v>275692911</v>
      </c>
      <c r="F60" s="33"/>
      <c r="G60" s="160">
        <f>(E60/$AP60)</f>
        <v>107.8152674567848</v>
      </c>
      <c r="H60" s="33"/>
      <c r="I60" s="161">
        <f>IF(G$60,G60/G$60*100,0)</f>
        <v>100</v>
      </c>
      <c r="J60" s="33"/>
      <c r="K60" s="159">
        <f>SUM(K14:K59)</f>
        <v>55715215</v>
      </c>
      <c r="L60" s="33"/>
      <c r="M60" s="160">
        <f>(K60/$AP60)</f>
        <v>21.788557365688913</v>
      </c>
      <c r="N60" s="33"/>
      <c r="O60" s="161">
        <f>IF(M$60,M60/M$60*100,0)</f>
        <v>100</v>
      </c>
      <c r="P60" s="33"/>
      <c r="Q60" s="159">
        <f>SUM(Q14:Q59)</f>
        <v>93819976</v>
      </c>
      <c r="R60" s="33"/>
      <c r="S60" s="160">
        <f>(Q60/$AP60)</f>
        <v>36.690191882478729</v>
      </c>
      <c r="T60" s="33"/>
      <c r="U60" s="161">
        <f>IF(S$60,S60/S$60*100,0)</f>
        <v>100</v>
      </c>
      <c r="V60" s="33"/>
      <c r="W60" s="159">
        <f>(E60+K60+Q60)</f>
        <v>425228102</v>
      </c>
      <c r="X60" s="33"/>
      <c r="Y60" s="33"/>
      <c r="Z60" s="159">
        <f>SUM(Z14:Z59)</f>
        <v>4499014</v>
      </c>
      <c r="AA60" s="33"/>
      <c r="AB60" s="161">
        <f>IF($W60,Z60/$W60*100,0)</f>
        <v>1.0580236769017679</v>
      </c>
      <c r="AC60" s="33"/>
      <c r="AD60" s="159">
        <f>SUM(AD14:AD59)</f>
        <v>1152430</v>
      </c>
      <c r="AE60" s="33"/>
      <c r="AF60" s="161">
        <f>IF($W60,AD60/$W60*100,0)</f>
        <v>0.27101454362487076</v>
      </c>
      <c r="AG60" s="33"/>
      <c r="AH60" s="159">
        <f>SUM(AH14:AH59)</f>
        <v>488374</v>
      </c>
      <c r="AI60" s="33"/>
      <c r="AJ60" s="161">
        <f>IF($W60,AH60/$W60*100,0)</f>
        <v>0.11484988826067756</v>
      </c>
      <c r="AK60" s="33"/>
      <c r="AL60" s="159">
        <f>SUM(AL14:AL59)</f>
        <v>75537287</v>
      </c>
      <c r="AM60" s="33"/>
      <c r="AN60" s="42">
        <f>AN58</f>
        <v>38</v>
      </c>
      <c r="AO60" s="33"/>
      <c r="AP60" s="169">
        <f>SUM(AP14:AP59)</f>
        <v>2557086</v>
      </c>
      <c r="AQ60" s="33"/>
      <c r="AR60" s="169">
        <f>SUM(AR14:AR59)</f>
        <v>2557086</v>
      </c>
      <c r="AS60" s="33"/>
      <c r="AT60" s="169">
        <f>SUM(AT14:AT59)</f>
        <v>2088161</v>
      </c>
      <c r="AU60" s="33"/>
      <c r="AV60" s="169">
        <f>SUM(AV14:AV59)</f>
        <v>2557086</v>
      </c>
    </row>
    <row r="61" spans="1:48" ht="8.85" customHeight="1" x14ac:dyDescent="0.3">
      <c r="A61" s="33"/>
      <c r="B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O61" s="33"/>
      <c r="AP61" s="170"/>
      <c r="AQ61" s="33"/>
      <c r="AR61" s="33"/>
      <c r="AS61" s="33"/>
      <c r="AT61" s="33"/>
      <c r="AU61" s="33"/>
      <c r="AV61" s="33"/>
    </row>
    <row r="62" spans="1:48" ht="8.85" customHeight="1" x14ac:dyDescent="0.3">
      <c r="A62" s="33"/>
      <c r="B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165"/>
      <c r="AQ62" s="33"/>
      <c r="AR62" s="33"/>
      <c r="AS62" s="33"/>
      <c r="AT62" s="33"/>
      <c r="AU62" s="33"/>
      <c r="AV62" s="33"/>
    </row>
    <row r="63" spans="1:48" ht="8.85" customHeight="1" x14ac:dyDescent="0.3">
      <c r="A63" s="33"/>
      <c r="B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row>
    <row r="64" spans="1:48" ht="8.85" customHeight="1" x14ac:dyDescent="0.3">
      <c r="A64" s="33"/>
      <c r="B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row>
    <row r="65" spans="1:48" ht="8.85" customHeight="1" x14ac:dyDescent="0.3">
      <c r="A65" s="33"/>
      <c r="B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row>
    <row r="66" spans="1:48" ht="8.85" customHeight="1" x14ac:dyDescent="0.3">
      <c r="A66" s="33"/>
      <c r="B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row>
    <row r="67" spans="1:48" ht="8.85" customHeight="1" x14ac:dyDescent="0.3">
      <c r="A67" s="33"/>
      <c r="B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row>
    <row r="68" spans="1:48" ht="8.85" customHeight="1" x14ac:dyDescent="0.3">
      <c r="A68" s="33"/>
      <c r="B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row>
    <row r="69" spans="1:48" ht="8.85" customHeight="1" x14ac:dyDescent="0.3">
      <c r="A69" s="33"/>
      <c r="B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row>
    <row r="70" spans="1:48" ht="8.85" customHeight="1" x14ac:dyDescent="0.3">
      <c r="A70" s="33"/>
      <c r="B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row>
    <row r="71" spans="1:48" ht="8.85" customHeight="1" x14ac:dyDescent="0.3">
      <c r="A71" s="33"/>
      <c r="B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row>
    <row r="72" spans="1:48" ht="8.85" customHeight="1" x14ac:dyDescent="0.3">
      <c r="A72" s="33"/>
      <c r="B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row>
    <row r="73" spans="1:48" ht="8.85" customHeight="1" x14ac:dyDescent="0.3">
      <c r="A73" s="33"/>
      <c r="B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row>
    <row r="74" spans="1:48" ht="8.85" customHeight="1" x14ac:dyDescent="0.3">
      <c r="A74" s="33"/>
      <c r="B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row>
    <row r="75" spans="1:48" s="20" customFormat="1" ht="10.5" customHeight="1" x14ac:dyDescent="0.3">
      <c r="A75" s="130" t="s">
        <v>567</v>
      </c>
      <c r="AO75" s="131" t="s">
        <v>568</v>
      </c>
    </row>
    <row r="76" spans="1:48" s="20" customFormat="1" ht="10.5" customHeight="1" x14ac:dyDescent="0.3">
      <c r="A76" s="50"/>
      <c r="W76" s="23" t="s">
        <v>49</v>
      </c>
      <c r="Z76" s="50" t="s">
        <v>50</v>
      </c>
      <c r="AN76" s="23" t="s">
        <v>557</v>
      </c>
    </row>
    <row r="77" spans="1:48" s="20" customFormat="1" ht="10.5" customHeight="1" x14ac:dyDescent="0.3">
      <c r="A77" s="24"/>
      <c r="W77" s="23" t="s">
        <v>558</v>
      </c>
      <c r="Z77" s="50" t="s">
        <v>399</v>
      </c>
      <c r="AN77" s="131" t="s">
        <v>130</v>
      </c>
    </row>
    <row r="78" spans="1:48" s="20" customFormat="1" ht="10.5" customHeight="1" x14ac:dyDescent="0.3">
      <c r="A78" s="25"/>
      <c r="W78" s="23" t="s">
        <v>55</v>
      </c>
      <c r="Z78" s="26" t="s">
        <v>56</v>
      </c>
    </row>
    <row r="79" spans="1:48" ht="9.6" customHeight="1" x14ac:dyDescent="0.3">
      <c r="Z79" s="28" t="s">
        <v>400</v>
      </c>
      <c r="AA79" s="28"/>
      <c r="AB79" s="28"/>
      <c r="AC79" s="28"/>
      <c r="AD79" s="28"/>
      <c r="AE79" s="28"/>
      <c r="AF79" s="28"/>
      <c r="AG79" s="28"/>
      <c r="AH79" s="28"/>
      <c r="AI79" s="28"/>
      <c r="AJ79" s="28"/>
      <c r="AK79" s="28"/>
      <c r="AL79" s="28"/>
    </row>
    <row r="80" spans="1:48" ht="8.4" customHeight="1" x14ac:dyDescent="0.3"/>
    <row r="81" spans="1:48" ht="9.6" customHeight="1" x14ac:dyDescent="0.3">
      <c r="AD81" s="28" t="s">
        <v>404</v>
      </c>
      <c r="AE81" s="28"/>
      <c r="AF81" s="28"/>
      <c r="AG81" s="28"/>
      <c r="AH81" s="28"/>
      <c r="AI81" s="28"/>
      <c r="AJ81" s="28"/>
    </row>
    <row r="82" spans="1:48" ht="9.6" customHeight="1" x14ac:dyDescent="0.3"/>
    <row r="83" spans="1:48" ht="9.6" customHeight="1" x14ac:dyDescent="0.3">
      <c r="E83" s="28" t="s">
        <v>559</v>
      </c>
      <c r="F83" s="28"/>
      <c r="G83" s="28"/>
      <c r="H83" s="28"/>
      <c r="I83" s="28"/>
      <c r="K83" s="28" t="s">
        <v>560</v>
      </c>
      <c r="L83" s="28"/>
      <c r="M83" s="28"/>
      <c r="N83" s="28"/>
      <c r="O83" s="28"/>
      <c r="Q83" s="28" t="s">
        <v>561</v>
      </c>
      <c r="R83" s="28"/>
      <c r="S83" s="28"/>
      <c r="T83" s="28"/>
      <c r="U83" s="28"/>
      <c r="Z83" s="28" t="s">
        <v>439</v>
      </c>
      <c r="AA83" s="28"/>
      <c r="AB83" s="28"/>
      <c r="AD83" s="28" t="s">
        <v>66</v>
      </c>
      <c r="AE83" s="28"/>
      <c r="AF83" s="28"/>
      <c r="AH83" s="28" t="s">
        <v>67</v>
      </c>
      <c r="AI83" s="28"/>
      <c r="AJ83" s="28"/>
    </row>
    <row r="84" spans="1:48" ht="8.85" customHeight="1" x14ac:dyDescent="0.3"/>
    <row r="85" spans="1:48" ht="9.6" customHeight="1" x14ac:dyDescent="0.3">
      <c r="I85" s="30" t="s">
        <v>71</v>
      </c>
      <c r="O85" s="30" t="s">
        <v>71</v>
      </c>
      <c r="U85" s="30" t="s">
        <v>71</v>
      </c>
      <c r="AB85" s="30" t="s">
        <v>279</v>
      </c>
      <c r="AF85" s="30" t="s">
        <v>279</v>
      </c>
      <c r="AJ85" s="30" t="s">
        <v>279</v>
      </c>
      <c r="AL85" s="30" t="s">
        <v>416</v>
      </c>
      <c r="AR85" s="30" t="s">
        <v>562</v>
      </c>
      <c r="AT85" s="30" t="s">
        <v>563</v>
      </c>
      <c r="AV85" s="150" t="s">
        <v>271</v>
      </c>
    </row>
    <row r="86" spans="1:48" ht="9.6" customHeight="1" x14ac:dyDescent="0.3">
      <c r="A86" s="31" t="s">
        <v>78</v>
      </c>
      <c r="C86" s="31" t="s">
        <v>80</v>
      </c>
      <c r="E86" s="31" t="s">
        <v>81</v>
      </c>
      <c r="G86" s="31" t="s">
        <v>442</v>
      </c>
      <c r="I86" s="31" t="s">
        <v>87</v>
      </c>
      <c r="K86" s="31" t="s">
        <v>81</v>
      </c>
      <c r="M86" s="31" t="s">
        <v>442</v>
      </c>
      <c r="O86" s="31" t="s">
        <v>87</v>
      </c>
      <c r="Q86" s="31" t="s">
        <v>81</v>
      </c>
      <c r="S86" s="31" t="s">
        <v>442</v>
      </c>
      <c r="U86" s="31" t="s">
        <v>87</v>
      </c>
      <c r="W86" s="31" t="s">
        <v>72</v>
      </c>
      <c r="Z86" s="31" t="s">
        <v>81</v>
      </c>
      <c r="AB86" s="31" t="s">
        <v>380</v>
      </c>
      <c r="AD86" s="31" t="s">
        <v>81</v>
      </c>
      <c r="AF86" s="31" t="s">
        <v>380</v>
      </c>
      <c r="AH86" s="31" t="s">
        <v>81</v>
      </c>
      <c r="AJ86" s="31" t="s">
        <v>380</v>
      </c>
      <c r="AL86" s="31" t="s">
        <v>425</v>
      </c>
      <c r="AN86" s="31" t="s">
        <v>78</v>
      </c>
      <c r="AR86" s="129" t="s">
        <v>564</v>
      </c>
      <c r="AT86" s="129" t="s">
        <v>565</v>
      </c>
      <c r="AV86" s="129" t="s">
        <v>566</v>
      </c>
    </row>
    <row r="87" spans="1:48" ht="8.85" customHeight="1" x14ac:dyDescent="0.3"/>
    <row r="88" spans="1:48" ht="8.85" customHeight="1" x14ac:dyDescent="0.3">
      <c r="B88" s="22" t="s">
        <v>292</v>
      </c>
    </row>
    <row r="89" spans="1:48" ht="8.85" customHeight="1" x14ac:dyDescent="0.3">
      <c r="A89" s="22">
        <v>1</v>
      </c>
      <c r="B89" s="33"/>
      <c r="C89" s="22" t="s">
        <v>131</v>
      </c>
      <c r="D89" s="33"/>
      <c r="E89" s="154">
        <v>500253</v>
      </c>
      <c r="F89" s="33"/>
      <c r="G89" s="152">
        <f>(E89/$AP89)</f>
        <v>15.266044127071318</v>
      </c>
      <c r="H89" s="33"/>
      <c r="I89" s="153">
        <f>IF(G$219,G89/G$219*100,0)</f>
        <v>26.388737177039612</v>
      </c>
      <c r="J89" s="33"/>
      <c r="K89" s="154">
        <v>305883</v>
      </c>
      <c r="L89" s="33"/>
      <c r="M89" s="152">
        <f>(K89/$AP89)</f>
        <v>9.334523482559737</v>
      </c>
      <c r="N89" s="33"/>
      <c r="O89" s="153">
        <f>IF(M$219,M89/M$219*100,0)</f>
        <v>428.25643572227989</v>
      </c>
      <c r="P89" s="33"/>
      <c r="Q89" s="154">
        <v>1157748</v>
      </c>
      <c r="R89" s="33"/>
      <c r="S89" s="152">
        <f>(Q89/$AP89)</f>
        <v>35.330586835118559</v>
      </c>
      <c r="T89" s="33"/>
      <c r="U89" s="153">
        <f>IF(S$219,S89/S$219*100,0)</f>
        <v>100.83244085203971</v>
      </c>
      <c r="V89" s="33"/>
      <c r="W89" s="154">
        <f>(E89+K89+Q89)</f>
        <v>1963884</v>
      </c>
      <c r="X89" s="33"/>
      <c r="Y89" s="33"/>
      <c r="Z89" s="154">
        <v>504099</v>
      </c>
      <c r="AA89" s="33"/>
      <c r="AB89" s="153">
        <f>IF($W89,Z89/$W89*100,0)</f>
        <v>25.668471253902979</v>
      </c>
      <c r="AC89" s="33"/>
      <c r="AD89" s="154">
        <v>0</v>
      </c>
      <c r="AE89" s="33"/>
      <c r="AF89" s="153">
        <f>IF($W89,AD89/$W89*100,0)</f>
        <v>0</v>
      </c>
      <c r="AG89" s="33"/>
      <c r="AH89" s="154">
        <v>0</v>
      </c>
      <c r="AI89" s="33"/>
      <c r="AJ89" s="153">
        <f>IF($W89,AH89/$W89*100,0)</f>
        <v>0</v>
      </c>
      <c r="AK89" s="33"/>
      <c r="AL89" s="154">
        <v>53472</v>
      </c>
      <c r="AM89" s="33"/>
      <c r="AN89" s="22">
        <v>1</v>
      </c>
      <c r="AO89" s="33"/>
      <c r="AP89" s="165">
        <v>32769</v>
      </c>
      <c r="AQ89" s="33"/>
      <c r="AR89" s="165">
        <f>IF(E89,AP89,0)</f>
        <v>32769</v>
      </c>
      <c r="AS89" s="33"/>
      <c r="AT89" s="165">
        <f>IF(K89,AP89,0)</f>
        <v>32769</v>
      </c>
      <c r="AU89" s="33"/>
      <c r="AV89" s="165">
        <f>IF(Q89,AP89,0)</f>
        <v>32769</v>
      </c>
    </row>
    <row r="90" spans="1:48" ht="8.85" customHeight="1" x14ac:dyDescent="0.3">
      <c r="A90" s="22">
        <v>2</v>
      </c>
      <c r="B90" s="33"/>
      <c r="C90" s="22" t="s">
        <v>132</v>
      </c>
      <c r="D90" s="33"/>
      <c r="E90" s="156">
        <v>3167719</v>
      </c>
      <c r="F90" s="33"/>
      <c r="G90" s="153">
        <f>(E90/$AP90)</f>
        <v>29.158212060125738</v>
      </c>
      <c r="H90" s="33"/>
      <c r="I90" s="153">
        <f>IF(G$219,G90/G$219*100,0)</f>
        <v>50.402605167541722</v>
      </c>
      <c r="J90" s="33"/>
      <c r="K90" s="156">
        <v>892504</v>
      </c>
      <c r="L90" s="33"/>
      <c r="M90" s="153">
        <f>(K90/$AP90)</f>
        <v>8.2153186240668639</v>
      </c>
      <c r="N90" s="33"/>
      <c r="O90" s="153">
        <f>IF(M$219,M90/M$219*100,0)</f>
        <v>376.90869585781502</v>
      </c>
      <c r="P90" s="33"/>
      <c r="Q90" s="156">
        <v>5131201</v>
      </c>
      <c r="R90" s="33"/>
      <c r="S90" s="153">
        <f>(Q90/$AP90)</f>
        <v>47.231666344498755</v>
      </c>
      <c r="T90" s="33"/>
      <c r="U90" s="153">
        <f>IF(S$219,S90/S$219*100,0)</f>
        <v>134.79776674105625</v>
      </c>
      <c r="V90" s="33"/>
      <c r="W90" s="156">
        <f>(E90+K90+Q90)</f>
        <v>9191424</v>
      </c>
      <c r="X90" s="33"/>
      <c r="Y90" s="33"/>
      <c r="Z90" s="156">
        <v>397618</v>
      </c>
      <c r="AA90" s="33"/>
      <c r="AB90" s="153">
        <f>IF($W90,Z90/$W90*100,0)</f>
        <v>4.3259673365084668</v>
      </c>
      <c r="AC90" s="33"/>
      <c r="AD90" s="156">
        <v>0</v>
      </c>
      <c r="AE90" s="33"/>
      <c r="AF90" s="153">
        <f>IF($W90,AD90/$W90*100,0)</f>
        <v>0</v>
      </c>
      <c r="AG90" s="33"/>
      <c r="AH90" s="156">
        <v>0</v>
      </c>
      <c r="AI90" s="33"/>
      <c r="AJ90" s="153">
        <f>IF($W90,AH90/$W90*100,0)</f>
        <v>0</v>
      </c>
      <c r="AK90" s="33"/>
      <c r="AL90" s="156">
        <v>514396</v>
      </c>
      <c r="AM90" s="33"/>
      <c r="AN90" s="22">
        <v>2</v>
      </c>
      <c r="AO90" s="33"/>
      <c r="AP90" s="165">
        <v>108639</v>
      </c>
      <c r="AQ90" s="33"/>
      <c r="AR90" s="165">
        <f>IF(E90,AP90,0)</f>
        <v>108639</v>
      </c>
      <c r="AS90" s="33"/>
      <c r="AT90" s="165">
        <f>IF(K90,AP90,0)</f>
        <v>108639</v>
      </c>
      <c r="AU90" s="33"/>
      <c r="AV90" s="165">
        <f>IF(Q90,AP90,0)</f>
        <v>108639</v>
      </c>
    </row>
    <row r="91" spans="1:48" ht="8.85" customHeight="1" x14ac:dyDescent="0.3">
      <c r="A91" s="22">
        <v>3</v>
      </c>
      <c r="B91" s="33"/>
      <c r="C91" s="22" t="s">
        <v>133</v>
      </c>
      <c r="D91" s="33"/>
      <c r="E91" s="156">
        <v>715372</v>
      </c>
      <c r="F91" s="33"/>
      <c r="G91" s="153">
        <f>(E91/$AP91)</f>
        <v>47.237982039091392</v>
      </c>
      <c r="H91" s="33"/>
      <c r="I91" s="153">
        <f>IF(G$219,G91/G$219*100,0)</f>
        <v>81.655121813305158</v>
      </c>
      <c r="J91" s="33"/>
      <c r="K91" s="156">
        <v>8311</v>
      </c>
      <c r="L91" s="33"/>
      <c r="M91" s="153">
        <f>(K91/$AP91)</f>
        <v>0.54879820390913892</v>
      </c>
      <c r="N91" s="33"/>
      <c r="O91" s="153">
        <f>IF(M$219,M91/M$219*100,0)</f>
        <v>25.178185386327538</v>
      </c>
      <c r="P91" s="33"/>
      <c r="Q91" s="156">
        <v>236739</v>
      </c>
      <c r="R91" s="33"/>
      <c r="S91" s="153">
        <f>(Q91/$AP91)</f>
        <v>15.632527733755943</v>
      </c>
      <c r="T91" s="33"/>
      <c r="U91" s="153">
        <f>IF(S$219,S91/S$219*100,0)</f>
        <v>44.614767805526796</v>
      </c>
      <c r="V91" s="33"/>
      <c r="W91" s="156">
        <f>(E91+K91+Q91)</f>
        <v>960422</v>
      </c>
      <c r="X91" s="33"/>
      <c r="Y91" s="33"/>
      <c r="Z91" s="156">
        <v>37708</v>
      </c>
      <c r="AA91" s="33"/>
      <c r="AB91" s="153">
        <f>IF($W91,Z91/$W91*100,0)</f>
        <v>3.9261907786368906</v>
      </c>
      <c r="AC91" s="33"/>
      <c r="AD91" s="156">
        <v>0</v>
      </c>
      <c r="AE91" s="33"/>
      <c r="AF91" s="153">
        <f>IF($W91,AD91/$W91*100,0)</f>
        <v>0</v>
      </c>
      <c r="AG91" s="33"/>
      <c r="AH91" s="156">
        <v>0</v>
      </c>
      <c r="AI91" s="33"/>
      <c r="AJ91" s="153">
        <f>IF($W91,AH91/$W91*100,0)</f>
        <v>0</v>
      </c>
      <c r="AK91" s="33"/>
      <c r="AL91" s="156">
        <v>36337</v>
      </c>
      <c r="AM91" s="33"/>
      <c r="AN91" s="22">
        <v>3</v>
      </c>
      <c r="AO91" s="33"/>
      <c r="AP91" s="165">
        <v>15144</v>
      </c>
      <c r="AQ91" s="33"/>
      <c r="AR91" s="165">
        <f>IF(E91,AP91,0)</f>
        <v>15144</v>
      </c>
      <c r="AS91" s="33"/>
      <c r="AT91" s="165">
        <f>IF(K91,AP91,0)</f>
        <v>15144</v>
      </c>
      <c r="AU91" s="33"/>
      <c r="AV91" s="165">
        <f>IF(Q91,AP91,0)</f>
        <v>15144</v>
      </c>
    </row>
    <row r="92" spans="1:48" ht="8.85" customHeight="1" x14ac:dyDescent="0.3">
      <c r="A92" s="22">
        <v>4</v>
      </c>
      <c r="B92" s="33"/>
      <c r="C92" s="22" t="s">
        <v>134</v>
      </c>
      <c r="D92" s="33"/>
      <c r="E92" s="156">
        <v>416625</v>
      </c>
      <c r="F92" s="33"/>
      <c r="G92" s="153">
        <f>(E92/$AP92)</f>
        <v>32.060407849172762</v>
      </c>
      <c r="H92" s="33"/>
      <c r="I92" s="153">
        <f>IF(G$219,G92/G$219*100,0)</f>
        <v>55.419312919464446</v>
      </c>
      <c r="J92" s="33"/>
      <c r="K92" s="156">
        <v>0</v>
      </c>
      <c r="L92" s="33"/>
      <c r="M92" s="153">
        <f>(K92/$AP92)</f>
        <v>0</v>
      </c>
      <c r="N92" s="33"/>
      <c r="O92" s="153">
        <f>IF(M$219,M92/M$219*100,0)</f>
        <v>0</v>
      </c>
      <c r="P92" s="33"/>
      <c r="Q92" s="156">
        <v>342961</v>
      </c>
      <c r="R92" s="33"/>
      <c r="S92" s="153">
        <f>(Q92/$AP92)</f>
        <v>26.391766063870719</v>
      </c>
      <c r="T92" s="33"/>
      <c r="U92" s="153">
        <f>IF(S$219,S92/S$219*100,0)</f>
        <v>75.321313032110098</v>
      </c>
      <c r="V92" s="33"/>
      <c r="W92" s="156">
        <f>(E92+K92+Q92)</f>
        <v>759586</v>
      </c>
      <c r="X92" s="33"/>
      <c r="Y92" s="33"/>
      <c r="Z92" s="156">
        <v>65724</v>
      </c>
      <c r="AA92" s="33"/>
      <c r="AB92" s="153">
        <f>IF($W92,Z92/$W92*100,0)</f>
        <v>8.6526081312715082</v>
      </c>
      <c r="AC92" s="33"/>
      <c r="AD92" s="156">
        <v>0</v>
      </c>
      <c r="AE92" s="33"/>
      <c r="AF92" s="153">
        <f>IF($W92,AD92/$W92*100,0)</f>
        <v>0</v>
      </c>
      <c r="AG92" s="33"/>
      <c r="AH92" s="156">
        <v>0</v>
      </c>
      <c r="AI92" s="33"/>
      <c r="AJ92" s="153">
        <f>IF($W92,AH92/$W92*100,0)</f>
        <v>0</v>
      </c>
      <c r="AK92" s="33"/>
      <c r="AL92" s="156">
        <v>132348</v>
      </c>
      <c r="AM92" s="33"/>
      <c r="AN92" s="22">
        <v>4</v>
      </c>
      <c r="AO92" s="33"/>
      <c r="AP92" s="165">
        <v>12995</v>
      </c>
      <c r="AQ92" s="33"/>
      <c r="AR92" s="165">
        <f>IF(E92,AP92,0)</f>
        <v>12995</v>
      </c>
      <c r="AS92" s="33"/>
      <c r="AT92" s="165">
        <f>IF(K92,AP92,0)</f>
        <v>0</v>
      </c>
      <c r="AU92" s="33"/>
      <c r="AV92" s="165">
        <f>IF(Q92,AP92,0)</f>
        <v>12995</v>
      </c>
    </row>
    <row r="93" spans="1:48" ht="8.85" customHeight="1" x14ac:dyDescent="0.3">
      <c r="A93" s="22">
        <v>5</v>
      </c>
      <c r="B93" s="33"/>
      <c r="C93" s="22" t="s">
        <v>135</v>
      </c>
      <c r="D93" s="33"/>
      <c r="E93" s="156">
        <v>547849</v>
      </c>
      <c r="F93" s="33"/>
      <c r="G93" s="153">
        <f>(E93/$AP93)</f>
        <v>17.191734396083724</v>
      </c>
      <c r="H93" s="33"/>
      <c r="I93" s="153">
        <f>IF(G$219,G93/G$219*100,0)</f>
        <v>29.717466870885968</v>
      </c>
      <c r="J93" s="33"/>
      <c r="K93" s="156">
        <v>0</v>
      </c>
      <c r="L93" s="33"/>
      <c r="M93" s="153">
        <f>(K93/$AP93)</f>
        <v>0</v>
      </c>
      <c r="N93" s="33"/>
      <c r="O93" s="153">
        <f>IF(M$219,M93/M$219*100,0)</f>
        <v>0</v>
      </c>
      <c r="P93" s="33"/>
      <c r="Q93" s="156">
        <v>689330</v>
      </c>
      <c r="R93" s="33"/>
      <c r="S93" s="153">
        <f>(Q93/$AP93)</f>
        <v>21.631468290080647</v>
      </c>
      <c r="T93" s="33"/>
      <c r="U93" s="153">
        <f>IF(S$219,S93/S$219*100,0)</f>
        <v>61.735565194016687</v>
      </c>
      <c r="V93" s="33"/>
      <c r="W93" s="156">
        <f>(E93+K93+Q93)</f>
        <v>1237179</v>
      </c>
      <c r="X93" s="33"/>
      <c r="Y93" s="33"/>
      <c r="Z93" s="156">
        <v>146614</v>
      </c>
      <c r="AA93" s="33"/>
      <c r="AB93" s="161">
        <f>IF($W93,Z93/$W93*100,0)</f>
        <v>11.850669951559151</v>
      </c>
      <c r="AC93" s="33"/>
      <c r="AD93" s="156">
        <v>0</v>
      </c>
      <c r="AE93" s="33"/>
      <c r="AF93" s="161">
        <f>IF($W93,AD93/$W93*100,0)</f>
        <v>0</v>
      </c>
      <c r="AG93" s="33"/>
      <c r="AH93" s="156">
        <v>0</v>
      </c>
      <c r="AI93" s="33"/>
      <c r="AJ93" s="161">
        <f>IF($W93,AH93/$W93*100,0)</f>
        <v>0</v>
      </c>
      <c r="AK93" s="33"/>
      <c r="AL93" s="156">
        <v>94451</v>
      </c>
      <c r="AM93" s="33"/>
      <c r="AN93" s="22">
        <v>5</v>
      </c>
      <c r="AO93" s="33"/>
      <c r="AP93" s="165">
        <v>31867</v>
      </c>
      <c r="AQ93" s="33"/>
      <c r="AR93" s="165">
        <f>IF(E93,AP93,0)</f>
        <v>31867</v>
      </c>
      <c r="AS93" s="33"/>
      <c r="AT93" s="165">
        <f>IF(K93,AP93,0)</f>
        <v>0</v>
      </c>
      <c r="AU93" s="33"/>
      <c r="AV93" s="165">
        <f>IF(Q93,AP93,0)</f>
        <v>31867</v>
      </c>
    </row>
    <row r="94" spans="1:48" ht="8.85" customHeight="1" x14ac:dyDescent="0.3">
      <c r="A94" s="41"/>
      <c r="B94" s="33"/>
      <c r="D94" s="33"/>
      <c r="E94" s="33"/>
      <c r="F94" s="33"/>
      <c r="G94" s="33"/>
      <c r="H94" s="33"/>
      <c r="I94" s="33"/>
      <c r="J94" s="33"/>
      <c r="K94" s="33"/>
      <c r="L94" s="33"/>
      <c r="M94" s="33"/>
      <c r="N94" s="33"/>
      <c r="O94" s="33"/>
      <c r="P94" s="33"/>
      <c r="Q94" s="33"/>
      <c r="R94" s="33"/>
      <c r="S94" s="33"/>
      <c r="T94" s="33"/>
      <c r="U94" s="33"/>
      <c r="V94" s="33"/>
      <c r="X94" s="33"/>
      <c r="Y94" s="33"/>
      <c r="Z94" s="33"/>
      <c r="AA94" s="33"/>
      <c r="AB94" s="33"/>
      <c r="AC94" s="33"/>
      <c r="AD94" s="33"/>
      <c r="AE94" s="33"/>
      <c r="AF94" s="33"/>
      <c r="AG94" s="33"/>
      <c r="AH94" s="33"/>
      <c r="AI94" s="33"/>
      <c r="AJ94" s="33"/>
      <c r="AK94" s="33"/>
      <c r="AL94" s="33"/>
      <c r="AM94" s="33"/>
      <c r="AN94" s="41"/>
      <c r="AO94" s="33"/>
      <c r="AP94" s="33"/>
      <c r="AQ94" s="33"/>
      <c r="AR94" s="33"/>
      <c r="AS94" s="33"/>
      <c r="AT94" s="33"/>
      <c r="AU94" s="33"/>
      <c r="AV94" s="33"/>
    </row>
    <row r="95" spans="1:48" ht="8.85" customHeight="1" x14ac:dyDescent="0.3">
      <c r="A95" s="22">
        <v>6</v>
      </c>
      <c r="B95" s="33"/>
      <c r="C95" s="22" t="s">
        <v>136</v>
      </c>
      <c r="D95" s="33"/>
      <c r="E95" s="156">
        <v>203288</v>
      </c>
      <c r="F95" s="33"/>
      <c r="G95" s="153">
        <f>(E95/$AP95)</f>
        <v>12.965622807577013</v>
      </c>
      <c r="H95" s="33"/>
      <c r="I95" s="153">
        <f>IF(G$219,G95/G$219*100,0)</f>
        <v>22.412250990356501</v>
      </c>
      <c r="J95" s="33"/>
      <c r="K95" s="156">
        <v>38135</v>
      </c>
      <c r="L95" s="33"/>
      <c r="M95" s="153">
        <f>(K95/$AP95)</f>
        <v>2.432234198609605</v>
      </c>
      <c r="N95" s="33"/>
      <c r="O95" s="153">
        <f>IF(M$219,M95/M$219*100,0)</f>
        <v>111.58790812241328</v>
      </c>
      <c r="P95" s="33"/>
      <c r="Q95" s="156">
        <v>226879</v>
      </c>
      <c r="R95" s="33"/>
      <c r="S95" s="153">
        <f>(Q95/$AP95)</f>
        <v>14.470246826966006</v>
      </c>
      <c r="T95" s="33"/>
      <c r="U95" s="153">
        <f>IF(S$219,S95/S$219*100,0)</f>
        <v>41.297652770492647</v>
      </c>
      <c r="V95" s="33"/>
      <c r="W95" s="156">
        <f>(E95+K95+Q95)</f>
        <v>468302</v>
      </c>
      <c r="X95" s="33"/>
      <c r="Y95" s="33"/>
      <c r="Z95" s="156">
        <v>70791</v>
      </c>
      <c r="AA95" s="33"/>
      <c r="AB95" s="161">
        <f>IF($W95,Z95/$W95*100,0)</f>
        <v>15.116527369090885</v>
      </c>
      <c r="AC95" s="33"/>
      <c r="AD95" s="156">
        <v>0</v>
      </c>
      <c r="AE95" s="33"/>
      <c r="AF95" s="161">
        <f>IF($W95,AD95/$W95*100,0)</f>
        <v>0</v>
      </c>
      <c r="AG95" s="33"/>
      <c r="AH95" s="156">
        <v>0</v>
      </c>
      <c r="AI95" s="33"/>
      <c r="AJ95" s="161">
        <f>IF($W95,AH95/$W95*100,0)</f>
        <v>0</v>
      </c>
      <c r="AK95" s="33"/>
      <c r="AL95" s="156">
        <v>29442</v>
      </c>
      <c r="AM95" s="33"/>
      <c r="AN95" s="22">
        <v>6</v>
      </c>
      <c r="AO95" s="33"/>
      <c r="AP95" s="165">
        <v>15679</v>
      </c>
      <c r="AQ95" s="33"/>
      <c r="AR95" s="165">
        <f>IF(E95,AP95,0)</f>
        <v>15679</v>
      </c>
      <c r="AS95" s="33"/>
      <c r="AT95" s="165">
        <f>IF(K95,AP95,0)</f>
        <v>15679</v>
      </c>
      <c r="AU95" s="33"/>
      <c r="AV95" s="165">
        <f>IF(Q95,AP95,0)</f>
        <v>15679</v>
      </c>
    </row>
    <row r="96" spans="1:48" ht="8.85" customHeight="1" x14ac:dyDescent="0.3">
      <c r="A96" s="22">
        <v>7</v>
      </c>
      <c r="B96" s="33"/>
      <c r="C96" s="22" t="s">
        <v>137</v>
      </c>
      <c r="D96" s="33"/>
      <c r="E96" s="156">
        <v>50842588</v>
      </c>
      <c r="F96" s="33"/>
      <c r="G96" s="153">
        <f>(E96/$AP96)</f>
        <v>210.93796233679484</v>
      </c>
      <c r="H96" s="33"/>
      <c r="I96" s="153">
        <f>IF(G$219,G96/G$219*100,0)</f>
        <v>364.62533465988554</v>
      </c>
      <c r="J96" s="33"/>
      <c r="K96" s="156">
        <v>708433</v>
      </c>
      <c r="L96" s="33"/>
      <c r="M96" s="153">
        <f>(K96/$AP96)</f>
        <v>2.939177948064772</v>
      </c>
      <c r="N96" s="33"/>
      <c r="O96" s="153">
        <f>IF(M$219,M96/M$219*100,0)</f>
        <v>134.84586270991667</v>
      </c>
      <c r="P96" s="33"/>
      <c r="Q96" s="156">
        <v>17532299</v>
      </c>
      <c r="R96" s="33"/>
      <c r="S96" s="153">
        <f>(Q96/$AP96)</f>
        <v>72.738772191128945</v>
      </c>
      <c r="T96" s="33"/>
      <c r="U96" s="153">
        <f>IF(S$219,S96/S$219*100,0)</f>
        <v>207.59428590417829</v>
      </c>
      <c r="V96" s="33"/>
      <c r="W96" s="156">
        <f>(E96+K96+Q96)</f>
        <v>69083320</v>
      </c>
      <c r="X96" s="33"/>
      <c r="Y96" s="33"/>
      <c r="Z96" s="156">
        <v>223596</v>
      </c>
      <c r="AA96" s="33"/>
      <c r="AB96" s="161">
        <f>IF($W96,Z96/$W96*100,0)</f>
        <v>0.3236613411167848</v>
      </c>
      <c r="AC96" s="33"/>
      <c r="AD96" s="156">
        <v>36991</v>
      </c>
      <c r="AE96" s="33"/>
      <c r="AF96" s="161">
        <f>IF($W96,AD96/$W96*100,0)</f>
        <v>5.3545486812156678E-2</v>
      </c>
      <c r="AG96" s="33"/>
      <c r="AH96" s="156">
        <v>0</v>
      </c>
      <c r="AI96" s="33"/>
      <c r="AJ96" s="161">
        <f>IF($W96,AH96/$W96*100,0)</f>
        <v>0</v>
      </c>
      <c r="AK96" s="33"/>
      <c r="AL96" s="156">
        <v>10307991</v>
      </c>
      <c r="AM96" s="33"/>
      <c r="AN96" s="22">
        <v>7</v>
      </c>
      <c r="AO96" s="33"/>
      <c r="AP96" s="165">
        <v>241031</v>
      </c>
      <c r="AQ96" s="33"/>
      <c r="AR96" s="165">
        <f>IF(E96,AP96,0)</f>
        <v>241031</v>
      </c>
      <c r="AS96" s="33"/>
      <c r="AT96" s="165">
        <f>IF(K96,AP96,0)</f>
        <v>241031</v>
      </c>
      <c r="AU96" s="33"/>
      <c r="AV96" s="165">
        <f>IF(Q96,AP96,0)</f>
        <v>241031</v>
      </c>
    </row>
    <row r="97" spans="1:48" ht="8.85" customHeight="1" x14ac:dyDescent="0.3">
      <c r="A97" s="22">
        <v>8</v>
      </c>
      <c r="B97" s="33"/>
      <c r="C97" s="22" t="s">
        <v>138</v>
      </c>
      <c r="D97" s="33"/>
      <c r="E97" s="156">
        <v>1106932</v>
      </c>
      <c r="F97" s="33"/>
      <c r="G97" s="153">
        <f>(E97/$AP97)</f>
        <v>14.70927791213756</v>
      </c>
      <c r="H97" s="33"/>
      <c r="I97" s="153">
        <f>IF(G$219,G97/G$219*100,0)</f>
        <v>25.426316448221719</v>
      </c>
      <c r="J97" s="33"/>
      <c r="K97" s="156">
        <v>9500</v>
      </c>
      <c r="L97" s="33"/>
      <c r="M97" s="153">
        <f>(K97/$AP97)</f>
        <v>0.12623913679007095</v>
      </c>
      <c r="N97" s="33"/>
      <c r="O97" s="153">
        <f>IF(M$219,M97/M$219*100,0)</f>
        <v>5.7916960486929865</v>
      </c>
      <c r="P97" s="33"/>
      <c r="Q97" s="156">
        <v>1402325</v>
      </c>
      <c r="R97" s="33"/>
      <c r="S97" s="153">
        <f>(Q97/$AP97)</f>
        <v>18.634557631488025</v>
      </c>
      <c r="T97" s="33"/>
      <c r="U97" s="153">
        <f>IF(S$219,S97/S$219*100,0)</f>
        <v>53.182471577665659</v>
      </c>
      <c r="V97" s="33"/>
      <c r="W97" s="156">
        <f>(E97+K97+Q97)</f>
        <v>2518757</v>
      </c>
      <c r="X97" s="33"/>
      <c r="Y97" s="33"/>
      <c r="Z97" s="156">
        <v>168532</v>
      </c>
      <c r="AA97" s="33"/>
      <c r="AB97" s="161">
        <f>IF($W97,Z97/$W97*100,0)</f>
        <v>6.6910781786412894</v>
      </c>
      <c r="AC97" s="33"/>
      <c r="AD97" s="156">
        <v>0</v>
      </c>
      <c r="AE97" s="33"/>
      <c r="AF97" s="161">
        <f>IF($W97,AD97/$W97*100,0)</f>
        <v>0</v>
      </c>
      <c r="AG97" s="33"/>
      <c r="AH97" s="156">
        <v>0</v>
      </c>
      <c r="AI97" s="33"/>
      <c r="AJ97" s="161">
        <f>IF($W97,AH97/$W97*100,0)</f>
        <v>0</v>
      </c>
      <c r="AK97" s="33"/>
      <c r="AL97" s="156">
        <v>933742</v>
      </c>
      <c r="AM97" s="33"/>
      <c r="AN97" s="22">
        <v>8</v>
      </c>
      <c r="AO97" s="33"/>
      <c r="AP97" s="165">
        <v>75254</v>
      </c>
      <c r="AQ97" s="33"/>
      <c r="AR97" s="165">
        <f>IF(E97,AP97,0)</f>
        <v>75254</v>
      </c>
      <c r="AS97" s="33"/>
      <c r="AT97" s="165">
        <f>IF(K97,AP97,0)</f>
        <v>75254</v>
      </c>
      <c r="AU97" s="33"/>
      <c r="AV97" s="165">
        <f>IF(Q97,AP97,0)</f>
        <v>75254</v>
      </c>
    </row>
    <row r="98" spans="1:48" ht="8.85" customHeight="1" x14ac:dyDescent="0.3">
      <c r="A98" s="22">
        <v>9</v>
      </c>
      <c r="B98" s="33"/>
      <c r="C98" s="22" t="s">
        <v>139</v>
      </c>
      <c r="D98" s="33"/>
      <c r="E98" s="156">
        <v>449806</v>
      </c>
      <c r="F98" s="33"/>
      <c r="G98" s="153">
        <f>(E98/$AP98)</f>
        <v>101.55926845789118</v>
      </c>
      <c r="H98" s="33"/>
      <c r="I98" s="153">
        <f>IF(G$219,G98/G$219*100,0)</f>
        <v>175.55437550944916</v>
      </c>
      <c r="J98" s="33"/>
      <c r="K98" s="156">
        <v>0</v>
      </c>
      <c r="L98" s="33"/>
      <c r="M98" s="153">
        <f>(K98/$AP98)</f>
        <v>0</v>
      </c>
      <c r="N98" s="33"/>
      <c r="O98" s="153">
        <f>IF(M$219,M98/M$219*100,0)</f>
        <v>0</v>
      </c>
      <c r="P98" s="33"/>
      <c r="Q98" s="156">
        <v>236061</v>
      </c>
      <c r="R98" s="33"/>
      <c r="S98" s="153">
        <f>(Q98/$AP98)</f>
        <v>53.298938812372995</v>
      </c>
      <c r="T98" s="33"/>
      <c r="U98" s="153">
        <f>IF(S$219,S98/S$219*100,0)</f>
        <v>152.11358136664387</v>
      </c>
      <c r="V98" s="33"/>
      <c r="W98" s="156">
        <f>(E98+K98+Q98)</f>
        <v>685867</v>
      </c>
      <c r="X98" s="33"/>
      <c r="Y98" s="33"/>
      <c r="Z98" s="156">
        <v>58598</v>
      </c>
      <c r="AA98" s="33"/>
      <c r="AB98" s="161">
        <f>IF($W98,Z98/$W98*100,0)</f>
        <v>8.5436389270806146</v>
      </c>
      <c r="AC98" s="33"/>
      <c r="AD98" s="156">
        <v>0</v>
      </c>
      <c r="AE98" s="33"/>
      <c r="AF98" s="161">
        <f>IF($W98,AD98/$W98*100,0)</f>
        <v>0</v>
      </c>
      <c r="AG98" s="33"/>
      <c r="AH98" s="156">
        <v>0</v>
      </c>
      <c r="AI98" s="33"/>
      <c r="AJ98" s="161">
        <f>IF($W98,AH98/$W98*100,0)</f>
        <v>0</v>
      </c>
      <c r="AK98" s="33"/>
      <c r="AL98" s="156">
        <v>8525</v>
      </c>
      <c r="AM98" s="33"/>
      <c r="AN98" s="22">
        <v>9</v>
      </c>
      <c r="AO98" s="33"/>
      <c r="AP98" s="165">
        <v>4429</v>
      </c>
      <c r="AQ98" s="33"/>
      <c r="AR98" s="165">
        <f>IF(E98,AP98,0)</f>
        <v>4429</v>
      </c>
      <c r="AS98" s="33"/>
      <c r="AT98" s="165">
        <f>IF(K98,AP98,0)</f>
        <v>0</v>
      </c>
      <c r="AU98" s="33"/>
      <c r="AV98" s="165">
        <f>IF(Q98,AP98,0)</f>
        <v>4429</v>
      </c>
    </row>
    <row r="99" spans="1:48" ht="8.85" customHeight="1" x14ac:dyDescent="0.3">
      <c r="A99" s="22">
        <v>10</v>
      </c>
      <c r="B99" s="33"/>
      <c r="C99" s="22" t="s">
        <v>140</v>
      </c>
      <c r="D99" s="33"/>
      <c r="E99" s="156">
        <v>1382811</v>
      </c>
      <c r="F99" s="33"/>
      <c r="G99" s="153">
        <f>(E99/$AP99)</f>
        <v>17.653882980760638</v>
      </c>
      <c r="H99" s="33"/>
      <c r="I99" s="153">
        <f>IF(G$219,G99/G$219*100,0)</f>
        <v>30.516332473282176</v>
      </c>
      <c r="J99" s="33"/>
      <c r="K99" s="156">
        <v>148750</v>
      </c>
      <c r="L99" s="33"/>
      <c r="M99" s="153">
        <f>(K99/$AP99)</f>
        <v>1.8990412235570477</v>
      </c>
      <c r="N99" s="33"/>
      <c r="O99" s="153">
        <f>IF(M$219,M99/M$219*100,0)</f>
        <v>87.125671407834929</v>
      </c>
      <c r="P99" s="33"/>
      <c r="Q99" s="156">
        <v>1997040</v>
      </c>
      <c r="R99" s="33"/>
      <c r="S99" s="153">
        <f>(Q99/$AP99)</f>
        <v>25.495538051041123</v>
      </c>
      <c r="T99" s="33"/>
      <c r="U99" s="153">
        <f>IF(S$219,S99/S$219*100,0)</f>
        <v>72.763505019599108</v>
      </c>
      <c r="V99" s="33"/>
      <c r="W99" s="156">
        <f>(E99+K99+Q99)</f>
        <v>3528601</v>
      </c>
      <c r="X99" s="33"/>
      <c r="Y99" s="33"/>
      <c r="Z99" s="156">
        <v>174505</v>
      </c>
      <c r="AA99" s="33"/>
      <c r="AB99" s="161">
        <f>IF($W99,Z99/$W99*100,0)</f>
        <v>4.9454443843324878</v>
      </c>
      <c r="AC99" s="33"/>
      <c r="AD99" s="156">
        <v>5493</v>
      </c>
      <c r="AE99" s="33"/>
      <c r="AF99" s="161">
        <f>IF($W99,AD99/$W99*100,0)</f>
        <v>0.15567076016812328</v>
      </c>
      <c r="AG99" s="33"/>
      <c r="AH99" s="156">
        <v>0</v>
      </c>
      <c r="AI99" s="33"/>
      <c r="AJ99" s="161">
        <f>IF($W99,AH99/$W99*100,0)</f>
        <v>0</v>
      </c>
      <c r="AK99" s="33"/>
      <c r="AL99" s="156">
        <v>88521</v>
      </c>
      <c r="AM99" s="33"/>
      <c r="AN99" s="22">
        <v>10</v>
      </c>
      <c r="AO99" s="33"/>
      <c r="AP99" s="165">
        <v>78329</v>
      </c>
      <c r="AQ99" s="33"/>
      <c r="AR99" s="165">
        <f>IF(E99,AP99,0)</f>
        <v>78329</v>
      </c>
      <c r="AS99" s="33"/>
      <c r="AT99" s="165">
        <f>IF(K99,AP99,0)</f>
        <v>78329</v>
      </c>
      <c r="AU99" s="33"/>
      <c r="AV99" s="165">
        <f>IF(Q99,AP99,0)</f>
        <v>78329</v>
      </c>
    </row>
    <row r="100" spans="1:48" ht="8.85" customHeight="1" x14ac:dyDescent="0.3">
      <c r="A100" s="41"/>
      <c r="B100" s="33"/>
      <c r="D100" s="33"/>
      <c r="E100" s="33"/>
      <c r="F100" s="33"/>
      <c r="G100" s="33"/>
      <c r="H100" s="33"/>
      <c r="I100" s="33"/>
      <c r="J100" s="33"/>
      <c r="K100" s="33"/>
      <c r="L100" s="33"/>
      <c r="M100" s="33"/>
      <c r="N100" s="33"/>
      <c r="O100" s="33"/>
      <c r="P100" s="33"/>
      <c r="Q100" s="33"/>
      <c r="R100" s="33"/>
      <c r="S100" s="33"/>
      <c r="T100" s="33"/>
      <c r="U100" s="33"/>
      <c r="V100" s="33"/>
      <c r="X100" s="33"/>
      <c r="Y100" s="33"/>
      <c r="Z100" s="33"/>
      <c r="AA100" s="33"/>
      <c r="AB100" s="33"/>
      <c r="AC100" s="33"/>
      <c r="AD100" s="33"/>
      <c r="AE100" s="33"/>
      <c r="AF100" s="33"/>
      <c r="AG100" s="33"/>
      <c r="AH100" s="33"/>
      <c r="AI100" s="33"/>
      <c r="AJ100" s="33"/>
      <c r="AK100" s="33"/>
      <c r="AL100" s="33"/>
      <c r="AM100" s="33"/>
      <c r="AN100" s="41"/>
      <c r="AO100" s="33"/>
      <c r="AP100" s="33"/>
      <c r="AQ100" s="33"/>
      <c r="AR100" s="33"/>
      <c r="AS100" s="33"/>
      <c r="AT100" s="33"/>
      <c r="AU100" s="33"/>
      <c r="AV100" s="33"/>
    </row>
    <row r="101" spans="1:48" ht="8.85" customHeight="1" x14ac:dyDescent="0.3">
      <c r="A101" s="22">
        <v>11</v>
      </c>
      <c r="B101" s="33"/>
      <c r="C101" s="22" t="s">
        <v>141</v>
      </c>
      <c r="D101" s="33"/>
      <c r="E101" s="156">
        <v>33961</v>
      </c>
      <c r="F101" s="33"/>
      <c r="G101" s="153">
        <f>(E101/$AP101)</f>
        <v>5.2800062189054726</v>
      </c>
      <c r="H101" s="33"/>
      <c r="I101" s="153">
        <f>IF(G$219,G101/G$219*100,0)</f>
        <v>9.1269680111006704</v>
      </c>
      <c r="J101" s="33"/>
      <c r="K101" s="156">
        <v>211703</v>
      </c>
      <c r="L101" s="33"/>
      <c r="M101" s="153">
        <f>(K101/$AP101)</f>
        <v>32.914023631840799</v>
      </c>
      <c r="N101" s="33"/>
      <c r="O101" s="153">
        <f>IF(M$219,M101/M$219*100,0)</f>
        <v>1510.0548487758142</v>
      </c>
      <c r="P101" s="33"/>
      <c r="Q101" s="156">
        <v>180776</v>
      </c>
      <c r="R101" s="33"/>
      <c r="S101" s="153">
        <f>(Q101/$AP101)</f>
        <v>28.105721393034827</v>
      </c>
      <c r="T101" s="33"/>
      <c r="U101" s="153">
        <f>IF(S$219,S101/S$219*100,0)</f>
        <v>80.212890411153026</v>
      </c>
      <c r="V101" s="33"/>
      <c r="W101" s="156">
        <f>(E101+K101+Q101)</f>
        <v>426440</v>
      </c>
      <c r="X101" s="33"/>
      <c r="Y101" s="33"/>
      <c r="Z101" s="156">
        <v>48045</v>
      </c>
      <c r="AA101" s="33"/>
      <c r="AB101" s="161">
        <f>IF($W101,Z101/$W101*100,0)</f>
        <v>11.266532220242004</v>
      </c>
      <c r="AC101" s="33"/>
      <c r="AD101" s="156">
        <v>25001</v>
      </c>
      <c r="AE101" s="33"/>
      <c r="AF101" s="161">
        <f>IF($W101,AD101/$W101*100,0)</f>
        <v>5.862723947096895</v>
      </c>
      <c r="AG101" s="33"/>
      <c r="AH101" s="156">
        <v>0</v>
      </c>
      <c r="AI101" s="33"/>
      <c r="AJ101" s="161">
        <f>IF($W101,AH101/$W101*100,0)</f>
        <v>0</v>
      </c>
      <c r="AK101" s="33"/>
      <c r="AL101" s="156">
        <v>10651</v>
      </c>
      <c r="AM101" s="33"/>
      <c r="AN101" s="22">
        <v>11</v>
      </c>
      <c r="AO101" s="33"/>
      <c r="AP101" s="165">
        <v>6432</v>
      </c>
      <c r="AQ101" s="33"/>
      <c r="AR101" s="165">
        <f>IF(E101,AP101,0)</f>
        <v>6432</v>
      </c>
      <c r="AS101" s="33"/>
      <c r="AT101" s="165">
        <f>IF(K101,AP101,0)</f>
        <v>6432</v>
      </c>
      <c r="AU101" s="33"/>
      <c r="AV101" s="165">
        <f>IF(Q101,AP101,0)</f>
        <v>6432</v>
      </c>
    </row>
    <row r="102" spans="1:48" ht="8.85" customHeight="1" x14ac:dyDescent="0.3">
      <c r="A102" s="22">
        <v>12</v>
      </c>
      <c r="B102" s="33"/>
      <c r="C102" s="22" t="s">
        <v>142</v>
      </c>
      <c r="D102" s="33"/>
      <c r="E102" s="156">
        <v>1726624</v>
      </c>
      <c r="F102" s="33"/>
      <c r="G102" s="153">
        <f>(E102/$AP102)</f>
        <v>51.869262196587357</v>
      </c>
      <c r="H102" s="33"/>
      <c r="I102" s="153">
        <f>IF(G$219,G102/G$219*100,0)</f>
        <v>89.660708188669943</v>
      </c>
      <c r="J102" s="33"/>
      <c r="K102" s="156">
        <v>25643</v>
      </c>
      <c r="L102" s="33"/>
      <c r="M102" s="153">
        <f>(K102/$AP102)</f>
        <v>0.77033765921653452</v>
      </c>
      <c r="N102" s="33"/>
      <c r="O102" s="153">
        <f>IF(M$219,M102/M$219*100,0)</f>
        <v>35.34214262303734</v>
      </c>
      <c r="P102" s="33"/>
      <c r="Q102" s="156">
        <v>1107405</v>
      </c>
      <c r="R102" s="33"/>
      <c r="S102" s="153">
        <f>(Q102/$AP102)</f>
        <v>33.267393655371308</v>
      </c>
      <c r="T102" s="33"/>
      <c r="U102" s="153">
        <f>IF(S$219,S102/S$219*100,0)</f>
        <v>94.944149065830018</v>
      </c>
      <c r="V102" s="33"/>
      <c r="W102" s="156">
        <f>(E102+K102+Q102)</f>
        <v>2859672</v>
      </c>
      <c r="X102" s="33"/>
      <c r="Y102" s="33"/>
      <c r="Z102" s="156">
        <v>152415</v>
      </c>
      <c r="AA102" s="33"/>
      <c r="AB102" s="161">
        <f>IF($W102,Z102/$W102*100,0)</f>
        <v>5.3298070547950953</v>
      </c>
      <c r="AC102" s="33"/>
      <c r="AD102" s="156">
        <v>0</v>
      </c>
      <c r="AE102" s="33"/>
      <c r="AF102" s="161">
        <f>IF($W102,AD102/$W102*100,0)</f>
        <v>0</v>
      </c>
      <c r="AG102" s="33"/>
      <c r="AH102" s="156">
        <v>0</v>
      </c>
      <c r="AI102" s="33"/>
      <c r="AJ102" s="161">
        <f>IF($W102,AH102/$W102*100,0)</f>
        <v>0</v>
      </c>
      <c r="AK102" s="33"/>
      <c r="AL102" s="156">
        <v>180721</v>
      </c>
      <c r="AM102" s="33"/>
      <c r="AN102" s="22">
        <v>12</v>
      </c>
      <c r="AO102" s="33"/>
      <c r="AP102" s="165">
        <v>33288</v>
      </c>
      <c r="AQ102" s="33"/>
      <c r="AR102" s="165">
        <f>IF(E102,AP102,0)</f>
        <v>33288</v>
      </c>
      <c r="AS102" s="33"/>
      <c r="AT102" s="165">
        <f>IF(K102,AP102,0)</f>
        <v>33288</v>
      </c>
      <c r="AU102" s="33"/>
      <c r="AV102" s="165">
        <f>IF(Q102,AP102,0)</f>
        <v>33288</v>
      </c>
    </row>
    <row r="103" spans="1:48" ht="8.85" customHeight="1" x14ac:dyDescent="0.3">
      <c r="A103" s="22">
        <v>13</v>
      </c>
      <c r="B103" s="33"/>
      <c r="C103" s="22" t="s">
        <v>143</v>
      </c>
      <c r="D103" s="33"/>
      <c r="E103" s="156">
        <v>26831</v>
      </c>
      <c r="F103" s="33"/>
      <c r="G103" s="153">
        <f>(E103/$AP103)</f>
        <v>1.6279958740367697</v>
      </c>
      <c r="H103" s="33"/>
      <c r="I103" s="153">
        <f>IF(G$219,G103/G$219*100,0)</f>
        <v>2.8141380234240758</v>
      </c>
      <c r="J103" s="33"/>
      <c r="K103" s="156">
        <v>279925</v>
      </c>
      <c r="L103" s="33"/>
      <c r="M103" s="153">
        <f>(K103/$AP103)</f>
        <v>16.984709665675627</v>
      </c>
      <c r="N103" s="33"/>
      <c r="O103" s="153">
        <f>IF(M$219,M103/M$219*100,0)</f>
        <v>779.23755152473598</v>
      </c>
      <c r="P103" s="33"/>
      <c r="Q103" s="156">
        <v>272653</v>
      </c>
      <c r="R103" s="33"/>
      <c r="S103" s="153">
        <f>(Q103/$AP103)</f>
        <v>16.543474303743704</v>
      </c>
      <c r="T103" s="33"/>
      <c r="U103" s="153">
        <f>IF(S$219,S103/S$219*100,0)</f>
        <v>47.214582141085963</v>
      </c>
      <c r="V103" s="33"/>
      <c r="W103" s="156">
        <f>(E103+K103+Q103)</f>
        <v>579409</v>
      </c>
      <c r="X103" s="33"/>
      <c r="Y103" s="33"/>
      <c r="Z103" s="156">
        <v>67285</v>
      </c>
      <c r="AA103" s="33"/>
      <c r="AB103" s="161">
        <f>IF($W103,Z103/$W103*100,0)</f>
        <v>11.612695004737587</v>
      </c>
      <c r="AC103" s="33"/>
      <c r="AD103" s="156">
        <v>0</v>
      </c>
      <c r="AE103" s="33"/>
      <c r="AF103" s="161">
        <f>IF($W103,AD103/$W103*100,0)</f>
        <v>0</v>
      </c>
      <c r="AG103" s="33"/>
      <c r="AH103" s="156">
        <v>0</v>
      </c>
      <c r="AI103" s="33"/>
      <c r="AJ103" s="161">
        <f>IF($W103,AH103/$W103*100,0)</f>
        <v>0</v>
      </c>
      <c r="AK103" s="33"/>
      <c r="AL103" s="156">
        <v>17024</v>
      </c>
      <c r="AM103" s="33"/>
      <c r="AN103" s="22">
        <v>13</v>
      </c>
      <c r="AO103" s="33"/>
      <c r="AP103" s="165">
        <v>16481</v>
      </c>
      <c r="AQ103" s="33"/>
      <c r="AR103" s="165">
        <f>IF(E103,AP103,0)</f>
        <v>16481</v>
      </c>
      <c r="AS103" s="33"/>
      <c r="AT103" s="165">
        <f>IF(K103,AP103,0)</f>
        <v>16481</v>
      </c>
      <c r="AU103" s="33"/>
      <c r="AV103" s="165">
        <f>IF(Q103,AP103,0)</f>
        <v>16481</v>
      </c>
    </row>
    <row r="104" spans="1:48" ht="8.85" customHeight="1" x14ac:dyDescent="0.3">
      <c r="A104" s="22">
        <v>14</v>
      </c>
      <c r="B104" s="33"/>
      <c r="C104" s="22" t="s">
        <v>144</v>
      </c>
      <c r="D104" s="33"/>
      <c r="E104" s="156">
        <v>943224</v>
      </c>
      <c r="F104" s="33"/>
      <c r="G104" s="153">
        <f>(E104/$AP104)</f>
        <v>43.71635150166852</v>
      </c>
      <c r="H104" s="33"/>
      <c r="I104" s="153">
        <f>IF(G$219,G104/G$219*100,0)</f>
        <v>75.567665107877886</v>
      </c>
      <c r="J104" s="33"/>
      <c r="K104" s="156">
        <v>0</v>
      </c>
      <c r="L104" s="33"/>
      <c r="M104" s="153">
        <f>(K104/$AP104)</f>
        <v>0</v>
      </c>
      <c r="N104" s="33"/>
      <c r="O104" s="153">
        <f>IF(M$219,M104/M$219*100,0)</f>
        <v>0</v>
      </c>
      <c r="P104" s="33"/>
      <c r="Q104" s="156">
        <v>632206</v>
      </c>
      <c r="R104" s="33"/>
      <c r="S104" s="153">
        <f>(Q104/$AP104)</f>
        <v>29.301353355580275</v>
      </c>
      <c r="T104" s="33"/>
      <c r="U104" s="153">
        <f>IF(S$219,S104/S$219*100,0)</f>
        <v>83.625188364391022</v>
      </c>
      <c r="V104" s="33"/>
      <c r="W104" s="156">
        <f>(E104+K104+Q104)</f>
        <v>1575430</v>
      </c>
      <c r="X104" s="33"/>
      <c r="Y104" s="33"/>
      <c r="Z104" s="156">
        <v>124921</v>
      </c>
      <c r="AA104" s="33"/>
      <c r="AB104" s="161">
        <f>IF($W104,Z104/$W104*100,0)</f>
        <v>7.9293272312955825</v>
      </c>
      <c r="AC104" s="33"/>
      <c r="AD104" s="156">
        <v>0</v>
      </c>
      <c r="AE104" s="33"/>
      <c r="AF104" s="161">
        <f>IF($W104,AD104/$W104*100,0)</f>
        <v>0</v>
      </c>
      <c r="AG104" s="33"/>
      <c r="AH104" s="156">
        <v>0</v>
      </c>
      <c r="AI104" s="33"/>
      <c r="AJ104" s="161">
        <f>IF($W104,AH104/$W104*100,0)</f>
        <v>0</v>
      </c>
      <c r="AK104" s="33"/>
      <c r="AL104" s="156">
        <v>207355</v>
      </c>
      <c r="AM104" s="33"/>
      <c r="AN104" s="22">
        <v>14</v>
      </c>
      <c r="AO104" s="33"/>
      <c r="AP104" s="165">
        <v>21576</v>
      </c>
      <c r="AQ104" s="33"/>
      <c r="AR104" s="165">
        <f>IF(E104,AP104,0)</f>
        <v>21576</v>
      </c>
      <c r="AS104" s="33"/>
      <c r="AT104" s="165">
        <f>IF(K104,AP104,0)</f>
        <v>0</v>
      </c>
      <c r="AU104" s="33"/>
      <c r="AV104" s="165">
        <f>IF(Q104,AP104,0)</f>
        <v>21576</v>
      </c>
    </row>
    <row r="105" spans="1:48" ht="8.85" customHeight="1" x14ac:dyDescent="0.3">
      <c r="A105" s="22">
        <v>15</v>
      </c>
      <c r="B105" s="33"/>
      <c r="C105" s="22" t="s">
        <v>145</v>
      </c>
      <c r="D105" s="33"/>
      <c r="E105" s="156">
        <v>222566</v>
      </c>
      <c r="F105" s="33"/>
      <c r="G105" s="153">
        <f>(E105/$AP105)</f>
        <v>13.129188296366211</v>
      </c>
      <c r="H105" s="33"/>
      <c r="I105" s="153">
        <f>IF(G$219,G105/G$219*100,0)</f>
        <v>22.694988722473894</v>
      </c>
      <c r="J105" s="33"/>
      <c r="K105" s="156">
        <v>27563</v>
      </c>
      <c r="L105" s="33"/>
      <c r="M105" s="153">
        <f>(K105/$AP105)</f>
        <v>1.625943841434639</v>
      </c>
      <c r="N105" s="33"/>
      <c r="O105" s="153">
        <f>IF(M$219,M105/M$219*100,0)</f>
        <v>74.596300016639248</v>
      </c>
      <c r="P105" s="33"/>
      <c r="Q105" s="156">
        <v>269198</v>
      </c>
      <c r="R105" s="33"/>
      <c r="S105" s="153">
        <f>(Q105/$AP105)</f>
        <v>15.88001415762152</v>
      </c>
      <c r="T105" s="33"/>
      <c r="U105" s="153">
        <f>IF(S$219,S105/S$219*100,0)</f>
        <v>45.32108667627093</v>
      </c>
      <c r="V105" s="33"/>
      <c r="W105" s="156">
        <f>(E105+K105+Q105)</f>
        <v>519327</v>
      </c>
      <c r="X105" s="33"/>
      <c r="Y105" s="33"/>
      <c r="Z105" s="156">
        <v>50167</v>
      </c>
      <c r="AA105" s="33"/>
      <c r="AB105" s="161">
        <f>IF($W105,Z105/$W105*100,0)</f>
        <v>9.660002272171484</v>
      </c>
      <c r="AC105" s="33"/>
      <c r="AD105" s="156">
        <v>0</v>
      </c>
      <c r="AE105" s="33"/>
      <c r="AF105" s="161">
        <f>IF($W105,AD105/$W105*100,0)</f>
        <v>0</v>
      </c>
      <c r="AG105" s="33"/>
      <c r="AH105" s="156">
        <v>0</v>
      </c>
      <c r="AI105" s="33"/>
      <c r="AJ105" s="161">
        <f>IF($W105,AH105/$W105*100,0)</f>
        <v>0</v>
      </c>
      <c r="AK105" s="33"/>
      <c r="AL105" s="156">
        <v>20058</v>
      </c>
      <c r="AM105" s="33"/>
      <c r="AN105" s="22">
        <v>15</v>
      </c>
      <c r="AO105" s="33"/>
      <c r="AP105" s="165">
        <v>16952</v>
      </c>
      <c r="AQ105" s="33"/>
      <c r="AR105" s="165">
        <f>IF(E105,AP105,0)</f>
        <v>16952</v>
      </c>
      <c r="AS105" s="33"/>
      <c r="AT105" s="165">
        <f>IF(K105,AP105,0)</f>
        <v>16952</v>
      </c>
      <c r="AU105" s="33"/>
      <c r="AV105" s="165">
        <f>IF(Q105,AP105,0)</f>
        <v>16952</v>
      </c>
    </row>
    <row r="106" spans="1:48" ht="8.85" customHeight="1" x14ac:dyDescent="0.3">
      <c r="A106" s="41"/>
      <c r="B106" s="33"/>
      <c r="D106" s="33"/>
      <c r="E106" s="33"/>
      <c r="F106" s="33"/>
      <c r="G106" s="33"/>
      <c r="H106" s="33"/>
      <c r="I106" s="33"/>
      <c r="J106" s="33"/>
      <c r="K106" s="33"/>
      <c r="L106" s="33"/>
      <c r="M106" s="33"/>
      <c r="N106" s="33"/>
      <c r="O106" s="33"/>
      <c r="P106" s="33"/>
      <c r="Q106" s="33"/>
      <c r="R106" s="33"/>
      <c r="S106" s="33"/>
      <c r="T106" s="33"/>
      <c r="U106" s="33"/>
      <c r="V106" s="33"/>
      <c r="X106" s="33"/>
      <c r="Y106" s="33"/>
      <c r="Z106" s="33"/>
      <c r="AA106" s="33"/>
      <c r="AB106" s="33"/>
      <c r="AC106" s="33"/>
      <c r="AD106" s="33"/>
      <c r="AE106" s="33"/>
      <c r="AF106" s="33"/>
      <c r="AG106" s="33"/>
      <c r="AH106" s="33"/>
      <c r="AI106" s="33"/>
      <c r="AJ106" s="33"/>
      <c r="AK106" s="33"/>
      <c r="AL106" s="33"/>
      <c r="AM106" s="33"/>
      <c r="AN106" s="41"/>
      <c r="AO106" s="33"/>
      <c r="AP106" s="33"/>
      <c r="AQ106" s="33"/>
      <c r="AR106" s="33"/>
      <c r="AS106" s="33"/>
      <c r="AT106" s="33"/>
      <c r="AU106" s="33"/>
      <c r="AV106" s="33"/>
    </row>
    <row r="107" spans="1:48" ht="8.85" customHeight="1" x14ac:dyDescent="0.3">
      <c r="A107" s="22">
        <v>16</v>
      </c>
      <c r="B107" s="33"/>
      <c r="C107" s="22" t="s">
        <v>146</v>
      </c>
      <c r="D107" s="33"/>
      <c r="E107" s="156">
        <v>619980</v>
      </c>
      <c r="F107" s="33"/>
      <c r="G107" s="153">
        <f>(E107/$AP107)</f>
        <v>11.185926928281461</v>
      </c>
      <c r="H107" s="33"/>
      <c r="I107" s="153">
        <f>IF(G$219,G107/G$219*100,0)</f>
        <v>19.335885795622822</v>
      </c>
      <c r="J107" s="33"/>
      <c r="K107" s="156">
        <v>0</v>
      </c>
      <c r="L107" s="33"/>
      <c r="M107" s="153">
        <f>(K107/$AP107)</f>
        <v>0</v>
      </c>
      <c r="N107" s="33"/>
      <c r="O107" s="153">
        <f>IF(M$219,M107/M$219*100,0)</f>
        <v>0</v>
      </c>
      <c r="P107" s="33"/>
      <c r="Q107" s="156">
        <v>1156588</v>
      </c>
      <c r="R107" s="33"/>
      <c r="S107" s="153">
        <f>(Q107/$AP107)</f>
        <v>20.867622913847541</v>
      </c>
      <c r="T107" s="33"/>
      <c r="U107" s="153">
        <f>IF(S$219,S107/S$219*100,0)</f>
        <v>59.555573277138286</v>
      </c>
      <c r="V107" s="33"/>
      <c r="W107" s="156">
        <f>(E107+K107+Q107)</f>
        <v>1776568</v>
      </c>
      <c r="X107" s="33"/>
      <c r="Y107" s="33"/>
      <c r="Z107" s="156">
        <v>161054</v>
      </c>
      <c r="AA107" s="33"/>
      <c r="AB107" s="161">
        <f>IF($W107,Z107/$W107*100,0)</f>
        <v>9.0654565431776337</v>
      </c>
      <c r="AC107" s="33"/>
      <c r="AD107" s="156">
        <v>0</v>
      </c>
      <c r="AE107" s="33"/>
      <c r="AF107" s="161">
        <f>IF($W107,AD107/$W107*100,0)</f>
        <v>0</v>
      </c>
      <c r="AG107" s="33"/>
      <c r="AH107" s="156">
        <v>0</v>
      </c>
      <c r="AI107" s="33"/>
      <c r="AJ107" s="161">
        <f>IF($W107,AH107/$W107*100,0)</f>
        <v>0</v>
      </c>
      <c r="AK107" s="33"/>
      <c r="AL107" s="156">
        <v>137960</v>
      </c>
      <c r="AM107" s="33"/>
      <c r="AN107" s="22">
        <v>16</v>
      </c>
      <c r="AO107" s="33"/>
      <c r="AP107" s="165">
        <v>55425</v>
      </c>
      <c r="AQ107" s="33"/>
      <c r="AR107" s="165">
        <f>IF(E107,AP107,0)</f>
        <v>55425</v>
      </c>
      <c r="AS107" s="33"/>
      <c r="AT107" s="165">
        <f>IF(K107,AP107,0)</f>
        <v>0</v>
      </c>
      <c r="AU107" s="33"/>
      <c r="AV107" s="165">
        <f>IF(Q107,AP107,0)</f>
        <v>55425</v>
      </c>
    </row>
    <row r="108" spans="1:48" ht="8.85" customHeight="1" x14ac:dyDescent="0.3">
      <c r="A108" s="22">
        <v>17</v>
      </c>
      <c r="B108" s="33"/>
      <c r="C108" s="22" t="s">
        <v>147</v>
      </c>
      <c r="D108" s="33"/>
      <c r="E108" s="156">
        <v>425960</v>
      </c>
      <c r="F108" s="33"/>
      <c r="G108" s="153">
        <f>(E108/$AP108)</f>
        <v>14.061798494652054</v>
      </c>
      <c r="H108" s="33"/>
      <c r="I108" s="153">
        <f>IF(G$219,G108/G$219*100,0)</f>
        <v>24.307089749193072</v>
      </c>
      <c r="J108" s="33"/>
      <c r="K108" s="156">
        <v>0</v>
      </c>
      <c r="L108" s="33"/>
      <c r="M108" s="153">
        <f>(K108/$AP108)</f>
        <v>0</v>
      </c>
      <c r="N108" s="33"/>
      <c r="O108" s="153">
        <f>IF(M$219,M108/M$219*100,0)</f>
        <v>0</v>
      </c>
      <c r="P108" s="33"/>
      <c r="Q108" s="156">
        <v>464607</v>
      </c>
      <c r="R108" s="33"/>
      <c r="S108" s="153">
        <f>(Q108/$AP108)</f>
        <v>15.33761389145649</v>
      </c>
      <c r="T108" s="33"/>
      <c r="U108" s="153">
        <f>IF(S$219,S108/S$219*100,0)</f>
        <v>43.773092497418162</v>
      </c>
      <c r="V108" s="33"/>
      <c r="W108" s="156">
        <f>(E108+K108+Q108)</f>
        <v>890567</v>
      </c>
      <c r="X108" s="33"/>
      <c r="Y108" s="33"/>
      <c r="Z108" s="156">
        <v>110880</v>
      </c>
      <c r="AA108" s="33"/>
      <c r="AB108" s="161">
        <f>IF($W108,Z108/$W108*100,0)</f>
        <v>12.450495021710887</v>
      </c>
      <c r="AC108" s="33"/>
      <c r="AD108" s="156">
        <v>33204</v>
      </c>
      <c r="AE108" s="33"/>
      <c r="AF108" s="161">
        <f>IF($W108,AD108/$W108*100,0)</f>
        <v>3.7284112256573616</v>
      </c>
      <c r="AG108" s="33"/>
      <c r="AH108" s="156">
        <v>0</v>
      </c>
      <c r="AI108" s="33"/>
      <c r="AJ108" s="161">
        <f>IF($W108,AH108/$W108*100,0)</f>
        <v>0</v>
      </c>
      <c r="AK108" s="33"/>
      <c r="AL108" s="156">
        <v>97202</v>
      </c>
      <c r="AM108" s="33"/>
      <c r="AN108" s="22">
        <v>17</v>
      </c>
      <c r="AO108" s="33"/>
      <c r="AP108" s="165">
        <v>30292</v>
      </c>
      <c r="AQ108" s="33"/>
      <c r="AR108" s="165">
        <f>IF(E108,AP108,0)</f>
        <v>30292</v>
      </c>
      <c r="AS108" s="33"/>
      <c r="AT108" s="165">
        <f>IF(K108,AP108,0)</f>
        <v>0</v>
      </c>
      <c r="AU108" s="33"/>
      <c r="AV108" s="165">
        <f>IF(Q108,AP108,0)</f>
        <v>30292</v>
      </c>
    </row>
    <row r="109" spans="1:48" ht="8.85" customHeight="1" x14ac:dyDescent="0.3">
      <c r="A109" s="22">
        <v>18</v>
      </c>
      <c r="B109" s="33"/>
      <c r="C109" s="22" t="s">
        <v>148</v>
      </c>
      <c r="D109" s="33"/>
      <c r="E109" s="156">
        <v>983989</v>
      </c>
      <c r="F109" s="33"/>
      <c r="G109" s="153">
        <f>(E109/$AP109)</f>
        <v>33.766480216876566</v>
      </c>
      <c r="H109" s="33"/>
      <c r="I109" s="153">
        <f>IF(G$219,G109/G$219*100,0)</f>
        <v>58.368413219555237</v>
      </c>
      <c r="J109" s="33"/>
      <c r="K109" s="156">
        <v>0</v>
      </c>
      <c r="L109" s="33"/>
      <c r="M109" s="153">
        <f>(K109/$AP109)</f>
        <v>0</v>
      </c>
      <c r="N109" s="33"/>
      <c r="O109" s="153">
        <f>IF(M$219,M109/M$219*100,0)</f>
        <v>0</v>
      </c>
      <c r="P109" s="33"/>
      <c r="Q109" s="156">
        <v>365097</v>
      </c>
      <c r="R109" s="33"/>
      <c r="S109" s="153">
        <f>(Q109/$AP109)</f>
        <v>12.528636628804776</v>
      </c>
      <c r="T109" s="33"/>
      <c r="U109" s="153">
        <f>IF(S$219,S109/S$219*100,0)</f>
        <v>35.756355186688943</v>
      </c>
      <c r="V109" s="33"/>
      <c r="W109" s="156">
        <f>(E109+K109+Q109)</f>
        <v>1349086</v>
      </c>
      <c r="X109" s="33"/>
      <c r="Y109" s="33"/>
      <c r="Z109" s="156">
        <v>227550</v>
      </c>
      <c r="AA109" s="33"/>
      <c r="AB109" s="161">
        <f>IF($W109,Z109/$W109*100,0)</f>
        <v>16.866975122416214</v>
      </c>
      <c r="AC109" s="33"/>
      <c r="AD109" s="156">
        <v>0</v>
      </c>
      <c r="AE109" s="33"/>
      <c r="AF109" s="161">
        <f>IF($W109,AD109/$W109*100,0)</f>
        <v>0</v>
      </c>
      <c r="AG109" s="33"/>
      <c r="AH109" s="156">
        <v>0</v>
      </c>
      <c r="AI109" s="33"/>
      <c r="AJ109" s="161">
        <f>IF($W109,AH109/$W109*100,0)</f>
        <v>0</v>
      </c>
      <c r="AK109" s="33"/>
      <c r="AL109" s="156">
        <v>462753</v>
      </c>
      <c r="AM109" s="33"/>
      <c r="AN109" s="22">
        <v>18</v>
      </c>
      <c r="AO109" s="33"/>
      <c r="AP109" s="165">
        <v>29141</v>
      </c>
      <c r="AQ109" s="33"/>
      <c r="AR109" s="165">
        <f>IF(E109,AP109,0)</f>
        <v>29141</v>
      </c>
      <c r="AS109" s="33"/>
      <c r="AT109" s="165">
        <f>IF(K109,AP109,0)</f>
        <v>0</v>
      </c>
      <c r="AU109" s="33"/>
      <c r="AV109" s="165">
        <f>IF(Q109,AP109,0)</f>
        <v>29141</v>
      </c>
    </row>
    <row r="110" spans="1:48" ht="8.85" customHeight="1" x14ac:dyDescent="0.3">
      <c r="A110" s="22">
        <v>19</v>
      </c>
      <c r="B110" s="33"/>
      <c r="C110" s="22" t="s">
        <v>149</v>
      </c>
      <c r="D110" s="33"/>
      <c r="E110" s="156">
        <v>487826</v>
      </c>
      <c r="F110" s="33"/>
      <c r="G110" s="153">
        <f>(E110/$AP110)</f>
        <v>69.520592845945558</v>
      </c>
      <c r="H110" s="33"/>
      <c r="I110" s="153">
        <f>IF(G$219,G110/G$219*100,0)</f>
        <v>120.17262872641683</v>
      </c>
      <c r="J110" s="33"/>
      <c r="K110" s="156">
        <v>43077</v>
      </c>
      <c r="L110" s="33"/>
      <c r="M110" s="153">
        <f>(K110/$AP110)</f>
        <v>6.1389482684908083</v>
      </c>
      <c r="N110" s="33"/>
      <c r="O110" s="153">
        <f>IF(M$219,M110/M$219*100,0)</f>
        <v>281.64738237140222</v>
      </c>
      <c r="P110" s="33"/>
      <c r="Q110" s="156">
        <v>97855</v>
      </c>
      <c r="R110" s="33"/>
      <c r="S110" s="153">
        <f>(Q110/$AP110)</f>
        <v>13.945418269915919</v>
      </c>
      <c r="T110" s="33"/>
      <c r="U110" s="153">
        <f>IF(S$219,S110/S$219*100,0)</f>
        <v>39.799807725258013</v>
      </c>
      <c r="V110" s="33"/>
      <c r="W110" s="156">
        <f>(E110+K110+Q110)</f>
        <v>628758</v>
      </c>
      <c r="X110" s="33"/>
      <c r="Y110" s="33"/>
      <c r="Z110" s="156">
        <v>4500</v>
      </c>
      <c r="AA110" s="33"/>
      <c r="AB110" s="161">
        <f>IF($W110,Z110/$W110*100,0)</f>
        <v>0.71569665912799518</v>
      </c>
      <c r="AC110" s="33"/>
      <c r="AD110" s="156">
        <v>0</v>
      </c>
      <c r="AE110" s="33"/>
      <c r="AF110" s="161">
        <f>IF($W110,AD110/$W110*100,0)</f>
        <v>0</v>
      </c>
      <c r="AG110" s="33"/>
      <c r="AH110" s="156">
        <v>0</v>
      </c>
      <c r="AI110" s="33"/>
      <c r="AJ110" s="161">
        <f>IF($W110,AH110/$W110*100,0)</f>
        <v>0</v>
      </c>
      <c r="AK110" s="33"/>
      <c r="AL110" s="156">
        <v>24032</v>
      </c>
      <c r="AM110" s="33"/>
      <c r="AN110" s="22">
        <v>19</v>
      </c>
      <c r="AO110" s="33"/>
      <c r="AP110" s="165">
        <v>7017</v>
      </c>
      <c r="AQ110" s="33"/>
      <c r="AR110" s="165">
        <f>IF(E110,AP110,0)</f>
        <v>7017</v>
      </c>
      <c r="AS110" s="33"/>
      <c r="AT110" s="165">
        <f>IF(K110,AP110,0)</f>
        <v>7017</v>
      </c>
      <c r="AU110" s="33"/>
      <c r="AV110" s="165">
        <f>IF(Q110,AP110,0)</f>
        <v>7017</v>
      </c>
    </row>
    <row r="111" spans="1:48" ht="8.85" customHeight="1" x14ac:dyDescent="0.3">
      <c r="A111" s="22">
        <v>20</v>
      </c>
      <c r="B111" s="33"/>
      <c r="C111" s="22" t="s">
        <v>150</v>
      </c>
      <c r="D111" s="33"/>
      <c r="E111" s="156">
        <v>20670</v>
      </c>
      <c r="F111" s="33"/>
      <c r="G111" s="153">
        <f>(E111/$AP111)</f>
        <v>1.7194908909408535</v>
      </c>
      <c r="H111" s="33"/>
      <c r="I111" s="153">
        <f>IF(G$219,G111/G$219*100,0)</f>
        <v>2.972295430411334</v>
      </c>
      <c r="J111" s="33"/>
      <c r="K111" s="156">
        <v>81823</v>
      </c>
      <c r="L111" s="33"/>
      <c r="M111" s="153">
        <f>(K111/$AP111)</f>
        <v>6.8066716579319522</v>
      </c>
      <c r="N111" s="33"/>
      <c r="O111" s="153">
        <f>IF(M$219,M111/M$219*100,0)</f>
        <v>312.28170873468525</v>
      </c>
      <c r="P111" s="33"/>
      <c r="Q111" s="156">
        <v>280890</v>
      </c>
      <c r="R111" s="33"/>
      <c r="S111" s="153">
        <f>(Q111/$AP111)</f>
        <v>23.366608435238334</v>
      </c>
      <c r="T111" s="33"/>
      <c r="U111" s="153">
        <f>IF(S$219,S111/S$219*100,0)</f>
        <v>66.687603405923852</v>
      </c>
      <c r="V111" s="33"/>
      <c r="W111" s="156">
        <f>(E111+K111+Q111)</f>
        <v>383383</v>
      </c>
      <c r="X111" s="33"/>
      <c r="Y111" s="33"/>
      <c r="Z111" s="156">
        <v>49309</v>
      </c>
      <c r="AA111" s="33"/>
      <c r="AB111" s="161">
        <f>IF($W111,Z111/$W111*100,0)</f>
        <v>12.861550981655419</v>
      </c>
      <c r="AC111" s="33"/>
      <c r="AD111" s="156">
        <v>0</v>
      </c>
      <c r="AE111" s="33"/>
      <c r="AF111" s="161">
        <f>IF($W111,AD111/$W111*100,0)</f>
        <v>0</v>
      </c>
      <c r="AG111" s="33"/>
      <c r="AH111" s="156">
        <v>0</v>
      </c>
      <c r="AI111" s="33"/>
      <c r="AJ111" s="161">
        <f>IF($W111,AH111/$W111*100,0)</f>
        <v>0</v>
      </c>
      <c r="AK111" s="33"/>
      <c r="AL111" s="156">
        <v>368</v>
      </c>
      <c r="AM111" s="33"/>
      <c r="AN111" s="22">
        <v>20</v>
      </c>
      <c r="AO111" s="33"/>
      <c r="AP111" s="165">
        <v>12021</v>
      </c>
      <c r="AQ111" s="33"/>
      <c r="AR111" s="165">
        <f>IF(E111,AP111,0)</f>
        <v>12021</v>
      </c>
      <c r="AS111" s="33"/>
      <c r="AT111" s="165">
        <f>IF(K111,AP111,0)</f>
        <v>12021</v>
      </c>
      <c r="AU111" s="33"/>
      <c r="AV111" s="165">
        <f>IF(Q111,AP111,0)</f>
        <v>12021</v>
      </c>
    </row>
    <row r="112" spans="1:48" ht="8.85" customHeight="1" x14ac:dyDescent="0.3">
      <c r="A112" s="41"/>
      <c r="B112" s="33"/>
      <c r="D112" s="33"/>
      <c r="E112" s="39"/>
      <c r="F112" s="33"/>
      <c r="G112" s="33"/>
      <c r="H112" s="33"/>
      <c r="I112" s="33"/>
      <c r="J112" s="33"/>
      <c r="K112" s="39"/>
      <c r="L112" s="33"/>
      <c r="M112" s="33"/>
      <c r="N112" s="33"/>
      <c r="O112" s="33"/>
      <c r="P112" s="33"/>
      <c r="Q112" s="39"/>
      <c r="R112" s="33"/>
      <c r="S112" s="33"/>
      <c r="T112" s="33"/>
      <c r="U112" s="33"/>
      <c r="V112" s="33"/>
      <c r="W112" s="149"/>
      <c r="X112" s="33"/>
      <c r="Y112" s="33"/>
      <c r="Z112" s="39"/>
      <c r="AA112" s="33"/>
      <c r="AB112" s="33"/>
      <c r="AC112" s="33"/>
      <c r="AD112" s="39"/>
      <c r="AE112" s="33"/>
      <c r="AF112" s="33"/>
      <c r="AG112" s="33"/>
      <c r="AH112" s="39"/>
      <c r="AI112" s="33"/>
      <c r="AJ112" s="33"/>
      <c r="AK112" s="33"/>
      <c r="AL112" s="39"/>
      <c r="AM112" s="33"/>
      <c r="AN112" s="41"/>
      <c r="AO112" s="33"/>
      <c r="AP112" s="33"/>
      <c r="AQ112" s="33"/>
      <c r="AR112" s="33"/>
      <c r="AS112" s="33"/>
      <c r="AT112" s="33"/>
      <c r="AU112" s="33"/>
      <c r="AV112" s="33"/>
    </row>
    <row r="113" spans="1:48" ht="8.85" customHeight="1" x14ac:dyDescent="0.3">
      <c r="A113" s="22">
        <v>21</v>
      </c>
      <c r="B113" s="33"/>
      <c r="C113" s="22" t="s">
        <v>151</v>
      </c>
      <c r="D113" s="33"/>
      <c r="E113" s="156">
        <v>10294313</v>
      </c>
      <c r="F113" s="33"/>
      <c r="G113" s="153">
        <f>(E113/$AP113)</f>
        <v>29.721683118862906</v>
      </c>
      <c r="H113" s="33"/>
      <c r="I113" s="153">
        <f>IF(G$219,G113/G$219*100,0)</f>
        <v>51.376615824927129</v>
      </c>
      <c r="J113" s="33"/>
      <c r="K113" s="156">
        <v>784217</v>
      </c>
      <c r="L113" s="33"/>
      <c r="M113" s="153">
        <f>(K113/$AP113)</f>
        <v>2.2641869516135085</v>
      </c>
      <c r="N113" s="33"/>
      <c r="O113" s="153">
        <f>IF(M$219,M113/M$219*100,0)</f>
        <v>103.87810749188824</v>
      </c>
      <c r="P113" s="33"/>
      <c r="Q113" s="156">
        <v>10503818</v>
      </c>
      <c r="R113" s="33"/>
      <c r="S113" s="153">
        <f>(Q113/$AP113)</f>
        <v>30.326564787199334</v>
      </c>
      <c r="T113" s="33"/>
      <c r="U113" s="153">
        <f>IF(S$219,S113/S$219*100,0)</f>
        <v>86.551111206318168</v>
      </c>
      <c r="V113" s="33"/>
      <c r="W113" s="156">
        <f>(E113+K113+Q113)</f>
        <v>21582348</v>
      </c>
      <c r="X113" s="33"/>
      <c r="Y113" s="33"/>
      <c r="Z113" s="156">
        <v>208067</v>
      </c>
      <c r="AA113" s="33"/>
      <c r="AB113" s="161">
        <f>IF($W113,Z113/$W113*100,0)</f>
        <v>0.96406100022110652</v>
      </c>
      <c r="AC113" s="33"/>
      <c r="AD113" s="156">
        <v>0</v>
      </c>
      <c r="AE113" s="33"/>
      <c r="AF113" s="161">
        <f>IF($W113,AD113/$W113*100,0)</f>
        <v>0</v>
      </c>
      <c r="AG113" s="33"/>
      <c r="AH113" s="156">
        <v>0</v>
      </c>
      <c r="AI113" s="33"/>
      <c r="AJ113" s="161">
        <f>IF($W113,AH113/$W113*100,0)</f>
        <v>0</v>
      </c>
      <c r="AK113" s="33"/>
      <c r="AL113" s="156">
        <v>1303186</v>
      </c>
      <c r="AM113" s="33"/>
      <c r="AN113" s="22">
        <v>21</v>
      </c>
      <c r="AO113" s="33"/>
      <c r="AP113" s="165">
        <v>346357</v>
      </c>
      <c r="AQ113" s="33"/>
      <c r="AR113" s="165">
        <f>IF(E113,AP113,0)</f>
        <v>346357</v>
      </c>
      <c r="AS113" s="33"/>
      <c r="AT113" s="165">
        <f>IF(K113,AP113,0)</f>
        <v>346357</v>
      </c>
      <c r="AU113" s="33"/>
      <c r="AV113" s="165">
        <f>IF(Q113,AP113,0)</f>
        <v>346357</v>
      </c>
    </row>
    <row r="114" spans="1:48" ht="8.85" customHeight="1" x14ac:dyDescent="0.3">
      <c r="A114" s="22">
        <v>22</v>
      </c>
      <c r="B114" s="33"/>
      <c r="C114" s="22" t="s">
        <v>152</v>
      </c>
      <c r="D114" s="33"/>
      <c r="E114" s="156">
        <v>820994</v>
      </c>
      <c r="F114" s="33"/>
      <c r="G114" s="153">
        <f>(E114/$AP114)</f>
        <v>57.013472222222219</v>
      </c>
      <c r="H114" s="33"/>
      <c r="I114" s="153">
        <f>IF(G$219,G114/G$219*100,0)</f>
        <v>98.552940205034034</v>
      </c>
      <c r="J114" s="33"/>
      <c r="K114" s="156">
        <v>19000</v>
      </c>
      <c r="L114" s="33"/>
      <c r="M114" s="153">
        <f>(K114/$AP114)</f>
        <v>1.3194444444444444</v>
      </c>
      <c r="N114" s="33"/>
      <c r="O114" s="153">
        <f>IF(M$219,M114/M$219*100,0)</f>
        <v>60.534485340047496</v>
      </c>
      <c r="P114" s="33"/>
      <c r="Q114" s="156">
        <v>232000</v>
      </c>
      <c r="R114" s="33"/>
      <c r="S114" s="153">
        <f>(Q114/$AP114)</f>
        <v>16.111111111111111</v>
      </c>
      <c r="T114" s="33"/>
      <c r="U114" s="153">
        <f>IF(S$219,S114/S$219*100,0)</f>
        <v>45.980630487489584</v>
      </c>
      <c r="V114" s="33"/>
      <c r="W114" s="156">
        <f>(E114+K114+Q114)</f>
        <v>1071994</v>
      </c>
      <c r="X114" s="33"/>
      <c r="Y114" s="33"/>
      <c r="Z114" s="156">
        <v>4500</v>
      </c>
      <c r="AA114" s="33"/>
      <c r="AB114" s="161">
        <f>IF($W114,Z114/$W114*100,0)</f>
        <v>0.41977846890934095</v>
      </c>
      <c r="AC114" s="33"/>
      <c r="AD114" s="156">
        <v>0</v>
      </c>
      <c r="AE114" s="33"/>
      <c r="AF114" s="161">
        <f>IF($W114,AD114/$W114*100,0)</f>
        <v>0</v>
      </c>
      <c r="AG114" s="33"/>
      <c r="AH114" s="156">
        <v>0</v>
      </c>
      <c r="AI114" s="33"/>
      <c r="AJ114" s="161">
        <f>IF($W114,AH114/$W114*100,0)</f>
        <v>0</v>
      </c>
      <c r="AK114" s="33"/>
      <c r="AL114" s="156">
        <v>410278</v>
      </c>
      <c r="AM114" s="33"/>
      <c r="AN114" s="22">
        <v>22</v>
      </c>
      <c r="AO114" s="33"/>
      <c r="AP114" s="165">
        <v>14400</v>
      </c>
      <c r="AQ114" s="33"/>
      <c r="AR114" s="165">
        <f>IF(E114,AP114,0)</f>
        <v>14400</v>
      </c>
      <c r="AS114" s="33"/>
      <c r="AT114" s="165">
        <f>IF(K114,AP114,0)</f>
        <v>14400</v>
      </c>
      <c r="AU114" s="33"/>
      <c r="AV114" s="165">
        <f>IF(Q114,AP114,0)</f>
        <v>14400</v>
      </c>
    </row>
    <row r="115" spans="1:48" ht="8.85" customHeight="1" x14ac:dyDescent="0.3">
      <c r="A115" s="22">
        <v>23</v>
      </c>
      <c r="B115" s="33"/>
      <c r="C115" s="22" t="s">
        <v>153</v>
      </c>
      <c r="D115" s="33"/>
      <c r="E115" s="156">
        <v>0</v>
      </c>
      <c r="F115" s="33"/>
      <c r="G115" s="153">
        <f>(E115/$AP115)</f>
        <v>0</v>
      </c>
      <c r="H115" s="33"/>
      <c r="I115" s="153">
        <f>IF(G$219,G115/G$219*100,0)</f>
        <v>0</v>
      </c>
      <c r="J115" s="33"/>
      <c r="K115" s="156">
        <v>1200</v>
      </c>
      <c r="L115" s="33"/>
      <c r="M115" s="153">
        <f>(K115/$AP115)</f>
        <v>0.23557126030624265</v>
      </c>
      <c r="N115" s="33"/>
      <c r="O115" s="153">
        <f>IF(M$219,M115/M$219*100,0)</f>
        <v>10.807719160581291</v>
      </c>
      <c r="P115" s="33"/>
      <c r="Q115" s="156">
        <v>39709</v>
      </c>
      <c r="R115" s="33"/>
      <c r="S115" s="153">
        <f>(Q115/$AP115)</f>
        <v>7.7952493129171572</v>
      </c>
      <c r="T115" s="33"/>
      <c r="U115" s="153">
        <f>IF(S$219,S115/S$219*100,0)</f>
        <v>22.247408992661434</v>
      </c>
      <c r="V115" s="33"/>
      <c r="W115" s="156">
        <f>(E115+K115+Q115)</f>
        <v>40909</v>
      </c>
      <c r="X115" s="33"/>
      <c r="Y115" s="33"/>
      <c r="Z115" s="156">
        <v>7748</v>
      </c>
      <c r="AA115" s="33"/>
      <c r="AB115" s="161">
        <f>IF($W115,Z115/$W115*100,0)</f>
        <v>18.939597643550318</v>
      </c>
      <c r="AC115" s="33"/>
      <c r="AD115" s="156">
        <v>0</v>
      </c>
      <c r="AE115" s="33"/>
      <c r="AF115" s="161">
        <f>IF($W115,AD115/$W115*100,0)</f>
        <v>0</v>
      </c>
      <c r="AG115" s="33"/>
      <c r="AH115" s="156">
        <v>0</v>
      </c>
      <c r="AI115" s="33"/>
      <c r="AJ115" s="161">
        <f>IF($W115,AH115/$W115*100,0)</f>
        <v>0</v>
      </c>
      <c r="AK115" s="33"/>
      <c r="AL115" s="156">
        <v>0</v>
      </c>
      <c r="AM115" s="33"/>
      <c r="AN115" s="22">
        <v>23</v>
      </c>
      <c r="AO115" s="33"/>
      <c r="AP115" s="165">
        <v>5094</v>
      </c>
      <c r="AQ115" s="33"/>
      <c r="AR115" s="165">
        <f>IF(E115,AP115,0)</f>
        <v>0</v>
      </c>
      <c r="AS115" s="33"/>
      <c r="AT115" s="165">
        <f>IF(K115,AP115,0)</f>
        <v>5094</v>
      </c>
      <c r="AU115" s="33"/>
      <c r="AV115" s="165">
        <f>IF(Q115,AP115,0)</f>
        <v>5094</v>
      </c>
    </row>
    <row r="116" spans="1:48" ht="8.85" customHeight="1" x14ac:dyDescent="0.3">
      <c r="A116" s="22">
        <v>24</v>
      </c>
      <c r="B116" s="33"/>
      <c r="C116" s="22" t="s">
        <v>154</v>
      </c>
      <c r="D116" s="33"/>
      <c r="E116" s="156">
        <v>1316129</v>
      </c>
      <c r="F116" s="33"/>
      <c r="G116" s="153">
        <f>(E116/$AP116)</f>
        <v>25.664541164541166</v>
      </c>
      <c r="H116" s="33"/>
      <c r="I116" s="153">
        <f>IF(G$219,G116/G$219*100,0)</f>
        <v>44.363479230314361</v>
      </c>
      <c r="J116" s="33"/>
      <c r="K116" s="156">
        <v>0</v>
      </c>
      <c r="L116" s="33"/>
      <c r="M116" s="153">
        <f>(K116/$AP116)</f>
        <v>0</v>
      </c>
      <c r="N116" s="33"/>
      <c r="O116" s="153">
        <f>IF(M$219,M116/M$219*100,0)</f>
        <v>0</v>
      </c>
      <c r="P116" s="33"/>
      <c r="Q116" s="156">
        <v>1180190</v>
      </c>
      <c r="R116" s="33"/>
      <c r="S116" s="153">
        <f>(Q116/$AP116)</f>
        <v>23.013728013728013</v>
      </c>
      <c r="T116" s="33"/>
      <c r="U116" s="153">
        <f>IF(S$219,S116/S$219*100,0)</f>
        <v>65.680493209995433</v>
      </c>
      <c r="V116" s="33"/>
      <c r="W116" s="156">
        <f>(E116+K116+Q116)</f>
        <v>2496319</v>
      </c>
      <c r="X116" s="33"/>
      <c r="Y116" s="33"/>
      <c r="Z116" s="156">
        <v>154277</v>
      </c>
      <c r="AA116" s="33"/>
      <c r="AB116" s="161">
        <f>IF($W116,Z116/$W116*100,0)</f>
        <v>6.1801796965852525</v>
      </c>
      <c r="AC116" s="33"/>
      <c r="AD116" s="156">
        <v>0</v>
      </c>
      <c r="AE116" s="33"/>
      <c r="AF116" s="161">
        <f>IF($W116,AD116/$W116*100,0)</f>
        <v>0</v>
      </c>
      <c r="AG116" s="33"/>
      <c r="AH116" s="156">
        <v>0</v>
      </c>
      <c r="AI116" s="33"/>
      <c r="AJ116" s="161">
        <f>IF($W116,AH116/$W116*100,0)</f>
        <v>0</v>
      </c>
      <c r="AK116" s="33"/>
      <c r="AL116" s="156">
        <v>188487</v>
      </c>
      <c r="AM116" s="33"/>
      <c r="AN116" s="22">
        <v>24</v>
      </c>
      <c r="AO116" s="33"/>
      <c r="AP116" s="165">
        <v>51282</v>
      </c>
      <c r="AQ116" s="33"/>
      <c r="AR116" s="165">
        <f>IF(E116,AP116,0)</f>
        <v>51282</v>
      </c>
      <c r="AS116" s="33"/>
      <c r="AT116" s="165">
        <f>IF(K116,AP116,0)</f>
        <v>0</v>
      </c>
      <c r="AU116" s="33"/>
      <c r="AV116" s="165">
        <f>IF(Q116,AP116,0)</f>
        <v>51282</v>
      </c>
    </row>
    <row r="117" spans="1:48" ht="8.85" customHeight="1" x14ac:dyDescent="0.3">
      <c r="A117" s="22">
        <v>25</v>
      </c>
      <c r="B117" s="33"/>
      <c r="C117" s="22" t="s">
        <v>155</v>
      </c>
      <c r="D117" s="33"/>
      <c r="E117" s="156">
        <v>68420</v>
      </c>
      <c r="F117" s="33"/>
      <c r="G117" s="153">
        <f>(E117/$AP117)</f>
        <v>6.9674134419551939</v>
      </c>
      <c r="H117" s="33"/>
      <c r="I117" s="153">
        <f>IF(G$219,G117/G$219*100,0)</f>
        <v>12.04380392150753</v>
      </c>
      <c r="J117" s="33"/>
      <c r="K117" s="156">
        <v>0</v>
      </c>
      <c r="L117" s="33"/>
      <c r="M117" s="153">
        <f>(K117/$AP117)</f>
        <v>0</v>
      </c>
      <c r="N117" s="33"/>
      <c r="O117" s="153">
        <f>IF(M$219,M117/M$219*100,0)</f>
        <v>0</v>
      </c>
      <c r="P117" s="33"/>
      <c r="Q117" s="156">
        <v>115450</v>
      </c>
      <c r="R117" s="33"/>
      <c r="S117" s="153">
        <f>(Q117/$AP117)</f>
        <v>11.756619144602851</v>
      </c>
      <c r="T117" s="33"/>
      <c r="U117" s="153">
        <f>IF(S$219,S117/S$219*100,0)</f>
        <v>33.553040317456322</v>
      </c>
      <c r="V117" s="33"/>
      <c r="W117" s="156">
        <f>(E117+K117+Q117)</f>
        <v>183870</v>
      </c>
      <c r="X117" s="33"/>
      <c r="Y117" s="33"/>
      <c r="Z117" s="156">
        <v>0</v>
      </c>
      <c r="AA117" s="33"/>
      <c r="AB117" s="161">
        <f>IF($W117,Z117/$W117*100,0)</f>
        <v>0</v>
      </c>
      <c r="AC117" s="33"/>
      <c r="AD117" s="156">
        <v>0</v>
      </c>
      <c r="AE117" s="33"/>
      <c r="AF117" s="161">
        <f>IF($W117,AD117/$W117*100,0)</f>
        <v>0</v>
      </c>
      <c r="AG117" s="33"/>
      <c r="AH117" s="156">
        <v>0</v>
      </c>
      <c r="AI117" s="33"/>
      <c r="AJ117" s="161">
        <f>IF($W117,AH117/$W117*100,0)</f>
        <v>0</v>
      </c>
      <c r="AK117" s="33"/>
      <c r="AL117" s="156">
        <v>24490</v>
      </c>
      <c r="AM117" s="33"/>
      <c r="AN117" s="22">
        <v>25</v>
      </c>
      <c r="AO117" s="33"/>
      <c r="AP117" s="165">
        <v>9820</v>
      </c>
      <c r="AQ117" s="33"/>
      <c r="AR117" s="165">
        <f>IF(E117,AP117,0)</f>
        <v>9820</v>
      </c>
      <c r="AS117" s="33"/>
      <c r="AT117" s="165">
        <f>IF(K117,AP117,0)</f>
        <v>0</v>
      </c>
      <c r="AU117" s="33"/>
      <c r="AV117" s="165">
        <f>IF(Q117,AP117,0)</f>
        <v>9820</v>
      </c>
    </row>
    <row r="118" spans="1:48" ht="8.85" customHeight="1" x14ac:dyDescent="0.3">
      <c r="A118" s="41"/>
      <c r="B118" s="33"/>
      <c r="D118" s="33"/>
      <c r="E118" s="33"/>
      <c r="F118" s="33"/>
      <c r="G118" s="33"/>
      <c r="H118" s="33"/>
      <c r="I118" s="33"/>
      <c r="J118" s="33"/>
      <c r="K118" s="33"/>
      <c r="L118" s="33"/>
      <c r="M118" s="33"/>
      <c r="N118" s="33"/>
      <c r="O118" s="33"/>
      <c r="P118" s="33"/>
      <c r="Q118" s="33"/>
      <c r="R118" s="33"/>
      <c r="S118" s="33"/>
      <c r="T118" s="33"/>
      <c r="U118" s="33"/>
      <c r="V118" s="33"/>
      <c r="W118" s="149"/>
      <c r="X118" s="33"/>
      <c r="Y118" s="33"/>
      <c r="Z118" s="33"/>
      <c r="AA118" s="33"/>
      <c r="AB118" s="33"/>
      <c r="AC118" s="33"/>
      <c r="AD118" s="33"/>
      <c r="AE118" s="33"/>
      <c r="AF118" s="33"/>
      <c r="AG118" s="33"/>
      <c r="AH118" s="33"/>
      <c r="AI118" s="33"/>
      <c r="AJ118" s="33"/>
      <c r="AK118" s="33"/>
      <c r="AL118" s="33"/>
      <c r="AM118" s="33"/>
      <c r="AN118" s="41"/>
      <c r="AO118" s="33"/>
      <c r="AP118" s="33"/>
      <c r="AQ118" s="33"/>
      <c r="AR118" s="33"/>
      <c r="AS118" s="33"/>
      <c r="AT118" s="33"/>
      <c r="AU118" s="33"/>
      <c r="AV118" s="33"/>
    </row>
    <row r="119" spans="1:48" ht="8.85" customHeight="1" x14ac:dyDescent="0.3">
      <c r="A119" s="22">
        <v>26</v>
      </c>
      <c r="B119" s="33"/>
      <c r="C119" s="22" t="s">
        <v>156</v>
      </c>
      <c r="D119" s="33"/>
      <c r="E119" s="156">
        <v>222652</v>
      </c>
      <c r="F119" s="33"/>
      <c r="G119" s="153">
        <f>(E119/$AP119)</f>
        <v>15.338385230090934</v>
      </c>
      <c r="H119" s="33"/>
      <c r="I119" s="153">
        <f>IF(G$219,G119/G$219*100,0)</f>
        <v>26.513785312548176</v>
      </c>
      <c r="J119" s="33"/>
      <c r="K119" s="156">
        <v>0</v>
      </c>
      <c r="L119" s="33"/>
      <c r="M119" s="153">
        <f>(K119/$AP119)</f>
        <v>0</v>
      </c>
      <c r="N119" s="33"/>
      <c r="O119" s="153">
        <f>IF(M$219,M119/M$219*100,0)</f>
        <v>0</v>
      </c>
      <c r="P119" s="33"/>
      <c r="Q119" s="156">
        <v>150114</v>
      </c>
      <c r="R119" s="33"/>
      <c r="S119" s="153">
        <f>(Q119/$AP119)</f>
        <v>10.341278589143014</v>
      </c>
      <c r="T119" s="33"/>
      <c r="U119" s="153">
        <f>IF(S$219,S119/S$219*100,0)</f>
        <v>29.513700594345888</v>
      </c>
      <c r="V119" s="33"/>
      <c r="W119" s="156">
        <f>(E119+K119+Q119)</f>
        <v>372766</v>
      </c>
      <c r="X119" s="33"/>
      <c r="Y119" s="33"/>
      <c r="Z119" s="156">
        <v>85489</v>
      </c>
      <c r="AA119" s="33"/>
      <c r="AB119" s="161">
        <f>IF($W119,Z119/$W119*100,0)</f>
        <v>22.933690304373254</v>
      </c>
      <c r="AC119" s="33"/>
      <c r="AD119" s="156">
        <v>0</v>
      </c>
      <c r="AE119" s="33"/>
      <c r="AF119" s="161">
        <f>IF($W119,AD119/$W119*100,0)</f>
        <v>0</v>
      </c>
      <c r="AG119" s="33"/>
      <c r="AH119" s="156">
        <v>0</v>
      </c>
      <c r="AI119" s="33"/>
      <c r="AJ119" s="161">
        <f>IF($W119,AH119/$W119*100,0)</f>
        <v>0</v>
      </c>
      <c r="AK119" s="33"/>
      <c r="AL119" s="156">
        <v>27956</v>
      </c>
      <c r="AM119" s="33"/>
      <c r="AN119" s="22">
        <v>26</v>
      </c>
      <c r="AO119" s="33"/>
      <c r="AP119" s="165">
        <v>14516</v>
      </c>
      <c r="AQ119" s="33"/>
      <c r="AR119" s="165">
        <f>IF(E119,AP119,0)</f>
        <v>14516</v>
      </c>
      <c r="AS119" s="33"/>
      <c r="AT119" s="165">
        <f>IF(K119,AP119,0)</f>
        <v>0</v>
      </c>
      <c r="AU119" s="33"/>
      <c r="AV119" s="165">
        <f>IF(Q119,AP119,0)</f>
        <v>14516</v>
      </c>
    </row>
    <row r="120" spans="1:48" ht="8.85" customHeight="1" x14ac:dyDescent="0.3">
      <c r="A120" s="22">
        <v>27</v>
      </c>
      <c r="B120" s="33"/>
      <c r="C120" s="22" t="s">
        <v>157</v>
      </c>
      <c r="D120" s="33"/>
      <c r="E120" s="156">
        <v>885840</v>
      </c>
      <c r="F120" s="33"/>
      <c r="G120" s="153">
        <f>(E120/$AP120)</f>
        <v>31.079924215844503</v>
      </c>
      <c r="H120" s="33"/>
      <c r="I120" s="153">
        <f>IF(G$219,G120/G$219*100,0)</f>
        <v>53.724458332976887</v>
      </c>
      <c r="J120" s="33"/>
      <c r="K120" s="156">
        <v>0</v>
      </c>
      <c r="L120" s="33"/>
      <c r="M120" s="153">
        <f>(K120/$AP120)</f>
        <v>0</v>
      </c>
      <c r="N120" s="33"/>
      <c r="O120" s="153">
        <f>IF(M$219,M120/M$219*100,0)</f>
        <v>0</v>
      </c>
      <c r="P120" s="33"/>
      <c r="Q120" s="156">
        <v>276330</v>
      </c>
      <c r="R120" s="33"/>
      <c r="S120" s="153">
        <f>(Q120/$AP120)</f>
        <v>9.6951091151498137</v>
      </c>
      <c r="T120" s="33"/>
      <c r="U120" s="153">
        <f>IF(S$219,S120/S$219*100,0)</f>
        <v>27.669552191974905</v>
      </c>
      <c r="V120" s="33"/>
      <c r="W120" s="156">
        <f>(E120+K120+Q120)</f>
        <v>1162170</v>
      </c>
      <c r="X120" s="33"/>
      <c r="Y120" s="33"/>
      <c r="Z120" s="156">
        <v>0</v>
      </c>
      <c r="AA120" s="33"/>
      <c r="AB120" s="161">
        <f>IF($W120,Z120/$W120*100,0)</f>
        <v>0</v>
      </c>
      <c r="AC120" s="33"/>
      <c r="AD120" s="156">
        <v>0</v>
      </c>
      <c r="AE120" s="33"/>
      <c r="AF120" s="161">
        <f>IF($W120,AD120/$W120*100,0)</f>
        <v>0</v>
      </c>
      <c r="AG120" s="33"/>
      <c r="AH120" s="156">
        <v>0</v>
      </c>
      <c r="AI120" s="33"/>
      <c r="AJ120" s="161">
        <f>IF($W120,AH120/$W120*100,0)</f>
        <v>0</v>
      </c>
      <c r="AK120" s="33"/>
      <c r="AL120" s="156">
        <v>174641</v>
      </c>
      <c r="AM120" s="33"/>
      <c r="AN120" s="22">
        <v>27</v>
      </c>
      <c r="AO120" s="33"/>
      <c r="AP120" s="165">
        <v>28502</v>
      </c>
      <c r="AQ120" s="33"/>
      <c r="AR120" s="165">
        <f>IF(E120,AP120,0)</f>
        <v>28502</v>
      </c>
      <c r="AS120" s="33"/>
      <c r="AT120" s="165">
        <f>IF(K120,AP120,0)</f>
        <v>0</v>
      </c>
      <c r="AU120" s="33"/>
      <c r="AV120" s="165">
        <f>IF(Q120,AP120,0)</f>
        <v>28502</v>
      </c>
    </row>
    <row r="121" spans="1:48" ht="8.85" customHeight="1" x14ac:dyDescent="0.3">
      <c r="A121" s="22">
        <v>28</v>
      </c>
      <c r="B121" s="33"/>
      <c r="C121" s="22" t="s">
        <v>158</v>
      </c>
      <c r="D121" s="33"/>
      <c r="E121" s="156">
        <v>172224</v>
      </c>
      <c r="F121" s="33"/>
      <c r="G121" s="153">
        <f>(E121/$AP121)</f>
        <v>15.976252319109461</v>
      </c>
      <c r="H121" s="33"/>
      <c r="I121" s="153">
        <f>IF(G$219,G121/G$219*100,0)</f>
        <v>27.616396232959715</v>
      </c>
      <c r="J121" s="33"/>
      <c r="K121" s="156">
        <v>22000</v>
      </c>
      <c r="L121" s="33"/>
      <c r="M121" s="153">
        <f>(K121/$AP121)</f>
        <v>2.0408163265306123</v>
      </c>
      <c r="N121" s="33"/>
      <c r="O121" s="153">
        <f>IF(M$219,M121/M$219*100,0)</f>
        <v>93.630138442178733</v>
      </c>
      <c r="P121" s="33"/>
      <c r="Q121" s="156">
        <v>201431</v>
      </c>
      <c r="R121" s="33"/>
      <c r="S121" s="153">
        <f>(Q121/$AP121)</f>
        <v>18.685621521335808</v>
      </c>
      <c r="T121" s="33"/>
      <c r="U121" s="153">
        <f>IF(S$219,S121/S$219*100,0)</f>
        <v>53.328206395962916</v>
      </c>
      <c r="V121" s="33"/>
      <c r="W121" s="156">
        <f>(E121+K121+Q121)</f>
        <v>395655</v>
      </c>
      <c r="X121" s="33"/>
      <c r="Y121" s="33"/>
      <c r="Z121" s="156">
        <v>0</v>
      </c>
      <c r="AA121" s="33"/>
      <c r="AB121" s="161">
        <f>IF($W121,Z121/$W121*100,0)</f>
        <v>0</v>
      </c>
      <c r="AC121" s="33"/>
      <c r="AD121" s="156">
        <v>0</v>
      </c>
      <c r="AE121" s="33"/>
      <c r="AF121" s="161">
        <f>IF($W121,AD121/$W121*100,0)</f>
        <v>0</v>
      </c>
      <c r="AG121" s="33"/>
      <c r="AH121" s="156">
        <v>0</v>
      </c>
      <c r="AI121" s="33"/>
      <c r="AJ121" s="161">
        <f>IF($W121,AH121/$W121*100,0)</f>
        <v>0</v>
      </c>
      <c r="AK121" s="33"/>
      <c r="AL121" s="156">
        <v>35255</v>
      </c>
      <c r="AM121" s="33"/>
      <c r="AN121" s="22">
        <v>28</v>
      </c>
      <c r="AO121" s="33"/>
      <c r="AP121" s="165">
        <v>10780</v>
      </c>
      <c r="AQ121" s="33"/>
      <c r="AR121" s="165">
        <f>IF(E121,AP121,0)</f>
        <v>10780</v>
      </c>
      <c r="AS121" s="33"/>
      <c r="AT121" s="165">
        <f>IF(K121,AP121,0)</f>
        <v>10780</v>
      </c>
      <c r="AU121" s="33"/>
      <c r="AV121" s="165">
        <f>IF(Q121,AP121,0)</f>
        <v>10780</v>
      </c>
    </row>
    <row r="122" spans="1:48" ht="8.85" customHeight="1" x14ac:dyDescent="0.3">
      <c r="A122" s="22">
        <v>29</v>
      </c>
      <c r="B122" s="33"/>
      <c r="C122" s="22" t="s">
        <v>101</v>
      </c>
      <c r="D122" s="33"/>
      <c r="E122" s="156">
        <v>90422361</v>
      </c>
      <c r="F122" s="33"/>
      <c r="G122" s="153">
        <f>(E122/$AP122)</f>
        <v>78.904098507999279</v>
      </c>
      <c r="H122" s="33"/>
      <c r="I122" s="153">
        <f>IF(G$219,G122/G$219*100,0)</f>
        <v>136.39286644183753</v>
      </c>
      <c r="J122" s="33"/>
      <c r="K122" s="156">
        <v>6247981</v>
      </c>
      <c r="L122" s="33"/>
      <c r="M122" s="153">
        <f>(K122/$AP122)</f>
        <v>5.452095066397435</v>
      </c>
      <c r="N122" s="33"/>
      <c r="O122" s="153">
        <f>IF(M$219,M122/M$219*100,0)</f>
        <v>250.13540377468863</v>
      </c>
      <c r="P122" s="33"/>
      <c r="Q122" s="156">
        <v>44006163</v>
      </c>
      <c r="R122" s="33"/>
      <c r="S122" s="153">
        <f>(Q122/$AP122)</f>
        <v>38.400530376673899</v>
      </c>
      <c r="T122" s="33"/>
      <c r="U122" s="153">
        <f>IF(S$219,S122/S$219*100,0)</f>
        <v>109.59396813766315</v>
      </c>
      <c r="V122" s="33"/>
      <c r="W122" s="156">
        <f>(E122+K122+Q122)</f>
        <v>140676505</v>
      </c>
      <c r="X122" s="33"/>
      <c r="Y122" s="33"/>
      <c r="Z122" s="156">
        <v>510607</v>
      </c>
      <c r="AA122" s="33"/>
      <c r="AB122" s="161">
        <f>IF($W122,Z122/$W122*100,0)</f>
        <v>0.36296537222047137</v>
      </c>
      <c r="AC122" s="33"/>
      <c r="AD122" s="156">
        <v>0</v>
      </c>
      <c r="AE122" s="33"/>
      <c r="AF122" s="161">
        <f>IF($W122,AD122/$W122*100,0)</f>
        <v>0</v>
      </c>
      <c r="AG122" s="33"/>
      <c r="AH122" s="156">
        <v>0</v>
      </c>
      <c r="AI122" s="33"/>
      <c r="AJ122" s="161">
        <f>IF($W122,AH122/$W122*100,0)</f>
        <v>0</v>
      </c>
      <c r="AK122" s="33"/>
      <c r="AL122" s="156">
        <v>58545207</v>
      </c>
      <c r="AM122" s="33"/>
      <c r="AN122" s="22">
        <v>29</v>
      </c>
      <c r="AO122" s="33"/>
      <c r="AP122" s="165">
        <v>1145978</v>
      </c>
      <c r="AQ122" s="33"/>
      <c r="AR122" s="165">
        <f>IF(E122,AP122,0)</f>
        <v>1145978</v>
      </c>
      <c r="AS122" s="33"/>
      <c r="AT122" s="165">
        <f>IF(K122,AP122,0)</f>
        <v>1145978</v>
      </c>
      <c r="AU122" s="33"/>
      <c r="AV122" s="165">
        <f>IF(Q122,AP122,0)</f>
        <v>1145978</v>
      </c>
    </row>
    <row r="123" spans="1:48" ht="8.85" customHeight="1" x14ac:dyDescent="0.3">
      <c r="A123" s="22">
        <v>30</v>
      </c>
      <c r="B123" s="33"/>
      <c r="C123" s="22" t="s">
        <v>159</v>
      </c>
      <c r="D123" s="33"/>
      <c r="E123" s="156">
        <v>4424854</v>
      </c>
      <c r="F123" s="33"/>
      <c r="G123" s="153">
        <f>(E123/$AP123)</f>
        <v>63.077034925160369</v>
      </c>
      <c r="H123" s="33"/>
      <c r="I123" s="153">
        <f>IF(G$219,G123/G$219*100,0)</f>
        <v>109.0343564247467</v>
      </c>
      <c r="J123" s="33"/>
      <c r="K123" s="156">
        <v>0</v>
      </c>
      <c r="L123" s="33"/>
      <c r="M123" s="153">
        <f>(K123/$AP123)</f>
        <v>0</v>
      </c>
      <c r="N123" s="33"/>
      <c r="O123" s="153">
        <f>IF(M$219,M123/M$219*100,0)</f>
        <v>0</v>
      </c>
      <c r="P123" s="33"/>
      <c r="Q123" s="156">
        <v>2623663</v>
      </c>
      <c r="R123" s="33"/>
      <c r="S123" s="153">
        <f>(Q123/$AP123)</f>
        <v>37.400755523877407</v>
      </c>
      <c r="T123" s="33"/>
      <c r="U123" s="153">
        <f>IF(S$219,S123/S$219*100,0)</f>
        <v>106.74064053287641</v>
      </c>
      <c r="V123" s="33"/>
      <c r="W123" s="156">
        <f>(E123+K123+Q123)</f>
        <v>7048517</v>
      </c>
      <c r="X123" s="33"/>
      <c r="Y123" s="33"/>
      <c r="Z123" s="156">
        <v>188277</v>
      </c>
      <c r="AA123" s="33"/>
      <c r="AB123" s="161">
        <f>IF($W123,Z123/$W123*100,0)</f>
        <v>2.6711576350032211</v>
      </c>
      <c r="AC123" s="33"/>
      <c r="AD123" s="156">
        <v>0</v>
      </c>
      <c r="AE123" s="33"/>
      <c r="AF123" s="161">
        <f>IF($W123,AD123/$W123*100,0)</f>
        <v>0</v>
      </c>
      <c r="AG123" s="33"/>
      <c r="AH123" s="156">
        <v>0</v>
      </c>
      <c r="AI123" s="33"/>
      <c r="AJ123" s="161">
        <f>IF($W123,AH123/$W123*100,0)</f>
        <v>0</v>
      </c>
      <c r="AK123" s="33"/>
      <c r="AL123" s="156">
        <v>606884</v>
      </c>
      <c r="AM123" s="33"/>
      <c r="AN123" s="22">
        <v>30</v>
      </c>
      <c r="AO123" s="33"/>
      <c r="AP123" s="165">
        <v>70150</v>
      </c>
      <c r="AQ123" s="33"/>
      <c r="AR123" s="165">
        <f>IF(E123,AP123,0)</f>
        <v>70150</v>
      </c>
      <c r="AS123" s="33"/>
      <c r="AT123" s="165">
        <f>IF(K123,AP123,0)</f>
        <v>0</v>
      </c>
      <c r="AU123" s="33"/>
      <c r="AV123" s="165">
        <f>IF(Q123,AP123,0)</f>
        <v>70150</v>
      </c>
    </row>
    <row r="124" spans="1:48" ht="8.85" customHeight="1" x14ac:dyDescent="0.3">
      <c r="A124" s="41"/>
      <c r="B124" s="33"/>
      <c r="D124" s="33"/>
      <c r="E124" s="39"/>
      <c r="F124" s="33"/>
      <c r="G124" s="33"/>
      <c r="H124" s="33"/>
      <c r="I124" s="33"/>
      <c r="J124" s="33"/>
      <c r="K124" s="39"/>
      <c r="L124" s="33"/>
      <c r="M124" s="33"/>
      <c r="N124" s="33"/>
      <c r="O124" s="33"/>
      <c r="P124" s="33"/>
      <c r="Q124" s="39"/>
      <c r="R124" s="33"/>
      <c r="S124" s="33"/>
      <c r="T124" s="33"/>
      <c r="U124" s="33"/>
      <c r="V124" s="33"/>
      <c r="X124" s="33"/>
      <c r="Y124" s="33"/>
      <c r="Z124" s="39"/>
      <c r="AA124" s="33"/>
      <c r="AB124" s="33"/>
      <c r="AC124" s="33"/>
      <c r="AD124" s="39"/>
      <c r="AE124" s="33"/>
      <c r="AF124" s="33"/>
      <c r="AG124" s="33"/>
      <c r="AH124" s="39"/>
      <c r="AI124" s="33"/>
      <c r="AJ124" s="33"/>
      <c r="AK124" s="33"/>
      <c r="AL124" s="39"/>
      <c r="AM124" s="33"/>
      <c r="AN124" s="41"/>
      <c r="AO124" s="33"/>
      <c r="AP124" s="33"/>
      <c r="AQ124" s="33"/>
      <c r="AR124" s="33"/>
      <c r="AS124" s="33"/>
      <c r="AT124" s="33"/>
      <c r="AU124" s="33"/>
      <c r="AV124" s="33"/>
    </row>
    <row r="125" spans="1:48" ht="8.85" customHeight="1" x14ac:dyDescent="0.3">
      <c r="A125" s="22">
        <v>31</v>
      </c>
      <c r="B125" s="33"/>
      <c r="C125" s="22" t="s">
        <v>160</v>
      </c>
      <c r="D125" s="33"/>
      <c r="E125" s="156">
        <v>55676</v>
      </c>
      <c r="F125" s="33"/>
      <c r="G125" s="153">
        <f>(E125/$AP125)</f>
        <v>3.559163843252573</v>
      </c>
      <c r="H125" s="33"/>
      <c r="I125" s="153">
        <f>IF(G$219,G125/G$219*100,0)</f>
        <v>6.1523364172033599</v>
      </c>
      <c r="J125" s="33"/>
      <c r="K125" s="156">
        <v>0</v>
      </c>
      <c r="L125" s="33"/>
      <c r="M125" s="153">
        <f>(K125/$AP125)</f>
        <v>0</v>
      </c>
      <c r="N125" s="33"/>
      <c r="O125" s="153">
        <f>IF(M$219,M125/M$219*100,0)</f>
        <v>0</v>
      </c>
      <c r="P125" s="33"/>
      <c r="Q125" s="156">
        <v>266180</v>
      </c>
      <c r="R125" s="33"/>
      <c r="S125" s="153">
        <f>(Q125/$AP125)</f>
        <v>17.015917662852395</v>
      </c>
      <c r="T125" s="33"/>
      <c r="U125" s="153">
        <f>IF(S$219,S125/S$219*100,0)</f>
        <v>48.562921394141178</v>
      </c>
      <c r="V125" s="33"/>
      <c r="W125" s="156">
        <f>(E125+K125+Q125)</f>
        <v>321856</v>
      </c>
      <c r="X125" s="33"/>
      <c r="Y125" s="33"/>
      <c r="Z125" s="156">
        <v>15490</v>
      </c>
      <c r="AA125" s="33"/>
      <c r="AB125" s="161">
        <f>IF($W125,Z125/$W125*100,0)</f>
        <v>4.8127112746072775</v>
      </c>
      <c r="AC125" s="33"/>
      <c r="AD125" s="156">
        <v>0</v>
      </c>
      <c r="AE125" s="33"/>
      <c r="AF125" s="161">
        <f>IF($W125,AD125/$W125*100,0)</f>
        <v>0</v>
      </c>
      <c r="AG125" s="33"/>
      <c r="AH125" s="156">
        <v>0</v>
      </c>
      <c r="AI125" s="33"/>
      <c r="AJ125" s="161">
        <f>IF($W125,AH125/$W125*100,0)</f>
        <v>0</v>
      </c>
      <c r="AK125" s="33"/>
      <c r="AL125" s="156">
        <v>10327</v>
      </c>
      <c r="AM125" s="33"/>
      <c r="AN125" s="22">
        <v>31</v>
      </c>
      <c r="AO125" s="33"/>
      <c r="AP125" s="165">
        <v>15643</v>
      </c>
      <c r="AQ125" s="33"/>
      <c r="AR125" s="165">
        <f>IF(E125,AP125,0)</f>
        <v>15643</v>
      </c>
      <c r="AS125" s="33"/>
      <c r="AT125" s="165">
        <f>IF(K125,AP125,0)</f>
        <v>0</v>
      </c>
      <c r="AU125" s="33"/>
      <c r="AV125" s="165">
        <f>IF(Q125,AP125,0)</f>
        <v>15643</v>
      </c>
    </row>
    <row r="126" spans="1:48" ht="8.85" customHeight="1" x14ac:dyDescent="0.3">
      <c r="A126" s="22">
        <v>32</v>
      </c>
      <c r="B126" s="33"/>
      <c r="C126" s="22" t="s">
        <v>161</v>
      </c>
      <c r="D126" s="33"/>
      <c r="E126" s="156">
        <v>502596</v>
      </c>
      <c r="F126" s="33"/>
      <c r="G126" s="153">
        <f>(E126/$AP126)</f>
        <v>18.829462011089465</v>
      </c>
      <c r="H126" s="33"/>
      <c r="I126" s="153">
        <f>IF(G$219,G126/G$219*100,0)</f>
        <v>32.548427088230589</v>
      </c>
      <c r="J126" s="33"/>
      <c r="K126" s="156">
        <v>10000</v>
      </c>
      <c r="L126" s="33"/>
      <c r="M126" s="153">
        <f>(K126/$AP126)</f>
        <v>0.37464408811628952</v>
      </c>
      <c r="N126" s="33"/>
      <c r="O126" s="153">
        <f>IF(M$219,M126/M$219*100,0)</f>
        <v>17.188209140067279</v>
      </c>
      <c r="P126" s="33"/>
      <c r="Q126" s="156">
        <v>398353</v>
      </c>
      <c r="R126" s="33"/>
      <c r="S126" s="153">
        <f>(Q126/$AP126)</f>
        <v>14.924059643338827</v>
      </c>
      <c r="T126" s="33"/>
      <c r="U126" s="153">
        <f>IF(S$219,S126/S$219*100,0)</f>
        <v>42.592821010362513</v>
      </c>
      <c r="V126" s="33"/>
      <c r="W126" s="156">
        <f>(E126+K126+Q126)</f>
        <v>910949</v>
      </c>
      <c r="X126" s="33"/>
      <c r="Y126" s="33"/>
      <c r="Z126" s="156">
        <v>81840</v>
      </c>
      <c r="AA126" s="33"/>
      <c r="AB126" s="161">
        <f>IF($W126,Z126/$W126*100,0)</f>
        <v>8.9840375257012184</v>
      </c>
      <c r="AC126" s="33"/>
      <c r="AD126" s="156">
        <v>0</v>
      </c>
      <c r="AE126" s="33"/>
      <c r="AF126" s="161">
        <f>IF($W126,AD126/$W126*100,0)</f>
        <v>0</v>
      </c>
      <c r="AG126" s="33"/>
      <c r="AH126" s="156">
        <v>0</v>
      </c>
      <c r="AI126" s="33"/>
      <c r="AJ126" s="161">
        <f>IF($W126,AH126/$W126*100,0)</f>
        <v>0</v>
      </c>
      <c r="AK126" s="33"/>
      <c r="AL126" s="156">
        <v>121537</v>
      </c>
      <c r="AM126" s="33"/>
      <c r="AN126" s="22">
        <v>32</v>
      </c>
      <c r="AO126" s="33"/>
      <c r="AP126" s="165">
        <v>26692</v>
      </c>
      <c r="AQ126" s="33"/>
      <c r="AR126" s="165">
        <f>IF(E126,AP126,0)</f>
        <v>26692</v>
      </c>
      <c r="AS126" s="33"/>
      <c r="AT126" s="165">
        <f>IF(K126,AP126,0)</f>
        <v>26692</v>
      </c>
      <c r="AU126" s="33"/>
      <c r="AV126" s="165">
        <f>IF(Q126,AP126,0)</f>
        <v>26692</v>
      </c>
    </row>
    <row r="127" spans="1:48" ht="8.85" customHeight="1" x14ac:dyDescent="0.3">
      <c r="A127" s="22">
        <v>33</v>
      </c>
      <c r="B127" s="33"/>
      <c r="C127" s="22" t="s">
        <v>103</v>
      </c>
      <c r="D127" s="33"/>
      <c r="E127" s="156">
        <v>1345094</v>
      </c>
      <c r="F127" s="33"/>
      <c r="G127" s="153">
        <f>(E127/$AP127)</f>
        <v>23.96518609581841</v>
      </c>
      <c r="H127" s="33"/>
      <c r="I127" s="153">
        <f>IF(G$219,G127/G$219*100,0)</f>
        <v>41.425990388691453</v>
      </c>
      <c r="J127" s="33"/>
      <c r="K127" s="156">
        <v>0</v>
      </c>
      <c r="L127" s="33"/>
      <c r="M127" s="153">
        <f>(K127/$AP127)</f>
        <v>0</v>
      </c>
      <c r="N127" s="33"/>
      <c r="O127" s="153">
        <f>IF(M$219,M127/M$219*100,0)</f>
        <v>0</v>
      </c>
      <c r="P127" s="33"/>
      <c r="Q127" s="156">
        <v>1029990</v>
      </c>
      <c r="R127" s="33"/>
      <c r="S127" s="153">
        <f>(Q127/$AP127)</f>
        <v>18.351060986690896</v>
      </c>
      <c r="T127" s="33"/>
      <c r="U127" s="153">
        <f>IF(S$219,S127/S$219*100,0)</f>
        <v>52.373380610632978</v>
      </c>
      <c r="V127" s="33"/>
      <c r="W127" s="156">
        <f>(E127+K127+Q127)</f>
        <v>2375084</v>
      </c>
      <c r="X127" s="33"/>
      <c r="Y127" s="33"/>
      <c r="Z127" s="156">
        <v>157239</v>
      </c>
      <c r="AA127" s="33"/>
      <c r="AB127" s="161">
        <f>IF($W127,Z127/$W127*100,0)</f>
        <v>6.6203553221696581</v>
      </c>
      <c r="AC127" s="33"/>
      <c r="AD127" s="156">
        <v>0</v>
      </c>
      <c r="AE127" s="33"/>
      <c r="AF127" s="161">
        <f>IF($W127,AD127/$W127*100,0)</f>
        <v>0</v>
      </c>
      <c r="AG127" s="33"/>
      <c r="AH127" s="156">
        <v>0</v>
      </c>
      <c r="AI127" s="33"/>
      <c r="AJ127" s="161">
        <f>IF($W127,AH127/$W127*100,0)</f>
        <v>0</v>
      </c>
      <c r="AK127" s="33"/>
      <c r="AL127" s="156">
        <v>282591</v>
      </c>
      <c r="AM127" s="33"/>
      <c r="AN127" s="22">
        <v>33</v>
      </c>
      <c r="AO127" s="33"/>
      <c r="AP127" s="165">
        <v>56127</v>
      </c>
      <c r="AQ127" s="33"/>
      <c r="AR127" s="165">
        <f>IF(E127,AP127,0)</f>
        <v>56127</v>
      </c>
      <c r="AS127" s="33"/>
      <c r="AT127" s="165">
        <f>IF(K127,AP127,0)</f>
        <v>0</v>
      </c>
      <c r="AU127" s="33"/>
      <c r="AV127" s="165">
        <f>IF(Q127,AP127,0)</f>
        <v>56127</v>
      </c>
    </row>
    <row r="128" spans="1:48" ht="8.85" customHeight="1" x14ac:dyDescent="0.3">
      <c r="A128" s="22">
        <v>34</v>
      </c>
      <c r="B128" s="33"/>
      <c r="C128" s="22" t="s">
        <v>162</v>
      </c>
      <c r="D128" s="33"/>
      <c r="E128" s="156">
        <v>6193530</v>
      </c>
      <c r="F128" s="33"/>
      <c r="G128" s="153">
        <f>(E128/$AP128)</f>
        <v>70.560631607728766</v>
      </c>
      <c r="H128" s="33"/>
      <c r="I128" s="153">
        <f>IF(G$219,G128/G$219*100,0)</f>
        <v>121.97042973564893</v>
      </c>
      <c r="J128" s="33"/>
      <c r="K128" s="156">
        <v>0</v>
      </c>
      <c r="L128" s="33"/>
      <c r="M128" s="153">
        <f>(K128/$AP128)</f>
        <v>0</v>
      </c>
      <c r="N128" s="33"/>
      <c r="O128" s="153">
        <f>IF(M$219,M128/M$219*100,0)</f>
        <v>0</v>
      </c>
      <c r="P128" s="33"/>
      <c r="Q128" s="156">
        <v>1153332</v>
      </c>
      <c r="R128" s="33"/>
      <c r="S128" s="153">
        <f>(Q128/$AP128)</f>
        <v>13.139491432737879</v>
      </c>
      <c r="T128" s="33"/>
      <c r="U128" s="153">
        <f>IF(S$219,S128/S$219*100,0)</f>
        <v>37.499716574208961</v>
      </c>
      <c r="V128" s="33"/>
      <c r="W128" s="156">
        <f>(E128+K128+Q128)</f>
        <v>7346862</v>
      </c>
      <c r="X128" s="33"/>
      <c r="Y128" s="33"/>
      <c r="Z128" s="156">
        <v>24792</v>
      </c>
      <c r="AA128" s="33"/>
      <c r="AB128" s="161">
        <f>IF($W128,Z128/$W128*100,0)</f>
        <v>0.33745019302118373</v>
      </c>
      <c r="AC128" s="33"/>
      <c r="AD128" s="156">
        <v>0</v>
      </c>
      <c r="AE128" s="33"/>
      <c r="AF128" s="161">
        <f>IF($W128,AD128/$W128*100,0)</f>
        <v>0</v>
      </c>
      <c r="AG128" s="33"/>
      <c r="AH128" s="156">
        <v>0</v>
      </c>
      <c r="AI128" s="33"/>
      <c r="AJ128" s="161">
        <f>IF($W128,AH128/$W128*100,0)</f>
        <v>0</v>
      </c>
      <c r="AK128" s="33"/>
      <c r="AL128" s="156">
        <v>2540807</v>
      </c>
      <c r="AM128" s="33"/>
      <c r="AN128" s="22">
        <v>34</v>
      </c>
      <c r="AO128" s="33"/>
      <c r="AP128" s="165">
        <v>87776</v>
      </c>
      <c r="AQ128" s="33"/>
      <c r="AR128" s="165">
        <f>IF(E128,AP128,0)</f>
        <v>87776</v>
      </c>
      <c r="AS128" s="33"/>
      <c r="AT128" s="165">
        <f>IF(K128,AP128,0)</f>
        <v>0</v>
      </c>
      <c r="AU128" s="33"/>
      <c r="AV128" s="165">
        <f>IF(Q128,AP128,0)</f>
        <v>87776</v>
      </c>
    </row>
    <row r="129" spans="1:48" ht="8.85" customHeight="1" x14ac:dyDescent="0.3">
      <c r="A129" s="22">
        <v>35</v>
      </c>
      <c r="B129" s="33"/>
      <c r="C129" s="22" t="s">
        <v>163</v>
      </c>
      <c r="D129" s="33"/>
      <c r="E129" s="156">
        <v>613207</v>
      </c>
      <c r="F129" s="33"/>
      <c r="G129" s="153">
        <f>(E129/$AP129)</f>
        <v>36.218002480656786</v>
      </c>
      <c r="H129" s="33"/>
      <c r="I129" s="153">
        <f>IF(G$219,G129/G$219*100,0)</f>
        <v>62.606091046507004</v>
      </c>
      <c r="J129" s="33"/>
      <c r="K129" s="156">
        <v>0</v>
      </c>
      <c r="L129" s="33"/>
      <c r="M129" s="153">
        <f>(K129/$AP129)</f>
        <v>0</v>
      </c>
      <c r="N129" s="33"/>
      <c r="O129" s="153">
        <f>IF(M$219,M129/M$219*100,0)</f>
        <v>0</v>
      </c>
      <c r="P129" s="33"/>
      <c r="Q129" s="156">
        <v>29475</v>
      </c>
      <c r="R129" s="33"/>
      <c r="S129" s="153">
        <f>(Q129/$AP129)</f>
        <v>1.7408894926466245</v>
      </c>
      <c r="T129" s="33"/>
      <c r="U129" s="153">
        <f>IF(S$219,S129/S$219*100,0)</f>
        <v>4.9684466781271652</v>
      </c>
      <c r="V129" s="33"/>
      <c r="W129" s="156">
        <f>(E129+K129+Q129)</f>
        <v>642682</v>
      </c>
      <c r="X129" s="33"/>
      <c r="Y129" s="33"/>
      <c r="Z129" s="156">
        <v>0</v>
      </c>
      <c r="AA129" s="33"/>
      <c r="AB129" s="161">
        <f>IF($W129,Z129/$W129*100,0)</f>
        <v>0</v>
      </c>
      <c r="AC129" s="33"/>
      <c r="AD129" s="156">
        <v>0</v>
      </c>
      <c r="AE129" s="33"/>
      <c r="AF129" s="161">
        <f>IF($W129,AD129/$W129*100,0)</f>
        <v>0</v>
      </c>
      <c r="AG129" s="33"/>
      <c r="AH129" s="156">
        <v>0</v>
      </c>
      <c r="AI129" s="33"/>
      <c r="AJ129" s="161">
        <f>IF($W129,AH129/$W129*100,0)</f>
        <v>0</v>
      </c>
      <c r="AK129" s="33"/>
      <c r="AL129" s="156">
        <v>210546</v>
      </c>
      <c r="AM129" s="33"/>
      <c r="AN129" s="22">
        <v>35</v>
      </c>
      <c r="AO129" s="33"/>
      <c r="AP129" s="165">
        <v>16931</v>
      </c>
      <c r="AQ129" s="33"/>
      <c r="AR129" s="165">
        <f>IF(E129,AP129,0)</f>
        <v>16931</v>
      </c>
      <c r="AS129" s="33"/>
      <c r="AT129" s="165">
        <f>IF(K129,AP129,0)</f>
        <v>0</v>
      </c>
      <c r="AU129" s="33"/>
      <c r="AV129" s="165">
        <f>IF(Q129,AP129,0)</f>
        <v>16931</v>
      </c>
    </row>
    <row r="130" spans="1:48" ht="8.85" customHeight="1" x14ac:dyDescent="0.3">
      <c r="A130" s="33"/>
      <c r="B130" s="33"/>
      <c r="D130" s="33"/>
      <c r="E130" s="33"/>
      <c r="F130" s="33"/>
      <c r="G130" s="33"/>
      <c r="H130" s="33"/>
      <c r="I130" s="33"/>
      <c r="J130" s="33"/>
      <c r="K130" s="33"/>
      <c r="L130" s="33"/>
      <c r="M130" s="33"/>
      <c r="N130" s="33"/>
      <c r="O130" s="33"/>
      <c r="P130" s="33"/>
      <c r="Q130" s="33"/>
      <c r="R130" s="33"/>
      <c r="S130" s="33"/>
      <c r="T130" s="33"/>
      <c r="U130" s="33"/>
      <c r="V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row>
    <row r="131" spans="1:48" ht="8.85" customHeight="1" x14ac:dyDescent="0.3">
      <c r="A131" s="22">
        <v>36</v>
      </c>
      <c r="B131" s="33"/>
      <c r="C131" s="22" t="s">
        <v>164</v>
      </c>
      <c r="D131" s="33"/>
      <c r="E131" s="156">
        <v>1218439</v>
      </c>
      <c r="F131" s="33"/>
      <c r="G131" s="153">
        <f>(E131/$AP131)</f>
        <v>32.759020272086893</v>
      </c>
      <c r="H131" s="33"/>
      <c r="I131" s="153">
        <f>IF(G$219,G131/G$219*100,0)</f>
        <v>56.626927640307819</v>
      </c>
      <c r="J131" s="33"/>
      <c r="K131" s="156">
        <v>65635</v>
      </c>
      <c r="L131" s="33"/>
      <c r="M131" s="153">
        <f>(K131/$AP131)</f>
        <v>1.764666344033984</v>
      </c>
      <c r="N131" s="33"/>
      <c r="O131" s="153">
        <f>IF(M$219,M131/M$219*100,0)</f>
        <v>80.960717507116115</v>
      </c>
      <c r="P131" s="33"/>
      <c r="Q131" s="156">
        <v>1132675</v>
      </c>
      <c r="R131" s="33"/>
      <c r="S131" s="153">
        <f>(Q131/$AP131)</f>
        <v>30.453164488896057</v>
      </c>
      <c r="T131" s="33"/>
      <c r="U131" s="153">
        <f>IF(S$219,S131/S$219*100,0)</f>
        <v>86.912422978262242</v>
      </c>
      <c r="V131" s="33"/>
      <c r="W131" s="156">
        <f>(E131+K131+Q131)</f>
        <v>2416749</v>
      </c>
      <c r="X131" s="33"/>
      <c r="Y131" s="33"/>
      <c r="Z131" s="156">
        <v>151198</v>
      </c>
      <c r="AA131" s="33"/>
      <c r="AB131" s="161">
        <f>IF($W131,Z131/$W131*100,0)</f>
        <v>6.2562558213533972</v>
      </c>
      <c r="AC131" s="33"/>
      <c r="AD131" s="156">
        <v>0</v>
      </c>
      <c r="AE131" s="33"/>
      <c r="AF131" s="161">
        <f>IF($W131,AD131/$W131*100,0)</f>
        <v>0</v>
      </c>
      <c r="AG131" s="33"/>
      <c r="AH131" s="156">
        <v>0</v>
      </c>
      <c r="AI131" s="33"/>
      <c r="AJ131" s="161">
        <f>IF($W131,AH131/$W131*100,0)</f>
        <v>0</v>
      </c>
      <c r="AK131" s="33"/>
      <c r="AL131" s="156">
        <v>383437</v>
      </c>
      <c r="AM131" s="33"/>
      <c r="AN131" s="22">
        <v>36</v>
      </c>
      <c r="AO131" s="33"/>
      <c r="AP131" s="165">
        <v>37194</v>
      </c>
      <c r="AQ131" s="33"/>
      <c r="AR131" s="165">
        <f>IF(E131,AP131,0)</f>
        <v>37194</v>
      </c>
      <c r="AS131" s="33"/>
      <c r="AT131" s="165">
        <f>IF(K131,AP131,0)</f>
        <v>37194</v>
      </c>
      <c r="AU131" s="33"/>
      <c r="AV131" s="165">
        <f>IF(Q131,AP131,0)</f>
        <v>37194</v>
      </c>
    </row>
    <row r="132" spans="1:48" ht="8.85" customHeight="1" x14ac:dyDescent="0.3">
      <c r="A132" s="22">
        <v>37</v>
      </c>
      <c r="B132" s="33"/>
      <c r="C132" s="22" t="s">
        <v>165</v>
      </c>
      <c r="D132" s="33"/>
      <c r="E132" s="156">
        <v>614223</v>
      </c>
      <c r="F132" s="33"/>
      <c r="G132" s="153">
        <f>(E132/$AP132)</f>
        <v>26.502545736969278</v>
      </c>
      <c r="H132" s="33"/>
      <c r="I132" s="153">
        <f>IF(G$219,G132/G$219*100,0)</f>
        <v>45.812045881300797</v>
      </c>
      <c r="J132" s="33"/>
      <c r="K132" s="156">
        <v>0</v>
      </c>
      <c r="L132" s="33"/>
      <c r="M132" s="153">
        <f>(K132/$AP132)</f>
        <v>0</v>
      </c>
      <c r="N132" s="33"/>
      <c r="O132" s="153">
        <f>IF(M$219,M132/M$219*100,0)</f>
        <v>0</v>
      </c>
      <c r="P132" s="33"/>
      <c r="Q132" s="156">
        <v>437008</v>
      </c>
      <c r="R132" s="33"/>
      <c r="S132" s="153">
        <f>(Q132/$AP132)</f>
        <v>18.8560579910252</v>
      </c>
      <c r="T132" s="33"/>
      <c r="U132" s="153">
        <f>IF(S$219,S132/S$219*100,0)</f>
        <v>53.81462699602789</v>
      </c>
      <c r="V132" s="33"/>
      <c r="W132" s="156">
        <f>(E132+K132+Q132)</f>
        <v>1051231</v>
      </c>
      <c r="X132" s="33"/>
      <c r="Y132" s="33"/>
      <c r="Z132" s="156">
        <v>0</v>
      </c>
      <c r="AA132" s="33"/>
      <c r="AB132" s="161">
        <f>IF($W132,Z132/$W132*100,0)</f>
        <v>0</v>
      </c>
      <c r="AC132" s="33"/>
      <c r="AD132" s="156">
        <v>0</v>
      </c>
      <c r="AE132" s="33"/>
      <c r="AF132" s="161">
        <f>IF($W132,AD132/$W132*100,0)</f>
        <v>0</v>
      </c>
      <c r="AG132" s="33"/>
      <c r="AH132" s="156">
        <v>0</v>
      </c>
      <c r="AI132" s="33"/>
      <c r="AJ132" s="161">
        <f>IF($W132,AH132/$W132*100,0)</f>
        <v>0</v>
      </c>
      <c r="AK132" s="33"/>
      <c r="AL132" s="156">
        <v>209848</v>
      </c>
      <c r="AM132" s="33"/>
      <c r="AN132" s="22">
        <v>37</v>
      </c>
      <c r="AO132" s="33"/>
      <c r="AP132" s="165">
        <v>23176</v>
      </c>
      <c r="AQ132" s="33"/>
      <c r="AR132" s="165">
        <f>IF(E132,AP132,0)</f>
        <v>23176</v>
      </c>
      <c r="AS132" s="33"/>
      <c r="AT132" s="165">
        <f>IF(K132,AP132,0)</f>
        <v>0</v>
      </c>
      <c r="AU132" s="33"/>
      <c r="AV132" s="165">
        <f>IF(Q132,AP132,0)</f>
        <v>23176</v>
      </c>
    </row>
    <row r="133" spans="1:48" ht="8.85" customHeight="1" x14ac:dyDescent="0.3">
      <c r="A133" s="22">
        <v>38</v>
      </c>
      <c r="B133" s="33"/>
      <c r="C133" s="22" t="s">
        <v>166</v>
      </c>
      <c r="D133" s="33"/>
      <c r="E133" s="156">
        <v>254776</v>
      </c>
      <c r="F133" s="33"/>
      <c r="G133" s="153">
        <f>(E133/$AP133)</f>
        <v>16.619439008480104</v>
      </c>
      <c r="H133" s="33"/>
      <c r="I133" s="153">
        <f>IF(G$219,G133/G$219*100,0)</f>
        <v>28.728202563420535</v>
      </c>
      <c r="J133" s="33"/>
      <c r="K133" s="156">
        <v>0</v>
      </c>
      <c r="L133" s="33"/>
      <c r="M133" s="153">
        <f>(K133/$AP133)</f>
        <v>0</v>
      </c>
      <c r="N133" s="33"/>
      <c r="O133" s="153">
        <f>IF(M$219,M133/M$219*100,0)</f>
        <v>0</v>
      </c>
      <c r="P133" s="33"/>
      <c r="Q133" s="156">
        <v>358061</v>
      </c>
      <c r="R133" s="33"/>
      <c r="S133" s="153">
        <f>(Q133/$AP133)</f>
        <v>23.356881930854534</v>
      </c>
      <c r="T133" s="33"/>
      <c r="U133" s="153">
        <f>IF(S$219,S133/S$219*100,0)</f>
        <v>66.659844252571745</v>
      </c>
      <c r="V133" s="33"/>
      <c r="W133" s="156">
        <f>(E133+K133+Q133)</f>
        <v>612837</v>
      </c>
      <c r="X133" s="33"/>
      <c r="Y133" s="33"/>
      <c r="Z133" s="156">
        <v>83880</v>
      </c>
      <c r="AA133" s="33"/>
      <c r="AB133" s="161">
        <f>IF($W133,Z133/$W133*100,0)</f>
        <v>13.687163144522932</v>
      </c>
      <c r="AC133" s="33"/>
      <c r="AD133" s="156">
        <v>0</v>
      </c>
      <c r="AE133" s="33"/>
      <c r="AF133" s="161">
        <f>IF($W133,AD133/$W133*100,0)</f>
        <v>0</v>
      </c>
      <c r="AG133" s="33"/>
      <c r="AH133" s="156">
        <v>0</v>
      </c>
      <c r="AI133" s="33"/>
      <c r="AJ133" s="161">
        <f>IF($W133,AH133/$W133*100,0)</f>
        <v>0</v>
      </c>
      <c r="AK133" s="33"/>
      <c r="AL133" s="156">
        <v>45152</v>
      </c>
      <c r="AM133" s="33"/>
      <c r="AN133" s="22">
        <v>38</v>
      </c>
      <c r="AO133" s="33"/>
      <c r="AP133" s="165">
        <v>15330</v>
      </c>
      <c r="AQ133" s="33"/>
      <c r="AR133" s="165">
        <f>IF(E133,AP133,0)</f>
        <v>15330</v>
      </c>
      <c r="AS133" s="33"/>
      <c r="AT133" s="165">
        <f>IF(K133,AP133,0)</f>
        <v>0</v>
      </c>
      <c r="AU133" s="33"/>
      <c r="AV133" s="165">
        <f>IF(Q133,AP133,0)</f>
        <v>15330</v>
      </c>
    </row>
    <row r="134" spans="1:48" ht="8.85" customHeight="1" x14ac:dyDescent="0.3">
      <c r="A134" s="22">
        <v>39</v>
      </c>
      <c r="B134" s="33"/>
      <c r="C134" s="22" t="s">
        <v>167</v>
      </c>
      <c r="D134" s="33"/>
      <c r="E134" s="156">
        <v>191664</v>
      </c>
      <c r="F134" s="33"/>
      <c r="G134" s="153">
        <f>(E134/$AP134)</f>
        <v>9.6028859161280629</v>
      </c>
      <c r="H134" s="33"/>
      <c r="I134" s="153">
        <f>IF(G$219,G134/G$219*100,0)</f>
        <v>16.599456314450808</v>
      </c>
      <c r="J134" s="33"/>
      <c r="K134" s="156">
        <v>0</v>
      </c>
      <c r="L134" s="33"/>
      <c r="M134" s="153">
        <f>(K134/$AP134)</f>
        <v>0</v>
      </c>
      <c r="N134" s="33"/>
      <c r="O134" s="153">
        <f>IF(M$219,M134/M$219*100,0)</f>
        <v>0</v>
      </c>
      <c r="P134" s="33"/>
      <c r="Q134" s="156">
        <v>454915</v>
      </c>
      <c r="R134" s="33"/>
      <c r="S134" s="153">
        <f>(Q134/$AP134)</f>
        <v>22.792474572874394</v>
      </c>
      <c r="T134" s="33"/>
      <c r="U134" s="153">
        <f>IF(S$219,S134/S$219*100,0)</f>
        <v>65.049042490190047</v>
      </c>
      <c r="V134" s="33"/>
      <c r="W134" s="156">
        <f>(E134+K134+Q134)</f>
        <v>646579</v>
      </c>
      <c r="X134" s="33"/>
      <c r="Y134" s="33"/>
      <c r="Z134" s="156">
        <v>33058</v>
      </c>
      <c r="AA134" s="33"/>
      <c r="AB134" s="161">
        <f>IF($W134,Z134/$W134*100,0)</f>
        <v>5.1127549765767215</v>
      </c>
      <c r="AC134" s="33"/>
      <c r="AD134" s="156">
        <v>0</v>
      </c>
      <c r="AE134" s="33"/>
      <c r="AF134" s="161">
        <f>IF($W134,AD134/$W134*100,0)</f>
        <v>0</v>
      </c>
      <c r="AG134" s="33"/>
      <c r="AH134" s="156">
        <v>0</v>
      </c>
      <c r="AI134" s="33"/>
      <c r="AJ134" s="161">
        <f>IF($W134,AH134/$W134*100,0)</f>
        <v>0</v>
      </c>
      <c r="AK134" s="33"/>
      <c r="AL134" s="156">
        <v>69820</v>
      </c>
      <c r="AM134" s="33"/>
      <c r="AN134" s="22">
        <v>39</v>
      </c>
      <c r="AO134" s="33"/>
      <c r="AP134" s="165">
        <v>19959</v>
      </c>
      <c r="AQ134" s="33"/>
      <c r="AR134" s="165">
        <f>IF(E134,AP134,0)</f>
        <v>19959</v>
      </c>
      <c r="AS134" s="33"/>
      <c r="AT134" s="165">
        <f>IF(K134,AP134,0)</f>
        <v>0</v>
      </c>
      <c r="AU134" s="33"/>
      <c r="AV134" s="165">
        <f>IF(Q134,AP134,0)</f>
        <v>19959</v>
      </c>
    </row>
    <row r="135" spans="1:48" ht="8.85" customHeight="1" x14ac:dyDescent="0.3">
      <c r="A135" s="22">
        <v>40</v>
      </c>
      <c r="B135" s="33"/>
      <c r="C135" s="22" t="s">
        <v>168</v>
      </c>
      <c r="D135" s="33"/>
      <c r="E135" s="163">
        <v>191390</v>
      </c>
      <c r="F135" s="33"/>
      <c r="G135" s="153">
        <f>(E135/$AP135)</f>
        <v>16.681774601237688</v>
      </c>
      <c r="H135" s="33"/>
      <c r="I135" s="153">
        <f>IF(G$219,G135/G$219*100,0)</f>
        <v>28.835955270039392</v>
      </c>
      <c r="J135" s="33"/>
      <c r="K135" s="163">
        <v>10000</v>
      </c>
      <c r="L135" s="33"/>
      <c r="M135" s="153">
        <f>(K135/$AP135)</f>
        <v>0.87161160986664343</v>
      </c>
      <c r="N135" s="33"/>
      <c r="O135" s="153">
        <f>IF(M$219,M135/M$219*100,0)</f>
        <v>39.988466692815813</v>
      </c>
      <c r="P135" s="33"/>
      <c r="Q135" s="163">
        <v>197808</v>
      </c>
      <c r="R135" s="33"/>
      <c r="S135" s="153">
        <f>(Q135/$AP135)</f>
        <v>17.2411749324501</v>
      </c>
      <c r="T135" s="33"/>
      <c r="U135" s="153">
        <f>IF(S$219,S135/S$219*100,0)</f>
        <v>49.205798921740737</v>
      </c>
      <c r="V135" s="33"/>
      <c r="W135" s="156">
        <f>(E135+K135+Q135)</f>
        <v>399198</v>
      </c>
      <c r="X135" s="33"/>
      <c r="Y135" s="33"/>
      <c r="Z135" s="163">
        <v>41570</v>
      </c>
      <c r="AA135" s="33"/>
      <c r="AB135" s="161">
        <f>IF($W135,Z135/$W135*100,0)</f>
        <v>10.41337882454321</v>
      </c>
      <c r="AC135" s="33"/>
      <c r="AD135" s="163">
        <v>0</v>
      </c>
      <c r="AE135" s="33"/>
      <c r="AF135" s="161">
        <f>IF($W135,AD135/$W135*100,0)</f>
        <v>0</v>
      </c>
      <c r="AG135" s="33"/>
      <c r="AH135" s="163">
        <v>0</v>
      </c>
      <c r="AI135" s="33"/>
      <c r="AJ135" s="161">
        <f>IF($W135,AH135/$W135*100,0)</f>
        <v>0</v>
      </c>
      <c r="AK135" s="33"/>
      <c r="AL135" s="163">
        <v>10249</v>
      </c>
      <c r="AM135" s="33"/>
      <c r="AN135" s="22">
        <v>40</v>
      </c>
      <c r="AO135" s="33"/>
      <c r="AP135" s="170">
        <v>11473</v>
      </c>
      <c r="AQ135" s="33"/>
      <c r="AR135" s="170">
        <f>IF(E135,AP135,0)</f>
        <v>11473</v>
      </c>
      <c r="AS135" s="33"/>
      <c r="AT135" s="170">
        <f>IF(K135,AP135,0)</f>
        <v>11473</v>
      </c>
      <c r="AU135" s="33"/>
      <c r="AV135" s="170">
        <f>IF(Q135,AP135,0)</f>
        <v>11473</v>
      </c>
    </row>
    <row r="136" spans="1:48" ht="8.85" customHeight="1" x14ac:dyDescent="0.3">
      <c r="A136" s="41"/>
      <c r="B136" s="33"/>
      <c r="D136" s="33"/>
      <c r="E136" s="33"/>
      <c r="F136" s="33"/>
      <c r="G136" s="33"/>
      <c r="H136" s="33"/>
      <c r="I136" s="33"/>
      <c r="J136" s="33"/>
      <c r="K136" s="33"/>
      <c r="L136" s="33"/>
      <c r="M136" s="33"/>
      <c r="N136" s="33"/>
      <c r="O136" s="33"/>
      <c r="P136" s="33"/>
      <c r="Q136" s="33"/>
      <c r="R136" s="33"/>
      <c r="S136" s="33"/>
      <c r="T136" s="33"/>
      <c r="U136" s="33"/>
      <c r="V136" s="33"/>
      <c r="W136" s="149"/>
      <c r="X136" s="33"/>
      <c r="Y136" s="33"/>
      <c r="Z136" s="33"/>
      <c r="AA136" s="33"/>
      <c r="AB136" s="33"/>
      <c r="AC136" s="33"/>
      <c r="AD136" s="33"/>
      <c r="AE136" s="33"/>
      <c r="AF136" s="33"/>
      <c r="AG136" s="33"/>
      <c r="AH136" s="33"/>
      <c r="AI136" s="33"/>
      <c r="AJ136" s="33"/>
      <c r="AK136" s="33"/>
      <c r="AL136" s="33"/>
      <c r="AM136" s="33"/>
      <c r="AN136" s="41"/>
      <c r="AO136" s="33"/>
      <c r="AP136" s="33"/>
      <c r="AQ136" s="33"/>
      <c r="AR136" s="33"/>
      <c r="AS136" s="33"/>
      <c r="AT136" s="33"/>
      <c r="AU136" s="33"/>
      <c r="AV136" s="33"/>
    </row>
    <row r="137" spans="1:48" ht="8.85" customHeight="1" x14ac:dyDescent="0.3">
      <c r="A137" s="22">
        <v>41</v>
      </c>
      <c r="B137" s="33"/>
      <c r="C137" s="22" t="s">
        <v>169</v>
      </c>
      <c r="D137" s="33"/>
      <c r="E137" s="156">
        <v>232752</v>
      </c>
      <c r="F137" s="33"/>
      <c r="G137" s="153">
        <f>(E137/$AP137)</f>
        <v>6.7178110658931507</v>
      </c>
      <c r="H137" s="33"/>
      <c r="I137" s="153">
        <f>IF(G$219,G137/G$219*100,0)</f>
        <v>11.612343652832841</v>
      </c>
      <c r="J137" s="33"/>
      <c r="K137" s="156">
        <v>5000</v>
      </c>
      <c r="L137" s="33"/>
      <c r="M137" s="153">
        <f>(K137/$AP137)</f>
        <v>0.14431263890091495</v>
      </c>
      <c r="N137" s="33"/>
      <c r="O137" s="153">
        <f>IF(M$219,M137/M$219*100,0)</f>
        <v>6.6208860560319192</v>
      </c>
      <c r="P137" s="33"/>
      <c r="Q137" s="156">
        <v>322813</v>
      </c>
      <c r="R137" s="33"/>
      <c r="S137" s="153">
        <f>(Q137/$AP137)</f>
        <v>9.3171991803042111</v>
      </c>
      <c r="T137" s="33"/>
      <c r="U137" s="153">
        <f>IF(S$219,S137/S$219*100,0)</f>
        <v>26.591008511663304</v>
      </c>
      <c r="V137" s="33"/>
      <c r="W137" s="156">
        <f>(E137+K137+Q137)</f>
        <v>560565</v>
      </c>
      <c r="X137" s="33"/>
      <c r="Y137" s="33"/>
      <c r="Z137" s="156">
        <v>86842</v>
      </c>
      <c r="AA137" s="33"/>
      <c r="AB137" s="161">
        <f>IF($W137,Z137/$W137*100,0)</f>
        <v>15.491869809923916</v>
      </c>
      <c r="AC137" s="33"/>
      <c r="AD137" s="156">
        <v>0</v>
      </c>
      <c r="AE137" s="33"/>
      <c r="AF137" s="161">
        <f>IF($W137,AD137/$W137*100,0)</f>
        <v>0</v>
      </c>
      <c r="AG137" s="33"/>
      <c r="AH137" s="156">
        <v>0</v>
      </c>
      <c r="AI137" s="33"/>
      <c r="AJ137" s="161">
        <f>IF($W137,AH137/$W137*100,0)</f>
        <v>0</v>
      </c>
      <c r="AK137" s="33"/>
      <c r="AL137" s="156">
        <v>29783</v>
      </c>
      <c r="AM137" s="33"/>
      <c r="AN137" s="22">
        <v>41</v>
      </c>
      <c r="AO137" s="33"/>
      <c r="AP137" s="165">
        <v>34647</v>
      </c>
      <c r="AQ137" s="33"/>
      <c r="AR137" s="165">
        <f t="shared" ref="AR137:AR147" si="0">IF(E137,AP137,0)</f>
        <v>34647</v>
      </c>
      <c r="AS137" s="33"/>
      <c r="AT137" s="165">
        <f t="shared" ref="AT137:AT147" si="1">IF(K137,AP137,0)</f>
        <v>34647</v>
      </c>
      <c r="AU137" s="33"/>
      <c r="AV137" s="165">
        <f t="shared" ref="AV137:AV147" si="2">IF(Q137,AP137,0)</f>
        <v>34647</v>
      </c>
    </row>
    <row r="138" spans="1:48" ht="8.85" customHeight="1" x14ac:dyDescent="0.3">
      <c r="A138" s="22">
        <v>42</v>
      </c>
      <c r="B138" s="33"/>
      <c r="C138" s="22" t="s">
        <v>170</v>
      </c>
      <c r="D138" s="33"/>
      <c r="E138" s="156">
        <v>3764745</v>
      </c>
      <c r="F138" s="33"/>
      <c r="G138" s="153">
        <f>(E138/$AP138)</f>
        <v>35.06753169332228</v>
      </c>
      <c r="H138" s="33"/>
      <c r="I138" s="153">
        <f>IF(G$219,G138/G$219*100,0)</f>
        <v>60.617398299117689</v>
      </c>
      <c r="J138" s="33"/>
      <c r="K138" s="156">
        <v>0</v>
      </c>
      <c r="L138" s="33"/>
      <c r="M138" s="153">
        <f>(K138/$AP138)</f>
        <v>0</v>
      </c>
      <c r="N138" s="33"/>
      <c r="O138" s="153">
        <f>IF(M$219,M138/M$219*100,0)</f>
        <v>0</v>
      </c>
      <c r="P138" s="33"/>
      <c r="Q138" s="156">
        <v>4005731</v>
      </c>
      <c r="R138" s="33"/>
      <c r="S138" s="153">
        <f>(Q138/$AP138)</f>
        <v>37.312247920489582</v>
      </c>
      <c r="T138" s="33"/>
      <c r="U138" s="153">
        <f>IF(S$219,S138/S$219*100,0)</f>
        <v>106.48804247314965</v>
      </c>
      <c r="V138" s="33"/>
      <c r="W138" s="156">
        <f>(E138+K138+Q138)</f>
        <v>7770476</v>
      </c>
      <c r="X138" s="33"/>
      <c r="Y138" s="33"/>
      <c r="Z138" s="156">
        <v>319553</v>
      </c>
      <c r="AA138" s="33"/>
      <c r="AB138" s="161">
        <f>IF($W138,Z138/$W138*100,0)</f>
        <v>4.1123992918837917</v>
      </c>
      <c r="AC138" s="33"/>
      <c r="AD138" s="156">
        <v>0</v>
      </c>
      <c r="AE138" s="33"/>
      <c r="AF138" s="161">
        <f>IF($W138,AD138/$W138*100,0)</f>
        <v>0</v>
      </c>
      <c r="AG138" s="33"/>
      <c r="AH138" s="156">
        <v>0</v>
      </c>
      <c r="AI138" s="33"/>
      <c r="AJ138" s="161">
        <f>IF($W138,AH138/$W138*100,0)</f>
        <v>0</v>
      </c>
      <c r="AK138" s="33"/>
      <c r="AL138" s="156">
        <v>683026</v>
      </c>
      <c r="AM138" s="33"/>
      <c r="AN138" s="22">
        <v>42</v>
      </c>
      <c r="AO138" s="33"/>
      <c r="AP138" s="165">
        <v>107357</v>
      </c>
      <c r="AQ138" s="33"/>
      <c r="AR138" s="165">
        <f t="shared" si="0"/>
        <v>107357</v>
      </c>
      <c r="AS138" s="33"/>
      <c r="AT138" s="165">
        <f t="shared" si="1"/>
        <v>0</v>
      </c>
      <c r="AU138" s="33"/>
      <c r="AV138" s="165">
        <f t="shared" si="2"/>
        <v>107357</v>
      </c>
    </row>
    <row r="139" spans="1:48" ht="8.85" customHeight="1" x14ac:dyDescent="0.3">
      <c r="A139" s="22">
        <v>43</v>
      </c>
      <c r="B139" s="33"/>
      <c r="C139" s="22" t="s">
        <v>171</v>
      </c>
      <c r="D139" s="33"/>
      <c r="E139" s="156">
        <v>20345963</v>
      </c>
      <c r="F139" s="33"/>
      <c r="G139" s="153">
        <f>(E139/$AP139)</f>
        <v>62.221402293015444</v>
      </c>
      <c r="H139" s="33"/>
      <c r="I139" s="153">
        <f>IF(G$219,G139/G$219*100,0)</f>
        <v>107.5553180791329</v>
      </c>
      <c r="J139" s="33"/>
      <c r="K139" s="156">
        <v>0</v>
      </c>
      <c r="L139" s="33"/>
      <c r="M139" s="153">
        <f>(K139/$AP139)</f>
        <v>0</v>
      </c>
      <c r="N139" s="33"/>
      <c r="O139" s="153">
        <f>IF(M$219,M139/M$219*100,0)</f>
        <v>0</v>
      </c>
      <c r="P139" s="33"/>
      <c r="Q139" s="156">
        <v>17725273</v>
      </c>
      <c r="R139" s="33"/>
      <c r="S139" s="153">
        <f>(Q139/$AP139)</f>
        <v>54.206888220848768</v>
      </c>
      <c r="T139" s="33"/>
      <c r="U139" s="153">
        <f>IF(S$219,S139/S$219*100,0)</f>
        <v>154.70484189265855</v>
      </c>
      <c r="V139" s="33"/>
      <c r="W139" s="156">
        <f>(E139+K139+Q139)</f>
        <v>38071236</v>
      </c>
      <c r="X139" s="33"/>
      <c r="Y139" s="33"/>
      <c r="Z139" s="156">
        <v>200294</v>
      </c>
      <c r="AA139" s="33"/>
      <c r="AB139" s="161">
        <f>IF($W139,Z139/$W139*100,0)</f>
        <v>0.52610322396677633</v>
      </c>
      <c r="AC139" s="33"/>
      <c r="AD139" s="156">
        <v>4500</v>
      </c>
      <c r="AE139" s="33"/>
      <c r="AF139" s="161">
        <f>IF($W139,AD139/$W139*100,0)</f>
        <v>1.1819947216843709E-2</v>
      </c>
      <c r="AG139" s="33"/>
      <c r="AH139" s="156">
        <v>0</v>
      </c>
      <c r="AI139" s="33"/>
      <c r="AJ139" s="161">
        <f>IF($W139,AH139/$W139*100,0)</f>
        <v>0</v>
      </c>
      <c r="AK139" s="33"/>
      <c r="AL139" s="156">
        <v>1937438</v>
      </c>
      <c r="AM139" s="33"/>
      <c r="AN139" s="22">
        <v>43</v>
      </c>
      <c r="AO139" s="33"/>
      <c r="AP139" s="165">
        <v>326993</v>
      </c>
      <c r="AQ139" s="33"/>
      <c r="AR139" s="165">
        <f t="shared" si="0"/>
        <v>326993</v>
      </c>
      <c r="AS139" s="33"/>
      <c r="AT139" s="165">
        <f t="shared" si="1"/>
        <v>0</v>
      </c>
      <c r="AU139" s="33"/>
      <c r="AV139" s="165">
        <f t="shared" si="2"/>
        <v>326993</v>
      </c>
    </row>
    <row r="140" spans="1:48" ht="8.85" customHeight="1" x14ac:dyDescent="0.3">
      <c r="A140" s="22">
        <v>44</v>
      </c>
      <c r="B140" s="33"/>
      <c r="C140" s="22" t="s">
        <v>172</v>
      </c>
      <c r="D140" s="33"/>
      <c r="E140" s="156">
        <v>1343418</v>
      </c>
      <c r="F140" s="33"/>
      <c r="G140" s="153">
        <f>(E140/$AP140)</f>
        <v>26.117228508106848</v>
      </c>
      <c r="H140" s="33"/>
      <c r="I140" s="153">
        <f>IF(G$219,G140/G$219*100,0)</f>
        <v>45.145990222244706</v>
      </c>
      <c r="J140" s="33"/>
      <c r="K140" s="156">
        <v>99075</v>
      </c>
      <c r="L140" s="33"/>
      <c r="M140" s="153">
        <f>(K140/$AP140)</f>
        <v>1.926105214044092</v>
      </c>
      <c r="N140" s="33"/>
      <c r="O140" s="153">
        <f>IF(M$219,M140/M$219*100,0)</f>
        <v>88.3673339441238</v>
      </c>
      <c r="P140" s="33"/>
      <c r="Q140" s="156">
        <v>1021636</v>
      </c>
      <c r="R140" s="33"/>
      <c r="S140" s="153">
        <f>(Q140/$AP140)</f>
        <v>19.861503168863486</v>
      </c>
      <c r="T140" s="33"/>
      <c r="U140" s="153">
        <f>IF(S$219,S140/S$219*100,0)</f>
        <v>56.684137539327864</v>
      </c>
      <c r="V140" s="33"/>
      <c r="W140" s="156">
        <f>(E140+K140+Q140)</f>
        <v>2464129</v>
      </c>
      <c r="X140" s="33"/>
      <c r="Y140" s="33"/>
      <c r="Z140" s="156">
        <v>182699</v>
      </c>
      <c r="AA140" s="33"/>
      <c r="AB140" s="161">
        <f>IF($W140,Z140/$W140*100,0)</f>
        <v>7.4143439730630991</v>
      </c>
      <c r="AC140" s="33"/>
      <c r="AD140" s="156">
        <v>0</v>
      </c>
      <c r="AE140" s="33"/>
      <c r="AF140" s="161">
        <f>IF($W140,AD140/$W140*100,0)</f>
        <v>0</v>
      </c>
      <c r="AG140" s="33"/>
      <c r="AH140" s="156">
        <v>0</v>
      </c>
      <c r="AI140" s="33"/>
      <c r="AJ140" s="161">
        <f>IF($W140,AH140/$W140*100,0)</f>
        <v>0</v>
      </c>
      <c r="AK140" s="33"/>
      <c r="AL140" s="156">
        <v>189596</v>
      </c>
      <c r="AM140" s="33"/>
      <c r="AN140" s="22">
        <v>44</v>
      </c>
      <c r="AO140" s="33"/>
      <c r="AP140" s="165">
        <v>51438</v>
      </c>
      <c r="AQ140" s="33"/>
      <c r="AR140" s="165">
        <f t="shared" si="0"/>
        <v>51438</v>
      </c>
      <c r="AS140" s="33"/>
      <c r="AT140" s="165">
        <f t="shared" si="1"/>
        <v>51438</v>
      </c>
      <c r="AU140" s="33"/>
      <c r="AV140" s="165">
        <f t="shared" si="2"/>
        <v>51438</v>
      </c>
    </row>
    <row r="141" spans="1:48" ht="8.85" customHeight="1" x14ac:dyDescent="0.3">
      <c r="A141" s="22">
        <v>45</v>
      </c>
      <c r="B141" s="33"/>
      <c r="C141" s="22" t="s">
        <v>173</v>
      </c>
      <c r="D141" s="33"/>
      <c r="E141" s="156">
        <v>44353</v>
      </c>
      <c r="F141" s="33"/>
      <c r="G141" s="153">
        <f>(E141/$AP141)</f>
        <v>19.581898454746138</v>
      </c>
      <c r="H141" s="33"/>
      <c r="I141" s="153">
        <f>IF(G$219,G141/G$219*100,0)</f>
        <v>33.849081494100666</v>
      </c>
      <c r="J141" s="33"/>
      <c r="K141" s="156">
        <v>0</v>
      </c>
      <c r="L141" s="33"/>
      <c r="M141" s="153">
        <f>(K141/$AP141)</f>
        <v>0</v>
      </c>
      <c r="N141" s="33"/>
      <c r="O141" s="153">
        <f>IF(M$219,M141/M$219*100,0)</f>
        <v>0</v>
      </c>
      <c r="P141" s="33"/>
      <c r="Q141" s="156">
        <v>65370</v>
      </c>
      <c r="R141" s="33"/>
      <c r="S141" s="153">
        <f>(Q141/$AP141)</f>
        <v>28.860927152317881</v>
      </c>
      <c r="T141" s="33"/>
      <c r="U141" s="153">
        <f>IF(S$219,S141/S$219*100,0)</f>
        <v>82.368225118991404</v>
      </c>
      <c r="V141" s="33"/>
      <c r="W141" s="156">
        <f>(E141+K141+Q141)</f>
        <v>109723</v>
      </c>
      <c r="X141" s="33"/>
      <c r="Y141" s="33"/>
      <c r="Z141" s="156">
        <v>4837</v>
      </c>
      <c r="AA141" s="33"/>
      <c r="AB141" s="161">
        <f>IF($W141,Z141/$W141*100,0)</f>
        <v>4.4083738140590398</v>
      </c>
      <c r="AC141" s="33"/>
      <c r="AD141" s="156">
        <v>0</v>
      </c>
      <c r="AE141" s="33"/>
      <c r="AF141" s="161">
        <f>IF($W141,AD141/$W141*100,0)</f>
        <v>0</v>
      </c>
      <c r="AG141" s="33"/>
      <c r="AH141" s="156">
        <v>0</v>
      </c>
      <c r="AI141" s="33"/>
      <c r="AJ141" s="161">
        <f>IF($W141,AH141/$W141*100,0)</f>
        <v>0</v>
      </c>
      <c r="AK141" s="33"/>
      <c r="AL141" s="156">
        <v>45735</v>
      </c>
      <c r="AM141" s="33"/>
      <c r="AN141" s="22">
        <v>45</v>
      </c>
      <c r="AO141" s="33"/>
      <c r="AP141" s="165">
        <v>2265</v>
      </c>
      <c r="AQ141" s="33"/>
      <c r="AR141" s="165">
        <f t="shared" si="0"/>
        <v>2265</v>
      </c>
      <c r="AS141" s="33"/>
      <c r="AT141" s="165">
        <f t="shared" si="1"/>
        <v>0</v>
      </c>
      <c r="AU141" s="33"/>
      <c r="AV141" s="165">
        <f t="shared" si="2"/>
        <v>2265</v>
      </c>
    </row>
    <row r="142" spans="1:48" ht="8.85" customHeight="1" x14ac:dyDescent="0.3">
      <c r="A142" s="41"/>
      <c r="B142" s="33"/>
      <c r="D142" s="33"/>
      <c r="E142" s="33"/>
      <c r="F142" s="33"/>
      <c r="G142" s="33"/>
      <c r="H142" s="33"/>
      <c r="I142" s="33"/>
      <c r="J142" s="33"/>
      <c r="K142" s="33"/>
      <c r="L142" s="33"/>
      <c r="M142" s="33"/>
      <c r="N142" s="33"/>
      <c r="O142" s="33"/>
      <c r="P142" s="33"/>
      <c r="Q142" s="33"/>
      <c r="R142" s="33"/>
      <c r="S142" s="33"/>
      <c r="T142" s="33"/>
      <c r="U142" s="33"/>
      <c r="V142" s="33"/>
      <c r="X142" s="33"/>
      <c r="Y142" s="33"/>
      <c r="Z142" s="33"/>
      <c r="AA142" s="33"/>
      <c r="AB142" s="33"/>
      <c r="AC142" s="33"/>
      <c r="AD142" s="33"/>
      <c r="AE142" s="33"/>
      <c r="AF142" s="33"/>
      <c r="AG142" s="33"/>
      <c r="AH142" s="33"/>
      <c r="AI142" s="33"/>
      <c r="AJ142" s="33"/>
      <c r="AK142" s="33"/>
      <c r="AL142" s="33"/>
      <c r="AM142" s="33"/>
      <c r="AN142" s="41"/>
      <c r="AO142" s="33"/>
      <c r="AP142" s="33"/>
      <c r="AQ142" s="33"/>
      <c r="AR142" s="33"/>
      <c r="AS142" s="33"/>
      <c r="AT142" s="33"/>
      <c r="AU142" s="33"/>
      <c r="AV142" s="33"/>
    </row>
    <row r="143" spans="1:48" ht="8.85" customHeight="1" x14ac:dyDescent="0.3">
      <c r="A143" s="22">
        <v>46</v>
      </c>
      <c r="B143" s="33"/>
      <c r="C143" s="22" t="s">
        <v>174</v>
      </c>
      <c r="D143" s="33"/>
      <c r="E143" s="156">
        <v>1901574</v>
      </c>
      <c r="F143" s="33"/>
      <c r="G143" s="153">
        <f>(E143/$AP143)</f>
        <v>50.719460151498986</v>
      </c>
      <c r="H143" s="33"/>
      <c r="I143" s="153">
        <f>IF(G$219,G143/G$219*100,0)</f>
        <v>87.673171422700918</v>
      </c>
      <c r="J143" s="33"/>
      <c r="K143" s="156">
        <v>9000</v>
      </c>
      <c r="L143" s="33"/>
      <c r="M143" s="153">
        <f>(K143/$AP143)</f>
        <v>0.24005121092499734</v>
      </c>
      <c r="N143" s="33"/>
      <c r="O143" s="153">
        <f>IF(M$219,M143/M$219*100,0)</f>
        <v>11.013253774938873</v>
      </c>
      <c r="P143" s="33"/>
      <c r="Q143" s="156">
        <v>814317</v>
      </c>
      <c r="R143" s="33"/>
      <c r="S143" s="153">
        <f>(Q143/$AP143)</f>
        <v>21.719753547423451</v>
      </c>
      <c r="T143" s="33"/>
      <c r="U143" s="153">
        <f>IF(S$219,S143/S$219*100,0)</f>
        <v>61.987528684763923</v>
      </c>
      <c r="V143" s="33"/>
      <c r="W143" s="156">
        <f>(E143+K143+Q143)</f>
        <v>2724891</v>
      </c>
      <c r="X143" s="33"/>
      <c r="Y143" s="33"/>
      <c r="Z143" s="156">
        <v>4500</v>
      </c>
      <c r="AA143" s="33"/>
      <c r="AB143" s="161">
        <f>IF($W143,Z143/$W143*100,0)</f>
        <v>0.16514422044771698</v>
      </c>
      <c r="AC143" s="33"/>
      <c r="AD143" s="156">
        <v>0</v>
      </c>
      <c r="AE143" s="33"/>
      <c r="AF143" s="161">
        <f>IF($W143,AD143/$W143*100,0)</f>
        <v>0</v>
      </c>
      <c r="AG143" s="33"/>
      <c r="AH143" s="156">
        <v>0</v>
      </c>
      <c r="AI143" s="33"/>
      <c r="AJ143" s="161">
        <f>IF($W143,AH143/$W143*100,0)</f>
        <v>0</v>
      </c>
      <c r="AK143" s="33"/>
      <c r="AL143" s="156">
        <v>240986</v>
      </c>
      <c r="AM143" s="33"/>
      <c r="AN143" s="22">
        <v>46</v>
      </c>
      <c r="AO143" s="33"/>
      <c r="AP143" s="165">
        <v>37492</v>
      </c>
      <c r="AQ143" s="33"/>
      <c r="AR143" s="165">
        <f t="shared" si="0"/>
        <v>37492</v>
      </c>
      <c r="AS143" s="33"/>
      <c r="AT143" s="165">
        <f t="shared" si="1"/>
        <v>37492</v>
      </c>
      <c r="AU143" s="33"/>
      <c r="AV143" s="165">
        <f t="shared" si="2"/>
        <v>37492</v>
      </c>
    </row>
    <row r="144" spans="1:48" ht="8.85" customHeight="1" x14ac:dyDescent="0.3">
      <c r="A144" s="22">
        <v>47</v>
      </c>
      <c r="B144" s="33"/>
      <c r="C144" s="22" t="s">
        <v>175</v>
      </c>
      <c r="D144" s="33"/>
      <c r="E144" s="156">
        <v>6401562</v>
      </c>
      <c r="F144" s="33"/>
      <c r="G144" s="153">
        <f>(E144/$AP144)</f>
        <v>84.412120732623919</v>
      </c>
      <c r="H144" s="33"/>
      <c r="I144" s="153">
        <f>IF(G$219,G144/G$219*100,0)</f>
        <v>145.91398072927518</v>
      </c>
      <c r="J144" s="33"/>
      <c r="K144" s="156">
        <v>0</v>
      </c>
      <c r="L144" s="33"/>
      <c r="M144" s="153">
        <f>(K144/$AP144)</f>
        <v>0</v>
      </c>
      <c r="N144" s="33"/>
      <c r="O144" s="153">
        <f>IF(M$219,M144/M$219*100,0)</f>
        <v>0</v>
      </c>
      <c r="P144" s="33"/>
      <c r="Q144" s="156">
        <v>5518533</v>
      </c>
      <c r="R144" s="33"/>
      <c r="S144" s="153">
        <f>(Q144/$AP144)</f>
        <v>72.768345266822266</v>
      </c>
      <c r="T144" s="33"/>
      <c r="U144" s="153">
        <f>IF(S$219,S144/S$219*100,0)</f>
        <v>207.67868657998864</v>
      </c>
      <c r="V144" s="33"/>
      <c r="W144" s="156">
        <f>(E144+K144+Q144)</f>
        <v>11920095</v>
      </c>
      <c r="X144" s="33"/>
      <c r="Y144" s="33"/>
      <c r="Z144" s="156">
        <v>245410</v>
      </c>
      <c r="AA144" s="33"/>
      <c r="AB144" s="161">
        <f>IF($W144,Z144/$W144*100,0)</f>
        <v>2.058792316671973</v>
      </c>
      <c r="AC144" s="33"/>
      <c r="AD144" s="156">
        <v>0</v>
      </c>
      <c r="AE144" s="33"/>
      <c r="AF144" s="161">
        <f>IF($W144,AD144/$W144*100,0)</f>
        <v>0</v>
      </c>
      <c r="AG144" s="33"/>
      <c r="AH144" s="156">
        <v>0</v>
      </c>
      <c r="AI144" s="33"/>
      <c r="AJ144" s="161">
        <f>IF($W144,AH144/$W144*100,0)</f>
        <v>0</v>
      </c>
      <c r="AK144" s="33"/>
      <c r="AL144" s="156">
        <v>3845885</v>
      </c>
      <c r="AM144" s="33"/>
      <c r="AN144" s="22">
        <v>47</v>
      </c>
      <c r="AO144" s="33"/>
      <c r="AP144" s="165">
        <v>75837</v>
      </c>
      <c r="AQ144" s="33"/>
      <c r="AR144" s="165">
        <f t="shared" si="0"/>
        <v>75837</v>
      </c>
      <c r="AS144" s="33"/>
      <c r="AT144" s="165">
        <f t="shared" si="1"/>
        <v>0</v>
      </c>
      <c r="AU144" s="33"/>
      <c r="AV144" s="165">
        <f t="shared" si="2"/>
        <v>75837</v>
      </c>
    </row>
    <row r="145" spans="1:48" ht="8.85" customHeight="1" x14ac:dyDescent="0.3">
      <c r="A145" s="22">
        <v>48</v>
      </c>
      <c r="B145" s="33"/>
      <c r="C145" s="22" t="s">
        <v>176</v>
      </c>
      <c r="D145" s="33"/>
      <c r="E145" s="156">
        <v>0</v>
      </c>
      <c r="F145" s="33"/>
      <c r="G145" s="153">
        <f>(E145/$AP145)</f>
        <v>0</v>
      </c>
      <c r="H145" s="33"/>
      <c r="I145" s="153">
        <f>IF(G$219,G145/G$219*100,0)</f>
        <v>0</v>
      </c>
      <c r="J145" s="33"/>
      <c r="K145" s="156">
        <v>4213</v>
      </c>
      <c r="L145" s="33"/>
      <c r="M145" s="153">
        <f>(K145/$AP145)</f>
        <v>0.60706051873198852</v>
      </c>
      <c r="N145" s="33"/>
      <c r="O145" s="153">
        <f>IF(M$219,M145/M$219*100,0)</f>
        <v>27.85118860171189</v>
      </c>
      <c r="P145" s="33"/>
      <c r="Q145" s="156">
        <v>253380</v>
      </c>
      <c r="R145" s="33"/>
      <c r="S145" s="153">
        <f>(Q145/$AP145)</f>
        <v>36.510086455331411</v>
      </c>
      <c r="T145" s="33"/>
      <c r="U145" s="153">
        <f>IF(S$219,S145/S$219*100,0)</f>
        <v>104.19869758151745</v>
      </c>
      <c r="V145" s="33"/>
      <c r="W145" s="156">
        <f>(E145+K145+Q145)</f>
        <v>257593</v>
      </c>
      <c r="X145" s="33"/>
      <c r="Y145" s="33"/>
      <c r="Z145" s="156">
        <v>19685</v>
      </c>
      <c r="AA145" s="33"/>
      <c r="AB145" s="161">
        <f>IF($W145,Z145/$W145*100,0)</f>
        <v>7.6419002069155608</v>
      </c>
      <c r="AC145" s="33"/>
      <c r="AD145" s="156">
        <v>0</v>
      </c>
      <c r="AE145" s="33"/>
      <c r="AF145" s="161">
        <f>IF($W145,AD145/$W145*100,0)</f>
        <v>0</v>
      </c>
      <c r="AG145" s="33"/>
      <c r="AH145" s="156">
        <v>0</v>
      </c>
      <c r="AI145" s="33"/>
      <c r="AJ145" s="161">
        <f>IF($W145,AH145/$W145*100,0)</f>
        <v>0</v>
      </c>
      <c r="AK145" s="33"/>
      <c r="AL145" s="156">
        <v>1667</v>
      </c>
      <c r="AM145" s="33"/>
      <c r="AN145" s="22">
        <v>48</v>
      </c>
      <c r="AO145" s="33"/>
      <c r="AP145" s="165">
        <v>6940</v>
      </c>
      <c r="AQ145" s="33"/>
      <c r="AR145" s="165">
        <f t="shared" si="0"/>
        <v>0</v>
      </c>
      <c r="AS145" s="33"/>
      <c r="AT145" s="165">
        <f t="shared" si="1"/>
        <v>6940</v>
      </c>
      <c r="AU145" s="33"/>
      <c r="AV145" s="165">
        <f t="shared" si="2"/>
        <v>6940</v>
      </c>
    </row>
    <row r="146" spans="1:48" ht="8.85" customHeight="1" x14ac:dyDescent="0.3">
      <c r="A146" s="22">
        <v>49</v>
      </c>
      <c r="B146" s="33"/>
      <c r="C146" s="22" t="s">
        <v>177</v>
      </c>
      <c r="D146" s="33"/>
      <c r="E146" s="156">
        <v>834454</v>
      </c>
      <c r="F146" s="33"/>
      <c r="G146" s="153">
        <f>(E146/$AP146)</f>
        <v>32.264393148513321</v>
      </c>
      <c r="H146" s="33"/>
      <c r="I146" s="153">
        <f>IF(G$219,G146/G$219*100,0)</f>
        <v>55.771919947681546</v>
      </c>
      <c r="J146" s="33"/>
      <c r="K146" s="156">
        <v>0</v>
      </c>
      <c r="L146" s="33"/>
      <c r="M146" s="153">
        <f>(K146/$AP146)</f>
        <v>0</v>
      </c>
      <c r="N146" s="33"/>
      <c r="O146" s="153">
        <f>IF(M$219,M146/M$219*100,0)</f>
        <v>0</v>
      </c>
      <c r="P146" s="33"/>
      <c r="Q146" s="156">
        <v>535185</v>
      </c>
      <c r="R146" s="33"/>
      <c r="S146" s="153">
        <f>(Q146/$AP146)</f>
        <v>20.693075049298226</v>
      </c>
      <c r="T146" s="33"/>
      <c r="U146" s="153">
        <f>IF(S$219,S146/S$219*100,0)</f>
        <v>59.057418878793442</v>
      </c>
      <c r="V146" s="33"/>
      <c r="W146" s="156">
        <f>(E146+K146+Q146)</f>
        <v>1369639</v>
      </c>
      <c r="X146" s="33"/>
      <c r="Y146" s="33"/>
      <c r="Z146" s="156">
        <v>103485</v>
      </c>
      <c r="AA146" s="33"/>
      <c r="AB146" s="161">
        <f>IF($W146,Z146/$W146*100,0)</f>
        <v>7.5556405739030508</v>
      </c>
      <c r="AC146" s="33"/>
      <c r="AD146" s="156">
        <v>12217</v>
      </c>
      <c r="AE146" s="33"/>
      <c r="AF146" s="161">
        <f>IF($W146,AD146/$W146*100,0)</f>
        <v>0.8919868666122972</v>
      </c>
      <c r="AG146" s="33"/>
      <c r="AH146" s="156">
        <v>0</v>
      </c>
      <c r="AI146" s="33"/>
      <c r="AJ146" s="161">
        <f>IF($W146,AH146/$W146*100,0)</f>
        <v>0</v>
      </c>
      <c r="AK146" s="33"/>
      <c r="AL146" s="156">
        <v>528390</v>
      </c>
      <c r="AM146" s="33"/>
      <c r="AN146" s="22">
        <v>49</v>
      </c>
      <c r="AO146" s="33"/>
      <c r="AP146" s="165">
        <v>25863</v>
      </c>
      <c r="AQ146" s="33"/>
      <c r="AR146" s="165">
        <f t="shared" si="0"/>
        <v>25863</v>
      </c>
      <c r="AS146" s="33"/>
      <c r="AT146" s="165">
        <f t="shared" si="1"/>
        <v>0</v>
      </c>
      <c r="AU146" s="33"/>
      <c r="AV146" s="165">
        <f t="shared" si="2"/>
        <v>25863</v>
      </c>
    </row>
    <row r="147" spans="1:48" ht="8.85" customHeight="1" x14ac:dyDescent="0.3">
      <c r="A147" s="22">
        <v>50</v>
      </c>
      <c r="B147" s="33"/>
      <c r="C147" s="22" t="s">
        <v>178</v>
      </c>
      <c r="D147" s="33"/>
      <c r="E147" s="163">
        <v>386573</v>
      </c>
      <c r="F147" s="33"/>
      <c r="G147" s="153">
        <f>(E147/$AP147)</f>
        <v>22.852506502719319</v>
      </c>
      <c r="H147" s="33"/>
      <c r="I147" s="153">
        <f>IF(G$219,G147/G$219*100,0)</f>
        <v>39.502623136498123</v>
      </c>
      <c r="J147" s="33"/>
      <c r="K147" s="163">
        <v>0</v>
      </c>
      <c r="L147" s="33"/>
      <c r="M147" s="153">
        <f>(K147/$AP147)</f>
        <v>0</v>
      </c>
      <c r="N147" s="33"/>
      <c r="O147" s="153">
        <f>IF(M$219,M147/M$219*100,0)</f>
        <v>0</v>
      </c>
      <c r="P147" s="33"/>
      <c r="Q147" s="163">
        <v>603338</v>
      </c>
      <c r="R147" s="33"/>
      <c r="S147" s="153">
        <f>(Q147/$AP147)</f>
        <v>35.666706077086779</v>
      </c>
      <c r="T147" s="33"/>
      <c r="U147" s="153">
        <f>IF(S$219,S147/S$219*100,0)</f>
        <v>101.7917151415713</v>
      </c>
      <c r="V147" s="33"/>
      <c r="W147" s="156">
        <f>(E147+K147+Q147)</f>
        <v>989911</v>
      </c>
      <c r="X147" s="33"/>
      <c r="Y147" s="33"/>
      <c r="Z147" s="163">
        <v>47169</v>
      </c>
      <c r="AA147" s="33"/>
      <c r="AB147" s="161">
        <f>IF($W147,Z147/$W147*100,0)</f>
        <v>4.764973820878847</v>
      </c>
      <c r="AC147" s="33"/>
      <c r="AD147" s="163">
        <v>0</v>
      </c>
      <c r="AE147" s="33"/>
      <c r="AF147" s="161">
        <f>IF($W147,AD147/$W147*100,0)</f>
        <v>0</v>
      </c>
      <c r="AG147" s="33"/>
      <c r="AH147" s="163">
        <v>0</v>
      </c>
      <c r="AI147" s="33"/>
      <c r="AJ147" s="161">
        <f>IF($W147,AH147/$W147*100,0)</f>
        <v>0</v>
      </c>
      <c r="AK147" s="33"/>
      <c r="AL147" s="163">
        <v>222904</v>
      </c>
      <c r="AM147" s="33"/>
      <c r="AN147" s="22">
        <v>50</v>
      </c>
      <c r="AO147" s="33"/>
      <c r="AP147" s="165">
        <v>16916</v>
      </c>
      <c r="AQ147" s="33"/>
      <c r="AR147" s="165">
        <f t="shared" si="0"/>
        <v>16916</v>
      </c>
      <c r="AS147" s="33"/>
      <c r="AT147" s="165">
        <f t="shared" si="1"/>
        <v>0</v>
      </c>
      <c r="AU147" s="33"/>
      <c r="AV147" s="165">
        <f t="shared" si="2"/>
        <v>16916</v>
      </c>
    </row>
    <row r="148" spans="1:48" ht="8.85" customHeight="1" x14ac:dyDescent="0.3">
      <c r="A148" s="33"/>
      <c r="B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row>
    <row r="149" spans="1:48" ht="8.4" customHeight="1" x14ac:dyDescent="0.3">
      <c r="A149" s="33"/>
      <c r="B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row>
    <row r="150" spans="1:48" ht="8.85" hidden="1" customHeight="1" x14ac:dyDescent="0.3">
      <c r="A150" s="33"/>
      <c r="B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row>
    <row r="151" spans="1:48" s="20" customFormat="1" ht="9.6" customHeight="1" x14ac:dyDescent="0.3">
      <c r="A151" s="130" t="s">
        <v>569</v>
      </c>
      <c r="AO151" s="131" t="s">
        <v>570</v>
      </c>
    </row>
    <row r="152" spans="1:48" s="20" customFormat="1" ht="10.5" customHeight="1" x14ac:dyDescent="0.3">
      <c r="A152" s="50"/>
      <c r="W152" s="23" t="s">
        <v>49</v>
      </c>
      <c r="Z152" s="50" t="s">
        <v>50</v>
      </c>
      <c r="AN152" s="23" t="s">
        <v>557</v>
      </c>
    </row>
    <row r="153" spans="1:48" s="20" customFormat="1" ht="10.5" customHeight="1" x14ac:dyDescent="0.3">
      <c r="A153" s="24"/>
      <c r="W153" s="23" t="s">
        <v>558</v>
      </c>
      <c r="Z153" s="50" t="s">
        <v>399</v>
      </c>
      <c r="AN153" s="131" t="s">
        <v>179</v>
      </c>
    </row>
    <row r="154" spans="1:48" s="20" customFormat="1" ht="10.5" customHeight="1" x14ac:dyDescent="0.3">
      <c r="A154" s="25"/>
      <c r="W154" s="23" t="s">
        <v>55</v>
      </c>
      <c r="Z154" s="26" t="s">
        <v>56</v>
      </c>
    </row>
    <row r="155" spans="1:48" ht="9.6" customHeight="1" x14ac:dyDescent="0.3">
      <c r="Z155" s="28" t="s">
        <v>400</v>
      </c>
      <c r="AA155" s="28"/>
      <c r="AB155" s="28"/>
      <c r="AC155" s="28"/>
      <c r="AD155" s="28"/>
      <c r="AE155" s="28"/>
      <c r="AF155" s="28"/>
      <c r="AG155" s="28"/>
      <c r="AH155" s="28"/>
      <c r="AI155" s="28"/>
      <c r="AJ155" s="28"/>
      <c r="AK155" s="28"/>
      <c r="AL155" s="28"/>
    </row>
    <row r="156" spans="1:48" ht="8.85" customHeight="1" x14ac:dyDescent="0.3"/>
    <row r="157" spans="1:48" ht="9.6" customHeight="1" x14ac:dyDescent="0.3">
      <c r="AD157" s="28" t="s">
        <v>404</v>
      </c>
      <c r="AE157" s="28"/>
      <c r="AF157" s="28"/>
      <c r="AG157" s="28"/>
      <c r="AH157" s="28"/>
      <c r="AI157" s="28"/>
      <c r="AJ157" s="28"/>
    </row>
    <row r="158" spans="1:48" ht="9.6" customHeight="1" x14ac:dyDescent="0.3"/>
    <row r="159" spans="1:48" ht="9.6" customHeight="1" x14ac:dyDescent="0.3">
      <c r="E159" s="28" t="s">
        <v>559</v>
      </c>
      <c r="F159" s="28"/>
      <c r="G159" s="28"/>
      <c r="H159" s="28"/>
      <c r="I159" s="28"/>
      <c r="K159" s="28" t="s">
        <v>560</v>
      </c>
      <c r="L159" s="28"/>
      <c r="M159" s="28"/>
      <c r="N159" s="28"/>
      <c r="O159" s="28"/>
      <c r="Q159" s="28" t="s">
        <v>561</v>
      </c>
      <c r="R159" s="28"/>
      <c r="S159" s="28"/>
      <c r="T159" s="28"/>
      <c r="U159" s="28"/>
      <c r="Z159" s="28" t="s">
        <v>439</v>
      </c>
      <c r="AA159" s="28"/>
      <c r="AB159" s="28"/>
      <c r="AD159" s="28" t="s">
        <v>66</v>
      </c>
      <c r="AE159" s="28"/>
      <c r="AF159" s="28"/>
      <c r="AH159" s="28" t="s">
        <v>67</v>
      </c>
      <c r="AI159" s="28"/>
      <c r="AJ159" s="28"/>
    </row>
    <row r="160" spans="1:48" ht="8.85" customHeight="1" x14ac:dyDescent="0.3"/>
    <row r="161" spans="1:48" ht="9.6" customHeight="1" x14ac:dyDescent="0.3">
      <c r="I161" s="30" t="s">
        <v>71</v>
      </c>
      <c r="O161" s="30" t="s">
        <v>71</v>
      </c>
      <c r="U161" s="30" t="s">
        <v>71</v>
      </c>
      <c r="AB161" s="30" t="s">
        <v>279</v>
      </c>
      <c r="AF161" s="30" t="s">
        <v>279</v>
      </c>
      <c r="AJ161" s="30" t="s">
        <v>279</v>
      </c>
      <c r="AL161" s="30" t="s">
        <v>416</v>
      </c>
      <c r="AR161" s="30" t="s">
        <v>562</v>
      </c>
      <c r="AT161" s="30" t="s">
        <v>563</v>
      </c>
      <c r="AV161" s="150" t="s">
        <v>271</v>
      </c>
    </row>
    <row r="162" spans="1:48" ht="9.6" customHeight="1" x14ac:dyDescent="0.3">
      <c r="A162" s="31" t="s">
        <v>78</v>
      </c>
      <c r="C162" s="31" t="s">
        <v>80</v>
      </c>
      <c r="E162" s="31" t="s">
        <v>81</v>
      </c>
      <c r="G162" s="31" t="s">
        <v>442</v>
      </c>
      <c r="I162" s="31" t="s">
        <v>87</v>
      </c>
      <c r="K162" s="31" t="s">
        <v>81</v>
      </c>
      <c r="M162" s="31" t="s">
        <v>442</v>
      </c>
      <c r="O162" s="31" t="s">
        <v>87</v>
      </c>
      <c r="Q162" s="31" t="s">
        <v>81</v>
      </c>
      <c r="S162" s="31" t="s">
        <v>442</v>
      </c>
      <c r="U162" s="31" t="s">
        <v>87</v>
      </c>
      <c r="W162" s="31" t="s">
        <v>72</v>
      </c>
      <c r="Z162" s="31" t="s">
        <v>81</v>
      </c>
      <c r="AB162" s="31" t="s">
        <v>380</v>
      </c>
      <c r="AD162" s="31" t="s">
        <v>81</v>
      </c>
      <c r="AF162" s="31" t="s">
        <v>380</v>
      </c>
      <c r="AH162" s="31" t="s">
        <v>81</v>
      </c>
      <c r="AJ162" s="31" t="s">
        <v>380</v>
      </c>
      <c r="AL162" s="31" t="s">
        <v>425</v>
      </c>
      <c r="AN162" s="31" t="s">
        <v>78</v>
      </c>
      <c r="AR162" s="129" t="s">
        <v>564</v>
      </c>
      <c r="AT162" s="129" t="s">
        <v>565</v>
      </c>
      <c r="AV162" s="129" t="s">
        <v>566</v>
      </c>
    </row>
    <row r="163" spans="1:48" ht="8.85" customHeight="1" x14ac:dyDescent="0.3"/>
    <row r="164" spans="1:48" ht="8.85" customHeight="1" x14ac:dyDescent="0.3">
      <c r="B164" s="22" t="s">
        <v>292</v>
      </c>
    </row>
    <row r="165" spans="1:48" ht="8.85" customHeight="1" x14ac:dyDescent="0.3">
      <c r="A165" s="22">
        <v>51</v>
      </c>
      <c r="B165" s="33"/>
      <c r="C165" s="22" t="s">
        <v>180</v>
      </c>
      <c r="D165" s="33"/>
      <c r="E165" s="154">
        <v>50004</v>
      </c>
      <c r="F165" s="33"/>
      <c r="G165" s="152">
        <f>(E165/$AP165)</f>
        <v>4.5545131614901173</v>
      </c>
      <c r="H165" s="33"/>
      <c r="I165" s="153">
        <f>IF(G$219,G165/G$219*100,0)</f>
        <v>7.8728876837713981</v>
      </c>
      <c r="J165" s="33"/>
      <c r="K165" s="154">
        <v>4985</v>
      </c>
      <c r="L165" s="33"/>
      <c r="M165" s="152">
        <f>(K165/$AP165)</f>
        <v>0.45404863830949993</v>
      </c>
      <c r="N165" s="33"/>
      <c r="O165" s="153">
        <f>IF(M$219,M165/M$219*100,0)</f>
        <v>20.831192063556596</v>
      </c>
      <c r="P165" s="33"/>
      <c r="Q165" s="154">
        <v>123003</v>
      </c>
      <c r="R165" s="33"/>
      <c r="S165" s="152">
        <f>(Q165/$AP165)</f>
        <v>11.203479369705802</v>
      </c>
      <c r="T165" s="33"/>
      <c r="U165" s="153">
        <f>IF(S$219,S165/S$219*100,0)</f>
        <v>31.97439590106136</v>
      </c>
      <c r="V165" s="33"/>
      <c r="W165" s="154">
        <f>(E165+K165+Q165)</f>
        <v>177992</v>
      </c>
      <c r="X165" s="33"/>
      <c r="Y165" s="33"/>
      <c r="Z165" s="154">
        <v>0</v>
      </c>
      <c r="AA165" s="33"/>
      <c r="AB165" s="153">
        <f>IF($W165,Z165/$W165*100,0)</f>
        <v>0</v>
      </c>
      <c r="AC165" s="33"/>
      <c r="AD165" s="154">
        <v>0</v>
      </c>
      <c r="AE165" s="33"/>
      <c r="AF165" s="153">
        <f>IF($W165,AD165/$W165*100,0)</f>
        <v>0</v>
      </c>
      <c r="AG165" s="33"/>
      <c r="AH165" s="154">
        <v>0</v>
      </c>
      <c r="AI165" s="33"/>
      <c r="AJ165" s="153">
        <f>IF($W165,AH165/$W165*100,0)</f>
        <v>0</v>
      </c>
      <c r="AK165" s="33"/>
      <c r="AL165" s="154">
        <v>0</v>
      </c>
      <c r="AM165" s="33"/>
      <c r="AN165" s="22">
        <v>51</v>
      </c>
      <c r="AO165" s="33"/>
      <c r="AP165" s="165">
        <v>10979</v>
      </c>
      <c r="AQ165" s="33"/>
      <c r="AR165" s="165">
        <f>IF(E165,AP165,0)</f>
        <v>10979</v>
      </c>
      <c r="AS165" s="33"/>
      <c r="AT165" s="165">
        <f>IF(K165,AP165,0)</f>
        <v>10979</v>
      </c>
      <c r="AU165" s="33"/>
      <c r="AV165" s="165">
        <f>IF(Q165,AP165,0)</f>
        <v>10979</v>
      </c>
    </row>
    <row r="166" spans="1:48" ht="8.85" customHeight="1" x14ac:dyDescent="0.3">
      <c r="A166" s="22">
        <v>52</v>
      </c>
      <c r="B166" s="33"/>
      <c r="C166" s="22" t="s">
        <v>181</v>
      </c>
      <c r="D166" s="33"/>
      <c r="E166" s="156">
        <v>89298</v>
      </c>
      <c r="F166" s="33"/>
      <c r="G166" s="153">
        <f>(E166/$AP166)</f>
        <v>3.7216804201050264</v>
      </c>
      <c r="H166" s="33"/>
      <c r="I166" s="153">
        <f>IF(G$219,G166/G$219*100,0)</f>
        <v>6.4332610102265484</v>
      </c>
      <c r="J166" s="33"/>
      <c r="K166" s="156">
        <v>0</v>
      </c>
      <c r="L166" s="33"/>
      <c r="M166" s="153">
        <f>(K166/$AP166)</f>
        <v>0</v>
      </c>
      <c r="N166" s="33"/>
      <c r="O166" s="153">
        <f>IF(M$219,M166/M$219*100,0)</f>
        <v>0</v>
      </c>
      <c r="P166" s="33"/>
      <c r="Q166" s="156">
        <v>318668</v>
      </c>
      <c r="R166" s="33"/>
      <c r="S166" s="153">
        <f>(Q166/$AP166)</f>
        <v>13.281153621738769</v>
      </c>
      <c r="T166" s="33"/>
      <c r="U166" s="153">
        <f>IF(S$219,S166/S$219*100,0)</f>
        <v>37.904016235577856</v>
      </c>
      <c r="V166" s="33"/>
      <c r="W166" s="156">
        <f>(E166+K166+Q166)</f>
        <v>407966</v>
      </c>
      <c r="X166" s="33"/>
      <c r="Y166" s="33"/>
      <c r="Z166" s="156">
        <v>55014</v>
      </c>
      <c r="AA166" s="33"/>
      <c r="AB166" s="153">
        <f>IF($W166,Z166/$W166*100,0)</f>
        <v>13.484947275018017</v>
      </c>
      <c r="AC166" s="33"/>
      <c r="AD166" s="156">
        <v>0</v>
      </c>
      <c r="AE166" s="33"/>
      <c r="AF166" s="153">
        <f>IF($W166,AD166/$W166*100,0)</f>
        <v>0</v>
      </c>
      <c r="AG166" s="33"/>
      <c r="AH166" s="156">
        <v>0</v>
      </c>
      <c r="AI166" s="33"/>
      <c r="AJ166" s="153">
        <f>IF($W166,AH166/$W166*100,0)</f>
        <v>0</v>
      </c>
      <c r="AK166" s="33"/>
      <c r="AL166" s="156">
        <v>15263</v>
      </c>
      <c r="AM166" s="33"/>
      <c r="AN166" s="22">
        <v>52</v>
      </c>
      <c r="AO166" s="33"/>
      <c r="AP166" s="165">
        <v>23994</v>
      </c>
      <c r="AQ166" s="33"/>
      <c r="AR166" s="165">
        <f>IF(E166,AP166,0)</f>
        <v>23994</v>
      </c>
      <c r="AS166" s="33"/>
      <c r="AT166" s="165">
        <f>IF(K166,AP166,0)</f>
        <v>0</v>
      </c>
      <c r="AU166" s="33"/>
      <c r="AV166" s="165">
        <f>IF(Q166,AP166,0)</f>
        <v>23994</v>
      </c>
    </row>
    <row r="167" spans="1:48" ht="8.85" customHeight="1" x14ac:dyDescent="0.3">
      <c r="A167" s="22">
        <v>53</v>
      </c>
      <c r="B167" s="33"/>
      <c r="C167" s="22" t="s">
        <v>182</v>
      </c>
      <c r="D167" s="33"/>
      <c r="E167" s="156">
        <v>47048762</v>
      </c>
      <c r="F167" s="33"/>
      <c r="G167" s="153">
        <f>(E167/$AP167)</f>
        <v>115.7824119304549</v>
      </c>
      <c r="H167" s="33"/>
      <c r="I167" s="153">
        <f>IF(G$219,G167/G$219*100,0)</f>
        <v>200.14036463699497</v>
      </c>
      <c r="J167" s="33"/>
      <c r="K167" s="156">
        <v>339836</v>
      </c>
      <c r="L167" s="33"/>
      <c r="M167" s="153">
        <f>(K167/$AP167)</f>
        <v>0.83630323239531934</v>
      </c>
      <c r="N167" s="33"/>
      <c r="O167" s="153">
        <f>IF(M$219,M167/M$219*100,0)</f>
        <v>38.368561840119511</v>
      </c>
      <c r="P167" s="33"/>
      <c r="Q167" s="156">
        <v>20687533</v>
      </c>
      <c r="R167" s="33"/>
      <c r="S167" s="153">
        <f>(Q167/$AP167)</f>
        <v>50.909999876954878</v>
      </c>
      <c r="T167" s="33"/>
      <c r="U167" s="153">
        <f>IF(S$219,S167/S$219*100,0)</f>
        <v>145.29562091133533</v>
      </c>
      <c r="V167" s="33"/>
      <c r="W167" s="156">
        <f>(E167+K167+Q167)</f>
        <v>68076131</v>
      </c>
      <c r="X167" s="33"/>
      <c r="Y167" s="33"/>
      <c r="Z167" s="156">
        <v>212957</v>
      </c>
      <c r="AA167" s="33"/>
      <c r="AB167" s="153">
        <f>IF($W167,Z167/$W167*100,0)</f>
        <v>0.31282183178124501</v>
      </c>
      <c r="AC167" s="33"/>
      <c r="AD167" s="156">
        <v>0</v>
      </c>
      <c r="AE167" s="33"/>
      <c r="AF167" s="153">
        <f>IF($W167,AD167/$W167*100,0)</f>
        <v>0</v>
      </c>
      <c r="AG167" s="33"/>
      <c r="AH167" s="156">
        <v>0</v>
      </c>
      <c r="AI167" s="33"/>
      <c r="AJ167" s="153">
        <f>IF($W167,AH167/$W167*100,0)</f>
        <v>0</v>
      </c>
      <c r="AK167" s="33"/>
      <c r="AL167" s="156">
        <v>18438475</v>
      </c>
      <c r="AM167" s="33"/>
      <c r="AN167" s="22">
        <v>53</v>
      </c>
      <c r="AO167" s="33"/>
      <c r="AP167" s="165">
        <v>406355</v>
      </c>
      <c r="AQ167" s="33"/>
      <c r="AR167" s="165">
        <f>IF(E167,AP167,0)</f>
        <v>406355</v>
      </c>
      <c r="AS167" s="33"/>
      <c r="AT167" s="165">
        <f>IF(K167,AP167,0)</f>
        <v>406355</v>
      </c>
      <c r="AU167" s="33"/>
      <c r="AV167" s="165">
        <f>IF(Q167,AP167,0)</f>
        <v>406355</v>
      </c>
    </row>
    <row r="168" spans="1:48" ht="8.85" customHeight="1" x14ac:dyDescent="0.3">
      <c r="A168" s="22">
        <v>54</v>
      </c>
      <c r="B168" s="33"/>
      <c r="C168" s="22" t="s">
        <v>183</v>
      </c>
      <c r="D168" s="33"/>
      <c r="E168" s="156">
        <v>1142843</v>
      </c>
      <c r="F168" s="33"/>
      <c r="G168" s="153">
        <f>(E168/$AP168)</f>
        <v>31.727131395574805</v>
      </c>
      <c r="H168" s="33"/>
      <c r="I168" s="153">
        <f>IF(G$219,G168/G$219*100,0)</f>
        <v>54.84321444443799</v>
      </c>
      <c r="J168" s="33"/>
      <c r="K168" s="156">
        <v>75400</v>
      </c>
      <c r="L168" s="33"/>
      <c r="M168" s="153">
        <f>(K168/$AP168)</f>
        <v>2.0932233974625913</v>
      </c>
      <c r="N168" s="33"/>
      <c r="O168" s="153">
        <f>IF(M$219,M168/M$219*100,0)</f>
        <v>96.034510282466769</v>
      </c>
      <c r="P168" s="33"/>
      <c r="Q168" s="156">
        <v>412115</v>
      </c>
      <c r="R168" s="33"/>
      <c r="S168" s="153">
        <f>(Q168/$AP168)</f>
        <v>11.440964992643181</v>
      </c>
      <c r="T168" s="33"/>
      <c r="U168" s="153">
        <f>IF(S$219,S168/S$219*100,0)</f>
        <v>32.652172784298422</v>
      </c>
      <c r="V168" s="33"/>
      <c r="W168" s="156">
        <f>(E168+K168+Q168)</f>
        <v>1630358</v>
      </c>
      <c r="X168" s="33"/>
      <c r="Y168" s="33"/>
      <c r="Z168" s="156">
        <v>35278</v>
      </c>
      <c r="AA168" s="33"/>
      <c r="AB168" s="153">
        <f>IF($W168,Z168/$W168*100,0)</f>
        <v>2.1638192347938308</v>
      </c>
      <c r="AC168" s="33"/>
      <c r="AD168" s="156">
        <v>0</v>
      </c>
      <c r="AE168" s="33"/>
      <c r="AF168" s="153">
        <f>IF($W168,AD168/$W168*100,0)</f>
        <v>0</v>
      </c>
      <c r="AG168" s="33"/>
      <c r="AH168" s="156">
        <v>0</v>
      </c>
      <c r="AI168" s="33"/>
      <c r="AJ168" s="153">
        <f>IF($W168,AH168/$W168*100,0)</f>
        <v>0</v>
      </c>
      <c r="AK168" s="33"/>
      <c r="AL168" s="156">
        <v>563816</v>
      </c>
      <c r="AM168" s="33"/>
      <c r="AN168" s="22">
        <v>54</v>
      </c>
      <c r="AO168" s="33"/>
      <c r="AP168" s="165">
        <v>36021</v>
      </c>
      <c r="AQ168" s="33"/>
      <c r="AR168" s="165">
        <f>IF(E168,AP168,0)</f>
        <v>36021</v>
      </c>
      <c r="AS168" s="33"/>
      <c r="AT168" s="165">
        <f>IF(K168,AP168,0)</f>
        <v>36021</v>
      </c>
      <c r="AU168" s="33"/>
      <c r="AV168" s="165">
        <f>IF(Q168,AP168,0)</f>
        <v>36021</v>
      </c>
    </row>
    <row r="169" spans="1:48" ht="8.85" customHeight="1" x14ac:dyDescent="0.3">
      <c r="A169" s="22">
        <v>55</v>
      </c>
      <c r="B169" s="33"/>
      <c r="C169" s="22" t="s">
        <v>184</v>
      </c>
      <c r="D169" s="33"/>
      <c r="E169" s="156">
        <v>0</v>
      </c>
      <c r="F169" s="33"/>
      <c r="G169" s="153">
        <f>(E169/$AP169)</f>
        <v>0</v>
      </c>
      <c r="H169" s="33"/>
      <c r="I169" s="153">
        <f>IF(G$219,G169/G$219*100,0)</f>
        <v>0</v>
      </c>
      <c r="J169" s="33"/>
      <c r="K169" s="156">
        <v>0</v>
      </c>
      <c r="L169" s="33"/>
      <c r="M169" s="153">
        <f>(K169/$AP169)</f>
        <v>0</v>
      </c>
      <c r="N169" s="33"/>
      <c r="O169" s="153">
        <f>IF(M$219,M169/M$219*100,0)</f>
        <v>0</v>
      </c>
      <c r="P169" s="33"/>
      <c r="Q169" s="156">
        <v>0</v>
      </c>
      <c r="R169" s="33"/>
      <c r="S169" s="153">
        <f>(Q169/$AP169)</f>
        <v>0</v>
      </c>
      <c r="T169" s="33"/>
      <c r="U169" s="153">
        <f>IF(S$219,S169/S$219*100,0)</f>
        <v>0</v>
      </c>
      <c r="V169" s="33"/>
      <c r="W169" s="156">
        <f>(E169+K169+Q169)</f>
        <v>0</v>
      </c>
      <c r="X169" s="33"/>
      <c r="Y169" s="33"/>
      <c r="Z169" s="156">
        <v>0</v>
      </c>
      <c r="AA169" s="33"/>
      <c r="AB169" s="161">
        <f>IF($W169,Z169/$W169*100,0)</f>
        <v>0</v>
      </c>
      <c r="AC169" s="33"/>
      <c r="AD169" s="156">
        <v>0</v>
      </c>
      <c r="AE169" s="33"/>
      <c r="AF169" s="161">
        <f>IF($W169,AD169/$W169*100,0)</f>
        <v>0</v>
      </c>
      <c r="AG169" s="33"/>
      <c r="AH169" s="156">
        <v>0</v>
      </c>
      <c r="AI169" s="33"/>
      <c r="AJ169" s="161">
        <f>IF($W169,AH169/$W169*100,0)</f>
        <v>0</v>
      </c>
      <c r="AK169" s="33"/>
      <c r="AL169" s="156">
        <v>0</v>
      </c>
      <c r="AM169" s="33"/>
      <c r="AN169" s="22">
        <v>55</v>
      </c>
      <c r="AO169" s="33"/>
      <c r="AP169" s="165">
        <v>12236</v>
      </c>
      <c r="AQ169" s="33"/>
      <c r="AR169" s="165">
        <f>IF(E169,AP169,0)</f>
        <v>0</v>
      </c>
      <c r="AS169" s="33"/>
      <c r="AT169" s="165">
        <f>IF(K169,AP169,0)</f>
        <v>0</v>
      </c>
      <c r="AU169" s="33"/>
      <c r="AV169" s="165">
        <f>IF(Q169,AP169,0)</f>
        <v>0</v>
      </c>
    </row>
    <row r="170" spans="1:48" ht="8.85" customHeight="1" x14ac:dyDescent="0.3">
      <c r="A170" s="41"/>
      <c r="B170" s="33"/>
      <c r="D170" s="33"/>
      <c r="E170" s="33"/>
      <c r="F170" s="33"/>
      <c r="G170" s="33"/>
      <c r="H170" s="33"/>
      <c r="I170" s="33"/>
      <c r="J170" s="33"/>
      <c r="K170" s="33"/>
      <c r="L170" s="33"/>
      <c r="M170" s="33"/>
      <c r="N170" s="33"/>
      <c r="O170" s="33"/>
      <c r="P170" s="33"/>
      <c r="Q170" s="33"/>
      <c r="R170" s="33"/>
      <c r="S170" s="33"/>
      <c r="T170" s="33"/>
      <c r="U170" s="33"/>
      <c r="V170" s="33"/>
      <c r="X170" s="33"/>
      <c r="Y170" s="33"/>
      <c r="Z170" s="33"/>
      <c r="AA170" s="33"/>
      <c r="AB170" s="33"/>
      <c r="AC170" s="33"/>
      <c r="AD170" s="33"/>
      <c r="AE170" s="33"/>
      <c r="AF170" s="33"/>
      <c r="AG170" s="33"/>
      <c r="AH170" s="33"/>
      <c r="AI170" s="33"/>
      <c r="AJ170" s="33"/>
      <c r="AK170" s="33"/>
      <c r="AL170" s="33"/>
      <c r="AM170" s="33"/>
      <c r="AN170" s="41"/>
      <c r="AO170" s="33"/>
      <c r="AP170" s="33"/>
      <c r="AQ170" s="33"/>
      <c r="AR170" s="33"/>
      <c r="AS170" s="33"/>
      <c r="AT170" s="33"/>
      <c r="AU170" s="33"/>
      <c r="AV170" s="33"/>
    </row>
    <row r="171" spans="1:48" ht="8.85" customHeight="1" x14ac:dyDescent="0.3">
      <c r="A171" s="22">
        <v>56</v>
      </c>
      <c r="B171" s="33"/>
      <c r="C171" s="22" t="s">
        <v>185</v>
      </c>
      <c r="D171" s="33"/>
      <c r="E171" s="156">
        <v>527169</v>
      </c>
      <c r="F171" s="33"/>
      <c r="G171" s="153">
        <f>(E171/$AP171)</f>
        <v>39.702440126525076</v>
      </c>
      <c r="H171" s="33"/>
      <c r="I171" s="153">
        <f>IF(G$219,G171/G$219*100,0)</f>
        <v>68.629256477002912</v>
      </c>
      <c r="J171" s="33"/>
      <c r="K171" s="156">
        <v>3000</v>
      </c>
      <c r="L171" s="33"/>
      <c r="M171" s="153">
        <f>(K171/$AP171)</f>
        <v>0.22593764121102575</v>
      </c>
      <c r="N171" s="33"/>
      <c r="O171" s="153">
        <f>IF(M$219,M171/M$219*100,0)</f>
        <v>10.365740586684948</v>
      </c>
      <c r="P171" s="33"/>
      <c r="Q171" s="156">
        <v>131972</v>
      </c>
      <c r="R171" s="33"/>
      <c r="S171" s="153">
        <f>(Q171/$AP171)</f>
        <v>9.9391474619671634</v>
      </c>
      <c r="T171" s="33"/>
      <c r="U171" s="153">
        <f>IF(S$219,S171/S$219*100,0)</f>
        <v>28.366030353685783</v>
      </c>
      <c r="V171" s="33"/>
      <c r="W171" s="156">
        <f>(E171+K171+Q171)</f>
        <v>662141</v>
      </c>
      <c r="X171" s="33"/>
      <c r="Y171" s="33"/>
      <c r="Z171" s="156">
        <v>0</v>
      </c>
      <c r="AA171" s="33"/>
      <c r="AB171" s="161">
        <f>IF($W171,Z171/$W171*100,0)</f>
        <v>0</v>
      </c>
      <c r="AC171" s="33"/>
      <c r="AD171" s="156">
        <v>0</v>
      </c>
      <c r="AE171" s="33"/>
      <c r="AF171" s="161">
        <f>IF($W171,AD171/$W171*100,0)</f>
        <v>0</v>
      </c>
      <c r="AG171" s="33"/>
      <c r="AH171" s="156">
        <v>0</v>
      </c>
      <c r="AI171" s="33"/>
      <c r="AJ171" s="161">
        <f>IF($W171,AH171/$W171*100,0)</f>
        <v>0</v>
      </c>
      <c r="AK171" s="33"/>
      <c r="AL171" s="156">
        <v>195201</v>
      </c>
      <c r="AM171" s="33"/>
      <c r="AN171" s="22">
        <v>56</v>
      </c>
      <c r="AO171" s="33"/>
      <c r="AP171" s="165">
        <v>13278</v>
      </c>
      <c r="AQ171" s="33"/>
      <c r="AR171" s="165">
        <f>IF(E171,AP171,0)</f>
        <v>13278</v>
      </c>
      <c r="AS171" s="33"/>
      <c r="AT171" s="165">
        <f>IF(K171,AP171,0)</f>
        <v>13278</v>
      </c>
      <c r="AU171" s="33"/>
      <c r="AV171" s="165">
        <f>IF(Q171,AP171,0)</f>
        <v>13278</v>
      </c>
    </row>
    <row r="172" spans="1:48" ht="8.85" customHeight="1" x14ac:dyDescent="0.3">
      <c r="A172" s="22">
        <v>57</v>
      </c>
      <c r="B172" s="33"/>
      <c r="C172" s="22" t="s">
        <v>186</v>
      </c>
      <c r="D172" s="33"/>
      <c r="E172" s="156">
        <v>103500</v>
      </c>
      <c r="F172" s="33"/>
      <c r="G172" s="153">
        <f>(E172/$AP172)</f>
        <v>11.891084558823529</v>
      </c>
      <c r="H172" s="33"/>
      <c r="I172" s="153">
        <f>IF(G$219,G172/G$219*100,0)</f>
        <v>20.55481449947483</v>
      </c>
      <c r="J172" s="33"/>
      <c r="K172" s="156">
        <v>0</v>
      </c>
      <c r="L172" s="33"/>
      <c r="M172" s="153">
        <f>(K172/$AP172)</f>
        <v>0</v>
      </c>
      <c r="N172" s="33"/>
      <c r="O172" s="153">
        <f>IF(M$219,M172/M$219*100,0)</f>
        <v>0</v>
      </c>
      <c r="P172" s="33"/>
      <c r="Q172" s="156">
        <v>460795</v>
      </c>
      <c r="R172" s="33"/>
      <c r="S172" s="153">
        <f>(Q172/$AP172)</f>
        <v>52.940602022058826</v>
      </c>
      <c r="T172" s="33"/>
      <c r="U172" s="153">
        <f>IF(S$219,S172/S$219*100,0)</f>
        <v>151.09089885692262</v>
      </c>
      <c r="V172" s="33"/>
      <c r="W172" s="156">
        <f>(E172+K172+Q172)</f>
        <v>564295</v>
      </c>
      <c r="X172" s="33"/>
      <c r="Y172" s="33"/>
      <c r="Z172" s="156">
        <v>87976</v>
      </c>
      <c r="AA172" s="33"/>
      <c r="AB172" s="161">
        <f>IF($W172,Z172/$W172*100,0)</f>
        <v>15.590426992973534</v>
      </c>
      <c r="AC172" s="33"/>
      <c r="AD172" s="156">
        <v>0</v>
      </c>
      <c r="AE172" s="33"/>
      <c r="AF172" s="161">
        <f>IF($W172,AD172/$W172*100,0)</f>
        <v>0</v>
      </c>
      <c r="AG172" s="33"/>
      <c r="AH172" s="156">
        <v>0</v>
      </c>
      <c r="AI172" s="33"/>
      <c r="AJ172" s="161">
        <f>IF($W172,AH172/$W172*100,0)</f>
        <v>0</v>
      </c>
      <c r="AK172" s="33"/>
      <c r="AL172" s="156">
        <v>4284</v>
      </c>
      <c r="AM172" s="33"/>
      <c r="AN172" s="22">
        <v>57</v>
      </c>
      <c r="AO172" s="33"/>
      <c r="AP172" s="165">
        <v>8704</v>
      </c>
      <c r="AQ172" s="33"/>
      <c r="AR172" s="165">
        <f>IF(E172,AP172,0)</f>
        <v>8704</v>
      </c>
      <c r="AS172" s="33"/>
      <c r="AT172" s="165">
        <f>IF(K172,AP172,0)</f>
        <v>0</v>
      </c>
      <c r="AU172" s="33"/>
      <c r="AV172" s="165">
        <f>IF(Q172,AP172,0)</f>
        <v>8704</v>
      </c>
    </row>
    <row r="173" spans="1:48" ht="8.85" customHeight="1" x14ac:dyDescent="0.3">
      <c r="A173" s="22">
        <v>58</v>
      </c>
      <c r="B173" s="33"/>
      <c r="C173" s="22" t="s">
        <v>187</v>
      </c>
      <c r="D173" s="33"/>
      <c r="E173" s="156">
        <v>11250</v>
      </c>
      <c r="F173" s="33"/>
      <c r="G173" s="153">
        <f>(E173/$AP173)</f>
        <v>0.36307890914958851</v>
      </c>
      <c r="H173" s="33"/>
      <c r="I173" s="153">
        <f>IF(G$219,G173/G$219*100,0)</f>
        <v>0.62761471330247076</v>
      </c>
      <c r="J173" s="33"/>
      <c r="K173" s="156">
        <v>65000</v>
      </c>
      <c r="L173" s="33"/>
      <c r="M173" s="153">
        <f>(K173/$AP173)</f>
        <v>2.0977892528642892</v>
      </c>
      <c r="N173" s="33"/>
      <c r="O173" s="153">
        <f>IF(M$219,M173/M$219*100,0)</f>
        <v>96.243986102417068</v>
      </c>
      <c r="P173" s="33"/>
      <c r="Q173" s="156">
        <v>669023</v>
      </c>
      <c r="R173" s="33"/>
      <c r="S173" s="153">
        <f>(Q173/$AP173)</f>
        <v>21.591834758754235</v>
      </c>
      <c r="T173" s="33"/>
      <c r="U173" s="153">
        <f>IF(S$219,S173/S$219*100,0)</f>
        <v>61.622452277951112</v>
      </c>
      <c r="V173" s="33"/>
      <c r="W173" s="156">
        <f>(E173+K173+Q173)</f>
        <v>745273</v>
      </c>
      <c r="X173" s="33"/>
      <c r="Y173" s="33"/>
      <c r="Z173" s="156">
        <v>139990</v>
      </c>
      <c r="AA173" s="33"/>
      <c r="AB173" s="161">
        <f>IF($W173,Z173/$W173*100,0)</f>
        <v>18.78372086470327</v>
      </c>
      <c r="AC173" s="33"/>
      <c r="AD173" s="156">
        <v>0</v>
      </c>
      <c r="AE173" s="33"/>
      <c r="AF173" s="161">
        <f>IF($W173,AD173/$W173*100,0)</f>
        <v>0</v>
      </c>
      <c r="AG173" s="33"/>
      <c r="AH173" s="156">
        <v>0</v>
      </c>
      <c r="AI173" s="33"/>
      <c r="AJ173" s="161">
        <f>IF($W173,AH173/$W173*100,0)</f>
        <v>0</v>
      </c>
      <c r="AK173" s="33"/>
      <c r="AL173" s="156">
        <v>37737</v>
      </c>
      <c r="AM173" s="33"/>
      <c r="AN173" s="22">
        <v>58</v>
      </c>
      <c r="AO173" s="33"/>
      <c r="AP173" s="165">
        <v>30985</v>
      </c>
      <c r="AQ173" s="33"/>
      <c r="AR173" s="165">
        <f>IF(E173,AP173,0)</f>
        <v>30985</v>
      </c>
      <c r="AS173" s="33"/>
      <c r="AT173" s="165">
        <f>IF(K173,AP173,0)</f>
        <v>30985</v>
      </c>
      <c r="AU173" s="33"/>
      <c r="AV173" s="165">
        <f>IF(Q173,AP173,0)</f>
        <v>30985</v>
      </c>
    </row>
    <row r="174" spans="1:48" ht="8.85" customHeight="1" x14ac:dyDescent="0.3">
      <c r="A174" s="22">
        <v>59</v>
      </c>
      <c r="B174" s="33"/>
      <c r="C174" s="22" t="s">
        <v>188</v>
      </c>
      <c r="D174" s="33"/>
      <c r="E174" s="156">
        <v>137699</v>
      </c>
      <c r="F174" s="33"/>
      <c r="G174" s="153">
        <f>(E174/$AP174)</f>
        <v>12.645697492882725</v>
      </c>
      <c r="H174" s="33"/>
      <c r="I174" s="153">
        <f>IF(G$219,G174/G$219*100,0)</f>
        <v>21.859231165739441</v>
      </c>
      <c r="J174" s="33"/>
      <c r="K174" s="156">
        <v>0</v>
      </c>
      <c r="L174" s="33"/>
      <c r="M174" s="153">
        <f>(K174/$AP174)</f>
        <v>0</v>
      </c>
      <c r="N174" s="33"/>
      <c r="O174" s="153">
        <f>IF(M$219,M174/M$219*100,0)</f>
        <v>0</v>
      </c>
      <c r="P174" s="33"/>
      <c r="Q174" s="156">
        <v>110000</v>
      </c>
      <c r="R174" s="33"/>
      <c r="S174" s="153">
        <f>(Q174/$AP174)</f>
        <v>10.101937735329232</v>
      </c>
      <c r="T174" s="33"/>
      <c r="U174" s="153">
        <f>IF(S$219,S174/S$219*100,0)</f>
        <v>28.830628937532467</v>
      </c>
      <c r="V174" s="33"/>
      <c r="W174" s="156">
        <f>(E174+K174+Q174)</f>
        <v>247699</v>
      </c>
      <c r="X174" s="33"/>
      <c r="Y174" s="33"/>
      <c r="Z174" s="156">
        <v>4500</v>
      </c>
      <c r="AA174" s="33"/>
      <c r="AB174" s="161">
        <f>IF($W174,Z174/$W174*100,0)</f>
        <v>1.8167211010137303</v>
      </c>
      <c r="AC174" s="33"/>
      <c r="AD174" s="156">
        <v>0</v>
      </c>
      <c r="AE174" s="33"/>
      <c r="AF174" s="161">
        <f>IF($W174,AD174/$W174*100,0)</f>
        <v>0</v>
      </c>
      <c r="AG174" s="33"/>
      <c r="AH174" s="156">
        <v>0</v>
      </c>
      <c r="AI174" s="33"/>
      <c r="AJ174" s="161">
        <f>IF($W174,AH174/$W174*100,0)</f>
        <v>0</v>
      </c>
      <c r="AK174" s="33"/>
      <c r="AL174" s="156">
        <v>26937</v>
      </c>
      <c r="AM174" s="33"/>
      <c r="AN174" s="22">
        <v>59</v>
      </c>
      <c r="AO174" s="33"/>
      <c r="AP174" s="165">
        <v>10889</v>
      </c>
      <c r="AQ174" s="33"/>
      <c r="AR174" s="165">
        <f>IF(E174,AP174,0)</f>
        <v>10889</v>
      </c>
      <c r="AS174" s="33"/>
      <c r="AT174" s="165">
        <f>IF(K174,AP174,0)</f>
        <v>0</v>
      </c>
      <c r="AU174" s="33"/>
      <c r="AV174" s="165">
        <f>IF(Q174,AP174,0)</f>
        <v>10889</v>
      </c>
    </row>
    <row r="175" spans="1:48" ht="8.85" customHeight="1" x14ac:dyDescent="0.3">
      <c r="A175" s="22">
        <v>60</v>
      </c>
      <c r="B175" s="33"/>
      <c r="C175" s="22" t="s">
        <v>189</v>
      </c>
      <c r="D175" s="33"/>
      <c r="E175" s="156">
        <v>1062521</v>
      </c>
      <c r="F175" s="33"/>
      <c r="G175" s="153">
        <f>(E175/$AP175)</f>
        <v>10.685798477366669</v>
      </c>
      <c r="H175" s="33"/>
      <c r="I175" s="153">
        <f>IF(G$219,G175/G$219*100,0)</f>
        <v>18.471368561420228</v>
      </c>
      <c r="J175" s="33"/>
      <c r="K175" s="156">
        <v>34680</v>
      </c>
      <c r="L175" s="33"/>
      <c r="M175" s="153">
        <f>(K175/$AP175)</f>
        <v>0.34877756881518207</v>
      </c>
      <c r="N175" s="33"/>
      <c r="O175" s="153">
        <f>IF(M$219,M175/M$219*100,0)</f>
        <v>16.001485106309087</v>
      </c>
      <c r="P175" s="33"/>
      <c r="Q175" s="156">
        <v>2699388</v>
      </c>
      <c r="R175" s="33"/>
      <c r="S175" s="153">
        <f>(Q175/$AP175)</f>
        <v>27.147808071766917</v>
      </c>
      <c r="T175" s="33"/>
      <c r="U175" s="153">
        <f>IF(S$219,S175/S$219*100,0)</f>
        <v>77.479034368543566</v>
      </c>
      <c r="V175" s="33"/>
      <c r="W175" s="156">
        <f>(E175+K175+Q175)</f>
        <v>3796589</v>
      </c>
      <c r="X175" s="33"/>
      <c r="Y175" s="33"/>
      <c r="Z175" s="156">
        <v>508488</v>
      </c>
      <c r="AA175" s="33"/>
      <c r="AB175" s="161">
        <f>IF($W175,Z175/$W175*100,0)</f>
        <v>13.393285393810075</v>
      </c>
      <c r="AC175" s="33"/>
      <c r="AD175" s="156">
        <v>0</v>
      </c>
      <c r="AE175" s="33"/>
      <c r="AF175" s="161">
        <f>IF($W175,AD175/$W175*100,0)</f>
        <v>0</v>
      </c>
      <c r="AG175" s="33"/>
      <c r="AH175" s="156">
        <v>0</v>
      </c>
      <c r="AI175" s="33"/>
      <c r="AJ175" s="161">
        <f>IF($W175,AH175/$W175*100,0)</f>
        <v>0</v>
      </c>
      <c r="AK175" s="33"/>
      <c r="AL175" s="156">
        <v>631794</v>
      </c>
      <c r="AM175" s="33"/>
      <c r="AN175" s="22">
        <v>60</v>
      </c>
      <c r="AO175" s="33"/>
      <c r="AP175" s="165">
        <v>99433</v>
      </c>
      <c r="AQ175" s="33"/>
      <c r="AR175" s="165">
        <f>IF(E175,AP175,0)</f>
        <v>99433</v>
      </c>
      <c r="AS175" s="33"/>
      <c r="AT175" s="165">
        <f>IF(K175,AP175,0)</f>
        <v>99433</v>
      </c>
      <c r="AU175" s="33"/>
      <c r="AV175" s="165">
        <f>IF(Q175,AP175,0)</f>
        <v>99433</v>
      </c>
    </row>
    <row r="176" spans="1:48" ht="8.85" customHeight="1" x14ac:dyDescent="0.3">
      <c r="A176" s="41"/>
      <c r="B176" s="33"/>
      <c r="D176" s="33"/>
      <c r="E176" s="33"/>
      <c r="F176" s="33"/>
      <c r="G176" s="33"/>
      <c r="H176" s="33"/>
      <c r="I176" s="33"/>
      <c r="J176" s="33"/>
      <c r="K176" s="33"/>
      <c r="L176" s="33"/>
      <c r="M176" s="33"/>
      <c r="N176" s="33"/>
      <c r="O176" s="33"/>
      <c r="P176" s="33"/>
      <c r="Q176" s="33"/>
      <c r="R176" s="33"/>
      <c r="S176" s="33"/>
      <c r="T176" s="33"/>
      <c r="U176" s="33"/>
      <c r="V176" s="33"/>
      <c r="X176" s="33"/>
      <c r="Y176" s="33"/>
      <c r="Z176" s="33"/>
      <c r="AA176" s="33"/>
      <c r="AB176" s="33"/>
      <c r="AC176" s="33"/>
      <c r="AD176" s="33"/>
      <c r="AE176" s="33"/>
      <c r="AF176" s="33"/>
      <c r="AG176" s="33"/>
      <c r="AH176" s="33"/>
      <c r="AI176" s="33"/>
      <c r="AJ176" s="33"/>
      <c r="AK176" s="33"/>
      <c r="AL176" s="33"/>
      <c r="AM176" s="33"/>
      <c r="AN176" s="41"/>
      <c r="AO176" s="33"/>
      <c r="AP176" s="33"/>
      <c r="AQ176" s="33"/>
      <c r="AR176" s="33"/>
      <c r="AS176" s="33"/>
      <c r="AT176" s="33"/>
      <c r="AU176" s="33"/>
      <c r="AV176" s="33"/>
    </row>
    <row r="177" spans="1:48" ht="8.85" customHeight="1" x14ac:dyDescent="0.3">
      <c r="A177" s="22">
        <v>61</v>
      </c>
      <c r="B177" s="33"/>
      <c r="C177" s="22" t="s">
        <v>190</v>
      </c>
      <c r="D177" s="33"/>
      <c r="E177" s="156">
        <v>213543</v>
      </c>
      <c r="F177" s="33"/>
      <c r="G177" s="153">
        <f>(E177/$AP177)</f>
        <v>14.393569695335669</v>
      </c>
      <c r="H177" s="33"/>
      <c r="I177" s="153">
        <f>IF(G$219,G177/G$219*100,0)</f>
        <v>24.880586258496713</v>
      </c>
      <c r="J177" s="33"/>
      <c r="K177" s="156">
        <v>9000</v>
      </c>
      <c r="L177" s="33"/>
      <c r="M177" s="153">
        <f>(K177/$AP177)</f>
        <v>0.60663251550283093</v>
      </c>
      <c r="N177" s="33"/>
      <c r="O177" s="153">
        <f>IF(M$219,M177/M$219*100,0)</f>
        <v>27.831552340928027</v>
      </c>
      <c r="P177" s="33"/>
      <c r="Q177" s="156">
        <v>328124</v>
      </c>
      <c r="R177" s="33"/>
      <c r="S177" s="153">
        <f>(Q177/$AP177)</f>
        <v>22.116743057427879</v>
      </c>
      <c r="T177" s="33"/>
      <c r="U177" s="153">
        <f>IF(S$219,S177/S$219*100,0)</f>
        <v>63.120524903400543</v>
      </c>
      <c r="V177" s="33"/>
      <c r="W177" s="156">
        <f>(E177+K177+Q177)</f>
        <v>550667</v>
      </c>
      <c r="X177" s="33"/>
      <c r="Y177" s="33"/>
      <c r="Z177" s="156">
        <v>39672</v>
      </c>
      <c r="AA177" s="33"/>
      <c r="AB177" s="161">
        <f>IF($W177,Z177/$W177*100,0)</f>
        <v>7.2043539925217965</v>
      </c>
      <c r="AC177" s="33"/>
      <c r="AD177" s="156">
        <v>0</v>
      </c>
      <c r="AE177" s="33"/>
      <c r="AF177" s="161">
        <f>IF($W177,AD177/$W177*100,0)</f>
        <v>0</v>
      </c>
      <c r="AG177" s="33"/>
      <c r="AH177" s="156">
        <v>0</v>
      </c>
      <c r="AI177" s="33"/>
      <c r="AJ177" s="161">
        <f>IF($W177,AH177/$W177*100,0)</f>
        <v>0</v>
      </c>
      <c r="AK177" s="33"/>
      <c r="AL177" s="156">
        <v>58230</v>
      </c>
      <c r="AM177" s="33"/>
      <c r="AN177" s="22">
        <v>61</v>
      </c>
      <c r="AO177" s="33"/>
      <c r="AP177" s="165">
        <v>14836</v>
      </c>
      <c r="AQ177" s="33"/>
      <c r="AR177" s="165">
        <f>IF(E177,AP177,0)</f>
        <v>14836</v>
      </c>
      <c r="AS177" s="33"/>
      <c r="AT177" s="165">
        <f>IF(K177,AP177,0)</f>
        <v>14836</v>
      </c>
      <c r="AU177" s="33"/>
      <c r="AV177" s="165">
        <f>IF(Q177,AP177,0)</f>
        <v>14836</v>
      </c>
    </row>
    <row r="178" spans="1:48" ht="8.85" customHeight="1" x14ac:dyDescent="0.3">
      <c r="A178" s="22">
        <v>62</v>
      </c>
      <c r="B178" s="33"/>
      <c r="C178" s="22" t="s">
        <v>191</v>
      </c>
      <c r="D178" s="33"/>
      <c r="E178" s="156">
        <v>551678</v>
      </c>
      <c r="F178" s="33"/>
      <c r="G178" s="153">
        <f>(E178/$AP178)</f>
        <v>24.560502181462024</v>
      </c>
      <c r="H178" s="33"/>
      <c r="I178" s="153">
        <f>IF(G$219,G178/G$219*100,0)</f>
        <v>42.455048053568454</v>
      </c>
      <c r="J178" s="33"/>
      <c r="K178" s="156">
        <v>18900</v>
      </c>
      <c r="L178" s="33"/>
      <c r="M178" s="153">
        <f>(K178/$AP178)</f>
        <v>0.8414210666904105</v>
      </c>
      <c r="N178" s="33"/>
      <c r="O178" s="153">
        <f>IF(M$219,M178/M$219*100,0)</f>
        <v>38.603361771570533</v>
      </c>
      <c r="P178" s="33"/>
      <c r="Q178" s="156">
        <v>175000</v>
      </c>
      <c r="R178" s="33"/>
      <c r="S178" s="153">
        <f>(Q178/$AP178)</f>
        <v>7.7909358026889857</v>
      </c>
      <c r="T178" s="33"/>
      <c r="U178" s="153">
        <f>IF(S$219,S178/S$219*100,0)</f>
        <v>22.235098363150055</v>
      </c>
      <c r="V178" s="33"/>
      <c r="W178" s="156">
        <f>(E178+K178+Q178)</f>
        <v>745578</v>
      </c>
      <c r="X178" s="33"/>
      <c r="Y178" s="33"/>
      <c r="Z178" s="156">
        <v>4500</v>
      </c>
      <c r="AA178" s="33"/>
      <c r="AB178" s="161">
        <f>IF($W178,Z178/$W178*100,0)</f>
        <v>0.60355858139591023</v>
      </c>
      <c r="AC178" s="33"/>
      <c r="AD178" s="156">
        <v>0</v>
      </c>
      <c r="AE178" s="33"/>
      <c r="AF178" s="161">
        <f>IF($W178,AD178/$W178*100,0)</f>
        <v>0</v>
      </c>
      <c r="AG178" s="33"/>
      <c r="AH178" s="156">
        <v>0</v>
      </c>
      <c r="AI178" s="33"/>
      <c r="AJ178" s="161">
        <f>IF($W178,AH178/$W178*100,0)</f>
        <v>0</v>
      </c>
      <c r="AK178" s="33"/>
      <c r="AL178" s="156">
        <v>385036</v>
      </c>
      <c r="AM178" s="33"/>
      <c r="AN178" s="22">
        <v>62</v>
      </c>
      <c r="AO178" s="33"/>
      <c r="AP178" s="165">
        <v>22462</v>
      </c>
      <c r="AQ178" s="33"/>
      <c r="AR178" s="165">
        <f>IF(E178,AP178,0)</f>
        <v>22462</v>
      </c>
      <c r="AS178" s="33"/>
      <c r="AT178" s="165">
        <f>IF(K178,AP178,0)</f>
        <v>22462</v>
      </c>
      <c r="AU178" s="33"/>
      <c r="AV178" s="165">
        <f>IF(Q178,AP178,0)</f>
        <v>22462</v>
      </c>
    </row>
    <row r="179" spans="1:48" ht="8.85" customHeight="1" x14ac:dyDescent="0.3">
      <c r="A179" s="22">
        <v>63</v>
      </c>
      <c r="B179" s="33"/>
      <c r="C179" s="22" t="s">
        <v>192</v>
      </c>
      <c r="D179" s="33"/>
      <c r="E179" s="156">
        <v>267608</v>
      </c>
      <c r="F179" s="33"/>
      <c r="G179" s="153">
        <f>(E179/$AP179)</f>
        <v>22.560107907604113</v>
      </c>
      <c r="H179" s="33"/>
      <c r="I179" s="153">
        <f>IF(G$219,G179/G$219*100,0)</f>
        <v>38.997185734823915</v>
      </c>
      <c r="J179" s="33"/>
      <c r="K179" s="156">
        <v>0</v>
      </c>
      <c r="L179" s="33"/>
      <c r="M179" s="153">
        <f>(K179/$AP179)</f>
        <v>0</v>
      </c>
      <c r="N179" s="33"/>
      <c r="O179" s="153">
        <f>IF(M$219,M179/M$219*100,0)</f>
        <v>0</v>
      </c>
      <c r="P179" s="33"/>
      <c r="Q179" s="156">
        <v>158000</v>
      </c>
      <c r="R179" s="33"/>
      <c r="S179" s="153">
        <f>(Q179/$AP179)</f>
        <v>13.319844882819087</v>
      </c>
      <c r="T179" s="33"/>
      <c r="U179" s="153">
        <f>IF(S$219,S179/S$219*100,0)</f>
        <v>38.014439940470702</v>
      </c>
      <c r="V179" s="33"/>
      <c r="W179" s="156">
        <f>(E179+K179+Q179)</f>
        <v>425608</v>
      </c>
      <c r="X179" s="33"/>
      <c r="Y179" s="33"/>
      <c r="Z179" s="156">
        <v>197047</v>
      </c>
      <c r="AA179" s="33"/>
      <c r="AB179" s="161">
        <f>IF($W179,Z179/$W179*100,0)</f>
        <v>46.297766959267683</v>
      </c>
      <c r="AC179" s="33"/>
      <c r="AD179" s="156">
        <v>0</v>
      </c>
      <c r="AE179" s="33"/>
      <c r="AF179" s="161">
        <f>IF($W179,AD179/$W179*100,0)</f>
        <v>0</v>
      </c>
      <c r="AG179" s="33"/>
      <c r="AH179" s="156">
        <v>0</v>
      </c>
      <c r="AI179" s="33"/>
      <c r="AJ179" s="161">
        <f>IF($W179,AH179/$W179*100,0)</f>
        <v>0</v>
      </c>
      <c r="AK179" s="33"/>
      <c r="AL179" s="156">
        <v>66707</v>
      </c>
      <c r="AM179" s="33"/>
      <c r="AN179" s="22">
        <v>63</v>
      </c>
      <c r="AO179" s="33"/>
      <c r="AP179" s="165">
        <v>11862</v>
      </c>
      <c r="AQ179" s="33"/>
      <c r="AR179" s="165">
        <f>IF(E179,AP179,0)</f>
        <v>11862</v>
      </c>
      <c r="AS179" s="33"/>
      <c r="AT179" s="165">
        <f>IF(K179,AP179,0)</f>
        <v>0</v>
      </c>
      <c r="AU179" s="33"/>
      <c r="AV179" s="165">
        <f>IF(Q179,AP179,0)</f>
        <v>11862</v>
      </c>
    </row>
    <row r="180" spans="1:48" ht="8.85" customHeight="1" x14ac:dyDescent="0.3">
      <c r="A180" s="22">
        <v>64</v>
      </c>
      <c r="B180" s="33"/>
      <c r="C180" s="22" t="s">
        <v>193</v>
      </c>
      <c r="D180" s="33"/>
      <c r="E180" s="156">
        <v>179000</v>
      </c>
      <c r="F180" s="33"/>
      <c r="G180" s="153">
        <f>(E180/$AP180)</f>
        <v>14.824016563146998</v>
      </c>
      <c r="H180" s="33"/>
      <c r="I180" s="153">
        <f>IF(G$219,G180/G$219*100,0)</f>
        <v>25.624652577760799</v>
      </c>
      <c r="J180" s="33"/>
      <c r="K180" s="156">
        <v>0</v>
      </c>
      <c r="L180" s="33"/>
      <c r="M180" s="153">
        <f>(K180/$AP180)</f>
        <v>0</v>
      </c>
      <c r="N180" s="33"/>
      <c r="O180" s="153">
        <f>IF(M$219,M180/M$219*100,0)</f>
        <v>0</v>
      </c>
      <c r="P180" s="33"/>
      <c r="Q180" s="156">
        <v>143263</v>
      </c>
      <c r="R180" s="33"/>
      <c r="S180" s="153">
        <f>(Q180/$AP180)</f>
        <v>11.864430641821945</v>
      </c>
      <c r="T180" s="33"/>
      <c r="U180" s="153">
        <f>IF(S$219,S180/S$219*100,0)</f>
        <v>33.860731114307406</v>
      </c>
      <c r="V180" s="33"/>
      <c r="W180" s="156">
        <f>(E180+K180+Q180)</f>
        <v>322263</v>
      </c>
      <c r="X180" s="33"/>
      <c r="Y180" s="33"/>
      <c r="Z180" s="156">
        <v>0</v>
      </c>
      <c r="AA180" s="33"/>
      <c r="AB180" s="161">
        <f>IF($W180,Z180/$W180*100,0)</f>
        <v>0</v>
      </c>
      <c r="AC180" s="33"/>
      <c r="AD180" s="156">
        <v>0</v>
      </c>
      <c r="AE180" s="33"/>
      <c r="AF180" s="161">
        <f>IF($W180,AD180/$W180*100,0)</f>
        <v>0</v>
      </c>
      <c r="AG180" s="33"/>
      <c r="AH180" s="156">
        <v>0</v>
      </c>
      <c r="AI180" s="33"/>
      <c r="AJ180" s="161">
        <f>IF($W180,AH180/$W180*100,0)</f>
        <v>0</v>
      </c>
      <c r="AK180" s="33"/>
      <c r="AL180" s="156">
        <v>0</v>
      </c>
      <c r="AM180" s="33"/>
      <c r="AN180" s="22">
        <v>64</v>
      </c>
      <c r="AO180" s="33"/>
      <c r="AP180" s="165">
        <v>12075</v>
      </c>
      <c r="AQ180" s="33"/>
      <c r="AR180" s="165">
        <f>IF(E180,AP180,0)</f>
        <v>12075</v>
      </c>
      <c r="AS180" s="33"/>
      <c r="AT180" s="165">
        <f>IF(K180,AP180,0)</f>
        <v>0</v>
      </c>
      <c r="AU180" s="33"/>
      <c r="AV180" s="165">
        <f>IF(Q180,AP180,0)</f>
        <v>12075</v>
      </c>
    </row>
    <row r="181" spans="1:48" ht="8.85" customHeight="1" x14ac:dyDescent="0.3">
      <c r="A181" s="22">
        <v>65</v>
      </c>
      <c r="B181" s="33"/>
      <c r="C181" s="22" t="s">
        <v>194</v>
      </c>
      <c r="D181" s="33"/>
      <c r="E181" s="156">
        <v>19500</v>
      </c>
      <c r="F181" s="33"/>
      <c r="G181" s="153">
        <f>(E181/$AP181)</f>
        <v>1.2452902484194392</v>
      </c>
      <c r="H181" s="33"/>
      <c r="I181" s="153">
        <f>IF(G$219,G181/G$219*100,0)</f>
        <v>2.1525967566409241</v>
      </c>
      <c r="J181" s="33"/>
      <c r="K181" s="156">
        <v>0</v>
      </c>
      <c r="L181" s="33"/>
      <c r="M181" s="153">
        <f>(K181/$AP181)</f>
        <v>0</v>
      </c>
      <c r="N181" s="33"/>
      <c r="O181" s="153">
        <f>IF(M$219,M181/M$219*100,0)</f>
        <v>0</v>
      </c>
      <c r="P181" s="33"/>
      <c r="Q181" s="156">
        <v>255406</v>
      </c>
      <c r="R181" s="33"/>
      <c r="S181" s="153">
        <f>(Q181/$AP181)</f>
        <v>16.310492368605914</v>
      </c>
      <c r="T181" s="33"/>
      <c r="U181" s="153">
        <f>IF(S$219,S181/S$219*100,0)</f>
        <v>46.54965864847577</v>
      </c>
      <c r="V181" s="33"/>
      <c r="W181" s="156">
        <f>(E181+K181+Q181)</f>
        <v>274906</v>
      </c>
      <c r="X181" s="33"/>
      <c r="Y181" s="33"/>
      <c r="Z181" s="156">
        <v>59219</v>
      </c>
      <c r="AA181" s="33"/>
      <c r="AB181" s="161">
        <f>IF($W181,Z181/$W181*100,0)</f>
        <v>21.541545109964861</v>
      </c>
      <c r="AC181" s="33"/>
      <c r="AD181" s="156">
        <v>0</v>
      </c>
      <c r="AE181" s="33"/>
      <c r="AF181" s="161">
        <f>IF($W181,AD181/$W181*100,0)</f>
        <v>0</v>
      </c>
      <c r="AG181" s="33"/>
      <c r="AH181" s="156">
        <v>0</v>
      </c>
      <c r="AI181" s="33"/>
      <c r="AJ181" s="161">
        <f>IF($W181,AH181/$W181*100,0)</f>
        <v>0</v>
      </c>
      <c r="AK181" s="33"/>
      <c r="AL181" s="156">
        <v>10</v>
      </c>
      <c r="AM181" s="33"/>
      <c r="AN181" s="22">
        <v>65</v>
      </c>
      <c r="AO181" s="33"/>
      <c r="AP181" s="165">
        <v>15659</v>
      </c>
      <c r="AQ181" s="33"/>
      <c r="AR181" s="165">
        <f>IF(E181,AP181,0)</f>
        <v>15659</v>
      </c>
      <c r="AS181" s="33"/>
      <c r="AT181" s="165">
        <f>IF(K181,AP181,0)</f>
        <v>0</v>
      </c>
      <c r="AU181" s="33"/>
      <c r="AV181" s="165">
        <f>IF(Q181,AP181,0)</f>
        <v>15659</v>
      </c>
    </row>
    <row r="182" spans="1:48" ht="8.85" customHeight="1" x14ac:dyDescent="0.3">
      <c r="A182" s="41"/>
      <c r="B182" s="33"/>
      <c r="D182" s="33"/>
      <c r="E182" s="33"/>
      <c r="F182" s="33"/>
      <c r="G182" s="33"/>
      <c r="H182" s="33"/>
      <c r="I182" s="33"/>
      <c r="J182" s="33"/>
      <c r="K182" s="33"/>
      <c r="L182" s="33"/>
      <c r="M182" s="33"/>
      <c r="N182" s="33"/>
      <c r="O182" s="33"/>
      <c r="P182" s="33"/>
      <c r="Q182" s="33"/>
      <c r="R182" s="33"/>
      <c r="S182" s="33"/>
      <c r="T182" s="33"/>
      <c r="U182" s="33"/>
      <c r="V182" s="33"/>
      <c r="X182" s="33"/>
      <c r="Y182" s="33"/>
      <c r="Z182" s="33"/>
      <c r="AA182" s="33"/>
      <c r="AB182" s="33"/>
      <c r="AC182" s="33"/>
      <c r="AD182" s="33"/>
      <c r="AE182" s="33"/>
      <c r="AF182" s="33"/>
      <c r="AG182" s="33"/>
      <c r="AH182" s="33"/>
      <c r="AI182" s="33"/>
      <c r="AJ182" s="33"/>
      <c r="AK182" s="33"/>
      <c r="AL182" s="33"/>
      <c r="AM182" s="33"/>
      <c r="AN182" s="41"/>
      <c r="AO182" s="33"/>
      <c r="AP182" s="33"/>
      <c r="AQ182" s="33"/>
      <c r="AR182" s="33"/>
      <c r="AS182" s="33"/>
      <c r="AT182" s="33"/>
      <c r="AU182" s="33"/>
      <c r="AV182" s="33"/>
    </row>
    <row r="183" spans="1:48" ht="8.85" customHeight="1" x14ac:dyDescent="0.3">
      <c r="A183" s="22">
        <v>66</v>
      </c>
      <c r="B183" s="33"/>
      <c r="C183" s="22" t="s">
        <v>195</v>
      </c>
      <c r="D183" s="33"/>
      <c r="E183" s="156">
        <v>286894</v>
      </c>
      <c r="F183" s="33"/>
      <c r="G183" s="153">
        <f>(E183/$AP183)</f>
        <v>8.0628969703782811</v>
      </c>
      <c r="H183" s="33"/>
      <c r="I183" s="153">
        <f>IF(G$219,G183/G$219*100,0)</f>
        <v>13.937446221549719</v>
      </c>
      <c r="J183" s="33"/>
      <c r="K183" s="156">
        <v>42000</v>
      </c>
      <c r="L183" s="33"/>
      <c r="M183" s="153">
        <f>(K183/$AP183)</f>
        <v>1.1803720982519252</v>
      </c>
      <c r="N183" s="33"/>
      <c r="O183" s="153">
        <f>IF(M$219,M183/M$219*100,0)</f>
        <v>54.154017456580249</v>
      </c>
      <c r="P183" s="33"/>
      <c r="Q183" s="156">
        <v>1052856</v>
      </c>
      <c r="R183" s="33"/>
      <c r="S183" s="153">
        <f>(Q183/$AP183)</f>
        <v>29.589567758979261</v>
      </c>
      <c r="T183" s="33"/>
      <c r="U183" s="153">
        <f>IF(S$219,S183/S$219*100,0)</f>
        <v>84.447743673734109</v>
      </c>
      <c r="V183" s="33"/>
      <c r="W183" s="156">
        <f>(E183+K183+Q183)</f>
        <v>1381750</v>
      </c>
      <c r="X183" s="33"/>
      <c r="Y183" s="33"/>
      <c r="Z183" s="156">
        <v>155864</v>
      </c>
      <c r="AA183" s="33"/>
      <c r="AB183" s="161">
        <f>IF($W183,Z183/$W183*100,0)</f>
        <v>11.280188167179302</v>
      </c>
      <c r="AC183" s="33"/>
      <c r="AD183" s="156">
        <v>0</v>
      </c>
      <c r="AE183" s="33"/>
      <c r="AF183" s="161">
        <f>IF($W183,AD183/$W183*100,0)</f>
        <v>0</v>
      </c>
      <c r="AG183" s="33"/>
      <c r="AH183" s="156">
        <v>0</v>
      </c>
      <c r="AI183" s="33"/>
      <c r="AJ183" s="161">
        <f>IF($W183,AH183/$W183*100,0)</f>
        <v>0</v>
      </c>
      <c r="AK183" s="33"/>
      <c r="AL183" s="156">
        <v>104872</v>
      </c>
      <c r="AM183" s="33"/>
      <c r="AN183" s="22">
        <v>66</v>
      </c>
      <c r="AO183" s="33"/>
      <c r="AP183" s="165">
        <v>35582</v>
      </c>
      <c r="AQ183" s="33"/>
      <c r="AR183" s="165">
        <f>IF(E183,AP183,0)</f>
        <v>35582</v>
      </c>
      <c r="AS183" s="33"/>
      <c r="AT183" s="165">
        <f>IF(K183,AP183,0)</f>
        <v>35582</v>
      </c>
      <c r="AU183" s="33"/>
      <c r="AV183" s="165">
        <f>IF(Q183,AP183,0)</f>
        <v>35582</v>
      </c>
    </row>
    <row r="184" spans="1:48" ht="8.85" customHeight="1" x14ac:dyDescent="0.3">
      <c r="A184" s="22">
        <v>67</v>
      </c>
      <c r="B184" s="33"/>
      <c r="C184" s="22" t="s">
        <v>196</v>
      </c>
      <c r="D184" s="33"/>
      <c r="E184" s="156">
        <v>106404</v>
      </c>
      <c r="F184" s="33"/>
      <c r="G184" s="153">
        <f>(E184/$AP184)</f>
        <v>4.4645659379851468</v>
      </c>
      <c r="H184" s="33"/>
      <c r="I184" s="153">
        <f>IF(G$219,G184/G$219*100,0)</f>
        <v>7.7174057775801277</v>
      </c>
      <c r="J184" s="33"/>
      <c r="K184" s="156">
        <v>0</v>
      </c>
      <c r="L184" s="33"/>
      <c r="M184" s="153">
        <f>(K184/$AP184)</f>
        <v>0</v>
      </c>
      <c r="N184" s="33"/>
      <c r="O184" s="153">
        <f>IF(M$219,M184/M$219*100,0)</f>
        <v>0</v>
      </c>
      <c r="P184" s="33"/>
      <c r="Q184" s="156">
        <v>356936</v>
      </c>
      <c r="R184" s="33"/>
      <c r="S184" s="153">
        <f>(Q184/$AP184)</f>
        <v>14.976545126505266</v>
      </c>
      <c r="T184" s="33"/>
      <c r="U184" s="153">
        <f>IF(S$219,S184/S$219*100,0)</f>
        <v>42.74261301358252</v>
      </c>
      <c r="V184" s="33"/>
      <c r="W184" s="156">
        <f>(E184+K184+Q184)</f>
        <v>463340</v>
      </c>
      <c r="X184" s="33"/>
      <c r="Y184" s="33"/>
      <c r="Z184" s="156">
        <v>48591</v>
      </c>
      <c r="AA184" s="33"/>
      <c r="AB184" s="161">
        <f>IF($W184,Z184/$W184*100,0)</f>
        <v>10.487115293305132</v>
      </c>
      <c r="AC184" s="33"/>
      <c r="AD184" s="156">
        <v>0</v>
      </c>
      <c r="AE184" s="33"/>
      <c r="AF184" s="161">
        <f>IF($W184,AD184/$W184*100,0)</f>
        <v>0</v>
      </c>
      <c r="AG184" s="33"/>
      <c r="AH184" s="156">
        <v>0</v>
      </c>
      <c r="AI184" s="33"/>
      <c r="AJ184" s="161">
        <f>IF($W184,AH184/$W184*100,0)</f>
        <v>0</v>
      </c>
      <c r="AK184" s="33"/>
      <c r="AL184" s="156">
        <v>61545</v>
      </c>
      <c r="AM184" s="33"/>
      <c r="AN184" s="22">
        <v>67</v>
      </c>
      <c r="AO184" s="33"/>
      <c r="AP184" s="165">
        <v>23833</v>
      </c>
      <c r="AQ184" s="33"/>
      <c r="AR184" s="165">
        <f>IF(E184,AP184,0)</f>
        <v>23833</v>
      </c>
      <c r="AS184" s="33"/>
      <c r="AT184" s="165">
        <f>IF(K184,AP184,0)</f>
        <v>0</v>
      </c>
      <c r="AU184" s="33"/>
      <c r="AV184" s="165">
        <f>IF(Q184,AP184,0)</f>
        <v>23833</v>
      </c>
    </row>
    <row r="185" spans="1:48" ht="8.85" customHeight="1" x14ac:dyDescent="0.3">
      <c r="A185" s="22">
        <v>68</v>
      </c>
      <c r="B185" s="33"/>
      <c r="C185" s="22" t="s">
        <v>197</v>
      </c>
      <c r="D185" s="33"/>
      <c r="E185" s="156">
        <v>202530</v>
      </c>
      <c r="F185" s="33"/>
      <c r="G185" s="153">
        <f>(E185/$AP185)</f>
        <v>11.384485666104553</v>
      </c>
      <c r="H185" s="33"/>
      <c r="I185" s="153">
        <f>IF(G$219,G185/G$219*100,0)</f>
        <v>19.67911252174807</v>
      </c>
      <c r="J185" s="33"/>
      <c r="K185" s="156">
        <v>0</v>
      </c>
      <c r="L185" s="33"/>
      <c r="M185" s="153">
        <f>(K185/$AP185)</f>
        <v>0</v>
      </c>
      <c r="N185" s="33"/>
      <c r="O185" s="153">
        <f>IF(M$219,M185/M$219*100,0)</f>
        <v>0</v>
      </c>
      <c r="P185" s="33"/>
      <c r="Q185" s="156">
        <v>389990</v>
      </c>
      <c r="R185" s="33"/>
      <c r="S185" s="153">
        <f>(Q185/$AP185)</f>
        <v>21.921866216975829</v>
      </c>
      <c r="T185" s="33"/>
      <c r="U185" s="153">
        <f>IF(S$219,S185/S$219*100,0)</f>
        <v>62.564352214279459</v>
      </c>
      <c r="V185" s="33"/>
      <c r="W185" s="156">
        <f>(E185+K185+Q185)</f>
        <v>592520</v>
      </c>
      <c r="X185" s="33"/>
      <c r="Y185" s="33"/>
      <c r="Z185" s="156">
        <v>74250</v>
      </c>
      <c r="AA185" s="33"/>
      <c r="AB185" s="161">
        <f>IF($W185,Z185/$W185*100,0)</f>
        <v>12.531222574765408</v>
      </c>
      <c r="AC185" s="33"/>
      <c r="AD185" s="156">
        <v>0</v>
      </c>
      <c r="AE185" s="33"/>
      <c r="AF185" s="161">
        <f>IF($W185,AD185/$W185*100,0)</f>
        <v>0</v>
      </c>
      <c r="AG185" s="33"/>
      <c r="AH185" s="156">
        <v>0</v>
      </c>
      <c r="AI185" s="33"/>
      <c r="AJ185" s="161">
        <f>IF($W185,AH185/$W185*100,0)</f>
        <v>0</v>
      </c>
      <c r="AK185" s="33"/>
      <c r="AL185" s="156">
        <v>24960</v>
      </c>
      <c r="AM185" s="33"/>
      <c r="AN185" s="22">
        <v>68</v>
      </c>
      <c r="AO185" s="33"/>
      <c r="AP185" s="165">
        <v>17790</v>
      </c>
      <c r="AQ185" s="33"/>
      <c r="AR185" s="165">
        <f>IF(E185,AP185,0)</f>
        <v>17790</v>
      </c>
      <c r="AS185" s="33"/>
      <c r="AT185" s="165">
        <f>IF(K185,AP185,0)</f>
        <v>0</v>
      </c>
      <c r="AU185" s="33"/>
      <c r="AV185" s="165">
        <f>IF(Q185,AP185,0)</f>
        <v>17790</v>
      </c>
    </row>
    <row r="186" spans="1:48" ht="8.85" customHeight="1" x14ac:dyDescent="0.3">
      <c r="A186" s="22">
        <v>69</v>
      </c>
      <c r="B186" s="33"/>
      <c r="C186" s="22" t="s">
        <v>198</v>
      </c>
      <c r="D186" s="33"/>
      <c r="E186" s="156">
        <v>418795</v>
      </c>
      <c r="F186" s="33"/>
      <c r="G186" s="153">
        <f>(E186/$AP186)</f>
        <v>6.7942083062946139</v>
      </c>
      <c r="H186" s="33"/>
      <c r="I186" s="153">
        <f>IF(G$219,G186/G$219*100,0)</f>
        <v>11.744403188441694</v>
      </c>
      <c r="J186" s="33"/>
      <c r="K186" s="156">
        <v>0</v>
      </c>
      <c r="L186" s="33"/>
      <c r="M186" s="153">
        <f>(K186/$AP186)</f>
        <v>0</v>
      </c>
      <c r="N186" s="33"/>
      <c r="O186" s="153">
        <f>IF(M$219,M186/M$219*100,0)</f>
        <v>0</v>
      </c>
      <c r="P186" s="33"/>
      <c r="Q186" s="156">
        <v>1556577</v>
      </c>
      <c r="R186" s="33"/>
      <c r="S186" s="153">
        <f>(Q186/$AP186)</f>
        <v>25.252709279688514</v>
      </c>
      <c r="T186" s="33"/>
      <c r="U186" s="153">
        <f>IF(S$219,S186/S$219*100,0)</f>
        <v>72.070478950180771</v>
      </c>
      <c r="V186" s="33"/>
      <c r="W186" s="156">
        <f>(E186+K186+Q186)</f>
        <v>1975372</v>
      </c>
      <c r="X186" s="33"/>
      <c r="Y186" s="33"/>
      <c r="Z186" s="156">
        <v>159945</v>
      </c>
      <c r="AA186" s="33"/>
      <c r="AB186" s="161">
        <f>IF($W186,Z186/$W186*100,0)</f>
        <v>8.0969559151390218</v>
      </c>
      <c r="AC186" s="33"/>
      <c r="AD186" s="156">
        <v>0</v>
      </c>
      <c r="AE186" s="33"/>
      <c r="AF186" s="161">
        <f>IF($W186,AD186/$W186*100,0)</f>
        <v>0</v>
      </c>
      <c r="AG186" s="33"/>
      <c r="AH186" s="156">
        <v>0</v>
      </c>
      <c r="AI186" s="33"/>
      <c r="AJ186" s="161">
        <f>IF($W186,AH186/$W186*100,0)</f>
        <v>0</v>
      </c>
      <c r="AK186" s="33"/>
      <c r="AL186" s="156">
        <v>70665</v>
      </c>
      <c r="AM186" s="33"/>
      <c r="AN186" s="22">
        <v>69</v>
      </c>
      <c r="AO186" s="33"/>
      <c r="AP186" s="165">
        <v>61640</v>
      </c>
      <c r="AQ186" s="33"/>
      <c r="AR186" s="165">
        <f>IF(E186,AP186,0)</f>
        <v>61640</v>
      </c>
      <c r="AS186" s="33"/>
      <c r="AT186" s="165">
        <f>IF(K186,AP186,0)</f>
        <v>0</v>
      </c>
      <c r="AU186" s="33"/>
      <c r="AV186" s="165">
        <f>IF(Q186,AP186,0)</f>
        <v>61640</v>
      </c>
    </row>
    <row r="187" spans="1:48" ht="8.85" customHeight="1" x14ac:dyDescent="0.3">
      <c r="A187" s="22">
        <v>70</v>
      </c>
      <c r="B187" s="33"/>
      <c r="C187" s="22" t="s">
        <v>199</v>
      </c>
      <c r="D187" s="33"/>
      <c r="E187" s="156">
        <v>129803</v>
      </c>
      <c r="F187" s="33"/>
      <c r="G187" s="153">
        <f>(E187/$AP187)</f>
        <v>4.3965248611299286</v>
      </c>
      <c r="H187" s="33"/>
      <c r="I187" s="153">
        <f>IF(G$219,G187/G$219*100,0)</f>
        <v>7.5997906259776826</v>
      </c>
      <c r="J187" s="33"/>
      <c r="K187" s="156">
        <v>0</v>
      </c>
      <c r="L187" s="33"/>
      <c r="M187" s="153">
        <f>(K187/$AP187)</f>
        <v>0</v>
      </c>
      <c r="N187" s="33"/>
      <c r="O187" s="153">
        <f>IF(M$219,M187/M$219*100,0)</f>
        <v>0</v>
      </c>
      <c r="P187" s="33"/>
      <c r="Q187" s="156">
        <v>491402</v>
      </c>
      <c r="R187" s="33"/>
      <c r="S187" s="153">
        <f>(Q187/$AP187)</f>
        <v>16.644153908684459</v>
      </c>
      <c r="T187" s="33"/>
      <c r="U187" s="153">
        <f>IF(S$219,S187/S$219*100,0)</f>
        <v>47.501918730131933</v>
      </c>
      <c r="V187" s="33"/>
      <c r="W187" s="156">
        <f>(E187+K187+Q187)</f>
        <v>621205</v>
      </c>
      <c r="X187" s="33"/>
      <c r="Y187" s="33"/>
      <c r="Z187" s="156">
        <v>120433</v>
      </c>
      <c r="AA187" s="33"/>
      <c r="AB187" s="161">
        <f>IF($W187,Z187/$W187*100,0)</f>
        <v>19.386997850950973</v>
      </c>
      <c r="AC187" s="33"/>
      <c r="AD187" s="156">
        <v>0</v>
      </c>
      <c r="AE187" s="33"/>
      <c r="AF187" s="161">
        <f>IF($W187,AD187/$W187*100,0)</f>
        <v>0</v>
      </c>
      <c r="AG187" s="33"/>
      <c r="AH187" s="156">
        <v>0</v>
      </c>
      <c r="AI187" s="33"/>
      <c r="AJ187" s="161">
        <f>IF($W187,AH187/$W187*100,0)</f>
        <v>0</v>
      </c>
      <c r="AK187" s="33"/>
      <c r="AL187" s="156">
        <v>38761</v>
      </c>
      <c r="AM187" s="33"/>
      <c r="AN187" s="22">
        <v>70</v>
      </c>
      <c r="AO187" s="33"/>
      <c r="AP187" s="165">
        <v>29524</v>
      </c>
      <c r="AQ187" s="33"/>
      <c r="AR187" s="165">
        <f>IF(E187,AP187,0)</f>
        <v>29524</v>
      </c>
      <c r="AS187" s="33"/>
      <c r="AT187" s="165">
        <f>IF(K187,AP187,0)</f>
        <v>0</v>
      </c>
      <c r="AU187" s="33"/>
      <c r="AV187" s="165">
        <f>IF(Q187,AP187,0)</f>
        <v>29524</v>
      </c>
    </row>
    <row r="188" spans="1:48" ht="8.85" customHeight="1" x14ac:dyDescent="0.3">
      <c r="A188" s="41"/>
      <c r="B188" s="33"/>
      <c r="D188" s="33"/>
      <c r="E188" s="39"/>
      <c r="F188" s="33"/>
      <c r="G188" s="33"/>
      <c r="H188" s="33"/>
      <c r="I188" s="33"/>
      <c r="J188" s="33"/>
      <c r="K188" s="39"/>
      <c r="L188" s="33"/>
      <c r="M188" s="33"/>
      <c r="N188" s="33"/>
      <c r="O188" s="33"/>
      <c r="P188" s="33"/>
      <c r="Q188" s="39"/>
      <c r="R188" s="33"/>
      <c r="S188" s="33"/>
      <c r="T188" s="33"/>
      <c r="U188" s="33"/>
      <c r="V188" s="33"/>
      <c r="W188" s="149"/>
      <c r="X188" s="33"/>
      <c r="Y188" s="33"/>
      <c r="Z188" s="39"/>
      <c r="AA188" s="33"/>
      <c r="AB188" s="33"/>
      <c r="AC188" s="33"/>
      <c r="AD188" s="39"/>
      <c r="AE188" s="33"/>
      <c r="AF188" s="33"/>
      <c r="AG188" s="33"/>
      <c r="AH188" s="39"/>
      <c r="AI188" s="33"/>
      <c r="AJ188" s="33"/>
      <c r="AK188" s="33"/>
      <c r="AL188" s="39"/>
      <c r="AM188" s="33"/>
      <c r="AN188" s="41"/>
      <c r="AO188" s="33"/>
      <c r="AP188" s="33"/>
      <c r="AQ188" s="33"/>
      <c r="AR188" s="33"/>
      <c r="AS188" s="33"/>
      <c r="AT188" s="33"/>
      <c r="AU188" s="33"/>
      <c r="AV188" s="33"/>
    </row>
    <row r="189" spans="1:48" ht="8.85" customHeight="1" x14ac:dyDescent="0.3">
      <c r="A189" s="22">
        <v>71</v>
      </c>
      <c r="B189" s="33"/>
      <c r="C189" s="22" t="s">
        <v>200</v>
      </c>
      <c r="D189" s="33"/>
      <c r="E189" s="156">
        <v>57000</v>
      </c>
      <c r="F189" s="33"/>
      <c r="G189" s="153">
        <f>(E189/$AP189)</f>
        <v>2.4517183534775691</v>
      </c>
      <c r="H189" s="33"/>
      <c r="I189" s="153">
        <f>IF(G$219,G189/G$219*100,0)</f>
        <v>4.2380167857182567</v>
      </c>
      <c r="J189" s="33"/>
      <c r="K189" s="156">
        <v>8000</v>
      </c>
      <c r="L189" s="33"/>
      <c r="M189" s="153">
        <f>(K189/$AP189)</f>
        <v>0.34410082154071142</v>
      </c>
      <c r="N189" s="33"/>
      <c r="O189" s="153">
        <f>IF(M$219,M189/M$219*100,0)</f>
        <v>15.786921703872881</v>
      </c>
      <c r="P189" s="33"/>
      <c r="Q189" s="156">
        <v>333224</v>
      </c>
      <c r="R189" s="33"/>
      <c r="S189" s="153">
        <f>(Q189/$AP189)</f>
        <v>14.332831519635253</v>
      </c>
      <c r="T189" s="33"/>
      <c r="U189" s="153">
        <f>IF(S$219,S189/S$219*100,0)</f>
        <v>40.905473582718152</v>
      </c>
      <c r="V189" s="33"/>
      <c r="W189" s="156">
        <f>(E189+K189+Q189)</f>
        <v>398224</v>
      </c>
      <c r="X189" s="33"/>
      <c r="Y189" s="33"/>
      <c r="Z189" s="156">
        <v>56529</v>
      </c>
      <c r="AA189" s="33"/>
      <c r="AB189" s="161">
        <f>IF($W189,Z189/$W189*100,0)</f>
        <v>14.195277030013258</v>
      </c>
      <c r="AC189" s="33"/>
      <c r="AD189" s="156">
        <v>0</v>
      </c>
      <c r="AE189" s="33"/>
      <c r="AF189" s="161">
        <f>IF($W189,AD189/$W189*100,0)</f>
        <v>0</v>
      </c>
      <c r="AG189" s="33"/>
      <c r="AH189" s="156">
        <v>0</v>
      </c>
      <c r="AI189" s="33"/>
      <c r="AJ189" s="161">
        <f>IF($W189,AH189/$W189*100,0)</f>
        <v>0</v>
      </c>
      <c r="AK189" s="33"/>
      <c r="AL189" s="156">
        <v>0</v>
      </c>
      <c r="AM189" s="33"/>
      <c r="AN189" s="22">
        <v>71</v>
      </c>
      <c r="AO189" s="33"/>
      <c r="AP189" s="165">
        <v>23249</v>
      </c>
      <c r="AQ189" s="33"/>
      <c r="AR189" s="165">
        <f>IF(E189,AP189,0)</f>
        <v>23249</v>
      </c>
      <c r="AS189" s="33"/>
      <c r="AT189" s="165">
        <f>IF(K189,AP189,0)</f>
        <v>23249</v>
      </c>
      <c r="AU189" s="33"/>
      <c r="AV189" s="165">
        <f>IF(Q189,AP189,0)</f>
        <v>23249</v>
      </c>
    </row>
    <row r="190" spans="1:48" ht="8.85" customHeight="1" x14ac:dyDescent="0.3">
      <c r="A190" s="22">
        <v>72</v>
      </c>
      <c r="B190" s="33"/>
      <c r="C190" s="22" t="s">
        <v>201</v>
      </c>
      <c r="D190" s="33"/>
      <c r="E190" s="156">
        <v>1002691</v>
      </c>
      <c r="F190" s="33"/>
      <c r="G190" s="153">
        <f>(E190/$AP190)</f>
        <v>26.945367085886271</v>
      </c>
      <c r="H190" s="33"/>
      <c r="I190" s="153">
        <f>IF(G$219,G190/G$219*100,0)</f>
        <v>46.577502609689972</v>
      </c>
      <c r="J190" s="33"/>
      <c r="K190" s="156">
        <v>13411</v>
      </c>
      <c r="L190" s="33"/>
      <c r="M190" s="153">
        <f>(K190/$AP190)</f>
        <v>0.36039449639901106</v>
      </c>
      <c r="N190" s="33"/>
      <c r="O190" s="153">
        <f>IF(M$219,M190/M$219*100,0)</f>
        <v>16.534455429902959</v>
      </c>
      <c r="P190" s="33"/>
      <c r="Q190" s="156">
        <v>598146</v>
      </c>
      <c r="R190" s="33"/>
      <c r="S190" s="153">
        <f>(Q190/$AP190)</f>
        <v>16.074008384392133</v>
      </c>
      <c r="T190" s="33"/>
      <c r="U190" s="153">
        <f>IF(S$219,S190/S$219*100,0)</f>
        <v>45.874740412275159</v>
      </c>
      <c r="V190" s="33"/>
      <c r="W190" s="156">
        <f>(E190+K190+Q190)</f>
        <v>1614248</v>
      </c>
      <c r="X190" s="33"/>
      <c r="Y190" s="33"/>
      <c r="Z190" s="156">
        <v>0</v>
      </c>
      <c r="AA190" s="33"/>
      <c r="AB190" s="161">
        <f>IF($W190,Z190/$W190*100,0)</f>
        <v>0</v>
      </c>
      <c r="AC190" s="33"/>
      <c r="AD190" s="156">
        <v>0</v>
      </c>
      <c r="AE190" s="33"/>
      <c r="AF190" s="161">
        <f>IF($W190,AD190/$W190*100,0)</f>
        <v>0</v>
      </c>
      <c r="AG190" s="33"/>
      <c r="AH190" s="156">
        <v>0</v>
      </c>
      <c r="AI190" s="33"/>
      <c r="AJ190" s="161">
        <f>IF($W190,AH190/$W190*100,0)</f>
        <v>0</v>
      </c>
      <c r="AK190" s="33"/>
      <c r="AL190" s="156">
        <v>122590</v>
      </c>
      <c r="AM190" s="33"/>
      <c r="AN190" s="22">
        <v>72</v>
      </c>
      <c r="AO190" s="33"/>
      <c r="AP190" s="165">
        <v>37212</v>
      </c>
      <c r="AQ190" s="33"/>
      <c r="AR190" s="165">
        <f>IF(E190,AP190,0)</f>
        <v>37212</v>
      </c>
      <c r="AS190" s="33"/>
      <c r="AT190" s="165">
        <f>IF(K190,AP190,0)</f>
        <v>37212</v>
      </c>
      <c r="AU190" s="33"/>
      <c r="AV190" s="165">
        <f>IF(Q190,AP190,0)</f>
        <v>37212</v>
      </c>
    </row>
    <row r="191" spans="1:48" ht="8.85" customHeight="1" x14ac:dyDescent="0.3">
      <c r="A191" s="22">
        <v>73</v>
      </c>
      <c r="B191" s="33"/>
      <c r="C191" s="22" t="s">
        <v>202</v>
      </c>
      <c r="D191" s="33"/>
      <c r="E191" s="156">
        <v>38094000</v>
      </c>
      <c r="F191" s="33"/>
      <c r="G191" s="153">
        <f>(E191/$AP191)</f>
        <v>82.2682843605171</v>
      </c>
      <c r="H191" s="33"/>
      <c r="I191" s="153">
        <f>IF(G$219,G191/G$219*100,0)</f>
        <v>142.20816577792289</v>
      </c>
      <c r="J191" s="33"/>
      <c r="K191" s="156">
        <v>1370000</v>
      </c>
      <c r="L191" s="33"/>
      <c r="M191" s="153">
        <f>(K191/$AP191)</f>
        <v>2.9586693330684208</v>
      </c>
      <c r="N191" s="33"/>
      <c r="O191" s="153">
        <f>IF(M$219,M191/M$219*100,0)</f>
        <v>135.74010343731416</v>
      </c>
      <c r="P191" s="33"/>
      <c r="Q191" s="156">
        <v>15403000</v>
      </c>
      <c r="R191" s="33"/>
      <c r="S191" s="153">
        <f>(Q191/$AP191)</f>
        <v>33.264513676826923</v>
      </c>
      <c r="T191" s="33"/>
      <c r="U191" s="153">
        <f>IF(S$219,S191/S$219*100,0)</f>
        <v>94.935929692979315</v>
      </c>
      <c r="V191" s="33"/>
      <c r="W191" s="156">
        <f>(E191+K191+Q191)</f>
        <v>54867000</v>
      </c>
      <c r="X191" s="33"/>
      <c r="Y191" s="33"/>
      <c r="Z191" s="156">
        <v>511000</v>
      </c>
      <c r="AA191" s="33"/>
      <c r="AB191" s="161">
        <f>IF($W191,Z191/$W191*100,0)</f>
        <v>0.931343065959502</v>
      </c>
      <c r="AC191" s="33"/>
      <c r="AD191" s="156">
        <v>0</v>
      </c>
      <c r="AE191" s="33"/>
      <c r="AF191" s="161">
        <f>IF($W191,AD191/$W191*100,0)</f>
        <v>0</v>
      </c>
      <c r="AG191" s="33"/>
      <c r="AH191" s="156">
        <v>0</v>
      </c>
      <c r="AI191" s="33"/>
      <c r="AJ191" s="161">
        <f>IF($W191,AH191/$W191*100,0)</f>
        <v>0</v>
      </c>
      <c r="AK191" s="33"/>
      <c r="AL191" s="156">
        <v>12629000</v>
      </c>
      <c r="AM191" s="33"/>
      <c r="AN191" s="22">
        <v>73</v>
      </c>
      <c r="AO191" s="33"/>
      <c r="AP191" s="165">
        <v>463046</v>
      </c>
      <c r="AQ191" s="33"/>
      <c r="AR191" s="165">
        <f>IF(E191,AP191,0)</f>
        <v>463046</v>
      </c>
      <c r="AS191" s="33"/>
      <c r="AT191" s="165">
        <f>IF(K191,AP191,0)</f>
        <v>463046</v>
      </c>
      <c r="AU191" s="33"/>
      <c r="AV191" s="165">
        <f>IF(Q191,AP191,0)</f>
        <v>463046</v>
      </c>
    </row>
    <row r="192" spans="1:48" ht="8.85" customHeight="1" x14ac:dyDescent="0.3">
      <c r="A192" s="22">
        <v>74</v>
      </c>
      <c r="B192" s="33"/>
      <c r="C192" s="22" t="s">
        <v>203</v>
      </c>
      <c r="D192" s="33"/>
      <c r="E192" s="156">
        <v>679792</v>
      </c>
      <c r="F192" s="33"/>
      <c r="G192" s="153">
        <f>(E192/$AP192)</f>
        <v>19.886844337828745</v>
      </c>
      <c r="H192" s="33"/>
      <c r="I192" s="153">
        <f>IF(G$219,G192/G$219*100,0)</f>
        <v>34.376208017180545</v>
      </c>
      <c r="J192" s="33"/>
      <c r="K192" s="156">
        <v>35876</v>
      </c>
      <c r="L192" s="33"/>
      <c r="M192" s="153">
        <f>(K192/$AP192)</f>
        <v>1.0495275429306965</v>
      </c>
      <c r="N192" s="33"/>
      <c r="O192" s="153">
        <f>IF(M$219,M192/M$219*100,0)</f>
        <v>48.151030480305593</v>
      </c>
      <c r="P192" s="33"/>
      <c r="Q192" s="156">
        <v>734271</v>
      </c>
      <c r="R192" s="33"/>
      <c r="S192" s="153">
        <f>(Q192/$AP192)</f>
        <v>21.480589766843167</v>
      </c>
      <c r="T192" s="33"/>
      <c r="U192" s="153">
        <f>IF(S$219,S192/S$219*100,0)</f>
        <v>61.304962389676497</v>
      </c>
      <c r="V192" s="33"/>
      <c r="W192" s="156">
        <f>(E192+K192+Q192)</f>
        <v>1449939</v>
      </c>
      <c r="X192" s="33"/>
      <c r="Y192" s="33"/>
      <c r="Z192" s="156">
        <v>139294</v>
      </c>
      <c r="AA192" s="33"/>
      <c r="AB192" s="161">
        <f>IF($W192,Z192/$W192*100,0)</f>
        <v>9.6068869104148522</v>
      </c>
      <c r="AC192" s="33"/>
      <c r="AD192" s="156">
        <v>0</v>
      </c>
      <c r="AE192" s="33"/>
      <c r="AF192" s="161">
        <f>IF($W192,AD192/$W192*100,0)</f>
        <v>0</v>
      </c>
      <c r="AG192" s="33"/>
      <c r="AH192" s="156">
        <v>0</v>
      </c>
      <c r="AI192" s="33"/>
      <c r="AJ192" s="161">
        <f>IF($W192,AH192/$W192*100,0)</f>
        <v>0</v>
      </c>
      <c r="AK192" s="33"/>
      <c r="AL192" s="156">
        <v>294141</v>
      </c>
      <c r="AM192" s="33"/>
      <c r="AN192" s="22">
        <v>74</v>
      </c>
      <c r="AO192" s="33"/>
      <c r="AP192" s="165">
        <v>34183</v>
      </c>
      <c r="AQ192" s="33"/>
      <c r="AR192" s="165">
        <f>IF(E192,AP192,0)</f>
        <v>34183</v>
      </c>
      <c r="AS192" s="33"/>
      <c r="AT192" s="165">
        <f>IF(K192,AP192,0)</f>
        <v>34183</v>
      </c>
      <c r="AU192" s="33"/>
      <c r="AV192" s="165">
        <f>IF(Q192,AP192,0)</f>
        <v>34183</v>
      </c>
    </row>
    <row r="193" spans="1:48" ht="8.85" customHeight="1" x14ac:dyDescent="0.3">
      <c r="A193" s="22">
        <v>75</v>
      </c>
      <c r="B193" s="33"/>
      <c r="C193" s="22" t="s">
        <v>204</v>
      </c>
      <c r="D193" s="33"/>
      <c r="E193" s="156">
        <v>35868</v>
      </c>
      <c r="F193" s="33"/>
      <c r="G193" s="153">
        <f>(E193/$AP193)</f>
        <v>4.9685552015514611</v>
      </c>
      <c r="H193" s="33"/>
      <c r="I193" s="153">
        <f>IF(G$219,G193/G$219*100,0)</f>
        <v>8.5885967754311636</v>
      </c>
      <c r="J193" s="33"/>
      <c r="K193" s="156">
        <v>0</v>
      </c>
      <c r="L193" s="33"/>
      <c r="M193" s="153">
        <f>(K193/$AP193)</f>
        <v>0</v>
      </c>
      <c r="N193" s="33"/>
      <c r="O193" s="153">
        <f>IF(M$219,M193/M$219*100,0)</f>
        <v>0</v>
      </c>
      <c r="P193" s="33"/>
      <c r="Q193" s="156">
        <v>321781</v>
      </c>
      <c r="R193" s="33"/>
      <c r="S193" s="153">
        <f>(Q193/$AP193)</f>
        <v>44.574179249203489</v>
      </c>
      <c r="T193" s="33"/>
      <c r="U193" s="153">
        <f>IF(S$219,S193/S$219*100,0)</f>
        <v>127.21337784873631</v>
      </c>
      <c r="V193" s="33"/>
      <c r="W193" s="156">
        <f>(E193+K193+Q193)</f>
        <v>357649</v>
      </c>
      <c r="X193" s="33"/>
      <c r="Y193" s="33"/>
      <c r="Z193" s="156">
        <v>47130</v>
      </c>
      <c r="AA193" s="33"/>
      <c r="AB193" s="161">
        <f>IF($W193,Z193/$W193*100,0)</f>
        <v>13.177724528797787</v>
      </c>
      <c r="AC193" s="33"/>
      <c r="AD193" s="156">
        <v>0</v>
      </c>
      <c r="AE193" s="33"/>
      <c r="AF193" s="161">
        <f>IF($W193,AD193/$W193*100,0)</f>
        <v>0</v>
      </c>
      <c r="AG193" s="33"/>
      <c r="AH193" s="156">
        <v>0</v>
      </c>
      <c r="AI193" s="33"/>
      <c r="AJ193" s="161">
        <f>IF($W193,AH193/$W193*100,0)</f>
        <v>0</v>
      </c>
      <c r="AK193" s="33"/>
      <c r="AL193" s="156">
        <v>0</v>
      </c>
      <c r="AM193" s="33"/>
      <c r="AN193" s="22">
        <v>75</v>
      </c>
      <c r="AO193" s="33"/>
      <c r="AP193" s="165">
        <v>7219</v>
      </c>
      <c r="AQ193" s="33"/>
      <c r="AR193" s="165">
        <f>IF(E193,AP193,0)</f>
        <v>7219</v>
      </c>
      <c r="AS193" s="33"/>
      <c r="AT193" s="165">
        <f>IF(K193,AP193,0)</f>
        <v>0</v>
      </c>
      <c r="AU193" s="33"/>
      <c r="AV193" s="165">
        <f>IF(Q193,AP193,0)</f>
        <v>7219</v>
      </c>
    </row>
    <row r="194" spans="1:48" ht="8.85" customHeight="1" x14ac:dyDescent="0.3">
      <c r="A194" s="41"/>
      <c r="B194" s="33"/>
      <c r="D194" s="33"/>
      <c r="E194" s="33"/>
      <c r="F194" s="33"/>
      <c r="G194" s="33"/>
      <c r="H194" s="33"/>
      <c r="I194" s="33"/>
      <c r="J194" s="33"/>
      <c r="K194" s="33"/>
      <c r="L194" s="33"/>
      <c r="M194" s="33"/>
      <c r="N194" s="33"/>
      <c r="O194" s="33"/>
      <c r="P194" s="33"/>
      <c r="Q194" s="33"/>
      <c r="R194" s="33"/>
      <c r="S194" s="33"/>
      <c r="T194" s="33"/>
      <c r="U194" s="33"/>
      <c r="V194" s="33"/>
      <c r="W194" s="149"/>
      <c r="X194" s="33"/>
      <c r="Y194" s="33"/>
      <c r="Z194" s="33"/>
      <c r="AA194" s="33"/>
      <c r="AB194" s="33"/>
      <c r="AC194" s="33"/>
      <c r="AD194" s="33"/>
      <c r="AE194" s="33"/>
      <c r="AF194" s="33"/>
      <c r="AG194" s="33"/>
      <c r="AH194" s="33"/>
      <c r="AI194" s="33"/>
      <c r="AJ194" s="33"/>
      <c r="AK194" s="33"/>
      <c r="AL194" s="33"/>
      <c r="AM194" s="33"/>
      <c r="AN194" s="41"/>
      <c r="AO194" s="33"/>
      <c r="AP194" s="33"/>
      <c r="AQ194" s="33"/>
      <c r="AR194" s="33"/>
      <c r="AS194" s="33"/>
      <c r="AT194" s="33"/>
      <c r="AU194" s="33"/>
      <c r="AV194" s="33"/>
    </row>
    <row r="195" spans="1:48" ht="8.85" customHeight="1" x14ac:dyDescent="0.3">
      <c r="A195" s="22">
        <v>76</v>
      </c>
      <c r="B195" s="33"/>
      <c r="C195" s="22" t="s">
        <v>121</v>
      </c>
      <c r="D195" s="33"/>
      <c r="E195" s="156">
        <v>41000</v>
      </c>
      <c r="F195" s="33"/>
      <c r="G195" s="153">
        <f>(E195/$AP195)</f>
        <v>4.4833242208857298</v>
      </c>
      <c r="H195" s="33"/>
      <c r="I195" s="153">
        <f>IF(G$219,G195/G$219*100,0)</f>
        <v>7.7498311651419423</v>
      </c>
      <c r="J195" s="33"/>
      <c r="K195" s="156">
        <v>4380</v>
      </c>
      <c r="L195" s="33"/>
      <c r="M195" s="153">
        <f>(K195/$AP195)</f>
        <v>0.47895024603608527</v>
      </c>
      <c r="N195" s="33"/>
      <c r="O195" s="153">
        <f>IF(M$219,M195/M$219*100,0)</f>
        <v>21.973647143204371</v>
      </c>
      <c r="P195" s="33"/>
      <c r="Q195" s="156">
        <v>96160</v>
      </c>
      <c r="R195" s="33"/>
      <c r="S195" s="153">
        <f>(Q195/$AP195)</f>
        <v>10.515035538545654</v>
      </c>
      <c r="T195" s="33"/>
      <c r="U195" s="153">
        <f>IF(S$219,S195/S$219*100,0)</f>
        <v>30.009597744456546</v>
      </c>
      <c r="V195" s="33"/>
      <c r="W195" s="156">
        <f>(E195+K195+Q195)</f>
        <v>141540</v>
      </c>
      <c r="X195" s="33"/>
      <c r="Y195" s="33"/>
      <c r="Z195" s="156">
        <v>0</v>
      </c>
      <c r="AA195" s="33"/>
      <c r="AB195" s="161">
        <f>IF($W195,Z195/$W195*100,0)</f>
        <v>0</v>
      </c>
      <c r="AC195" s="33"/>
      <c r="AD195" s="156">
        <v>0</v>
      </c>
      <c r="AE195" s="33"/>
      <c r="AF195" s="161">
        <f>IF($W195,AD195/$W195*100,0)</f>
        <v>0</v>
      </c>
      <c r="AG195" s="33"/>
      <c r="AH195" s="156">
        <v>0</v>
      </c>
      <c r="AI195" s="33"/>
      <c r="AJ195" s="161">
        <f>IF($W195,AH195/$W195*100,0)</f>
        <v>0</v>
      </c>
      <c r="AK195" s="33"/>
      <c r="AL195" s="156">
        <v>0</v>
      </c>
      <c r="AM195" s="33"/>
      <c r="AN195" s="22">
        <v>76</v>
      </c>
      <c r="AO195" s="33"/>
      <c r="AP195" s="165">
        <v>9145</v>
      </c>
      <c r="AQ195" s="33"/>
      <c r="AR195" s="165">
        <f>IF(E195,AP195,0)</f>
        <v>9145</v>
      </c>
      <c r="AS195" s="33"/>
      <c r="AT195" s="165">
        <f>IF(K195,AP195,0)</f>
        <v>9145</v>
      </c>
      <c r="AU195" s="33"/>
      <c r="AV195" s="165">
        <f>IF(Q195,AP195,0)</f>
        <v>9145</v>
      </c>
    </row>
    <row r="196" spans="1:48" ht="8.85" customHeight="1" x14ac:dyDescent="0.3">
      <c r="A196" s="22">
        <v>77</v>
      </c>
      <c r="B196" s="33"/>
      <c r="C196" s="22" t="s">
        <v>122</v>
      </c>
      <c r="D196" s="33"/>
      <c r="E196" s="156">
        <v>7609589</v>
      </c>
      <c r="F196" s="33"/>
      <c r="G196" s="153">
        <f>(E196/$AP196)</f>
        <v>81.236538133060037</v>
      </c>
      <c r="H196" s="33"/>
      <c r="I196" s="153">
        <f>IF(G$219,G196/G$219*100,0)</f>
        <v>140.42469916383877</v>
      </c>
      <c r="J196" s="33"/>
      <c r="K196" s="156">
        <v>0</v>
      </c>
      <c r="L196" s="33"/>
      <c r="M196" s="153">
        <f>(K196/$AP196)</f>
        <v>0</v>
      </c>
      <c r="N196" s="33"/>
      <c r="O196" s="153">
        <f>IF(M$219,M196/M$219*100,0)</f>
        <v>0</v>
      </c>
      <c r="P196" s="33"/>
      <c r="Q196" s="156">
        <v>5048051</v>
      </c>
      <c r="R196" s="33"/>
      <c r="S196" s="153">
        <f>(Q196/$AP196)</f>
        <v>53.890714407720559</v>
      </c>
      <c r="T196" s="33"/>
      <c r="U196" s="153">
        <f>IF(S$219,S196/S$219*100,0)</f>
        <v>153.8024912620281</v>
      </c>
      <c r="V196" s="33"/>
      <c r="W196" s="156">
        <f>(E196+K196+Q196)</f>
        <v>12657640</v>
      </c>
      <c r="X196" s="33"/>
      <c r="Y196" s="33"/>
      <c r="Z196" s="156">
        <v>201929</v>
      </c>
      <c r="AA196" s="33"/>
      <c r="AB196" s="161">
        <f>IF($W196,Z196/$W196*100,0)</f>
        <v>1.5953131863443739</v>
      </c>
      <c r="AC196" s="33"/>
      <c r="AD196" s="156">
        <v>178876</v>
      </c>
      <c r="AE196" s="33"/>
      <c r="AF196" s="161">
        <f>IF($W196,AD196/$W196*100,0)</f>
        <v>1.4131860283591571</v>
      </c>
      <c r="AG196" s="33"/>
      <c r="AH196" s="156">
        <v>0</v>
      </c>
      <c r="AI196" s="33"/>
      <c r="AJ196" s="161">
        <f>IF($W196,AH196/$W196*100,0)</f>
        <v>0</v>
      </c>
      <c r="AK196" s="33"/>
      <c r="AL196" s="156">
        <v>4782249</v>
      </c>
      <c r="AM196" s="33"/>
      <c r="AN196" s="22">
        <v>77</v>
      </c>
      <c r="AO196" s="33"/>
      <c r="AP196" s="165">
        <v>93672</v>
      </c>
      <c r="AQ196" s="33"/>
      <c r="AR196" s="165">
        <f>IF(E196,AP196,0)</f>
        <v>93672</v>
      </c>
      <c r="AS196" s="33"/>
      <c r="AT196" s="165">
        <f>IF(K196,AP196,0)</f>
        <v>0</v>
      </c>
      <c r="AU196" s="33"/>
      <c r="AV196" s="165">
        <f>IF(Q196,AP196,0)</f>
        <v>93672</v>
      </c>
    </row>
    <row r="197" spans="1:48" ht="8.85" customHeight="1" x14ac:dyDescent="0.3">
      <c r="A197" s="22">
        <v>78</v>
      </c>
      <c r="B197" s="33"/>
      <c r="C197" s="22" t="s">
        <v>205</v>
      </c>
      <c r="D197" s="33"/>
      <c r="E197" s="156">
        <v>913718</v>
      </c>
      <c r="F197" s="33"/>
      <c r="G197" s="153">
        <f>(E197/$AP197)</f>
        <v>40.539420559918362</v>
      </c>
      <c r="H197" s="33"/>
      <c r="I197" s="153">
        <f>IF(G$219,G197/G$219*100,0)</f>
        <v>70.076052811095352</v>
      </c>
      <c r="J197" s="33"/>
      <c r="K197" s="156">
        <v>0</v>
      </c>
      <c r="L197" s="33"/>
      <c r="M197" s="153">
        <f>(K197/$AP197)</f>
        <v>0</v>
      </c>
      <c r="N197" s="33"/>
      <c r="O197" s="153">
        <f>IF(M$219,M197/M$219*100,0)</f>
        <v>0</v>
      </c>
      <c r="P197" s="33"/>
      <c r="Q197" s="156">
        <v>941643</v>
      </c>
      <c r="R197" s="33"/>
      <c r="S197" s="153">
        <f>(Q197/$AP197)</f>
        <v>41.778384134167446</v>
      </c>
      <c r="T197" s="33"/>
      <c r="U197" s="153">
        <f>IF(S$219,S197/S$219*100,0)</f>
        <v>119.23426199405489</v>
      </c>
      <c r="V197" s="33"/>
      <c r="W197" s="156">
        <f>(E197+K197+Q197)</f>
        <v>1855361</v>
      </c>
      <c r="X197" s="33"/>
      <c r="Y197" s="33"/>
      <c r="Z197" s="156">
        <v>188646</v>
      </c>
      <c r="AA197" s="33"/>
      <c r="AB197" s="161">
        <f>IF($W197,Z197/$W197*100,0)</f>
        <v>10.167616975887711</v>
      </c>
      <c r="AC197" s="33"/>
      <c r="AD197" s="156">
        <v>0</v>
      </c>
      <c r="AE197" s="33"/>
      <c r="AF197" s="161">
        <f>IF($W197,AD197/$W197*100,0)</f>
        <v>0</v>
      </c>
      <c r="AG197" s="33"/>
      <c r="AH197" s="156">
        <v>0</v>
      </c>
      <c r="AI197" s="33"/>
      <c r="AJ197" s="161">
        <f>IF($W197,AH197/$W197*100,0)</f>
        <v>0</v>
      </c>
      <c r="AK197" s="33"/>
      <c r="AL197" s="156">
        <v>126947</v>
      </c>
      <c r="AM197" s="33"/>
      <c r="AN197" s="22">
        <v>78</v>
      </c>
      <c r="AO197" s="33"/>
      <c r="AP197" s="165">
        <v>22539</v>
      </c>
      <c r="AQ197" s="33"/>
      <c r="AR197" s="165">
        <f>IF(E197,AP197,0)</f>
        <v>22539</v>
      </c>
      <c r="AS197" s="33"/>
      <c r="AT197" s="165">
        <f>IF(K197,AP197,0)</f>
        <v>0</v>
      </c>
      <c r="AU197" s="33"/>
      <c r="AV197" s="165">
        <f>IF(Q197,AP197,0)</f>
        <v>22539</v>
      </c>
    </row>
    <row r="198" spans="1:48" ht="8.85" customHeight="1" x14ac:dyDescent="0.3">
      <c r="A198" s="22">
        <v>79</v>
      </c>
      <c r="B198" s="33"/>
      <c r="C198" s="22" t="s">
        <v>206</v>
      </c>
      <c r="D198" s="33"/>
      <c r="E198" s="156">
        <v>1765672</v>
      </c>
      <c r="F198" s="33"/>
      <c r="G198" s="153">
        <f>(E198/$AP198)</f>
        <v>21.685441281226204</v>
      </c>
      <c r="H198" s="33"/>
      <c r="I198" s="153">
        <f>IF(G$219,G198/G$219*100,0)</f>
        <v>37.485245409688581</v>
      </c>
      <c r="J198" s="33"/>
      <c r="K198" s="156">
        <v>0</v>
      </c>
      <c r="L198" s="33"/>
      <c r="M198" s="153">
        <f>(K198/$AP198)</f>
        <v>0</v>
      </c>
      <c r="N198" s="33"/>
      <c r="O198" s="153">
        <f>IF(M$219,M198/M$219*100,0)</f>
        <v>0</v>
      </c>
      <c r="P198" s="33"/>
      <c r="Q198" s="156">
        <v>1355614</v>
      </c>
      <c r="R198" s="33"/>
      <c r="S198" s="153">
        <f>(Q198/$AP198)</f>
        <v>16.649234850531798</v>
      </c>
      <c r="T198" s="33"/>
      <c r="U198" s="153">
        <f>IF(S$219,S198/S$219*100,0)</f>
        <v>47.516419586590544</v>
      </c>
      <c r="V198" s="33"/>
      <c r="W198" s="156">
        <f>(E198+K198+Q198)</f>
        <v>3121286</v>
      </c>
      <c r="X198" s="33"/>
      <c r="Y198" s="33"/>
      <c r="Z198" s="156">
        <v>207835</v>
      </c>
      <c r="AA198" s="33"/>
      <c r="AB198" s="161">
        <f>IF($W198,Z198/$W198*100,0)</f>
        <v>6.658633652923827</v>
      </c>
      <c r="AC198" s="33"/>
      <c r="AD198" s="156">
        <v>0</v>
      </c>
      <c r="AE198" s="33"/>
      <c r="AF198" s="161">
        <f>IF($W198,AD198/$W198*100,0)</f>
        <v>0</v>
      </c>
      <c r="AG198" s="33"/>
      <c r="AH198" s="156">
        <v>0</v>
      </c>
      <c r="AI198" s="33"/>
      <c r="AJ198" s="161">
        <f>IF($W198,AH198/$W198*100,0)</f>
        <v>0</v>
      </c>
      <c r="AK198" s="33"/>
      <c r="AL198" s="156">
        <v>953814</v>
      </c>
      <c r="AM198" s="33"/>
      <c r="AN198" s="22">
        <v>79</v>
      </c>
      <c r="AO198" s="33"/>
      <c r="AP198" s="165">
        <v>81422</v>
      </c>
      <c r="AQ198" s="33"/>
      <c r="AR198" s="165">
        <f>IF(E198,AP198,0)</f>
        <v>81422</v>
      </c>
      <c r="AS198" s="33"/>
      <c r="AT198" s="165">
        <f>IF(K198,AP198,0)</f>
        <v>0</v>
      </c>
      <c r="AU198" s="33"/>
      <c r="AV198" s="165">
        <f>IF(Q198,AP198,0)</f>
        <v>81422</v>
      </c>
    </row>
    <row r="199" spans="1:48" ht="8.85" customHeight="1" x14ac:dyDescent="0.3">
      <c r="A199" s="22">
        <v>80</v>
      </c>
      <c r="B199" s="33"/>
      <c r="C199" s="22" t="s">
        <v>207</v>
      </c>
      <c r="D199" s="33"/>
      <c r="E199" s="156">
        <v>210700</v>
      </c>
      <c r="F199" s="33"/>
      <c r="G199" s="153">
        <f>(E199/$AP199)</f>
        <v>7.7872639243079425</v>
      </c>
      <c r="H199" s="33"/>
      <c r="I199" s="153">
        <f>IF(G$219,G199/G$219*100,0)</f>
        <v>13.460989586843761</v>
      </c>
      <c r="J199" s="33"/>
      <c r="K199" s="156">
        <v>0</v>
      </c>
      <c r="L199" s="33"/>
      <c r="M199" s="153">
        <f>(K199/$AP199)</f>
        <v>0</v>
      </c>
      <c r="N199" s="33"/>
      <c r="O199" s="153">
        <f>IF(M$219,M199/M$219*100,0)</f>
        <v>0</v>
      </c>
      <c r="P199" s="33"/>
      <c r="Q199" s="156">
        <v>332799</v>
      </c>
      <c r="R199" s="33"/>
      <c r="S199" s="153">
        <f>(Q199/$AP199)</f>
        <v>12.299922386073844</v>
      </c>
      <c r="T199" s="33"/>
      <c r="U199" s="153">
        <f>IF(S$219,S199/S$219*100,0)</f>
        <v>35.103611560894919</v>
      </c>
      <c r="V199" s="33"/>
      <c r="W199" s="156">
        <f>(E199+K199+Q199)</f>
        <v>543499</v>
      </c>
      <c r="X199" s="33"/>
      <c r="Y199" s="33"/>
      <c r="Z199" s="156">
        <v>98393</v>
      </c>
      <c r="AA199" s="33"/>
      <c r="AB199" s="161">
        <f>IF($W199,Z199/$W199*100,0)</f>
        <v>18.103621165816314</v>
      </c>
      <c r="AC199" s="33"/>
      <c r="AD199" s="156">
        <v>0</v>
      </c>
      <c r="AE199" s="33"/>
      <c r="AF199" s="161">
        <f>IF($W199,AD199/$W199*100,0)</f>
        <v>0</v>
      </c>
      <c r="AG199" s="33"/>
      <c r="AH199" s="156">
        <v>0</v>
      </c>
      <c r="AI199" s="33"/>
      <c r="AJ199" s="161">
        <f>IF($W199,AH199/$W199*100,0)</f>
        <v>0</v>
      </c>
      <c r="AK199" s="33"/>
      <c r="AL199" s="156">
        <v>50874</v>
      </c>
      <c r="AM199" s="33"/>
      <c r="AN199" s="22">
        <v>80</v>
      </c>
      <c r="AO199" s="33"/>
      <c r="AP199" s="165">
        <v>27057</v>
      </c>
      <c r="AQ199" s="33"/>
      <c r="AR199" s="165">
        <f>IF(E199,AP199,0)</f>
        <v>27057</v>
      </c>
      <c r="AS199" s="33"/>
      <c r="AT199" s="165">
        <f>IF(K199,AP199,0)</f>
        <v>0</v>
      </c>
      <c r="AU199" s="33"/>
      <c r="AV199" s="165">
        <f>IF(Q199,AP199,0)</f>
        <v>27057</v>
      </c>
    </row>
    <row r="200" spans="1:48" ht="8.85" customHeight="1" x14ac:dyDescent="0.3">
      <c r="A200" s="41"/>
      <c r="B200" s="33"/>
      <c r="D200" s="33"/>
      <c r="E200" s="39"/>
      <c r="F200" s="33"/>
      <c r="G200" s="33"/>
      <c r="H200" s="33"/>
      <c r="I200" s="33"/>
      <c r="J200" s="33"/>
      <c r="K200" s="39"/>
      <c r="L200" s="33"/>
      <c r="M200" s="33"/>
      <c r="N200" s="33"/>
      <c r="O200" s="33"/>
      <c r="P200" s="33"/>
      <c r="Q200" s="39"/>
      <c r="R200" s="33"/>
      <c r="S200" s="33"/>
      <c r="T200" s="33"/>
      <c r="U200" s="33"/>
      <c r="V200" s="33"/>
      <c r="X200" s="33"/>
      <c r="Y200" s="33"/>
      <c r="Z200" s="39"/>
      <c r="AA200" s="33"/>
      <c r="AB200" s="33"/>
      <c r="AC200" s="33"/>
      <c r="AD200" s="39"/>
      <c r="AE200" s="33"/>
      <c r="AF200" s="33"/>
      <c r="AG200" s="33"/>
      <c r="AH200" s="39"/>
      <c r="AI200" s="33"/>
      <c r="AJ200" s="33"/>
      <c r="AK200" s="33"/>
      <c r="AL200" s="39"/>
      <c r="AM200" s="33"/>
      <c r="AN200" s="41"/>
      <c r="AO200" s="33"/>
      <c r="AP200" s="33"/>
      <c r="AQ200" s="33"/>
      <c r="AR200" s="33"/>
      <c r="AS200" s="33"/>
      <c r="AT200" s="33"/>
      <c r="AU200" s="33"/>
      <c r="AV200" s="33"/>
    </row>
    <row r="201" spans="1:48" ht="8.85" customHeight="1" x14ac:dyDescent="0.3">
      <c r="A201" s="22">
        <v>81</v>
      </c>
      <c r="B201" s="33"/>
      <c r="C201" s="22" t="s">
        <v>208</v>
      </c>
      <c r="D201" s="33"/>
      <c r="E201" s="156">
        <v>198980</v>
      </c>
      <c r="F201" s="33"/>
      <c r="G201" s="153">
        <f>(E201/$AP201)</f>
        <v>8.9950725554902586</v>
      </c>
      <c r="H201" s="33"/>
      <c r="I201" s="153">
        <f>IF(G$219,G201/G$219*100,0)</f>
        <v>15.54879598011302</v>
      </c>
      <c r="J201" s="33"/>
      <c r="K201" s="156">
        <v>89989</v>
      </c>
      <c r="L201" s="33"/>
      <c r="M201" s="153">
        <f>(K201/$AP201)</f>
        <v>4.0680348989647843</v>
      </c>
      <c r="N201" s="33"/>
      <c r="O201" s="153">
        <f>IF(M$219,M201/M$219*100,0)</f>
        <v>186.6364286810668</v>
      </c>
      <c r="P201" s="33"/>
      <c r="Q201" s="156">
        <v>209330</v>
      </c>
      <c r="R201" s="33"/>
      <c r="S201" s="153">
        <f>(Q201/$AP201)</f>
        <v>9.4629537543510693</v>
      </c>
      <c r="T201" s="33"/>
      <c r="U201" s="153">
        <f>IF(S$219,S201/S$219*100,0)</f>
        <v>27.006987717870135</v>
      </c>
      <c r="V201" s="33"/>
      <c r="W201" s="156">
        <f>(E201+K201+Q201)</f>
        <v>498299</v>
      </c>
      <c r="X201" s="33"/>
      <c r="Y201" s="33"/>
      <c r="Z201" s="156">
        <v>0</v>
      </c>
      <c r="AA201" s="33"/>
      <c r="AB201" s="161">
        <f>IF($W201,Z201/$W201*100,0)</f>
        <v>0</v>
      </c>
      <c r="AC201" s="33"/>
      <c r="AD201" s="156">
        <v>0</v>
      </c>
      <c r="AE201" s="33"/>
      <c r="AF201" s="161">
        <f>IF($W201,AD201/$W201*100,0)</f>
        <v>0</v>
      </c>
      <c r="AG201" s="33"/>
      <c r="AH201" s="156">
        <v>0</v>
      </c>
      <c r="AI201" s="33"/>
      <c r="AJ201" s="161">
        <f>IF($W201,AH201/$W201*100,0)</f>
        <v>0</v>
      </c>
      <c r="AK201" s="33"/>
      <c r="AL201" s="156">
        <v>59783</v>
      </c>
      <c r="AM201" s="33"/>
      <c r="AN201" s="22">
        <v>81</v>
      </c>
      <c r="AO201" s="33"/>
      <c r="AP201" s="165">
        <v>22121</v>
      </c>
      <c r="AQ201" s="33"/>
      <c r="AR201" s="165">
        <f>IF(E201,AP201,0)</f>
        <v>22121</v>
      </c>
      <c r="AS201" s="33"/>
      <c r="AT201" s="165">
        <f>IF(K201,AP201,0)</f>
        <v>22121</v>
      </c>
      <c r="AU201" s="33"/>
      <c r="AV201" s="165">
        <f>IF(Q201,AP201,0)</f>
        <v>22121</v>
      </c>
    </row>
    <row r="202" spans="1:48" ht="8.85" customHeight="1" x14ac:dyDescent="0.3">
      <c r="A202" s="22">
        <v>82</v>
      </c>
      <c r="B202" s="33"/>
      <c r="C202" s="22" t="s">
        <v>209</v>
      </c>
      <c r="D202" s="33"/>
      <c r="E202" s="156">
        <v>1416179</v>
      </c>
      <c r="F202" s="33"/>
      <c r="G202" s="153">
        <f>(E202/$AP202)</f>
        <v>32.980414531904984</v>
      </c>
      <c r="H202" s="33"/>
      <c r="I202" s="153">
        <f>IF(G$219,G202/G$219*100,0)</f>
        <v>57.009627630312728</v>
      </c>
      <c r="J202" s="33"/>
      <c r="K202" s="156">
        <v>14850</v>
      </c>
      <c r="L202" s="33"/>
      <c r="M202" s="153">
        <f>(K202/$AP202)</f>
        <v>0.3458313926408943</v>
      </c>
      <c r="N202" s="33"/>
      <c r="O202" s="153">
        <f>IF(M$219,M202/M$219*100,0)</f>
        <v>15.86631817360302</v>
      </c>
      <c r="P202" s="33"/>
      <c r="Q202" s="156">
        <v>769445</v>
      </c>
      <c r="R202" s="33"/>
      <c r="S202" s="153">
        <f>(Q202/$AP202)</f>
        <v>17.919073125291103</v>
      </c>
      <c r="T202" s="33"/>
      <c r="U202" s="153">
        <f>IF(S$219,S202/S$219*100,0)</f>
        <v>51.140500141178201</v>
      </c>
      <c r="V202" s="33"/>
      <c r="W202" s="156">
        <f>(E202+K202+Q202)</f>
        <v>2200474</v>
      </c>
      <c r="X202" s="33"/>
      <c r="Y202" s="33"/>
      <c r="Z202" s="156">
        <v>15901</v>
      </c>
      <c r="AA202" s="33"/>
      <c r="AB202" s="161">
        <f>IF($W202,Z202/$W202*100,0)</f>
        <v>0.72261703614766637</v>
      </c>
      <c r="AC202" s="33"/>
      <c r="AD202" s="156">
        <v>0</v>
      </c>
      <c r="AE202" s="33"/>
      <c r="AF202" s="161">
        <f>IF($W202,AD202/$W202*100,0)</f>
        <v>0</v>
      </c>
      <c r="AG202" s="33"/>
      <c r="AH202" s="156">
        <v>0</v>
      </c>
      <c r="AI202" s="33"/>
      <c r="AJ202" s="161">
        <f>IF($W202,AH202/$W202*100,0)</f>
        <v>0</v>
      </c>
      <c r="AK202" s="33"/>
      <c r="AL202" s="156">
        <v>1029267</v>
      </c>
      <c r="AM202" s="33"/>
      <c r="AN202" s="22">
        <v>82</v>
      </c>
      <c r="AO202" s="33"/>
      <c r="AP202" s="165">
        <v>42940</v>
      </c>
      <c r="AQ202" s="33"/>
      <c r="AR202" s="165">
        <f>IF(E202,AP202,0)</f>
        <v>42940</v>
      </c>
      <c r="AS202" s="33"/>
      <c r="AT202" s="165">
        <f>IF(K202,AP202,0)</f>
        <v>42940</v>
      </c>
      <c r="AU202" s="33"/>
      <c r="AV202" s="165">
        <f>IF(Q202,AP202,0)</f>
        <v>42940</v>
      </c>
    </row>
    <row r="203" spans="1:48" ht="8.85" customHeight="1" x14ac:dyDescent="0.3">
      <c r="A203" s="22">
        <v>83</v>
      </c>
      <c r="B203" s="33"/>
      <c r="C203" s="22" t="s">
        <v>210</v>
      </c>
      <c r="D203" s="33"/>
      <c r="E203" s="156">
        <v>28993</v>
      </c>
      <c r="F203" s="33"/>
      <c r="G203" s="153">
        <f>(E203/$AP203)</f>
        <v>0.95136997538966361</v>
      </c>
      <c r="H203" s="33"/>
      <c r="I203" s="153">
        <f>IF(G$219,G203/G$219*100,0)</f>
        <v>1.644528997146347</v>
      </c>
      <c r="J203" s="33"/>
      <c r="K203" s="156">
        <v>0</v>
      </c>
      <c r="L203" s="33"/>
      <c r="M203" s="153">
        <f>(K203/$AP203)</f>
        <v>0</v>
      </c>
      <c r="N203" s="33"/>
      <c r="O203" s="153">
        <f>IF(M$219,M203/M$219*100,0)</f>
        <v>0</v>
      </c>
      <c r="P203" s="33"/>
      <c r="Q203" s="156">
        <v>1121078</v>
      </c>
      <c r="R203" s="33"/>
      <c r="S203" s="153">
        <f>(Q203/$AP203)</f>
        <v>36.786808859721084</v>
      </c>
      <c r="T203" s="33"/>
      <c r="U203" s="153">
        <f>IF(S$219,S203/S$219*100,0)</f>
        <v>104.98845506851511</v>
      </c>
      <c r="V203" s="33"/>
      <c r="W203" s="156">
        <f>(E203+K203+Q203)</f>
        <v>1150071</v>
      </c>
      <c r="X203" s="33"/>
      <c r="Y203" s="33"/>
      <c r="Z203" s="156">
        <v>154568</v>
      </c>
      <c r="AA203" s="33"/>
      <c r="AB203" s="161">
        <f>IF($W203,Z203/$W203*100,0)</f>
        <v>13.43986588654092</v>
      </c>
      <c r="AC203" s="33"/>
      <c r="AD203" s="156">
        <v>0</v>
      </c>
      <c r="AE203" s="33"/>
      <c r="AF203" s="161">
        <f>IF($W203,AD203/$W203*100,0)</f>
        <v>0</v>
      </c>
      <c r="AG203" s="33"/>
      <c r="AH203" s="156">
        <v>0</v>
      </c>
      <c r="AI203" s="33"/>
      <c r="AJ203" s="161">
        <f>IF($W203,AH203/$W203*100,0)</f>
        <v>0</v>
      </c>
      <c r="AK203" s="33"/>
      <c r="AL203" s="156">
        <v>0</v>
      </c>
      <c r="AM203" s="33"/>
      <c r="AN203" s="22">
        <v>83</v>
      </c>
      <c r="AO203" s="33"/>
      <c r="AP203" s="165">
        <v>30475</v>
      </c>
      <c r="AQ203" s="33"/>
      <c r="AR203" s="165">
        <f>IF(E203,AP203,0)</f>
        <v>30475</v>
      </c>
      <c r="AS203" s="33"/>
      <c r="AT203" s="165">
        <f>IF(K203,AP203,0)</f>
        <v>0</v>
      </c>
      <c r="AU203" s="33"/>
      <c r="AV203" s="165">
        <f>IF(Q203,AP203,0)</f>
        <v>30475</v>
      </c>
    </row>
    <row r="204" spans="1:48" ht="8.85" customHeight="1" x14ac:dyDescent="0.3">
      <c r="A204" s="22">
        <v>84</v>
      </c>
      <c r="B204" s="33"/>
      <c r="C204" s="22" t="s">
        <v>211</v>
      </c>
      <c r="D204" s="33"/>
      <c r="E204" s="156">
        <v>25000</v>
      </c>
      <c r="F204" s="33"/>
      <c r="G204" s="153">
        <f>(E204/$AP204)</f>
        <v>1.4004817657274102</v>
      </c>
      <c r="H204" s="33"/>
      <c r="I204" s="153">
        <f>IF(G$219,G204/G$219*100,0)</f>
        <v>2.4208593221266232</v>
      </c>
      <c r="J204" s="33"/>
      <c r="K204" s="156">
        <v>34461</v>
      </c>
      <c r="L204" s="33"/>
      <c r="M204" s="153">
        <f>(K204/$AP204)</f>
        <v>1.9304800851492914</v>
      </c>
      <c r="N204" s="33"/>
      <c r="O204" s="153">
        <f>IF(M$219,M204/M$219*100,0)</f>
        <v>88.568047639874607</v>
      </c>
      <c r="P204" s="33"/>
      <c r="Q204" s="156">
        <v>378267</v>
      </c>
      <c r="R204" s="33"/>
      <c r="S204" s="153">
        <f>(Q204/$AP204)</f>
        <v>21.190241443056411</v>
      </c>
      <c r="T204" s="33"/>
      <c r="U204" s="153">
        <f>IF(S$219,S204/S$219*100,0)</f>
        <v>60.476316935205411</v>
      </c>
      <c r="V204" s="33"/>
      <c r="W204" s="156">
        <f>(E204+K204+Q204)</f>
        <v>437728</v>
      </c>
      <c r="X204" s="33"/>
      <c r="Y204" s="33"/>
      <c r="Z204" s="156">
        <v>78430</v>
      </c>
      <c r="AA204" s="33"/>
      <c r="AB204" s="161">
        <f>IF($W204,Z204/$W204*100,0)</f>
        <v>17.917519555523064</v>
      </c>
      <c r="AC204" s="33"/>
      <c r="AD204" s="156">
        <v>0</v>
      </c>
      <c r="AE204" s="33"/>
      <c r="AF204" s="161">
        <f>IF($W204,AD204/$W204*100,0)</f>
        <v>0</v>
      </c>
      <c r="AG204" s="33"/>
      <c r="AH204" s="156">
        <v>0</v>
      </c>
      <c r="AI204" s="33"/>
      <c r="AJ204" s="161">
        <f>IF($W204,AH204/$W204*100,0)</f>
        <v>0</v>
      </c>
      <c r="AK204" s="33"/>
      <c r="AL204" s="156">
        <v>9132</v>
      </c>
      <c r="AM204" s="33"/>
      <c r="AN204" s="22">
        <v>84</v>
      </c>
      <c r="AO204" s="33"/>
      <c r="AP204" s="165">
        <v>17851</v>
      </c>
      <c r="AQ204" s="33"/>
      <c r="AR204" s="165">
        <f>IF(E204,AP204,0)</f>
        <v>17851</v>
      </c>
      <c r="AS204" s="33"/>
      <c r="AT204" s="165">
        <f>IF(K204,AP204,0)</f>
        <v>17851</v>
      </c>
      <c r="AU204" s="33"/>
      <c r="AV204" s="165">
        <f>IF(Q204,AP204,0)</f>
        <v>17851</v>
      </c>
    </row>
    <row r="205" spans="1:48" ht="8.85" customHeight="1" x14ac:dyDescent="0.3">
      <c r="A205" s="22">
        <v>85</v>
      </c>
      <c r="B205" s="33"/>
      <c r="C205" s="22" t="s">
        <v>212</v>
      </c>
      <c r="D205" s="33"/>
      <c r="E205" s="156">
        <v>3901404</v>
      </c>
      <c r="F205" s="33"/>
      <c r="G205" s="153">
        <f>(E205/$AP205)</f>
        <v>29.23692118614219</v>
      </c>
      <c r="H205" s="33"/>
      <c r="I205" s="153">
        <f>IF(G$219,G205/G$219*100,0)</f>
        <v>50.538661006408283</v>
      </c>
      <c r="J205" s="33"/>
      <c r="K205" s="156">
        <v>120494</v>
      </c>
      <c r="L205" s="33"/>
      <c r="M205" s="153">
        <f>(K205/$AP205)</f>
        <v>0.90297584700354461</v>
      </c>
      <c r="N205" s="33"/>
      <c r="O205" s="153">
        <f>IF(M$219,M205/M$219*100,0)</f>
        <v>41.427419246793889</v>
      </c>
      <c r="P205" s="33"/>
      <c r="Q205" s="156">
        <v>5354908</v>
      </c>
      <c r="R205" s="33"/>
      <c r="S205" s="153">
        <f>(Q205/$AP205)</f>
        <v>40.12940550505467</v>
      </c>
      <c r="T205" s="33"/>
      <c r="U205" s="153">
        <f>IF(S$219,S205/S$219*100,0)</f>
        <v>114.52812617858581</v>
      </c>
      <c r="V205" s="33"/>
      <c r="W205" s="156">
        <f>(E205+K205+Q205)</f>
        <v>9376806</v>
      </c>
      <c r="X205" s="33"/>
      <c r="Y205" s="33"/>
      <c r="Z205" s="156">
        <v>266999</v>
      </c>
      <c r="AA205" s="33"/>
      <c r="AB205" s="161">
        <f>IF($W205,Z205/$W205*100,0)</f>
        <v>2.8474408023371711</v>
      </c>
      <c r="AC205" s="33"/>
      <c r="AD205" s="156">
        <v>0</v>
      </c>
      <c r="AE205" s="33"/>
      <c r="AF205" s="161">
        <f>IF($W205,AD205/$W205*100,0)</f>
        <v>0</v>
      </c>
      <c r="AG205" s="33"/>
      <c r="AH205" s="156">
        <v>0</v>
      </c>
      <c r="AI205" s="33"/>
      <c r="AJ205" s="161">
        <f>IF($W205,AH205/$W205*100,0)</f>
        <v>0</v>
      </c>
      <c r="AK205" s="33"/>
      <c r="AL205" s="156">
        <v>618848</v>
      </c>
      <c r="AM205" s="33"/>
      <c r="AN205" s="22">
        <v>85</v>
      </c>
      <c r="AO205" s="33"/>
      <c r="AP205" s="165">
        <v>133441</v>
      </c>
      <c r="AQ205" s="33"/>
      <c r="AR205" s="165">
        <f>IF(E205,AP205,0)</f>
        <v>133441</v>
      </c>
      <c r="AS205" s="33"/>
      <c r="AT205" s="165">
        <f>IF(K205,AP205,0)</f>
        <v>133441</v>
      </c>
      <c r="AU205" s="33"/>
      <c r="AV205" s="165">
        <f>IF(Q205,AP205,0)</f>
        <v>133441</v>
      </c>
    </row>
    <row r="206" spans="1:48" ht="8.85" customHeight="1" x14ac:dyDescent="0.3">
      <c r="A206" s="33"/>
      <c r="B206" s="33"/>
      <c r="D206" s="33"/>
      <c r="E206" s="33"/>
      <c r="F206" s="33"/>
      <c r="G206" s="33"/>
      <c r="H206" s="33"/>
      <c r="I206" s="33"/>
      <c r="J206" s="33"/>
      <c r="K206" s="33"/>
      <c r="L206" s="33"/>
      <c r="M206" s="33"/>
      <c r="N206" s="33"/>
      <c r="O206" s="33"/>
      <c r="P206" s="33"/>
      <c r="Q206" s="33"/>
      <c r="R206" s="33"/>
      <c r="S206" s="33"/>
      <c r="T206" s="33"/>
      <c r="U206" s="33"/>
      <c r="V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row>
    <row r="207" spans="1:48" ht="8.85" customHeight="1" x14ac:dyDescent="0.3">
      <c r="A207" s="22">
        <v>86</v>
      </c>
      <c r="B207" s="33"/>
      <c r="C207" s="22" t="s">
        <v>213</v>
      </c>
      <c r="D207" s="33"/>
      <c r="E207" s="156">
        <v>7974218</v>
      </c>
      <c r="F207" s="33"/>
      <c r="G207" s="153">
        <f>(E207/$AP207)</f>
        <v>53.478760646502579</v>
      </c>
      <c r="H207" s="33"/>
      <c r="I207" s="153">
        <f>IF(G$219,G207/G$219*100,0)</f>
        <v>92.442871742510889</v>
      </c>
      <c r="J207" s="33"/>
      <c r="K207" s="156">
        <v>226089</v>
      </c>
      <c r="L207" s="33"/>
      <c r="M207" s="153">
        <f>(K207/$AP207)</f>
        <v>1.5162564549661324</v>
      </c>
      <c r="N207" s="33"/>
      <c r="O207" s="153">
        <f>IF(M$219,M207/M$219*100,0)</f>
        <v>69.563977878239797</v>
      </c>
      <c r="P207" s="33"/>
      <c r="Q207" s="156">
        <v>5819450</v>
      </c>
      <c r="R207" s="33"/>
      <c r="S207" s="153">
        <f>(Q207/$AP207)</f>
        <v>39.027898866608545</v>
      </c>
      <c r="T207" s="33"/>
      <c r="U207" s="153">
        <f>IF(S$219,S207/S$219*100,0)</f>
        <v>111.38445909239843</v>
      </c>
      <c r="V207" s="33"/>
      <c r="W207" s="156">
        <f>(E207+K207+Q207)</f>
        <v>14019757</v>
      </c>
      <c r="X207" s="33"/>
      <c r="Y207" s="33"/>
      <c r="Z207" s="156">
        <v>292198</v>
      </c>
      <c r="AA207" s="33"/>
      <c r="AB207" s="161">
        <f>IF($W207,Z207/$W207*100,0)</f>
        <v>2.0841873364852188</v>
      </c>
      <c r="AC207" s="33"/>
      <c r="AD207" s="156">
        <v>0</v>
      </c>
      <c r="AE207" s="33"/>
      <c r="AF207" s="161">
        <f>IF($W207,AD207/$W207*100,0)</f>
        <v>0</v>
      </c>
      <c r="AG207" s="33"/>
      <c r="AH207" s="156">
        <v>0</v>
      </c>
      <c r="AI207" s="33"/>
      <c r="AJ207" s="161">
        <f>IF($W207,AH207/$W207*100,0)</f>
        <v>0</v>
      </c>
      <c r="AK207" s="33"/>
      <c r="AL207" s="156">
        <v>1531410</v>
      </c>
      <c r="AM207" s="33"/>
      <c r="AN207" s="22">
        <v>86</v>
      </c>
      <c r="AO207" s="33"/>
      <c r="AP207" s="165">
        <v>149110</v>
      </c>
      <c r="AQ207" s="33"/>
      <c r="AR207" s="165">
        <f>IF(E207,AP207,0)</f>
        <v>149110</v>
      </c>
      <c r="AS207" s="33"/>
      <c r="AT207" s="165">
        <f>IF(K207,AP207,0)</f>
        <v>149110</v>
      </c>
      <c r="AU207" s="33"/>
      <c r="AV207" s="165">
        <f>IF(Q207,AP207,0)</f>
        <v>149110</v>
      </c>
    </row>
    <row r="208" spans="1:48" ht="8.85" customHeight="1" x14ac:dyDescent="0.3">
      <c r="A208" s="22">
        <v>87</v>
      </c>
      <c r="B208" s="33"/>
      <c r="C208" s="22" t="s">
        <v>214</v>
      </c>
      <c r="D208" s="33"/>
      <c r="E208" s="156">
        <v>562248</v>
      </c>
      <c r="F208" s="33"/>
      <c r="G208" s="153">
        <f>(E208/$AP208)</f>
        <v>85.396111786148239</v>
      </c>
      <c r="H208" s="33"/>
      <c r="I208" s="153">
        <f>IF(G$219,G208/G$219*100,0)</f>
        <v>147.61489820860865</v>
      </c>
      <c r="J208" s="33"/>
      <c r="K208" s="156">
        <v>0</v>
      </c>
      <c r="L208" s="33"/>
      <c r="M208" s="153">
        <f>(K208/$AP208)</f>
        <v>0</v>
      </c>
      <c r="N208" s="33"/>
      <c r="O208" s="153">
        <f>IF(M$219,M208/M$219*100,0)</f>
        <v>0</v>
      </c>
      <c r="P208" s="33"/>
      <c r="Q208" s="156">
        <v>182405</v>
      </c>
      <c r="R208" s="33"/>
      <c r="S208" s="153">
        <f>(Q208/$AP208)</f>
        <v>27.704283110571083</v>
      </c>
      <c r="T208" s="33"/>
      <c r="U208" s="153">
        <f>IF(S$219,S208/S$219*100,0)</f>
        <v>79.067197528632477</v>
      </c>
      <c r="V208" s="33"/>
      <c r="W208" s="156">
        <f>(E208+K208+Q208)</f>
        <v>744653</v>
      </c>
      <c r="X208" s="33"/>
      <c r="Y208" s="33"/>
      <c r="Z208" s="156">
        <v>40275</v>
      </c>
      <c r="AA208" s="33"/>
      <c r="AB208" s="161">
        <f>IF($W208,Z208/$W208*100,0)</f>
        <v>5.4085594229795619</v>
      </c>
      <c r="AC208" s="33"/>
      <c r="AD208" s="156">
        <v>0</v>
      </c>
      <c r="AE208" s="33"/>
      <c r="AF208" s="161">
        <f>IF($W208,AD208/$W208*100,0)</f>
        <v>0</v>
      </c>
      <c r="AG208" s="33"/>
      <c r="AH208" s="156">
        <v>0</v>
      </c>
      <c r="AI208" s="33"/>
      <c r="AJ208" s="161">
        <f>IF($W208,AH208/$W208*100,0)</f>
        <v>0</v>
      </c>
      <c r="AK208" s="33"/>
      <c r="AL208" s="156">
        <v>27073</v>
      </c>
      <c r="AM208" s="33"/>
      <c r="AN208" s="22">
        <v>87</v>
      </c>
      <c r="AO208" s="33"/>
      <c r="AP208" s="165">
        <v>6584</v>
      </c>
      <c r="AQ208" s="33"/>
      <c r="AR208" s="165">
        <f>IF(E208,AP208,0)</f>
        <v>6584</v>
      </c>
      <c r="AS208" s="33"/>
      <c r="AT208" s="165">
        <f>IF(K208,AP208,0)</f>
        <v>0</v>
      </c>
      <c r="AU208" s="33"/>
      <c r="AV208" s="165">
        <f>IF(Q208,AP208,0)</f>
        <v>6584</v>
      </c>
    </row>
    <row r="209" spans="1:48" ht="8.85" customHeight="1" x14ac:dyDescent="0.3">
      <c r="A209" s="22">
        <v>88</v>
      </c>
      <c r="B209" s="33"/>
      <c r="C209" s="22" t="s">
        <v>215</v>
      </c>
      <c r="D209" s="33"/>
      <c r="E209" s="156">
        <v>18500</v>
      </c>
      <c r="F209" s="33"/>
      <c r="G209" s="153">
        <f>(E209/$AP209)</f>
        <v>1.6124814782532904</v>
      </c>
      <c r="H209" s="33"/>
      <c r="I209" s="153">
        <f>IF(G$219,G209/G$219*100,0)</f>
        <v>2.7873199879603363</v>
      </c>
      <c r="J209" s="33"/>
      <c r="K209" s="156">
        <v>15000</v>
      </c>
      <c r="L209" s="33"/>
      <c r="M209" s="153">
        <f>(K209/$AP209)</f>
        <v>1.3074174147999651</v>
      </c>
      <c r="N209" s="33"/>
      <c r="O209" s="153">
        <f>IF(M$219,M209/M$219*100,0)</f>
        <v>59.982700039223715</v>
      </c>
      <c r="P209" s="33"/>
      <c r="Q209" s="156">
        <v>216960</v>
      </c>
      <c r="R209" s="33"/>
      <c r="S209" s="153">
        <f>(Q209/$AP209)</f>
        <v>18.910485487666694</v>
      </c>
      <c r="T209" s="33"/>
      <c r="U209" s="153">
        <f>IF(S$219,S209/S$219*100,0)</f>
        <v>53.969961447771929</v>
      </c>
      <c r="V209" s="33"/>
      <c r="W209" s="156">
        <f>(E209+K209+Q209)</f>
        <v>250460</v>
      </c>
      <c r="X209" s="33"/>
      <c r="Y209" s="33"/>
      <c r="Z209" s="156">
        <v>42404</v>
      </c>
      <c r="AA209" s="33"/>
      <c r="AB209" s="161">
        <f>IF($W209,Z209/$W209*100,0)</f>
        <v>16.930447975724665</v>
      </c>
      <c r="AC209" s="33"/>
      <c r="AD209" s="156">
        <v>0</v>
      </c>
      <c r="AE209" s="33"/>
      <c r="AF209" s="161">
        <f>IF($W209,AD209/$W209*100,0)</f>
        <v>0</v>
      </c>
      <c r="AG209" s="33"/>
      <c r="AH209" s="156">
        <v>0</v>
      </c>
      <c r="AI209" s="33"/>
      <c r="AJ209" s="161">
        <f>IF($W209,AH209/$W209*100,0)</f>
        <v>0</v>
      </c>
      <c r="AK209" s="33"/>
      <c r="AL209" s="156">
        <v>5237</v>
      </c>
      <c r="AM209" s="33"/>
      <c r="AN209" s="22">
        <v>88</v>
      </c>
      <c r="AO209" s="33"/>
      <c r="AP209" s="165">
        <v>11473</v>
      </c>
      <c r="AQ209" s="33"/>
      <c r="AR209" s="165">
        <f>IF(E209,AP209,0)</f>
        <v>11473</v>
      </c>
      <c r="AS209" s="33"/>
      <c r="AT209" s="165">
        <f>IF(K209,AP209,0)</f>
        <v>11473</v>
      </c>
      <c r="AU209" s="33"/>
      <c r="AV209" s="165">
        <f>IF(Q209,AP209,0)</f>
        <v>11473</v>
      </c>
    </row>
    <row r="210" spans="1:48" ht="8.85" customHeight="1" x14ac:dyDescent="0.3">
      <c r="A210" s="22">
        <v>89</v>
      </c>
      <c r="B210" s="33"/>
      <c r="C210" s="22" t="s">
        <v>216</v>
      </c>
      <c r="D210" s="33"/>
      <c r="E210" s="156">
        <v>221182</v>
      </c>
      <c r="F210" s="33"/>
      <c r="G210" s="153">
        <f>(E210/$AP210)</f>
        <v>5.2696257117670884</v>
      </c>
      <c r="H210" s="33"/>
      <c r="I210" s="153">
        <f>IF(G$219,G210/G$219*100,0)</f>
        <v>9.1090243662140793</v>
      </c>
      <c r="J210" s="33"/>
      <c r="K210" s="156">
        <v>62214</v>
      </c>
      <c r="L210" s="33"/>
      <c r="M210" s="153">
        <f>(K210/$AP210)</f>
        <v>1.4822385819455364</v>
      </c>
      <c r="N210" s="33"/>
      <c r="O210" s="153">
        <f>IF(M$219,M210/M$219*100,0)</f>
        <v>68.003279779630631</v>
      </c>
      <c r="P210" s="33"/>
      <c r="Q210" s="156">
        <v>1027884</v>
      </c>
      <c r="R210" s="33"/>
      <c r="S210" s="153">
        <f>(Q210/$AP210)</f>
        <v>24.48917161032092</v>
      </c>
      <c r="T210" s="33"/>
      <c r="U210" s="153">
        <f>IF(S$219,S210/S$219*100,0)</f>
        <v>69.891365219517098</v>
      </c>
      <c r="V210" s="33"/>
      <c r="W210" s="156">
        <f>(E210+K210+Q210)</f>
        <v>1311280</v>
      </c>
      <c r="X210" s="33"/>
      <c r="Y210" s="33"/>
      <c r="Z210" s="156">
        <v>169198</v>
      </c>
      <c r="AA210" s="33"/>
      <c r="AB210" s="161">
        <f>IF($W210,Z210/$W210*100,0)</f>
        <v>12.903270087243</v>
      </c>
      <c r="AC210" s="33"/>
      <c r="AD210" s="156">
        <v>0</v>
      </c>
      <c r="AE210" s="33"/>
      <c r="AF210" s="161">
        <f>IF($W210,AD210/$W210*100,0)</f>
        <v>0</v>
      </c>
      <c r="AG210" s="33"/>
      <c r="AH210" s="156">
        <v>0</v>
      </c>
      <c r="AI210" s="33"/>
      <c r="AJ210" s="161">
        <f>IF($W210,AH210/$W210*100,0)</f>
        <v>0</v>
      </c>
      <c r="AK210" s="33"/>
      <c r="AL210" s="156">
        <v>22221</v>
      </c>
      <c r="AM210" s="33"/>
      <c r="AN210" s="22">
        <v>89</v>
      </c>
      <c r="AO210" s="33"/>
      <c r="AP210" s="165">
        <v>41973</v>
      </c>
      <c r="AQ210" s="33"/>
      <c r="AR210" s="165">
        <f>IF(E210,AP210,0)</f>
        <v>41973</v>
      </c>
      <c r="AS210" s="33"/>
      <c r="AT210" s="165">
        <f>IF(K210,AP210,0)</f>
        <v>41973</v>
      </c>
      <c r="AU210" s="33"/>
      <c r="AV210" s="165">
        <f>IF(Q210,AP210,0)</f>
        <v>41973</v>
      </c>
    </row>
    <row r="211" spans="1:48" ht="8.85" customHeight="1" x14ac:dyDescent="0.3">
      <c r="A211" s="22">
        <v>90</v>
      </c>
      <c r="B211" s="33"/>
      <c r="C211" s="22" t="s">
        <v>217</v>
      </c>
      <c r="D211" s="33"/>
      <c r="E211" s="163">
        <v>2705456</v>
      </c>
      <c r="F211" s="33"/>
      <c r="G211" s="153">
        <f>(E211/$AP211)</f>
        <v>68.267877870300282</v>
      </c>
      <c r="H211" s="33"/>
      <c r="I211" s="153">
        <f>IF(G$219,G211/G$219*100,0)</f>
        <v>118.00719765764218</v>
      </c>
      <c r="J211" s="33"/>
      <c r="K211" s="163">
        <v>15000</v>
      </c>
      <c r="L211" s="33"/>
      <c r="M211" s="153">
        <f>(K211/$AP211)</f>
        <v>0.37850113550340653</v>
      </c>
      <c r="N211" s="33"/>
      <c r="O211" s="153">
        <f>IF(M$219,M211/M$219*100,0)</f>
        <v>17.365165721675847</v>
      </c>
      <c r="P211" s="33"/>
      <c r="Q211" s="163">
        <v>979134</v>
      </c>
      <c r="R211" s="33"/>
      <c r="S211" s="153">
        <f>(Q211/$AP211)</f>
        <v>24.706888720666161</v>
      </c>
      <c r="T211" s="33"/>
      <c r="U211" s="153">
        <f>IF(S$219,S211/S$219*100,0)</f>
        <v>70.512723357546719</v>
      </c>
      <c r="V211" s="33"/>
      <c r="W211" s="156">
        <f>(E211+K211+Q211)</f>
        <v>3699590</v>
      </c>
      <c r="X211" s="33"/>
      <c r="Y211" s="33"/>
      <c r="Z211" s="163">
        <v>0</v>
      </c>
      <c r="AA211" s="33"/>
      <c r="AB211" s="161">
        <f>IF($W211,Z211/$W211*100,0)</f>
        <v>0</v>
      </c>
      <c r="AC211" s="33"/>
      <c r="AD211" s="163">
        <v>0</v>
      </c>
      <c r="AE211" s="33"/>
      <c r="AF211" s="161">
        <f>IF($W211,AD211/$W211*100,0)</f>
        <v>0</v>
      </c>
      <c r="AG211" s="33"/>
      <c r="AH211" s="163">
        <v>0</v>
      </c>
      <c r="AI211" s="33"/>
      <c r="AJ211" s="161">
        <f>IF($W211,AH211/$W211*100,0)</f>
        <v>0</v>
      </c>
      <c r="AK211" s="33"/>
      <c r="AL211" s="163">
        <v>361368</v>
      </c>
      <c r="AM211" s="33"/>
      <c r="AN211" s="22">
        <v>90</v>
      </c>
      <c r="AO211" s="33"/>
      <c r="AP211" s="165">
        <v>39630</v>
      </c>
      <c r="AQ211" s="33"/>
      <c r="AR211" s="165">
        <f>IF(E211,AP211,0)</f>
        <v>39630</v>
      </c>
      <c r="AS211" s="33"/>
      <c r="AT211" s="165">
        <f>IF(K211,AP211,0)</f>
        <v>39630</v>
      </c>
      <c r="AU211" s="33"/>
      <c r="AV211" s="165">
        <f>IF(Q211,AP211,0)</f>
        <v>39630</v>
      </c>
    </row>
    <row r="212" spans="1:48" ht="8.85" customHeight="1" x14ac:dyDescent="0.3">
      <c r="A212" s="33"/>
      <c r="B212" s="33"/>
      <c r="D212" s="33"/>
      <c r="E212" s="33"/>
      <c r="F212" s="33"/>
      <c r="G212" s="33"/>
      <c r="H212" s="33"/>
      <c r="I212" s="33"/>
      <c r="J212" s="33"/>
      <c r="K212" s="33"/>
      <c r="L212" s="33"/>
      <c r="M212" s="33"/>
      <c r="N212" s="33"/>
      <c r="O212" s="33"/>
      <c r="P212" s="33"/>
      <c r="Q212" s="33"/>
      <c r="R212" s="33"/>
      <c r="S212" s="33"/>
      <c r="T212" s="33"/>
      <c r="U212" s="33"/>
      <c r="V212" s="33"/>
      <c r="W212" s="149"/>
      <c r="X212" s="33"/>
      <c r="Y212" s="33"/>
      <c r="Z212" s="33"/>
      <c r="AA212" s="33"/>
      <c r="AB212" s="33"/>
      <c r="AC212" s="33"/>
      <c r="AD212" s="33"/>
      <c r="AE212" s="33"/>
      <c r="AF212" s="33"/>
      <c r="AG212" s="33"/>
      <c r="AH212" s="33"/>
      <c r="AI212" s="33"/>
      <c r="AJ212" s="33"/>
      <c r="AK212" s="33"/>
      <c r="AL212" s="33"/>
      <c r="AM212" s="33"/>
      <c r="AN212" s="41"/>
      <c r="AO212" s="33"/>
      <c r="AP212" s="33"/>
      <c r="AQ212" s="33"/>
      <c r="AR212" s="33"/>
      <c r="AS212" s="33"/>
      <c r="AT212" s="33"/>
      <c r="AU212" s="33"/>
      <c r="AV212" s="33"/>
    </row>
    <row r="213" spans="1:48" ht="8.85" customHeight="1" x14ac:dyDescent="0.3">
      <c r="A213" s="22">
        <v>91</v>
      </c>
      <c r="B213" s="33"/>
      <c r="C213" s="22" t="s">
        <v>218</v>
      </c>
      <c r="D213" s="33"/>
      <c r="E213" s="156">
        <v>719583</v>
      </c>
      <c r="F213" s="33"/>
      <c r="G213" s="153">
        <f>(E213/$AP213)</f>
        <v>13.327585568232331</v>
      </c>
      <c r="H213" s="33"/>
      <c r="I213" s="153">
        <f>IF(G$219,G213/G$219*100,0)</f>
        <v>23.037936340097552</v>
      </c>
      <c r="J213" s="33"/>
      <c r="K213" s="156">
        <v>75886</v>
      </c>
      <c r="L213" s="33"/>
      <c r="M213" s="153">
        <f>(K213/$AP213)</f>
        <v>1.4055045191880278</v>
      </c>
      <c r="N213" s="33"/>
      <c r="O213" s="153">
        <f>IF(M$219,M213/M$219*100,0)</f>
        <v>64.482815529214619</v>
      </c>
      <c r="P213" s="33"/>
      <c r="Q213" s="156">
        <v>1646226</v>
      </c>
      <c r="R213" s="33"/>
      <c r="S213" s="153">
        <f>(Q213/$AP213)</f>
        <v>30.4901837309231</v>
      </c>
      <c r="T213" s="33"/>
      <c r="U213" s="153">
        <f>IF(S$219,S213/S$219*100,0)</f>
        <v>87.018074790656385</v>
      </c>
      <c r="V213" s="33"/>
      <c r="W213" s="156">
        <f>(E213+K213+Q213)</f>
        <v>2441695</v>
      </c>
      <c r="X213" s="33"/>
      <c r="Y213" s="33"/>
      <c r="Z213" s="156">
        <v>178275</v>
      </c>
      <c r="AA213" s="33"/>
      <c r="AB213" s="161">
        <f>IF($W213,Z213/$W213*100,0)</f>
        <v>7.3012804629570853</v>
      </c>
      <c r="AC213" s="33"/>
      <c r="AD213" s="156">
        <v>4500</v>
      </c>
      <c r="AE213" s="33"/>
      <c r="AF213" s="161">
        <f>IF($W213,AD213/$W213*100,0)</f>
        <v>0.18429820268297228</v>
      </c>
      <c r="AG213" s="33"/>
      <c r="AH213" s="156">
        <v>0</v>
      </c>
      <c r="AI213" s="33"/>
      <c r="AJ213" s="161">
        <f>IF($W213,AH213/$W213*100,0)</f>
        <v>0</v>
      </c>
      <c r="AK213" s="33"/>
      <c r="AL213" s="156">
        <v>102571</v>
      </c>
      <c r="AM213" s="33"/>
      <c r="AN213" s="22">
        <v>91</v>
      </c>
      <c r="AO213" s="33"/>
      <c r="AP213" s="165">
        <v>53992</v>
      </c>
      <c r="AQ213" s="33"/>
      <c r="AR213" s="165">
        <f>IF(E213,AP213,0)</f>
        <v>53992</v>
      </c>
      <c r="AS213" s="33"/>
      <c r="AT213" s="165">
        <f>IF(K213,AP213,0)</f>
        <v>53992</v>
      </c>
      <c r="AU213" s="33"/>
      <c r="AV213" s="165">
        <f>IF(Q213,AP213,0)</f>
        <v>53992</v>
      </c>
    </row>
    <row r="214" spans="1:48" ht="8.85" customHeight="1" x14ac:dyDescent="0.3">
      <c r="A214" s="22">
        <v>92</v>
      </c>
      <c r="B214" s="33"/>
      <c r="C214" s="22" t="s">
        <v>219</v>
      </c>
      <c r="D214" s="33"/>
      <c r="E214" s="156">
        <v>101504</v>
      </c>
      <c r="F214" s="33"/>
      <c r="G214" s="153">
        <f>(E214/$AP214)</f>
        <v>5.6671319300988223</v>
      </c>
      <c r="H214" s="33"/>
      <c r="I214" s="153">
        <f>IF(G$219,G214/G$219*100,0)</f>
        <v>9.7961497953351486</v>
      </c>
      <c r="J214" s="33"/>
      <c r="K214" s="156">
        <v>33763</v>
      </c>
      <c r="L214" s="33"/>
      <c r="M214" s="153">
        <f>(K214/$AP214)</f>
        <v>1.8850427111830719</v>
      </c>
      <c r="N214" s="33"/>
      <c r="O214" s="153">
        <f>IF(M$219,M214/M$219*100,0)</f>
        <v>86.483436908570567</v>
      </c>
      <c r="P214" s="33"/>
      <c r="Q214" s="156">
        <v>490785</v>
      </c>
      <c r="R214" s="33"/>
      <c r="S214" s="153">
        <f>(Q214/$AP214)</f>
        <v>27.401317626039862</v>
      </c>
      <c r="T214" s="33"/>
      <c r="U214" s="153">
        <f>IF(S$219,S214/S$219*100,0)</f>
        <v>78.202543073789442</v>
      </c>
      <c r="V214" s="33"/>
      <c r="W214" s="156">
        <f>(E214+K214+Q214)</f>
        <v>626052</v>
      </c>
      <c r="X214" s="33"/>
      <c r="Y214" s="33"/>
      <c r="Z214" s="156">
        <v>24081</v>
      </c>
      <c r="AA214" s="33"/>
      <c r="AB214" s="161">
        <f>IF($W214,Z214/$W214*100,0)</f>
        <v>3.8464855954457455</v>
      </c>
      <c r="AC214" s="33"/>
      <c r="AD214" s="156">
        <v>265883</v>
      </c>
      <c r="AE214" s="33"/>
      <c r="AF214" s="161">
        <f>IF($W214,AD214/$W214*100,0)</f>
        <v>42.469794841323086</v>
      </c>
      <c r="AG214" s="33"/>
      <c r="AH214" s="156">
        <v>0</v>
      </c>
      <c r="AI214" s="33"/>
      <c r="AJ214" s="161">
        <f>IF($W214,AH214/$W214*100,0)</f>
        <v>0</v>
      </c>
      <c r="AK214" s="33"/>
      <c r="AL214" s="156">
        <v>0</v>
      </c>
      <c r="AM214" s="33"/>
      <c r="AN214" s="22">
        <v>92</v>
      </c>
      <c r="AO214" s="33"/>
      <c r="AP214" s="165">
        <v>17911</v>
      </c>
      <c r="AQ214" s="33"/>
      <c r="AR214" s="165">
        <f>IF(E214,AP214,0)</f>
        <v>17911</v>
      </c>
      <c r="AS214" s="33"/>
      <c r="AT214" s="165">
        <f>IF(K214,AP214,0)</f>
        <v>17911</v>
      </c>
      <c r="AU214" s="33"/>
      <c r="AV214" s="165">
        <f>IF(Q214,AP214,0)</f>
        <v>17911</v>
      </c>
    </row>
    <row r="215" spans="1:48" ht="8.85" customHeight="1" x14ac:dyDescent="0.3">
      <c r="A215" s="22">
        <v>93</v>
      </c>
      <c r="B215" s="33"/>
      <c r="C215" s="22" t="s">
        <v>220</v>
      </c>
      <c r="D215" s="33"/>
      <c r="E215" s="156">
        <v>49000</v>
      </c>
      <c r="F215" s="33"/>
      <c r="G215" s="153">
        <f>(E215/$AP215)</f>
        <v>1.2765070598655759</v>
      </c>
      <c r="H215" s="33"/>
      <c r="I215" s="153">
        <f>IF(G$219,G215/G$219*100,0)</f>
        <v>2.2065578369247487</v>
      </c>
      <c r="J215" s="33"/>
      <c r="K215" s="156">
        <v>66255</v>
      </c>
      <c r="L215" s="33"/>
      <c r="M215" s="153">
        <f>(K215/$AP215)</f>
        <v>1.7260199030896681</v>
      </c>
      <c r="N215" s="33"/>
      <c r="O215" s="153">
        <f>IF(M$219,M215/M$219*100,0)</f>
        <v>79.187666415318361</v>
      </c>
      <c r="P215" s="33"/>
      <c r="Q215" s="156">
        <v>1148532</v>
      </c>
      <c r="R215" s="33"/>
      <c r="S215" s="153">
        <f>(Q215/$AP215)</f>
        <v>29.920596050643464</v>
      </c>
      <c r="T215" s="33"/>
      <c r="U215" s="153">
        <f>IF(S$219,S215/S$219*100,0)</f>
        <v>85.392488542970327</v>
      </c>
      <c r="V215" s="33"/>
      <c r="W215" s="156">
        <f>(E215+K215+Q215)</f>
        <v>1263787</v>
      </c>
      <c r="X215" s="33"/>
      <c r="Y215" s="33"/>
      <c r="Z215" s="156">
        <v>209371</v>
      </c>
      <c r="AA215" s="33"/>
      <c r="AB215" s="161">
        <f>IF($W215,Z215/$W215*100,0)</f>
        <v>16.56695313371636</v>
      </c>
      <c r="AC215" s="33"/>
      <c r="AD215" s="156">
        <v>0</v>
      </c>
      <c r="AE215" s="33"/>
      <c r="AF215" s="161">
        <f>IF($W215,AD215/$W215*100,0)</f>
        <v>0</v>
      </c>
      <c r="AG215" s="33"/>
      <c r="AH215" s="156">
        <v>0</v>
      </c>
      <c r="AI215" s="33"/>
      <c r="AJ215" s="161">
        <f>IF($W215,AH215/$W215*100,0)</f>
        <v>0</v>
      </c>
      <c r="AK215" s="33"/>
      <c r="AL215" s="156">
        <v>31904</v>
      </c>
      <c r="AM215" s="33"/>
      <c r="AN215" s="22">
        <v>93</v>
      </c>
      <c r="AO215" s="33"/>
      <c r="AP215" s="165">
        <v>38386</v>
      </c>
      <c r="AQ215" s="33"/>
      <c r="AR215" s="165">
        <f>IF(E215,AP215,0)</f>
        <v>38386</v>
      </c>
      <c r="AS215" s="33"/>
      <c r="AT215" s="165">
        <f>IF(K215,AP215,0)</f>
        <v>38386</v>
      </c>
      <c r="AU215" s="33"/>
      <c r="AV215" s="165">
        <f>IF(Q215,AP215,0)</f>
        <v>38386</v>
      </c>
    </row>
    <row r="216" spans="1:48" ht="8.85" customHeight="1" x14ac:dyDescent="0.3">
      <c r="A216" s="22">
        <v>94</v>
      </c>
      <c r="B216" s="33"/>
      <c r="C216" s="22" t="s">
        <v>221</v>
      </c>
      <c r="D216" s="33"/>
      <c r="E216" s="156">
        <v>282432</v>
      </c>
      <c r="F216" s="33"/>
      <c r="G216" s="153">
        <f>(E216/$AP216)</f>
        <v>9.8580104712041887</v>
      </c>
      <c r="H216" s="33"/>
      <c r="I216" s="153">
        <f>IF(G$219,G216/G$219*100,0)</f>
        <v>17.040462168703151</v>
      </c>
      <c r="J216" s="33"/>
      <c r="K216" s="156">
        <v>0</v>
      </c>
      <c r="L216" s="33"/>
      <c r="M216" s="153">
        <f>(K216/$AP216)</f>
        <v>0</v>
      </c>
      <c r="N216" s="33"/>
      <c r="O216" s="153">
        <f>IF(M$219,M216/M$219*100,0)</f>
        <v>0</v>
      </c>
      <c r="P216" s="33"/>
      <c r="Q216" s="156">
        <v>336000</v>
      </c>
      <c r="R216" s="33"/>
      <c r="S216" s="153">
        <f>(Q216/$AP216)</f>
        <v>11.727748691099476</v>
      </c>
      <c r="T216" s="33"/>
      <c r="U216" s="153">
        <f>IF(S$219,S216/S$219*100,0)</f>
        <v>33.4706449044156</v>
      </c>
      <c r="V216" s="33"/>
      <c r="W216" s="156">
        <f>(E216+K216+Q216)</f>
        <v>618432</v>
      </c>
      <c r="X216" s="33"/>
      <c r="Y216" s="33"/>
      <c r="Z216" s="156">
        <v>4500</v>
      </c>
      <c r="AA216" s="33"/>
      <c r="AB216" s="161">
        <f>IF($W216,Z216/$W216*100,0)</f>
        <v>0.72764669357342437</v>
      </c>
      <c r="AC216" s="33"/>
      <c r="AD216" s="156">
        <v>0</v>
      </c>
      <c r="AE216" s="33"/>
      <c r="AF216" s="161">
        <f>IF($W216,AD216/$W216*100,0)</f>
        <v>0</v>
      </c>
      <c r="AG216" s="33"/>
      <c r="AH216" s="156">
        <v>0</v>
      </c>
      <c r="AI216" s="33"/>
      <c r="AJ216" s="161">
        <f>IF($W216,AH216/$W216*100,0)</f>
        <v>0</v>
      </c>
      <c r="AK216" s="33"/>
      <c r="AL216" s="156">
        <v>84459</v>
      </c>
      <c r="AM216" s="33"/>
      <c r="AN216" s="22">
        <v>94</v>
      </c>
      <c r="AO216" s="33"/>
      <c r="AP216" s="165">
        <v>28650</v>
      </c>
      <c r="AQ216" s="33"/>
      <c r="AR216" s="165">
        <f>IF(E216,AP216,0)</f>
        <v>28650</v>
      </c>
      <c r="AS216" s="33"/>
      <c r="AT216" s="165">
        <f>IF(K216,AP216,0)</f>
        <v>0</v>
      </c>
      <c r="AU216" s="33"/>
      <c r="AV216" s="165">
        <f>IF(Q216,AP216,0)</f>
        <v>28650</v>
      </c>
    </row>
    <row r="217" spans="1:48" ht="8.85" customHeight="1" x14ac:dyDescent="0.3">
      <c r="A217" s="42">
        <v>95</v>
      </c>
      <c r="B217" s="33"/>
      <c r="C217" s="22" t="s">
        <v>222</v>
      </c>
      <c r="D217" s="33"/>
      <c r="E217" s="157">
        <v>2455014</v>
      </c>
      <c r="F217" s="33"/>
      <c r="G217" s="153">
        <f>(E217/$AP217)</f>
        <v>35.722284467078936</v>
      </c>
      <c r="H217" s="33"/>
      <c r="I217" s="153">
        <f>IF(G$219,G217/G$219*100,0)</f>
        <v>61.749197651902385</v>
      </c>
      <c r="J217" s="33"/>
      <c r="K217" s="157">
        <v>105400</v>
      </c>
      <c r="L217" s="33"/>
      <c r="M217" s="153">
        <f>(K217/$AP217)</f>
        <v>1.5336485994907239</v>
      </c>
      <c r="N217" s="33"/>
      <c r="O217" s="153">
        <f>IF(M$219,M217/M$219*100,0)</f>
        <v>70.361908039065298</v>
      </c>
      <c r="P217" s="33"/>
      <c r="Q217" s="157">
        <v>3257910</v>
      </c>
      <c r="R217" s="33"/>
      <c r="S217" s="153">
        <f>(Q217/$AP217)</f>
        <v>47.405020007275375</v>
      </c>
      <c r="T217" s="33"/>
      <c r="U217" s="153">
        <f>IF(S$219,S217/S$219*100,0)</f>
        <v>135.29251292316704</v>
      </c>
      <c r="V217" s="33"/>
      <c r="W217" s="157">
        <f>(E217+K217+Q217)</f>
        <v>5818324</v>
      </c>
      <c r="X217" s="33"/>
      <c r="Y217" s="33"/>
      <c r="Z217" s="157">
        <v>191498</v>
      </c>
      <c r="AA217" s="33"/>
      <c r="AB217" s="161">
        <f>IF($W217,Z217/$W217*100,0)</f>
        <v>3.2912914440653354</v>
      </c>
      <c r="AC217" s="33"/>
      <c r="AD217" s="157">
        <v>0</v>
      </c>
      <c r="AE217" s="33"/>
      <c r="AF217" s="161">
        <f>IF($W217,AD217/$W217*100,0)</f>
        <v>0</v>
      </c>
      <c r="AG217" s="33"/>
      <c r="AH217" s="157">
        <v>10542</v>
      </c>
      <c r="AI217" s="33"/>
      <c r="AJ217" s="161">
        <f>IF($W217,AH217/$W217*100,0)</f>
        <v>0.18118619726230439</v>
      </c>
      <c r="AK217" s="33"/>
      <c r="AL217" s="157">
        <v>608584</v>
      </c>
      <c r="AM217" s="33"/>
      <c r="AN217" s="42">
        <v>95</v>
      </c>
      <c r="AO217" s="33"/>
      <c r="AP217" s="169">
        <v>68725</v>
      </c>
      <c r="AQ217" s="33"/>
      <c r="AR217" s="169">
        <f>IF(E217,AP217,0)</f>
        <v>68725</v>
      </c>
      <c r="AS217" s="33"/>
      <c r="AT217" s="169">
        <f>IF(K217,AP217,0)</f>
        <v>68725</v>
      </c>
      <c r="AU217" s="33"/>
      <c r="AV217" s="169">
        <f>IF(Q217,AP217,0)</f>
        <v>68725</v>
      </c>
    </row>
    <row r="218" spans="1:48" ht="8.85" customHeight="1" x14ac:dyDescent="0.3">
      <c r="A218" s="33"/>
      <c r="B218" s="33"/>
      <c r="D218" s="33"/>
      <c r="E218" s="33"/>
      <c r="F218" s="33"/>
      <c r="G218" s="33"/>
      <c r="H218" s="33"/>
      <c r="I218" s="33"/>
      <c r="J218" s="33"/>
      <c r="K218" s="33"/>
      <c r="L218" s="33"/>
      <c r="M218" s="33"/>
      <c r="N218" s="33"/>
      <c r="O218" s="33"/>
      <c r="P218" s="33"/>
      <c r="Q218" s="33"/>
      <c r="R218" s="33"/>
      <c r="S218" s="33"/>
      <c r="T218" s="33"/>
      <c r="U218" s="33"/>
      <c r="V218" s="33"/>
      <c r="X218" s="33"/>
      <c r="Y218" s="33"/>
      <c r="Z218" s="33"/>
      <c r="AA218" s="33"/>
      <c r="AB218" s="33"/>
      <c r="AC218" s="33"/>
      <c r="AD218" s="33"/>
      <c r="AE218" s="33"/>
      <c r="AF218" s="33"/>
      <c r="AG218" s="33"/>
      <c r="AH218" s="33"/>
      <c r="AI218" s="33"/>
      <c r="AJ218" s="33"/>
      <c r="AK218" s="33"/>
      <c r="AL218" s="33"/>
      <c r="AM218" s="33"/>
      <c r="AN218" s="33"/>
      <c r="AO218" s="33"/>
      <c r="AP218" s="165"/>
      <c r="AQ218" s="33"/>
      <c r="AR218" s="33"/>
      <c r="AS218" s="33"/>
      <c r="AT218" s="33"/>
      <c r="AU218" s="33"/>
      <c r="AV218" s="33"/>
    </row>
    <row r="219" spans="1:48" ht="8.85" customHeight="1" x14ac:dyDescent="0.3">
      <c r="A219" s="42">
        <f>A217</f>
        <v>95</v>
      </c>
      <c r="B219" s="33"/>
      <c r="C219" s="30" t="s">
        <v>72</v>
      </c>
      <c r="D219" s="33"/>
      <c r="E219" s="159">
        <f>SUM(E89:E217)</f>
        <v>343507174</v>
      </c>
      <c r="F219" s="33"/>
      <c r="G219" s="160">
        <f>(E219/$AP219)</f>
        <v>57.850605069324963</v>
      </c>
      <c r="H219" s="33"/>
      <c r="I219" s="161">
        <f>IF(G$219,G219/G$219*100,0)</f>
        <v>100</v>
      </c>
      <c r="J219" s="33"/>
      <c r="K219" s="159">
        <f>SUM(K89:K217)</f>
        <v>12942440</v>
      </c>
      <c r="L219" s="33"/>
      <c r="M219" s="160">
        <f>(K219/$AP219)</f>
        <v>2.1796574911516529</v>
      </c>
      <c r="N219" s="33"/>
      <c r="O219" s="161">
        <f>IF(M$219,M219/M$219*100,0)</f>
        <v>100</v>
      </c>
      <c r="P219" s="33"/>
      <c r="Q219" s="159">
        <f>SUM(Q89:Q217)</f>
        <v>208055153</v>
      </c>
      <c r="R219" s="33"/>
      <c r="S219" s="160">
        <f>(Q219/$AP219)</f>
        <v>35.038908645445005</v>
      </c>
      <c r="T219" s="33"/>
      <c r="U219" s="161">
        <f>IF(S$219,S219/S$219*100,0)</f>
        <v>100</v>
      </c>
      <c r="V219" s="33"/>
      <c r="W219" s="159">
        <f>SUM(W89:W217)</f>
        <v>564504767</v>
      </c>
      <c r="X219" s="33"/>
      <c r="Y219" s="33"/>
      <c r="Z219" s="159">
        <f>SUM(Z89:Z217)</f>
        <v>10828595</v>
      </c>
      <c r="AA219" s="33"/>
      <c r="AB219" s="161">
        <f>IF($W219,Z219/$W219*100,0)</f>
        <v>1.9182468657523311</v>
      </c>
      <c r="AC219" s="33"/>
      <c r="AD219" s="159">
        <f>SUM(AD89:AD217)</f>
        <v>566665</v>
      </c>
      <c r="AE219" s="33"/>
      <c r="AF219" s="161">
        <f>IF($W219,AD219/$W219*100,0)</f>
        <v>0.10038267754787623</v>
      </c>
      <c r="AG219" s="33"/>
      <c r="AH219" s="159">
        <f>SUM(AH89:AH217)</f>
        <v>10542</v>
      </c>
      <c r="AI219" s="33"/>
      <c r="AJ219" s="161">
        <f>IF($W219,AH219/$W219*100,0)</f>
        <v>1.8674775867747453E-3</v>
      </c>
      <c r="AK219" s="33"/>
      <c r="AL219" s="159">
        <f>SUM(AL89:AL217)</f>
        <v>130459222</v>
      </c>
      <c r="AM219" s="33"/>
      <c r="AN219" s="42">
        <f>AN217</f>
        <v>95</v>
      </c>
      <c r="AO219" s="33"/>
      <c r="AP219" s="169">
        <f>SUM(AP89:AP217)</f>
        <v>5937832</v>
      </c>
      <c r="AQ219" s="33"/>
      <c r="AR219" s="169">
        <f>SUM(AR89:AR217)</f>
        <v>5913562</v>
      </c>
      <c r="AS219" s="33"/>
      <c r="AT219" s="169">
        <f>SUM(AT89:AT217)</f>
        <v>4261840</v>
      </c>
      <c r="AU219" s="33"/>
      <c r="AV219" s="169">
        <f>SUM(AV89:AV217)</f>
        <v>5925596</v>
      </c>
    </row>
    <row r="220" spans="1:48" ht="8.85" customHeight="1" x14ac:dyDescent="0.3">
      <c r="A220" s="33"/>
      <c r="B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row>
    <row r="221" spans="1:48" ht="8.85" customHeight="1" x14ac:dyDescent="0.3">
      <c r="A221" s="33"/>
      <c r="B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row>
    <row r="222" spans="1:48" ht="8.85" customHeight="1" x14ac:dyDescent="0.3">
      <c r="A222" s="33"/>
      <c r="B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row>
    <row r="223" spans="1:48" ht="8.85" customHeight="1" x14ac:dyDescent="0.3">
      <c r="A223" s="33"/>
      <c r="B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row>
    <row r="224" spans="1:48" ht="8.85" customHeight="1" x14ac:dyDescent="0.3">
      <c r="A224" s="33"/>
      <c r="B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row>
    <row r="225" spans="1:48" ht="1.65" customHeight="1" x14ac:dyDescent="0.3">
      <c r="A225" s="33"/>
      <c r="B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row>
    <row r="226" spans="1:48" ht="8.85" customHeight="1" x14ac:dyDescent="0.3">
      <c r="A226" s="33"/>
      <c r="B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row>
    <row r="227" spans="1:48" s="20" customFormat="1" ht="10.5" customHeight="1" x14ac:dyDescent="0.3">
      <c r="A227" s="130" t="s">
        <v>571</v>
      </c>
      <c r="AO227" s="131" t="s">
        <v>572</v>
      </c>
    </row>
    <row r="228" spans="1:48" s="20" customFormat="1" ht="10.5" customHeight="1" x14ac:dyDescent="0.3">
      <c r="W228" s="23" t="s">
        <v>49</v>
      </c>
      <c r="Z228" s="50" t="s">
        <v>50</v>
      </c>
      <c r="AN228" s="23" t="s">
        <v>557</v>
      </c>
    </row>
    <row r="229" spans="1:48" s="20" customFormat="1" ht="10.5" customHeight="1" x14ac:dyDescent="0.3">
      <c r="A229" s="24"/>
      <c r="W229" s="23" t="s">
        <v>558</v>
      </c>
      <c r="Z229" s="50" t="s">
        <v>399</v>
      </c>
      <c r="AN229" s="131" t="s">
        <v>223</v>
      </c>
    </row>
    <row r="230" spans="1:48" s="20" customFormat="1" ht="10.5" customHeight="1" x14ac:dyDescent="0.3">
      <c r="A230" s="25"/>
      <c r="W230" s="23" t="s">
        <v>55</v>
      </c>
      <c r="Z230" s="26" t="s">
        <v>56</v>
      </c>
    </row>
    <row r="231" spans="1:48" ht="9.6" customHeight="1" x14ac:dyDescent="0.3">
      <c r="Z231" s="28" t="s">
        <v>400</v>
      </c>
      <c r="AA231" s="28"/>
      <c r="AB231" s="28"/>
      <c r="AC231" s="28"/>
      <c r="AD231" s="28"/>
      <c r="AE231" s="28"/>
      <c r="AF231" s="28"/>
      <c r="AG231" s="28"/>
      <c r="AH231" s="28"/>
      <c r="AI231" s="28"/>
      <c r="AJ231" s="28"/>
      <c r="AK231" s="28"/>
      <c r="AL231" s="28"/>
    </row>
    <row r="232" spans="1:48" ht="9.6" customHeight="1" x14ac:dyDescent="0.3"/>
    <row r="233" spans="1:48" ht="9.6" customHeight="1" x14ac:dyDescent="0.3">
      <c r="AD233" s="28" t="s">
        <v>404</v>
      </c>
      <c r="AE233" s="28"/>
      <c r="AF233" s="28"/>
      <c r="AG233" s="28"/>
      <c r="AH233" s="28"/>
      <c r="AI233" s="28"/>
      <c r="AJ233" s="28"/>
    </row>
    <row r="234" spans="1:48" ht="9.6" customHeight="1" x14ac:dyDescent="0.3"/>
    <row r="235" spans="1:48" ht="9.6" customHeight="1" x14ac:dyDescent="0.3">
      <c r="E235" s="28" t="s">
        <v>559</v>
      </c>
      <c r="F235" s="28"/>
      <c r="G235" s="28"/>
      <c r="H235" s="28"/>
      <c r="I235" s="28"/>
      <c r="K235" s="28" t="s">
        <v>560</v>
      </c>
      <c r="L235" s="28"/>
      <c r="M235" s="28"/>
      <c r="N235" s="28"/>
      <c r="O235" s="28"/>
      <c r="Q235" s="28" t="s">
        <v>561</v>
      </c>
      <c r="R235" s="28"/>
      <c r="S235" s="28"/>
      <c r="T235" s="28"/>
      <c r="U235" s="28"/>
      <c r="Z235" s="28" t="s">
        <v>439</v>
      </c>
      <c r="AA235" s="28"/>
      <c r="AB235" s="28"/>
      <c r="AD235" s="28" t="s">
        <v>66</v>
      </c>
      <c r="AE235" s="28"/>
      <c r="AF235" s="28"/>
      <c r="AH235" s="28" t="s">
        <v>67</v>
      </c>
      <c r="AI235" s="28"/>
      <c r="AJ235" s="28"/>
    </row>
    <row r="236" spans="1:48" ht="8.85" customHeight="1" x14ac:dyDescent="0.3"/>
    <row r="237" spans="1:48" ht="9.6" customHeight="1" x14ac:dyDescent="0.3">
      <c r="I237" s="30" t="s">
        <v>71</v>
      </c>
      <c r="O237" s="30" t="s">
        <v>71</v>
      </c>
      <c r="U237" s="30" t="s">
        <v>71</v>
      </c>
      <c r="AB237" s="30" t="s">
        <v>279</v>
      </c>
      <c r="AF237" s="30" t="s">
        <v>279</v>
      </c>
      <c r="AJ237" s="30" t="s">
        <v>279</v>
      </c>
      <c r="AL237" s="30" t="s">
        <v>416</v>
      </c>
      <c r="AR237" s="30" t="s">
        <v>562</v>
      </c>
      <c r="AT237" s="30" t="s">
        <v>563</v>
      </c>
      <c r="AV237" s="150" t="s">
        <v>271</v>
      </c>
    </row>
    <row r="238" spans="1:48" ht="9.6" customHeight="1" x14ac:dyDescent="0.3">
      <c r="A238" s="31" t="s">
        <v>78</v>
      </c>
      <c r="C238" s="31" t="s">
        <v>80</v>
      </c>
      <c r="E238" s="31" t="s">
        <v>81</v>
      </c>
      <c r="G238" s="31" t="s">
        <v>442</v>
      </c>
      <c r="I238" s="31" t="s">
        <v>87</v>
      </c>
      <c r="K238" s="31" t="s">
        <v>81</v>
      </c>
      <c r="M238" s="31" t="s">
        <v>442</v>
      </c>
      <c r="O238" s="31" t="s">
        <v>87</v>
      </c>
      <c r="Q238" s="31" t="s">
        <v>81</v>
      </c>
      <c r="S238" s="31" t="s">
        <v>442</v>
      </c>
      <c r="U238" s="31" t="s">
        <v>87</v>
      </c>
      <c r="W238" s="31" t="s">
        <v>72</v>
      </c>
      <c r="Z238" s="31" t="s">
        <v>81</v>
      </c>
      <c r="AB238" s="31" t="s">
        <v>380</v>
      </c>
      <c r="AD238" s="31" t="s">
        <v>81</v>
      </c>
      <c r="AF238" s="31" t="s">
        <v>380</v>
      </c>
      <c r="AH238" s="31" t="s">
        <v>81</v>
      </c>
      <c r="AJ238" s="31" t="s">
        <v>380</v>
      </c>
      <c r="AL238" s="31" t="s">
        <v>425</v>
      </c>
      <c r="AN238" s="31" t="s">
        <v>78</v>
      </c>
      <c r="AR238" s="129" t="s">
        <v>564</v>
      </c>
      <c r="AT238" s="129" t="s">
        <v>565</v>
      </c>
      <c r="AV238" s="129" t="s">
        <v>566</v>
      </c>
    </row>
    <row r="239" spans="1:48" ht="8.85" customHeight="1" x14ac:dyDescent="0.3"/>
    <row r="240" spans="1:48" ht="8.85" customHeight="1" x14ac:dyDescent="0.3">
      <c r="B240" s="22" t="s">
        <v>297</v>
      </c>
    </row>
    <row r="241" spans="1:48" ht="8.85" customHeight="1" x14ac:dyDescent="0.3">
      <c r="A241" s="22">
        <v>1</v>
      </c>
      <c r="B241" s="30"/>
      <c r="C241" s="22" t="s">
        <v>224</v>
      </c>
      <c r="D241" s="33"/>
      <c r="E241" s="154">
        <v>6442853</v>
      </c>
      <c r="F241" s="33"/>
      <c r="G241" s="152">
        <f>(E241/$AP241)</f>
        <v>786.57709681357585</v>
      </c>
      <c r="H241" s="33"/>
      <c r="I241" s="153">
        <f>IF(G$287,G241/G$287*100,0)</f>
        <v>571.51184605109074</v>
      </c>
      <c r="J241" s="33"/>
      <c r="K241" s="154">
        <v>482945</v>
      </c>
      <c r="L241" s="33"/>
      <c r="M241" s="152">
        <f>(K241/$AP241)</f>
        <v>58.96044439018435</v>
      </c>
      <c r="N241" s="33"/>
      <c r="O241" s="153">
        <f>IF(M$287,M241/M$287*100,0)</f>
        <v>188.62597760068817</v>
      </c>
      <c r="P241" s="33"/>
      <c r="Q241" s="154">
        <v>0</v>
      </c>
      <c r="R241" s="33"/>
      <c r="S241" s="152">
        <f>(Q241/$AP241)</f>
        <v>0</v>
      </c>
      <c r="T241" s="33"/>
      <c r="U241" s="153">
        <f>IF(S$287,S241/S$287*100,0)</f>
        <v>0</v>
      </c>
      <c r="V241" s="33"/>
      <c r="W241" s="154">
        <f>(E241+K241+Q241)</f>
        <v>6925798</v>
      </c>
      <c r="X241" s="33"/>
      <c r="Y241" s="33"/>
      <c r="Z241" s="154">
        <v>104721</v>
      </c>
      <c r="AA241" s="33"/>
      <c r="AB241" s="153">
        <f>IF($W241,Z241/$W241*100,0)</f>
        <v>1.5120423668146257</v>
      </c>
      <c r="AC241" s="33"/>
      <c r="AD241" s="154">
        <v>8000</v>
      </c>
      <c r="AE241" s="33"/>
      <c r="AF241" s="153">
        <f>IF($W241,AD241/$W241*100,0)</f>
        <v>0.11551015493088305</v>
      </c>
      <c r="AG241" s="33"/>
      <c r="AH241" s="154">
        <v>0</v>
      </c>
      <c r="AI241" s="33"/>
      <c r="AJ241" s="153">
        <f>IF($W241,AH241/$W241*100,0)</f>
        <v>0</v>
      </c>
      <c r="AK241" s="33"/>
      <c r="AL241" s="154">
        <v>462669</v>
      </c>
      <c r="AM241" s="33"/>
      <c r="AN241" s="22">
        <v>1</v>
      </c>
      <c r="AO241" s="33"/>
      <c r="AP241" s="165">
        <v>8191</v>
      </c>
      <c r="AQ241" s="33"/>
      <c r="AR241" s="165">
        <f>IF(E241,AP241,0)</f>
        <v>8191</v>
      </c>
      <c r="AS241" s="33"/>
      <c r="AT241" s="165">
        <f>IF(K241,AP241,0)</f>
        <v>8191</v>
      </c>
      <c r="AU241" s="33"/>
      <c r="AV241" s="165">
        <f>IF(Q241,AP241,0)</f>
        <v>0</v>
      </c>
    </row>
    <row r="242" spans="1:48" ht="8.85" customHeight="1" x14ac:dyDescent="0.3">
      <c r="A242" s="22">
        <v>2</v>
      </c>
      <c r="B242" s="30"/>
      <c r="C242" s="22" t="s">
        <v>225</v>
      </c>
      <c r="D242" s="33"/>
      <c r="E242" s="156">
        <v>216952</v>
      </c>
      <c r="F242" s="33"/>
      <c r="G242" s="153">
        <f>(E242/$AP242)</f>
        <v>30.027958477508651</v>
      </c>
      <c r="H242" s="33"/>
      <c r="I242" s="153">
        <f>IF(G$287,G242/G$287*100,0)</f>
        <v>21.817739230072984</v>
      </c>
      <c r="J242" s="33"/>
      <c r="K242" s="156">
        <v>0</v>
      </c>
      <c r="L242" s="33"/>
      <c r="M242" s="153">
        <f>(K242/$AP242)</f>
        <v>0</v>
      </c>
      <c r="N242" s="33"/>
      <c r="O242" s="153">
        <f>IF(M$287,M242/M$287*100,0)</f>
        <v>0</v>
      </c>
      <c r="P242" s="33"/>
      <c r="Q242" s="156">
        <v>0</v>
      </c>
      <c r="R242" s="33"/>
      <c r="S242" s="153">
        <f>(Q242/$AP242)</f>
        <v>0</v>
      </c>
      <c r="T242" s="33"/>
      <c r="U242" s="153">
        <f>IF(S$287,S242/S$287*100,0)</f>
        <v>0</v>
      </c>
      <c r="V242" s="33"/>
      <c r="W242" s="156">
        <f>(E242+K242+Q242)</f>
        <v>216952</v>
      </c>
      <c r="X242" s="33"/>
      <c r="Y242" s="33"/>
      <c r="Z242" s="156">
        <v>4500</v>
      </c>
      <c r="AA242" s="33"/>
      <c r="AB242" s="153">
        <f>IF($W242,Z242/$W242*100,0)</f>
        <v>2.0741915262362181</v>
      </c>
      <c r="AC242" s="33"/>
      <c r="AD242" s="156">
        <v>0</v>
      </c>
      <c r="AE242" s="33"/>
      <c r="AF242" s="153">
        <f>IF($W242,AD242/$W242*100,0)</f>
        <v>0</v>
      </c>
      <c r="AG242" s="33"/>
      <c r="AH242" s="156">
        <v>0</v>
      </c>
      <c r="AI242" s="33"/>
      <c r="AJ242" s="153">
        <f>IF($W242,AH242/$W242*100,0)</f>
        <v>0</v>
      </c>
      <c r="AK242" s="33"/>
      <c r="AL242" s="156">
        <v>92506</v>
      </c>
      <c r="AM242" s="33"/>
      <c r="AN242" s="22">
        <v>2</v>
      </c>
      <c r="AO242" s="33"/>
      <c r="AP242" s="165">
        <v>7225</v>
      </c>
      <c r="AQ242" s="33"/>
      <c r="AR242" s="165">
        <f>IF(E242,AP242,0)</f>
        <v>7225</v>
      </c>
      <c r="AS242" s="33"/>
      <c r="AT242" s="165">
        <f>IF(K242,AP242,0)</f>
        <v>0</v>
      </c>
      <c r="AU242" s="33"/>
      <c r="AV242" s="165">
        <f>IF(Q242,AP242,0)</f>
        <v>0</v>
      </c>
    </row>
    <row r="243" spans="1:48" ht="8.85" customHeight="1" x14ac:dyDescent="0.3">
      <c r="A243" s="22">
        <v>3</v>
      </c>
      <c r="B243" s="30"/>
      <c r="C243" s="22" t="s">
        <v>140</v>
      </c>
      <c r="D243" s="33"/>
      <c r="E243" s="156">
        <v>31752</v>
      </c>
      <c r="F243" s="33"/>
      <c r="G243" s="153">
        <f>(E243/$AP243)</f>
        <v>5.1445236552171094</v>
      </c>
      <c r="H243" s="33"/>
      <c r="I243" s="153">
        <f>IF(G$287,G243/G$287*100,0)</f>
        <v>3.7379123078426888</v>
      </c>
      <c r="J243" s="33"/>
      <c r="K243" s="156">
        <v>307160</v>
      </c>
      <c r="L243" s="33"/>
      <c r="M243" s="153">
        <f>(K243/$AP243)</f>
        <v>49.766688269604664</v>
      </c>
      <c r="N243" s="33"/>
      <c r="O243" s="153">
        <f>IF(M$287,M243/M$287*100,0)</f>
        <v>159.21335607106894</v>
      </c>
      <c r="P243" s="33"/>
      <c r="Q243" s="156">
        <v>0</v>
      </c>
      <c r="R243" s="33"/>
      <c r="S243" s="153">
        <f>(Q243/$AP243)</f>
        <v>0</v>
      </c>
      <c r="T243" s="33"/>
      <c r="U243" s="153">
        <f>IF(S$287,S243/S$287*100,0)</f>
        <v>0</v>
      </c>
      <c r="V243" s="33"/>
      <c r="W243" s="156">
        <f>(E243+K243+Q243)</f>
        <v>338912</v>
      </c>
      <c r="X243" s="33"/>
      <c r="Y243" s="33"/>
      <c r="Z243" s="156">
        <v>0</v>
      </c>
      <c r="AA243" s="33"/>
      <c r="AB243" s="153">
        <f>IF($W243,Z243/$W243*100,0)</f>
        <v>0</v>
      </c>
      <c r="AC243" s="33"/>
      <c r="AD243" s="156">
        <v>0</v>
      </c>
      <c r="AE243" s="33"/>
      <c r="AF243" s="153">
        <f>IF($W243,AD243/$W243*100,0)</f>
        <v>0</v>
      </c>
      <c r="AG243" s="33"/>
      <c r="AH243" s="156">
        <v>0</v>
      </c>
      <c r="AI243" s="33"/>
      <c r="AJ243" s="153">
        <f>IF($W243,AH243/$W243*100,0)</f>
        <v>0</v>
      </c>
      <c r="AK243" s="33"/>
      <c r="AL243" s="156">
        <v>122813</v>
      </c>
      <c r="AM243" s="33"/>
      <c r="AN243" s="22">
        <v>3</v>
      </c>
      <c r="AO243" s="33"/>
      <c r="AP243" s="165">
        <v>6172</v>
      </c>
      <c r="AQ243" s="33"/>
      <c r="AR243" s="165">
        <f>IF(E243,AP243,0)</f>
        <v>6172</v>
      </c>
      <c r="AS243" s="33"/>
      <c r="AT243" s="165">
        <f>IF(K243,AP243,0)</f>
        <v>6172</v>
      </c>
      <c r="AU243" s="33"/>
      <c r="AV243" s="165">
        <f>IF(Q243,AP243,0)</f>
        <v>0</v>
      </c>
    </row>
    <row r="244" spans="1:48" ht="8.85" customHeight="1" x14ac:dyDescent="0.3">
      <c r="A244" s="22">
        <v>4</v>
      </c>
      <c r="B244" s="30"/>
      <c r="C244" s="22" t="s">
        <v>226</v>
      </c>
      <c r="D244" s="33"/>
      <c r="E244" s="156">
        <v>11699</v>
      </c>
      <c r="F244" s="33"/>
      <c r="G244" s="153">
        <f>(E244/$AP244)</f>
        <v>2.7954599761051373</v>
      </c>
      <c r="H244" s="33"/>
      <c r="I244" s="153">
        <f>IF(G$287,G244/G$287*100,0)</f>
        <v>2.0311276516667207</v>
      </c>
      <c r="J244" s="33"/>
      <c r="K244" s="156">
        <v>0</v>
      </c>
      <c r="L244" s="33"/>
      <c r="M244" s="153">
        <f>(K244/$AP244)</f>
        <v>0</v>
      </c>
      <c r="N244" s="33"/>
      <c r="O244" s="153">
        <f>IF(M$287,M244/M$287*100,0)</f>
        <v>0</v>
      </c>
      <c r="P244" s="33"/>
      <c r="Q244" s="156">
        <v>0</v>
      </c>
      <c r="R244" s="33"/>
      <c r="S244" s="153">
        <f>(Q244/$AP244)</f>
        <v>0</v>
      </c>
      <c r="T244" s="33"/>
      <c r="U244" s="153">
        <f>IF(S$287,S244/S$287*100,0)</f>
        <v>0</v>
      </c>
      <c r="V244" s="33"/>
      <c r="W244" s="156">
        <f>(E244+K244+Q244)</f>
        <v>11699</v>
      </c>
      <c r="X244" s="33"/>
      <c r="Y244" s="33"/>
      <c r="Z244" s="156">
        <v>4500</v>
      </c>
      <c r="AA244" s="33"/>
      <c r="AB244" s="153">
        <f>IF($W244,Z244/$W244*100,0)</f>
        <v>38.464826053508851</v>
      </c>
      <c r="AC244" s="33"/>
      <c r="AD244" s="156">
        <v>0</v>
      </c>
      <c r="AE244" s="33"/>
      <c r="AF244" s="153">
        <f>IF($W244,AD244/$W244*100,0)</f>
        <v>0</v>
      </c>
      <c r="AG244" s="33"/>
      <c r="AH244" s="156">
        <v>0</v>
      </c>
      <c r="AI244" s="33"/>
      <c r="AJ244" s="153">
        <f>IF($W244,AH244/$W244*100,0)</f>
        <v>0</v>
      </c>
      <c r="AK244" s="33"/>
      <c r="AL244" s="156">
        <v>0</v>
      </c>
      <c r="AM244" s="33"/>
      <c r="AN244" s="22">
        <v>4</v>
      </c>
      <c r="AO244" s="33"/>
      <c r="AP244" s="165">
        <v>4185</v>
      </c>
      <c r="AQ244" s="33"/>
      <c r="AR244" s="165">
        <f>IF(E244,AP244,0)</f>
        <v>4185</v>
      </c>
      <c r="AS244" s="33"/>
      <c r="AT244" s="165">
        <f>IF(K244,AP244,0)</f>
        <v>0</v>
      </c>
      <c r="AU244" s="33"/>
      <c r="AV244" s="165">
        <f>IF(Q244,AP244,0)</f>
        <v>0</v>
      </c>
    </row>
    <row r="245" spans="1:48" ht="8.85" customHeight="1" x14ac:dyDescent="0.3">
      <c r="A245" s="22">
        <v>5</v>
      </c>
      <c r="B245" s="30"/>
      <c r="C245" s="22" t="s">
        <v>227</v>
      </c>
      <c r="D245" s="33"/>
      <c r="E245" s="156">
        <v>1147389</v>
      </c>
      <c r="F245" s="33"/>
      <c r="G245" s="153">
        <f>(E245/$AP245)</f>
        <v>204.37994299964376</v>
      </c>
      <c r="H245" s="33"/>
      <c r="I245" s="153">
        <f>IF(G$287,G245/G$287*100,0)</f>
        <v>148.49855022822618</v>
      </c>
      <c r="J245" s="33"/>
      <c r="K245" s="156">
        <v>28400</v>
      </c>
      <c r="L245" s="33"/>
      <c r="M245" s="153">
        <f>(K245/$AP245)</f>
        <v>5.058781617385109</v>
      </c>
      <c r="N245" s="33"/>
      <c r="O245" s="153">
        <f>IF(M$287,M245/M$287*100,0)</f>
        <v>16.184030461726191</v>
      </c>
      <c r="P245" s="33"/>
      <c r="Q245" s="156">
        <v>3668</v>
      </c>
      <c r="R245" s="33"/>
      <c r="S245" s="153">
        <f>(Q245/$AP245)</f>
        <v>0.65336658354114718</v>
      </c>
      <c r="T245" s="33"/>
      <c r="U245" s="153">
        <f>IF(S$287,S245/S$287*100,0)</f>
        <v>10.686486402667402</v>
      </c>
      <c r="V245" s="33"/>
      <c r="W245" s="156">
        <f>(E245+K245+Q245)</f>
        <v>1179457</v>
      </c>
      <c r="X245" s="33"/>
      <c r="Y245" s="33"/>
      <c r="Z245" s="156">
        <v>5131</v>
      </c>
      <c r="AA245" s="33"/>
      <c r="AB245" s="161">
        <f>IF($W245,Z245/$W245*100,0)</f>
        <v>0.4350306963289039</v>
      </c>
      <c r="AC245" s="33"/>
      <c r="AD245" s="156">
        <v>0</v>
      </c>
      <c r="AE245" s="33"/>
      <c r="AF245" s="161">
        <f>IF($W245,AD245/$W245*100,0)</f>
        <v>0</v>
      </c>
      <c r="AG245" s="33"/>
      <c r="AH245" s="156">
        <v>0</v>
      </c>
      <c r="AI245" s="33"/>
      <c r="AJ245" s="161">
        <f>IF($W245,AH245/$W245*100,0)</f>
        <v>0</v>
      </c>
      <c r="AK245" s="33"/>
      <c r="AL245" s="156">
        <v>146721</v>
      </c>
      <c r="AM245" s="33"/>
      <c r="AN245" s="22">
        <v>5</v>
      </c>
      <c r="AO245" s="33"/>
      <c r="AP245" s="165">
        <v>5614</v>
      </c>
      <c r="AQ245" s="33"/>
      <c r="AR245" s="165">
        <f>IF(E245,AP245,0)</f>
        <v>5614</v>
      </c>
      <c r="AS245" s="33"/>
      <c r="AT245" s="165">
        <f>IF(K245,AP245,0)</f>
        <v>5614</v>
      </c>
      <c r="AU245" s="33"/>
      <c r="AV245" s="165">
        <f>IF(Q245,AP245,0)</f>
        <v>5614</v>
      </c>
    </row>
    <row r="246" spans="1:48" ht="8.85" customHeight="1" x14ac:dyDescent="0.3">
      <c r="A246" s="53"/>
      <c r="D246" s="33"/>
      <c r="E246" s="33"/>
      <c r="F246" s="33"/>
      <c r="G246" s="33"/>
      <c r="H246" s="33"/>
      <c r="I246" s="33"/>
      <c r="J246" s="33"/>
      <c r="K246" s="33"/>
      <c r="L246" s="33"/>
      <c r="M246" s="33"/>
      <c r="N246" s="33"/>
      <c r="O246" s="33"/>
      <c r="P246" s="33"/>
      <c r="Q246" s="33"/>
      <c r="R246" s="33"/>
      <c r="S246" s="33"/>
      <c r="T246" s="33"/>
      <c r="U246" s="33"/>
      <c r="V246" s="33"/>
      <c r="X246" s="33"/>
      <c r="Y246" s="33"/>
      <c r="Z246" s="33"/>
      <c r="AA246" s="33"/>
      <c r="AB246" s="33"/>
      <c r="AC246" s="33"/>
      <c r="AD246" s="33"/>
      <c r="AE246" s="33"/>
      <c r="AF246" s="33"/>
      <c r="AG246" s="33"/>
      <c r="AH246" s="33"/>
      <c r="AI246" s="33"/>
      <c r="AJ246" s="33"/>
      <c r="AK246" s="33"/>
      <c r="AL246" s="33"/>
      <c r="AM246" s="33"/>
      <c r="AN246" s="41"/>
      <c r="AO246" s="33"/>
      <c r="AP246" s="33"/>
      <c r="AQ246" s="33"/>
      <c r="AR246" s="33"/>
      <c r="AS246" s="33"/>
      <c r="AT246" s="33"/>
      <c r="AU246" s="33"/>
      <c r="AV246" s="33"/>
    </row>
    <row r="247" spans="1:48" ht="8.85" customHeight="1" x14ac:dyDescent="0.3">
      <c r="A247" s="22">
        <v>6</v>
      </c>
      <c r="B247" s="30"/>
      <c r="C247" s="22" t="s">
        <v>228</v>
      </c>
      <c r="D247" s="33"/>
      <c r="E247" s="156">
        <v>3205903</v>
      </c>
      <c r="F247" s="33"/>
      <c r="G247" s="153">
        <f>(E247/$AP247)</f>
        <v>75.22062412013139</v>
      </c>
      <c r="H247" s="33"/>
      <c r="I247" s="153">
        <f>IF(G$287,G247/G$287*100,0)</f>
        <v>54.653864098207137</v>
      </c>
      <c r="J247" s="33"/>
      <c r="K247" s="156">
        <v>0</v>
      </c>
      <c r="L247" s="33"/>
      <c r="M247" s="153">
        <f>(K247/$AP247)</f>
        <v>0</v>
      </c>
      <c r="N247" s="33"/>
      <c r="O247" s="153">
        <f>IF(M$287,M247/M$287*100,0)</f>
        <v>0</v>
      </c>
      <c r="P247" s="33"/>
      <c r="Q247" s="156">
        <v>3822</v>
      </c>
      <c r="R247" s="33"/>
      <c r="S247" s="153">
        <f>(Q247/$AP247)</f>
        <v>8.9676208352885964E-2</v>
      </c>
      <c r="T247" s="33"/>
      <c r="U247" s="153">
        <f>IF(S$287,S247/S$287*100,0)</f>
        <v>1.4667471605479381</v>
      </c>
      <c r="V247" s="33"/>
      <c r="W247" s="156">
        <f>(E247+K247+Q247)</f>
        <v>3209725</v>
      </c>
      <c r="X247" s="33"/>
      <c r="Y247" s="33"/>
      <c r="Z247" s="156">
        <v>2177</v>
      </c>
      <c r="AA247" s="33"/>
      <c r="AB247" s="161">
        <f>IF($W247,Z247/$W247*100,0)</f>
        <v>6.7825125205430367E-2</v>
      </c>
      <c r="AC247" s="33"/>
      <c r="AD247" s="156">
        <v>0</v>
      </c>
      <c r="AE247" s="33"/>
      <c r="AF247" s="161">
        <f>IF($W247,AD247/$W247*100,0)</f>
        <v>0</v>
      </c>
      <c r="AG247" s="33"/>
      <c r="AH247" s="156">
        <v>0</v>
      </c>
      <c r="AI247" s="33"/>
      <c r="AJ247" s="161">
        <f>IF($W247,AH247/$W247*100,0)</f>
        <v>0</v>
      </c>
      <c r="AK247" s="33"/>
      <c r="AL247" s="156">
        <v>652786</v>
      </c>
      <c r="AM247" s="33"/>
      <c r="AN247" s="22">
        <v>6</v>
      </c>
      <c r="AO247" s="33"/>
      <c r="AP247" s="165">
        <v>42620</v>
      </c>
      <c r="AQ247" s="33"/>
      <c r="AR247" s="165">
        <f>IF(E247,AP247,0)</f>
        <v>42620</v>
      </c>
      <c r="AS247" s="33"/>
      <c r="AT247" s="165">
        <f>IF(K247,AP247,0)</f>
        <v>0</v>
      </c>
      <c r="AU247" s="33"/>
      <c r="AV247" s="165">
        <f>IF(Q247,AP247,0)</f>
        <v>42620</v>
      </c>
    </row>
    <row r="248" spans="1:48" ht="8.85" customHeight="1" x14ac:dyDescent="0.3">
      <c r="A248" s="22">
        <v>7</v>
      </c>
      <c r="B248" s="30"/>
      <c r="C248" s="22" t="s">
        <v>229</v>
      </c>
      <c r="D248" s="33"/>
      <c r="E248" s="156">
        <v>0</v>
      </c>
      <c r="F248" s="33"/>
      <c r="G248" s="153">
        <f>(E248/$AP248)</f>
        <v>0</v>
      </c>
      <c r="H248" s="33"/>
      <c r="I248" s="153">
        <f>IF(G$287,G248/G$287*100,0)</f>
        <v>0</v>
      </c>
      <c r="J248" s="33"/>
      <c r="K248" s="156">
        <v>16820</v>
      </c>
      <c r="L248" s="33"/>
      <c r="M248" s="153">
        <f>(K248/$AP248)</f>
        <v>4.6451256558961616</v>
      </c>
      <c r="N248" s="33"/>
      <c r="O248" s="153">
        <f>IF(M$287,M248/M$287*100,0)</f>
        <v>14.860664246745712</v>
      </c>
      <c r="P248" s="33"/>
      <c r="Q248" s="156">
        <v>10740</v>
      </c>
      <c r="R248" s="33"/>
      <c r="S248" s="153">
        <f>(Q248/$AP248)</f>
        <v>2.9660314830157417</v>
      </c>
      <c r="T248" s="33"/>
      <c r="U248" s="153">
        <f>IF(S$287,S248/S$287*100,0)</f>
        <v>48.512513360174012</v>
      </c>
      <c r="V248" s="33"/>
      <c r="W248" s="156">
        <f>(E248+K248+Q248)</f>
        <v>27560</v>
      </c>
      <c r="X248" s="33"/>
      <c r="Y248" s="33"/>
      <c r="Z248" s="156">
        <v>0</v>
      </c>
      <c r="AA248" s="33"/>
      <c r="AB248" s="161">
        <f>IF($W248,Z248/$W248*100,0)</f>
        <v>0</v>
      </c>
      <c r="AC248" s="33"/>
      <c r="AD248" s="156">
        <v>0</v>
      </c>
      <c r="AE248" s="33"/>
      <c r="AF248" s="161">
        <f>IF($W248,AD248/$W248*100,0)</f>
        <v>0</v>
      </c>
      <c r="AG248" s="33"/>
      <c r="AH248" s="156">
        <v>0</v>
      </c>
      <c r="AI248" s="33"/>
      <c r="AJ248" s="161">
        <f>IF($W248,AH248/$W248*100,0)</f>
        <v>0</v>
      </c>
      <c r="AK248" s="33"/>
      <c r="AL248" s="156">
        <v>0</v>
      </c>
      <c r="AM248" s="33"/>
      <c r="AN248" s="22">
        <v>7</v>
      </c>
      <c r="AO248" s="33"/>
      <c r="AP248" s="165">
        <v>3621</v>
      </c>
      <c r="AQ248" s="33"/>
      <c r="AR248" s="165">
        <f>IF(E248,AP248,0)</f>
        <v>0</v>
      </c>
      <c r="AS248" s="33"/>
      <c r="AT248" s="165">
        <f>IF(K248,AP248,0)</f>
        <v>3621</v>
      </c>
      <c r="AU248" s="33"/>
      <c r="AV248" s="165">
        <f>IF(Q248,AP248,0)</f>
        <v>3621</v>
      </c>
    </row>
    <row r="249" spans="1:48" ht="8.85" customHeight="1" x14ac:dyDescent="0.3">
      <c r="A249" s="22">
        <v>8</v>
      </c>
      <c r="B249" s="30"/>
      <c r="C249" s="22" t="s">
        <v>230</v>
      </c>
      <c r="D249" s="33"/>
      <c r="E249" s="156">
        <v>557828</v>
      </c>
      <c r="F249" s="33"/>
      <c r="G249" s="153">
        <f>(E249/$AP249)</f>
        <v>102.46656869948568</v>
      </c>
      <c r="H249" s="33"/>
      <c r="I249" s="153">
        <f>IF(G$287,G249/G$287*100,0)</f>
        <v>74.450245339196925</v>
      </c>
      <c r="J249" s="33"/>
      <c r="K249" s="156">
        <v>0</v>
      </c>
      <c r="L249" s="33"/>
      <c r="M249" s="153">
        <f>(K249/$AP249)</f>
        <v>0</v>
      </c>
      <c r="N249" s="33"/>
      <c r="O249" s="153">
        <f>IF(M$287,M249/M$287*100,0)</f>
        <v>0</v>
      </c>
      <c r="P249" s="33"/>
      <c r="Q249" s="156">
        <v>0</v>
      </c>
      <c r="R249" s="33"/>
      <c r="S249" s="153">
        <f>(Q249/$AP249)</f>
        <v>0</v>
      </c>
      <c r="T249" s="33"/>
      <c r="U249" s="153">
        <f>IF(S$287,S249/S$287*100,0)</f>
        <v>0</v>
      </c>
      <c r="V249" s="33"/>
      <c r="W249" s="156">
        <f>(E249+K249+Q249)</f>
        <v>557828</v>
      </c>
      <c r="X249" s="33"/>
      <c r="Y249" s="33"/>
      <c r="Z249" s="156">
        <v>0</v>
      </c>
      <c r="AA249" s="33"/>
      <c r="AB249" s="161">
        <f>IF($W249,Z249/$W249*100,0)</f>
        <v>0</v>
      </c>
      <c r="AC249" s="33"/>
      <c r="AD249" s="156">
        <v>0</v>
      </c>
      <c r="AE249" s="33"/>
      <c r="AF249" s="161">
        <f>IF($W249,AD249/$W249*100,0)</f>
        <v>0</v>
      </c>
      <c r="AG249" s="33"/>
      <c r="AH249" s="156">
        <v>0</v>
      </c>
      <c r="AI249" s="33"/>
      <c r="AJ249" s="161">
        <f>IF($W249,AH249/$W249*100,0)</f>
        <v>0</v>
      </c>
      <c r="AK249" s="33"/>
      <c r="AL249" s="156">
        <v>75262</v>
      </c>
      <c r="AM249" s="33"/>
      <c r="AN249" s="22">
        <v>8</v>
      </c>
      <c r="AO249" s="33"/>
      <c r="AP249" s="165">
        <v>5444</v>
      </c>
      <c r="AQ249" s="33"/>
      <c r="AR249" s="165">
        <f>IF(E249,AP249,0)</f>
        <v>5444</v>
      </c>
      <c r="AS249" s="33"/>
      <c r="AT249" s="165">
        <f>IF(K249,AP249,0)</f>
        <v>0</v>
      </c>
      <c r="AU249" s="33"/>
      <c r="AV249" s="165">
        <f>IF(Q249,AP249,0)</f>
        <v>0</v>
      </c>
    </row>
    <row r="250" spans="1:48" ht="8.85" customHeight="1" x14ac:dyDescent="0.3">
      <c r="A250" s="22">
        <v>9</v>
      </c>
      <c r="B250" s="30"/>
      <c r="C250" s="22" t="s">
        <v>231</v>
      </c>
      <c r="D250" s="33"/>
      <c r="E250" s="156">
        <v>886610</v>
      </c>
      <c r="F250" s="33"/>
      <c r="G250" s="153">
        <f>(E250/$AP250)</f>
        <v>157.08894401133946</v>
      </c>
      <c r="H250" s="33"/>
      <c r="I250" s="153">
        <f>IF(G$287,G250/G$287*100,0)</f>
        <v>114.137816559659</v>
      </c>
      <c r="J250" s="33"/>
      <c r="K250" s="156">
        <v>0</v>
      </c>
      <c r="L250" s="33"/>
      <c r="M250" s="153">
        <f>(K250/$AP250)</f>
        <v>0</v>
      </c>
      <c r="N250" s="33"/>
      <c r="O250" s="153">
        <f>IF(M$287,M250/M$287*100,0)</f>
        <v>0</v>
      </c>
      <c r="P250" s="33"/>
      <c r="Q250" s="156">
        <v>0</v>
      </c>
      <c r="R250" s="33"/>
      <c r="S250" s="153">
        <f>(Q250/$AP250)</f>
        <v>0</v>
      </c>
      <c r="T250" s="33"/>
      <c r="U250" s="153">
        <f>IF(S$287,S250/S$287*100,0)</f>
        <v>0</v>
      </c>
      <c r="V250" s="33"/>
      <c r="W250" s="156">
        <f>(E250+K250+Q250)</f>
        <v>886610</v>
      </c>
      <c r="X250" s="33"/>
      <c r="Y250" s="33"/>
      <c r="Z250" s="156">
        <v>0</v>
      </c>
      <c r="AA250" s="33"/>
      <c r="AB250" s="161">
        <f>IF($W250,Z250/$W250*100,0)</f>
        <v>0</v>
      </c>
      <c r="AC250" s="33"/>
      <c r="AD250" s="156">
        <v>0</v>
      </c>
      <c r="AE250" s="33"/>
      <c r="AF250" s="161">
        <f>IF($W250,AD250/$W250*100,0)</f>
        <v>0</v>
      </c>
      <c r="AG250" s="33"/>
      <c r="AH250" s="156">
        <v>0</v>
      </c>
      <c r="AI250" s="33"/>
      <c r="AJ250" s="161">
        <f>IF($W250,AH250/$W250*100,0)</f>
        <v>0</v>
      </c>
      <c r="AK250" s="33"/>
      <c r="AL250" s="156">
        <v>142934</v>
      </c>
      <c r="AM250" s="33"/>
      <c r="AN250" s="22">
        <v>9</v>
      </c>
      <c r="AO250" s="33"/>
      <c r="AP250" s="165">
        <v>5644</v>
      </c>
      <c r="AQ250" s="33"/>
      <c r="AR250" s="165">
        <f>IF(E250,AP250,0)</f>
        <v>5644</v>
      </c>
      <c r="AS250" s="33"/>
      <c r="AT250" s="165">
        <f>IF(K250,AP250,0)</f>
        <v>0</v>
      </c>
      <c r="AU250" s="33"/>
      <c r="AV250" s="165">
        <f>IF(Q250,AP250,0)</f>
        <v>0</v>
      </c>
    </row>
    <row r="251" spans="1:48" ht="8.85" customHeight="1" x14ac:dyDescent="0.3">
      <c r="A251" s="22">
        <v>10</v>
      </c>
      <c r="B251" s="30"/>
      <c r="C251" s="22" t="s">
        <v>232</v>
      </c>
      <c r="D251" s="33"/>
      <c r="E251" s="156">
        <v>305743</v>
      </c>
      <c r="F251" s="33"/>
      <c r="G251" s="153">
        <f>(E251/$AP251)</f>
        <v>82.834733134651856</v>
      </c>
      <c r="H251" s="33"/>
      <c r="I251" s="153">
        <f>IF(G$287,G251/G$287*100,0)</f>
        <v>60.186129805600586</v>
      </c>
      <c r="J251" s="33"/>
      <c r="K251" s="156">
        <v>6500</v>
      </c>
      <c r="L251" s="33"/>
      <c r="M251" s="153">
        <f>(K251/$AP251)</f>
        <v>1.7610403684638309</v>
      </c>
      <c r="N251" s="33"/>
      <c r="O251" s="153">
        <f>IF(M$287,M251/M$287*100,0)</f>
        <v>5.6339121004160333</v>
      </c>
      <c r="P251" s="33"/>
      <c r="Q251" s="156">
        <v>2000</v>
      </c>
      <c r="R251" s="33"/>
      <c r="S251" s="153">
        <f>(Q251/$AP251)</f>
        <v>0.541858574911948</v>
      </c>
      <c r="T251" s="33"/>
      <c r="U251" s="153">
        <f>IF(S$287,S251/S$287*100,0)</f>
        <v>8.8626575628972226</v>
      </c>
      <c r="V251" s="33"/>
      <c r="W251" s="156">
        <f>(E251+K251+Q251)</f>
        <v>314243</v>
      </c>
      <c r="X251" s="33"/>
      <c r="Y251" s="33"/>
      <c r="Z251" s="156">
        <v>4500</v>
      </c>
      <c r="AA251" s="33"/>
      <c r="AB251" s="161">
        <f>IF($W251,Z251/$W251*100,0)</f>
        <v>1.4320128053767307</v>
      </c>
      <c r="AC251" s="33"/>
      <c r="AD251" s="156">
        <v>67172</v>
      </c>
      <c r="AE251" s="33"/>
      <c r="AF251" s="161">
        <f>IF($W251,AD251/$W251*100,0)</f>
        <v>21.375814258392388</v>
      </c>
      <c r="AG251" s="33"/>
      <c r="AH251" s="156">
        <v>0</v>
      </c>
      <c r="AI251" s="33"/>
      <c r="AJ251" s="161">
        <f>IF($W251,AH251/$W251*100,0)</f>
        <v>0</v>
      </c>
      <c r="AK251" s="33"/>
      <c r="AL251" s="156">
        <v>58153</v>
      </c>
      <c r="AM251" s="33"/>
      <c r="AN251" s="22">
        <v>10</v>
      </c>
      <c r="AO251" s="33"/>
      <c r="AP251" s="165">
        <v>3691</v>
      </c>
      <c r="AQ251" s="33"/>
      <c r="AR251" s="165">
        <f>IF(E251,AP251,0)</f>
        <v>3691</v>
      </c>
      <c r="AS251" s="33"/>
      <c r="AT251" s="165">
        <f>IF(K251,AP251,0)</f>
        <v>3691</v>
      </c>
      <c r="AU251" s="33"/>
      <c r="AV251" s="165">
        <f>IF(Q251,AP251,0)</f>
        <v>3691</v>
      </c>
    </row>
    <row r="252" spans="1:48" ht="8.85" customHeight="1" x14ac:dyDescent="0.3">
      <c r="A252" s="53"/>
      <c r="D252" s="33"/>
      <c r="E252" s="33"/>
      <c r="F252" s="33"/>
      <c r="G252" s="33"/>
      <c r="H252" s="33"/>
      <c r="I252" s="33"/>
      <c r="J252" s="33"/>
      <c r="K252" s="33"/>
      <c r="L252" s="33"/>
      <c r="M252" s="33"/>
      <c r="N252" s="33"/>
      <c r="O252" s="33"/>
      <c r="P252" s="33"/>
      <c r="Q252" s="33"/>
      <c r="R252" s="33"/>
      <c r="S252" s="33"/>
      <c r="T252" s="33"/>
      <c r="U252" s="33"/>
      <c r="V252" s="33"/>
      <c r="X252" s="33"/>
      <c r="Y252" s="33"/>
      <c r="Z252" s="33"/>
      <c r="AA252" s="33"/>
      <c r="AB252" s="33"/>
      <c r="AC252" s="33"/>
      <c r="AD252" s="33"/>
      <c r="AE252" s="33"/>
      <c r="AF252" s="33"/>
      <c r="AG252" s="33"/>
      <c r="AH252" s="33"/>
      <c r="AI252" s="33"/>
      <c r="AJ252" s="33"/>
      <c r="AK252" s="33"/>
      <c r="AL252" s="33"/>
      <c r="AM252" s="33"/>
      <c r="AN252" s="41"/>
      <c r="AO252" s="33"/>
      <c r="AP252" s="33"/>
      <c r="AQ252" s="33"/>
      <c r="AR252" s="33"/>
      <c r="AS252" s="33"/>
      <c r="AT252" s="33"/>
      <c r="AU252" s="33"/>
      <c r="AV252" s="33"/>
    </row>
    <row r="253" spans="1:48" ht="8.85" customHeight="1" x14ac:dyDescent="0.3">
      <c r="A253" s="22">
        <v>11</v>
      </c>
      <c r="B253" s="30"/>
      <c r="C253" s="22" t="s">
        <v>233</v>
      </c>
      <c r="D253" s="33"/>
      <c r="E253" s="156">
        <v>4677645</v>
      </c>
      <c r="F253" s="33"/>
      <c r="G253" s="153">
        <f>(E253/$AP253)</f>
        <v>222.31096430778004</v>
      </c>
      <c r="H253" s="33"/>
      <c r="I253" s="153">
        <f>IF(G$287,G253/G$287*100,0)</f>
        <v>161.52688671413227</v>
      </c>
      <c r="J253" s="33"/>
      <c r="K253" s="156">
        <v>0</v>
      </c>
      <c r="L253" s="33"/>
      <c r="M253" s="153">
        <f>(K253/$AP253)</f>
        <v>0</v>
      </c>
      <c r="N253" s="33"/>
      <c r="O253" s="153">
        <f>IF(M$287,M253/M$287*100,0)</f>
        <v>0</v>
      </c>
      <c r="P253" s="33"/>
      <c r="Q253" s="156">
        <v>18822</v>
      </c>
      <c r="R253" s="33"/>
      <c r="S253" s="153">
        <f>(Q253/$AP253)</f>
        <v>0.89453923292619175</v>
      </c>
      <c r="T253" s="33"/>
      <c r="U253" s="153">
        <f>IF(S$287,S253/S$287*100,0)</f>
        <v>14.631114584261942</v>
      </c>
      <c r="V253" s="33"/>
      <c r="W253" s="156">
        <f>(E253+K253+Q253)</f>
        <v>4696467</v>
      </c>
      <c r="X253" s="33"/>
      <c r="Y253" s="33"/>
      <c r="Z253" s="156">
        <v>2177</v>
      </c>
      <c r="AA253" s="33"/>
      <c r="AB253" s="161">
        <f>IF($W253,Z253/$W253*100,0)</f>
        <v>4.6353993331583083E-2</v>
      </c>
      <c r="AC253" s="33"/>
      <c r="AD253" s="156">
        <v>0</v>
      </c>
      <c r="AE253" s="33"/>
      <c r="AF253" s="161">
        <f>IF($W253,AD253/$W253*100,0)</f>
        <v>0</v>
      </c>
      <c r="AG253" s="33"/>
      <c r="AH253" s="156">
        <v>0</v>
      </c>
      <c r="AI253" s="33"/>
      <c r="AJ253" s="161">
        <f>IF($W253,AH253/$W253*100,0)</f>
        <v>0</v>
      </c>
      <c r="AK253" s="33"/>
      <c r="AL253" s="156">
        <v>1028596</v>
      </c>
      <c r="AM253" s="33"/>
      <c r="AN253" s="22">
        <v>11</v>
      </c>
      <c r="AO253" s="33"/>
      <c r="AP253" s="165">
        <v>21041</v>
      </c>
      <c r="AQ253" s="33"/>
      <c r="AR253" s="165">
        <f>IF(E253,AP253,0)</f>
        <v>21041</v>
      </c>
      <c r="AS253" s="33"/>
      <c r="AT253" s="165">
        <f>IF(K253,AP253,0)</f>
        <v>0</v>
      </c>
      <c r="AU253" s="33"/>
      <c r="AV253" s="165">
        <f>IF(Q253,AP253,0)</f>
        <v>21041</v>
      </c>
    </row>
    <row r="254" spans="1:48" ht="8.85" customHeight="1" x14ac:dyDescent="0.3">
      <c r="A254" s="22">
        <v>12</v>
      </c>
      <c r="B254" s="30"/>
      <c r="C254" s="22" t="s">
        <v>234</v>
      </c>
      <c r="D254" s="33"/>
      <c r="E254" s="156">
        <v>150474</v>
      </c>
      <c r="F254" s="33"/>
      <c r="G254" s="153">
        <f>(E254/$AP254)</f>
        <v>38.742018537590113</v>
      </c>
      <c r="H254" s="33"/>
      <c r="I254" s="153">
        <f>IF(G$287,G254/G$287*100,0)</f>
        <v>28.149208289764633</v>
      </c>
      <c r="J254" s="33"/>
      <c r="K254" s="156">
        <v>24000</v>
      </c>
      <c r="L254" s="33"/>
      <c r="M254" s="153">
        <f>(K254/$AP254)</f>
        <v>6.1791967044284242</v>
      </c>
      <c r="N254" s="33"/>
      <c r="O254" s="153">
        <f>IF(M$287,M254/M$287*100,0)</f>
        <v>19.768457161659427</v>
      </c>
      <c r="P254" s="33"/>
      <c r="Q254" s="156">
        <v>167673</v>
      </c>
      <c r="R254" s="33"/>
      <c r="S254" s="153">
        <f>(Q254/$AP254)</f>
        <v>43.170185375901134</v>
      </c>
      <c r="T254" s="33"/>
      <c r="U254" s="153">
        <f>IF(S$287,S254/S$287*100,0)</f>
        <v>706.09304277518947</v>
      </c>
      <c r="V254" s="33"/>
      <c r="W254" s="156">
        <f>(E254+K254+Q254)</f>
        <v>342147</v>
      </c>
      <c r="X254" s="33"/>
      <c r="Y254" s="33"/>
      <c r="Z254" s="156">
        <v>53121</v>
      </c>
      <c r="AA254" s="33"/>
      <c r="AB254" s="161">
        <f>IF($W254,Z254/$W254*100,0)</f>
        <v>15.52578277757806</v>
      </c>
      <c r="AC254" s="33"/>
      <c r="AD254" s="156">
        <v>0</v>
      </c>
      <c r="AE254" s="33"/>
      <c r="AF254" s="161">
        <f>IF($W254,AD254/$W254*100,0)</f>
        <v>0</v>
      </c>
      <c r="AG254" s="33"/>
      <c r="AH254" s="156">
        <v>0</v>
      </c>
      <c r="AI254" s="33"/>
      <c r="AJ254" s="161">
        <f>IF($W254,AH254/$W254*100,0)</f>
        <v>0</v>
      </c>
      <c r="AK254" s="33"/>
      <c r="AL254" s="156">
        <v>3958</v>
      </c>
      <c r="AM254" s="33"/>
      <c r="AN254" s="22">
        <v>12</v>
      </c>
      <c r="AO254" s="33"/>
      <c r="AP254" s="165">
        <v>3884</v>
      </c>
      <c r="AQ254" s="33"/>
      <c r="AR254" s="165">
        <f>IF(E254,AP254,0)</f>
        <v>3884</v>
      </c>
      <c r="AS254" s="33"/>
      <c r="AT254" s="165">
        <f>IF(K254,AP254,0)</f>
        <v>3884</v>
      </c>
      <c r="AU254" s="33"/>
      <c r="AV254" s="165">
        <f>IF(Q254,AP254,0)</f>
        <v>3884</v>
      </c>
    </row>
    <row r="255" spans="1:48" ht="8.85" customHeight="1" x14ac:dyDescent="0.3">
      <c r="A255" s="22">
        <v>13</v>
      </c>
      <c r="B255" s="30"/>
      <c r="C255" s="22" t="s">
        <v>235</v>
      </c>
      <c r="D255" s="33"/>
      <c r="E255" s="156">
        <v>20550</v>
      </c>
      <c r="F255" s="33"/>
      <c r="G255" s="153">
        <f>(E255/$AP255)</f>
        <v>5.8018068887634104</v>
      </c>
      <c r="H255" s="33"/>
      <c r="I255" s="153">
        <f>IF(G$287,G255/G$287*100,0)</f>
        <v>4.2154817103897697</v>
      </c>
      <c r="J255" s="33"/>
      <c r="K255" s="156">
        <v>5000</v>
      </c>
      <c r="L255" s="33"/>
      <c r="M255" s="153">
        <f>(K255/$AP255)</f>
        <v>1.411631846414455</v>
      </c>
      <c r="N255" s="33"/>
      <c r="O255" s="153">
        <f>IF(M$287,M255/M$287*100,0)</f>
        <v>4.5160859928409804</v>
      </c>
      <c r="P255" s="33"/>
      <c r="Q255" s="156">
        <v>0</v>
      </c>
      <c r="R255" s="33"/>
      <c r="S255" s="153">
        <f>(Q255/$AP255)</f>
        <v>0</v>
      </c>
      <c r="T255" s="33"/>
      <c r="U255" s="153">
        <f>IF(S$287,S255/S$287*100,0)</f>
        <v>0</v>
      </c>
      <c r="V255" s="33"/>
      <c r="W255" s="156">
        <f>(E255+K255+Q255)</f>
        <v>25550</v>
      </c>
      <c r="X255" s="33"/>
      <c r="Y255" s="33"/>
      <c r="Z255" s="156">
        <v>0</v>
      </c>
      <c r="AA255" s="33"/>
      <c r="AB255" s="161">
        <f>IF($W255,Z255/$W255*100,0)</f>
        <v>0</v>
      </c>
      <c r="AC255" s="33"/>
      <c r="AD255" s="156">
        <v>0</v>
      </c>
      <c r="AE255" s="33"/>
      <c r="AF255" s="161">
        <f>IF($W255,AD255/$W255*100,0)</f>
        <v>0</v>
      </c>
      <c r="AG255" s="33"/>
      <c r="AH255" s="156">
        <v>0</v>
      </c>
      <c r="AI255" s="33"/>
      <c r="AJ255" s="161">
        <f>IF($W255,AH255/$W255*100,0)</f>
        <v>0</v>
      </c>
      <c r="AK255" s="33"/>
      <c r="AL255" s="156">
        <v>0</v>
      </c>
      <c r="AM255" s="33"/>
      <c r="AN255" s="22">
        <v>13</v>
      </c>
      <c r="AO255" s="33"/>
      <c r="AP255" s="165">
        <v>3542</v>
      </c>
      <c r="AQ255" s="33"/>
      <c r="AR255" s="165">
        <f>IF(E255,AP255,0)</f>
        <v>3542</v>
      </c>
      <c r="AS255" s="33"/>
      <c r="AT255" s="165">
        <f>IF(K255,AP255,0)</f>
        <v>3542</v>
      </c>
      <c r="AU255" s="33"/>
      <c r="AV255" s="165">
        <f>IF(Q255,AP255,0)</f>
        <v>0</v>
      </c>
    </row>
    <row r="256" spans="1:48" ht="8.85" customHeight="1" x14ac:dyDescent="0.3">
      <c r="A256" s="22">
        <v>14</v>
      </c>
      <c r="B256" s="30"/>
      <c r="C256" s="22" t="s">
        <v>154</v>
      </c>
      <c r="D256" s="33"/>
      <c r="E256" s="156">
        <v>685698</v>
      </c>
      <c r="F256" s="33"/>
      <c r="G256" s="153">
        <f>(E256/$AP256)</f>
        <v>41.864460589779597</v>
      </c>
      <c r="H256" s="33"/>
      <c r="I256" s="153">
        <f>IF(G$287,G256/G$287*100,0)</f>
        <v>30.417914852240742</v>
      </c>
      <c r="J256" s="33"/>
      <c r="K256" s="156">
        <v>0</v>
      </c>
      <c r="L256" s="33"/>
      <c r="M256" s="153">
        <f>(K256/$AP256)</f>
        <v>0</v>
      </c>
      <c r="N256" s="33"/>
      <c r="O256" s="153">
        <f>IF(M$287,M256/M$287*100,0)</f>
        <v>0</v>
      </c>
      <c r="P256" s="33"/>
      <c r="Q256" s="156">
        <v>0</v>
      </c>
      <c r="R256" s="33"/>
      <c r="S256" s="153">
        <f>(Q256/$AP256)</f>
        <v>0</v>
      </c>
      <c r="T256" s="33"/>
      <c r="U256" s="153">
        <f>IF(S$287,S256/S$287*100,0)</f>
        <v>0</v>
      </c>
      <c r="V256" s="33"/>
      <c r="W256" s="156">
        <f>(E256+K256+Q256)</f>
        <v>685698</v>
      </c>
      <c r="X256" s="33"/>
      <c r="Y256" s="33"/>
      <c r="Z256" s="156">
        <v>64500</v>
      </c>
      <c r="AA256" s="33"/>
      <c r="AB256" s="161">
        <f>IF($W256,Z256/$W256*100,0)</f>
        <v>9.4064734037433393</v>
      </c>
      <c r="AC256" s="33"/>
      <c r="AD256" s="156">
        <v>0</v>
      </c>
      <c r="AE256" s="33"/>
      <c r="AF256" s="161">
        <f>IF($W256,AD256/$W256*100,0)</f>
        <v>0</v>
      </c>
      <c r="AG256" s="33"/>
      <c r="AH256" s="156">
        <v>0</v>
      </c>
      <c r="AI256" s="33"/>
      <c r="AJ256" s="161">
        <f>IF($W256,AH256/$W256*100,0)</f>
        <v>0</v>
      </c>
      <c r="AK256" s="33"/>
      <c r="AL256" s="156">
        <v>127644</v>
      </c>
      <c r="AM256" s="33"/>
      <c r="AN256" s="22">
        <v>14</v>
      </c>
      <c r="AO256" s="33"/>
      <c r="AP256" s="165">
        <v>16379</v>
      </c>
      <c r="AQ256" s="33"/>
      <c r="AR256" s="165">
        <f>IF(E256,AP256,0)</f>
        <v>16379</v>
      </c>
      <c r="AS256" s="33"/>
      <c r="AT256" s="165">
        <f>IF(K256,AP256,0)</f>
        <v>0</v>
      </c>
      <c r="AU256" s="33"/>
      <c r="AV256" s="165">
        <f>IF(Q256,AP256,0)</f>
        <v>0</v>
      </c>
    </row>
    <row r="257" spans="1:48" ht="8.85" customHeight="1" x14ac:dyDescent="0.3">
      <c r="A257" s="22">
        <v>15</v>
      </c>
      <c r="B257" s="30"/>
      <c r="C257" s="22" t="s">
        <v>236</v>
      </c>
      <c r="D257" s="33"/>
      <c r="E257" s="156">
        <v>0</v>
      </c>
      <c r="F257" s="33"/>
      <c r="G257" s="153">
        <f>(E257/$AP257)</f>
        <v>0</v>
      </c>
      <c r="H257" s="33"/>
      <c r="I257" s="153">
        <f>IF(G$287,G257/G$287*100,0)</f>
        <v>0</v>
      </c>
      <c r="J257" s="33"/>
      <c r="K257" s="156">
        <v>0</v>
      </c>
      <c r="L257" s="33"/>
      <c r="M257" s="153">
        <f>(K257/$AP257)</f>
        <v>0</v>
      </c>
      <c r="N257" s="33"/>
      <c r="O257" s="153">
        <f>IF(M$287,M257/M$287*100,0)</f>
        <v>0</v>
      </c>
      <c r="P257" s="33"/>
      <c r="Q257" s="156">
        <v>0</v>
      </c>
      <c r="R257" s="33"/>
      <c r="S257" s="153">
        <f>(Q257/$AP257)</f>
        <v>0</v>
      </c>
      <c r="T257" s="33"/>
      <c r="U257" s="153">
        <f>IF(S$287,S257/S$287*100,0)</f>
        <v>0</v>
      </c>
      <c r="V257" s="33"/>
      <c r="W257" s="156">
        <f>(E257+K257+Q257)</f>
        <v>0</v>
      </c>
      <c r="X257" s="33"/>
      <c r="Y257" s="33"/>
      <c r="Z257" s="156">
        <v>0</v>
      </c>
      <c r="AA257" s="33"/>
      <c r="AB257" s="161">
        <f>IF($W257,Z257/$W257*100,0)</f>
        <v>0</v>
      </c>
      <c r="AC257" s="33"/>
      <c r="AD257" s="156">
        <v>0</v>
      </c>
      <c r="AE257" s="33"/>
      <c r="AF257" s="161">
        <f>IF($W257,AD257/$W257*100,0)</f>
        <v>0</v>
      </c>
      <c r="AG257" s="33"/>
      <c r="AH257" s="156">
        <v>0</v>
      </c>
      <c r="AI257" s="33"/>
      <c r="AJ257" s="161">
        <f>IF($W257,AH257/$W257*100,0)</f>
        <v>0</v>
      </c>
      <c r="AK257" s="33"/>
      <c r="AL257" s="156">
        <v>0</v>
      </c>
      <c r="AM257" s="33"/>
      <c r="AN257" s="22">
        <v>15</v>
      </c>
      <c r="AO257" s="33"/>
      <c r="AP257" s="165">
        <v>4961</v>
      </c>
      <c r="AQ257" s="33"/>
      <c r="AR257" s="165">
        <f>IF(E257,AP257,0)</f>
        <v>0</v>
      </c>
      <c r="AS257" s="33"/>
      <c r="AT257" s="165">
        <f>IF(K257,AP257,0)</f>
        <v>0</v>
      </c>
      <c r="AU257" s="33"/>
      <c r="AV257" s="165">
        <f>IF(Q257,AP257,0)</f>
        <v>0</v>
      </c>
    </row>
    <row r="258" spans="1:48" ht="8.85" customHeight="1" x14ac:dyDescent="0.3">
      <c r="A258" s="53"/>
      <c r="D258" s="33"/>
      <c r="E258" s="33"/>
      <c r="F258" s="33"/>
      <c r="G258" s="33"/>
      <c r="H258" s="33"/>
      <c r="I258" s="33"/>
      <c r="J258" s="33"/>
      <c r="K258" s="33"/>
      <c r="L258" s="33"/>
      <c r="M258" s="33"/>
      <c r="N258" s="33"/>
      <c r="O258" s="33"/>
      <c r="P258" s="33"/>
      <c r="Q258" s="33"/>
      <c r="R258" s="33"/>
      <c r="S258" s="33"/>
      <c r="T258" s="33"/>
      <c r="U258" s="33"/>
      <c r="V258" s="33"/>
      <c r="X258" s="33"/>
      <c r="Y258" s="33"/>
      <c r="Z258" s="33"/>
      <c r="AA258" s="33"/>
      <c r="AB258" s="33"/>
      <c r="AC258" s="33"/>
      <c r="AD258" s="33"/>
      <c r="AE258" s="33"/>
      <c r="AF258" s="33"/>
      <c r="AG258" s="33"/>
      <c r="AH258" s="33"/>
      <c r="AI258" s="33"/>
      <c r="AJ258" s="33"/>
      <c r="AK258" s="33"/>
      <c r="AL258" s="33"/>
      <c r="AM258" s="33"/>
      <c r="AN258" s="41"/>
      <c r="AO258" s="33"/>
      <c r="AP258" s="33"/>
      <c r="AQ258" s="33"/>
      <c r="AR258" s="33"/>
      <c r="AS258" s="33"/>
      <c r="AT258" s="33"/>
      <c r="AU258" s="33"/>
      <c r="AV258" s="33"/>
    </row>
    <row r="259" spans="1:48" ht="8.85" customHeight="1" x14ac:dyDescent="0.3">
      <c r="A259" s="22">
        <v>16</v>
      </c>
      <c r="B259" s="30"/>
      <c r="C259" s="22" t="s">
        <v>237</v>
      </c>
      <c r="D259" s="33"/>
      <c r="E259" s="156">
        <v>1050060</v>
      </c>
      <c r="F259" s="33"/>
      <c r="G259" s="153">
        <f>(E259/$AP259)</f>
        <v>127.80671859785784</v>
      </c>
      <c r="H259" s="33"/>
      <c r="I259" s="153">
        <f>IF(G$287,G259/G$287*100,0)</f>
        <v>92.861912684073118</v>
      </c>
      <c r="J259" s="33"/>
      <c r="K259" s="156">
        <v>16443</v>
      </c>
      <c r="L259" s="33"/>
      <c r="M259" s="153">
        <f>(K259/$AP259)</f>
        <v>2.0013388510223953</v>
      </c>
      <c r="N259" s="33"/>
      <c r="O259" s="153">
        <f>IF(M$287,M259/M$287*100,0)</f>
        <v>6.4026738805785497</v>
      </c>
      <c r="P259" s="33"/>
      <c r="Q259" s="156">
        <v>102989</v>
      </c>
      <c r="R259" s="33"/>
      <c r="S259" s="153">
        <f>(Q259/$AP259)</f>
        <v>12.535175267770205</v>
      </c>
      <c r="T259" s="33"/>
      <c r="U259" s="153">
        <f>IF(S$287,S259/S$287*100,0)</f>
        <v>205.02575954841862</v>
      </c>
      <c r="V259" s="33"/>
      <c r="W259" s="156">
        <f>(E259+K259+Q259)</f>
        <v>1169492</v>
      </c>
      <c r="X259" s="33"/>
      <c r="Y259" s="33"/>
      <c r="Z259" s="156">
        <v>58718</v>
      </c>
      <c r="AA259" s="33"/>
      <c r="AB259" s="161">
        <f>IF($W259,Z259/$W259*100,0)</f>
        <v>5.0208124553224822</v>
      </c>
      <c r="AC259" s="33"/>
      <c r="AD259" s="156">
        <v>0</v>
      </c>
      <c r="AE259" s="33"/>
      <c r="AF259" s="161">
        <f>IF($W259,AD259/$W259*100,0)</f>
        <v>0</v>
      </c>
      <c r="AG259" s="33"/>
      <c r="AH259" s="156">
        <v>0</v>
      </c>
      <c r="AI259" s="33"/>
      <c r="AJ259" s="161">
        <f>IF($W259,AH259/$W259*100,0)</f>
        <v>0</v>
      </c>
      <c r="AK259" s="33"/>
      <c r="AL259" s="156">
        <v>119109</v>
      </c>
      <c r="AM259" s="33"/>
      <c r="AN259" s="22">
        <v>16</v>
      </c>
      <c r="AO259" s="33"/>
      <c r="AP259" s="165">
        <v>8216</v>
      </c>
      <c r="AQ259" s="33"/>
      <c r="AR259" s="165">
        <f>IF(E259,AP259,0)</f>
        <v>8216</v>
      </c>
      <c r="AS259" s="33"/>
      <c r="AT259" s="165">
        <f>IF(K259,AP259,0)</f>
        <v>8216</v>
      </c>
      <c r="AU259" s="33"/>
      <c r="AV259" s="165">
        <f>IF(Q259,AP259,0)</f>
        <v>8216</v>
      </c>
    </row>
    <row r="260" spans="1:48" ht="8.85" customHeight="1" x14ac:dyDescent="0.3">
      <c r="A260" s="22">
        <v>17</v>
      </c>
      <c r="B260" s="30"/>
      <c r="C260" s="22" t="s">
        <v>238</v>
      </c>
      <c r="D260" s="33"/>
      <c r="E260" s="156">
        <v>0</v>
      </c>
      <c r="F260" s="33"/>
      <c r="G260" s="153">
        <f>(E260/$AP260)</f>
        <v>0</v>
      </c>
      <c r="H260" s="33"/>
      <c r="I260" s="153">
        <f>IF(G$287,G260/G$287*100,0)</f>
        <v>0</v>
      </c>
      <c r="J260" s="33"/>
      <c r="K260" s="156">
        <v>0</v>
      </c>
      <c r="L260" s="33"/>
      <c r="M260" s="153">
        <f>(K260/$AP260)</f>
        <v>0</v>
      </c>
      <c r="N260" s="33"/>
      <c r="O260" s="153">
        <f>IF(M$287,M260/M$287*100,0)</f>
        <v>0</v>
      </c>
      <c r="P260" s="33"/>
      <c r="Q260" s="156">
        <v>0</v>
      </c>
      <c r="R260" s="33"/>
      <c r="S260" s="153">
        <f>(Q260/$AP260)</f>
        <v>0</v>
      </c>
      <c r="T260" s="33"/>
      <c r="U260" s="153">
        <f>IF(S$287,S260/S$287*100,0)</f>
        <v>0</v>
      </c>
      <c r="V260" s="33"/>
      <c r="W260" s="156">
        <f>(E260+K260+Q260)</f>
        <v>0</v>
      </c>
      <c r="X260" s="33"/>
      <c r="Y260" s="33"/>
      <c r="Z260" s="156">
        <v>4500</v>
      </c>
      <c r="AA260" s="33"/>
      <c r="AB260" s="161">
        <f>IF($W260,Z260/$W260*100,0)</f>
        <v>0</v>
      </c>
      <c r="AC260" s="33"/>
      <c r="AD260" s="156">
        <v>0</v>
      </c>
      <c r="AE260" s="33"/>
      <c r="AF260" s="161">
        <f>IF($W260,AD260/$W260*100,0)</f>
        <v>0</v>
      </c>
      <c r="AG260" s="33"/>
      <c r="AH260" s="156">
        <v>0</v>
      </c>
      <c r="AI260" s="33"/>
      <c r="AJ260" s="161">
        <f>IF($W260,AH260/$W260*100,0)</f>
        <v>0</v>
      </c>
      <c r="AK260" s="33"/>
      <c r="AL260" s="156">
        <v>0</v>
      </c>
      <c r="AM260" s="33"/>
      <c r="AN260" s="22">
        <v>17</v>
      </c>
      <c r="AO260" s="33"/>
      <c r="AP260" s="165">
        <v>14440</v>
      </c>
      <c r="AQ260" s="33"/>
      <c r="AR260" s="165">
        <f>IF(E260,AP260,0)</f>
        <v>0</v>
      </c>
      <c r="AS260" s="33"/>
      <c r="AT260" s="165">
        <f>IF(K260,AP260,0)</f>
        <v>0</v>
      </c>
      <c r="AU260" s="33"/>
      <c r="AV260" s="165">
        <f>IF(Q260,AP260,0)</f>
        <v>0</v>
      </c>
    </row>
    <row r="261" spans="1:48" ht="8.85" customHeight="1" x14ac:dyDescent="0.3">
      <c r="A261" s="22">
        <v>18</v>
      </c>
      <c r="B261" s="30"/>
      <c r="C261" s="22" t="s">
        <v>239</v>
      </c>
      <c r="D261" s="33"/>
      <c r="E261" s="156">
        <v>7014988</v>
      </c>
      <c r="F261" s="33"/>
      <c r="G261" s="153">
        <f>(E261/$AP261)</f>
        <v>301.17585437059932</v>
      </c>
      <c r="H261" s="33"/>
      <c r="I261" s="153">
        <f>IF(G$287,G261/G$287*100,0)</f>
        <v>218.82860461439373</v>
      </c>
      <c r="J261" s="33"/>
      <c r="K261" s="156">
        <v>0</v>
      </c>
      <c r="L261" s="33"/>
      <c r="M261" s="153">
        <f>(K261/$AP261)</f>
        <v>0</v>
      </c>
      <c r="N261" s="33"/>
      <c r="O261" s="153">
        <f>IF(M$287,M261/M$287*100,0)</f>
        <v>0</v>
      </c>
      <c r="P261" s="33"/>
      <c r="Q261" s="156">
        <v>0</v>
      </c>
      <c r="R261" s="33"/>
      <c r="S261" s="153">
        <f>(Q261/$AP261)</f>
        <v>0</v>
      </c>
      <c r="T261" s="33"/>
      <c r="U261" s="153">
        <f>IF(S$287,S261/S$287*100,0)</f>
        <v>0</v>
      </c>
      <c r="V261" s="33"/>
      <c r="W261" s="156">
        <f>(E261+K261+Q261)</f>
        <v>7014988</v>
      </c>
      <c r="X261" s="33"/>
      <c r="Y261" s="33"/>
      <c r="Z261" s="156">
        <v>0</v>
      </c>
      <c r="AA261" s="33"/>
      <c r="AB261" s="161">
        <f>IF($W261,Z261/$W261*100,0)</f>
        <v>0</v>
      </c>
      <c r="AC261" s="33"/>
      <c r="AD261" s="156">
        <v>0</v>
      </c>
      <c r="AE261" s="33"/>
      <c r="AF261" s="161">
        <f>IF($W261,AD261/$W261*100,0)</f>
        <v>0</v>
      </c>
      <c r="AG261" s="33"/>
      <c r="AH261" s="156">
        <v>0</v>
      </c>
      <c r="AI261" s="33"/>
      <c r="AJ261" s="161">
        <f>IF($W261,AH261/$W261*100,0)</f>
        <v>0</v>
      </c>
      <c r="AK261" s="33"/>
      <c r="AL261" s="156">
        <v>4751383</v>
      </c>
      <c r="AM261" s="33"/>
      <c r="AN261" s="22">
        <v>18</v>
      </c>
      <c r="AO261" s="33"/>
      <c r="AP261" s="165">
        <v>23292</v>
      </c>
      <c r="AQ261" s="33"/>
      <c r="AR261" s="165">
        <f>IF(E261,AP261,0)</f>
        <v>23292</v>
      </c>
      <c r="AS261" s="33"/>
      <c r="AT261" s="165">
        <f>IF(K261,AP261,0)</f>
        <v>0</v>
      </c>
      <c r="AU261" s="33"/>
      <c r="AV261" s="165">
        <f>IF(Q261,AP261,0)</f>
        <v>0</v>
      </c>
    </row>
    <row r="262" spans="1:48" ht="8.85" customHeight="1" x14ac:dyDescent="0.3">
      <c r="A262" s="22">
        <v>19</v>
      </c>
      <c r="B262" s="30"/>
      <c r="C262" s="22" t="s">
        <v>240</v>
      </c>
      <c r="D262" s="33"/>
      <c r="E262" s="156">
        <v>7918823</v>
      </c>
      <c r="F262" s="33"/>
      <c r="G262" s="153">
        <f>(E262/$AP262)</f>
        <v>185.81807302421626</v>
      </c>
      <c r="H262" s="33"/>
      <c r="I262" s="153">
        <f>IF(G$287,G262/G$287*100,0)</f>
        <v>135.01185118907128</v>
      </c>
      <c r="J262" s="33"/>
      <c r="K262" s="156">
        <v>0</v>
      </c>
      <c r="L262" s="33"/>
      <c r="M262" s="153">
        <f>(K262/$AP262)</f>
        <v>0</v>
      </c>
      <c r="N262" s="33"/>
      <c r="O262" s="153">
        <f>IF(M$287,M262/M$287*100,0)</f>
        <v>0</v>
      </c>
      <c r="P262" s="33"/>
      <c r="Q262" s="156">
        <v>551088</v>
      </c>
      <c r="R262" s="33"/>
      <c r="S262" s="153">
        <f>(Q262/$AP262)</f>
        <v>12.931481133846443</v>
      </c>
      <c r="T262" s="33"/>
      <c r="U262" s="153">
        <f>IF(S$287,S262/S$287*100,0)</f>
        <v>211.50775197932526</v>
      </c>
      <c r="V262" s="33"/>
      <c r="W262" s="156">
        <f>(E262+K262+Q262)</f>
        <v>8469911</v>
      </c>
      <c r="X262" s="33"/>
      <c r="Y262" s="33"/>
      <c r="Z262" s="156">
        <v>4500</v>
      </c>
      <c r="AA262" s="33"/>
      <c r="AB262" s="161">
        <f>IF($W262,Z262/$W262*100,0)</f>
        <v>5.3129247757148806E-2</v>
      </c>
      <c r="AC262" s="33"/>
      <c r="AD262" s="156">
        <v>0</v>
      </c>
      <c r="AE262" s="33"/>
      <c r="AF262" s="161">
        <f>IF($W262,AD262/$W262*100,0)</f>
        <v>0</v>
      </c>
      <c r="AG262" s="33"/>
      <c r="AH262" s="156">
        <v>0</v>
      </c>
      <c r="AI262" s="33"/>
      <c r="AJ262" s="161">
        <f>IF($W262,AH262/$W262*100,0)</f>
        <v>0</v>
      </c>
      <c r="AK262" s="33"/>
      <c r="AL262" s="156">
        <v>5121410</v>
      </c>
      <c r="AM262" s="33"/>
      <c r="AN262" s="22">
        <v>19</v>
      </c>
      <c r="AO262" s="33"/>
      <c r="AP262" s="165">
        <v>42616</v>
      </c>
      <c r="AQ262" s="33"/>
      <c r="AR262" s="165">
        <f>IF(E262,AP262,0)</f>
        <v>42616</v>
      </c>
      <c r="AS262" s="33"/>
      <c r="AT262" s="165">
        <f>IF(K262,AP262,0)</f>
        <v>0</v>
      </c>
      <c r="AU262" s="33"/>
      <c r="AV262" s="165">
        <f>IF(Q262,AP262,0)</f>
        <v>42616</v>
      </c>
    </row>
    <row r="263" spans="1:48" ht="8.85" customHeight="1" x14ac:dyDescent="0.3">
      <c r="A263" s="22">
        <v>20</v>
      </c>
      <c r="B263" s="30"/>
      <c r="C263" s="22" t="s">
        <v>241</v>
      </c>
      <c r="D263" s="33"/>
      <c r="E263" s="156">
        <v>962582</v>
      </c>
      <c r="F263" s="33"/>
      <c r="G263" s="153">
        <f>(E263/$AP263)</f>
        <v>196.64596527068437</v>
      </c>
      <c r="H263" s="33"/>
      <c r="I263" s="153">
        <f>IF(G$287,G263/G$287*100,0)</f>
        <v>142.87919020986143</v>
      </c>
      <c r="J263" s="33"/>
      <c r="K263" s="156">
        <v>0</v>
      </c>
      <c r="L263" s="33"/>
      <c r="M263" s="153">
        <f>(K263/$AP263)</f>
        <v>0</v>
      </c>
      <c r="N263" s="33"/>
      <c r="O263" s="153">
        <f>IF(M$287,M263/M$287*100,0)</f>
        <v>0</v>
      </c>
      <c r="P263" s="33"/>
      <c r="Q263" s="156">
        <v>0</v>
      </c>
      <c r="R263" s="33"/>
      <c r="S263" s="153">
        <f>(Q263/$AP263)</f>
        <v>0</v>
      </c>
      <c r="T263" s="33"/>
      <c r="U263" s="153">
        <f>IF(S$287,S263/S$287*100,0)</f>
        <v>0</v>
      </c>
      <c r="V263" s="33"/>
      <c r="W263" s="156">
        <f>(E263+K263+Q263)</f>
        <v>962582</v>
      </c>
      <c r="X263" s="33"/>
      <c r="Y263" s="33"/>
      <c r="Z263" s="156">
        <v>0</v>
      </c>
      <c r="AA263" s="33"/>
      <c r="AB263" s="161">
        <f>IF($W263,Z263/$W263*100,0)</f>
        <v>0</v>
      </c>
      <c r="AC263" s="33"/>
      <c r="AD263" s="156">
        <v>0</v>
      </c>
      <c r="AE263" s="33"/>
      <c r="AF263" s="161">
        <f>IF($W263,AD263/$W263*100,0)</f>
        <v>0</v>
      </c>
      <c r="AG263" s="33"/>
      <c r="AH263" s="156">
        <v>0</v>
      </c>
      <c r="AI263" s="33"/>
      <c r="AJ263" s="161">
        <f>IF($W263,AH263/$W263*100,0)</f>
        <v>0</v>
      </c>
      <c r="AK263" s="33"/>
      <c r="AL263" s="156">
        <v>64209</v>
      </c>
      <c r="AM263" s="33"/>
      <c r="AN263" s="22">
        <v>20</v>
      </c>
      <c r="AO263" s="33"/>
      <c r="AP263" s="165">
        <v>4895</v>
      </c>
      <c r="AQ263" s="33"/>
      <c r="AR263" s="165">
        <f>IF(E263,AP263,0)</f>
        <v>4895</v>
      </c>
      <c r="AS263" s="33"/>
      <c r="AT263" s="165">
        <f>IF(K263,AP263,0)</f>
        <v>0</v>
      </c>
      <c r="AU263" s="33"/>
      <c r="AV263" s="165">
        <f>IF(Q263,AP263,0)</f>
        <v>0</v>
      </c>
    </row>
    <row r="264" spans="1:48" ht="8.85" customHeight="1" x14ac:dyDescent="0.3">
      <c r="A264" s="53"/>
      <c r="D264" s="33"/>
      <c r="E264" s="39"/>
      <c r="F264" s="33"/>
      <c r="G264" s="33"/>
      <c r="H264" s="33"/>
      <c r="I264" s="33"/>
      <c r="J264" s="33"/>
      <c r="K264" s="39"/>
      <c r="L264" s="33"/>
      <c r="M264" s="33"/>
      <c r="N264" s="33"/>
      <c r="O264" s="33"/>
      <c r="P264" s="33"/>
      <c r="Q264" s="39"/>
      <c r="R264" s="33"/>
      <c r="S264" s="33"/>
      <c r="T264" s="33"/>
      <c r="U264" s="33"/>
      <c r="V264" s="33"/>
      <c r="W264" s="149"/>
      <c r="X264" s="33"/>
      <c r="Y264" s="33"/>
      <c r="Z264" s="39"/>
      <c r="AA264" s="33"/>
      <c r="AB264" s="33"/>
      <c r="AC264" s="33"/>
      <c r="AD264" s="39"/>
      <c r="AE264" s="33"/>
      <c r="AF264" s="33"/>
      <c r="AG264" s="33"/>
      <c r="AH264" s="39"/>
      <c r="AI264" s="33"/>
      <c r="AJ264" s="33"/>
      <c r="AK264" s="33"/>
      <c r="AL264" s="39"/>
      <c r="AM264" s="33"/>
      <c r="AN264" s="41"/>
      <c r="AO264" s="33"/>
      <c r="AP264" s="33"/>
      <c r="AQ264" s="33"/>
      <c r="AR264" s="33"/>
      <c r="AS264" s="33"/>
      <c r="AT264" s="33"/>
      <c r="AU264" s="33"/>
      <c r="AV264" s="33"/>
    </row>
    <row r="265" spans="1:48" ht="8.85" customHeight="1" x14ac:dyDescent="0.3">
      <c r="A265" s="22">
        <v>21</v>
      </c>
      <c r="B265" s="30"/>
      <c r="C265" s="22" t="s">
        <v>242</v>
      </c>
      <c r="D265" s="33"/>
      <c r="E265" s="156">
        <v>865453</v>
      </c>
      <c r="F265" s="33"/>
      <c r="G265" s="153">
        <f>(E265/$AP265)</f>
        <v>145.01558310991956</v>
      </c>
      <c r="H265" s="33"/>
      <c r="I265" s="153">
        <f>IF(G$287,G265/G$287*100,0)</f>
        <v>105.36554388001484</v>
      </c>
      <c r="J265" s="33"/>
      <c r="K265" s="156">
        <v>0</v>
      </c>
      <c r="L265" s="33"/>
      <c r="M265" s="153">
        <f>(K265/$AP265)</f>
        <v>0</v>
      </c>
      <c r="N265" s="33"/>
      <c r="O265" s="153">
        <f>IF(M$287,M265/M$287*100,0)</f>
        <v>0</v>
      </c>
      <c r="P265" s="33"/>
      <c r="Q265" s="156">
        <v>0</v>
      </c>
      <c r="R265" s="33"/>
      <c r="S265" s="153">
        <f>(Q265/$AP265)</f>
        <v>0</v>
      </c>
      <c r="T265" s="33"/>
      <c r="U265" s="153">
        <f>IF(S$287,S265/S$287*100,0)</f>
        <v>0</v>
      </c>
      <c r="V265" s="33"/>
      <c r="W265" s="156">
        <f>(E265+K265+Q265)</f>
        <v>865453</v>
      </c>
      <c r="X265" s="33"/>
      <c r="Y265" s="33"/>
      <c r="Z265" s="156">
        <v>4500</v>
      </c>
      <c r="AA265" s="33"/>
      <c r="AB265" s="161">
        <f>IF($W265,Z265/$W265*100,0)</f>
        <v>0.5199589116913339</v>
      </c>
      <c r="AC265" s="33"/>
      <c r="AD265" s="156">
        <v>0</v>
      </c>
      <c r="AE265" s="33"/>
      <c r="AF265" s="161">
        <f>IF($W265,AD265/$W265*100,0)</f>
        <v>0</v>
      </c>
      <c r="AG265" s="33"/>
      <c r="AH265" s="156">
        <v>0</v>
      </c>
      <c r="AI265" s="33"/>
      <c r="AJ265" s="161">
        <f>IF($W265,AH265/$W265*100,0)</f>
        <v>0</v>
      </c>
      <c r="AK265" s="33"/>
      <c r="AL265" s="156">
        <v>544395</v>
      </c>
      <c r="AM265" s="33"/>
      <c r="AN265" s="22">
        <v>21</v>
      </c>
      <c r="AO265" s="33"/>
      <c r="AP265" s="165">
        <v>5968</v>
      </c>
      <c r="AQ265" s="33"/>
      <c r="AR265" s="165">
        <f>IF(E265,AP265,0)</f>
        <v>5968</v>
      </c>
      <c r="AS265" s="33"/>
      <c r="AT265" s="165">
        <f>IF(K265,AP265,0)</f>
        <v>0</v>
      </c>
      <c r="AU265" s="33"/>
      <c r="AV265" s="165">
        <f>IF(Q265,AP265,0)</f>
        <v>0</v>
      </c>
    </row>
    <row r="266" spans="1:48" ht="8.85" customHeight="1" x14ac:dyDescent="0.3">
      <c r="A266" s="22">
        <v>22</v>
      </c>
      <c r="B266" s="30"/>
      <c r="C266" s="22" t="s">
        <v>195</v>
      </c>
      <c r="D266" s="33"/>
      <c r="E266" s="156">
        <v>56578</v>
      </c>
      <c r="F266" s="33"/>
      <c r="G266" s="153">
        <f>(E266/$AP266)</f>
        <v>11.984325354797713</v>
      </c>
      <c r="H266" s="33"/>
      <c r="I266" s="153">
        <f>IF(G$287,G266/G$287*100,0)</f>
        <v>8.7075811575793161</v>
      </c>
      <c r="J266" s="33"/>
      <c r="K266" s="156">
        <v>4500</v>
      </c>
      <c r="L266" s="33"/>
      <c r="M266" s="153">
        <f>(K266/$AP266)</f>
        <v>0.95318788392289766</v>
      </c>
      <c r="N266" s="33"/>
      <c r="O266" s="153">
        <f>IF(M$287,M266/M$287*100,0)</f>
        <v>3.0494342147804443</v>
      </c>
      <c r="P266" s="33"/>
      <c r="Q266" s="156">
        <v>0</v>
      </c>
      <c r="R266" s="33"/>
      <c r="S266" s="153">
        <f>(Q266/$AP266)</f>
        <v>0</v>
      </c>
      <c r="T266" s="33"/>
      <c r="U266" s="153">
        <f>IF(S$287,S266/S$287*100,0)</f>
        <v>0</v>
      </c>
      <c r="V266" s="33"/>
      <c r="W266" s="156">
        <f>(E266+K266+Q266)</f>
        <v>61078</v>
      </c>
      <c r="X266" s="33"/>
      <c r="Y266" s="33"/>
      <c r="Z266" s="156">
        <v>4500</v>
      </c>
      <c r="AA266" s="33"/>
      <c r="AB266" s="161">
        <f>IF($W266,Z266/$W266*100,0)</f>
        <v>7.3676282785945846</v>
      </c>
      <c r="AC266" s="33"/>
      <c r="AD266" s="156">
        <v>0</v>
      </c>
      <c r="AE266" s="33"/>
      <c r="AF266" s="161">
        <f>IF($W266,AD266/$W266*100,0)</f>
        <v>0</v>
      </c>
      <c r="AG266" s="33"/>
      <c r="AH266" s="156">
        <v>0</v>
      </c>
      <c r="AI266" s="33"/>
      <c r="AJ266" s="161">
        <f>IF($W266,AH266/$W266*100,0)</f>
        <v>0</v>
      </c>
      <c r="AK266" s="33"/>
      <c r="AL266" s="156">
        <v>0</v>
      </c>
      <c r="AM266" s="33"/>
      <c r="AN266" s="22">
        <v>22</v>
      </c>
      <c r="AO266" s="33"/>
      <c r="AP266" s="165">
        <v>4721</v>
      </c>
      <c r="AQ266" s="33"/>
      <c r="AR266" s="165">
        <f>IF(E266,AP266,0)</f>
        <v>4721</v>
      </c>
      <c r="AS266" s="33"/>
      <c r="AT266" s="165">
        <f>IF(K266,AP266,0)</f>
        <v>4721</v>
      </c>
      <c r="AU266" s="33"/>
      <c r="AV266" s="165">
        <f>IF(Q266,AP266,0)</f>
        <v>0</v>
      </c>
    </row>
    <row r="267" spans="1:48" ht="8.85" customHeight="1" x14ac:dyDescent="0.3">
      <c r="A267" s="22">
        <v>23</v>
      </c>
      <c r="B267" s="30"/>
      <c r="C267" s="22" t="s">
        <v>203</v>
      </c>
      <c r="D267" s="33"/>
      <c r="E267" s="156">
        <v>498066</v>
      </c>
      <c r="F267" s="33"/>
      <c r="G267" s="153">
        <f>(E267/$AP267)</f>
        <v>54.816861104996697</v>
      </c>
      <c r="H267" s="33"/>
      <c r="I267" s="153">
        <f>IF(G$287,G267/G$287*100,0)</f>
        <v>39.828880870997395</v>
      </c>
      <c r="J267" s="33"/>
      <c r="K267" s="156">
        <v>70758</v>
      </c>
      <c r="L267" s="33"/>
      <c r="M267" s="153">
        <f>(K267/$AP267)</f>
        <v>7.7875852960598726</v>
      </c>
      <c r="N267" s="33"/>
      <c r="O267" s="153">
        <f>IF(M$287,M267/M$287*100,0)</f>
        <v>24.914006412451421</v>
      </c>
      <c r="P267" s="33"/>
      <c r="Q267" s="156">
        <v>0</v>
      </c>
      <c r="R267" s="33"/>
      <c r="S267" s="153">
        <f>(Q267/$AP267)</f>
        <v>0</v>
      </c>
      <c r="T267" s="33"/>
      <c r="U267" s="153">
        <f>IF(S$287,S267/S$287*100,0)</f>
        <v>0</v>
      </c>
      <c r="V267" s="33"/>
      <c r="W267" s="156">
        <f>(E267+K267+Q267)</f>
        <v>568824</v>
      </c>
      <c r="X267" s="33"/>
      <c r="Y267" s="33"/>
      <c r="Z267" s="156">
        <v>4500</v>
      </c>
      <c r="AA267" s="33"/>
      <c r="AB267" s="161">
        <f>IF($W267,Z267/$W267*100,0)</f>
        <v>0.79110586051221476</v>
      </c>
      <c r="AC267" s="33"/>
      <c r="AD267" s="156">
        <v>0</v>
      </c>
      <c r="AE267" s="33"/>
      <c r="AF267" s="161">
        <f>IF($W267,AD267/$W267*100,0)</f>
        <v>0</v>
      </c>
      <c r="AG267" s="33"/>
      <c r="AH267" s="156">
        <v>0</v>
      </c>
      <c r="AI267" s="33"/>
      <c r="AJ267" s="161">
        <f>IF($W267,AH267/$W267*100,0)</f>
        <v>0</v>
      </c>
      <c r="AK267" s="33"/>
      <c r="AL267" s="156">
        <v>43352</v>
      </c>
      <c r="AM267" s="33"/>
      <c r="AN267" s="22">
        <v>23</v>
      </c>
      <c r="AO267" s="33"/>
      <c r="AP267" s="165">
        <v>9086</v>
      </c>
      <c r="AQ267" s="33"/>
      <c r="AR267" s="165">
        <f>IF(E267,AP267,0)</f>
        <v>9086</v>
      </c>
      <c r="AS267" s="33"/>
      <c r="AT267" s="165">
        <f>IF(K267,AP267,0)</f>
        <v>9086</v>
      </c>
      <c r="AU267" s="33"/>
      <c r="AV267" s="165">
        <f>IF(Q267,AP267,0)</f>
        <v>0</v>
      </c>
    </row>
    <row r="268" spans="1:48" ht="8.85" customHeight="1" x14ac:dyDescent="0.3">
      <c r="A268" s="22">
        <v>24</v>
      </c>
      <c r="B268" s="30"/>
      <c r="C268" s="49" t="s">
        <v>243</v>
      </c>
      <c r="D268" s="33"/>
      <c r="E268" s="156">
        <v>279696</v>
      </c>
      <c r="F268" s="33"/>
      <c r="G268" s="153">
        <f>(E268/$AP268)</f>
        <v>36.197230490487897</v>
      </c>
      <c r="H268" s="33"/>
      <c r="I268" s="153">
        <f>IF(G$287,G268/G$287*100,0)</f>
        <v>26.300214058303002</v>
      </c>
      <c r="J268" s="33"/>
      <c r="K268" s="156">
        <v>19706</v>
      </c>
      <c r="L268" s="33"/>
      <c r="M268" s="153">
        <f>(K268/$AP268)</f>
        <v>2.5502782451145336</v>
      </c>
      <c r="N268" s="33"/>
      <c r="O268" s="153">
        <f>IF(M$287,M268/M$287*100,0)</f>
        <v>8.1588382196552907</v>
      </c>
      <c r="P268" s="33"/>
      <c r="Q268" s="156">
        <v>0</v>
      </c>
      <c r="R268" s="33"/>
      <c r="S268" s="153">
        <f>(Q268/$AP268)</f>
        <v>0</v>
      </c>
      <c r="T268" s="33"/>
      <c r="U268" s="153">
        <f>IF(S$287,S268/S$287*100,0)</f>
        <v>0</v>
      </c>
      <c r="V268" s="33"/>
      <c r="W268" s="156">
        <f>(E268+K268+Q268)</f>
        <v>299402</v>
      </c>
      <c r="X268" s="33"/>
      <c r="Y268" s="33"/>
      <c r="Z268" s="156">
        <v>5156</v>
      </c>
      <c r="AA268" s="33"/>
      <c r="AB268" s="161">
        <f>IF($W268,Z268/$W268*100,0)</f>
        <v>1.722099384773649</v>
      </c>
      <c r="AC268" s="33"/>
      <c r="AD268" s="156">
        <v>0</v>
      </c>
      <c r="AE268" s="33"/>
      <c r="AF268" s="161">
        <f>IF($W268,AD268/$W268*100,0)</f>
        <v>0</v>
      </c>
      <c r="AG268" s="33"/>
      <c r="AH268" s="156">
        <v>0</v>
      </c>
      <c r="AI268" s="33"/>
      <c r="AJ268" s="161">
        <f>IF($W268,AH268/$W268*100,0)</f>
        <v>0</v>
      </c>
      <c r="AK268" s="33"/>
      <c r="AL268" s="156">
        <v>0</v>
      </c>
      <c r="AM268" s="33"/>
      <c r="AN268" s="22">
        <v>24</v>
      </c>
      <c r="AO268" s="33"/>
      <c r="AP268" s="165">
        <v>7727</v>
      </c>
      <c r="AQ268" s="33"/>
      <c r="AR268" s="165">
        <f>IF(E268,AP268,0)</f>
        <v>7727</v>
      </c>
      <c r="AS268" s="33"/>
      <c r="AT268" s="165">
        <f>IF(K268,AP268,0)</f>
        <v>7727</v>
      </c>
      <c r="AU268" s="33"/>
      <c r="AV268" s="165">
        <f>IF(Q268,AP268,0)</f>
        <v>0</v>
      </c>
    </row>
    <row r="269" spans="1:48" ht="8.85" customHeight="1" x14ac:dyDescent="0.3">
      <c r="A269" s="22">
        <v>25</v>
      </c>
      <c r="B269" s="30"/>
      <c r="C269" s="22" t="s">
        <v>244</v>
      </c>
      <c r="D269" s="33"/>
      <c r="E269" s="156">
        <v>450055</v>
      </c>
      <c r="F269" s="33"/>
      <c r="G269" s="153">
        <f>(E269/$AP269)</f>
        <v>77.289198007899714</v>
      </c>
      <c r="H269" s="33"/>
      <c r="I269" s="153">
        <f>IF(G$287,G269/G$287*100,0)</f>
        <v>56.156850246775036</v>
      </c>
      <c r="J269" s="33"/>
      <c r="K269" s="156">
        <v>0</v>
      </c>
      <c r="L269" s="33"/>
      <c r="M269" s="153">
        <f>(K269/$AP269)</f>
        <v>0</v>
      </c>
      <c r="N269" s="33"/>
      <c r="O269" s="153">
        <f>IF(M$287,M269/M$287*100,0)</f>
        <v>0</v>
      </c>
      <c r="P269" s="33"/>
      <c r="Q269" s="156">
        <v>12665</v>
      </c>
      <c r="R269" s="33"/>
      <c r="S269" s="153">
        <f>(Q269/$AP269)</f>
        <v>2.1749957066804053</v>
      </c>
      <c r="T269" s="33"/>
      <c r="U269" s="153">
        <f>IF(S$287,S269/S$287*100,0)</f>
        <v>35.574304886127294</v>
      </c>
      <c r="V269" s="33"/>
      <c r="W269" s="156">
        <f>(E269+K269+Q269)</f>
        <v>462720</v>
      </c>
      <c r="X269" s="33"/>
      <c r="Y269" s="33"/>
      <c r="Z269" s="156">
        <v>0</v>
      </c>
      <c r="AA269" s="33"/>
      <c r="AB269" s="161">
        <f>IF($W269,Z269/$W269*100,0)</f>
        <v>0</v>
      </c>
      <c r="AC269" s="33"/>
      <c r="AD269" s="156">
        <v>0</v>
      </c>
      <c r="AE269" s="33"/>
      <c r="AF269" s="161">
        <f>IF($W269,AD269/$W269*100,0)</f>
        <v>0</v>
      </c>
      <c r="AG269" s="33"/>
      <c r="AH269" s="156">
        <v>0</v>
      </c>
      <c r="AI269" s="33"/>
      <c r="AJ269" s="161">
        <f>IF($W269,AH269/$W269*100,0)</f>
        <v>0</v>
      </c>
      <c r="AK269" s="33"/>
      <c r="AL269" s="156">
        <v>78152</v>
      </c>
      <c r="AM269" s="33"/>
      <c r="AN269" s="22">
        <v>25</v>
      </c>
      <c r="AO269" s="33"/>
      <c r="AP269" s="165">
        <v>5823</v>
      </c>
      <c r="AQ269" s="33"/>
      <c r="AR269" s="165">
        <f>IF(E269,AP269,0)</f>
        <v>5823</v>
      </c>
      <c r="AS269" s="33"/>
      <c r="AT269" s="165">
        <f>IF(K269,AP269,0)</f>
        <v>0</v>
      </c>
      <c r="AU269" s="33"/>
      <c r="AV269" s="165">
        <f>IF(Q269,AP269,0)</f>
        <v>5823</v>
      </c>
    </row>
    <row r="270" spans="1:48" ht="8.85" customHeight="1" x14ac:dyDescent="0.3">
      <c r="A270" s="53"/>
      <c r="D270" s="33"/>
      <c r="E270" s="33"/>
      <c r="F270" s="33"/>
      <c r="G270" s="33"/>
      <c r="H270" s="33"/>
      <c r="I270" s="33"/>
      <c r="J270" s="33"/>
      <c r="K270" s="33"/>
      <c r="L270" s="33"/>
      <c r="M270" s="33"/>
      <c r="N270" s="33"/>
      <c r="O270" s="33"/>
      <c r="P270" s="33"/>
      <c r="Q270" s="33"/>
      <c r="R270" s="33"/>
      <c r="S270" s="33"/>
      <c r="T270" s="33"/>
      <c r="U270" s="33"/>
      <c r="V270" s="33"/>
      <c r="W270" s="149"/>
      <c r="X270" s="33"/>
      <c r="Y270" s="33"/>
      <c r="Z270" s="33"/>
      <c r="AA270" s="33"/>
      <c r="AB270" s="33"/>
      <c r="AC270" s="33"/>
      <c r="AD270" s="33"/>
      <c r="AE270" s="33"/>
      <c r="AF270" s="33"/>
      <c r="AG270" s="33"/>
      <c r="AH270" s="33"/>
      <c r="AI270" s="33"/>
      <c r="AJ270" s="33"/>
      <c r="AK270" s="33"/>
      <c r="AL270" s="33"/>
      <c r="AM270" s="33"/>
      <c r="AN270" s="41"/>
      <c r="AO270" s="33"/>
      <c r="AP270" s="33"/>
      <c r="AQ270" s="33"/>
      <c r="AR270" s="33"/>
      <c r="AS270" s="33"/>
      <c r="AT270" s="33"/>
      <c r="AU270" s="33"/>
      <c r="AV270" s="33"/>
    </row>
    <row r="271" spans="1:48" ht="8.85" customHeight="1" x14ac:dyDescent="0.3">
      <c r="A271" s="22">
        <v>26</v>
      </c>
      <c r="B271" s="30"/>
      <c r="C271" s="22" t="s">
        <v>245</v>
      </c>
      <c r="D271" s="33"/>
      <c r="E271" s="156">
        <v>153857</v>
      </c>
      <c r="F271" s="33"/>
      <c r="G271" s="153">
        <f>(E271/$AP271)</f>
        <v>32.060220879349863</v>
      </c>
      <c r="H271" s="33"/>
      <c r="I271" s="153">
        <f>IF(G$287,G271/G$287*100,0)</f>
        <v>23.294342148771712</v>
      </c>
      <c r="J271" s="33"/>
      <c r="K271" s="156">
        <v>2344649</v>
      </c>
      <c r="L271" s="33"/>
      <c r="M271" s="153">
        <f>(K271/$AP271)</f>
        <v>488.57032715148989</v>
      </c>
      <c r="N271" s="33"/>
      <c r="O271" s="153">
        <f>IF(M$287,M271/M$287*100,0)</f>
        <v>1563.0319028087245</v>
      </c>
      <c r="P271" s="33"/>
      <c r="Q271" s="156">
        <v>0</v>
      </c>
      <c r="R271" s="33"/>
      <c r="S271" s="153">
        <f>(Q271/$AP271)</f>
        <v>0</v>
      </c>
      <c r="T271" s="33"/>
      <c r="U271" s="153">
        <f>IF(S$287,S271/S$287*100,0)</f>
        <v>0</v>
      </c>
      <c r="V271" s="33"/>
      <c r="W271" s="156">
        <f t="shared" ref="W271:W285" si="3">(E271+K271+Q271)</f>
        <v>2498506</v>
      </c>
      <c r="X271" s="33"/>
      <c r="Y271" s="33"/>
      <c r="Z271" s="156">
        <v>0</v>
      </c>
      <c r="AA271" s="33"/>
      <c r="AB271" s="161">
        <f t="shared" ref="AB271:AB285" si="4">IF($W271,Z271/$W271*100,0)</f>
        <v>0</v>
      </c>
      <c r="AC271" s="33"/>
      <c r="AD271" s="156">
        <v>0</v>
      </c>
      <c r="AE271" s="33"/>
      <c r="AF271" s="161">
        <f t="shared" ref="AF271:AF285" si="5">IF($W271,AD271/$W271*100,0)</f>
        <v>0</v>
      </c>
      <c r="AG271" s="33"/>
      <c r="AH271" s="156">
        <v>0</v>
      </c>
      <c r="AI271" s="33"/>
      <c r="AJ271" s="161">
        <f t="shared" ref="AJ271:AJ285" si="6">IF($W271,AH271/$W271*100,0)</f>
        <v>0</v>
      </c>
      <c r="AK271" s="33"/>
      <c r="AL271" s="156">
        <v>1634047</v>
      </c>
      <c r="AM271" s="33"/>
      <c r="AN271" s="22">
        <v>26</v>
      </c>
      <c r="AO271" s="33"/>
      <c r="AP271" s="165">
        <v>4799</v>
      </c>
      <c r="AQ271" s="33"/>
      <c r="AR271" s="165">
        <f t="shared" ref="AR271:AR285" si="7">IF(E271,AP271,0)</f>
        <v>4799</v>
      </c>
      <c r="AS271" s="33"/>
      <c r="AT271" s="165">
        <f t="shared" ref="AT271:AT285" si="8">IF(K271,AP271,0)</f>
        <v>4799</v>
      </c>
      <c r="AU271" s="33"/>
      <c r="AV271" s="165">
        <f t="shared" ref="AV271:AV285" si="9">IF(Q271,AP271,0)</f>
        <v>0</v>
      </c>
    </row>
    <row r="272" spans="1:48" ht="8.85" customHeight="1" x14ac:dyDescent="0.3">
      <c r="A272" s="22">
        <v>27</v>
      </c>
      <c r="B272" s="30"/>
      <c r="C272" s="22" t="s">
        <v>246</v>
      </c>
      <c r="D272" s="33"/>
      <c r="E272" s="156">
        <v>1445486</v>
      </c>
      <c r="F272" s="33"/>
      <c r="G272" s="153">
        <f>(E272/$AP272)</f>
        <v>178.69773766843863</v>
      </c>
      <c r="H272" s="33"/>
      <c r="I272" s="153">
        <f>IF(G$287,G272/G$287*100,0)</f>
        <v>129.83835196036469</v>
      </c>
      <c r="J272" s="33"/>
      <c r="K272" s="156">
        <v>9000</v>
      </c>
      <c r="L272" s="33"/>
      <c r="M272" s="153">
        <f>(K272/$AP272)</f>
        <v>1.1126220793670416</v>
      </c>
      <c r="N272" s="33"/>
      <c r="O272" s="153">
        <f>IF(M$287,M272/M$287*100,0)</f>
        <v>3.5594953462673948</v>
      </c>
      <c r="P272" s="33"/>
      <c r="Q272" s="156">
        <v>5230</v>
      </c>
      <c r="R272" s="33"/>
      <c r="S272" s="153">
        <f>(Q272/$AP272)</f>
        <v>0.64655705278773645</v>
      </c>
      <c r="T272" s="33"/>
      <c r="U272" s="153">
        <f>IF(S$287,S272/S$287*100,0)</f>
        <v>10.575109482515675</v>
      </c>
      <c r="V272" s="33"/>
      <c r="W272" s="156">
        <f t="shared" si="3"/>
        <v>1459716</v>
      </c>
      <c r="X272" s="33"/>
      <c r="Y272" s="33"/>
      <c r="Z272" s="156">
        <v>20731</v>
      </c>
      <c r="AA272" s="33"/>
      <c r="AB272" s="161">
        <f t="shared" si="4"/>
        <v>1.4202077664422394</v>
      </c>
      <c r="AC272" s="33"/>
      <c r="AD272" s="156">
        <v>0</v>
      </c>
      <c r="AE272" s="33"/>
      <c r="AF272" s="161">
        <f t="shared" si="5"/>
        <v>0</v>
      </c>
      <c r="AG272" s="33"/>
      <c r="AH272" s="156">
        <v>0</v>
      </c>
      <c r="AI272" s="33"/>
      <c r="AJ272" s="161">
        <f t="shared" si="6"/>
        <v>0</v>
      </c>
      <c r="AK272" s="33"/>
      <c r="AL272" s="156">
        <v>0</v>
      </c>
      <c r="AM272" s="33"/>
      <c r="AN272" s="22">
        <v>27</v>
      </c>
      <c r="AO272" s="33"/>
      <c r="AP272" s="165">
        <v>8089</v>
      </c>
      <c r="AQ272" s="33"/>
      <c r="AR272" s="165">
        <f t="shared" si="7"/>
        <v>8089</v>
      </c>
      <c r="AS272" s="33"/>
      <c r="AT272" s="165">
        <f t="shared" si="8"/>
        <v>8089</v>
      </c>
      <c r="AU272" s="33"/>
      <c r="AV272" s="165">
        <f t="shared" si="9"/>
        <v>8089</v>
      </c>
    </row>
    <row r="273" spans="1:48" ht="8.85" customHeight="1" x14ac:dyDescent="0.3">
      <c r="A273" s="22">
        <v>28</v>
      </c>
      <c r="B273" s="30"/>
      <c r="C273" s="22" t="s">
        <v>247</v>
      </c>
      <c r="D273" s="33"/>
      <c r="E273" s="156">
        <v>285419</v>
      </c>
      <c r="F273" s="33"/>
      <c r="G273" s="153">
        <f>(E273/$AP273)</f>
        <v>35.055146155735692</v>
      </c>
      <c r="H273" s="33"/>
      <c r="I273" s="153">
        <f>IF(G$287,G273/G$287*100,0)</f>
        <v>25.470397465442097</v>
      </c>
      <c r="J273" s="33"/>
      <c r="K273" s="156">
        <v>62927</v>
      </c>
      <c r="L273" s="33"/>
      <c r="M273" s="153">
        <f>(K273/$AP273)</f>
        <v>7.7286907393760744</v>
      </c>
      <c r="N273" s="33"/>
      <c r="O273" s="153">
        <f>IF(M$287,M273/M$287*100,0)</f>
        <v>24.725591222492472</v>
      </c>
      <c r="P273" s="33"/>
      <c r="Q273" s="156">
        <v>155554</v>
      </c>
      <c r="R273" s="33"/>
      <c r="S273" s="153">
        <f>(Q273/$AP273)</f>
        <v>19.105133873741096</v>
      </c>
      <c r="T273" s="33"/>
      <c r="U273" s="153">
        <f>IF(S$287,S273/S$287*100,0)</f>
        <v>312.48422938363632</v>
      </c>
      <c r="V273" s="33"/>
      <c r="W273" s="156">
        <f t="shared" si="3"/>
        <v>503900</v>
      </c>
      <c r="X273" s="33"/>
      <c r="Y273" s="33"/>
      <c r="Z273" s="156">
        <v>33440</v>
      </c>
      <c r="AA273" s="33"/>
      <c r="AB273" s="161">
        <f t="shared" si="4"/>
        <v>6.636237348680293</v>
      </c>
      <c r="AC273" s="33"/>
      <c r="AD273" s="156">
        <v>0</v>
      </c>
      <c r="AE273" s="33"/>
      <c r="AF273" s="161">
        <f t="shared" si="5"/>
        <v>0</v>
      </c>
      <c r="AG273" s="33"/>
      <c r="AH273" s="156">
        <v>0</v>
      </c>
      <c r="AI273" s="33"/>
      <c r="AJ273" s="161">
        <f t="shared" si="6"/>
        <v>0</v>
      </c>
      <c r="AK273" s="33"/>
      <c r="AL273" s="156">
        <v>20889</v>
      </c>
      <c r="AM273" s="33"/>
      <c r="AN273" s="22">
        <v>28</v>
      </c>
      <c r="AO273" s="33"/>
      <c r="AP273" s="165">
        <v>8142</v>
      </c>
      <c r="AQ273" s="33"/>
      <c r="AR273" s="165">
        <f t="shared" si="7"/>
        <v>8142</v>
      </c>
      <c r="AS273" s="33"/>
      <c r="AT273" s="165">
        <f t="shared" si="8"/>
        <v>8142</v>
      </c>
      <c r="AU273" s="33"/>
      <c r="AV273" s="165">
        <f t="shared" si="9"/>
        <v>8142</v>
      </c>
    </row>
    <row r="274" spans="1:48" ht="8.85" customHeight="1" x14ac:dyDescent="0.3">
      <c r="A274" s="22">
        <v>29</v>
      </c>
      <c r="B274" s="30"/>
      <c r="C274" s="22" t="s">
        <v>248</v>
      </c>
      <c r="D274" s="33"/>
      <c r="E274" s="156">
        <v>425170</v>
      </c>
      <c r="F274" s="33"/>
      <c r="G274" s="153">
        <f>(E274/$AP274)</f>
        <v>91.43440860215054</v>
      </c>
      <c r="H274" s="33"/>
      <c r="I274" s="153">
        <f>IF(G$287,G274/G$287*100,0)</f>
        <v>66.434489212174171</v>
      </c>
      <c r="J274" s="33"/>
      <c r="K274" s="156">
        <v>0</v>
      </c>
      <c r="L274" s="33"/>
      <c r="M274" s="153">
        <f>(K274/$AP274)</f>
        <v>0</v>
      </c>
      <c r="N274" s="33"/>
      <c r="O274" s="153">
        <f>IF(M$287,M274/M$287*100,0)</f>
        <v>0</v>
      </c>
      <c r="P274" s="33"/>
      <c r="Q274" s="156">
        <v>18067</v>
      </c>
      <c r="R274" s="33"/>
      <c r="S274" s="153">
        <f>(Q274/$AP274)</f>
        <v>3.8853763440860214</v>
      </c>
      <c r="T274" s="33"/>
      <c r="U274" s="153">
        <f>IF(S$287,S274/S$287*100,0)</f>
        <v>63.549349654956721</v>
      </c>
      <c r="V274" s="33"/>
      <c r="W274" s="156">
        <f t="shared" si="3"/>
        <v>443237</v>
      </c>
      <c r="X274" s="33"/>
      <c r="Y274" s="33"/>
      <c r="Z274" s="156">
        <v>6381</v>
      </c>
      <c r="AA274" s="33"/>
      <c r="AB274" s="161">
        <f t="shared" si="4"/>
        <v>1.4396361314601445</v>
      </c>
      <c r="AC274" s="33"/>
      <c r="AD274" s="156">
        <v>0</v>
      </c>
      <c r="AE274" s="33"/>
      <c r="AF274" s="161">
        <f t="shared" si="5"/>
        <v>0</v>
      </c>
      <c r="AG274" s="33"/>
      <c r="AH274" s="156">
        <v>0</v>
      </c>
      <c r="AI274" s="33"/>
      <c r="AJ274" s="161">
        <f t="shared" si="6"/>
        <v>0</v>
      </c>
      <c r="AK274" s="33"/>
      <c r="AL274" s="156">
        <v>0</v>
      </c>
      <c r="AM274" s="33"/>
      <c r="AN274" s="22">
        <v>29</v>
      </c>
      <c r="AO274" s="33"/>
      <c r="AP274" s="165">
        <v>4650</v>
      </c>
      <c r="AQ274" s="33"/>
      <c r="AR274" s="165">
        <f t="shared" si="7"/>
        <v>4650</v>
      </c>
      <c r="AS274" s="33"/>
      <c r="AT274" s="165">
        <f t="shared" si="8"/>
        <v>0</v>
      </c>
      <c r="AU274" s="33"/>
      <c r="AV274" s="165">
        <f t="shared" si="9"/>
        <v>4650</v>
      </c>
    </row>
    <row r="275" spans="1:48" ht="8.85" customHeight="1" x14ac:dyDescent="0.3">
      <c r="A275" s="22">
        <v>30</v>
      </c>
      <c r="B275" s="30"/>
      <c r="C275" s="22" t="s">
        <v>249</v>
      </c>
      <c r="D275" s="33"/>
      <c r="E275" s="156">
        <v>142662</v>
      </c>
      <c r="F275" s="33"/>
      <c r="G275" s="153">
        <f>(E275/$AP275)</f>
        <v>22.297905595498595</v>
      </c>
      <c r="H275" s="33"/>
      <c r="I275" s="153">
        <f>IF(G$287,G275/G$287*100,0)</f>
        <v>16.201230930293217</v>
      </c>
      <c r="J275" s="33"/>
      <c r="K275" s="156">
        <v>18000</v>
      </c>
      <c r="L275" s="33"/>
      <c r="M275" s="153">
        <f>(K275/$AP275)</f>
        <v>2.8133791809940605</v>
      </c>
      <c r="N275" s="33"/>
      <c r="O275" s="153">
        <f>IF(M$287,M275/M$287*100,0)</f>
        <v>9.0005495017058301</v>
      </c>
      <c r="P275" s="33"/>
      <c r="Q275" s="156">
        <v>17000</v>
      </c>
      <c r="R275" s="33"/>
      <c r="S275" s="153">
        <f>(Q275/$AP275)</f>
        <v>2.6570803376055019</v>
      </c>
      <c r="T275" s="33"/>
      <c r="U275" s="153">
        <f>IF(S$287,S275/S$287*100,0)</f>
        <v>43.459297757042208</v>
      </c>
      <c r="V275" s="33"/>
      <c r="W275" s="156">
        <f t="shared" si="3"/>
        <v>177662</v>
      </c>
      <c r="X275" s="33"/>
      <c r="Y275" s="33"/>
      <c r="Z275" s="156">
        <v>2500</v>
      </c>
      <c r="AA275" s="33"/>
      <c r="AB275" s="161">
        <f t="shared" si="4"/>
        <v>1.4071664171291554</v>
      </c>
      <c r="AC275" s="33"/>
      <c r="AD275" s="156">
        <v>0</v>
      </c>
      <c r="AE275" s="33"/>
      <c r="AF275" s="161">
        <f t="shared" si="5"/>
        <v>0</v>
      </c>
      <c r="AG275" s="33"/>
      <c r="AH275" s="156">
        <v>0</v>
      </c>
      <c r="AI275" s="33"/>
      <c r="AJ275" s="161">
        <f t="shared" si="6"/>
        <v>0</v>
      </c>
      <c r="AK275" s="33"/>
      <c r="AL275" s="156">
        <v>48358</v>
      </c>
      <c r="AM275" s="33"/>
      <c r="AN275" s="22">
        <v>30</v>
      </c>
      <c r="AO275" s="33"/>
      <c r="AP275" s="165">
        <v>6398</v>
      </c>
      <c r="AQ275" s="33"/>
      <c r="AR275" s="165">
        <f t="shared" si="7"/>
        <v>6398</v>
      </c>
      <c r="AS275" s="33"/>
      <c r="AT275" s="165">
        <f t="shared" si="8"/>
        <v>6398</v>
      </c>
      <c r="AU275" s="33"/>
      <c r="AV275" s="165">
        <f t="shared" si="9"/>
        <v>6398</v>
      </c>
    </row>
    <row r="276" spans="1:48" ht="8.85" customHeight="1" x14ac:dyDescent="0.3">
      <c r="A276" s="53"/>
      <c r="D276" s="33"/>
      <c r="E276" s="39"/>
      <c r="F276" s="33"/>
      <c r="G276" s="33"/>
      <c r="H276" s="33"/>
      <c r="I276" s="33"/>
      <c r="J276" s="33"/>
      <c r="K276" s="39"/>
      <c r="L276" s="33"/>
      <c r="M276" s="33"/>
      <c r="N276" s="33"/>
      <c r="O276" s="33"/>
      <c r="P276" s="33"/>
      <c r="Q276" s="39"/>
      <c r="R276" s="33"/>
      <c r="S276" s="33"/>
      <c r="T276" s="33"/>
      <c r="U276" s="33"/>
      <c r="V276" s="33"/>
      <c r="X276" s="33"/>
      <c r="Y276" s="33"/>
      <c r="Z276" s="39"/>
      <c r="AA276" s="33"/>
      <c r="AB276" s="33"/>
      <c r="AC276" s="33"/>
      <c r="AD276" s="39"/>
      <c r="AE276" s="33"/>
      <c r="AF276" s="33"/>
      <c r="AG276" s="33"/>
      <c r="AH276" s="39"/>
      <c r="AI276" s="33"/>
      <c r="AJ276" s="33"/>
      <c r="AK276" s="33"/>
      <c r="AL276" s="39"/>
      <c r="AM276" s="33"/>
      <c r="AN276" s="41"/>
      <c r="AO276" s="33"/>
      <c r="AP276" s="33"/>
      <c r="AQ276" s="33"/>
      <c r="AR276" s="33"/>
      <c r="AS276" s="33"/>
      <c r="AT276" s="33"/>
      <c r="AU276" s="33"/>
      <c r="AV276" s="33"/>
    </row>
    <row r="277" spans="1:48" ht="8.85" customHeight="1" x14ac:dyDescent="0.3">
      <c r="A277" s="22">
        <v>31</v>
      </c>
      <c r="B277" s="30"/>
      <c r="C277" s="22" t="s">
        <v>216</v>
      </c>
      <c r="D277" s="33"/>
      <c r="E277" s="156">
        <v>523943</v>
      </c>
      <c r="F277" s="33"/>
      <c r="G277" s="153">
        <f>(E277/$AP277)</f>
        <v>113.23600605143722</v>
      </c>
      <c r="H277" s="33"/>
      <c r="I277" s="153">
        <f>IF(G$287,G277/G$287*100,0)</f>
        <v>82.275112153751707</v>
      </c>
      <c r="J277" s="33"/>
      <c r="K277" s="156">
        <v>0</v>
      </c>
      <c r="L277" s="33"/>
      <c r="M277" s="153">
        <f>(K277/$AP277)</f>
        <v>0</v>
      </c>
      <c r="N277" s="33"/>
      <c r="O277" s="153">
        <f>IF(M$287,M277/M$287*100,0)</f>
        <v>0</v>
      </c>
      <c r="P277" s="33"/>
      <c r="Q277" s="156">
        <v>0</v>
      </c>
      <c r="R277" s="33"/>
      <c r="S277" s="153">
        <f>(Q277/$AP277)</f>
        <v>0</v>
      </c>
      <c r="T277" s="33"/>
      <c r="U277" s="153">
        <f>IF(S$287,S277/S$287*100,0)</f>
        <v>0</v>
      </c>
      <c r="V277" s="33"/>
      <c r="W277" s="156">
        <f t="shared" si="3"/>
        <v>523943</v>
      </c>
      <c r="X277" s="33"/>
      <c r="Y277" s="33"/>
      <c r="Z277" s="156">
        <v>0</v>
      </c>
      <c r="AA277" s="33"/>
      <c r="AB277" s="161">
        <f t="shared" si="4"/>
        <v>0</v>
      </c>
      <c r="AC277" s="33"/>
      <c r="AD277" s="156">
        <v>0</v>
      </c>
      <c r="AE277" s="33"/>
      <c r="AF277" s="161">
        <f t="shared" si="5"/>
        <v>0</v>
      </c>
      <c r="AG277" s="33"/>
      <c r="AH277" s="156">
        <v>0</v>
      </c>
      <c r="AI277" s="33"/>
      <c r="AJ277" s="161">
        <f t="shared" si="6"/>
        <v>0</v>
      </c>
      <c r="AK277" s="33"/>
      <c r="AL277" s="156">
        <v>74408</v>
      </c>
      <c r="AM277" s="33"/>
      <c r="AN277" s="22">
        <v>31</v>
      </c>
      <c r="AO277" s="33"/>
      <c r="AP277" s="165">
        <v>4627</v>
      </c>
      <c r="AQ277" s="33"/>
      <c r="AR277" s="165">
        <f t="shared" si="7"/>
        <v>4627</v>
      </c>
      <c r="AS277" s="33"/>
      <c r="AT277" s="165">
        <f t="shared" si="8"/>
        <v>0</v>
      </c>
      <c r="AU277" s="33"/>
      <c r="AV277" s="165">
        <f t="shared" si="9"/>
        <v>0</v>
      </c>
    </row>
    <row r="278" spans="1:48" ht="8.85" customHeight="1" x14ac:dyDescent="0.3">
      <c r="A278" s="22">
        <v>32</v>
      </c>
      <c r="B278" s="30"/>
      <c r="C278" s="22" t="s">
        <v>250</v>
      </c>
      <c r="D278" s="33"/>
      <c r="E278" s="156">
        <v>3553521</v>
      </c>
      <c r="F278" s="33"/>
      <c r="G278" s="153">
        <f>(E278/$AP278)</f>
        <v>226.52648689998088</v>
      </c>
      <c r="H278" s="33"/>
      <c r="I278" s="153">
        <f>IF(G$287,G278/G$287*100,0)</f>
        <v>164.58980465122775</v>
      </c>
      <c r="J278" s="33"/>
      <c r="K278" s="156">
        <v>22063</v>
      </c>
      <c r="L278" s="33"/>
      <c r="M278" s="153">
        <f>(K278/$AP278)</f>
        <v>1.4064512016319246</v>
      </c>
      <c r="N278" s="33"/>
      <c r="O278" s="153">
        <f>IF(M$287,M278/M$287*100,0)</f>
        <v>4.4995120983119659</v>
      </c>
      <c r="P278" s="33"/>
      <c r="Q278" s="156">
        <v>0</v>
      </c>
      <c r="R278" s="33"/>
      <c r="S278" s="153">
        <f>(Q278/$AP278)</f>
        <v>0</v>
      </c>
      <c r="T278" s="33"/>
      <c r="U278" s="153">
        <f>IF(S$287,S278/S$287*100,0)</f>
        <v>0</v>
      </c>
      <c r="V278" s="33"/>
      <c r="W278" s="156">
        <f>(E278+K278+Q278)</f>
        <v>3575584</v>
      </c>
      <c r="X278" s="33"/>
      <c r="Y278" s="33"/>
      <c r="Z278" s="156">
        <v>0</v>
      </c>
      <c r="AA278" s="33"/>
      <c r="AB278" s="161">
        <f>IF($W278,Z278/$W278*100,0)</f>
        <v>0</v>
      </c>
      <c r="AC278" s="33"/>
      <c r="AD278" s="156">
        <v>0</v>
      </c>
      <c r="AE278" s="33"/>
      <c r="AF278" s="161">
        <f>IF($W278,AD278/$W278*100,0)</f>
        <v>0</v>
      </c>
      <c r="AG278" s="33"/>
      <c r="AH278" s="156">
        <v>0</v>
      </c>
      <c r="AI278" s="33"/>
      <c r="AJ278" s="161">
        <f>IF($W278,AH278/$W278*100,0)</f>
        <v>0</v>
      </c>
      <c r="AK278" s="33"/>
      <c r="AL278" s="156">
        <v>1008272</v>
      </c>
      <c r="AM278" s="33"/>
      <c r="AN278" s="22">
        <v>32</v>
      </c>
      <c r="AO278" s="33"/>
      <c r="AP278" s="165">
        <v>15687</v>
      </c>
      <c r="AQ278" s="33"/>
      <c r="AR278" s="165">
        <f>IF(E278,AP278,0)</f>
        <v>15687</v>
      </c>
      <c r="AS278" s="33"/>
      <c r="AT278" s="165">
        <f>IF(K278,AP278,0)</f>
        <v>15687</v>
      </c>
      <c r="AU278" s="33"/>
      <c r="AV278" s="165">
        <f>IF(Q278,AP278,0)</f>
        <v>0</v>
      </c>
    </row>
    <row r="279" spans="1:48" ht="8.85" customHeight="1" x14ac:dyDescent="0.3">
      <c r="A279" s="22">
        <v>33</v>
      </c>
      <c r="B279" s="30"/>
      <c r="C279" s="22" t="s">
        <v>251</v>
      </c>
      <c r="D279" s="33"/>
      <c r="E279" s="156">
        <v>571157</v>
      </c>
      <c r="F279" s="33"/>
      <c r="G279" s="153">
        <f>(E279/$AP279)</f>
        <v>70.530624845640901</v>
      </c>
      <c r="H279" s="33"/>
      <c r="I279" s="153">
        <f>IF(G$287,G279/G$287*100,0)</f>
        <v>51.246200495744517</v>
      </c>
      <c r="J279" s="33"/>
      <c r="K279" s="156">
        <v>0</v>
      </c>
      <c r="L279" s="33"/>
      <c r="M279" s="153">
        <f>(K279/$AP279)</f>
        <v>0</v>
      </c>
      <c r="N279" s="33"/>
      <c r="O279" s="153">
        <f>IF(M$287,M279/M$287*100,0)</f>
        <v>0</v>
      </c>
      <c r="P279" s="33"/>
      <c r="Q279" s="156">
        <v>0</v>
      </c>
      <c r="R279" s="33"/>
      <c r="S279" s="153">
        <f>(Q279/$AP279)</f>
        <v>0</v>
      </c>
      <c r="T279" s="33"/>
      <c r="U279" s="153">
        <f>IF(S$287,S279/S$287*100,0)</f>
        <v>0</v>
      </c>
      <c r="V279" s="33"/>
      <c r="W279" s="156">
        <f>(E279+K279+Q279)</f>
        <v>571157</v>
      </c>
      <c r="X279" s="33"/>
      <c r="Y279" s="33"/>
      <c r="Z279" s="156">
        <v>0</v>
      </c>
      <c r="AA279" s="33"/>
      <c r="AB279" s="161">
        <f>IF($W279,Z279/$W279*100,0)</f>
        <v>0</v>
      </c>
      <c r="AC279" s="33"/>
      <c r="AD279" s="156">
        <v>0</v>
      </c>
      <c r="AE279" s="33"/>
      <c r="AF279" s="161">
        <f>IF($W279,AD279/$W279*100,0)</f>
        <v>0</v>
      </c>
      <c r="AG279" s="33"/>
      <c r="AH279" s="156">
        <v>0</v>
      </c>
      <c r="AI279" s="33"/>
      <c r="AJ279" s="161">
        <f>IF($W279,AH279/$W279*100,0)</f>
        <v>0</v>
      </c>
      <c r="AK279" s="33"/>
      <c r="AL279" s="156">
        <v>157013</v>
      </c>
      <c r="AM279" s="33"/>
      <c r="AN279" s="22">
        <v>33</v>
      </c>
      <c r="AO279" s="33"/>
      <c r="AP279" s="165">
        <v>8098</v>
      </c>
      <c r="AQ279" s="33"/>
      <c r="AR279" s="165">
        <f>IF(E279,AP279,0)</f>
        <v>8098</v>
      </c>
      <c r="AS279" s="33"/>
      <c r="AT279" s="165">
        <f>IF(K279,AP279,0)</f>
        <v>0</v>
      </c>
      <c r="AU279" s="33"/>
      <c r="AV279" s="165">
        <f>IF(Q279,AP279,0)</f>
        <v>0</v>
      </c>
    </row>
    <row r="280" spans="1:48" ht="8.85" customHeight="1" x14ac:dyDescent="0.3">
      <c r="A280" s="22">
        <v>34</v>
      </c>
      <c r="B280" s="30"/>
      <c r="C280" s="22" t="s">
        <v>252</v>
      </c>
      <c r="D280" s="33"/>
      <c r="E280" s="156">
        <v>2353304</v>
      </c>
      <c r="F280" s="33"/>
      <c r="G280" s="153">
        <f>(E280/$AP280)</f>
        <v>244.85527000312143</v>
      </c>
      <c r="H280" s="33"/>
      <c r="I280" s="153">
        <f>IF(G$287,G280/G$287*100,0)</f>
        <v>177.90714723542018</v>
      </c>
      <c r="J280" s="33"/>
      <c r="K280" s="156">
        <v>67500</v>
      </c>
      <c r="L280" s="33"/>
      <c r="M280" s="153">
        <f>(K280/$AP280)</f>
        <v>7.023202580376652</v>
      </c>
      <c r="N280" s="33"/>
      <c r="O280" s="153">
        <f>IF(M$287,M280/M$287*100,0)</f>
        <v>22.468596807790778</v>
      </c>
      <c r="P280" s="33"/>
      <c r="Q280" s="156">
        <v>0</v>
      </c>
      <c r="R280" s="33"/>
      <c r="S280" s="153">
        <f>(Q280/$AP280)</f>
        <v>0</v>
      </c>
      <c r="T280" s="33"/>
      <c r="U280" s="153">
        <f>IF(S$287,S280/S$287*100,0)</f>
        <v>0</v>
      </c>
      <c r="V280" s="33"/>
      <c r="W280" s="156">
        <f>(E280+K280+Q280)</f>
        <v>2420804</v>
      </c>
      <c r="X280" s="33"/>
      <c r="Y280" s="33"/>
      <c r="Z280" s="156">
        <v>41573</v>
      </c>
      <c r="AA280" s="33"/>
      <c r="AB280" s="161">
        <f>IF($W280,Z280/$W280*100,0)</f>
        <v>1.7173220136781002</v>
      </c>
      <c r="AC280" s="33"/>
      <c r="AD280" s="156">
        <v>0</v>
      </c>
      <c r="AE280" s="33"/>
      <c r="AF280" s="161">
        <f>IF($W280,AD280/$W280*100,0)</f>
        <v>0</v>
      </c>
      <c r="AG280" s="33"/>
      <c r="AH280" s="156">
        <v>0</v>
      </c>
      <c r="AI280" s="33"/>
      <c r="AJ280" s="161">
        <f>IF($W280,AH280/$W280*100,0)</f>
        <v>0</v>
      </c>
      <c r="AK280" s="33"/>
      <c r="AL280" s="156">
        <v>1203731</v>
      </c>
      <c r="AM280" s="33"/>
      <c r="AN280" s="22">
        <v>34</v>
      </c>
      <c r="AO280" s="33"/>
      <c r="AP280" s="165">
        <v>9611</v>
      </c>
      <c r="AQ280" s="33"/>
      <c r="AR280" s="165">
        <f>IF(E280,AP280,0)</f>
        <v>9611</v>
      </c>
      <c r="AS280" s="33"/>
      <c r="AT280" s="165">
        <f>IF(K280,AP280,0)</f>
        <v>9611</v>
      </c>
      <c r="AU280" s="33"/>
      <c r="AV280" s="165">
        <f>IF(Q280,AP280,0)</f>
        <v>0</v>
      </c>
    </row>
    <row r="281" spans="1:48" ht="8.85" customHeight="1" x14ac:dyDescent="0.3">
      <c r="A281" s="22">
        <v>35</v>
      </c>
      <c r="B281" s="30"/>
      <c r="C281" s="22" t="s">
        <v>253</v>
      </c>
      <c r="D281" s="33"/>
      <c r="E281" s="156">
        <v>154812</v>
      </c>
      <c r="F281" s="33"/>
      <c r="G281" s="153">
        <f>(E281/$AP281)</f>
        <v>46.827586206896555</v>
      </c>
      <c r="H281" s="33"/>
      <c r="I281" s="153">
        <f>IF(G$287,G281/G$287*100,0)</f>
        <v>34.024026821572896</v>
      </c>
      <c r="J281" s="33"/>
      <c r="K281" s="156">
        <v>3256</v>
      </c>
      <c r="L281" s="33"/>
      <c r="M281" s="153">
        <f>(K281/$AP281)</f>
        <v>0.98487598306110102</v>
      </c>
      <c r="N281" s="33"/>
      <c r="O281" s="153">
        <f>IF(M$287,M281/M$287*100,0)</f>
        <v>3.1508106331584274</v>
      </c>
      <c r="P281" s="33"/>
      <c r="Q281" s="156">
        <v>12730</v>
      </c>
      <c r="R281" s="33"/>
      <c r="S281" s="153">
        <f>(Q281/$AP281)</f>
        <v>3.8505747126436782</v>
      </c>
      <c r="T281" s="33"/>
      <c r="U281" s="153">
        <f>IF(S$287,S281/S$287*100,0)</f>
        <v>62.980132969304449</v>
      </c>
      <c r="V281" s="33"/>
      <c r="W281" s="156">
        <f>(E281+K281+Q281)</f>
        <v>170798</v>
      </c>
      <c r="X281" s="33"/>
      <c r="Y281" s="33"/>
      <c r="Z281" s="156">
        <v>4500</v>
      </c>
      <c r="AA281" s="33"/>
      <c r="AB281" s="161">
        <f>IF($W281,Z281/$W281*100,0)</f>
        <v>2.6346912727315308</v>
      </c>
      <c r="AC281" s="33"/>
      <c r="AD281" s="156">
        <v>0</v>
      </c>
      <c r="AE281" s="33"/>
      <c r="AF281" s="161">
        <f>IF($W281,AD281/$W281*100,0)</f>
        <v>0</v>
      </c>
      <c r="AG281" s="33"/>
      <c r="AH281" s="156">
        <v>0</v>
      </c>
      <c r="AI281" s="33"/>
      <c r="AJ281" s="161">
        <f>IF($W281,AH281/$W281*100,0)</f>
        <v>0</v>
      </c>
      <c r="AK281" s="33"/>
      <c r="AL281" s="156">
        <v>0</v>
      </c>
      <c r="AM281" s="33"/>
      <c r="AN281" s="22">
        <v>35</v>
      </c>
      <c r="AO281" s="33"/>
      <c r="AP281" s="165">
        <v>3306</v>
      </c>
      <c r="AQ281" s="33"/>
      <c r="AR281" s="165">
        <f>IF(E281,AP281,0)</f>
        <v>3306</v>
      </c>
      <c r="AS281" s="33"/>
      <c r="AT281" s="165">
        <f>IF(K281,AP281,0)</f>
        <v>3306</v>
      </c>
      <c r="AU281" s="33"/>
      <c r="AV281" s="165">
        <f>IF(Q281,AP281,0)</f>
        <v>3306</v>
      </c>
    </row>
    <row r="282" spans="1:48" ht="8.85" customHeight="1" x14ac:dyDescent="0.3">
      <c r="B282" s="30"/>
      <c r="D282" s="33"/>
      <c r="E282" s="156"/>
      <c r="F282" s="33"/>
      <c r="G282" s="161"/>
      <c r="H282" s="33"/>
      <c r="I282" s="161"/>
      <c r="J282" s="33"/>
      <c r="K282" s="156"/>
      <c r="L282" s="33"/>
      <c r="M282" s="161"/>
      <c r="N282" s="33"/>
      <c r="O282" s="161"/>
      <c r="P282" s="33"/>
      <c r="Q282" s="156"/>
      <c r="R282" s="33"/>
      <c r="S282" s="161"/>
      <c r="T282" s="33"/>
      <c r="U282" s="161"/>
      <c r="V282" s="33"/>
      <c r="W282" s="156"/>
      <c r="X282" s="33"/>
      <c r="Y282" s="33"/>
      <c r="Z282" s="156"/>
      <c r="AA282" s="33"/>
      <c r="AB282" s="161"/>
      <c r="AC282" s="33"/>
      <c r="AD282" s="156"/>
      <c r="AE282" s="33"/>
      <c r="AF282" s="161"/>
      <c r="AG282" s="33"/>
      <c r="AH282" s="156"/>
      <c r="AI282" s="33"/>
      <c r="AJ282" s="161"/>
      <c r="AK282" s="33"/>
      <c r="AL282" s="156"/>
      <c r="AM282" s="33"/>
      <c r="AO282" s="33"/>
      <c r="AP282" s="165"/>
      <c r="AQ282" s="33"/>
      <c r="AR282" s="165"/>
      <c r="AS282" s="33"/>
      <c r="AT282" s="165"/>
      <c r="AU282" s="33"/>
      <c r="AV282" s="165"/>
    </row>
    <row r="283" spans="1:48" ht="8.85" customHeight="1" x14ac:dyDescent="0.3">
      <c r="A283" s="22">
        <v>36</v>
      </c>
      <c r="B283" s="30"/>
      <c r="C283" s="22" t="s">
        <v>220</v>
      </c>
      <c r="D283" s="33"/>
      <c r="E283" s="156">
        <v>148576</v>
      </c>
      <c r="F283" s="33"/>
      <c r="G283" s="153">
        <f>(E283/$AP283)</f>
        <v>45.214850882531955</v>
      </c>
      <c r="H283" s="33"/>
      <c r="I283" s="153">
        <f>IF(G$287,G283/G$287*100,0)</f>
        <v>32.852244238335707</v>
      </c>
      <c r="J283" s="33"/>
      <c r="K283" s="156">
        <v>10000</v>
      </c>
      <c r="L283" s="33"/>
      <c r="M283" s="153">
        <f>(K283/$AP283)</f>
        <v>3.0432136335970785</v>
      </c>
      <c r="N283" s="33"/>
      <c r="O283" s="153">
        <f>IF(M$287,M283/M$287*100,0)</f>
        <v>9.7358348062341769</v>
      </c>
      <c r="P283" s="33"/>
      <c r="Q283" s="156">
        <v>12959</v>
      </c>
      <c r="R283" s="33"/>
      <c r="S283" s="153">
        <f>(Q283/$AP283)</f>
        <v>3.9437005477784539</v>
      </c>
      <c r="T283" s="33"/>
      <c r="U283" s="153">
        <f>IF(S$287,S283/S$287*100,0)</f>
        <v>64.503302344620607</v>
      </c>
      <c r="V283" s="33"/>
      <c r="W283" s="156">
        <f>(E283+K283+Q283)</f>
        <v>171535</v>
      </c>
      <c r="X283" s="33"/>
      <c r="Y283" s="33"/>
      <c r="Z283" s="156">
        <v>6731</v>
      </c>
      <c r="AA283" s="33"/>
      <c r="AB283" s="161">
        <f>IF($W283,Z283/$W283*100,0)</f>
        <v>3.9239805287550644</v>
      </c>
      <c r="AC283" s="33"/>
      <c r="AD283" s="156">
        <v>0</v>
      </c>
      <c r="AE283" s="33"/>
      <c r="AF283" s="161">
        <f>IF($W283,AD283/$W283*100,0)</f>
        <v>0</v>
      </c>
      <c r="AG283" s="33"/>
      <c r="AH283" s="156">
        <v>0</v>
      </c>
      <c r="AI283" s="33"/>
      <c r="AJ283" s="161">
        <f>IF($W283,AH283/$W283*100,0)</f>
        <v>0</v>
      </c>
      <c r="AK283" s="33"/>
      <c r="AL283" s="156">
        <v>45840</v>
      </c>
      <c r="AM283" s="33"/>
      <c r="AN283" s="22">
        <v>36</v>
      </c>
      <c r="AO283" s="33"/>
      <c r="AP283" s="165">
        <v>3286</v>
      </c>
      <c r="AQ283" s="33"/>
      <c r="AR283" s="165">
        <f>IF(E283,AP283,0)</f>
        <v>3286</v>
      </c>
      <c r="AS283" s="33"/>
      <c r="AT283" s="165">
        <f>IF(K283,AP283,0)</f>
        <v>3286</v>
      </c>
      <c r="AU283" s="33"/>
      <c r="AV283" s="165">
        <f>IF(Q283,AP283,0)</f>
        <v>3286</v>
      </c>
    </row>
    <row r="284" spans="1:48" ht="8.85" customHeight="1" x14ac:dyDescent="0.3">
      <c r="A284" s="22">
        <v>37</v>
      </c>
      <c r="B284" s="30"/>
      <c r="C284" s="22" t="s">
        <v>254</v>
      </c>
      <c r="D284" s="33"/>
      <c r="E284" s="156">
        <v>342142</v>
      </c>
      <c r="F284" s="33"/>
      <c r="G284" s="153">
        <f>(E284/$AP284)</f>
        <v>67.126152638807142</v>
      </c>
      <c r="H284" s="33"/>
      <c r="I284" s="153">
        <f>IF(G$287,G284/G$287*100,0)</f>
        <v>48.772576227202755</v>
      </c>
      <c r="J284" s="33"/>
      <c r="K284" s="156">
        <v>0</v>
      </c>
      <c r="L284" s="33"/>
      <c r="M284" s="153">
        <f>(K284/$AP284)</f>
        <v>0</v>
      </c>
      <c r="N284" s="33"/>
      <c r="O284" s="153">
        <f>IF(M$287,M284/M$287*100,0)</f>
        <v>0</v>
      </c>
      <c r="P284" s="33"/>
      <c r="Q284" s="156">
        <v>0</v>
      </c>
      <c r="R284" s="33"/>
      <c r="S284" s="153">
        <f>(Q284/$AP284)</f>
        <v>0</v>
      </c>
      <c r="T284" s="33"/>
      <c r="U284" s="153">
        <f>IF(S$287,S284/S$287*100,0)</f>
        <v>0</v>
      </c>
      <c r="V284" s="33"/>
      <c r="W284" s="156">
        <f>(E284+K284+Q284)</f>
        <v>342142</v>
      </c>
      <c r="X284" s="33"/>
      <c r="Y284" s="33"/>
      <c r="Z284" s="156">
        <v>0</v>
      </c>
      <c r="AA284" s="33"/>
      <c r="AB284" s="161">
        <f>IF($W284,Z284/$W284*100,0)</f>
        <v>0</v>
      </c>
      <c r="AC284" s="33"/>
      <c r="AD284" s="156">
        <v>0</v>
      </c>
      <c r="AE284" s="33"/>
      <c r="AF284" s="161">
        <f>IF($W284,AD284/$W284*100,0)</f>
        <v>0</v>
      </c>
      <c r="AG284" s="33"/>
      <c r="AH284" s="156">
        <v>0</v>
      </c>
      <c r="AI284" s="33"/>
      <c r="AJ284" s="161">
        <f>IF($W284,AH284/$W284*100,0)</f>
        <v>0</v>
      </c>
      <c r="AK284" s="33"/>
      <c r="AL284" s="156">
        <v>109558</v>
      </c>
      <c r="AM284" s="33"/>
      <c r="AN284" s="22">
        <v>37</v>
      </c>
      <c r="AO284" s="33"/>
      <c r="AP284" s="165">
        <v>5097</v>
      </c>
      <c r="AQ284" s="33"/>
      <c r="AR284" s="165">
        <f>IF(E284,AP284,0)</f>
        <v>5097</v>
      </c>
      <c r="AS284" s="33"/>
      <c r="AT284" s="165">
        <f>IF(K284,AP284,0)</f>
        <v>0</v>
      </c>
      <c r="AU284" s="33"/>
      <c r="AV284" s="165">
        <f>IF(Q284,AP284,0)</f>
        <v>0</v>
      </c>
    </row>
    <row r="285" spans="1:48" ht="8.85" customHeight="1" x14ac:dyDescent="0.3">
      <c r="A285" s="42">
        <v>38</v>
      </c>
      <c r="B285" s="30"/>
      <c r="C285" s="22" t="s">
        <v>255</v>
      </c>
      <c r="D285" s="33"/>
      <c r="E285" s="157">
        <v>1871922</v>
      </c>
      <c r="F285" s="33"/>
      <c r="G285" s="153">
        <f>(E285/$AP285)</f>
        <v>227.97734746072342</v>
      </c>
      <c r="H285" s="33"/>
      <c r="I285" s="153">
        <f>IF(G$287,G285/G$287*100,0)</f>
        <v>165.64397213308263</v>
      </c>
      <c r="J285" s="33"/>
      <c r="K285" s="157">
        <v>606223</v>
      </c>
      <c r="L285" s="33"/>
      <c r="M285" s="153">
        <f>(K285/$AP285)</f>
        <v>73.830593106807939</v>
      </c>
      <c r="N285" s="33"/>
      <c r="O285" s="153">
        <f>IF(M$287,M285/M$287*100,0)</f>
        <v>236.19848774288954</v>
      </c>
      <c r="P285" s="33"/>
      <c r="Q285" s="157">
        <v>662</v>
      </c>
      <c r="R285" s="33"/>
      <c r="S285" s="153">
        <f>(Q285/$AP285)</f>
        <v>8.0623553769333819E-2</v>
      </c>
      <c r="T285" s="33"/>
      <c r="U285" s="153">
        <f>IF(S$287,S285/S$287*100,0)</f>
        <v>1.3186816295701325</v>
      </c>
      <c r="V285" s="33"/>
      <c r="W285" s="157">
        <f t="shared" si="3"/>
        <v>2478807</v>
      </c>
      <c r="X285" s="33"/>
      <c r="Y285" s="33"/>
      <c r="Z285" s="157">
        <v>5475</v>
      </c>
      <c r="AA285" s="33"/>
      <c r="AB285" s="161">
        <f t="shared" si="4"/>
        <v>0.22087237933409096</v>
      </c>
      <c r="AC285" s="33"/>
      <c r="AD285" s="157">
        <v>0</v>
      </c>
      <c r="AE285" s="33"/>
      <c r="AF285" s="161">
        <f t="shared" si="5"/>
        <v>0</v>
      </c>
      <c r="AG285" s="33"/>
      <c r="AH285" s="157">
        <v>0</v>
      </c>
      <c r="AI285" s="33"/>
      <c r="AJ285" s="161">
        <f t="shared" si="6"/>
        <v>0</v>
      </c>
      <c r="AK285" s="33"/>
      <c r="AL285" s="157">
        <v>897362</v>
      </c>
      <c r="AM285" s="33"/>
      <c r="AN285" s="42">
        <v>38</v>
      </c>
      <c r="AO285" s="33"/>
      <c r="AP285" s="169">
        <v>8211</v>
      </c>
      <c r="AQ285" s="33"/>
      <c r="AR285" s="169">
        <f t="shared" si="7"/>
        <v>8211</v>
      </c>
      <c r="AS285" s="33"/>
      <c r="AT285" s="169">
        <f t="shared" si="8"/>
        <v>8211</v>
      </c>
      <c r="AU285" s="33"/>
      <c r="AV285" s="169">
        <f t="shared" si="9"/>
        <v>8211</v>
      </c>
    </row>
    <row r="286" spans="1:48" ht="8.85" customHeight="1" x14ac:dyDescent="0.3">
      <c r="A286" s="33"/>
      <c r="B286" s="33"/>
      <c r="D286" s="33"/>
      <c r="E286" s="33"/>
      <c r="F286" s="33"/>
      <c r="G286" s="33"/>
      <c r="H286" s="33"/>
      <c r="I286" s="33"/>
      <c r="J286" s="33"/>
      <c r="K286" s="33"/>
      <c r="L286" s="33"/>
      <c r="M286" s="33"/>
      <c r="N286" s="33"/>
      <c r="O286" s="33"/>
      <c r="P286" s="33"/>
      <c r="Q286" s="33"/>
      <c r="R286" s="33"/>
      <c r="S286" s="33"/>
      <c r="T286" s="33"/>
      <c r="U286" s="33"/>
      <c r="V286" s="33"/>
      <c r="X286" s="33"/>
      <c r="Y286" s="33"/>
      <c r="Z286" s="33"/>
      <c r="AA286" s="33"/>
      <c r="AB286" s="33"/>
      <c r="AC286" s="33"/>
      <c r="AD286" s="33"/>
      <c r="AE286" s="33"/>
      <c r="AF286" s="33"/>
      <c r="AG286" s="33"/>
      <c r="AH286" s="33"/>
      <c r="AI286" s="33"/>
      <c r="AJ286" s="33"/>
      <c r="AK286" s="33"/>
      <c r="AL286" s="33"/>
      <c r="AM286" s="33"/>
      <c r="AN286" s="33"/>
      <c r="AO286" s="33"/>
      <c r="AP286" s="165"/>
      <c r="AQ286" s="33"/>
      <c r="AR286" s="165"/>
      <c r="AS286" s="33"/>
      <c r="AT286" s="165"/>
      <c r="AU286" s="33"/>
      <c r="AV286" s="165"/>
    </row>
    <row r="287" spans="1:48" ht="8.85" customHeight="1" x14ac:dyDescent="0.3">
      <c r="A287" s="42">
        <f>A285</f>
        <v>38</v>
      </c>
      <c r="B287" s="33"/>
      <c r="C287" s="30" t="s">
        <v>72</v>
      </c>
      <c r="D287" s="33"/>
      <c r="E287" s="159">
        <f>SUM(E241:E285)</f>
        <v>49409368</v>
      </c>
      <c r="F287" s="33"/>
      <c r="G287" s="160">
        <f>IF(AR287=0,0,IF(ISNONTEXT(H$287),E287/$AP287,E287/AR287))</f>
        <v>137.63093490511116</v>
      </c>
      <c r="H287" s="33"/>
      <c r="I287" s="161">
        <f>IF(G$287,G287/G$287*100,0)</f>
        <v>100</v>
      </c>
      <c r="J287" s="33"/>
      <c r="K287" s="159">
        <f>SUM(K241:K285)</f>
        <v>4125850</v>
      </c>
      <c r="L287" s="33"/>
      <c r="M287" s="160">
        <f>IF(AT287=0,0,IF(ISNONTEXT(N$287),K287/$AP287,K287/AT287))</f>
        <v>31.257860205766928</v>
      </c>
      <c r="N287" s="148" t="s">
        <v>388</v>
      </c>
      <c r="O287" s="161">
        <f>IF(M$287,M287/M$287*100,0)</f>
        <v>100</v>
      </c>
      <c r="P287" s="33"/>
      <c r="Q287" s="159">
        <f>SUM(Q241:Q285)</f>
        <v>1095669</v>
      </c>
      <c r="R287" s="33"/>
      <c r="S287" s="160">
        <f>IF(AV287=0,0,IF(ISNONTEXT(T$287),Q287/$AP287,Q287/AV287))</f>
        <v>6.1139513860988348</v>
      </c>
      <c r="T287" s="148" t="s">
        <v>388</v>
      </c>
      <c r="U287" s="161">
        <f>IF(S$287,S287/S$287*100,0)</f>
        <v>100</v>
      </c>
      <c r="V287" s="33"/>
      <c r="W287" s="159">
        <f>SUM(W241:W285)</f>
        <v>54630887</v>
      </c>
      <c r="X287" s="33"/>
      <c r="Y287" s="33"/>
      <c r="Z287" s="159">
        <f>SUM(Z241:Z285)</f>
        <v>453032</v>
      </c>
      <c r="AA287" s="33"/>
      <c r="AB287" s="161">
        <f>IF($W287,Z287/$W287*100,0)</f>
        <v>0.82925982878513405</v>
      </c>
      <c r="AC287" s="33"/>
      <c r="AD287" s="159">
        <f>SUM(AD241:AD285)</f>
        <v>75172</v>
      </c>
      <c r="AE287" s="33"/>
      <c r="AF287" s="161">
        <f>IF($W287,AD287/$W287*100,0)</f>
        <v>0.13759981601616683</v>
      </c>
      <c r="AG287" s="33"/>
      <c r="AH287" s="159">
        <f>SUM(AH241:AH285)</f>
        <v>0</v>
      </c>
      <c r="AI287" s="33"/>
      <c r="AJ287" s="161">
        <f>IF($W287,AH287/$W287*100,0)</f>
        <v>0</v>
      </c>
      <c r="AK287" s="33"/>
      <c r="AL287" s="159">
        <f>SUM(AL241:AL285)</f>
        <v>18835530</v>
      </c>
      <c r="AM287" s="33"/>
      <c r="AN287" s="42">
        <f>AN285</f>
        <v>38</v>
      </c>
      <c r="AO287" s="33"/>
      <c r="AP287" s="169">
        <f>SUM(AP241:AP285)</f>
        <v>358999</v>
      </c>
      <c r="AQ287" s="33"/>
      <c r="AR287" s="169">
        <f>SUM(AR241:AR285)</f>
        <v>335977</v>
      </c>
      <c r="AS287" s="33"/>
      <c r="AT287" s="169">
        <f>SUM(AT241:AT285)</f>
        <v>131994</v>
      </c>
      <c r="AU287" s="33"/>
      <c r="AV287" s="169">
        <f>SUM(AV241:AV285)</f>
        <v>179208</v>
      </c>
    </row>
    <row r="288" spans="1:48" ht="8.85" customHeight="1" x14ac:dyDescent="0.3">
      <c r="A288" s="33"/>
      <c r="B288" s="33"/>
      <c r="D288" s="33"/>
      <c r="E288" s="33"/>
      <c r="F288" s="33"/>
      <c r="G288" s="33"/>
      <c r="H288" s="33"/>
      <c r="I288" s="33"/>
      <c r="J288" s="33"/>
      <c r="K288" s="33"/>
      <c r="L288" s="33"/>
      <c r="M288" s="33"/>
      <c r="N288" s="33"/>
      <c r="O288" s="33"/>
      <c r="P288" s="33"/>
      <c r="Q288" s="33"/>
      <c r="R288" s="33"/>
      <c r="S288" s="33"/>
      <c r="T288" s="33"/>
      <c r="U288" s="33"/>
      <c r="V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ht="12" thickBot="1" x14ac:dyDescent="0.35">
      <c r="A289" s="54">
        <f>(A60+A219+A287)</f>
        <v>171</v>
      </c>
      <c r="B289" s="33"/>
      <c r="C289" s="30" t="s">
        <v>256</v>
      </c>
      <c r="D289" s="33"/>
      <c r="E289" s="166">
        <f>(E60+E219+E287)</f>
        <v>668609453</v>
      </c>
      <c r="F289" s="33"/>
      <c r="G289" s="160">
        <f>(E289/$AP289)</f>
        <v>75.515667585318454</v>
      </c>
      <c r="H289" s="33"/>
      <c r="I289" s="161"/>
      <c r="J289" s="33"/>
      <c r="K289" s="166">
        <f>(K60+K219+K287)</f>
        <v>72783505</v>
      </c>
      <c r="L289" s="33"/>
      <c r="M289" s="160">
        <f>(K289/$AP289)</f>
        <v>8.2204864807293774</v>
      </c>
      <c r="N289" s="33"/>
      <c r="O289" s="161"/>
      <c r="P289" s="33"/>
      <c r="Q289" s="166">
        <f>(Q60+Q219+Q287)</f>
        <v>302970798</v>
      </c>
      <c r="R289" s="33"/>
      <c r="S289" s="160">
        <f>(Q289/$AP289)</f>
        <v>34.218843253217756</v>
      </c>
      <c r="T289" s="33"/>
      <c r="U289" s="161"/>
      <c r="V289" s="33"/>
      <c r="W289" s="166">
        <f>(W60+W219+W287)</f>
        <v>1044363756</v>
      </c>
      <c r="X289" s="33"/>
      <c r="Y289" s="33"/>
      <c r="Z289" s="166">
        <f>(Z60+Z219+Z287)</f>
        <v>15780641</v>
      </c>
      <c r="AA289" s="33"/>
      <c r="AB289" s="161">
        <f>IF($W289,Z289/$W289*100,0)</f>
        <v>1.5110291705680372</v>
      </c>
      <c r="AC289" s="33"/>
      <c r="AD289" s="166">
        <f>(AD60+AD219+AD287)</f>
        <v>1794267</v>
      </c>
      <c r="AE289" s="33"/>
      <c r="AF289" s="161">
        <f>IF($W289,AD289/$W289*100,0)</f>
        <v>0.17180479403768201</v>
      </c>
      <c r="AG289" s="33"/>
      <c r="AH289" s="166">
        <f>(AH60+AH219+AH287)</f>
        <v>498916</v>
      </c>
      <c r="AI289" s="33"/>
      <c r="AJ289" s="161">
        <f>IF($W289,AH289/$W289*100,0)</f>
        <v>4.7772243831104379E-2</v>
      </c>
      <c r="AK289" s="33"/>
      <c r="AL289" s="166">
        <f>(AL60+AL219+AL287)</f>
        <v>224832039</v>
      </c>
      <c r="AM289" s="33"/>
      <c r="AN289" s="54">
        <f>(AN60+AN219+AN287)</f>
        <v>171</v>
      </c>
      <c r="AO289" s="33"/>
      <c r="AP289" s="171">
        <f>(AP60+AP219+AP287)</f>
        <v>8853917</v>
      </c>
      <c r="AQ289" s="33"/>
      <c r="AR289" s="171">
        <f>(AR60+AR219+AR287)</f>
        <v>8806625</v>
      </c>
      <c r="AS289" s="33"/>
      <c r="AT289" s="171">
        <f>(AT60+AT219+AT287)</f>
        <v>6481995</v>
      </c>
      <c r="AU289" s="33"/>
      <c r="AV289" s="171">
        <f>(AV60+AV219+AV287)</f>
        <v>8661890</v>
      </c>
    </row>
    <row r="290" spans="1:48" ht="8.85" customHeight="1" thickTop="1" x14ac:dyDescent="0.3">
      <c r="A290" s="33"/>
      <c r="B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ht="8.85" customHeight="1" x14ac:dyDescent="0.3">
      <c r="A291" s="33"/>
      <c r="B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row>
    <row r="292" spans="1:48" ht="10.5" customHeight="1" x14ac:dyDescent="0.3">
      <c r="A292" s="33"/>
      <c r="B292" s="33"/>
      <c r="C292" s="22" t="s">
        <v>257</v>
      </c>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row>
    <row r="293" spans="1:48" ht="6.6" customHeight="1" x14ac:dyDescent="0.3">
      <c r="A293" s="33"/>
      <c r="B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row>
    <row r="294" spans="1:48" ht="8.85" customHeight="1" x14ac:dyDescent="0.3">
      <c r="A294" s="33"/>
      <c r="B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row>
    <row r="295" spans="1:48" ht="8.85" customHeight="1" x14ac:dyDescent="0.3">
      <c r="A295" s="33"/>
      <c r="B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row>
    <row r="296" spans="1:48" ht="8.85" customHeight="1" x14ac:dyDescent="0.3">
      <c r="A296" s="33"/>
      <c r="B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row>
    <row r="297" spans="1:48" ht="8.85" customHeight="1" x14ac:dyDescent="0.3">
      <c r="A297" s="33"/>
      <c r="B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row>
    <row r="298" spans="1:48" ht="8.85" customHeight="1" x14ac:dyDescent="0.3">
      <c r="A298" s="33"/>
      <c r="B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row>
    <row r="299" spans="1:48" ht="8.85" customHeight="1" x14ac:dyDescent="0.3">
      <c r="A299" s="33"/>
      <c r="B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row>
    <row r="300" spans="1:48" ht="8.85" hidden="1" customHeight="1" x14ac:dyDescent="0.3">
      <c r="A300" s="33"/>
      <c r="B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row>
    <row r="301" spans="1:48" ht="8.85" hidden="1" customHeight="1" x14ac:dyDescent="0.3">
      <c r="A301" s="33"/>
      <c r="B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row>
    <row r="302" spans="1:48" ht="8.85" customHeight="1" x14ac:dyDescent="0.3">
      <c r="A302" s="33"/>
      <c r="B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row>
    <row r="303" spans="1:48" ht="8.85" customHeight="1" x14ac:dyDescent="0.3">
      <c r="A303" s="33"/>
      <c r="B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row>
    <row r="304" spans="1:48" ht="9.75" customHeight="1" x14ac:dyDescent="0.3">
      <c r="A304" s="130" t="s">
        <v>573</v>
      </c>
      <c r="B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c r="AN304" s="33"/>
      <c r="AO304" s="131" t="s">
        <v>574</v>
      </c>
      <c r="AP304" s="33"/>
      <c r="AQ304" s="33"/>
      <c r="AR304" s="33"/>
      <c r="AS304" s="33"/>
      <c r="AT304" s="33"/>
      <c r="AU304" s="33"/>
      <c r="AV304" s="33"/>
    </row>
  </sheetData>
  <printOptions gridLinesSet="0"/>
  <pageMargins left="3.75" right="0.25" top="0.5" bottom="0.25" header="0" footer="0"/>
  <pageSetup paperSize="17" pageOrder="overThenDown" orientation="landscape" r:id="rId1"/>
  <headerFooter alignWithMargins="0"/>
  <rowBreaks count="3" manualBreakCount="3">
    <brk id="75" max="40" man="1"/>
    <brk id="151" max="40" man="1"/>
    <brk id="227" max="40" man="1"/>
  </rowBreaks>
  <colBreaks count="1" manualBreakCount="1">
    <brk id="24" max="30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121F8-E535-48DB-A826-E424414E4A85}">
  <sheetPr transitionEvaluation="1"/>
  <dimension ref="A1:AV555"/>
  <sheetViews>
    <sheetView showGridLines="0" zoomScale="120" zoomScaleNormal="120" workbookViewId="0"/>
  </sheetViews>
  <sheetFormatPr defaultColWidth="11.5546875" defaultRowHeight="9.75" customHeight="1" x14ac:dyDescent="0.3"/>
  <cols>
    <col min="1" max="1" width="4.5546875" style="22" customWidth="1"/>
    <col min="2" max="2" width="1.44140625" style="22" customWidth="1"/>
    <col min="3" max="3" width="17.77734375" style="22" customWidth="1"/>
    <col min="4" max="4" width="1.44140625" style="22" customWidth="1"/>
    <col min="5" max="5" width="13.109375" style="22" customWidth="1"/>
    <col min="6" max="6" width="1.44140625" style="22" customWidth="1"/>
    <col min="7" max="7" width="11.5546875" style="22" customWidth="1"/>
    <col min="8" max="8" width="1.44140625" style="22" customWidth="1"/>
    <col min="9" max="9" width="11.5546875" style="22" customWidth="1"/>
    <col min="10" max="10" width="1.44140625" style="22" customWidth="1"/>
    <col min="11" max="11" width="13.109375" style="22" customWidth="1"/>
    <col min="12" max="12" width="1.44140625" style="22" customWidth="1"/>
    <col min="13" max="13" width="11.5546875" style="22" customWidth="1"/>
    <col min="14" max="14" width="1.44140625" style="22" customWidth="1"/>
    <col min="15" max="15" width="11.5546875" style="22" customWidth="1"/>
    <col min="16" max="16" width="1.44140625" style="22" customWidth="1"/>
    <col min="17" max="17" width="13.109375" style="22" customWidth="1"/>
    <col min="18" max="18" width="1.44140625" style="22" customWidth="1"/>
    <col min="19" max="19" width="11.5546875" style="22" customWidth="1"/>
    <col min="20" max="20" width="1.44140625" style="22" customWidth="1"/>
    <col min="21" max="21" width="11.5546875" style="22" customWidth="1"/>
    <col min="22" max="22" width="1.44140625" style="22" customWidth="1"/>
    <col min="23" max="23" width="14.6640625" style="22" customWidth="1"/>
    <col min="24" max="25" width="1.44140625" style="22" customWidth="1"/>
    <col min="26" max="26" width="12" style="22" customWidth="1"/>
    <col min="27" max="27" width="1.44140625" style="22" customWidth="1"/>
    <col min="28" max="28" width="11.5546875" style="22" customWidth="1"/>
    <col min="29" max="29" width="2.21875" style="22" customWidth="1"/>
    <col min="30" max="30" width="10.44140625" style="22" customWidth="1"/>
    <col min="31" max="31" width="1.44140625" style="22" customWidth="1"/>
    <col min="32" max="32" width="11.5546875" style="22" customWidth="1"/>
    <col min="33" max="33" width="2.21875" style="22" customWidth="1"/>
    <col min="34" max="34" width="12" style="22" customWidth="1"/>
    <col min="35" max="35" width="1.44140625" style="22" customWidth="1"/>
    <col min="36" max="36" width="11.5546875" style="22" customWidth="1"/>
    <col min="37" max="37" width="2.21875" style="22" customWidth="1"/>
    <col min="38" max="38" width="13.77734375" style="22" customWidth="1"/>
    <col min="39" max="39" width="2.21875" style="22" customWidth="1"/>
    <col min="40" max="40" width="8.44140625" style="22" customWidth="1"/>
    <col min="41" max="41" width="3.6640625" style="22" bestFit="1" customWidth="1"/>
    <col min="42" max="42" width="7.6640625" style="22" hidden="1" customWidth="1"/>
    <col min="43" max="43" width="1.44140625" style="22" hidden="1" customWidth="1"/>
    <col min="44" max="44" width="11.5546875" style="22" hidden="1" customWidth="1"/>
    <col min="45" max="45" width="1.44140625" style="22" hidden="1" customWidth="1"/>
    <col min="46" max="46" width="11.5546875" style="22" hidden="1" customWidth="1"/>
    <col min="47" max="47" width="1.44140625" style="22" hidden="1" customWidth="1"/>
    <col min="48" max="48" width="11.5546875" style="22" hidden="1" customWidth="1"/>
    <col min="49" max="256" width="11.5546875" style="22"/>
    <col min="257" max="257" width="4.5546875" style="22" customWidth="1"/>
    <col min="258" max="258" width="1.44140625" style="22" customWidth="1"/>
    <col min="259" max="259" width="17.77734375" style="22" customWidth="1"/>
    <col min="260" max="260" width="1.44140625" style="22" customWidth="1"/>
    <col min="261" max="261" width="13.109375" style="22" customWidth="1"/>
    <col min="262" max="262" width="1.44140625" style="22" customWidth="1"/>
    <col min="263" max="263" width="11.5546875" style="22"/>
    <col min="264" max="264" width="1.44140625" style="22" customWidth="1"/>
    <col min="265" max="265" width="11.5546875" style="22"/>
    <col min="266" max="266" width="1.44140625" style="22" customWidth="1"/>
    <col min="267" max="267" width="13.109375" style="22" customWidth="1"/>
    <col min="268" max="268" width="1.44140625" style="22" customWidth="1"/>
    <col min="269" max="269" width="11.5546875" style="22"/>
    <col min="270" max="270" width="1.44140625" style="22" customWidth="1"/>
    <col min="271" max="271" width="11.5546875" style="22"/>
    <col min="272" max="272" width="1.44140625" style="22" customWidth="1"/>
    <col min="273" max="273" width="13.109375" style="22" customWidth="1"/>
    <col min="274" max="274" width="1.44140625" style="22" customWidth="1"/>
    <col min="275" max="275" width="11.5546875" style="22"/>
    <col min="276" max="276" width="1.44140625" style="22" customWidth="1"/>
    <col min="277" max="277" width="11.5546875" style="22"/>
    <col min="278" max="278" width="1.44140625" style="22" customWidth="1"/>
    <col min="279" max="279" width="14.6640625" style="22" customWidth="1"/>
    <col min="280" max="281" width="1.44140625" style="22" customWidth="1"/>
    <col min="282" max="282" width="12" style="22" customWidth="1"/>
    <col min="283" max="283" width="1.44140625" style="22" customWidth="1"/>
    <col min="284" max="284" width="11.5546875" style="22"/>
    <col min="285" max="285" width="2.21875" style="22" customWidth="1"/>
    <col min="286" max="286" width="10.44140625" style="22" customWidth="1"/>
    <col min="287" max="287" width="1.44140625" style="22" customWidth="1"/>
    <col min="288" max="288" width="11.5546875" style="22"/>
    <col min="289" max="289" width="2.21875" style="22" customWidth="1"/>
    <col min="290" max="290" width="12" style="22" customWidth="1"/>
    <col min="291" max="291" width="1.44140625" style="22" customWidth="1"/>
    <col min="292" max="292" width="11.5546875" style="22"/>
    <col min="293" max="293" width="2.21875" style="22" customWidth="1"/>
    <col min="294" max="294" width="13.77734375" style="22" customWidth="1"/>
    <col min="295" max="295" width="2.21875" style="22" customWidth="1"/>
    <col min="296" max="296" width="8.44140625" style="22" customWidth="1"/>
    <col min="297" max="297" width="3.6640625" style="22" bestFit="1" customWidth="1"/>
    <col min="298" max="298" width="7.6640625" style="22" customWidth="1"/>
    <col min="299" max="299" width="1.44140625" style="22" customWidth="1"/>
    <col min="300" max="300" width="11.5546875" style="22"/>
    <col min="301" max="301" width="1.44140625" style="22" customWidth="1"/>
    <col min="302" max="302" width="11.5546875" style="22"/>
    <col min="303" max="303" width="1.44140625" style="22" customWidth="1"/>
    <col min="304" max="512" width="11.5546875" style="22"/>
    <col min="513" max="513" width="4.5546875" style="22" customWidth="1"/>
    <col min="514" max="514" width="1.44140625" style="22" customWidth="1"/>
    <col min="515" max="515" width="17.77734375" style="22" customWidth="1"/>
    <col min="516" max="516" width="1.44140625" style="22" customWidth="1"/>
    <col min="517" max="517" width="13.109375" style="22" customWidth="1"/>
    <col min="518" max="518" width="1.44140625" style="22" customWidth="1"/>
    <col min="519" max="519" width="11.5546875" style="22"/>
    <col min="520" max="520" width="1.44140625" style="22" customWidth="1"/>
    <col min="521" max="521" width="11.5546875" style="22"/>
    <col min="522" max="522" width="1.44140625" style="22" customWidth="1"/>
    <col min="523" max="523" width="13.109375" style="22" customWidth="1"/>
    <col min="524" max="524" width="1.44140625" style="22" customWidth="1"/>
    <col min="525" max="525" width="11.5546875" style="22"/>
    <col min="526" max="526" width="1.44140625" style="22" customWidth="1"/>
    <col min="527" max="527" width="11.5546875" style="22"/>
    <col min="528" max="528" width="1.44140625" style="22" customWidth="1"/>
    <col min="529" max="529" width="13.109375" style="22" customWidth="1"/>
    <col min="530" max="530" width="1.44140625" style="22" customWidth="1"/>
    <col min="531" max="531" width="11.5546875" style="22"/>
    <col min="532" max="532" width="1.44140625" style="22" customWidth="1"/>
    <col min="533" max="533" width="11.5546875" style="22"/>
    <col min="534" max="534" width="1.44140625" style="22" customWidth="1"/>
    <col min="535" max="535" width="14.6640625" style="22" customWidth="1"/>
    <col min="536" max="537" width="1.44140625" style="22" customWidth="1"/>
    <col min="538" max="538" width="12" style="22" customWidth="1"/>
    <col min="539" max="539" width="1.44140625" style="22" customWidth="1"/>
    <col min="540" max="540" width="11.5546875" style="22"/>
    <col min="541" max="541" width="2.21875" style="22" customWidth="1"/>
    <col min="542" max="542" width="10.44140625" style="22" customWidth="1"/>
    <col min="543" max="543" width="1.44140625" style="22" customWidth="1"/>
    <col min="544" max="544" width="11.5546875" style="22"/>
    <col min="545" max="545" width="2.21875" style="22" customWidth="1"/>
    <col min="546" max="546" width="12" style="22" customWidth="1"/>
    <col min="547" max="547" width="1.44140625" style="22" customWidth="1"/>
    <col min="548" max="548" width="11.5546875" style="22"/>
    <col min="549" max="549" width="2.21875" style="22" customWidth="1"/>
    <col min="550" max="550" width="13.77734375" style="22" customWidth="1"/>
    <col min="551" max="551" width="2.21875" style="22" customWidth="1"/>
    <col min="552" max="552" width="8.44140625" style="22" customWidth="1"/>
    <col min="553" max="553" width="3.6640625" style="22" bestFit="1" customWidth="1"/>
    <col min="554" max="554" width="7.6640625" style="22" customWidth="1"/>
    <col min="555" max="555" width="1.44140625" style="22" customWidth="1"/>
    <col min="556" max="556" width="11.5546875" style="22"/>
    <col min="557" max="557" width="1.44140625" style="22" customWidth="1"/>
    <col min="558" max="558" width="11.5546875" style="22"/>
    <col min="559" max="559" width="1.44140625" style="22" customWidth="1"/>
    <col min="560" max="768" width="11.5546875" style="22"/>
    <col min="769" max="769" width="4.5546875" style="22" customWidth="1"/>
    <col min="770" max="770" width="1.44140625" style="22" customWidth="1"/>
    <col min="771" max="771" width="17.77734375" style="22" customWidth="1"/>
    <col min="772" max="772" width="1.44140625" style="22" customWidth="1"/>
    <col min="773" max="773" width="13.109375" style="22" customWidth="1"/>
    <col min="774" max="774" width="1.44140625" style="22" customWidth="1"/>
    <col min="775" max="775" width="11.5546875" style="22"/>
    <col min="776" max="776" width="1.44140625" style="22" customWidth="1"/>
    <col min="777" max="777" width="11.5546875" style="22"/>
    <col min="778" max="778" width="1.44140625" style="22" customWidth="1"/>
    <col min="779" max="779" width="13.109375" style="22" customWidth="1"/>
    <col min="780" max="780" width="1.44140625" style="22" customWidth="1"/>
    <col min="781" max="781" width="11.5546875" style="22"/>
    <col min="782" max="782" width="1.44140625" style="22" customWidth="1"/>
    <col min="783" max="783" width="11.5546875" style="22"/>
    <col min="784" max="784" width="1.44140625" style="22" customWidth="1"/>
    <col min="785" max="785" width="13.109375" style="22" customWidth="1"/>
    <col min="786" max="786" width="1.44140625" style="22" customWidth="1"/>
    <col min="787" max="787" width="11.5546875" style="22"/>
    <col min="788" max="788" width="1.44140625" style="22" customWidth="1"/>
    <col min="789" max="789" width="11.5546875" style="22"/>
    <col min="790" max="790" width="1.44140625" style="22" customWidth="1"/>
    <col min="791" max="791" width="14.6640625" style="22" customWidth="1"/>
    <col min="792" max="793" width="1.44140625" style="22" customWidth="1"/>
    <col min="794" max="794" width="12" style="22" customWidth="1"/>
    <col min="795" max="795" width="1.44140625" style="22" customWidth="1"/>
    <col min="796" max="796" width="11.5546875" style="22"/>
    <col min="797" max="797" width="2.21875" style="22" customWidth="1"/>
    <col min="798" max="798" width="10.44140625" style="22" customWidth="1"/>
    <col min="799" max="799" width="1.44140625" style="22" customWidth="1"/>
    <col min="800" max="800" width="11.5546875" style="22"/>
    <col min="801" max="801" width="2.21875" style="22" customWidth="1"/>
    <col min="802" max="802" width="12" style="22" customWidth="1"/>
    <col min="803" max="803" width="1.44140625" style="22" customWidth="1"/>
    <col min="804" max="804" width="11.5546875" style="22"/>
    <col min="805" max="805" width="2.21875" style="22" customWidth="1"/>
    <col min="806" max="806" width="13.77734375" style="22" customWidth="1"/>
    <col min="807" max="807" width="2.21875" style="22" customWidth="1"/>
    <col min="808" max="808" width="8.44140625" style="22" customWidth="1"/>
    <col min="809" max="809" width="3.6640625" style="22" bestFit="1" customWidth="1"/>
    <col min="810" max="810" width="7.6640625" style="22" customWidth="1"/>
    <col min="811" max="811" width="1.44140625" style="22" customWidth="1"/>
    <col min="812" max="812" width="11.5546875" style="22"/>
    <col min="813" max="813" width="1.44140625" style="22" customWidth="1"/>
    <col min="814" max="814" width="11.5546875" style="22"/>
    <col min="815" max="815" width="1.44140625" style="22" customWidth="1"/>
    <col min="816" max="1024" width="11.5546875" style="22"/>
    <col min="1025" max="1025" width="4.5546875" style="22" customWidth="1"/>
    <col min="1026" max="1026" width="1.44140625" style="22" customWidth="1"/>
    <col min="1027" max="1027" width="17.77734375" style="22" customWidth="1"/>
    <col min="1028" max="1028" width="1.44140625" style="22" customWidth="1"/>
    <col min="1029" max="1029" width="13.109375" style="22" customWidth="1"/>
    <col min="1030" max="1030" width="1.44140625" style="22" customWidth="1"/>
    <col min="1031" max="1031" width="11.5546875" style="22"/>
    <col min="1032" max="1032" width="1.44140625" style="22" customWidth="1"/>
    <col min="1033" max="1033" width="11.5546875" style="22"/>
    <col min="1034" max="1034" width="1.44140625" style="22" customWidth="1"/>
    <col min="1035" max="1035" width="13.109375" style="22" customWidth="1"/>
    <col min="1036" max="1036" width="1.44140625" style="22" customWidth="1"/>
    <col min="1037" max="1037" width="11.5546875" style="22"/>
    <col min="1038" max="1038" width="1.44140625" style="22" customWidth="1"/>
    <col min="1039" max="1039" width="11.5546875" style="22"/>
    <col min="1040" max="1040" width="1.44140625" style="22" customWidth="1"/>
    <col min="1041" max="1041" width="13.109375" style="22" customWidth="1"/>
    <col min="1042" max="1042" width="1.44140625" style="22" customWidth="1"/>
    <col min="1043" max="1043" width="11.5546875" style="22"/>
    <col min="1044" max="1044" width="1.44140625" style="22" customWidth="1"/>
    <col min="1045" max="1045" width="11.5546875" style="22"/>
    <col min="1046" max="1046" width="1.44140625" style="22" customWidth="1"/>
    <col min="1047" max="1047" width="14.6640625" style="22" customWidth="1"/>
    <col min="1048" max="1049" width="1.44140625" style="22" customWidth="1"/>
    <col min="1050" max="1050" width="12" style="22" customWidth="1"/>
    <col min="1051" max="1051" width="1.44140625" style="22" customWidth="1"/>
    <col min="1052" max="1052" width="11.5546875" style="22"/>
    <col min="1053" max="1053" width="2.21875" style="22" customWidth="1"/>
    <col min="1054" max="1054" width="10.44140625" style="22" customWidth="1"/>
    <col min="1055" max="1055" width="1.44140625" style="22" customWidth="1"/>
    <col min="1056" max="1056" width="11.5546875" style="22"/>
    <col min="1057" max="1057" width="2.21875" style="22" customWidth="1"/>
    <col min="1058" max="1058" width="12" style="22" customWidth="1"/>
    <col min="1059" max="1059" width="1.44140625" style="22" customWidth="1"/>
    <col min="1060" max="1060" width="11.5546875" style="22"/>
    <col min="1061" max="1061" width="2.21875" style="22" customWidth="1"/>
    <col min="1062" max="1062" width="13.77734375" style="22" customWidth="1"/>
    <col min="1063" max="1063" width="2.21875" style="22" customWidth="1"/>
    <col min="1064" max="1064" width="8.44140625" style="22" customWidth="1"/>
    <col min="1065" max="1065" width="3.6640625" style="22" bestFit="1" customWidth="1"/>
    <col min="1066" max="1066" width="7.6640625" style="22" customWidth="1"/>
    <col min="1067" max="1067" width="1.44140625" style="22" customWidth="1"/>
    <col min="1068" max="1068" width="11.5546875" style="22"/>
    <col min="1069" max="1069" width="1.44140625" style="22" customWidth="1"/>
    <col min="1070" max="1070" width="11.5546875" style="22"/>
    <col min="1071" max="1071" width="1.44140625" style="22" customWidth="1"/>
    <col min="1072" max="1280" width="11.5546875" style="22"/>
    <col min="1281" max="1281" width="4.5546875" style="22" customWidth="1"/>
    <col min="1282" max="1282" width="1.44140625" style="22" customWidth="1"/>
    <col min="1283" max="1283" width="17.77734375" style="22" customWidth="1"/>
    <col min="1284" max="1284" width="1.44140625" style="22" customWidth="1"/>
    <col min="1285" max="1285" width="13.109375" style="22" customWidth="1"/>
    <col min="1286" max="1286" width="1.44140625" style="22" customWidth="1"/>
    <col min="1287" max="1287" width="11.5546875" style="22"/>
    <col min="1288" max="1288" width="1.44140625" style="22" customWidth="1"/>
    <col min="1289" max="1289" width="11.5546875" style="22"/>
    <col min="1290" max="1290" width="1.44140625" style="22" customWidth="1"/>
    <col min="1291" max="1291" width="13.109375" style="22" customWidth="1"/>
    <col min="1292" max="1292" width="1.44140625" style="22" customWidth="1"/>
    <col min="1293" max="1293" width="11.5546875" style="22"/>
    <col min="1294" max="1294" width="1.44140625" style="22" customWidth="1"/>
    <col min="1295" max="1295" width="11.5546875" style="22"/>
    <col min="1296" max="1296" width="1.44140625" style="22" customWidth="1"/>
    <col min="1297" max="1297" width="13.109375" style="22" customWidth="1"/>
    <col min="1298" max="1298" width="1.44140625" style="22" customWidth="1"/>
    <col min="1299" max="1299" width="11.5546875" style="22"/>
    <col min="1300" max="1300" width="1.44140625" style="22" customWidth="1"/>
    <col min="1301" max="1301" width="11.5546875" style="22"/>
    <col min="1302" max="1302" width="1.44140625" style="22" customWidth="1"/>
    <col min="1303" max="1303" width="14.6640625" style="22" customWidth="1"/>
    <col min="1304" max="1305" width="1.44140625" style="22" customWidth="1"/>
    <col min="1306" max="1306" width="12" style="22" customWidth="1"/>
    <col min="1307" max="1307" width="1.44140625" style="22" customWidth="1"/>
    <col min="1308" max="1308" width="11.5546875" style="22"/>
    <col min="1309" max="1309" width="2.21875" style="22" customWidth="1"/>
    <col min="1310" max="1310" width="10.44140625" style="22" customWidth="1"/>
    <col min="1311" max="1311" width="1.44140625" style="22" customWidth="1"/>
    <col min="1312" max="1312" width="11.5546875" style="22"/>
    <col min="1313" max="1313" width="2.21875" style="22" customWidth="1"/>
    <col min="1314" max="1314" width="12" style="22" customWidth="1"/>
    <col min="1315" max="1315" width="1.44140625" style="22" customWidth="1"/>
    <col min="1316" max="1316" width="11.5546875" style="22"/>
    <col min="1317" max="1317" width="2.21875" style="22" customWidth="1"/>
    <col min="1318" max="1318" width="13.77734375" style="22" customWidth="1"/>
    <col min="1319" max="1319" width="2.21875" style="22" customWidth="1"/>
    <col min="1320" max="1320" width="8.44140625" style="22" customWidth="1"/>
    <col min="1321" max="1321" width="3.6640625" style="22" bestFit="1" customWidth="1"/>
    <col min="1322" max="1322" width="7.6640625" style="22" customWidth="1"/>
    <col min="1323" max="1323" width="1.44140625" style="22" customWidth="1"/>
    <col min="1324" max="1324" width="11.5546875" style="22"/>
    <col min="1325" max="1325" width="1.44140625" style="22" customWidth="1"/>
    <col min="1326" max="1326" width="11.5546875" style="22"/>
    <col min="1327" max="1327" width="1.44140625" style="22" customWidth="1"/>
    <col min="1328" max="1536" width="11.5546875" style="22"/>
    <col min="1537" max="1537" width="4.5546875" style="22" customWidth="1"/>
    <col min="1538" max="1538" width="1.44140625" style="22" customWidth="1"/>
    <col min="1539" max="1539" width="17.77734375" style="22" customWidth="1"/>
    <col min="1540" max="1540" width="1.44140625" style="22" customWidth="1"/>
    <col min="1541" max="1541" width="13.109375" style="22" customWidth="1"/>
    <col min="1542" max="1542" width="1.44140625" style="22" customWidth="1"/>
    <col min="1543" max="1543" width="11.5546875" style="22"/>
    <col min="1544" max="1544" width="1.44140625" style="22" customWidth="1"/>
    <col min="1545" max="1545" width="11.5546875" style="22"/>
    <col min="1546" max="1546" width="1.44140625" style="22" customWidth="1"/>
    <col min="1547" max="1547" width="13.109375" style="22" customWidth="1"/>
    <col min="1548" max="1548" width="1.44140625" style="22" customWidth="1"/>
    <col min="1549" max="1549" width="11.5546875" style="22"/>
    <col min="1550" max="1550" width="1.44140625" style="22" customWidth="1"/>
    <col min="1551" max="1551" width="11.5546875" style="22"/>
    <col min="1552" max="1552" width="1.44140625" style="22" customWidth="1"/>
    <col min="1553" max="1553" width="13.109375" style="22" customWidth="1"/>
    <col min="1554" max="1554" width="1.44140625" style="22" customWidth="1"/>
    <col min="1555" max="1555" width="11.5546875" style="22"/>
    <col min="1556" max="1556" width="1.44140625" style="22" customWidth="1"/>
    <col min="1557" max="1557" width="11.5546875" style="22"/>
    <col min="1558" max="1558" width="1.44140625" style="22" customWidth="1"/>
    <col min="1559" max="1559" width="14.6640625" style="22" customWidth="1"/>
    <col min="1560" max="1561" width="1.44140625" style="22" customWidth="1"/>
    <col min="1562" max="1562" width="12" style="22" customWidth="1"/>
    <col min="1563" max="1563" width="1.44140625" style="22" customWidth="1"/>
    <col min="1564" max="1564" width="11.5546875" style="22"/>
    <col min="1565" max="1565" width="2.21875" style="22" customWidth="1"/>
    <col min="1566" max="1566" width="10.44140625" style="22" customWidth="1"/>
    <col min="1567" max="1567" width="1.44140625" style="22" customWidth="1"/>
    <col min="1568" max="1568" width="11.5546875" style="22"/>
    <col min="1569" max="1569" width="2.21875" style="22" customWidth="1"/>
    <col min="1570" max="1570" width="12" style="22" customWidth="1"/>
    <col min="1571" max="1571" width="1.44140625" style="22" customWidth="1"/>
    <col min="1572" max="1572" width="11.5546875" style="22"/>
    <col min="1573" max="1573" width="2.21875" style="22" customWidth="1"/>
    <col min="1574" max="1574" width="13.77734375" style="22" customWidth="1"/>
    <col min="1575" max="1575" width="2.21875" style="22" customWidth="1"/>
    <col min="1576" max="1576" width="8.44140625" style="22" customWidth="1"/>
    <col min="1577" max="1577" width="3.6640625" style="22" bestFit="1" customWidth="1"/>
    <col min="1578" max="1578" width="7.6640625" style="22" customWidth="1"/>
    <col min="1579" max="1579" width="1.44140625" style="22" customWidth="1"/>
    <col min="1580" max="1580" width="11.5546875" style="22"/>
    <col min="1581" max="1581" width="1.44140625" style="22" customWidth="1"/>
    <col min="1582" max="1582" width="11.5546875" style="22"/>
    <col min="1583" max="1583" width="1.44140625" style="22" customWidth="1"/>
    <col min="1584" max="1792" width="11.5546875" style="22"/>
    <col min="1793" max="1793" width="4.5546875" style="22" customWidth="1"/>
    <col min="1794" max="1794" width="1.44140625" style="22" customWidth="1"/>
    <col min="1795" max="1795" width="17.77734375" style="22" customWidth="1"/>
    <col min="1796" max="1796" width="1.44140625" style="22" customWidth="1"/>
    <col min="1797" max="1797" width="13.109375" style="22" customWidth="1"/>
    <col min="1798" max="1798" width="1.44140625" style="22" customWidth="1"/>
    <col min="1799" max="1799" width="11.5546875" style="22"/>
    <col min="1800" max="1800" width="1.44140625" style="22" customWidth="1"/>
    <col min="1801" max="1801" width="11.5546875" style="22"/>
    <col min="1802" max="1802" width="1.44140625" style="22" customWidth="1"/>
    <col min="1803" max="1803" width="13.109375" style="22" customWidth="1"/>
    <col min="1804" max="1804" width="1.44140625" style="22" customWidth="1"/>
    <col min="1805" max="1805" width="11.5546875" style="22"/>
    <col min="1806" max="1806" width="1.44140625" style="22" customWidth="1"/>
    <col min="1807" max="1807" width="11.5546875" style="22"/>
    <col min="1808" max="1808" width="1.44140625" style="22" customWidth="1"/>
    <col min="1809" max="1809" width="13.109375" style="22" customWidth="1"/>
    <col min="1810" max="1810" width="1.44140625" style="22" customWidth="1"/>
    <col min="1811" max="1811" width="11.5546875" style="22"/>
    <col min="1812" max="1812" width="1.44140625" style="22" customWidth="1"/>
    <col min="1813" max="1813" width="11.5546875" style="22"/>
    <col min="1814" max="1814" width="1.44140625" style="22" customWidth="1"/>
    <col min="1815" max="1815" width="14.6640625" style="22" customWidth="1"/>
    <col min="1816" max="1817" width="1.44140625" style="22" customWidth="1"/>
    <col min="1818" max="1818" width="12" style="22" customWidth="1"/>
    <col min="1819" max="1819" width="1.44140625" style="22" customWidth="1"/>
    <col min="1820" max="1820" width="11.5546875" style="22"/>
    <col min="1821" max="1821" width="2.21875" style="22" customWidth="1"/>
    <col min="1822" max="1822" width="10.44140625" style="22" customWidth="1"/>
    <col min="1823" max="1823" width="1.44140625" style="22" customWidth="1"/>
    <col min="1824" max="1824" width="11.5546875" style="22"/>
    <col min="1825" max="1825" width="2.21875" style="22" customWidth="1"/>
    <col min="1826" max="1826" width="12" style="22" customWidth="1"/>
    <col min="1827" max="1827" width="1.44140625" style="22" customWidth="1"/>
    <col min="1828" max="1828" width="11.5546875" style="22"/>
    <col min="1829" max="1829" width="2.21875" style="22" customWidth="1"/>
    <col min="1830" max="1830" width="13.77734375" style="22" customWidth="1"/>
    <col min="1831" max="1831" width="2.21875" style="22" customWidth="1"/>
    <col min="1832" max="1832" width="8.44140625" style="22" customWidth="1"/>
    <col min="1833" max="1833" width="3.6640625" style="22" bestFit="1" customWidth="1"/>
    <col min="1834" max="1834" width="7.6640625" style="22" customWidth="1"/>
    <col min="1835" max="1835" width="1.44140625" style="22" customWidth="1"/>
    <col min="1836" max="1836" width="11.5546875" style="22"/>
    <col min="1837" max="1837" width="1.44140625" style="22" customWidth="1"/>
    <col min="1838" max="1838" width="11.5546875" style="22"/>
    <col min="1839" max="1839" width="1.44140625" style="22" customWidth="1"/>
    <col min="1840" max="2048" width="11.5546875" style="22"/>
    <col min="2049" max="2049" width="4.5546875" style="22" customWidth="1"/>
    <col min="2050" max="2050" width="1.44140625" style="22" customWidth="1"/>
    <col min="2051" max="2051" width="17.77734375" style="22" customWidth="1"/>
    <col min="2052" max="2052" width="1.44140625" style="22" customWidth="1"/>
    <col min="2053" max="2053" width="13.109375" style="22" customWidth="1"/>
    <col min="2054" max="2054" width="1.44140625" style="22" customWidth="1"/>
    <col min="2055" max="2055" width="11.5546875" style="22"/>
    <col min="2056" max="2056" width="1.44140625" style="22" customWidth="1"/>
    <col min="2057" max="2057" width="11.5546875" style="22"/>
    <col min="2058" max="2058" width="1.44140625" style="22" customWidth="1"/>
    <col min="2059" max="2059" width="13.109375" style="22" customWidth="1"/>
    <col min="2060" max="2060" width="1.44140625" style="22" customWidth="1"/>
    <col min="2061" max="2061" width="11.5546875" style="22"/>
    <col min="2062" max="2062" width="1.44140625" style="22" customWidth="1"/>
    <col min="2063" max="2063" width="11.5546875" style="22"/>
    <col min="2064" max="2064" width="1.44140625" style="22" customWidth="1"/>
    <col min="2065" max="2065" width="13.109375" style="22" customWidth="1"/>
    <col min="2066" max="2066" width="1.44140625" style="22" customWidth="1"/>
    <col min="2067" max="2067" width="11.5546875" style="22"/>
    <col min="2068" max="2068" width="1.44140625" style="22" customWidth="1"/>
    <col min="2069" max="2069" width="11.5546875" style="22"/>
    <col min="2070" max="2070" width="1.44140625" style="22" customWidth="1"/>
    <col min="2071" max="2071" width="14.6640625" style="22" customWidth="1"/>
    <col min="2072" max="2073" width="1.44140625" style="22" customWidth="1"/>
    <col min="2074" max="2074" width="12" style="22" customWidth="1"/>
    <col min="2075" max="2075" width="1.44140625" style="22" customWidth="1"/>
    <col min="2076" max="2076" width="11.5546875" style="22"/>
    <col min="2077" max="2077" width="2.21875" style="22" customWidth="1"/>
    <col min="2078" max="2078" width="10.44140625" style="22" customWidth="1"/>
    <col min="2079" max="2079" width="1.44140625" style="22" customWidth="1"/>
    <col min="2080" max="2080" width="11.5546875" style="22"/>
    <col min="2081" max="2081" width="2.21875" style="22" customWidth="1"/>
    <col min="2082" max="2082" width="12" style="22" customWidth="1"/>
    <col min="2083" max="2083" width="1.44140625" style="22" customWidth="1"/>
    <col min="2084" max="2084" width="11.5546875" style="22"/>
    <col min="2085" max="2085" width="2.21875" style="22" customWidth="1"/>
    <col min="2086" max="2086" width="13.77734375" style="22" customWidth="1"/>
    <col min="2087" max="2087" width="2.21875" style="22" customWidth="1"/>
    <col min="2088" max="2088" width="8.44140625" style="22" customWidth="1"/>
    <col min="2089" max="2089" width="3.6640625" style="22" bestFit="1" customWidth="1"/>
    <col min="2090" max="2090" width="7.6640625" style="22" customWidth="1"/>
    <col min="2091" max="2091" width="1.44140625" style="22" customWidth="1"/>
    <col min="2092" max="2092" width="11.5546875" style="22"/>
    <col min="2093" max="2093" width="1.44140625" style="22" customWidth="1"/>
    <col min="2094" max="2094" width="11.5546875" style="22"/>
    <col min="2095" max="2095" width="1.44140625" style="22" customWidth="1"/>
    <col min="2096" max="2304" width="11.5546875" style="22"/>
    <col min="2305" max="2305" width="4.5546875" style="22" customWidth="1"/>
    <col min="2306" max="2306" width="1.44140625" style="22" customWidth="1"/>
    <col min="2307" max="2307" width="17.77734375" style="22" customWidth="1"/>
    <col min="2308" max="2308" width="1.44140625" style="22" customWidth="1"/>
    <col min="2309" max="2309" width="13.109375" style="22" customWidth="1"/>
    <col min="2310" max="2310" width="1.44140625" style="22" customWidth="1"/>
    <col min="2311" max="2311" width="11.5546875" style="22"/>
    <col min="2312" max="2312" width="1.44140625" style="22" customWidth="1"/>
    <col min="2313" max="2313" width="11.5546875" style="22"/>
    <col min="2314" max="2314" width="1.44140625" style="22" customWidth="1"/>
    <col min="2315" max="2315" width="13.109375" style="22" customWidth="1"/>
    <col min="2316" max="2316" width="1.44140625" style="22" customWidth="1"/>
    <col min="2317" max="2317" width="11.5546875" style="22"/>
    <col min="2318" max="2318" width="1.44140625" style="22" customWidth="1"/>
    <col min="2319" max="2319" width="11.5546875" style="22"/>
    <col min="2320" max="2320" width="1.44140625" style="22" customWidth="1"/>
    <col min="2321" max="2321" width="13.109375" style="22" customWidth="1"/>
    <col min="2322" max="2322" width="1.44140625" style="22" customWidth="1"/>
    <col min="2323" max="2323" width="11.5546875" style="22"/>
    <col min="2324" max="2324" width="1.44140625" style="22" customWidth="1"/>
    <col min="2325" max="2325" width="11.5546875" style="22"/>
    <col min="2326" max="2326" width="1.44140625" style="22" customWidth="1"/>
    <col min="2327" max="2327" width="14.6640625" style="22" customWidth="1"/>
    <col min="2328" max="2329" width="1.44140625" style="22" customWidth="1"/>
    <col min="2330" max="2330" width="12" style="22" customWidth="1"/>
    <col min="2331" max="2331" width="1.44140625" style="22" customWidth="1"/>
    <col min="2332" max="2332" width="11.5546875" style="22"/>
    <col min="2333" max="2333" width="2.21875" style="22" customWidth="1"/>
    <col min="2334" max="2334" width="10.44140625" style="22" customWidth="1"/>
    <col min="2335" max="2335" width="1.44140625" style="22" customWidth="1"/>
    <col min="2336" max="2336" width="11.5546875" style="22"/>
    <col min="2337" max="2337" width="2.21875" style="22" customWidth="1"/>
    <col min="2338" max="2338" width="12" style="22" customWidth="1"/>
    <col min="2339" max="2339" width="1.44140625" style="22" customWidth="1"/>
    <col min="2340" max="2340" width="11.5546875" style="22"/>
    <col min="2341" max="2341" width="2.21875" style="22" customWidth="1"/>
    <col min="2342" max="2342" width="13.77734375" style="22" customWidth="1"/>
    <col min="2343" max="2343" width="2.21875" style="22" customWidth="1"/>
    <col min="2344" max="2344" width="8.44140625" style="22" customWidth="1"/>
    <col min="2345" max="2345" width="3.6640625" style="22" bestFit="1" customWidth="1"/>
    <col min="2346" max="2346" width="7.6640625" style="22" customWidth="1"/>
    <col min="2347" max="2347" width="1.44140625" style="22" customWidth="1"/>
    <col min="2348" max="2348" width="11.5546875" style="22"/>
    <col min="2349" max="2349" width="1.44140625" style="22" customWidth="1"/>
    <col min="2350" max="2350" width="11.5546875" style="22"/>
    <col min="2351" max="2351" width="1.44140625" style="22" customWidth="1"/>
    <col min="2352" max="2560" width="11.5546875" style="22"/>
    <col min="2561" max="2561" width="4.5546875" style="22" customWidth="1"/>
    <col min="2562" max="2562" width="1.44140625" style="22" customWidth="1"/>
    <col min="2563" max="2563" width="17.77734375" style="22" customWidth="1"/>
    <col min="2564" max="2564" width="1.44140625" style="22" customWidth="1"/>
    <col min="2565" max="2565" width="13.109375" style="22" customWidth="1"/>
    <col min="2566" max="2566" width="1.44140625" style="22" customWidth="1"/>
    <col min="2567" max="2567" width="11.5546875" style="22"/>
    <col min="2568" max="2568" width="1.44140625" style="22" customWidth="1"/>
    <col min="2569" max="2569" width="11.5546875" style="22"/>
    <col min="2570" max="2570" width="1.44140625" style="22" customWidth="1"/>
    <col min="2571" max="2571" width="13.109375" style="22" customWidth="1"/>
    <col min="2572" max="2572" width="1.44140625" style="22" customWidth="1"/>
    <col min="2573" max="2573" width="11.5546875" style="22"/>
    <col min="2574" max="2574" width="1.44140625" style="22" customWidth="1"/>
    <col min="2575" max="2575" width="11.5546875" style="22"/>
    <col min="2576" max="2576" width="1.44140625" style="22" customWidth="1"/>
    <col min="2577" max="2577" width="13.109375" style="22" customWidth="1"/>
    <col min="2578" max="2578" width="1.44140625" style="22" customWidth="1"/>
    <col min="2579" max="2579" width="11.5546875" style="22"/>
    <col min="2580" max="2580" width="1.44140625" style="22" customWidth="1"/>
    <col min="2581" max="2581" width="11.5546875" style="22"/>
    <col min="2582" max="2582" width="1.44140625" style="22" customWidth="1"/>
    <col min="2583" max="2583" width="14.6640625" style="22" customWidth="1"/>
    <col min="2584" max="2585" width="1.44140625" style="22" customWidth="1"/>
    <col min="2586" max="2586" width="12" style="22" customWidth="1"/>
    <col min="2587" max="2587" width="1.44140625" style="22" customWidth="1"/>
    <col min="2588" max="2588" width="11.5546875" style="22"/>
    <col min="2589" max="2589" width="2.21875" style="22" customWidth="1"/>
    <col min="2590" max="2590" width="10.44140625" style="22" customWidth="1"/>
    <col min="2591" max="2591" width="1.44140625" style="22" customWidth="1"/>
    <col min="2592" max="2592" width="11.5546875" style="22"/>
    <col min="2593" max="2593" width="2.21875" style="22" customWidth="1"/>
    <col min="2594" max="2594" width="12" style="22" customWidth="1"/>
    <col min="2595" max="2595" width="1.44140625" style="22" customWidth="1"/>
    <col min="2596" max="2596" width="11.5546875" style="22"/>
    <col min="2597" max="2597" width="2.21875" style="22" customWidth="1"/>
    <col min="2598" max="2598" width="13.77734375" style="22" customWidth="1"/>
    <col min="2599" max="2599" width="2.21875" style="22" customWidth="1"/>
    <col min="2600" max="2600" width="8.44140625" style="22" customWidth="1"/>
    <col min="2601" max="2601" width="3.6640625" style="22" bestFit="1" customWidth="1"/>
    <col min="2602" max="2602" width="7.6640625" style="22" customWidth="1"/>
    <col min="2603" max="2603" width="1.44140625" style="22" customWidth="1"/>
    <col min="2604" max="2604" width="11.5546875" style="22"/>
    <col min="2605" max="2605" width="1.44140625" style="22" customWidth="1"/>
    <col min="2606" max="2606" width="11.5546875" style="22"/>
    <col min="2607" max="2607" width="1.44140625" style="22" customWidth="1"/>
    <col min="2608" max="2816" width="11.5546875" style="22"/>
    <col min="2817" max="2817" width="4.5546875" style="22" customWidth="1"/>
    <col min="2818" max="2818" width="1.44140625" style="22" customWidth="1"/>
    <col min="2819" max="2819" width="17.77734375" style="22" customWidth="1"/>
    <col min="2820" max="2820" width="1.44140625" style="22" customWidth="1"/>
    <col min="2821" max="2821" width="13.109375" style="22" customWidth="1"/>
    <col min="2822" max="2822" width="1.44140625" style="22" customWidth="1"/>
    <col min="2823" max="2823" width="11.5546875" style="22"/>
    <col min="2824" max="2824" width="1.44140625" style="22" customWidth="1"/>
    <col min="2825" max="2825" width="11.5546875" style="22"/>
    <col min="2826" max="2826" width="1.44140625" style="22" customWidth="1"/>
    <col min="2827" max="2827" width="13.109375" style="22" customWidth="1"/>
    <col min="2828" max="2828" width="1.44140625" style="22" customWidth="1"/>
    <col min="2829" max="2829" width="11.5546875" style="22"/>
    <col min="2830" max="2830" width="1.44140625" style="22" customWidth="1"/>
    <col min="2831" max="2831" width="11.5546875" style="22"/>
    <col min="2832" max="2832" width="1.44140625" style="22" customWidth="1"/>
    <col min="2833" max="2833" width="13.109375" style="22" customWidth="1"/>
    <col min="2834" max="2834" width="1.44140625" style="22" customWidth="1"/>
    <col min="2835" max="2835" width="11.5546875" style="22"/>
    <col min="2836" max="2836" width="1.44140625" style="22" customWidth="1"/>
    <col min="2837" max="2837" width="11.5546875" style="22"/>
    <col min="2838" max="2838" width="1.44140625" style="22" customWidth="1"/>
    <col min="2839" max="2839" width="14.6640625" style="22" customWidth="1"/>
    <col min="2840" max="2841" width="1.44140625" style="22" customWidth="1"/>
    <col min="2842" max="2842" width="12" style="22" customWidth="1"/>
    <col min="2843" max="2843" width="1.44140625" style="22" customWidth="1"/>
    <col min="2844" max="2844" width="11.5546875" style="22"/>
    <col min="2845" max="2845" width="2.21875" style="22" customWidth="1"/>
    <col min="2846" max="2846" width="10.44140625" style="22" customWidth="1"/>
    <col min="2847" max="2847" width="1.44140625" style="22" customWidth="1"/>
    <col min="2848" max="2848" width="11.5546875" style="22"/>
    <col min="2849" max="2849" width="2.21875" style="22" customWidth="1"/>
    <col min="2850" max="2850" width="12" style="22" customWidth="1"/>
    <col min="2851" max="2851" width="1.44140625" style="22" customWidth="1"/>
    <col min="2852" max="2852" width="11.5546875" style="22"/>
    <col min="2853" max="2853" width="2.21875" style="22" customWidth="1"/>
    <col min="2854" max="2854" width="13.77734375" style="22" customWidth="1"/>
    <col min="2855" max="2855" width="2.21875" style="22" customWidth="1"/>
    <col min="2856" max="2856" width="8.44140625" style="22" customWidth="1"/>
    <col min="2857" max="2857" width="3.6640625" style="22" bestFit="1" customWidth="1"/>
    <col min="2858" max="2858" width="7.6640625" style="22" customWidth="1"/>
    <col min="2859" max="2859" width="1.44140625" style="22" customWidth="1"/>
    <col min="2860" max="2860" width="11.5546875" style="22"/>
    <col min="2861" max="2861" width="1.44140625" style="22" customWidth="1"/>
    <col min="2862" max="2862" width="11.5546875" style="22"/>
    <col min="2863" max="2863" width="1.44140625" style="22" customWidth="1"/>
    <col min="2864" max="3072" width="11.5546875" style="22"/>
    <col min="3073" max="3073" width="4.5546875" style="22" customWidth="1"/>
    <col min="3074" max="3074" width="1.44140625" style="22" customWidth="1"/>
    <col min="3075" max="3075" width="17.77734375" style="22" customWidth="1"/>
    <col min="3076" max="3076" width="1.44140625" style="22" customWidth="1"/>
    <col min="3077" max="3077" width="13.109375" style="22" customWidth="1"/>
    <col min="3078" max="3078" width="1.44140625" style="22" customWidth="1"/>
    <col min="3079" max="3079" width="11.5546875" style="22"/>
    <col min="3080" max="3080" width="1.44140625" style="22" customWidth="1"/>
    <col min="3081" max="3081" width="11.5546875" style="22"/>
    <col min="3082" max="3082" width="1.44140625" style="22" customWidth="1"/>
    <col min="3083" max="3083" width="13.109375" style="22" customWidth="1"/>
    <col min="3084" max="3084" width="1.44140625" style="22" customWidth="1"/>
    <col min="3085" max="3085" width="11.5546875" style="22"/>
    <col min="3086" max="3086" width="1.44140625" style="22" customWidth="1"/>
    <col min="3087" max="3087" width="11.5546875" style="22"/>
    <col min="3088" max="3088" width="1.44140625" style="22" customWidth="1"/>
    <col min="3089" max="3089" width="13.109375" style="22" customWidth="1"/>
    <col min="3090" max="3090" width="1.44140625" style="22" customWidth="1"/>
    <col min="3091" max="3091" width="11.5546875" style="22"/>
    <col min="3092" max="3092" width="1.44140625" style="22" customWidth="1"/>
    <col min="3093" max="3093" width="11.5546875" style="22"/>
    <col min="3094" max="3094" width="1.44140625" style="22" customWidth="1"/>
    <col min="3095" max="3095" width="14.6640625" style="22" customWidth="1"/>
    <col min="3096" max="3097" width="1.44140625" style="22" customWidth="1"/>
    <col min="3098" max="3098" width="12" style="22" customWidth="1"/>
    <col min="3099" max="3099" width="1.44140625" style="22" customWidth="1"/>
    <col min="3100" max="3100" width="11.5546875" style="22"/>
    <col min="3101" max="3101" width="2.21875" style="22" customWidth="1"/>
    <col min="3102" max="3102" width="10.44140625" style="22" customWidth="1"/>
    <col min="3103" max="3103" width="1.44140625" style="22" customWidth="1"/>
    <col min="3104" max="3104" width="11.5546875" style="22"/>
    <col min="3105" max="3105" width="2.21875" style="22" customWidth="1"/>
    <col min="3106" max="3106" width="12" style="22" customWidth="1"/>
    <col min="3107" max="3107" width="1.44140625" style="22" customWidth="1"/>
    <col min="3108" max="3108" width="11.5546875" style="22"/>
    <col min="3109" max="3109" width="2.21875" style="22" customWidth="1"/>
    <col min="3110" max="3110" width="13.77734375" style="22" customWidth="1"/>
    <col min="3111" max="3111" width="2.21875" style="22" customWidth="1"/>
    <col min="3112" max="3112" width="8.44140625" style="22" customWidth="1"/>
    <col min="3113" max="3113" width="3.6640625" style="22" bestFit="1" customWidth="1"/>
    <col min="3114" max="3114" width="7.6640625" style="22" customWidth="1"/>
    <col min="3115" max="3115" width="1.44140625" style="22" customWidth="1"/>
    <col min="3116" max="3116" width="11.5546875" style="22"/>
    <col min="3117" max="3117" width="1.44140625" style="22" customWidth="1"/>
    <col min="3118" max="3118" width="11.5546875" style="22"/>
    <col min="3119" max="3119" width="1.44140625" style="22" customWidth="1"/>
    <col min="3120" max="3328" width="11.5546875" style="22"/>
    <col min="3329" max="3329" width="4.5546875" style="22" customWidth="1"/>
    <col min="3330" max="3330" width="1.44140625" style="22" customWidth="1"/>
    <col min="3331" max="3331" width="17.77734375" style="22" customWidth="1"/>
    <col min="3332" max="3332" width="1.44140625" style="22" customWidth="1"/>
    <col min="3333" max="3333" width="13.109375" style="22" customWidth="1"/>
    <col min="3334" max="3334" width="1.44140625" style="22" customWidth="1"/>
    <col min="3335" max="3335" width="11.5546875" style="22"/>
    <col min="3336" max="3336" width="1.44140625" style="22" customWidth="1"/>
    <col min="3337" max="3337" width="11.5546875" style="22"/>
    <col min="3338" max="3338" width="1.44140625" style="22" customWidth="1"/>
    <col min="3339" max="3339" width="13.109375" style="22" customWidth="1"/>
    <col min="3340" max="3340" width="1.44140625" style="22" customWidth="1"/>
    <col min="3341" max="3341" width="11.5546875" style="22"/>
    <col min="3342" max="3342" width="1.44140625" style="22" customWidth="1"/>
    <col min="3343" max="3343" width="11.5546875" style="22"/>
    <col min="3344" max="3344" width="1.44140625" style="22" customWidth="1"/>
    <col min="3345" max="3345" width="13.109375" style="22" customWidth="1"/>
    <col min="3346" max="3346" width="1.44140625" style="22" customWidth="1"/>
    <col min="3347" max="3347" width="11.5546875" style="22"/>
    <col min="3348" max="3348" width="1.44140625" style="22" customWidth="1"/>
    <col min="3349" max="3349" width="11.5546875" style="22"/>
    <col min="3350" max="3350" width="1.44140625" style="22" customWidth="1"/>
    <col min="3351" max="3351" width="14.6640625" style="22" customWidth="1"/>
    <col min="3352" max="3353" width="1.44140625" style="22" customWidth="1"/>
    <col min="3354" max="3354" width="12" style="22" customWidth="1"/>
    <col min="3355" max="3355" width="1.44140625" style="22" customWidth="1"/>
    <col min="3356" max="3356" width="11.5546875" style="22"/>
    <col min="3357" max="3357" width="2.21875" style="22" customWidth="1"/>
    <col min="3358" max="3358" width="10.44140625" style="22" customWidth="1"/>
    <col min="3359" max="3359" width="1.44140625" style="22" customWidth="1"/>
    <col min="3360" max="3360" width="11.5546875" style="22"/>
    <col min="3361" max="3361" width="2.21875" style="22" customWidth="1"/>
    <col min="3362" max="3362" width="12" style="22" customWidth="1"/>
    <col min="3363" max="3363" width="1.44140625" style="22" customWidth="1"/>
    <col min="3364" max="3364" width="11.5546875" style="22"/>
    <col min="3365" max="3365" width="2.21875" style="22" customWidth="1"/>
    <col min="3366" max="3366" width="13.77734375" style="22" customWidth="1"/>
    <col min="3367" max="3367" width="2.21875" style="22" customWidth="1"/>
    <col min="3368" max="3368" width="8.44140625" style="22" customWidth="1"/>
    <col min="3369" max="3369" width="3.6640625" style="22" bestFit="1" customWidth="1"/>
    <col min="3370" max="3370" width="7.6640625" style="22" customWidth="1"/>
    <col min="3371" max="3371" width="1.44140625" style="22" customWidth="1"/>
    <col min="3372" max="3372" width="11.5546875" style="22"/>
    <col min="3373" max="3373" width="1.44140625" style="22" customWidth="1"/>
    <col min="3374" max="3374" width="11.5546875" style="22"/>
    <col min="3375" max="3375" width="1.44140625" style="22" customWidth="1"/>
    <col min="3376" max="3584" width="11.5546875" style="22"/>
    <col min="3585" max="3585" width="4.5546875" style="22" customWidth="1"/>
    <col min="3586" max="3586" width="1.44140625" style="22" customWidth="1"/>
    <col min="3587" max="3587" width="17.77734375" style="22" customWidth="1"/>
    <col min="3588" max="3588" width="1.44140625" style="22" customWidth="1"/>
    <col min="3589" max="3589" width="13.109375" style="22" customWidth="1"/>
    <col min="3590" max="3590" width="1.44140625" style="22" customWidth="1"/>
    <col min="3591" max="3591" width="11.5546875" style="22"/>
    <col min="3592" max="3592" width="1.44140625" style="22" customWidth="1"/>
    <col min="3593" max="3593" width="11.5546875" style="22"/>
    <col min="3594" max="3594" width="1.44140625" style="22" customWidth="1"/>
    <col min="3595" max="3595" width="13.109375" style="22" customWidth="1"/>
    <col min="3596" max="3596" width="1.44140625" style="22" customWidth="1"/>
    <col min="3597" max="3597" width="11.5546875" style="22"/>
    <col min="3598" max="3598" width="1.44140625" style="22" customWidth="1"/>
    <col min="3599" max="3599" width="11.5546875" style="22"/>
    <col min="3600" max="3600" width="1.44140625" style="22" customWidth="1"/>
    <col min="3601" max="3601" width="13.109375" style="22" customWidth="1"/>
    <col min="3602" max="3602" width="1.44140625" style="22" customWidth="1"/>
    <col min="3603" max="3603" width="11.5546875" style="22"/>
    <col min="3604" max="3604" width="1.44140625" style="22" customWidth="1"/>
    <col min="3605" max="3605" width="11.5546875" style="22"/>
    <col min="3606" max="3606" width="1.44140625" style="22" customWidth="1"/>
    <col min="3607" max="3607" width="14.6640625" style="22" customWidth="1"/>
    <col min="3608" max="3609" width="1.44140625" style="22" customWidth="1"/>
    <col min="3610" max="3610" width="12" style="22" customWidth="1"/>
    <col min="3611" max="3611" width="1.44140625" style="22" customWidth="1"/>
    <col min="3612" max="3612" width="11.5546875" style="22"/>
    <col min="3613" max="3613" width="2.21875" style="22" customWidth="1"/>
    <col min="3614" max="3614" width="10.44140625" style="22" customWidth="1"/>
    <col min="3615" max="3615" width="1.44140625" style="22" customWidth="1"/>
    <col min="3616" max="3616" width="11.5546875" style="22"/>
    <col min="3617" max="3617" width="2.21875" style="22" customWidth="1"/>
    <col min="3618" max="3618" width="12" style="22" customWidth="1"/>
    <col min="3619" max="3619" width="1.44140625" style="22" customWidth="1"/>
    <col min="3620" max="3620" width="11.5546875" style="22"/>
    <col min="3621" max="3621" width="2.21875" style="22" customWidth="1"/>
    <col min="3622" max="3622" width="13.77734375" style="22" customWidth="1"/>
    <col min="3623" max="3623" width="2.21875" style="22" customWidth="1"/>
    <col min="3624" max="3624" width="8.44140625" style="22" customWidth="1"/>
    <col min="3625" max="3625" width="3.6640625" style="22" bestFit="1" customWidth="1"/>
    <col min="3626" max="3626" width="7.6640625" style="22" customWidth="1"/>
    <col min="3627" max="3627" width="1.44140625" style="22" customWidth="1"/>
    <col min="3628" max="3628" width="11.5546875" style="22"/>
    <col min="3629" max="3629" width="1.44140625" style="22" customWidth="1"/>
    <col min="3630" max="3630" width="11.5546875" style="22"/>
    <col min="3631" max="3631" width="1.44140625" style="22" customWidth="1"/>
    <col min="3632" max="3840" width="11.5546875" style="22"/>
    <col min="3841" max="3841" width="4.5546875" style="22" customWidth="1"/>
    <col min="3842" max="3842" width="1.44140625" style="22" customWidth="1"/>
    <col min="3843" max="3843" width="17.77734375" style="22" customWidth="1"/>
    <col min="3844" max="3844" width="1.44140625" style="22" customWidth="1"/>
    <col min="3845" max="3845" width="13.109375" style="22" customWidth="1"/>
    <col min="3846" max="3846" width="1.44140625" style="22" customWidth="1"/>
    <col min="3847" max="3847" width="11.5546875" style="22"/>
    <col min="3848" max="3848" width="1.44140625" style="22" customWidth="1"/>
    <col min="3849" max="3849" width="11.5546875" style="22"/>
    <col min="3850" max="3850" width="1.44140625" style="22" customWidth="1"/>
    <col min="3851" max="3851" width="13.109375" style="22" customWidth="1"/>
    <col min="3852" max="3852" width="1.44140625" style="22" customWidth="1"/>
    <col min="3853" max="3853" width="11.5546875" style="22"/>
    <col min="3854" max="3854" width="1.44140625" style="22" customWidth="1"/>
    <col min="3855" max="3855" width="11.5546875" style="22"/>
    <col min="3856" max="3856" width="1.44140625" style="22" customWidth="1"/>
    <col min="3857" max="3857" width="13.109375" style="22" customWidth="1"/>
    <col min="3858" max="3858" width="1.44140625" style="22" customWidth="1"/>
    <col min="3859" max="3859" width="11.5546875" style="22"/>
    <col min="3860" max="3860" width="1.44140625" style="22" customWidth="1"/>
    <col min="3861" max="3861" width="11.5546875" style="22"/>
    <col min="3862" max="3862" width="1.44140625" style="22" customWidth="1"/>
    <col min="3863" max="3863" width="14.6640625" style="22" customWidth="1"/>
    <col min="3864" max="3865" width="1.44140625" style="22" customWidth="1"/>
    <col min="3866" max="3866" width="12" style="22" customWidth="1"/>
    <col min="3867" max="3867" width="1.44140625" style="22" customWidth="1"/>
    <col min="3868" max="3868" width="11.5546875" style="22"/>
    <col min="3869" max="3869" width="2.21875" style="22" customWidth="1"/>
    <col min="3870" max="3870" width="10.44140625" style="22" customWidth="1"/>
    <col min="3871" max="3871" width="1.44140625" style="22" customWidth="1"/>
    <col min="3872" max="3872" width="11.5546875" style="22"/>
    <col min="3873" max="3873" width="2.21875" style="22" customWidth="1"/>
    <col min="3874" max="3874" width="12" style="22" customWidth="1"/>
    <col min="3875" max="3875" width="1.44140625" style="22" customWidth="1"/>
    <col min="3876" max="3876" width="11.5546875" style="22"/>
    <col min="3877" max="3877" width="2.21875" style="22" customWidth="1"/>
    <col min="3878" max="3878" width="13.77734375" style="22" customWidth="1"/>
    <col min="3879" max="3879" width="2.21875" style="22" customWidth="1"/>
    <col min="3880" max="3880" width="8.44140625" style="22" customWidth="1"/>
    <col min="3881" max="3881" width="3.6640625" style="22" bestFit="1" customWidth="1"/>
    <col min="3882" max="3882" width="7.6640625" style="22" customWidth="1"/>
    <col min="3883" max="3883" width="1.44140625" style="22" customWidth="1"/>
    <col min="3884" max="3884" width="11.5546875" style="22"/>
    <col min="3885" max="3885" width="1.44140625" style="22" customWidth="1"/>
    <col min="3886" max="3886" width="11.5546875" style="22"/>
    <col min="3887" max="3887" width="1.44140625" style="22" customWidth="1"/>
    <col min="3888" max="4096" width="11.5546875" style="22"/>
    <col min="4097" max="4097" width="4.5546875" style="22" customWidth="1"/>
    <col min="4098" max="4098" width="1.44140625" style="22" customWidth="1"/>
    <col min="4099" max="4099" width="17.77734375" style="22" customWidth="1"/>
    <col min="4100" max="4100" width="1.44140625" style="22" customWidth="1"/>
    <col min="4101" max="4101" width="13.109375" style="22" customWidth="1"/>
    <col min="4102" max="4102" width="1.44140625" style="22" customWidth="1"/>
    <col min="4103" max="4103" width="11.5546875" style="22"/>
    <col min="4104" max="4104" width="1.44140625" style="22" customWidth="1"/>
    <col min="4105" max="4105" width="11.5546875" style="22"/>
    <col min="4106" max="4106" width="1.44140625" style="22" customWidth="1"/>
    <col min="4107" max="4107" width="13.109375" style="22" customWidth="1"/>
    <col min="4108" max="4108" width="1.44140625" style="22" customWidth="1"/>
    <col min="4109" max="4109" width="11.5546875" style="22"/>
    <col min="4110" max="4110" width="1.44140625" style="22" customWidth="1"/>
    <col min="4111" max="4111" width="11.5546875" style="22"/>
    <col min="4112" max="4112" width="1.44140625" style="22" customWidth="1"/>
    <col min="4113" max="4113" width="13.109375" style="22" customWidth="1"/>
    <col min="4114" max="4114" width="1.44140625" style="22" customWidth="1"/>
    <col min="4115" max="4115" width="11.5546875" style="22"/>
    <col min="4116" max="4116" width="1.44140625" style="22" customWidth="1"/>
    <col min="4117" max="4117" width="11.5546875" style="22"/>
    <col min="4118" max="4118" width="1.44140625" style="22" customWidth="1"/>
    <col min="4119" max="4119" width="14.6640625" style="22" customWidth="1"/>
    <col min="4120" max="4121" width="1.44140625" style="22" customWidth="1"/>
    <col min="4122" max="4122" width="12" style="22" customWidth="1"/>
    <col min="4123" max="4123" width="1.44140625" style="22" customWidth="1"/>
    <col min="4124" max="4124" width="11.5546875" style="22"/>
    <col min="4125" max="4125" width="2.21875" style="22" customWidth="1"/>
    <col min="4126" max="4126" width="10.44140625" style="22" customWidth="1"/>
    <col min="4127" max="4127" width="1.44140625" style="22" customWidth="1"/>
    <col min="4128" max="4128" width="11.5546875" style="22"/>
    <col min="4129" max="4129" width="2.21875" style="22" customWidth="1"/>
    <col min="4130" max="4130" width="12" style="22" customWidth="1"/>
    <col min="4131" max="4131" width="1.44140625" style="22" customWidth="1"/>
    <col min="4132" max="4132" width="11.5546875" style="22"/>
    <col min="4133" max="4133" width="2.21875" style="22" customWidth="1"/>
    <col min="4134" max="4134" width="13.77734375" style="22" customWidth="1"/>
    <col min="4135" max="4135" width="2.21875" style="22" customWidth="1"/>
    <col min="4136" max="4136" width="8.44140625" style="22" customWidth="1"/>
    <col min="4137" max="4137" width="3.6640625" style="22" bestFit="1" customWidth="1"/>
    <col min="4138" max="4138" width="7.6640625" style="22" customWidth="1"/>
    <col min="4139" max="4139" width="1.44140625" style="22" customWidth="1"/>
    <col min="4140" max="4140" width="11.5546875" style="22"/>
    <col min="4141" max="4141" width="1.44140625" style="22" customWidth="1"/>
    <col min="4142" max="4142" width="11.5546875" style="22"/>
    <col min="4143" max="4143" width="1.44140625" style="22" customWidth="1"/>
    <col min="4144" max="4352" width="11.5546875" style="22"/>
    <col min="4353" max="4353" width="4.5546875" style="22" customWidth="1"/>
    <col min="4354" max="4354" width="1.44140625" style="22" customWidth="1"/>
    <col min="4355" max="4355" width="17.77734375" style="22" customWidth="1"/>
    <col min="4356" max="4356" width="1.44140625" style="22" customWidth="1"/>
    <col min="4357" max="4357" width="13.109375" style="22" customWidth="1"/>
    <col min="4358" max="4358" width="1.44140625" style="22" customWidth="1"/>
    <col min="4359" max="4359" width="11.5546875" style="22"/>
    <col min="4360" max="4360" width="1.44140625" style="22" customWidth="1"/>
    <col min="4361" max="4361" width="11.5546875" style="22"/>
    <col min="4362" max="4362" width="1.44140625" style="22" customWidth="1"/>
    <col min="4363" max="4363" width="13.109375" style="22" customWidth="1"/>
    <col min="4364" max="4364" width="1.44140625" style="22" customWidth="1"/>
    <col min="4365" max="4365" width="11.5546875" style="22"/>
    <col min="4366" max="4366" width="1.44140625" style="22" customWidth="1"/>
    <col min="4367" max="4367" width="11.5546875" style="22"/>
    <col min="4368" max="4368" width="1.44140625" style="22" customWidth="1"/>
    <col min="4369" max="4369" width="13.109375" style="22" customWidth="1"/>
    <col min="4370" max="4370" width="1.44140625" style="22" customWidth="1"/>
    <col min="4371" max="4371" width="11.5546875" style="22"/>
    <col min="4372" max="4372" width="1.44140625" style="22" customWidth="1"/>
    <col min="4373" max="4373" width="11.5546875" style="22"/>
    <col min="4374" max="4374" width="1.44140625" style="22" customWidth="1"/>
    <col min="4375" max="4375" width="14.6640625" style="22" customWidth="1"/>
    <col min="4376" max="4377" width="1.44140625" style="22" customWidth="1"/>
    <col min="4378" max="4378" width="12" style="22" customWidth="1"/>
    <col min="4379" max="4379" width="1.44140625" style="22" customWidth="1"/>
    <col min="4380" max="4380" width="11.5546875" style="22"/>
    <col min="4381" max="4381" width="2.21875" style="22" customWidth="1"/>
    <col min="4382" max="4382" width="10.44140625" style="22" customWidth="1"/>
    <col min="4383" max="4383" width="1.44140625" style="22" customWidth="1"/>
    <col min="4384" max="4384" width="11.5546875" style="22"/>
    <col min="4385" max="4385" width="2.21875" style="22" customWidth="1"/>
    <col min="4386" max="4386" width="12" style="22" customWidth="1"/>
    <col min="4387" max="4387" width="1.44140625" style="22" customWidth="1"/>
    <col min="4388" max="4388" width="11.5546875" style="22"/>
    <col min="4389" max="4389" width="2.21875" style="22" customWidth="1"/>
    <col min="4390" max="4390" width="13.77734375" style="22" customWidth="1"/>
    <col min="4391" max="4391" width="2.21875" style="22" customWidth="1"/>
    <col min="4392" max="4392" width="8.44140625" style="22" customWidth="1"/>
    <col min="4393" max="4393" width="3.6640625" style="22" bestFit="1" customWidth="1"/>
    <col min="4394" max="4394" width="7.6640625" style="22" customWidth="1"/>
    <col min="4395" max="4395" width="1.44140625" style="22" customWidth="1"/>
    <col min="4396" max="4396" width="11.5546875" style="22"/>
    <col min="4397" max="4397" width="1.44140625" style="22" customWidth="1"/>
    <col min="4398" max="4398" width="11.5546875" style="22"/>
    <col min="4399" max="4399" width="1.44140625" style="22" customWidth="1"/>
    <col min="4400" max="4608" width="11.5546875" style="22"/>
    <col min="4609" max="4609" width="4.5546875" style="22" customWidth="1"/>
    <col min="4610" max="4610" width="1.44140625" style="22" customWidth="1"/>
    <col min="4611" max="4611" width="17.77734375" style="22" customWidth="1"/>
    <col min="4612" max="4612" width="1.44140625" style="22" customWidth="1"/>
    <col min="4613" max="4613" width="13.109375" style="22" customWidth="1"/>
    <col min="4614" max="4614" width="1.44140625" style="22" customWidth="1"/>
    <col min="4615" max="4615" width="11.5546875" style="22"/>
    <col min="4616" max="4616" width="1.44140625" style="22" customWidth="1"/>
    <col min="4617" max="4617" width="11.5546875" style="22"/>
    <col min="4618" max="4618" width="1.44140625" style="22" customWidth="1"/>
    <col min="4619" max="4619" width="13.109375" style="22" customWidth="1"/>
    <col min="4620" max="4620" width="1.44140625" style="22" customWidth="1"/>
    <col min="4621" max="4621" width="11.5546875" style="22"/>
    <col min="4622" max="4622" width="1.44140625" style="22" customWidth="1"/>
    <col min="4623" max="4623" width="11.5546875" style="22"/>
    <col min="4624" max="4624" width="1.44140625" style="22" customWidth="1"/>
    <col min="4625" max="4625" width="13.109375" style="22" customWidth="1"/>
    <col min="4626" max="4626" width="1.44140625" style="22" customWidth="1"/>
    <col min="4627" max="4627" width="11.5546875" style="22"/>
    <col min="4628" max="4628" width="1.44140625" style="22" customWidth="1"/>
    <col min="4629" max="4629" width="11.5546875" style="22"/>
    <col min="4630" max="4630" width="1.44140625" style="22" customWidth="1"/>
    <col min="4631" max="4631" width="14.6640625" style="22" customWidth="1"/>
    <col min="4632" max="4633" width="1.44140625" style="22" customWidth="1"/>
    <col min="4634" max="4634" width="12" style="22" customWidth="1"/>
    <col min="4635" max="4635" width="1.44140625" style="22" customWidth="1"/>
    <col min="4636" max="4636" width="11.5546875" style="22"/>
    <col min="4637" max="4637" width="2.21875" style="22" customWidth="1"/>
    <col min="4638" max="4638" width="10.44140625" style="22" customWidth="1"/>
    <col min="4639" max="4639" width="1.44140625" style="22" customWidth="1"/>
    <col min="4640" max="4640" width="11.5546875" style="22"/>
    <col min="4641" max="4641" width="2.21875" style="22" customWidth="1"/>
    <col min="4642" max="4642" width="12" style="22" customWidth="1"/>
    <col min="4643" max="4643" width="1.44140625" style="22" customWidth="1"/>
    <col min="4644" max="4644" width="11.5546875" style="22"/>
    <col min="4645" max="4645" width="2.21875" style="22" customWidth="1"/>
    <col min="4646" max="4646" width="13.77734375" style="22" customWidth="1"/>
    <col min="4647" max="4647" width="2.21875" style="22" customWidth="1"/>
    <col min="4648" max="4648" width="8.44140625" style="22" customWidth="1"/>
    <col min="4649" max="4649" width="3.6640625" style="22" bestFit="1" customWidth="1"/>
    <col min="4650" max="4650" width="7.6640625" style="22" customWidth="1"/>
    <col min="4651" max="4651" width="1.44140625" style="22" customWidth="1"/>
    <col min="4652" max="4652" width="11.5546875" style="22"/>
    <col min="4653" max="4653" width="1.44140625" style="22" customWidth="1"/>
    <col min="4654" max="4654" width="11.5546875" style="22"/>
    <col min="4655" max="4655" width="1.44140625" style="22" customWidth="1"/>
    <col min="4656" max="4864" width="11.5546875" style="22"/>
    <col min="4865" max="4865" width="4.5546875" style="22" customWidth="1"/>
    <col min="4866" max="4866" width="1.44140625" style="22" customWidth="1"/>
    <col min="4867" max="4867" width="17.77734375" style="22" customWidth="1"/>
    <col min="4868" max="4868" width="1.44140625" style="22" customWidth="1"/>
    <col min="4869" max="4869" width="13.109375" style="22" customWidth="1"/>
    <col min="4870" max="4870" width="1.44140625" style="22" customWidth="1"/>
    <col min="4871" max="4871" width="11.5546875" style="22"/>
    <col min="4872" max="4872" width="1.44140625" style="22" customWidth="1"/>
    <col min="4873" max="4873" width="11.5546875" style="22"/>
    <col min="4874" max="4874" width="1.44140625" style="22" customWidth="1"/>
    <col min="4875" max="4875" width="13.109375" style="22" customWidth="1"/>
    <col min="4876" max="4876" width="1.44140625" style="22" customWidth="1"/>
    <col min="4877" max="4877" width="11.5546875" style="22"/>
    <col min="4878" max="4878" width="1.44140625" style="22" customWidth="1"/>
    <col min="4879" max="4879" width="11.5546875" style="22"/>
    <col min="4880" max="4880" width="1.44140625" style="22" customWidth="1"/>
    <col min="4881" max="4881" width="13.109375" style="22" customWidth="1"/>
    <col min="4882" max="4882" width="1.44140625" style="22" customWidth="1"/>
    <col min="4883" max="4883" width="11.5546875" style="22"/>
    <col min="4884" max="4884" width="1.44140625" style="22" customWidth="1"/>
    <col min="4885" max="4885" width="11.5546875" style="22"/>
    <col min="4886" max="4886" width="1.44140625" style="22" customWidth="1"/>
    <col min="4887" max="4887" width="14.6640625" style="22" customWidth="1"/>
    <col min="4888" max="4889" width="1.44140625" style="22" customWidth="1"/>
    <col min="4890" max="4890" width="12" style="22" customWidth="1"/>
    <col min="4891" max="4891" width="1.44140625" style="22" customWidth="1"/>
    <col min="4892" max="4892" width="11.5546875" style="22"/>
    <col min="4893" max="4893" width="2.21875" style="22" customWidth="1"/>
    <col min="4894" max="4894" width="10.44140625" style="22" customWidth="1"/>
    <col min="4895" max="4895" width="1.44140625" style="22" customWidth="1"/>
    <col min="4896" max="4896" width="11.5546875" style="22"/>
    <col min="4897" max="4897" width="2.21875" style="22" customWidth="1"/>
    <col min="4898" max="4898" width="12" style="22" customWidth="1"/>
    <col min="4899" max="4899" width="1.44140625" style="22" customWidth="1"/>
    <col min="4900" max="4900" width="11.5546875" style="22"/>
    <col min="4901" max="4901" width="2.21875" style="22" customWidth="1"/>
    <col min="4902" max="4902" width="13.77734375" style="22" customWidth="1"/>
    <col min="4903" max="4903" width="2.21875" style="22" customWidth="1"/>
    <col min="4904" max="4904" width="8.44140625" style="22" customWidth="1"/>
    <col min="4905" max="4905" width="3.6640625" style="22" bestFit="1" customWidth="1"/>
    <col min="4906" max="4906" width="7.6640625" style="22" customWidth="1"/>
    <col min="4907" max="4907" width="1.44140625" style="22" customWidth="1"/>
    <col min="4908" max="4908" width="11.5546875" style="22"/>
    <col min="4909" max="4909" width="1.44140625" style="22" customWidth="1"/>
    <col min="4910" max="4910" width="11.5546875" style="22"/>
    <col min="4911" max="4911" width="1.44140625" style="22" customWidth="1"/>
    <col min="4912" max="5120" width="11.5546875" style="22"/>
    <col min="5121" max="5121" width="4.5546875" style="22" customWidth="1"/>
    <col min="5122" max="5122" width="1.44140625" style="22" customWidth="1"/>
    <col min="5123" max="5123" width="17.77734375" style="22" customWidth="1"/>
    <col min="5124" max="5124" width="1.44140625" style="22" customWidth="1"/>
    <col min="5125" max="5125" width="13.109375" style="22" customWidth="1"/>
    <col min="5126" max="5126" width="1.44140625" style="22" customWidth="1"/>
    <col min="5127" max="5127" width="11.5546875" style="22"/>
    <col min="5128" max="5128" width="1.44140625" style="22" customWidth="1"/>
    <col min="5129" max="5129" width="11.5546875" style="22"/>
    <col min="5130" max="5130" width="1.44140625" style="22" customWidth="1"/>
    <col min="5131" max="5131" width="13.109375" style="22" customWidth="1"/>
    <col min="5132" max="5132" width="1.44140625" style="22" customWidth="1"/>
    <col min="5133" max="5133" width="11.5546875" style="22"/>
    <col min="5134" max="5134" width="1.44140625" style="22" customWidth="1"/>
    <col min="5135" max="5135" width="11.5546875" style="22"/>
    <col min="5136" max="5136" width="1.44140625" style="22" customWidth="1"/>
    <col min="5137" max="5137" width="13.109375" style="22" customWidth="1"/>
    <col min="5138" max="5138" width="1.44140625" style="22" customWidth="1"/>
    <col min="5139" max="5139" width="11.5546875" style="22"/>
    <col min="5140" max="5140" width="1.44140625" style="22" customWidth="1"/>
    <col min="5141" max="5141" width="11.5546875" style="22"/>
    <col min="5142" max="5142" width="1.44140625" style="22" customWidth="1"/>
    <col min="5143" max="5143" width="14.6640625" style="22" customWidth="1"/>
    <col min="5144" max="5145" width="1.44140625" style="22" customWidth="1"/>
    <col min="5146" max="5146" width="12" style="22" customWidth="1"/>
    <col min="5147" max="5147" width="1.44140625" style="22" customWidth="1"/>
    <col min="5148" max="5148" width="11.5546875" style="22"/>
    <col min="5149" max="5149" width="2.21875" style="22" customWidth="1"/>
    <col min="5150" max="5150" width="10.44140625" style="22" customWidth="1"/>
    <col min="5151" max="5151" width="1.44140625" style="22" customWidth="1"/>
    <col min="5152" max="5152" width="11.5546875" style="22"/>
    <col min="5153" max="5153" width="2.21875" style="22" customWidth="1"/>
    <col min="5154" max="5154" width="12" style="22" customWidth="1"/>
    <col min="5155" max="5155" width="1.44140625" style="22" customWidth="1"/>
    <col min="5156" max="5156" width="11.5546875" style="22"/>
    <col min="5157" max="5157" width="2.21875" style="22" customWidth="1"/>
    <col min="5158" max="5158" width="13.77734375" style="22" customWidth="1"/>
    <col min="5159" max="5159" width="2.21875" style="22" customWidth="1"/>
    <col min="5160" max="5160" width="8.44140625" style="22" customWidth="1"/>
    <col min="5161" max="5161" width="3.6640625" style="22" bestFit="1" customWidth="1"/>
    <col min="5162" max="5162" width="7.6640625" style="22" customWidth="1"/>
    <col min="5163" max="5163" width="1.44140625" style="22" customWidth="1"/>
    <col min="5164" max="5164" width="11.5546875" style="22"/>
    <col min="5165" max="5165" width="1.44140625" style="22" customWidth="1"/>
    <col min="5166" max="5166" width="11.5546875" style="22"/>
    <col min="5167" max="5167" width="1.44140625" style="22" customWidth="1"/>
    <col min="5168" max="5376" width="11.5546875" style="22"/>
    <col min="5377" max="5377" width="4.5546875" style="22" customWidth="1"/>
    <col min="5378" max="5378" width="1.44140625" style="22" customWidth="1"/>
    <col min="5379" max="5379" width="17.77734375" style="22" customWidth="1"/>
    <col min="5380" max="5380" width="1.44140625" style="22" customWidth="1"/>
    <col min="5381" max="5381" width="13.109375" style="22" customWidth="1"/>
    <col min="5382" max="5382" width="1.44140625" style="22" customWidth="1"/>
    <col min="5383" max="5383" width="11.5546875" style="22"/>
    <col min="5384" max="5384" width="1.44140625" style="22" customWidth="1"/>
    <col min="5385" max="5385" width="11.5546875" style="22"/>
    <col min="5386" max="5386" width="1.44140625" style="22" customWidth="1"/>
    <col min="5387" max="5387" width="13.109375" style="22" customWidth="1"/>
    <col min="5388" max="5388" width="1.44140625" style="22" customWidth="1"/>
    <col min="5389" max="5389" width="11.5546875" style="22"/>
    <col min="5390" max="5390" width="1.44140625" style="22" customWidth="1"/>
    <col min="5391" max="5391" width="11.5546875" style="22"/>
    <col min="5392" max="5392" width="1.44140625" style="22" customWidth="1"/>
    <col min="5393" max="5393" width="13.109375" style="22" customWidth="1"/>
    <col min="5394" max="5394" width="1.44140625" style="22" customWidth="1"/>
    <col min="5395" max="5395" width="11.5546875" style="22"/>
    <col min="5396" max="5396" width="1.44140625" style="22" customWidth="1"/>
    <col min="5397" max="5397" width="11.5546875" style="22"/>
    <col min="5398" max="5398" width="1.44140625" style="22" customWidth="1"/>
    <col min="5399" max="5399" width="14.6640625" style="22" customWidth="1"/>
    <col min="5400" max="5401" width="1.44140625" style="22" customWidth="1"/>
    <col min="5402" max="5402" width="12" style="22" customWidth="1"/>
    <col min="5403" max="5403" width="1.44140625" style="22" customWidth="1"/>
    <col min="5404" max="5404" width="11.5546875" style="22"/>
    <col min="5405" max="5405" width="2.21875" style="22" customWidth="1"/>
    <col min="5406" max="5406" width="10.44140625" style="22" customWidth="1"/>
    <col min="5407" max="5407" width="1.44140625" style="22" customWidth="1"/>
    <col min="5408" max="5408" width="11.5546875" style="22"/>
    <col min="5409" max="5409" width="2.21875" style="22" customWidth="1"/>
    <col min="5410" max="5410" width="12" style="22" customWidth="1"/>
    <col min="5411" max="5411" width="1.44140625" style="22" customWidth="1"/>
    <col min="5412" max="5412" width="11.5546875" style="22"/>
    <col min="5413" max="5413" width="2.21875" style="22" customWidth="1"/>
    <col min="5414" max="5414" width="13.77734375" style="22" customWidth="1"/>
    <col min="5415" max="5415" width="2.21875" style="22" customWidth="1"/>
    <col min="5416" max="5416" width="8.44140625" style="22" customWidth="1"/>
    <col min="5417" max="5417" width="3.6640625" style="22" bestFit="1" customWidth="1"/>
    <col min="5418" max="5418" width="7.6640625" style="22" customWidth="1"/>
    <col min="5419" max="5419" width="1.44140625" style="22" customWidth="1"/>
    <col min="5420" max="5420" width="11.5546875" style="22"/>
    <col min="5421" max="5421" width="1.44140625" style="22" customWidth="1"/>
    <col min="5422" max="5422" width="11.5546875" style="22"/>
    <col min="5423" max="5423" width="1.44140625" style="22" customWidth="1"/>
    <col min="5424" max="5632" width="11.5546875" style="22"/>
    <col min="5633" max="5633" width="4.5546875" style="22" customWidth="1"/>
    <col min="5634" max="5634" width="1.44140625" style="22" customWidth="1"/>
    <col min="5635" max="5635" width="17.77734375" style="22" customWidth="1"/>
    <col min="5636" max="5636" width="1.44140625" style="22" customWidth="1"/>
    <col min="5637" max="5637" width="13.109375" style="22" customWidth="1"/>
    <col min="5638" max="5638" width="1.44140625" style="22" customWidth="1"/>
    <col min="5639" max="5639" width="11.5546875" style="22"/>
    <col min="5640" max="5640" width="1.44140625" style="22" customWidth="1"/>
    <col min="5641" max="5641" width="11.5546875" style="22"/>
    <col min="5642" max="5642" width="1.44140625" style="22" customWidth="1"/>
    <col min="5643" max="5643" width="13.109375" style="22" customWidth="1"/>
    <col min="5644" max="5644" width="1.44140625" style="22" customWidth="1"/>
    <col min="5645" max="5645" width="11.5546875" style="22"/>
    <col min="5646" max="5646" width="1.44140625" style="22" customWidth="1"/>
    <col min="5647" max="5647" width="11.5546875" style="22"/>
    <col min="5648" max="5648" width="1.44140625" style="22" customWidth="1"/>
    <col min="5649" max="5649" width="13.109375" style="22" customWidth="1"/>
    <col min="5650" max="5650" width="1.44140625" style="22" customWidth="1"/>
    <col min="5651" max="5651" width="11.5546875" style="22"/>
    <col min="5652" max="5652" width="1.44140625" style="22" customWidth="1"/>
    <col min="5653" max="5653" width="11.5546875" style="22"/>
    <col min="5654" max="5654" width="1.44140625" style="22" customWidth="1"/>
    <col min="5655" max="5655" width="14.6640625" style="22" customWidth="1"/>
    <col min="5656" max="5657" width="1.44140625" style="22" customWidth="1"/>
    <col min="5658" max="5658" width="12" style="22" customWidth="1"/>
    <col min="5659" max="5659" width="1.44140625" style="22" customWidth="1"/>
    <col min="5660" max="5660" width="11.5546875" style="22"/>
    <col min="5661" max="5661" width="2.21875" style="22" customWidth="1"/>
    <col min="5662" max="5662" width="10.44140625" style="22" customWidth="1"/>
    <col min="5663" max="5663" width="1.44140625" style="22" customWidth="1"/>
    <col min="5664" max="5664" width="11.5546875" style="22"/>
    <col min="5665" max="5665" width="2.21875" style="22" customWidth="1"/>
    <col min="5666" max="5666" width="12" style="22" customWidth="1"/>
    <col min="5667" max="5667" width="1.44140625" style="22" customWidth="1"/>
    <col min="5668" max="5668" width="11.5546875" style="22"/>
    <col min="5669" max="5669" width="2.21875" style="22" customWidth="1"/>
    <col min="5670" max="5670" width="13.77734375" style="22" customWidth="1"/>
    <col min="5671" max="5671" width="2.21875" style="22" customWidth="1"/>
    <col min="5672" max="5672" width="8.44140625" style="22" customWidth="1"/>
    <col min="5673" max="5673" width="3.6640625" style="22" bestFit="1" customWidth="1"/>
    <col min="5674" max="5674" width="7.6640625" style="22" customWidth="1"/>
    <col min="5675" max="5675" width="1.44140625" style="22" customWidth="1"/>
    <col min="5676" max="5676" width="11.5546875" style="22"/>
    <col min="5677" max="5677" width="1.44140625" style="22" customWidth="1"/>
    <col min="5678" max="5678" width="11.5546875" style="22"/>
    <col min="5679" max="5679" width="1.44140625" style="22" customWidth="1"/>
    <col min="5680" max="5888" width="11.5546875" style="22"/>
    <col min="5889" max="5889" width="4.5546875" style="22" customWidth="1"/>
    <col min="5890" max="5890" width="1.44140625" style="22" customWidth="1"/>
    <col min="5891" max="5891" width="17.77734375" style="22" customWidth="1"/>
    <col min="5892" max="5892" width="1.44140625" style="22" customWidth="1"/>
    <col min="5893" max="5893" width="13.109375" style="22" customWidth="1"/>
    <col min="5894" max="5894" width="1.44140625" style="22" customWidth="1"/>
    <col min="5895" max="5895" width="11.5546875" style="22"/>
    <col min="5896" max="5896" width="1.44140625" style="22" customWidth="1"/>
    <col min="5897" max="5897" width="11.5546875" style="22"/>
    <col min="5898" max="5898" width="1.44140625" style="22" customWidth="1"/>
    <col min="5899" max="5899" width="13.109375" style="22" customWidth="1"/>
    <col min="5900" max="5900" width="1.44140625" style="22" customWidth="1"/>
    <col min="5901" max="5901" width="11.5546875" style="22"/>
    <col min="5902" max="5902" width="1.44140625" style="22" customWidth="1"/>
    <col min="5903" max="5903" width="11.5546875" style="22"/>
    <col min="5904" max="5904" width="1.44140625" style="22" customWidth="1"/>
    <col min="5905" max="5905" width="13.109375" style="22" customWidth="1"/>
    <col min="5906" max="5906" width="1.44140625" style="22" customWidth="1"/>
    <col min="5907" max="5907" width="11.5546875" style="22"/>
    <col min="5908" max="5908" width="1.44140625" style="22" customWidth="1"/>
    <col min="5909" max="5909" width="11.5546875" style="22"/>
    <col min="5910" max="5910" width="1.44140625" style="22" customWidth="1"/>
    <col min="5911" max="5911" width="14.6640625" style="22" customWidth="1"/>
    <col min="5912" max="5913" width="1.44140625" style="22" customWidth="1"/>
    <col min="5914" max="5914" width="12" style="22" customWidth="1"/>
    <col min="5915" max="5915" width="1.44140625" style="22" customWidth="1"/>
    <col min="5916" max="5916" width="11.5546875" style="22"/>
    <col min="5917" max="5917" width="2.21875" style="22" customWidth="1"/>
    <col min="5918" max="5918" width="10.44140625" style="22" customWidth="1"/>
    <col min="5919" max="5919" width="1.44140625" style="22" customWidth="1"/>
    <col min="5920" max="5920" width="11.5546875" style="22"/>
    <col min="5921" max="5921" width="2.21875" style="22" customWidth="1"/>
    <col min="5922" max="5922" width="12" style="22" customWidth="1"/>
    <col min="5923" max="5923" width="1.44140625" style="22" customWidth="1"/>
    <col min="5924" max="5924" width="11.5546875" style="22"/>
    <col min="5925" max="5925" width="2.21875" style="22" customWidth="1"/>
    <col min="5926" max="5926" width="13.77734375" style="22" customWidth="1"/>
    <col min="5927" max="5927" width="2.21875" style="22" customWidth="1"/>
    <col min="5928" max="5928" width="8.44140625" style="22" customWidth="1"/>
    <col min="5929" max="5929" width="3.6640625" style="22" bestFit="1" customWidth="1"/>
    <col min="5930" max="5930" width="7.6640625" style="22" customWidth="1"/>
    <col min="5931" max="5931" width="1.44140625" style="22" customWidth="1"/>
    <col min="5932" max="5932" width="11.5546875" style="22"/>
    <col min="5933" max="5933" width="1.44140625" style="22" customWidth="1"/>
    <col min="5934" max="5934" width="11.5546875" style="22"/>
    <col min="5935" max="5935" width="1.44140625" style="22" customWidth="1"/>
    <col min="5936" max="6144" width="11.5546875" style="22"/>
    <col min="6145" max="6145" width="4.5546875" style="22" customWidth="1"/>
    <col min="6146" max="6146" width="1.44140625" style="22" customWidth="1"/>
    <col min="6147" max="6147" width="17.77734375" style="22" customWidth="1"/>
    <col min="6148" max="6148" width="1.44140625" style="22" customWidth="1"/>
    <col min="6149" max="6149" width="13.109375" style="22" customWidth="1"/>
    <col min="6150" max="6150" width="1.44140625" style="22" customWidth="1"/>
    <col min="6151" max="6151" width="11.5546875" style="22"/>
    <col min="6152" max="6152" width="1.44140625" style="22" customWidth="1"/>
    <col min="6153" max="6153" width="11.5546875" style="22"/>
    <col min="6154" max="6154" width="1.44140625" style="22" customWidth="1"/>
    <col min="6155" max="6155" width="13.109375" style="22" customWidth="1"/>
    <col min="6156" max="6156" width="1.44140625" style="22" customWidth="1"/>
    <col min="6157" max="6157" width="11.5546875" style="22"/>
    <col min="6158" max="6158" width="1.44140625" style="22" customWidth="1"/>
    <col min="6159" max="6159" width="11.5546875" style="22"/>
    <col min="6160" max="6160" width="1.44140625" style="22" customWidth="1"/>
    <col min="6161" max="6161" width="13.109375" style="22" customWidth="1"/>
    <col min="6162" max="6162" width="1.44140625" style="22" customWidth="1"/>
    <col min="6163" max="6163" width="11.5546875" style="22"/>
    <col min="6164" max="6164" width="1.44140625" style="22" customWidth="1"/>
    <col min="6165" max="6165" width="11.5546875" style="22"/>
    <col min="6166" max="6166" width="1.44140625" style="22" customWidth="1"/>
    <col min="6167" max="6167" width="14.6640625" style="22" customWidth="1"/>
    <col min="6168" max="6169" width="1.44140625" style="22" customWidth="1"/>
    <col min="6170" max="6170" width="12" style="22" customWidth="1"/>
    <col min="6171" max="6171" width="1.44140625" style="22" customWidth="1"/>
    <col min="6172" max="6172" width="11.5546875" style="22"/>
    <col min="6173" max="6173" width="2.21875" style="22" customWidth="1"/>
    <col min="6174" max="6174" width="10.44140625" style="22" customWidth="1"/>
    <col min="6175" max="6175" width="1.44140625" style="22" customWidth="1"/>
    <col min="6176" max="6176" width="11.5546875" style="22"/>
    <col min="6177" max="6177" width="2.21875" style="22" customWidth="1"/>
    <col min="6178" max="6178" width="12" style="22" customWidth="1"/>
    <col min="6179" max="6179" width="1.44140625" style="22" customWidth="1"/>
    <col min="6180" max="6180" width="11.5546875" style="22"/>
    <col min="6181" max="6181" width="2.21875" style="22" customWidth="1"/>
    <col min="6182" max="6182" width="13.77734375" style="22" customWidth="1"/>
    <col min="6183" max="6183" width="2.21875" style="22" customWidth="1"/>
    <col min="6184" max="6184" width="8.44140625" style="22" customWidth="1"/>
    <col min="6185" max="6185" width="3.6640625" style="22" bestFit="1" customWidth="1"/>
    <col min="6186" max="6186" width="7.6640625" style="22" customWidth="1"/>
    <col min="6187" max="6187" width="1.44140625" style="22" customWidth="1"/>
    <col min="6188" max="6188" width="11.5546875" style="22"/>
    <col min="6189" max="6189" width="1.44140625" style="22" customWidth="1"/>
    <col min="6190" max="6190" width="11.5546875" style="22"/>
    <col min="6191" max="6191" width="1.44140625" style="22" customWidth="1"/>
    <col min="6192" max="6400" width="11.5546875" style="22"/>
    <col min="6401" max="6401" width="4.5546875" style="22" customWidth="1"/>
    <col min="6402" max="6402" width="1.44140625" style="22" customWidth="1"/>
    <col min="6403" max="6403" width="17.77734375" style="22" customWidth="1"/>
    <col min="6404" max="6404" width="1.44140625" style="22" customWidth="1"/>
    <col min="6405" max="6405" width="13.109375" style="22" customWidth="1"/>
    <col min="6406" max="6406" width="1.44140625" style="22" customWidth="1"/>
    <col min="6407" max="6407" width="11.5546875" style="22"/>
    <col min="6408" max="6408" width="1.44140625" style="22" customWidth="1"/>
    <col min="6409" max="6409" width="11.5546875" style="22"/>
    <col min="6410" max="6410" width="1.44140625" style="22" customWidth="1"/>
    <col min="6411" max="6411" width="13.109375" style="22" customWidth="1"/>
    <col min="6412" max="6412" width="1.44140625" style="22" customWidth="1"/>
    <col min="6413" max="6413" width="11.5546875" style="22"/>
    <col min="6414" max="6414" width="1.44140625" style="22" customWidth="1"/>
    <col min="6415" max="6415" width="11.5546875" style="22"/>
    <col min="6416" max="6416" width="1.44140625" style="22" customWidth="1"/>
    <col min="6417" max="6417" width="13.109375" style="22" customWidth="1"/>
    <col min="6418" max="6418" width="1.44140625" style="22" customWidth="1"/>
    <col min="6419" max="6419" width="11.5546875" style="22"/>
    <col min="6420" max="6420" width="1.44140625" style="22" customWidth="1"/>
    <col min="6421" max="6421" width="11.5546875" style="22"/>
    <col min="6422" max="6422" width="1.44140625" style="22" customWidth="1"/>
    <col min="6423" max="6423" width="14.6640625" style="22" customWidth="1"/>
    <col min="6424" max="6425" width="1.44140625" style="22" customWidth="1"/>
    <col min="6426" max="6426" width="12" style="22" customWidth="1"/>
    <col min="6427" max="6427" width="1.44140625" style="22" customWidth="1"/>
    <col min="6428" max="6428" width="11.5546875" style="22"/>
    <col min="6429" max="6429" width="2.21875" style="22" customWidth="1"/>
    <col min="6430" max="6430" width="10.44140625" style="22" customWidth="1"/>
    <col min="6431" max="6431" width="1.44140625" style="22" customWidth="1"/>
    <col min="6432" max="6432" width="11.5546875" style="22"/>
    <col min="6433" max="6433" width="2.21875" style="22" customWidth="1"/>
    <col min="6434" max="6434" width="12" style="22" customWidth="1"/>
    <col min="6435" max="6435" width="1.44140625" style="22" customWidth="1"/>
    <col min="6436" max="6436" width="11.5546875" style="22"/>
    <col min="6437" max="6437" width="2.21875" style="22" customWidth="1"/>
    <col min="6438" max="6438" width="13.77734375" style="22" customWidth="1"/>
    <col min="6439" max="6439" width="2.21875" style="22" customWidth="1"/>
    <col min="6440" max="6440" width="8.44140625" style="22" customWidth="1"/>
    <col min="6441" max="6441" width="3.6640625" style="22" bestFit="1" customWidth="1"/>
    <col min="6442" max="6442" width="7.6640625" style="22" customWidth="1"/>
    <col min="6443" max="6443" width="1.44140625" style="22" customWidth="1"/>
    <col min="6444" max="6444" width="11.5546875" style="22"/>
    <col min="6445" max="6445" width="1.44140625" style="22" customWidth="1"/>
    <col min="6446" max="6446" width="11.5546875" style="22"/>
    <col min="6447" max="6447" width="1.44140625" style="22" customWidth="1"/>
    <col min="6448" max="6656" width="11.5546875" style="22"/>
    <col min="6657" max="6657" width="4.5546875" style="22" customWidth="1"/>
    <col min="6658" max="6658" width="1.44140625" style="22" customWidth="1"/>
    <col min="6659" max="6659" width="17.77734375" style="22" customWidth="1"/>
    <col min="6660" max="6660" width="1.44140625" style="22" customWidth="1"/>
    <col min="6661" max="6661" width="13.109375" style="22" customWidth="1"/>
    <col min="6662" max="6662" width="1.44140625" style="22" customWidth="1"/>
    <col min="6663" max="6663" width="11.5546875" style="22"/>
    <col min="6664" max="6664" width="1.44140625" style="22" customWidth="1"/>
    <col min="6665" max="6665" width="11.5546875" style="22"/>
    <col min="6666" max="6666" width="1.44140625" style="22" customWidth="1"/>
    <col min="6667" max="6667" width="13.109375" style="22" customWidth="1"/>
    <col min="6668" max="6668" width="1.44140625" style="22" customWidth="1"/>
    <col min="6669" max="6669" width="11.5546875" style="22"/>
    <col min="6670" max="6670" width="1.44140625" style="22" customWidth="1"/>
    <col min="6671" max="6671" width="11.5546875" style="22"/>
    <col min="6672" max="6672" width="1.44140625" style="22" customWidth="1"/>
    <col min="6673" max="6673" width="13.109375" style="22" customWidth="1"/>
    <col min="6674" max="6674" width="1.44140625" style="22" customWidth="1"/>
    <col min="6675" max="6675" width="11.5546875" style="22"/>
    <col min="6676" max="6676" width="1.44140625" style="22" customWidth="1"/>
    <col min="6677" max="6677" width="11.5546875" style="22"/>
    <col min="6678" max="6678" width="1.44140625" style="22" customWidth="1"/>
    <col min="6679" max="6679" width="14.6640625" style="22" customWidth="1"/>
    <col min="6680" max="6681" width="1.44140625" style="22" customWidth="1"/>
    <col min="6682" max="6682" width="12" style="22" customWidth="1"/>
    <col min="6683" max="6683" width="1.44140625" style="22" customWidth="1"/>
    <col min="6684" max="6684" width="11.5546875" style="22"/>
    <col min="6685" max="6685" width="2.21875" style="22" customWidth="1"/>
    <col min="6686" max="6686" width="10.44140625" style="22" customWidth="1"/>
    <col min="6687" max="6687" width="1.44140625" style="22" customWidth="1"/>
    <col min="6688" max="6688" width="11.5546875" style="22"/>
    <col min="6689" max="6689" width="2.21875" style="22" customWidth="1"/>
    <col min="6690" max="6690" width="12" style="22" customWidth="1"/>
    <col min="6691" max="6691" width="1.44140625" style="22" customWidth="1"/>
    <col min="6692" max="6692" width="11.5546875" style="22"/>
    <col min="6693" max="6693" width="2.21875" style="22" customWidth="1"/>
    <col min="6694" max="6694" width="13.77734375" style="22" customWidth="1"/>
    <col min="6695" max="6695" width="2.21875" style="22" customWidth="1"/>
    <col min="6696" max="6696" width="8.44140625" style="22" customWidth="1"/>
    <col min="6697" max="6697" width="3.6640625" style="22" bestFit="1" customWidth="1"/>
    <col min="6698" max="6698" width="7.6640625" style="22" customWidth="1"/>
    <col min="6699" max="6699" width="1.44140625" style="22" customWidth="1"/>
    <col min="6700" max="6700" width="11.5546875" style="22"/>
    <col min="6701" max="6701" width="1.44140625" style="22" customWidth="1"/>
    <col min="6702" max="6702" width="11.5546875" style="22"/>
    <col min="6703" max="6703" width="1.44140625" style="22" customWidth="1"/>
    <col min="6704" max="6912" width="11.5546875" style="22"/>
    <col min="6913" max="6913" width="4.5546875" style="22" customWidth="1"/>
    <col min="6914" max="6914" width="1.44140625" style="22" customWidth="1"/>
    <col min="6915" max="6915" width="17.77734375" style="22" customWidth="1"/>
    <col min="6916" max="6916" width="1.44140625" style="22" customWidth="1"/>
    <col min="6917" max="6917" width="13.109375" style="22" customWidth="1"/>
    <col min="6918" max="6918" width="1.44140625" style="22" customWidth="1"/>
    <col min="6919" max="6919" width="11.5546875" style="22"/>
    <col min="6920" max="6920" width="1.44140625" style="22" customWidth="1"/>
    <col min="6921" max="6921" width="11.5546875" style="22"/>
    <col min="6922" max="6922" width="1.44140625" style="22" customWidth="1"/>
    <col min="6923" max="6923" width="13.109375" style="22" customWidth="1"/>
    <col min="6924" max="6924" width="1.44140625" style="22" customWidth="1"/>
    <col min="6925" max="6925" width="11.5546875" style="22"/>
    <col min="6926" max="6926" width="1.44140625" style="22" customWidth="1"/>
    <col min="6927" max="6927" width="11.5546875" style="22"/>
    <col min="6928" max="6928" width="1.44140625" style="22" customWidth="1"/>
    <col min="6929" max="6929" width="13.109375" style="22" customWidth="1"/>
    <col min="6930" max="6930" width="1.44140625" style="22" customWidth="1"/>
    <col min="6931" max="6931" width="11.5546875" style="22"/>
    <col min="6932" max="6932" width="1.44140625" style="22" customWidth="1"/>
    <col min="6933" max="6933" width="11.5546875" style="22"/>
    <col min="6934" max="6934" width="1.44140625" style="22" customWidth="1"/>
    <col min="6935" max="6935" width="14.6640625" style="22" customWidth="1"/>
    <col min="6936" max="6937" width="1.44140625" style="22" customWidth="1"/>
    <col min="6938" max="6938" width="12" style="22" customWidth="1"/>
    <col min="6939" max="6939" width="1.44140625" style="22" customWidth="1"/>
    <col min="6940" max="6940" width="11.5546875" style="22"/>
    <col min="6941" max="6941" width="2.21875" style="22" customWidth="1"/>
    <col min="6942" max="6942" width="10.44140625" style="22" customWidth="1"/>
    <col min="6943" max="6943" width="1.44140625" style="22" customWidth="1"/>
    <col min="6944" max="6944" width="11.5546875" style="22"/>
    <col min="6945" max="6945" width="2.21875" style="22" customWidth="1"/>
    <col min="6946" max="6946" width="12" style="22" customWidth="1"/>
    <col min="6947" max="6947" width="1.44140625" style="22" customWidth="1"/>
    <col min="6948" max="6948" width="11.5546875" style="22"/>
    <col min="6949" max="6949" width="2.21875" style="22" customWidth="1"/>
    <col min="6950" max="6950" width="13.77734375" style="22" customWidth="1"/>
    <col min="6951" max="6951" width="2.21875" style="22" customWidth="1"/>
    <col min="6952" max="6952" width="8.44140625" style="22" customWidth="1"/>
    <col min="6953" max="6953" width="3.6640625" style="22" bestFit="1" customWidth="1"/>
    <col min="6954" max="6954" width="7.6640625" style="22" customWidth="1"/>
    <col min="6955" max="6955" width="1.44140625" style="22" customWidth="1"/>
    <col min="6956" max="6956" width="11.5546875" style="22"/>
    <col min="6957" max="6957" width="1.44140625" style="22" customWidth="1"/>
    <col min="6958" max="6958" width="11.5546875" style="22"/>
    <col min="6959" max="6959" width="1.44140625" style="22" customWidth="1"/>
    <col min="6960" max="7168" width="11.5546875" style="22"/>
    <col min="7169" max="7169" width="4.5546875" style="22" customWidth="1"/>
    <col min="7170" max="7170" width="1.44140625" style="22" customWidth="1"/>
    <col min="7171" max="7171" width="17.77734375" style="22" customWidth="1"/>
    <col min="7172" max="7172" width="1.44140625" style="22" customWidth="1"/>
    <col min="7173" max="7173" width="13.109375" style="22" customWidth="1"/>
    <col min="7174" max="7174" width="1.44140625" style="22" customWidth="1"/>
    <col min="7175" max="7175" width="11.5546875" style="22"/>
    <col min="7176" max="7176" width="1.44140625" style="22" customWidth="1"/>
    <col min="7177" max="7177" width="11.5546875" style="22"/>
    <col min="7178" max="7178" width="1.44140625" style="22" customWidth="1"/>
    <col min="7179" max="7179" width="13.109375" style="22" customWidth="1"/>
    <col min="7180" max="7180" width="1.44140625" style="22" customWidth="1"/>
    <col min="7181" max="7181" width="11.5546875" style="22"/>
    <col min="7182" max="7182" width="1.44140625" style="22" customWidth="1"/>
    <col min="7183" max="7183" width="11.5546875" style="22"/>
    <col min="7184" max="7184" width="1.44140625" style="22" customWidth="1"/>
    <col min="7185" max="7185" width="13.109375" style="22" customWidth="1"/>
    <col min="7186" max="7186" width="1.44140625" style="22" customWidth="1"/>
    <col min="7187" max="7187" width="11.5546875" style="22"/>
    <col min="7188" max="7188" width="1.44140625" style="22" customWidth="1"/>
    <col min="7189" max="7189" width="11.5546875" style="22"/>
    <col min="7190" max="7190" width="1.44140625" style="22" customWidth="1"/>
    <col min="7191" max="7191" width="14.6640625" style="22" customWidth="1"/>
    <col min="7192" max="7193" width="1.44140625" style="22" customWidth="1"/>
    <col min="7194" max="7194" width="12" style="22" customWidth="1"/>
    <col min="7195" max="7195" width="1.44140625" style="22" customWidth="1"/>
    <col min="7196" max="7196" width="11.5546875" style="22"/>
    <col min="7197" max="7197" width="2.21875" style="22" customWidth="1"/>
    <col min="7198" max="7198" width="10.44140625" style="22" customWidth="1"/>
    <col min="7199" max="7199" width="1.44140625" style="22" customWidth="1"/>
    <col min="7200" max="7200" width="11.5546875" style="22"/>
    <col min="7201" max="7201" width="2.21875" style="22" customWidth="1"/>
    <col min="7202" max="7202" width="12" style="22" customWidth="1"/>
    <col min="7203" max="7203" width="1.44140625" style="22" customWidth="1"/>
    <col min="7204" max="7204" width="11.5546875" style="22"/>
    <col min="7205" max="7205" width="2.21875" style="22" customWidth="1"/>
    <col min="7206" max="7206" width="13.77734375" style="22" customWidth="1"/>
    <col min="7207" max="7207" width="2.21875" style="22" customWidth="1"/>
    <col min="7208" max="7208" width="8.44140625" style="22" customWidth="1"/>
    <col min="7209" max="7209" width="3.6640625" style="22" bestFit="1" customWidth="1"/>
    <col min="7210" max="7210" width="7.6640625" style="22" customWidth="1"/>
    <col min="7211" max="7211" width="1.44140625" style="22" customWidth="1"/>
    <col min="7212" max="7212" width="11.5546875" style="22"/>
    <col min="7213" max="7213" width="1.44140625" style="22" customWidth="1"/>
    <col min="7214" max="7214" width="11.5546875" style="22"/>
    <col min="7215" max="7215" width="1.44140625" style="22" customWidth="1"/>
    <col min="7216" max="7424" width="11.5546875" style="22"/>
    <col min="7425" max="7425" width="4.5546875" style="22" customWidth="1"/>
    <col min="7426" max="7426" width="1.44140625" style="22" customWidth="1"/>
    <col min="7427" max="7427" width="17.77734375" style="22" customWidth="1"/>
    <col min="7428" max="7428" width="1.44140625" style="22" customWidth="1"/>
    <col min="7429" max="7429" width="13.109375" style="22" customWidth="1"/>
    <col min="7430" max="7430" width="1.44140625" style="22" customWidth="1"/>
    <col min="7431" max="7431" width="11.5546875" style="22"/>
    <col min="7432" max="7432" width="1.44140625" style="22" customWidth="1"/>
    <col min="7433" max="7433" width="11.5546875" style="22"/>
    <col min="7434" max="7434" width="1.44140625" style="22" customWidth="1"/>
    <col min="7435" max="7435" width="13.109375" style="22" customWidth="1"/>
    <col min="7436" max="7436" width="1.44140625" style="22" customWidth="1"/>
    <col min="7437" max="7437" width="11.5546875" style="22"/>
    <col min="7438" max="7438" width="1.44140625" style="22" customWidth="1"/>
    <col min="7439" max="7439" width="11.5546875" style="22"/>
    <col min="7440" max="7440" width="1.44140625" style="22" customWidth="1"/>
    <col min="7441" max="7441" width="13.109375" style="22" customWidth="1"/>
    <col min="7442" max="7442" width="1.44140625" style="22" customWidth="1"/>
    <col min="7443" max="7443" width="11.5546875" style="22"/>
    <col min="7444" max="7444" width="1.44140625" style="22" customWidth="1"/>
    <col min="7445" max="7445" width="11.5546875" style="22"/>
    <col min="7446" max="7446" width="1.44140625" style="22" customWidth="1"/>
    <col min="7447" max="7447" width="14.6640625" style="22" customWidth="1"/>
    <col min="7448" max="7449" width="1.44140625" style="22" customWidth="1"/>
    <col min="7450" max="7450" width="12" style="22" customWidth="1"/>
    <col min="7451" max="7451" width="1.44140625" style="22" customWidth="1"/>
    <col min="7452" max="7452" width="11.5546875" style="22"/>
    <col min="7453" max="7453" width="2.21875" style="22" customWidth="1"/>
    <col min="7454" max="7454" width="10.44140625" style="22" customWidth="1"/>
    <col min="7455" max="7455" width="1.44140625" style="22" customWidth="1"/>
    <col min="7456" max="7456" width="11.5546875" style="22"/>
    <col min="7457" max="7457" width="2.21875" style="22" customWidth="1"/>
    <col min="7458" max="7458" width="12" style="22" customWidth="1"/>
    <col min="7459" max="7459" width="1.44140625" style="22" customWidth="1"/>
    <col min="7460" max="7460" width="11.5546875" style="22"/>
    <col min="7461" max="7461" width="2.21875" style="22" customWidth="1"/>
    <col min="7462" max="7462" width="13.77734375" style="22" customWidth="1"/>
    <col min="7463" max="7463" width="2.21875" style="22" customWidth="1"/>
    <col min="7464" max="7464" width="8.44140625" style="22" customWidth="1"/>
    <col min="7465" max="7465" width="3.6640625" style="22" bestFit="1" customWidth="1"/>
    <col min="7466" max="7466" width="7.6640625" style="22" customWidth="1"/>
    <col min="7467" max="7467" width="1.44140625" style="22" customWidth="1"/>
    <col min="7468" max="7468" width="11.5546875" style="22"/>
    <col min="7469" max="7469" width="1.44140625" style="22" customWidth="1"/>
    <col min="7470" max="7470" width="11.5546875" style="22"/>
    <col min="7471" max="7471" width="1.44140625" style="22" customWidth="1"/>
    <col min="7472" max="7680" width="11.5546875" style="22"/>
    <col min="7681" max="7681" width="4.5546875" style="22" customWidth="1"/>
    <col min="7682" max="7682" width="1.44140625" style="22" customWidth="1"/>
    <col min="7683" max="7683" width="17.77734375" style="22" customWidth="1"/>
    <col min="7684" max="7684" width="1.44140625" style="22" customWidth="1"/>
    <col min="7685" max="7685" width="13.109375" style="22" customWidth="1"/>
    <col min="7686" max="7686" width="1.44140625" style="22" customWidth="1"/>
    <col min="7687" max="7687" width="11.5546875" style="22"/>
    <col min="7688" max="7688" width="1.44140625" style="22" customWidth="1"/>
    <col min="7689" max="7689" width="11.5546875" style="22"/>
    <col min="7690" max="7690" width="1.44140625" style="22" customWidth="1"/>
    <col min="7691" max="7691" width="13.109375" style="22" customWidth="1"/>
    <col min="7692" max="7692" width="1.44140625" style="22" customWidth="1"/>
    <col min="7693" max="7693" width="11.5546875" style="22"/>
    <col min="7694" max="7694" width="1.44140625" style="22" customWidth="1"/>
    <col min="7695" max="7695" width="11.5546875" style="22"/>
    <col min="7696" max="7696" width="1.44140625" style="22" customWidth="1"/>
    <col min="7697" max="7697" width="13.109375" style="22" customWidth="1"/>
    <col min="7698" max="7698" width="1.44140625" style="22" customWidth="1"/>
    <col min="7699" max="7699" width="11.5546875" style="22"/>
    <col min="7700" max="7700" width="1.44140625" style="22" customWidth="1"/>
    <col min="7701" max="7701" width="11.5546875" style="22"/>
    <col min="7702" max="7702" width="1.44140625" style="22" customWidth="1"/>
    <col min="7703" max="7703" width="14.6640625" style="22" customWidth="1"/>
    <col min="7704" max="7705" width="1.44140625" style="22" customWidth="1"/>
    <col min="7706" max="7706" width="12" style="22" customWidth="1"/>
    <col min="7707" max="7707" width="1.44140625" style="22" customWidth="1"/>
    <col min="7708" max="7708" width="11.5546875" style="22"/>
    <col min="7709" max="7709" width="2.21875" style="22" customWidth="1"/>
    <col min="7710" max="7710" width="10.44140625" style="22" customWidth="1"/>
    <col min="7711" max="7711" width="1.44140625" style="22" customWidth="1"/>
    <col min="7712" max="7712" width="11.5546875" style="22"/>
    <col min="7713" max="7713" width="2.21875" style="22" customWidth="1"/>
    <col min="7714" max="7714" width="12" style="22" customWidth="1"/>
    <col min="7715" max="7715" width="1.44140625" style="22" customWidth="1"/>
    <col min="7716" max="7716" width="11.5546875" style="22"/>
    <col min="7717" max="7717" width="2.21875" style="22" customWidth="1"/>
    <col min="7718" max="7718" width="13.77734375" style="22" customWidth="1"/>
    <col min="7719" max="7719" width="2.21875" style="22" customWidth="1"/>
    <col min="7720" max="7720" width="8.44140625" style="22" customWidth="1"/>
    <col min="7721" max="7721" width="3.6640625" style="22" bestFit="1" customWidth="1"/>
    <col min="7722" max="7722" width="7.6640625" style="22" customWidth="1"/>
    <col min="7723" max="7723" width="1.44140625" style="22" customWidth="1"/>
    <col min="7724" max="7724" width="11.5546875" style="22"/>
    <col min="7725" max="7725" width="1.44140625" style="22" customWidth="1"/>
    <col min="7726" max="7726" width="11.5546875" style="22"/>
    <col min="7727" max="7727" width="1.44140625" style="22" customWidth="1"/>
    <col min="7728" max="7936" width="11.5546875" style="22"/>
    <col min="7937" max="7937" width="4.5546875" style="22" customWidth="1"/>
    <col min="7938" max="7938" width="1.44140625" style="22" customWidth="1"/>
    <col min="7939" max="7939" width="17.77734375" style="22" customWidth="1"/>
    <col min="7940" max="7940" width="1.44140625" style="22" customWidth="1"/>
    <col min="7941" max="7941" width="13.109375" style="22" customWidth="1"/>
    <col min="7942" max="7942" width="1.44140625" style="22" customWidth="1"/>
    <col min="7943" max="7943" width="11.5546875" style="22"/>
    <col min="7944" max="7944" width="1.44140625" style="22" customWidth="1"/>
    <col min="7945" max="7945" width="11.5546875" style="22"/>
    <col min="7946" max="7946" width="1.44140625" style="22" customWidth="1"/>
    <col min="7947" max="7947" width="13.109375" style="22" customWidth="1"/>
    <col min="7948" max="7948" width="1.44140625" style="22" customWidth="1"/>
    <col min="7949" max="7949" width="11.5546875" style="22"/>
    <col min="7950" max="7950" width="1.44140625" style="22" customWidth="1"/>
    <col min="7951" max="7951" width="11.5546875" style="22"/>
    <col min="7952" max="7952" width="1.44140625" style="22" customWidth="1"/>
    <col min="7953" max="7953" width="13.109375" style="22" customWidth="1"/>
    <col min="7954" max="7954" width="1.44140625" style="22" customWidth="1"/>
    <col min="7955" max="7955" width="11.5546875" style="22"/>
    <col min="7956" max="7956" width="1.44140625" style="22" customWidth="1"/>
    <col min="7957" max="7957" width="11.5546875" style="22"/>
    <col min="7958" max="7958" width="1.44140625" style="22" customWidth="1"/>
    <col min="7959" max="7959" width="14.6640625" style="22" customWidth="1"/>
    <col min="7960" max="7961" width="1.44140625" style="22" customWidth="1"/>
    <col min="7962" max="7962" width="12" style="22" customWidth="1"/>
    <col min="7963" max="7963" width="1.44140625" style="22" customWidth="1"/>
    <col min="7964" max="7964" width="11.5546875" style="22"/>
    <col min="7965" max="7965" width="2.21875" style="22" customWidth="1"/>
    <col min="7966" max="7966" width="10.44140625" style="22" customWidth="1"/>
    <col min="7967" max="7967" width="1.44140625" style="22" customWidth="1"/>
    <col min="7968" max="7968" width="11.5546875" style="22"/>
    <col min="7969" max="7969" width="2.21875" style="22" customWidth="1"/>
    <col min="7970" max="7970" width="12" style="22" customWidth="1"/>
    <col min="7971" max="7971" width="1.44140625" style="22" customWidth="1"/>
    <col min="7972" max="7972" width="11.5546875" style="22"/>
    <col min="7973" max="7973" width="2.21875" style="22" customWidth="1"/>
    <col min="7974" max="7974" width="13.77734375" style="22" customWidth="1"/>
    <col min="7975" max="7975" width="2.21875" style="22" customWidth="1"/>
    <col min="7976" max="7976" width="8.44140625" style="22" customWidth="1"/>
    <col min="7977" max="7977" width="3.6640625" style="22" bestFit="1" customWidth="1"/>
    <col min="7978" max="7978" width="7.6640625" style="22" customWidth="1"/>
    <col min="7979" max="7979" width="1.44140625" style="22" customWidth="1"/>
    <col min="7980" max="7980" width="11.5546875" style="22"/>
    <col min="7981" max="7981" width="1.44140625" style="22" customWidth="1"/>
    <col min="7982" max="7982" width="11.5546875" style="22"/>
    <col min="7983" max="7983" width="1.44140625" style="22" customWidth="1"/>
    <col min="7984" max="8192" width="11.5546875" style="22"/>
    <col min="8193" max="8193" width="4.5546875" style="22" customWidth="1"/>
    <col min="8194" max="8194" width="1.44140625" style="22" customWidth="1"/>
    <col min="8195" max="8195" width="17.77734375" style="22" customWidth="1"/>
    <col min="8196" max="8196" width="1.44140625" style="22" customWidth="1"/>
    <col min="8197" max="8197" width="13.109375" style="22" customWidth="1"/>
    <col min="8198" max="8198" width="1.44140625" style="22" customWidth="1"/>
    <col min="8199" max="8199" width="11.5546875" style="22"/>
    <col min="8200" max="8200" width="1.44140625" style="22" customWidth="1"/>
    <col min="8201" max="8201" width="11.5546875" style="22"/>
    <col min="8202" max="8202" width="1.44140625" style="22" customWidth="1"/>
    <col min="8203" max="8203" width="13.109375" style="22" customWidth="1"/>
    <col min="8204" max="8204" width="1.44140625" style="22" customWidth="1"/>
    <col min="8205" max="8205" width="11.5546875" style="22"/>
    <col min="8206" max="8206" width="1.44140625" style="22" customWidth="1"/>
    <col min="8207" max="8207" width="11.5546875" style="22"/>
    <col min="8208" max="8208" width="1.44140625" style="22" customWidth="1"/>
    <col min="8209" max="8209" width="13.109375" style="22" customWidth="1"/>
    <col min="8210" max="8210" width="1.44140625" style="22" customWidth="1"/>
    <col min="8211" max="8211" width="11.5546875" style="22"/>
    <col min="8212" max="8212" width="1.44140625" style="22" customWidth="1"/>
    <col min="8213" max="8213" width="11.5546875" style="22"/>
    <col min="8214" max="8214" width="1.44140625" style="22" customWidth="1"/>
    <col min="8215" max="8215" width="14.6640625" style="22" customWidth="1"/>
    <col min="8216" max="8217" width="1.44140625" style="22" customWidth="1"/>
    <col min="8218" max="8218" width="12" style="22" customWidth="1"/>
    <col min="8219" max="8219" width="1.44140625" style="22" customWidth="1"/>
    <col min="8220" max="8220" width="11.5546875" style="22"/>
    <col min="8221" max="8221" width="2.21875" style="22" customWidth="1"/>
    <col min="8222" max="8222" width="10.44140625" style="22" customWidth="1"/>
    <col min="8223" max="8223" width="1.44140625" style="22" customWidth="1"/>
    <col min="8224" max="8224" width="11.5546875" style="22"/>
    <col min="8225" max="8225" width="2.21875" style="22" customWidth="1"/>
    <col min="8226" max="8226" width="12" style="22" customWidth="1"/>
    <col min="8227" max="8227" width="1.44140625" style="22" customWidth="1"/>
    <col min="8228" max="8228" width="11.5546875" style="22"/>
    <col min="8229" max="8229" width="2.21875" style="22" customWidth="1"/>
    <col min="8230" max="8230" width="13.77734375" style="22" customWidth="1"/>
    <col min="8231" max="8231" width="2.21875" style="22" customWidth="1"/>
    <col min="8232" max="8232" width="8.44140625" style="22" customWidth="1"/>
    <col min="8233" max="8233" width="3.6640625" style="22" bestFit="1" customWidth="1"/>
    <col min="8234" max="8234" width="7.6640625" style="22" customWidth="1"/>
    <col min="8235" max="8235" width="1.44140625" style="22" customWidth="1"/>
    <col min="8236" max="8236" width="11.5546875" style="22"/>
    <col min="8237" max="8237" width="1.44140625" style="22" customWidth="1"/>
    <col min="8238" max="8238" width="11.5546875" style="22"/>
    <col min="8239" max="8239" width="1.44140625" style="22" customWidth="1"/>
    <col min="8240" max="8448" width="11.5546875" style="22"/>
    <col min="8449" max="8449" width="4.5546875" style="22" customWidth="1"/>
    <col min="8450" max="8450" width="1.44140625" style="22" customWidth="1"/>
    <col min="8451" max="8451" width="17.77734375" style="22" customWidth="1"/>
    <col min="8452" max="8452" width="1.44140625" style="22" customWidth="1"/>
    <col min="8453" max="8453" width="13.109375" style="22" customWidth="1"/>
    <col min="8454" max="8454" width="1.44140625" style="22" customWidth="1"/>
    <col min="8455" max="8455" width="11.5546875" style="22"/>
    <col min="8456" max="8456" width="1.44140625" style="22" customWidth="1"/>
    <col min="8457" max="8457" width="11.5546875" style="22"/>
    <col min="8458" max="8458" width="1.44140625" style="22" customWidth="1"/>
    <col min="8459" max="8459" width="13.109375" style="22" customWidth="1"/>
    <col min="8460" max="8460" width="1.44140625" style="22" customWidth="1"/>
    <col min="8461" max="8461" width="11.5546875" style="22"/>
    <col min="8462" max="8462" width="1.44140625" style="22" customWidth="1"/>
    <col min="8463" max="8463" width="11.5546875" style="22"/>
    <col min="8464" max="8464" width="1.44140625" style="22" customWidth="1"/>
    <col min="8465" max="8465" width="13.109375" style="22" customWidth="1"/>
    <col min="8466" max="8466" width="1.44140625" style="22" customWidth="1"/>
    <col min="8467" max="8467" width="11.5546875" style="22"/>
    <col min="8468" max="8468" width="1.44140625" style="22" customWidth="1"/>
    <col min="8469" max="8469" width="11.5546875" style="22"/>
    <col min="8470" max="8470" width="1.44140625" style="22" customWidth="1"/>
    <col min="8471" max="8471" width="14.6640625" style="22" customWidth="1"/>
    <col min="8472" max="8473" width="1.44140625" style="22" customWidth="1"/>
    <col min="8474" max="8474" width="12" style="22" customWidth="1"/>
    <col min="8475" max="8475" width="1.44140625" style="22" customWidth="1"/>
    <col min="8476" max="8476" width="11.5546875" style="22"/>
    <col min="8477" max="8477" width="2.21875" style="22" customWidth="1"/>
    <col min="8478" max="8478" width="10.44140625" style="22" customWidth="1"/>
    <col min="8479" max="8479" width="1.44140625" style="22" customWidth="1"/>
    <col min="8480" max="8480" width="11.5546875" style="22"/>
    <col min="8481" max="8481" width="2.21875" style="22" customWidth="1"/>
    <col min="8482" max="8482" width="12" style="22" customWidth="1"/>
    <col min="8483" max="8483" width="1.44140625" style="22" customWidth="1"/>
    <col min="8484" max="8484" width="11.5546875" style="22"/>
    <col min="8485" max="8485" width="2.21875" style="22" customWidth="1"/>
    <col min="8486" max="8486" width="13.77734375" style="22" customWidth="1"/>
    <col min="8487" max="8487" width="2.21875" style="22" customWidth="1"/>
    <col min="8488" max="8488" width="8.44140625" style="22" customWidth="1"/>
    <col min="8489" max="8489" width="3.6640625" style="22" bestFit="1" customWidth="1"/>
    <col min="8490" max="8490" width="7.6640625" style="22" customWidth="1"/>
    <col min="8491" max="8491" width="1.44140625" style="22" customWidth="1"/>
    <col min="8492" max="8492" width="11.5546875" style="22"/>
    <col min="8493" max="8493" width="1.44140625" style="22" customWidth="1"/>
    <col min="8494" max="8494" width="11.5546875" style="22"/>
    <col min="8495" max="8495" width="1.44140625" style="22" customWidth="1"/>
    <col min="8496" max="8704" width="11.5546875" style="22"/>
    <col min="8705" max="8705" width="4.5546875" style="22" customWidth="1"/>
    <col min="8706" max="8706" width="1.44140625" style="22" customWidth="1"/>
    <col min="8707" max="8707" width="17.77734375" style="22" customWidth="1"/>
    <col min="8708" max="8708" width="1.44140625" style="22" customWidth="1"/>
    <col min="8709" max="8709" width="13.109375" style="22" customWidth="1"/>
    <col min="8710" max="8710" width="1.44140625" style="22" customWidth="1"/>
    <col min="8711" max="8711" width="11.5546875" style="22"/>
    <col min="8712" max="8712" width="1.44140625" style="22" customWidth="1"/>
    <col min="8713" max="8713" width="11.5546875" style="22"/>
    <col min="8714" max="8714" width="1.44140625" style="22" customWidth="1"/>
    <col min="8715" max="8715" width="13.109375" style="22" customWidth="1"/>
    <col min="8716" max="8716" width="1.44140625" style="22" customWidth="1"/>
    <col min="8717" max="8717" width="11.5546875" style="22"/>
    <col min="8718" max="8718" width="1.44140625" style="22" customWidth="1"/>
    <col min="8719" max="8719" width="11.5546875" style="22"/>
    <col min="8720" max="8720" width="1.44140625" style="22" customWidth="1"/>
    <col min="8721" max="8721" width="13.109375" style="22" customWidth="1"/>
    <col min="8722" max="8722" width="1.44140625" style="22" customWidth="1"/>
    <col min="8723" max="8723" width="11.5546875" style="22"/>
    <col min="8724" max="8724" width="1.44140625" style="22" customWidth="1"/>
    <col min="8725" max="8725" width="11.5546875" style="22"/>
    <col min="8726" max="8726" width="1.44140625" style="22" customWidth="1"/>
    <col min="8727" max="8727" width="14.6640625" style="22" customWidth="1"/>
    <col min="8728" max="8729" width="1.44140625" style="22" customWidth="1"/>
    <col min="8730" max="8730" width="12" style="22" customWidth="1"/>
    <col min="8731" max="8731" width="1.44140625" style="22" customWidth="1"/>
    <col min="8732" max="8732" width="11.5546875" style="22"/>
    <col min="8733" max="8733" width="2.21875" style="22" customWidth="1"/>
    <col min="8734" max="8734" width="10.44140625" style="22" customWidth="1"/>
    <col min="8735" max="8735" width="1.44140625" style="22" customWidth="1"/>
    <col min="8736" max="8736" width="11.5546875" style="22"/>
    <col min="8737" max="8737" width="2.21875" style="22" customWidth="1"/>
    <col min="8738" max="8738" width="12" style="22" customWidth="1"/>
    <col min="8739" max="8739" width="1.44140625" style="22" customWidth="1"/>
    <col min="8740" max="8740" width="11.5546875" style="22"/>
    <col min="8741" max="8741" width="2.21875" style="22" customWidth="1"/>
    <col min="8742" max="8742" width="13.77734375" style="22" customWidth="1"/>
    <col min="8743" max="8743" width="2.21875" style="22" customWidth="1"/>
    <col min="8744" max="8744" width="8.44140625" style="22" customWidth="1"/>
    <col min="8745" max="8745" width="3.6640625" style="22" bestFit="1" customWidth="1"/>
    <col min="8746" max="8746" width="7.6640625" style="22" customWidth="1"/>
    <col min="8747" max="8747" width="1.44140625" style="22" customWidth="1"/>
    <col min="8748" max="8748" width="11.5546875" style="22"/>
    <col min="8749" max="8749" width="1.44140625" style="22" customWidth="1"/>
    <col min="8750" max="8750" width="11.5546875" style="22"/>
    <col min="8751" max="8751" width="1.44140625" style="22" customWidth="1"/>
    <col min="8752" max="8960" width="11.5546875" style="22"/>
    <col min="8961" max="8961" width="4.5546875" style="22" customWidth="1"/>
    <col min="8962" max="8962" width="1.44140625" style="22" customWidth="1"/>
    <col min="8963" max="8963" width="17.77734375" style="22" customWidth="1"/>
    <col min="8964" max="8964" width="1.44140625" style="22" customWidth="1"/>
    <col min="8965" max="8965" width="13.109375" style="22" customWidth="1"/>
    <col min="8966" max="8966" width="1.44140625" style="22" customWidth="1"/>
    <col min="8967" max="8967" width="11.5546875" style="22"/>
    <col min="8968" max="8968" width="1.44140625" style="22" customWidth="1"/>
    <col min="8969" max="8969" width="11.5546875" style="22"/>
    <col min="8970" max="8970" width="1.44140625" style="22" customWidth="1"/>
    <col min="8971" max="8971" width="13.109375" style="22" customWidth="1"/>
    <col min="8972" max="8972" width="1.44140625" style="22" customWidth="1"/>
    <col min="8973" max="8973" width="11.5546875" style="22"/>
    <col min="8974" max="8974" width="1.44140625" style="22" customWidth="1"/>
    <col min="8975" max="8975" width="11.5546875" style="22"/>
    <col min="8976" max="8976" width="1.44140625" style="22" customWidth="1"/>
    <col min="8977" max="8977" width="13.109375" style="22" customWidth="1"/>
    <col min="8978" max="8978" width="1.44140625" style="22" customWidth="1"/>
    <col min="8979" max="8979" width="11.5546875" style="22"/>
    <col min="8980" max="8980" width="1.44140625" style="22" customWidth="1"/>
    <col min="8981" max="8981" width="11.5546875" style="22"/>
    <col min="8982" max="8982" width="1.44140625" style="22" customWidth="1"/>
    <col min="8983" max="8983" width="14.6640625" style="22" customWidth="1"/>
    <col min="8984" max="8985" width="1.44140625" style="22" customWidth="1"/>
    <col min="8986" max="8986" width="12" style="22" customWidth="1"/>
    <col min="8987" max="8987" width="1.44140625" style="22" customWidth="1"/>
    <col min="8988" max="8988" width="11.5546875" style="22"/>
    <col min="8989" max="8989" width="2.21875" style="22" customWidth="1"/>
    <col min="8990" max="8990" width="10.44140625" style="22" customWidth="1"/>
    <col min="8991" max="8991" width="1.44140625" style="22" customWidth="1"/>
    <col min="8992" max="8992" width="11.5546875" style="22"/>
    <col min="8993" max="8993" width="2.21875" style="22" customWidth="1"/>
    <col min="8994" max="8994" width="12" style="22" customWidth="1"/>
    <col min="8995" max="8995" width="1.44140625" style="22" customWidth="1"/>
    <col min="8996" max="8996" width="11.5546875" style="22"/>
    <col min="8997" max="8997" width="2.21875" style="22" customWidth="1"/>
    <col min="8998" max="8998" width="13.77734375" style="22" customWidth="1"/>
    <col min="8999" max="8999" width="2.21875" style="22" customWidth="1"/>
    <col min="9000" max="9000" width="8.44140625" style="22" customWidth="1"/>
    <col min="9001" max="9001" width="3.6640625" style="22" bestFit="1" customWidth="1"/>
    <col min="9002" max="9002" width="7.6640625" style="22" customWidth="1"/>
    <col min="9003" max="9003" width="1.44140625" style="22" customWidth="1"/>
    <col min="9004" max="9004" width="11.5546875" style="22"/>
    <col min="9005" max="9005" width="1.44140625" style="22" customWidth="1"/>
    <col min="9006" max="9006" width="11.5546875" style="22"/>
    <col min="9007" max="9007" width="1.44140625" style="22" customWidth="1"/>
    <col min="9008" max="9216" width="11.5546875" style="22"/>
    <col min="9217" max="9217" width="4.5546875" style="22" customWidth="1"/>
    <col min="9218" max="9218" width="1.44140625" style="22" customWidth="1"/>
    <col min="9219" max="9219" width="17.77734375" style="22" customWidth="1"/>
    <col min="9220" max="9220" width="1.44140625" style="22" customWidth="1"/>
    <col min="9221" max="9221" width="13.109375" style="22" customWidth="1"/>
    <col min="9222" max="9222" width="1.44140625" style="22" customWidth="1"/>
    <col min="9223" max="9223" width="11.5546875" style="22"/>
    <col min="9224" max="9224" width="1.44140625" style="22" customWidth="1"/>
    <col min="9225" max="9225" width="11.5546875" style="22"/>
    <col min="9226" max="9226" width="1.44140625" style="22" customWidth="1"/>
    <col min="9227" max="9227" width="13.109375" style="22" customWidth="1"/>
    <col min="9228" max="9228" width="1.44140625" style="22" customWidth="1"/>
    <col min="9229" max="9229" width="11.5546875" style="22"/>
    <col min="9230" max="9230" width="1.44140625" style="22" customWidth="1"/>
    <col min="9231" max="9231" width="11.5546875" style="22"/>
    <col min="9232" max="9232" width="1.44140625" style="22" customWidth="1"/>
    <col min="9233" max="9233" width="13.109375" style="22" customWidth="1"/>
    <col min="9234" max="9234" width="1.44140625" style="22" customWidth="1"/>
    <col min="9235" max="9235" width="11.5546875" style="22"/>
    <col min="9236" max="9236" width="1.44140625" style="22" customWidth="1"/>
    <col min="9237" max="9237" width="11.5546875" style="22"/>
    <col min="9238" max="9238" width="1.44140625" style="22" customWidth="1"/>
    <col min="9239" max="9239" width="14.6640625" style="22" customWidth="1"/>
    <col min="9240" max="9241" width="1.44140625" style="22" customWidth="1"/>
    <col min="9242" max="9242" width="12" style="22" customWidth="1"/>
    <col min="9243" max="9243" width="1.44140625" style="22" customWidth="1"/>
    <col min="9244" max="9244" width="11.5546875" style="22"/>
    <col min="9245" max="9245" width="2.21875" style="22" customWidth="1"/>
    <col min="9246" max="9246" width="10.44140625" style="22" customWidth="1"/>
    <col min="9247" max="9247" width="1.44140625" style="22" customWidth="1"/>
    <col min="9248" max="9248" width="11.5546875" style="22"/>
    <col min="9249" max="9249" width="2.21875" style="22" customWidth="1"/>
    <col min="9250" max="9250" width="12" style="22" customWidth="1"/>
    <col min="9251" max="9251" width="1.44140625" style="22" customWidth="1"/>
    <col min="9252" max="9252" width="11.5546875" style="22"/>
    <col min="9253" max="9253" width="2.21875" style="22" customWidth="1"/>
    <col min="9254" max="9254" width="13.77734375" style="22" customWidth="1"/>
    <col min="9255" max="9255" width="2.21875" style="22" customWidth="1"/>
    <col min="9256" max="9256" width="8.44140625" style="22" customWidth="1"/>
    <col min="9257" max="9257" width="3.6640625" style="22" bestFit="1" customWidth="1"/>
    <col min="9258" max="9258" width="7.6640625" style="22" customWidth="1"/>
    <col min="9259" max="9259" width="1.44140625" style="22" customWidth="1"/>
    <col min="9260" max="9260" width="11.5546875" style="22"/>
    <col min="9261" max="9261" width="1.44140625" style="22" customWidth="1"/>
    <col min="9262" max="9262" width="11.5546875" style="22"/>
    <col min="9263" max="9263" width="1.44140625" style="22" customWidth="1"/>
    <col min="9264" max="9472" width="11.5546875" style="22"/>
    <col min="9473" max="9473" width="4.5546875" style="22" customWidth="1"/>
    <col min="9474" max="9474" width="1.44140625" style="22" customWidth="1"/>
    <col min="9475" max="9475" width="17.77734375" style="22" customWidth="1"/>
    <col min="9476" max="9476" width="1.44140625" style="22" customWidth="1"/>
    <col min="9477" max="9477" width="13.109375" style="22" customWidth="1"/>
    <col min="9478" max="9478" width="1.44140625" style="22" customWidth="1"/>
    <col min="9479" max="9479" width="11.5546875" style="22"/>
    <col min="9480" max="9480" width="1.44140625" style="22" customWidth="1"/>
    <col min="9481" max="9481" width="11.5546875" style="22"/>
    <col min="9482" max="9482" width="1.44140625" style="22" customWidth="1"/>
    <col min="9483" max="9483" width="13.109375" style="22" customWidth="1"/>
    <col min="9484" max="9484" width="1.44140625" style="22" customWidth="1"/>
    <col min="9485" max="9485" width="11.5546875" style="22"/>
    <col min="9486" max="9486" width="1.44140625" style="22" customWidth="1"/>
    <col min="9487" max="9487" width="11.5546875" style="22"/>
    <col min="9488" max="9488" width="1.44140625" style="22" customWidth="1"/>
    <col min="9489" max="9489" width="13.109375" style="22" customWidth="1"/>
    <col min="9490" max="9490" width="1.44140625" style="22" customWidth="1"/>
    <col min="9491" max="9491" width="11.5546875" style="22"/>
    <col min="9492" max="9492" width="1.44140625" style="22" customWidth="1"/>
    <col min="9493" max="9493" width="11.5546875" style="22"/>
    <col min="9494" max="9494" width="1.44140625" style="22" customWidth="1"/>
    <col min="9495" max="9495" width="14.6640625" style="22" customWidth="1"/>
    <col min="9496" max="9497" width="1.44140625" style="22" customWidth="1"/>
    <col min="9498" max="9498" width="12" style="22" customWidth="1"/>
    <col min="9499" max="9499" width="1.44140625" style="22" customWidth="1"/>
    <col min="9500" max="9500" width="11.5546875" style="22"/>
    <col min="9501" max="9501" width="2.21875" style="22" customWidth="1"/>
    <col min="9502" max="9502" width="10.44140625" style="22" customWidth="1"/>
    <col min="9503" max="9503" width="1.44140625" style="22" customWidth="1"/>
    <col min="9504" max="9504" width="11.5546875" style="22"/>
    <col min="9505" max="9505" width="2.21875" style="22" customWidth="1"/>
    <col min="9506" max="9506" width="12" style="22" customWidth="1"/>
    <col min="9507" max="9507" width="1.44140625" style="22" customWidth="1"/>
    <col min="9508" max="9508" width="11.5546875" style="22"/>
    <col min="9509" max="9509" width="2.21875" style="22" customWidth="1"/>
    <col min="9510" max="9510" width="13.77734375" style="22" customWidth="1"/>
    <col min="9511" max="9511" width="2.21875" style="22" customWidth="1"/>
    <col min="9512" max="9512" width="8.44140625" style="22" customWidth="1"/>
    <col min="9513" max="9513" width="3.6640625" style="22" bestFit="1" customWidth="1"/>
    <col min="9514" max="9514" width="7.6640625" style="22" customWidth="1"/>
    <col min="9515" max="9515" width="1.44140625" style="22" customWidth="1"/>
    <col min="9516" max="9516" width="11.5546875" style="22"/>
    <col min="9517" max="9517" width="1.44140625" style="22" customWidth="1"/>
    <col min="9518" max="9518" width="11.5546875" style="22"/>
    <col min="9519" max="9519" width="1.44140625" style="22" customWidth="1"/>
    <col min="9520" max="9728" width="11.5546875" style="22"/>
    <col min="9729" max="9729" width="4.5546875" style="22" customWidth="1"/>
    <col min="9730" max="9730" width="1.44140625" style="22" customWidth="1"/>
    <col min="9731" max="9731" width="17.77734375" style="22" customWidth="1"/>
    <col min="9732" max="9732" width="1.44140625" style="22" customWidth="1"/>
    <col min="9733" max="9733" width="13.109375" style="22" customWidth="1"/>
    <col min="9734" max="9734" width="1.44140625" style="22" customWidth="1"/>
    <col min="9735" max="9735" width="11.5546875" style="22"/>
    <col min="9736" max="9736" width="1.44140625" style="22" customWidth="1"/>
    <col min="9737" max="9737" width="11.5546875" style="22"/>
    <col min="9738" max="9738" width="1.44140625" style="22" customWidth="1"/>
    <col min="9739" max="9739" width="13.109375" style="22" customWidth="1"/>
    <col min="9740" max="9740" width="1.44140625" style="22" customWidth="1"/>
    <col min="9741" max="9741" width="11.5546875" style="22"/>
    <col min="9742" max="9742" width="1.44140625" style="22" customWidth="1"/>
    <col min="9743" max="9743" width="11.5546875" style="22"/>
    <col min="9744" max="9744" width="1.44140625" style="22" customWidth="1"/>
    <col min="9745" max="9745" width="13.109375" style="22" customWidth="1"/>
    <col min="9746" max="9746" width="1.44140625" style="22" customWidth="1"/>
    <col min="9747" max="9747" width="11.5546875" style="22"/>
    <col min="9748" max="9748" width="1.44140625" style="22" customWidth="1"/>
    <col min="9749" max="9749" width="11.5546875" style="22"/>
    <col min="9750" max="9750" width="1.44140625" style="22" customWidth="1"/>
    <col min="9751" max="9751" width="14.6640625" style="22" customWidth="1"/>
    <col min="9752" max="9753" width="1.44140625" style="22" customWidth="1"/>
    <col min="9754" max="9754" width="12" style="22" customWidth="1"/>
    <col min="9755" max="9755" width="1.44140625" style="22" customWidth="1"/>
    <col min="9756" max="9756" width="11.5546875" style="22"/>
    <col min="9757" max="9757" width="2.21875" style="22" customWidth="1"/>
    <col min="9758" max="9758" width="10.44140625" style="22" customWidth="1"/>
    <col min="9759" max="9759" width="1.44140625" style="22" customWidth="1"/>
    <col min="9760" max="9760" width="11.5546875" style="22"/>
    <col min="9761" max="9761" width="2.21875" style="22" customWidth="1"/>
    <col min="9762" max="9762" width="12" style="22" customWidth="1"/>
    <col min="9763" max="9763" width="1.44140625" style="22" customWidth="1"/>
    <col min="9764" max="9764" width="11.5546875" style="22"/>
    <col min="9765" max="9765" width="2.21875" style="22" customWidth="1"/>
    <col min="9766" max="9766" width="13.77734375" style="22" customWidth="1"/>
    <col min="9767" max="9767" width="2.21875" style="22" customWidth="1"/>
    <col min="9768" max="9768" width="8.44140625" style="22" customWidth="1"/>
    <col min="9769" max="9769" width="3.6640625" style="22" bestFit="1" customWidth="1"/>
    <col min="9770" max="9770" width="7.6640625" style="22" customWidth="1"/>
    <col min="9771" max="9771" width="1.44140625" style="22" customWidth="1"/>
    <col min="9772" max="9772" width="11.5546875" style="22"/>
    <col min="9773" max="9773" width="1.44140625" style="22" customWidth="1"/>
    <col min="9774" max="9774" width="11.5546875" style="22"/>
    <col min="9775" max="9775" width="1.44140625" style="22" customWidth="1"/>
    <col min="9776" max="9984" width="11.5546875" style="22"/>
    <col min="9985" max="9985" width="4.5546875" style="22" customWidth="1"/>
    <col min="9986" max="9986" width="1.44140625" style="22" customWidth="1"/>
    <col min="9987" max="9987" width="17.77734375" style="22" customWidth="1"/>
    <col min="9988" max="9988" width="1.44140625" style="22" customWidth="1"/>
    <col min="9989" max="9989" width="13.109375" style="22" customWidth="1"/>
    <col min="9990" max="9990" width="1.44140625" style="22" customWidth="1"/>
    <col min="9991" max="9991" width="11.5546875" style="22"/>
    <col min="9992" max="9992" width="1.44140625" style="22" customWidth="1"/>
    <col min="9993" max="9993" width="11.5546875" style="22"/>
    <col min="9994" max="9994" width="1.44140625" style="22" customWidth="1"/>
    <col min="9995" max="9995" width="13.109375" style="22" customWidth="1"/>
    <col min="9996" max="9996" width="1.44140625" style="22" customWidth="1"/>
    <col min="9997" max="9997" width="11.5546875" style="22"/>
    <col min="9998" max="9998" width="1.44140625" style="22" customWidth="1"/>
    <col min="9999" max="9999" width="11.5546875" style="22"/>
    <col min="10000" max="10000" width="1.44140625" style="22" customWidth="1"/>
    <col min="10001" max="10001" width="13.109375" style="22" customWidth="1"/>
    <col min="10002" max="10002" width="1.44140625" style="22" customWidth="1"/>
    <col min="10003" max="10003" width="11.5546875" style="22"/>
    <col min="10004" max="10004" width="1.44140625" style="22" customWidth="1"/>
    <col min="10005" max="10005" width="11.5546875" style="22"/>
    <col min="10006" max="10006" width="1.44140625" style="22" customWidth="1"/>
    <col min="10007" max="10007" width="14.6640625" style="22" customWidth="1"/>
    <col min="10008" max="10009" width="1.44140625" style="22" customWidth="1"/>
    <col min="10010" max="10010" width="12" style="22" customWidth="1"/>
    <col min="10011" max="10011" width="1.44140625" style="22" customWidth="1"/>
    <col min="10012" max="10012" width="11.5546875" style="22"/>
    <col min="10013" max="10013" width="2.21875" style="22" customWidth="1"/>
    <col min="10014" max="10014" width="10.44140625" style="22" customWidth="1"/>
    <col min="10015" max="10015" width="1.44140625" style="22" customWidth="1"/>
    <col min="10016" max="10016" width="11.5546875" style="22"/>
    <col min="10017" max="10017" width="2.21875" style="22" customWidth="1"/>
    <col min="10018" max="10018" width="12" style="22" customWidth="1"/>
    <col min="10019" max="10019" width="1.44140625" style="22" customWidth="1"/>
    <col min="10020" max="10020" width="11.5546875" style="22"/>
    <col min="10021" max="10021" width="2.21875" style="22" customWidth="1"/>
    <col min="10022" max="10022" width="13.77734375" style="22" customWidth="1"/>
    <col min="10023" max="10023" width="2.21875" style="22" customWidth="1"/>
    <col min="10024" max="10024" width="8.44140625" style="22" customWidth="1"/>
    <col min="10025" max="10025" width="3.6640625" style="22" bestFit="1" customWidth="1"/>
    <col min="10026" max="10026" width="7.6640625" style="22" customWidth="1"/>
    <col min="10027" max="10027" width="1.44140625" style="22" customWidth="1"/>
    <col min="10028" max="10028" width="11.5546875" style="22"/>
    <col min="10029" max="10029" width="1.44140625" style="22" customWidth="1"/>
    <col min="10030" max="10030" width="11.5546875" style="22"/>
    <col min="10031" max="10031" width="1.44140625" style="22" customWidth="1"/>
    <col min="10032" max="10240" width="11.5546875" style="22"/>
    <col min="10241" max="10241" width="4.5546875" style="22" customWidth="1"/>
    <col min="10242" max="10242" width="1.44140625" style="22" customWidth="1"/>
    <col min="10243" max="10243" width="17.77734375" style="22" customWidth="1"/>
    <col min="10244" max="10244" width="1.44140625" style="22" customWidth="1"/>
    <col min="10245" max="10245" width="13.109375" style="22" customWidth="1"/>
    <col min="10246" max="10246" width="1.44140625" style="22" customWidth="1"/>
    <col min="10247" max="10247" width="11.5546875" style="22"/>
    <col min="10248" max="10248" width="1.44140625" style="22" customWidth="1"/>
    <col min="10249" max="10249" width="11.5546875" style="22"/>
    <col min="10250" max="10250" width="1.44140625" style="22" customWidth="1"/>
    <col min="10251" max="10251" width="13.109375" style="22" customWidth="1"/>
    <col min="10252" max="10252" width="1.44140625" style="22" customWidth="1"/>
    <col min="10253" max="10253" width="11.5546875" style="22"/>
    <col min="10254" max="10254" width="1.44140625" style="22" customWidth="1"/>
    <col min="10255" max="10255" width="11.5546875" style="22"/>
    <col min="10256" max="10256" width="1.44140625" style="22" customWidth="1"/>
    <col min="10257" max="10257" width="13.109375" style="22" customWidth="1"/>
    <col min="10258" max="10258" width="1.44140625" style="22" customWidth="1"/>
    <col min="10259" max="10259" width="11.5546875" style="22"/>
    <col min="10260" max="10260" width="1.44140625" style="22" customWidth="1"/>
    <col min="10261" max="10261" width="11.5546875" style="22"/>
    <col min="10262" max="10262" width="1.44140625" style="22" customWidth="1"/>
    <col min="10263" max="10263" width="14.6640625" style="22" customWidth="1"/>
    <col min="10264" max="10265" width="1.44140625" style="22" customWidth="1"/>
    <col min="10266" max="10266" width="12" style="22" customWidth="1"/>
    <col min="10267" max="10267" width="1.44140625" style="22" customWidth="1"/>
    <col min="10268" max="10268" width="11.5546875" style="22"/>
    <col min="10269" max="10269" width="2.21875" style="22" customWidth="1"/>
    <col min="10270" max="10270" width="10.44140625" style="22" customWidth="1"/>
    <col min="10271" max="10271" width="1.44140625" style="22" customWidth="1"/>
    <col min="10272" max="10272" width="11.5546875" style="22"/>
    <col min="10273" max="10273" width="2.21875" style="22" customWidth="1"/>
    <col min="10274" max="10274" width="12" style="22" customWidth="1"/>
    <col min="10275" max="10275" width="1.44140625" style="22" customWidth="1"/>
    <col min="10276" max="10276" width="11.5546875" style="22"/>
    <col min="10277" max="10277" width="2.21875" style="22" customWidth="1"/>
    <col min="10278" max="10278" width="13.77734375" style="22" customWidth="1"/>
    <col min="10279" max="10279" width="2.21875" style="22" customWidth="1"/>
    <col min="10280" max="10280" width="8.44140625" style="22" customWidth="1"/>
    <col min="10281" max="10281" width="3.6640625" style="22" bestFit="1" customWidth="1"/>
    <col min="10282" max="10282" width="7.6640625" style="22" customWidth="1"/>
    <col min="10283" max="10283" width="1.44140625" style="22" customWidth="1"/>
    <col min="10284" max="10284" width="11.5546875" style="22"/>
    <col min="10285" max="10285" width="1.44140625" style="22" customWidth="1"/>
    <col min="10286" max="10286" width="11.5546875" style="22"/>
    <col min="10287" max="10287" width="1.44140625" style="22" customWidth="1"/>
    <col min="10288" max="10496" width="11.5546875" style="22"/>
    <col min="10497" max="10497" width="4.5546875" style="22" customWidth="1"/>
    <col min="10498" max="10498" width="1.44140625" style="22" customWidth="1"/>
    <col min="10499" max="10499" width="17.77734375" style="22" customWidth="1"/>
    <col min="10500" max="10500" width="1.44140625" style="22" customWidth="1"/>
    <col min="10501" max="10501" width="13.109375" style="22" customWidth="1"/>
    <col min="10502" max="10502" width="1.44140625" style="22" customWidth="1"/>
    <col min="10503" max="10503" width="11.5546875" style="22"/>
    <col min="10504" max="10504" width="1.44140625" style="22" customWidth="1"/>
    <col min="10505" max="10505" width="11.5546875" style="22"/>
    <col min="10506" max="10506" width="1.44140625" style="22" customWidth="1"/>
    <col min="10507" max="10507" width="13.109375" style="22" customWidth="1"/>
    <col min="10508" max="10508" width="1.44140625" style="22" customWidth="1"/>
    <col min="10509" max="10509" width="11.5546875" style="22"/>
    <col min="10510" max="10510" width="1.44140625" style="22" customWidth="1"/>
    <col min="10511" max="10511" width="11.5546875" style="22"/>
    <col min="10512" max="10512" width="1.44140625" style="22" customWidth="1"/>
    <col min="10513" max="10513" width="13.109375" style="22" customWidth="1"/>
    <col min="10514" max="10514" width="1.44140625" style="22" customWidth="1"/>
    <col min="10515" max="10515" width="11.5546875" style="22"/>
    <col min="10516" max="10516" width="1.44140625" style="22" customWidth="1"/>
    <col min="10517" max="10517" width="11.5546875" style="22"/>
    <col min="10518" max="10518" width="1.44140625" style="22" customWidth="1"/>
    <col min="10519" max="10519" width="14.6640625" style="22" customWidth="1"/>
    <col min="10520" max="10521" width="1.44140625" style="22" customWidth="1"/>
    <col min="10522" max="10522" width="12" style="22" customWidth="1"/>
    <col min="10523" max="10523" width="1.44140625" style="22" customWidth="1"/>
    <col min="10524" max="10524" width="11.5546875" style="22"/>
    <col min="10525" max="10525" width="2.21875" style="22" customWidth="1"/>
    <col min="10526" max="10526" width="10.44140625" style="22" customWidth="1"/>
    <col min="10527" max="10527" width="1.44140625" style="22" customWidth="1"/>
    <col min="10528" max="10528" width="11.5546875" style="22"/>
    <col min="10529" max="10529" width="2.21875" style="22" customWidth="1"/>
    <col min="10530" max="10530" width="12" style="22" customWidth="1"/>
    <col min="10531" max="10531" width="1.44140625" style="22" customWidth="1"/>
    <col min="10532" max="10532" width="11.5546875" style="22"/>
    <col min="10533" max="10533" width="2.21875" style="22" customWidth="1"/>
    <col min="10534" max="10534" width="13.77734375" style="22" customWidth="1"/>
    <col min="10535" max="10535" width="2.21875" style="22" customWidth="1"/>
    <col min="10536" max="10536" width="8.44140625" style="22" customWidth="1"/>
    <col min="10537" max="10537" width="3.6640625" style="22" bestFit="1" customWidth="1"/>
    <col min="10538" max="10538" width="7.6640625" style="22" customWidth="1"/>
    <col min="10539" max="10539" width="1.44140625" style="22" customWidth="1"/>
    <col min="10540" max="10540" width="11.5546875" style="22"/>
    <col min="10541" max="10541" width="1.44140625" style="22" customWidth="1"/>
    <col min="10542" max="10542" width="11.5546875" style="22"/>
    <col min="10543" max="10543" width="1.44140625" style="22" customWidth="1"/>
    <col min="10544" max="10752" width="11.5546875" style="22"/>
    <col min="10753" max="10753" width="4.5546875" style="22" customWidth="1"/>
    <col min="10754" max="10754" width="1.44140625" style="22" customWidth="1"/>
    <col min="10755" max="10755" width="17.77734375" style="22" customWidth="1"/>
    <col min="10756" max="10756" width="1.44140625" style="22" customWidth="1"/>
    <col min="10757" max="10757" width="13.109375" style="22" customWidth="1"/>
    <col min="10758" max="10758" width="1.44140625" style="22" customWidth="1"/>
    <col min="10759" max="10759" width="11.5546875" style="22"/>
    <col min="10760" max="10760" width="1.44140625" style="22" customWidth="1"/>
    <col min="10761" max="10761" width="11.5546875" style="22"/>
    <col min="10762" max="10762" width="1.44140625" style="22" customWidth="1"/>
    <col min="10763" max="10763" width="13.109375" style="22" customWidth="1"/>
    <col min="10764" max="10764" width="1.44140625" style="22" customWidth="1"/>
    <col min="10765" max="10765" width="11.5546875" style="22"/>
    <col min="10766" max="10766" width="1.44140625" style="22" customWidth="1"/>
    <col min="10767" max="10767" width="11.5546875" style="22"/>
    <col min="10768" max="10768" width="1.44140625" style="22" customWidth="1"/>
    <col min="10769" max="10769" width="13.109375" style="22" customWidth="1"/>
    <col min="10770" max="10770" width="1.44140625" style="22" customWidth="1"/>
    <col min="10771" max="10771" width="11.5546875" style="22"/>
    <col min="10772" max="10772" width="1.44140625" style="22" customWidth="1"/>
    <col min="10773" max="10773" width="11.5546875" style="22"/>
    <col min="10774" max="10774" width="1.44140625" style="22" customWidth="1"/>
    <col min="10775" max="10775" width="14.6640625" style="22" customWidth="1"/>
    <col min="10776" max="10777" width="1.44140625" style="22" customWidth="1"/>
    <col min="10778" max="10778" width="12" style="22" customWidth="1"/>
    <col min="10779" max="10779" width="1.44140625" style="22" customWidth="1"/>
    <col min="10780" max="10780" width="11.5546875" style="22"/>
    <col min="10781" max="10781" width="2.21875" style="22" customWidth="1"/>
    <col min="10782" max="10782" width="10.44140625" style="22" customWidth="1"/>
    <col min="10783" max="10783" width="1.44140625" style="22" customWidth="1"/>
    <col min="10784" max="10784" width="11.5546875" style="22"/>
    <col min="10785" max="10785" width="2.21875" style="22" customWidth="1"/>
    <col min="10786" max="10786" width="12" style="22" customWidth="1"/>
    <col min="10787" max="10787" width="1.44140625" style="22" customWidth="1"/>
    <col min="10788" max="10788" width="11.5546875" style="22"/>
    <col min="10789" max="10789" width="2.21875" style="22" customWidth="1"/>
    <col min="10790" max="10790" width="13.77734375" style="22" customWidth="1"/>
    <col min="10791" max="10791" width="2.21875" style="22" customWidth="1"/>
    <col min="10792" max="10792" width="8.44140625" style="22" customWidth="1"/>
    <col min="10793" max="10793" width="3.6640625" style="22" bestFit="1" customWidth="1"/>
    <col min="10794" max="10794" width="7.6640625" style="22" customWidth="1"/>
    <col min="10795" max="10795" width="1.44140625" style="22" customWidth="1"/>
    <col min="10796" max="10796" width="11.5546875" style="22"/>
    <col min="10797" max="10797" width="1.44140625" style="22" customWidth="1"/>
    <col min="10798" max="10798" width="11.5546875" style="22"/>
    <col min="10799" max="10799" width="1.44140625" style="22" customWidth="1"/>
    <col min="10800" max="11008" width="11.5546875" style="22"/>
    <col min="11009" max="11009" width="4.5546875" style="22" customWidth="1"/>
    <col min="11010" max="11010" width="1.44140625" style="22" customWidth="1"/>
    <col min="11011" max="11011" width="17.77734375" style="22" customWidth="1"/>
    <col min="11012" max="11012" width="1.44140625" style="22" customWidth="1"/>
    <col min="11013" max="11013" width="13.109375" style="22" customWidth="1"/>
    <col min="11014" max="11014" width="1.44140625" style="22" customWidth="1"/>
    <col min="11015" max="11015" width="11.5546875" style="22"/>
    <col min="11016" max="11016" width="1.44140625" style="22" customWidth="1"/>
    <col min="11017" max="11017" width="11.5546875" style="22"/>
    <col min="11018" max="11018" width="1.44140625" style="22" customWidth="1"/>
    <col min="11019" max="11019" width="13.109375" style="22" customWidth="1"/>
    <col min="11020" max="11020" width="1.44140625" style="22" customWidth="1"/>
    <col min="11021" max="11021" width="11.5546875" style="22"/>
    <col min="11022" max="11022" width="1.44140625" style="22" customWidth="1"/>
    <col min="11023" max="11023" width="11.5546875" style="22"/>
    <col min="11024" max="11024" width="1.44140625" style="22" customWidth="1"/>
    <col min="11025" max="11025" width="13.109375" style="22" customWidth="1"/>
    <col min="11026" max="11026" width="1.44140625" style="22" customWidth="1"/>
    <col min="11027" max="11027" width="11.5546875" style="22"/>
    <col min="11028" max="11028" width="1.44140625" style="22" customWidth="1"/>
    <col min="11029" max="11029" width="11.5546875" style="22"/>
    <col min="11030" max="11030" width="1.44140625" style="22" customWidth="1"/>
    <col min="11031" max="11031" width="14.6640625" style="22" customWidth="1"/>
    <col min="11032" max="11033" width="1.44140625" style="22" customWidth="1"/>
    <col min="11034" max="11034" width="12" style="22" customWidth="1"/>
    <col min="11035" max="11035" width="1.44140625" style="22" customWidth="1"/>
    <col min="11036" max="11036" width="11.5546875" style="22"/>
    <col min="11037" max="11037" width="2.21875" style="22" customWidth="1"/>
    <col min="11038" max="11038" width="10.44140625" style="22" customWidth="1"/>
    <col min="11039" max="11039" width="1.44140625" style="22" customWidth="1"/>
    <col min="11040" max="11040" width="11.5546875" style="22"/>
    <col min="11041" max="11041" width="2.21875" style="22" customWidth="1"/>
    <col min="11042" max="11042" width="12" style="22" customWidth="1"/>
    <col min="11043" max="11043" width="1.44140625" style="22" customWidth="1"/>
    <col min="11044" max="11044" width="11.5546875" style="22"/>
    <col min="11045" max="11045" width="2.21875" style="22" customWidth="1"/>
    <col min="11046" max="11046" width="13.77734375" style="22" customWidth="1"/>
    <col min="11047" max="11047" width="2.21875" style="22" customWidth="1"/>
    <col min="11048" max="11048" width="8.44140625" style="22" customWidth="1"/>
    <col min="11049" max="11049" width="3.6640625" style="22" bestFit="1" customWidth="1"/>
    <col min="11050" max="11050" width="7.6640625" style="22" customWidth="1"/>
    <col min="11051" max="11051" width="1.44140625" style="22" customWidth="1"/>
    <col min="11052" max="11052" width="11.5546875" style="22"/>
    <col min="11053" max="11053" width="1.44140625" style="22" customWidth="1"/>
    <col min="11054" max="11054" width="11.5546875" style="22"/>
    <col min="11055" max="11055" width="1.44140625" style="22" customWidth="1"/>
    <col min="11056" max="11264" width="11.5546875" style="22"/>
    <col min="11265" max="11265" width="4.5546875" style="22" customWidth="1"/>
    <col min="11266" max="11266" width="1.44140625" style="22" customWidth="1"/>
    <col min="11267" max="11267" width="17.77734375" style="22" customWidth="1"/>
    <col min="11268" max="11268" width="1.44140625" style="22" customWidth="1"/>
    <col min="11269" max="11269" width="13.109375" style="22" customWidth="1"/>
    <col min="11270" max="11270" width="1.44140625" style="22" customWidth="1"/>
    <col min="11271" max="11271" width="11.5546875" style="22"/>
    <col min="11272" max="11272" width="1.44140625" style="22" customWidth="1"/>
    <col min="11273" max="11273" width="11.5546875" style="22"/>
    <col min="11274" max="11274" width="1.44140625" style="22" customWidth="1"/>
    <col min="11275" max="11275" width="13.109375" style="22" customWidth="1"/>
    <col min="11276" max="11276" width="1.44140625" style="22" customWidth="1"/>
    <col min="11277" max="11277" width="11.5546875" style="22"/>
    <col min="11278" max="11278" width="1.44140625" style="22" customWidth="1"/>
    <col min="11279" max="11279" width="11.5546875" style="22"/>
    <col min="11280" max="11280" width="1.44140625" style="22" customWidth="1"/>
    <col min="11281" max="11281" width="13.109375" style="22" customWidth="1"/>
    <col min="11282" max="11282" width="1.44140625" style="22" customWidth="1"/>
    <col min="11283" max="11283" width="11.5546875" style="22"/>
    <col min="11284" max="11284" width="1.44140625" style="22" customWidth="1"/>
    <col min="11285" max="11285" width="11.5546875" style="22"/>
    <col min="11286" max="11286" width="1.44140625" style="22" customWidth="1"/>
    <col min="11287" max="11287" width="14.6640625" style="22" customWidth="1"/>
    <col min="11288" max="11289" width="1.44140625" style="22" customWidth="1"/>
    <col min="11290" max="11290" width="12" style="22" customWidth="1"/>
    <col min="11291" max="11291" width="1.44140625" style="22" customWidth="1"/>
    <col min="11292" max="11292" width="11.5546875" style="22"/>
    <col min="11293" max="11293" width="2.21875" style="22" customWidth="1"/>
    <col min="11294" max="11294" width="10.44140625" style="22" customWidth="1"/>
    <col min="11295" max="11295" width="1.44140625" style="22" customWidth="1"/>
    <col min="11296" max="11296" width="11.5546875" style="22"/>
    <col min="11297" max="11297" width="2.21875" style="22" customWidth="1"/>
    <col min="11298" max="11298" width="12" style="22" customWidth="1"/>
    <col min="11299" max="11299" width="1.44140625" style="22" customWidth="1"/>
    <col min="11300" max="11300" width="11.5546875" style="22"/>
    <col min="11301" max="11301" width="2.21875" style="22" customWidth="1"/>
    <col min="11302" max="11302" width="13.77734375" style="22" customWidth="1"/>
    <col min="11303" max="11303" width="2.21875" style="22" customWidth="1"/>
    <col min="11304" max="11304" width="8.44140625" style="22" customWidth="1"/>
    <col min="11305" max="11305" width="3.6640625" style="22" bestFit="1" customWidth="1"/>
    <col min="11306" max="11306" width="7.6640625" style="22" customWidth="1"/>
    <col min="11307" max="11307" width="1.44140625" style="22" customWidth="1"/>
    <col min="11308" max="11308" width="11.5546875" style="22"/>
    <col min="11309" max="11309" width="1.44140625" style="22" customWidth="1"/>
    <col min="11310" max="11310" width="11.5546875" style="22"/>
    <col min="11311" max="11311" width="1.44140625" style="22" customWidth="1"/>
    <col min="11312" max="11520" width="11.5546875" style="22"/>
    <col min="11521" max="11521" width="4.5546875" style="22" customWidth="1"/>
    <col min="11522" max="11522" width="1.44140625" style="22" customWidth="1"/>
    <col min="11523" max="11523" width="17.77734375" style="22" customWidth="1"/>
    <col min="11524" max="11524" width="1.44140625" style="22" customWidth="1"/>
    <col min="11525" max="11525" width="13.109375" style="22" customWidth="1"/>
    <col min="11526" max="11526" width="1.44140625" style="22" customWidth="1"/>
    <col min="11527" max="11527" width="11.5546875" style="22"/>
    <col min="11528" max="11528" width="1.44140625" style="22" customWidth="1"/>
    <col min="11529" max="11529" width="11.5546875" style="22"/>
    <col min="11530" max="11530" width="1.44140625" style="22" customWidth="1"/>
    <col min="11531" max="11531" width="13.109375" style="22" customWidth="1"/>
    <col min="11532" max="11532" width="1.44140625" style="22" customWidth="1"/>
    <col min="11533" max="11533" width="11.5546875" style="22"/>
    <col min="11534" max="11534" width="1.44140625" style="22" customWidth="1"/>
    <col min="11535" max="11535" width="11.5546875" style="22"/>
    <col min="11536" max="11536" width="1.44140625" style="22" customWidth="1"/>
    <col min="11537" max="11537" width="13.109375" style="22" customWidth="1"/>
    <col min="11538" max="11538" width="1.44140625" style="22" customWidth="1"/>
    <col min="11539" max="11539" width="11.5546875" style="22"/>
    <col min="11540" max="11540" width="1.44140625" style="22" customWidth="1"/>
    <col min="11541" max="11541" width="11.5546875" style="22"/>
    <col min="11542" max="11542" width="1.44140625" style="22" customWidth="1"/>
    <col min="11543" max="11543" width="14.6640625" style="22" customWidth="1"/>
    <col min="11544" max="11545" width="1.44140625" style="22" customWidth="1"/>
    <col min="11546" max="11546" width="12" style="22" customWidth="1"/>
    <col min="11547" max="11547" width="1.44140625" style="22" customWidth="1"/>
    <col min="11548" max="11548" width="11.5546875" style="22"/>
    <col min="11549" max="11549" width="2.21875" style="22" customWidth="1"/>
    <col min="11550" max="11550" width="10.44140625" style="22" customWidth="1"/>
    <col min="11551" max="11551" width="1.44140625" style="22" customWidth="1"/>
    <col min="11552" max="11552" width="11.5546875" style="22"/>
    <col min="11553" max="11553" width="2.21875" style="22" customWidth="1"/>
    <col min="11554" max="11554" width="12" style="22" customWidth="1"/>
    <col min="11555" max="11555" width="1.44140625" style="22" customWidth="1"/>
    <col min="11556" max="11556" width="11.5546875" style="22"/>
    <col min="11557" max="11557" width="2.21875" style="22" customWidth="1"/>
    <col min="11558" max="11558" width="13.77734375" style="22" customWidth="1"/>
    <col min="11559" max="11559" width="2.21875" style="22" customWidth="1"/>
    <col min="11560" max="11560" width="8.44140625" style="22" customWidth="1"/>
    <col min="11561" max="11561" width="3.6640625" style="22" bestFit="1" customWidth="1"/>
    <col min="11562" max="11562" width="7.6640625" style="22" customWidth="1"/>
    <col min="11563" max="11563" width="1.44140625" style="22" customWidth="1"/>
    <col min="11564" max="11564" width="11.5546875" style="22"/>
    <col min="11565" max="11565" width="1.44140625" style="22" customWidth="1"/>
    <col min="11566" max="11566" width="11.5546875" style="22"/>
    <col min="11567" max="11567" width="1.44140625" style="22" customWidth="1"/>
    <col min="11568" max="11776" width="11.5546875" style="22"/>
    <col min="11777" max="11777" width="4.5546875" style="22" customWidth="1"/>
    <col min="11778" max="11778" width="1.44140625" style="22" customWidth="1"/>
    <col min="11779" max="11779" width="17.77734375" style="22" customWidth="1"/>
    <col min="11780" max="11780" width="1.44140625" style="22" customWidth="1"/>
    <col min="11781" max="11781" width="13.109375" style="22" customWidth="1"/>
    <col min="11782" max="11782" width="1.44140625" style="22" customWidth="1"/>
    <col min="11783" max="11783" width="11.5546875" style="22"/>
    <col min="11784" max="11784" width="1.44140625" style="22" customWidth="1"/>
    <col min="11785" max="11785" width="11.5546875" style="22"/>
    <col min="11786" max="11786" width="1.44140625" style="22" customWidth="1"/>
    <col min="11787" max="11787" width="13.109375" style="22" customWidth="1"/>
    <col min="11788" max="11788" width="1.44140625" style="22" customWidth="1"/>
    <col min="11789" max="11789" width="11.5546875" style="22"/>
    <col min="11790" max="11790" width="1.44140625" style="22" customWidth="1"/>
    <col min="11791" max="11791" width="11.5546875" style="22"/>
    <col min="11792" max="11792" width="1.44140625" style="22" customWidth="1"/>
    <col min="11793" max="11793" width="13.109375" style="22" customWidth="1"/>
    <col min="11794" max="11794" width="1.44140625" style="22" customWidth="1"/>
    <col min="11795" max="11795" width="11.5546875" style="22"/>
    <col min="11796" max="11796" width="1.44140625" style="22" customWidth="1"/>
    <col min="11797" max="11797" width="11.5546875" style="22"/>
    <col min="11798" max="11798" width="1.44140625" style="22" customWidth="1"/>
    <col min="11799" max="11799" width="14.6640625" style="22" customWidth="1"/>
    <col min="11800" max="11801" width="1.44140625" style="22" customWidth="1"/>
    <col min="11802" max="11802" width="12" style="22" customWidth="1"/>
    <col min="11803" max="11803" width="1.44140625" style="22" customWidth="1"/>
    <col min="11804" max="11804" width="11.5546875" style="22"/>
    <col min="11805" max="11805" width="2.21875" style="22" customWidth="1"/>
    <col min="11806" max="11806" width="10.44140625" style="22" customWidth="1"/>
    <col min="11807" max="11807" width="1.44140625" style="22" customWidth="1"/>
    <col min="11808" max="11808" width="11.5546875" style="22"/>
    <col min="11809" max="11809" width="2.21875" style="22" customWidth="1"/>
    <col min="11810" max="11810" width="12" style="22" customWidth="1"/>
    <col min="11811" max="11811" width="1.44140625" style="22" customWidth="1"/>
    <col min="11812" max="11812" width="11.5546875" style="22"/>
    <col min="11813" max="11813" width="2.21875" style="22" customWidth="1"/>
    <col min="11814" max="11814" width="13.77734375" style="22" customWidth="1"/>
    <col min="11815" max="11815" width="2.21875" style="22" customWidth="1"/>
    <col min="11816" max="11816" width="8.44140625" style="22" customWidth="1"/>
    <col min="11817" max="11817" width="3.6640625" style="22" bestFit="1" customWidth="1"/>
    <col min="11818" max="11818" width="7.6640625" style="22" customWidth="1"/>
    <col min="11819" max="11819" width="1.44140625" style="22" customWidth="1"/>
    <col min="11820" max="11820" width="11.5546875" style="22"/>
    <col min="11821" max="11821" width="1.44140625" style="22" customWidth="1"/>
    <col min="11822" max="11822" width="11.5546875" style="22"/>
    <col min="11823" max="11823" width="1.44140625" style="22" customWidth="1"/>
    <col min="11824" max="12032" width="11.5546875" style="22"/>
    <col min="12033" max="12033" width="4.5546875" style="22" customWidth="1"/>
    <col min="12034" max="12034" width="1.44140625" style="22" customWidth="1"/>
    <col min="12035" max="12035" width="17.77734375" style="22" customWidth="1"/>
    <col min="12036" max="12036" width="1.44140625" style="22" customWidth="1"/>
    <col min="12037" max="12037" width="13.109375" style="22" customWidth="1"/>
    <col min="12038" max="12038" width="1.44140625" style="22" customWidth="1"/>
    <col min="12039" max="12039" width="11.5546875" style="22"/>
    <col min="12040" max="12040" width="1.44140625" style="22" customWidth="1"/>
    <col min="12041" max="12041" width="11.5546875" style="22"/>
    <col min="12042" max="12042" width="1.44140625" style="22" customWidth="1"/>
    <col min="12043" max="12043" width="13.109375" style="22" customWidth="1"/>
    <col min="12044" max="12044" width="1.44140625" style="22" customWidth="1"/>
    <col min="12045" max="12045" width="11.5546875" style="22"/>
    <col min="12046" max="12046" width="1.44140625" style="22" customWidth="1"/>
    <col min="12047" max="12047" width="11.5546875" style="22"/>
    <col min="12048" max="12048" width="1.44140625" style="22" customWidth="1"/>
    <col min="12049" max="12049" width="13.109375" style="22" customWidth="1"/>
    <col min="12050" max="12050" width="1.44140625" style="22" customWidth="1"/>
    <col min="12051" max="12051" width="11.5546875" style="22"/>
    <col min="12052" max="12052" width="1.44140625" style="22" customWidth="1"/>
    <col min="12053" max="12053" width="11.5546875" style="22"/>
    <col min="12054" max="12054" width="1.44140625" style="22" customWidth="1"/>
    <col min="12055" max="12055" width="14.6640625" style="22" customWidth="1"/>
    <col min="12056" max="12057" width="1.44140625" style="22" customWidth="1"/>
    <col min="12058" max="12058" width="12" style="22" customWidth="1"/>
    <col min="12059" max="12059" width="1.44140625" style="22" customWidth="1"/>
    <col min="12060" max="12060" width="11.5546875" style="22"/>
    <col min="12061" max="12061" width="2.21875" style="22" customWidth="1"/>
    <col min="12062" max="12062" width="10.44140625" style="22" customWidth="1"/>
    <col min="12063" max="12063" width="1.44140625" style="22" customWidth="1"/>
    <col min="12064" max="12064" width="11.5546875" style="22"/>
    <col min="12065" max="12065" width="2.21875" style="22" customWidth="1"/>
    <col min="12066" max="12066" width="12" style="22" customWidth="1"/>
    <col min="12067" max="12067" width="1.44140625" style="22" customWidth="1"/>
    <col min="12068" max="12068" width="11.5546875" style="22"/>
    <col min="12069" max="12069" width="2.21875" style="22" customWidth="1"/>
    <col min="12070" max="12070" width="13.77734375" style="22" customWidth="1"/>
    <col min="12071" max="12071" width="2.21875" style="22" customWidth="1"/>
    <col min="12072" max="12072" width="8.44140625" style="22" customWidth="1"/>
    <col min="12073" max="12073" width="3.6640625" style="22" bestFit="1" customWidth="1"/>
    <col min="12074" max="12074" width="7.6640625" style="22" customWidth="1"/>
    <col min="12075" max="12075" width="1.44140625" style="22" customWidth="1"/>
    <col min="12076" max="12076" width="11.5546875" style="22"/>
    <col min="12077" max="12077" width="1.44140625" style="22" customWidth="1"/>
    <col min="12078" max="12078" width="11.5546875" style="22"/>
    <col min="12079" max="12079" width="1.44140625" style="22" customWidth="1"/>
    <col min="12080" max="12288" width="11.5546875" style="22"/>
    <col min="12289" max="12289" width="4.5546875" style="22" customWidth="1"/>
    <col min="12290" max="12290" width="1.44140625" style="22" customWidth="1"/>
    <col min="12291" max="12291" width="17.77734375" style="22" customWidth="1"/>
    <col min="12292" max="12292" width="1.44140625" style="22" customWidth="1"/>
    <col min="12293" max="12293" width="13.109375" style="22" customWidth="1"/>
    <col min="12294" max="12294" width="1.44140625" style="22" customWidth="1"/>
    <col min="12295" max="12295" width="11.5546875" style="22"/>
    <col min="12296" max="12296" width="1.44140625" style="22" customWidth="1"/>
    <col min="12297" max="12297" width="11.5546875" style="22"/>
    <col min="12298" max="12298" width="1.44140625" style="22" customWidth="1"/>
    <col min="12299" max="12299" width="13.109375" style="22" customWidth="1"/>
    <col min="12300" max="12300" width="1.44140625" style="22" customWidth="1"/>
    <col min="12301" max="12301" width="11.5546875" style="22"/>
    <col min="12302" max="12302" width="1.44140625" style="22" customWidth="1"/>
    <col min="12303" max="12303" width="11.5546875" style="22"/>
    <col min="12304" max="12304" width="1.44140625" style="22" customWidth="1"/>
    <col min="12305" max="12305" width="13.109375" style="22" customWidth="1"/>
    <col min="12306" max="12306" width="1.44140625" style="22" customWidth="1"/>
    <col min="12307" max="12307" width="11.5546875" style="22"/>
    <col min="12308" max="12308" width="1.44140625" style="22" customWidth="1"/>
    <col min="12309" max="12309" width="11.5546875" style="22"/>
    <col min="12310" max="12310" width="1.44140625" style="22" customWidth="1"/>
    <col min="12311" max="12311" width="14.6640625" style="22" customWidth="1"/>
    <col min="12312" max="12313" width="1.44140625" style="22" customWidth="1"/>
    <col min="12314" max="12314" width="12" style="22" customWidth="1"/>
    <col min="12315" max="12315" width="1.44140625" style="22" customWidth="1"/>
    <col min="12316" max="12316" width="11.5546875" style="22"/>
    <col min="12317" max="12317" width="2.21875" style="22" customWidth="1"/>
    <col min="12318" max="12318" width="10.44140625" style="22" customWidth="1"/>
    <col min="12319" max="12319" width="1.44140625" style="22" customWidth="1"/>
    <col min="12320" max="12320" width="11.5546875" style="22"/>
    <col min="12321" max="12321" width="2.21875" style="22" customWidth="1"/>
    <col min="12322" max="12322" width="12" style="22" customWidth="1"/>
    <col min="12323" max="12323" width="1.44140625" style="22" customWidth="1"/>
    <col min="12324" max="12324" width="11.5546875" style="22"/>
    <col min="12325" max="12325" width="2.21875" style="22" customWidth="1"/>
    <col min="12326" max="12326" width="13.77734375" style="22" customWidth="1"/>
    <col min="12327" max="12327" width="2.21875" style="22" customWidth="1"/>
    <col min="12328" max="12328" width="8.44140625" style="22" customWidth="1"/>
    <col min="12329" max="12329" width="3.6640625" style="22" bestFit="1" customWidth="1"/>
    <col min="12330" max="12330" width="7.6640625" style="22" customWidth="1"/>
    <col min="12331" max="12331" width="1.44140625" style="22" customWidth="1"/>
    <col min="12332" max="12332" width="11.5546875" style="22"/>
    <col min="12333" max="12333" width="1.44140625" style="22" customWidth="1"/>
    <col min="12334" max="12334" width="11.5546875" style="22"/>
    <col min="12335" max="12335" width="1.44140625" style="22" customWidth="1"/>
    <col min="12336" max="12544" width="11.5546875" style="22"/>
    <col min="12545" max="12545" width="4.5546875" style="22" customWidth="1"/>
    <col min="12546" max="12546" width="1.44140625" style="22" customWidth="1"/>
    <col min="12547" max="12547" width="17.77734375" style="22" customWidth="1"/>
    <col min="12548" max="12548" width="1.44140625" style="22" customWidth="1"/>
    <col min="12549" max="12549" width="13.109375" style="22" customWidth="1"/>
    <col min="12550" max="12550" width="1.44140625" style="22" customWidth="1"/>
    <col min="12551" max="12551" width="11.5546875" style="22"/>
    <col min="12552" max="12552" width="1.44140625" style="22" customWidth="1"/>
    <col min="12553" max="12553" width="11.5546875" style="22"/>
    <col min="12554" max="12554" width="1.44140625" style="22" customWidth="1"/>
    <col min="12555" max="12555" width="13.109375" style="22" customWidth="1"/>
    <col min="12556" max="12556" width="1.44140625" style="22" customWidth="1"/>
    <col min="12557" max="12557" width="11.5546875" style="22"/>
    <col min="12558" max="12558" width="1.44140625" style="22" customWidth="1"/>
    <col min="12559" max="12559" width="11.5546875" style="22"/>
    <col min="12560" max="12560" width="1.44140625" style="22" customWidth="1"/>
    <col min="12561" max="12561" width="13.109375" style="22" customWidth="1"/>
    <col min="12562" max="12562" width="1.44140625" style="22" customWidth="1"/>
    <col min="12563" max="12563" width="11.5546875" style="22"/>
    <col min="12564" max="12564" width="1.44140625" style="22" customWidth="1"/>
    <col min="12565" max="12565" width="11.5546875" style="22"/>
    <col min="12566" max="12566" width="1.44140625" style="22" customWidth="1"/>
    <col min="12567" max="12567" width="14.6640625" style="22" customWidth="1"/>
    <col min="12568" max="12569" width="1.44140625" style="22" customWidth="1"/>
    <col min="12570" max="12570" width="12" style="22" customWidth="1"/>
    <col min="12571" max="12571" width="1.44140625" style="22" customWidth="1"/>
    <col min="12572" max="12572" width="11.5546875" style="22"/>
    <col min="12573" max="12573" width="2.21875" style="22" customWidth="1"/>
    <col min="12574" max="12574" width="10.44140625" style="22" customWidth="1"/>
    <col min="12575" max="12575" width="1.44140625" style="22" customWidth="1"/>
    <col min="12576" max="12576" width="11.5546875" style="22"/>
    <col min="12577" max="12577" width="2.21875" style="22" customWidth="1"/>
    <col min="12578" max="12578" width="12" style="22" customWidth="1"/>
    <col min="12579" max="12579" width="1.44140625" style="22" customWidth="1"/>
    <col min="12580" max="12580" width="11.5546875" style="22"/>
    <col min="12581" max="12581" width="2.21875" style="22" customWidth="1"/>
    <col min="12582" max="12582" width="13.77734375" style="22" customWidth="1"/>
    <col min="12583" max="12583" width="2.21875" style="22" customWidth="1"/>
    <col min="12584" max="12584" width="8.44140625" style="22" customWidth="1"/>
    <col min="12585" max="12585" width="3.6640625" style="22" bestFit="1" customWidth="1"/>
    <col min="12586" max="12586" width="7.6640625" style="22" customWidth="1"/>
    <col min="12587" max="12587" width="1.44140625" style="22" customWidth="1"/>
    <col min="12588" max="12588" width="11.5546875" style="22"/>
    <col min="12589" max="12589" width="1.44140625" style="22" customWidth="1"/>
    <col min="12590" max="12590" width="11.5546875" style="22"/>
    <col min="12591" max="12591" width="1.44140625" style="22" customWidth="1"/>
    <col min="12592" max="12800" width="11.5546875" style="22"/>
    <col min="12801" max="12801" width="4.5546875" style="22" customWidth="1"/>
    <col min="12802" max="12802" width="1.44140625" style="22" customWidth="1"/>
    <col min="12803" max="12803" width="17.77734375" style="22" customWidth="1"/>
    <col min="12804" max="12804" width="1.44140625" style="22" customWidth="1"/>
    <col min="12805" max="12805" width="13.109375" style="22" customWidth="1"/>
    <col min="12806" max="12806" width="1.44140625" style="22" customWidth="1"/>
    <col min="12807" max="12807" width="11.5546875" style="22"/>
    <col min="12808" max="12808" width="1.44140625" style="22" customWidth="1"/>
    <col min="12809" max="12809" width="11.5546875" style="22"/>
    <col min="12810" max="12810" width="1.44140625" style="22" customWidth="1"/>
    <col min="12811" max="12811" width="13.109375" style="22" customWidth="1"/>
    <col min="12812" max="12812" width="1.44140625" style="22" customWidth="1"/>
    <col min="12813" max="12813" width="11.5546875" style="22"/>
    <col min="12814" max="12814" width="1.44140625" style="22" customWidth="1"/>
    <col min="12815" max="12815" width="11.5546875" style="22"/>
    <col min="12816" max="12816" width="1.44140625" style="22" customWidth="1"/>
    <col min="12817" max="12817" width="13.109375" style="22" customWidth="1"/>
    <col min="12818" max="12818" width="1.44140625" style="22" customWidth="1"/>
    <col min="12819" max="12819" width="11.5546875" style="22"/>
    <col min="12820" max="12820" width="1.44140625" style="22" customWidth="1"/>
    <col min="12821" max="12821" width="11.5546875" style="22"/>
    <col min="12822" max="12822" width="1.44140625" style="22" customWidth="1"/>
    <col min="12823" max="12823" width="14.6640625" style="22" customWidth="1"/>
    <col min="12824" max="12825" width="1.44140625" style="22" customWidth="1"/>
    <col min="12826" max="12826" width="12" style="22" customWidth="1"/>
    <col min="12827" max="12827" width="1.44140625" style="22" customWidth="1"/>
    <col min="12828" max="12828" width="11.5546875" style="22"/>
    <col min="12829" max="12829" width="2.21875" style="22" customWidth="1"/>
    <col min="12830" max="12830" width="10.44140625" style="22" customWidth="1"/>
    <col min="12831" max="12831" width="1.44140625" style="22" customWidth="1"/>
    <col min="12832" max="12832" width="11.5546875" style="22"/>
    <col min="12833" max="12833" width="2.21875" style="22" customWidth="1"/>
    <col min="12834" max="12834" width="12" style="22" customWidth="1"/>
    <col min="12835" max="12835" width="1.44140625" style="22" customWidth="1"/>
    <col min="12836" max="12836" width="11.5546875" style="22"/>
    <col min="12837" max="12837" width="2.21875" style="22" customWidth="1"/>
    <col min="12838" max="12838" width="13.77734375" style="22" customWidth="1"/>
    <col min="12839" max="12839" width="2.21875" style="22" customWidth="1"/>
    <col min="12840" max="12840" width="8.44140625" style="22" customWidth="1"/>
    <col min="12841" max="12841" width="3.6640625" style="22" bestFit="1" customWidth="1"/>
    <col min="12842" max="12842" width="7.6640625" style="22" customWidth="1"/>
    <col min="12843" max="12843" width="1.44140625" style="22" customWidth="1"/>
    <col min="12844" max="12844" width="11.5546875" style="22"/>
    <col min="12845" max="12845" width="1.44140625" style="22" customWidth="1"/>
    <col min="12846" max="12846" width="11.5546875" style="22"/>
    <col min="12847" max="12847" width="1.44140625" style="22" customWidth="1"/>
    <col min="12848" max="13056" width="11.5546875" style="22"/>
    <col min="13057" max="13057" width="4.5546875" style="22" customWidth="1"/>
    <col min="13058" max="13058" width="1.44140625" style="22" customWidth="1"/>
    <col min="13059" max="13059" width="17.77734375" style="22" customWidth="1"/>
    <col min="13060" max="13060" width="1.44140625" style="22" customWidth="1"/>
    <col min="13061" max="13061" width="13.109375" style="22" customWidth="1"/>
    <col min="13062" max="13062" width="1.44140625" style="22" customWidth="1"/>
    <col min="13063" max="13063" width="11.5546875" style="22"/>
    <col min="13064" max="13064" width="1.44140625" style="22" customWidth="1"/>
    <col min="13065" max="13065" width="11.5546875" style="22"/>
    <col min="13066" max="13066" width="1.44140625" style="22" customWidth="1"/>
    <col min="13067" max="13067" width="13.109375" style="22" customWidth="1"/>
    <col min="13068" max="13068" width="1.44140625" style="22" customWidth="1"/>
    <col min="13069" max="13069" width="11.5546875" style="22"/>
    <col min="13070" max="13070" width="1.44140625" style="22" customWidth="1"/>
    <col min="13071" max="13071" width="11.5546875" style="22"/>
    <col min="13072" max="13072" width="1.44140625" style="22" customWidth="1"/>
    <col min="13073" max="13073" width="13.109375" style="22" customWidth="1"/>
    <col min="13074" max="13074" width="1.44140625" style="22" customWidth="1"/>
    <col min="13075" max="13075" width="11.5546875" style="22"/>
    <col min="13076" max="13076" width="1.44140625" style="22" customWidth="1"/>
    <col min="13077" max="13077" width="11.5546875" style="22"/>
    <col min="13078" max="13078" width="1.44140625" style="22" customWidth="1"/>
    <col min="13079" max="13079" width="14.6640625" style="22" customWidth="1"/>
    <col min="13080" max="13081" width="1.44140625" style="22" customWidth="1"/>
    <col min="13082" max="13082" width="12" style="22" customWidth="1"/>
    <col min="13083" max="13083" width="1.44140625" style="22" customWidth="1"/>
    <col min="13084" max="13084" width="11.5546875" style="22"/>
    <col min="13085" max="13085" width="2.21875" style="22" customWidth="1"/>
    <col min="13086" max="13086" width="10.44140625" style="22" customWidth="1"/>
    <col min="13087" max="13087" width="1.44140625" style="22" customWidth="1"/>
    <col min="13088" max="13088" width="11.5546875" style="22"/>
    <col min="13089" max="13089" width="2.21875" style="22" customWidth="1"/>
    <col min="13090" max="13090" width="12" style="22" customWidth="1"/>
    <col min="13091" max="13091" width="1.44140625" style="22" customWidth="1"/>
    <col min="13092" max="13092" width="11.5546875" style="22"/>
    <col min="13093" max="13093" width="2.21875" style="22" customWidth="1"/>
    <col min="13094" max="13094" width="13.77734375" style="22" customWidth="1"/>
    <col min="13095" max="13095" width="2.21875" style="22" customWidth="1"/>
    <col min="13096" max="13096" width="8.44140625" style="22" customWidth="1"/>
    <col min="13097" max="13097" width="3.6640625" style="22" bestFit="1" customWidth="1"/>
    <col min="13098" max="13098" width="7.6640625" style="22" customWidth="1"/>
    <col min="13099" max="13099" width="1.44140625" style="22" customWidth="1"/>
    <col min="13100" max="13100" width="11.5546875" style="22"/>
    <col min="13101" max="13101" width="1.44140625" style="22" customWidth="1"/>
    <col min="13102" max="13102" width="11.5546875" style="22"/>
    <col min="13103" max="13103" width="1.44140625" style="22" customWidth="1"/>
    <col min="13104" max="13312" width="11.5546875" style="22"/>
    <col min="13313" max="13313" width="4.5546875" style="22" customWidth="1"/>
    <col min="13314" max="13314" width="1.44140625" style="22" customWidth="1"/>
    <col min="13315" max="13315" width="17.77734375" style="22" customWidth="1"/>
    <col min="13316" max="13316" width="1.44140625" style="22" customWidth="1"/>
    <col min="13317" max="13317" width="13.109375" style="22" customWidth="1"/>
    <col min="13318" max="13318" width="1.44140625" style="22" customWidth="1"/>
    <col min="13319" max="13319" width="11.5546875" style="22"/>
    <col min="13320" max="13320" width="1.44140625" style="22" customWidth="1"/>
    <col min="13321" max="13321" width="11.5546875" style="22"/>
    <col min="13322" max="13322" width="1.44140625" style="22" customWidth="1"/>
    <col min="13323" max="13323" width="13.109375" style="22" customWidth="1"/>
    <col min="13324" max="13324" width="1.44140625" style="22" customWidth="1"/>
    <col min="13325" max="13325" width="11.5546875" style="22"/>
    <col min="13326" max="13326" width="1.44140625" style="22" customWidth="1"/>
    <col min="13327" max="13327" width="11.5546875" style="22"/>
    <col min="13328" max="13328" width="1.44140625" style="22" customWidth="1"/>
    <col min="13329" max="13329" width="13.109375" style="22" customWidth="1"/>
    <col min="13330" max="13330" width="1.44140625" style="22" customWidth="1"/>
    <col min="13331" max="13331" width="11.5546875" style="22"/>
    <col min="13332" max="13332" width="1.44140625" style="22" customWidth="1"/>
    <col min="13333" max="13333" width="11.5546875" style="22"/>
    <col min="13334" max="13334" width="1.44140625" style="22" customWidth="1"/>
    <col min="13335" max="13335" width="14.6640625" style="22" customWidth="1"/>
    <col min="13336" max="13337" width="1.44140625" style="22" customWidth="1"/>
    <col min="13338" max="13338" width="12" style="22" customWidth="1"/>
    <col min="13339" max="13339" width="1.44140625" style="22" customWidth="1"/>
    <col min="13340" max="13340" width="11.5546875" style="22"/>
    <col min="13341" max="13341" width="2.21875" style="22" customWidth="1"/>
    <col min="13342" max="13342" width="10.44140625" style="22" customWidth="1"/>
    <col min="13343" max="13343" width="1.44140625" style="22" customWidth="1"/>
    <col min="13344" max="13344" width="11.5546875" style="22"/>
    <col min="13345" max="13345" width="2.21875" style="22" customWidth="1"/>
    <col min="13346" max="13346" width="12" style="22" customWidth="1"/>
    <col min="13347" max="13347" width="1.44140625" style="22" customWidth="1"/>
    <col min="13348" max="13348" width="11.5546875" style="22"/>
    <col min="13349" max="13349" width="2.21875" style="22" customWidth="1"/>
    <col min="13350" max="13350" width="13.77734375" style="22" customWidth="1"/>
    <col min="13351" max="13351" width="2.21875" style="22" customWidth="1"/>
    <col min="13352" max="13352" width="8.44140625" style="22" customWidth="1"/>
    <col min="13353" max="13353" width="3.6640625" style="22" bestFit="1" customWidth="1"/>
    <col min="13354" max="13354" width="7.6640625" style="22" customWidth="1"/>
    <col min="13355" max="13355" width="1.44140625" style="22" customWidth="1"/>
    <col min="13356" max="13356" width="11.5546875" style="22"/>
    <col min="13357" max="13357" width="1.44140625" style="22" customWidth="1"/>
    <col min="13358" max="13358" width="11.5546875" style="22"/>
    <col min="13359" max="13359" width="1.44140625" style="22" customWidth="1"/>
    <col min="13360" max="13568" width="11.5546875" style="22"/>
    <col min="13569" max="13569" width="4.5546875" style="22" customWidth="1"/>
    <col min="13570" max="13570" width="1.44140625" style="22" customWidth="1"/>
    <col min="13571" max="13571" width="17.77734375" style="22" customWidth="1"/>
    <col min="13572" max="13572" width="1.44140625" style="22" customWidth="1"/>
    <col min="13573" max="13573" width="13.109375" style="22" customWidth="1"/>
    <col min="13574" max="13574" width="1.44140625" style="22" customWidth="1"/>
    <col min="13575" max="13575" width="11.5546875" style="22"/>
    <col min="13576" max="13576" width="1.44140625" style="22" customWidth="1"/>
    <col min="13577" max="13577" width="11.5546875" style="22"/>
    <col min="13578" max="13578" width="1.44140625" style="22" customWidth="1"/>
    <col min="13579" max="13579" width="13.109375" style="22" customWidth="1"/>
    <col min="13580" max="13580" width="1.44140625" style="22" customWidth="1"/>
    <col min="13581" max="13581" width="11.5546875" style="22"/>
    <col min="13582" max="13582" width="1.44140625" style="22" customWidth="1"/>
    <col min="13583" max="13583" width="11.5546875" style="22"/>
    <col min="13584" max="13584" width="1.44140625" style="22" customWidth="1"/>
    <col min="13585" max="13585" width="13.109375" style="22" customWidth="1"/>
    <col min="13586" max="13586" width="1.44140625" style="22" customWidth="1"/>
    <col min="13587" max="13587" width="11.5546875" style="22"/>
    <col min="13588" max="13588" width="1.44140625" style="22" customWidth="1"/>
    <col min="13589" max="13589" width="11.5546875" style="22"/>
    <col min="13590" max="13590" width="1.44140625" style="22" customWidth="1"/>
    <col min="13591" max="13591" width="14.6640625" style="22" customWidth="1"/>
    <col min="13592" max="13593" width="1.44140625" style="22" customWidth="1"/>
    <col min="13594" max="13594" width="12" style="22" customWidth="1"/>
    <col min="13595" max="13595" width="1.44140625" style="22" customWidth="1"/>
    <col min="13596" max="13596" width="11.5546875" style="22"/>
    <col min="13597" max="13597" width="2.21875" style="22" customWidth="1"/>
    <col min="13598" max="13598" width="10.44140625" style="22" customWidth="1"/>
    <col min="13599" max="13599" width="1.44140625" style="22" customWidth="1"/>
    <col min="13600" max="13600" width="11.5546875" style="22"/>
    <col min="13601" max="13601" width="2.21875" style="22" customWidth="1"/>
    <col min="13602" max="13602" width="12" style="22" customWidth="1"/>
    <col min="13603" max="13603" width="1.44140625" style="22" customWidth="1"/>
    <col min="13604" max="13604" width="11.5546875" style="22"/>
    <col min="13605" max="13605" width="2.21875" style="22" customWidth="1"/>
    <col min="13606" max="13606" width="13.77734375" style="22" customWidth="1"/>
    <col min="13607" max="13607" width="2.21875" style="22" customWidth="1"/>
    <col min="13608" max="13608" width="8.44140625" style="22" customWidth="1"/>
    <col min="13609" max="13609" width="3.6640625" style="22" bestFit="1" customWidth="1"/>
    <col min="13610" max="13610" width="7.6640625" style="22" customWidth="1"/>
    <col min="13611" max="13611" width="1.44140625" style="22" customWidth="1"/>
    <col min="13612" max="13612" width="11.5546875" style="22"/>
    <col min="13613" max="13613" width="1.44140625" style="22" customWidth="1"/>
    <col min="13614" max="13614" width="11.5546875" style="22"/>
    <col min="13615" max="13615" width="1.44140625" style="22" customWidth="1"/>
    <col min="13616" max="13824" width="11.5546875" style="22"/>
    <col min="13825" max="13825" width="4.5546875" style="22" customWidth="1"/>
    <col min="13826" max="13826" width="1.44140625" style="22" customWidth="1"/>
    <col min="13827" max="13827" width="17.77734375" style="22" customWidth="1"/>
    <col min="13828" max="13828" width="1.44140625" style="22" customWidth="1"/>
    <col min="13829" max="13829" width="13.109375" style="22" customWidth="1"/>
    <col min="13830" max="13830" width="1.44140625" style="22" customWidth="1"/>
    <col min="13831" max="13831" width="11.5546875" style="22"/>
    <col min="13832" max="13832" width="1.44140625" style="22" customWidth="1"/>
    <col min="13833" max="13833" width="11.5546875" style="22"/>
    <col min="13834" max="13834" width="1.44140625" style="22" customWidth="1"/>
    <col min="13835" max="13835" width="13.109375" style="22" customWidth="1"/>
    <col min="13836" max="13836" width="1.44140625" style="22" customWidth="1"/>
    <col min="13837" max="13837" width="11.5546875" style="22"/>
    <col min="13838" max="13838" width="1.44140625" style="22" customWidth="1"/>
    <col min="13839" max="13839" width="11.5546875" style="22"/>
    <col min="13840" max="13840" width="1.44140625" style="22" customWidth="1"/>
    <col min="13841" max="13841" width="13.109375" style="22" customWidth="1"/>
    <col min="13842" max="13842" width="1.44140625" style="22" customWidth="1"/>
    <col min="13843" max="13843" width="11.5546875" style="22"/>
    <col min="13844" max="13844" width="1.44140625" style="22" customWidth="1"/>
    <col min="13845" max="13845" width="11.5546875" style="22"/>
    <col min="13846" max="13846" width="1.44140625" style="22" customWidth="1"/>
    <col min="13847" max="13847" width="14.6640625" style="22" customWidth="1"/>
    <col min="13848" max="13849" width="1.44140625" style="22" customWidth="1"/>
    <col min="13850" max="13850" width="12" style="22" customWidth="1"/>
    <col min="13851" max="13851" width="1.44140625" style="22" customWidth="1"/>
    <col min="13852" max="13852" width="11.5546875" style="22"/>
    <col min="13853" max="13853" width="2.21875" style="22" customWidth="1"/>
    <col min="13854" max="13854" width="10.44140625" style="22" customWidth="1"/>
    <col min="13855" max="13855" width="1.44140625" style="22" customWidth="1"/>
    <col min="13856" max="13856" width="11.5546875" style="22"/>
    <col min="13857" max="13857" width="2.21875" style="22" customWidth="1"/>
    <col min="13858" max="13858" width="12" style="22" customWidth="1"/>
    <col min="13859" max="13859" width="1.44140625" style="22" customWidth="1"/>
    <col min="13860" max="13860" width="11.5546875" style="22"/>
    <col min="13861" max="13861" width="2.21875" style="22" customWidth="1"/>
    <col min="13862" max="13862" width="13.77734375" style="22" customWidth="1"/>
    <col min="13863" max="13863" width="2.21875" style="22" customWidth="1"/>
    <col min="13864" max="13864" width="8.44140625" style="22" customWidth="1"/>
    <col min="13865" max="13865" width="3.6640625" style="22" bestFit="1" customWidth="1"/>
    <col min="13866" max="13866" width="7.6640625" style="22" customWidth="1"/>
    <col min="13867" max="13867" width="1.44140625" style="22" customWidth="1"/>
    <col min="13868" max="13868" width="11.5546875" style="22"/>
    <col min="13869" max="13869" width="1.44140625" style="22" customWidth="1"/>
    <col min="13870" max="13870" width="11.5546875" style="22"/>
    <col min="13871" max="13871" width="1.44140625" style="22" customWidth="1"/>
    <col min="13872" max="14080" width="11.5546875" style="22"/>
    <col min="14081" max="14081" width="4.5546875" style="22" customWidth="1"/>
    <col min="14082" max="14082" width="1.44140625" style="22" customWidth="1"/>
    <col min="14083" max="14083" width="17.77734375" style="22" customWidth="1"/>
    <col min="14084" max="14084" width="1.44140625" style="22" customWidth="1"/>
    <col min="14085" max="14085" width="13.109375" style="22" customWidth="1"/>
    <col min="14086" max="14086" width="1.44140625" style="22" customWidth="1"/>
    <col min="14087" max="14087" width="11.5546875" style="22"/>
    <col min="14088" max="14088" width="1.44140625" style="22" customWidth="1"/>
    <col min="14089" max="14089" width="11.5546875" style="22"/>
    <col min="14090" max="14090" width="1.44140625" style="22" customWidth="1"/>
    <col min="14091" max="14091" width="13.109375" style="22" customWidth="1"/>
    <col min="14092" max="14092" width="1.44140625" style="22" customWidth="1"/>
    <col min="14093" max="14093" width="11.5546875" style="22"/>
    <col min="14094" max="14094" width="1.44140625" style="22" customWidth="1"/>
    <col min="14095" max="14095" width="11.5546875" style="22"/>
    <col min="14096" max="14096" width="1.44140625" style="22" customWidth="1"/>
    <col min="14097" max="14097" width="13.109375" style="22" customWidth="1"/>
    <col min="14098" max="14098" width="1.44140625" style="22" customWidth="1"/>
    <col min="14099" max="14099" width="11.5546875" style="22"/>
    <col min="14100" max="14100" width="1.44140625" style="22" customWidth="1"/>
    <col min="14101" max="14101" width="11.5546875" style="22"/>
    <col min="14102" max="14102" width="1.44140625" style="22" customWidth="1"/>
    <col min="14103" max="14103" width="14.6640625" style="22" customWidth="1"/>
    <col min="14104" max="14105" width="1.44140625" style="22" customWidth="1"/>
    <col min="14106" max="14106" width="12" style="22" customWidth="1"/>
    <col min="14107" max="14107" width="1.44140625" style="22" customWidth="1"/>
    <col min="14108" max="14108" width="11.5546875" style="22"/>
    <col min="14109" max="14109" width="2.21875" style="22" customWidth="1"/>
    <col min="14110" max="14110" width="10.44140625" style="22" customWidth="1"/>
    <col min="14111" max="14111" width="1.44140625" style="22" customWidth="1"/>
    <col min="14112" max="14112" width="11.5546875" style="22"/>
    <col min="14113" max="14113" width="2.21875" style="22" customWidth="1"/>
    <col min="14114" max="14114" width="12" style="22" customWidth="1"/>
    <col min="14115" max="14115" width="1.44140625" style="22" customWidth="1"/>
    <col min="14116" max="14116" width="11.5546875" style="22"/>
    <col min="14117" max="14117" width="2.21875" style="22" customWidth="1"/>
    <col min="14118" max="14118" width="13.77734375" style="22" customWidth="1"/>
    <col min="14119" max="14119" width="2.21875" style="22" customWidth="1"/>
    <col min="14120" max="14120" width="8.44140625" style="22" customWidth="1"/>
    <col min="14121" max="14121" width="3.6640625" style="22" bestFit="1" customWidth="1"/>
    <col min="14122" max="14122" width="7.6640625" style="22" customWidth="1"/>
    <col min="14123" max="14123" width="1.44140625" style="22" customWidth="1"/>
    <col min="14124" max="14124" width="11.5546875" style="22"/>
    <col min="14125" max="14125" width="1.44140625" style="22" customWidth="1"/>
    <col min="14126" max="14126" width="11.5546875" style="22"/>
    <col min="14127" max="14127" width="1.44140625" style="22" customWidth="1"/>
    <col min="14128" max="14336" width="11.5546875" style="22"/>
    <col min="14337" max="14337" width="4.5546875" style="22" customWidth="1"/>
    <col min="14338" max="14338" width="1.44140625" style="22" customWidth="1"/>
    <col min="14339" max="14339" width="17.77734375" style="22" customWidth="1"/>
    <col min="14340" max="14340" width="1.44140625" style="22" customWidth="1"/>
    <col min="14341" max="14341" width="13.109375" style="22" customWidth="1"/>
    <col min="14342" max="14342" width="1.44140625" style="22" customWidth="1"/>
    <col min="14343" max="14343" width="11.5546875" style="22"/>
    <col min="14344" max="14344" width="1.44140625" style="22" customWidth="1"/>
    <col min="14345" max="14345" width="11.5546875" style="22"/>
    <col min="14346" max="14346" width="1.44140625" style="22" customWidth="1"/>
    <col min="14347" max="14347" width="13.109375" style="22" customWidth="1"/>
    <col min="14348" max="14348" width="1.44140625" style="22" customWidth="1"/>
    <col min="14349" max="14349" width="11.5546875" style="22"/>
    <col min="14350" max="14350" width="1.44140625" style="22" customWidth="1"/>
    <col min="14351" max="14351" width="11.5546875" style="22"/>
    <col min="14352" max="14352" width="1.44140625" style="22" customWidth="1"/>
    <col min="14353" max="14353" width="13.109375" style="22" customWidth="1"/>
    <col min="14354" max="14354" width="1.44140625" style="22" customWidth="1"/>
    <col min="14355" max="14355" width="11.5546875" style="22"/>
    <col min="14356" max="14356" width="1.44140625" style="22" customWidth="1"/>
    <col min="14357" max="14357" width="11.5546875" style="22"/>
    <col min="14358" max="14358" width="1.44140625" style="22" customWidth="1"/>
    <col min="14359" max="14359" width="14.6640625" style="22" customWidth="1"/>
    <col min="14360" max="14361" width="1.44140625" style="22" customWidth="1"/>
    <col min="14362" max="14362" width="12" style="22" customWidth="1"/>
    <col min="14363" max="14363" width="1.44140625" style="22" customWidth="1"/>
    <col min="14364" max="14364" width="11.5546875" style="22"/>
    <col min="14365" max="14365" width="2.21875" style="22" customWidth="1"/>
    <col min="14366" max="14366" width="10.44140625" style="22" customWidth="1"/>
    <col min="14367" max="14367" width="1.44140625" style="22" customWidth="1"/>
    <col min="14368" max="14368" width="11.5546875" style="22"/>
    <col min="14369" max="14369" width="2.21875" style="22" customWidth="1"/>
    <col min="14370" max="14370" width="12" style="22" customWidth="1"/>
    <col min="14371" max="14371" width="1.44140625" style="22" customWidth="1"/>
    <col min="14372" max="14372" width="11.5546875" style="22"/>
    <col min="14373" max="14373" width="2.21875" style="22" customWidth="1"/>
    <col min="14374" max="14374" width="13.77734375" style="22" customWidth="1"/>
    <col min="14375" max="14375" width="2.21875" style="22" customWidth="1"/>
    <col min="14376" max="14376" width="8.44140625" style="22" customWidth="1"/>
    <col min="14377" max="14377" width="3.6640625" style="22" bestFit="1" customWidth="1"/>
    <col min="14378" max="14378" width="7.6640625" style="22" customWidth="1"/>
    <col min="14379" max="14379" width="1.44140625" style="22" customWidth="1"/>
    <col min="14380" max="14380" width="11.5546875" style="22"/>
    <col min="14381" max="14381" width="1.44140625" style="22" customWidth="1"/>
    <col min="14382" max="14382" width="11.5546875" style="22"/>
    <col min="14383" max="14383" width="1.44140625" style="22" customWidth="1"/>
    <col min="14384" max="14592" width="11.5546875" style="22"/>
    <col min="14593" max="14593" width="4.5546875" style="22" customWidth="1"/>
    <col min="14594" max="14594" width="1.44140625" style="22" customWidth="1"/>
    <col min="14595" max="14595" width="17.77734375" style="22" customWidth="1"/>
    <col min="14596" max="14596" width="1.44140625" style="22" customWidth="1"/>
    <col min="14597" max="14597" width="13.109375" style="22" customWidth="1"/>
    <col min="14598" max="14598" width="1.44140625" style="22" customWidth="1"/>
    <col min="14599" max="14599" width="11.5546875" style="22"/>
    <col min="14600" max="14600" width="1.44140625" style="22" customWidth="1"/>
    <col min="14601" max="14601" width="11.5546875" style="22"/>
    <col min="14602" max="14602" width="1.44140625" style="22" customWidth="1"/>
    <col min="14603" max="14603" width="13.109375" style="22" customWidth="1"/>
    <col min="14604" max="14604" width="1.44140625" style="22" customWidth="1"/>
    <col min="14605" max="14605" width="11.5546875" style="22"/>
    <col min="14606" max="14606" width="1.44140625" style="22" customWidth="1"/>
    <col min="14607" max="14607" width="11.5546875" style="22"/>
    <col min="14608" max="14608" width="1.44140625" style="22" customWidth="1"/>
    <col min="14609" max="14609" width="13.109375" style="22" customWidth="1"/>
    <col min="14610" max="14610" width="1.44140625" style="22" customWidth="1"/>
    <col min="14611" max="14611" width="11.5546875" style="22"/>
    <col min="14612" max="14612" width="1.44140625" style="22" customWidth="1"/>
    <col min="14613" max="14613" width="11.5546875" style="22"/>
    <col min="14614" max="14614" width="1.44140625" style="22" customWidth="1"/>
    <col min="14615" max="14615" width="14.6640625" style="22" customWidth="1"/>
    <col min="14616" max="14617" width="1.44140625" style="22" customWidth="1"/>
    <col min="14618" max="14618" width="12" style="22" customWidth="1"/>
    <col min="14619" max="14619" width="1.44140625" style="22" customWidth="1"/>
    <col min="14620" max="14620" width="11.5546875" style="22"/>
    <col min="14621" max="14621" width="2.21875" style="22" customWidth="1"/>
    <col min="14622" max="14622" width="10.44140625" style="22" customWidth="1"/>
    <col min="14623" max="14623" width="1.44140625" style="22" customWidth="1"/>
    <col min="14624" max="14624" width="11.5546875" style="22"/>
    <col min="14625" max="14625" width="2.21875" style="22" customWidth="1"/>
    <col min="14626" max="14626" width="12" style="22" customWidth="1"/>
    <col min="14627" max="14627" width="1.44140625" style="22" customWidth="1"/>
    <col min="14628" max="14628" width="11.5546875" style="22"/>
    <col min="14629" max="14629" width="2.21875" style="22" customWidth="1"/>
    <col min="14630" max="14630" width="13.77734375" style="22" customWidth="1"/>
    <col min="14631" max="14631" width="2.21875" style="22" customWidth="1"/>
    <col min="14632" max="14632" width="8.44140625" style="22" customWidth="1"/>
    <col min="14633" max="14633" width="3.6640625" style="22" bestFit="1" customWidth="1"/>
    <col min="14634" max="14634" width="7.6640625" style="22" customWidth="1"/>
    <col min="14635" max="14635" width="1.44140625" style="22" customWidth="1"/>
    <col min="14636" max="14636" width="11.5546875" style="22"/>
    <col min="14637" max="14637" width="1.44140625" style="22" customWidth="1"/>
    <col min="14638" max="14638" width="11.5546875" style="22"/>
    <col min="14639" max="14639" width="1.44140625" style="22" customWidth="1"/>
    <col min="14640" max="14848" width="11.5546875" style="22"/>
    <col min="14849" max="14849" width="4.5546875" style="22" customWidth="1"/>
    <col min="14850" max="14850" width="1.44140625" style="22" customWidth="1"/>
    <col min="14851" max="14851" width="17.77734375" style="22" customWidth="1"/>
    <col min="14852" max="14852" width="1.44140625" style="22" customWidth="1"/>
    <col min="14853" max="14853" width="13.109375" style="22" customWidth="1"/>
    <col min="14854" max="14854" width="1.44140625" style="22" customWidth="1"/>
    <col min="14855" max="14855" width="11.5546875" style="22"/>
    <col min="14856" max="14856" width="1.44140625" style="22" customWidth="1"/>
    <col min="14857" max="14857" width="11.5546875" style="22"/>
    <col min="14858" max="14858" width="1.44140625" style="22" customWidth="1"/>
    <col min="14859" max="14859" width="13.109375" style="22" customWidth="1"/>
    <col min="14860" max="14860" width="1.44140625" style="22" customWidth="1"/>
    <col min="14861" max="14861" width="11.5546875" style="22"/>
    <col min="14862" max="14862" width="1.44140625" style="22" customWidth="1"/>
    <col min="14863" max="14863" width="11.5546875" style="22"/>
    <col min="14864" max="14864" width="1.44140625" style="22" customWidth="1"/>
    <col min="14865" max="14865" width="13.109375" style="22" customWidth="1"/>
    <col min="14866" max="14866" width="1.44140625" style="22" customWidth="1"/>
    <col min="14867" max="14867" width="11.5546875" style="22"/>
    <col min="14868" max="14868" width="1.44140625" style="22" customWidth="1"/>
    <col min="14869" max="14869" width="11.5546875" style="22"/>
    <col min="14870" max="14870" width="1.44140625" style="22" customWidth="1"/>
    <col min="14871" max="14871" width="14.6640625" style="22" customWidth="1"/>
    <col min="14872" max="14873" width="1.44140625" style="22" customWidth="1"/>
    <col min="14874" max="14874" width="12" style="22" customWidth="1"/>
    <col min="14875" max="14875" width="1.44140625" style="22" customWidth="1"/>
    <col min="14876" max="14876" width="11.5546875" style="22"/>
    <col min="14877" max="14877" width="2.21875" style="22" customWidth="1"/>
    <col min="14878" max="14878" width="10.44140625" style="22" customWidth="1"/>
    <col min="14879" max="14879" width="1.44140625" style="22" customWidth="1"/>
    <col min="14880" max="14880" width="11.5546875" style="22"/>
    <col min="14881" max="14881" width="2.21875" style="22" customWidth="1"/>
    <col min="14882" max="14882" width="12" style="22" customWidth="1"/>
    <col min="14883" max="14883" width="1.44140625" style="22" customWidth="1"/>
    <col min="14884" max="14884" width="11.5546875" style="22"/>
    <col min="14885" max="14885" width="2.21875" style="22" customWidth="1"/>
    <col min="14886" max="14886" width="13.77734375" style="22" customWidth="1"/>
    <col min="14887" max="14887" width="2.21875" style="22" customWidth="1"/>
    <col min="14888" max="14888" width="8.44140625" style="22" customWidth="1"/>
    <col min="14889" max="14889" width="3.6640625" style="22" bestFit="1" customWidth="1"/>
    <col min="14890" max="14890" width="7.6640625" style="22" customWidth="1"/>
    <col min="14891" max="14891" width="1.44140625" style="22" customWidth="1"/>
    <col min="14892" max="14892" width="11.5546875" style="22"/>
    <col min="14893" max="14893" width="1.44140625" style="22" customWidth="1"/>
    <col min="14894" max="14894" width="11.5546875" style="22"/>
    <col min="14895" max="14895" width="1.44140625" style="22" customWidth="1"/>
    <col min="14896" max="15104" width="11.5546875" style="22"/>
    <col min="15105" max="15105" width="4.5546875" style="22" customWidth="1"/>
    <col min="15106" max="15106" width="1.44140625" style="22" customWidth="1"/>
    <col min="15107" max="15107" width="17.77734375" style="22" customWidth="1"/>
    <col min="15108" max="15108" width="1.44140625" style="22" customWidth="1"/>
    <col min="15109" max="15109" width="13.109375" style="22" customWidth="1"/>
    <col min="15110" max="15110" width="1.44140625" style="22" customWidth="1"/>
    <col min="15111" max="15111" width="11.5546875" style="22"/>
    <col min="15112" max="15112" width="1.44140625" style="22" customWidth="1"/>
    <col min="15113" max="15113" width="11.5546875" style="22"/>
    <col min="15114" max="15114" width="1.44140625" style="22" customWidth="1"/>
    <col min="15115" max="15115" width="13.109375" style="22" customWidth="1"/>
    <col min="15116" max="15116" width="1.44140625" style="22" customWidth="1"/>
    <col min="15117" max="15117" width="11.5546875" style="22"/>
    <col min="15118" max="15118" width="1.44140625" style="22" customWidth="1"/>
    <col min="15119" max="15119" width="11.5546875" style="22"/>
    <col min="15120" max="15120" width="1.44140625" style="22" customWidth="1"/>
    <col min="15121" max="15121" width="13.109375" style="22" customWidth="1"/>
    <col min="15122" max="15122" width="1.44140625" style="22" customWidth="1"/>
    <col min="15123" max="15123" width="11.5546875" style="22"/>
    <col min="15124" max="15124" width="1.44140625" style="22" customWidth="1"/>
    <col min="15125" max="15125" width="11.5546875" style="22"/>
    <col min="15126" max="15126" width="1.44140625" style="22" customWidth="1"/>
    <col min="15127" max="15127" width="14.6640625" style="22" customWidth="1"/>
    <col min="15128" max="15129" width="1.44140625" style="22" customWidth="1"/>
    <col min="15130" max="15130" width="12" style="22" customWidth="1"/>
    <col min="15131" max="15131" width="1.44140625" style="22" customWidth="1"/>
    <col min="15132" max="15132" width="11.5546875" style="22"/>
    <col min="15133" max="15133" width="2.21875" style="22" customWidth="1"/>
    <col min="15134" max="15134" width="10.44140625" style="22" customWidth="1"/>
    <col min="15135" max="15135" width="1.44140625" style="22" customWidth="1"/>
    <col min="15136" max="15136" width="11.5546875" style="22"/>
    <col min="15137" max="15137" width="2.21875" style="22" customWidth="1"/>
    <col min="15138" max="15138" width="12" style="22" customWidth="1"/>
    <col min="15139" max="15139" width="1.44140625" style="22" customWidth="1"/>
    <col min="15140" max="15140" width="11.5546875" style="22"/>
    <col min="15141" max="15141" width="2.21875" style="22" customWidth="1"/>
    <col min="15142" max="15142" width="13.77734375" style="22" customWidth="1"/>
    <col min="15143" max="15143" width="2.21875" style="22" customWidth="1"/>
    <col min="15144" max="15144" width="8.44140625" style="22" customWidth="1"/>
    <col min="15145" max="15145" width="3.6640625" style="22" bestFit="1" customWidth="1"/>
    <col min="15146" max="15146" width="7.6640625" style="22" customWidth="1"/>
    <col min="15147" max="15147" width="1.44140625" style="22" customWidth="1"/>
    <col min="15148" max="15148" width="11.5546875" style="22"/>
    <col min="15149" max="15149" width="1.44140625" style="22" customWidth="1"/>
    <col min="15150" max="15150" width="11.5546875" style="22"/>
    <col min="15151" max="15151" width="1.44140625" style="22" customWidth="1"/>
    <col min="15152" max="15360" width="11.5546875" style="22"/>
    <col min="15361" max="15361" width="4.5546875" style="22" customWidth="1"/>
    <col min="15362" max="15362" width="1.44140625" style="22" customWidth="1"/>
    <col min="15363" max="15363" width="17.77734375" style="22" customWidth="1"/>
    <col min="15364" max="15364" width="1.44140625" style="22" customWidth="1"/>
    <col min="15365" max="15365" width="13.109375" style="22" customWidth="1"/>
    <col min="15366" max="15366" width="1.44140625" style="22" customWidth="1"/>
    <col min="15367" max="15367" width="11.5546875" style="22"/>
    <col min="15368" max="15368" width="1.44140625" style="22" customWidth="1"/>
    <col min="15369" max="15369" width="11.5546875" style="22"/>
    <col min="15370" max="15370" width="1.44140625" style="22" customWidth="1"/>
    <col min="15371" max="15371" width="13.109375" style="22" customWidth="1"/>
    <col min="15372" max="15372" width="1.44140625" style="22" customWidth="1"/>
    <col min="15373" max="15373" width="11.5546875" style="22"/>
    <col min="15374" max="15374" width="1.44140625" style="22" customWidth="1"/>
    <col min="15375" max="15375" width="11.5546875" style="22"/>
    <col min="15376" max="15376" width="1.44140625" style="22" customWidth="1"/>
    <col min="15377" max="15377" width="13.109375" style="22" customWidth="1"/>
    <col min="15378" max="15378" width="1.44140625" style="22" customWidth="1"/>
    <col min="15379" max="15379" width="11.5546875" style="22"/>
    <col min="15380" max="15380" width="1.44140625" style="22" customWidth="1"/>
    <col min="15381" max="15381" width="11.5546875" style="22"/>
    <col min="15382" max="15382" width="1.44140625" style="22" customWidth="1"/>
    <col min="15383" max="15383" width="14.6640625" style="22" customWidth="1"/>
    <col min="15384" max="15385" width="1.44140625" style="22" customWidth="1"/>
    <col min="15386" max="15386" width="12" style="22" customWidth="1"/>
    <col min="15387" max="15387" width="1.44140625" style="22" customWidth="1"/>
    <col min="15388" max="15388" width="11.5546875" style="22"/>
    <col min="15389" max="15389" width="2.21875" style="22" customWidth="1"/>
    <col min="15390" max="15390" width="10.44140625" style="22" customWidth="1"/>
    <col min="15391" max="15391" width="1.44140625" style="22" customWidth="1"/>
    <col min="15392" max="15392" width="11.5546875" style="22"/>
    <col min="15393" max="15393" width="2.21875" style="22" customWidth="1"/>
    <col min="15394" max="15394" width="12" style="22" customWidth="1"/>
    <col min="15395" max="15395" width="1.44140625" style="22" customWidth="1"/>
    <col min="15396" max="15396" width="11.5546875" style="22"/>
    <col min="15397" max="15397" width="2.21875" style="22" customWidth="1"/>
    <col min="15398" max="15398" width="13.77734375" style="22" customWidth="1"/>
    <col min="15399" max="15399" width="2.21875" style="22" customWidth="1"/>
    <col min="15400" max="15400" width="8.44140625" style="22" customWidth="1"/>
    <col min="15401" max="15401" width="3.6640625" style="22" bestFit="1" customWidth="1"/>
    <col min="15402" max="15402" width="7.6640625" style="22" customWidth="1"/>
    <col min="15403" max="15403" width="1.44140625" style="22" customWidth="1"/>
    <col min="15404" max="15404" width="11.5546875" style="22"/>
    <col min="15405" max="15405" width="1.44140625" style="22" customWidth="1"/>
    <col min="15406" max="15406" width="11.5546875" style="22"/>
    <col min="15407" max="15407" width="1.44140625" style="22" customWidth="1"/>
    <col min="15408" max="15616" width="11.5546875" style="22"/>
    <col min="15617" max="15617" width="4.5546875" style="22" customWidth="1"/>
    <col min="15618" max="15618" width="1.44140625" style="22" customWidth="1"/>
    <col min="15619" max="15619" width="17.77734375" style="22" customWidth="1"/>
    <col min="15620" max="15620" width="1.44140625" style="22" customWidth="1"/>
    <col min="15621" max="15621" width="13.109375" style="22" customWidth="1"/>
    <col min="15622" max="15622" width="1.44140625" style="22" customWidth="1"/>
    <col min="15623" max="15623" width="11.5546875" style="22"/>
    <col min="15624" max="15624" width="1.44140625" style="22" customWidth="1"/>
    <col min="15625" max="15625" width="11.5546875" style="22"/>
    <col min="15626" max="15626" width="1.44140625" style="22" customWidth="1"/>
    <col min="15627" max="15627" width="13.109375" style="22" customWidth="1"/>
    <col min="15628" max="15628" width="1.44140625" style="22" customWidth="1"/>
    <col min="15629" max="15629" width="11.5546875" style="22"/>
    <col min="15630" max="15630" width="1.44140625" style="22" customWidth="1"/>
    <col min="15631" max="15631" width="11.5546875" style="22"/>
    <col min="15632" max="15632" width="1.44140625" style="22" customWidth="1"/>
    <col min="15633" max="15633" width="13.109375" style="22" customWidth="1"/>
    <col min="15634" max="15634" width="1.44140625" style="22" customWidth="1"/>
    <col min="15635" max="15635" width="11.5546875" style="22"/>
    <col min="15636" max="15636" width="1.44140625" style="22" customWidth="1"/>
    <col min="15637" max="15637" width="11.5546875" style="22"/>
    <col min="15638" max="15638" width="1.44140625" style="22" customWidth="1"/>
    <col min="15639" max="15639" width="14.6640625" style="22" customWidth="1"/>
    <col min="15640" max="15641" width="1.44140625" style="22" customWidth="1"/>
    <col min="15642" max="15642" width="12" style="22" customWidth="1"/>
    <col min="15643" max="15643" width="1.44140625" style="22" customWidth="1"/>
    <col min="15644" max="15644" width="11.5546875" style="22"/>
    <col min="15645" max="15645" width="2.21875" style="22" customWidth="1"/>
    <col min="15646" max="15646" width="10.44140625" style="22" customWidth="1"/>
    <col min="15647" max="15647" width="1.44140625" style="22" customWidth="1"/>
    <col min="15648" max="15648" width="11.5546875" style="22"/>
    <col min="15649" max="15649" width="2.21875" style="22" customWidth="1"/>
    <col min="15650" max="15650" width="12" style="22" customWidth="1"/>
    <col min="15651" max="15651" width="1.44140625" style="22" customWidth="1"/>
    <col min="15652" max="15652" width="11.5546875" style="22"/>
    <col min="15653" max="15653" width="2.21875" style="22" customWidth="1"/>
    <col min="15654" max="15654" width="13.77734375" style="22" customWidth="1"/>
    <col min="15655" max="15655" width="2.21875" style="22" customWidth="1"/>
    <col min="15656" max="15656" width="8.44140625" style="22" customWidth="1"/>
    <col min="15657" max="15657" width="3.6640625" style="22" bestFit="1" customWidth="1"/>
    <col min="15658" max="15658" width="7.6640625" style="22" customWidth="1"/>
    <col min="15659" max="15659" width="1.44140625" style="22" customWidth="1"/>
    <col min="15660" max="15660" width="11.5546875" style="22"/>
    <col min="15661" max="15661" width="1.44140625" style="22" customWidth="1"/>
    <col min="15662" max="15662" width="11.5546875" style="22"/>
    <col min="15663" max="15663" width="1.44140625" style="22" customWidth="1"/>
    <col min="15664" max="15872" width="11.5546875" style="22"/>
    <col min="15873" max="15873" width="4.5546875" style="22" customWidth="1"/>
    <col min="15874" max="15874" width="1.44140625" style="22" customWidth="1"/>
    <col min="15875" max="15875" width="17.77734375" style="22" customWidth="1"/>
    <col min="15876" max="15876" width="1.44140625" style="22" customWidth="1"/>
    <col min="15877" max="15877" width="13.109375" style="22" customWidth="1"/>
    <col min="15878" max="15878" width="1.44140625" style="22" customWidth="1"/>
    <col min="15879" max="15879" width="11.5546875" style="22"/>
    <col min="15880" max="15880" width="1.44140625" style="22" customWidth="1"/>
    <col min="15881" max="15881" width="11.5546875" style="22"/>
    <col min="15882" max="15882" width="1.44140625" style="22" customWidth="1"/>
    <col min="15883" max="15883" width="13.109375" style="22" customWidth="1"/>
    <col min="15884" max="15884" width="1.44140625" style="22" customWidth="1"/>
    <col min="15885" max="15885" width="11.5546875" style="22"/>
    <col min="15886" max="15886" width="1.44140625" style="22" customWidth="1"/>
    <col min="15887" max="15887" width="11.5546875" style="22"/>
    <col min="15888" max="15888" width="1.44140625" style="22" customWidth="1"/>
    <col min="15889" max="15889" width="13.109375" style="22" customWidth="1"/>
    <col min="15890" max="15890" width="1.44140625" style="22" customWidth="1"/>
    <col min="15891" max="15891" width="11.5546875" style="22"/>
    <col min="15892" max="15892" width="1.44140625" style="22" customWidth="1"/>
    <col min="15893" max="15893" width="11.5546875" style="22"/>
    <col min="15894" max="15894" width="1.44140625" style="22" customWidth="1"/>
    <col min="15895" max="15895" width="14.6640625" style="22" customWidth="1"/>
    <col min="15896" max="15897" width="1.44140625" style="22" customWidth="1"/>
    <col min="15898" max="15898" width="12" style="22" customWidth="1"/>
    <col min="15899" max="15899" width="1.44140625" style="22" customWidth="1"/>
    <col min="15900" max="15900" width="11.5546875" style="22"/>
    <col min="15901" max="15901" width="2.21875" style="22" customWidth="1"/>
    <col min="15902" max="15902" width="10.44140625" style="22" customWidth="1"/>
    <col min="15903" max="15903" width="1.44140625" style="22" customWidth="1"/>
    <col min="15904" max="15904" width="11.5546875" style="22"/>
    <col min="15905" max="15905" width="2.21875" style="22" customWidth="1"/>
    <col min="15906" max="15906" width="12" style="22" customWidth="1"/>
    <col min="15907" max="15907" width="1.44140625" style="22" customWidth="1"/>
    <col min="15908" max="15908" width="11.5546875" style="22"/>
    <col min="15909" max="15909" width="2.21875" style="22" customWidth="1"/>
    <col min="15910" max="15910" width="13.77734375" style="22" customWidth="1"/>
    <col min="15911" max="15911" width="2.21875" style="22" customWidth="1"/>
    <col min="15912" max="15912" width="8.44140625" style="22" customWidth="1"/>
    <col min="15913" max="15913" width="3.6640625" style="22" bestFit="1" customWidth="1"/>
    <col min="15914" max="15914" width="7.6640625" style="22" customWidth="1"/>
    <col min="15915" max="15915" width="1.44140625" style="22" customWidth="1"/>
    <col min="15916" max="15916" width="11.5546875" style="22"/>
    <col min="15917" max="15917" width="1.44140625" style="22" customWidth="1"/>
    <col min="15918" max="15918" width="11.5546875" style="22"/>
    <col min="15919" max="15919" width="1.44140625" style="22" customWidth="1"/>
    <col min="15920" max="16128" width="11.5546875" style="22"/>
    <col min="16129" max="16129" width="4.5546875" style="22" customWidth="1"/>
    <col min="16130" max="16130" width="1.44140625" style="22" customWidth="1"/>
    <col min="16131" max="16131" width="17.77734375" style="22" customWidth="1"/>
    <col min="16132" max="16132" width="1.44140625" style="22" customWidth="1"/>
    <col min="16133" max="16133" width="13.109375" style="22" customWidth="1"/>
    <col min="16134" max="16134" width="1.44140625" style="22" customWidth="1"/>
    <col min="16135" max="16135" width="11.5546875" style="22"/>
    <col min="16136" max="16136" width="1.44140625" style="22" customWidth="1"/>
    <col min="16137" max="16137" width="11.5546875" style="22"/>
    <col min="16138" max="16138" width="1.44140625" style="22" customWidth="1"/>
    <col min="16139" max="16139" width="13.109375" style="22" customWidth="1"/>
    <col min="16140" max="16140" width="1.44140625" style="22" customWidth="1"/>
    <col min="16141" max="16141" width="11.5546875" style="22"/>
    <col min="16142" max="16142" width="1.44140625" style="22" customWidth="1"/>
    <col min="16143" max="16143" width="11.5546875" style="22"/>
    <col min="16144" max="16144" width="1.44140625" style="22" customWidth="1"/>
    <col min="16145" max="16145" width="13.109375" style="22" customWidth="1"/>
    <col min="16146" max="16146" width="1.44140625" style="22" customWidth="1"/>
    <col min="16147" max="16147" width="11.5546875" style="22"/>
    <col min="16148" max="16148" width="1.44140625" style="22" customWidth="1"/>
    <col min="16149" max="16149" width="11.5546875" style="22"/>
    <col min="16150" max="16150" width="1.44140625" style="22" customWidth="1"/>
    <col min="16151" max="16151" width="14.6640625" style="22" customWidth="1"/>
    <col min="16152" max="16153" width="1.44140625" style="22" customWidth="1"/>
    <col min="16154" max="16154" width="12" style="22" customWidth="1"/>
    <col min="16155" max="16155" width="1.44140625" style="22" customWidth="1"/>
    <col min="16156" max="16156" width="11.5546875" style="22"/>
    <col min="16157" max="16157" width="2.21875" style="22" customWidth="1"/>
    <col min="16158" max="16158" width="10.44140625" style="22" customWidth="1"/>
    <col min="16159" max="16159" width="1.44140625" style="22" customWidth="1"/>
    <col min="16160" max="16160" width="11.5546875" style="22"/>
    <col min="16161" max="16161" width="2.21875" style="22" customWidth="1"/>
    <col min="16162" max="16162" width="12" style="22" customWidth="1"/>
    <col min="16163" max="16163" width="1.44140625" style="22" customWidth="1"/>
    <col min="16164" max="16164" width="11.5546875" style="22"/>
    <col min="16165" max="16165" width="2.21875" style="22" customWidth="1"/>
    <col min="16166" max="16166" width="13.77734375" style="22" customWidth="1"/>
    <col min="16167" max="16167" width="2.21875" style="22" customWidth="1"/>
    <col min="16168" max="16168" width="8.44140625" style="22" customWidth="1"/>
    <col min="16169" max="16169" width="3.6640625" style="22" bestFit="1" customWidth="1"/>
    <col min="16170" max="16170" width="7.6640625" style="22" customWidth="1"/>
    <col min="16171" max="16171" width="1.44140625" style="22" customWidth="1"/>
    <col min="16172" max="16172" width="11.5546875" style="22"/>
    <col min="16173" max="16173" width="1.44140625" style="22" customWidth="1"/>
    <col min="16174" max="16174" width="11.5546875" style="22"/>
    <col min="16175" max="16175" width="1.44140625" style="22" customWidth="1"/>
    <col min="16176" max="16384" width="11.5546875" style="22"/>
  </cols>
  <sheetData>
    <row r="1" spans="1:48" s="20" customFormat="1" ht="10.5" customHeight="1" x14ac:dyDescent="0.3">
      <c r="C1" s="22"/>
      <c r="W1" s="23" t="s">
        <v>49</v>
      </c>
      <c r="Z1" s="50" t="s">
        <v>50</v>
      </c>
      <c r="AN1" s="23" t="s">
        <v>575</v>
      </c>
    </row>
    <row r="2" spans="1:48" s="20" customFormat="1" ht="10.5" customHeight="1" x14ac:dyDescent="0.3">
      <c r="A2" s="24"/>
      <c r="C2" s="22"/>
      <c r="W2" s="23" t="s">
        <v>576</v>
      </c>
      <c r="Z2" s="50" t="s">
        <v>399</v>
      </c>
      <c r="AN2" s="23" t="s">
        <v>54</v>
      </c>
    </row>
    <row r="3" spans="1:48" s="20" customFormat="1" ht="10.5" customHeight="1" x14ac:dyDescent="0.3">
      <c r="A3" s="25"/>
      <c r="C3" s="22"/>
      <c r="W3" s="23" t="s">
        <v>55</v>
      </c>
      <c r="Z3" s="26" t="s">
        <v>56</v>
      </c>
    </row>
    <row r="4" spans="1:48" ht="9.6" customHeight="1" x14ac:dyDescent="0.3">
      <c r="A4" s="33"/>
      <c r="B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row>
    <row r="5" spans="1:48" ht="9.6" customHeight="1" x14ac:dyDescent="0.3">
      <c r="Z5" s="28" t="s">
        <v>511</v>
      </c>
      <c r="AA5" s="28"/>
      <c r="AB5" s="28"/>
      <c r="AC5" s="28"/>
      <c r="AD5" s="28"/>
      <c r="AE5" s="28"/>
      <c r="AF5" s="28"/>
      <c r="AG5" s="28"/>
      <c r="AH5" s="28"/>
      <c r="AI5" s="28"/>
      <c r="AJ5" s="28"/>
      <c r="AK5" s="28"/>
      <c r="AL5" s="28"/>
    </row>
    <row r="6" spans="1:48" ht="9.6" customHeight="1" x14ac:dyDescent="0.3"/>
    <row r="7" spans="1:48" ht="9.6" customHeight="1" x14ac:dyDescent="0.3">
      <c r="E7" s="29" t="s">
        <v>577</v>
      </c>
      <c r="F7" s="29"/>
      <c r="G7" s="29"/>
      <c r="H7" s="29"/>
      <c r="I7" s="29"/>
      <c r="AD7" s="28" t="s">
        <v>404</v>
      </c>
      <c r="AE7" s="28"/>
      <c r="AF7" s="28"/>
      <c r="AG7" s="28"/>
      <c r="AH7" s="28"/>
      <c r="AI7" s="28"/>
      <c r="AJ7" s="28"/>
    </row>
    <row r="8" spans="1:48" ht="9.6" customHeight="1" x14ac:dyDescent="0.3">
      <c r="E8" s="28" t="s">
        <v>578</v>
      </c>
      <c r="F8" s="28"/>
      <c r="G8" s="28"/>
      <c r="H8" s="28"/>
      <c r="I8" s="28"/>
      <c r="K8" s="28" t="s">
        <v>579</v>
      </c>
      <c r="L8" s="28"/>
      <c r="M8" s="28"/>
      <c r="N8" s="28"/>
      <c r="O8" s="28"/>
      <c r="Q8" s="28" t="s">
        <v>580</v>
      </c>
      <c r="R8" s="28"/>
      <c r="S8" s="28"/>
      <c r="T8" s="28"/>
      <c r="U8" s="28"/>
    </row>
    <row r="9" spans="1:48" ht="9.6" customHeight="1" x14ac:dyDescent="0.3">
      <c r="I9" s="30"/>
      <c r="Z9" s="28" t="s">
        <v>439</v>
      </c>
      <c r="AA9" s="28"/>
      <c r="AB9" s="172"/>
      <c r="AD9" s="28" t="s">
        <v>66</v>
      </c>
      <c r="AE9" s="28"/>
      <c r="AF9" s="28"/>
      <c r="AH9" s="28" t="s">
        <v>67</v>
      </c>
      <c r="AI9" s="28"/>
      <c r="AJ9" s="28"/>
      <c r="AR9" s="30" t="s">
        <v>577</v>
      </c>
      <c r="AV9" s="30" t="s">
        <v>581</v>
      </c>
    </row>
    <row r="10" spans="1:48" ht="9.6" customHeight="1" x14ac:dyDescent="0.3">
      <c r="I10" s="30" t="s">
        <v>71</v>
      </c>
      <c r="O10" s="30" t="s">
        <v>71</v>
      </c>
      <c r="U10" s="30" t="s">
        <v>71</v>
      </c>
      <c r="AB10" s="173" t="s">
        <v>279</v>
      </c>
      <c r="AF10" s="173" t="s">
        <v>279</v>
      </c>
      <c r="AJ10" s="173" t="s">
        <v>279</v>
      </c>
      <c r="AL10" s="30" t="s">
        <v>416</v>
      </c>
      <c r="AR10" s="30" t="s">
        <v>378</v>
      </c>
      <c r="AT10" s="30" t="s">
        <v>582</v>
      </c>
      <c r="AV10" s="30" t="s">
        <v>583</v>
      </c>
    </row>
    <row r="11" spans="1:48" ht="9.6" customHeight="1" x14ac:dyDescent="0.3">
      <c r="A11" s="31" t="s">
        <v>78</v>
      </c>
      <c r="C11" s="31" t="s">
        <v>80</v>
      </c>
      <c r="E11" s="31" t="s">
        <v>81</v>
      </c>
      <c r="G11" s="31" t="s">
        <v>442</v>
      </c>
      <c r="I11" s="31" t="s">
        <v>87</v>
      </c>
      <c r="K11" s="31" t="s">
        <v>81</v>
      </c>
      <c r="M11" s="31" t="s">
        <v>442</v>
      </c>
      <c r="O11" s="31" t="s">
        <v>87</v>
      </c>
      <c r="Q11" s="31" t="s">
        <v>81</v>
      </c>
      <c r="S11" s="31" t="s">
        <v>442</v>
      </c>
      <c r="U11" s="31" t="s">
        <v>87</v>
      </c>
      <c r="W11" s="31" t="s">
        <v>72</v>
      </c>
      <c r="Z11" s="31" t="s">
        <v>81</v>
      </c>
      <c r="AB11" s="174" t="s">
        <v>380</v>
      </c>
      <c r="AD11" s="31" t="s">
        <v>81</v>
      </c>
      <c r="AF11" s="174" t="s">
        <v>380</v>
      </c>
      <c r="AH11" s="31" t="s">
        <v>81</v>
      </c>
      <c r="AJ11" s="174" t="s">
        <v>380</v>
      </c>
      <c r="AL11" s="31" t="s">
        <v>584</v>
      </c>
      <c r="AN11" s="31" t="s">
        <v>78</v>
      </c>
      <c r="AR11" s="129" t="s">
        <v>387</v>
      </c>
      <c r="AT11" s="129" t="s">
        <v>585</v>
      </c>
      <c r="AV11" s="129" t="s">
        <v>586</v>
      </c>
    </row>
    <row r="12" spans="1:48" ht="8.85" customHeight="1" x14ac:dyDescent="0.3"/>
    <row r="13" spans="1:48" ht="8.85" customHeight="1" x14ac:dyDescent="0.3">
      <c r="B13" s="22" t="s">
        <v>289</v>
      </c>
    </row>
    <row r="14" spans="1:48" ht="8.85" customHeight="1" x14ac:dyDescent="0.3">
      <c r="A14" s="22">
        <v>1</v>
      </c>
      <c r="B14" s="33"/>
      <c r="C14" s="22" t="s">
        <v>91</v>
      </c>
      <c r="D14" s="33"/>
      <c r="E14" s="154">
        <v>31631703</v>
      </c>
      <c r="F14" s="33"/>
      <c r="G14" s="152">
        <f>(E14/$AP14)</f>
        <v>196.4092083203974</v>
      </c>
      <c r="H14" s="33"/>
      <c r="I14" s="153">
        <f>IF(G$60&gt;0,G14/G$60*100,0)</f>
        <v>112.48673401248972</v>
      </c>
      <c r="J14" s="33"/>
      <c r="K14" s="154">
        <v>588058</v>
      </c>
      <c r="L14" s="33"/>
      <c r="M14" s="152">
        <f>(K14/$AP14)</f>
        <v>3.6514001862775536</v>
      </c>
      <c r="N14" s="33"/>
      <c r="O14" s="153">
        <f>IF(M$60&gt;0,M14/M$60*100,0)</f>
        <v>112.25236792027383</v>
      </c>
      <c r="P14" s="33"/>
      <c r="Q14" s="154">
        <v>0</v>
      </c>
      <c r="R14" s="33"/>
      <c r="S14" s="152">
        <f>(Q14/$AP14)</f>
        <v>0</v>
      </c>
      <c r="T14" s="33"/>
      <c r="U14" s="153">
        <f>IF(S$60&gt;0,S14/S$60*100,0)</f>
        <v>0</v>
      </c>
      <c r="V14" s="33"/>
      <c r="W14" s="154">
        <f t="shared" ref="W14:W58" si="0">(E14+K14+Q14)</f>
        <v>32219761</v>
      </c>
      <c r="X14" s="33"/>
      <c r="Y14" s="33"/>
      <c r="Z14" s="154">
        <v>8964620</v>
      </c>
      <c r="AA14" s="33"/>
      <c r="AB14" s="153">
        <f t="shared" ref="AB14:AB58" si="1">IF($W14&gt;0,Z14/$W14*100,0)</f>
        <v>27.823359707727192</v>
      </c>
      <c r="AC14" s="33"/>
      <c r="AD14" s="154">
        <v>750352</v>
      </c>
      <c r="AE14" s="33"/>
      <c r="AF14" s="153">
        <f t="shared" ref="AF14:AF58" si="2">IF($W14&gt;0,AD14/$W14*100,0)</f>
        <v>2.328856505173952</v>
      </c>
      <c r="AG14" s="33"/>
      <c r="AH14" s="154">
        <v>1141102</v>
      </c>
      <c r="AI14" s="33"/>
      <c r="AJ14" s="153">
        <f t="shared" ref="AJ14:AJ58" si="3">IF($W14&gt;0,AH14/$W14*100,0)</f>
        <v>3.541621553306991</v>
      </c>
      <c r="AK14" s="33"/>
      <c r="AL14" s="154">
        <v>1863090</v>
      </c>
      <c r="AM14" s="33"/>
      <c r="AN14" s="22">
        <v>1</v>
      </c>
      <c r="AO14" s="33"/>
      <c r="AP14" s="165">
        <v>161050</v>
      </c>
      <c r="AQ14" s="33"/>
      <c r="AR14" s="165">
        <f>IF(E14,AP14,0)</f>
        <v>161050</v>
      </c>
      <c r="AS14" s="33"/>
      <c r="AT14" s="165">
        <f>IF(K14,AP14,0)</f>
        <v>161050</v>
      </c>
      <c r="AU14" s="33"/>
      <c r="AV14" s="165">
        <f>IF(Q14,AP14,0)</f>
        <v>0</v>
      </c>
    </row>
    <row r="15" spans="1:48" ht="8.85" customHeight="1" x14ac:dyDescent="0.3">
      <c r="A15" s="22">
        <v>2</v>
      </c>
      <c r="B15" s="33"/>
      <c r="C15" s="22" t="s">
        <v>92</v>
      </c>
      <c r="D15" s="33"/>
      <c r="E15" s="156">
        <v>3277780</v>
      </c>
      <c r="F15" s="33"/>
      <c r="G15" s="153">
        <f>(E15/$AP15)</f>
        <v>194.21579664632341</v>
      </c>
      <c r="H15" s="33"/>
      <c r="I15" s="153">
        <f>IF(G$60&gt;0,G15/G$60*100,0)</f>
        <v>111.23053162935621</v>
      </c>
      <c r="J15" s="33"/>
      <c r="K15" s="156">
        <v>42616</v>
      </c>
      <c r="L15" s="33"/>
      <c r="M15" s="153">
        <f>(K15/$AP15)</f>
        <v>2.5250933222729159</v>
      </c>
      <c r="N15" s="33"/>
      <c r="O15" s="153">
        <f>IF(M$60&gt;0,M15/M$60*100,0)</f>
        <v>77.627126632145121</v>
      </c>
      <c r="P15" s="33"/>
      <c r="Q15" s="156">
        <v>0</v>
      </c>
      <c r="R15" s="33"/>
      <c r="S15" s="153">
        <f>(Q15/$AP15)</f>
        <v>0</v>
      </c>
      <c r="T15" s="33"/>
      <c r="U15" s="153">
        <f>IF(S$60&gt;0,S15/S$60*100,0)</f>
        <v>0</v>
      </c>
      <c r="V15" s="33"/>
      <c r="W15" s="156">
        <f t="shared" si="0"/>
        <v>3320396</v>
      </c>
      <c r="X15" s="33"/>
      <c r="Y15" s="33"/>
      <c r="Z15" s="156">
        <v>276024</v>
      </c>
      <c r="AA15" s="33"/>
      <c r="AB15" s="153">
        <f t="shared" si="1"/>
        <v>8.3129843548781537</v>
      </c>
      <c r="AC15" s="33"/>
      <c r="AD15" s="156">
        <v>356285</v>
      </c>
      <c r="AE15" s="33"/>
      <c r="AF15" s="153">
        <f t="shared" si="2"/>
        <v>10.730196036858255</v>
      </c>
      <c r="AG15" s="33"/>
      <c r="AH15" s="156">
        <v>0</v>
      </c>
      <c r="AI15" s="33"/>
      <c r="AJ15" s="153">
        <f t="shared" si="3"/>
        <v>0</v>
      </c>
      <c r="AK15" s="33"/>
      <c r="AL15" s="156">
        <v>0</v>
      </c>
      <c r="AM15" s="33"/>
      <c r="AN15" s="22">
        <v>2</v>
      </c>
      <c r="AO15" s="33"/>
      <c r="AP15" s="165">
        <v>16877</v>
      </c>
      <c r="AQ15" s="33"/>
      <c r="AR15" s="165">
        <f>IF(E15,AP15,0)</f>
        <v>16877</v>
      </c>
      <c r="AS15" s="33"/>
      <c r="AT15" s="165">
        <f>IF(K15,AP15,0)</f>
        <v>16877</v>
      </c>
      <c r="AU15" s="33"/>
      <c r="AV15" s="165">
        <f>IF(Q15,AP15,0)</f>
        <v>0</v>
      </c>
    </row>
    <row r="16" spans="1:48" ht="8.85" customHeight="1" x14ac:dyDescent="0.3">
      <c r="A16" s="22">
        <v>3</v>
      </c>
      <c r="B16" s="33"/>
      <c r="C16" s="22" t="s">
        <v>94</v>
      </c>
      <c r="D16" s="33"/>
      <c r="E16" s="156">
        <v>504281</v>
      </c>
      <c r="F16" s="33"/>
      <c r="G16" s="153">
        <f>(E16/$AP16)</f>
        <v>79.401826484018258</v>
      </c>
      <c r="H16" s="33"/>
      <c r="I16" s="153">
        <f>IF(G$60&gt;0,G16/G$60*100,0)</f>
        <v>45.474711762208443</v>
      </c>
      <c r="J16" s="33"/>
      <c r="K16" s="156">
        <v>2000</v>
      </c>
      <c r="L16" s="33"/>
      <c r="M16" s="153">
        <f>(K16/$AP16)</f>
        <v>0.31491103763186901</v>
      </c>
      <c r="N16" s="33"/>
      <c r="O16" s="153">
        <f>IF(M$60&gt;0,M16/M$60*100,0)</f>
        <v>9.6810833803580074</v>
      </c>
      <c r="P16" s="33"/>
      <c r="Q16" s="156">
        <v>-3303</v>
      </c>
      <c r="R16" s="33"/>
      <c r="S16" s="153">
        <f>(Q16/$AP16)</f>
        <v>-0.52007557864903164</v>
      </c>
      <c r="T16" s="33"/>
      <c r="U16" s="153">
        <f>IF(S$60&gt;0,S16/S$60*100,0)</f>
        <v>-63.113717677607269</v>
      </c>
      <c r="V16" s="33"/>
      <c r="W16" s="156">
        <f t="shared" si="0"/>
        <v>502978</v>
      </c>
      <c r="X16" s="33"/>
      <c r="Y16" s="33"/>
      <c r="Z16" s="156">
        <v>1351</v>
      </c>
      <c r="AA16" s="33"/>
      <c r="AB16" s="153">
        <f t="shared" si="1"/>
        <v>0.26860021710691123</v>
      </c>
      <c r="AC16" s="33"/>
      <c r="AD16" s="156">
        <v>0</v>
      </c>
      <c r="AE16" s="33"/>
      <c r="AF16" s="153">
        <f t="shared" si="2"/>
        <v>0</v>
      </c>
      <c r="AG16" s="33"/>
      <c r="AH16" s="156">
        <v>0</v>
      </c>
      <c r="AI16" s="33"/>
      <c r="AJ16" s="153">
        <f t="shared" si="3"/>
        <v>0</v>
      </c>
      <c r="AK16" s="33"/>
      <c r="AL16" s="156">
        <v>101</v>
      </c>
      <c r="AM16" s="33"/>
      <c r="AN16" s="22">
        <v>3</v>
      </c>
      <c r="AO16" s="33"/>
      <c r="AP16" s="165">
        <v>6351</v>
      </c>
      <c r="AQ16" s="33"/>
      <c r="AR16" s="165">
        <f>IF(E16,AP16,0)</f>
        <v>6351</v>
      </c>
      <c r="AS16" s="33"/>
      <c r="AT16" s="165">
        <f>IF(K16,AP16,0)</f>
        <v>6351</v>
      </c>
      <c r="AU16" s="33"/>
      <c r="AV16" s="165">
        <f>IF(Q16,AP16,0)</f>
        <v>6351</v>
      </c>
    </row>
    <row r="17" spans="1:48" ht="8.85" customHeight="1" x14ac:dyDescent="0.3">
      <c r="A17" s="22">
        <v>4</v>
      </c>
      <c r="B17" s="33"/>
      <c r="C17" s="22" t="s">
        <v>95</v>
      </c>
      <c r="D17" s="33"/>
      <c r="E17" s="156">
        <v>9742244</v>
      </c>
      <c r="F17" s="33"/>
      <c r="G17" s="153">
        <f>(E17/$AP17)</f>
        <v>197.68762809196241</v>
      </c>
      <c r="H17" s="33"/>
      <c r="I17" s="153">
        <f>IF(G$60&gt;0,G17/G$60*100,0)</f>
        <v>113.21890571681101</v>
      </c>
      <c r="J17" s="33"/>
      <c r="K17" s="156">
        <v>1017941</v>
      </c>
      <c r="L17" s="33"/>
      <c r="M17" s="153">
        <f>(K17/$AP17)</f>
        <v>20.655851139384346</v>
      </c>
      <c r="N17" s="33"/>
      <c r="O17" s="153">
        <f>IF(M$60&gt;0,M17/M$60*100,0)</f>
        <v>635.00796503172717</v>
      </c>
      <c r="P17" s="33"/>
      <c r="Q17" s="156">
        <v>48636</v>
      </c>
      <c r="R17" s="33"/>
      <c r="S17" s="153">
        <f>(Q17/$AP17)</f>
        <v>0.98691179156267117</v>
      </c>
      <c r="T17" s="33"/>
      <c r="U17" s="153">
        <f>IF(S$60&gt;0,S17/S$60*100,0)</f>
        <v>119.76657767163165</v>
      </c>
      <c r="V17" s="33"/>
      <c r="W17" s="156">
        <f t="shared" si="0"/>
        <v>10808821</v>
      </c>
      <c r="X17" s="33"/>
      <c r="Y17" s="33"/>
      <c r="Z17" s="156">
        <v>0</v>
      </c>
      <c r="AA17" s="33"/>
      <c r="AB17" s="153">
        <f t="shared" si="1"/>
        <v>0</v>
      </c>
      <c r="AC17" s="33"/>
      <c r="AD17" s="156">
        <v>97760</v>
      </c>
      <c r="AE17" s="33"/>
      <c r="AF17" s="153">
        <f t="shared" si="2"/>
        <v>0.90444647015618074</v>
      </c>
      <c r="AG17" s="33"/>
      <c r="AH17" s="156">
        <v>61262</v>
      </c>
      <c r="AI17" s="33"/>
      <c r="AJ17" s="153">
        <f t="shared" si="3"/>
        <v>0.56677781970855101</v>
      </c>
      <c r="AK17" s="33"/>
      <c r="AL17" s="156">
        <v>2307333</v>
      </c>
      <c r="AM17" s="33"/>
      <c r="AN17" s="22">
        <v>4</v>
      </c>
      <c r="AO17" s="33"/>
      <c r="AP17" s="165">
        <v>49281</v>
      </c>
      <c r="AQ17" s="33"/>
      <c r="AR17" s="165">
        <f>IF(E17,AP17,0)</f>
        <v>49281</v>
      </c>
      <c r="AS17" s="33"/>
      <c r="AT17" s="165">
        <f>IF(K17,AP17,0)</f>
        <v>49281</v>
      </c>
      <c r="AU17" s="33"/>
      <c r="AV17" s="165">
        <f>IF(Q17,AP17,0)</f>
        <v>49281</v>
      </c>
    </row>
    <row r="18" spans="1:48" ht="8.85" customHeight="1" x14ac:dyDescent="0.3">
      <c r="A18" s="22">
        <v>5</v>
      </c>
      <c r="B18" s="33"/>
      <c r="C18" s="22" t="s">
        <v>96</v>
      </c>
      <c r="D18" s="33"/>
      <c r="E18" s="156">
        <v>18111393</v>
      </c>
      <c r="F18" s="33"/>
      <c r="G18" s="153">
        <f>(E18/$AP18)</f>
        <v>74.267197828333366</v>
      </c>
      <c r="H18" s="33"/>
      <c r="I18" s="153">
        <f>IF(G$60&gt;0,G18/G$60*100,0)</f>
        <v>42.534026787282279</v>
      </c>
      <c r="J18" s="33"/>
      <c r="K18" s="156">
        <v>0</v>
      </c>
      <c r="L18" s="33"/>
      <c r="M18" s="153">
        <f>(K18/$AP18)</f>
        <v>0</v>
      </c>
      <c r="N18" s="33"/>
      <c r="O18" s="153">
        <f>IF(M$60&gt;0,M18/M$60*100,0)</f>
        <v>0</v>
      </c>
      <c r="P18" s="33"/>
      <c r="Q18" s="156">
        <v>439363</v>
      </c>
      <c r="R18" s="33"/>
      <c r="S18" s="153">
        <f>(Q18/$AP18)</f>
        <v>1.801642691948103</v>
      </c>
      <c r="T18" s="33"/>
      <c r="U18" s="153">
        <f>IF(S$60&gt;0,S18/S$60*100,0)</f>
        <v>218.63816122823954</v>
      </c>
      <c r="V18" s="33"/>
      <c r="W18" s="156">
        <f t="shared" si="0"/>
        <v>18550756</v>
      </c>
      <c r="X18" s="33"/>
      <c r="Y18" s="33"/>
      <c r="Z18" s="156">
        <v>475892</v>
      </c>
      <c r="AA18" s="33"/>
      <c r="AB18" s="153">
        <f t="shared" si="1"/>
        <v>2.5653509754535073</v>
      </c>
      <c r="AC18" s="33"/>
      <c r="AD18" s="156">
        <v>0</v>
      </c>
      <c r="AE18" s="33"/>
      <c r="AF18" s="153">
        <f t="shared" si="2"/>
        <v>0</v>
      </c>
      <c r="AG18" s="33"/>
      <c r="AH18" s="156">
        <v>409830</v>
      </c>
      <c r="AI18" s="33"/>
      <c r="AJ18" s="153">
        <f t="shared" si="3"/>
        <v>2.2092361087602033</v>
      </c>
      <c r="AK18" s="33"/>
      <c r="AL18" s="156">
        <v>1347465</v>
      </c>
      <c r="AM18" s="33"/>
      <c r="AN18" s="22">
        <v>5</v>
      </c>
      <c r="AO18" s="33"/>
      <c r="AP18" s="165">
        <v>243868</v>
      </c>
      <c r="AQ18" s="33"/>
      <c r="AR18" s="165">
        <f>IF(E18,AP18,0)</f>
        <v>243868</v>
      </c>
      <c r="AS18" s="33"/>
      <c r="AT18" s="165">
        <f>IF(K18,AP18,0)</f>
        <v>0</v>
      </c>
      <c r="AU18" s="33"/>
      <c r="AV18" s="165">
        <f>IF(Q18,AP18,0)</f>
        <v>243868</v>
      </c>
    </row>
    <row r="19" spans="1:48" ht="8.85" customHeight="1" x14ac:dyDescent="0.3">
      <c r="A19" s="41"/>
      <c r="B19" s="33"/>
      <c r="D19" s="33"/>
      <c r="E19" s="33"/>
      <c r="F19" s="33"/>
      <c r="G19" s="33"/>
      <c r="H19" s="33"/>
      <c r="I19" s="33"/>
      <c r="J19" s="33"/>
      <c r="K19" s="33"/>
      <c r="L19" s="33"/>
      <c r="M19" s="33"/>
      <c r="N19" s="33"/>
      <c r="O19" s="33"/>
      <c r="P19" s="33"/>
      <c r="Q19" s="33"/>
      <c r="R19" s="33"/>
      <c r="S19" s="33"/>
      <c r="T19" s="33"/>
      <c r="U19" s="33"/>
      <c r="V19" s="33"/>
      <c r="X19" s="33"/>
      <c r="Y19" s="33"/>
      <c r="Z19" s="33"/>
      <c r="AA19" s="33"/>
      <c r="AB19" s="33"/>
      <c r="AC19" s="33"/>
      <c r="AD19" s="33"/>
      <c r="AE19" s="33"/>
      <c r="AF19" s="33"/>
      <c r="AG19" s="33"/>
      <c r="AH19" s="33"/>
      <c r="AI19" s="33"/>
      <c r="AJ19" s="33"/>
      <c r="AK19" s="33"/>
      <c r="AL19" s="33"/>
      <c r="AM19" s="33"/>
      <c r="AN19" s="53"/>
      <c r="AO19" s="33"/>
      <c r="AP19" s="39"/>
      <c r="AQ19" s="33"/>
      <c r="AR19" s="33"/>
      <c r="AS19" s="33"/>
      <c r="AT19" s="33"/>
      <c r="AU19" s="33"/>
      <c r="AV19" s="33"/>
    </row>
    <row r="20" spans="1:48" ht="8.85" customHeight="1" x14ac:dyDescent="0.3">
      <c r="A20" s="22">
        <v>6</v>
      </c>
      <c r="B20" s="33"/>
      <c r="C20" s="22" t="s">
        <v>97</v>
      </c>
      <c r="D20" s="33"/>
      <c r="E20" s="156">
        <v>327929</v>
      </c>
      <c r="F20" s="33"/>
      <c r="G20" s="153">
        <f>(E20/$AP20)</f>
        <v>18.672645484568957</v>
      </c>
      <c r="H20" s="33"/>
      <c r="I20" s="153">
        <f>IF(G$60&gt;0,G20/G$60*100,0)</f>
        <v>10.694126430701024</v>
      </c>
      <c r="J20" s="33"/>
      <c r="K20" s="156">
        <v>0</v>
      </c>
      <c r="L20" s="33"/>
      <c r="M20" s="153">
        <f>(K20/$AP20)</f>
        <v>0</v>
      </c>
      <c r="N20" s="33"/>
      <c r="O20" s="153">
        <f>IF(M$60&gt;0,M20/M$60*100,0)</f>
        <v>0</v>
      </c>
      <c r="P20" s="33"/>
      <c r="Q20" s="156">
        <v>0</v>
      </c>
      <c r="R20" s="33"/>
      <c r="S20" s="153">
        <f>(Q20/$AP20)</f>
        <v>0</v>
      </c>
      <c r="T20" s="33"/>
      <c r="U20" s="153">
        <f>IF(S$60&gt;0,S20/S$60*100,0)</f>
        <v>0</v>
      </c>
      <c r="V20" s="33"/>
      <c r="W20" s="156">
        <f t="shared" si="0"/>
        <v>327929</v>
      </c>
      <c r="X20" s="33"/>
      <c r="Y20" s="33"/>
      <c r="Z20" s="156">
        <v>0</v>
      </c>
      <c r="AA20" s="33"/>
      <c r="AB20" s="153">
        <f t="shared" si="1"/>
        <v>0</v>
      </c>
      <c r="AC20" s="33"/>
      <c r="AD20" s="156">
        <v>6207</v>
      </c>
      <c r="AE20" s="33"/>
      <c r="AF20" s="153">
        <f t="shared" si="2"/>
        <v>1.8927877680839451</v>
      </c>
      <c r="AG20" s="33"/>
      <c r="AH20" s="156">
        <v>0</v>
      </c>
      <c r="AI20" s="33"/>
      <c r="AJ20" s="153">
        <f t="shared" si="3"/>
        <v>0</v>
      </c>
      <c r="AK20" s="33"/>
      <c r="AL20" s="156">
        <v>0</v>
      </c>
      <c r="AM20" s="33"/>
      <c r="AN20" s="22">
        <v>6</v>
      </c>
      <c r="AO20" s="33"/>
      <c r="AP20" s="165">
        <v>17562</v>
      </c>
      <c r="AQ20" s="33"/>
      <c r="AR20" s="165">
        <f>IF(E20,AP20,0)</f>
        <v>17562</v>
      </c>
      <c r="AS20" s="33"/>
      <c r="AT20" s="165">
        <f>IF(K20,AP20,0)</f>
        <v>0</v>
      </c>
      <c r="AU20" s="33"/>
      <c r="AV20" s="165">
        <f>IF(Q20,AP20,0)</f>
        <v>0</v>
      </c>
    </row>
    <row r="21" spans="1:48" ht="8.85" customHeight="1" x14ac:dyDescent="0.3">
      <c r="A21" s="22">
        <v>7</v>
      </c>
      <c r="B21" s="33"/>
      <c r="C21" s="22" t="s">
        <v>98</v>
      </c>
      <c r="D21" s="33"/>
      <c r="E21" s="156">
        <v>224976</v>
      </c>
      <c r="F21" s="33"/>
      <c r="G21" s="153">
        <f>(E21/$AP21)</f>
        <v>39.358992302309311</v>
      </c>
      <c r="H21" s="33"/>
      <c r="I21" s="153">
        <f>IF(G$60&gt;0,G21/G$60*100,0)</f>
        <v>22.541532222294023</v>
      </c>
      <c r="J21" s="33"/>
      <c r="K21" s="156">
        <v>2500</v>
      </c>
      <c r="L21" s="33"/>
      <c r="M21" s="153">
        <f>(K21/$AP21)</f>
        <v>0.43736878936319107</v>
      </c>
      <c r="N21" s="33"/>
      <c r="O21" s="153">
        <f>IF(M$60&gt;0,M21/M$60*100,0)</f>
        <v>13.445713905846244</v>
      </c>
      <c r="P21" s="33"/>
      <c r="Q21" s="156">
        <v>5305</v>
      </c>
      <c r="R21" s="33"/>
      <c r="S21" s="153">
        <f>(Q21/$AP21)</f>
        <v>0.92809657102869136</v>
      </c>
      <c r="T21" s="33"/>
      <c r="U21" s="153">
        <f>IF(S$60&gt;0,S21/S$60*100,0)</f>
        <v>112.62906270972867</v>
      </c>
      <c r="V21" s="33"/>
      <c r="W21" s="156">
        <f t="shared" si="0"/>
        <v>232781</v>
      </c>
      <c r="X21" s="33"/>
      <c r="Y21" s="33"/>
      <c r="Z21" s="156">
        <v>0</v>
      </c>
      <c r="AA21" s="33"/>
      <c r="AB21" s="153">
        <f t="shared" si="1"/>
        <v>0</v>
      </c>
      <c r="AC21" s="33"/>
      <c r="AD21" s="156">
        <v>0</v>
      </c>
      <c r="AE21" s="33"/>
      <c r="AF21" s="153">
        <f t="shared" si="2"/>
        <v>0</v>
      </c>
      <c r="AG21" s="33"/>
      <c r="AH21" s="156">
        <v>39937</v>
      </c>
      <c r="AI21" s="33"/>
      <c r="AJ21" s="153">
        <f t="shared" si="3"/>
        <v>17.156468955799657</v>
      </c>
      <c r="AK21" s="33"/>
      <c r="AL21" s="156">
        <v>0</v>
      </c>
      <c r="AM21" s="33"/>
      <c r="AN21" s="22">
        <v>7</v>
      </c>
      <c r="AO21" s="33"/>
      <c r="AP21" s="165">
        <v>5716</v>
      </c>
      <c r="AQ21" s="33"/>
      <c r="AR21" s="165">
        <f>IF(E21,AP21,0)</f>
        <v>5716</v>
      </c>
      <c r="AS21" s="33"/>
      <c r="AT21" s="165">
        <f>IF(K21,AP21,0)</f>
        <v>5716</v>
      </c>
      <c r="AU21" s="33"/>
      <c r="AV21" s="165">
        <f>IF(Q21,AP21,0)</f>
        <v>5716</v>
      </c>
    </row>
    <row r="22" spans="1:48" ht="8.85" customHeight="1" x14ac:dyDescent="0.3">
      <c r="A22" s="22">
        <v>8</v>
      </c>
      <c r="B22" s="33"/>
      <c r="C22" s="22" t="s">
        <v>99</v>
      </c>
      <c r="D22" s="33"/>
      <c r="E22" s="156">
        <v>8101034</v>
      </c>
      <c r="F22" s="33"/>
      <c r="G22" s="153">
        <f>(E22/$AP22)</f>
        <v>199.58201527469819</v>
      </c>
      <c r="H22" s="33"/>
      <c r="I22" s="153">
        <f>IF(G$60&gt;0,G22/G$60*100,0)</f>
        <v>114.30385193172296</v>
      </c>
      <c r="J22" s="33"/>
      <c r="K22" s="156">
        <v>0</v>
      </c>
      <c r="L22" s="33"/>
      <c r="M22" s="153">
        <f>(K22/$AP22)</f>
        <v>0</v>
      </c>
      <c r="N22" s="33"/>
      <c r="O22" s="153">
        <f>IF(M$60&gt;0,M22/M$60*100,0)</f>
        <v>0</v>
      </c>
      <c r="P22" s="33"/>
      <c r="Q22" s="156">
        <v>0</v>
      </c>
      <c r="R22" s="33"/>
      <c r="S22" s="153">
        <f>(Q22/$AP22)</f>
        <v>0</v>
      </c>
      <c r="T22" s="33"/>
      <c r="U22" s="153">
        <f>IF(S$60&gt;0,S22/S$60*100,0)</f>
        <v>0</v>
      </c>
      <c r="V22" s="33"/>
      <c r="W22" s="156">
        <f t="shared" si="0"/>
        <v>8101034</v>
      </c>
      <c r="X22" s="33"/>
      <c r="Y22" s="33"/>
      <c r="Z22" s="156">
        <v>992729</v>
      </c>
      <c r="AA22" s="33"/>
      <c r="AB22" s="153">
        <f t="shared" si="1"/>
        <v>12.254349259613031</v>
      </c>
      <c r="AC22" s="33"/>
      <c r="AD22" s="156">
        <v>277248</v>
      </c>
      <c r="AE22" s="33"/>
      <c r="AF22" s="153">
        <f t="shared" si="2"/>
        <v>3.4223779334835531</v>
      </c>
      <c r="AG22" s="33"/>
      <c r="AH22" s="156">
        <v>0</v>
      </c>
      <c r="AI22" s="33"/>
      <c r="AJ22" s="153">
        <f t="shared" si="3"/>
        <v>0</v>
      </c>
      <c r="AK22" s="33"/>
      <c r="AL22" s="156">
        <v>1078700</v>
      </c>
      <c r="AM22" s="33"/>
      <c r="AN22" s="22">
        <v>8</v>
      </c>
      <c r="AO22" s="33"/>
      <c r="AP22" s="165">
        <v>40590</v>
      </c>
      <c r="AQ22" s="33"/>
      <c r="AR22" s="165">
        <f>IF(E22,AP22,0)</f>
        <v>40590</v>
      </c>
      <c r="AS22" s="33"/>
      <c r="AT22" s="165">
        <f>IF(K22,AP22,0)</f>
        <v>0</v>
      </c>
      <c r="AU22" s="33"/>
      <c r="AV22" s="165">
        <f>IF(Q22,AP22,0)</f>
        <v>0</v>
      </c>
    </row>
    <row r="23" spans="1:48" ht="8.85" customHeight="1" x14ac:dyDescent="0.3">
      <c r="A23" s="22">
        <v>9</v>
      </c>
      <c r="B23" s="33"/>
      <c r="C23" s="22" t="s">
        <v>100</v>
      </c>
      <c r="D23" s="33"/>
      <c r="E23" s="156">
        <v>783970</v>
      </c>
      <c r="F23" s="33"/>
      <c r="G23" s="153">
        <f>(E23/$AP23)</f>
        <v>141.7410956427409</v>
      </c>
      <c r="H23" s="33"/>
      <c r="I23" s="153">
        <f>IF(G$60&gt;0,G23/G$60*100,0)</f>
        <v>81.177420654304683</v>
      </c>
      <c r="J23" s="33"/>
      <c r="K23" s="156">
        <v>0</v>
      </c>
      <c r="L23" s="33"/>
      <c r="M23" s="153">
        <f>(K23/$AP23)</f>
        <v>0</v>
      </c>
      <c r="N23" s="33"/>
      <c r="O23" s="153">
        <f>IF(M$60&gt;0,M23/M$60*100,0)</f>
        <v>0</v>
      </c>
      <c r="P23" s="33"/>
      <c r="Q23" s="156">
        <v>38499</v>
      </c>
      <c r="R23" s="33"/>
      <c r="S23" s="153">
        <f>(Q23/$AP23)</f>
        <v>6.9605857891882117</v>
      </c>
      <c r="T23" s="33"/>
      <c r="U23" s="153">
        <f>IF(S$60&gt;0,S23/S$60*100,0)</f>
        <v>844.70116345542419</v>
      </c>
      <c r="V23" s="33"/>
      <c r="W23" s="156">
        <f t="shared" si="0"/>
        <v>822469</v>
      </c>
      <c r="X23" s="33"/>
      <c r="Y23" s="33"/>
      <c r="Z23" s="156">
        <v>0</v>
      </c>
      <c r="AA23" s="33"/>
      <c r="AB23" s="153">
        <f t="shared" si="1"/>
        <v>0</v>
      </c>
      <c r="AC23" s="33"/>
      <c r="AD23" s="156">
        <v>0</v>
      </c>
      <c r="AE23" s="33"/>
      <c r="AF23" s="153">
        <f t="shared" si="2"/>
        <v>0</v>
      </c>
      <c r="AG23" s="33"/>
      <c r="AH23" s="156">
        <v>0</v>
      </c>
      <c r="AI23" s="33"/>
      <c r="AJ23" s="153">
        <f t="shared" si="3"/>
        <v>0</v>
      </c>
      <c r="AK23" s="33"/>
      <c r="AL23" s="156">
        <v>0</v>
      </c>
      <c r="AM23" s="33"/>
      <c r="AN23" s="22">
        <v>9</v>
      </c>
      <c r="AO23" s="33"/>
      <c r="AP23" s="165">
        <v>5531</v>
      </c>
      <c r="AQ23" s="33"/>
      <c r="AR23" s="165">
        <f>IF(E23,AP23,0)</f>
        <v>5531</v>
      </c>
      <c r="AS23" s="33"/>
      <c r="AT23" s="165">
        <f>IF(K23,AP23,0)</f>
        <v>0</v>
      </c>
      <c r="AU23" s="33"/>
      <c r="AV23" s="165">
        <f>IF(Q23,AP23,0)</f>
        <v>5531</v>
      </c>
    </row>
    <row r="24" spans="1:48" ht="8.85" customHeight="1" x14ac:dyDescent="0.3">
      <c r="A24" s="22">
        <v>10</v>
      </c>
      <c r="B24" s="33"/>
      <c r="C24" s="22" t="s">
        <v>101</v>
      </c>
      <c r="D24" s="33"/>
      <c r="E24" s="156">
        <v>4265262</v>
      </c>
      <c r="F24" s="33"/>
      <c r="G24" s="153">
        <f>(E24/$AP24)</f>
        <v>173.72360703812316</v>
      </c>
      <c r="H24" s="33"/>
      <c r="I24" s="153">
        <f>IF(G$60&gt;0,G24/G$60*100,0)</f>
        <v>99.494322815608143</v>
      </c>
      <c r="J24" s="33"/>
      <c r="K24" s="156">
        <v>0</v>
      </c>
      <c r="L24" s="33"/>
      <c r="M24" s="153">
        <f>(K24/$AP24)</f>
        <v>0</v>
      </c>
      <c r="N24" s="33"/>
      <c r="O24" s="153">
        <f>IF(M$60&gt;0,M24/M$60*100,0)</f>
        <v>0</v>
      </c>
      <c r="P24" s="33"/>
      <c r="Q24" s="156">
        <v>0</v>
      </c>
      <c r="R24" s="33"/>
      <c r="S24" s="153">
        <f>(Q24/$AP24)</f>
        <v>0</v>
      </c>
      <c r="T24" s="33"/>
      <c r="U24" s="153">
        <f>IF(S$60&gt;0,S24/S$60*100,0)</f>
        <v>0</v>
      </c>
      <c r="V24" s="33"/>
      <c r="W24" s="156">
        <f t="shared" si="0"/>
        <v>4265262</v>
      </c>
      <c r="X24" s="33"/>
      <c r="Y24" s="33"/>
      <c r="Z24" s="156">
        <v>0</v>
      </c>
      <c r="AA24" s="33"/>
      <c r="AB24" s="153">
        <f t="shared" si="1"/>
        <v>0</v>
      </c>
      <c r="AC24" s="33"/>
      <c r="AD24" s="156">
        <v>0</v>
      </c>
      <c r="AE24" s="33"/>
      <c r="AF24" s="153">
        <f t="shared" si="2"/>
        <v>0</v>
      </c>
      <c r="AG24" s="33"/>
      <c r="AH24" s="156">
        <v>0</v>
      </c>
      <c r="AI24" s="33"/>
      <c r="AJ24" s="153">
        <f t="shared" si="3"/>
        <v>0</v>
      </c>
      <c r="AK24" s="33"/>
      <c r="AL24" s="156">
        <v>216330</v>
      </c>
      <c r="AM24" s="33"/>
      <c r="AN24" s="22">
        <v>10</v>
      </c>
      <c r="AO24" s="33"/>
      <c r="AP24" s="165">
        <v>24552</v>
      </c>
      <c r="AQ24" s="33"/>
      <c r="AR24" s="165">
        <f>IF(E24,AP24,0)</f>
        <v>24552</v>
      </c>
      <c r="AS24" s="33"/>
      <c r="AT24" s="165">
        <f>IF(K24,AP24,0)</f>
        <v>0</v>
      </c>
      <c r="AU24" s="33"/>
      <c r="AV24" s="165">
        <f>IF(Q24,AP24,0)</f>
        <v>0</v>
      </c>
    </row>
    <row r="25" spans="1:48" ht="8.85" customHeight="1" x14ac:dyDescent="0.3">
      <c r="A25" s="41"/>
      <c r="B25" s="33"/>
      <c r="D25" s="33"/>
      <c r="E25" s="33"/>
      <c r="F25" s="33"/>
      <c r="G25" s="33"/>
      <c r="H25" s="33"/>
      <c r="I25" s="33"/>
      <c r="J25" s="33"/>
      <c r="K25" s="33"/>
      <c r="L25" s="33"/>
      <c r="M25" s="33"/>
      <c r="N25" s="33"/>
      <c r="O25" s="33"/>
      <c r="P25" s="33"/>
      <c r="Q25" s="33"/>
      <c r="R25" s="33"/>
      <c r="S25" s="33"/>
      <c r="T25" s="33"/>
      <c r="U25" s="33"/>
      <c r="V25" s="33"/>
      <c r="X25" s="33"/>
      <c r="Y25" s="33"/>
      <c r="Z25" s="33"/>
      <c r="AA25" s="33"/>
      <c r="AB25" s="33"/>
      <c r="AC25" s="33"/>
      <c r="AD25" s="33"/>
      <c r="AE25" s="33"/>
      <c r="AF25" s="33"/>
      <c r="AG25" s="33"/>
      <c r="AH25" s="33"/>
      <c r="AI25" s="33"/>
      <c r="AJ25" s="33"/>
      <c r="AK25" s="33"/>
      <c r="AL25" s="33"/>
      <c r="AM25" s="33"/>
      <c r="AN25" s="53"/>
      <c r="AO25" s="33"/>
      <c r="AP25" s="39"/>
      <c r="AQ25" s="33"/>
      <c r="AR25" s="33"/>
      <c r="AS25" s="33"/>
      <c r="AT25" s="33"/>
      <c r="AU25" s="33"/>
      <c r="AV25" s="33"/>
    </row>
    <row r="26" spans="1:48" ht="8.85" customHeight="1" x14ac:dyDescent="0.3">
      <c r="A26" s="22">
        <v>11</v>
      </c>
      <c r="B26" s="33"/>
      <c r="C26" s="22" t="s">
        <v>102</v>
      </c>
      <c r="D26" s="33"/>
      <c r="E26" s="156">
        <v>2236844</v>
      </c>
      <c r="F26" s="33"/>
      <c r="G26" s="153">
        <f>(E26/$AP26)</f>
        <v>154.69183955739973</v>
      </c>
      <c r="H26" s="33"/>
      <c r="I26" s="153">
        <f>IF(G$60&gt;0,G26/G$60*100,0)</f>
        <v>88.594521402532749</v>
      </c>
      <c r="J26" s="33"/>
      <c r="K26" s="156">
        <v>907996</v>
      </c>
      <c r="L26" s="33"/>
      <c r="M26" s="153">
        <f>(K26/$AP26)</f>
        <v>62.793637621023514</v>
      </c>
      <c r="N26" s="33"/>
      <c r="O26" s="153">
        <f>IF(M$60&gt;0,M26/M$60*100,0)</f>
        <v>1930.4196071900196</v>
      </c>
      <c r="P26" s="33"/>
      <c r="Q26" s="156">
        <v>0</v>
      </c>
      <c r="R26" s="33"/>
      <c r="S26" s="153">
        <f>(Q26/$AP26)</f>
        <v>0</v>
      </c>
      <c r="T26" s="33"/>
      <c r="U26" s="153">
        <f>IF(S$60&gt;0,S26/S$60*100,0)</f>
        <v>0</v>
      </c>
      <c r="V26" s="33"/>
      <c r="W26" s="156">
        <f t="shared" si="0"/>
        <v>3144840</v>
      </c>
      <c r="X26" s="33"/>
      <c r="Y26" s="33"/>
      <c r="Z26" s="156">
        <v>561450</v>
      </c>
      <c r="AA26" s="33"/>
      <c r="AB26" s="153">
        <f t="shared" si="1"/>
        <v>17.85305452741634</v>
      </c>
      <c r="AC26" s="33"/>
      <c r="AD26" s="156">
        <v>54687</v>
      </c>
      <c r="AE26" s="33"/>
      <c r="AF26" s="153">
        <f t="shared" si="2"/>
        <v>1.73894379364292</v>
      </c>
      <c r="AG26" s="33"/>
      <c r="AH26" s="156">
        <v>0</v>
      </c>
      <c r="AI26" s="33"/>
      <c r="AJ26" s="153">
        <f t="shared" si="3"/>
        <v>0</v>
      </c>
      <c r="AK26" s="33"/>
      <c r="AL26" s="156">
        <v>3519</v>
      </c>
      <c r="AM26" s="33"/>
      <c r="AN26" s="22">
        <v>11</v>
      </c>
      <c r="AO26" s="33"/>
      <c r="AP26" s="165">
        <v>14460</v>
      </c>
      <c r="AQ26" s="33"/>
      <c r="AR26" s="165">
        <f>IF(E26,AP26,0)</f>
        <v>14460</v>
      </c>
      <c r="AS26" s="33"/>
      <c r="AT26" s="165">
        <f>IF(K26,AP26,0)</f>
        <v>14460</v>
      </c>
      <c r="AU26" s="33"/>
      <c r="AV26" s="165">
        <f>IF(Q26,AP26,0)</f>
        <v>0</v>
      </c>
    </row>
    <row r="27" spans="1:48" ht="8.85" customHeight="1" x14ac:dyDescent="0.3">
      <c r="A27" s="22">
        <v>12</v>
      </c>
      <c r="B27" s="33"/>
      <c r="C27" s="22" t="s">
        <v>103</v>
      </c>
      <c r="D27" s="33"/>
      <c r="E27" s="156">
        <v>905430</v>
      </c>
      <c r="F27" s="33"/>
      <c r="G27" s="153">
        <f>(E27/$AP27)</f>
        <v>108.98290804044295</v>
      </c>
      <c r="H27" s="33"/>
      <c r="I27" s="153">
        <f>IF(G$60&gt;0,G27/G$60*100,0)</f>
        <v>62.416276168961083</v>
      </c>
      <c r="J27" s="33"/>
      <c r="K27" s="156">
        <v>6989</v>
      </c>
      <c r="L27" s="33"/>
      <c r="M27" s="153">
        <f>(K27/$AP27)</f>
        <v>0.84123736157920082</v>
      </c>
      <c r="N27" s="33"/>
      <c r="O27" s="153">
        <f>IF(M$60&gt;0,M27/M$60*100,0)</f>
        <v>25.861554746903032</v>
      </c>
      <c r="P27" s="33"/>
      <c r="Q27" s="156">
        <v>673930</v>
      </c>
      <c r="R27" s="33"/>
      <c r="S27" s="153">
        <f>(Q27/$AP27)</f>
        <v>81.118199325950897</v>
      </c>
      <c r="T27" s="33"/>
      <c r="U27" s="153">
        <f>IF(S$60&gt;0,S27/S$60*100,0)</f>
        <v>9844.0906301983887</v>
      </c>
      <c r="V27" s="33"/>
      <c r="W27" s="156">
        <f t="shared" si="0"/>
        <v>1586349</v>
      </c>
      <c r="X27" s="33"/>
      <c r="Y27" s="33"/>
      <c r="Z27" s="156">
        <v>0</v>
      </c>
      <c r="AA27" s="33"/>
      <c r="AB27" s="153">
        <f t="shared" si="1"/>
        <v>0</v>
      </c>
      <c r="AC27" s="33"/>
      <c r="AD27" s="156">
        <v>131137</v>
      </c>
      <c r="AE27" s="33"/>
      <c r="AF27" s="153">
        <f t="shared" si="2"/>
        <v>8.2665920298748894</v>
      </c>
      <c r="AG27" s="33"/>
      <c r="AH27" s="156">
        <v>0</v>
      </c>
      <c r="AI27" s="33"/>
      <c r="AJ27" s="153">
        <f t="shared" si="3"/>
        <v>0</v>
      </c>
      <c r="AK27" s="33"/>
      <c r="AL27" s="156">
        <v>0</v>
      </c>
      <c r="AM27" s="33"/>
      <c r="AN27" s="22">
        <v>12</v>
      </c>
      <c r="AO27" s="33"/>
      <c r="AP27" s="165">
        <v>8308</v>
      </c>
      <c r="AQ27" s="33"/>
      <c r="AR27" s="165">
        <f>IF(E27,AP27,0)</f>
        <v>8308</v>
      </c>
      <c r="AS27" s="33"/>
      <c r="AT27" s="165">
        <f>IF(K27,AP27,0)</f>
        <v>8308</v>
      </c>
      <c r="AU27" s="33"/>
      <c r="AV27" s="165">
        <f>IF(Q27,AP27,0)</f>
        <v>8308</v>
      </c>
    </row>
    <row r="28" spans="1:48" ht="8.85" customHeight="1" x14ac:dyDescent="0.3">
      <c r="A28" s="22">
        <v>13</v>
      </c>
      <c r="B28" s="33"/>
      <c r="C28" s="22" t="s">
        <v>104</v>
      </c>
      <c r="D28" s="33"/>
      <c r="E28" s="156">
        <v>3169808</v>
      </c>
      <c r="F28" s="33"/>
      <c r="G28" s="153">
        <f>(E28/$AP28)</f>
        <v>111.66407158206221</v>
      </c>
      <c r="H28" s="33"/>
      <c r="I28" s="153">
        <f>IF(G$60&gt;0,G28/G$60*100,0)</f>
        <v>63.951821944687268</v>
      </c>
      <c r="J28" s="33"/>
      <c r="K28" s="156">
        <v>2000</v>
      </c>
      <c r="L28" s="33"/>
      <c r="M28" s="153">
        <f>(K28/$AP28)</f>
        <v>7.0454785641314688E-2</v>
      </c>
      <c r="N28" s="33"/>
      <c r="O28" s="153">
        <f>IF(M$60&gt;0,M28/M$60*100,0)</f>
        <v>2.1659407668529149</v>
      </c>
      <c r="P28" s="33"/>
      <c r="Q28" s="156">
        <v>0</v>
      </c>
      <c r="R28" s="33"/>
      <c r="S28" s="153">
        <f>(Q28/$AP28)</f>
        <v>0</v>
      </c>
      <c r="T28" s="33"/>
      <c r="U28" s="153">
        <f>IF(S$60&gt;0,S28/S$60*100,0)</f>
        <v>0</v>
      </c>
      <c r="V28" s="33"/>
      <c r="W28" s="156">
        <f t="shared" si="0"/>
        <v>3171808</v>
      </c>
      <c r="X28" s="33"/>
      <c r="Y28" s="33"/>
      <c r="Z28" s="156">
        <v>0</v>
      </c>
      <c r="AA28" s="33"/>
      <c r="AB28" s="153">
        <f t="shared" si="1"/>
        <v>0</v>
      </c>
      <c r="AC28" s="33"/>
      <c r="AD28" s="156">
        <v>0</v>
      </c>
      <c r="AE28" s="33"/>
      <c r="AF28" s="153">
        <f t="shared" si="2"/>
        <v>0</v>
      </c>
      <c r="AG28" s="33"/>
      <c r="AH28" s="156">
        <v>143342</v>
      </c>
      <c r="AI28" s="33"/>
      <c r="AJ28" s="153">
        <f t="shared" si="3"/>
        <v>4.5192521110987798</v>
      </c>
      <c r="AK28" s="33"/>
      <c r="AL28" s="156">
        <v>276053</v>
      </c>
      <c r="AM28" s="33"/>
      <c r="AN28" s="22">
        <v>13</v>
      </c>
      <c r="AO28" s="33"/>
      <c r="AP28" s="165">
        <v>28387</v>
      </c>
      <c r="AQ28" s="33"/>
      <c r="AR28" s="165">
        <f>IF(E28,AP28,0)</f>
        <v>28387</v>
      </c>
      <c r="AS28" s="33"/>
      <c r="AT28" s="165">
        <f>IF(K28,AP28,0)</f>
        <v>28387</v>
      </c>
      <c r="AU28" s="33"/>
      <c r="AV28" s="165">
        <f>IF(Q28,AP28,0)</f>
        <v>0</v>
      </c>
    </row>
    <row r="29" spans="1:48" ht="8.85" customHeight="1" x14ac:dyDescent="0.3">
      <c r="A29" s="22">
        <v>14</v>
      </c>
      <c r="B29" s="33"/>
      <c r="C29" s="22" t="s">
        <v>105</v>
      </c>
      <c r="D29" s="33"/>
      <c r="E29" s="156">
        <v>440961</v>
      </c>
      <c r="F29" s="33"/>
      <c r="G29" s="153">
        <f>(E29/$AP29)</f>
        <v>66.944132381964479</v>
      </c>
      <c r="H29" s="33"/>
      <c r="I29" s="153">
        <f>IF(G$60&gt;0,G29/G$60*100,0)</f>
        <v>38.339988625497156</v>
      </c>
      <c r="J29" s="33"/>
      <c r="K29" s="156">
        <v>79497</v>
      </c>
      <c r="L29" s="33"/>
      <c r="M29" s="153">
        <f>(K29/$AP29)</f>
        <v>12.068771823288294</v>
      </c>
      <c r="N29" s="33"/>
      <c r="O29" s="153">
        <f>IF(M$60&gt;0,M29/M$60*100,0)</f>
        <v>371.02156595842746</v>
      </c>
      <c r="P29" s="33"/>
      <c r="Q29" s="156">
        <v>0</v>
      </c>
      <c r="R29" s="33"/>
      <c r="S29" s="153">
        <f>(Q29/$AP29)</f>
        <v>0</v>
      </c>
      <c r="T29" s="33"/>
      <c r="U29" s="153">
        <f>IF(S$60&gt;0,S29/S$60*100,0)</f>
        <v>0</v>
      </c>
      <c r="V29" s="33"/>
      <c r="W29" s="156">
        <f t="shared" si="0"/>
        <v>520458</v>
      </c>
      <c r="X29" s="33"/>
      <c r="Y29" s="33"/>
      <c r="Z29" s="156">
        <v>87396</v>
      </c>
      <c r="AA29" s="33"/>
      <c r="AB29" s="153">
        <f t="shared" si="1"/>
        <v>16.792133082784776</v>
      </c>
      <c r="AC29" s="33"/>
      <c r="AD29" s="156">
        <v>0</v>
      </c>
      <c r="AE29" s="33"/>
      <c r="AF29" s="153">
        <f t="shared" si="2"/>
        <v>0</v>
      </c>
      <c r="AG29" s="33"/>
      <c r="AH29" s="156">
        <v>6300</v>
      </c>
      <c r="AI29" s="33"/>
      <c r="AJ29" s="153">
        <f t="shared" si="3"/>
        <v>1.2104723147689151</v>
      </c>
      <c r="AK29" s="33"/>
      <c r="AL29" s="156">
        <v>367971</v>
      </c>
      <c r="AM29" s="33"/>
      <c r="AN29" s="22">
        <v>14</v>
      </c>
      <c r="AO29" s="33"/>
      <c r="AP29" s="165">
        <v>6587</v>
      </c>
      <c r="AQ29" s="33"/>
      <c r="AR29" s="165">
        <f>IF(E29,AP29,0)</f>
        <v>6587</v>
      </c>
      <c r="AS29" s="33"/>
      <c r="AT29" s="165">
        <f>IF(K29,AP29,0)</f>
        <v>6587</v>
      </c>
      <c r="AU29" s="33"/>
      <c r="AV29" s="165">
        <f>IF(Q29,AP29,0)</f>
        <v>0</v>
      </c>
    </row>
    <row r="30" spans="1:48" ht="8.85" customHeight="1" x14ac:dyDescent="0.3">
      <c r="A30" s="22">
        <v>15</v>
      </c>
      <c r="B30" s="33"/>
      <c r="C30" s="22" t="s">
        <v>106</v>
      </c>
      <c r="D30" s="33"/>
      <c r="E30" s="156">
        <v>24748876</v>
      </c>
      <c r="F30" s="33"/>
      <c r="G30" s="153">
        <f>(E30/$AP30)</f>
        <v>182.47480995952193</v>
      </c>
      <c r="H30" s="33"/>
      <c r="I30" s="153">
        <f>IF(G$60&gt;0,G30/G$60*100,0)</f>
        <v>104.50627843483191</v>
      </c>
      <c r="J30" s="33"/>
      <c r="K30" s="156">
        <v>197623</v>
      </c>
      <c r="L30" s="33"/>
      <c r="M30" s="153">
        <f>(K30/$AP30)</f>
        <v>1.4570851366595639</v>
      </c>
      <c r="N30" s="33"/>
      <c r="O30" s="153">
        <f>IF(M$60&gt;0,M30/M$60*100,0)</f>
        <v>44.794119654744151</v>
      </c>
      <c r="P30" s="33"/>
      <c r="Q30" s="156">
        <v>119931</v>
      </c>
      <c r="R30" s="33"/>
      <c r="S30" s="153">
        <f>(Q30/$AP30)</f>
        <v>0.8842577914752745</v>
      </c>
      <c r="T30" s="33"/>
      <c r="U30" s="153">
        <f>IF(S$60&gt;0,S30/S$60*100,0)</f>
        <v>107.30901218312555</v>
      </c>
      <c r="V30" s="33"/>
      <c r="W30" s="156">
        <f t="shared" si="0"/>
        <v>25066430</v>
      </c>
      <c r="X30" s="33"/>
      <c r="Y30" s="33"/>
      <c r="Z30" s="156">
        <v>20291</v>
      </c>
      <c r="AA30" s="33"/>
      <c r="AB30" s="153">
        <f t="shared" si="1"/>
        <v>8.0948902576074844E-2</v>
      </c>
      <c r="AC30" s="33"/>
      <c r="AD30" s="156">
        <v>8688</v>
      </c>
      <c r="AE30" s="33"/>
      <c r="AF30" s="153">
        <f t="shared" si="2"/>
        <v>3.4659901709178376E-2</v>
      </c>
      <c r="AG30" s="33"/>
      <c r="AH30" s="156">
        <v>1617882</v>
      </c>
      <c r="AI30" s="33"/>
      <c r="AJ30" s="153">
        <f t="shared" si="3"/>
        <v>6.4543774282975281</v>
      </c>
      <c r="AK30" s="33"/>
      <c r="AL30" s="156">
        <v>658911</v>
      </c>
      <c r="AM30" s="33"/>
      <c r="AN30" s="22">
        <v>15</v>
      </c>
      <c r="AO30" s="33"/>
      <c r="AP30" s="165">
        <v>135629</v>
      </c>
      <c r="AQ30" s="33"/>
      <c r="AR30" s="165">
        <f>IF(E30,AP30,0)</f>
        <v>135629</v>
      </c>
      <c r="AS30" s="33"/>
      <c r="AT30" s="165">
        <f>IF(K30,AP30,0)</f>
        <v>135629</v>
      </c>
      <c r="AU30" s="33"/>
      <c r="AV30" s="165">
        <f>IF(Q30,AP30,0)</f>
        <v>135629</v>
      </c>
    </row>
    <row r="31" spans="1:48" ht="8.85" customHeight="1" x14ac:dyDescent="0.3">
      <c r="A31" s="41"/>
      <c r="B31" s="33"/>
      <c r="D31" s="33"/>
      <c r="E31" s="33"/>
      <c r="F31" s="33"/>
      <c r="G31" s="33"/>
      <c r="H31" s="33"/>
      <c r="I31" s="33"/>
      <c r="J31" s="33"/>
      <c r="K31" s="33"/>
      <c r="L31" s="33"/>
      <c r="M31" s="33"/>
      <c r="N31" s="33"/>
      <c r="O31" s="33"/>
      <c r="P31" s="33"/>
      <c r="Q31" s="33"/>
      <c r="R31" s="33"/>
      <c r="S31" s="33"/>
      <c r="T31" s="33"/>
      <c r="U31" s="33"/>
      <c r="V31" s="33"/>
      <c r="X31" s="33"/>
      <c r="Y31" s="33"/>
      <c r="Z31" s="33"/>
      <c r="AA31" s="33"/>
      <c r="AB31" s="33"/>
      <c r="AC31" s="33"/>
      <c r="AD31" s="33"/>
      <c r="AE31" s="33"/>
      <c r="AF31" s="33"/>
      <c r="AG31" s="33"/>
      <c r="AH31" s="33"/>
      <c r="AI31" s="33"/>
      <c r="AJ31" s="33"/>
      <c r="AK31" s="33"/>
      <c r="AL31" s="33"/>
      <c r="AM31" s="33"/>
      <c r="AN31" s="53"/>
      <c r="AO31" s="33"/>
      <c r="AP31" s="39"/>
      <c r="AQ31" s="33"/>
      <c r="AR31" s="33"/>
      <c r="AS31" s="33"/>
      <c r="AT31" s="33"/>
      <c r="AU31" s="33"/>
      <c r="AV31" s="33"/>
    </row>
    <row r="32" spans="1:48" ht="8.85" customHeight="1" x14ac:dyDescent="0.3">
      <c r="A32" s="22">
        <v>16</v>
      </c>
      <c r="B32" s="33"/>
      <c r="C32" s="22" t="s">
        <v>107</v>
      </c>
      <c r="D32" s="33"/>
      <c r="E32" s="156">
        <v>4271320</v>
      </c>
      <c r="F32" s="33"/>
      <c r="G32" s="153">
        <f>(E32/$AP32)</f>
        <v>78.220708347068083</v>
      </c>
      <c r="H32" s="33"/>
      <c r="I32" s="153">
        <f>IF(G$60&gt;0,G32/G$60*100,0)</f>
        <v>44.798266279613195</v>
      </c>
      <c r="J32" s="33"/>
      <c r="K32" s="156">
        <v>0</v>
      </c>
      <c r="L32" s="33"/>
      <c r="M32" s="153">
        <f>(K32/$AP32)</f>
        <v>0</v>
      </c>
      <c r="N32" s="33"/>
      <c r="O32" s="153">
        <f>IF(M$60&gt;0,M32/M$60*100,0)</f>
        <v>0</v>
      </c>
      <c r="P32" s="33"/>
      <c r="Q32" s="156">
        <v>0</v>
      </c>
      <c r="R32" s="33"/>
      <c r="S32" s="153">
        <f>(Q32/$AP32)</f>
        <v>0</v>
      </c>
      <c r="T32" s="33"/>
      <c r="U32" s="153">
        <f>IF(S$60&gt;0,S32/S$60*100,0)</f>
        <v>0</v>
      </c>
      <c r="V32" s="33"/>
      <c r="W32" s="156">
        <f t="shared" si="0"/>
        <v>4271320</v>
      </c>
      <c r="X32" s="33"/>
      <c r="Y32" s="33"/>
      <c r="Z32" s="156">
        <v>10121</v>
      </c>
      <c r="AA32" s="33"/>
      <c r="AB32" s="153">
        <f t="shared" si="1"/>
        <v>0.23695251116750793</v>
      </c>
      <c r="AC32" s="33"/>
      <c r="AD32" s="156">
        <v>0</v>
      </c>
      <c r="AE32" s="33"/>
      <c r="AF32" s="153">
        <f t="shared" si="2"/>
        <v>0</v>
      </c>
      <c r="AG32" s="33"/>
      <c r="AH32" s="156">
        <v>645136</v>
      </c>
      <c r="AI32" s="33"/>
      <c r="AJ32" s="153">
        <f t="shared" si="3"/>
        <v>15.103902306546924</v>
      </c>
      <c r="AK32" s="33"/>
      <c r="AL32" s="156">
        <v>0</v>
      </c>
      <c r="AM32" s="33"/>
      <c r="AN32" s="22">
        <v>16</v>
      </c>
      <c r="AO32" s="33"/>
      <c r="AP32" s="165">
        <v>54606</v>
      </c>
      <c r="AQ32" s="33"/>
      <c r="AR32" s="165">
        <f>IF(E32,AP32,0)</f>
        <v>54606</v>
      </c>
      <c r="AS32" s="33"/>
      <c r="AT32" s="165">
        <f>IF(K32,AP32,0)</f>
        <v>0</v>
      </c>
      <c r="AU32" s="33"/>
      <c r="AV32" s="165">
        <f>IF(Q32,AP32,0)</f>
        <v>0</v>
      </c>
    </row>
    <row r="33" spans="1:48" ht="8.85" customHeight="1" x14ac:dyDescent="0.3">
      <c r="A33" s="22">
        <v>17</v>
      </c>
      <c r="B33" s="33"/>
      <c r="C33" s="22" t="s">
        <v>108</v>
      </c>
      <c r="D33" s="33"/>
      <c r="E33" s="156">
        <v>0</v>
      </c>
      <c r="F33" s="33"/>
      <c r="G33" s="153">
        <v>0</v>
      </c>
      <c r="H33" s="33"/>
      <c r="I33" s="153">
        <f>IF(G$60&gt;0,G33/G$60*100,0)</f>
        <v>0</v>
      </c>
      <c r="J33" s="33"/>
      <c r="K33" s="156">
        <v>0</v>
      </c>
      <c r="L33" s="33"/>
      <c r="M33" s="153">
        <v>0</v>
      </c>
      <c r="N33" s="33"/>
      <c r="O33" s="153">
        <f>IF(M$60&gt;0,M33/M$60*100,0)</f>
        <v>0</v>
      </c>
      <c r="P33" s="33"/>
      <c r="Q33" s="156">
        <v>0</v>
      </c>
      <c r="R33" s="33"/>
      <c r="S33" s="153">
        <v>0</v>
      </c>
      <c r="T33" s="33"/>
      <c r="U33" s="153">
        <f>IF(S$60&gt;0,S33/S$60*100,0)</f>
        <v>0</v>
      </c>
      <c r="V33" s="33"/>
      <c r="W33" s="156">
        <f t="shared" si="0"/>
        <v>0</v>
      </c>
      <c r="X33" s="33"/>
      <c r="Y33" s="33"/>
      <c r="Z33" s="156">
        <v>0</v>
      </c>
      <c r="AA33" s="33"/>
      <c r="AB33" s="153">
        <f t="shared" si="1"/>
        <v>0</v>
      </c>
      <c r="AC33" s="33"/>
      <c r="AD33" s="156">
        <v>0</v>
      </c>
      <c r="AE33" s="33"/>
      <c r="AF33" s="153">
        <f t="shared" si="2"/>
        <v>0</v>
      </c>
      <c r="AG33" s="33"/>
      <c r="AH33" s="156">
        <v>0</v>
      </c>
      <c r="AI33" s="33"/>
      <c r="AJ33" s="153">
        <f t="shared" si="3"/>
        <v>0</v>
      </c>
      <c r="AK33" s="33"/>
      <c r="AL33" s="156">
        <v>0</v>
      </c>
      <c r="AM33" s="33"/>
      <c r="AN33" s="22">
        <v>17</v>
      </c>
      <c r="AO33" s="33"/>
      <c r="AP33" s="165">
        <v>0</v>
      </c>
      <c r="AQ33" s="33"/>
      <c r="AR33" s="165">
        <f>IF(E33,AP33,0)</f>
        <v>0</v>
      </c>
      <c r="AS33" s="33"/>
      <c r="AT33" s="165">
        <f>IF(K33,AP33,0)</f>
        <v>0</v>
      </c>
      <c r="AU33" s="33"/>
      <c r="AV33" s="165">
        <f>IF(Q33,AP33,0)</f>
        <v>0</v>
      </c>
    </row>
    <row r="34" spans="1:48" ht="8.85" customHeight="1" x14ac:dyDescent="0.3">
      <c r="A34" s="22">
        <v>18</v>
      </c>
      <c r="B34" s="33"/>
      <c r="C34" s="22" t="s">
        <v>109</v>
      </c>
      <c r="D34" s="33"/>
      <c r="E34" s="156">
        <v>806550</v>
      </c>
      <c r="F34" s="33"/>
      <c r="G34" s="153">
        <f>(E34/$AP34)</f>
        <v>109.55582722086389</v>
      </c>
      <c r="H34" s="33"/>
      <c r="I34" s="153">
        <f>IF(G$60&gt;0,G34/G$60*100,0)</f>
        <v>62.744396260731605</v>
      </c>
      <c r="J34" s="33"/>
      <c r="K34" s="156">
        <v>19726</v>
      </c>
      <c r="L34" s="33"/>
      <c r="M34" s="153">
        <f>(K34/$AP34)</f>
        <v>2.6794349361586525</v>
      </c>
      <c r="N34" s="33"/>
      <c r="O34" s="153">
        <f>IF(M$60&gt;0,M34/M$60*100,0)</f>
        <v>82.371939784212373</v>
      </c>
      <c r="P34" s="33"/>
      <c r="Q34" s="156">
        <v>0</v>
      </c>
      <c r="R34" s="33"/>
      <c r="S34" s="153">
        <f>(Q34/$AP34)</f>
        <v>0</v>
      </c>
      <c r="T34" s="33"/>
      <c r="U34" s="153">
        <f>IF(S$60&gt;0,S34/S$60*100,0)</f>
        <v>0</v>
      </c>
      <c r="V34" s="33"/>
      <c r="W34" s="156">
        <f t="shared" si="0"/>
        <v>826276</v>
      </c>
      <c r="X34" s="33"/>
      <c r="Y34" s="33"/>
      <c r="Z34" s="156">
        <v>0</v>
      </c>
      <c r="AA34" s="33"/>
      <c r="AB34" s="153">
        <f t="shared" si="1"/>
        <v>0</v>
      </c>
      <c r="AC34" s="33"/>
      <c r="AD34" s="156">
        <v>0</v>
      </c>
      <c r="AE34" s="33"/>
      <c r="AF34" s="153">
        <f t="shared" si="2"/>
        <v>0</v>
      </c>
      <c r="AG34" s="33"/>
      <c r="AH34" s="156">
        <v>0</v>
      </c>
      <c r="AI34" s="33"/>
      <c r="AJ34" s="153">
        <f t="shared" si="3"/>
        <v>0</v>
      </c>
      <c r="AK34" s="33"/>
      <c r="AL34" s="156">
        <v>21344</v>
      </c>
      <c r="AM34" s="33"/>
      <c r="AN34" s="22">
        <v>18</v>
      </c>
      <c r="AO34" s="33"/>
      <c r="AP34" s="165">
        <v>7362</v>
      </c>
      <c r="AQ34" s="33"/>
      <c r="AR34" s="165">
        <f>IF(E34,AP34,0)</f>
        <v>7362</v>
      </c>
      <c r="AS34" s="33"/>
      <c r="AT34" s="165">
        <f>IF(K34,AP34,0)</f>
        <v>7362</v>
      </c>
      <c r="AU34" s="33"/>
      <c r="AV34" s="165">
        <f>IF(Q34,AP34,0)</f>
        <v>0</v>
      </c>
    </row>
    <row r="35" spans="1:48" ht="8.85" customHeight="1" x14ac:dyDescent="0.3">
      <c r="A35" s="22">
        <v>19</v>
      </c>
      <c r="B35" s="33"/>
      <c r="C35" s="22" t="s">
        <v>110</v>
      </c>
      <c r="D35" s="33"/>
      <c r="E35" s="156">
        <v>4805046</v>
      </c>
      <c r="F35" s="33"/>
      <c r="G35" s="153">
        <f>(E35/$AP35)</f>
        <v>59.074318592557077</v>
      </c>
      <c r="H35" s="33"/>
      <c r="I35" s="153">
        <f>IF(G$60&gt;0,G35/G$60*100,0)</f>
        <v>33.832818834288545</v>
      </c>
      <c r="J35" s="33"/>
      <c r="K35" s="156">
        <v>0</v>
      </c>
      <c r="L35" s="33"/>
      <c r="M35" s="153">
        <f>(K35/$AP35)</f>
        <v>0</v>
      </c>
      <c r="N35" s="33"/>
      <c r="O35" s="153">
        <f>IF(M$60&gt;0,M35/M$60*100,0)</f>
        <v>0</v>
      </c>
      <c r="P35" s="33"/>
      <c r="Q35" s="156">
        <v>39127</v>
      </c>
      <c r="R35" s="33"/>
      <c r="S35" s="153">
        <f>(Q35/$AP35)</f>
        <v>0.48103615731690824</v>
      </c>
      <c r="T35" s="33"/>
      <c r="U35" s="153">
        <f>IF(S$60&gt;0,S35/S$60*100,0)</f>
        <v>58.376092768063984</v>
      </c>
      <c r="V35" s="33"/>
      <c r="W35" s="156">
        <f t="shared" si="0"/>
        <v>4844173</v>
      </c>
      <c r="X35" s="33"/>
      <c r="Y35" s="33"/>
      <c r="Z35" s="156">
        <v>4500</v>
      </c>
      <c r="AA35" s="33"/>
      <c r="AB35" s="153">
        <f t="shared" si="1"/>
        <v>9.2895113366099846E-2</v>
      </c>
      <c r="AC35" s="33"/>
      <c r="AD35" s="156">
        <v>0</v>
      </c>
      <c r="AE35" s="33"/>
      <c r="AF35" s="153">
        <f t="shared" si="2"/>
        <v>0</v>
      </c>
      <c r="AG35" s="33"/>
      <c r="AH35" s="156">
        <v>103271</v>
      </c>
      <c r="AI35" s="33"/>
      <c r="AJ35" s="153">
        <f t="shared" si="3"/>
        <v>2.1318602783178884</v>
      </c>
      <c r="AK35" s="33"/>
      <c r="AL35" s="156">
        <v>963926</v>
      </c>
      <c r="AM35" s="33"/>
      <c r="AN35" s="22">
        <v>19</v>
      </c>
      <c r="AO35" s="33"/>
      <c r="AP35" s="165">
        <v>81339</v>
      </c>
      <c r="AQ35" s="33"/>
      <c r="AR35" s="165">
        <f>IF(E35,AP35,0)</f>
        <v>81339</v>
      </c>
      <c r="AS35" s="33"/>
      <c r="AT35" s="165">
        <f>IF(K35,AP35,0)</f>
        <v>0</v>
      </c>
      <c r="AU35" s="33"/>
      <c r="AV35" s="165">
        <f>IF(Q35,AP35,0)</f>
        <v>81339</v>
      </c>
    </row>
    <row r="36" spans="1:48" ht="8.85" customHeight="1" x14ac:dyDescent="0.3">
      <c r="A36" s="22">
        <v>20</v>
      </c>
      <c r="B36" s="33"/>
      <c r="C36" s="22" t="s">
        <v>111</v>
      </c>
      <c r="D36" s="33"/>
      <c r="E36" s="156">
        <v>2419014</v>
      </c>
      <c r="F36" s="33"/>
      <c r="G36" s="153">
        <f>(E36/$AP36)</f>
        <v>57.522982902527765</v>
      </c>
      <c r="H36" s="33"/>
      <c r="I36" s="153">
        <f>IF(G$60&gt;0,G36/G$60*100,0)</f>
        <v>32.944343764200468</v>
      </c>
      <c r="J36" s="33"/>
      <c r="K36" s="156">
        <v>0</v>
      </c>
      <c r="L36" s="33"/>
      <c r="M36" s="153">
        <f>(K36/$AP36)</f>
        <v>0</v>
      </c>
      <c r="N36" s="33"/>
      <c r="O36" s="153">
        <f>IF(M$60&gt;0,M36/M$60*100,0)</f>
        <v>0</v>
      </c>
      <c r="P36" s="33"/>
      <c r="Q36" s="156">
        <v>71836</v>
      </c>
      <c r="R36" s="33"/>
      <c r="S36" s="153">
        <f>(Q36/$AP36)</f>
        <v>1.7082253346966922</v>
      </c>
      <c r="T36" s="33"/>
      <c r="U36" s="153">
        <f>IF(S$60&gt;0,S36/S$60*100,0)</f>
        <v>207.3015075690364</v>
      </c>
      <c r="V36" s="33"/>
      <c r="W36" s="156">
        <f t="shared" si="0"/>
        <v>2490850</v>
      </c>
      <c r="X36" s="33"/>
      <c r="Y36" s="33"/>
      <c r="Z36" s="156">
        <v>0</v>
      </c>
      <c r="AA36" s="33"/>
      <c r="AB36" s="153">
        <f t="shared" si="1"/>
        <v>0</v>
      </c>
      <c r="AC36" s="33"/>
      <c r="AD36" s="156">
        <v>0</v>
      </c>
      <c r="AE36" s="33"/>
      <c r="AF36" s="153">
        <f t="shared" si="2"/>
        <v>0</v>
      </c>
      <c r="AG36" s="33"/>
      <c r="AH36" s="156">
        <v>0</v>
      </c>
      <c r="AI36" s="33"/>
      <c r="AJ36" s="153">
        <f t="shared" si="3"/>
        <v>0</v>
      </c>
      <c r="AK36" s="33"/>
      <c r="AL36" s="156">
        <v>6472</v>
      </c>
      <c r="AM36" s="33"/>
      <c r="AN36" s="22">
        <v>20</v>
      </c>
      <c r="AO36" s="33"/>
      <c r="AP36" s="165">
        <v>42053</v>
      </c>
      <c r="AQ36" s="33"/>
      <c r="AR36" s="165">
        <f>IF(E36,AP36,0)</f>
        <v>42053</v>
      </c>
      <c r="AS36" s="33"/>
      <c r="AT36" s="165">
        <f>IF(K36,AP36,0)</f>
        <v>0</v>
      </c>
      <c r="AU36" s="33"/>
      <c r="AV36" s="165">
        <f>IF(Q36,AP36,0)</f>
        <v>42053</v>
      </c>
    </row>
    <row r="37" spans="1:48" ht="8.85" customHeight="1" x14ac:dyDescent="0.3">
      <c r="A37" s="41"/>
      <c r="B37" s="33"/>
      <c r="D37" s="33"/>
      <c r="E37" s="33"/>
      <c r="F37" s="33"/>
      <c r="G37" s="33"/>
      <c r="H37" s="33"/>
      <c r="I37" s="33"/>
      <c r="J37" s="33"/>
      <c r="K37" s="33"/>
      <c r="L37" s="33"/>
      <c r="M37" s="33"/>
      <c r="N37" s="33"/>
      <c r="O37" s="33"/>
      <c r="P37" s="33"/>
      <c r="Q37" s="33"/>
      <c r="R37" s="33"/>
      <c r="S37" s="33"/>
      <c r="T37" s="33"/>
      <c r="U37" s="33"/>
      <c r="V37" s="33"/>
      <c r="X37" s="33"/>
      <c r="Y37" s="33"/>
      <c r="Z37" s="33"/>
      <c r="AA37" s="33"/>
      <c r="AB37" s="33"/>
      <c r="AC37" s="33"/>
      <c r="AD37" s="33"/>
      <c r="AE37" s="33"/>
      <c r="AF37" s="33"/>
      <c r="AG37" s="33"/>
      <c r="AH37" s="33"/>
      <c r="AI37" s="33"/>
      <c r="AJ37" s="33"/>
      <c r="AK37" s="33"/>
      <c r="AL37" s="33"/>
      <c r="AM37" s="33"/>
      <c r="AN37" s="53"/>
      <c r="AO37" s="33"/>
      <c r="AP37" s="39"/>
      <c r="AQ37" s="33"/>
      <c r="AR37" s="33"/>
      <c r="AS37" s="33"/>
      <c r="AT37" s="33"/>
      <c r="AU37" s="33"/>
      <c r="AV37" s="33"/>
    </row>
    <row r="38" spans="1:48" ht="8.85" customHeight="1" x14ac:dyDescent="0.3">
      <c r="A38" s="22">
        <v>21</v>
      </c>
      <c r="B38" s="33"/>
      <c r="C38" s="22" t="s">
        <v>112</v>
      </c>
      <c r="D38" s="33"/>
      <c r="E38" s="156">
        <v>422119</v>
      </c>
      <c r="F38" s="33"/>
      <c r="G38" s="153">
        <f>(E38/$AP38)</f>
        <v>25.53962971926428</v>
      </c>
      <c r="H38" s="33"/>
      <c r="I38" s="153">
        <f>IF(G$60&gt;0,G38/G$60*100,0)</f>
        <v>14.626959497346572</v>
      </c>
      <c r="J38" s="33"/>
      <c r="K38" s="156">
        <v>0</v>
      </c>
      <c r="L38" s="33"/>
      <c r="M38" s="153">
        <f>(K38/$AP38)</f>
        <v>0</v>
      </c>
      <c r="N38" s="33"/>
      <c r="O38" s="153">
        <f>IF(M$60&gt;0,M38/M$60*100,0)</f>
        <v>0</v>
      </c>
      <c r="P38" s="33"/>
      <c r="Q38" s="156">
        <v>0</v>
      </c>
      <c r="R38" s="33"/>
      <c r="S38" s="153">
        <f>(Q38/$AP38)</f>
        <v>0</v>
      </c>
      <c r="T38" s="33"/>
      <c r="U38" s="153">
        <f>IF(S$60&gt;0,S38/S$60*100,0)</f>
        <v>0</v>
      </c>
      <c r="V38" s="33"/>
      <c r="W38" s="156">
        <f t="shared" si="0"/>
        <v>422119</v>
      </c>
      <c r="X38" s="33"/>
      <c r="Y38" s="33"/>
      <c r="Z38" s="156">
        <v>0</v>
      </c>
      <c r="AA38" s="33"/>
      <c r="AB38" s="153">
        <f t="shared" si="1"/>
        <v>0</v>
      </c>
      <c r="AC38" s="33"/>
      <c r="AD38" s="156">
        <v>0</v>
      </c>
      <c r="AE38" s="33"/>
      <c r="AF38" s="153">
        <f t="shared" si="2"/>
        <v>0</v>
      </c>
      <c r="AG38" s="33"/>
      <c r="AH38" s="156">
        <v>0</v>
      </c>
      <c r="AI38" s="33"/>
      <c r="AJ38" s="153">
        <f t="shared" si="3"/>
        <v>0</v>
      </c>
      <c r="AK38" s="33"/>
      <c r="AL38" s="156">
        <v>110124</v>
      </c>
      <c r="AM38" s="33"/>
      <c r="AN38" s="22">
        <v>21</v>
      </c>
      <c r="AO38" s="33"/>
      <c r="AP38" s="165">
        <v>16528</v>
      </c>
      <c r="AQ38" s="33"/>
      <c r="AR38" s="165">
        <f>IF(E38,AP38,0)</f>
        <v>16528</v>
      </c>
      <c r="AS38" s="33"/>
      <c r="AT38" s="165">
        <f>IF(K38,AP38,0)</f>
        <v>0</v>
      </c>
      <c r="AU38" s="33"/>
      <c r="AV38" s="165">
        <f>IF(Q38,AP38,0)</f>
        <v>0</v>
      </c>
    </row>
    <row r="39" spans="1:48" ht="8.85" customHeight="1" x14ac:dyDescent="0.3">
      <c r="A39" s="22">
        <v>22</v>
      </c>
      <c r="B39" s="33"/>
      <c r="C39" s="22" t="s">
        <v>113</v>
      </c>
      <c r="D39" s="33"/>
      <c r="E39" s="156">
        <v>3100207</v>
      </c>
      <c r="F39" s="33"/>
      <c r="G39" s="153">
        <f>(E39/$AP39)</f>
        <v>236.31427700282035</v>
      </c>
      <c r="H39" s="33"/>
      <c r="I39" s="153">
        <f>IF(G$60&gt;0,G39/G$60*100,0)</f>
        <v>135.34101302015921</v>
      </c>
      <c r="J39" s="33"/>
      <c r="K39" s="156">
        <v>0</v>
      </c>
      <c r="L39" s="33"/>
      <c r="M39" s="153">
        <f>(K39/$AP39)</f>
        <v>0</v>
      </c>
      <c r="N39" s="33"/>
      <c r="O39" s="153">
        <f>IF(M$60&gt;0,M39/M$60*100,0)</f>
        <v>0</v>
      </c>
      <c r="P39" s="33"/>
      <c r="Q39" s="156">
        <v>7756</v>
      </c>
      <c r="R39" s="33"/>
      <c r="S39" s="153">
        <f>(Q39/$AP39)</f>
        <v>0.59120359783520082</v>
      </c>
      <c r="T39" s="33"/>
      <c r="U39" s="153">
        <f>IF(S$60&gt;0,S39/S$60*100,0)</f>
        <v>71.745451037486447</v>
      </c>
      <c r="V39" s="33"/>
      <c r="W39" s="156">
        <f t="shared" si="0"/>
        <v>3107963</v>
      </c>
      <c r="X39" s="33"/>
      <c r="Y39" s="33"/>
      <c r="Z39" s="156">
        <v>120000</v>
      </c>
      <c r="AA39" s="33"/>
      <c r="AB39" s="153">
        <f t="shared" si="1"/>
        <v>3.8610498258827404</v>
      </c>
      <c r="AC39" s="33"/>
      <c r="AD39" s="156">
        <v>0</v>
      </c>
      <c r="AE39" s="33"/>
      <c r="AF39" s="153">
        <f t="shared" si="2"/>
        <v>0</v>
      </c>
      <c r="AG39" s="33"/>
      <c r="AH39" s="156">
        <v>2000</v>
      </c>
      <c r="AI39" s="33"/>
      <c r="AJ39" s="153">
        <f t="shared" si="3"/>
        <v>6.4350830431379014E-2</v>
      </c>
      <c r="AK39" s="33"/>
      <c r="AL39" s="156">
        <v>1548826</v>
      </c>
      <c r="AM39" s="33"/>
      <c r="AN39" s="22">
        <v>22</v>
      </c>
      <c r="AO39" s="33"/>
      <c r="AP39" s="165">
        <v>13119</v>
      </c>
      <c r="AQ39" s="33"/>
      <c r="AR39" s="165">
        <f>IF(E39,AP39,0)</f>
        <v>13119</v>
      </c>
      <c r="AS39" s="33"/>
      <c r="AT39" s="165">
        <f>IF(K39,AP39,0)</f>
        <v>0</v>
      </c>
      <c r="AU39" s="33"/>
      <c r="AV39" s="165">
        <f>IF(Q39,AP39,0)</f>
        <v>13119</v>
      </c>
    </row>
    <row r="40" spans="1:48" ht="8.85" customHeight="1" x14ac:dyDescent="0.3">
      <c r="A40" s="22">
        <v>23</v>
      </c>
      <c r="B40" s="33"/>
      <c r="C40" s="22" t="s">
        <v>114</v>
      </c>
      <c r="D40" s="33"/>
      <c r="E40" s="156">
        <v>33834285</v>
      </c>
      <c r="F40" s="33"/>
      <c r="G40" s="153">
        <f>(E40/$AP40)</f>
        <v>186.80693356301657</v>
      </c>
      <c r="H40" s="33"/>
      <c r="I40" s="153">
        <f>IF(G$60&gt;0,G40/G$60*100,0)</f>
        <v>106.98735577159606</v>
      </c>
      <c r="J40" s="33"/>
      <c r="K40" s="156">
        <v>0</v>
      </c>
      <c r="L40" s="33"/>
      <c r="M40" s="153">
        <f>(K40/$AP40)</f>
        <v>0</v>
      </c>
      <c r="N40" s="33"/>
      <c r="O40" s="153">
        <f>IF(M$60&gt;0,M40/M$60*100,0)</f>
        <v>0</v>
      </c>
      <c r="P40" s="33"/>
      <c r="Q40" s="156">
        <v>190183</v>
      </c>
      <c r="R40" s="33"/>
      <c r="S40" s="153">
        <f>(Q40/$AP40)</f>
        <v>1.050044445916773</v>
      </c>
      <c r="T40" s="33"/>
      <c r="U40" s="153">
        <f>IF(S$60&gt;0,S40/S$60*100,0)</f>
        <v>127.42803436508596</v>
      </c>
      <c r="V40" s="33"/>
      <c r="W40" s="156">
        <f t="shared" si="0"/>
        <v>34024468</v>
      </c>
      <c r="X40" s="33"/>
      <c r="Y40" s="33"/>
      <c r="Z40" s="156">
        <v>0</v>
      </c>
      <c r="AA40" s="33"/>
      <c r="AB40" s="153">
        <f t="shared" si="1"/>
        <v>0</v>
      </c>
      <c r="AC40" s="33"/>
      <c r="AD40" s="156">
        <v>0</v>
      </c>
      <c r="AE40" s="33"/>
      <c r="AF40" s="153">
        <f t="shared" si="2"/>
        <v>0</v>
      </c>
      <c r="AG40" s="33"/>
      <c r="AH40" s="156">
        <v>1639057</v>
      </c>
      <c r="AI40" s="33"/>
      <c r="AJ40" s="153">
        <f t="shared" si="3"/>
        <v>4.8172891343958701</v>
      </c>
      <c r="AK40" s="33"/>
      <c r="AL40" s="156">
        <v>482</v>
      </c>
      <c r="AM40" s="33"/>
      <c r="AN40" s="22">
        <v>23</v>
      </c>
      <c r="AO40" s="33"/>
      <c r="AP40" s="165">
        <v>181119</v>
      </c>
      <c r="AQ40" s="33"/>
      <c r="AR40" s="165">
        <f>IF(E40,AP40,0)</f>
        <v>181119</v>
      </c>
      <c r="AS40" s="33"/>
      <c r="AT40" s="165">
        <f>IF(K40,AP40,0)</f>
        <v>0</v>
      </c>
      <c r="AU40" s="33"/>
      <c r="AV40" s="165">
        <f>IF(Q40,AP40,0)</f>
        <v>181119</v>
      </c>
    </row>
    <row r="41" spans="1:48" ht="8.85" customHeight="1" x14ac:dyDescent="0.3">
      <c r="A41" s="22">
        <v>24</v>
      </c>
      <c r="B41" s="33"/>
      <c r="C41" s="22" t="s">
        <v>115</v>
      </c>
      <c r="D41" s="33"/>
      <c r="E41" s="156">
        <v>41085710</v>
      </c>
      <c r="F41" s="33"/>
      <c r="G41" s="153">
        <f>(E41/$AP41)</f>
        <v>167.19110771096399</v>
      </c>
      <c r="H41" s="33"/>
      <c r="I41" s="153">
        <f>IF(G$60&gt;0,G41/G$60*100,0)</f>
        <v>95.75305467174276</v>
      </c>
      <c r="J41" s="33"/>
      <c r="K41" s="156">
        <v>0</v>
      </c>
      <c r="L41" s="33"/>
      <c r="M41" s="153">
        <f>(K41/$AP41)</f>
        <v>0</v>
      </c>
      <c r="N41" s="33"/>
      <c r="O41" s="153">
        <f>IF(M$60&gt;0,M41/M$60*100,0)</f>
        <v>0</v>
      </c>
      <c r="P41" s="33"/>
      <c r="Q41" s="156">
        <v>0</v>
      </c>
      <c r="R41" s="33"/>
      <c r="S41" s="153">
        <f>(Q41/$AP41)</f>
        <v>0</v>
      </c>
      <c r="T41" s="33"/>
      <c r="U41" s="153">
        <f>IF(S$60&gt;0,S41/S$60*100,0)</f>
        <v>0</v>
      </c>
      <c r="V41" s="33"/>
      <c r="W41" s="156">
        <f t="shared" si="0"/>
        <v>41085710</v>
      </c>
      <c r="X41" s="33"/>
      <c r="Y41" s="33"/>
      <c r="Z41" s="156">
        <v>197929</v>
      </c>
      <c r="AA41" s="33"/>
      <c r="AB41" s="153">
        <f t="shared" si="1"/>
        <v>0.48174657320026842</v>
      </c>
      <c r="AC41" s="33"/>
      <c r="AD41" s="156">
        <v>0</v>
      </c>
      <c r="AE41" s="33"/>
      <c r="AF41" s="153">
        <f t="shared" si="2"/>
        <v>0</v>
      </c>
      <c r="AG41" s="33"/>
      <c r="AH41" s="156">
        <v>12409732</v>
      </c>
      <c r="AI41" s="33"/>
      <c r="AJ41" s="153">
        <f t="shared" si="3"/>
        <v>30.204496891985073</v>
      </c>
      <c r="AK41" s="33"/>
      <c r="AL41" s="156">
        <v>503887</v>
      </c>
      <c r="AM41" s="33"/>
      <c r="AN41" s="22">
        <v>24</v>
      </c>
      <c r="AO41" s="33"/>
      <c r="AP41" s="165">
        <v>245741</v>
      </c>
      <c r="AQ41" s="33"/>
      <c r="AR41" s="165">
        <f>IF(E41,AP41,0)</f>
        <v>245741</v>
      </c>
      <c r="AS41" s="33"/>
      <c r="AT41" s="165">
        <f>IF(K41,AP41,0)</f>
        <v>0</v>
      </c>
      <c r="AU41" s="33"/>
      <c r="AV41" s="165">
        <f>IF(Q41,AP41,0)</f>
        <v>0</v>
      </c>
    </row>
    <row r="42" spans="1:48" ht="8.85" customHeight="1" x14ac:dyDescent="0.3">
      <c r="A42" s="22">
        <v>25</v>
      </c>
      <c r="B42" s="33"/>
      <c r="C42" s="22" t="s">
        <v>116</v>
      </c>
      <c r="D42" s="33"/>
      <c r="E42" s="156">
        <v>288388</v>
      </c>
      <c r="F42" s="33"/>
      <c r="G42" s="153">
        <f>(E42/$AP42)</f>
        <v>73.794268167860793</v>
      </c>
      <c r="H42" s="33"/>
      <c r="I42" s="153">
        <f>IF(G$60&gt;0,G42/G$60*100,0)</f>
        <v>42.26317231269261</v>
      </c>
      <c r="J42" s="33"/>
      <c r="K42" s="156">
        <v>0</v>
      </c>
      <c r="L42" s="33"/>
      <c r="M42" s="153">
        <f>(K42/$AP42)</f>
        <v>0</v>
      </c>
      <c r="N42" s="33"/>
      <c r="O42" s="153">
        <f>IF(M$60&gt;0,M42/M$60*100,0)</f>
        <v>0</v>
      </c>
      <c r="P42" s="33"/>
      <c r="Q42" s="156">
        <v>0</v>
      </c>
      <c r="R42" s="33"/>
      <c r="S42" s="153">
        <f>(Q42/$AP42)</f>
        <v>0</v>
      </c>
      <c r="T42" s="33"/>
      <c r="U42" s="153">
        <f>IF(S$60&gt;0,S42/S$60*100,0)</f>
        <v>0</v>
      </c>
      <c r="V42" s="33"/>
      <c r="W42" s="156">
        <f t="shared" si="0"/>
        <v>288388</v>
      </c>
      <c r="X42" s="33"/>
      <c r="Y42" s="33"/>
      <c r="Z42" s="156">
        <v>0</v>
      </c>
      <c r="AA42" s="33"/>
      <c r="AB42" s="153">
        <f t="shared" si="1"/>
        <v>0</v>
      </c>
      <c r="AC42" s="33"/>
      <c r="AD42" s="156">
        <v>0</v>
      </c>
      <c r="AE42" s="33"/>
      <c r="AF42" s="153">
        <f t="shared" si="2"/>
        <v>0</v>
      </c>
      <c r="AG42" s="33"/>
      <c r="AH42" s="156">
        <v>70324</v>
      </c>
      <c r="AI42" s="33"/>
      <c r="AJ42" s="153">
        <f t="shared" si="3"/>
        <v>24.385203267819744</v>
      </c>
      <c r="AK42" s="33"/>
      <c r="AL42" s="156">
        <v>0</v>
      </c>
      <c r="AM42" s="33"/>
      <c r="AN42" s="22">
        <v>25</v>
      </c>
      <c r="AO42" s="33"/>
      <c r="AP42" s="165">
        <v>3908</v>
      </c>
      <c r="AQ42" s="33"/>
      <c r="AR42" s="165">
        <f>IF(E42,AP42,0)</f>
        <v>3908</v>
      </c>
      <c r="AS42" s="33"/>
      <c r="AT42" s="165">
        <f>IF(K42,AP42,0)</f>
        <v>0</v>
      </c>
      <c r="AU42" s="33"/>
      <c r="AV42" s="165">
        <f>IF(Q42,AP42,0)</f>
        <v>0</v>
      </c>
    </row>
    <row r="43" spans="1:48" ht="8.85" customHeight="1" x14ac:dyDescent="0.3">
      <c r="A43" s="41"/>
      <c r="B43" s="33"/>
      <c r="D43" s="33"/>
      <c r="E43" s="33"/>
      <c r="F43" s="33"/>
      <c r="G43" s="33"/>
      <c r="H43" s="33"/>
      <c r="I43" s="33"/>
      <c r="J43" s="33"/>
      <c r="K43" s="33"/>
      <c r="L43" s="33"/>
      <c r="M43" s="33"/>
      <c r="N43" s="33"/>
      <c r="O43" s="33"/>
      <c r="P43" s="33"/>
      <c r="Q43" s="33"/>
      <c r="R43" s="33"/>
      <c r="S43" s="33"/>
      <c r="T43" s="33"/>
      <c r="U43" s="33"/>
      <c r="V43" s="33"/>
      <c r="X43" s="33"/>
      <c r="Y43" s="33"/>
      <c r="Z43" s="33"/>
      <c r="AA43" s="33"/>
      <c r="AB43" s="33"/>
      <c r="AC43" s="33"/>
      <c r="AD43" s="33"/>
      <c r="AE43" s="33"/>
      <c r="AF43" s="33"/>
      <c r="AG43" s="33"/>
      <c r="AH43" s="33"/>
      <c r="AI43" s="33"/>
      <c r="AJ43" s="33"/>
      <c r="AK43" s="33"/>
      <c r="AL43" s="33"/>
      <c r="AM43" s="33"/>
      <c r="AN43" s="53"/>
      <c r="AO43" s="33"/>
      <c r="AP43" s="39"/>
      <c r="AQ43" s="33"/>
      <c r="AR43" s="33"/>
      <c r="AS43" s="33"/>
      <c r="AT43" s="33"/>
      <c r="AU43" s="33"/>
      <c r="AV43" s="33"/>
    </row>
    <row r="44" spans="1:48" ht="8.85" customHeight="1" x14ac:dyDescent="0.3">
      <c r="A44" s="22">
        <v>26</v>
      </c>
      <c r="B44" s="33"/>
      <c r="C44" s="22" t="s">
        <v>117</v>
      </c>
      <c r="D44" s="33"/>
      <c r="E44" s="156">
        <v>579875</v>
      </c>
      <c r="F44" s="33"/>
      <c r="G44" s="153">
        <f>(E44/$AP44)</f>
        <v>18.266080766080766</v>
      </c>
      <c r="H44" s="33"/>
      <c r="I44" s="153">
        <f>IF(G$60&gt;0,G44/G$60*100,0)</f>
        <v>10.461280233017458</v>
      </c>
      <c r="J44" s="33"/>
      <c r="K44" s="156">
        <v>0</v>
      </c>
      <c r="L44" s="33"/>
      <c r="M44" s="153">
        <f>(K44/$AP44)</f>
        <v>0</v>
      </c>
      <c r="N44" s="33"/>
      <c r="O44" s="153">
        <f>IF(M$60&gt;0,M44/M$60*100,0)</f>
        <v>0</v>
      </c>
      <c r="P44" s="33"/>
      <c r="Q44" s="156">
        <v>52784</v>
      </c>
      <c r="R44" s="33"/>
      <c r="S44" s="153">
        <f>(Q44/$AP44)</f>
        <v>1.6626976626976626</v>
      </c>
      <c r="T44" s="33"/>
      <c r="U44" s="153">
        <f>IF(S$60&gt;0,S44/S$60*100,0)</f>
        <v>201.77650167560537</v>
      </c>
      <c r="V44" s="33"/>
      <c r="W44" s="156">
        <f t="shared" si="0"/>
        <v>632659</v>
      </c>
      <c r="X44" s="33"/>
      <c r="Y44" s="33"/>
      <c r="Z44" s="156">
        <v>0</v>
      </c>
      <c r="AA44" s="33"/>
      <c r="AB44" s="153">
        <f t="shared" si="1"/>
        <v>0</v>
      </c>
      <c r="AC44" s="33"/>
      <c r="AD44" s="156">
        <v>0</v>
      </c>
      <c r="AE44" s="33"/>
      <c r="AF44" s="153">
        <f t="shared" si="2"/>
        <v>0</v>
      </c>
      <c r="AG44" s="33"/>
      <c r="AH44" s="156">
        <v>0</v>
      </c>
      <c r="AI44" s="33"/>
      <c r="AJ44" s="153">
        <f t="shared" si="3"/>
        <v>0</v>
      </c>
      <c r="AK44" s="33"/>
      <c r="AL44" s="156">
        <v>0</v>
      </c>
      <c r="AM44" s="33"/>
      <c r="AN44" s="22">
        <v>26</v>
      </c>
      <c r="AO44" s="33"/>
      <c r="AP44" s="165">
        <v>31746</v>
      </c>
      <c r="AQ44" s="33"/>
      <c r="AR44" s="165">
        <f>IF(E44,AP44,0)</f>
        <v>31746</v>
      </c>
      <c r="AS44" s="33"/>
      <c r="AT44" s="165">
        <f>IF(K44,AP44,0)</f>
        <v>0</v>
      </c>
      <c r="AU44" s="33"/>
      <c r="AV44" s="165">
        <f>IF(Q44,AP44,0)</f>
        <v>31746</v>
      </c>
    </row>
    <row r="45" spans="1:48" ht="8.85" customHeight="1" x14ac:dyDescent="0.3">
      <c r="A45" s="22">
        <v>27</v>
      </c>
      <c r="B45" s="33"/>
      <c r="C45" s="22" t="s">
        <v>118</v>
      </c>
      <c r="D45" s="33"/>
      <c r="E45" s="156">
        <v>1256932</v>
      </c>
      <c r="F45" s="33"/>
      <c r="G45" s="153">
        <f>(E45/$AP45)</f>
        <v>102.0237012987013</v>
      </c>
      <c r="H45" s="33"/>
      <c r="I45" s="153">
        <f>IF(G$60&gt;0,G45/G$60*100,0)</f>
        <v>58.430625779193065</v>
      </c>
      <c r="J45" s="33"/>
      <c r="K45" s="156">
        <v>0</v>
      </c>
      <c r="L45" s="33"/>
      <c r="M45" s="153">
        <f>(K45/$AP45)</f>
        <v>0</v>
      </c>
      <c r="N45" s="33"/>
      <c r="O45" s="153">
        <f>IF(M$60&gt;0,M45/M$60*100,0)</f>
        <v>0</v>
      </c>
      <c r="P45" s="33"/>
      <c r="Q45" s="156">
        <v>0</v>
      </c>
      <c r="R45" s="33"/>
      <c r="S45" s="153">
        <f>(Q45/$AP45)</f>
        <v>0</v>
      </c>
      <c r="T45" s="33"/>
      <c r="U45" s="153">
        <f>IF(S$60&gt;0,S45/S$60*100,0)</f>
        <v>0</v>
      </c>
      <c r="V45" s="33"/>
      <c r="W45" s="156">
        <f t="shared" si="0"/>
        <v>1256932</v>
      </c>
      <c r="X45" s="33"/>
      <c r="Y45" s="33"/>
      <c r="Z45" s="156">
        <v>131214</v>
      </c>
      <c r="AA45" s="33"/>
      <c r="AB45" s="153">
        <f t="shared" si="1"/>
        <v>10.43922821600532</v>
      </c>
      <c r="AC45" s="33"/>
      <c r="AD45" s="156">
        <v>498946</v>
      </c>
      <c r="AE45" s="33"/>
      <c r="AF45" s="153">
        <f t="shared" si="2"/>
        <v>39.695544389036165</v>
      </c>
      <c r="AG45" s="33"/>
      <c r="AH45" s="156">
        <v>0</v>
      </c>
      <c r="AI45" s="33"/>
      <c r="AJ45" s="153">
        <f t="shared" si="3"/>
        <v>0</v>
      </c>
      <c r="AK45" s="33"/>
      <c r="AL45" s="156">
        <v>17349</v>
      </c>
      <c r="AM45" s="33"/>
      <c r="AN45" s="22">
        <v>27</v>
      </c>
      <c r="AO45" s="33"/>
      <c r="AP45" s="165">
        <v>12320</v>
      </c>
      <c r="AQ45" s="33"/>
      <c r="AR45" s="165">
        <f>IF(E45,AP45,0)</f>
        <v>12320</v>
      </c>
      <c r="AS45" s="33"/>
      <c r="AT45" s="165">
        <f>IF(K45,AP45,0)</f>
        <v>0</v>
      </c>
      <c r="AU45" s="33"/>
      <c r="AV45" s="165">
        <f>IF(Q45,AP45,0)</f>
        <v>0</v>
      </c>
    </row>
    <row r="46" spans="1:48" ht="8.85" customHeight="1" x14ac:dyDescent="0.3">
      <c r="A46" s="22">
        <v>28</v>
      </c>
      <c r="B46" s="33"/>
      <c r="C46" s="22" t="s">
        <v>119</v>
      </c>
      <c r="D46" s="33"/>
      <c r="E46" s="156">
        <v>4015982</v>
      </c>
      <c r="F46" s="33"/>
      <c r="G46" s="153">
        <f>(E46/$AP46)</f>
        <v>42.294419344307187</v>
      </c>
      <c r="H46" s="33"/>
      <c r="I46" s="153">
        <f>IF(G$60&gt;0,G46/G$60*100,0)</f>
        <v>24.222698821915177</v>
      </c>
      <c r="J46" s="33"/>
      <c r="K46" s="156">
        <v>0</v>
      </c>
      <c r="L46" s="33"/>
      <c r="M46" s="153">
        <f>(K46/$AP46)</f>
        <v>0</v>
      </c>
      <c r="N46" s="33"/>
      <c r="O46" s="153">
        <f>IF(M$60&gt;0,M46/M$60*100,0)</f>
        <v>0</v>
      </c>
      <c r="P46" s="33"/>
      <c r="Q46" s="156">
        <v>0</v>
      </c>
      <c r="R46" s="33"/>
      <c r="S46" s="153">
        <f>(Q46/$AP46)</f>
        <v>0</v>
      </c>
      <c r="T46" s="33"/>
      <c r="U46" s="153">
        <f>IF(S$60&gt;0,S46/S$60*100,0)</f>
        <v>0</v>
      </c>
      <c r="V46" s="33"/>
      <c r="W46" s="156">
        <f t="shared" si="0"/>
        <v>4015982</v>
      </c>
      <c r="X46" s="33"/>
      <c r="Y46" s="33"/>
      <c r="Z46" s="156">
        <v>0</v>
      </c>
      <c r="AA46" s="33"/>
      <c r="AB46" s="153">
        <f t="shared" si="1"/>
        <v>0</v>
      </c>
      <c r="AC46" s="33"/>
      <c r="AD46" s="156">
        <v>117112</v>
      </c>
      <c r="AE46" s="33"/>
      <c r="AF46" s="153">
        <f t="shared" si="2"/>
        <v>2.916148528554162</v>
      </c>
      <c r="AG46" s="33"/>
      <c r="AH46" s="156">
        <v>2539760</v>
      </c>
      <c r="AI46" s="33"/>
      <c r="AJ46" s="153">
        <f t="shared" si="3"/>
        <v>63.241319308702082</v>
      </c>
      <c r="AK46" s="33"/>
      <c r="AL46" s="156">
        <v>0</v>
      </c>
      <c r="AM46" s="33"/>
      <c r="AN46" s="22">
        <v>28</v>
      </c>
      <c r="AO46" s="33"/>
      <c r="AP46" s="165">
        <v>94953</v>
      </c>
      <c r="AQ46" s="33"/>
      <c r="AR46" s="165">
        <f>IF(E46,AP46,0)</f>
        <v>94953</v>
      </c>
      <c r="AS46" s="33"/>
      <c r="AT46" s="165">
        <f>IF(K46,AP46,0)</f>
        <v>0</v>
      </c>
      <c r="AU46" s="33"/>
      <c r="AV46" s="165">
        <f>IF(Q46,AP46,0)</f>
        <v>0</v>
      </c>
    </row>
    <row r="47" spans="1:48" ht="8.85" customHeight="1" x14ac:dyDescent="0.3">
      <c r="A47" s="22">
        <v>29</v>
      </c>
      <c r="B47" s="33"/>
      <c r="C47" s="22" t="s">
        <v>120</v>
      </c>
      <c r="D47" s="33"/>
      <c r="E47" s="156">
        <v>476572</v>
      </c>
      <c r="F47" s="33"/>
      <c r="G47" s="153">
        <f>(E47/$AP47)</f>
        <v>26.41605232525913</v>
      </c>
      <c r="H47" s="33"/>
      <c r="I47" s="153">
        <f>IF(G$60&gt;0,G47/G$60*100,0)</f>
        <v>15.128900915501751</v>
      </c>
      <c r="J47" s="33"/>
      <c r="K47" s="156">
        <v>0</v>
      </c>
      <c r="L47" s="33"/>
      <c r="M47" s="153">
        <f>(K47/$AP47)</f>
        <v>0</v>
      </c>
      <c r="N47" s="33"/>
      <c r="O47" s="153">
        <f>IF(M$60&gt;0,M47/M$60*100,0)</f>
        <v>0</v>
      </c>
      <c r="P47" s="33"/>
      <c r="Q47" s="156">
        <v>0</v>
      </c>
      <c r="R47" s="33"/>
      <c r="S47" s="153">
        <f>(Q47/$AP47)</f>
        <v>0</v>
      </c>
      <c r="T47" s="33"/>
      <c r="U47" s="153">
        <f>IF(S$60&gt;0,S47/S$60*100,0)</f>
        <v>0</v>
      </c>
      <c r="V47" s="33"/>
      <c r="W47" s="156">
        <f t="shared" si="0"/>
        <v>476572</v>
      </c>
      <c r="X47" s="33"/>
      <c r="Y47" s="33"/>
      <c r="Z47" s="156">
        <v>5264</v>
      </c>
      <c r="AA47" s="33"/>
      <c r="AB47" s="153">
        <f t="shared" si="1"/>
        <v>1.1045550305095557</v>
      </c>
      <c r="AC47" s="33"/>
      <c r="AD47" s="156">
        <v>0</v>
      </c>
      <c r="AE47" s="33"/>
      <c r="AF47" s="153">
        <f t="shared" si="2"/>
        <v>0</v>
      </c>
      <c r="AG47" s="33"/>
      <c r="AH47" s="156">
        <v>154579</v>
      </c>
      <c r="AI47" s="33"/>
      <c r="AJ47" s="153">
        <f t="shared" si="3"/>
        <v>32.435602595200727</v>
      </c>
      <c r="AK47" s="33"/>
      <c r="AL47" s="156">
        <v>16265</v>
      </c>
      <c r="AM47" s="33"/>
      <c r="AN47" s="22">
        <v>29</v>
      </c>
      <c r="AO47" s="33"/>
      <c r="AP47" s="165">
        <v>18041</v>
      </c>
      <c r="AQ47" s="33"/>
      <c r="AR47" s="165">
        <f>IF(E47,AP47,0)</f>
        <v>18041</v>
      </c>
      <c r="AS47" s="33"/>
      <c r="AT47" s="165">
        <f>IF(K47,AP47,0)</f>
        <v>0</v>
      </c>
      <c r="AU47" s="33"/>
      <c r="AV47" s="165">
        <f>IF(Q47,AP47,0)</f>
        <v>0</v>
      </c>
    </row>
    <row r="48" spans="1:48" ht="8.85" customHeight="1" x14ac:dyDescent="0.3">
      <c r="A48" s="22">
        <v>30</v>
      </c>
      <c r="B48" s="33"/>
      <c r="C48" s="22" t="s">
        <v>121</v>
      </c>
      <c r="D48" s="33"/>
      <c r="E48" s="156">
        <v>114887273</v>
      </c>
      <c r="F48" s="33"/>
      <c r="G48" s="153">
        <f>(E48/$AP48)</f>
        <v>506.29199405955427</v>
      </c>
      <c r="H48" s="33"/>
      <c r="I48" s="153">
        <f>IF(G$60&gt;0,G48/G$60*100,0)</f>
        <v>289.96162326323901</v>
      </c>
      <c r="J48" s="33"/>
      <c r="K48" s="156">
        <v>0</v>
      </c>
      <c r="L48" s="33"/>
      <c r="M48" s="153">
        <f>(K48/$AP48)</f>
        <v>0</v>
      </c>
      <c r="N48" s="33"/>
      <c r="O48" s="153">
        <f>IF(M$60&gt;0,M48/M$60*100,0)</f>
        <v>0</v>
      </c>
      <c r="P48" s="33"/>
      <c r="Q48" s="156">
        <v>0</v>
      </c>
      <c r="R48" s="33"/>
      <c r="S48" s="153">
        <f>(Q48/$AP48)</f>
        <v>0</v>
      </c>
      <c r="T48" s="33"/>
      <c r="U48" s="153">
        <f>IF(S$60&gt;0,S48/S$60*100,0)</f>
        <v>0</v>
      </c>
      <c r="V48" s="33"/>
      <c r="W48" s="156">
        <f t="shared" si="0"/>
        <v>114887273</v>
      </c>
      <c r="X48" s="33"/>
      <c r="Y48" s="33"/>
      <c r="Z48" s="156">
        <v>530734</v>
      </c>
      <c r="AA48" s="33"/>
      <c r="AB48" s="153">
        <f t="shared" si="1"/>
        <v>0.46196065599015479</v>
      </c>
      <c r="AC48" s="33"/>
      <c r="AD48" s="156">
        <v>312013</v>
      </c>
      <c r="AE48" s="33"/>
      <c r="AF48" s="153">
        <f t="shared" si="2"/>
        <v>0.27158186616545421</v>
      </c>
      <c r="AG48" s="33"/>
      <c r="AH48" s="156">
        <v>55672848</v>
      </c>
      <c r="AI48" s="33"/>
      <c r="AJ48" s="153">
        <f t="shared" si="3"/>
        <v>48.45867305075646</v>
      </c>
      <c r="AK48" s="33"/>
      <c r="AL48" s="156">
        <v>21313607</v>
      </c>
      <c r="AM48" s="33"/>
      <c r="AN48" s="22">
        <v>30</v>
      </c>
      <c r="AO48" s="33"/>
      <c r="AP48" s="165">
        <v>226919</v>
      </c>
      <c r="AQ48" s="33"/>
      <c r="AR48" s="165">
        <f>IF(E48,AP48,0)</f>
        <v>226919</v>
      </c>
      <c r="AS48" s="33"/>
      <c r="AT48" s="165">
        <f>IF(K48,AP48,0)</f>
        <v>0</v>
      </c>
      <c r="AU48" s="33"/>
      <c r="AV48" s="165">
        <f>IF(Q48,AP48,0)</f>
        <v>0</v>
      </c>
    </row>
    <row r="49" spans="1:48" ht="8.85" customHeight="1" x14ac:dyDescent="0.3">
      <c r="A49" s="41"/>
      <c r="B49" s="33"/>
      <c r="D49" s="33"/>
      <c r="E49" s="33"/>
      <c r="F49" s="33"/>
      <c r="G49" s="33"/>
      <c r="H49" s="33"/>
      <c r="I49" s="33"/>
      <c r="J49" s="33"/>
      <c r="K49" s="33"/>
      <c r="L49" s="33"/>
      <c r="M49" s="33"/>
      <c r="N49" s="33"/>
      <c r="O49" s="33"/>
      <c r="P49" s="33"/>
      <c r="Q49" s="33"/>
      <c r="R49" s="33"/>
      <c r="S49" s="33"/>
      <c r="T49" s="33"/>
      <c r="U49" s="33"/>
      <c r="V49" s="33"/>
      <c r="X49" s="33"/>
      <c r="Y49" s="33"/>
      <c r="Z49" s="33"/>
      <c r="AA49" s="33"/>
      <c r="AB49" s="33"/>
      <c r="AC49" s="33"/>
      <c r="AD49" s="33"/>
      <c r="AE49" s="33"/>
      <c r="AF49" s="33"/>
      <c r="AG49" s="33"/>
      <c r="AH49" s="33"/>
      <c r="AI49" s="33"/>
      <c r="AJ49" s="33"/>
      <c r="AK49" s="33"/>
      <c r="AL49" s="33"/>
      <c r="AM49" s="33"/>
      <c r="AN49" s="53"/>
      <c r="AO49" s="33"/>
      <c r="AP49" s="39"/>
      <c r="AQ49" s="33"/>
      <c r="AR49" s="33"/>
      <c r="AS49" s="33"/>
      <c r="AT49" s="33"/>
      <c r="AU49" s="33"/>
      <c r="AV49" s="33"/>
    </row>
    <row r="50" spans="1:48" ht="8.85" customHeight="1" x14ac:dyDescent="0.3">
      <c r="A50" s="22">
        <v>31</v>
      </c>
      <c r="B50" s="33"/>
      <c r="C50" s="22" t="s">
        <v>122</v>
      </c>
      <c r="D50" s="33"/>
      <c r="E50" s="156">
        <v>13240324</v>
      </c>
      <c r="F50" s="33"/>
      <c r="G50" s="153">
        <f>(E50/$AP50)</f>
        <v>132.35956134475623</v>
      </c>
      <c r="H50" s="33"/>
      <c r="I50" s="153">
        <f>IF(G$60&gt;0,G50/G$60*100,0)</f>
        <v>75.804464048904762</v>
      </c>
      <c r="J50" s="33"/>
      <c r="K50" s="156">
        <v>404569</v>
      </c>
      <c r="L50" s="33"/>
      <c r="M50" s="153">
        <f>(K50/$AP50)</f>
        <v>4.0443553627302986</v>
      </c>
      <c r="N50" s="33"/>
      <c r="O50" s="153">
        <f>IF(M$60&gt;0,M50/M$60*100,0)</f>
        <v>124.33270609003169</v>
      </c>
      <c r="P50" s="33"/>
      <c r="Q50" s="156">
        <v>82848</v>
      </c>
      <c r="R50" s="33"/>
      <c r="S50" s="153">
        <f>(Q50/$AP50)</f>
        <v>0.82820669179170869</v>
      </c>
      <c r="T50" s="33"/>
      <c r="U50" s="153">
        <f>IF(S$60&gt;0,S50/S$60*100,0)</f>
        <v>100.5069368191229</v>
      </c>
      <c r="V50" s="33"/>
      <c r="W50" s="156">
        <f t="shared" si="0"/>
        <v>13727741</v>
      </c>
      <c r="X50" s="33"/>
      <c r="Y50" s="33"/>
      <c r="Z50" s="156">
        <v>11275</v>
      </c>
      <c r="AA50" s="33"/>
      <c r="AB50" s="153">
        <f t="shared" si="1"/>
        <v>8.2132959822012949E-2</v>
      </c>
      <c r="AC50" s="33"/>
      <c r="AD50" s="156">
        <v>0</v>
      </c>
      <c r="AE50" s="33"/>
      <c r="AF50" s="153">
        <f t="shared" si="2"/>
        <v>0</v>
      </c>
      <c r="AG50" s="33"/>
      <c r="AH50" s="156">
        <v>1183527</v>
      </c>
      <c r="AI50" s="33"/>
      <c r="AJ50" s="153">
        <f t="shared" si="3"/>
        <v>8.6214257684494484</v>
      </c>
      <c r="AK50" s="33"/>
      <c r="AL50" s="156">
        <v>0</v>
      </c>
      <c r="AM50" s="33"/>
      <c r="AN50" s="22">
        <v>31</v>
      </c>
      <c r="AO50" s="33"/>
      <c r="AP50" s="165">
        <v>100033</v>
      </c>
      <c r="AQ50" s="33"/>
      <c r="AR50" s="165">
        <f>IF(E50,AP50,0)</f>
        <v>100033</v>
      </c>
      <c r="AS50" s="33"/>
      <c r="AT50" s="165">
        <f>IF(K50,AP50,0)</f>
        <v>100033</v>
      </c>
      <c r="AU50" s="33"/>
      <c r="AV50" s="165">
        <f>IF(Q50,AP50,0)</f>
        <v>100033</v>
      </c>
    </row>
    <row r="51" spans="1:48" ht="8.85" customHeight="1" x14ac:dyDescent="0.3">
      <c r="A51" s="22">
        <v>32</v>
      </c>
      <c r="B51" s="33"/>
      <c r="C51" s="22" t="s">
        <v>123</v>
      </c>
      <c r="D51" s="33"/>
      <c r="E51" s="156">
        <v>3426620</v>
      </c>
      <c r="F51" s="33"/>
      <c r="G51" s="153">
        <f>(E51/$AP51)</f>
        <v>133.31076875194523</v>
      </c>
      <c r="H51" s="33"/>
      <c r="I51" s="153">
        <f>IF(G$60&gt;0,G51/G$60*100,0)</f>
        <v>76.349235933676255</v>
      </c>
      <c r="J51" s="33"/>
      <c r="K51" s="156">
        <v>0</v>
      </c>
      <c r="L51" s="33"/>
      <c r="M51" s="153">
        <f>(K51/$AP51)</f>
        <v>0</v>
      </c>
      <c r="N51" s="33"/>
      <c r="O51" s="153">
        <f>IF(M$60&gt;0,M51/M$60*100,0)</f>
        <v>0</v>
      </c>
      <c r="P51" s="33"/>
      <c r="Q51" s="156">
        <v>21306</v>
      </c>
      <c r="R51" s="33"/>
      <c r="S51" s="153">
        <f>(Q51/$AP51)</f>
        <v>0.82889822595704954</v>
      </c>
      <c r="T51" s="33"/>
      <c r="U51" s="153">
        <f>IF(S$60&gt;0,S51/S$60*100,0)</f>
        <v>100.59085787572992</v>
      </c>
      <c r="V51" s="33"/>
      <c r="W51" s="156">
        <f t="shared" si="0"/>
        <v>3447926</v>
      </c>
      <c r="X51" s="33"/>
      <c r="Y51" s="33"/>
      <c r="Z51" s="156">
        <v>0</v>
      </c>
      <c r="AA51" s="33"/>
      <c r="AB51" s="153">
        <f t="shared" si="1"/>
        <v>0</v>
      </c>
      <c r="AC51" s="33"/>
      <c r="AD51" s="156">
        <v>0</v>
      </c>
      <c r="AE51" s="33"/>
      <c r="AF51" s="153">
        <f t="shared" si="2"/>
        <v>0</v>
      </c>
      <c r="AG51" s="33"/>
      <c r="AH51" s="156">
        <v>0</v>
      </c>
      <c r="AI51" s="33"/>
      <c r="AJ51" s="153">
        <f t="shared" si="3"/>
        <v>0</v>
      </c>
      <c r="AK51" s="33"/>
      <c r="AL51" s="156">
        <v>0</v>
      </c>
      <c r="AM51" s="33"/>
      <c r="AN51" s="22">
        <v>32</v>
      </c>
      <c r="AO51" s="33"/>
      <c r="AP51" s="165">
        <v>25704</v>
      </c>
      <c r="AQ51" s="33"/>
      <c r="AR51" s="165">
        <f>IF(E51,AP51,0)</f>
        <v>25704</v>
      </c>
      <c r="AS51" s="33"/>
      <c r="AT51" s="165">
        <f>IF(K51,AP51,0)</f>
        <v>0</v>
      </c>
      <c r="AU51" s="33"/>
      <c r="AV51" s="165">
        <f>IF(Q51,AP51,0)</f>
        <v>25704</v>
      </c>
    </row>
    <row r="52" spans="1:48" ht="8.85" customHeight="1" x14ac:dyDescent="0.3">
      <c r="A52" s="22">
        <v>33</v>
      </c>
      <c r="B52" s="33"/>
      <c r="C52" s="22" t="s">
        <v>124</v>
      </c>
      <c r="D52" s="33"/>
      <c r="E52" s="156">
        <v>2386552</v>
      </c>
      <c r="F52" s="33"/>
      <c r="G52" s="153">
        <f>(E52/$AP52)</f>
        <v>95.569117411500883</v>
      </c>
      <c r="H52" s="33"/>
      <c r="I52" s="153">
        <f>IF(G$60&gt;0,G52/G$60*100,0)</f>
        <v>54.733981069458181</v>
      </c>
      <c r="J52" s="33"/>
      <c r="K52" s="156">
        <v>154207</v>
      </c>
      <c r="L52" s="33"/>
      <c r="M52" s="153">
        <f>(K52/$AP52)</f>
        <v>6.1751962197661383</v>
      </c>
      <c r="N52" s="33"/>
      <c r="O52" s="153">
        <f>IF(M$60&gt;0,M52/M$60*100,0)</f>
        <v>189.83961293701429</v>
      </c>
      <c r="P52" s="33"/>
      <c r="Q52" s="156">
        <v>0</v>
      </c>
      <c r="R52" s="33"/>
      <c r="S52" s="153">
        <f>(Q52/$AP52)</f>
        <v>0</v>
      </c>
      <c r="T52" s="33"/>
      <c r="U52" s="153">
        <f>IF(S$60&gt;0,S52/S$60*100,0)</f>
        <v>0</v>
      </c>
      <c r="V52" s="33"/>
      <c r="W52" s="156">
        <f t="shared" si="0"/>
        <v>2540759</v>
      </c>
      <c r="X52" s="33"/>
      <c r="Y52" s="33"/>
      <c r="Z52" s="156">
        <v>44962</v>
      </c>
      <c r="AA52" s="33"/>
      <c r="AB52" s="153">
        <f t="shared" si="1"/>
        <v>1.7696286818230302</v>
      </c>
      <c r="AC52" s="33"/>
      <c r="AD52" s="156">
        <v>5105</v>
      </c>
      <c r="AE52" s="33"/>
      <c r="AF52" s="153">
        <f t="shared" si="2"/>
        <v>0.20092421201696031</v>
      </c>
      <c r="AG52" s="33"/>
      <c r="AH52" s="156">
        <v>32370</v>
      </c>
      <c r="AI52" s="33"/>
      <c r="AJ52" s="153">
        <f t="shared" si="3"/>
        <v>1.2740287449537717</v>
      </c>
      <c r="AK52" s="33"/>
      <c r="AL52" s="156">
        <v>12080</v>
      </c>
      <c r="AM52" s="33"/>
      <c r="AN52" s="22">
        <v>33</v>
      </c>
      <c r="AO52" s="33"/>
      <c r="AP52" s="165">
        <v>24972</v>
      </c>
      <c r="AQ52" s="33"/>
      <c r="AR52" s="165">
        <f>IF(E52,AP52,0)</f>
        <v>24972</v>
      </c>
      <c r="AS52" s="33"/>
      <c r="AT52" s="165">
        <f>IF(K52,AP52,0)</f>
        <v>24972</v>
      </c>
      <c r="AU52" s="33"/>
      <c r="AV52" s="165">
        <f>IF(Q52,AP52,0)</f>
        <v>0</v>
      </c>
    </row>
    <row r="53" spans="1:48" ht="8.85" customHeight="1" x14ac:dyDescent="0.3">
      <c r="A53" s="22">
        <v>34</v>
      </c>
      <c r="B53" s="33"/>
      <c r="C53" s="22" t="s">
        <v>125</v>
      </c>
      <c r="D53" s="33"/>
      <c r="E53" s="156">
        <v>5886711</v>
      </c>
      <c r="F53" s="33"/>
      <c r="G53" s="153">
        <f>(E53/$AP53)</f>
        <v>63.493226481437539</v>
      </c>
      <c r="H53" s="33"/>
      <c r="I53" s="153">
        <f>IF(G$60&gt;0,G53/G$60*100,0)</f>
        <v>36.363598936570376</v>
      </c>
      <c r="J53" s="33"/>
      <c r="K53" s="156">
        <v>4017705</v>
      </c>
      <c r="L53" s="33"/>
      <c r="M53" s="153">
        <f>(K53/$AP53)</f>
        <v>43.334393942662381</v>
      </c>
      <c r="N53" s="33"/>
      <c r="O53" s="153">
        <f>IF(M$60&gt;0,M53/M$60*100,0)</f>
        <v>1332.1980841034185</v>
      </c>
      <c r="P53" s="33"/>
      <c r="Q53" s="156">
        <v>17285</v>
      </c>
      <c r="R53" s="33"/>
      <c r="S53" s="153">
        <f>(Q53/$AP53)</f>
        <v>0.18643354833142783</v>
      </c>
      <c r="T53" s="33"/>
      <c r="U53" s="153">
        <f>IF(S$60&gt;0,S53/S$60*100,0)</f>
        <v>22.624623839460867</v>
      </c>
      <c r="V53" s="33"/>
      <c r="W53" s="156">
        <f t="shared" si="0"/>
        <v>9921701</v>
      </c>
      <c r="X53" s="33"/>
      <c r="Y53" s="33"/>
      <c r="Z53" s="156">
        <v>0</v>
      </c>
      <c r="AA53" s="33"/>
      <c r="AB53" s="153">
        <f t="shared" si="1"/>
        <v>0</v>
      </c>
      <c r="AC53" s="33"/>
      <c r="AD53" s="156">
        <v>0</v>
      </c>
      <c r="AE53" s="33"/>
      <c r="AF53" s="153">
        <f t="shared" si="2"/>
        <v>0</v>
      </c>
      <c r="AG53" s="33"/>
      <c r="AH53" s="156">
        <v>821440</v>
      </c>
      <c r="AI53" s="33"/>
      <c r="AJ53" s="153">
        <f t="shared" si="3"/>
        <v>8.2792255078035506</v>
      </c>
      <c r="AK53" s="33"/>
      <c r="AL53" s="156">
        <v>6212843</v>
      </c>
      <c r="AM53" s="33"/>
      <c r="AN53" s="22">
        <v>34</v>
      </c>
      <c r="AO53" s="33"/>
      <c r="AP53" s="165">
        <v>92714</v>
      </c>
      <c r="AQ53" s="33"/>
      <c r="AR53" s="165">
        <f>IF(E53,AP53,0)</f>
        <v>92714</v>
      </c>
      <c r="AS53" s="33"/>
      <c r="AT53" s="165">
        <f>IF(K53,AP53,0)</f>
        <v>92714</v>
      </c>
      <c r="AU53" s="33"/>
      <c r="AV53" s="165">
        <f>IF(Q53,AP53,0)</f>
        <v>92714</v>
      </c>
    </row>
    <row r="54" spans="1:48" ht="8.85" customHeight="1" x14ac:dyDescent="0.3">
      <c r="A54" s="22">
        <v>35</v>
      </c>
      <c r="B54" s="33"/>
      <c r="C54" s="22" t="s">
        <v>126</v>
      </c>
      <c r="D54" s="33"/>
      <c r="E54" s="156">
        <v>92515833</v>
      </c>
      <c r="F54" s="33"/>
      <c r="G54" s="153">
        <f>(E54/$AP54)</f>
        <v>204.04453585055469</v>
      </c>
      <c r="H54" s="33"/>
      <c r="I54" s="153">
        <f>IF(G$60&gt;0,G54/G$60*100,0)</f>
        <v>116.8596097260458</v>
      </c>
      <c r="J54" s="33"/>
      <c r="K54" s="156">
        <v>874388</v>
      </c>
      <c r="L54" s="33"/>
      <c r="M54" s="153">
        <f>(K54/$AP54)</f>
        <v>1.9284709203590569</v>
      </c>
      <c r="N54" s="33"/>
      <c r="O54" s="153">
        <f>IF(M$60&gt;0,M54/M$60*100,0)</f>
        <v>59.285593534567184</v>
      </c>
      <c r="P54" s="33"/>
      <c r="Q54" s="156">
        <v>301628</v>
      </c>
      <c r="R54" s="33"/>
      <c r="S54" s="153">
        <f>(Q54/$AP54)</f>
        <v>0.66524337795813948</v>
      </c>
      <c r="T54" s="33"/>
      <c r="U54" s="153">
        <f>IF(S$60&gt;0,S54/S$60*100,0)</f>
        <v>80.730540842567947</v>
      </c>
      <c r="V54" s="33"/>
      <c r="W54" s="156">
        <f t="shared" si="0"/>
        <v>93691849</v>
      </c>
      <c r="X54" s="33"/>
      <c r="Y54" s="33"/>
      <c r="Z54" s="156">
        <v>2766266</v>
      </c>
      <c r="AA54" s="33"/>
      <c r="AB54" s="153">
        <f t="shared" si="1"/>
        <v>2.9525151115333417</v>
      </c>
      <c r="AC54" s="33"/>
      <c r="AD54" s="156">
        <v>0</v>
      </c>
      <c r="AE54" s="33"/>
      <c r="AF54" s="153">
        <f t="shared" si="2"/>
        <v>0</v>
      </c>
      <c r="AG54" s="33"/>
      <c r="AH54" s="156">
        <v>22940854</v>
      </c>
      <c r="AI54" s="33"/>
      <c r="AJ54" s="153">
        <f t="shared" si="3"/>
        <v>24.485432025148739</v>
      </c>
      <c r="AK54" s="33"/>
      <c r="AL54" s="156">
        <v>8964257</v>
      </c>
      <c r="AM54" s="33"/>
      <c r="AN54" s="22">
        <v>35</v>
      </c>
      <c r="AO54" s="33"/>
      <c r="AP54" s="165">
        <v>453410</v>
      </c>
      <c r="AQ54" s="33"/>
      <c r="AR54" s="165">
        <f>IF(E54,AP54,0)</f>
        <v>453410</v>
      </c>
      <c r="AS54" s="33"/>
      <c r="AT54" s="165">
        <f>IF(K54,AP54,0)</f>
        <v>453410</v>
      </c>
      <c r="AU54" s="33"/>
      <c r="AV54" s="165">
        <f>IF(Q54,AP54,0)</f>
        <v>453410</v>
      </c>
    </row>
    <row r="55" spans="1:48" ht="8.85" customHeight="1" x14ac:dyDescent="0.3">
      <c r="A55" s="41"/>
      <c r="B55" s="33"/>
      <c r="D55" s="33"/>
      <c r="E55" s="33"/>
      <c r="F55" s="33"/>
      <c r="G55" s="33"/>
      <c r="H55" s="33"/>
      <c r="I55" s="33"/>
      <c r="J55" s="33"/>
      <c r="K55" s="33"/>
      <c r="L55" s="33"/>
      <c r="M55" s="33"/>
      <c r="N55" s="33"/>
      <c r="O55" s="33"/>
      <c r="P55" s="33"/>
      <c r="Q55" s="33"/>
      <c r="R55" s="33"/>
      <c r="S55" s="33"/>
      <c r="T55" s="33"/>
      <c r="U55" s="33"/>
      <c r="V55" s="33"/>
      <c r="X55" s="33"/>
      <c r="Y55" s="33"/>
      <c r="Z55" s="33"/>
      <c r="AA55" s="33"/>
      <c r="AB55" s="33"/>
      <c r="AC55" s="33"/>
      <c r="AD55" s="33"/>
      <c r="AE55" s="33"/>
      <c r="AF55" s="33"/>
      <c r="AG55" s="33"/>
      <c r="AH55" s="33"/>
      <c r="AI55" s="33"/>
      <c r="AJ55" s="33"/>
      <c r="AK55" s="33"/>
      <c r="AL55" s="33"/>
      <c r="AM55" s="33"/>
      <c r="AN55" s="53"/>
      <c r="AO55" s="33"/>
      <c r="AP55" s="39"/>
      <c r="AQ55" s="33"/>
      <c r="AR55" s="33"/>
      <c r="AS55" s="33"/>
      <c r="AT55" s="33"/>
      <c r="AU55" s="33"/>
      <c r="AV55" s="33"/>
    </row>
    <row r="56" spans="1:48" ht="8.85" customHeight="1" x14ac:dyDescent="0.3">
      <c r="A56" s="22">
        <v>36</v>
      </c>
      <c r="B56" s="33"/>
      <c r="C56" s="22" t="s">
        <v>127</v>
      </c>
      <c r="D56" s="33"/>
      <c r="E56" s="156">
        <v>1634137</v>
      </c>
      <c r="F56" s="33"/>
      <c r="G56" s="153">
        <f>(E56/$AP56)</f>
        <v>73.329010545209783</v>
      </c>
      <c r="H56" s="33"/>
      <c r="I56" s="153">
        <f>IF(G$60&gt;0,G56/G$60*100,0)</f>
        <v>41.996711738394815</v>
      </c>
      <c r="J56" s="33"/>
      <c r="K56" s="156">
        <v>0</v>
      </c>
      <c r="L56" s="33"/>
      <c r="M56" s="153">
        <f>(K56/$AP56)</f>
        <v>0</v>
      </c>
      <c r="N56" s="33"/>
      <c r="O56" s="153">
        <f>IF(M$60&gt;0,M56/M$60*100,0)</f>
        <v>0</v>
      </c>
      <c r="P56" s="33"/>
      <c r="Q56" s="156">
        <v>0</v>
      </c>
      <c r="R56" s="33"/>
      <c r="S56" s="153">
        <f>(Q56/$AP56)</f>
        <v>0</v>
      </c>
      <c r="T56" s="33"/>
      <c r="U56" s="153">
        <f>IF(S$60&gt;0,S56/S$60*100,0)</f>
        <v>0</v>
      </c>
      <c r="V56" s="33"/>
      <c r="W56" s="156">
        <f t="shared" si="0"/>
        <v>1634137</v>
      </c>
      <c r="X56" s="33"/>
      <c r="Y56" s="33"/>
      <c r="Z56" s="156">
        <v>0</v>
      </c>
      <c r="AA56" s="33"/>
      <c r="AB56" s="153">
        <f t="shared" si="1"/>
        <v>0</v>
      </c>
      <c r="AC56" s="33"/>
      <c r="AD56" s="156">
        <v>0</v>
      </c>
      <c r="AE56" s="33"/>
      <c r="AF56" s="153">
        <f t="shared" si="2"/>
        <v>0</v>
      </c>
      <c r="AG56" s="33"/>
      <c r="AH56" s="156">
        <v>0</v>
      </c>
      <c r="AI56" s="33"/>
      <c r="AJ56" s="153">
        <f t="shared" si="3"/>
        <v>0</v>
      </c>
      <c r="AK56" s="33"/>
      <c r="AL56" s="156">
        <v>30404</v>
      </c>
      <c r="AM56" s="33"/>
      <c r="AN56" s="22">
        <v>36</v>
      </c>
      <c r="AO56" s="33"/>
      <c r="AP56" s="165">
        <v>22285</v>
      </c>
      <c r="AQ56" s="33"/>
      <c r="AR56" s="165">
        <f>IF(E56,AP56,0)</f>
        <v>22285</v>
      </c>
      <c r="AS56" s="33"/>
      <c r="AT56" s="165">
        <f>IF(K56,AP56,0)</f>
        <v>0</v>
      </c>
      <c r="AU56" s="33"/>
      <c r="AV56" s="165">
        <f>IF(Q56,AP56,0)</f>
        <v>0</v>
      </c>
    </row>
    <row r="57" spans="1:48" ht="8.85" customHeight="1" x14ac:dyDescent="0.3">
      <c r="A57" s="22">
        <v>37</v>
      </c>
      <c r="B57" s="33"/>
      <c r="C57" s="22" t="s">
        <v>128</v>
      </c>
      <c r="D57" s="33"/>
      <c r="E57" s="156">
        <v>4790939</v>
      </c>
      <c r="F57" s="33"/>
      <c r="G57" s="153">
        <f>(E57/$AP57)</f>
        <v>315.54626885332277</v>
      </c>
      <c r="H57" s="33"/>
      <c r="I57" s="153">
        <f>IF(G$60&gt;0,G57/G$60*100,0)</f>
        <v>180.71845773766148</v>
      </c>
      <c r="J57" s="33"/>
      <c r="K57" s="156">
        <v>0</v>
      </c>
      <c r="L57" s="33"/>
      <c r="M57" s="153">
        <f>(K57/$AP57)</f>
        <v>0</v>
      </c>
      <c r="N57" s="33"/>
      <c r="O57" s="153">
        <f>IF(M$60&gt;0,M57/M$60*100,0)</f>
        <v>0</v>
      </c>
      <c r="P57" s="33"/>
      <c r="Q57" s="156">
        <v>0</v>
      </c>
      <c r="R57" s="33"/>
      <c r="S57" s="153">
        <f>(Q57/$AP57)</f>
        <v>0</v>
      </c>
      <c r="T57" s="33"/>
      <c r="U57" s="153">
        <f>IF(S$60&gt;0,S57/S$60*100,0)</f>
        <v>0</v>
      </c>
      <c r="V57" s="33"/>
      <c r="W57" s="156">
        <f t="shared" si="0"/>
        <v>4790939</v>
      </c>
      <c r="X57" s="33"/>
      <c r="Y57" s="33"/>
      <c r="Z57" s="156">
        <v>6202</v>
      </c>
      <c r="AA57" s="33"/>
      <c r="AB57" s="153">
        <f t="shared" si="1"/>
        <v>0.12945270227819639</v>
      </c>
      <c r="AC57" s="33"/>
      <c r="AD57" s="156">
        <v>0</v>
      </c>
      <c r="AE57" s="33"/>
      <c r="AF57" s="153">
        <f t="shared" si="2"/>
        <v>0</v>
      </c>
      <c r="AG57" s="33"/>
      <c r="AH57" s="156">
        <v>0</v>
      </c>
      <c r="AI57" s="33"/>
      <c r="AJ57" s="153">
        <f t="shared" si="3"/>
        <v>0</v>
      </c>
      <c r="AK57" s="33"/>
      <c r="AL57" s="156">
        <v>39315</v>
      </c>
      <c r="AM57" s="33"/>
      <c r="AN57" s="22">
        <v>37</v>
      </c>
      <c r="AO57" s="33"/>
      <c r="AP57" s="165">
        <v>15183</v>
      </c>
      <c r="AQ57" s="33"/>
      <c r="AR57" s="165">
        <f>IF(E57,AP57,0)</f>
        <v>15183</v>
      </c>
      <c r="AS57" s="33"/>
      <c r="AT57" s="165">
        <f>IF(K57,AP57,0)</f>
        <v>0</v>
      </c>
      <c r="AU57" s="33"/>
      <c r="AV57" s="165">
        <f>IF(Q57,AP57,0)</f>
        <v>0</v>
      </c>
    </row>
    <row r="58" spans="1:48" ht="8.85" customHeight="1" x14ac:dyDescent="0.3">
      <c r="A58" s="42">
        <v>38</v>
      </c>
      <c r="B58" s="33"/>
      <c r="C58" s="22" t="s">
        <v>129</v>
      </c>
      <c r="D58" s="33"/>
      <c r="E58" s="157">
        <v>1881091</v>
      </c>
      <c r="F58" s="33"/>
      <c r="G58" s="153">
        <f>(E58/$AP58)</f>
        <v>66.511951064281163</v>
      </c>
      <c r="H58" s="33"/>
      <c r="I58" s="153">
        <f>IF(G$60&gt;0,G58/G$60*100,0)</f>
        <v>38.09247138665107</v>
      </c>
      <c r="J58" s="33"/>
      <c r="K58" s="157">
        <v>0</v>
      </c>
      <c r="L58" s="33"/>
      <c r="M58" s="153">
        <f>(K58/$AP58)</f>
        <v>0</v>
      </c>
      <c r="N58" s="33"/>
      <c r="O58" s="153">
        <f>IF(M$60&gt;0,M58/M$60*100,0)</f>
        <v>0</v>
      </c>
      <c r="P58" s="33"/>
      <c r="Q58" s="157">
        <v>0</v>
      </c>
      <c r="R58" s="33"/>
      <c r="S58" s="153">
        <f>(Q58/$AP58)</f>
        <v>0</v>
      </c>
      <c r="T58" s="33"/>
      <c r="U58" s="153">
        <f>IF(S$60&gt;0,S58/S$60*100,0)</f>
        <v>0</v>
      </c>
      <c r="V58" s="33"/>
      <c r="W58" s="157">
        <f t="shared" si="0"/>
        <v>1881091</v>
      </c>
      <c r="X58" s="33"/>
      <c r="Y58" s="33"/>
      <c r="Z58" s="157">
        <v>1000</v>
      </c>
      <c r="AA58" s="33"/>
      <c r="AB58" s="153">
        <f t="shared" si="1"/>
        <v>5.3160639224790286E-2</v>
      </c>
      <c r="AC58" s="33"/>
      <c r="AD58" s="157">
        <v>0</v>
      </c>
      <c r="AE58" s="33"/>
      <c r="AF58" s="153">
        <f t="shared" si="2"/>
        <v>0</v>
      </c>
      <c r="AG58" s="33"/>
      <c r="AH58" s="157">
        <v>110228</v>
      </c>
      <c r="AI58" s="33"/>
      <c r="AJ58" s="153">
        <f t="shared" si="3"/>
        <v>5.8597909404701847</v>
      </c>
      <c r="AK58" s="33"/>
      <c r="AL58" s="157">
        <v>0</v>
      </c>
      <c r="AM58" s="33"/>
      <c r="AN58" s="42">
        <v>38</v>
      </c>
      <c r="AO58" s="33"/>
      <c r="AP58" s="169">
        <v>28282</v>
      </c>
      <c r="AQ58" s="33"/>
      <c r="AR58" s="169">
        <f>IF(E58,AP58,0)</f>
        <v>28282</v>
      </c>
      <c r="AS58" s="33"/>
      <c r="AT58" s="169">
        <f>IF(K58,AP58,0)</f>
        <v>0</v>
      </c>
      <c r="AU58" s="33"/>
      <c r="AV58" s="169">
        <f>IF(Q58,AP58,0)</f>
        <v>0</v>
      </c>
    </row>
    <row r="59" spans="1:48" ht="8.85" customHeight="1" x14ac:dyDescent="0.3">
      <c r="A59" s="33"/>
      <c r="B59" s="33"/>
      <c r="D59" s="33"/>
      <c r="E59" s="33"/>
      <c r="F59" s="33"/>
      <c r="G59" s="33"/>
      <c r="H59" s="33"/>
      <c r="I59" s="33"/>
      <c r="J59" s="33"/>
      <c r="K59" s="33"/>
      <c r="L59" s="33"/>
      <c r="M59" s="33"/>
      <c r="N59" s="33"/>
      <c r="O59" s="33"/>
      <c r="P59" s="33"/>
      <c r="Q59" s="33"/>
      <c r="R59" s="33"/>
      <c r="S59" s="33"/>
      <c r="T59" s="33"/>
      <c r="U59" s="33"/>
      <c r="V59" s="33"/>
      <c r="X59" s="33"/>
      <c r="Y59" s="33"/>
      <c r="Z59" s="33"/>
      <c r="AA59" s="33"/>
      <c r="AB59" s="33"/>
      <c r="AC59" s="33"/>
      <c r="AD59" s="33"/>
      <c r="AE59" s="33"/>
      <c r="AF59" s="33"/>
      <c r="AG59" s="33"/>
      <c r="AH59" s="33"/>
      <c r="AI59" s="33"/>
      <c r="AJ59" s="33"/>
      <c r="AK59" s="33"/>
      <c r="AL59" s="33"/>
      <c r="AM59" s="33"/>
      <c r="AO59" s="33"/>
      <c r="AP59" s="33"/>
      <c r="AQ59" s="33"/>
      <c r="AR59" s="33"/>
      <c r="AS59" s="33"/>
      <c r="AT59" s="33"/>
      <c r="AU59" s="33"/>
      <c r="AV59" s="33"/>
    </row>
    <row r="60" spans="1:48" ht="8.85" customHeight="1" x14ac:dyDescent="0.3">
      <c r="A60" s="42">
        <f>A58</f>
        <v>38</v>
      </c>
      <c r="B60" s="33"/>
      <c r="C60" s="30" t="s">
        <v>72</v>
      </c>
      <c r="D60" s="33"/>
      <c r="E60" s="159">
        <f>SUM(E14:E58)</f>
        <v>446483971</v>
      </c>
      <c r="F60" s="33"/>
      <c r="G60" s="160">
        <f>(E60/$AP60)</f>
        <v>174.60655253675472</v>
      </c>
      <c r="H60" s="33"/>
      <c r="I60" s="161">
        <f>IF(G$60&gt;0,G60/G$60*100,0)</f>
        <v>100</v>
      </c>
      <c r="J60" s="33"/>
      <c r="K60" s="159">
        <f>SUM(K14:K58)</f>
        <v>8317815</v>
      </c>
      <c r="L60" s="33"/>
      <c r="M60" s="160">
        <f>(K60/$AP60)</f>
        <v>3.2528491415619185</v>
      </c>
      <c r="N60" s="33"/>
      <c r="O60" s="161">
        <f>IF(M$60&gt;0,M60/M$60*100,0)</f>
        <v>100</v>
      </c>
      <c r="P60" s="33"/>
      <c r="Q60" s="159">
        <f>SUM(Q14:Q58)</f>
        <v>2107114</v>
      </c>
      <c r="R60" s="33"/>
      <c r="S60" s="160">
        <f>(Q60/$AP60)</f>
        <v>0.82402938344662635</v>
      </c>
      <c r="T60" s="33"/>
      <c r="U60" s="161">
        <f>IF(S$60&gt;0,S60/S$60*100,0)</f>
        <v>100</v>
      </c>
      <c r="V60" s="33"/>
      <c r="W60" s="159">
        <f>(E60+K60+Q60)</f>
        <v>456908900</v>
      </c>
      <c r="X60" s="33"/>
      <c r="Y60" s="33"/>
      <c r="Z60" s="159">
        <f>SUM(Z14:Z58)</f>
        <v>15209220</v>
      </c>
      <c r="AA60" s="33"/>
      <c r="AB60" s="161">
        <f>IF($W60&gt;0,Z60/$W60*100,0)</f>
        <v>3.3287204517136786</v>
      </c>
      <c r="AC60" s="33"/>
      <c r="AD60" s="159">
        <f>SUM(AD14:AD58)</f>
        <v>2615540</v>
      </c>
      <c r="AE60" s="33"/>
      <c r="AF60" s="161">
        <f>IF($W60&gt;0,AD60/$W60*100,0)</f>
        <v>0.57244234025644936</v>
      </c>
      <c r="AG60" s="33"/>
      <c r="AH60" s="159">
        <f>SUM(AH14:AH58)</f>
        <v>101744781</v>
      </c>
      <c r="AI60" s="33"/>
      <c r="AJ60" s="161">
        <f>IF($W60&gt;0,AH60/$W60*100,0)</f>
        <v>22.268067223028485</v>
      </c>
      <c r="AK60" s="33"/>
      <c r="AL60" s="159">
        <f>SUM(AL14:AL58)</f>
        <v>47880654</v>
      </c>
      <c r="AM60" s="33"/>
      <c r="AN60" s="42">
        <f>AN58</f>
        <v>38</v>
      </c>
      <c r="AO60" s="33"/>
      <c r="AP60" s="175">
        <f>SUM(AP14:AP58)</f>
        <v>2557086</v>
      </c>
      <c r="AQ60" s="33"/>
      <c r="AR60" s="175">
        <f>SUM(AR14:AR58)</f>
        <v>2557086</v>
      </c>
      <c r="AS60" s="33"/>
      <c r="AT60" s="175">
        <f>SUM(AT14:AT58)</f>
        <v>1111137</v>
      </c>
      <c r="AU60" s="33"/>
      <c r="AV60" s="175">
        <f>SUM(AV14:AV58)</f>
        <v>1475921</v>
      </c>
    </row>
    <row r="61" spans="1:48" ht="8.85" customHeight="1" x14ac:dyDescent="0.3">
      <c r="A61" s="33"/>
      <c r="B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row>
    <row r="62" spans="1:48" ht="8.85" customHeight="1" x14ac:dyDescent="0.3">
      <c r="A62" s="33"/>
      <c r="B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row>
    <row r="63" spans="1:48" ht="8.85" customHeight="1" x14ac:dyDescent="0.3">
      <c r="A63" s="33"/>
      <c r="B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row>
    <row r="64" spans="1:48" ht="8.85" customHeight="1" x14ac:dyDescent="0.3">
      <c r="A64" s="33"/>
      <c r="B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row>
    <row r="65" spans="1:48" ht="8.85" customHeight="1" x14ac:dyDescent="0.3">
      <c r="A65" s="33"/>
      <c r="B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row>
    <row r="66" spans="1:48" ht="8.85" customHeight="1" x14ac:dyDescent="0.3">
      <c r="A66" s="33"/>
      <c r="B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row>
    <row r="67" spans="1:48" ht="8.85" customHeight="1" x14ac:dyDescent="0.3">
      <c r="A67" s="33"/>
      <c r="B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row>
    <row r="68" spans="1:48" ht="8.85" customHeight="1" x14ac:dyDescent="0.3">
      <c r="A68" s="33"/>
      <c r="B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row>
    <row r="69" spans="1:48" ht="8.85" customHeight="1" x14ac:dyDescent="0.3">
      <c r="A69" s="33"/>
      <c r="B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row>
    <row r="70" spans="1:48" ht="8.85" customHeight="1" x14ac:dyDescent="0.3">
      <c r="A70" s="33"/>
      <c r="B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row>
    <row r="71" spans="1:48" ht="8.85" customHeight="1" x14ac:dyDescent="0.3">
      <c r="A71" s="33"/>
      <c r="B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row>
    <row r="72" spans="1:48" ht="8.85" customHeight="1" x14ac:dyDescent="0.3">
      <c r="A72" s="33"/>
      <c r="B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row>
    <row r="73" spans="1:48" ht="8.85" customHeight="1" x14ac:dyDescent="0.3">
      <c r="A73" s="33"/>
      <c r="B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row>
    <row r="74" spans="1:48" ht="8.85" customHeight="1" x14ac:dyDescent="0.3">
      <c r="A74" s="33"/>
      <c r="B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row>
    <row r="75" spans="1:48" s="20" customFormat="1" ht="10.5" customHeight="1" x14ac:dyDescent="0.3">
      <c r="A75" s="130" t="s">
        <v>587</v>
      </c>
      <c r="AO75" s="131" t="s">
        <v>588</v>
      </c>
    </row>
    <row r="76" spans="1:48" s="20" customFormat="1" ht="10.5" customHeight="1" x14ac:dyDescent="0.3">
      <c r="W76" s="23" t="s">
        <v>49</v>
      </c>
      <c r="Z76" s="50" t="s">
        <v>50</v>
      </c>
      <c r="AN76" s="23" t="s">
        <v>575</v>
      </c>
    </row>
    <row r="77" spans="1:48" s="20" customFormat="1" ht="10.5" customHeight="1" x14ac:dyDescent="0.3">
      <c r="A77" s="24"/>
      <c r="W77" s="23" t="s">
        <v>576</v>
      </c>
      <c r="Z77" s="50" t="s">
        <v>399</v>
      </c>
      <c r="AN77" s="23" t="s">
        <v>130</v>
      </c>
    </row>
    <row r="78" spans="1:48" s="20" customFormat="1" ht="10.5" customHeight="1" x14ac:dyDescent="0.3">
      <c r="A78" s="25"/>
      <c r="W78" s="23" t="s">
        <v>55</v>
      </c>
      <c r="Z78" s="26" t="s">
        <v>56</v>
      </c>
    </row>
    <row r="79" spans="1:48" ht="8.85" customHeight="1" x14ac:dyDescent="0.3">
      <c r="A79" s="33"/>
      <c r="B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row>
    <row r="80" spans="1:48" ht="9.6" customHeight="1" x14ac:dyDescent="0.3">
      <c r="Z80" s="28" t="s">
        <v>511</v>
      </c>
      <c r="AA80" s="28"/>
      <c r="AB80" s="28"/>
      <c r="AC80" s="28"/>
      <c r="AD80" s="28"/>
      <c r="AE80" s="28"/>
      <c r="AF80" s="28"/>
      <c r="AG80" s="28"/>
      <c r="AH80" s="28"/>
      <c r="AI80" s="28"/>
      <c r="AJ80" s="28"/>
      <c r="AK80" s="28"/>
      <c r="AL80" s="28"/>
    </row>
    <row r="81" spans="1:48" ht="8.4" customHeight="1" x14ac:dyDescent="0.3"/>
    <row r="82" spans="1:48" ht="9.6" customHeight="1" x14ac:dyDescent="0.3">
      <c r="E82" s="29" t="s">
        <v>577</v>
      </c>
      <c r="F82" s="29"/>
      <c r="G82" s="29"/>
      <c r="H82" s="29"/>
      <c r="I82" s="29"/>
      <c r="AD82" s="28" t="s">
        <v>404</v>
      </c>
      <c r="AE82" s="28"/>
      <c r="AF82" s="28"/>
      <c r="AG82" s="28"/>
      <c r="AH82" s="28"/>
      <c r="AI82" s="28"/>
      <c r="AJ82" s="28"/>
    </row>
    <row r="83" spans="1:48" ht="9.6" customHeight="1" x14ac:dyDescent="0.3">
      <c r="E83" s="28" t="s">
        <v>578</v>
      </c>
      <c r="F83" s="28"/>
      <c r="G83" s="28"/>
      <c r="H83" s="28"/>
      <c r="I83" s="28"/>
      <c r="K83" s="28" t="s">
        <v>579</v>
      </c>
      <c r="L83" s="28"/>
      <c r="M83" s="28"/>
      <c r="N83" s="28"/>
      <c r="O83" s="28"/>
      <c r="Q83" s="28" t="s">
        <v>580</v>
      </c>
      <c r="R83" s="28"/>
      <c r="S83" s="28"/>
      <c r="T83" s="28"/>
      <c r="U83" s="28"/>
    </row>
    <row r="84" spans="1:48" ht="9.6" customHeight="1" x14ac:dyDescent="0.3">
      <c r="I84" s="30"/>
      <c r="Z84" s="28" t="s">
        <v>439</v>
      </c>
      <c r="AA84" s="28"/>
      <c r="AB84" s="172"/>
      <c r="AD84" s="28" t="s">
        <v>66</v>
      </c>
      <c r="AE84" s="28"/>
      <c r="AF84" s="28"/>
      <c r="AH84" s="28" t="s">
        <v>67</v>
      </c>
      <c r="AI84" s="28"/>
      <c r="AJ84" s="28"/>
      <c r="AR84" s="30" t="s">
        <v>577</v>
      </c>
      <c r="AV84" s="30" t="s">
        <v>581</v>
      </c>
    </row>
    <row r="85" spans="1:48" ht="9.6" customHeight="1" x14ac:dyDescent="0.3">
      <c r="I85" s="30" t="s">
        <v>71</v>
      </c>
      <c r="O85" s="30" t="s">
        <v>71</v>
      </c>
      <c r="U85" s="30" t="s">
        <v>71</v>
      </c>
      <c r="AB85" s="173" t="s">
        <v>279</v>
      </c>
      <c r="AF85" s="173" t="s">
        <v>279</v>
      </c>
      <c r="AJ85" s="173" t="s">
        <v>279</v>
      </c>
      <c r="AL85" s="30" t="s">
        <v>416</v>
      </c>
      <c r="AR85" s="30" t="s">
        <v>378</v>
      </c>
      <c r="AT85" s="30" t="s">
        <v>582</v>
      </c>
      <c r="AV85" s="30" t="s">
        <v>583</v>
      </c>
    </row>
    <row r="86" spans="1:48" ht="9.6" customHeight="1" x14ac:dyDescent="0.3">
      <c r="A86" s="31" t="s">
        <v>78</v>
      </c>
      <c r="C86" s="31" t="s">
        <v>80</v>
      </c>
      <c r="E86" s="31" t="s">
        <v>81</v>
      </c>
      <c r="G86" s="31" t="s">
        <v>442</v>
      </c>
      <c r="I86" s="31" t="s">
        <v>87</v>
      </c>
      <c r="K86" s="31" t="s">
        <v>81</v>
      </c>
      <c r="M86" s="31" t="s">
        <v>442</v>
      </c>
      <c r="O86" s="31" t="s">
        <v>87</v>
      </c>
      <c r="Q86" s="31" t="s">
        <v>81</v>
      </c>
      <c r="S86" s="31" t="s">
        <v>442</v>
      </c>
      <c r="U86" s="31" t="s">
        <v>87</v>
      </c>
      <c r="W86" s="31" t="s">
        <v>72</v>
      </c>
      <c r="Z86" s="31" t="s">
        <v>81</v>
      </c>
      <c r="AB86" s="174" t="s">
        <v>380</v>
      </c>
      <c r="AD86" s="31" t="s">
        <v>81</v>
      </c>
      <c r="AF86" s="174" t="s">
        <v>380</v>
      </c>
      <c r="AH86" s="31" t="s">
        <v>81</v>
      </c>
      <c r="AJ86" s="174" t="s">
        <v>380</v>
      </c>
      <c r="AL86" s="31" t="s">
        <v>584</v>
      </c>
      <c r="AN86" s="31" t="s">
        <v>78</v>
      </c>
      <c r="AR86" s="129" t="s">
        <v>387</v>
      </c>
      <c r="AT86" s="129" t="s">
        <v>585</v>
      </c>
      <c r="AV86" s="129" t="s">
        <v>586</v>
      </c>
    </row>
    <row r="87" spans="1:48" ht="8.4" customHeight="1" x14ac:dyDescent="0.3"/>
    <row r="88" spans="1:48" ht="8.85" customHeight="1" x14ac:dyDescent="0.3">
      <c r="B88" s="22" t="s">
        <v>292</v>
      </c>
    </row>
    <row r="89" spans="1:48" ht="8.85" customHeight="1" x14ac:dyDescent="0.3">
      <c r="A89" s="22">
        <v>1</v>
      </c>
      <c r="B89" s="33"/>
      <c r="C89" s="22" t="s">
        <v>131</v>
      </c>
      <c r="D89" s="33"/>
      <c r="E89" s="154">
        <v>2451670</v>
      </c>
      <c r="F89" s="33"/>
      <c r="G89" s="152">
        <f>(E89/$AP89)</f>
        <v>74.816747535780763</v>
      </c>
      <c r="H89" s="33"/>
      <c r="I89" s="153">
        <f>IF(G$219&gt;0,G89/G$219*100,0)</f>
        <v>52.714391124544768</v>
      </c>
      <c r="J89" s="33"/>
      <c r="K89" s="154">
        <v>281570</v>
      </c>
      <c r="L89" s="33"/>
      <c r="M89" s="153">
        <f>(K89/$AP89)</f>
        <v>8.5925722481613729</v>
      </c>
      <c r="N89" s="33"/>
      <c r="O89" s="153">
        <f>IF(M$219&gt;0,M89/M$219*100,0)</f>
        <v>188.65961794163181</v>
      </c>
      <c r="P89" s="33"/>
      <c r="Q89" s="154">
        <v>76635</v>
      </c>
      <c r="R89" s="33"/>
      <c r="S89" s="152">
        <f>(Q89/$AP89)</f>
        <v>2.3386432298819004</v>
      </c>
      <c r="T89" s="33"/>
      <c r="U89" s="153">
        <f>IF(S$219&gt;0,S89/S$219*100,0)</f>
        <v>152.74385260900453</v>
      </c>
      <c r="V89" s="33"/>
      <c r="W89" s="154">
        <f t="shared" ref="W89:W147" si="4">(E89+K89+Q89)</f>
        <v>2809875</v>
      </c>
      <c r="X89" s="33"/>
      <c r="Y89" s="33"/>
      <c r="Z89" s="154">
        <v>0</v>
      </c>
      <c r="AA89" s="33"/>
      <c r="AB89" s="153">
        <f t="shared" ref="AB89:AB147" si="5">IF($W89&gt;0,Z89/$W89*100,0)</f>
        <v>0</v>
      </c>
      <c r="AC89" s="33"/>
      <c r="AD89" s="154">
        <v>30000</v>
      </c>
      <c r="AE89" s="33"/>
      <c r="AF89" s="153">
        <f t="shared" ref="AF89:AF147" si="6">IF($W89&gt;0,AD89/$W89*100,0)</f>
        <v>1.0676631522754572</v>
      </c>
      <c r="AG89" s="33"/>
      <c r="AH89" s="154">
        <v>0</v>
      </c>
      <c r="AI89" s="33"/>
      <c r="AJ89" s="153">
        <f t="shared" ref="AJ89:AJ147" si="7">IF($W89&gt;0,AH89/$W89*100,0)</f>
        <v>0</v>
      </c>
      <c r="AK89" s="33"/>
      <c r="AL89" s="154">
        <v>1338541</v>
      </c>
      <c r="AM89" s="33"/>
      <c r="AN89" s="22">
        <v>1</v>
      </c>
      <c r="AO89" s="33"/>
      <c r="AP89" s="165">
        <v>32769</v>
      </c>
      <c r="AQ89" s="33"/>
      <c r="AR89" s="165">
        <f>IF(E89,AP89,0)</f>
        <v>32769</v>
      </c>
      <c r="AS89" s="33"/>
      <c r="AT89" s="165">
        <f>IF(K89,AP89,0)</f>
        <v>32769</v>
      </c>
      <c r="AU89" s="33"/>
      <c r="AV89" s="165">
        <f>IF(Q89,AP89,0)</f>
        <v>32769</v>
      </c>
    </row>
    <row r="90" spans="1:48" ht="8.85" customHeight="1" x14ac:dyDescent="0.3">
      <c r="A90" s="22">
        <v>2</v>
      </c>
      <c r="B90" s="33"/>
      <c r="C90" s="22" t="s">
        <v>132</v>
      </c>
      <c r="D90" s="33"/>
      <c r="E90" s="156">
        <v>29546809</v>
      </c>
      <c r="F90" s="33"/>
      <c r="G90" s="153">
        <f>(E90/$AP90)</f>
        <v>271.97239481217611</v>
      </c>
      <c r="H90" s="33"/>
      <c r="I90" s="153">
        <f>IF(G$219&gt;0,G90/G$219*100,0)</f>
        <v>191.62633591298027</v>
      </c>
      <c r="J90" s="33"/>
      <c r="K90" s="156">
        <v>104880</v>
      </c>
      <c r="L90" s="33"/>
      <c r="M90" s="153">
        <f>(K90/$AP90)</f>
        <v>0.96539916604534282</v>
      </c>
      <c r="N90" s="33"/>
      <c r="O90" s="153">
        <f>IF(M$219&gt;0,M90/M$219*100,0)</f>
        <v>21.196427864340237</v>
      </c>
      <c r="P90" s="33"/>
      <c r="Q90" s="156">
        <v>180950</v>
      </c>
      <c r="R90" s="33"/>
      <c r="S90" s="153">
        <f>(Q90/$AP90)</f>
        <v>1.6656081149495117</v>
      </c>
      <c r="T90" s="33"/>
      <c r="U90" s="153">
        <f>IF(S$219&gt;0,S90/S$219*100,0)</f>
        <v>108.7858965247374</v>
      </c>
      <c r="V90" s="33"/>
      <c r="W90" s="156">
        <f t="shared" si="4"/>
        <v>29832639</v>
      </c>
      <c r="X90" s="33"/>
      <c r="Y90" s="33"/>
      <c r="Z90" s="156">
        <v>550000</v>
      </c>
      <c r="AA90" s="33"/>
      <c r="AB90" s="153">
        <f t="shared" si="5"/>
        <v>1.8436183268935744</v>
      </c>
      <c r="AC90" s="33"/>
      <c r="AD90" s="156">
        <v>319631</v>
      </c>
      <c r="AE90" s="33"/>
      <c r="AF90" s="153">
        <f t="shared" si="6"/>
        <v>1.0714137626242184</v>
      </c>
      <c r="AG90" s="33"/>
      <c r="AH90" s="156">
        <v>3302152</v>
      </c>
      <c r="AI90" s="33"/>
      <c r="AJ90" s="153">
        <f t="shared" si="7"/>
        <v>11.068923537069583</v>
      </c>
      <c r="AK90" s="33"/>
      <c r="AL90" s="156">
        <v>20641</v>
      </c>
      <c r="AM90" s="33"/>
      <c r="AN90" s="22">
        <v>2</v>
      </c>
      <c r="AO90" s="33"/>
      <c r="AP90" s="165">
        <v>108639</v>
      </c>
      <c r="AQ90" s="33"/>
      <c r="AR90" s="165">
        <f>IF(E90,AP90,0)</f>
        <v>108639</v>
      </c>
      <c r="AS90" s="33"/>
      <c r="AT90" s="165">
        <f>IF(K90,AP90,0)</f>
        <v>108639</v>
      </c>
      <c r="AU90" s="33"/>
      <c r="AV90" s="165">
        <f>IF(Q90,AP90,0)</f>
        <v>108639</v>
      </c>
    </row>
    <row r="91" spans="1:48" ht="8.85" customHeight="1" x14ac:dyDescent="0.3">
      <c r="A91" s="22">
        <v>3</v>
      </c>
      <c r="B91" s="33"/>
      <c r="C91" s="22" t="s">
        <v>133</v>
      </c>
      <c r="D91" s="33"/>
      <c r="E91" s="156">
        <v>441367</v>
      </c>
      <c r="F91" s="33"/>
      <c r="G91" s="153">
        <f>(E91/$AP91)</f>
        <v>29.144677760169042</v>
      </c>
      <c r="H91" s="33"/>
      <c r="I91" s="153">
        <f>IF(G$219&gt;0,G91/G$219*100,0)</f>
        <v>20.534759839882412</v>
      </c>
      <c r="J91" s="33"/>
      <c r="K91" s="156">
        <v>2500</v>
      </c>
      <c r="L91" s="33"/>
      <c r="M91" s="153">
        <f>(K91/$AP91)</f>
        <v>0.16508188061278395</v>
      </c>
      <c r="N91" s="33"/>
      <c r="O91" s="153">
        <f>IF(M$219&gt;0,M91/M$219*100,0)</f>
        <v>3.6245589360226917</v>
      </c>
      <c r="P91" s="33"/>
      <c r="Q91" s="156">
        <v>40860</v>
      </c>
      <c r="R91" s="33"/>
      <c r="S91" s="153">
        <f>(Q91/$AP91)</f>
        <v>2.6980982567353409</v>
      </c>
      <c r="T91" s="33"/>
      <c r="U91" s="153">
        <f>IF(S$219&gt;0,S91/S$219*100,0)</f>
        <v>176.22094605349727</v>
      </c>
      <c r="V91" s="33"/>
      <c r="W91" s="156">
        <f t="shared" si="4"/>
        <v>484727</v>
      </c>
      <c r="X91" s="33"/>
      <c r="Y91" s="33"/>
      <c r="Z91" s="156">
        <v>0</v>
      </c>
      <c r="AA91" s="33"/>
      <c r="AB91" s="153">
        <f t="shared" si="5"/>
        <v>0</v>
      </c>
      <c r="AC91" s="33"/>
      <c r="AD91" s="156">
        <v>72454</v>
      </c>
      <c r="AE91" s="33"/>
      <c r="AF91" s="153">
        <f t="shared" si="6"/>
        <v>14.947382753591196</v>
      </c>
      <c r="AG91" s="33"/>
      <c r="AH91" s="156">
        <v>0</v>
      </c>
      <c r="AI91" s="33"/>
      <c r="AJ91" s="153">
        <f t="shared" si="7"/>
        <v>0</v>
      </c>
      <c r="AK91" s="33"/>
      <c r="AL91" s="156">
        <v>0</v>
      </c>
      <c r="AM91" s="33"/>
      <c r="AN91" s="22">
        <v>3</v>
      </c>
      <c r="AO91" s="33"/>
      <c r="AP91" s="165">
        <v>15144</v>
      </c>
      <c r="AQ91" s="33"/>
      <c r="AR91" s="165">
        <f>IF(E91,AP91,0)</f>
        <v>15144</v>
      </c>
      <c r="AS91" s="33"/>
      <c r="AT91" s="165">
        <f>IF(K91,AP91,0)</f>
        <v>15144</v>
      </c>
      <c r="AU91" s="33"/>
      <c r="AV91" s="165">
        <f>IF(Q91,AP91,0)</f>
        <v>15144</v>
      </c>
    </row>
    <row r="92" spans="1:48" ht="8.85" customHeight="1" x14ac:dyDescent="0.3">
      <c r="A92" s="22">
        <v>4</v>
      </c>
      <c r="B92" s="33"/>
      <c r="C92" s="22" t="s">
        <v>134</v>
      </c>
      <c r="D92" s="33"/>
      <c r="E92" s="156">
        <v>138909</v>
      </c>
      <c r="F92" s="33"/>
      <c r="G92" s="153">
        <f>(E92/$AP92)</f>
        <v>10.689419007310503</v>
      </c>
      <c r="H92" s="33"/>
      <c r="I92" s="153">
        <f>IF(G$219&gt;0,G92/G$219*100,0)</f>
        <v>7.5315518651225029</v>
      </c>
      <c r="J92" s="33"/>
      <c r="K92" s="156">
        <v>24876</v>
      </c>
      <c r="L92" s="33"/>
      <c r="M92" s="153">
        <f>(K92/$AP92)</f>
        <v>1.9142747210465563</v>
      </c>
      <c r="N92" s="33"/>
      <c r="O92" s="153">
        <f>IF(M$219&gt;0,M92/M$219*100,0)</f>
        <v>42.030061206089329</v>
      </c>
      <c r="P92" s="33"/>
      <c r="Q92" s="156">
        <v>75976</v>
      </c>
      <c r="R92" s="33"/>
      <c r="S92" s="153">
        <f>(Q92/$AP92)</f>
        <v>5.8465563678337826</v>
      </c>
      <c r="T92" s="33"/>
      <c r="U92" s="153">
        <f>IF(S$219&gt;0,S92/S$219*100,0)</f>
        <v>381.85625439060124</v>
      </c>
      <c r="V92" s="33"/>
      <c r="W92" s="156">
        <f t="shared" si="4"/>
        <v>239761</v>
      </c>
      <c r="X92" s="33"/>
      <c r="Y92" s="33"/>
      <c r="Z92" s="156">
        <v>6207</v>
      </c>
      <c r="AA92" s="33"/>
      <c r="AB92" s="153">
        <f t="shared" si="5"/>
        <v>2.5888280412577522</v>
      </c>
      <c r="AC92" s="33"/>
      <c r="AD92" s="156">
        <v>0</v>
      </c>
      <c r="AE92" s="33"/>
      <c r="AF92" s="153">
        <f t="shared" si="6"/>
        <v>0</v>
      </c>
      <c r="AG92" s="33"/>
      <c r="AH92" s="156">
        <v>0</v>
      </c>
      <c r="AI92" s="33"/>
      <c r="AJ92" s="153">
        <f t="shared" si="7"/>
        <v>0</v>
      </c>
      <c r="AK92" s="33"/>
      <c r="AL92" s="156">
        <v>0</v>
      </c>
      <c r="AM92" s="33"/>
      <c r="AN92" s="22">
        <v>4</v>
      </c>
      <c r="AO92" s="33"/>
      <c r="AP92" s="165">
        <v>12995</v>
      </c>
      <c r="AQ92" s="33"/>
      <c r="AR92" s="165">
        <f>IF(E92,AP92,0)</f>
        <v>12995</v>
      </c>
      <c r="AS92" s="33"/>
      <c r="AT92" s="165">
        <f>IF(K92,AP92,0)</f>
        <v>12995</v>
      </c>
      <c r="AU92" s="33"/>
      <c r="AV92" s="165">
        <f>IF(Q92,AP92,0)</f>
        <v>12995</v>
      </c>
    </row>
    <row r="93" spans="1:48" ht="8.85" customHeight="1" x14ac:dyDescent="0.3">
      <c r="A93" s="22">
        <v>5</v>
      </c>
      <c r="B93" s="33"/>
      <c r="C93" s="22" t="s">
        <v>135</v>
      </c>
      <c r="D93" s="33"/>
      <c r="E93" s="156">
        <v>986304</v>
      </c>
      <c r="F93" s="33"/>
      <c r="G93" s="153">
        <f>(E93/$AP93)</f>
        <v>30.950638591646531</v>
      </c>
      <c r="H93" s="33"/>
      <c r="I93" s="153">
        <f>IF(G$219&gt;0,G93/G$219*100,0)</f>
        <v>21.807203895013032</v>
      </c>
      <c r="J93" s="33"/>
      <c r="K93" s="156">
        <v>8500</v>
      </c>
      <c r="L93" s="33"/>
      <c r="M93" s="153">
        <f>(K93/$AP93)</f>
        <v>0.26673361157310072</v>
      </c>
      <c r="N93" s="33"/>
      <c r="O93" s="153">
        <f>IF(M$219&gt;0,M93/M$219*100,0)</f>
        <v>5.8564373738423443</v>
      </c>
      <c r="P93" s="33"/>
      <c r="Q93" s="156">
        <v>85755</v>
      </c>
      <c r="R93" s="33"/>
      <c r="S93" s="153">
        <f>(Q93/$AP93)</f>
        <v>2.6910283365236767</v>
      </c>
      <c r="T93" s="33"/>
      <c r="U93" s="153">
        <f>IF(S$219&gt;0,S93/S$219*100,0)</f>
        <v>175.75918821161287</v>
      </c>
      <c r="V93" s="33"/>
      <c r="W93" s="156">
        <f t="shared" si="4"/>
        <v>1080559</v>
      </c>
      <c r="X93" s="33"/>
      <c r="Y93" s="33"/>
      <c r="Z93" s="156">
        <v>0</v>
      </c>
      <c r="AA93" s="33"/>
      <c r="AB93" s="153">
        <f t="shared" si="5"/>
        <v>0</v>
      </c>
      <c r="AC93" s="33"/>
      <c r="AD93" s="156">
        <v>0</v>
      </c>
      <c r="AE93" s="33"/>
      <c r="AF93" s="153">
        <f t="shared" si="6"/>
        <v>0</v>
      </c>
      <c r="AG93" s="33"/>
      <c r="AH93" s="156">
        <v>0</v>
      </c>
      <c r="AI93" s="33"/>
      <c r="AJ93" s="153">
        <f t="shared" si="7"/>
        <v>0</v>
      </c>
      <c r="AK93" s="33"/>
      <c r="AL93" s="156">
        <v>0</v>
      </c>
      <c r="AM93" s="33"/>
      <c r="AN93" s="22">
        <v>5</v>
      </c>
      <c r="AO93" s="33"/>
      <c r="AP93" s="165">
        <v>31867</v>
      </c>
      <c r="AQ93" s="33"/>
      <c r="AR93" s="165">
        <f>IF(E93,AP93,0)</f>
        <v>31867</v>
      </c>
      <c r="AS93" s="33"/>
      <c r="AT93" s="165">
        <f>IF(K93,AP93,0)</f>
        <v>31867</v>
      </c>
      <c r="AU93" s="33"/>
      <c r="AV93" s="165">
        <f>IF(Q93,AP93,0)</f>
        <v>31867</v>
      </c>
    </row>
    <row r="94" spans="1:48" ht="8.85" customHeight="1" x14ac:dyDescent="0.3">
      <c r="A94" s="41"/>
      <c r="B94" s="33"/>
      <c r="D94" s="33"/>
      <c r="E94" s="33"/>
      <c r="F94" s="33"/>
      <c r="G94" s="33"/>
      <c r="H94" s="33"/>
      <c r="I94" s="33"/>
      <c r="J94" s="33"/>
      <c r="K94" s="33"/>
      <c r="L94" s="33"/>
      <c r="M94" s="33"/>
      <c r="N94" s="33"/>
      <c r="O94" s="33"/>
      <c r="P94" s="33"/>
      <c r="Q94" s="33"/>
      <c r="R94" s="33"/>
      <c r="S94" s="153"/>
      <c r="T94" s="33"/>
      <c r="U94" s="153"/>
      <c r="V94" s="33"/>
      <c r="X94" s="33"/>
      <c r="Y94" s="33"/>
      <c r="Z94" s="33"/>
      <c r="AA94" s="33"/>
      <c r="AB94" s="33"/>
      <c r="AC94" s="33"/>
      <c r="AD94" s="33"/>
      <c r="AE94" s="33"/>
      <c r="AF94" s="33"/>
      <c r="AG94" s="33"/>
      <c r="AH94" s="33"/>
      <c r="AI94" s="33"/>
      <c r="AJ94" s="33"/>
      <c r="AK94" s="33"/>
      <c r="AL94" s="33"/>
      <c r="AM94" s="33"/>
      <c r="AN94" s="53"/>
      <c r="AO94" s="33"/>
      <c r="AP94" s="39"/>
      <c r="AQ94" s="33"/>
      <c r="AR94" s="33"/>
      <c r="AS94" s="33"/>
      <c r="AT94" s="33"/>
      <c r="AU94" s="33"/>
      <c r="AV94" s="33"/>
    </row>
    <row r="95" spans="1:48" ht="8.85" customHeight="1" x14ac:dyDescent="0.3">
      <c r="A95" s="22">
        <v>6</v>
      </c>
      <c r="B95" s="33"/>
      <c r="C95" s="22" t="s">
        <v>136</v>
      </c>
      <c r="D95" s="33"/>
      <c r="E95" s="156">
        <v>475210</v>
      </c>
      <c r="F95" s="33"/>
      <c r="G95" s="153">
        <f>(E95/$AP95)</f>
        <v>30.308693156451305</v>
      </c>
      <c r="H95" s="33"/>
      <c r="I95" s="153">
        <f>IF(G$219&gt;0,G95/G$219*100,0)</f>
        <v>21.354901918970654</v>
      </c>
      <c r="J95" s="33"/>
      <c r="K95" s="156">
        <v>10000</v>
      </c>
      <c r="L95" s="33"/>
      <c r="M95" s="153">
        <f>(K95/$AP95)</f>
        <v>0.63779577779195107</v>
      </c>
      <c r="N95" s="33"/>
      <c r="O95" s="153">
        <f>IF(M$219&gt;0,M95/M$219*100,0)</f>
        <v>14.003525869539549</v>
      </c>
      <c r="P95" s="33"/>
      <c r="Q95" s="156">
        <v>54905</v>
      </c>
      <c r="R95" s="33"/>
      <c r="S95" s="153">
        <f>(Q95/$AP95)</f>
        <v>3.5018177179667069</v>
      </c>
      <c r="T95" s="33"/>
      <c r="U95" s="153">
        <f>IF(S$219&gt;0,S95/S$219*100,0)</f>
        <v>228.71429149272947</v>
      </c>
      <c r="V95" s="33"/>
      <c r="W95" s="156">
        <f t="shared" si="4"/>
        <v>540115</v>
      </c>
      <c r="X95" s="33"/>
      <c r="Y95" s="33"/>
      <c r="Z95" s="156">
        <v>0</v>
      </c>
      <c r="AA95" s="33"/>
      <c r="AB95" s="153">
        <f t="shared" si="5"/>
        <v>0</v>
      </c>
      <c r="AC95" s="33"/>
      <c r="AD95" s="156">
        <v>225076</v>
      </c>
      <c r="AE95" s="33"/>
      <c r="AF95" s="153">
        <f t="shared" si="6"/>
        <v>41.671866176647562</v>
      </c>
      <c r="AG95" s="33"/>
      <c r="AH95" s="156">
        <v>0</v>
      </c>
      <c r="AI95" s="33"/>
      <c r="AJ95" s="153">
        <f t="shared" si="7"/>
        <v>0</v>
      </c>
      <c r="AK95" s="33"/>
      <c r="AL95" s="156">
        <v>1260</v>
      </c>
      <c r="AM95" s="33"/>
      <c r="AN95" s="22">
        <v>6</v>
      </c>
      <c r="AO95" s="33"/>
      <c r="AP95" s="165">
        <v>15679</v>
      </c>
      <c r="AQ95" s="33"/>
      <c r="AR95" s="165">
        <f>IF(E95,AP95,0)</f>
        <v>15679</v>
      </c>
      <c r="AS95" s="33"/>
      <c r="AT95" s="165">
        <f>IF(K95,AP95,0)</f>
        <v>15679</v>
      </c>
      <c r="AU95" s="33"/>
      <c r="AV95" s="165">
        <f>IF(Q95,AP95,0)</f>
        <v>15679</v>
      </c>
    </row>
    <row r="96" spans="1:48" ht="8.85" customHeight="1" x14ac:dyDescent="0.3">
      <c r="A96" s="22">
        <v>7</v>
      </c>
      <c r="B96" s="33"/>
      <c r="C96" s="22" t="s">
        <v>137</v>
      </c>
      <c r="D96" s="33"/>
      <c r="E96" s="156">
        <v>50676808</v>
      </c>
      <c r="F96" s="33"/>
      <c r="G96" s="153">
        <f>(E96/$AP96)</f>
        <v>210.25016699096795</v>
      </c>
      <c r="H96" s="33"/>
      <c r="I96" s="153">
        <f>IF(G$219&gt;0,G96/G$219*100,0)</f>
        <v>148.13808273959307</v>
      </c>
      <c r="J96" s="33"/>
      <c r="K96" s="156">
        <v>0</v>
      </c>
      <c r="L96" s="33"/>
      <c r="M96" s="153">
        <f>(K96/$AP96)</f>
        <v>0</v>
      </c>
      <c r="N96" s="33"/>
      <c r="O96" s="153">
        <f>IF(M$219&gt;0,M96/M$219*100,0)</f>
        <v>0</v>
      </c>
      <c r="P96" s="33"/>
      <c r="Q96" s="156">
        <v>0</v>
      </c>
      <c r="R96" s="33"/>
      <c r="S96" s="153">
        <f>(Q96/$AP96)</f>
        <v>0</v>
      </c>
      <c r="T96" s="33"/>
      <c r="U96" s="153">
        <f>IF(S$219&gt;0,S96/S$219*100,0)</f>
        <v>0</v>
      </c>
      <c r="V96" s="33"/>
      <c r="W96" s="156">
        <f t="shared" si="4"/>
        <v>50676808</v>
      </c>
      <c r="X96" s="33"/>
      <c r="Y96" s="33"/>
      <c r="Z96" s="156">
        <v>4500</v>
      </c>
      <c r="AA96" s="33"/>
      <c r="AB96" s="153">
        <f t="shared" si="5"/>
        <v>8.8798015849774915E-3</v>
      </c>
      <c r="AC96" s="33"/>
      <c r="AD96" s="156">
        <v>25000</v>
      </c>
      <c r="AE96" s="33"/>
      <c r="AF96" s="153">
        <f t="shared" si="6"/>
        <v>4.9332231027652725E-2</v>
      </c>
      <c r="AG96" s="33"/>
      <c r="AH96" s="156">
        <v>3968434</v>
      </c>
      <c r="AI96" s="33"/>
      <c r="AJ96" s="153">
        <f t="shared" si="7"/>
        <v>7.8308681162396807</v>
      </c>
      <c r="AK96" s="33"/>
      <c r="AL96" s="156">
        <v>28118190</v>
      </c>
      <c r="AM96" s="33"/>
      <c r="AN96" s="22">
        <v>7</v>
      </c>
      <c r="AO96" s="33"/>
      <c r="AP96" s="165">
        <v>241031</v>
      </c>
      <c r="AQ96" s="33"/>
      <c r="AR96" s="165">
        <f>IF(E96,AP96,0)</f>
        <v>241031</v>
      </c>
      <c r="AS96" s="33"/>
      <c r="AT96" s="165">
        <f>IF(K96,AP96,0)</f>
        <v>0</v>
      </c>
      <c r="AU96" s="33"/>
      <c r="AV96" s="165">
        <f>IF(Q96,AP96,0)</f>
        <v>0</v>
      </c>
    </row>
    <row r="97" spans="1:48" ht="8.85" customHeight="1" x14ac:dyDescent="0.3">
      <c r="A97" s="22">
        <v>8</v>
      </c>
      <c r="B97" s="33"/>
      <c r="C97" s="22" t="s">
        <v>138</v>
      </c>
      <c r="D97" s="33"/>
      <c r="E97" s="156">
        <v>1702145</v>
      </c>
      <c r="F97" s="33"/>
      <c r="G97" s="153">
        <f>(E97/$AP97)</f>
        <v>22.618664788582667</v>
      </c>
      <c r="H97" s="33"/>
      <c r="I97" s="153">
        <f>IF(G$219&gt;0,G97/G$219*100,0)</f>
        <v>15.936660997059377</v>
      </c>
      <c r="J97" s="33"/>
      <c r="K97" s="156">
        <v>90729</v>
      </c>
      <c r="L97" s="33"/>
      <c r="M97" s="153">
        <f>(K97/$AP97)</f>
        <v>1.2056369096659314</v>
      </c>
      <c r="N97" s="33"/>
      <c r="O97" s="153">
        <f>IF(M$219&gt;0,M97/M$219*100,0)</f>
        <v>26.471118564359443</v>
      </c>
      <c r="P97" s="33"/>
      <c r="Q97" s="156">
        <v>108250</v>
      </c>
      <c r="R97" s="33"/>
      <c r="S97" s="153">
        <f>(Q97/$AP97)</f>
        <v>1.4384617428973876</v>
      </c>
      <c r="T97" s="33"/>
      <c r="U97" s="153">
        <f>IF(S$219&gt;0,S97/S$219*100,0)</f>
        <v>93.950280929300121</v>
      </c>
      <c r="V97" s="33"/>
      <c r="W97" s="156">
        <f t="shared" si="4"/>
        <v>1901124</v>
      </c>
      <c r="X97" s="33"/>
      <c r="Y97" s="33"/>
      <c r="Z97" s="156">
        <v>0</v>
      </c>
      <c r="AA97" s="33"/>
      <c r="AB97" s="153">
        <f t="shared" si="5"/>
        <v>0</v>
      </c>
      <c r="AC97" s="33"/>
      <c r="AD97" s="156">
        <v>0</v>
      </c>
      <c r="AE97" s="33"/>
      <c r="AF97" s="153">
        <f t="shared" si="6"/>
        <v>0</v>
      </c>
      <c r="AG97" s="33"/>
      <c r="AH97" s="156">
        <v>0</v>
      </c>
      <c r="AI97" s="33"/>
      <c r="AJ97" s="153">
        <f t="shared" si="7"/>
        <v>0</v>
      </c>
      <c r="AK97" s="33"/>
      <c r="AL97" s="156">
        <v>0</v>
      </c>
      <c r="AM97" s="33"/>
      <c r="AN97" s="22">
        <v>8</v>
      </c>
      <c r="AO97" s="33"/>
      <c r="AP97" s="165">
        <v>75254</v>
      </c>
      <c r="AQ97" s="33"/>
      <c r="AR97" s="165">
        <f>IF(E97,AP97,0)</f>
        <v>75254</v>
      </c>
      <c r="AS97" s="33"/>
      <c r="AT97" s="165">
        <f>IF(K97,AP97,0)</f>
        <v>75254</v>
      </c>
      <c r="AU97" s="33"/>
      <c r="AV97" s="165">
        <f>IF(Q97,AP97,0)</f>
        <v>75254</v>
      </c>
    </row>
    <row r="98" spans="1:48" ht="8.85" customHeight="1" x14ac:dyDescent="0.3">
      <c r="A98" s="22">
        <v>9</v>
      </c>
      <c r="B98" s="33"/>
      <c r="C98" s="22" t="s">
        <v>139</v>
      </c>
      <c r="D98" s="33"/>
      <c r="E98" s="156">
        <v>466543</v>
      </c>
      <c r="F98" s="33"/>
      <c r="G98" s="153">
        <f>(E98/$AP98)</f>
        <v>105.33822533303228</v>
      </c>
      <c r="H98" s="33"/>
      <c r="I98" s="153">
        <f>IF(G$219&gt;0,G98/G$219*100,0)</f>
        <v>74.2192168660536</v>
      </c>
      <c r="J98" s="33"/>
      <c r="K98" s="156">
        <v>136366</v>
      </c>
      <c r="L98" s="33"/>
      <c r="M98" s="153">
        <f>(K98/$AP98)</f>
        <v>30.789342966809663</v>
      </c>
      <c r="N98" s="33"/>
      <c r="O98" s="153">
        <f>IF(M$219&gt;0,M98/M$219*100,0)</f>
        <v>676.01476170713818</v>
      </c>
      <c r="P98" s="33"/>
      <c r="Q98" s="156">
        <v>38408</v>
      </c>
      <c r="R98" s="33"/>
      <c r="S98" s="153">
        <f>(Q98/$AP98)</f>
        <v>8.6719349740347713</v>
      </c>
      <c r="T98" s="33"/>
      <c r="U98" s="153">
        <f>IF(S$219&gt;0,S98/S$219*100,0)</f>
        <v>566.39026448498907</v>
      </c>
      <c r="V98" s="33"/>
      <c r="W98" s="156">
        <f t="shared" si="4"/>
        <v>641317</v>
      </c>
      <c r="X98" s="33"/>
      <c r="Y98" s="33"/>
      <c r="Z98" s="156">
        <v>116899</v>
      </c>
      <c r="AA98" s="33"/>
      <c r="AB98" s="153">
        <f t="shared" si="5"/>
        <v>18.227959028062564</v>
      </c>
      <c r="AC98" s="33"/>
      <c r="AD98" s="156">
        <v>0</v>
      </c>
      <c r="AE98" s="33"/>
      <c r="AF98" s="153">
        <f t="shared" si="6"/>
        <v>0</v>
      </c>
      <c r="AG98" s="33"/>
      <c r="AH98" s="156">
        <v>0</v>
      </c>
      <c r="AI98" s="33"/>
      <c r="AJ98" s="153">
        <f t="shared" si="7"/>
        <v>0</v>
      </c>
      <c r="AK98" s="33"/>
      <c r="AL98" s="156">
        <v>260</v>
      </c>
      <c r="AM98" s="33"/>
      <c r="AN98" s="22">
        <v>9</v>
      </c>
      <c r="AO98" s="33"/>
      <c r="AP98" s="165">
        <v>4429</v>
      </c>
      <c r="AQ98" s="33"/>
      <c r="AR98" s="165">
        <f>IF(E98,AP98,0)</f>
        <v>4429</v>
      </c>
      <c r="AS98" s="33"/>
      <c r="AT98" s="165">
        <f>IF(K98,AP98,0)</f>
        <v>4429</v>
      </c>
      <c r="AU98" s="33"/>
      <c r="AV98" s="165">
        <f>IF(Q98,AP98,0)</f>
        <v>4429</v>
      </c>
    </row>
    <row r="99" spans="1:48" ht="8.85" customHeight="1" x14ac:dyDescent="0.3">
      <c r="A99" s="22">
        <v>10</v>
      </c>
      <c r="B99" s="33"/>
      <c r="C99" s="22" t="s">
        <v>140</v>
      </c>
      <c r="D99" s="33"/>
      <c r="E99" s="156">
        <v>6579516</v>
      </c>
      <c r="F99" s="33"/>
      <c r="G99" s="153">
        <f>(E99/$AP99)</f>
        <v>83.998468000357462</v>
      </c>
      <c r="H99" s="33"/>
      <c r="I99" s="153">
        <f>IF(G$219&gt;0,G99/G$219*100,0)</f>
        <v>59.183648606426864</v>
      </c>
      <c r="J99" s="33"/>
      <c r="K99" s="156">
        <v>381094</v>
      </c>
      <c r="L99" s="33"/>
      <c r="M99" s="153">
        <f>(K99/$AP99)</f>
        <v>4.8652989314302495</v>
      </c>
      <c r="N99" s="33"/>
      <c r="O99" s="153">
        <f>IF(M$219&gt;0,M99/M$219*100,0)</f>
        <v>106.8231271225992</v>
      </c>
      <c r="P99" s="33"/>
      <c r="Q99" s="156">
        <v>83426</v>
      </c>
      <c r="R99" s="33"/>
      <c r="S99" s="153">
        <f>(Q99/$AP99)</f>
        <v>1.0650716848166069</v>
      </c>
      <c r="T99" s="33"/>
      <c r="U99" s="153">
        <f>IF(S$219&gt;0,S99/S$219*100,0)</f>
        <v>69.563048508201618</v>
      </c>
      <c r="V99" s="33"/>
      <c r="W99" s="156">
        <f t="shared" si="4"/>
        <v>7044036</v>
      </c>
      <c r="X99" s="33"/>
      <c r="Y99" s="33"/>
      <c r="Z99" s="156">
        <v>819970</v>
      </c>
      <c r="AA99" s="33"/>
      <c r="AB99" s="153">
        <f t="shared" si="5"/>
        <v>11.640627617462489</v>
      </c>
      <c r="AC99" s="33"/>
      <c r="AD99" s="156">
        <v>0</v>
      </c>
      <c r="AE99" s="33"/>
      <c r="AF99" s="153">
        <f t="shared" si="6"/>
        <v>0</v>
      </c>
      <c r="AG99" s="33"/>
      <c r="AH99" s="156">
        <v>0</v>
      </c>
      <c r="AI99" s="33"/>
      <c r="AJ99" s="153">
        <f t="shared" si="7"/>
        <v>0</v>
      </c>
      <c r="AK99" s="33"/>
      <c r="AL99" s="156">
        <v>12322</v>
      </c>
      <c r="AM99" s="33"/>
      <c r="AN99" s="22">
        <v>10</v>
      </c>
      <c r="AO99" s="33"/>
      <c r="AP99" s="165">
        <v>78329</v>
      </c>
      <c r="AQ99" s="33"/>
      <c r="AR99" s="165">
        <f>IF(E99,AP99,0)</f>
        <v>78329</v>
      </c>
      <c r="AS99" s="33"/>
      <c r="AT99" s="165">
        <f>IF(K99,AP99,0)</f>
        <v>78329</v>
      </c>
      <c r="AU99" s="33"/>
      <c r="AV99" s="165">
        <f>IF(Q99,AP99,0)</f>
        <v>78329</v>
      </c>
    </row>
    <row r="100" spans="1:48" ht="8.85" customHeight="1" x14ac:dyDescent="0.3">
      <c r="A100" s="41"/>
      <c r="B100" s="33"/>
      <c r="D100" s="33"/>
      <c r="E100" s="33"/>
      <c r="F100" s="33"/>
      <c r="G100" s="33"/>
      <c r="H100" s="33"/>
      <c r="I100" s="33"/>
      <c r="J100" s="33"/>
      <c r="K100" s="33"/>
      <c r="L100" s="33"/>
      <c r="M100" s="33"/>
      <c r="N100" s="33"/>
      <c r="O100" s="33"/>
      <c r="P100" s="33"/>
      <c r="Q100" s="33"/>
      <c r="R100" s="33"/>
      <c r="S100" s="33"/>
      <c r="T100" s="33"/>
      <c r="U100" s="33"/>
      <c r="V100" s="33"/>
      <c r="X100" s="33"/>
      <c r="Y100" s="33"/>
      <c r="Z100" s="33"/>
      <c r="AA100" s="33"/>
      <c r="AB100" s="33"/>
      <c r="AC100" s="33"/>
      <c r="AD100" s="33"/>
      <c r="AE100" s="33"/>
      <c r="AF100" s="33"/>
      <c r="AG100" s="33"/>
      <c r="AH100" s="33"/>
      <c r="AI100" s="33"/>
      <c r="AJ100" s="33"/>
      <c r="AK100" s="33"/>
      <c r="AL100" s="33"/>
      <c r="AM100" s="33"/>
      <c r="AN100" s="53"/>
      <c r="AO100" s="33"/>
      <c r="AP100" s="39"/>
      <c r="AQ100" s="33"/>
      <c r="AR100" s="33"/>
      <c r="AS100" s="33"/>
      <c r="AT100" s="33"/>
      <c r="AU100" s="33"/>
      <c r="AV100" s="33"/>
    </row>
    <row r="101" spans="1:48" ht="8.85" customHeight="1" x14ac:dyDescent="0.3">
      <c r="A101" s="22">
        <v>11</v>
      </c>
      <c r="B101" s="33"/>
      <c r="C101" s="22" t="s">
        <v>141</v>
      </c>
      <c r="D101" s="33"/>
      <c r="E101" s="156">
        <v>373952</v>
      </c>
      <c r="F101" s="33"/>
      <c r="G101" s="153">
        <f>(E101/$AP101)</f>
        <v>58.139303482587067</v>
      </c>
      <c r="H101" s="33"/>
      <c r="I101" s="153">
        <f>IF(G$219&gt;0,G101/G$219*100,0)</f>
        <v>40.963796000674677</v>
      </c>
      <c r="J101" s="33"/>
      <c r="K101" s="156">
        <v>12500</v>
      </c>
      <c r="L101" s="33"/>
      <c r="M101" s="153">
        <f>(K101/$AP101)</f>
        <v>1.9434079601990051</v>
      </c>
      <c r="N101" s="33"/>
      <c r="O101" s="153">
        <f>IF(M$219&gt;0,M101/M$219*100,0)</f>
        <v>42.669714340117878</v>
      </c>
      <c r="P101" s="33"/>
      <c r="Q101" s="156">
        <v>44005</v>
      </c>
      <c r="R101" s="33"/>
      <c r="S101" s="153">
        <f>(Q101/$AP101)</f>
        <v>6.8415733830845769</v>
      </c>
      <c r="T101" s="33"/>
      <c r="U101" s="153">
        <f>IF(S$219&gt;0,S101/S$219*100,0)</f>
        <v>446.84382084749677</v>
      </c>
      <c r="V101" s="33"/>
      <c r="W101" s="156">
        <f t="shared" si="4"/>
        <v>430457</v>
      </c>
      <c r="X101" s="33"/>
      <c r="Y101" s="33"/>
      <c r="Z101" s="156">
        <v>1385</v>
      </c>
      <c r="AA101" s="33"/>
      <c r="AB101" s="153">
        <f t="shared" si="5"/>
        <v>0.32175106921248808</v>
      </c>
      <c r="AC101" s="33"/>
      <c r="AD101" s="156">
        <v>0</v>
      </c>
      <c r="AE101" s="33"/>
      <c r="AF101" s="153">
        <f t="shared" si="6"/>
        <v>0</v>
      </c>
      <c r="AG101" s="33"/>
      <c r="AH101" s="156">
        <v>0</v>
      </c>
      <c r="AI101" s="33"/>
      <c r="AJ101" s="153">
        <f t="shared" si="7"/>
        <v>0</v>
      </c>
      <c r="AK101" s="33"/>
      <c r="AL101" s="156">
        <v>3267</v>
      </c>
      <c r="AM101" s="33"/>
      <c r="AN101" s="22">
        <v>11</v>
      </c>
      <c r="AO101" s="33"/>
      <c r="AP101" s="165">
        <v>6432</v>
      </c>
      <c r="AQ101" s="33"/>
      <c r="AR101" s="165">
        <f>IF(E101,AP101,0)</f>
        <v>6432</v>
      </c>
      <c r="AS101" s="33"/>
      <c r="AT101" s="165">
        <f>IF(K101,AP101,0)</f>
        <v>6432</v>
      </c>
      <c r="AU101" s="33"/>
      <c r="AV101" s="165">
        <f>IF(Q101,AP101,0)</f>
        <v>6432</v>
      </c>
    </row>
    <row r="102" spans="1:48" ht="8.85" customHeight="1" x14ac:dyDescent="0.3">
      <c r="A102" s="22">
        <v>12</v>
      </c>
      <c r="B102" s="33"/>
      <c r="C102" s="22" t="s">
        <v>142</v>
      </c>
      <c r="D102" s="33"/>
      <c r="E102" s="156">
        <v>4125097</v>
      </c>
      <c r="F102" s="33"/>
      <c r="G102" s="153">
        <f>(E102/$AP102)</f>
        <v>123.92144316270128</v>
      </c>
      <c r="H102" s="33"/>
      <c r="I102" s="153">
        <f>IF(G$219&gt;0,G102/G$219*100,0)</f>
        <v>87.312582259374068</v>
      </c>
      <c r="J102" s="33"/>
      <c r="K102" s="156">
        <v>20111</v>
      </c>
      <c r="L102" s="33"/>
      <c r="M102" s="153">
        <f>(K102/$AP102)</f>
        <v>0.60415164623888484</v>
      </c>
      <c r="N102" s="33"/>
      <c r="O102" s="153">
        <f>IF(M$219&gt;0,M102/M$219*100,0)</f>
        <v>13.264831003617688</v>
      </c>
      <c r="P102" s="33"/>
      <c r="Q102" s="156">
        <v>62131</v>
      </c>
      <c r="R102" s="33"/>
      <c r="S102" s="153">
        <f>(Q102/$AP102)</f>
        <v>1.8664683970199472</v>
      </c>
      <c r="T102" s="33"/>
      <c r="U102" s="153">
        <f>IF(S$219&gt;0,S102/S$219*100,0)</f>
        <v>121.90468819315234</v>
      </c>
      <c r="V102" s="33"/>
      <c r="W102" s="156">
        <f t="shared" si="4"/>
        <v>4207339</v>
      </c>
      <c r="X102" s="33"/>
      <c r="Y102" s="33"/>
      <c r="Z102" s="156">
        <v>1027500</v>
      </c>
      <c r="AA102" s="33"/>
      <c r="AB102" s="153">
        <f t="shared" si="5"/>
        <v>24.421611854904015</v>
      </c>
      <c r="AC102" s="33"/>
      <c r="AD102" s="156">
        <v>0</v>
      </c>
      <c r="AE102" s="33"/>
      <c r="AF102" s="153">
        <f t="shared" si="6"/>
        <v>0</v>
      </c>
      <c r="AG102" s="33"/>
      <c r="AH102" s="156">
        <v>0</v>
      </c>
      <c r="AI102" s="33"/>
      <c r="AJ102" s="153">
        <f t="shared" si="7"/>
        <v>0</v>
      </c>
      <c r="AK102" s="33"/>
      <c r="AL102" s="156">
        <v>7050</v>
      </c>
      <c r="AM102" s="33"/>
      <c r="AN102" s="22">
        <v>12</v>
      </c>
      <c r="AO102" s="33"/>
      <c r="AP102" s="165">
        <v>33288</v>
      </c>
      <c r="AQ102" s="33"/>
      <c r="AR102" s="165">
        <f>IF(E102,AP102,0)</f>
        <v>33288</v>
      </c>
      <c r="AS102" s="33"/>
      <c r="AT102" s="165">
        <f>IF(K102,AP102,0)</f>
        <v>33288</v>
      </c>
      <c r="AU102" s="33"/>
      <c r="AV102" s="165">
        <f>IF(Q102,AP102,0)</f>
        <v>33288</v>
      </c>
    </row>
    <row r="103" spans="1:48" ht="8.85" customHeight="1" x14ac:dyDescent="0.3">
      <c r="A103" s="22">
        <v>13</v>
      </c>
      <c r="B103" s="33"/>
      <c r="C103" s="22" t="s">
        <v>143</v>
      </c>
      <c r="D103" s="33"/>
      <c r="E103" s="156">
        <v>495901</v>
      </c>
      <c r="F103" s="33"/>
      <c r="G103" s="153">
        <f>(E103/$AP103)</f>
        <v>30.089254292822037</v>
      </c>
      <c r="H103" s="33"/>
      <c r="I103" s="153">
        <f>IF(G$219&gt;0,G103/G$219*100,0)</f>
        <v>21.200289663476031</v>
      </c>
      <c r="J103" s="33"/>
      <c r="K103" s="156">
        <v>23086</v>
      </c>
      <c r="L103" s="33"/>
      <c r="M103" s="153">
        <f>(K103/$AP103)</f>
        <v>1.4007645167162186</v>
      </c>
      <c r="N103" s="33"/>
      <c r="O103" s="153">
        <f>IF(M$219&gt;0,M103/M$219*100,0)</f>
        <v>30.755365322232116</v>
      </c>
      <c r="P103" s="33"/>
      <c r="Q103" s="156">
        <v>75818</v>
      </c>
      <c r="R103" s="33"/>
      <c r="S103" s="153">
        <f>(Q103/$AP103)</f>
        <v>4.6003276500212369</v>
      </c>
      <c r="T103" s="33"/>
      <c r="U103" s="153">
        <f>IF(S$219&gt;0,S103/S$219*100,0)</f>
        <v>300.46129291959443</v>
      </c>
      <c r="V103" s="33"/>
      <c r="W103" s="156">
        <f t="shared" si="4"/>
        <v>594805</v>
      </c>
      <c r="X103" s="33"/>
      <c r="Y103" s="33"/>
      <c r="Z103" s="156">
        <v>69085</v>
      </c>
      <c r="AA103" s="33"/>
      <c r="AB103" s="153">
        <f t="shared" si="5"/>
        <v>11.614730878186968</v>
      </c>
      <c r="AC103" s="33"/>
      <c r="AD103" s="156">
        <v>0</v>
      </c>
      <c r="AE103" s="33"/>
      <c r="AF103" s="153">
        <f t="shared" si="6"/>
        <v>0</v>
      </c>
      <c r="AG103" s="33"/>
      <c r="AH103" s="156">
        <v>0</v>
      </c>
      <c r="AI103" s="33"/>
      <c r="AJ103" s="153">
        <f t="shared" si="7"/>
        <v>0</v>
      </c>
      <c r="AK103" s="33"/>
      <c r="AL103" s="156">
        <v>1024</v>
      </c>
      <c r="AM103" s="33"/>
      <c r="AN103" s="22">
        <v>13</v>
      </c>
      <c r="AO103" s="33"/>
      <c r="AP103" s="165">
        <v>16481</v>
      </c>
      <c r="AQ103" s="33"/>
      <c r="AR103" s="165">
        <f>IF(E103,AP103,0)</f>
        <v>16481</v>
      </c>
      <c r="AS103" s="33"/>
      <c r="AT103" s="165">
        <f>IF(K103,AP103,0)</f>
        <v>16481</v>
      </c>
      <c r="AU103" s="33"/>
      <c r="AV103" s="165">
        <f>IF(Q103,AP103,0)</f>
        <v>16481</v>
      </c>
    </row>
    <row r="104" spans="1:48" ht="8.85" customHeight="1" x14ac:dyDescent="0.3">
      <c r="A104" s="22">
        <v>14</v>
      </c>
      <c r="B104" s="33"/>
      <c r="C104" s="22" t="s">
        <v>144</v>
      </c>
      <c r="D104" s="33"/>
      <c r="E104" s="156">
        <v>4105075</v>
      </c>
      <c r="F104" s="33"/>
      <c r="G104" s="153">
        <f>(E104/$AP104)</f>
        <v>190.26116981831666</v>
      </c>
      <c r="H104" s="33"/>
      <c r="I104" s="153">
        <f>IF(G$219&gt;0,G104/G$219*100,0)</f>
        <v>134.05423320252748</v>
      </c>
      <c r="J104" s="33"/>
      <c r="K104" s="156">
        <v>29575</v>
      </c>
      <c r="L104" s="33"/>
      <c r="M104" s="153">
        <f>(K104/$AP104)</f>
        <v>1.3707360029662587</v>
      </c>
      <c r="N104" s="33"/>
      <c r="O104" s="153">
        <f>IF(M$219&gt;0,M104/M$219*100,0)</f>
        <v>30.096055424356692</v>
      </c>
      <c r="P104" s="33"/>
      <c r="Q104" s="156">
        <v>36309</v>
      </c>
      <c r="R104" s="33"/>
      <c r="S104" s="153">
        <f>(Q104/$AP104)</f>
        <v>1.6828420467185763</v>
      </c>
      <c r="T104" s="33"/>
      <c r="U104" s="153">
        <f>IF(S$219&gt;0,S104/S$219*100,0)</f>
        <v>109.91149665919681</v>
      </c>
      <c r="V104" s="33"/>
      <c r="W104" s="156">
        <f t="shared" si="4"/>
        <v>4170959</v>
      </c>
      <c r="X104" s="33"/>
      <c r="Y104" s="33"/>
      <c r="Z104" s="156">
        <v>184689</v>
      </c>
      <c r="AA104" s="33"/>
      <c r="AB104" s="153">
        <f t="shared" si="5"/>
        <v>4.4279744778119374</v>
      </c>
      <c r="AC104" s="33"/>
      <c r="AD104" s="156">
        <v>0</v>
      </c>
      <c r="AE104" s="33"/>
      <c r="AF104" s="153">
        <f t="shared" si="6"/>
        <v>0</v>
      </c>
      <c r="AG104" s="33"/>
      <c r="AH104" s="156">
        <v>0</v>
      </c>
      <c r="AI104" s="33"/>
      <c r="AJ104" s="153">
        <f t="shared" si="7"/>
        <v>0</v>
      </c>
      <c r="AK104" s="33"/>
      <c r="AL104" s="156">
        <v>0</v>
      </c>
      <c r="AM104" s="33"/>
      <c r="AN104" s="22">
        <v>14</v>
      </c>
      <c r="AO104" s="33"/>
      <c r="AP104" s="165">
        <v>21576</v>
      </c>
      <c r="AQ104" s="33"/>
      <c r="AR104" s="165">
        <f>IF(E104,AP104,0)</f>
        <v>21576</v>
      </c>
      <c r="AS104" s="33"/>
      <c r="AT104" s="165">
        <f>IF(K104,AP104,0)</f>
        <v>21576</v>
      </c>
      <c r="AU104" s="33"/>
      <c r="AV104" s="165">
        <f>IF(Q104,AP104,0)</f>
        <v>21576</v>
      </c>
    </row>
    <row r="105" spans="1:48" ht="8.85" customHeight="1" x14ac:dyDescent="0.3">
      <c r="A105" s="22">
        <v>15</v>
      </c>
      <c r="B105" s="33"/>
      <c r="C105" s="22" t="s">
        <v>145</v>
      </c>
      <c r="D105" s="33"/>
      <c r="E105" s="156">
        <v>121998</v>
      </c>
      <c r="F105" s="33"/>
      <c r="G105" s="153">
        <f>(E105/$AP105)</f>
        <v>7.1966729589428979</v>
      </c>
      <c r="H105" s="33"/>
      <c r="I105" s="153">
        <f>IF(G$219&gt;0,G105/G$219*100,0)</f>
        <v>5.0706325207697622</v>
      </c>
      <c r="J105" s="33"/>
      <c r="K105" s="156">
        <v>10000</v>
      </c>
      <c r="L105" s="33"/>
      <c r="M105" s="153">
        <f>(K105/$AP105)</f>
        <v>0.58990089664936296</v>
      </c>
      <c r="N105" s="33"/>
      <c r="O105" s="153">
        <f>IF(M$219&gt;0,M105/M$219*100,0)</f>
        <v>12.951939718529411</v>
      </c>
      <c r="P105" s="33"/>
      <c r="Q105" s="156">
        <v>82650</v>
      </c>
      <c r="R105" s="33"/>
      <c r="S105" s="153">
        <f>(Q105/$AP105)</f>
        <v>4.8755309108069849</v>
      </c>
      <c r="T105" s="33"/>
      <c r="U105" s="153">
        <f>IF(S$219&gt;0,S105/S$219*100,0)</f>
        <v>318.43564906159492</v>
      </c>
      <c r="V105" s="33"/>
      <c r="W105" s="156">
        <f t="shared" si="4"/>
        <v>214648</v>
      </c>
      <c r="X105" s="33"/>
      <c r="Y105" s="33"/>
      <c r="Z105" s="156">
        <v>0</v>
      </c>
      <c r="AA105" s="33"/>
      <c r="AB105" s="153">
        <f t="shared" si="5"/>
        <v>0</v>
      </c>
      <c r="AC105" s="33"/>
      <c r="AD105" s="156">
        <v>0</v>
      </c>
      <c r="AE105" s="33"/>
      <c r="AF105" s="153">
        <f t="shared" si="6"/>
        <v>0</v>
      </c>
      <c r="AG105" s="33"/>
      <c r="AH105" s="156">
        <v>0</v>
      </c>
      <c r="AI105" s="33"/>
      <c r="AJ105" s="153">
        <f t="shared" si="7"/>
        <v>0</v>
      </c>
      <c r="AK105" s="33"/>
      <c r="AL105" s="156">
        <v>0</v>
      </c>
      <c r="AM105" s="33"/>
      <c r="AN105" s="22">
        <v>15</v>
      </c>
      <c r="AO105" s="33"/>
      <c r="AP105" s="165">
        <v>16952</v>
      </c>
      <c r="AQ105" s="33"/>
      <c r="AR105" s="165">
        <f>IF(E105,AP105,0)</f>
        <v>16952</v>
      </c>
      <c r="AS105" s="33"/>
      <c r="AT105" s="165">
        <f>IF(K105,AP105,0)</f>
        <v>16952</v>
      </c>
      <c r="AU105" s="33"/>
      <c r="AV105" s="165">
        <f>IF(Q105,AP105,0)</f>
        <v>16952</v>
      </c>
    </row>
    <row r="106" spans="1:48" ht="8.85" customHeight="1" x14ac:dyDescent="0.3">
      <c r="A106" s="41"/>
      <c r="B106" s="33"/>
      <c r="D106" s="33"/>
      <c r="E106" s="33"/>
      <c r="F106" s="33"/>
      <c r="G106" s="33"/>
      <c r="H106" s="33"/>
      <c r="I106" s="33"/>
      <c r="J106" s="33"/>
      <c r="K106" s="33"/>
      <c r="L106" s="33"/>
      <c r="M106" s="33"/>
      <c r="N106" s="33"/>
      <c r="O106" s="33"/>
      <c r="P106" s="33"/>
      <c r="Q106" s="33"/>
      <c r="R106" s="33"/>
      <c r="S106" s="33"/>
      <c r="T106" s="33"/>
      <c r="U106" s="33"/>
      <c r="V106" s="33"/>
      <c r="X106" s="33"/>
      <c r="Y106" s="33"/>
      <c r="Z106" s="33"/>
      <c r="AA106" s="33"/>
      <c r="AB106" s="33"/>
      <c r="AC106" s="33"/>
      <c r="AD106" s="33"/>
      <c r="AE106" s="33"/>
      <c r="AF106" s="33"/>
      <c r="AG106" s="33"/>
      <c r="AH106" s="33"/>
      <c r="AI106" s="33"/>
      <c r="AJ106" s="33"/>
      <c r="AK106" s="33"/>
      <c r="AL106" s="33"/>
      <c r="AM106" s="33"/>
      <c r="AN106" s="53"/>
      <c r="AO106" s="33"/>
      <c r="AP106" s="39"/>
      <c r="AQ106" s="33"/>
      <c r="AR106" s="33"/>
      <c r="AS106" s="33"/>
      <c r="AT106" s="33"/>
      <c r="AU106" s="33"/>
      <c r="AV106" s="33"/>
    </row>
    <row r="107" spans="1:48" ht="8.85" customHeight="1" x14ac:dyDescent="0.3">
      <c r="A107" s="22">
        <v>16</v>
      </c>
      <c r="B107" s="33"/>
      <c r="C107" s="22" t="s">
        <v>146</v>
      </c>
      <c r="D107" s="33"/>
      <c r="E107" s="156">
        <v>1885993</v>
      </c>
      <c r="F107" s="33"/>
      <c r="G107" s="153">
        <f>(E107/$AP107)</f>
        <v>34.027839422643211</v>
      </c>
      <c r="H107" s="33"/>
      <c r="I107" s="153">
        <f>IF(G$219&gt;0,G107/G$219*100,0)</f>
        <v>23.975338350421637</v>
      </c>
      <c r="J107" s="33"/>
      <c r="K107" s="156">
        <v>139458</v>
      </c>
      <c r="L107" s="33"/>
      <c r="M107" s="153">
        <f>(K107/$AP107)</f>
        <v>2.5161569688768606</v>
      </c>
      <c r="N107" s="33"/>
      <c r="O107" s="153">
        <f>IF(M$219&gt;0,M107/M$219*100,0)</f>
        <v>55.245065007286719</v>
      </c>
      <c r="P107" s="33"/>
      <c r="Q107" s="156">
        <v>97361</v>
      </c>
      <c r="R107" s="33"/>
      <c r="S107" s="153">
        <f>(Q107/$AP107)</f>
        <v>1.7566260712674786</v>
      </c>
      <c r="T107" s="33"/>
      <c r="U107" s="153">
        <f>IF(S$219&gt;0,S107/S$219*100,0)</f>
        <v>114.73055414799806</v>
      </c>
      <c r="V107" s="33"/>
      <c r="W107" s="156">
        <f t="shared" si="4"/>
        <v>2122812</v>
      </c>
      <c r="X107" s="33"/>
      <c r="Y107" s="33"/>
      <c r="Z107" s="156">
        <v>430474</v>
      </c>
      <c r="AA107" s="33"/>
      <c r="AB107" s="153">
        <f t="shared" si="5"/>
        <v>20.278479676956792</v>
      </c>
      <c r="AC107" s="33"/>
      <c r="AD107" s="156">
        <v>0</v>
      </c>
      <c r="AE107" s="33"/>
      <c r="AF107" s="153">
        <f t="shared" si="6"/>
        <v>0</v>
      </c>
      <c r="AG107" s="33"/>
      <c r="AH107" s="156">
        <v>0</v>
      </c>
      <c r="AI107" s="33"/>
      <c r="AJ107" s="153">
        <f t="shared" si="7"/>
        <v>0</v>
      </c>
      <c r="AK107" s="33"/>
      <c r="AL107" s="156">
        <v>9756</v>
      </c>
      <c r="AM107" s="33"/>
      <c r="AN107" s="22">
        <v>16</v>
      </c>
      <c r="AO107" s="33"/>
      <c r="AP107" s="165">
        <v>55425</v>
      </c>
      <c r="AQ107" s="33"/>
      <c r="AR107" s="165">
        <f>IF(E107,AP107,0)</f>
        <v>55425</v>
      </c>
      <c r="AS107" s="33"/>
      <c r="AT107" s="165">
        <f>IF(K107,AP107,0)</f>
        <v>55425</v>
      </c>
      <c r="AU107" s="33"/>
      <c r="AV107" s="165">
        <f>IF(Q107,AP107,0)</f>
        <v>55425</v>
      </c>
    </row>
    <row r="108" spans="1:48" ht="8.85" customHeight="1" x14ac:dyDescent="0.3">
      <c r="A108" s="22">
        <v>17</v>
      </c>
      <c r="B108" s="33"/>
      <c r="C108" s="22" t="s">
        <v>147</v>
      </c>
      <c r="D108" s="33"/>
      <c r="E108" s="156">
        <v>1280769</v>
      </c>
      <c r="F108" s="33"/>
      <c r="G108" s="153">
        <f>(E108/$AP108)</f>
        <v>42.280767199260531</v>
      </c>
      <c r="H108" s="33"/>
      <c r="I108" s="153">
        <f>IF(G$219&gt;0,G108/G$219*100,0)</f>
        <v>29.79018699151186</v>
      </c>
      <c r="J108" s="33"/>
      <c r="K108" s="156">
        <v>57855</v>
      </c>
      <c r="L108" s="33"/>
      <c r="M108" s="153">
        <f>(K108/$AP108)</f>
        <v>1.9099102073154628</v>
      </c>
      <c r="N108" s="33"/>
      <c r="O108" s="153">
        <f>IF(M$219&gt;0,M108/M$219*100,0)</f>
        <v>41.934233383031419</v>
      </c>
      <c r="P108" s="33"/>
      <c r="Q108" s="156">
        <v>46323</v>
      </c>
      <c r="R108" s="33"/>
      <c r="S108" s="153">
        <f>(Q108/$AP108)</f>
        <v>1.5292156344909547</v>
      </c>
      <c r="T108" s="33"/>
      <c r="U108" s="153">
        <f>IF(S$219&gt;0,S108/S$219*100,0)</f>
        <v>99.877691687871206</v>
      </c>
      <c r="V108" s="33"/>
      <c r="W108" s="156">
        <f t="shared" si="4"/>
        <v>1384947</v>
      </c>
      <c r="X108" s="33"/>
      <c r="Y108" s="33"/>
      <c r="Z108" s="156">
        <v>54057</v>
      </c>
      <c r="AA108" s="33"/>
      <c r="AB108" s="153">
        <f t="shared" si="5"/>
        <v>3.903181854612487</v>
      </c>
      <c r="AC108" s="33"/>
      <c r="AD108" s="156">
        <v>24180</v>
      </c>
      <c r="AE108" s="33"/>
      <c r="AF108" s="153">
        <f t="shared" si="6"/>
        <v>1.7459151866461315</v>
      </c>
      <c r="AG108" s="33"/>
      <c r="AH108" s="156">
        <v>0</v>
      </c>
      <c r="AI108" s="33"/>
      <c r="AJ108" s="153">
        <f t="shared" si="7"/>
        <v>0</v>
      </c>
      <c r="AK108" s="33"/>
      <c r="AL108" s="156">
        <v>1240</v>
      </c>
      <c r="AM108" s="33"/>
      <c r="AN108" s="22">
        <v>17</v>
      </c>
      <c r="AO108" s="33"/>
      <c r="AP108" s="165">
        <v>30292</v>
      </c>
      <c r="AQ108" s="33"/>
      <c r="AR108" s="165">
        <f>IF(E108,AP108,0)</f>
        <v>30292</v>
      </c>
      <c r="AS108" s="33"/>
      <c r="AT108" s="165">
        <f>IF(K108,AP108,0)</f>
        <v>30292</v>
      </c>
      <c r="AU108" s="33"/>
      <c r="AV108" s="165">
        <f>IF(Q108,AP108,0)</f>
        <v>30292</v>
      </c>
    </row>
    <row r="109" spans="1:48" ht="8.85" customHeight="1" x14ac:dyDescent="0.3">
      <c r="A109" s="22">
        <v>18</v>
      </c>
      <c r="B109" s="33"/>
      <c r="C109" s="22" t="s">
        <v>148</v>
      </c>
      <c r="D109" s="33"/>
      <c r="E109" s="156">
        <v>1755273</v>
      </c>
      <c r="F109" s="33"/>
      <c r="G109" s="153">
        <f>(E109/$AP109)</f>
        <v>60.233794310421743</v>
      </c>
      <c r="H109" s="33"/>
      <c r="I109" s="153">
        <f>IF(G$219&gt;0,G109/G$219*100,0)</f>
        <v>42.439532548196283</v>
      </c>
      <c r="J109" s="33"/>
      <c r="K109" s="156">
        <v>8000</v>
      </c>
      <c r="L109" s="33"/>
      <c r="M109" s="153">
        <f>(K109/$AP109)</f>
        <v>0.27452729830822553</v>
      </c>
      <c r="N109" s="33"/>
      <c r="O109" s="153">
        <f>IF(M$219&gt;0,M109/M$219*100,0)</f>
        <v>6.0275565590339548</v>
      </c>
      <c r="P109" s="33"/>
      <c r="Q109" s="156">
        <v>66346</v>
      </c>
      <c r="R109" s="33"/>
      <c r="S109" s="153">
        <f>(Q109/$AP109)</f>
        <v>2.2767235166946915</v>
      </c>
      <c r="T109" s="33"/>
      <c r="U109" s="153">
        <f>IF(S$219&gt;0,S109/S$219*100,0)</f>
        <v>148.69968912831132</v>
      </c>
      <c r="V109" s="33"/>
      <c r="W109" s="156">
        <f t="shared" si="4"/>
        <v>1829619</v>
      </c>
      <c r="X109" s="33"/>
      <c r="Y109" s="33"/>
      <c r="Z109" s="156">
        <v>120000</v>
      </c>
      <c r="AA109" s="33"/>
      <c r="AB109" s="153">
        <f t="shared" si="5"/>
        <v>6.5587425578768039</v>
      </c>
      <c r="AC109" s="33"/>
      <c r="AD109" s="156">
        <v>7500</v>
      </c>
      <c r="AE109" s="33"/>
      <c r="AF109" s="153">
        <f t="shared" si="6"/>
        <v>0.40992140986730025</v>
      </c>
      <c r="AG109" s="33"/>
      <c r="AH109" s="156">
        <v>0</v>
      </c>
      <c r="AI109" s="33"/>
      <c r="AJ109" s="153">
        <f t="shared" si="7"/>
        <v>0</v>
      </c>
      <c r="AK109" s="33"/>
      <c r="AL109" s="156">
        <v>0</v>
      </c>
      <c r="AM109" s="33"/>
      <c r="AN109" s="22">
        <v>18</v>
      </c>
      <c r="AO109" s="33"/>
      <c r="AP109" s="165">
        <v>29141</v>
      </c>
      <c r="AQ109" s="33"/>
      <c r="AR109" s="165">
        <f>IF(E109,AP109,0)</f>
        <v>29141</v>
      </c>
      <c r="AS109" s="33"/>
      <c r="AT109" s="165">
        <f>IF(K109,AP109,0)</f>
        <v>29141</v>
      </c>
      <c r="AU109" s="33"/>
      <c r="AV109" s="165">
        <f>IF(Q109,AP109,0)</f>
        <v>29141</v>
      </c>
    </row>
    <row r="110" spans="1:48" ht="8.85" customHeight="1" x14ac:dyDescent="0.3">
      <c r="A110" s="22">
        <v>19</v>
      </c>
      <c r="B110" s="33"/>
      <c r="C110" s="22" t="s">
        <v>149</v>
      </c>
      <c r="D110" s="33"/>
      <c r="E110" s="156">
        <v>253412</v>
      </c>
      <c r="F110" s="33"/>
      <c r="G110" s="153">
        <f>(E110/$AP110)</f>
        <v>36.114008835684764</v>
      </c>
      <c r="H110" s="33"/>
      <c r="I110" s="153">
        <f>IF(G$219&gt;0,G110/G$219*100,0)</f>
        <v>25.445211794713522</v>
      </c>
      <c r="J110" s="33"/>
      <c r="K110" s="156">
        <v>25525</v>
      </c>
      <c r="L110" s="33"/>
      <c r="M110" s="153">
        <f>(K110/$AP110)</f>
        <v>3.6375944135670513</v>
      </c>
      <c r="N110" s="33"/>
      <c r="O110" s="153">
        <f>IF(M$219&gt;0,M110/M$219*100,0)</f>
        <v>79.867489323353752</v>
      </c>
      <c r="P110" s="33"/>
      <c r="Q110" s="156">
        <v>12000</v>
      </c>
      <c r="R110" s="33"/>
      <c r="S110" s="153">
        <f>(Q110/$AP110)</f>
        <v>1.7101325352714836</v>
      </c>
      <c r="T110" s="33"/>
      <c r="U110" s="153">
        <f>IF(S$219&gt;0,S110/S$219*100,0)</f>
        <v>111.69392089043089</v>
      </c>
      <c r="V110" s="33"/>
      <c r="W110" s="156">
        <f t="shared" si="4"/>
        <v>290937</v>
      </c>
      <c r="X110" s="33"/>
      <c r="Y110" s="33"/>
      <c r="Z110" s="156">
        <v>6206</v>
      </c>
      <c r="AA110" s="33"/>
      <c r="AB110" s="153">
        <f t="shared" si="5"/>
        <v>2.1331078549651643</v>
      </c>
      <c r="AC110" s="33"/>
      <c r="AD110" s="156">
        <v>0</v>
      </c>
      <c r="AE110" s="33"/>
      <c r="AF110" s="153">
        <f t="shared" si="6"/>
        <v>0</v>
      </c>
      <c r="AG110" s="33"/>
      <c r="AH110" s="156">
        <v>0</v>
      </c>
      <c r="AI110" s="33"/>
      <c r="AJ110" s="153">
        <f t="shared" si="7"/>
        <v>0</v>
      </c>
      <c r="AK110" s="33"/>
      <c r="AL110" s="156">
        <v>54938</v>
      </c>
      <c r="AM110" s="33"/>
      <c r="AN110" s="22">
        <v>19</v>
      </c>
      <c r="AO110" s="33"/>
      <c r="AP110" s="165">
        <v>7017</v>
      </c>
      <c r="AQ110" s="33"/>
      <c r="AR110" s="165">
        <f>IF(E110,AP110,0)</f>
        <v>7017</v>
      </c>
      <c r="AS110" s="33"/>
      <c r="AT110" s="165">
        <f>IF(K110,AP110,0)</f>
        <v>7017</v>
      </c>
      <c r="AU110" s="33"/>
      <c r="AV110" s="165">
        <f>IF(Q110,AP110,0)</f>
        <v>7017</v>
      </c>
    </row>
    <row r="111" spans="1:48" ht="8.85" customHeight="1" x14ac:dyDescent="0.3">
      <c r="A111" s="22">
        <v>20</v>
      </c>
      <c r="B111" s="33"/>
      <c r="C111" s="22" t="s">
        <v>150</v>
      </c>
      <c r="D111" s="33"/>
      <c r="E111" s="156">
        <v>38816</v>
      </c>
      <c r="F111" s="33"/>
      <c r="G111" s="153">
        <f>(E111/$AP111)</f>
        <v>3.2290158888611598</v>
      </c>
      <c r="H111" s="33"/>
      <c r="I111" s="153">
        <f>IF(G$219&gt;0,G111/G$219*100,0)</f>
        <v>2.2751003233786919</v>
      </c>
      <c r="J111" s="33"/>
      <c r="K111" s="156">
        <v>187876</v>
      </c>
      <c r="L111" s="33"/>
      <c r="M111" s="153">
        <f>(K111/$AP111)</f>
        <v>15.628982613759254</v>
      </c>
      <c r="N111" s="33"/>
      <c r="O111" s="153">
        <f>IF(M$219&gt;0,M111/M$219*100,0)</f>
        <v>343.15194607286026</v>
      </c>
      <c r="P111" s="33"/>
      <c r="Q111" s="156">
        <v>52992</v>
      </c>
      <c r="R111" s="33"/>
      <c r="S111" s="153">
        <f>(Q111/$AP111)</f>
        <v>4.4082855003743449</v>
      </c>
      <c r="T111" s="33"/>
      <c r="U111" s="153">
        <f>IF(S$219&gt;0,S111/S$219*100,0)</f>
        <v>287.91844011264334</v>
      </c>
      <c r="V111" s="33"/>
      <c r="W111" s="156">
        <f t="shared" si="4"/>
        <v>279684</v>
      </c>
      <c r="X111" s="33"/>
      <c r="Y111" s="33"/>
      <c r="Z111" s="156">
        <v>0</v>
      </c>
      <c r="AA111" s="33"/>
      <c r="AB111" s="153">
        <f t="shared" si="5"/>
        <v>0</v>
      </c>
      <c r="AC111" s="33"/>
      <c r="AD111" s="156">
        <v>0</v>
      </c>
      <c r="AE111" s="33"/>
      <c r="AF111" s="153">
        <f t="shared" si="6"/>
        <v>0</v>
      </c>
      <c r="AG111" s="33"/>
      <c r="AH111" s="156">
        <v>0</v>
      </c>
      <c r="AI111" s="33"/>
      <c r="AJ111" s="153">
        <f t="shared" si="7"/>
        <v>0</v>
      </c>
      <c r="AK111" s="33"/>
      <c r="AL111" s="156">
        <v>0</v>
      </c>
      <c r="AM111" s="33"/>
      <c r="AN111" s="22">
        <v>20</v>
      </c>
      <c r="AO111" s="33"/>
      <c r="AP111" s="165">
        <v>12021</v>
      </c>
      <c r="AQ111" s="33"/>
      <c r="AR111" s="165">
        <f>IF(E111,AP111,0)</f>
        <v>12021</v>
      </c>
      <c r="AS111" s="33"/>
      <c r="AT111" s="165">
        <f>IF(K111,AP111,0)</f>
        <v>12021</v>
      </c>
      <c r="AU111" s="33"/>
      <c r="AV111" s="165">
        <f>IF(Q111,AP111,0)</f>
        <v>12021</v>
      </c>
    </row>
    <row r="112" spans="1:48" ht="8.85" customHeight="1" x14ac:dyDescent="0.3">
      <c r="A112" s="41"/>
      <c r="B112" s="33"/>
      <c r="D112" s="33"/>
      <c r="E112" s="33"/>
      <c r="F112" s="33"/>
      <c r="G112" s="33"/>
      <c r="H112" s="33"/>
      <c r="I112" s="33"/>
      <c r="J112" s="33"/>
      <c r="K112" s="33"/>
      <c r="L112" s="33"/>
      <c r="M112" s="33"/>
      <c r="N112" s="33"/>
      <c r="O112" s="33"/>
      <c r="P112" s="33"/>
      <c r="Q112" s="33"/>
      <c r="R112" s="33"/>
      <c r="S112" s="33"/>
      <c r="T112" s="33"/>
      <c r="U112" s="33"/>
      <c r="V112" s="33"/>
      <c r="X112" s="33"/>
      <c r="Y112" s="33"/>
      <c r="Z112" s="33"/>
      <c r="AA112" s="33"/>
      <c r="AB112" s="33"/>
      <c r="AC112" s="33"/>
      <c r="AD112" s="33"/>
      <c r="AE112" s="33"/>
      <c r="AF112" s="33"/>
      <c r="AG112" s="33"/>
      <c r="AH112" s="33"/>
      <c r="AI112" s="33"/>
      <c r="AJ112" s="33"/>
      <c r="AK112" s="33"/>
      <c r="AL112" s="33"/>
      <c r="AM112" s="33"/>
      <c r="AN112" s="53"/>
      <c r="AO112" s="33"/>
      <c r="AP112" s="39"/>
      <c r="AQ112" s="33"/>
      <c r="AR112" s="33"/>
      <c r="AS112" s="33"/>
      <c r="AT112" s="33"/>
      <c r="AU112" s="33"/>
      <c r="AV112" s="33"/>
    </row>
    <row r="113" spans="1:48" ht="8.85" customHeight="1" x14ac:dyDescent="0.3">
      <c r="A113" s="22">
        <v>21</v>
      </c>
      <c r="B113" s="33"/>
      <c r="C113" s="22" t="s">
        <v>151</v>
      </c>
      <c r="D113" s="33"/>
      <c r="E113" s="156">
        <v>20579789</v>
      </c>
      <c r="F113" s="33"/>
      <c r="G113" s="153">
        <f>(E113/$AP113)</f>
        <v>59.417852100578308</v>
      </c>
      <c r="H113" s="33"/>
      <c r="I113" s="153">
        <f>IF(G$219&gt;0,G113/G$219*100,0)</f>
        <v>41.864635908053749</v>
      </c>
      <c r="J113" s="33"/>
      <c r="K113" s="156">
        <v>2933</v>
      </c>
      <c r="L113" s="33"/>
      <c r="M113" s="153">
        <f>(K113/$AP113)</f>
        <v>8.4681412531001244E-3</v>
      </c>
      <c r="N113" s="33"/>
      <c r="O113" s="153">
        <f>IF(M$219&gt;0,M113/M$219*100,0)</f>
        <v>0.18592759506066325</v>
      </c>
      <c r="P113" s="33"/>
      <c r="Q113" s="156">
        <v>448793</v>
      </c>
      <c r="R113" s="33"/>
      <c r="S113" s="153">
        <f>(Q113/$AP113)</f>
        <v>1.2957526482790878</v>
      </c>
      <c r="T113" s="33"/>
      <c r="U113" s="153">
        <f>IF(S$219&gt;0,S113/S$219*100,0)</f>
        <v>84.629518943966062</v>
      </c>
      <c r="V113" s="33"/>
      <c r="W113" s="156">
        <f t="shared" si="4"/>
        <v>21031515</v>
      </c>
      <c r="X113" s="33"/>
      <c r="Y113" s="33"/>
      <c r="Z113" s="156">
        <v>50018</v>
      </c>
      <c r="AA113" s="33"/>
      <c r="AB113" s="153">
        <f t="shared" si="5"/>
        <v>0.23782404643697802</v>
      </c>
      <c r="AC113" s="33"/>
      <c r="AD113" s="156">
        <v>0</v>
      </c>
      <c r="AE113" s="33"/>
      <c r="AF113" s="153">
        <f t="shared" si="6"/>
        <v>0</v>
      </c>
      <c r="AG113" s="33"/>
      <c r="AH113" s="156">
        <v>444676</v>
      </c>
      <c r="AI113" s="33"/>
      <c r="AJ113" s="153">
        <f t="shared" si="7"/>
        <v>2.1143317540367397</v>
      </c>
      <c r="AK113" s="33"/>
      <c r="AL113" s="156">
        <v>363144</v>
      </c>
      <c r="AM113" s="33"/>
      <c r="AN113" s="22">
        <v>21</v>
      </c>
      <c r="AO113" s="33"/>
      <c r="AP113" s="165">
        <v>346357</v>
      </c>
      <c r="AQ113" s="33"/>
      <c r="AR113" s="165">
        <f>IF(E113,AP113,0)</f>
        <v>346357</v>
      </c>
      <c r="AS113" s="33"/>
      <c r="AT113" s="165">
        <f>IF(K113,AP113,0)</f>
        <v>346357</v>
      </c>
      <c r="AU113" s="33"/>
      <c r="AV113" s="165">
        <f>IF(Q113,AP113,0)</f>
        <v>346357</v>
      </c>
    </row>
    <row r="114" spans="1:48" ht="8.85" customHeight="1" x14ac:dyDescent="0.3">
      <c r="A114" s="22">
        <v>22</v>
      </c>
      <c r="B114" s="33"/>
      <c r="C114" s="22" t="s">
        <v>152</v>
      </c>
      <c r="D114" s="33"/>
      <c r="E114" s="156">
        <v>1072773</v>
      </c>
      <c r="F114" s="33"/>
      <c r="G114" s="153">
        <f>(E114/$AP114)</f>
        <v>74.498125000000002</v>
      </c>
      <c r="H114" s="33"/>
      <c r="I114" s="153">
        <f>IF(G$219&gt;0,G114/G$219*100,0)</f>
        <v>52.489896027852566</v>
      </c>
      <c r="J114" s="33"/>
      <c r="K114" s="156">
        <v>38708</v>
      </c>
      <c r="L114" s="33"/>
      <c r="M114" s="153">
        <f>(K114/$AP114)</f>
        <v>2.6880555555555556</v>
      </c>
      <c r="N114" s="33"/>
      <c r="O114" s="153">
        <f>IF(M$219&gt;0,M114/M$219*100,0)</f>
        <v>59.019292415668247</v>
      </c>
      <c r="P114" s="33"/>
      <c r="Q114" s="156">
        <v>40605</v>
      </c>
      <c r="R114" s="33"/>
      <c r="S114" s="153">
        <f>(Q114/$AP114)</f>
        <v>2.8197916666666667</v>
      </c>
      <c r="T114" s="33"/>
      <c r="U114" s="153">
        <f>IF(S$219&gt;0,S114/S$219*100,0)</f>
        <v>184.16911019949927</v>
      </c>
      <c r="V114" s="33"/>
      <c r="W114" s="156">
        <f t="shared" si="4"/>
        <v>1152086</v>
      </c>
      <c r="X114" s="33"/>
      <c r="Y114" s="33"/>
      <c r="Z114" s="156">
        <v>176500</v>
      </c>
      <c r="AA114" s="33"/>
      <c r="AB114" s="153">
        <f t="shared" si="5"/>
        <v>15.320036872247384</v>
      </c>
      <c r="AC114" s="33"/>
      <c r="AD114" s="156">
        <v>0</v>
      </c>
      <c r="AE114" s="33"/>
      <c r="AF114" s="153">
        <f t="shared" si="6"/>
        <v>0</v>
      </c>
      <c r="AG114" s="33"/>
      <c r="AH114" s="156">
        <v>211750</v>
      </c>
      <c r="AI114" s="33"/>
      <c r="AJ114" s="153">
        <f t="shared" si="7"/>
        <v>18.379704292908688</v>
      </c>
      <c r="AK114" s="33"/>
      <c r="AL114" s="156">
        <v>24224</v>
      </c>
      <c r="AM114" s="33"/>
      <c r="AN114" s="22">
        <v>22</v>
      </c>
      <c r="AO114" s="33"/>
      <c r="AP114" s="165">
        <v>14400</v>
      </c>
      <c r="AQ114" s="33"/>
      <c r="AR114" s="165">
        <f>IF(E114,AP114,0)</f>
        <v>14400</v>
      </c>
      <c r="AS114" s="33"/>
      <c r="AT114" s="165">
        <f>IF(K114,AP114,0)</f>
        <v>14400</v>
      </c>
      <c r="AU114" s="33"/>
      <c r="AV114" s="165">
        <f>IF(Q114,AP114,0)</f>
        <v>14400</v>
      </c>
    </row>
    <row r="115" spans="1:48" ht="8.85" customHeight="1" x14ac:dyDescent="0.3">
      <c r="A115" s="22">
        <v>23</v>
      </c>
      <c r="B115" s="33"/>
      <c r="C115" s="22" t="s">
        <v>153</v>
      </c>
      <c r="D115" s="33"/>
      <c r="E115" s="156">
        <v>89171</v>
      </c>
      <c r="F115" s="33"/>
      <c r="G115" s="153">
        <f>(E115/$AP115)</f>
        <v>17.505104043973301</v>
      </c>
      <c r="H115" s="33"/>
      <c r="I115" s="153">
        <f>IF(G$219&gt;0,G115/G$219*100,0)</f>
        <v>12.333747879223807</v>
      </c>
      <c r="J115" s="33"/>
      <c r="K115" s="156">
        <v>76</v>
      </c>
      <c r="L115" s="33"/>
      <c r="M115" s="153">
        <f>(K115/$AP115)</f>
        <v>1.49195131527287E-2</v>
      </c>
      <c r="N115" s="33"/>
      <c r="O115" s="153">
        <f>IF(M$219&gt;0,M115/M$219*100,0)</f>
        <v>0.32757474362479</v>
      </c>
      <c r="P115" s="33"/>
      <c r="Q115" s="156">
        <v>19032</v>
      </c>
      <c r="R115" s="33"/>
      <c r="S115" s="153">
        <f>(Q115/$AP115)</f>
        <v>3.7361601884570081</v>
      </c>
      <c r="T115" s="33"/>
      <c r="U115" s="153">
        <f>IF(S$219&gt;0,S115/S$219*100,0)</f>
        <v>244.01990601111336</v>
      </c>
      <c r="V115" s="33"/>
      <c r="W115" s="156">
        <f t="shared" si="4"/>
        <v>108279</v>
      </c>
      <c r="X115" s="33"/>
      <c r="Y115" s="33"/>
      <c r="Z115" s="156">
        <v>0</v>
      </c>
      <c r="AA115" s="33"/>
      <c r="AB115" s="153">
        <f t="shared" si="5"/>
        <v>0</v>
      </c>
      <c r="AC115" s="33"/>
      <c r="AD115" s="156">
        <v>0</v>
      </c>
      <c r="AE115" s="33"/>
      <c r="AF115" s="153">
        <f t="shared" si="6"/>
        <v>0</v>
      </c>
      <c r="AG115" s="33"/>
      <c r="AH115" s="156">
        <v>0</v>
      </c>
      <c r="AI115" s="33"/>
      <c r="AJ115" s="153">
        <f t="shared" si="7"/>
        <v>0</v>
      </c>
      <c r="AK115" s="33"/>
      <c r="AL115" s="156">
        <v>0</v>
      </c>
      <c r="AM115" s="33"/>
      <c r="AN115" s="22">
        <v>23</v>
      </c>
      <c r="AO115" s="33"/>
      <c r="AP115" s="165">
        <v>5094</v>
      </c>
      <c r="AQ115" s="33"/>
      <c r="AR115" s="165">
        <f>IF(E115,AP115,0)</f>
        <v>5094</v>
      </c>
      <c r="AS115" s="33"/>
      <c r="AT115" s="165">
        <f>IF(K115,AP115,0)</f>
        <v>5094</v>
      </c>
      <c r="AU115" s="33"/>
      <c r="AV115" s="165">
        <f>IF(Q115,AP115,0)</f>
        <v>5094</v>
      </c>
    </row>
    <row r="116" spans="1:48" ht="8.85" customHeight="1" x14ac:dyDescent="0.3">
      <c r="A116" s="22">
        <v>24</v>
      </c>
      <c r="B116" s="33"/>
      <c r="C116" s="22" t="s">
        <v>154</v>
      </c>
      <c r="D116" s="33"/>
      <c r="E116" s="156">
        <v>2652720</v>
      </c>
      <c r="F116" s="33"/>
      <c r="G116" s="153">
        <f>(E116/$AP116)</f>
        <v>51.728091728091727</v>
      </c>
      <c r="H116" s="33"/>
      <c r="I116" s="153">
        <f>IF(G$219&gt;0,G116/G$219*100,0)</f>
        <v>36.446583810354355</v>
      </c>
      <c r="J116" s="33"/>
      <c r="K116" s="156">
        <v>77451</v>
      </c>
      <c r="L116" s="33"/>
      <c r="M116" s="153">
        <f>(K116/$AP116)</f>
        <v>1.5102960102960103</v>
      </c>
      <c r="N116" s="33"/>
      <c r="O116" s="153">
        <f>IF(M$219&gt;0,M116/M$219*100,0)</f>
        <v>33.160252838396033</v>
      </c>
      <c r="P116" s="33"/>
      <c r="Q116" s="156">
        <v>181880</v>
      </c>
      <c r="R116" s="33"/>
      <c r="S116" s="153">
        <f>(Q116/$AP116)</f>
        <v>3.5466635466635466</v>
      </c>
      <c r="T116" s="33"/>
      <c r="U116" s="153">
        <f>IF(S$219&gt;0,S116/S$219*100,0)</f>
        <v>231.64330801011621</v>
      </c>
      <c r="V116" s="33"/>
      <c r="W116" s="156">
        <f t="shared" si="4"/>
        <v>2912051</v>
      </c>
      <c r="X116" s="33"/>
      <c r="Y116" s="33"/>
      <c r="Z116" s="156">
        <v>0</v>
      </c>
      <c r="AA116" s="33"/>
      <c r="AB116" s="153">
        <f t="shared" si="5"/>
        <v>0</v>
      </c>
      <c r="AC116" s="33"/>
      <c r="AD116" s="156">
        <v>0</v>
      </c>
      <c r="AE116" s="33"/>
      <c r="AF116" s="153">
        <f t="shared" si="6"/>
        <v>0</v>
      </c>
      <c r="AG116" s="33"/>
      <c r="AH116" s="156">
        <v>0</v>
      </c>
      <c r="AI116" s="33"/>
      <c r="AJ116" s="153">
        <f t="shared" si="7"/>
        <v>0</v>
      </c>
      <c r="AK116" s="33"/>
      <c r="AL116" s="156">
        <v>4924</v>
      </c>
      <c r="AM116" s="33"/>
      <c r="AN116" s="22">
        <v>24</v>
      </c>
      <c r="AO116" s="33"/>
      <c r="AP116" s="165">
        <v>51282</v>
      </c>
      <c r="AQ116" s="33"/>
      <c r="AR116" s="165">
        <f>IF(E116,AP116,0)</f>
        <v>51282</v>
      </c>
      <c r="AS116" s="33"/>
      <c r="AT116" s="165">
        <f>IF(K116,AP116,0)</f>
        <v>51282</v>
      </c>
      <c r="AU116" s="33"/>
      <c r="AV116" s="165">
        <f>IF(Q116,AP116,0)</f>
        <v>51282</v>
      </c>
    </row>
    <row r="117" spans="1:48" ht="8.85" customHeight="1" x14ac:dyDescent="0.3">
      <c r="A117" s="22">
        <v>25</v>
      </c>
      <c r="B117" s="33"/>
      <c r="C117" s="22" t="s">
        <v>155</v>
      </c>
      <c r="D117" s="33"/>
      <c r="E117" s="156">
        <v>229638</v>
      </c>
      <c r="F117" s="33"/>
      <c r="G117" s="153">
        <f>(E117/$AP117)</f>
        <v>23.384725050916497</v>
      </c>
      <c r="H117" s="33"/>
      <c r="I117" s="153">
        <f>IF(G$219&gt;0,G117/G$219*100,0)</f>
        <v>16.476411809861339</v>
      </c>
      <c r="J117" s="33"/>
      <c r="K117" s="156">
        <v>30853</v>
      </c>
      <c r="L117" s="33"/>
      <c r="M117" s="153">
        <f>(K117/$AP117)</f>
        <v>3.1418533604887982</v>
      </c>
      <c r="N117" s="33"/>
      <c r="O117" s="153">
        <f>IF(M$219&gt;0,M117/M$219*100,0)</f>
        <v>68.982935202585296</v>
      </c>
      <c r="P117" s="33"/>
      <c r="Q117" s="156">
        <v>54401</v>
      </c>
      <c r="R117" s="33"/>
      <c r="S117" s="153">
        <f>(Q117/$AP117)</f>
        <v>5.5398167006109977</v>
      </c>
      <c r="T117" s="33"/>
      <c r="U117" s="153">
        <f>IF(S$219&gt;0,S117/S$219*100,0)</f>
        <v>361.82216029666017</v>
      </c>
      <c r="V117" s="33"/>
      <c r="W117" s="156">
        <f t="shared" si="4"/>
        <v>314892</v>
      </c>
      <c r="X117" s="33"/>
      <c r="Y117" s="33"/>
      <c r="Z117" s="156">
        <v>0</v>
      </c>
      <c r="AA117" s="33"/>
      <c r="AB117" s="153">
        <f t="shared" si="5"/>
        <v>0</v>
      </c>
      <c r="AC117" s="33"/>
      <c r="AD117" s="156">
        <v>0</v>
      </c>
      <c r="AE117" s="33"/>
      <c r="AF117" s="153">
        <f t="shared" si="6"/>
        <v>0</v>
      </c>
      <c r="AG117" s="33"/>
      <c r="AH117" s="156">
        <v>0</v>
      </c>
      <c r="AI117" s="33"/>
      <c r="AJ117" s="153">
        <f t="shared" si="7"/>
        <v>0</v>
      </c>
      <c r="AK117" s="33"/>
      <c r="AL117" s="156">
        <v>46075</v>
      </c>
      <c r="AM117" s="33"/>
      <c r="AN117" s="22">
        <v>25</v>
      </c>
      <c r="AO117" s="33"/>
      <c r="AP117" s="165">
        <v>9820</v>
      </c>
      <c r="AQ117" s="33"/>
      <c r="AR117" s="165">
        <f>IF(E117,AP117,0)</f>
        <v>9820</v>
      </c>
      <c r="AS117" s="33"/>
      <c r="AT117" s="165">
        <f>IF(K117,AP117,0)</f>
        <v>9820</v>
      </c>
      <c r="AU117" s="33"/>
      <c r="AV117" s="165">
        <f>IF(Q117,AP117,0)</f>
        <v>9820</v>
      </c>
    </row>
    <row r="118" spans="1:48" ht="8.85" customHeight="1" x14ac:dyDescent="0.3">
      <c r="A118" s="41"/>
      <c r="B118" s="33"/>
      <c r="D118" s="33"/>
      <c r="E118" s="33"/>
      <c r="F118" s="33"/>
      <c r="G118" s="33"/>
      <c r="H118" s="33"/>
      <c r="I118" s="33"/>
      <c r="J118" s="33"/>
      <c r="K118" s="33"/>
      <c r="L118" s="33"/>
      <c r="M118" s="33"/>
      <c r="N118" s="33"/>
      <c r="O118" s="33"/>
      <c r="P118" s="33"/>
      <c r="Q118" s="33"/>
      <c r="R118" s="33"/>
      <c r="S118" s="33"/>
      <c r="T118" s="33"/>
      <c r="U118" s="33"/>
      <c r="V118" s="33"/>
      <c r="X118" s="33"/>
      <c r="Y118" s="33"/>
      <c r="Z118" s="33"/>
      <c r="AA118" s="33"/>
      <c r="AB118" s="33"/>
      <c r="AC118" s="33"/>
      <c r="AD118" s="33"/>
      <c r="AE118" s="33"/>
      <c r="AF118" s="33"/>
      <c r="AG118" s="33"/>
      <c r="AH118" s="33"/>
      <c r="AI118" s="33"/>
      <c r="AJ118" s="33"/>
      <c r="AK118" s="33"/>
      <c r="AL118" s="33"/>
      <c r="AM118" s="33"/>
      <c r="AN118" s="53"/>
      <c r="AO118" s="33"/>
      <c r="AP118" s="39"/>
      <c r="AQ118" s="33"/>
      <c r="AR118" s="33"/>
      <c r="AS118" s="33"/>
      <c r="AT118" s="33"/>
      <c r="AU118" s="33"/>
      <c r="AV118" s="33"/>
    </row>
    <row r="119" spans="1:48" ht="8.85" customHeight="1" x14ac:dyDescent="0.3">
      <c r="A119" s="22">
        <v>26</v>
      </c>
      <c r="B119" s="33"/>
      <c r="C119" s="22" t="s">
        <v>156</v>
      </c>
      <c r="D119" s="33"/>
      <c r="E119" s="156">
        <v>2631583</v>
      </c>
      <c r="F119" s="33"/>
      <c r="G119" s="153">
        <f>(E119/$AP119)</f>
        <v>181.28844034169194</v>
      </c>
      <c r="H119" s="33"/>
      <c r="I119" s="153">
        <f>IF(G$219&gt;0,G119/G$219*100,0)</f>
        <v>127.73222661089743</v>
      </c>
      <c r="J119" s="33"/>
      <c r="K119" s="156">
        <v>0</v>
      </c>
      <c r="L119" s="33"/>
      <c r="M119" s="153">
        <f>(K119/$AP119)</f>
        <v>0</v>
      </c>
      <c r="N119" s="33"/>
      <c r="O119" s="153">
        <f>IF(M$219&gt;0,M119/M$219*100,0)</f>
        <v>0</v>
      </c>
      <c r="P119" s="33"/>
      <c r="Q119" s="156">
        <v>48183</v>
      </c>
      <c r="R119" s="33"/>
      <c r="S119" s="153">
        <f>(Q119/$AP119)</f>
        <v>3.319302838247451</v>
      </c>
      <c r="T119" s="33"/>
      <c r="U119" s="153">
        <f>IF(S$219&gt;0,S119/S$219*100,0)</f>
        <v>216.79369345940054</v>
      </c>
      <c r="V119" s="33"/>
      <c r="W119" s="156">
        <f t="shared" si="4"/>
        <v>2679766</v>
      </c>
      <c r="X119" s="33"/>
      <c r="Y119" s="33"/>
      <c r="Z119" s="156">
        <v>328209</v>
      </c>
      <c r="AA119" s="33"/>
      <c r="AB119" s="153">
        <f t="shared" si="5"/>
        <v>12.247673864061264</v>
      </c>
      <c r="AC119" s="33"/>
      <c r="AD119" s="156">
        <v>494262</v>
      </c>
      <c r="AE119" s="33"/>
      <c r="AF119" s="153">
        <f t="shared" si="6"/>
        <v>18.444222368669504</v>
      </c>
      <c r="AG119" s="33"/>
      <c r="AH119" s="156">
        <v>0</v>
      </c>
      <c r="AI119" s="33"/>
      <c r="AJ119" s="153">
        <f t="shared" si="7"/>
        <v>0</v>
      </c>
      <c r="AK119" s="33"/>
      <c r="AL119" s="156">
        <v>0</v>
      </c>
      <c r="AM119" s="33"/>
      <c r="AN119" s="22">
        <v>26</v>
      </c>
      <c r="AO119" s="33"/>
      <c r="AP119" s="165">
        <v>14516</v>
      </c>
      <c r="AQ119" s="33"/>
      <c r="AR119" s="165">
        <f>IF(E119,AP119,0)</f>
        <v>14516</v>
      </c>
      <c r="AS119" s="33"/>
      <c r="AT119" s="165">
        <f>IF(K119,AP119,0)</f>
        <v>0</v>
      </c>
      <c r="AU119" s="33"/>
      <c r="AV119" s="165">
        <f>IF(Q119,AP119,0)</f>
        <v>14516</v>
      </c>
    </row>
    <row r="120" spans="1:48" ht="8.85" customHeight="1" x14ac:dyDescent="0.3">
      <c r="A120" s="22">
        <v>27</v>
      </c>
      <c r="B120" s="33"/>
      <c r="C120" s="22" t="s">
        <v>157</v>
      </c>
      <c r="D120" s="33"/>
      <c r="E120" s="156">
        <v>1250200</v>
      </c>
      <c r="F120" s="33"/>
      <c r="G120" s="153">
        <f>(E120/$AP120)</f>
        <v>43.863588520103853</v>
      </c>
      <c r="H120" s="33"/>
      <c r="I120" s="153">
        <f>IF(G$219&gt;0,G120/G$219*100,0)</f>
        <v>30.905411388927689</v>
      </c>
      <c r="J120" s="33"/>
      <c r="K120" s="156">
        <v>12500</v>
      </c>
      <c r="L120" s="33"/>
      <c r="M120" s="153">
        <f>(K120/$AP120)</f>
        <v>0.43856571468668865</v>
      </c>
      <c r="N120" s="33"/>
      <c r="O120" s="153">
        <f>IF(M$219&gt;0,M120/M$219*100,0)</f>
        <v>9.6292050605444608</v>
      </c>
      <c r="P120" s="33"/>
      <c r="Q120" s="156">
        <v>118277</v>
      </c>
      <c r="R120" s="33"/>
      <c r="S120" s="153">
        <f>(Q120/$AP120)</f>
        <v>4.1497789628797976</v>
      </c>
      <c r="T120" s="33"/>
      <c r="U120" s="153">
        <f>IF(S$219&gt;0,S120/S$219*100,0)</f>
        <v>271.03459739691402</v>
      </c>
      <c r="V120" s="33"/>
      <c r="W120" s="156">
        <f t="shared" si="4"/>
        <v>1380977</v>
      </c>
      <c r="X120" s="33"/>
      <c r="Y120" s="33"/>
      <c r="Z120" s="156">
        <v>0</v>
      </c>
      <c r="AA120" s="33"/>
      <c r="AB120" s="153">
        <f t="shared" si="5"/>
        <v>0</v>
      </c>
      <c r="AC120" s="33"/>
      <c r="AD120" s="156">
        <v>0</v>
      </c>
      <c r="AE120" s="33"/>
      <c r="AF120" s="153">
        <f t="shared" si="6"/>
        <v>0</v>
      </c>
      <c r="AG120" s="33"/>
      <c r="AH120" s="156">
        <v>0</v>
      </c>
      <c r="AI120" s="33"/>
      <c r="AJ120" s="153">
        <f t="shared" si="7"/>
        <v>0</v>
      </c>
      <c r="AK120" s="33"/>
      <c r="AL120" s="156">
        <v>2987</v>
      </c>
      <c r="AM120" s="33"/>
      <c r="AN120" s="22">
        <v>27</v>
      </c>
      <c r="AO120" s="33"/>
      <c r="AP120" s="165">
        <v>28502</v>
      </c>
      <c r="AQ120" s="33"/>
      <c r="AR120" s="165">
        <f>IF(E120,AP120,0)</f>
        <v>28502</v>
      </c>
      <c r="AS120" s="33"/>
      <c r="AT120" s="165">
        <f>IF(K120,AP120,0)</f>
        <v>28502</v>
      </c>
      <c r="AU120" s="33"/>
      <c r="AV120" s="165">
        <f>IF(Q120,AP120,0)</f>
        <v>28502</v>
      </c>
    </row>
    <row r="121" spans="1:48" ht="8.85" customHeight="1" x14ac:dyDescent="0.3">
      <c r="A121" s="22">
        <v>28</v>
      </c>
      <c r="B121" s="33"/>
      <c r="C121" s="22" t="s">
        <v>158</v>
      </c>
      <c r="D121" s="33"/>
      <c r="E121" s="156">
        <v>66529</v>
      </c>
      <c r="F121" s="33"/>
      <c r="G121" s="153">
        <f>(E121/$AP121)</f>
        <v>6.17152133580705</v>
      </c>
      <c r="H121" s="33"/>
      <c r="I121" s="153">
        <f>IF(G$219&gt;0,G121/G$219*100,0)</f>
        <v>4.3483310922279701</v>
      </c>
      <c r="J121" s="33"/>
      <c r="K121" s="156">
        <v>61634</v>
      </c>
      <c r="L121" s="33"/>
      <c r="M121" s="153">
        <f>(K121/$AP121)</f>
        <v>5.717439703153989</v>
      </c>
      <c r="N121" s="33"/>
      <c r="O121" s="153">
        <f>IF(M$219&gt;0,M121/M$219*100,0)</f>
        <v>125.53283916025919</v>
      </c>
      <c r="P121" s="33"/>
      <c r="Q121" s="156">
        <v>46177</v>
      </c>
      <c r="R121" s="33"/>
      <c r="S121" s="153">
        <f>(Q121/$AP121)</f>
        <v>4.2835807050092765</v>
      </c>
      <c r="T121" s="33"/>
      <c r="U121" s="153">
        <f>IF(S$219&gt;0,S121/S$219*100,0)</f>
        <v>279.77359328885484</v>
      </c>
      <c r="V121" s="33"/>
      <c r="W121" s="156">
        <f t="shared" si="4"/>
        <v>174340</v>
      </c>
      <c r="X121" s="33"/>
      <c r="Y121" s="33"/>
      <c r="Z121" s="156">
        <v>0</v>
      </c>
      <c r="AA121" s="33"/>
      <c r="AB121" s="153">
        <f t="shared" si="5"/>
        <v>0</v>
      </c>
      <c r="AC121" s="33"/>
      <c r="AD121" s="156">
        <v>0</v>
      </c>
      <c r="AE121" s="33"/>
      <c r="AF121" s="153">
        <f t="shared" si="6"/>
        <v>0</v>
      </c>
      <c r="AG121" s="33"/>
      <c r="AH121" s="156">
        <v>0</v>
      </c>
      <c r="AI121" s="33"/>
      <c r="AJ121" s="153">
        <f t="shared" si="7"/>
        <v>0</v>
      </c>
      <c r="AK121" s="33"/>
      <c r="AL121" s="156">
        <v>2612</v>
      </c>
      <c r="AM121" s="33"/>
      <c r="AN121" s="22">
        <v>28</v>
      </c>
      <c r="AO121" s="33"/>
      <c r="AP121" s="165">
        <v>10780</v>
      </c>
      <c r="AQ121" s="33"/>
      <c r="AR121" s="165">
        <f>IF(E121,AP121,0)</f>
        <v>10780</v>
      </c>
      <c r="AS121" s="33"/>
      <c r="AT121" s="165">
        <f>IF(K121,AP121,0)</f>
        <v>10780</v>
      </c>
      <c r="AU121" s="33"/>
      <c r="AV121" s="165">
        <f>IF(Q121,AP121,0)</f>
        <v>10780</v>
      </c>
    </row>
    <row r="122" spans="1:48" ht="8.85" customHeight="1" x14ac:dyDescent="0.3">
      <c r="A122" s="22">
        <v>29</v>
      </c>
      <c r="B122" s="33"/>
      <c r="C122" s="22" t="s">
        <v>101</v>
      </c>
      <c r="D122" s="33"/>
      <c r="E122" s="156">
        <v>417824122</v>
      </c>
      <c r="F122" s="33"/>
      <c r="G122" s="153">
        <f>(E122/$AP122)</f>
        <v>364.60047400560916</v>
      </c>
      <c r="H122" s="33"/>
      <c r="I122" s="153">
        <f>IF(G$219&gt;0,G122/G$219*100,0)</f>
        <v>256.89023679804274</v>
      </c>
      <c r="J122" s="33"/>
      <c r="K122" s="156">
        <v>11362018</v>
      </c>
      <c r="L122" s="33"/>
      <c r="M122" s="153">
        <f>(K122/$AP122)</f>
        <v>9.9146912069865216</v>
      </c>
      <c r="N122" s="33"/>
      <c r="O122" s="153">
        <f>IF(M$219&gt;0,M122/M$219*100,0)</f>
        <v>217.68823131159368</v>
      </c>
      <c r="P122" s="33"/>
      <c r="Q122" s="156">
        <v>0</v>
      </c>
      <c r="R122" s="33"/>
      <c r="S122" s="153">
        <f>(Q122/$AP122)</f>
        <v>0</v>
      </c>
      <c r="T122" s="33"/>
      <c r="U122" s="153">
        <f>IF(S$219&gt;0,S122/S$219*100,0)</f>
        <v>0</v>
      </c>
      <c r="V122" s="33"/>
      <c r="W122" s="156">
        <f t="shared" si="4"/>
        <v>429186140</v>
      </c>
      <c r="X122" s="33"/>
      <c r="Y122" s="33"/>
      <c r="Z122" s="156">
        <v>85280269</v>
      </c>
      <c r="AA122" s="33"/>
      <c r="AB122" s="153">
        <f t="shared" si="5"/>
        <v>19.870229033957155</v>
      </c>
      <c r="AC122" s="33"/>
      <c r="AD122" s="156">
        <v>8184933</v>
      </c>
      <c r="AE122" s="33"/>
      <c r="AF122" s="153">
        <f t="shared" si="6"/>
        <v>1.907082320971502</v>
      </c>
      <c r="AG122" s="33"/>
      <c r="AH122" s="156">
        <v>87320476</v>
      </c>
      <c r="AI122" s="33"/>
      <c r="AJ122" s="153">
        <f t="shared" si="7"/>
        <v>20.345595503153945</v>
      </c>
      <c r="AK122" s="33"/>
      <c r="AL122" s="156">
        <v>120562109</v>
      </c>
      <c r="AM122" s="33"/>
      <c r="AN122" s="22">
        <v>29</v>
      </c>
      <c r="AO122" s="33"/>
      <c r="AP122" s="165">
        <v>1145978</v>
      </c>
      <c r="AQ122" s="33"/>
      <c r="AR122" s="165">
        <f>IF(E122,AP122,0)</f>
        <v>1145978</v>
      </c>
      <c r="AS122" s="33"/>
      <c r="AT122" s="165">
        <f>IF(K122,AP122,0)</f>
        <v>1145978</v>
      </c>
      <c r="AU122" s="33"/>
      <c r="AV122" s="165">
        <f>IF(Q122,AP122,0)</f>
        <v>0</v>
      </c>
    </row>
    <row r="123" spans="1:48" ht="8.85" customHeight="1" x14ac:dyDescent="0.3">
      <c r="A123" s="22">
        <v>30</v>
      </c>
      <c r="B123" s="33"/>
      <c r="C123" s="22" t="s">
        <v>159</v>
      </c>
      <c r="D123" s="33"/>
      <c r="E123" s="156">
        <v>5440823</v>
      </c>
      <c r="F123" s="33"/>
      <c r="G123" s="153">
        <f>(E123/$AP123)</f>
        <v>77.559843193157519</v>
      </c>
      <c r="H123" s="33"/>
      <c r="I123" s="153">
        <f>IF(G$219&gt;0,G123/G$219*100,0)</f>
        <v>54.647121724813708</v>
      </c>
      <c r="J123" s="33"/>
      <c r="K123" s="156">
        <v>175517</v>
      </c>
      <c r="L123" s="33"/>
      <c r="M123" s="153">
        <f>(K123/$AP123)</f>
        <v>2.5020242337847471</v>
      </c>
      <c r="N123" s="33"/>
      <c r="O123" s="153">
        <f>IF(M$219&gt;0,M123/M$219*100,0)</f>
        <v>54.934764863634285</v>
      </c>
      <c r="P123" s="33"/>
      <c r="Q123" s="156">
        <v>159412</v>
      </c>
      <c r="R123" s="33"/>
      <c r="S123" s="153">
        <f>(Q123/$AP123)</f>
        <v>2.2724447612259442</v>
      </c>
      <c r="T123" s="33"/>
      <c r="U123" s="153">
        <f>IF(S$219&gt;0,S123/S$219*100,0)</f>
        <v>148.42023068577609</v>
      </c>
      <c r="V123" s="33"/>
      <c r="W123" s="156">
        <f t="shared" si="4"/>
        <v>5775752</v>
      </c>
      <c r="X123" s="33"/>
      <c r="Y123" s="33"/>
      <c r="Z123" s="156">
        <v>155641</v>
      </c>
      <c r="AA123" s="33"/>
      <c r="AB123" s="153">
        <f t="shared" si="5"/>
        <v>2.6947313527312113</v>
      </c>
      <c r="AC123" s="33"/>
      <c r="AD123" s="156">
        <v>8190</v>
      </c>
      <c r="AE123" s="33"/>
      <c r="AF123" s="153">
        <f t="shared" si="6"/>
        <v>0.14179971716237125</v>
      </c>
      <c r="AG123" s="33"/>
      <c r="AH123" s="156">
        <v>32083</v>
      </c>
      <c r="AI123" s="33"/>
      <c r="AJ123" s="153">
        <f t="shared" si="7"/>
        <v>0.55547745124790682</v>
      </c>
      <c r="AK123" s="33"/>
      <c r="AL123" s="156">
        <v>5939</v>
      </c>
      <c r="AM123" s="33"/>
      <c r="AN123" s="22">
        <v>30</v>
      </c>
      <c r="AO123" s="33"/>
      <c r="AP123" s="165">
        <v>70150</v>
      </c>
      <c r="AQ123" s="33"/>
      <c r="AR123" s="165">
        <f>IF(E123,AP123,0)</f>
        <v>70150</v>
      </c>
      <c r="AS123" s="33"/>
      <c r="AT123" s="165">
        <f>IF(K123,AP123,0)</f>
        <v>70150</v>
      </c>
      <c r="AU123" s="33"/>
      <c r="AV123" s="165">
        <f>IF(Q123,AP123,0)</f>
        <v>70150</v>
      </c>
    </row>
    <row r="124" spans="1:48" ht="8.85" customHeight="1" x14ac:dyDescent="0.3">
      <c r="A124" s="41"/>
      <c r="B124" s="33"/>
      <c r="D124" s="33"/>
      <c r="E124" s="33"/>
      <c r="F124" s="33"/>
      <c r="G124" s="33"/>
      <c r="H124" s="33"/>
      <c r="I124" s="33"/>
      <c r="J124" s="33"/>
      <c r="K124" s="33"/>
      <c r="L124" s="33"/>
      <c r="M124" s="33"/>
      <c r="N124" s="33"/>
      <c r="O124" s="33"/>
      <c r="P124" s="33"/>
      <c r="Q124" s="33"/>
      <c r="R124" s="33"/>
      <c r="S124" s="33"/>
      <c r="T124" s="33"/>
      <c r="U124" s="33"/>
      <c r="V124" s="33"/>
      <c r="X124" s="33"/>
      <c r="Y124" s="33"/>
      <c r="Z124" s="33"/>
      <c r="AA124" s="33"/>
      <c r="AB124" s="33"/>
      <c r="AC124" s="33"/>
      <c r="AD124" s="33"/>
      <c r="AE124" s="33"/>
      <c r="AF124" s="33"/>
      <c r="AG124" s="33"/>
      <c r="AH124" s="33"/>
      <c r="AI124" s="33"/>
      <c r="AJ124" s="33"/>
      <c r="AK124" s="33"/>
      <c r="AL124" s="33"/>
      <c r="AM124" s="33"/>
      <c r="AN124" s="53"/>
      <c r="AO124" s="33"/>
      <c r="AP124" s="39"/>
      <c r="AQ124" s="33"/>
      <c r="AR124" s="33"/>
      <c r="AS124" s="33"/>
      <c r="AT124" s="33"/>
      <c r="AU124" s="33"/>
      <c r="AV124" s="33"/>
    </row>
    <row r="125" spans="1:48" ht="8.85" customHeight="1" x14ac:dyDescent="0.3">
      <c r="A125" s="22">
        <v>31</v>
      </c>
      <c r="B125" s="33"/>
      <c r="C125" s="22" t="s">
        <v>160</v>
      </c>
      <c r="D125" s="33"/>
      <c r="E125" s="156">
        <v>1504222</v>
      </c>
      <c r="F125" s="33"/>
      <c r="G125" s="153">
        <f>(E125/$AP125)</f>
        <v>96.159432333951287</v>
      </c>
      <c r="H125" s="33"/>
      <c r="I125" s="153">
        <f>IF(G$219&gt;0,G125/G$219*100,0)</f>
        <v>67.752022018090088</v>
      </c>
      <c r="J125" s="33"/>
      <c r="K125" s="156">
        <v>13000</v>
      </c>
      <c r="L125" s="33"/>
      <c r="M125" s="153">
        <f>(K125/$AP125)</f>
        <v>0.83104263888001018</v>
      </c>
      <c r="N125" s="33"/>
      <c r="O125" s="153">
        <f>IF(M$219&gt;0,M125/M$219*100,0)</f>
        <v>18.2464787279335</v>
      </c>
      <c r="P125" s="33"/>
      <c r="Q125" s="156">
        <v>90138</v>
      </c>
      <c r="R125" s="33"/>
      <c r="S125" s="153">
        <f>(Q125/$AP125)</f>
        <v>5.7621939525666432</v>
      </c>
      <c r="T125" s="33"/>
      <c r="U125" s="153">
        <f>IF(S$219&gt;0,S125/S$219*100,0)</f>
        <v>376.34629025470593</v>
      </c>
      <c r="V125" s="33"/>
      <c r="W125" s="156">
        <f t="shared" si="4"/>
        <v>1607360</v>
      </c>
      <c r="X125" s="33"/>
      <c r="Y125" s="33"/>
      <c r="Z125" s="156">
        <v>687265</v>
      </c>
      <c r="AA125" s="33"/>
      <c r="AB125" s="153">
        <f t="shared" si="5"/>
        <v>42.7573785586303</v>
      </c>
      <c r="AC125" s="33"/>
      <c r="AD125" s="156">
        <v>0</v>
      </c>
      <c r="AE125" s="33"/>
      <c r="AF125" s="153">
        <f t="shared" si="6"/>
        <v>0</v>
      </c>
      <c r="AG125" s="33"/>
      <c r="AH125" s="156">
        <v>75000</v>
      </c>
      <c r="AI125" s="33"/>
      <c r="AJ125" s="153">
        <f t="shared" si="7"/>
        <v>4.6660362333266976</v>
      </c>
      <c r="AK125" s="33"/>
      <c r="AL125" s="156">
        <v>0</v>
      </c>
      <c r="AM125" s="33"/>
      <c r="AN125" s="22">
        <v>31</v>
      </c>
      <c r="AO125" s="33"/>
      <c r="AP125" s="165">
        <v>15643</v>
      </c>
      <c r="AQ125" s="33"/>
      <c r="AR125" s="165">
        <f>IF(E125,AP125,0)</f>
        <v>15643</v>
      </c>
      <c r="AS125" s="33"/>
      <c r="AT125" s="165">
        <f>IF(K125,AP125,0)</f>
        <v>15643</v>
      </c>
      <c r="AU125" s="33"/>
      <c r="AV125" s="165">
        <f>IF(Q125,AP125,0)</f>
        <v>15643</v>
      </c>
    </row>
    <row r="126" spans="1:48" ht="8.85" customHeight="1" x14ac:dyDescent="0.3">
      <c r="A126" s="22">
        <v>32</v>
      </c>
      <c r="B126" s="33"/>
      <c r="C126" s="22" t="s">
        <v>161</v>
      </c>
      <c r="D126" s="33"/>
      <c r="E126" s="156">
        <v>635792</v>
      </c>
      <c r="F126" s="33"/>
      <c r="G126" s="153">
        <f>(E126/$AP126)</f>
        <v>23.819571407163195</v>
      </c>
      <c r="H126" s="33"/>
      <c r="I126" s="153">
        <f>IF(G$219&gt;0,G126/G$219*100,0)</f>
        <v>16.782795897078024</v>
      </c>
      <c r="J126" s="33"/>
      <c r="K126" s="156">
        <v>20500</v>
      </c>
      <c r="L126" s="33"/>
      <c r="M126" s="153">
        <f>(K126/$AP126)</f>
        <v>0.76802038063839351</v>
      </c>
      <c r="N126" s="33"/>
      <c r="O126" s="153">
        <f>IF(M$219&gt;0,M126/M$219*100,0)</f>
        <v>16.862753945843199</v>
      </c>
      <c r="P126" s="33"/>
      <c r="Q126" s="156">
        <v>98482</v>
      </c>
      <c r="R126" s="33"/>
      <c r="S126" s="153">
        <f>(Q126/$AP126)</f>
        <v>3.6895699085868423</v>
      </c>
      <c r="T126" s="33"/>
      <c r="U126" s="153">
        <f>IF(S$219&gt;0,S126/S$219*100,0)</f>
        <v>240.97695411893429</v>
      </c>
      <c r="V126" s="33"/>
      <c r="W126" s="156">
        <f t="shared" si="4"/>
        <v>754774</v>
      </c>
      <c r="X126" s="33"/>
      <c r="Y126" s="33"/>
      <c r="Z126" s="156">
        <v>0</v>
      </c>
      <c r="AA126" s="33"/>
      <c r="AB126" s="153">
        <f t="shared" si="5"/>
        <v>0</v>
      </c>
      <c r="AC126" s="33"/>
      <c r="AD126" s="156">
        <v>0</v>
      </c>
      <c r="AE126" s="33"/>
      <c r="AF126" s="153">
        <f t="shared" si="6"/>
        <v>0</v>
      </c>
      <c r="AG126" s="33"/>
      <c r="AH126" s="156">
        <v>0</v>
      </c>
      <c r="AI126" s="33"/>
      <c r="AJ126" s="153">
        <f t="shared" si="7"/>
        <v>0</v>
      </c>
      <c r="AK126" s="33"/>
      <c r="AL126" s="156">
        <v>1750</v>
      </c>
      <c r="AM126" s="33"/>
      <c r="AN126" s="22">
        <v>32</v>
      </c>
      <c r="AO126" s="33"/>
      <c r="AP126" s="165">
        <v>26692</v>
      </c>
      <c r="AQ126" s="33"/>
      <c r="AR126" s="165">
        <f>IF(E126,AP126,0)</f>
        <v>26692</v>
      </c>
      <c r="AS126" s="33"/>
      <c r="AT126" s="165">
        <f>IF(K126,AP126,0)</f>
        <v>26692</v>
      </c>
      <c r="AU126" s="33"/>
      <c r="AV126" s="165">
        <f>IF(Q126,AP126,0)</f>
        <v>26692</v>
      </c>
    </row>
    <row r="127" spans="1:48" ht="8.85" customHeight="1" x14ac:dyDescent="0.3">
      <c r="A127" s="22">
        <v>33</v>
      </c>
      <c r="B127" s="33"/>
      <c r="C127" s="22" t="s">
        <v>103</v>
      </c>
      <c r="D127" s="33"/>
      <c r="E127" s="156">
        <v>2748785</v>
      </c>
      <c r="F127" s="33"/>
      <c r="G127" s="153">
        <f>(E127/$AP127)</f>
        <v>48.974379532132488</v>
      </c>
      <c r="H127" s="33"/>
      <c r="I127" s="153">
        <f>IF(G$219&gt;0,G127/G$219*100,0)</f>
        <v>34.506373008316992</v>
      </c>
      <c r="J127" s="33"/>
      <c r="K127" s="156">
        <v>3620</v>
      </c>
      <c r="L127" s="33"/>
      <c r="M127" s="153">
        <f>(K127/$AP127)</f>
        <v>6.4496588094856311E-2</v>
      </c>
      <c r="N127" s="33"/>
      <c r="O127" s="153">
        <f>IF(M$219&gt;0,M127/M$219*100,0)</f>
        <v>1.4160953573731152</v>
      </c>
      <c r="P127" s="33"/>
      <c r="Q127" s="156">
        <v>101566</v>
      </c>
      <c r="R127" s="33"/>
      <c r="S127" s="153">
        <f>(Q127/$AP127)</f>
        <v>1.8095747144867889</v>
      </c>
      <c r="T127" s="33"/>
      <c r="U127" s="153">
        <f>IF(S$219&gt;0,S127/S$219*100,0)</f>
        <v>118.18878995429741</v>
      </c>
      <c r="V127" s="33"/>
      <c r="W127" s="156">
        <f t="shared" si="4"/>
        <v>2853971</v>
      </c>
      <c r="X127" s="33"/>
      <c r="Y127" s="33"/>
      <c r="Z127" s="156">
        <v>1078959</v>
      </c>
      <c r="AA127" s="33"/>
      <c r="AB127" s="153">
        <f t="shared" si="5"/>
        <v>37.805534814474292</v>
      </c>
      <c r="AC127" s="33"/>
      <c r="AD127" s="156">
        <v>0</v>
      </c>
      <c r="AE127" s="33"/>
      <c r="AF127" s="153">
        <f t="shared" si="6"/>
        <v>0</v>
      </c>
      <c r="AG127" s="33"/>
      <c r="AH127" s="156">
        <v>0</v>
      </c>
      <c r="AI127" s="33"/>
      <c r="AJ127" s="153">
        <f t="shared" si="7"/>
        <v>0</v>
      </c>
      <c r="AK127" s="33"/>
      <c r="AL127" s="156">
        <v>11501</v>
      </c>
      <c r="AM127" s="33"/>
      <c r="AN127" s="22">
        <v>33</v>
      </c>
      <c r="AO127" s="33"/>
      <c r="AP127" s="165">
        <v>56127</v>
      </c>
      <c r="AQ127" s="33"/>
      <c r="AR127" s="165">
        <f>IF(E127,AP127,0)</f>
        <v>56127</v>
      </c>
      <c r="AS127" s="33"/>
      <c r="AT127" s="165">
        <f>IF(K127,AP127,0)</f>
        <v>56127</v>
      </c>
      <c r="AU127" s="33"/>
      <c r="AV127" s="165">
        <f>IF(Q127,AP127,0)</f>
        <v>56127</v>
      </c>
    </row>
    <row r="128" spans="1:48" ht="8.85" customHeight="1" x14ac:dyDescent="0.3">
      <c r="A128" s="22">
        <v>34</v>
      </c>
      <c r="B128" s="33"/>
      <c r="C128" s="22" t="s">
        <v>162</v>
      </c>
      <c r="D128" s="33"/>
      <c r="E128" s="156">
        <v>1533999</v>
      </c>
      <c r="F128" s="33"/>
      <c r="G128" s="153">
        <f>(E128/$AP128)</f>
        <v>17.476291924899744</v>
      </c>
      <c r="H128" s="33"/>
      <c r="I128" s="153">
        <f>IF(G$219&gt;0,G128/G$219*100,0)</f>
        <v>12.313447433615101</v>
      </c>
      <c r="J128" s="33"/>
      <c r="K128" s="156">
        <v>7000</v>
      </c>
      <c r="L128" s="33"/>
      <c r="M128" s="153">
        <f>(K128/$AP128)</f>
        <v>7.9748450601531171E-2</v>
      </c>
      <c r="N128" s="33"/>
      <c r="O128" s="153">
        <f>IF(M$219&gt;0,M128/M$219*100,0)</f>
        <v>1.7509672060239405</v>
      </c>
      <c r="P128" s="33"/>
      <c r="Q128" s="156">
        <v>248966</v>
      </c>
      <c r="R128" s="33"/>
      <c r="S128" s="153">
        <f>(Q128/$AP128)</f>
        <v>2.8363789646372584</v>
      </c>
      <c r="T128" s="33"/>
      <c r="U128" s="153">
        <f>IF(S$219&gt;0,S128/S$219*100,0)</f>
        <v>185.2524767275907</v>
      </c>
      <c r="V128" s="33"/>
      <c r="W128" s="156">
        <f t="shared" si="4"/>
        <v>1789965</v>
      </c>
      <c r="X128" s="33"/>
      <c r="Y128" s="33"/>
      <c r="Z128" s="156">
        <v>0</v>
      </c>
      <c r="AA128" s="33"/>
      <c r="AB128" s="153">
        <f t="shared" si="5"/>
        <v>0</v>
      </c>
      <c r="AC128" s="33"/>
      <c r="AD128" s="156">
        <v>0</v>
      </c>
      <c r="AE128" s="33"/>
      <c r="AF128" s="153">
        <f t="shared" si="6"/>
        <v>0</v>
      </c>
      <c r="AG128" s="33"/>
      <c r="AH128" s="156">
        <v>0</v>
      </c>
      <c r="AI128" s="33"/>
      <c r="AJ128" s="153">
        <f t="shared" si="7"/>
        <v>0</v>
      </c>
      <c r="AK128" s="33"/>
      <c r="AL128" s="156">
        <v>179720</v>
      </c>
      <c r="AM128" s="33"/>
      <c r="AN128" s="22">
        <v>34</v>
      </c>
      <c r="AO128" s="33"/>
      <c r="AP128" s="165">
        <v>87776</v>
      </c>
      <c r="AQ128" s="33"/>
      <c r="AR128" s="165">
        <f>IF(E128,AP128,0)</f>
        <v>87776</v>
      </c>
      <c r="AS128" s="33"/>
      <c r="AT128" s="165">
        <f>IF(K128,AP128,0)</f>
        <v>87776</v>
      </c>
      <c r="AU128" s="33"/>
      <c r="AV128" s="165">
        <f>IF(Q128,AP128,0)</f>
        <v>87776</v>
      </c>
    </row>
    <row r="129" spans="1:48" ht="8.85" customHeight="1" x14ac:dyDescent="0.3">
      <c r="A129" s="22">
        <v>35</v>
      </c>
      <c r="B129" s="33"/>
      <c r="C129" s="22" t="s">
        <v>163</v>
      </c>
      <c r="D129" s="33"/>
      <c r="E129" s="156">
        <v>2584408</v>
      </c>
      <c r="F129" s="33"/>
      <c r="G129" s="153">
        <f>(E129/$AP129)</f>
        <v>152.64355324552596</v>
      </c>
      <c r="H129" s="33"/>
      <c r="I129" s="153">
        <f>IF(G$219&gt;0,G129/G$219*100,0)</f>
        <v>107.54960932479354</v>
      </c>
      <c r="J129" s="33"/>
      <c r="K129" s="156">
        <v>13000</v>
      </c>
      <c r="L129" s="33"/>
      <c r="M129" s="153">
        <f>(K129/$AP129)</f>
        <v>0.76782233772370212</v>
      </c>
      <c r="N129" s="33"/>
      <c r="O129" s="153">
        <f>IF(M$219&gt;0,M129/M$219*100,0)</f>
        <v>16.858405690216983</v>
      </c>
      <c r="P129" s="33"/>
      <c r="Q129" s="156">
        <v>69964</v>
      </c>
      <c r="R129" s="33"/>
      <c r="S129" s="153">
        <f>(Q129/$AP129)</f>
        <v>4.1323016951154683</v>
      </c>
      <c r="T129" s="33"/>
      <c r="U129" s="153">
        <f>IF(S$219&gt;0,S129/S$219*100,0)</f>
        <v>269.89310425367063</v>
      </c>
      <c r="V129" s="33"/>
      <c r="W129" s="156">
        <f t="shared" si="4"/>
        <v>2667372</v>
      </c>
      <c r="X129" s="33"/>
      <c r="Y129" s="33"/>
      <c r="Z129" s="156">
        <v>0</v>
      </c>
      <c r="AA129" s="33"/>
      <c r="AB129" s="153">
        <f t="shared" si="5"/>
        <v>0</v>
      </c>
      <c r="AC129" s="33"/>
      <c r="AD129" s="156">
        <v>0</v>
      </c>
      <c r="AE129" s="33"/>
      <c r="AF129" s="153">
        <f t="shared" si="6"/>
        <v>0</v>
      </c>
      <c r="AG129" s="33"/>
      <c r="AH129" s="156">
        <v>0</v>
      </c>
      <c r="AI129" s="33"/>
      <c r="AJ129" s="153">
        <f t="shared" si="7"/>
        <v>0</v>
      </c>
      <c r="AK129" s="33"/>
      <c r="AL129" s="156">
        <v>25553</v>
      </c>
      <c r="AM129" s="33"/>
      <c r="AN129" s="22">
        <v>35</v>
      </c>
      <c r="AO129" s="33"/>
      <c r="AP129" s="165">
        <v>16931</v>
      </c>
      <c r="AQ129" s="33"/>
      <c r="AR129" s="165">
        <f>IF(E129,AP129,0)</f>
        <v>16931</v>
      </c>
      <c r="AS129" s="33"/>
      <c r="AT129" s="165">
        <f>IF(K129,AP129,0)</f>
        <v>16931</v>
      </c>
      <c r="AU129" s="33"/>
      <c r="AV129" s="165">
        <f>IF(Q129,AP129,0)</f>
        <v>16931</v>
      </c>
    </row>
    <row r="130" spans="1:48" ht="8.85" customHeight="1" x14ac:dyDescent="0.3">
      <c r="A130" s="33"/>
      <c r="B130" s="33"/>
      <c r="D130" s="33"/>
      <c r="E130" s="33"/>
      <c r="F130" s="33"/>
      <c r="G130" s="33"/>
      <c r="H130" s="33"/>
      <c r="I130" s="33"/>
      <c r="J130" s="33"/>
      <c r="K130" s="33"/>
      <c r="L130" s="33"/>
      <c r="M130" s="33"/>
      <c r="N130" s="33"/>
      <c r="O130" s="33"/>
      <c r="P130" s="33"/>
      <c r="Q130" s="33"/>
      <c r="R130" s="33"/>
      <c r="S130" s="33"/>
      <c r="T130" s="33"/>
      <c r="U130" s="51"/>
      <c r="V130" s="33"/>
      <c r="X130" s="33"/>
      <c r="Y130" s="33"/>
      <c r="Z130" s="33"/>
      <c r="AA130" s="33"/>
      <c r="AB130" s="33"/>
      <c r="AC130" s="33"/>
      <c r="AD130" s="33"/>
      <c r="AE130" s="33"/>
      <c r="AF130" s="33"/>
      <c r="AG130" s="33"/>
      <c r="AH130" s="33"/>
      <c r="AI130" s="33"/>
      <c r="AJ130" s="33"/>
      <c r="AK130" s="33"/>
      <c r="AL130" s="33"/>
      <c r="AM130" s="33"/>
      <c r="AO130" s="33"/>
      <c r="AP130" s="39"/>
      <c r="AQ130" s="33"/>
      <c r="AR130" s="33"/>
      <c r="AS130" s="33"/>
      <c r="AT130" s="33"/>
      <c r="AU130" s="33"/>
      <c r="AV130" s="33"/>
    </row>
    <row r="131" spans="1:48" ht="8.85" customHeight="1" x14ac:dyDescent="0.3">
      <c r="A131" s="22">
        <v>36</v>
      </c>
      <c r="B131" s="33"/>
      <c r="C131" s="22" t="s">
        <v>164</v>
      </c>
      <c r="D131" s="33"/>
      <c r="E131" s="156">
        <v>3516494</v>
      </c>
      <c r="F131" s="33"/>
      <c r="G131" s="153">
        <f>(E131/$AP131)</f>
        <v>94.544657740495779</v>
      </c>
      <c r="H131" s="33"/>
      <c r="I131" s="153">
        <f>IF(G$219&gt;0,G131/G$219*100,0)</f>
        <v>66.614283980805283</v>
      </c>
      <c r="J131" s="33"/>
      <c r="K131" s="156">
        <v>27005</v>
      </c>
      <c r="L131" s="33"/>
      <c r="M131" s="153">
        <f>(K131/$AP131)</f>
        <v>0.72605796633865682</v>
      </c>
      <c r="N131" s="33"/>
      <c r="O131" s="153">
        <f>IF(M$219&gt;0,M131/M$219*100,0)</f>
        <v>15.941421797441329</v>
      </c>
      <c r="P131" s="33"/>
      <c r="Q131" s="156">
        <v>95205</v>
      </c>
      <c r="R131" s="33"/>
      <c r="S131" s="153">
        <f>(Q131/$AP131)</f>
        <v>2.5596870462977899</v>
      </c>
      <c r="T131" s="33"/>
      <c r="U131" s="153">
        <f>IF(S$219&gt;0,S131/S$219*100,0)</f>
        <v>167.18089186465258</v>
      </c>
      <c r="V131" s="33"/>
      <c r="W131" s="156">
        <f t="shared" si="4"/>
        <v>3638704</v>
      </c>
      <c r="X131" s="33"/>
      <c r="Y131" s="33"/>
      <c r="Z131" s="156">
        <v>0</v>
      </c>
      <c r="AA131" s="33"/>
      <c r="AB131" s="153">
        <f t="shared" si="5"/>
        <v>0</v>
      </c>
      <c r="AC131" s="33"/>
      <c r="AD131" s="156">
        <v>0</v>
      </c>
      <c r="AE131" s="33"/>
      <c r="AF131" s="153">
        <f t="shared" si="6"/>
        <v>0</v>
      </c>
      <c r="AG131" s="33"/>
      <c r="AH131" s="156">
        <v>0</v>
      </c>
      <c r="AI131" s="33"/>
      <c r="AJ131" s="153">
        <f t="shared" si="7"/>
        <v>0</v>
      </c>
      <c r="AK131" s="33"/>
      <c r="AL131" s="156">
        <v>1614126</v>
      </c>
      <c r="AM131" s="33"/>
      <c r="AN131" s="22">
        <v>36</v>
      </c>
      <c r="AO131" s="33"/>
      <c r="AP131" s="165">
        <v>37194</v>
      </c>
      <c r="AQ131" s="33"/>
      <c r="AR131" s="165">
        <f>IF(E131,AP131,0)</f>
        <v>37194</v>
      </c>
      <c r="AS131" s="33"/>
      <c r="AT131" s="165">
        <f>IF(K131,AP131,0)</f>
        <v>37194</v>
      </c>
      <c r="AU131" s="33"/>
      <c r="AV131" s="165">
        <f>IF(Q131,AP131,0)</f>
        <v>37194</v>
      </c>
    </row>
    <row r="132" spans="1:48" ht="8.85" customHeight="1" x14ac:dyDescent="0.3">
      <c r="A132" s="22">
        <v>37</v>
      </c>
      <c r="B132" s="33"/>
      <c r="C132" s="22" t="s">
        <v>165</v>
      </c>
      <c r="D132" s="33"/>
      <c r="E132" s="156">
        <v>1902258</v>
      </c>
      <c r="F132" s="33"/>
      <c r="G132" s="153">
        <f>(E132/$AP132)</f>
        <v>82.078788401794966</v>
      </c>
      <c r="H132" s="33"/>
      <c r="I132" s="153">
        <f>IF(G$219&gt;0,G132/G$219*100,0)</f>
        <v>57.831080571522151</v>
      </c>
      <c r="J132" s="33"/>
      <c r="K132" s="156">
        <v>0</v>
      </c>
      <c r="L132" s="33"/>
      <c r="M132" s="153">
        <f>(K132/$AP132)</f>
        <v>0</v>
      </c>
      <c r="N132" s="33"/>
      <c r="O132" s="153">
        <f>IF(M$219&gt;0,M132/M$219*100,0)</f>
        <v>0</v>
      </c>
      <c r="P132" s="33"/>
      <c r="Q132" s="156">
        <v>64300</v>
      </c>
      <c r="R132" s="33"/>
      <c r="S132" s="153">
        <f>(Q132/$AP132)</f>
        <v>2.774421815671384</v>
      </c>
      <c r="T132" s="33"/>
      <c r="U132" s="153">
        <f>IF(S$219&gt;0,S132/S$219*100,0)</f>
        <v>181.20586820312775</v>
      </c>
      <c r="V132" s="33"/>
      <c r="W132" s="156">
        <f t="shared" si="4"/>
        <v>1966558</v>
      </c>
      <c r="X132" s="33"/>
      <c r="Y132" s="33"/>
      <c r="Z132" s="156">
        <v>0</v>
      </c>
      <c r="AA132" s="33"/>
      <c r="AB132" s="153">
        <f t="shared" si="5"/>
        <v>0</v>
      </c>
      <c r="AC132" s="33"/>
      <c r="AD132" s="156">
        <v>0</v>
      </c>
      <c r="AE132" s="33"/>
      <c r="AF132" s="153">
        <f t="shared" si="6"/>
        <v>0</v>
      </c>
      <c r="AG132" s="33"/>
      <c r="AH132" s="156">
        <v>0</v>
      </c>
      <c r="AI132" s="33"/>
      <c r="AJ132" s="153">
        <f t="shared" si="7"/>
        <v>0</v>
      </c>
      <c r="AK132" s="33"/>
      <c r="AL132" s="156">
        <v>25628</v>
      </c>
      <c r="AM132" s="33"/>
      <c r="AN132" s="22">
        <v>37</v>
      </c>
      <c r="AO132" s="33"/>
      <c r="AP132" s="165">
        <v>23176</v>
      </c>
      <c r="AQ132" s="33"/>
      <c r="AR132" s="165">
        <f>IF(E132,AP132,0)</f>
        <v>23176</v>
      </c>
      <c r="AS132" s="33"/>
      <c r="AT132" s="165">
        <f>IF(K132,AP132,0)</f>
        <v>0</v>
      </c>
      <c r="AU132" s="33"/>
      <c r="AV132" s="165">
        <f>IF(Q132,AP132,0)</f>
        <v>23176</v>
      </c>
    </row>
    <row r="133" spans="1:48" ht="8.85" customHeight="1" x14ac:dyDescent="0.3">
      <c r="A133" s="22">
        <v>38</v>
      </c>
      <c r="B133" s="33"/>
      <c r="C133" s="22" t="s">
        <v>166</v>
      </c>
      <c r="D133" s="33"/>
      <c r="E133" s="156">
        <v>520133</v>
      </c>
      <c r="F133" s="33"/>
      <c r="G133" s="153">
        <f>(E133/$AP133)</f>
        <v>33.929093281148077</v>
      </c>
      <c r="H133" s="33"/>
      <c r="I133" s="153">
        <f>IF(G$219&gt;0,G133/G$219*100,0)</f>
        <v>23.905763784615701</v>
      </c>
      <c r="J133" s="33"/>
      <c r="K133" s="156">
        <v>14080</v>
      </c>
      <c r="L133" s="33"/>
      <c r="M133" s="153">
        <f>(K133/$AP133)</f>
        <v>0.91846053489889101</v>
      </c>
      <c r="N133" s="33"/>
      <c r="O133" s="153">
        <f>IF(M$219&gt;0,M133/M$219*100,0)</f>
        <v>20.165837260846892</v>
      </c>
      <c r="P133" s="33"/>
      <c r="Q133" s="156">
        <v>112868</v>
      </c>
      <c r="R133" s="33"/>
      <c r="S133" s="153">
        <f>(Q133/$AP133)</f>
        <v>7.3625570776255707</v>
      </c>
      <c r="T133" s="33"/>
      <c r="U133" s="153">
        <f>IF(S$219&gt;0,S133/S$219*100,0)</f>
        <v>480.8708394341167</v>
      </c>
      <c r="V133" s="33"/>
      <c r="W133" s="156">
        <f t="shared" si="4"/>
        <v>647081</v>
      </c>
      <c r="X133" s="33"/>
      <c r="Y133" s="33"/>
      <c r="Z133" s="156">
        <v>24171</v>
      </c>
      <c r="AA133" s="33"/>
      <c r="AB133" s="153">
        <f t="shared" si="5"/>
        <v>3.7353901598099775</v>
      </c>
      <c r="AC133" s="33"/>
      <c r="AD133" s="156">
        <v>0</v>
      </c>
      <c r="AE133" s="33"/>
      <c r="AF133" s="153">
        <f t="shared" si="6"/>
        <v>0</v>
      </c>
      <c r="AG133" s="33"/>
      <c r="AH133" s="156">
        <v>0</v>
      </c>
      <c r="AI133" s="33"/>
      <c r="AJ133" s="153">
        <f t="shared" si="7"/>
        <v>0</v>
      </c>
      <c r="AK133" s="33"/>
      <c r="AL133" s="156">
        <v>0</v>
      </c>
      <c r="AM133" s="33"/>
      <c r="AN133" s="22">
        <v>38</v>
      </c>
      <c r="AO133" s="33"/>
      <c r="AP133" s="165">
        <v>15330</v>
      </c>
      <c r="AQ133" s="33"/>
      <c r="AR133" s="165">
        <f>IF(E133,AP133,0)</f>
        <v>15330</v>
      </c>
      <c r="AS133" s="33"/>
      <c r="AT133" s="165">
        <f>IF(K133,AP133,0)</f>
        <v>15330</v>
      </c>
      <c r="AU133" s="33"/>
      <c r="AV133" s="165">
        <f>IF(Q133,AP133,0)</f>
        <v>15330</v>
      </c>
    </row>
    <row r="134" spans="1:48" ht="8.85" customHeight="1" x14ac:dyDescent="0.3">
      <c r="A134" s="22">
        <v>39</v>
      </c>
      <c r="B134" s="33"/>
      <c r="C134" s="22" t="s">
        <v>167</v>
      </c>
      <c r="D134" s="33"/>
      <c r="E134" s="156">
        <v>1206143</v>
      </c>
      <c r="F134" s="33"/>
      <c r="G134" s="153">
        <f>(E134/$AP134)</f>
        <v>60.431033618918782</v>
      </c>
      <c r="H134" s="33"/>
      <c r="I134" s="153">
        <f>IF(G$219&gt;0,G134/G$219*100,0)</f>
        <v>42.578503439015549</v>
      </c>
      <c r="J134" s="33"/>
      <c r="K134" s="156">
        <v>98329</v>
      </c>
      <c r="L134" s="33"/>
      <c r="M134" s="153">
        <f>(K134/$AP134)</f>
        <v>4.9265494263239642</v>
      </c>
      <c r="N134" s="33"/>
      <c r="O134" s="153">
        <f>IF(M$219&gt;0,M134/M$219*100,0)</f>
        <v>108.16795084146369</v>
      </c>
      <c r="P134" s="33"/>
      <c r="Q134" s="156">
        <v>54674</v>
      </c>
      <c r="R134" s="33"/>
      <c r="S134" s="153">
        <f>(Q134/$AP134)</f>
        <v>2.7393155969737961</v>
      </c>
      <c r="T134" s="33"/>
      <c r="U134" s="153">
        <f>IF(S$219&gt;0,S134/S$219*100,0)</f>
        <v>178.91297503075847</v>
      </c>
      <c r="V134" s="33"/>
      <c r="W134" s="156">
        <f t="shared" si="4"/>
        <v>1359146</v>
      </c>
      <c r="X134" s="33"/>
      <c r="Y134" s="33"/>
      <c r="Z134" s="156">
        <v>10000</v>
      </c>
      <c r="AA134" s="33"/>
      <c r="AB134" s="153">
        <f t="shared" si="5"/>
        <v>0.73575612921643441</v>
      </c>
      <c r="AC134" s="33"/>
      <c r="AD134" s="156">
        <v>0</v>
      </c>
      <c r="AE134" s="33"/>
      <c r="AF134" s="153">
        <f t="shared" si="6"/>
        <v>0</v>
      </c>
      <c r="AG134" s="33"/>
      <c r="AH134" s="156">
        <v>0</v>
      </c>
      <c r="AI134" s="33"/>
      <c r="AJ134" s="153">
        <f t="shared" si="7"/>
        <v>0</v>
      </c>
      <c r="AK134" s="33"/>
      <c r="AL134" s="156">
        <v>0</v>
      </c>
      <c r="AM134" s="33"/>
      <c r="AN134" s="22">
        <v>39</v>
      </c>
      <c r="AO134" s="33"/>
      <c r="AP134" s="165">
        <v>19959</v>
      </c>
      <c r="AQ134" s="33"/>
      <c r="AR134" s="165">
        <f>IF(E134,AP134,0)</f>
        <v>19959</v>
      </c>
      <c r="AS134" s="33"/>
      <c r="AT134" s="165">
        <f>IF(K134,AP134,0)</f>
        <v>19959</v>
      </c>
      <c r="AU134" s="33"/>
      <c r="AV134" s="165">
        <f>IF(Q134,AP134,0)</f>
        <v>19959</v>
      </c>
    </row>
    <row r="135" spans="1:48" ht="8.85" customHeight="1" x14ac:dyDescent="0.3">
      <c r="A135" s="22">
        <v>40</v>
      </c>
      <c r="B135" s="33"/>
      <c r="C135" s="22" t="s">
        <v>168</v>
      </c>
      <c r="D135" s="33"/>
      <c r="E135" s="163">
        <v>2209019</v>
      </c>
      <c r="F135" s="33"/>
      <c r="G135" s="153">
        <f>(E135/$AP135)</f>
        <v>192.54066068160029</v>
      </c>
      <c r="H135" s="33"/>
      <c r="I135" s="153">
        <f>IF(G$219&gt;0,G135/G$219*100,0)</f>
        <v>135.66031709269515</v>
      </c>
      <c r="J135" s="33"/>
      <c r="K135" s="163">
        <v>15045</v>
      </c>
      <c r="L135" s="33"/>
      <c r="M135" s="153">
        <f>(K135/$AP135)</f>
        <v>1.3113396670443651</v>
      </c>
      <c r="N135" s="33"/>
      <c r="O135" s="153">
        <f>IF(M$219&gt;0,M135/M$219*100,0)</f>
        <v>28.791941857600818</v>
      </c>
      <c r="P135" s="33"/>
      <c r="Q135" s="163">
        <v>46556</v>
      </c>
      <c r="R135" s="33"/>
      <c r="S135" s="153">
        <f>(Q135/$AP135)</f>
        <v>4.0578750108951454</v>
      </c>
      <c r="T135" s="33"/>
      <c r="U135" s="153">
        <f>IF(S$219&gt;0,S135/S$219*100,0)</f>
        <v>265.03207272074201</v>
      </c>
      <c r="V135" s="33"/>
      <c r="W135" s="163">
        <f t="shared" si="4"/>
        <v>2270620</v>
      </c>
      <c r="X135" s="33"/>
      <c r="Y135" s="33"/>
      <c r="Z135" s="163">
        <v>48987</v>
      </c>
      <c r="AA135" s="33"/>
      <c r="AB135" s="161">
        <f t="shared" si="5"/>
        <v>2.1574283675824222</v>
      </c>
      <c r="AC135" s="33"/>
      <c r="AD135" s="163">
        <v>73677</v>
      </c>
      <c r="AE135" s="33"/>
      <c r="AF135" s="161">
        <f t="shared" si="6"/>
        <v>3.2447965753846968</v>
      </c>
      <c r="AG135" s="33"/>
      <c r="AH135" s="163">
        <v>0</v>
      </c>
      <c r="AI135" s="33"/>
      <c r="AJ135" s="161">
        <f t="shared" si="7"/>
        <v>0</v>
      </c>
      <c r="AK135" s="33"/>
      <c r="AL135" s="163">
        <v>4766</v>
      </c>
      <c r="AM135" s="33"/>
      <c r="AN135" s="22">
        <v>40</v>
      </c>
      <c r="AO135" s="33"/>
      <c r="AP135" s="170">
        <v>11473</v>
      </c>
      <c r="AQ135" s="33"/>
      <c r="AR135" s="170">
        <f>IF(E135,AP135,0)</f>
        <v>11473</v>
      </c>
      <c r="AS135" s="33"/>
      <c r="AT135" s="170">
        <f>IF(K135,AP135,0)</f>
        <v>11473</v>
      </c>
      <c r="AU135" s="33"/>
      <c r="AV135" s="170">
        <f>IF(Q135,AP135,0)</f>
        <v>11473</v>
      </c>
    </row>
    <row r="136" spans="1:48" ht="8.85" customHeight="1" x14ac:dyDescent="0.3">
      <c r="A136" s="41"/>
      <c r="B136" s="33"/>
      <c r="D136" s="33"/>
      <c r="E136" s="33"/>
      <c r="F136" s="33"/>
      <c r="G136" s="33"/>
      <c r="H136" s="33"/>
      <c r="I136" s="33"/>
      <c r="J136" s="33"/>
      <c r="K136" s="33"/>
      <c r="L136" s="33"/>
      <c r="M136" s="33"/>
      <c r="N136" s="33"/>
      <c r="O136" s="33"/>
      <c r="P136" s="33"/>
      <c r="Q136" s="33"/>
      <c r="R136" s="33"/>
      <c r="S136" s="33"/>
      <c r="T136" s="33"/>
      <c r="U136" s="33"/>
      <c r="V136" s="33"/>
      <c r="W136" s="149"/>
      <c r="X136" s="33"/>
      <c r="Y136" s="33"/>
      <c r="Z136" s="33"/>
      <c r="AA136" s="33"/>
      <c r="AB136" s="33"/>
      <c r="AC136" s="33"/>
      <c r="AD136" s="33"/>
      <c r="AE136" s="33"/>
      <c r="AF136" s="33"/>
      <c r="AG136" s="33"/>
      <c r="AH136" s="33"/>
      <c r="AI136" s="33"/>
      <c r="AJ136" s="33"/>
      <c r="AK136" s="33"/>
      <c r="AL136" s="33"/>
      <c r="AM136" s="33"/>
      <c r="AN136" s="53"/>
      <c r="AO136" s="33"/>
      <c r="AP136" s="39"/>
      <c r="AQ136" s="33"/>
      <c r="AR136" s="33"/>
      <c r="AS136" s="33"/>
      <c r="AT136" s="33"/>
      <c r="AU136" s="33"/>
      <c r="AV136" s="33"/>
    </row>
    <row r="137" spans="1:48" ht="8.85" customHeight="1" x14ac:dyDescent="0.3">
      <c r="A137" s="22">
        <v>41</v>
      </c>
      <c r="B137" s="33"/>
      <c r="C137" s="22" t="s">
        <v>169</v>
      </c>
      <c r="D137" s="33"/>
      <c r="E137" s="156">
        <v>3932085</v>
      </c>
      <c r="F137" s="33"/>
      <c r="G137" s="153">
        <f>(E137/$AP137)</f>
        <v>113.48991254654082</v>
      </c>
      <c r="H137" s="33"/>
      <c r="I137" s="153">
        <f>IF(G$219&gt;0,G137/G$219*100,0)</f>
        <v>79.962733421519104</v>
      </c>
      <c r="J137" s="33"/>
      <c r="K137" s="156">
        <v>32175</v>
      </c>
      <c r="L137" s="33"/>
      <c r="M137" s="153">
        <f>(K137/$AP137)</f>
        <v>0.9286518313273876</v>
      </c>
      <c r="N137" s="33"/>
      <c r="O137" s="153">
        <f>IF(M$219&gt;0,M137/M$219*100,0)</f>
        <v>20.389598671865752</v>
      </c>
      <c r="P137" s="33"/>
      <c r="Q137" s="156">
        <v>144450</v>
      </c>
      <c r="R137" s="33"/>
      <c r="S137" s="153">
        <f>(Q137/$AP137)</f>
        <v>4.1691921378474328</v>
      </c>
      <c r="T137" s="33"/>
      <c r="U137" s="153">
        <f>IF(S$219&gt;0,S137/S$219*100,0)</f>
        <v>272.30253048651105</v>
      </c>
      <c r="V137" s="33"/>
      <c r="W137" s="156">
        <f t="shared" si="4"/>
        <v>4108710</v>
      </c>
      <c r="X137" s="33"/>
      <c r="Y137" s="33"/>
      <c r="Z137" s="156">
        <v>298226</v>
      </c>
      <c r="AA137" s="33"/>
      <c r="AB137" s="153">
        <f t="shared" si="5"/>
        <v>7.2583852352684897</v>
      </c>
      <c r="AC137" s="33"/>
      <c r="AD137" s="156">
        <v>201055</v>
      </c>
      <c r="AE137" s="33"/>
      <c r="AF137" s="153">
        <f t="shared" si="6"/>
        <v>4.8933850283909059</v>
      </c>
      <c r="AG137" s="33"/>
      <c r="AH137" s="156">
        <v>0</v>
      </c>
      <c r="AI137" s="33"/>
      <c r="AJ137" s="153">
        <f t="shared" si="7"/>
        <v>0</v>
      </c>
      <c r="AK137" s="33"/>
      <c r="AL137" s="156">
        <v>1919773</v>
      </c>
      <c r="AM137" s="33"/>
      <c r="AN137" s="22">
        <v>41</v>
      </c>
      <c r="AO137" s="33"/>
      <c r="AP137" s="165">
        <v>34647</v>
      </c>
      <c r="AQ137" s="33"/>
      <c r="AR137" s="165">
        <f>IF(E137,AP137,0)</f>
        <v>34647</v>
      </c>
      <c r="AS137" s="33"/>
      <c r="AT137" s="165">
        <f>IF(K137,AP137,0)</f>
        <v>34647</v>
      </c>
      <c r="AU137" s="33"/>
      <c r="AV137" s="165">
        <f>IF(Q137,AP137,0)</f>
        <v>34647</v>
      </c>
    </row>
    <row r="138" spans="1:48" ht="8.85" customHeight="1" x14ac:dyDescent="0.3">
      <c r="A138" s="22">
        <v>42</v>
      </c>
      <c r="B138" s="33"/>
      <c r="C138" s="22" t="s">
        <v>170</v>
      </c>
      <c r="D138" s="33"/>
      <c r="E138" s="156">
        <v>5000870</v>
      </c>
      <c r="F138" s="33"/>
      <c r="G138" s="153">
        <f>(E138/$AP138)</f>
        <v>46.581685404771001</v>
      </c>
      <c r="H138" s="33"/>
      <c r="I138" s="153">
        <f>IF(G$219&gt;0,G138/G$219*100,0)</f>
        <v>32.820528351533241</v>
      </c>
      <c r="J138" s="33"/>
      <c r="K138" s="156">
        <v>102907</v>
      </c>
      <c r="L138" s="33"/>
      <c r="M138" s="153">
        <f>(K138/$AP138)</f>
        <v>0.95854951237460062</v>
      </c>
      <c r="N138" s="33"/>
      <c r="O138" s="153">
        <f>IF(M$219&gt;0,M138/M$219*100,0)</f>
        <v>21.046035990145491</v>
      </c>
      <c r="P138" s="33"/>
      <c r="Q138" s="156">
        <v>85085</v>
      </c>
      <c r="R138" s="33"/>
      <c r="S138" s="153">
        <f>(Q138/$AP138)</f>
        <v>0.7925426381139562</v>
      </c>
      <c r="T138" s="33"/>
      <c r="U138" s="153">
        <f>IF(S$219&gt;0,S138/S$219*100,0)</f>
        <v>51.763353364738322</v>
      </c>
      <c r="V138" s="33"/>
      <c r="W138" s="156">
        <f t="shared" si="4"/>
        <v>5188862</v>
      </c>
      <c r="X138" s="33"/>
      <c r="Y138" s="33"/>
      <c r="Z138" s="156">
        <v>4500</v>
      </c>
      <c r="AA138" s="33"/>
      <c r="AB138" s="153">
        <f t="shared" si="5"/>
        <v>8.6724218142629345E-2</v>
      </c>
      <c r="AC138" s="33"/>
      <c r="AD138" s="156">
        <v>0</v>
      </c>
      <c r="AE138" s="33"/>
      <c r="AF138" s="153">
        <f t="shared" si="6"/>
        <v>0</v>
      </c>
      <c r="AG138" s="33"/>
      <c r="AH138" s="156">
        <v>0</v>
      </c>
      <c r="AI138" s="33"/>
      <c r="AJ138" s="153">
        <f t="shared" si="7"/>
        <v>0</v>
      </c>
      <c r="AK138" s="33"/>
      <c r="AL138" s="156">
        <v>0</v>
      </c>
      <c r="AM138" s="33"/>
      <c r="AN138" s="22">
        <v>42</v>
      </c>
      <c r="AO138" s="33"/>
      <c r="AP138" s="165">
        <v>107357</v>
      </c>
      <c r="AQ138" s="33"/>
      <c r="AR138" s="165">
        <f>IF(E138,AP138,0)</f>
        <v>107357</v>
      </c>
      <c r="AS138" s="33"/>
      <c r="AT138" s="165">
        <f>IF(K138,AP138,0)</f>
        <v>107357</v>
      </c>
      <c r="AU138" s="33"/>
      <c r="AV138" s="165">
        <f>IF(Q138,AP138,0)</f>
        <v>107357</v>
      </c>
    </row>
    <row r="139" spans="1:48" ht="8.85" customHeight="1" x14ac:dyDescent="0.3">
      <c r="A139" s="22">
        <v>43</v>
      </c>
      <c r="B139" s="33"/>
      <c r="C139" s="22" t="s">
        <v>171</v>
      </c>
      <c r="D139" s="33"/>
      <c r="E139" s="156">
        <v>35296262</v>
      </c>
      <c r="F139" s="33"/>
      <c r="G139" s="153">
        <f>(E139/$AP139)</f>
        <v>107.94194982767215</v>
      </c>
      <c r="H139" s="33"/>
      <c r="I139" s="153">
        <f>IF(G$219&gt;0,G139/G$219*100,0)</f>
        <v>76.053749319169967</v>
      </c>
      <c r="J139" s="33"/>
      <c r="K139" s="156">
        <v>0</v>
      </c>
      <c r="L139" s="33"/>
      <c r="M139" s="153">
        <f>(K139/$AP139)</f>
        <v>0</v>
      </c>
      <c r="N139" s="33"/>
      <c r="O139" s="153">
        <f>IF(M$219&gt;0,M139/M$219*100,0)</f>
        <v>0</v>
      </c>
      <c r="P139" s="33"/>
      <c r="Q139" s="156">
        <v>320570</v>
      </c>
      <c r="R139" s="33"/>
      <c r="S139" s="153">
        <f>(Q139/$AP139)</f>
        <v>0.98035737768086784</v>
      </c>
      <c r="T139" s="33"/>
      <c r="U139" s="153">
        <f>IF(S$219&gt;0,S139/S$219*100,0)</f>
        <v>64.03010125156996</v>
      </c>
      <c r="V139" s="33"/>
      <c r="W139" s="156">
        <f t="shared" si="4"/>
        <v>35616832</v>
      </c>
      <c r="X139" s="33"/>
      <c r="Y139" s="33"/>
      <c r="Z139" s="156">
        <v>0</v>
      </c>
      <c r="AA139" s="33"/>
      <c r="AB139" s="153">
        <f t="shared" si="5"/>
        <v>0</v>
      </c>
      <c r="AC139" s="33"/>
      <c r="AD139" s="156">
        <v>167465</v>
      </c>
      <c r="AE139" s="33"/>
      <c r="AF139" s="153">
        <f t="shared" si="6"/>
        <v>0.47018499567844774</v>
      </c>
      <c r="AG139" s="33"/>
      <c r="AH139" s="156">
        <v>4741059</v>
      </c>
      <c r="AI139" s="33"/>
      <c r="AJ139" s="153">
        <f t="shared" si="7"/>
        <v>13.311287764167234</v>
      </c>
      <c r="AK139" s="33"/>
      <c r="AL139" s="156">
        <v>0</v>
      </c>
      <c r="AM139" s="33"/>
      <c r="AN139" s="22">
        <v>43</v>
      </c>
      <c r="AO139" s="33"/>
      <c r="AP139" s="165">
        <v>326993</v>
      </c>
      <c r="AQ139" s="33"/>
      <c r="AR139" s="165">
        <f>IF(E139,AP139,0)</f>
        <v>326993</v>
      </c>
      <c r="AS139" s="33"/>
      <c r="AT139" s="165">
        <f>IF(K139,AP139,0)</f>
        <v>0</v>
      </c>
      <c r="AU139" s="33"/>
      <c r="AV139" s="165">
        <f>IF(Q139,AP139,0)</f>
        <v>326993</v>
      </c>
    </row>
    <row r="140" spans="1:48" ht="8.85" customHeight="1" x14ac:dyDescent="0.3">
      <c r="A140" s="22">
        <v>44</v>
      </c>
      <c r="B140" s="33"/>
      <c r="C140" s="22" t="s">
        <v>172</v>
      </c>
      <c r="D140" s="33"/>
      <c r="E140" s="156">
        <v>9798818</v>
      </c>
      <c r="F140" s="33"/>
      <c r="G140" s="153">
        <f>(E140/$AP140)</f>
        <v>190.49764765348576</v>
      </c>
      <c r="H140" s="33"/>
      <c r="I140" s="153">
        <f>IF(G$219&gt;0,G140/G$219*100,0)</f>
        <v>134.22085077821703</v>
      </c>
      <c r="J140" s="33"/>
      <c r="K140" s="156">
        <v>0</v>
      </c>
      <c r="L140" s="33"/>
      <c r="M140" s="153">
        <f>(K140/$AP140)</f>
        <v>0</v>
      </c>
      <c r="N140" s="33"/>
      <c r="O140" s="153">
        <f>IF(M$219&gt;0,M140/M$219*100,0)</f>
        <v>0</v>
      </c>
      <c r="P140" s="33"/>
      <c r="Q140" s="156">
        <v>55202</v>
      </c>
      <c r="R140" s="33"/>
      <c r="S140" s="153">
        <f>(Q140/$AP140)</f>
        <v>1.0731754733854348</v>
      </c>
      <c r="T140" s="33"/>
      <c r="U140" s="153">
        <f>IF(S$219&gt;0,S140/S$219*100,0)</f>
        <v>70.092331415023665</v>
      </c>
      <c r="V140" s="33"/>
      <c r="W140" s="156">
        <f t="shared" si="4"/>
        <v>9854020</v>
      </c>
      <c r="X140" s="33"/>
      <c r="Y140" s="33"/>
      <c r="Z140" s="156">
        <v>215484</v>
      </c>
      <c r="AA140" s="33"/>
      <c r="AB140" s="153">
        <f t="shared" si="5"/>
        <v>2.1867623568858194</v>
      </c>
      <c r="AC140" s="33"/>
      <c r="AD140" s="156">
        <v>0</v>
      </c>
      <c r="AE140" s="33"/>
      <c r="AF140" s="153">
        <f t="shared" si="6"/>
        <v>0</v>
      </c>
      <c r="AG140" s="33"/>
      <c r="AH140" s="156">
        <v>0</v>
      </c>
      <c r="AI140" s="33"/>
      <c r="AJ140" s="153">
        <f t="shared" si="7"/>
        <v>0</v>
      </c>
      <c r="AK140" s="33"/>
      <c r="AL140" s="156">
        <v>0</v>
      </c>
      <c r="AM140" s="33"/>
      <c r="AN140" s="22">
        <v>44</v>
      </c>
      <c r="AO140" s="33"/>
      <c r="AP140" s="165">
        <v>51438</v>
      </c>
      <c r="AQ140" s="33"/>
      <c r="AR140" s="165">
        <f>IF(E140,AP140,0)</f>
        <v>51438</v>
      </c>
      <c r="AS140" s="33"/>
      <c r="AT140" s="165">
        <f>IF(K140,AP140,0)</f>
        <v>0</v>
      </c>
      <c r="AU140" s="33"/>
      <c r="AV140" s="165">
        <f>IF(Q140,AP140,0)</f>
        <v>51438</v>
      </c>
    </row>
    <row r="141" spans="1:48" ht="8.85" customHeight="1" x14ac:dyDescent="0.3">
      <c r="A141" s="22">
        <v>45</v>
      </c>
      <c r="B141" s="33"/>
      <c r="C141" s="22" t="s">
        <v>173</v>
      </c>
      <c r="D141" s="33"/>
      <c r="E141" s="156">
        <v>163468</v>
      </c>
      <c r="F141" s="33"/>
      <c r="G141" s="153">
        <f>(E141/$AP141)</f>
        <v>72.17130242825607</v>
      </c>
      <c r="H141" s="33"/>
      <c r="I141" s="153">
        <f>IF(G$219&gt;0,G141/G$219*100,0)</f>
        <v>50.850463158017256</v>
      </c>
      <c r="J141" s="33"/>
      <c r="K141" s="156">
        <v>0</v>
      </c>
      <c r="L141" s="33"/>
      <c r="M141" s="153">
        <f>(K141/$AP141)</f>
        <v>0</v>
      </c>
      <c r="N141" s="33"/>
      <c r="O141" s="153">
        <f>IF(M$219&gt;0,M141/M$219*100,0)</f>
        <v>0</v>
      </c>
      <c r="P141" s="33"/>
      <c r="Q141" s="156">
        <v>38320</v>
      </c>
      <c r="R141" s="33"/>
      <c r="S141" s="153">
        <f>(Q141/$AP141)</f>
        <v>16.918322295805741</v>
      </c>
      <c r="T141" s="33"/>
      <c r="U141" s="153">
        <f>IF(S$219&gt;0,S141/S$219*100,0)</f>
        <v>1104.986726544299</v>
      </c>
      <c r="V141" s="33"/>
      <c r="W141" s="156">
        <f t="shared" si="4"/>
        <v>201788</v>
      </c>
      <c r="X141" s="33"/>
      <c r="Y141" s="33"/>
      <c r="Z141" s="156">
        <v>0</v>
      </c>
      <c r="AA141" s="33"/>
      <c r="AB141" s="153">
        <f t="shared" si="5"/>
        <v>0</v>
      </c>
      <c r="AC141" s="33"/>
      <c r="AD141" s="156">
        <v>0</v>
      </c>
      <c r="AE141" s="33"/>
      <c r="AF141" s="153">
        <f t="shared" si="6"/>
        <v>0</v>
      </c>
      <c r="AG141" s="33"/>
      <c r="AH141" s="156">
        <v>0</v>
      </c>
      <c r="AI141" s="33"/>
      <c r="AJ141" s="153">
        <f t="shared" si="7"/>
        <v>0</v>
      </c>
      <c r="AK141" s="33"/>
      <c r="AL141" s="156">
        <v>0</v>
      </c>
      <c r="AM141" s="33"/>
      <c r="AN141" s="22">
        <v>45</v>
      </c>
      <c r="AO141" s="33"/>
      <c r="AP141" s="165">
        <v>2265</v>
      </c>
      <c r="AQ141" s="33"/>
      <c r="AR141" s="165">
        <f>IF(E141,AP141,0)</f>
        <v>2265</v>
      </c>
      <c r="AS141" s="33"/>
      <c r="AT141" s="165">
        <f>IF(K141,AP141,0)</f>
        <v>0</v>
      </c>
      <c r="AU141" s="33"/>
      <c r="AV141" s="165">
        <f>IF(Q141,AP141,0)</f>
        <v>2265</v>
      </c>
    </row>
    <row r="142" spans="1:48" ht="8.85" customHeight="1" x14ac:dyDescent="0.3">
      <c r="A142" s="41"/>
      <c r="B142" s="33"/>
      <c r="D142" s="33"/>
      <c r="E142" s="33"/>
      <c r="F142" s="33"/>
      <c r="G142" s="33"/>
      <c r="H142" s="33"/>
      <c r="I142" s="33"/>
      <c r="J142" s="33"/>
      <c r="K142" s="33"/>
      <c r="L142" s="33"/>
      <c r="M142" s="33"/>
      <c r="N142" s="33"/>
      <c r="O142" s="33"/>
      <c r="P142" s="33"/>
      <c r="Q142" s="33"/>
      <c r="R142" s="33"/>
      <c r="S142" s="33"/>
      <c r="T142" s="33"/>
      <c r="U142" s="33"/>
      <c r="V142" s="33"/>
      <c r="X142" s="33"/>
      <c r="Y142" s="33"/>
      <c r="Z142" s="33"/>
      <c r="AA142" s="33"/>
      <c r="AB142" s="33"/>
      <c r="AC142" s="33"/>
      <c r="AD142" s="33"/>
      <c r="AE142" s="33"/>
      <c r="AF142" s="33"/>
      <c r="AG142" s="33"/>
      <c r="AH142" s="33"/>
      <c r="AI142" s="33"/>
      <c r="AJ142" s="33"/>
      <c r="AK142" s="33"/>
      <c r="AL142" s="33"/>
      <c r="AM142" s="33"/>
      <c r="AN142" s="53"/>
      <c r="AO142" s="33"/>
      <c r="AP142" s="39"/>
      <c r="AQ142" s="33"/>
      <c r="AR142" s="33"/>
      <c r="AS142" s="33"/>
      <c r="AT142" s="33"/>
      <c r="AU142" s="33"/>
      <c r="AV142" s="33"/>
    </row>
    <row r="143" spans="1:48" ht="8.85" customHeight="1" x14ac:dyDescent="0.3">
      <c r="A143" s="22">
        <v>46</v>
      </c>
      <c r="B143" s="33"/>
      <c r="C143" s="22" t="s">
        <v>174</v>
      </c>
      <c r="D143" s="33"/>
      <c r="E143" s="156">
        <v>4495640</v>
      </c>
      <c r="F143" s="33"/>
      <c r="G143" s="153">
        <f>(E143/$AP143)</f>
        <v>119.90931398698389</v>
      </c>
      <c r="H143" s="33"/>
      <c r="I143" s="153">
        <f>IF(G$219&gt;0,G143/G$219*100,0)</f>
        <v>84.485715901546683</v>
      </c>
      <c r="J143" s="33"/>
      <c r="K143" s="156">
        <v>0</v>
      </c>
      <c r="L143" s="33"/>
      <c r="M143" s="153">
        <f>(K143/$AP143)</f>
        <v>0</v>
      </c>
      <c r="N143" s="33"/>
      <c r="O143" s="153">
        <f>IF(M$219&gt;0,M143/M$219*100,0)</f>
        <v>0</v>
      </c>
      <c r="P143" s="33"/>
      <c r="Q143" s="156">
        <v>35577</v>
      </c>
      <c r="R143" s="33"/>
      <c r="S143" s="153">
        <f>(Q143/$AP143)</f>
        <v>0.94892243678651444</v>
      </c>
      <c r="T143" s="33"/>
      <c r="U143" s="153">
        <f>IF(S$219&gt;0,S143/S$219*100,0)</f>
        <v>61.976990320672485</v>
      </c>
      <c r="V143" s="33"/>
      <c r="W143" s="156">
        <f t="shared" si="4"/>
        <v>4531217</v>
      </c>
      <c r="X143" s="33"/>
      <c r="Y143" s="33"/>
      <c r="Z143" s="156">
        <v>20516</v>
      </c>
      <c r="AA143" s="33"/>
      <c r="AB143" s="153">
        <f t="shared" si="5"/>
        <v>0.45277019396775747</v>
      </c>
      <c r="AC143" s="33"/>
      <c r="AD143" s="156">
        <v>169718</v>
      </c>
      <c r="AE143" s="33"/>
      <c r="AF143" s="153">
        <f t="shared" si="6"/>
        <v>3.7455279674312663</v>
      </c>
      <c r="AG143" s="33"/>
      <c r="AH143" s="156">
        <v>0</v>
      </c>
      <c r="AI143" s="33"/>
      <c r="AJ143" s="153">
        <f t="shared" si="7"/>
        <v>0</v>
      </c>
      <c r="AK143" s="33"/>
      <c r="AL143" s="156">
        <v>0</v>
      </c>
      <c r="AM143" s="33"/>
      <c r="AN143" s="22">
        <v>46</v>
      </c>
      <c r="AO143" s="33"/>
      <c r="AP143" s="165">
        <v>37492</v>
      </c>
      <c r="AQ143" s="33"/>
      <c r="AR143" s="165">
        <f>IF(E143,AP143,0)</f>
        <v>37492</v>
      </c>
      <c r="AS143" s="33"/>
      <c r="AT143" s="165">
        <f>IF(K143,AP143,0)</f>
        <v>0</v>
      </c>
      <c r="AU143" s="33"/>
      <c r="AV143" s="165">
        <f>IF(Q143,AP143,0)</f>
        <v>37492</v>
      </c>
    </row>
    <row r="144" spans="1:48" ht="8.85" customHeight="1" x14ac:dyDescent="0.3">
      <c r="A144" s="22">
        <v>47</v>
      </c>
      <c r="B144" s="33"/>
      <c r="C144" s="22" t="s">
        <v>175</v>
      </c>
      <c r="D144" s="33"/>
      <c r="E144" s="156">
        <v>7832684</v>
      </c>
      <c r="F144" s="33"/>
      <c r="G144" s="153">
        <f>(E144/$AP144)</f>
        <v>103.2831467489484</v>
      </c>
      <c r="H144" s="33"/>
      <c r="I144" s="153">
        <f>IF(G$219&gt;0,G144/G$219*100,0)</f>
        <v>72.771249400998215</v>
      </c>
      <c r="J144" s="33"/>
      <c r="K144" s="156">
        <v>2029938</v>
      </c>
      <c r="L144" s="33"/>
      <c r="M144" s="153">
        <f>(K144/$AP144)</f>
        <v>26.767118952490208</v>
      </c>
      <c r="N144" s="33"/>
      <c r="O144" s="153">
        <f>IF(M$219&gt;0,M144/M$219*100,0)</f>
        <v>587.70229555597621</v>
      </c>
      <c r="P144" s="33"/>
      <c r="Q144" s="156">
        <v>49800</v>
      </c>
      <c r="R144" s="33"/>
      <c r="S144" s="153">
        <f>(Q144/$AP144)</f>
        <v>0.65667154555164364</v>
      </c>
      <c r="T144" s="33"/>
      <c r="U144" s="153">
        <f>IF(S$219&gt;0,S144/S$219*100,0)</f>
        <v>42.889201946092761</v>
      </c>
      <c r="V144" s="33"/>
      <c r="W144" s="156">
        <f t="shared" si="4"/>
        <v>9912422</v>
      </c>
      <c r="X144" s="33"/>
      <c r="Y144" s="33"/>
      <c r="Z144" s="156">
        <v>286024</v>
      </c>
      <c r="AA144" s="33"/>
      <c r="AB144" s="153">
        <f t="shared" si="5"/>
        <v>2.8855107258347155</v>
      </c>
      <c r="AC144" s="33"/>
      <c r="AD144" s="156">
        <v>0</v>
      </c>
      <c r="AE144" s="33"/>
      <c r="AF144" s="153">
        <f t="shared" si="6"/>
        <v>0</v>
      </c>
      <c r="AG144" s="33"/>
      <c r="AH144" s="156">
        <v>1479608</v>
      </c>
      <c r="AI144" s="33"/>
      <c r="AJ144" s="153">
        <f t="shared" si="7"/>
        <v>14.926805981424115</v>
      </c>
      <c r="AK144" s="33"/>
      <c r="AL144" s="156">
        <v>0</v>
      </c>
      <c r="AM144" s="33"/>
      <c r="AN144" s="22">
        <v>47</v>
      </c>
      <c r="AO144" s="33"/>
      <c r="AP144" s="165">
        <v>75837</v>
      </c>
      <c r="AQ144" s="33"/>
      <c r="AR144" s="165">
        <f>IF(E144,AP144,0)</f>
        <v>75837</v>
      </c>
      <c r="AS144" s="33"/>
      <c r="AT144" s="165">
        <f>IF(K144,AP144,0)</f>
        <v>75837</v>
      </c>
      <c r="AU144" s="33"/>
      <c r="AV144" s="165">
        <f>IF(Q144,AP144,0)</f>
        <v>75837</v>
      </c>
    </row>
    <row r="145" spans="1:48" ht="8.85" customHeight="1" x14ac:dyDescent="0.3">
      <c r="A145" s="22">
        <v>48</v>
      </c>
      <c r="B145" s="33"/>
      <c r="C145" s="22" t="s">
        <v>176</v>
      </c>
      <c r="D145" s="33"/>
      <c r="E145" s="156">
        <v>243681</v>
      </c>
      <c r="F145" s="33"/>
      <c r="G145" s="153">
        <f>(E145/$AP145)</f>
        <v>35.112536023054759</v>
      </c>
      <c r="H145" s="33"/>
      <c r="I145" s="153">
        <f>IF(G$219&gt;0,G145/G$219*100,0)</f>
        <v>24.739593984739511</v>
      </c>
      <c r="J145" s="33"/>
      <c r="K145" s="156">
        <v>9764</v>
      </c>
      <c r="L145" s="33"/>
      <c r="M145" s="153">
        <f>(K145/$AP145)</f>
        <v>1.4069164265129683</v>
      </c>
      <c r="N145" s="33"/>
      <c r="O145" s="153">
        <f>IF(M$219&gt;0,M145/M$219*100,0)</f>
        <v>30.890437442471143</v>
      </c>
      <c r="P145" s="33"/>
      <c r="Q145" s="156">
        <v>14645</v>
      </c>
      <c r="R145" s="33"/>
      <c r="S145" s="153">
        <f>(Q145/$AP145)</f>
        <v>2.1102305475504322</v>
      </c>
      <c r="T145" s="33"/>
      <c r="U145" s="153">
        <f>IF(S$219&gt;0,S145/S$219*100,0)</f>
        <v>137.82553046466145</v>
      </c>
      <c r="V145" s="33"/>
      <c r="W145" s="156">
        <f t="shared" si="4"/>
        <v>268090</v>
      </c>
      <c r="X145" s="33"/>
      <c r="Y145" s="33"/>
      <c r="Z145" s="156">
        <v>6207</v>
      </c>
      <c r="AA145" s="33"/>
      <c r="AB145" s="153">
        <f t="shared" si="5"/>
        <v>2.315267260994442</v>
      </c>
      <c r="AC145" s="33"/>
      <c r="AD145" s="156">
        <v>0</v>
      </c>
      <c r="AE145" s="33"/>
      <c r="AF145" s="153">
        <f t="shared" si="6"/>
        <v>0</v>
      </c>
      <c r="AG145" s="33"/>
      <c r="AH145" s="156">
        <v>0</v>
      </c>
      <c r="AI145" s="33"/>
      <c r="AJ145" s="153">
        <f t="shared" si="7"/>
        <v>0</v>
      </c>
      <c r="AK145" s="33"/>
      <c r="AL145" s="156">
        <v>0</v>
      </c>
      <c r="AM145" s="33"/>
      <c r="AN145" s="22">
        <v>48</v>
      </c>
      <c r="AO145" s="33"/>
      <c r="AP145" s="165">
        <v>6940</v>
      </c>
      <c r="AQ145" s="33"/>
      <c r="AR145" s="165">
        <f>IF(E145,AP145,0)</f>
        <v>6940</v>
      </c>
      <c r="AS145" s="33"/>
      <c r="AT145" s="165">
        <f>IF(K145,AP145,0)</f>
        <v>6940</v>
      </c>
      <c r="AU145" s="33"/>
      <c r="AV145" s="165">
        <f>IF(Q145,AP145,0)</f>
        <v>6940</v>
      </c>
    </row>
    <row r="146" spans="1:48" ht="8.85" customHeight="1" x14ac:dyDescent="0.3">
      <c r="A146" s="22">
        <v>49</v>
      </c>
      <c r="B146" s="33"/>
      <c r="C146" s="22" t="s">
        <v>177</v>
      </c>
      <c r="D146" s="33"/>
      <c r="E146" s="156">
        <v>1461611</v>
      </c>
      <c r="F146" s="33"/>
      <c r="G146" s="153">
        <f>(E146/$AP146)</f>
        <v>56.513590844062946</v>
      </c>
      <c r="H146" s="33"/>
      <c r="I146" s="153">
        <f>IF(G$219&gt;0,G146/G$219*100,0)</f>
        <v>39.81835123455074</v>
      </c>
      <c r="J146" s="33"/>
      <c r="K146" s="156">
        <v>56150</v>
      </c>
      <c r="L146" s="33"/>
      <c r="M146" s="153">
        <f>(K146/$AP146)</f>
        <v>2.1710551753470209</v>
      </c>
      <c r="N146" s="33"/>
      <c r="O146" s="153">
        <f>IF(M$219&gt;0,M146/M$219*100,0)</f>
        <v>47.667965782750912</v>
      </c>
      <c r="P146" s="33"/>
      <c r="Q146" s="156">
        <v>111889</v>
      </c>
      <c r="R146" s="33"/>
      <c r="S146" s="153">
        <f>(Q146/$AP146)</f>
        <v>4.3262189227854462</v>
      </c>
      <c r="T146" s="33"/>
      <c r="U146" s="153">
        <f>IF(S$219&gt;0,S146/S$219*100,0)</f>
        <v>282.55842406949631</v>
      </c>
      <c r="V146" s="33"/>
      <c r="W146" s="156">
        <f t="shared" si="4"/>
        <v>1629650</v>
      </c>
      <c r="X146" s="33"/>
      <c r="Y146" s="33"/>
      <c r="Z146" s="156">
        <v>89483</v>
      </c>
      <c r="AA146" s="33"/>
      <c r="AB146" s="153">
        <f t="shared" si="5"/>
        <v>5.4909336360568215</v>
      </c>
      <c r="AC146" s="33"/>
      <c r="AD146" s="156">
        <v>0</v>
      </c>
      <c r="AE146" s="33"/>
      <c r="AF146" s="153">
        <f t="shared" si="6"/>
        <v>0</v>
      </c>
      <c r="AG146" s="33"/>
      <c r="AH146" s="156">
        <v>0</v>
      </c>
      <c r="AI146" s="33"/>
      <c r="AJ146" s="153">
        <f t="shared" si="7"/>
        <v>0</v>
      </c>
      <c r="AK146" s="33"/>
      <c r="AL146" s="156">
        <v>0</v>
      </c>
      <c r="AM146" s="33"/>
      <c r="AN146" s="22">
        <v>49</v>
      </c>
      <c r="AO146" s="33"/>
      <c r="AP146" s="165">
        <v>25863</v>
      </c>
      <c r="AQ146" s="33"/>
      <c r="AR146" s="165">
        <f>IF(E146,AP146,0)</f>
        <v>25863</v>
      </c>
      <c r="AS146" s="33"/>
      <c r="AT146" s="165">
        <f>IF(K146,AP146,0)</f>
        <v>25863</v>
      </c>
      <c r="AU146" s="33"/>
      <c r="AV146" s="165">
        <f>IF(Q146,AP146,0)</f>
        <v>25863</v>
      </c>
    </row>
    <row r="147" spans="1:48" ht="8.85" customHeight="1" x14ac:dyDescent="0.3">
      <c r="A147" s="22">
        <v>50</v>
      </c>
      <c r="B147" s="33"/>
      <c r="C147" s="22" t="s">
        <v>178</v>
      </c>
      <c r="D147" s="33"/>
      <c r="E147" s="163">
        <v>393122</v>
      </c>
      <c r="F147" s="33"/>
      <c r="G147" s="153">
        <f>(E147/$AP147)</f>
        <v>23.239654764719791</v>
      </c>
      <c r="H147" s="33"/>
      <c r="I147" s="153">
        <f>IF(G$219&gt;0,G147/G$219*100,0)</f>
        <v>16.374198173757129</v>
      </c>
      <c r="J147" s="33"/>
      <c r="K147" s="163">
        <v>5000</v>
      </c>
      <c r="L147" s="33"/>
      <c r="M147" s="153">
        <f>(K147/$AP147)</f>
        <v>0.2955781508630882</v>
      </c>
      <c r="N147" s="33"/>
      <c r="O147" s="153">
        <f>IF(M$219&gt;0,M147/M$219*100,0)</f>
        <v>6.4897517766762407</v>
      </c>
      <c r="P147" s="33"/>
      <c r="Q147" s="163">
        <v>37851</v>
      </c>
      <c r="R147" s="33"/>
      <c r="S147" s="153">
        <f>(Q147/$AP147)</f>
        <v>2.2375857176637504</v>
      </c>
      <c r="T147" s="33"/>
      <c r="U147" s="153">
        <f>IF(S$219&gt;0,S147/S$219*100,0)</f>
        <v>146.14348126802781</v>
      </c>
      <c r="V147" s="33"/>
      <c r="W147" s="163">
        <f t="shared" si="4"/>
        <v>435973</v>
      </c>
      <c r="X147" s="33"/>
      <c r="Y147" s="33"/>
      <c r="Z147" s="163">
        <v>0</v>
      </c>
      <c r="AA147" s="33"/>
      <c r="AB147" s="161">
        <f t="shared" si="5"/>
        <v>0</v>
      </c>
      <c r="AC147" s="33"/>
      <c r="AD147" s="163">
        <v>0</v>
      </c>
      <c r="AE147" s="33"/>
      <c r="AF147" s="161">
        <f t="shared" si="6"/>
        <v>0</v>
      </c>
      <c r="AG147" s="33"/>
      <c r="AH147" s="163">
        <v>0</v>
      </c>
      <c r="AI147" s="33"/>
      <c r="AJ147" s="161">
        <f t="shared" si="7"/>
        <v>0</v>
      </c>
      <c r="AK147" s="33"/>
      <c r="AL147" s="163">
        <v>1383</v>
      </c>
      <c r="AM147" s="33"/>
      <c r="AN147" s="22">
        <v>50</v>
      </c>
      <c r="AO147" s="33"/>
      <c r="AP147" s="165">
        <v>16916</v>
      </c>
      <c r="AQ147" s="33"/>
      <c r="AR147" s="165">
        <f>IF(E147,AP147,0)</f>
        <v>16916</v>
      </c>
      <c r="AS147" s="33"/>
      <c r="AT147" s="165">
        <f>IF(K147,AP147,0)</f>
        <v>16916</v>
      </c>
      <c r="AU147" s="33"/>
      <c r="AV147" s="165">
        <f>IF(Q147,AP147,0)</f>
        <v>16916</v>
      </c>
    </row>
    <row r="148" spans="1:48" ht="10.35" customHeight="1" x14ac:dyDescent="0.3">
      <c r="A148" s="33"/>
      <c r="B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row>
    <row r="149" spans="1:48" ht="12.15" customHeight="1" x14ac:dyDescent="0.3">
      <c r="A149" s="33"/>
      <c r="B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row>
    <row r="150" spans="1:48" ht="0.6" customHeight="1" x14ac:dyDescent="0.3">
      <c r="A150" s="33"/>
      <c r="B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row>
    <row r="151" spans="1:48" s="20" customFormat="1" ht="9.6" customHeight="1" x14ac:dyDescent="0.3">
      <c r="A151" s="130" t="s">
        <v>589</v>
      </c>
      <c r="AO151" s="131" t="s">
        <v>590</v>
      </c>
    </row>
    <row r="152" spans="1:48" s="20" customFormat="1" ht="10.5" customHeight="1" x14ac:dyDescent="0.3">
      <c r="W152" s="23" t="s">
        <v>49</v>
      </c>
      <c r="Z152" s="50" t="s">
        <v>50</v>
      </c>
      <c r="AN152" s="23" t="s">
        <v>575</v>
      </c>
    </row>
    <row r="153" spans="1:48" s="20" customFormat="1" ht="10.5" customHeight="1" x14ac:dyDescent="0.3">
      <c r="A153" s="24"/>
      <c r="W153" s="23" t="s">
        <v>576</v>
      </c>
      <c r="Z153" s="50" t="s">
        <v>399</v>
      </c>
      <c r="AN153" s="23" t="s">
        <v>179</v>
      </c>
    </row>
    <row r="154" spans="1:48" s="20" customFormat="1" ht="10.5" customHeight="1" x14ac:dyDescent="0.3">
      <c r="A154" s="25"/>
      <c r="W154" s="23" t="s">
        <v>55</v>
      </c>
      <c r="Z154" s="26" t="s">
        <v>56</v>
      </c>
    </row>
    <row r="155" spans="1:48" ht="8.85" customHeight="1" x14ac:dyDescent="0.3">
      <c r="A155" s="33"/>
      <c r="B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row>
    <row r="156" spans="1:48" ht="8.85" customHeight="1" x14ac:dyDescent="0.3">
      <c r="Z156" s="28" t="s">
        <v>511</v>
      </c>
      <c r="AA156" s="28"/>
      <c r="AB156" s="28"/>
      <c r="AC156" s="28"/>
      <c r="AD156" s="28"/>
      <c r="AE156" s="28"/>
      <c r="AF156" s="28"/>
      <c r="AG156" s="28"/>
      <c r="AH156" s="28"/>
      <c r="AI156" s="28"/>
      <c r="AJ156" s="28"/>
      <c r="AK156" s="28"/>
      <c r="AL156" s="28"/>
    </row>
    <row r="157" spans="1:48" ht="8.4" customHeight="1" x14ac:dyDescent="0.3"/>
    <row r="158" spans="1:48" ht="9.6" customHeight="1" x14ac:dyDescent="0.3">
      <c r="E158" s="29" t="s">
        <v>577</v>
      </c>
      <c r="F158" s="29"/>
      <c r="G158" s="29"/>
      <c r="H158" s="29"/>
      <c r="I158" s="29"/>
      <c r="AD158" s="28" t="s">
        <v>404</v>
      </c>
      <c r="AE158" s="28"/>
      <c r="AF158" s="28"/>
      <c r="AG158" s="28"/>
      <c r="AH158" s="28"/>
      <c r="AI158" s="28"/>
      <c r="AJ158" s="28"/>
    </row>
    <row r="159" spans="1:48" ht="9.6" customHeight="1" x14ac:dyDescent="0.3">
      <c r="E159" s="28" t="s">
        <v>578</v>
      </c>
      <c r="F159" s="28"/>
      <c r="G159" s="28"/>
      <c r="H159" s="28"/>
      <c r="I159" s="28"/>
      <c r="K159" s="28" t="s">
        <v>579</v>
      </c>
      <c r="L159" s="28"/>
      <c r="M159" s="28"/>
      <c r="N159" s="28"/>
      <c r="O159" s="28"/>
      <c r="Q159" s="28" t="s">
        <v>580</v>
      </c>
      <c r="R159" s="28"/>
      <c r="S159" s="28"/>
      <c r="T159" s="28"/>
      <c r="U159" s="28"/>
    </row>
    <row r="160" spans="1:48" ht="9.6" customHeight="1" x14ac:dyDescent="0.3">
      <c r="I160" s="30"/>
      <c r="Z160" s="28" t="s">
        <v>439</v>
      </c>
      <c r="AA160" s="28"/>
      <c r="AB160" s="172"/>
      <c r="AD160" s="28" t="s">
        <v>66</v>
      </c>
      <c r="AE160" s="28"/>
      <c r="AF160" s="28"/>
      <c r="AH160" s="28" t="s">
        <v>67</v>
      </c>
      <c r="AI160" s="28"/>
      <c r="AJ160" s="28"/>
      <c r="AR160" s="30" t="s">
        <v>577</v>
      </c>
      <c r="AV160" s="30" t="s">
        <v>581</v>
      </c>
    </row>
    <row r="161" spans="1:48" ht="9.6" customHeight="1" x14ac:dyDescent="0.3">
      <c r="I161" s="30" t="s">
        <v>71</v>
      </c>
      <c r="O161" s="30" t="s">
        <v>71</v>
      </c>
      <c r="U161" s="30" t="s">
        <v>71</v>
      </c>
      <c r="AB161" s="173" t="s">
        <v>279</v>
      </c>
      <c r="AF161" s="173" t="s">
        <v>279</v>
      </c>
      <c r="AJ161" s="173" t="s">
        <v>279</v>
      </c>
      <c r="AL161" s="30" t="s">
        <v>416</v>
      </c>
      <c r="AR161" s="30" t="s">
        <v>378</v>
      </c>
      <c r="AT161" s="30" t="s">
        <v>582</v>
      </c>
      <c r="AV161" s="30" t="s">
        <v>583</v>
      </c>
    </row>
    <row r="162" spans="1:48" ht="9.6" customHeight="1" x14ac:dyDescent="0.3">
      <c r="A162" s="31" t="s">
        <v>78</v>
      </c>
      <c r="C162" s="31" t="s">
        <v>80</v>
      </c>
      <c r="E162" s="31" t="s">
        <v>81</v>
      </c>
      <c r="G162" s="31" t="s">
        <v>442</v>
      </c>
      <c r="I162" s="31" t="s">
        <v>87</v>
      </c>
      <c r="K162" s="31" t="s">
        <v>81</v>
      </c>
      <c r="M162" s="31" t="s">
        <v>442</v>
      </c>
      <c r="O162" s="31" t="s">
        <v>87</v>
      </c>
      <c r="Q162" s="31" t="s">
        <v>81</v>
      </c>
      <c r="S162" s="31" t="s">
        <v>442</v>
      </c>
      <c r="U162" s="31" t="s">
        <v>87</v>
      </c>
      <c r="W162" s="31" t="s">
        <v>72</v>
      </c>
      <c r="Z162" s="31" t="s">
        <v>81</v>
      </c>
      <c r="AB162" s="174" t="s">
        <v>380</v>
      </c>
      <c r="AD162" s="31" t="s">
        <v>81</v>
      </c>
      <c r="AF162" s="174" t="s">
        <v>380</v>
      </c>
      <c r="AH162" s="31" t="s">
        <v>81</v>
      </c>
      <c r="AJ162" s="174" t="s">
        <v>380</v>
      </c>
      <c r="AL162" s="31" t="s">
        <v>584</v>
      </c>
      <c r="AN162" s="31" t="s">
        <v>78</v>
      </c>
      <c r="AR162" s="129" t="s">
        <v>387</v>
      </c>
      <c r="AT162" s="129" t="s">
        <v>585</v>
      </c>
      <c r="AV162" s="129" t="s">
        <v>586</v>
      </c>
    </row>
    <row r="163" spans="1:48" ht="8.85" customHeight="1" x14ac:dyDescent="0.3"/>
    <row r="164" spans="1:48" ht="8.85" customHeight="1" x14ac:dyDescent="0.3">
      <c r="B164" s="22" t="s">
        <v>292</v>
      </c>
    </row>
    <row r="165" spans="1:48" ht="8.85" customHeight="1" x14ac:dyDescent="0.3">
      <c r="A165" s="22">
        <v>51</v>
      </c>
      <c r="B165" s="33"/>
      <c r="C165" s="22" t="s">
        <v>180</v>
      </c>
      <c r="D165" s="33"/>
      <c r="E165" s="154">
        <v>448638</v>
      </c>
      <c r="F165" s="33"/>
      <c r="G165" s="152">
        <f>(E165/$AP165)</f>
        <v>40.863284452135893</v>
      </c>
      <c r="H165" s="33"/>
      <c r="I165" s="153">
        <f>IF(G$219&gt;0,G165/G$219*100,0)</f>
        <v>28.791456862158309</v>
      </c>
      <c r="J165" s="33"/>
      <c r="K165" s="154">
        <v>18007</v>
      </c>
      <c r="L165" s="33"/>
      <c r="M165" s="152">
        <f>(K165/$AP165)</f>
        <v>1.640131159486292</v>
      </c>
      <c r="N165" s="33"/>
      <c r="O165" s="153">
        <f>IF(M$219&gt;0,M165/M$219*100,0)</f>
        <v>36.010930020292832</v>
      </c>
      <c r="P165" s="33"/>
      <c r="Q165" s="154">
        <v>33520</v>
      </c>
      <c r="R165" s="33"/>
      <c r="S165" s="152">
        <f>(Q165/$AP165)</f>
        <v>3.0531013753529463</v>
      </c>
      <c r="T165" s="33"/>
      <c r="U165" s="153">
        <f>IF(S$219&gt;0,S165/S$219*100,0)</f>
        <v>199.40727192527328</v>
      </c>
      <c r="V165" s="33"/>
      <c r="W165" s="154">
        <f>(E165+K165+Q165)</f>
        <v>500165</v>
      </c>
      <c r="X165" s="33"/>
      <c r="Y165" s="33"/>
      <c r="Z165" s="154">
        <v>0</v>
      </c>
      <c r="AA165" s="33"/>
      <c r="AB165" s="153">
        <f t="shared" ref="AB165:AB211" si="8">IF($W165&gt;0,Z165/$W165*100,0)</f>
        <v>0</v>
      </c>
      <c r="AC165" s="33"/>
      <c r="AD165" s="154">
        <v>0</v>
      </c>
      <c r="AE165" s="33"/>
      <c r="AF165" s="153">
        <f t="shared" ref="AF165:AF211" si="9">IF($W165&gt;0,AD165/$W165*100,0)</f>
        <v>0</v>
      </c>
      <c r="AG165" s="33"/>
      <c r="AH165" s="154">
        <v>0</v>
      </c>
      <c r="AI165" s="33"/>
      <c r="AJ165" s="153">
        <f t="shared" ref="AJ165:AJ211" si="10">IF($W165&gt;0,AH165/$W165*100,0)</f>
        <v>0</v>
      </c>
      <c r="AK165" s="33"/>
      <c r="AL165" s="154">
        <v>40378</v>
      </c>
      <c r="AM165" s="33"/>
      <c r="AN165" s="22">
        <v>51</v>
      </c>
      <c r="AO165" s="33"/>
      <c r="AP165" s="165">
        <v>10979</v>
      </c>
      <c r="AQ165" s="33"/>
      <c r="AR165" s="165">
        <f>IF(E165,AP165,0)</f>
        <v>10979</v>
      </c>
      <c r="AS165" s="33"/>
      <c r="AT165" s="165">
        <f>IF(K165,AP165,0)</f>
        <v>10979</v>
      </c>
      <c r="AU165" s="33"/>
      <c r="AV165" s="165">
        <f>IF(Q165,AP165,0)</f>
        <v>10979</v>
      </c>
    </row>
    <row r="166" spans="1:48" ht="8.85" customHeight="1" x14ac:dyDescent="0.3">
      <c r="A166" s="22">
        <v>52</v>
      </c>
      <c r="B166" s="33"/>
      <c r="C166" s="22" t="s">
        <v>181</v>
      </c>
      <c r="D166" s="33"/>
      <c r="E166" s="156">
        <v>943188</v>
      </c>
      <c r="F166" s="33"/>
      <c r="G166" s="153">
        <f>(E166/$AP166)</f>
        <v>39.309327331832961</v>
      </c>
      <c r="H166" s="33"/>
      <c r="I166" s="153">
        <f>IF(G$219&gt;0,G166/G$219*100,0)</f>
        <v>27.696569605916061</v>
      </c>
      <c r="J166" s="33"/>
      <c r="K166" s="156">
        <v>31000</v>
      </c>
      <c r="L166" s="33"/>
      <c r="M166" s="153">
        <f>(K166/$AP166)</f>
        <v>1.2919896640826873</v>
      </c>
      <c r="N166" s="33"/>
      <c r="O166" s="153">
        <f>IF(M$219&gt;0,M166/M$219*100,0)</f>
        <v>28.367090711693869</v>
      </c>
      <c r="P166" s="33"/>
      <c r="Q166" s="156">
        <v>43328</v>
      </c>
      <c r="R166" s="33"/>
      <c r="S166" s="153">
        <f>(Q166/$AP166)</f>
        <v>1.8057847795282154</v>
      </c>
      <c r="T166" s="33"/>
      <c r="U166" s="153">
        <f>IF(S$219&gt;0,S166/S$219*100,0)</f>
        <v>117.94125785563723</v>
      </c>
      <c r="V166" s="33"/>
      <c r="W166" s="156">
        <f>(E166+K166+Q166)</f>
        <v>1017516</v>
      </c>
      <c r="X166" s="33"/>
      <c r="Y166" s="33"/>
      <c r="Z166" s="156">
        <v>357225</v>
      </c>
      <c r="AA166" s="33"/>
      <c r="AB166" s="153">
        <f t="shared" si="8"/>
        <v>35.107556048258701</v>
      </c>
      <c r="AC166" s="33"/>
      <c r="AD166" s="156">
        <v>0</v>
      </c>
      <c r="AE166" s="33"/>
      <c r="AF166" s="153">
        <f t="shared" si="9"/>
        <v>0</v>
      </c>
      <c r="AG166" s="33"/>
      <c r="AH166" s="156">
        <v>0</v>
      </c>
      <c r="AI166" s="33"/>
      <c r="AJ166" s="153">
        <f t="shared" si="10"/>
        <v>0</v>
      </c>
      <c r="AK166" s="33"/>
      <c r="AL166" s="156">
        <v>21719</v>
      </c>
      <c r="AM166" s="33"/>
      <c r="AN166" s="22">
        <v>52</v>
      </c>
      <c r="AO166" s="33"/>
      <c r="AP166" s="165">
        <v>23994</v>
      </c>
      <c r="AQ166" s="33"/>
      <c r="AR166" s="165">
        <f>IF(E166,AP166,0)</f>
        <v>23994</v>
      </c>
      <c r="AS166" s="33"/>
      <c r="AT166" s="165">
        <f>IF(K166,AP166,0)</f>
        <v>23994</v>
      </c>
      <c r="AU166" s="33"/>
      <c r="AV166" s="165">
        <f>IF(Q166,AP166,0)</f>
        <v>23994</v>
      </c>
    </row>
    <row r="167" spans="1:48" ht="8.85" customHeight="1" x14ac:dyDescent="0.3">
      <c r="A167" s="22">
        <v>53</v>
      </c>
      <c r="B167" s="33"/>
      <c r="C167" s="22" t="s">
        <v>182</v>
      </c>
      <c r="D167" s="33"/>
      <c r="E167" s="156">
        <v>35688345</v>
      </c>
      <c r="F167" s="33"/>
      <c r="G167" s="153">
        <f>(E167/$AP167)</f>
        <v>87.825534323436401</v>
      </c>
      <c r="H167" s="33"/>
      <c r="I167" s="153">
        <f>IF(G$219&gt;0,G167/G$219*100,0)</f>
        <v>61.880123361866815</v>
      </c>
      <c r="J167" s="33"/>
      <c r="K167" s="156">
        <v>368009</v>
      </c>
      <c r="L167" s="33"/>
      <c r="M167" s="153">
        <f>(K167/$AP167)</f>
        <v>0.90563423607436844</v>
      </c>
      <c r="N167" s="33"/>
      <c r="O167" s="153">
        <f>IF(M$219&gt;0,M167/M$219*100,0)</f>
        <v>19.884221399384987</v>
      </c>
      <c r="P167" s="33"/>
      <c r="Q167" s="156">
        <v>457918</v>
      </c>
      <c r="R167" s="33"/>
      <c r="S167" s="153">
        <f>(Q167/$AP167)</f>
        <v>1.1268915111171267</v>
      </c>
      <c r="T167" s="33"/>
      <c r="U167" s="153">
        <f>IF(S$219&gt;0,S167/S$219*100,0)</f>
        <v>73.600688074642761</v>
      </c>
      <c r="V167" s="33"/>
      <c r="W167" s="156">
        <f>(E167+K167+Q167)</f>
        <v>36514272</v>
      </c>
      <c r="X167" s="33"/>
      <c r="Y167" s="33"/>
      <c r="Z167" s="156">
        <v>0</v>
      </c>
      <c r="AA167" s="33"/>
      <c r="AB167" s="153">
        <f t="shared" si="8"/>
        <v>0</v>
      </c>
      <c r="AC167" s="33"/>
      <c r="AD167" s="156">
        <v>0</v>
      </c>
      <c r="AE167" s="33"/>
      <c r="AF167" s="153">
        <f t="shared" si="9"/>
        <v>0</v>
      </c>
      <c r="AG167" s="33"/>
      <c r="AH167" s="156">
        <v>0</v>
      </c>
      <c r="AI167" s="33"/>
      <c r="AJ167" s="153">
        <f t="shared" si="10"/>
        <v>0</v>
      </c>
      <c r="AK167" s="33"/>
      <c r="AL167" s="156">
        <v>35975</v>
      </c>
      <c r="AM167" s="33"/>
      <c r="AN167" s="22">
        <v>53</v>
      </c>
      <c r="AO167" s="33"/>
      <c r="AP167" s="165">
        <v>406355</v>
      </c>
      <c r="AQ167" s="33"/>
      <c r="AR167" s="165">
        <f>IF(E167,AP167,0)</f>
        <v>406355</v>
      </c>
      <c r="AS167" s="33"/>
      <c r="AT167" s="165">
        <f>IF(K167,AP167,0)</f>
        <v>406355</v>
      </c>
      <c r="AU167" s="33"/>
      <c r="AV167" s="165">
        <f>IF(Q167,AP167,0)</f>
        <v>406355</v>
      </c>
    </row>
    <row r="168" spans="1:48" ht="8.85" customHeight="1" x14ac:dyDescent="0.3">
      <c r="A168" s="22">
        <v>54</v>
      </c>
      <c r="B168" s="33"/>
      <c r="C168" s="22" t="s">
        <v>183</v>
      </c>
      <c r="D168" s="33"/>
      <c r="E168" s="156">
        <v>2400664</v>
      </c>
      <c r="F168" s="33"/>
      <c r="G168" s="153">
        <f>(E168/$AP168)</f>
        <v>66.646234141195407</v>
      </c>
      <c r="H168" s="33"/>
      <c r="I168" s="153">
        <f>IF(G$219&gt;0,G168/G$219*100,0)</f>
        <v>46.957610016618069</v>
      </c>
      <c r="J168" s="33"/>
      <c r="K168" s="156">
        <v>48938</v>
      </c>
      <c r="L168" s="33"/>
      <c r="M168" s="153">
        <f>(K168/$AP168)</f>
        <v>1.3585963743371923</v>
      </c>
      <c r="N168" s="33"/>
      <c r="O168" s="153">
        <f>IF(M$219&gt;0,M168/M$219*100,0)</f>
        <v>29.829516181744793</v>
      </c>
      <c r="P168" s="33"/>
      <c r="Q168" s="156">
        <v>105424</v>
      </c>
      <c r="R168" s="33"/>
      <c r="S168" s="153">
        <f>(Q168/$AP168)</f>
        <v>2.9267371810888094</v>
      </c>
      <c r="T168" s="33"/>
      <c r="U168" s="153">
        <f>IF(S$219&gt;0,S168/S$219*100,0)</f>
        <v>191.15404474760257</v>
      </c>
      <c r="V168" s="33"/>
      <c r="W168" s="156">
        <f>(E168+K168+Q168)</f>
        <v>2555026</v>
      </c>
      <c r="X168" s="33"/>
      <c r="Y168" s="33"/>
      <c r="Z168" s="156">
        <v>233905</v>
      </c>
      <c r="AA168" s="33"/>
      <c r="AB168" s="153">
        <f t="shared" si="8"/>
        <v>9.154701361160317</v>
      </c>
      <c r="AC168" s="33"/>
      <c r="AD168" s="156">
        <v>0</v>
      </c>
      <c r="AE168" s="33"/>
      <c r="AF168" s="153">
        <f t="shared" si="9"/>
        <v>0</v>
      </c>
      <c r="AG168" s="33"/>
      <c r="AH168" s="156">
        <v>0</v>
      </c>
      <c r="AI168" s="33"/>
      <c r="AJ168" s="153">
        <f t="shared" si="10"/>
        <v>0</v>
      </c>
      <c r="AK168" s="33"/>
      <c r="AL168" s="156">
        <v>6300</v>
      </c>
      <c r="AM168" s="33"/>
      <c r="AN168" s="22">
        <v>54</v>
      </c>
      <c r="AO168" s="33"/>
      <c r="AP168" s="165">
        <v>36021</v>
      </c>
      <c r="AQ168" s="33"/>
      <c r="AR168" s="165">
        <f>IF(E168,AP168,0)</f>
        <v>36021</v>
      </c>
      <c r="AS168" s="33"/>
      <c r="AT168" s="165">
        <f>IF(K168,AP168,0)</f>
        <v>36021</v>
      </c>
      <c r="AU168" s="33"/>
      <c r="AV168" s="165">
        <f>IF(Q168,AP168,0)</f>
        <v>36021</v>
      </c>
    </row>
    <row r="169" spans="1:48" ht="8.85" customHeight="1" x14ac:dyDescent="0.3">
      <c r="A169" s="22">
        <v>55</v>
      </c>
      <c r="B169" s="33"/>
      <c r="C169" s="22" t="s">
        <v>184</v>
      </c>
      <c r="D169" s="33"/>
      <c r="E169" s="156">
        <v>404276</v>
      </c>
      <c r="F169" s="33"/>
      <c r="G169" s="153">
        <f>(E169/$AP169)</f>
        <v>33.039882314481858</v>
      </c>
      <c r="H169" s="33"/>
      <c r="I169" s="153">
        <f>IF(G$219&gt;0,G169/G$219*100,0)</f>
        <v>23.279243436793038</v>
      </c>
      <c r="J169" s="33"/>
      <c r="K169" s="156">
        <v>0</v>
      </c>
      <c r="L169" s="33"/>
      <c r="M169" s="153">
        <f>(K169/$AP169)</f>
        <v>0</v>
      </c>
      <c r="N169" s="33"/>
      <c r="O169" s="153">
        <f>IF(M$219&gt;0,M169/M$219*100,0)</f>
        <v>0</v>
      </c>
      <c r="P169" s="33"/>
      <c r="Q169" s="156">
        <v>41692</v>
      </c>
      <c r="R169" s="33"/>
      <c r="S169" s="153">
        <f>(Q169/$AP169)</f>
        <v>3.4073226544622424</v>
      </c>
      <c r="T169" s="33"/>
      <c r="U169" s="153">
        <f>IF(S$219&gt;0,S169/S$219*100,0)</f>
        <v>222.54253349741808</v>
      </c>
      <c r="V169" s="33"/>
      <c r="W169" s="156">
        <f>(E169+K169+Q169)</f>
        <v>445968</v>
      </c>
      <c r="X169" s="33"/>
      <c r="Y169" s="33"/>
      <c r="Z169" s="156">
        <v>6202</v>
      </c>
      <c r="AA169" s="33"/>
      <c r="AB169" s="153">
        <f t="shared" si="8"/>
        <v>1.3906827395687584</v>
      </c>
      <c r="AC169" s="33"/>
      <c r="AD169" s="156">
        <v>0</v>
      </c>
      <c r="AE169" s="33"/>
      <c r="AF169" s="153">
        <f t="shared" si="9"/>
        <v>0</v>
      </c>
      <c r="AG169" s="33"/>
      <c r="AH169" s="156">
        <v>0</v>
      </c>
      <c r="AI169" s="33"/>
      <c r="AJ169" s="153">
        <f t="shared" si="10"/>
        <v>0</v>
      </c>
      <c r="AK169" s="33"/>
      <c r="AL169" s="156">
        <v>3177</v>
      </c>
      <c r="AM169" s="33"/>
      <c r="AN169" s="22">
        <v>55</v>
      </c>
      <c r="AO169" s="33"/>
      <c r="AP169" s="165">
        <v>12236</v>
      </c>
      <c r="AQ169" s="33"/>
      <c r="AR169" s="165">
        <f>IF(E169,AP169,0)</f>
        <v>12236</v>
      </c>
      <c r="AS169" s="33"/>
      <c r="AT169" s="165">
        <f>IF(K169,AP169,0)</f>
        <v>0</v>
      </c>
      <c r="AU169" s="33"/>
      <c r="AV169" s="165">
        <f>IF(Q169,AP169,0)</f>
        <v>12236</v>
      </c>
    </row>
    <row r="170" spans="1:48" ht="8.85" customHeight="1" x14ac:dyDescent="0.3">
      <c r="A170" s="41"/>
      <c r="B170" s="33"/>
      <c r="D170" s="33"/>
      <c r="E170" s="33"/>
      <c r="F170" s="33"/>
      <c r="G170" s="33"/>
      <c r="H170" s="33"/>
      <c r="I170" s="33"/>
      <c r="J170" s="33"/>
      <c r="K170" s="33"/>
      <c r="L170" s="33"/>
      <c r="M170" s="33"/>
      <c r="N170" s="33"/>
      <c r="O170" s="33"/>
      <c r="P170" s="33"/>
      <c r="Q170" s="33"/>
      <c r="R170" s="33"/>
      <c r="S170" s="33"/>
      <c r="T170" s="33"/>
      <c r="U170" s="33"/>
      <c r="V170" s="33"/>
      <c r="X170" s="33"/>
      <c r="Y170" s="33"/>
      <c r="Z170" s="33"/>
      <c r="AA170" s="33"/>
      <c r="AB170" s="33"/>
      <c r="AC170" s="33"/>
      <c r="AD170" s="33"/>
      <c r="AE170" s="33"/>
      <c r="AF170" s="33"/>
      <c r="AG170" s="33"/>
      <c r="AH170" s="33"/>
      <c r="AI170" s="33"/>
      <c r="AJ170" s="33"/>
      <c r="AK170" s="33"/>
      <c r="AL170" s="33"/>
      <c r="AM170" s="33"/>
      <c r="AN170" s="53"/>
      <c r="AO170" s="33"/>
      <c r="AP170" s="39"/>
      <c r="AQ170" s="33"/>
      <c r="AR170" s="33"/>
      <c r="AS170" s="33"/>
      <c r="AT170" s="33"/>
      <c r="AU170" s="33"/>
      <c r="AV170" s="33"/>
    </row>
    <row r="171" spans="1:48" ht="8.85" customHeight="1" x14ac:dyDescent="0.3">
      <c r="A171" s="22">
        <v>56</v>
      </c>
      <c r="B171" s="33"/>
      <c r="C171" s="22" t="s">
        <v>185</v>
      </c>
      <c r="D171" s="33"/>
      <c r="E171" s="156">
        <v>436756</v>
      </c>
      <c r="F171" s="33"/>
      <c r="G171" s="153">
        <f>(E171/$AP171)</f>
        <v>32.893206808254256</v>
      </c>
      <c r="H171" s="33"/>
      <c r="I171" s="153">
        <f>IF(G$219&gt;0,G171/G$219*100,0)</f>
        <v>23.175898794606148</v>
      </c>
      <c r="J171" s="33"/>
      <c r="K171" s="156">
        <v>36263</v>
      </c>
      <c r="L171" s="33"/>
      <c r="M171" s="153">
        <f>(K171/$AP171)</f>
        <v>2.731058894411809</v>
      </c>
      <c r="N171" s="33"/>
      <c r="O171" s="153">
        <f>IF(M$219&gt;0,M171/M$219*100,0)</f>
        <v>59.963479237090823</v>
      </c>
      <c r="P171" s="33"/>
      <c r="Q171" s="156">
        <v>96966</v>
      </c>
      <c r="R171" s="33"/>
      <c r="S171" s="153">
        <f>(Q171/$AP171)</f>
        <v>7.3027564392227742</v>
      </c>
      <c r="T171" s="33"/>
      <c r="U171" s="153">
        <f>IF(S$219&gt;0,S171/S$219*100,0)</f>
        <v>476.96507912770932</v>
      </c>
      <c r="V171" s="33"/>
      <c r="W171" s="156">
        <f>(E171+K171+Q171)</f>
        <v>569985</v>
      </c>
      <c r="X171" s="33"/>
      <c r="Y171" s="33"/>
      <c r="Z171" s="156">
        <v>0</v>
      </c>
      <c r="AA171" s="33"/>
      <c r="AB171" s="153">
        <f t="shared" si="8"/>
        <v>0</v>
      </c>
      <c r="AC171" s="33"/>
      <c r="AD171" s="156">
        <v>0</v>
      </c>
      <c r="AE171" s="33"/>
      <c r="AF171" s="153">
        <f t="shared" si="9"/>
        <v>0</v>
      </c>
      <c r="AG171" s="33"/>
      <c r="AH171" s="156">
        <v>0</v>
      </c>
      <c r="AI171" s="33"/>
      <c r="AJ171" s="153">
        <f t="shared" si="10"/>
        <v>0</v>
      </c>
      <c r="AK171" s="33"/>
      <c r="AL171" s="156">
        <v>0</v>
      </c>
      <c r="AM171" s="33"/>
      <c r="AN171" s="22">
        <v>56</v>
      </c>
      <c r="AO171" s="33"/>
      <c r="AP171" s="165">
        <v>13278</v>
      </c>
      <c r="AQ171" s="33"/>
      <c r="AR171" s="165">
        <f>IF(E171,AP171,0)</f>
        <v>13278</v>
      </c>
      <c r="AS171" s="33"/>
      <c r="AT171" s="165">
        <f>IF(K171,AP171,0)</f>
        <v>13278</v>
      </c>
      <c r="AU171" s="33"/>
      <c r="AV171" s="165">
        <f>IF(Q171,AP171,0)</f>
        <v>13278</v>
      </c>
    </row>
    <row r="172" spans="1:48" ht="8.85" customHeight="1" x14ac:dyDescent="0.3">
      <c r="A172" s="22">
        <v>57</v>
      </c>
      <c r="B172" s="33"/>
      <c r="C172" s="22" t="s">
        <v>186</v>
      </c>
      <c r="D172" s="33"/>
      <c r="E172" s="156">
        <v>376479</v>
      </c>
      <c r="F172" s="33"/>
      <c r="G172" s="153">
        <f>(E172/$AP172)</f>
        <v>43.253561580882355</v>
      </c>
      <c r="H172" s="33"/>
      <c r="I172" s="153">
        <f>IF(G$219&gt;0,G172/G$219*100,0)</f>
        <v>30.475598549827033</v>
      </c>
      <c r="J172" s="33"/>
      <c r="K172" s="156">
        <v>12207</v>
      </c>
      <c r="L172" s="33"/>
      <c r="M172" s="153">
        <f>(K172/$AP172)</f>
        <v>1.4024586397058822</v>
      </c>
      <c r="N172" s="33"/>
      <c r="O172" s="153">
        <f>IF(M$219&gt;0,M172/M$219*100,0)</f>
        <v>30.792561703798121</v>
      </c>
      <c r="P172" s="33"/>
      <c r="Q172" s="156">
        <v>25706</v>
      </c>
      <c r="R172" s="33"/>
      <c r="S172" s="153">
        <f>(Q172/$AP172)</f>
        <v>2.9533547794117645</v>
      </c>
      <c r="T172" s="33"/>
      <c r="U172" s="153">
        <f>IF(S$219&gt;0,S172/S$219*100,0)</f>
        <v>192.89252048562798</v>
      </c>
      <c r="V172" s="33"/>
      <c r="W172" s="156">
        <f>(E172+K172+Q172)</f>
        <v>414392</v>
      </c>
      <c r="X172" s="33"/>
      <c r="Y172" s="33"/>
      <c r="Z172" s="156">
        <v>17774</v>
      </c>
      <c r="AA172" s="33"/>
      <c r="AB172" s="153">
        <f t="shared" si="8"/>
        <v>4.2891754667078512</v>
      </c>
      <c r="AC172" s="33"/>
      <c r="AD172" s="156">
        <v>43376</v>
      </c>
      <c r="AE172" s="33"/>
      <c r="AF172" s="153">
        <f t="shared" si="9"/>
        <v>10.467383540222784</v>
      </c>
      <c r="AG172" s="33"/>
      <c r="AH172" s="156">
        <v>0</v>
      </c>
      <c r="AI172" s="33"/>
      <c r="AJ172" s="153">
        <f t="shared" si="10"/>
        <v>0</v>
      </c>
      <c r="AK172" s="33"/>
      <c r="AL172" s="156">
        <v>0</v>
      </c>
      <c r="AM172" s="33"/>
      <c r="AN172" s="22">
        <v>57</v>
      </c>
      <c r="AO172" s="33"/>
      <c r="AP172" s="165">
        <v>8704</v>
      </c>
      <c r="AQ172" s="33"/>
      <c r="AR172" s="165">
        <f>IF(E172,AP172,0)</f>
        <v>8704</v>
      </c>
      <c r="AS172" s="33"/>
      <c r="AT172" s="165">
        <f>IF(K172,AP172,0)</f>
        <v>8704</v>
      </c>
      <c r="AU172" s="33"/>
      <c r="AV172" s="165">
        <f>IF(Q172,AP172,0)</f>
        <v>8704</v>
      </c>
    </row>
    <row r="173" spans="1:48" ht="8.85" customHeight="1" x14ac:dyDescent="0.3">
      <c r="A173" s="22">
        <v>58</v>
      </c>
      <c r="B173" s="33"/>
      <c r="C173" s="22" t="s">
        <v>187</v>
      </c>
      <c r="D173" s="33"/>
      <c r="E173" s="156">
        <v>30094754</v>
      </c>
      <c r="F173" s="33"/>
      <c r="G173" s="153">
        <f>(E173/$AP173)</f>
        <v>971.26848475068584</v>
      </c>
      <c r="H173" s="33"/>
      <c r="I173" s="153">
        <f>IF(G$219&gt;0,G173/G$219*100,0)</f>
        <v>684.33644175196901</v>
      </c>
      <c r="J173" s="33"/>
      <c r="K173" s="156">
        <v>35173</v>
      </c>
      <c r="L173" s="33"/>
      <c r="M173" s="153">
        <f>(K173/$AP173)</f>
        <v>1.1351621752460868</v>
      </c>
      <c r="N173" s="33"/>
      <c r="O173" s="153">
        <f>IF(M$219&gt;0,M173/M$219*100,0)</f>
        <v>24.923766259811657</v>
      </c>
      <c r="P173" s="33"/>
      <c r="Q173" s="156">
        <v>84981</v>
      </c>
      <c r="R173" s="33"/>
      <c r="S173" s="153">
        <f>(Q173/$AP173)</f>
        <v>2.7426496691947717</v>
      </c>
      <c r="T173" s="33"/>
      <c r="U173" s="153">
        <f>IF(S$219&gt;0,S173/S$219*100,0)</f>
        <v>179.13073335721094</v>
      </c>
      <c r="V173" s="33"/>
      <c r="W173" s="156">
        <f>(E173+K173+Q173)</f>
        <v>30214908</v>
      </c>
      <c r="X173" s="33"/>
      <c r="Y173" s="33"/>
      <c r="Z173" s="156">
        <v>36025</v>
      </c>
      <c r="AA173" s="33"/>
      <c r="AB173" s="153">
        <f t="shared" si="8"/>
        <v>0.11922922287236487</v>
      </c>
      <c r="AC173" s="33"/>
      <c r="AD173" s="156">
        <v>52500</v>
      </c>
      <c r="AE173" s="33"/>
      <c r="AF173" s="153">
        <f t="shared" si="9"/>
        <v>0.1737552866287066</v>
      </c>
      <c r="AG173" s="33"/>
      <c r="AH173" s="156">
        <v>0</v>
      </c>
      <c r="AI173" s="33"/>
      <c r="AJ173" s="153">
        <f t="shared" si="10"/>
        <v>0</v>
      </c>
      <c r="AK173" s="33"/>
      <c r="AL173" s="156">
        <v>4113</v>
      </c>
      <c r="AM173" s="33"/>
      <c r="AN173" s="22">
        <v>58</v>
      </c>
      <c r="AO173" s="33"/>
      <c r="AP173" s="165">
        <v>30985</v>
      </c>
      <c r="AQ173" s="33"/>
      <c r="AR173" s="165">
        <f>IF(E173,AP173,0)</f>
        <v>30985</v>
      </c>
      <c r="AS173" s="33"/>
      <c r="AT173" s="165">
        <f>IF(K173,AP173,0)</f>
        <v>30985</v>
      </c>
      <c r="AU173" s="33"/>
      <c r="AV173" s="165">
        <f>IF(Q173,AP173,0)</f>
        <v>30985</v>
      </c>
    </row>
    <row r="174" spans="1:48" ht="8.85" customHeight="1" x14ac:dyDescent="0.3">
      <c r="A174" s="22">
        <v>59</v>
      </c>
      <c r="B174" s="33"/>
      <c r="C174" s="22" t="s">
        <v>188</v>
      </c>
      <c r="D174" s="33"/>
      <c r="E174" s="156">
        <v>366296</v>
      </c>
      <c r="F174" s="33"/>
      <c r="G174" s="153">
        <f>(E174/$AP174)</f>
        <v>33.639085315455965</v>
      </c>
      <c r="H174" s="33"/>
      <c r="I174" s="153">
        <f>IF(G$219&gt;0,G174/G$219*100,0)</f>
        <v>23.701429944449551</v>
      </c>
      <c r="J174" s="33"/>
      <c r="K174" s="156">
        <v>19567</v>
      </c>
      <c r="L174" s="33"/>
      <c r="M174" s="153">
        <f>(K174/$AP174)</f>
        <v>1.7969510515198825</v>
      </c>
      <c r="N174" s="33"/>
      <c r="O174" s="153">
        <f>IF(M$219&gt;0,M174/M$219*100,0)</f>
        <v>39.454087675794163</v>
      </c>
      <c r="P174" s="33"/>
      <c r="Q174" s="156">
        <v>9438</v>
      </c>
      <c r="R174" s="33"/>
      <c r="S174" s="153">
        <f>(Q174/$AP174)</f>
        <v>0.86674625769124802</v>
      </c>
      <c r="T174" s="33"/>
      <c r="U174" s="153">
        <f>IF(S$219&gt;0,S174/S$219*100,0)</f>
        <v>56.609815872121658</v>
      </c>
      <c r="V174" s="33"/>
      <c r="W174" s="156">
        <f>(E174+K174+Q174)</f>
        <v>395301</v>
      </c>
      <c r="X174" s="33"/>
      <c r="Y174" s="33"/>
      <c r="Z174" s="156">
        <v>0</v>
      </c>
      <c r="AA174" s="33"/>
      <c r="AB174" s="153">
        <f t="shared" si="8"/>
        <v>0</v>
      </c>
      <c r="AC174" s="33"/>
      <c r="AD174" s="156">
        <v>0</v>
      </c>
      <c r="AE174" s="33"/>
      <c r="AF174" s="153">
        <f t="shared" si="9"/>
        <v>0</v>
      </c>
      <c r="AG174" s="33"/>
      <c r="AH174" s="156">
        <v>0</v>
      </c>
      <c r="AI174" s="33"/>
      <c r="AJ174" s="153">
        <f t="shared" si="10"/>
        <v>0</v>
      </c>
      <c r="AK174" s="33"/>
      <c r="AL174" s="156">
        <v>70912</v>
      </c>
      <c r="AM174" s="33"/>
      <c r="AN174" s="22">
        <v>59</v>
      </c>
      <c r="AO174" s="33"/>
      <c r="AP174" s="165">
        <v>10889</v>
      </c>
      <c r="AQ174" s="33"/>
      <c r="AR174" s="165">
        <f>IF(E174,AP174,0)</f>
        <v>10889</v>
      </c>
      <c r="AS174" s="33"/>
      <c r="AT174" s="165">
        <f>IF(K174,AP174,0)</f>
        <v>10889</v>
      </c>
      <c r="AU174" s="33"/>
      <c r="AV174" s="165">
        <f>IF(Q174,AP174,0)</f>
        <v>10889</v>
      </c>
    </row>
    <row r="175" spans="1:48" ht="8.85" customHeight="1" x14ac:dyDescent="0.3">
      <c r="A175" s="22">
        <v>60</v>
      </c>
      <c r="B175" s="33"/>
      <c r="C175" s="22" t="s">
        <v>189</v>
      </c>
      <c r="D175" s="33"/>
      <c r="E175" s="156">
        <v>4249124</v>
      </c>
      <c r="F175" s="33"/>
      <c r="G175" s="153">
        <f>(E175/$AP175)</f>
        <v>42.733539167077332</v>
      </c>
      <c r="H175" s="33"/>
      <c r="I175" s="153">
        <f>IF(G$219&gt;0,G175/G$219*100,0)</f>
        <v>30.109201107840693</v>
      </c>
      <c r="J175" s="33"/>
      <c r="K175" s="156">
        <v>0</v>
      </c>
      <c r="L175" s="33"/>
      <c r="M175" s="153">
        <f>(K175/$AP175)</f>
        <v>0</v>
      </c>
      <c r="N175" s="33"/>
      <c r="O175" s="153">
        <f>IF(M$219&gt;0,M175/M$219*100,0)</f>
        <v>0</v>
      </c>
      <c r="P175" s="33"/>
      <c r="Q175" s="156">
        <v>88004</v>
      </c>
      <c r="R175" s="33"/>
      <c r="S175" s="153">
        <f>(Q175/$AP175)</f>
        <v>0.88505828045015233</v>
      </c>
      <c r="T175" s="33"/>
      <c r="U175" s="153">
        <f>IF(S$219&gt;0,S175/S$219*100,0)</f>
        <v>57.805829385221749</v>
      </c>
      <c r="V175" s="33"/>
      <c r="W175" s="156">
        <f>(E175+K175+Q175)</f>
        <v>4337128</v>
      </c>
      <c r="X175" s="33"/>
      <c r="Y175" s="33"/>
      <c r="Z175" s="156">
        <v>104031</v>
      </c>
      <c r="AA175" s="33"/>
      <c r="AB175" s="153">
        <f t="shared" si="8"/>
        <v>2.3986149359668425</v>
      </c>
      <c r="AC175" s="33"/>
      <c r="AD175" s="156">
        <v>0</v>
      </c>
      <c r="AE175" s="33"/>
      <c r="AF175" s="153">
        <f t="shared" si="9"/>
        <v>0</v>
      </c>
      <c r="AG175" s="33"/>
      <c r="AH175" s="156">
        <v>380118</v>
      </c>
      <c r="AI175" s="33"/>
      <c r="AJ175" s="153">
        <f t="shared" si="10"/>
        <v>8.7642790344209356</v>
      </c>
      <c r="AK175" s="33"/>
      <c r="AL175" s="156">
        <v>647900</v>
      </c>
      <c r="AM175" s="33"/>
      <c r="AN175" s="22">
        <v>60</v>
      </c>
      <c r="AO175" s="33"/>
      <c r="AP175" s="165">
        <v>99433</v>
      </c>
      <c r="AQ175" s="33"/>
      <c r="AR175" s="165">
        <f>IF(E175,AP175,0)</f>
        <v>99433</v>
      </c>
      <c r="AS175" s="33"/>
      <c r="AT175" s="165">
        <f>IF(K175,AP175,0)</f>
        <v>0</v>
      </c>
      <c r="AU175" s="33"/>
      <c r="AV175" s="165">
        <f>IF(Q175,AP175,0)</f>
        <v>99433</v>
      </c>
    </row>
    <row r="176" spans="1:48" ht="8.85" customHeight="1" x14ac:dyDescent="0.3">
      <c r="A176" s="41"/>
      <c r="B176" s="33"/>
      <c r="D176" s="33"/>
      <c r="E176" s="33"/>
      <c r="F176" s="33"/>
      <c r="G176" s="33"/>
      <c r="H176" s="33"/>
      <c r="I176" s="33"/>
      <c r="J176" s="33"/>
      <c r="K176" s="33"/>
      <c r="L176" s="33"/>
      <c r="M176" s="33"/>
      <c r="N176" s="33"/>
      <c r="O176" s="33"/>
      <c r="P176" s="33"/>
      <c r="Q176" s="33"/>
      <c r="R176" s="33"/>
      <c r="S176" s="33"/>
      <c r="T176" s="33"/>
      <c r="U176" s="33"/>
      <c r="V176" s="33"/>
      <c r="X176" s="33"/>
      <c r="Y176" s="33"/>
      <c r="Z176" s="33"/>
      <c r="AA176" s="33"/>
      <c r="AB176" s="33"/>
      <c r="AC176" s="33"/>
      <c r="AD176" s="33"/>
      <c r="AE176" s="33"/>
      <c r="AF176" s="33"/>
      <c r="AG176" s="33"/>
      <c r="AH176" s="33"/>
      <c r="AI176" s="33"/>
      <c r="AJ176" s="33"/>
      <c r="AK176" s="33"/>
      <c r="AL176" s="33"/>
      <c r="AM176" s="33"/>
      <c r="AN176" s="53"/>
      <c r="AO176" s="33"/>
      <c r="AP176" s="39"/>
      <c r="AQ176" s="33"/>
      <c r="AR176" s="33"/>
      <c r="AS176" s="33"/>
      <c r="AT176" s="33"/>
      <c r="AU176" s="33"/>
      <c r="AV176" s="33"/>
    </row>
    <row r="177" spans="1:48" ht="8.85" customHeight="1" x14ac:dyDescent="0.3">
      <c r="A177" s="22">
        <v>61</v>
      </c>
      <c r="B177" s="33"/>
      <c r="C177" s="22" t="s">
        <v>190</v>
      </c>
      <c r="D177" s="33"/>
      <c r="E177" s="156">
        <v>588013</v>
      </c>
      <c r="F177" s="33"/>
      <c r="G177" s="153">
        <f>(E177/$AP177)</f>
        <v>39.634200593151796</v>
      </c>
      <c r="H177" s="33"/>
      <c r="I177" s="153">
        <f>IF(G$219&gt;0,G177/G$219*100,0)</f>
        <v>27.925468839404889</v>
      </c>
      <c r="J177" s="33"/>
      <c r="K177" s="156">
        <v>33075</v>
      </c>
      <c r="L177" s="33"/>
      <c r="M177" s="153">
        <f>(K177/$AP177)</f>
        <v>2.2293744944729039</v>
      </c>
      <c r="N177" s="33"/>
      <c r="O177" s="153">
        <f>IF(M$219&gt;0,M177/M$219*100,0)</f>
        <v>48.948432230648343</v>
      </c>
      <c r="P177" s="33"/>
      <c r="Q177" s="156">
        <v>54721</v>
      </c>
      <c r="R177" s="33"/>
      <c r="S177" s="153">
        <f>(Q177/$AP177)</f>
        <v>3.6883930978700459</v>
      </c>
      <c r="T177" s="33"/>
      <c r="U177" s="153">
        <f>IF(S$219&gt;0,S177/S$219*100,0)</f>
        <v>240.90009305676872</v>
      </c>
      <c r="V177" s="33"/>
      <c r="W177" s="156">
        <f>(E177+K177+Q177)</f>
        <v>675809</v>
      </c>
      <c r="X177" s="33"/>
      <c r="Y177" s="33"/>
      <c r="Z177" s="156">
        <v>6466</v>
      </c>
      <c r="AA177" s="33"/>
      <c r="AB177" s="153">
        <f t="shared" si="8"/>
        <v>0.95677920832661301</v>
      </c>
      <c r="AC177" s="33"/>
      <c r="AD177" s="156">
        <v>0</v>
      </c>
      <c r="AE177" s="33"/>
      <c r="AF177" s="153">
        <f t="shared" si="9"/>
        <v>0</v>
      </c>
      <c r="AG177" s="33"/>
      <c r="AH177" s="156">
        <v>0</v>
      </c>
      <c r="AI177" s="33"/>
      <c r="AJ177" s="153">
        <f t="shared" si="10"/>
        <v>0</v>
      </c>
      <c r="AK177" s="33"/>
      <c r="AL177" s="156">
        <v>0</v>
      </c>
      <c r="AM177" s="33"/>
      <c r="AN177" s="22">
        <v>61</v>
      </c>
      <c r="AO177" s="33"/>
      <c r="AP177" s="165">
        <v>14836</v>
      </c>
      <c r="AQ177" s="33"/>
      <c r="AR177" s="165">
        <f>IF(E177,AP177,0)</f>
        <v>14836</v>
      </c>
      <c r="AS177" s="33"/>
      <c r="AT177" s="165">
        <f>IF(K177,AP177,0)</f>
        <v>14836</v>
      </c>
      <c r="AU177" s="33"/>
      <c r="AV177" s="165">
        <f>IF(Q177,AP177,0)</f>
        <v>14836</v>
      </c>
    </row>
    <row r="178" spans="1:48" ht="8.85" customHeight="1" x14ac:dyDescent="0.3">
      <c r="A178" s="22">
        <v>62</v>
      </c>
      <c r="B178" s="33"/>
      <c r="C178" s="22" t="s">
        <v>191</v>
      </c>
      <c r="D178" s="33"/>
      <c r="E178" s="156">
        <v>724094</v>
      </c>
      <c r="F178" s="33"/>
      <c r="G178" s="153">
        <f>(E178/$AP178)</f>
        <v>32.236399252070164</v>
      </c>
      <c r="H178" s="33"/>
      <c r="I178" s="153">
        <f>IF(G$219&gt;0,G178/G$219*100,0)</f>
        <v>22.713125263937947</v>
      </c>
      <c r="J178" s="33"/>
      <c r="K178" s="156">
        <v>347534</v>
      </c>
      <c r="L178" s="33"/>
      <c r="M178" s="153">
        <f>(K178/$AP178)</f>
        <v>15.472086190009794</v>
      </c>
      <c r="N178" s="33"/>
      <c r="O178" s="153">
        <f>IF(M$219&gt;0,M178/M$219*100,0)</f>
        <v>339.70710807719308</v>
      </c>
      <c r="P178" s="33"/>
      <c r="Q178" s="156">
        <v>26497</v>
      </c>
      <c r="R178" s="33"/>
      <c r="S178" s="153">
        <f>(Q178/$AP178)</f>
        <v>1.179636719793429</v>
      </c>
      <c r="T178" s="33"/>
      <c r="U178" s="153">
        <f>IF(S$219&gt;0,S178/S$219*100,0)</f>
        <v>77.045636956516944</v>
      </c>
      <c r="V178" s="33"/>
      <c r="W178" s="156">
        <f>(E178+K178+Q178)</f>
        <v>1098125</v>
      </c>
      <c r="X178" s="33"/>
      <c r="Y178" s="33"/>
      <c r="Z178" s="156">
        <v>0</v>
      </c>
      <c r="AA178" s="33"/>
      <c r="AB178" s="153">
        <f t="shared" si="8"/>
        <v>0</v>
      </c>
      <c r="AC178" s="33"/>
      <c r="AD178" s="156">
        <v>0</v>
      </c>
      <c r="AE178" s="33"/>
      <c r="AF178" s="153">
        <f t="shared" si="9"/>
        <v>0</v>
      </c>
      <c r="AG178" s="33"/>
      <c r="AH178" s="156">
        <v>0</v>
      </c>
      <c r="AI178" s="33"/>
      <c r="AJ178" s="153">
        <f t="shared" si="10"/>
        <v>0</v>
      </c>
      <c r="AK178" s="33"/>
      <c r="AL178" s="156">
        <v>0</v>
      </c>
      <c r="AM178" s="33"/>
      <c r="AN178" s="22">
        <v>62</v>
      </c>
      <c r="AO178" s="33"/>
      <c r="AP178" s="165">
        <v>22462</v>
      </c>
      <c r="AQ178" s="33"/>
      <c r="AR178" s="165">
        <f>IF(E178,AP178,0)</f>
        <v>22462</v>
      </c>
      <c r="AS178" s="33"/>
      <c r="AT178" s="165">
        <f>IF(K178,AP178,0)</f>
        <v>22462</v>
      </c>
      <c r="AU178" s="33"/>
      <c r="AV178" s="165">
        <f>IF(Q178,AP178,0)</f>
        <v>22462</v>
      </c>
    </row>
    <row r="179" spans="1:48" ht="8.85" customHeight="1" x14ac:dyDescent="0.3">
      <c r="A179" s="22">
        <v>63</v>
      </c>
      <c r="B179" s="33"/>
      <c r="C179" s="22" t="s">
        <v>192</v>
      </c>
      <c r="D179" s="33"/>
      <c r="E179" s="156">
        <v>1035647</v>
      </c>
      <c r="F179" s="33"/>
      <c r="G179" s="153">
        <f>(E179/$AP179)</f>
        <v>87.3079581858034</v>
      </c>
      <c r="H179" s="33"/>
      <c r="I179" s="153">
        <f>IF(G$219&gt;0,G179/G$219*100,0)</f>
        <v>61.515449517379395</v>
      </c>
      <c r="J179" s="33"/>
      <c r="K179" s="156">
        <v>31283</v>
      </c>
      <c r="L179" s="33"/>
      <c r="M179" s="153">
        <f>(K179/$AP179)</f>
        <v>2.6372449839824652</v>
      </c>
      <c r="N179" s="33"/>
      <c r="O179" s="153">
        <f>IF(M$219&gt;0,M179/M$219*100,0)</f>
        <v>57.903688991742854</v>
      </c>
      <c r="P179" s="33"/>
      <c r="Q179" s="156">
        <v>89799</v>
      </c>
      <c r="R179" s="33"/>
      <c r="S179" s="153">
        <f>(Q179/$AP179)</f>
        <v>7.5703085483055137</v>
      </c>
      <c r="T179" s="33"/>
      <c r="U179" s="153">
        <f>IF(S$219&gt;0,S179/S$219*100,0)</f>
        <v>494.43971544366673</v>
      </c>
      <c r="V179" s="33"/>
      <c r="W179" s="156">
        <f>(E179+K179+Q179)</f>
        <v>1156729</v>
      </c>
      <c r="X179" s="33"/>
      <c r="Y179" s="33"/>
      <c r="Z179" s="156">
        <v>10343</v>
      </c>
      <c r="AA179" s="33"/>
      <c r="AB179" s="153">
        <f t="shared" si="8"/>
        <v>0.89415930611232186</v>
      </c>
      <c r="AC179" s="33"/>
      <c r="AD179" s="156">
        <v>0</v>
      </c>
      <c r="AE179" s="33"/>
      <c r="AF179" s="153">
        <f t="shared" si="9"/>
        <v>0</v>
      </c>
      <c r="AG179" s="33"/>
      <c r="AH179" s="156">
        <v>68618</v>
      </c>
      <c r="AI179" s="33"/>
      <c r="AJ179" s="153">
        <f t="shared" si="10"/>
        <v>5.9320722485560573</v>
      </c>
      <c r="AK179" s="33"/>
      <c r="AL179" s="156">
        <v>0</v>
      </c>
      <c r="AM179" s="33"/>
      <c r="AN179" s="22">
        <v>63</v>
      </c>
      <c r="AO179" s="33"/>
      <c r="AP179" s="165">
        <v>11862</v>
      </c>
      <c r="AQ179" s="33"/>
      <c r="AR179" s="165">
        <f>IF(E179,AP179,0)</f>
        <v>11862</v>
      </c>
      <c r="AS179" s="33"/>
      <c r="AT179" s="165">
        <f>IF(K179,AP179,0)</f>
        <v>11862</v>
      </c>
      <c r="AU179" s="33"/>
      <c r="AV179" s="165">
        <f>IF(Q179,AP179,0)</f>
        <v>11862</v>
      </c>
    </row>
    <row r="180" spans="1:48" ht="8.85" customHeight="1" x14ac:dyDescent="0.3">
      <c r="A180" s="22">
        <v>64</v>
      </c>
      <c r="B180" s="33"/>
      <c r="C180" s="22" t="s">
        <v>193</v>
      </c>
      <c r="D180" s="33"/>
      <c r="E180" s="156">
        <v>258443</v>
      </c>
      <c r="F180" s="33"/>
      <c r="G180" s="153">
        <f>(E180/$AP180)</f>
        <v>21.403146997929607</v>
      </c>
      <c r="H180" s="33"/>
      <c r="I180" s="153">
        <f>IF(G$219&gt;0,G180/G$219*100,0)</f>
        <v>15.080231356026342</v>
      </c>
      <c r="J180" s="33"/>
      <c r="K180" s="156">
        <v>41295</v>
      </c>
      <c r="L180" s="33"/>
      <c r="M180" s="153">
        <f>(K180/$AP180)</f>
        <v>3.4198757763975154</v>
      </c>
      <c r="N180" s="33"/>
      <c r="O180" s="153">
        <f>IF(M$219&gt;0,M180/M$219*100,0)</f>
        <v>75.087231011767656</v>
      </c>
      <c r="P180" s="33"/>
      <c r="Q180" s="156">
        <v>38151</v>
      </c>
      <c r="R180" s="33"/>
      <c r="S180" s="153">
        <f>(Q180/$AP180)</f>
        <v>3.159503105590062</v>
      </c>
      <c r="T180" s="33"/>
      <c r="U180" s="153">
        <f>IF(S$219&gt;0,S180/S$219*100,0)</f>
        <v>206.35669028589331</v>
      </c>
      <c r="V180" s="33"/>
      <c r="W180" s="156">
        <f>(E180+K180+Q180)</f>
        <v>337889</v>
      </c>
      <c r="X180" s="33"/>
      <c r="Y180" s="33"/>
      <c r="Z180" s="156">
        <v>0</v>
      </c>
      <c r="AA180" s="33"/>
      <c r="AB180" s="153">
        <f t="shared" si="8"/>
        <v>0</v>
      </c>
      <c r="AC180" s="33"/>
      <c r="AD180" s="156">
        <v>5000</v>
      </c>
      <c r="AE180" s="33"/>
      <c r="AF180" s="153">
        <f t="shared" si="9"/>
        <v>1.4797759027372894</v>
      </c>
      <c r="AG180" s="33"/>
      <c r="AH180" s="156">
        <v>0</v>
      </c>
      <c r="AI180" s="33"/>
      <c r="AJ180" s="153">
        <f t="shared" si="10"/>
        <v>0</v>
      </c>
      <c r="AK180" s="33"/>
      <c r="AL180" s="156">
        <v>0</v>
      </c>
      <c r="AM180" s="33"/>
      <c r="AN180" s="22">
        <v>64</v>
      </c>
      <c r="AO180" s="33"/>
      <c r="AP180" s="165">
        <v>12075</v>
      </c>
      <c r="AQ180" s="33"/>
      <c r="AR180" s="165">
        <f>IF(E180,AP180,0)</f>
        <v>12075</v>
      </c>
      <c r="AS180" s="33"/>
      <c r="AT180" s="165">
        <f>IF(K180,AP180,0)</f>
        <v>12075</v>
      </c>
      <c r="AU180" s="33"/>
      <c r="AV180" s="165">
        <f>IF(Q180,AP180,0)</f>
        <v>12075</v>
      </c>
    </row>
    <row r="181" spans="1:48" ht="8.85" customHeight="1" x14ac:dyDescent="0.3">
      <c r="A181" s="22">
        <v>65</v>
      </c>
      <c r="B181" s="33"/>
      <c r="C181" s="22" t="s">
        <v>194</v>
      </c>
      <c r="D181" s="33"/>
      <c r="E181" s="156">
        <v>891114</v>
      </c>
      <c r="F181" s="33"/>
      <c r="G181" s="153">
        <f>(E181/$AP181)</f>
        <v>56.907465355386677</v>
      </c>
      <c r="H181" s="33"/>
      <c r="I181" s="153">
        <f>IF(G$219&gt;0,G181/G$219*100,0)</f>
        <v>40.09586737535836</v>
      </c>
      <c r="J181" s="33"/>
      <c r="K181" s="156">
        <v>12626</v>
      </c>
      <c r="L181" s="33"/>
      <c r="M181" s="153">
        <f>(K181/$AP181)</f>
        <v>0.80630947059199187</v>
      </c>
      <c r="N181" s="33"/>
      <c r="O181" s="153">
        <f>IF(M$219&gt;0,M181/M$219*100,0)</f>
        <v>17.703434113941213</v>
      </c>
      <c r="P181" s="33"/>
      <c r="Q181" s="156">
        <v>53631</v>
      </c>
      <c r="R181" s="33"/>
      <c r="S181" s="153">
        <f>(Q181/$AP181)</f>
        <v>3.424931349383741</v>
      </c>
      <c r="T181" s="33"/>
      <c r="U181" s="153">
        <f>IF(S$219&gt;0,S181/S$219*100,0)</f>
        <v>223.69261054523787</v>
      </c>
      <c r="V181" s="33"/>
      <c r="W181" s="156">
        <f>(E181+K181+Q181)</f>
        <v>957371</v>
      </c>
      <c r="X181" s="33"/>
      <c r="Y181" s="33"/>
      <c r="Z181" s="156">
        <v>0</v>
      </c>
      <c r="AA181" s="33"/>
      <c r="AB181" s="153">
        <f t="shared" si="8"/>
        <v>0</v>
      </c>
      <c r="AC181" s="33"/>
      <c r="AD181" s="156">
        <v>0</v>
      </c>
      <c r="AE181" s="33"/>
      <c r="AF181" s="153">
        <f t="shared" si="9"/>
        <v>0</v>
      </c>
      <c r="AG181" s="33"/>
      <c r="AH181" s="156">
        <v>0</v>
      </c>
      <c r="AI181" s="33"/>
      <c r="AJ181" s="153">
        <f t="shared" si="10"/>
        <v>0</v>
      </c>
      <c r="AK181" s="33"/>
      <c r="AL181" s="156">
        <v>0</v>
      </c>
      <c r="AM181" s="33"/>
      <c r="AN181" s="22">
        <v>65</v>
      </c>
      <c r="AO181" s="33"/>
      <c r="AP181" s="165">
        <v>15659</v>
      </c>
      <c r="AQ181" s="33"/>
      <c r="AR181" s="165">
        <f>IF(E181,AP181,0)</f>
        <v>15659</v>
      </c>
      <c r="AS181" s="33"/>
      <c r="AT181" s="165">
        <f>IF(K181,AP181,0)</f>
        <v>15659</v>
      </c>
      <c r="AU181" s="33"/>
      <c r="AV181" s="165">
        <f>IF(Q181,AP181,0)</f>
        <v>15659</v>
      </c>
    </row>
    <row r="182" spans="1:48" ht="8.85" customHeight="1" x14ac:dyDescent="0.3">
      <c r="A182" s="41"/>
      <c r="B182" s="33"/>
      <c r="D182" s="33"/>
      <c r="E182" s="33"/>
      <c r="F182" s="33"/>
      <c r="G182" s="33"/>
      <c r="H182" s="33"/>
      <c r="I182" s="33"/>
      <c r="J182" s="33"/>
      <c r="K182" s="33"/>
      <c r="L182" s="33"/>
      <c r="M182" s="33"/>
      <c r="N182" s="33"/>
      <c r="O182" s="33"/>
      <c r="P182" s="33"/>
      <c r="Q182" s="33"/>
      <c r="R182" s="33"/>
      <c r="S182" s="33"/>
      <c r="T182" s="33"/>
      <c r="U182" s="33"/>
      <c r="V182" s="33"/>
      <c r="X182" s="33"/>
      <c r="Y182" s="33"/>
      <c r="Z182" s="33"/>
      <c r="AA182" s="33"/>
      <c r="AB182" s="33"/>
      <c r="AC182" s="33"/>
      <c r="AD182" s="33"/>
      <c r="AE182" s="33"/>
      <c r="AF182" s="33"/>
      <c r="AG182" s="33"/>
      <c r="AH182" s="33"/>
      <c r="AI182" s="33"/>
      <c r="AJ182" s="33"/>
      <c r="AK182" s="33"/>
      <c r="AL182" s="33"/>
      <c r="AM182" s="33"/>
      <c r="AN182" s="53"/>
      <c r="AO182" s="33"/>
      <c r="AP182" s="39"/>
      <c r="AQ182" s="33"/>
      <c r="AR182" s="33"/>
      <c r="AS182" s="33"/>
      <c r="AT182" s="33"/>
      <c r="AU182" s="33"/>
      <c r="AV182" s="33"/>
    </row>
    <row r="183" spans="1:48" ht="8.85" customHeight="1" x14ac:dyDescent="0.3">
      <c r="A183" s="22">
        <v>66</v>
      </c>
      <c r="B183" s="33"/>
      <c r="C183" s="22" t="s">
        <v>195</v>
      </c>
      <c r="D183" s="33"/>
      <c r="E183" s="156">
        <v>1831549</v>
      </c>
      <c r="F183" s="33"/>
      <c r="G183" s="153">
        <f>(E183/$AP183)</f>
        <v>51.474031813838458</v>
      </c>
      <c r="H183" s="33"/>
      <c r="I183" s="153">
        <f>IF(G$219&gt;0,G183/G$219*100,0)</f>
        <v>36.2675782517044</v>
      </c>
      <c r="J183" s="33"/>
      <c r="K183" s="156">
        <v>72508</v>
      </c>
      <c r="L183" s="33"/>
      <c r="M183" s="153">
        <f>(K183/$AP183)</f>
        <v>2.0377719071440614</v>
      </c>
      <c r="N183" s="33"/>
      <c r="O183" s="153">
        <f>IF(M$219&gt;0,M183/M$219*100,0)</f>
        <v>44.741581257725485</v>
      </c>
      <c r="P183" s="33"/>
      <c r="Q183" s="156">
        <v>143969</v>
      </c>
      <c r="R183" s="33"/>
      <c r="S183" s="153">
        <f>(Q183/$AP183)</f>
        <v>4.0461188241245569</v>
      </c>
      <c r="T183" s="33"/>
      <c r="U183" s="153">
        <f>IF(S$219&gt;0,S183/S$219*100,0)</f>
        <v>264.26424065624133</v>
      </c>
      <c r="V183" s="33"/>
      <c r="W183" s="156">
        <f>(E183+K183+Q183)</f>
        <v>2048026</v>
      </c>
      <c r="X183" s="33"/>
      <c r="Y183" s="33"/>
      <c r="Z183" s="156">
        <v>78000</v>
      </c>
      <c r="AA183" s="33"/>
      <c r="AB183" s="153">
        <f t="shared" si="8"/>
        <v>3.8085453993259852</v>
      </c>
      <c r="AC183" s="33"/>
      <c r="AD183" s="156">
        <v>0</v>
      </c>
      <c r="AE183" s="33"/>
      <c r="AF183" s="153">
        <f t="shared" si="9"/>
        <v>0</v>
      </c>
      <c r="AG183" s="33"/>
      <c r="AH183" s="156">
        <v>0</v>
      </c>
      <c r="AI183" s="33"/>
      <c r="AJ183" s="153">
        <f t="shared" si="10"/>
        <v>0</v>
      </c>
      <c r="AK183" s="33"/>
      <c r="AL183" s="156">
        <v>11140</v>
      </c>
      <c r="AM183" s="33"/>
      <c r="AN183" s="22">
        <v>66</v>
      </c>
      <c r="AO183" s="33"/>
      <c r="AP183" s="165">
        <v>35582</v>
      </c>
      <c r="AQ183" s="33"/>
      <c r="AR183" s="165">
        <f>IF(E183,AP183,0)</f>
        <v>35582</v>
      </c>
      <c r="AS183" s="33"/>
      <c r="AT183" s="165">
        <f>IF(K183,AP183,0)</f>
        <v>35582</v>
      </c>
      <c r="AU183" s="33"/>
      <c r="AV183" s="165">
        <f>IF(Q183,AP183,0)</f>
        <v>35582</v>
      </c>
    </row>
    <row r="184" spans="1:48" ht="8.85" customHeight="1" x14ac:dyDescent="0.3">
      <c r="A184" s="22">
        <v>67</v>
      </c>
      <c r="B184" s="33"/>
      <c r="C184" s="22" t="s">
        <v>196</v>
      </c>
      <c r="D184" s="33"/>
      <c r="E184" s="156">
        <v>2870294</v>
      </c>
      <c r="F184" s="33"/>
      <c r="G184" s="153">
        <f>(E184/$AP184)</f>
        <v>120.43360046993664</v>
      </c>
      <c r="H184" s="33"/>
      <c r="I184" s="153">
        <f>IF(G$219&gt;0,G184/G$219*100,0)</f>
        <v>84.855117721780388</v>
      </c>
      <c r="J184" s="33"/>
      <c r="K184" s="156">
        <v>80644</v>
      </c>
      <c r="L184" s="33"/>
      <c r="M184" s="153">
        <f>(K184/$AP184)</f>
        <v>3.3837116603029411</v>
      </c>
      <c r="N184" s="33"/>
      <c r="O184" s="153">
        <f>IF(M$219&gt;0,M184/M$219*100,0)</f>
        <v>74.293207042163075</v>
      </c>
      <c r="P184" s="33"/>
      <c r="Q184" s="156">
        <v>0</v>
      </c>
      <c r="R184" s="33"/>
      <c r="S184" s="153">
        <f>(Q184/$AP184)</f>
        <v>0</v>
      </c>
      <c r="T184" s="33"/>
      <c r="U184" s="153">
        <f>IF(S$219&gt;0,S184/S$219*100,0)</f>
        <v>0</v>
      </c>
      <c r="V184" s="33"/>
      <c r="W184" s="156">
        <f>(E184+K184+Q184)</f>
        <v>2950938</v>
      </c>
      <c r="X184" s="33"/>
      <c r="Y184" s="33"/>
      <c r="Z184" s="156">
        <v>0</v>
      </c>
      <c r="AA184" s="33"/>
      <c r="AB184" s="153">
        <f t="shared" si="8"/>
        <v>0</v>
      </c>
      <c r="AC184" s="33"/>
      <c r="AD184" s="156">
        <v>1885262</v>
      </c>
      <c r="AE184" s="33"/>
      <c r="AF184" s="153">
        <f t="shared" si="9"/>
        <v>63.886872580853947</v>
      </c>
      <c r="AG184" s="33"/>
      <c r="AH184" s="156">
        <v>0</v>
      </c>
      <c r="AI184" s="33"/>
      <c r="AJ184" s="153">
        <f t="shared" si="10"/>
        <v>0</v>
      </c>
      <c r="AK184" s="33"/>
      <c r="AL184" s="156">
        <v>0</v>
      </c>
      <c r="AM184" s="33"/>
      <c r="AN184" s="22">
        <v>67</v>
      </c>
      <c r="AO184" s="33"/>
      <c r="AP184" s="165">
        <v>23833</v>
      </c>
      <c r="AQ184" s="33"/>
      <c r="AR184" s="165">
        <f>IF(E184,AP184,0)</f>
        <v>23833</v>
      </c>
      <c r="AS184" s="33"/>
      <c r="AT184" s="165">
        <f>IF(K184,AP184,0)</f>
        <v>23833</v>
      </c>
      <c r="AU184" s="33"/>
      <c r="AV184" s="165">
        <f>IF(Q184,AP184,0)</f>
        <v>0</v>
      </c>
    </row>
    <row r="185" spans="1:48" ht="8.85" customHeight="1" x14ac:dyDescent="0.3">
      <c r="A185" s="22">
        <v>68</v>
      </c>
      <c r="B185" s="33"/>
      <c r="C185" s="22" t="s">
        <v>197</v>
      </c>
      <c r="D185" s="33"/>
      <c r="E185" s="156">
        <v>793807</v>
      </c>
      <c r="F185" s="33"/>
      <c r="G185" s="153">
        <f>(E185/$AP185)</f>
        <v>44.620966835300727</v>
      </c>
      <c r="H185" s="33"/>
      <c r="I185" s="153">
        <f>IF(G$219&gt;0,G185/G$219*100,0)</f>
        <v>31.43904507458668</v>
      </c>
      <c r="J185" s="33"/>
      <c r="K185" s="156">
        <v>10038</v>
      </c>
      <c r="L185" s="33"/>
      <c r="M185" s="153">
        <f>(K185/$AP185)</f>
        <v>0.5642495784148398</v>
      </c>
      <c r="N185" s="33"/>
      <c r="O185" s="153">
        <f>IF(M$219&gt;0,M185/M$219*100,0)</f>
        <v>12.38873608659488</v>
      </c>
      <c r="P185" s="33"/>
      <c r="Q185" s="156">
        <v>118829</v>
      </c>
      <c r="R185" s="33"/>
      <c r="S185" s="153">
        <f>(Q185/$AP185)</f>
        <v>6.679539066891512</v>
      </c>
      <c r="T185" s="33"/>
      <c r="U185" s="153">
        <f>IF(S$219&gt;0,S185/S$219*100,0)</f>
        <v>436.26087027429452</v>
      </c>
      <c r="V185" s="33"/>
      <c r="W185" s="156">
        <f>(E185+K185+Q185)</f>
        <v>922674</v>
      </c>
      <c r="X185" s="33"/>
      <c r="Y185" s="33"/>
      <c r="Z185" s="156">
        <v>0</v>
      </c>
      <c r="AA185" s="33"/>
      <c r="AB185" s="153">
        <f t="shared" si="8"/>
        <v>0</v>
      </c>
      <c r="AC185" s="33"/>
      <c r="AD185" s="156">
        <v>0</v>
      </c>
      <c r="AE185" s="33"/>
      <c r="AF185" s="153">
        <f t="shared" si="9"/>
        <v>0</v>
      </c>
      <c r="AG185" s="33"/>
      <c r="AH185" s="156">
        <v>0</v>
      </c>
      <c r="AI185" s="33"/>
      <c r="AJ185" s="153">
        <f t="shared" si="10"/>
        <v>0</v>
      </c>
      <c r="AK185" s="33"/>
      <c r="AL185" s="156">
        <v>0</v>
      </c>
      <c r="AM185" s="33"/>
      <c r="AN185" s="22">
        <v>68</v>
      </c>
      <c r="AO185" s="33"/>
      <c r="AP185" s="165">
        <v>17790</v>
      </c>
      <c r="AQ185" s="33"/>
      <c r="AR185" s="165">
        <f>IF(E185,AP185,0)</f>
        <v>17790</v>
      </c>
      <c r="AS185" s="33"/>
      <c r="AT185" s="165">
        <f>IF(K185,AP185,0)</f>
        <v>17790</v>
      </c>
      <c r="AU185" s="33"/>
      <c r="AV185" s="165">
        <f>IF(Q185,AP185,0)</f>
        <v>17790</v>
      </c>
    </row>
    <row r="186" spans="1:48" ht="8.85" customHeight="1" x14ac:dyDescent="0.3">
      <c r="A186" s="22">
        <v>69</v>
      </c>
      <c r="B186" s="33"/>
      <c r="C186" s="22" t="s">
        <v>198</v>
      </c>
      <c r="D186" s="33"/>
      <c r="E186" s="156">
        <v>4781957</v>
      </c>
      <c r="F186" s="33"/>
      <c r="G186" s="153">
        <f>(E186/$AP186)</f>
        <v>77.578796236210252</v>
      </c>
      <c r="H186" s="33"/>
      <c r="I186" s="153">
        <f>IF(G$219&gt;0,G186/G$219*100,0)</f>
        <v>54.660475661698015</v>
      </c>
      <c r="J186" s="33"/>
      <c r="K186" s="156">
        <v>15371</v>
      </c>
      <c r="L186" s="33"/>
      <c r="M186" s="153">
        <f>(K186/$AP186)</f>
        <v>0.24936729396495783</v>
      </c>
      <c r="N186" s="33"/>
      <c r="O186" s="153">
        <f>IF(M$219&gt;0,M186/M$219*100,0)</f>
        <v>5.4751402778875988</v>
      </c>
      <c r="P186" s="33"/>
      <c r="Q186" s="156">
        <v>148993</v>
      </c>
      <c r="R186" s="33"/>
      <c r="S186" s="153">
        <f>(Q186/$AP186)</f>
        <v>2.4171479558728097</v>
      </c>
      <c r="T186" s="33"/>
      <c r="U186" s="153">
        <f>IF(S$219&gt;0,S186/S$219*100,0)</f>
        <v>157.8712333666378</v>
      </c>
      <c r="V186" s="33"/>
      <c r="W186" s="156">
        <f>(E186+K186+Q186)</f>
        <v>4946321</v>
      </c>
      <c r="X186" s="33"/>
      <c r="Y186" s="33"/>
      <c r="Z186" s="156">
        <v>255000</v>
      </c>
      <c r="AA186" s="33"/>
      <c r="AB186" s="153">
        <f t="shared" si="8"/>
        <v>5.1553467718734796</v>
      </c>
      <c r="AC186" s="33"/>
      <c r="AD186" s="156">
        <v>39458</v>
      </c>
      <c r="AE186" s="33"/>
      <c r="AF186" s="153">
        <f t="shared" si="9"/>
        <v>0.79772420754738727</v>
      </c>
      <c r="AG186" s="33"/>
      <c r="AH186" s="156">
        <v>0</v>
      </c>
      <c r="AI186" s="33"/>
      <c r="AJ186" s="153">
        <f t="shared" si="10"/>
        <v>0</v>
      </c>
      <c r="AK186" s="33"/>
      <c r="AL186" s="156">
        <v>0</v>
      </c>
      <c r="AM186" s="33"/>
      <c r="AN186" s="22">
        <v>69</v>
      </c>
      <c r="AO186" s="33"/>
      <c r="AP186" s="165">
        <v>61640</v>
      </c>
      <c r="AQ186" s="33"/>
      <c r="AR186" s="165">
        <f>IF(E186,AP186,0)</f>
        <v>61640</v>
      </c>
      <c r="AS186" s="33"/>
      <c r="AT186" s="165">
        <f>IF(K186,AP186,0)</f>
        <v>61640</v>
      </c>
      <c r="AU186" s="33"/>
      <c r="AV186" s="165">
        <f>IF(Q186,AP186,0)</f>
        <v>61640</v>
      </c>
    </row>
    <row r="187" spans="1:48" ht="8.85" customHeight="1" x14ac:dyDescent="0.3">
      <c r="A187" s="22">
        <v>70</v>
      </c>
      <c r="B187" s="33"/>
      <c r="C187" s="22" t="s">
        <v>199</v>
      </c>
      <c r="D187" s="33"/>
      <c r="E187" s="156">
        <v>947882</v>
      </c>
      <c r="F187" s="33"/>
      <c r="G187" s="153">
        <f>(E187/$AP187)</f>
        <v>32.105473513074109</v>
      </c>
      <c r="H187" s="33"/>
      <c r="I187" s="153">
        <f>IF(G$219&gt;0,G187/G$219*100,0)</f>
        <v>22.620877594251326</v>
      </c>
      <c r="J187" s="33"/>
      <c r="K187" s="156">
        <v>0</v>
      </c>
      <c r="L187" s="33"/>
      <c r="M187" s="153">
        <f>(K187/$AP187)</f>
        <v>0</v>
      </c>
      <c r="N187" s="33"/>
      <c r="O187" s="153">
        <f>IF(M$219&gt;0,M187/M$219*100,0)</f>
        <v>0</v>
      </c>
      <c r="P187" s="33"/>
      <c r="Q187" s="156">
        <v>92173</v>
      </c>
      <c r="R187" s="33"/>
      <c r="S187" s="153">
        <f>(Q187/$AP187)</f>
        <v>3.1219685679447231</v>
      </c>
      <c r="T187" s="33"/>
      <c r="U187" s="153">
        <f>IF(S$219&gt;0,S187/S$219*100,0)</f>
        <v>203.90519626893874</v>
      </c>
      <c r="V187" s="33"/>
      <c r="W187" s="156">
        <f>(E187+K187+Q187)</f>
        <v>1040055</v>
      </c>
      <c r="X187" s="33"/>
      <c r="Y187" s="33"/>
      <c r="Z187" s="156">
        <v>0</v>
      </c>
      <c r="AA187" s="33"/>
      <c r="AB187" s="153">
        <f t="shared" si="8"/>
        <v>0</v>
      </c>
      <c r="AC187" s="33"/>
      <c r="AD187" s="156">
        <v>141994</v>
      </c>
      <c r="AE187" s="33"/>
      <c r="AF187" s="153">
        <f t="shared" si="9"/>
        <v>13.652547221060424</v>
      </c>
      <c r="AG187" s="33"/>
      <c r="AH187" s="156">
        <v>0</v>
      </c>
      <c r="AI187" s="33"/>
      <c r="AJ187" s="153">
        <f t="shared" si="10"/>
        <v>0</v>
      </c>
      <c r="AK187" s="33"/>
      <c r="AL187" s="156">
        <v>900</v>
      </c>
      <c r="AM187" s="33"/>
      <c r="AN187" s="22">
        <v>70</v>
      </c>
      <c r="AO187" s="33"/>
      <c r="AP187" s="165">
        <v>29524</v>
      </c>
      <c r="AQ187" s="33"/>
      <c r="AR187" s="165">
        <f>IF(E187,AP187,0)</f>
        <v>29524</v>
      </c>
      <c r="AS187" s="33"/>
      <c r="AT187" s="165">
        <f>IF(K187,AP187,0)</f>
        <v>0</v>
      </c>
      <c r="AU187" s="33"/>
      <c r="AV187" s="165">
        <f>IF(Q187,AP187,0)</f>
        <v>29524</v>
      </c>
    </row>
    <row r="188" spans="1:48" ht="8.85" customHeight="1" x14ac:dyDescent="0.3">
      <c r="A188" s="41"/>
      <c r="B188" s="33"/>
      <c r="D188" s="33"/>
      <c r="E188" s="33"/>
      <c r="F188" s="33"/>
      <c r="G188" s="33"/>
      <c r="H188" s="33"/>
      <c r="I188" s="33"/>
      <c r="J188" s="33"/>
      <c r="K188" s="33"/>
      <c r="L188" s="33"/>
      <c r="M188" s="33"/>
      <c r="N188" s="33"/>
      <c r="O188" s="33"/>
      <c r="P188" s="33"/>
      <c r="Q188" s="33"/>
      <c r="R188" s="33"/>
      <c r="S188" s="33"/>
      <c r="T188" s="33"/>
      <c r="U188" s="33"/>
      <c r="V188" s="33"/>
      <c r="W188" s="149"/>
      <c r="X188" s="33"/>
      <c r="Y188" s="33"/>
      <c r="Z188" s="33"/>
      <c r="AA188" s="33"/>
      <c r="AB188" s="33"/>
      <c r="AC188" s="33"/>
      <c r="AD188" s="33"/>
      <c r="AE188" s="33"/>
      <c r="AF188" s="33"/>
      <c r="AG188" s="33"/>
      <c r="AH188" s="33"/>
      <c r="AI188" s="33"/>
      <c r="AJ188" s="33"/>
      <c r="AK188" s="33"/>
      <c r="AL188" s="33"/>
      <c r="AM188" s="33"/>
      <c r="AN188" s="53"/>
      <c r="AO188" s="33"/>
      <c r="AP188" s="39"/>
      <c r="AQ188" s="33"/>
      <c r="AR188" s="33"/>
      <c r="AS188" s="33"/>
      <c r="AT188" s="33"/>
      <c r="AU188" s="33"/>
      <c r="AV188" s="33"/>
    </row>
    <row r="189" spans="1:48" ht="8.85" customHeight="1" x14ac:dyDescent="0.3">
      <c r="A189" s="22">
        <v>71</v>
      </c>
      <c r="B189" s="33"/>
      <c r="C189" s="22" t="s">
        <v>200</v>
      </c>
      <c r="D189" s="33"/>
      <c r="E189" s="156">
        <v>688328</v>
      </c>
      <c r="F189" s="33"/>
      <c r="G189" s="153">
        <f>(E189/$AP189)</f>
        <v>29.606778786184353</v>
      </c>
      <c r="H189" s="33"/>
      <c r="I189" s="153">
        <f>IF(G$219&gt;0,G189/G$219*100,0)</f>
        <v>20.860347024927776</v>
      </c>
      <c r="J189" s="33"/>
      <c r="K189" s="156">
        <v>16278</v>
      </c>
      <c r="L189" s="33"/>
      <c r="M189" s="153">
        <f>(K189/$AP189)</f>
        <v>0.70015914662996259</v>
      </c>
      <c r="N189" s="33"/>
      <c r="O189" s="153">
        <f>IF(M$219&gt;0,M189/M$219*100,0)</f>
        <v>15.372783991407523</v>
      </c>
      <c r="P189" s="33"/>
      <c r="Q189" s="156">
        <v>136760</v>
      </c>
      <c r="R189" s="33"/>
      <c r="S189" s="153">
        <f>(Q189/$AP189)</f>
        <v>5.8824035442384615</v>
      </c>
      <c r="T189" s="33"/>
      <c r="U189" s="153">
        <f>IF(S$219&gt;0,S189/S$219*100,0)</f>
        <v>384.19754174869121</v>
      </c>
      <c r="V189" s="33"/>
      <c r="W189" s="156">
        <f>(E189+K189+Q189)</f>
        <v>841366</v>
      </c>
      <c r="X189" s="33"/>
      <c r="Y189" s="33"/>
      <c r="Z189" s="156">
        <v>0</v>
      </c>
      <c r="AA189" s="33"/>
      <c r="AB189" s="153">
        <f t="shared" si="8"/>
        <v>0</v>
      </c>
      <c r="AC189" s="33"/>
      <c r="AD189" s="156">
        <v>0</v>
      </c>
      <c r="AE189" s="33"/>
      <c r="AF189" s="153">
        <f t="shared" si="9"/>
        <v>0</v>
      </c>
      <c r="AG189" s="33"/>
      <c r="AH189" s="156">
        <v>0</v>
      </c>
      <c r="AI189" s="33"/>
      <c r="AJ189" s="153">
        <f t="shared" si="10"/>
        <v>0</v>
      </c>
      <c r="AK189" s="33"/>
      <c r="AL189" s="156">
        <v>17302</v>
      </c>
      <c r="AM189" s="33"/>
      <c r="AN189" s="22">
        <v>71</v>
      </c>
      <c r="AO189" s="33"/>
      <c r="AP189" s="165">
        <v>23249</v>
      </c>
      <c r="AQ189" s="33"/>
      <c r="AR189" s="165">
        <f>IF(E189,AP189,0)</f>
        <v>23249</v>
      </c>
      <c r="AS189" s="33"/>
      <c r="AT189" s="165">
        <f>IF(K189,AP189,0)</f>
        <v>23249</v>
      </c>
      <c r="AU189" s="33"/>
      <c r="AV189" s="165">
        <f>IF(Q189,AP189,0)</f>
        <v>23249</v>
      </c>
    </row>
    <row r="190" spans="1:48" ht="8.85" customHeight="1" x14ac:dyDescent="0.3">
      <c r="A190" s="22">
        <v>72</v>
      </c>
      <c r="B190" s="33"/>
      <c r="C190" s="22" t="s">
        <v>201</v>
      </c>
      <c r="D190" s="33"/>
      <c r="E190" s="156">
        <v>1288706</v>
      </c>
      <c r="F190" s="33"/>
      <c r="G190" s="153">
        <f>(E190/$AP190)</f>
        <v>34.631462968934756</v>
      </c>
      <c r="H190" s="33"/>
      <c r="I190" s="153">
        <f>IF(G$219&gt;0,G190/G$219*100,0)</f>
        <v>24.400639486320113</v>
      </c>
      <c r="J190" s="33"/>
      <c r="K190" s="156">
        <v>23000</v>
      </c>
      <c r="L190" s="33"/>
      <c r="M190" s="153">
        <f>(K190/$AP190)</f>
        <v>0.61808018918628405</v>
      </c>
      <c r="N190" s="33"/>
      <c r="O190" s="153">
        <f>IF(M$219&gt;0,M190/M$219*100,0)</f>
        <v>13.570647878361131</v>
      </c>
      <c r="P190" s="33"/>
      <c r="Q190" s="156">
        <v>77001</v>
      </c>
      <c r="R190" s="33"/>
      <c r="S190" s="153">
        <f>(Q190/$AP190)</f>
        <v>2.0692518542405676</v>
      </c>
      <c r="T190" s="33"/>
      <c r="U190" s="153">
        <f>IF(S$219&gt;0,S190/S$219*100,0)</f>
        <v>135.14908823907768</v>
      </c>
      <c r="V190" s="33"/>
      <c r="W190" s="156">
        <f>(E190+K190+Q190)</f>
        <v>1388707</v>
      </c>
      <c r="X190" s="33"/>
      <c r="Y190" s="33"/>
      <c r="Z190" s="156">
        <v>0</v>
      </c>
      <c r="AA190" s="33"/>
      <c r="AB190" s="153">
        <f t="shared" si="8"/>
        <v>0</v>
      </c>
      <c r="AC190" s="33"/>
      <c r="AD190" s="156">
        <v>0</v>
      </c>
      <c r="AE190" s="33"/>
      <c r="AF190" s="153">
        <f t="shared" si="9"/>
        <v>0</v>
      </c>
      <c r="AG190" s="33"/>
      <c r="AH190" s="156">
        <v>0</v>
      </c>
      <c r="AI190" s="33"/>
      <c r="AJ190" s="153">
        <f t="shared" si="10"/>
        <v>0</v>
      </c>
      <c r="AK190" s="33"/>
      <c r="AL190" s="156">
        <v>0</v>
      </c>
      <c r="AM190" s="33"/>
      <c r="AN190" s="22">
        <v>72</v>
      </c>
      <c r="AO190" s="33"/>
      <c r="AP190" s="165">
        <v>37212</v>
      </c>
      <c r="AQ190" s="33"/>
      <c r="AR190" s="165">
        <f>IF(E190,AP190,0)</f>
        <v>37212</v>
      </c>
      <c r="AS190" s="33"/>
      <c r="AT190" s="165">
        <f>IF(K190,AP190,0)</f>
        <v>37212</v>
      </c>
      <c r="AU190" s="33"/>
      <c r="AV190" s="165">
        <f>IF(Q190,AP190,0)</f>
        <v>37212</v>
      </c>
    </row>
    <row r="191" spans="1:48" ht="8.85" customHeight="1" x14ac:dyDescent="0.3">
      <c r="A191" s="22">
        <v>73</v>
      </c>
      <c r="B191" s="33"/>
      <c r="C191" s="22" t="s">
        <v>202</v>
      </c>
      <c r="D191" s="33"/>
      <c r="E191" s="156">
        <v>51654000</v>
      </c>
      <c r="F191" s="33"/>
      <c r="G191" s="153">
        <f>(E191/$AP191)</f>
        <v>111.55263191993885</v>
      </c>
      <c r="H191" s="33"/>
      <c r="I191" s="153">
        <f>IF(G$219&gt;0,G191/G$219*100,0)</f>
        <v>78.597764052597256</v>
      </c>
      <c r="J191" s="33"/>
      <c r="K191" s="156">
        <v>6481000</v>
      </c>
      <c r="L191" s="33"/>
      <c r="M191" s="153">
        <f>(K191/$AP191)</f>
        <v>13.996449596800318</v>
      </c>
      <c r="N191" s="33"/>
      <c r="O191" s="153">
        <f>IF(M$219&gt;0,M191/M$219*100,0)</f>
        <v>307.30784184406235</v>
      </c>
      <c r="P191" s="33"/>
      <c r="Q191" s="156">
        <v>833000</v>
      </c>
      <c r="R191" s="33"/>
      <c r="S191" s="153">
        <f>(Q191/$AP191)</f>
        <v>1.7989573390116749</v>
      </c>
      <c r="T191" s="33"/>
      <c r="U191" s="153">
        <f>IF(S$219&gt;0,S191/S$219*100,0)</f>
        <v>117.49533709498839</v>
      </c>
      <c r="V191" s="33"/>
      <c r="W191" s="156">
        <f>(E191+K191+Q191)</f>
        <v>58968000</v>
      </c>
      <c r="X191" s="33"/>
      <c r="Y191" s="33"/>
      <c r="Z191" s="156">
        <v>91000</v>
      </c>
      <c r="AA191" s="33"/>
      <c r="AB191" s="153">
        <f t="shared" si="8"/>
        <v>0.15432098765432098</v>
      </c>
      <c r="AC191" s="33"/>
      <c r="AD191" s="156">
        <v>74000</v>
      </c>
      <c r="AE191" s="33"/>
      <c r="AF191" s="153">
        <f t="shared" si="9"/>
        <v>0.12549179215845882</v>
      </c>
      <c r="AG191" s="33"/>
      <c r="AH191" s="156">
        <v>28191000</v>
      </c>
      <c r="AI191" s="33"/>
      <c r="AJ191" s="153">
        <f t="shared" si="10"/>
        <v>47.807285307285305</v>
      </c>
      <c r="AK191" s="33"/>
      <c r="AL191" s="156">
        <v>14532000</v>
      </c>
      <c r="AM191" s="33"/>
      <c r="AN191" s="22">
        <v>73</v>
      </c>
      <c r="AO191" s="33"/>
      <c r="AP191" s="165">
        <v>463046</v>
      </c>
      <c r="AQ191" s="33"/>
      <c r="AR191" s="165">
        <f>IF(E191,AP191,0)</f>
        <v>463046</v>
      </c>
      <c r="AS191" s="33"/>
      <c r="AT191" s="165">
        <f>IF(K191,AP191,0)</f>
        <v>463046</v>
      </c>
      <c r="AU191" s="33"/>
      <c r="AV191" s="165">
        <f>IF(Q191,AP191,0)</f>
        <v>463046</v>
      </c>
    </row>
    <row r="192" spans="1:48" ht="8.85" customHeight="1" x14ac:dyDescent="0.3">
      <c r="A192" s="22">
        <v>74</v>
      </c>
      <c r="B192" s="33"/>
      <c r="C192" s="22" t="s">
        <v>203</v>
      </c>
      <c r="D192" s="33"/>
      <c r="E192" s="156">
        <v>5970655</v>
      </c>
      <c r="F192" s="33"/>
      <c r="G192" s="153">
        <f>(E192/$AP192)</f>
        <v>174.66737852148728</v>
      </c>
      <c r="H192" s="33"/>
      <c r="I192" s="153">
        <f>IF(G$219&gt;0,G192/G$219*100,0)</f>
        <v>123.06715824123675</v>
      </c>
      <c r="J192" s="33"/>
      <c r="K192" s="156">
        <v>13000</v>
      </c>
      <c r="L192" s="33"/>
      <c r="M192" s="153">
        <f>(K192/$AP192)</f>
        <v>0.38030600005850862</v>
      </c>
      <c r="N192" s="33"/>
      <c r="O192" s="153">
        <f>IF(M$219&gt;0,M192/M$219*100,0)</f>
        <v>8.350047296640545</v>
      </c>
      <c r="P192" s="33"/>
      <c r="Q192" s="156">
        <v>109627</v>
      </c>
      <c r="R192" s="33"/>
      <c r="S192" s="153">
        <f>(Q192/$AP192)</f>
        <v>3.2070619898780097</v>
      </c>
      <c r="T192" s="33"/>
      <c r="U192" s="153">
        <f>IF(S$219&gt;0,S192/S$219*100,0)</f>
        <v>209.46290465801619</v>
      </c>
      <c r="V192" s="33"/>
      <c r="W192" s="156">
        <f>(E192+K192+Q192)</f>
        <v>6093282</v>
      </c>
      <c r="X192" s="33"/>
      <c r="Y192" s="33"/>
      <c r="Z192" s="156">
        <v>300000</v>
      </c>
      <c r="AA192" s="33"/>
      <c r="AB192" s="153">
        <f t="shared" si="8"/>
        <v>4.9234550444243341</v>
      </c>
      <c r="AC192" s="33"/>
      <c r="AD192" s="156">
        <v>0</v>
      </c>
      <c r="AE192" s="33"/>
      <c r="AF192" s="153">
        <f t="shared" si="9"/>
        <v>0</v>
      </c>
      <c r="AG192" s="33"/>
      <c r="AH192" s="156">
        <v>0</v>
      </c>
      <c r="AI192" s="33"/>
      <c r="AJ192" s="153">
        <f t="shared" si="10"/>
        <v>0</v>
      </c>
      <c r="AK192" s="33"/>
      <c r="AL192" s="156">
        <v>55531</v>
      </c>
      <c r="AM192" s="33"/>
      <c r="AN192" s="22">
        <v>74</v>
      </c>
      <c r="AO192" s="33"/>
      <c r="AP192" s="165">
        <v>34183</v>
      </c>
      <c r="AQ192" s="33"/>
      <c r="AR192" s="165">
        <f>IF(E192,AP192,0)</f>
        <v>34183</v>
      </c>
      <c r="AS192" s="33"/>
      <c r="AT192" s="165">
        <f>IF(K192,AP192,0)</f>
        <v>34183</v>
      </c>
      <c r="AU192" s="33"/>
      <c r="AV192" s="165">
        <f>IF(Q192,AP192,0)</f>
        <v>34183</v>
      </c>
    </row>
    <row r="193" spans="1:48" ht="8.85" customHeight="1" x14ac:dyDescent="0.3">
      <c r="A193" s="22">
        <v>75</v>
      </c>
      <c r="B193" s="33"/>
      <c r="C193" s="22" t="s">
        <v>204</v>
      </c>
      <c r="D193" s="33"/>
      <c r="E193" s="156">
        <v>190563</v>
      </c>
      <c r="F193" s="33"/>
      <c r="G193" s="153">
        <f>(E193/$AP193)</f>
        <v>26.397423465853997</v>
      </c>
      <c r="H193" s="33"/>
      <c r="I193" s="153">
        <f>IF(G$219&gt;0,G193/G$219*100,0)</f>
        <v>18.59909914680231</v>
      </c>
      <c r="J193" s="33"/>
      <c r="K193" s="156">
        <v>14662</v>
      </c>
      <c r="L193" s="33"/>
      <c r="M193" s="153">
        <f>(K193/$AP193)</f>
        <v>2.0310292284249898</v>
      </c>
      <c r="N193" s="33"/>
      <c r="O193" s="153">
        <f>IF(M$219&gt;0,M193/M$219*100,0)</f>
        <v>44.593538139284973</v>
      </c>
      <c r="P193" s="33"/>
      <c r="Q193" s="156">
        <v>103554</v>
      </c>
      <c r="R193" s="33"/>
      <c r="S193" s="153">
        <f>(Q193/$AP193)</f>
        <v>14.344646072863277</v>
      </c>
      <c r="T193" s="33"/>
      <c r="U193" s="153">
        <f>IF(S$219&gt;0,S193/S$219*100,0)</f>
        <v>936.89215930230228</v>
      </c>
      <c r="V193" s="33"/>
      <c r="W193" s="156">
        <f>(E193+K193+Q193)</f>
        <v>308779</v>
      </c>
      <c r="X193" s="33"/>
      <c r="Y193" s="33"/>
      <c r="Z193" s="156">
        <v>0</v>
      </c>
      <c r="AA193" s="33"/>
      <c r="AB193" s="153">
        <f t="shared" si="8"/>
        <v>0</v>
      </c>
      <c r="AC193" s="33"/>
      <c r="AD193" s="156">
        <v>0</v>
      </c>
      <c r="AE193" s="33"/>
      <c r="AF193" s="153">
        <f t="shared" si="9"/>
        <v>0</v>
      </c>
      <c r="AG193" s="33"/>
      <c r="AH193" s="156">
        <v>0</v>
      </c>
      <c r="AI193" s="33"/>
      <c r="AJ193" s="153">
        <f t="shared" si="10"/>
        <v>0</v>
      </c>
      <c r="AK193" s="33"/>
      <c r="AL193" s="156">
        <v>0</v>
      </c>
      <c r="AM193" s="33"/>
      <c r="AN193" s="22">
        <v>75</v>
      </c>
      <c r="AO193" s="33"/>
      <c r="AP193" s="165">
        <v>7219</v>
      </c>
      <c r="AQ193" s="33"/>
      <c r="AR193" s="165">
        <f>IF(E193,AP193,0)</f>
        <v>7219</v>
      </c>
      <c r="AS193" s="33"/>
      <c r="AT193" s="165">
        <f>IF(K193,AP193,0)</f>
        <v>7219</v>
      </c>
      <c r="AU193" s="33"/>
      <c r="AV193" s="165">
        <f>IF(Q193,AP193,0)</f>
        <v>7219</v>
      </c>
    </row>
    <row r="194" spans="1:48" ht="8.85" customHeight="1" x14ac:dyDescent="0.3">
      <c r="A194" s="41"/>
      <c r="B194" s="33"/>
      <c r="D194" s="33"/>
      <c r="E194" s="33"/>
      <c r="F194" s="33"/>
      <c r="G194" s="33"/>
      <c r="H194" s="33"/>
      <c r="I194" s="33"/>
      <c r="J194" s="33"/>
      <c r="K194" s="33"/>
      <c r="L194" s="33"/>
      <c r="M194" s="33"/>
      <c r="N194" s="33"/>
      <c r="O194" s="33"/>
      <c r="P194" s="33"/>
      <c r="Q194" s="33"/>
      <c r="R194" s="33"/>
      <c r="S194" s="33"/>
      <c r="T194" s="33"/>
      <c r="U194" s="33"/>
      <c r="V194" s="33"/>
      <c r="W194" s="149"/>
      <c r="X194" s="33"/>
      <c r="Y194" s="33"/>
      <c r="Z194" s="33"/>
      <c r="AA194" s="33"/>
      <c r="AB194" s="33"/>
      <c r="AC194" s="33"/>
      <c r="AD194" s="33"/>
      <c r="AE194" s="33"/>
      <c r="AF194" s="33"/>
      <c r="AG194" s="33"/>
      <c r="AH194" s="33"/>
      <c r="AI194" s="33"/>
      <c r="AJ194" s="33"/>
      <c r="AK194" s="33"/>
      <c r="AL194" s="33"/>
      <c r="AM194" s="33"/>
      <c r="AN194" s="53"/>
      <c r="AO194" s="33"/>
      <c r="AP194" s="39"/>
      <c r="AQ194" s="33"/>
      <c r="AR194" s="33"/>
      <c r="AS194" s="33"/>
      <c r="AT194" s="33"/>
      <c r="AU194" s="33"/>
      <c r="AV194" s="33"/>
    </row>
    <row r="195" spans="1:48" ht="8.85" customHeight="1" x14ac:dyDescent="0.3">
      <c r="A195" s="22">
        <v>76</v>
      </c>
      <c r="B195" s="33"/>
      <c r="C195" s="22" t="s">
        <v>121</v>
      </c>
      <c r="D195" s="33"/>
      <c r="E195" s="156">
        <v>2029324</v>
      </c>
      <c r="F195" s="33"/>
      <c r="G195" s="153">
        <f>(E195/$AP195)</f>
        <v>221.90530344450519</v>
      </c>
      <c r="H195" s="33"/>
      <c r="I195" s="153">
        <f>IF(G$219&gt;0,G195/G$219*100,0)</f>
        <v>156.35005989521417</v>
      </c>
      <c r="J195" s="33"/>
      <c r="K195" s="156">
        <v>19368</v>
      </c>
      <c r="L195" s="33"/>
      <c r="M195" s="153">
        <f>(K195/$AP195)</f>
        <v>2.1178786221979222</v>
      </c>
      <c r="N195" s="33"/>
      <c r="O195" s="153">
        <f>IF(M$219&gt;0,M195/M$219*100,0)</f>
        <v>46.500414563998163</v>
      </c>
      <c r="P195" s="33"/>
      <c r="Q195" s="156">
        <v>42655</v>
      </c>
      <c r="R195" s="33"/>
      <c r="S195" s="153">
        <f>(Q195/$AP195)</f>
        <v>4.6642974302897757</v>
      </c>
      <c r="T195" s="33"/>
      <c r="U195" s="153">
        <f>IF(S$219&gt;0,S195/S$219*100,0)</f>
        <v>304.63935247306529</v>
      </c>
      <c r="V195" s="33"/>
      <c r="W195" s="156">
        <f>(E195+K195+Q195)</f>
        <v>2091347</v>
      </c>
      <c r="X195" s="33"/>
      <c r="Y195" s="33"/>
      <c r="Z195" s="156">
        <v>0</v>
      </c>
      <c r="AA195" s="33"/>
      <c r="AB195" s="153">
        <f t="shared" si="8"/>
        <v>0</v>
      </c>
      <c r="AC195" s="33"/>
      <c r="AD195" s="156">
        <v>1803384</v>
      </c>
      <c r="AE195" s="33"/>
      <c r="AF195" s="153">
        <f t="shared" si="9"/>
        <v>86.230740283654512</v>
      </c>
      <c r="AG195" s="33"/>
      <c r="AH195" s="156">
        <v>0</v>
      </c>
      <c r="AI195" s="33"/>
      <c r="AJ195" s="153">
        <f t="shared" si="10"/>
        <v>0</v>
      </c>
      <c r="AK195" s="33"/>
      <c r="AL195" s="156">
        <v>39493</v>
      </c>
      <c r="AM195" s="33"/>
      <c r="AN195" s="22">
        <v>76</v>
      </c>
      <c r="AO195" s="33"/>
      <c r="AP195" s="165">
        <v>9145</v>
      </c>
      <c r="AQ195" s="33"/>
      <c r="AR195" s="165">
        <f>IF(E195,AP195,0)</f>
        <v>9145</v>
      </c>
      <c r="AS195" s="33"/>
      <c r="AT195" s="165">
        <f>IF(K195,AP195,0)</f>
        <v>9145</v>
      </c>
      <c r="AU195" s="33"/>
      <c r="AV195" s="165">
        <f>IF(Q195,AP195,0)</f>
        <v>9145</v>
      </c>
    </row>
    <row r="196" spans="1:48" ht="8.85" customHeight="1" x14ac:dyDescent="0.3">
      <c r="A196" s="22">
        <v>77</v>
      </c>
      <c r="B196" s="33"/>
      <c r="C196" s="22" t="s">
        <v>122</v>
      </c>
      <c r="D196" s="33"/>
      <c r="E196" s="156">
        <v>2500377</v>
      </c>
      <c r="F196" s="33"/>
      <c r="G196" s="153">
        <f>(E196/$AP196)</f>
        <v>26.69289648987958</v>
      </c>
      <c r="H196" s="33"/>
      <c r="I196" s="153">
        <f>IF(G$219&gt;0,G196/G$219*100,0)</f>
        <v>18.807283558291029</v>
      </c>
      <c r="J196" s="33"/>
      <c r="K196" s="156">
        <v>0</v>
      </c>
      <c r="L196" s="33"/>
      <c r="M196" s="153">
        <f>(K196/$AP196)</f>
        <v>0</v>
      </c>
      <c r="N196" s="33"/>
      <c r="O196" s="153">
        <f>IF(M$219&gt;0,M196/M$219*100,0)</f>
        <v>0</v>
      </c>
      <c r="P196" s="33"/>
      <c r="Q196" s="156">
        <v>82966</v>
      </c>
      <c r="R196" s="33"/>
      <c r="S196" s="153">
        <f>(Q196/$AP196)</f>
        <v>0.88570757536937395</v>
      </c>
      <c r="T196" s="33"/>
      <c r="U196" s="153">
        <f>IF(S$219&gt;0,S196/S$219*100,0)</f>
        <v>57.848236797423048</v>
      </c>
      <c r="V196" s="33"/>
      <c r="W196" s="156">
        <f>(E196+K196+Q196)</f>
        <v>2583343</v>
      </c>
      <c r="X196" s="33"/>
      <c r="Y196" s="33"/>
      <c r="Z196" s="156">
        <v>551691</v>
      </c>
      <c r="AA196" s="33"/>
      <c r="AB196" s="153">
        <f t="shared" si="8"/>
        <v>21.355700733506932</v>
      </c>
      <c r="AC196" s="33"/>
      <c r="AD196" s="156">
        <v>164074</v>
      </c>
      <c r="AE196" s="33"/>
      <c r="AF196" s="153">
        <f t="shared" si="9"/>
        <v>6.3512278470183787</v>
      </c>
      <c r="AG196" s="33"/>
      <c r="AH196" s="156">
        <v>0</v>
      </c>
      <c r="AI196" s="33"/>
      <c r="AJ196" s="153">
        <f t="shared" si="10"/>
        <v>0</v>
      </c>
      <c r="AK196" s="33"/>
      <c r="AL196" s="156">
        <v>617362</v>
      </c>
      <c r="AM196" s="33"/>
      <c r="AN196" s="22">
        <v>77</v>
      </c>
      <c r="AO196" s="33"/>
      <c r="AP196" s="165">
        <v>93672</v>
      </c>
      <c r="AQ196" s="33"/>
      <c r="AR196" s="165">
        <f>IF(E196,AP196,0)</f>
        <v>93672</v>
      </c>
      <c r="AS196" s="33"/>
      <c r="AT196" s="165">
        <f>IF(K196,AP196,0)</f>
        <v>0</v>
      </c>
      <c r="AU196" s="33"/>
      <c r="AV196" s="165">
        <f>IF(Q196,AP196,0)</f>
        <v>93672</v>
      </c>
    </row>
    <row r="197" spans="1:48" ht="8.85" customHeight="1" x14ac:dyDescent="0.3">
      <c r="A197" s="22">
        <v>78</v>
      </c>
      <c r="B197" s="33"/>
      <c r="C197" s="22" t="s">
        <v>205</v>
      </c>
      <c r="D197" s="33"/>
      <c r="E197" s="156">
        <v>2933855</v>
      </c>
      <c r="F197" s="33"/>
      <c r="G197" s="153">
        <f>(E197/$AP197)</f>
        <v>130.16793114157682</v>
      </c>
      <c r="H197" s="33"/>
      <c r="I197" s="153">
        <f>IF(G$219&gt;0,G197/G$219*100,0)</f>
        <v>91.713733356135336</v>
      </c>
      <c r="J197" s="33"/>
      <c r="K197" s="156">
        <v>285930</v>
      </c>
      <c r="L197" s="33"/>
      <c r="M197" s="153">
        <f>(K197/$AP197)</f>
        <v>12.686010914415014</v>
      </c>
      <c r="N197" s="33"/>
      <c r="O197" s="153">
        <f>IF(M$219&gt;0,M197/M$219*100,0)</f>
        <v>278.53568212115192</v>
      </c>
      <c r="P197" s="33"/>
      <c r="Q197" s="156">
        <v>86300</v>
      </c>
      <c r="R197" s="33"/>
      <c r="S197" s="153">
        <f>(Q197/$AP197)</f>
        <v>3.8289187630329651</v>
      </c>
      <c r="T197" s="33"/>
      <c r="U197" s="153">
        <f>IF(S$219&gt;0,S197/S$219*100,0)</f>
        <v>250.0782486698894</v>
      </c>
      <c r="V197" s="33"/>
      <c r="W197" s="156">
        <f>(E197+K197+Q197)</f>
        <v>3306085</v>
      </c>
      <c r="X197" s="33"/>
      <c r="Y197" s="33"/>
      <c r="Z197" s="156">
        <v>249234</v>
      </c>
      <c r="AA197" s="33"/>
      <c r="AB197" s="153">
        <f t="shared" si="8"/>
        <v>7.5386446506971243</v>
      </c>
      <c r="AC197" s="33"/>
      <c r="AD197" s="156">
        <v>320609</v>
      </c>
      <c r="AE197" s="33"/>
      <c r="AF197" s="153">
        <f t="shared" si="9"/>
        <v>9.6975425616703745</v>
      </c>
      <c r="AG197" s="33"/>
      <c r="AH197" s="156">
        <v>0</v>
      </c>
      <c r="AI197" s="33"/>
      <c r="AJ197" s="153">
        <f t="shared" si="10"/>
        <v>0</v>
      </c>
      <c r="AK197" s="33"/>
      <c r="AL197" s="156">
        <v>12757</v>
      </c>
      <c r="AM197" s="33"/>
      <c r="AN197" s="22">
        <v>78</v>
      </c>
      <c r="AO197" s="33"/>
      <c r="AP197" s="165">
        <v>22539</v>
      </c>
      <c r="AQ197" s="33"/>
      <c r="AR197" s="165">
        <f>IF(E197,AP197,0)</f>
        <v>22539</v>
      </c>
      <c r="AS197" s="33"/>
      <c r="AT197" s="165">
        <f>IF(K197,AP197,0)</f>
        <v>22539</v>
      </c>
      <c r="AU197" s="33"/>
      <c r="AV197" s="165">
        <f>IF(Q197,AP197,0)</f>
        <v>22539</v>
      </c>
    </row>
    <row r="198" spans="1:48" ht="8.85" customHeight="1" x14ac:dyDescent="0.3">
      <c r="A198" s="22">
        <v>79</v>
      </c>
      <c r="B198" s="33"/>
      <c r="C198" s="22" t="s">
        <v>206</v>
      </c>
      <c r="D198" s="33"/>
      <c r="E198" s="156">
        <v>5035333</v>
      </c>
      <c r="F198" s="33"/>
      <c r="G198" s="153">
        <f>(E198/$AP198)</f>
        <v>61.842413598290385</v>
      </c>
      <c r="H198" s="33"/>
      <c r="I198" s="153">
        <f>IF(G$219&gt;0,G198/G$219*100,0)</f>
        <v>43.572933679682784</v>
      </c>
      <c r="J198" s="33"/>
      <c r="K198" s="156">
        <v>37606</v>
      </c>
      <c r="L198" s="33"/>
      <c r="M198" s="153">
        <f>(K198/$AP198)</f>
        <v>0.46186534351895064</v>
      </c>
      <c r="N198" s="33"/>
      <c r="O198" s="153">
        <f>IF(M$219&gt;0,M198/M$219*100,0)</f>
        <v>10.140774698450846</v>
      </c>
      <c r="P198" s="33"/>
      <c r="Q198" s="156">
        <v>132261</v>
      </c>
      <c r="R198" s="33"/>
      <c r="S198" s="153">
        <f>(Q198/$AP198)</f>
        <v>1.6243889857777996</v>
      </c>
      <c r="T198" s="33"/>
      <c r="U198" s="153">
        <f>IF(S$219&gt;0,S198/S$219*100,0)</f>
        <v>106.0937507068422</v>
      </c>
      <c r="V198" s="33"/>
      <c r="W198" s="156">
        <f>(E198+K198+Q198)</f>
        <v>5205200</v>
      </c>
      <c r="X198" s="33"/>
      <c r="Y198" s="33"/>
      <c r="Z198" s="156">
        <v>0</v>
      </c>
      <c r="AA198" s="33"/>
      <c r="AB198" s="153">
        <f t="shared" si="8"/>
        <v>0</v>
      </c>
      <c r="AC198" s="33"/>
      <c r="AD198" s="156">
        <v>0</v>
      </c>
      <c r="AE198" s="33"/>
      <c r="AF198" s="153">
        <f t="shared" si="9"/>
        <v>0</v>
      </c>
      <c r="AG198" s="33"/>
      <c r="AH198" s="156">
        <v>0</v>
      </c>
      <c r="AI198" s="33"/>
      <c r="AJ198" s="153">
        <f t="shared" si="10"/>
        <v>0</v>
      </c>
      <c r="AK198" s="33"/>
      <c r="AL198" s="156">
        <v>6000</v>
      </c>
      <c r="AM198" s="33"/>
      <c r="AN198" s="22">
        <v>79</v>
      </c>
      <c r="AO198" s="33"/>
      <c r="AP198" s="165">
        <v>81422</v>
      </c>
      <c r="AQ198" s="33"/>
      <c r="AR198" s="165">
        <f>IF(E198,AP198,0)</f>
        <v>81422</v>
      </c>
      <c r="AS198" s="33"/>
      <c r="AT198" s="165">
        <f>IF(K198,AP198,0)</f>
        <v>81422</v>
      </c>
      <c r="AU198" s="33"/>
      <c r="AV198" s="165">
        <f>IF(Q198,AP198,0)</f>
        <v>81422</v>
      </c>
    </row>
    <row r="199" spans="1:48" ht="8.85" customHeight="1" x14ac:dyDescent="0.3">
      <c r="A199" s="22">
        <v>80</v>
      </c>
      <c r="B199" s="33"/>
      <c r="C199" s="22" t="s">
        <v>207</v>
      </c>
      <c r="D199" s="33"/>
      <c r="E199" s="156">
        <v>1196818</v>
      </c>
      <c r="F199" s="33"/>
      <c r="G199" s="153">
        <f>(E199/$AP199)</f>
        <v>44.233211368592229</v>
      </c>
      <c r="H199" s="33"/>
      <c r="I199" s="153">
        <f>IF(G$219&gt;0,G199/G$219*100,0)</f>
        <v>31.16584029081849</v>
      </c>
      <c r="J199" s="33"/>
      <c r="K199" s="156">
        <v>33236</v>
      </c>
      <c r="L199" s="33"/>
      <c r="M199" s="153">
        <f>(K199/$AP199)</f>
        <v>1.2283697379606018</v>
      </c>
      <c r="N199" s="33"/>
      <c r="O199" s="153">
        <f>IF(M$219&gt;0,M199/M$219*100,0)</f>
        <v>26.970243456992488</v>
      </c>
      <c r="P199" s="33"/>
      <c r="Q199" s="156">
        <v>62408</v>
      </c>
      <c r="R199" s="33"/>
      <c r="S199" s="153">
        <f>(Q199/$AP199)</f>
        <v>2.3065380493033225</v>
      </c>
      <c r="T199" s="33"/>
      <c r="U199" s="153">
        <f>IF(S$219&gt;0,S199/S$219*100,0)</f>
        <v>150.64696630004522</v>
      </c>
      <c r="V199" s="33"/>
      <c r="W199" s="156">
        <f>(E199+K199+Q199)</f>
        <v>1292462</v>
      </c>
      <c r="X199" s="33"/>
      <c r="Y199" s="33"/>
      <c r="Z199" s="156">
        <v>1152515</v>
      </c>
      <c r="AA199" s="33"/>
      <c r="AB199" s="153">
        <f t="shared" si="8"/>
        <v>89.172060764649174</v>
      </c>
      <c r="AC199" s="33"/>
      <c r="AD199" s="156">
        <v>0</v>
      </c>
      <c r="AE199" s="33"/>
      <c r="AF199" s="153">
        <f t="shared" si="9"/>
        <v>0</v>
      </c>
      <c r="AG199" s="33"/>
      <c r="AH199" s="156">
        <v>0</v>
      </c>
      <c r="AI199" s="33"/>
      <c r="AJ199" s="153">
        <f t="shared" si="10"/>
        <v>0</v>
      </c>
      <c r="AK199" s="33"/>
      <c r="AL199" s="156">
        <v>0</v>
      </c>
      <c r="AM199" s="33"/>
      <c r="AN199" s="22">
        <v>80</v>
      </c>
      <c r="AO199" s="33"/>
      <c r="AP199" s="165">
        <v>27057</v>
      </c>
      <c r="AQ199" s="33"/>
      <c r="AR199" s="165">
        <f>IF(E199,AP199,0)</f>
        <v>27057</v>
      </c>
      <c r="AS199" s="33"/>
      <c r="AT199" s="165">
        <f>IF(K199,AP199,0)</f>
        <v>27057</v>
      </c>
      <c r="AU199" s="33"/>
      <c r="AV199" s="165">
        <f>IF(Q199,AP199,0)</f>
        <v>27057</v>
      </c>
    </row>
    <row r="200" spans="1:48" ht="8.85" customHeight="1" x14ac:dyDescent="0.3">
      <c r="A200" s="41"/>
      <c r="B200" s="33"/>
      <c r="D200" s="33"/>
      <c r="E200" s="33"/>
      <c r="F200" s="33"/>
      <c r="G200" s="33"/>
      <c r="H200" s="33"/>
      <c r="I200" s="33"/>
      <c r="J200" s="33"/>
      <c r="K200" s="33"/>
      <c r="L200" s="33"/>
      <c r="M200" s="33"/>
      <c r="N200" s="33"/>
      <c r="O200" s="33"/>
      <c r="P200" s="33"/>
      <c r="Q200" s="33"/>
      <c r="R200" s="33"/>
      <c r="S200" s="33"/>
      <c r="T200" s="33"/>
      <c r="U200" s="33"/>
      <c r="V200" s="33"/>
      <c r="X200" s="33"/>
      <c r="Y200" s="33"/>
      <c r="Z200" s="33"/>
      <c r="AA200" s="33"/>
      <c r="AB200" s="33"/>
      <c r="AC200" s="33"/>
      <c r="AD200" s="33"/>
      <c r="AE200" s="33"/>
      <c r="AF200" s="33"/>
      <c r="AG200" s="33"/>
      <c r="AH200" s="33"/>
      <c r="AI200" s="33"/>
      <c r="AJ200" s="33"/>
      <c r="AK200" s="33"/>
      <c r="AL200" s="33"/>
      <c r="AM200" s="33"/>
      <c r="AN200" s="53"/>
      <c r="AO200" s="33"/>
      <c r="AP200" s="39"/>
      <c r="AQ200" s="33"/>
      <c r="AR200" s="33"/>
      <c r="AS200" s="33"/>
      <c r="AT200" s="33"/>
      <c r="AU200" s="33"/>
      <c r="AV200" s="33"/>
    </row>
    <row r="201" spans="1:48" ht="8.85" customHeight="1" x14ac:dyDescent="0.3">
      <c r="A201" s="22">
        <v>81</v>
      </c>
      <c r="B201" s="33"/>
      <c r="C201" s="22" t="s">
        <v>208</v>
      </c>
      <c r="D201" s="33"/>
      <c r="E201" s="156">
        <v>1110183</v>
      </c>
      <c r="F201" s="33"/>
      <c r="G201" s="153">
        <f>(E201/$AP201)</f>
        <v>50.186836038153793</v>
      </c>
      <c r="H201" s="33"/>
      <c r="I201" s="153">
        <f>IF(G$219&gt;0,G201/G$219*100,0)</f>
        <v>35.360645729131804</v>
      </c>
      <c r="J201" s="33"/>
      <c r="K201" s="156">
        <v>40800</v>
      </c>
      <c r="L201" s="33"/>
      <c r="M201" s="153">
        <f>(K201/$AP201)</f>
        <v>1.844401247683197</v>
      </c>
      <c r="N201" s="33"/>
      <c r="O201" s="153">
        <f>IF(M$219&gt;0,M201/M$219*100,0)</f>
        <v>40.495910266385934</v>
      </c>
      <c r="P201" s="33"/>
      <c r="Q201" s="156">
        <v>53190</v>
      </c>
      <c r="R201" s="33"/>
      <c r="S201" s="153">
        <f>(Q201/$AP201)</f>
        <v>2.404502508928168</v>
      </c>
      <c r="T201" s="33"/>
      <c r="U201" s="153">
        <f>IF(S$219&gt;0,S201/S$219*100,0)</f>
        <v>157.04532103438999</v>
      </c>
      <c r="V201" s="33"/>
      <c r="W201" s="156">
        <f>(E201+K201+Q201)</f>
        <v>1204173</v>
      </c>
      <c r="X201" s="33"/>
      <c r="Y201" s="33"/>
      <c r="Z201" s="156">
        <v>293005</v>
      </c>
      <c r="AA201" s="33"/>
      <c r="AB201" s="153">
        <f t="shared" si="8"/>
        <v>24.332467178719337</v>
      </c>
      <c r="AC201" s="33"/>
      <c r="AD201" s="156">
        <v>4034</v>
      </c>
      <c r="AE201" s="33"/>
      <c r="AF201" s="153">
        <f t="shared" si="9"/>
        <v>0.33500169826096415</v>
      </c>
      <c r="AG201" s="33"/>
      <c r="AH201" s="156">
        <v>0</v>
      </c>
      <c r="AI201" s="33"/>
      <c r="AJ201" s="153">
        <f t="shared" si="10"/>
        <v>0</v>
      </c>
      <c r="AK201" s="33"/>
      <c r="AL201" s="156">
        <v>0</v>
      </c>
      <c r="AM201" s="33"/>
      <c r="AN201" s="22">
        <v>81</v>
      </c>
      <c r="AO201" s="33"/>
      <c r="AP201" s="165">
        <v>22121</v>
      </c>
      <c r="AQ201" s="33"/>
      <c r="AR201" s="165">
        <f>IF(E201,AP201,0)</f>
        <v>22121</v>
      </c>
      <c r="AS201" s="33"/>
      <c r="AT201" s="165">
        <f>IF(K201,AP201,0)</f>
        <v>22121</v>
      </c>
      <c r="AU201" s="33"/>
      <c r="AV201" s="165">
        <f>IF(Q201,AP201,0)</f>
        <v>22121</v>
      </c>
    </row>
    <row r="202" spans="1:48" ht="8.85" customHeight="1" x14ac:dyDescent="0.3">
      <c r="A202" s="22">
        <v>82</v>
      </c>
      <c r="B202" s="33"/>
      <c r="C202" s="22" t="s">
        <v>209</v>
      </c>
      <c r="D202" s="33"/>
      <c r="E202" s="156">
        <v>1008046</v>
      </c>
      <c r="F202" s="33"/>
      <c r="G202" s="153">
        <f>(E202/$AP202)</f>
        <v>23.475687005123429</v>
      </c>
      <c r="H202" s="33"/>
      <c r="I202" s="153">
        <f>IF(G$219&gt;0,G202/G$219*100,0)</f>
        <v>16.540501792244282</v>
      </c>
      <c r="J202" s="33"/>
      <c r="K202" s="156">
        <v>17055</v>
      </c>
      <c r="L202" s="33"/>
      <c r="M202" s="153">
        <f>(K202/$AP202)</f>
        <v>0.39718211457848163</v>
      </c>
      <c r="N202" s="33"/>
      <c r="O202" s="153">
        <f>IF(M$219&gt;0,M202/M$219*100,0)</f>
        <v>8.7205814307420777</v>
      </c>
      <c r="P202" s="33"/>
      <c r="Q202" s="156">
        <v>126251</v>
      </c>
      <c r="R202" s="33"/>
      <c r="S202" s="153">
        <f>(Q202/$AP202)</f>
        <v>2.9401723334885888</v>
      </c>
      <c r="T202" s="33"/>
      <c r="U202" s="153">
        <f>IF(S$219&gt;0,S202/S$219*100,0)</f>
        <v>192.03153512822595</v>
      </c>
      <c r="V202" s="33"/>
      <c r="W202" s="156">
        <f>(E202+K202+Q202)</f>
        <v>1151352</v>
      </c>
      <c r="X202" s="33"/>
      <c r="Y202" s="33"/>
      <c r="Z202" s="156">
        <v>10297</v>
      </c>
      <c r="AA202" s="33"/>
      <c r="AB202" s="153">
        <f t="shared" si="8"/>
        <v>0.89433987173340568</v>
      </c>
      <c r="AC202" s="33"/>
      <c r="AD202" s="156">
        <v>0</v>
      </c>
      <c r="AE202" s="33"/>
      <c r="AF202" s="153">
        <f t="shared" si="9"/>
        <v>0</v>
      </c>
      <c r="AG202" s="33"/>
      <c r="AH202" s="156">
        <v>0</v>
      </c>
      <c r="AI202" s="33"/>
      <c r="AJ202" s="153">
        <f t="shared" si="10"/>
        <v>0</v>
      </c>
      <c r="AK202" s="33"/>
      <c r="AL202" s="156">
        <v>0</v>
      </c>
      <c r="AM202" s="33"/>
      <c r="AN202" s="22">
        <v>82</v>
      </c>
      <c r="AO202" s="33"/>
      <c r="AP202" s="165">
        <v>42940</v>
      </c>
      <c r="AQ202" s="33"/>
      <c r="AR202" s="165">
        <f>IF(E202,AP202,0)</f>
        <v>42940</v>
      </c>
      <c r="AS202" s="33"/>
      <c r="AT202" s="165">
        <f>IF(K202,AP202,0)</f>
        <v>42940</v>
      </c>
      <c r="AU202" s="33"/>
      <c r="AV202" s="165">
        <f>IF(Q202,AP202,0)</f>
        <v>42940</v>
      </c>
    </row>
    <row r="203" spans="1:48" ht="8.85" customHeight="1" x14ac:dyDescent="0.3">
      <c r="A203" s="22">
        <v>83</v>
      </c>
      <c r="B203" s="33"/>
      <c r="C203" s="22" t="s">
        <v>210</v>
      </c>
      <c r="D203" s="33"/>
      <c r="E203" s="156">
        <v>639497</v>
      </c>
      <c r="F203" s="33"/>
      <c r="G203" s="153">
        <f>(E203/$AP203)</f>
        <v>20.984315012305167</v>
      </c>
      <c r="H203" s="33"/>
      <c r="I203" s="153">
        <f>IF(G$219&gt;0,G203/G$219*100,0)</f>
        <v>14.785130675592226</v>
      </c>
      <c r="J203" s="33"/>
      <c r="K203" s="156">
        <v>27600</v>
      </c>
      <c r="L203" s="33"/>
      <c r="M203" s="153">
        <f>(K203/$AP203)</f>
        <v>0.90566037735849059</v>
      </c>
      <c r="N203" s="33"/>
      <c r="O203" s="153">
        <f>IF(M$219&gt;0,M203/M$219*100,0)</f>
        <v>19.884795360770767</v>
      </c>
      <c r="P203" s="33"/>
      <c r="Q203" s="156">
        <v>76289</v>
      </c>
      <c r="R203" s="33"/>
      <c r="S203" s="153">
        <f>(Q203/$AP203)</f>
        <v>2.5033305988515178</v>
      </c>
      <c r="T203" s="33"/>
      <c r="U203" s="153">
        <f>IF(S$219&gt;0,S203/S$219*100,0)</f>
        <v>163.5000820719014</v>
      </c>
      <c r="V203" s="33"/>
      <c r="W203" s="156">
        <f>(E203+K203+Q203)</f>
        <v>743386</v>
      </c>
      <c r="X203" s="33"/>
      <c r="Y203" s="33"/>
      <c r="Z203" s="156">
        <v>0</v>
      </c>
      <c r="AA203" s="33"/>
      <c r="AB203" s="153">
        <f t="shared" si="8"/>
        <v>0</v>
      </c>
      <c r="AC203" s="33"/>
      <c r="AD203" s="156">
        <v>0</v>
      </c>
      <c r="AE203" s="33"/>
      <c r="AF203" s="153">
        <f t="shared" si="9"/>
        <v>0</v>
      </c>
      <c r="AG203" s="33"/>
      <c r="AH203" s="156">
        <v>0</v>
      </c>
      <c r="AI203" s="33"/>
      <c r="AJ203" s="153">
        <f t="shared" si="10"/>
        <v>0</v>
      </c>
      <c r="AK203" s="33"/>
      <c r="AL203" s="156">
        <v>0</v>
      </c>
      <c r="AM203" s="33"/>
      <c r="AN203" s="22">
        <v>83</v>
      </c>
      <c r="AO203" s="33"/>
      <c r="AP203" s="165">
        <v>30475</v>
      </c>
      <c r="AQ203" s="33"/>
      <c r="AR203" s="165">
        <f>IF(E203,AP203,0)</f>
        <v>30475</v>
      </c>
      <c r="AS203" s="33"/>
      <c r="AT203" s="165">
        <f>IF(K203,AP203,0)</f>
        <v>30475</v>
      </c>
      <c r="AU203" s="33"/>
      <c r="AV203" s="165">
        <f>IF(Q203,AP203,0)</f>
        <v>30475</v>
      </c>
    </row>
    <row r="204" spans="1:48" ht="8.85" customHeight="1" x14ac:dyDescent="0.3">
      <c r="A204" s="22">
        <v>84</v>
      </c>
      <c r="B204" s="33"/>
      <c r="C204" s="22" t="s">
        <v>211</v>
      </c>
      <c r="D204" s="33"/>
      <c r="E204" s="156">
        <v>713937</v>
      </c>
      <c r="F204" s="33"/>
      <c r="G204" s="153">
        <f>(E204/$AP204)</f>
        <v>39.994230015125204</v>
      </c>
      <c r="H204" s="33"/>
      <c r="I204" s="153">
        <f>IF(G$219&gt;0,G204/G$219*100,0)</f>
        <v>28.179138403925503</v>
      </c>
      <c r="J204" s="33"/>
      <c r="K204" s="156">
        <v>171747</v>
      </c>
      <c r="L204" s="33"/>
      <c r="M204" s="153">
        <f>(K204/$AP204)</f>
        <v>9.6211416727354209</v>
      </c>
      <c r="N204" s="33"/>
      <c r="O204" s="153">
        <f>IF(M$219&gt;0,M204/M$219*100,0)</f>
        <v>211.24302010134087</v>
      </c>
      <c r="P204" s="33"/>
      <c r="Q204" s="156">
        <v>36621</v>
      </c>
      <c r="R204" s="33"/>
      <c r="S204" s="153">
        <f>(Q204/$AP204)</f>
        <v>2.0514817097081397</v>
      </c>
      <c r="T204" s="33"/>
      <c r="U204" s="153">
        <f>IF(S$219&gt;0,S204/S$219*100,0)</f>
        <v>133.98846642955141</v>
      </c>
      <c r="V204" s="33"/>
      <c r="W204" s="156">
        <f>(E204+K204+Q204)</f>
        <v>922305</v>
      </c>
      <c r="X204" s="33"/>
      <c r="Y204" s="33"/>
      <c r="Z204" s="156">
        <v>130000</v>
      </c>
      <c r="AA204" s="33"/>
      <c r="AB204" s="153">
        <f t="shared" si="8"/>
        <v>14.095120377749225</v>
      </c>
      <c r="AC204" s="33"/>
      <c r="AD204" s="156">
        <v>0</v>
      </c>
      <c r="AE204" s="33"/>
      <c r="AF204" s="153">
        <f t="shared" si="9"/>
        <v>0</v>
      </c>
      <c r="AG204" s="33"/>
      <c r="AH204" s="156">
        <v>0</v>
      </c>
      <c r="AI204" s="33"/>
      <c r="AJ204" s="153">
        <f t="shared" si="10"/>
        <v>0</v>
      </c>
      <c r="AK204" s="33"/>
      <c r="AL204" s="156">
        <v>0</v>
      </c>
      <c r="AM204" s="33"/>
      <c r="AN204" s="22">
        <v>84</v>
      </c>
      <c r="AO204" s="33"/>
      <c r="AP204" s="165">
        <v>17851</v>
      </c>
      <c r="AQ204" s="33"/>
      <c r="AR204" s="165">
        <f>IF(E204,AP204,0)</f>
        <v>17851</v>
      </c>
      <c r="AS204" s="33"/>
      <c r="AT204" s="165">
        <f>IF(K204,AP204,0)</f>
        <v>17851</v>
      </c>
      <c r="AU204" s="33"/>
      <c r="AV204" s="165">
        <f>IF(Q204,AP204,0)</f>
        <v>17851</v>
      </c>
    </row>
    <row r="205" spans="1:48" ht="8.85" customHeight="1" x14ac:dyDescent="0.3">
      <c r="A205" s="22">
        <v>85</v>
      </c>
      <c r="B205" s="33"/>
      <c r="C205" s="22" t="s">
        <v>212</v>
      </c>
      <c r="D205" s="33"/>
      <c r="E205" s="156">
        <v>8641735</v>
      </c>
      <c r="F205" s="33"/>
      <c r="G205" s="153">
        <f>(E205/$AP205)</f>
        <v>64.760718220037319</v>
      </c>
      <c r="H205" s="33"/>
      <c r="I205" s="153">
        <f>IF(G$219&gt;0,G205/G$219*100,0)</f>
        <v>45.629113028801946</v>
      </c>
      <c r="J205" s="33"/>
      <c r="K205" s="156">
        <v>0</v>
      </c>
      <c r="L205" s="33"/>
      <c r="M205" s="153">
        <f>(K205/$AP205)</f>
        <v>0</v>
      </c>
      <c r="N205" s="33"/>
      <c r="O205" s="153">
        <f>IF(M$219&gt;0,M205/M$219*100,0)</f>
        <v>0</v>
      </c>
      <c r="P205" s="33"/>
      <c r="Q205" s="156">
        <v>156614</v>
      </c>
      <c r="R205" s="33"/>
      <c r="S205" s="153">
        <f>(Q205/$AP205)</f>
        <v>1.1736572717530593</v>
      </c>
      <c r="T205" s="33"/>
      <c r="U205" s="153">
        <f>IF(S$219&gt;0,S205/S$219*100,0)</f>
        <v>76.655101145628194</v>
      </c>
      <c r="V205" s="33"/>
      <c r="W205" s="156">
        <f>(E205+K205+Q205)</f>
        <v>8798349</v>
      </c>
      <c r="X205" s="33"/>
      <c r="Y205" s="33"/>
      <c r="Z205" s="156">
        <v>77796</v>
      </c>
      <c r="AA205" s="33"/>
      <c r="AB205" s="153">
        <f t="shared" si="8"/>
        <v>0.8842113446511386</v>
      </c>
      <c r="AC205" s="33"/>
      <c r="AD205" s="156">
        <v>0</v>
      </c>
      <c r="AE205" s="33"/>
      <c r="AF205" s="153">
        <f t="shared" si="9"/>
        <v>0</v>
      </c>
      <c r="AG205" s="33"/>
      <c r="AH205" s="156">
        <v>0</v>
      </c>
      <c r="AI205" s="33"/>
      <c r="AJ205" s="153">
        <f t="shared" si="10"/>
        <v>0</v>
      </c>
      <c r="AK205" s="33"/>
      <c r="AL205" s="156">
        <v>737530</v>
      </c>
      <c r="AM205" s="33"/>
      <c r="AN205" s="22">
        <v>85</v>
      </c>
      <c r="AO205" s="33"/>
      <c r="AP205" s="165">
        <v>133441</v>
      </c>
      <c r="AQ205" s="33"/>
      <c r="AR205" s="165">
        <f>IF(E205,AP205,0)</f>
        <v>133441</v>
      </c>
      <c r="AS205" s="33"/>
      <c r="AT205" s="165">
        <f>IF(K205,AP205,0)</f>
        <v>0</v>
      </c>
      <c r="AU205" s="33"/>
      <c r="AV205" s="165">
        <f>IF(Q205,AP205,0)</f>
        <v>133441</v>
      </c>
    </row>
    <row r="206" spans="1:48" ht="8.85" customHeight="1" x14ac:dyDescent="0.3">
      <c r="A206" s="33"/>
      <c r="B206" s="33"/>
      <c r="D206" s="33"/>
      <c r="E206" s="33"/>
      <c r="F206" s="33"/>
      <c r="G206" s="33"/>
      <c r="H206" s="33"/>
      <c r="I206" s="33"/>
      <c r="J206" s="33"/>
      <c r="K206" s="33"/>
      <c r="L206" s="33"/>
      <c r="M206" s="33"/>
      <c r="N206" s="33"/>
      <c r="O206" s="33"/>
      <c r="P206" s="33"/>
      <c r="Q206" s="33"/>
      <c r="R206" s="33"/>
      <c r="S206" s="33"/>
      <c r="T206" s="33"/>
      <c r="U206" s="51"/>
      <c r="V206" s="33"/>
      <c r="X206" s="33"/>
      <c r="Y206" s="33"/>
      <c r="Z206" s="33"/>
      <c r="AA206" s="33"/>
      <c r="AB206" s="33"/>
      <c r="AC206" s="33"/>
      <c r="AD206" s="33"/>
      <c r="AE206" s="33"/>
      <c r="AF206" s="33"/>
      <c r="AG206" s="33"/>
      <c r="AH206" s="33"/>
      <c r="AI206" s="33"/>
      <c r="AJ206" s="33"/>
      <c r="AK206" s="33"/>
      <c r="AL206" s="33"/>
      <c r="AM206" s="33"/>
      <c r="AO206" s="33"/>
      <c r="AP206" s="39"/>
      <c r="AQ206" s="33"/>
      <c r="AR206" s="33"/>
      <c r="AS206" s="33"/>
      <c r="AT206" s="33"/>
      <c r="AU206" s="33"/>
      <c r="AV206" s="33"/>
    </row>
    <row r="207" spans="1:48" ht="8.85" customHeight="1" x14ac:dyDescent="0.3">
      <c r="A207" s="22">
        <v>86</v>
      </c>
      <c r="B207" s="33"/>
      <c r="C207" s="22" t="s">
        <v>213</v>
      </c>
      <c r="D207" s="33"/>
      <c r="E207" s="156">
        <v>4472305</v>
      </c>
      <c r="F207" s="33"/>
      <c r="G207" s="153">
        <f>(E207/$AP207)</f>
        <v>29.993327073972235</v>
      </c>
      <c r="H207" s="33"/>
      <c r="I207" s="153">
        <f>IF(G$219&gt;0,G207/G$219*100,0)</f>
        <v>21.13270125445678</v>
      </c>
      <c r="J207" s="33"/>
      <c r="K207" s="156">
        <v>0</v>
      </c>
      <c r="L207" s="33"/>
      <c r="M207" s="153">
        <f>(K207/$AP207)</f>
        <v>0</v>
      </c>
      <c r="N207" s="33"/>
      <c r="O207" s="153">
        <f>IF(M$219&gt;0,M207/M$219*100,0)</f>
        <v>0</v>
      </c>
      <c r="P207" s="33"/>
      <c r="Q207" s="156">
        <v>160282</v>
      </c>
      <c r="R207" s="33"/>
      <c r="S207" s="153">
        <f>(Q207/$AP207)</f>
        <v>1.0749245523439073</v>
      </c>
      <c r="T207" s="33"/>
      <c r="U207" s="153">
        <f>IF(S$219&gt;0,S207/S$219*100,0)</f>
        <v>70.206569044440926</v>
      </c>
      <c r="V207" s="33"/>
      <c r="W207" s="156">
        <f>(E207+K207+Q207)</f>
        <v>4632587</v>
      </c>
      <c r="X207" s="33"/>
      <c r="Y207" s="33"/>
      <c r="Z207" s="156">
        <v>2797</v>
      </c>
      <c r="AA207" s="33"/>
      <c r="AB207" s="153">
        <f t="shared" si="8"/>
        <v>6.0376631890561368E-2</v>
      </c>
      <c r="AC207" s="33"/>
      <c r="AD207" s="156">
        <v>0</v>
      </c>
      <c r="AE207" s="33"/>
      <c r="AF207" s="153">
        <f t="shared" si="9"/>
        <v>0</v>
      </c>
      <c r="AG207" s="33"/>
      <c r="AH207" s="156">
        <v>0</v>
      </c>
      <c r="AI207" s="33"/>
      <c r="AJ207" s="153">
        <f t="shared" si="10"/>
        <v>0</v>
      </c>
      <c r="AK207" s="33"/>
      <c r="AL207" s="156">
        <v>1660857</v>
      </c>
      <c r="AM207" s="33"/>
      <c r="AN207" s="22">
        <v>86</v>
      </c>
      <c r="AO207" s="33"/>
      <c r="AP207" s="165">
        <v>149110</v>
      </c>
      <c r="AQ207" s="33"/>
      <c r="AR207" s="165">
        <f>IF(E207,AP207,0)</f>
        <v>149110</v>
      </c>
      <c r="AS207" s="33"/>
      <c r="AT207" s="165">
        <f>IF(K207,AP207,0)</f>
        <v>0</v>
      </c>
      <c r="AU207" s="33"/>
      <c r="AV207" s="165">
        <f>IF(Q207,AP207,0)</f>
        <v>149110</v>
      </c>
    </row>
    <row r="208" spans="1:48" ht="8.85" customHeight="1" x14ac:dyDescent="0.3">
      <c r="A208" s="22">
        <v>87</v>
      </c>
      <c r="B208" s="33"/>
      <c r="C208" s="22" t="s">
        <v>214</v>
      </c>
      <c r="D208" s="33"/>
      <c r="E208" s="156">
        <v>704495</v>
      </c>
      <c r="F208" s="33"/>
      <c r="G208" s="153">
        <f>(E208/$AP208)</f>
        <v>107.0010631834751</v>
      </c>
      <c r="H208" s="33"/>
      <c r="I208" s="153">
        <f>IF(G$219&gt;0,G208/G$219*100,0)</f>
        <v>75.390819317537066</v>
      </c>
      <c r="J208" s="33"/>
      <c r="K208" s="156">
        <v>11000</v>
      </c>
      <c r="L208" s="33"/>
      <c r="M208" s="153">
        <f>(K208/$AP208)</f>
        <v>1.6707168894289186</v>
      </c>
      <c r="N208" s="33"/>
      <c r="O208" s="153">
        <f>IF(M$219&gt;0,M208/M$219*100,0)</f>
        <v>36.682474228335607</v>
      </c>
      <c r="P208" s="33"/>
      <c r="Q208" s="156">
        <v>60609</v>
      </c>
      <c r="R208" s="33"/>
      <c r="S208" s="153">
        <f>(Q208/$AP208)</f>
        <v>9.2054981773997575</v>
      </c>
      <c r="T208" s="33"/>
      <c r="U208" s="153">
        <f>IF(S$219&gt;0,S208/S$219*100,0)</f>
        <v>601.23888878604828</v>
      </c>
      <c r="V208" s="33"/>
      <c r="W208" s="156">
        <f>(E208+K208+Q208)</f>
        <v>776104</v>
      </c>
      <c r="X208" s="33"/>
      <c r="Y208" s="33"/>
      <c r="Z208" s="156">
        <v>0</v>
      </c>
      <c r="AA208" s="33"/>
      <c r="AB208" s="153">
        <f t="shared" si="8"/>
        <v>0</v>
      </c>
      <c r="AC208" s="33"/>
      <c r="AD208" s="156">
        <v>0</v>
      </c>
      <c r="AE208" s="33"/>
      <c r="AF208" s="153">
        <f t="shared" si="9"/>
        <v>0</v>
      </c>
      <c r="AG208" s="33"/>
      <c r="AH208" s="156">
        <v>0</v>
      </c>
      <c r="AI208" s="33"/>
      <c r="AJ208" s="153">
        <f t="shared" si="10"/>
        <v>0</v>
      </c>
      <c r="AK208" s="33"/>
      <c r="AL208" s="156">
        <v>8334</v>
      </c>
      <c r="AM208" s="33"/>
      <c r="AN208" s="22">
        <v>87</v>
      </c>
      <c r="AO208" s="33"/>
      <c r="AP208" s="165">
        <v>6584</v>
      </c>
      <c r="AQ208" s="33"/>
      <c r="AR208" s="165">
        <f>IF(E208,AP208,0)</f>
        <v>6584</v>
      </c>
      <c r="AS208" s="33"/>
      <c r="AT208" s="165">
        <f>IF(K208,AP208,0)</f>
        <v>6584</v>
      </c>
      <c r="AU208" s="33"/>
      <c r="AV208" s="165">
        <f>IF(Q208,AP208,0)</f>
        <v>6584</v>
      </c>
    </row>
    <row r="209" spans="1:48" ht="8.85" customHeight="1" x14ac:dyDescent="0.3">
      <c r="A209" s="22">
        <v>88</v>
      </c>
      <c r="B209" s="33"/>
      <c r="C209" s="22" t="s">
        <v>215</v>
      </c>
      <c r="D209" s="33"/>
      <c r="E209" s="156">
        <v>645590</v>
      </c>
      <c r="F209" s="33"/>
      <c r="G209" s="153">
        <f>(E209/$AP209)</f>
        <v>56.270373921380632</v>
      </c>
      <c r="H209" s="33"/>
      <c r="I209" s="153">
        <f>IF(G$219&gt;0,G209/G$219*100,0)</f>
        <v>39.646985431937459</v>
      </c>
      <c r="J209" s="33"/>
      <c r="K209" s="156">
        <v>786485</v>
      </c>
      <c r="L209" s="33"/>
      <c r="M209" s="153">
        <f>(K209/$AP209)</f>
        <v>68.550945698596706</v>
      </c>
      <c r="N209" s="33"/>
      <c r="O209" s="153">
        <f>IF(M$219&gt;0,M209/M$219*100,0)</f>
        <v>1505.113352733478</v>
      </c>
      <c r="P209" s="33"/>
      <c r="Q209" s="156">
        <v>28785</v>
      </c>
      <c r="R209" s="33"/>
      <c r="S209" s="153">
        <f>(Q209/$AP209)</f>
        <v>2.5089340190011331</v>
      </c>
      <c r="T209" s="33"/>
      <c r="U209" s="153">
        <f>IF(S$219&gt;0,S209/S$219*100,0)</f>
        <v>163.86605836555026</v>
      </c>
      <c r="V209" s="33"/>
      <c r="W209" s="156">
        <f>(E209+K209+Q209)</f>
        <v>1460860</v>
      </c>
      <c r="X209" s="33"/>
      <c r="Y209" s="33"/>
      <c r="Z209" s="156">
        <v>16009</v>
      </c>
      <c r="AA209" s="33"/>
      <c r="AB209" s="153">
        <f t="shared" si="8"/>
        <v>1.0958613419492627</v>
      </c>
      <c r="AC209" s="33"/>
      <c r="AD209" s="156">
        <v>88326</v>
      </c>
      <c r="AE209" s="33"/>
      <c r="AF209" s="153">
        <f t="shared" si="9"/>
        <v>6.0461645879824211</v>
      </c>
      <c r="AG209" s="33"/>
      <c r="AH209" s="156">
        <v>0</v>
      </c>
      <c r="AI209" s="33"/>
      <c r="AJ209" s="153">
        <f t="shared" si="10"/>
        <v>0</v>
      </c>
      <c r="AK209" s="33"/>
      <c r="AL209" s="156">
        <v>9845</v>
      </c>
      <c r="AM209" s="33"/>
      <c r="AN209" s="22">
        <v>88</v>
      </c>
      <c r="AO209" s="33"/>
      <c r="AP209" s="165">
        <v>11473</v>
      </c>
      <c r="AQ209" s="33"/>
      <c r="AR209" s="165">
        <f>IF(E209,AP209,0)</f>
        <v>11473</v>
      </c>
      <c r="AS209" s="33"/>
      <c r="AT209" s="165">
        <f>IF(K209,AP209,0)</f>
        <v>11473</v>
      </c>
      <c r="AU209" s="33"/>
      <c r="AV209" s="165">
        <f>IF(Q209,AP209,0)</f>
        <v>11473</v>
      </c>
    </row>
    <row r="210" spans="1:48" ht="8.85" customHeight="1" x14ac:dyDescent="0.3">
      <c r="A210" s="22">
        <v>89</v>
      </c>
      <c r="B210" s="33"/>
      <c r="C210" s="22" t="s">
        <v>216</v>
      </c>
      <c r="D210" s="33"/>
      <c r="E210" s="156">
        <v>1519203</v>
      </c>
      <c r="F210" s="33"/>
      <c r="G210" s="153">
        <f>(E210/$AP210)</f>
        <v>36.194768065184761</v>
      </c>
      <c r="H210" s="33"/>
      <c r="I210" s="153">
        <f>IF(G$219&gt;0,G210/G$219*100,0)</f>
        <v>25.50211314034798</v>
      </c>
      <c r="J210" s="33"/>
      <c r="K210" s="156">
        <v>0</v>
      </c>
      <c r="L210" s="33"/>
      <c r="M210" s="153">
        <f>(K210/$AP210)</f>
        <v>0</v>
      </c>
      <c r="N210" s="33"/>
      <c r="O210" s="153">
        <f>IF(M$219&gt;0,M210/M$219*100,0)</f>
        <v>0</v>
      </c>
      <c r="P210" s="33"/>
      <c r="Q210" s="156">
        <v>119180</v>
      </c>
      <c r="R210" s="33"/>
      <c r="S210" s="153">
        <f>(Q210/$AP210)</f>
        <v>2.839444404736378</v>
      </c>
      <c r="T210" s="33"/>
      <c r="U210" s="153">
        <f>IF(S$219&gt;0,S210/S$219*100,0)</f>
        <v>185.45268987883111</v>
      </c>
      <c r="V210" s="33"/>
      <c r="W210" s="156">
        <f>(E210+K210+Q210)</f>
        <v>1638383</v>
      </c>
      <c r="X210" s="33"/>
      <c r="Y210" s="33"/>
      <c r="Z210" s="156">
        <v>265329</v>
      </c>
      <c r="AA210" s="33"/>
      <c r="AB210" s="153">
        <f t="shared" si="8"/>
        <v>16.194565007083202</v>
      </c>
      <c r="AC210" s="33"/>
      <c r="AD210" s="156">
        <v>0</v>
      </c>
      <c r="AE210" s="33"/>
      <c r="AF210" s="153">
        <f t="shared" si="9"/>
        <v>0</v>
      </c>
      <c r="AG210" s="33"/>
      <c r="AH210" s="156">
        <v>0</v>
      </c>
      <c r="AI210" s="33"/>
      <c r="AJ210" s="153">
        <f t="shared" si="10"/>
        <v>0</v>
      </c>
      <c r="AK210" s="33"/>
      <c r="AL210" s="156">
        <v>0</v>
      </c>
      <c r="AM210" s="33"/>
      <c r="AN210" s="22">
        <v>89</v>
      </c>
      <c r="AO210" s="33"/>
      <c r="AP210" s="165">
        <v>41973</v>
      </c>
      <c r="AQ210" s="33"/>
      <c r="AR210" s="165">
        <f>IF(E210,AP210,0)</f>
        <v>41973</v>
      </c>
      <c r="AS210" s="33"/>
      <c r="AT210" s="165">
        <f>IF(K210,AP210,0)</f>
        <v>0</v>
      </c>
      <c r="AU210" s="33"/>
      <c r="AV210" s="165">
        <f>IF(Q210,AP210,0)</f>
        <v>41973</v>
      </c>
    </row>
    <row r="211" spans="1:48" ht="8.85" customHeight="1" x14ac:dyDescent="0.3">
      <c r="A211" s="22">
        <v>90</v>
      </c>
      <c r="B211" s="33"/>
      <c r="C211" s="22" t="s">
        <v>217</v>
      </c>
      <c r="D211" s="33"/>
      <c r="E211" s="163">
        <v>565511</v>
      </c>
      <c r="F211" s="33"/>
      <c r="G211" s="153">
        <f>(E211/$AP211)</f>
        <v>14.269770375977794</v>
      </c>
      <c r="H211" s="33"/>
      <c r="I211" s="153">
        <f>IF(G$219&gt;0,G211/G$219*100,0)</f>
        <v>10.054196174419221</v>
      </c>
      <c r="J211" s="33"/>
      <c r="K211" s="163">
        <v>26045</v>
      </c>
      <c r="L211" s="33"/>
      <c r="M211" s="153">
        <f>(K211/$AP211)</f>
        <v>0.65720413827908153</v>
      </c>
      <c r="N211" s="33"/>
      <c r="O211" s="153">
        <f>IF(M$219&gt;0,M211/M$219*100,0)</f>
        <v>14.429658320757403</v>
      </c>
      <c r="P211" s="33"/>
      <c r="Q211" s="163">
        <v>109101</v>
      </c>
      <c r="R211" s="33"/>
      <c r="S211" s="153">
        <f>(Q211/$AP211)</f>
        <v>2.7529901589704768</v>
      </c>
      <c r="T211" s="33"/>
      <c r="U211" s="153">
        <f>IF(S$219&gt;0,S211/S$219*100,0)</f>
        <v>179.80610197523009</v>
      </c>
      <c r="V211" s="33"/>
      <c r="W211" s="156">
        <f>(E211+K211+Q211)</f>
        <v>700657</v>
      </c>
      <c r="X211" s="33"/>
      <c r="Y211" s="33"/>
      <c r="Z211" s="163">
        <v>7673</v>
      </c>
      <c r="AA211" s="33"/>
      <c r="AB211" s="161">
        <f t="shared" si="8"/>
        <v>1.095115013480205</v>
      </c>
      <c r="AC211" s="33"/>
      <c r="AD211" s="163">
        <v>11799</v>
      </c>
      <c r="AE211" s="33"/>
      <c r="AF211" s="161">
        <f t="shared" si="9"/>
        <v>1.6839908828428174</v>
      </c>
      <c r="AG211" s="33"/>
      <c r="AH211" s="163">
        <v>0</v>
      </c>
      <c r="AI211" s="33"/>
      <c r="AJ211" s="161">
        <f t="shared" si="10"/>
        <v>0</v>
      </c>
      <c r="AK211" s="33"/>
      <c r="AL211" s="163">
        <v>0</v>
      </c>
      <c r="AM211" s="33"/>
      <c r="AN211" s="22">
        <v>90</v>
      </c>
      <c r="AO211" s="33"/>
      <c r="AP211" s="165">
        <v>39630</v>
      </c>
      <c r="AQ211" s="33"/>
      <c r="AR211" s="165">
        <f>IF(E211,AP211,0)</f>
        <v>39630</v>
      </c>
      <c r="AS211" s="33"/>
      <c r="AT211" s="165">
        <f>IF(K211,AP211,0)</f>
        <v>39630</v>
      </c>
      <c r="AU211" s="33"/>
      <c r="AV211" s="165">
        <f>IF(Q211,AP211,0)</f>
        <v>39630</v>
      </c>
    </row>
    <row r="212" spans="1:48" ht="8.85" customHeight="1" x14ac:dyDescent="0.3">
      <c r="A212" s="33"/>
      <c r="B212" s="33"/>
      <c r="D212" s="33"/>
      <c r="E212" s="33"/>
      <c r="F212" s="33"/>
      <c r="G212" s="33"/>
      <c r="H212" s="33"/>
      <c r="I212" s="33"/>
      <c r="J212" s="33"/>
      <c r="K212" s="33"/>
      <c r="L212" s="33"/>
      <c r="M212" s="33"/>
      <c r="N212" s="33"/>
      <c r="O212" s="33"/>
      <c r="P212" s="33"/>
      <c r="Q212" s="33"/>
      <c r="R212" s="33"/>
      <c r="S212" s="33"/>
      <c r="T212" s="33"/>
      <c r="U212" s="33"/>
      <c r="V212" s="33"/>
      <c r="W212" s="149"/>
      <c r="X212" s="33"/>
      <c r="Y212" s="33"/>
      <c r="Z212" s="33"/>
      <c r="AA212" s="33"/>
      <c r="AB212" s="33"/>
      <c r="AC212" s="33"/>
      <c r="AD212" s="33"/>
      <c r="AE212" s="33"/>
      <c r="AF212" s="33"/>
      <c r="AG212" s="33"/>
      <c r="AH212" s="33"/>
      <c r="AI212" s="33"/>
      <c r="AJ212" s="33"/>
      <c r="AK212" s="33"/>
      <c r="AL212" s="33"/>
      <c r="AM212" s="33"/>
      <c r="AN212" s="53"/>
      <c r="AO212" s="33"/>
      <c r="AP212" s="39"/>
      <c r="AQ212" s="33"/>
      <c r="AR212" s="33"/>
      <c r="AS212" s="33"/>
      <c r="AT212" s="33"/>
      <c r="AU212" s="33"/>
      <c r="AV212" s="33"/>
    </row>
    <row r="213" spans="1:48" ht="8.85" customHeight="1" x14ac:dyDescent="0.3">
      <c r="A213" s="22">
        <v>91</v>
      </c>
      <c r="B213" s="33"/>
      <c r="C213" s="22" t="s">
        <v>218</v>
      </c>
      <c r="D213" s="33"/>
      <c r="E213" s="156">
        <v>1743415</v>
      </c>
      <c r="F213" s="33"/>
      <c r="G213" s="153">
        <f>(E213/$AP213)</f>
        <v>32.290246703215288</v>
      </c>
      <c r="H213" s="33"/>
      <c r="I213" s="153">
        <f>IF(G$219&gt;0,G213/G$219*100,0)</f>
        <v>22.751065106208777</v>
      </c>
      <c r="J213" s="33"/>
      <c r="K213" s="156">
        <v>16770</v>
      </c>
      <c r="L213" s="33"/>
      <c r="M213" s="153">
        <f>(K213/$AP213)</f>
        <v>0.31060157060305232</v>
      </c>
      <c r="N213" s="33"/>
      <c r="O213" s="153">
        <f>IF(M$219&gt;0,M213/M$219*100,0)</f>
        <v>6.8196079066523234</v>
      </c>
      <c r="P213" s="33"/>
      <c r="Q213" s="156">
        <v>134335</v>
      </c>
      <c r="R213" s="33"/>
      <c r="S213" s="153">
        <f>(Q213/$AP213)</f>
        <v>2.4880537857460365</v>
      </c>
      <c r="T213" s="33"/>
      <c r="U213" s="153">
        <f>IF(S$219&gt;0,S213/S$219*100,0)</f>
        <v>162.50230726833004</v>
      </c>
      <c r="V213" s="33"/>
      <c r="W213" s="156">
        <f>(E213+K213+Q213)</f>
        <v>1894520</v>
      </c>
      <c r="X213" s="33"/>
      <c r="Y213" s="33"/>
      <c r="Z213" s="156">
        <v>400233</v>
      </c>
      <c r="AA213" s="33"/>
      <c r="AB213" s="153">
        <f>IF($W213&gt;0,Z213/$W213*100,0)</f>
        <v>21.125826066760975</v>
      </c>
      <c r="AC213" s="33"/>
      <c r="AD213" s="156">
        <v>114254</v>
      </c>
      <c r="AE213" s="33"/>
      <c r="AF213" s="153">
        <f>IF($W213&gt;0,AD213/$W213*100,0)</f>
        <v>6.0307624094757513</v>
      </c>
      <c r="AG213" s="33"/>
      <c r="AH213" s="156">
        <v>0</v>
      </c>
      <c r="AI213" s="33"/>
      <c r="AJ213" s="153">
        <f>IF($W213&gt;0,AH213/$W213*100,0)</f>
        <v>0</v>
      </c>
      <c r="AK213" s="33"/>
      <c r="AL213" s="156">
        <v>0</v>
      </c>
      <c r="AM213" s="33"/>
      <c r="AN213" s="22">
        <v>91</v>
      </c>
      <c r="AO213" s="33"/>
      <c r="AP213" s="165">
        <v>53992</v>
      </c>
      <c r="AQ213" s="33"/>
      <c r="AR213" s="165">
        <f>IF(E213,AP213,0)</f>
        <v>53992</v>
      </c>
      <c r="AS213" s="33"/>
      <c r="AT213" s="165">
        <f>IF(K213,AP213,0)</f>
        <v>53992</v>
      </c>
      <c r="AU213" s="33"/>
      <c r="AV213" s="165">
        <f>IF(Q213,AP213,0)</f>
        <v>53992</v>
      </c>
    </row>
    <row r="214" spans="1:48" ht="8.85" customHeight="1" x14ac:dyDescent="0.3">
      <c r="A214" s="22">
        <v>92</v>
      </c>
      <c r="B214" s="33"/>
      <c r="C214" s="22" t="s">
        <v>219</v>
      </c>
      <c r="D214" s="33"/>
      <c r="E214" s="156">
        <v>754374</v>
      </c>
      <c r="F214" s="33"/>
      <c r="G214" s="153">
        <f>(E214/$AP214)</f>
        <v>42.117916364245438</v>
      </c>
      <c r="H214" s="33"/>
      <c r="I214" s="153">
        <f>IF(G$219&gt;0,G214/G$219*100,0)</f>
        <v>29.675445534622963</v>
      </c>
      <c r="J214" s="33"/>
      <c r="K214" s="156">
        <v>22978</v>
      </c>
      <c r="L214" s="33"/>
      <c r="M214" s="153">
        <f>(K214/$AP214)</f>
        <v>1.2828987772877003</v>
      </c>
      <c r="N214" s="33"/>
      <c r="O214" s="153">
        <f>IF(M$219&gt;0,M214/M$219*100,0)</f>
        <v>28.167490035672806</v>
      </c>
      <c r="P214" s="33"/>
      <c r="Q214" s="156">
        <v>43420</v>
      </c>
      <c r="R214" s="33"/>
      <c r="S214" s="153">
        <f>(Q214/$AP214)</f>
        <v>2.4242085869019037</v>
      </c>
      <c r="T214" s="33"/>
      <c r="U214" s="153">
        <f>IF(S$219&gt;0,S214/S$219*100,0)</f>
        <v>158.33238450395297</v>
      </c>
      <c r="V214" s="33"/>
      <c r="W214" s="156">
        <f>(E214+K214+Q214)</f>
        <v>820772</v>
      </c>
      <c r="X214" s="33"/>
      <c r="Y214" s="33"/>
      <c r="Z214" s="156">
        <v>20742</v>
      </c>
      <c r="AA214" s="33"/>
      <c r="AB214" s="153">
        <f>IF($W214&gt;0,Z214/$W214*100,0)</f>
        <v>2.5271329918661944</v>
      </c>
      <c r="AC214" s="33"/>
      <c r="AD214" s="156">
        <v>1787</v>
      </c>
      <c r="AE214" s="33"/>
      <c r="AF214" s="153">
        <f>IF($W214&gt;0,AD214/$W214*100,0)</f>
        <v>0.21772185210996475</v>
      </c>
      <c r="AG214" s="33"/>
      <c r="AH214" s="156">
        <v>0</v>
      </c>
      <c r="AI214" s="33"/>
      <c r="AJ214" s="153">
        <f>IF($W214&gt;0,AH214/$W214*100,0)</f>
        <v>0</v>
      </c>
      <c r="AK214" s="33"/>
      <c r="AL214" s="156">
        <v>6315</v>
      </c>
      <c r="AM214" s="33"/>
      <c r="AN214" s="22">
        <v>92</v>
      </c>
      <c r="AO214" s="33"/>
      <c r="AP214" s="165">
        <v>17911</v>
      </c>
      <c r="AQ214" s="33"/>
      <c r="AR214" s="165">
        <f>IF(E214,AP214,0)</f>
        <v>17911</v>
      </c>
      <c r="AS214" s="33"/>
      <c r="AT214" s="165">
        <f>IF(K214,AP214,0)</f>
        <v>17911</v>
      </c>
      <c r="AU214" s="33"/>
      <c r="AV214" s="165">
        <f>IF(Q214,AP214,0)</f>
        <v>17911</v>
      </c>
    </row>
    <row r="215" spans="1:48" ht="8.85" customHeight="1" x14ac:dyDescent="0.3">
      <c r="A215" s="22">
        <v>93</v>
      </c>
      <c r="B215" s="33"/>
      <c r="C215" s="22" t="s">
        <v>220</v>
      </c>
      <c r="D215" s="33"/>
      <c r="E215" s="156">
        <v>1171618</v>
      </c>
      <c r="F215" s="33"/>
      <c r="G215" s="153">
        <f>(E215/$AP215)</f>
        <v>30.522013233991558</v>
      </c>
      <c r="H215" s="33"/>
      <c r="I215" s="153">
        <f>IF(G$219&gt;0,G215/G$219*100,0)</f>
        <v>21.50520299957827</v>
      </c>
      <c r="J215" s="33"/>
      <c r="K215" s="156">
        <v>0</v>
      </c>
      <c r="L215" s="33"/>
      <c r="M215" s="153">
        <f>(K215/$AP215)</f>
        <v>0</v>
      </c>
      <c r="N215" s="33"/>
      <c r="O215" s="153">
        <f>IF(M$219&gt;0,M215/M$219*100,0)</f>
        <v>0</v>
      </c>
      <c r="P215" s="33"/>
      <c r="Q215" s="156">
        <v>141862</v>
      </c>
      <c r="R215" s="33"/>
      <c r="S215" s="153">
        <f>(Q215/$AP215)</f>
        <v>3.6956702964622519</v>
      </c>
      <c r="T215" s="33"/>
      <c r="U215" s="153">
        <f>IF(S$219&gt;0,S215/S$219*100,0)</f>
        <v>241.37538887571691</v>
      </c>
      <c r="V215" s="33"/>
      <c r="W215" s="156">
        <f>(E215+K215+Q215)</f>
        <v>1313480</v>
      </c>
      <c r="X215" s="33"/>
      <c r="Y215" s="33"/>
      <c r="Z215" s="156">
        <v>0</v>
      </c>
      <c r="AA215" s="33"/>
      <c r="AB215" s="153">
        <f>IF($W215&gt;0,Z215/$W215*100,0)</f>
        <v>0</v>
      </c>
      <c r="AC215" s="33"/>
      <c r="AD215" s="156">
        <v>0</v>
      </c>
      <c r="AE215" s="33"/>
      <c r="AF215" s="153">
        <f>IF($W215&gt;0,AD215/$W215*100,0)</f>
        <v>0</v>
      </c>
      <c r="AG215" s="33"/>
      <c r="AH215" s="156">
        <v>94649</v>
      </c>
      <c r="AI215" s="33"/>
      <c r="AJ215" s="153">
        <f>IF($W215&gt;0,AH215/$W215*100,0)</f>
        <v>7.2059719219173495</v>
      </c>
      <c r="AK215" s="33"/>
      <c r="AL215" s="156">
        <v>0</v>
      </c>
      <c r="AM215" s="33"/>
      <c r="AN215" s="22">
        <v>93</v>
      </c>
      <c r="AO215" s="33"/>
      <c r="AP215" s="165">
        <v>38386</v>
      </c>
      <c r="AQ215" s="33"/>
      <c r="AR215" s="165">
        <f>IF(E215,AP215,0)</f>
        <v>38386</v>
      </c>
      <c r="AS215" s="33"/>
      <c r="AT215" s="165">
        <f>IF(K215,AP215,0)</f>
        <v>0</v>
      </c>
      <c r="AU215" s="33"/>
      <c r="AV215" s="165">
        <f>IF(Q215,AP215,0)</f>
        <v>38386</v>
      </c>
    </row>
    <row r="216" spans="1:48" ht="8.85" customHeight="1" x14ac:dyDescent="0.3">
      <c r="A216" s="22">
        <v>94</v>
      </c>
      <c r="B216" s="33"/>
      <c r="C216" s="22" t="s">
        <v>221</v>
      </c>
      <c r="D216" s="33"/>
      <c r="E216" s="156">
        <v>900394</v>
      </c>
      <c r="F216" s="33"/>
      <c r="G216" s="153">
        <f>(E216/$AP216)</f>
        <v>31.427364746945898</v>
      </c>
      <c r="H216" s="33"/>
      <c r="I216" s="153">
        <f>IF(G$219&gt;0,G216/G$219*100,0)</f>
        <v>22.143095655046206</v>
      </c>
      <c r="J216" s="33"/>
      <c r="K216" s="156">
        <v>6120</v>
      </c>
      <c r="L216" s="33"/>
      <c r="M216" s="153">
        <f>(K216/$AP216)</f>
        <v>0.21361256544502619</v>
      </c>
      <c r="N216" s="33"/>
      <c r="O216" s="153">
        <f>IF(M$219&gt;0,M216/M$219*100,0)</f>
        <v>4.6901048743598075</v>
      </c>
      <c r="P216" s="33"/>
      <c r="Q216" s="156">
        <v>57965</v>
      </c>
      <c r="R216" s="33"/>
      <c r="S216" s="153">
        <f>(Q216/$AP216)</f>
        <v>2.0232111692844676</v>
      </c>
      <c r="T216" s="33"/>
      <c r="U216" s="153">
        <f>IF(S$219&gt;0,S216/S$219*100,0)</f>
        <v>132.14203205064518</v>
      </c>
      <c r="V216" s="33"/>
      <c r="W216" s="156">
        <f>(E216+K216+Q216)</f>
        <v>964479</v>
      </c>
      <c r="X216" s="33"/>
      <c r="Y216" s="33"/>
      <c r="Z216" s="156">
        <v>1682</v>
      </c>
      <c r="AA216" s="33"/>
      <c r="AB216" s="153">
        <f>IF($W216&gt;0,Z216/$W216*100,0)</f>
        <v>0.17439467318624874</v>
      </c>
      <c r="AC216" s="33"/>
      <c r="AD216" s="156">
        <v>0</v>
      </c>
      <c r="AE216" s="33"/>
      <c r="AF216" s="153">
        <f>IF($W216&gt;0,AD216/$W216*100,0)</f>
        <v>0</v>
      </c>
      <c r="AG216" s="33"/>
      <c r="AH216" s="156">
        <v>0</v>
      </c>
      <c r="AI216" s="33"/>
      <c r="AJ216" s="153">
        <f>IF($W216&gt;0,AH216/$W216*100,0)</f>
        <v>0</v>
      </c>
      <c r="AK216" s="33"/>
      <c r="AL216" s="156">
        <v>3587</v>
      </c>
      <c r="AM216" s="33"/>
      <c r="AN216" s="22">
        <v>94</v>
      </c>
      <c r="AO216" s="33"/>
      <c r="AP216" s="165">
        <v>28650</v>
      </c>
      <c r="AQ216" s="33"/>
      <c r="AR216" s="165">
        <f>IF(E216,AP216,0)</f>
        <v>28650</v>
      </c>
      <c r="AS216" s="33"/>
      <c r="AT216" s="165">
        <f>IF(K216,AP216,0)</f>
        <v>28650</v>
      </c>
      <c r="AU216" s="33"/>
      <c r="AV216" s="165">
        <f>IF(Q216,AP216,0)</f>
        <v>28650</v>
      </c>
    </row>
    <row r="217" spans="1:48" ht="8.85" customHeight="1" x14ac:dyDescent="0.3">
      <c r="A217" s="42">
        <v>95</v>
      </c>
      <c r="B217" s="33"/>
      <c r="C217" s="22" t="s">
        <v>222</v>
      </c>
      <c r="D217" s="33"/>
      <c r="E217" s="157">
        <v>7819631</v>
      </c>
      <c r="F217" s="33"/>
      <c r="G217" s="153">
        <f>(E217/$AP217)</f>
        <v>113.78146234994543</v>
      </c>
      <c r="H217" s="33"/>
      <c r="I217" s="153">
        <f>IF(G$219&gt;0,G217/G$219*100,0)</f>
        <v>80.168153609847991</v>
      </c>
      <c r="J217" s="33"/>
      <c r="K217" s="157">
        <v>2016154</v>
      </c>
      <c r="L217" s="33"/>
      <c r="M217" s="153">
        <f>(K217/$AP217)</f>
        <v>29.336544197890142</v>
      </c>
      <c r="N217" s="33"/>
      <c r="O217" s="153">
        <f>IF(M$219&gt;0,M217/M$219*100,0)</f>
        <v>644.1169256721746</v>
      </c>
      <c r="P217" s="33"/>
      <c r="Q217" s="157">
        <v>52601</v>
      </c>
      <c r="R217" s="33"/>
      <c r="S217" s="153">
        <f>(Q217/$AP217)</f>
        <v>0.76538377591851581</v>
      </c>
      <c r="T217" s="33"/>
      <c r="U217" s="153">
        <f>IF(S$219&gt;0,S217/S$219*100,0)</f>
        <v>49.989526048453691</v>
      </c>
      <c r="V217" s="33"/>
      <c r="W217" s="157">
        <f>(E217+K217+Q217)</f>
        <v>9888386</v>
      </c>
      <c r="X217" s="33"/>
      <c r="Y217" s="33"/>
      <c r="Z217" s="157">
        <v>337440</v>
      </c>
      <c r="AA217" s="33"/>
      <c r="AB217" s="153">
        <f>IF($W217&gt;0,Z217/$W217*100,0)</f>
        <v>3.4124881451836528</v>
      </c>
      <c r="AC217" s="33"/>
      <c r="AD217" s="157">
        <v>1256362</v>
      </c>
      <c r="AE217" s="33"/>
      <c r="AF217" s="153">
        <f>IF($W217&gt;0,AD217/$W217*100,0)</f>
        <v>12.705430390763468</v>
      </c>
      <c r="AG217" s="33"/>
      <c r="AH217" s="157">
        <v>0</v>
      </c>
      <c r="AI217" s="33"/>
      <c r="AJ217" s="153">
        <f>IF($W217&gt;0,AH217/$W217*100,0)</f>
        <v>0</v>
      </c>
      <c r="AK217" s="33"/>
      <c r="AL217" s="157">
        <v>444604</v>
      </c>
      <c r="AM217" s="33"/>
      <c r="AN217" s="42">
        <v>95</v>
      </c>
      <c r="AO217" s="33"/>
      <c r="AP217" s="169">
        <v>68725</v>
      </c>
      <c r="AQ217" s="33"/>
      <c r="AR217" s="169">
        <f>IF(E217,AP217,0)</f>
        <v>68725</v>
      </c>
      <c r="AS217" s="33"/>
      <c r="AT217" s="169">
        <f>IF(K217,AP217,0)</f>
        <v>68725</v>
      </c>
      <c r="AU217" s="33"/>
      <c r="AV217" s="169">
        <f>IF(Q217,AP217,0)</f>
        <v>68725</v>
      </c>
    </row>
    <row r="218" spans="1:48" ht="8.85" customHeight="1" x14ac:dyDescent="0.3">
      <c r="A218" s="33"/>
      <c r="B218" s="33"/>
      <c r="D218" s="33"/>
      <c r="E218" s="33"/>
      <c r="F218" s="33"/>
      <c r="G218" s="33"/>
      <c r="H218" s="33"/>
      <c r="I218" s="33"/>
      <c r="J218" s="33"/>
      <c r="K218" s="33"/>
      <c r="L218" s="33"/>
      <c r="M218" s="33"/>
      <c r="N218" s="33"/>
      <c r="O218" s="33"/>
      <c r="P218" s="33"/>
      <c r="Q218" s="33"/>
      <c r="R218" s="33"/>
      <c r="S218" s="33"/>
      <c r="T218" s="33"/>
      <c r="U218" s="33"/>
      <c r="V218" s="33"/>
      <c r="X218" s="33"/>
      <c r="Y218" s="33"/>
      <c r="Z218" s="33"/>
      <c r="AA218" s="33"/>
      <c r="AB218" s="33"/>
      <c r="AC218" s="33"/>
      <c r="AD218" s="33"/>
      <c r="AE218" s="33"/>
      <c r="AF218" s="33"/>
      <c r="AG218" s="33"/>
      <c r="AH218" s="33"/>
      <c r="AI218" s="33"/>
      <c r="AJ218" s="33"/>
      <c r="AK218" s="33"/>
      <c r="AL218" s="33"/>
      <c r="AM218" s="33"/>
      <c r="AO218" s="33"/>
      <c r="AP218" s="33"/>
      <c r="AQ218" s="33"/>
      <c r="AR218" s="33"/>
      <c r="AS218" s="33"/>
      <c r="AT218" s="33"/>
      <c r="AU218" s="33"/>
      <c r="AV218" s="33"/>
    </row>
    <row r="219" spans="1:48" ht="8.85" customHeight="1" x14ac:dyDescent="0.3">
      <c r="A219" s="42">
        <f>A217</f>
        <v>95</v>
      </c>
      <c r="B219" s="33"/>
      <c r="C219" s="30" t="s">
        <v>72</v>
      </c>
      <c r="D219" s="33"/>
      <c r="E219" s="159">
        <f>SUM(E89:E217)</f>
        <v>842747622</v>
      </c>
      <c r="F219" s="33"/>
      <c r="G219" s="160">
        <f>(E219/$AP219)</f>
        <v>141.92850555556305</v>
      </c>
      <c r="H219" s="33"/>
      <c r="I219" s="161">
        <f>IF(G$219&gt;0,G219/G$219*100,0)</f>
        <v>100</v>
      </c>
      <c r="J219" s="33"/>
      <c r="K219" s="159">
        <f>SUM(K89:K217)</f>
        <v>27044076</v>
      </c>
      <c r="L219" s="33"/>
      <c r="M219" s="160">
        <f>(K219/$AP219)</f>
        <v>4.5545370768320828</v>
      </c>
      <c r="N219" s="33"/>
      <c r="O219" s="161">
        <f>IF(M$219&gt;0,M219/M$219*100,0)</f>
        <v>100</v>
      </c>
      <c r="P219" s="33"/>
      <c r="Q219" s="159">
        <f>SUM(Q89:Q217)</f>
        <v>9091345</v>
      </c>
      <c r="R219" s="33"/>
      <c r="S219" s="160">
        <f>(Q219/$AP219)</f>
        <v>1.5310882827267596</v>
      </c>
      <c r="T219" s="33"/>
      <c r="U219" s="161">
        <f>IF(S$219&gt;0,S219/S$219*100,0)</f>
        <v>100</v>
      </c>
      <c r="V219" s="33"/>
      <c r="W219" s="159">
        <f>SUM(W89:W217)</f>
        <v>878883043</v>
      </c>
      <c r="X219" s="33"/>
      <c r="Y219" s="33"/>
      <c r="Z219" s="159">
        <f>SUM(Z89:Z217)</f>
        <v>97163845</v>
      </c>
      <c r="AA219" s="33"/>
      <c r="AB219" s="161">
        <f>IF($W219&gt;0,Z219/$W219*100,0)</f>
        <v>11.055378275172844</v>
      </c>
      <c r="AC219" s="33"/>
      <c r="AD219" s="159">
        <f>SUM(AD89:AD217)</f>
        <v>16009360</v>
      </c>
      <c r="AE219" s="33"/>
      <c r="AF219" s="161">
        <f>IF($W219&gt;0,AD219/$W219*100,0)</f>
        <v>1.821557501593531</v>
      </c>
      <c r="AG219" s="33"/>
      <c r="AH219" s="159">
        <f>SUM(AH89:AH217)</f>
        <v>130309623</v>
      </c>
      <c r="AI219" s="33"/>
      <c r="AJ219" s="161">
        <f>IF($W219&gt;0,AH219/$W219*100,0)</f>
        <v>14.826730819063034</v>
      </c>
      <c r="AK219" s="33"/>
      <c r="AL219" s="159">
        <f>SUM(AL89:AL217)</f>
        <v>173358734</v>
      </c>
      <c r="AM219" s="33"/>
      <c r="AN219" s="42">
        <f>AN217</f>
        <v>95</v>
      </c>
      <c r="AO219" s="33"/>
      <c r="AP219" s="175">
        <f>SUM(AP89:AP217)</f>
        <v>5937832</v>
      </c>
      <c r="AQ219" s="33"/>
      <c r="AR219" s="175">
        <f>SUM(AR89:AR217)</f>
        <v>5937832</v>
      </c>
      <c r="AS219" s="33"/>
      <c r="AT219" s="175">
        <f>SUM(AT89:AT217)</f>
        <v>4643146</v>
      </c>
      <c r="AU219" s="33"/>
      <c r="AV219" s="175">
        <f>SUM(AV89:AV217)</f>
        <v>4526990</v>
      </c>
    </row>
    <row r="220" spans="1:48" ht="8.85" customHeight="1" x14ac:dyDescent="0.3">
      <c r="A220" s="33"/>
      <c r="B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row>
    <row r="221" spans="1:48" ht="8.85" customHeight="1" x14ac:dyDescent="0.3">
      <c r="A221" s="33"/>
      <c r="B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row>
    <row r="222" spans="1:48" ht="8.85" customHeight="1" x14ac:dyDescent="0.3">
      <c r="A222" s="33"/>
      <c r="B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row>
    <row r="223" spans="1:48" ht="8.85" customHeight="1" x14ac:dyDescent="0.3">
      <c r="A223" s="33"/>
      <c r="B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row>
    <row r="224" spans="1:48" ht="8.85" customHeight="1" x14ac:dyDescent="0.3">
      <c r="A224" s="33"/>
      <c r="B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row>
    <row r="225" spans="1:48" ht="1.65" customHeight="1" x14ac:dyDescent="0.3">
      <c r="A225" s="33"/>
      <c r="B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row>
    <row r="226" spans="1:48" ht="8.85" customHeight="1" x14ac:dyDescent="0.3">
      <c r="A226" s="33"/>
      <c r="B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row>
    <row r="227" spans="1:48" s="20" customFormat="1" ht="10.5" customHeight="1" x14ac:dyDescent="0.3">
      <c r="A227" s="130" t="s">
        <v>591</v>
      </c>
      <c r="AO227" s="131" t="s">
        <v>592</v>
      </c>
    </row>
    <row r="228" spans="1:48" s="20" customFormat="1" ht="10.5" customHeight="1" x14ac:dyDescent="0.3">
      <c r="W228" s="23" t="s">
        <v>49</v>
      </c>
      <c r="Z228" s="50" t="s">
        <v>50</v>
      </c>
      <c r="AN228" s="23" t="s">
        <v>575</v>
      </c>
    </row>
    <row r="229" spans="1:48" s="20" customFormat="1" ht="10.5" customHeight="1" x14ac:dyDescent="0.3">
      <c r="A229" s="24"/>
      <c r="W229" s="23" t="s">
        <v>576</v>
      </c>
      <c r="Z229" s="50" t="s">
        <v>399</v>
      </c>
      <c r="AN229" s="23" t="s">
        <v>223</v>
      </c>
    </row>
    <row r="230" spans="1:48" s="20" customFormat="1" ht="10.5" customHeight="1" x14ac:dyDescent="0.3">
      <c r="A230" s="25"/>
      <c r="W230" s="23" t="s">
        <v>55</v>
      </c>
      <c r="Z230" s="26" t="s">
        <v>56</v>
      </c>
    </row>
    <row r="231" spans="1:48" ht="7.5" customHeight="1" x14ac:dyDescent="0.3">
      <c r="A231" s="33"/>
      <c r="B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row>
    <row r="232" spans="1:48" ht="9.6" customHeight="1" x14ac:dyDescent="0.3">
      <c r="Z232" s="28" t="s">
        <v>511</v>
      </c>
      <c r="AA232" s="28"/>
      <c r="AB232" s="28"/>
      <c r="AC232" s="28"/>
      <c r="AD232" s="28"/>
      <c r="AE232" s="28"/>
      <c r="AF232" s="28"/>
      <c r="AG232" s="28"/>
      <c r="AH232" s="28"/>
      <c r="AI232" s="28"/>
      <c r="AJ232" s="28"/>
      <c r="AK232" s="28"/>
      <c r="AL232" s="28"/>
    </row>
    <row r="233" spans="1:48" ht="9.6" customHeight="1" x14ac:dyDescent="0.3"/>
    <row r="234" spans="1:48" ht="9.6" customHeight="1" x14ac:dyDescent="0.3">
      <c r="E234" s="29" t="s">
        <v>577</v>
      </c>
      <c r="F234" s="29"/>
      <c r="G234" s="29"/>
      <c r="H234" s="29"/>
      <c r="I234" s="29"/>
      <c r="AD234" s="28" t="s">
        <v>404</v>
      </c>
      <c r="AE234" s="28"/>
      <c r="AF234" s="28"/>
      <c r="AG234" s="28"/>
      <c r="AH234" s="28"/>
      <c r="AI234" s="28"/>
      <c r="AJ234" s="28"/>
    </row>
    <row r="235" spans="1:48" ht="9.6" customHeight="1" x14ac:dyDescent="0.3">
      <c r="E235" s="28" t="s">
        <v>578</v>
      </c>
      <c r="F235" s="28"/>
      <c r="G235" s="28"/>
      <c r="H235" s="28"/>
      <c r="I235" s="28"/>
      <c r="K235" s="28" t="s">
        <v>579</v>
      </c>
      <c r="L235" s="28"/>
      <c r="M235" s="28"/>
      <c r="N235" s="28"/>
      <c r="O235" s="28"/>
      <c r="Q235" s="28" t="s">
        <v>580</v>
      </c>
      <c r="R235" s="28"/>
      <c r="S235" s="28"/>
      <c r="T235" s="28"/>
      <c r="U235" s="28"/>
    </row>
    <row r="236" spans="1:48" ht="9.6" customHeight="1" x14ac:dyDescent="0.3">
      <c r="I236" s="30"/>
      <c r="Z236" s="28" t="s">
        <v>439</v>
      </c>
      <c r="AA236" s="28"/>
      <c r="AB236" s="172"/>
      <c r="AD236" s="28" t="s">
        <v>66</v>
      </c>
      <c r="AE236" s="28"/>
      <c r="AF236" s="28"/>
      <c r="AH236" s="28" t="s">
        <v>67</v>
      </c>
      <c r="AI236" s="28"/>
      <c r="AJ236" s="28"/>
      <c r="AR236" s="30" t="s">
        <v>577</v>
      </c>
      <c r="AV236" s="30" t="s">
        <v>581</v>
      </c>
    </row>
    <row r="237" spans="1:48" ht="9.6" customHeight="1" x14ac:dyDescent="0.3">
      <c r="I237" s="30" t="s">
        <v>71</v>
      </c>
      <c r="O237" s="30" t="s">
        <v>71</v>
      </c>
      <c r="U237" s="30" t="s">
        <v>71</v>
      </c>
      <c r="AB237" s="173" t="s">
        <v>279</v>
      </c>
      <c r="AF237" s="173" t="s">
        <v>279</v>
      </c>
      <c r="AJ237" s="173" t="s">
        <v>279</v>
      </c>
      <c r="AL237" s="30" t="s">
        <v>416</v>
      </c>
      <c r="AR237" s="30" t="s">
        <v>378</v>
      </c>
      <c r="AT237" s="30" t="s">
        <v>582</v>
      </c>
      <c r="AV237" s="30" t="s">
        <v>583</v>
      </c>
    </row>
    <row r="238" spans="1:48" ht="9.6" customHeight="1" x14ac:dyDescent="0.3">
      <c r="A238" s="31" t="s">
        <v>78</v>
      </c>
      <c r="C238" s="31" t="s">
        <v>80</v>
      </c>
      <c r="E238" s="31" t="s">
        <v>81</v>
      </c>
      <c r="G238" s="31" t="s">
        <v>442</v>
      </c>
      <c r="I238" s="31" t="s">
        <v>87</v>
      </c>
      <c r="K238" s="31" t="s">
        <v>81</v>
      </c>
      <c r="M238" s="31" t="s">
        <v>442</v>
      </c>
      <c r="O238" s="31" t="s">
        <v>87</v>
      </c>
      <c r="Q238" s="31" t="s">
        <v>81</v>
      </c>
      <c r="S238" s="31" t="s">
        <v>442</v>
      </c>
      <c r="U238" s="31" t="s">
        <v>87</v>
      </c>
      <c r="W238" s="31" t="s">
        <v>72</v>
      </c>
      <c r="Z238" s="31" t="s">
        <v>81</v>
      </c>
      <c r="AB238" s="174" t="s">
        <v>380</v>
      </c>
      <c r="AD238" s="31" t="s">
        <v>81</v>
      </c>
      <c r="AF238" s="174" t="s">
        <v>380</v>
      </c>
      <c r="AH238" s="31" t="s">
        <v>81</v>
      </c>
      <c r="AJ238" s="174" t="s">
        <v>380</v>
      </c>
      <c r="AL238" s="31" t="s">
        <v>584</v>
      </c>
      <c r="AN238" s="31" t="s">
        <v>78</v>
      </c>
      <c r="AR238" s="129" t="s">
        <v>387</v>
      </c>
      <c r="AT238" s="129" t="s">
        <v>585</v>
      </c>
      <c r="AV238" s="129" t="s">
        <v>586</v>
      </c>
    </row>
    <row r="239" spans="1:48" ht="8.85" customHeight="1" x14ac:dyDescent="0.3"/>
    <row r="240" spans="1:48" ht="8.85" customHeight="1" x14ac:dyDescent="0.3">
      <c r="B240" s="22" t="s">
        <v>297</v>
      </c>
    </row>
    <row r="241" spans="1:48" ht="8.85" customHeight="1" x14ac:dyDescent="0.3">
      <c r="A241" s="22">
        <v>1</v>
      </c>
      <c r="B241" s="30"/>
      <c r="C241" s="22" t="s">
        <v>224</v>
      </c>
      <c r="D241" s="33"/>
      <c r="E241" s="154">
        <v>1259209</v>
      </c>
      <c r="F241" s="33"/>
      <c r="G241" s="152">
        <f>(E241/$AP241)</f>
        <v>153.73080209986571</v>
      </c>
      <c r="H241" s="33"/>
      <c r="I241" s="153">
        <f>IF(G$287&gt;0,G241/G$287*100,0)</f>
        <v>175.74817360670096</v>
      </c>
      <c r="J241" s="33"/>
      <c r="K241" s="154">
        <v>0</v>
      </c>
      <c r="L241" s="33"/>
      <c r="M241" s="152">
        <f>(K241/$AP241)</f>
        <v>0</v>
      </c>
      <c r="N241" s="33"/>
      <c r="O241" s="153">
        <f>IF(M$287&gt;0,M241/M$287*100,0)</f>
        <v>0</v>
      </c>
      <c r="P241" s="33"/>
      <c r="Q241" s="154">
        <v>0</v>
      </c>
      <c r="R241" s="33"/>
      <c r="S241" s="152">
        <f>(Q241/$AP241)</f>
        <v>0</v>
      </c>
      <c r="T241" s="33"/>
      <c r="U241" s="153">
        <f>IF(S$287&gt;0,S241/S$287*100,0)</f>
        <v>0</v>
      </c>
      <c r="V241" s="33"/>
      <c r="W241" s="154">
        <f>(E241+K241+Q241)</f>
        <v>1259209</v>
      </c>
      <c r="X241" s="33"/>
      <c r="Y241" s="33"/>
      <c r="Z241" s="154">
        <v>48083</v>
      </c>
      <c r="AA241" s="33"/>
      <c r="AB241" s="153">
        <f>IF($W241&gt;0,Z241/$W241*100,0)</f>
        <v>3.8185082857571695</v>
      </c>
      <c r="AC241" s="33"/>
      <c r="AD241" s="154">
        <v>0</v>
      </c>
      <c r="AE241" s="33"/>
      <c r="AF241" s="153">
        <f>IF($W241&gt;0,AD241/$W241*100,0)</f>
        <v>0</v>
      </c>
      <c r="AG241" s="33"/>
      <c r="AH241" s="154">
        <v>0</v>
      </c>
      <c r="AI241" s="33"/>
      <c r="AJ241" s="153">
        <f>IF($W241&gt;0,AH241/$W241*100,0)</f>
        <v>0</v>
      </c>
      <c r="AK241" s="33"/>
      <c r="AL241" s="154">
        <v>9537</v>
      </c>
      <c r="AM241" s="33"/>
      <c r="AN241" s="22">
        <v>1</v>
      </c>
      <c r="AO241" s="33"/>
      <c r="AP241" s="165">
        <v>8191</v>
      </c>
      <c r="AQ241" s="33"/>
      <c r="AR241" s="165">
        <f>IF(E241,AP241,0)</f>
        <v>8191</v>
      </c>
      <c r="AS241" s="33"/>
      <c r="AT241" s="165">
        <f>IF(K241,AP241,0)</f>
        <v>0</v>
      </c>
      <c r="AU241" s="33"/>
      <c r="AV241" s="165">
        <f>IF(Q241,AP241,0)</f>
        <v>0</v>
      </c>
    </row>
    <row r="242" spans="1:48" ht="8.85" customHeight="1" x14ac:dyDescent="0.3">
      <c r="A242" s="22">
        <v>2</v>
      </c>
      <c r="B242" s="30"/>
      <c r="C242" s="22" t="s">
        <v>225</v>
      </c>
      <c r="D242" s="33"/>
      <c r="E242" s="156">
        <v>755417</v>
      </c>
      <c r="F242" s="33"/>
      <c r="G242" s="153">
        <f>(E242/$AP242)</f>
        <v>104.55598615916955</v>
      </c>
      <c r="H242" s="33"/>
      <c r="I242" s="153">
        <f>IF(G$287&gt;0,G242/G$287*100,0)</f>
        <v>119.53052580304988</v>
      </c>
      <c r="J242" s="33"/>
      <c r="K242" s="156">
        <v>0</v>
      </c>
      <c r="L242" s="33"/>
      <c r="M242" s="153">
        <f>(K242/$AP242)</f>
        <v>0</v>
      </c>
      <c r="N242" s="33"/>
      <c r="O242" s="153">
        <f>IF(M$287&gt;0,M242/M$287*100,0)</f>
        <v>0</v>
      </c>
      <c r="P242" s="33"/>
      <c r="Q242" s="156">
        <v>0</v>
      </c>
      <c r="R242" s="33"/>
      <c r="S242" s="153">
        <f>(Q242/$AP242)</f>
        <v>0</v>
      </c>
      <c r="T242" s="33"/>
      <c r="U242" s="153">
        <f>IF(S$287&gt;0,S242/S$287*100,0)</f>
        <v>0</v>
      </c>
      <c r="V242" s="33"/>
      <c r="W242" s="156">
        <f>(E242+K242+Q242)</f>
        <v>755417</v>
      </c>
      <c r="X242" s="33"/>
      <c r="Y242" s="33"/>
      <c r="Z242" s="156">
        <v>3359</v>
      </c>
      <c r="AA242" s="33"/>
      <c r="AB242" s="153">
        <f>IF($W242&gt;0,Z242/$W242*100,0)</f>
        <v>0.44465507130498783</v>
      </c>
      <c r="AC242" s="33"/>
      <c r="AD242" s="156">
        <v>0</v>
      </c>
      <c r="AE242" s="33"/>
      <c r="AF242" s="153">
        <f>IF($W242&gt;0,AD242/$W242*100,0)</f>
        <v>0</v>
      </c>
      <c r="AG242" s="33"/>
      <c r="AH242" s="156">
        <v>0</v>
      </c>
      <c r="AI242" s="33"/>
      <c r="AJ242" s="153">
        <f>IF($W242&gt;0,AH242/$W242*100,0)</f>
        <v>0</v>
      </c>
      <c r="AK242" s="33"/>
      <c r="AL242" s="156">
        <v>0</v>
      </c>
      <c r="AM242" s="33"/>
      <c r="AN242" s="22">
        <v>2</v>
      </c>
      <c r="AO242" s="33"/>
      <c r="AP242" s="165">
        <v>7225</v>
      </c>
      <c r="AQ242" s="33"/>
      <c r="AR242" s="165">
        <f>IF(E242,AP242,0)</f>
        <v>7225</v>
      </c>
      <c r="AS242" s="33"/>
      <c r="AT242" s="165">
        <f>IF(K242,AP242,0)</f>
        <v>0</v>
      </c>
      <c r="AU242" s="33"/>
      <c r="AV242" s="165">
        <f>IF(Q242,AP242,0)</f>
        <v>0</v>
      </c>
    </row>
    <row r="243" spans="1:48" ht="8.85" customHeight="1" x14ac:dyDescent="0.3">
      <c r="A243" s="22">
        <v>3</v>
      </c>
      <c r="B243" s="30"/>
      <c r="C243" s="22" t="s">
        <v>140</v>
      </c>
      <c r="D243" s="33"/>
      <c r="E243" s="156">
        <v>160923</v>
      </c>
      <c r="F243" s="33"/>
      <c r="G243" s="153">
        <f>(E243/$AP243)</f>
        <v>26.073071937783538</v>
      </c>
      <c r="H243" s="33"/>
      <c r="I243" s="153">
        <f>IF(G$287&gt;0,G243/G$287*100,0)</f>
        <v>29.807265107514763</v>
      </c>
      <c r="J243" s="33"/>
      <c r="K243" s="156">
        <v>0</v>
      </c>
      <c r="L243" s="33"/>
      <c r="M243" s="153">
        <f>(K243/$AP243)</f>
        <v>0</v>
      </c>
      <c r="N243" s="33"/>
      <c r="O243" s="153">
        <f>IF(M$287&gt;0,M243/M$287*100,0)</f>
        <v>0</v>
      </c>
      <c r="P243" s="33"/>
      <c r="Q243" s="156">
        <v>0</v>
      </c>
      <c r="R243" s="33"/>
      <c r="S243" s="153">
        <f>(Q243/$AP243)</f>
        <v>0</v>
      </c>
      <c r="T243" s="33"/>
      <c r="U243" s="153">
        <f>IF(S$287&gt;0,S243/S$287*100,0)</f>
        <v>0</v>
      </c>
      <c r="V243" s="33"/>
      <c r="W243" s="156">
        <f>(E243+K243+Q243)</f>
        <v>160923</v>
      </c>
      <c r="X243" s="33"/>
      <c r="Y243" s="33"/>
      <c r="Z243" s="156">
        <v>0</v>
      </c>
      <c r="AA243" s="33"/>
      <c r="AB243" s="153">
        <f>IF($W243&gt;0,Z243/$W243*100,0)</f>
        <v>0</v>
      </c>
      <c r="AC243" s="33"/>
      <c r="AD243" s="156">
        <v>0</v>
      </c>
      <c r="AE243" s="33"/>
      <c r="AF243" s="153">
        <f>IF($W243&gt;0,AD243/$W243*100,0)</f>
        <v>0</v>
      </c>
      <c r="AG243" s="33"/>
      <c r="AH243" s="156">
        <v>0</v>
      </c>
      <c r="AI243" s="33"/>
      <c r="AJ243" s="153">
        <f>IF($W243&gt;0,AH243/$W243*100,0)</f>
        <v>0</v>
      </c>
      <c r="AK243" s="33"/>
      <c r="AL243" s="156">
        <v>0</v>
      </c>
      <c r="AM243" s="33"/>
      <c r="AN243" s="22">
        <v>3</v>
      </c>
      <c r="AO243" s="33"/>
      <c r="AP243" s="165">
        <v>6172</v>
      </c>
      <c r="AQ243" s="33"/>
      <c r="AR243" s="165">
        <f>IF(E243,AP243,0)</f>
        <v>6172</v>
      </c>
      <c r="AS243" s="33"/>
      <c r="AT243" s="165">
        <f>IF(K243,AP243,0)</f>
        <v>0</v>
      </c>
      <c r="AU243" s="33"/>
      <c r="AV243" s="165">
        <f>IF(Q243,AP243,0)</f>
        <v>0</v>
      </c>
    </row>
    <row r="244" spans="1:48" ht="8.85" customHeight="1" x14ac:dyDescent="0.3">
      <c r="A244" s="22">
        <v>4</v>
      </c>
      <c r="B244" s="30"/>
      <c r="C244" s="22" t="s">
        <v>226</v>
      </c>
      <c r="D244" s="33"/>
      <c r="E244" s="156">
        <v>119360</v>
      </c>
      <c r="F244" s="33"/>
      <c r="G244" s="153">
        <f>(E244/$AP244)</f>
        <v>28.520908004778974</v>
      </c>
      <c r="H244" s="33"/>
      <c r="I244" s="153">
        <f>IF(G$287&gt;0,G244/G$287*100,0)</f>
        <v>32.605680988956607</v>
      </c>
      <c r="J244" s="33"/>
      <c r="K244" s="156">
        <v>0</v>
      </c>
      <c r="L244" s="33"/>
      <c r="M244" s="153">
        <f>(K244/$AP244)</f>
        <v>0</v>
      </c>
      <c r="N244" s="33"/>
      <c r="O244" s="153">
        <f>IF(M$287&gt;0,M244/M$287*100,0)</f>
        <v>0</v>
      </c>
      <c r="P244" s="33"/>
      <c r="Q244" s="156">
        <v>0</v>
      </c>
      <c r="R244" s="33"/>
      <c r="S244" s="153">
        <f>(Q244/$AP244)</f>
        <v>0</v>
      </c>
      <c r="T244" s="33"/>
      <c r="U244" s="153">
        <f>IF(S$287&gt;0,S244/S$287*100,0)</f>
        <v>0</v>
      </c>
      <c r="V244" s="33"/>
      <c r="W244" s="156">
        <f>(E244+K244+Q244)</f>
        <v>119360</v>
      </c>
      <c r="X244" s="33"/>
      <c r="Y244" s="33"/>
      <c r="Z244" s="156">
        <v>0</v>
      </c>
      <c r="AA244" s="33"/>
      <c r="AB244" s="153">
        <f>IF($W244&gt;0,Z244/$W244*100,0)</f>
        <v>0</v>
      </c>
      <c r="AC244" s="33"/>
      <c r="AD244" s="156">
        <v>0</v>
      </c>
      <c r="AE244" s="33"/>
      <c r="AF244" s="153">
        <f>IF($W244&gt;0,AD244/$W244*100,0)</f>
        <v>0</v>
      </c>
      <c r="AG244" s="33"/>
      <c r="AH244" s="156">
        <v>0</v>
      </c>
      <c r="AI244" s="33"/>
      <c r="AJ244" s="153">
        <f>IF($W244&gt;0,AH244/$W244*100,0)</f>
        <v>0</v>
      </c>
      <c r="AK244" s="33"/>
      <c r="AL244" s="156">
        <v>37945</v>
      </c>
      <c r="AM244" s="33"/>
      <c r="AN244" s="22">
        <v>4</v>
      </c>
      <c r="AO244" s="33"/>
      <c r="AP244" s="165">
        <v>4185</v>
      </c>
      <c r="AQ244" s="33"/>
      <c r="AR244" s="165">
        <f>IF(E244,AP244,0)</f>
        <v>4185</v>
      </c>
      <c r="AS244" s="33"/>
      <c r="AT244" s="165">
        <f>IF(K244,AP244,0)</f>
        <v>0</v>
      </c>
      <c r="AU244" s="33"/>
      <c r="AV244" s="165">
        <f>IF(Q244,AP244,0)</f>
        <v>0</v>
      </c>
    </row>
    <row r="245" spans="1:48" ht="8.85" customHeight="1" x14ac:dyDescent="0.3">
      <c r="A245" s="22">
        <v>5</v>
      </c>
      <c r="B245" s="30"/>
      <c r="C245" s="22" t="s">
        <v>227</v>
      </c>
      <c r="D245" s="33"/>
      <c r="E245" s="156">
        <v>915920</v>
      </c>
      <c r="F245" s="33"/>
      <c r="G245" s="153">
        <f>(E245/$AP245)</f>
        <v>163.14926968293551</v>
      </c>
      <c r="H245" s="33"/>
      <c r="I245" s="153">
        <f>IF(G$287&gt;0,G245/G$287*100,0)</f>
        <v>186.51555693709656</v>
      </c>
      <c r="J245" s="33"/>
      <c r="K245" s="156">
        <v>0</v>
      </c>
      <c r="L245" s="33"/>
      <c r="M245" s="153">
        <f>(K245/$AP245)</f>
        <v>0</v>
      </c>
      <c r="N245" s="33"/>
      <c r="O245" s="153">
        <f>IF(M$287&gt;0,M245/M$287*100,0)</f>
        <v>0</v>
      </c>
      <c r="P245" s="33"/>
      <c r="Q245" s="156">
        <v>0</v>
      </c>
      <c r="R245" s="33"/>
      <c r="S245" s="161">
        <f>(Q245/$AP245)</f>
        <v>0</v>
      </c>
      <c r="T245" s="33"/>
      <c r="U245" s="161">
        <f>IF(S$287&gt;0,S245/S$287*100,0)</f>
        <v>0</v>
      </c>
      <c r="V245" s="33"/>
      <c r="W245" s="156">
        <f>(E245+K245+Q245)</f>
        <v>915920</v>
      </c>
      <c r="X245" s="33"/>
      <c r="Y245" s="33"/>
      <c r="Z245" s="156">
        <v>0</v>
      </c>
      <c r="AA245" s="33"/>
      <c r="AB245" s="161">
        <f>IF($W245&gt;0,Z245/$W245*100,0)</f>
        <v>0</v>
      </c>
      <c r="AC245" s="33"/>
      <c r="AD245" s="156">
        <v>0</v>
      </c>
      <c r="AE245" s="33"/>
      <c r="AF245" s="161">
        <f>IF($W245&gt;0,AD245/$W245*100,0)</f>
        <v>0</v>
      </c>
      <c r="AG245" s="33"/>
      <c r="AH245" s="156">
        <v>897425</v>
      </c>
      <c r="AI245" s="33"/>
      <c r="AJ245" s="161">
        <f>IF($W245&gt;0,AH245/$W245*100,0)</f>
        <v>97.980718840073365</v>
      </c>
      <c r="AK245" s="33"/>
      <c r="AL245" s="156">
        <v>0</v>
      </c>
      <c r="AM245" s="33"/>
      <c r="AN245" s="22">
        <v>5</v>
      </c>
      <c r="AO245" s="33"/>
      <c r="AP245" s="165">
        <v>5614</v>
      </c>
      <c r="AQ245" s="33"/>
      <c r="AR245" s="165">
        <f>IF(E245,AP245,0)</f>
        <v>5614</v>
      </c>
      <c r="AS245" s="33"/>
      <c r="AT245" s="165">
        <f>IF(K245,AP245,0)</f>
        <v>0</v>
      </c>
      <c r="AU245" s="33"/>
      <c r="AV245" s="165">
        <f>IF(Q245,AP245,0)</f>
        <v>0</v>
      </c>
    </row>
    <row r="246" spans="1:48" ht="8.85" customHeight="1" x14ac:dyDescent="0.3">
      <c r="A246" s="53"/>
      <c r="D246" s="33"/>
      <c r="E246" s="33"/>
      <c r="F246" s="33"/>
      <c r="G246" s="33"/>
      <c r="H246" s="33"/>
      <c r="I246" s="33"/>
      <c r="J246" s="33"/>
      <c r="K246" s="33"/>
      <c r="L246" s="33"/>
      <c r="M246" s="33"/>
      <c r="N246" s="33"/>
      <c r="O246" s="33"/>
      <c r="P246" s="33"/>
      <c r="Q246" s="33"/>
      <c r="R246" s="33"/>
      <c r="S246" s="33"/>
      <c r="T246" s="33"/>
      <c r="U246" s="33"/>
      <c r="V246" s="33"/>
      <c r="X246" s="33"/>
      <c r="Y246" s="33"/>
      <c r="Z246" s="33"/>
      <c r="AA246" s="33"/>
      <c r="AB246" s="33"/>
      <c r="AC246" s="33"/>
      <c r="AD246" s="33"/>
      <c r="AE246" s="33"/>
      <c r="AF246" s="33"/>
      <c r="AG246" s="33"/>
      <c r="AH246" s="33"/>
      <c r="AI246" s="33"/>
      <c r="AJ246" s="33"/>
      <c r="AK246" s="33"/>
      <c r="AL246" s="33"/>
      <c r="AM246" s="33"/>
      <c r="AN246" s="53"/>
      <c r="AO246" s="33"/>
      <c r="AP246" s="39"/>
      <c r="AQ246" s="33"/>
      <c r="AR246" s="33"/>
      <c r="AS246" s="33"/>
      <c r="AT246" s="33"/>
      <c r="AU246" s="33"/>
      <c r="AV246" s="33"/>
    </row>
    <row r="247" spans="1:48" ht="8.85" customHeight="1" x14ac:dyDescent="0.3">
      <c r="A247" s="22">
        <v>6</v>
      </c>
      <c r="B247" s="30"/>
      <c r="C247" s="22" t="s">
        <v>228</v>
      </c>
      <c r="D247" s="33"/>
      <c r="E247" s="156">
        <v>3575701</v>
      </c>
      <c r="F247" s="33"/>
      <c r="G247" s="153">
        <f>(E247/$AP247)</f>
        <v>83.897254809948379</v>
      </c>
      <c r="H247" s="33"/>
      <c r="I247" s="153">
        <f>IF(G$287&gt;0,G247/G$287*100,0)</f>
        <v>95.913044764353799</v>
      </c>
      <c r="J247" s="33"/>
      <c r="K247" s="156">
        <v>0</v>
      </c>
      <c r="L247" s="33"/>
      <c r="M247" s="153">
        <f>(K247/$AP247)</f>
        <v>0</v>
      </c>
      <c r="N247" s="33"/>
      <c r="O247" s="153">
        <f>IF(M$287&gt;0,M247/M$287*100,0)</f>
        <v>0</v>
      </c>
      <c r="P247" s="33"/>
      <c r="Q247" s="156">
        <v>0</v>
      </c>
      <c r="R247" s="33"/>
      <c r="S247" s="161">
        <f>(Q247/$AP247)</f>
        <v>0</v>
      </c>
      <c r="T247" s="33"/>
      <c r="U247" s="161">
        <f>IF(S$287&gt;0,S247/S$287*100,0)</f>
        <v>0</v>
      </c>
      <c r="V247" s="33"/>
      <c r="W247" s="156">
        <f>(E247+K247+Q247)</f>
        <v>3575701</v>
      </c>
      <c r="X247" s="33"/>
      <c r="Y247" s="33"/>
      <c r="Z247" s="156">
        <v>0</v>
      </c>
      <c r="AA247" s="33"/>
      <c r="AB247" s="161">
        <f>IF($W247&gt;0,Z247/$W247*100,0)</f>
        <v>0</v>
      </c>
      <c r="AC247" s="33"/>
      <c r="AD247" s="156">
        <v>0</v>
      </c>
      <c r="AE247" s="33"/>
      <c r="AF247" s="161">
        <f>IF($W247&gt;0,AD247/$W247*100,0)</f>
        <v>0</v>
      </c>
      <c r="AG247" s="33"/>
      <c r="AH247" s="156">
        <v>690770</v>
      </c>
      <c r="AI247" s="33"/>
      <c r="AJ247" s="161">
        <f>IF($W247&gt;0,AH247/$W247*100,0)</f>
        <v>19.31844972496302</v>
      </c>
      <c r="AK247" s="33"/>
      <c r="AL247" s="156">
        <v>10207</v>
      </c>
      <c r="AM247" s="33"/>
      <c r="AN247" s="22">
        <v>6</v>
      </c>
      <c r="AO247" s="33"/>
      <c r="AP247" s="165">
        <v>42620</v>
      </c>
      <c r="AQ247" s="33"/>
      <c r="AR247" s="165">
        <f>IF(E247,AP247,0)</f>
        <v>42620</v>
      </c>
      <c r="AS247" s="33"/>
      <c r="AT247" s="165">
        <f>IF(K247,AP247,0)</f>
        <v>0</v>
      </c>
      <c r="AU247" s="33"/>
      <c r="AV247" s="165">
        <f>IF(Q247,AP247,0)</f>
        <v>0</v>
      </c>
    </row>
    <row r="248" spans="1:48" ht="8.85" customHeight="1" x14ac:dyDescent="0.3">
      <c r="A248" s="22">
        <v>7</v>
      </c>
      <c r="B248" s="30"/>
      <c r="C248" s="22" t="s">
        <v>229</v>
      </c>
      <c r="D248" s="33"/>
      <c r="E248" s="156">
        <v>561014</v>
      </c>
      <c r="F248" s="33"/>
      <c r="G248" s="153">
        <f>(E248/$AP248)</f>
        <v>154.93344380005524</v>
      </c>
      <c r="H248" s="33"/>
      <c r="I248" s="153">
        <f>IF(G$287&gt;0,G248/G$287*100,0)</f>
        <v>177.12305801128673</v>
      </c>
      <c r="J248" s="33"/>
      <c r="K248" s="156">
        <v>0</v>
      </c>
      <c r="L248" s="33"/>
      <c r="M248" s="153">
        <f>(K248/$AP248)</f>
        <v>0</v>
      </c>
      <c r="N248" s="33"/>
      <c r="O248" s="153">
        <f>IF(M$287&gt;0,M248/M$287*100,0)</f>
        <v>0</v>
      </c>
      <c r="P248" s="33"/>
      <c r="Q248" s="156">
        <v>0</v>
      </c>
      <c r="R248" s="33"/>
      <c r="S248" s="161">
        <f>(Q248/$AP248)</f>
        <v>0</v>
      </c>
      <c r="T248" s="33"/>
      <c r="U248" s="161">
        <f>IF(S$287&gt;0,S248/S$287*100,0)</f>
        <v>0</v>
      </c>
      <c r="V248" s="33"/>
      <c r="W248" s="156">
        <f>(E248+K248+Q248)</f>
        <v>561014</v>
      </c>
      <c r="X248" s="33"/>
      <c r="Y248" s="33"/>
      <c r="Z248" s="156">
        <v>108614</v>
      </c>
      <c r="AA248" s="33"/>
      <c r="AB248" s="161">
        <f>IF($W248&gt;0,Z248/$W248*100,0)</f>
        <v>19.360301168954784</v>
      </c>
      <c r="AC248" s="33"/>
      <c r="AD248" s="156">
        <v>413875</v>
      </c>
      <c r="AE248" s="33"/>
      <c r="AF248" s="161">
        <f>IF($W248&gt;0,AD248/$W248*100,0)</f>
        <v>73.77266877475428</v>
      </c>
      <c r="AG248" s="33"/>
      <c r="AH248" s="156">
        <v>0</v>
      </c>
      <c r="AI248" s="33"/>
      <c r="AJ248" s="161">
        <f>IF($W248&gt;0,AH248/$W248*100,0)</f>
        <v>0</v>
      </c>
      <c r="AK248" s="33"/>
      <c r="AL248" s="156">
        <v>33752</v>
      </c>
      <c r="AM248" s="33"/>
      <c r="AN248" s="22">
        <v>7</v>
      </c>
      <c r="AO248" s="33"/>
      <c r="AP248" s="165">
        <v>3621</v>
      </c>
      <c r="AQ248" s="33"/>
      <c r="AR248" s="165">
        <f>IF(E248,AP248,0)</f>
        <v>3621</v>
      </c>
      <c r="AS248" s="33"/>
      <c r="AT248" s="165">
        <f>IF(K248,AP248,0)</f>
        <v>0</v>
      </c>
      <c r="AU248" s="33"/>
      <c r="AV248" s="165">
        <f>IF(Q248,AP248,0)</f>
        <v>0</v>
      </c>
    </row>
    <row r="249" spans="1:48" ht="8.85" customHeight="1" x14ac:dyDescent="0.3">
      <c r="A249" s="22">
        <v>8</v>
      </c>
      <c r="B249" s="30"/>
      <c r="C249" s="22" t="s">
        <v>230</v>
      </c>
      <c r="D249" s="33"/>
      <c r="E249" s="156">
        <v>405638</v>
      </c>
      <c r="F249" s="33"/>
      <c r="G249" s="153">
        <f>(E249/$AP249)</f>
        <v>74.511021307861867</v>
      </c>
      <c r="H249" s="33"/>
      <c r="I249" s="153">
        <f>IF(G$287&gt;0,G249/G$287*100,0)</f>
        <v>85.182512089671462</v>
      </c>
      <c r="J249" s="33"/>
      <c r="K249" s="156">
        <v>0</v>
      </c>
      <c r="L249" s="33"/>
      <c r="M249" s="153">
        <f>(K249/$AP249)</f>
        <v>0</v>
      </c>
      <c r="N249" s="33"/>
      <c r="O249" s="153">
        <f>IF(M$287&gt;0,M249/M$287*100,0)</f>
        <v>0</v>
      </c>
      <c r="P249" s="33"/>
      <c r="Q249" s="156">
        <v>0</v>
      </c>
      <c r="R249" s="33"/>
      <c r="S249" s="161">
        <f>(Q249/$AP249)</f>
        <v>0</v>
      </c>
      <c r="T249" s="33"/>
      <c r="U249" s="161">
        <f>IF(S$287&gt;0,S249/S$287*100,0)</f>
        <v>0</v>
      </c>
      <c r="V249" s="33"/>
      <c r="W249" s="156">
        <f>(E249+K249+Q249)</f>
        <v>405638</v>
      </c>
      <c r="X249" s="33"/>
      <c r="Y249" s="33"/>
      <c r="Z249" s="156">
        <v>42500</v>
      </c>
      <c r="AA249" s="33"/>
      <c r="AB249" s="161">
        <f>IF($W249&gt;0,Z249/$W249*100,0)</f>
        <v>10.477322144375034</v>
      </c>
      <c r="AC249" s="33"/>
      <c r="AD249" s="156">
        <v>0</v>
      </c>
      <c r="AE249" s="33"/>
      <c r="AF249" s="161">
        <f>IF($W249&gt;0,AD249/$W249*100,0)</f>
        <v>0</v>
      </c>
      <c r="AG249" s="33"/>
      <c r="AH249" s="156">
        <v>0</v>
      </c>
      <c r="AI249" s="33"/>
      <c r="AJ249" s="161">
        <f>IF($W249&gt;0,AH249/$W249*100,0)</f>
        <v>0</v>
      </c>
      <c r="AK249" s="33"/>
      <c r="AL249" s="156">
        <v>0</v>
      </c>
      <c r="AM249" s="33"/>
      <c r="AN249" s="22">
        <v>8</v>
      </c>
      <c r="AO249" s="33"/>
      <c r="AP249" s="165">
        <v>5444</v>
      </c>
      <c r="AQ249" s="33"/>
      <c r="AR249" s="165">
        <f>IF(E249,AP249,0)</f>
        <v>5444</v>
      </c>
      <c r="AS249" s="33"/>
      <c r="AT249" s="165">
        <f>IF(K249,AP249,0)</f>
        <v>0</v>
      </c>
      <c r="AU249" s="33"/>
      <c r="AV249" s="165">
        <f>IF(Q249,AP249,0)</f>
        <v>0</v>
      </c>
    </row>
    <row r="250" spans="1:48" ht="8.85" customHeight="1" x14ac:dyDescent="0.3">
      <c r="A250" s="22">
        <v>9</v>
      </c>
      <c r="B250" s="30"/>
      <c r="C250" s="22" t="s">
        <v>231</v>
      </c>
      <c r="D250" s="33"/>
      <c r="E250" s="156">
        <v>246493</v>
      </c>
      <c r="F250" s="33"/>
      <c r="G250" s="153">
        <f>(E250/$AP250)</f>
        <v>43.673458540042525</v>
      </c>
      <c r="H250" s="33"/>
      <c r="I250" s="153">
        <f>IF(G$287&gt;0,G250/G$287*100,0)</f>
        <v>49.928384348858842</v>
      </c>
      <c r="J250" s="33"/>
      <c r="K250" s="156">
        <v>0</v>
      </c>
      <c r="L250" s="33"/>
      <c r="M250" s="153">
        <f>(K250/$AP250)</f>
        <v>0</v>
      </c>
      <c r="N250" s="33"/>
      <c r="O250" s="153">
        <f>IF(M$287&gt;0,M250/M$287*100,0)</f>
        <v>0</v>
      </c>
      <c r="P250" s="33"/>
      <c r="Q250" s="156">
        <v>0</v>
      </c>
      <c r="R250" s="33"/>
      <c r="S250" s="161">
        <f>(Q250/$AP250)</f>
        <v>0</v>
      </c>
      <c r="T250" s="33"/>
      <c r="U250" s="161">
        <f>IF(S$287&gt;0,S250/S$287*100,0)</f>
        <v>0</v>
      </c>
      <c r="V250" s="33"/>
      <c r="W250" s="156">
        <f>(E250+K250+Q250)</f>
        <v>246493</v>
      </c>
      <c r="X250" s="33"/>
      <c r="Y250" s="33"/>
      <c r="Z250" s="156">
        <v>0</v>
      </c>
      <c r="AA250" s="33"/>
      <c r="AB250" s="161">
        <f>IF($W250&gt;0,Z250/$W250*100,0)</f>
        <v>0</v>
      </c>
      <c r="AC250" s="33"/>
      <c r="AD250" s="156">
        <v>0</v>
      </c>
      <c r="AE250" s="33"/>
      <c r="AF250" s="161">
        <f>IF($W250&gt;0,AD250/$W250*100,0)</f>
        <v>0</v>
      </c>
      <c r="AG250" s="33"/>
      <c r="AH250" s="156">
        <v>0</v>
      </c>
      <c r="AI250" s="33"/>
      <c r="AJ250" s="161">
        <f>IF($W250&gt;0,AH250/$W250*100,0)</f>
        <v>0</v>
      </c>
      <c r="AK250" s="33"/>
      <c r="AL250" s="156">
        <v>6000</v>
      </c>
      <c r="AM250" s="33"/>
      <c r="AN250" s="22">
        <v>9</v>
      </c>
      <c r="AO250" s="33"/>
      <c r="AP250" s="165">
        <v>5644</v>
      </c>
      <c r="AQ250" s="33"/>
      <c r="AR250" s="165">
        <f>IF(E250,AP250,0)</f>
        <v>5644</v>
      </c>
      <c r="AS250" s="33"/>
      <c r="AT250" s="165">
        <f>IF(K250,AP250,0)</f>
        <v>0</v>
      </c>
      <c r="AU250" s="33"/>
      <c r="AV250" s="165">
        <f>IF(Q250,AP250,0)</f>
        <v>0</v>
      </c>
    </row>
    <row r="251" spans="1:48" ht="8.85" customHeight="1" x14ac:dyDescent="0.3">
      <c r="A251" s="22">
        <v>10</v>
      </c>
      <c r="B251" s="30"/>
      <c r="C251" s="22" t="s">
        <v>232</v>
      </c>
      <c r="D251" s="33"/>
      <c r="E251" s="156">
        <v>31318</v>
      </c>
      <c r="F251" s="33"/>
      <c r="G251" s="153">
        <f>(E251/$AP251)</f>
        <v>8.4849634245461942</v>
      </c>
      <c r="H251" s="33"/>
      <c r="I251" s="153">
        <f>IF(G$287&gt;0,G251/G$287*100,0)</f>
        <v>9.7001824267783174</v>
      </c>
      <c r="J251" s="33"/>
      <c r="K251" s="156">
        <v>0</v>
      </c>
      <c r="L251" s="33"/>
      <c r="M251" s="153">
        <f>(K251/$AP251)</f>
        <v>0</v>
      </c>
      <c r="N251" s="33"/>
      <c r="O251" s="153">
        <f>IF(M$287&gt;0,M251/M$287*100,0)</f>
        <v>0</v>
      </c>
      <c r="P251" s="33"/>
      <c r="Q251" s="156">
        <v>0</v>
      </c>
      <c r="R251" s="33"/>
      <c r="S251" s="161">
        <f>(Q251/$AP251)</f>
        <v>0</v>
      </c>
      <c r="T251" s="33"/>
      <c r="U251" s="161">
        <f>IF(S$287&gt;0,S251/S$287*100,0)</f>
        <v>0</v>
      </c>
      <c r="V251" s="33"/>
      <c r="W251" s="156">
        <f>(E251+K251+Q251)</f>
        <v>31318</v>
      </c>
      <c r="X251" s="33"/>
      <c r="Y251" s="33"/>
      <c r="Z251" s="156">
        <v>0</v>
      </c>
      <c r="AA251" s="33"/>
      <c r="AB251" s="161">
        <f>IF($W251&gt;0,Z251/$W251*100,0)</f>
        <v>0</v>
      </c>
      <c r="AC251" s="33"/>
      <c r="AD251" s="156">
        <v>0</v>
      </c>
      <c r="AE251" s="33"/>
      <c r="AF251" s="161">
        <f>IF($W251&gt;0,AD251/$W251*100,0)</f>
        <v>0</v>
      </c>
      <c r="AG251" s="33"/>
      <c r="AH251" s="156">
        <v>0</v>
      </c>
      <c r="AI251" s="33"/>
      <c r="AJ251" s="161">
        <f>IF($W251&gt;0,AH251/$W251*100,0)</f>
        <v>0</v>
      </c>
      <c r="AK251" s="33"/>
      <c r="AL251" s="156">
        <v>0</v>
      </c>
      <c r="AM251" s="33"/>
      <c r="AN251" s="22">
        <v>10</v>
      </c>
      <c r="AO251" s="33"/>
      <c r="AP251" s="165">
        <v>3691</v>
      </c>
      <c r="AQ251" s="33"/>
      <c r="AR251" s="165">
        <f>IF(E251,AP251,0)</f>
        <v>3691</v>
      </c>
      <c r="AS251" s="33"/>
      <c r="AT251" s="165">
        <f>IF(K251,AP251,0)</f>
        <v>0</v>
      </c>
      <c r="AU251" s="33"/>
      <c r="AV251" s="165">
        <f>IF(Q251,AP251,0)</f>
        <v>0</v>
      </c>
    </row>
    <row r="252" spans="1:48" ht="8.85" customHeight="1" x14ac:dyDescent="0.3">
      <c r="A252" s="53"/>
      <c r="D252" s="33"/>
      <c r="E252" s="33"/>
      <c r="F252" s="33"/>
      <c r="G252" s="33"/>
      <c r="H252" s="33"/>
      <c r="I252" s="33"/>
      <c r="J252" s="33"/>
      <c r="K252" s="33"/>
      <c r="L252" s="33"/>
      <c r="M252" s="33"/>
      <c r="N252" s="33"/>
      <c r="O252" s="33"/>
      <c r="P252" s="33"/>
      <c r="Q252" s="33"/>
      <c r="R252" s="33"/>
      <c r="S252" s="33"/>
      <c r="T252" s="33"/>
      <c r="U252" s="33"/>
      <c r="V252" s="33"/>
      <c r="X252" s="33"/>
      <c r="Y252" s="33"/>
      <c r="Z252" s="33"/>
      <c r="AA252" s="33"/>
      <c r="AB252" s="33"/>
      <c r="AC252" s="33"/>
      <c r="AD252" s="33"/>
      <c r="AE252" s="33"/>
      <c r="AF252" s="33"/>
      <c r="AG252" s="33"/>
      <c r="AH252" s="33"/>
      <c r="AI252" s="33"/>
      <c r="AJ252" s="33"/>
      <c r="AK252" s="33"/>
      <c r="AL252" s="33"/>
      <c r="AM252" s="33"/>
      <c r="AN252" s="53"/>
      <c r="AO252" s="33"/>
      <c r="AP252" s="33"/>
      <c r="AQ252" s="33"/>
      <c r="AR252" s="33"/>
      <c r="AS252" s="33"/>
      <c r="AT252" s="33"/>
      <c r="AU252" s="33"/>
      <c r="AV252" s="33"/>
    </row>
    <row r="253" spans="1:48" ht="8.85" customHeight="1" x14ac:dyDescent="0.3">
      <c r="A253" s="22">
        <v>11</v>
      </c>
      <c r="B253" s="30"/>
      <c r="C253" s="22" t="s">
        <v>233</v>
      </c>
      <c r="D253" s="33"/>
      <c r="E253" s="156">
        <v>1248305</v>
      </c>
      <c r="F253" s="33"/>
      <c r="G253" s="153">
        <f>(E253/$AP253)</f>
        <v>59.327265814362434</v>
      </c>
      <c r="H253" s="33"/>
      <c r="I253" s="153">
        <f>IF(G$287&gt;0,G253/G$287*100,0)</f>
        <v>67.824134588071416</v>
      </c>
      <c r="J253" s="33"/>
      <c r="K253" s="156">
        <v>0</v>
      </c>
      <c r="L253" s="33"/>
      <c r="M253" s="153">
        <f>(K253/$AP253)</f>
        <v>0</v>
      </c>
      <c r="N253" s="33"/>
      <c r="O253" s="153">
        <f>IF(M$287&gt;0,M253/M$287*100,0)</f>
        <v>0</v>
      </c>
      <c r="P253" s="33"/>
      <c r="Q253" s="156">
        <v>0</v>
      </c>
      <c r="R253" s="33"/>
      <c r="S253" s="161">
        <f>(Q253/$AP253)</f>
        <v>0</v>
      </c>
      <c r="T253" s="33"/>
      <c r="U253" s="161">
        <f>IF(S$287&gt;0,S253/S$287*100,0)</f>
        <v>0</v>
      </c>
      <c r="V253" s="33"/>
      <c r="W253" s="156">
        <f>(E253+K253+Q253)</f>
        <v>1248305</v>
      </c>
      <c r="X253" s="33"/>
      <c r="Y253" s="33"/>
      <c r="Z253" s="156">
        <v>3812</v>
      </c>
      <c r="AA253" s="33"/>
      <c r="AB253" s="161">
        <f>IF($W253&gt;0,Z253/$W253*100,0)</f>
        <v>0.30537408726232773</v>
      </c>
      <c r="AC253" s="33"/>
      <c r="AD253" s="156">
        <v>117</v>
      </c>
      <c r="AE253" s="33"/>
      <c r="AF253" s="161">
        <f>IF($W253&gt;0,AD253/$W253*100,0)</f>
        <v>9.3727093939381806E-3</v>
      </c>
      <c r="AG253" s="33"/>
      <c r="AH253" s="156">
        <v>9994</v>
      </c>
      <c r="AI253" s="33"/>
      <c r="AJ253" s="161">
        <f>IF($W253&gt;0,AH253/$W253*100,0)</f>
        <v>0.80060562122237755</v>
      </c>
      <c r="AK253" s="33"/>
      <c r="AL253" s="156">
        <v>0</v>
      </c>
      <c r="AM253" s="33"/>
      <c r="AN253" s="22">
        <v>11</v>
      </c>
      <c r="AO253" s="33"/>
      <c r="AP253" s="165">
        <v>21041</v>
      </c>
      <c r="AQ253" s="33"/>
      <c r="AR253" s="165">
        <f>IF(E253,AP253,0)</f>
        <v>21041</v>
      </c>
      <c r="AS253" s="33"/>
      <c r="AT253" s="165">
        <f>IF(K253,AP253,0)</f>
        <v>0</v>
      </c>
      <c r="AU253" s="33"/>
      <c r="AV253" s="165">
        <f>IF(Q253,AP253,0)</f>
        <v>0</v>
      </c>
    </row>
    <row r="254" spans="1:48" ht="8.85" customHeight="1" x14ac:dyDescent="0.3">
      <c r="A254" s="22">
        <v>12</v>
      </c>
      <c r="B254" s="30"/>
      <c r="C254" s="22" t="s">
        <v>234</v>
      </c>
      <c r="D254" s="33"/>
      <c r="E254" s="156">
        <v>112197</v>
      </c>
      <c r="F254" s="33"/>
      <c r="G254" s="153">
        <f>(E254/$AP254)</f>
        <v>28.886972193614831</v>
      </c>
      <c r="H254" s="33"/>
      <c r="I254" s="153">
        <f>IF(G$287&gt;0,G254/G$287*100,0)</f>
        <v>33.024173000524513</v>
      </c>
      <c r="J254" s="33"/>
      <c r="K254" s="156">
        <v>0</v>
      </c>
      <c r="L254" s="33"/>
      <c r="M254" s="153">
        <f>(K254/$AP254)</f>
        <v>0</v>
      </c>
      <c r="N254" s="33"/>
      <c r="O254" s="153">
        <f>IF(M$287&gt;0,M254/M$287*100,0)</f>
        <v>0</v>
      </c>
      <c r="P254" s="33"/>
      <c r="Q254" s="156">
        <v>0</v>
      </c>
      <c r="R254" s="33"/>
      <c r="S254" s="161">
        <f>(Q254/$AP254)</f>
        <v>0</v>
      </c>
      <c r="T254" s="33"/>
      <c r="U254" s="161">
        <f>IF(S$287&gt;0,S254/S$287*100,0)</f>
        <v>0</v>
      </c>
      <c r="V254" s="33"/>
      <c r="W254" s="156">
        <f>(E254+K254+Q254)</f>
        <v>112197</v>
      </c>
      <c r="X254" s="33"/>
      <c r="Y254" s="33"/>
      <c r="Z254" s="156">
        <v>0</v>
      </c>
      <c r="AA254" s="33"/>
      <c r="AB254" s="161">
        <f>IF($W254&gt;0,Z254/$W254*100,0)</f>
        <v>0</v>
      </c>
      <c r="AC254" s="33"/>
      <c r="AD254" s="156">
        <v>422939</v>
      </c>
      <c r="AE254" s="33"/>
      <c r="AF254" s="161">
        <f>IF($W254&gt;0,AD254/$W254*100,0)</f>
        <v>376.96105956487253</v>
      </c>
      <c r="AG254" s="33"/>
      <c r="AH254" s="156">
        <v>0</v>
      </c>
      <c r="AI254" s="33"/>
      <c r="AJ254" s="161">
        <f>IF($W254&gt;0,AH254/$W254*100,0)</f>
        <v>0</v>
      </c>
      <c r="AK254" s="33"/>
      <c r="AL254" s="156">
        <v>0</v>
      </c>
      <c r="AM254" s="33"/>
      <c r="AN254" s="22">
        <v>12</v>
      </c>
      <c r="AO254" s="33"/>
      <c r="AP254" s="165">
        <v>3884</v>
      </c>
      <c r="AQ254" s="33"/>
      <c r="AR254" s="165">
        <f>IF(E254,AP254,0)</f>
        <v>3884</v>
      </c>
      <c r="AS254" s="33"/>
      <c r="AT254" s="165">
        <f>IF(K254,AP254,0)</f>
        <v>0</v>
      </c>
      <c r="AU254" s="33"/>
      <c r="AV254" s="165">
        <f>IF(Q254,AP254,0)</f>
        <v>0</v>
      </c>
    </row>
    <row r="255" spans="1:48" ht="8.85" customHeight="1" x14ac:dyDescent="0.3">
      <c r="A255" s="22">
        <v>13</v>
      </c>
      <c r="B255" s="30"/>
      <c r="C255" s="22" t="s">
        <v>235</v>
      </c>
      <c r="D255" s="33"/>
      <c r="E255" s="156">
        <v>235908</v>
      </c>
      <c r="F255" s="33"/>
      <c r="G255" s="153">
        <f>(E255/$AP255)</f>
        <v>66.603049124788257</v>
      </c>
      <c r="H255" s="33"/>
      <c r="I255" s="153">
        <f>IF(G$287&gt;0,G255/G$287*100,0)</f>
        <v>76.141957762732218</v>
      </c>
      <c r="J255" s="33"/>
      <c r="K255" s="156">
        <v>3692</v>
      </c>
      <c r="L255" s="33"/>
      <c r="M255" s="153">
        <f>(K255/$AP255)</f>
        <v>1.0423489553924337</v>
      </c>
      <c r="N255" s="33"/>
      <c r="O255" s="153">
        <f>IF(M$287&gt;0,M255/M$287*100,0)</f>
        <v>168.84045390710557</v>
      </c>
      <c r="P255" s="33"/>
      <c r="Q255" s="156">
        <v>0</v>
      </c>
      <c r="R255" s="33"/>
      <c r="S255" s="161">
        <f>(Q255/$AP255)</f>
        <v>0</v>
      </c>
      <c r="T255" s="33"/>
      <c r="U255" s="161">
        <f>IF(S$287&gt;0,S255/S$287*100,0)</f>
        <v>0</v>
      </c>
      <c r="V255" s="33"/>
      <c r="W255" s="156">
        <f>(E255+K255+Q255)</f>
        <v>239600</v>
      </c>
      <c r="X255" s="33"/>
      <c r="Y255" s="33"/>
      <c r="Z255" s="156">
        <v>12073</v>
      </c>
      <c r="AA255" s="33"/>
      <c r="AB255" s="161">
        <f>IF($W255&gt;0,Z255/$W255*100,0)</f>
        <v>5.03881469115192</v>
      </c>
      <c r="AC255" s="33"/>
      <c r="AD255" s="156">
        <v>0</v>
      </c>
      <c r="AE255" s="33"/>
      <c r="AF255" s="161">
        <f>IF($W255&gt;0,AD255/$W255*100,0)</f>
        <v>0</v>
      </c>
      <c r="AG255" s="33"/>
      <c r="AH255" s="156">
        <v>0</v>
      </c>
      <c r="AI255" s="33"/>
      <c r="AJ255" s="161">
        <f>IF($W255&gt;0,AH255/$W255*100,0)</f>
        <v>0</v>
      </c>
      <c r="AK255" s="33"/>
      <c r="AL255" s="156">
        <v>0</v>
      </c>
      <c r="AM255" s="33"/>
      <c r="AN255" s="22">
        <v>13</v>
      </c>
      <c r="AO255" s="33"/>
      <c r="AP255" s="165">
        <v>3542</v>
      </c>
      <c r="AQ255" s="33"/>
      <c r="AR255" s="165">
        <f>IF(E255,AP255,0)</f>
        <v>3542</v>
      </c>
      <c r="AS255" s="33"/>
      <c r="AT255" s="165">
        <f>IF(K255,AP255,0)</f>
        <v>3542</v>
      </c>
      <c r="AU255" s="33"/>
      <c r="AV255" s="165">
        <f>IF(Q255,AP255,0)</f>
        <v>0</v>
      </c>
    </row>
    <row r="256" spans="1:48" ht="8.85" customHeight="1" x14ac:dyDescent="0.3">
      <c r="A256" s="22">
        <v>14</v>
      </c>
      <c r="B256" s="30"/>
      <c r="C256" s="22" t="s">
        <v>154</v>
      </c>
      <c r="D256" s="33"/>
      <c r="E256" s="156">
        <v>1449099</v>
      </c>
      <c r="F256" s="33"/>
      <c r="G256" s="153">
        <f>(E256/$AP256)</f>
        <v>88.472983698638501</v>
      </c>
      <c r="H256" s="33"/>
      <c r="I256" s="153">
        <f>IF(G$287&gt;0,G256/G$287*100,0)</f>
        <v>101.14411091454734</v>
      </c>
      <c r="J256" s="33"/>
      <c r="K256" s="156">
        <v>0</v>
      </c>
      <c r="L256" s="33"/>
      <c r="M256" s="153">
        <f>(K256/$AP256)</f>
        <v>0</v>
      </c>
      <c r="N256" s="33"/>
      <c r="O256" s="153">
        <f>IF(M$287&gt;0,M256/M$287*100,0)</f>
        <v>0</v>
      </c>
      <c r="P256" s="33"/>
      <c r="Q256" s="156">
        <v>0</v>
      </c>
      <c r="R256" s="33"/>
      <c r="S256" s="161">
        <f>(Q256/$AP256)</f>
        <v>0</v>
      </c>
      <c r="T256" s="33"/>
      <c r="U256" s="161">
        <f>IF(S$287&gt;0,S256/S$287*100,0)</f>
        <v>0</v>
      </c>
      <c r="V256" s="33"/>
      <c r="W256" s="156">
        <f>(E256+K256+Q256)</f>
        <v>1449099</v>
      </c>
      <c r="X256" s="33"/>
      <c r="Y256" s="33"/>
      <c r="Z256" s="156">
        <v>162646</v>
      </c>
      <c r="AA256" s="33"/>
      <c r="AB256" s="161">
        <f>IF($W256&gt;0,Z256/$W256*100,0)</f>
        <v>11.223939841239281</v>
      </c>
      <c r="AC256" s="33"/>
      <c r="AD256" s="156">
        <v>0</v>
      </c>
      <c r="AE256" s="33"/>
      <c r="AF256" s="161">
        <f>IF($W256&gt;0,AD256/$W256*100,0)</f>
        <v>0</v>
      </c>
      <c r="AG256" s="33"/>
      <c r="AH256" s="156">
        <v>0</v>
      </c>
      <c r="AI256" s="33"/>
      <c r="AJ256" s="161">
        <f>IF($W256&gt;0,AH256/$W256*100,0)</f>
        <v>0</v>
      </c>
      <c r="AK256" s="33"/>
      <c r="AL256" s="156">
        <v>0</v>
      </c>
      <c r="AM256" s="33"/>
      <c r="AN256" s="22">
        <v>14</v>
      </c>
      <c r="AO256" s="33"/>
      <c r="AP256" s="165">
        <v>16379</v>
      </c>
      <c r="AQ256" s="33"/>
      <c r="AR256" s="165">
        <f>IF(E256,AP256,0)</f>
        <v>16379</v>
      </c>
      <c r="AS256" s="33"/>
      <c r="AT256" s="165">
        <f>IF(K256,AP256,0)</f>
        <v>0</v>
      </c>
      <c r="AU256" s="33"/>
      <c r="AV256" s="165">
        <f>IF(Q256,AP256,0)</f>
        <v>0</v>
      </c>
    </row>
    <row r="257" spans="1:48" ht="8.85" customHeight="1" x14ac:dyDescent="0.3">
      <c r="A257" s="22">
        <v>15</v>
      </c>
      <c r="B257" s="30"/>
      <c r="C257" s="22" t="s">
        <v>236</v>
      </c>
      <c r="D257" s="33"/>
      <c r="E257" s="156">
        <v>305150</v>
      </c>
      <c r="F257" s="33"/>
      <c r="G257" s="153">
        <f>(E257/$AP257)</f>
        <v>61.50977625478734</v>
      </c>
      <c r="H257" s="33"/>
      <c r="I257" s="153">
        <f>IF(G$287&gt;0,G257/G$287*100,0)</f>
        <v>70.319224827261479</v>
      </c>
      <c r="J257" s="33"/>
      <c r="K257" s="156">
        <v>0</v>
      </c>
      <c r="L257" s="33"/>
      <c r="M257" s="153">
        <f>(K257/$AP257)</f>
        <v>0</v>
      </c>
      <c r="N257" s="33"/>
      <c r="O257" s="153">
        <f>IF(M$287&gt;0,M257/M$287*100,0)</f>
        <v>0</v>
      </c>
      <c r="P257" s="33"/>
      <c r="Q257" s="156">
        <v>0</v>
      </c>
      <c r="R257" s="33"/>
      <c r="S257" s="161">
        <f>(Q257/$AP257)</f>
        <v>0</v>
      </c>
      <c r="T257" s="33"/>
      <c r="U257" s="161">
        <f>IF(S$287&gt;0,S257/S$287*100,0)</f>
        <v>0</v>
      </c>
      <c r="V257" s="33"/>
      <c r="W257" s="156">
        <f>(E257+K257+Q257)</f>
        <v>305150</v>
      </c>
      <c r="X257" s="33"/>
      <c r="Y257" s="33"/>
      <c r="Z257" s="156">
        <v>0</v>
      </c>
      <c r="AA257" s="33"/>
      <c r="AB257" s="161">
        <f>IF($W257&gt;0,Z257/$W257*100,0)</f>
        <v>0</v>
      </c>
      <c r="AC257" s="33"/>
      <c r="AD257" s="156">
        <v>0</v>
      </c>
      <c r="AE257" s="33"/>
      <c r="AF257" s="161">
        <f>IF($W257&gt;0,AD257/$W257*100,0)</f>
        <v>0</v>
      </c>
      <c r="AG257" s="33"/>
      <c r="AH257" s="156">
        <v>0</v>
      </c>
      <c r="AI257" s="33"/>
      <c r="AJ257" s="161">
        <f>IF($W257&gt;0,AH257/$W257*100,0)</f>
        <v>0</v>
      </c>
      <c r="AK257" s="33"/>
      <c r="AL257" s="156">
        <v>0</v>
      </c>
      <c r="AM257" s="33"/>
      <c r="AN257" s="22">
        <v>15</v>
      </c>
      <c r="AO257" s="33"/>
      <c r="AP257" s="165">
        <v>4961</v>
      </c>
      <c r="AQ257" s="33"/>
      <c r="AR257" s="165">
        <f>IF(E257,AP257,0)</f>
        <v>4961</v>
      </c>
      <c r="AS257" s="33"/>
      <c r="AT257" s="165">
        <f>IF(K257,AP257,0)</f>
        <v>0</v>
      </c>
      <c r="AU257" s="33"/>
      <c r="AV257" s="165">
        <f>IF(Q257,AP257,0)</f>
        <v>0</v>
      </c>
    </row>
    <row r="258" spans="1:48" ht="8.85" customHeight="1" x14ac:dyDescent="0.3">
      <c r="A258" s="53"/>
      <c r="D258" s="33"/>
      <c r="E258" s="33"/>
      <c r="F258" s="33"/>
      <c r="G258" s="33"/>
      <c r="H258" s="33"/>
      <c r="I258" s="33"/>
      <c r="J258" s="33"/>
      <c r="K258" s="33"/>
      <c r="L258" s="33"/>
      <c r="M258" s="33"/>
      <c r="N258" s="33"/>
      <c r="O258" s="33"/>
      <c r="P258" s="33"/>
      <c r="Q258" s="33"/>
      <c r="R258" s="33"/>
      <c r="S258" s="33"/>
      <c r="T258" s="33"/>
      <c r="U258" s="33"/>
      <c r="V258" s="33"/>
      <c r="X258" s="33"/>
      <c r="Y258" s="33"/>
      <c r="Z258" s="33"/>
      <c r="AA258" s="33"/>
      <c r="AB258" s="33"/>
      <c r="AC258" s="33"/>
      <c r="AD258" s="33"/>
      <c r="AE258" s="33"/>
      <c r="AF258" s="33"/>
      <c r="AG258" s="33"/>
      <c r="AH258" s="33"/>
      <c r="AI258" s="33"/>
      <c r="AJ258" s="33"/>
      <c r="AK258" s="33"/>
      <c r="AL258" s="33"/>
      <c r="AM258" s="33"/>
      <c r="AN258" s="53"/>
      <c r="AO258" s="33"/>
      <c r="AP258" s="39"/>
      <c r="AQ258" s="33"/>
      <c r="AR258" s="33"/>
      <c r="AS258" s="33"/>
      <c r="AT258" s="33"/>
      <c r="AU258" s="33"/>
      <c r="AV258" s="33"/>
    </row>
    <row r="259" spans="1:48" ht="8.85" customHeight="1" x14ac:dyDescent="0.3">
      <c r="A259" s="22">
        <v>16</v>
      </c>
      <c r="B259" s="30"/>
      <c r="C259" s="22" t="s">
        <v>237</v>
      </c>
      <c r="D259" s="33"/>
      <c r="E259" s="156">
        <v>255330</v>
      </c>
      <c r="F259" s="33"/>
      <c r="G259" s="153">
        <f>(E259/$AP259)</f>
        <v>31.077166504381694</v>
      </c>
      <c r="H259" s="33"/>
      <c r="I259" s="153">
        <f>IF(G$287&gt;0,G259/G$287*100,0)</f>
        <v>35.528047596267612</v>
      </c>
      <c r="J259" s="33"/>
      <c r="K259" s="156">
        <v>0</v>
      </c>
      <c r="L259" s="33"/>
      <c r="M259" s="153">
        <f>(K259/$AP259)</f>
        <v>0</v>
      </c>
      <c r="N259" s="33"/>
      <c r="O259" s="153">
        <f>IF(M$287&gt;0,M259/M$287*100,0)</f>
        <v>0</v>
      </c>
      <c r="P259" s="33"/>
      <c r="Q259" s="156">
        <v>0</v>
      </c>
      <c r="R259" s="33"/>
      <c r="S259" s="161">
        <f>(Q259/$AP259)</f>
        <v>0</v>
      </c>
      <c r="T259" s="33"/>
      <c r="U259" s="161">
        <f>IF(S$287&gt;0,S259/S$287*100,0)</f>
        <v>0</v>
      </c>
      <c r="V259" s="33"/>
      <c r="W259" s="156">
        <f>(E259+K259+Q259)</f>
        <v>255330</v>
      </c>
      <c r="X259" s="33"/>
      <c r="Y259" s="33"/>
      <c r="Z259" s="156">
        <v>5591</v>
      </c>
      <c r="AA259" s="33"/>
      <c r="AB259" s="161">
        <f>IF($W259&gt;0,Z259/$W259*100,0)</f>
        <v>2.1897152704343399</v>
      </c>
      <c r="AC259" s="33"/>
      <c r="AD259" s="156">
        <v>0</v>
      </c>
      <c r="AE259" s="33"/>
      <c r="AF259" s="161">
        <f>IF($W259&gt;0,AD259/$W259*100,0)</f>
        <v>0</v>
      </c>
      <c r="AG259" s="33"/>
      <c r="AH259" s="156">
        <v>0</v>
      </c>
      <c r="AI259" s="33"/>
      <c r="AJ259" s="161">
        <f>IF($W259&gt;0,AH259/$W259*100,0)</f>
        <v>0</v>
      </c>
      <c r="AK259" s="33"/>
      <c r="AL259" s="156">
        <v>328742</v>
      </c>
      <c r="AM259" s="33"/>
      <c r="AN259" s="22">
        <v>16</v>
      </c>
      <c r="AO259" s="33"/>
      <c r="AP259" s="165">
        <v>8216</v>
      </c>
      <c r="AQ259" s="33"/>
      <c r="AR259" s="165">
        <f>IF(E259,AP259,0)</f>
        <v>8216</v>
      </c>
      <c r="AS259" s="33"/>
      <c r="AT259" s="165">
        <f>IF(K259,AP259,0)</f>
        <v>0</v>
      </c>
      <c r="AU259" s="33"/>
      <c r="AV259" s="165">
        <f>IF(Q259,AP259,0)</f>
        <v>0</v>
      </c>
    </row>
    <row r="260" spans="1:48" ht="8.85" customHeight="1" x14ac:dyDescent="0.3">
      <c r="A260" s="22">
        <v>17</v>
      </c>
      <c r="B260" s="30"/>
      <c r="C260" s="22" t="s">
        <v>238</v>
      </c>
      <c r="D260" s="33"/>
      <c r="E260" s="156">
        <v>1770988</v>
      </c>
      <c r="F260" s="33"/>
      <c r="G260" s="153">
        <f>(E260/$AP260)</f>
        <v>122.64459833795014</v>
      </c>
      <c r="H260" s="33"/>
      <c r="I260" s="153">
        <f>IF(G$287&gt;0,G260/G$287*100,0)</f>
        <v>140.20979443416954</v>
      </c>
      <c r="J260" s="33"/>
      <c r="K260" s="156">
        <v>0</v>
      </c>
      <c r="L260" s="33"/>
      <c r="M260" s="153">
        <f>(K260/$AP260)</f>
        <v>0</v>
      </c>
      <c r="N260" s="33"/>
      <c r="O260" s="153">
        <f>IF(M$287&gt;0,M260/M$287*100,0)</f>
        <v>0</v>
      </c>
      <c r="P260" s="33"/>
      <c r="Q260" s="156">
        <v>0</v>
      </c>
      <c r="R260" s="33"/>
      <c r="S260" s="161">
        <f>(Q260/$AP260)</f>
        <v>0</v>
      </c>
      <c r="T260" s="33"/>
      <c r="U260" s="161">
        <f>IF(S$287&gt;0,S260/S$287*100,0)</f>
        <v>0</v>
      </c>
      <c r="V260" s="33"/>
      <c r="W260" s="156">
        <f>(E260+K260+Q260)</f>
        <v>1770988</v>
      </c>
      <c r="X260" s="33"/>
      <c r="Y260" s="33"/>
      <c r="Z260" s="156">
        <v>0</v>
      </c>
      <c r="AA260" s="33"/>
      <c r="AB260" s="161">
        <f>IF($W260&gt;0,Z260/$W260*100,0)</f>
        <v>0</v>
      </c>
      <c r="AC260" s="33"/>
      <c r="AD260" s="156">
        <v>0</v>
      </c>
      <c r="AE260" s="33"/>
      <c r="AF260" s="161">
        <f>IF($W260&gt;0,AD260/$W260*100,0)</f>
        <v>0</v>
      </c>
      <c r="AG260" s="33"/>
      <c r="AH260" s="156">
        <v>0</v>
      </c>
      <c r="AI260" s="33"/>
      <c r="AJ260" s="161">
        <f>IF($W260&gt;0,AH260/$W260*100,0)</f>
        <v>0</v>
      </c>
      <c r="AK260" s="33"/>
      <c r="AL260" s="156">
        <v>52077</v>
      </c>
      <c r="AM260" s="33"/>
      <c r="AN260" s="22">
        <v>17</v>
      </c>
      <c r="AO260" s="33"/>
      <c r="AP260" s="165">
        <v>14440</v>
      </c>
      <c r="AQ260" s="33"/>
      <c r="AR260" s="165">
        <f>IF(E260,AP260,0)</f>
        <v>14440</v>
      </c>
      <c r="AS260" s="33"/>
      <c r="AT260" s="165">
        <f>IF(K260,AP260,0)</f>
        <v>0</v>
      </c>
      <c r="AU260" s="33"/>
      <c r="AV260" s="165">
        <f>IF(Q260,AP260,0)</f>
        <v>0</v>
      </c>
    </row>
    <row r="261" spans="1:48" ht="8.85" customHeight="1" x14ac:dyDescent="0.3">
      <c r="A261" s="22">
        <v>18</v>
      </c>
      <c r="B261" s="30"/>
      <c r="C261" s="22" t="s">
        <v>239</v>
      </c>
      <c r="D261" s="33"/>
      <c r="E261" s="156">
        <v>2043224</v>
      </c>
      <c r="F261" s="33"/>
      <c r="G261" s="153">
        <f>(E261/$AP261)</f>
        <v>87.72213635583033</v>
      </c>
      <c r="H261" s="33"/>
      <c r="I261" s="153">
        <f>IF(G$287&gt;0,G261/G$287*100,0)</f>
        <v>100.2857269904834</v>
      </c>
      <c r="J261" s="33"/>
      <c r="K261" s="156">
        <v>0</v>
      </c>
      <c r="L261" s="33"/>
      <c r="M261" s="153">
        <f>(K261/$AP261)</f>
        <v>0</v>
      </c>
      <c r="N261" s="33"/>
      <c r="O261" s="153">
        <f>IF(M$287&gt;0,M261/M$287*100,0)</f>
        <v>0</v>
      </c>
      <c r="P261" s="33"/>
      <c r="Q261" s="156">
        <v>0</v>
      </c>
      <c r="R261" s="33"/>
      <c r="S261" s="161">
        <f>(Q261/$AP261)</f>
        <v>0</v>
      </c>
      <c r="T261" s="33"/>
      <c r="U261" s="161">
        <f>IF(S$287&gt;0,S261/S$287*100,0)</f>
        <v>0</v>
      </c>
      <c r="V261" s="33"/>
      <c r="W261" s="156">
        <f>(E261+K261+Q261)</f>
        <v>2043224</v>
      </c>
      <c r="X261" s="33"/>
      <c r="Y261" s="33"/>
      <c r="Z261" s="156">
        <v>0</v>
      </c>
      <c r="AA261" s="33"/>
      <c r="AB261" s="161">
        <f>IF($W261&gt;0,Z261/$W261*100,0)</f>
        <v>0</v>
      </c>
      <c r="AC261" s="33"/>
      <c r="AD261" s="156">
        <v>0</v>
      </c>
      <c r="AE261" s="33"/>
      <c r="AF261" s="161">
        <f>IF($W261&gt;0,AD261/$W261*100,0)</f>
        <v>0</v>
      </c>
      <c r="AG261" s="33"/>
      <c r="AH261" s="156">
        <v>40000</v>
      </c>
      <c r="AI261" s="33"/>
      <c r="AJ261" s="161">
        <f>IF($W261&gt;0,AH261/$W261*100,0)</f>
        <v>1.9576903951793831</v>
      </c>
      <c r="AK261" s="33"/>
      <c r="AL261" s="156">
        <v>0</v>
      </c>
      <c r="AM261" s="33"/>
      <c r="AN261" s="22">
        <v>18</v>
      </c>
      <c r="AO261" s="33"/>
      <c r="AP261" s="165">
        <v>23292</v>
      </c>
      <c r="AQ261" s="33"/>
      <c r="AR261" s="165">
        <f>IF(E261,AP261,0)</f>
        <v>23292</v>
      </c>
      <c r="AS261" s="33"/>
      <c r="AT261" s="165">
        <f>IF(K261,AP261,0)</f>
        <v>0</v>
      </c>
      <c r="AU261" s="33"/>
      <c r="AV261" s="165">
        <f>IF(Q261,AP261,0)</f>
        <v>0</v>
      </c>
    </row>
    <row r="262" spans="1:48" ht="8.85" customHeight="1" x14ac:dyDescent="0.3">
      <c r="A262" s="22">
        <v>19</v>
      </c>
      <c r="B262" s="30"/>
      <c r="C262" s="22" t="s">
        <v>240</v>
      </c>
      <c r="D262" s="33"/>
      <c r="E262" s="156">
        <v>4212863</v>
      </c>
      <c r="F262" s="33"/>
      <c r="G262" s="153">
        <f>(E262/$AP262)</f>
        <v>98.856368500093865</v>
      </c>
      <c r="H262" s="33"/>
      <c r="I262" s="153">
        <f>IF(G$287&gt;0,G262/G$287*100,0)</f>
        <v>113.01460719626128</v>
      </c>
      <c r="J262" s="33"/>
      <c r="K262" s="156">
        <v>0</v>
      </c>
      <c r="L262" s="33"/>
      <c r="M262" s="153">
        <f>(K262/$AP262)</f>
        <v>0</v>
      </c>
      <c r="N262" s="33"/>
      <c r="O262" s="153">
        <f>IF(M$287&gt;0,M262/M$287*100,0)</f>
        <v>0</v>
      </c>
      <c r="P262" s="33"/>
      <c r="Q262" s="156">
        <v>0</v>
      </c>
      <c r="R262" s="33"/>
      <c r="S262" s="161">
        <f>(Q262/$AP262)</f>
        <v>0</v>
      </c>
      <c r="T262" s="33"/>
      <c r="U262" s="161">
        <f>IF(S$287&gt;0,S262/S$287*100,0)</f>
        <v>0</v>
      </c>
      <c r="V262" s="33"/>
      <c r="W262" s="156">
        <f>(E262+K262+Q262)</f>
        <v>4212863</v>
      </c>
      <c r="X262" s="33"/>
      <c r="Y262" s="33"/>
      <c r="Z262" s="156">
        <v>23502</v>
      </c>
      <c r="AA262" s="33"/>
      <c r="AB262" s="161">
        <f>IF($W262&gt;0,Z262/$W262*100,0)</f>
        <v>0.55786290700647034</v>
      </c>
      <c r="AC262" s="33"/>
      <c r="AD262" s="156">
        <v>0</v>
      </c>
      <c r="AE262" s="33"/>
      <c r="AF262" s="161">
        <f>IF($W262&gt;0,AD262/$W262*100,0)</f>
        <v>0</v>
      </c>
      <c r="AG262" s="33"/>
      <c r="AH262" s="156">
        <v>0</v>
      </c>
      <c r="AI262" s="33"/>
      <c r="AJ262" s="161">
        <f>IF($W262&gt;0,AH262/$W262*100,0)</f>
        <v>0</v>
      </c>
      <c r="AK262" s="33"/>
      <c r="AL262" s="156">
        <v>162</v>
      </c>
      <c r="AM262" s="33"/>
      <c r="AN262" s="22">
        <v>19</v>
      </c>
      <c r="AO262" s="33"/>
      <c r="AP262" s="165">
        <v>42616</v>
      </c>
      <c r="AQ262" s="33"/>
      <c r="AR262" s="165">
        <f>IF(E262,AP262,0)</f>
        <v>42616</v>
      </c>
      <c r="AS262" s="33"/>
      <c r="AT262" s="165">
        <f>IF(K262,AP262,0)</f>
        <v>0</v>
      </c>
      <c r="AU262" s="33"/>
      <c r="AV262" s="165">
        <f>IF(Q262,AP262,0)</f>
        <v>0</v>
      </c>
    </row>
    <row r="263" spans="1:48" ht="8.85" customHeight="1" x14ac:dyDescent="0.3">
      <c r="A263" s="22">
        <v>20</v>
      </c>
      <c r="B263" s="30"/>
      <c r="C263" s="22" t="s">
        <v>241</v>
      </c>
      <c r="D263" s="33"/>
      <c r="E263" s="156">
        <v>32541</v>
      </c>
      <c r="F263" s="33"/>
      <c r="G263" s="153">
        <f>(E263/$AP263)</f>
        <v>6.6478038815117468</v>
      </c>
      <c r="H263" s="33"/>
      <c r="I263" s="153">
        <f>IF(G$287&gt;0,G263/G$287*100,0)</f>
        <v>7.5999043439079772</v>
      </c>
      <c r="J263" s="33"/>
      <c r="K263" s="156">
        <v>0</v>
      </c>
      <c r="L263" s="33"/>
      <c r="M263" s="153">
        <f>(K263/$AP263)</f>
        <v>0</v>
      </c>
      <c r="N263" s="33"/>
      <c r="O263" s="153">
        <f>IF(M$287&gt;0,M263/M$287*100,0)</f>
        <v>0</v>
      </c>
      <c r="P263" s="33"/>
      <c r="Q263" s="156">
        <v>0</v>
      </c>
      <c r="R263" s="33"/>
      <c r="S263" s="161">
        <f>(Q263/$AP263)</f>
        <v>0</v>
      </c>
      <c r="T263" s="33"/>
      <c r="U263" s="161">
        <f>IF(S$287&gt;0,S263/S$287*100,0)</f>
        <v>0</v>
      </c>
      <c r="V263" s="33"/>
      <c r="W263" s="156">
        <f>(E263+K263+Q263)</f>
        <v>32541</v>
      </c>
      <c r="X263" s="33"/>
      <c r="Y263" s="33"/>
      <c r="Z263" s="156">
        <v>4500</v>
      </c>
      <c r="AA263" s="33"/>
      <c r="AB263" s="161">
        <f>IF($W263&gt;0,Z263/$W263*100,0)</f>
        <v>13.828708398635566</v>
      </c>
      <c r="AC263" s="33"/>
      <c r="AD263" s="156">
        <v>0</v>
      </c>
      <c r="AE263" s="33"/>
      <c r="AF263" s="161">
        <f>IF($W263&gt;0,AD263/$W263*100,0)</f>
        <v>0</v>
      </c>
      <c r="AG263" s="33"/>
      <c r="AH263" s="156">
        <v>0</v>
      </c>
      <c r="AI263" s="33"/>
      <c r="AJ263" s="161">
        <f>IF($W263&gt;0,AH263/$W263*100,0)</f>
        <v>0</v>
      </c>
      <c r="AK263" s="33"/>
      <c r="AL263" s="156">
        <v>0</v>
      </c>
      <c r="AM263" s="33"/>
      <c r="AN263" s="22">
        <v>20</v>
      </c>
      <c r="AO263" s="33"/>
      <c r="AP263" s="165">
        <v>4895</v>
      </c>
      <c r="AQ263" s="33"/>
      <c r="AR263" s="165">
        <f>IF(E263,AP263,0)</f>
        <v>4895</v>
      </c>
      <c r="AS263" s="33"/>
      <c r="AT263" s="165">
        <f>IF(K263,AP263,0)</f>
        <v>0</v>
      </c>
      <c r="AU263" s="33"/>
      <c r="AV263" s="165">
        <f>IF(Q263,AP263,0)</f>
        <v>0</v>
      </c>
    </row>
    <row r="264" spans="1:48" ht="8.85" customHeight="1" x14ac:dyDescent="0.3">
      <c r="A264" s="53"/>
      <c r="D264" s="33"/>
      <c r="E264" s="33"/>
      <c r="F264" s="33"/>
      <c r="G264" s="33"/>
      <c r="H264" s="33"/>
      <c r="I264" s="33"/>
      <c r="J264" s="33"/>
      <c r="K264" s="33"/>
      <c r="L264" s="33"/>
      <c r="M264" s="33"/>
      <c r="N264" s="33"/>
      <c r="O264" s="33"/>
      <c r="P264" s="33"/>
      <c r="Q264" s="33"/>
      <c r="R264" s="33"/>
      <c r="S264" s="33"/>
      <c r="T264" s="33"/>
      <c r="U264" s="33"/>
      <c r="V264" s="33"/>
      <c r="W264" s="149"/>
      <c r="X264" s="33"/>
      <c r="Y264" s="33"/>
      <c r="Z264" s="33"/>
      <c r="AA264" s="33"/>
      <c r="AB264" s="33"/>
      <c r="AC264" s="33"/>
      <c r="AD264" s="33"/>
      <c r="AE264" s="33"/>
      <c r="AF264" s="33"/>
      <c r="AG264" s="33"/>
      <c r="AH264" s="33"/>
      <c r="AI264" s="33"/>
      <c r="AJ264" s="33"/>
      <c r="AK264" s="33"/>
      <c r="AL264" s="33"/>
      <c r="AM264" s="33"/>
      <c r="AN264" s="53"/>
      <c r="AO264" s="33"/>
      <c r="AP264" s="33"/>
      <c r="AQ264" s="33"/>
      <c r="AR264" s="33"/>
      <c r="AS264" s="33"/>
      <c r="AT264" s="33"/>
      <c r="AU264" s="33"/>
      <c r="AV264" s="33"/>
    </row>
    <row r="265" spans="1:48" ht="8.85" customHeight="1" x14ac:dyDescent="0.3">
      <c r="A265" s="22">
        <v>21</v>
      </c>
      <c r="B265" s="30"/>
      <c r="C265" s="22" t="s">
        <v>242</v>
      </c>
      <c r="D265" s="33"/>
      <c r="E265" s="156">
        <v>736334</v>
      </c>
      <c r="F265" s="33"/>
      <c r="G265" s="153">
        <f>(E265/$AP265)</f>
        <v>123.38036193029491</v>
      </c>
      <c r="H265" s="33"/>
      <c r="I265" s="153">
        <f>IF(G$287&gt;0,G265/G$287*100,0)</f>
        <v>141.05093430851235</v>
      </c>
      <c r="J265" s="33"/>
      <c r="K265" s="156">
        <v>0</v>
      </c>
      <c r="L265" s="33"/>
      <c r="M265" s="153">
        <f>(K265/$AP265)</f>
        <v>0</v>
      </c>
      <c r="N265" s="33"/>
      <c r="O265" s="153">
        <f>IF(M$287&gt;0,M265/M$287*100,0)</f>
        <v>0</v>
      </c>
      <c r="P265" s="33"/>
      <c r="Q265" s="156">
        <v>0</v>
      </c>
      <c r="R265" s="33"/>
      <c r="S265" s="161">
        <f>(Q265/$AP265)</f>
        <v>0</v>
      </c>
      <c r="T265" s="33"/>
      <c r="U265" s="161">
        <f>IF(S$287&gt;0,S265/S$287*100,0)</f>
        <v>0</v>
      </c>
      <c r="V265" s="33"/>
      <c r="W265" s="156">
        <f>(E265+K265+Q265)</f>
        <v>736334</v>
      </c>
      <c r="X265" s="33"/>
      <c r="Y265" s="33"/>
      <c r="Z265" s="156">
        <v>121103</v>
      </c>
      <c r="AA265" s="33"/>
      <c r="AB265" s="161">
        <f>IF($W265&gt;0,Z265/$W265*100,0)</f>
        <v>16.44674835061263</v>
      </c>
      <c r="AC265" s="33"/>
      <c r="AD265" s="156">
        <v>4214</v>
      </c>
      <c r="AE265" s="33"/>
      <c r="AF265" s="161">
        <f>IF($W265&gt;0,AD265/$W265*100,0)</f>
        <v>0.57229463803111091</v>
      </c>
      <c r="AG265" s="33"/>
      <c r="AH265" s="156">
        <v>0</v>
      </c>
      <c r="AI265" s="33"/>
      <c r="AJ265" s="161">
        <f>IF($W265&gt;0,AH265/$W265*100,0)</f>
        <v>0</v>
      </c>
      <c r="AK265" s="33"/>
      <c r="AL265" s="156">
        <v>0</v>
      </c>
      <c r="AM265" s="33"/>
      <c r="AN265" s="22">
        <v>21</v>
      </c>
      <c r="AO265" s="33"/>
      <c r="AP265" s="165">
        <v>5968</v>
      </c>
      <c r="AQ265" s="33"/>
      <c r="AR265" s="165">
        <f>IF(E265,AP265,0)</f>
        <v>5968</v>
      </c>
      <c r="AS265" s="33"/>
      <c r="AT265" s="165">
        <f>IF(K265,AP265,0)</f>
        <v>0</v>
      </c>
      <c r="AU265" s="33"/>
      <c r="AV265" s="165">
        <f>IF(Q265,AP265,0)</f>
        <v>0</v>
      </c>
    </row>
    <row r="266" spans="1:48" ht="8.85" customHeight="1" x14ac:dyDescent="0.3">
      <c r="A266" s="22">
        <v>22</v>
      </c>
      <c r="B266" s="30"/>
      <c r="C266" s="22" t="s">
        <v>195</v>
      </c>
      <c r="D266" s="33"/>
      <c r="E266" s="156">
        <v>133296</v>
      </c>
      <c r="F266" s="33"/>
      <c r="G266" s="153">
        <f>(E266/$AP266)</f>
        <v>28.234696038974793</v>
      </c>
      <c r="H266" s="33"/>
      <c r="I266" s="153">
        <f>IF(G$287&gt;0,G266/G$287*100,0)</f>
        <v>32.278477659712337</v>
      </c>
      <c r="J266" s="33"/>
      <c r="K266" s="156">
        <v>0</v>
      </c>
      <c r="L266" s="33"/>
      <c r="M266" s="153">
        <f>(K266/$AP266)</f>
        <v>0</v>
      </c>
      <c r="N266" s="33"/>
      <c r="O266" s="153">
        <f>IF(M$287&gt;0,M266/M$287*100,0)</f>
        <v>0</v>
      </c>
      <c r="P266" s="33"/>
      <c r="Q266" s="156">
        <v>0</v>
      </c>
      <c r="R266" s="33"/>
      <c r="S266" s="161">
        <f>(Q266/$AP266)</f>
        <v>0</v>
      </c>
      <c r="T266" s="33"/>
      <c r="U266" s="161">
        <f>IF(S$287&gt;0,S266/S$287*100,0)</f>
        <v>0</v>
      </c>
      <c r="V266" s="33"/>
      <c r="W266" s="156">
        <f>(E266+K266+Q266)</f>
        <v>133296</v>
      </c>
      <c r="X266" s="33"/>
      <c r="Y266" s="33"/>
      <c r="Z266" s="156">
        <v>0</v>
      </c>
      <c r="AA266" s="33"/>
      <c r="AB266" s="161">
        <f>IF($W266&gt;0,Z266/$W266*100,0)</f>
        <v>0</v>
      </c>
      <c r="AC266" s="33"/>
      <c r="AD266" s="156">
        <v>0</v>
      </c>
      <c r="AE266" s="33"/>
      <c r="AF266" s="161">
        <f>IF($W266&gt;0,AD266/$W266*100,0)</f>
        <v>0</v>
      </c>
      <c r="AG266" s="33"/>
      <c r="AH266" s="156">
        <v>0</v>
      </c>
      <c r="AI266" s="33"/>
      <c r="AJ266" s="161">
        <f>IF($W266&gt;0,AH266/$W266*100,0)</f>
        <v>0</v>
      </c>
      <c r="AK266" s="33"/>
      <c r="AL266" s="156">
        <v>0</v>
      </c>
      <c r="AM266" s="33"/>
      <c r="AN266" s="22">
        <v>22</v>
      </c>
      <c r="AO266" s="33"/>
      <c r="AP266" s="165">
        <v>4721</v>
      </c>
      <c r="AQ266" s="33"/>
      <c r="AR266" s="165">
        <f>IF(E266,AP266,0)</f>
        <v>4721</v>
      </c>
      <c r="AS266" s="33"/>
      <c r="AT266" s="165">
        <f>IF(K266,AP266,0)</f>
        <v>0</v>
      </c>
      <c r="AU266" s="33"/>
      <c r="AV266" s="165">
        <f>IF(Q266,AP266,0)</f>
        <v>0</v>
      </c>
    </row>
    <row r="267" spans="1:48" ht="8.85" customHeight="1" x14ac:dyDescent="0.3">
      <c r="A267" s="22">
        <v>23</v>
      </c>
      <c r="B267" s="30"/>
      <c r="C267" s="22" t="s">
        <v>203</v>
      </c>
      <c r="D267" s="33"/>
      <c r="E267" s="156">
        <v>959639</v>
      </c>
      <c r="F267" s="33"/>
      <c r="G267" s="153">
        <f>(E267/$AP267)</f>
        <v>105.61732335461149</v>
      </c>
      <c r="H267" s="33"/>
      <c r="I267" s="153">
        <f>IF(G$287&gt;0,G267/G$287*100,0)</f>
        <v>120.7438680294087</v>
      </c>
      <c r="J267" s="33"/>
      <c r="K267" s="156">
        <v>0</v>
      </c>
      <c r="L267" s="33"/>
      <c r="M267" s="153">
        <f>(K267/$AP267)</f>
        <v>0</v>
      </c>
      <c r="N267" s="33"/>
      <c r="O267" s="153">
        <f>IF(M$287&gt;0,M267/M$287*100,0)</f>
        <v>0</v>
      </c>
      <c r="P267" s="33"/>
      <c r="Q267" s="156">
        <v>0</v>
      </c>
      <c r="R267" s="33"/>
      <c r="S267" s="161">
        <f>(Q267/$AP267)</f>
        <v>0</v>
      </c>
      <c r="T267" s="33"/>
      <c r="U267" s="161">
        <f>IF(S$287&gt;0,S267/S$287*100,0)</f>
        <v>0</v>
      </c>
      <c r="V267" s="33"/>
      <c r="W267" s="156">
        <f>(E267+K267+Q267)</f>
        <v>959639</v>
      </c>
      <c r="X267" s="33"/>
      <c r="Y267" s="33"/>
      <c r="Z267" s="156">
        <v>40550</v>
      </c>
      <c r="AA267" s="33"/>
      <c r="AB267" s="161">
        <f>IF($W267&gt;0,Z267/$W267*100,0)</f>
        <v>4.2255473151883152</v>
      </c>
      <c r="AC267" s="33"/>
      <c r="AD267" s="156">
        <v>292253</v>
      </c>
      <c r="AE267" s="33"/>
      <c r="AF267" s="161">
        <f>IF($W267&gt;0,AD267/$W267*100,0)</f>
        <v>30.454472984111735</v>
      </c>
      <c r="AG267" s="33"/>
      <c r="AH267" s="156">
        <v>0</v>
      </c>
      <c r="AI267" s="33"/>
      <c r="AJ267" s="161">
        <f>IF($W267&gt;0,AH267/$W267*100,0)</f>
        <v>0</v>
      </c>
      <c r="AK267" s="33"/>
      <c r="AL267" s="156">
        <v>7500</v>
      </c>
      <c r="AM267" s="33"/>
      <c r="AN267" s="22">
        <v>23</v>
      </c>
      <c r="AO267" s="33"/>
      <c r="AP267" s="165">
        <v>9086</v>
      </c>
      <c r="AQ267" s="33"/>
      <c r="AR267" s="165">
        <f>IF(E267,AP267,0)</f>
        <v>9086</v>
      </c>
      <c r="AS267" s="33"/>
      <c r="AT267" s="165">
        <f>IF(K267,AP267,0)</f>
        <v>0</v>
      </c>
      <c r="AU267" s="33"/>
      <c r="AV267" s="165">
        <f>IF(Q267,AP267,0)</f>
        <v>0</v>
      </c>
    </row>
    <row r="268" spans="1:48" ht="8.85" customHeight="1" x14ac:dyDescent="0.3">
      <c r="A268" s="22">
        <v>24</v>
      </c>
      <c r="B268" s="30"/>
      <c r="C268" s="49" t="s">
        <v>243</v>
      </c>
      <c r="D268" s="33"/>
      <c r="E268" s="156">
        <v>436435</v>
      </c>
      <c r="F268" s="33"/>
      <c r="G268" s="153">
        <f>(E268/$AP268)</f>
        <v>56.48181700530607</v>
      </c>
      <c r="H268" s="33"/>
      <c r="I268" s="153">
        <f>IF(G$287&gt;0,G268/G$287*100,0)</f>
        <v>64.571159748597424</v>
      </c>
      <c r="J268" s="33"/>
      <c r="K268" s="156">
        <v>3265</v>
      </c>
      <c r="L268" s="33"/>
      <c r="M268" s="153">
        <f>(K268/$AP268)</f>
        <v>0.42254432509382683</v>
      </c>
      <c r="N268" s="33"/>
      <c r="O268" s="153">
        <f>IF(M$287&gt;0,M268/M$287*100,0)</f>
        <v>68.444041964673488</v>
      </c>
      <c r="P268" s="33"/>
      <c r="Q268" s="156">
        <v>0</v>
      </c>
      <c r="R268" s="33"/>
      <c r="S268" s="161">
        <f>(Q268/$AP268)</f>
        <v>0</v>
      </c>
      <c r="T268" s="33"/>
      <c r="U268" s="161">
        <f>IF(S$287&gt;0,S268/S$287*100,0)</f>
        <v>0</v>
      </c>
      <c r="V268" s="33"/>
      <c r="W268" s="156">
        <f>(E268+K268+Q268)</f>
        <v>439700</v>
      </c>
      <c r="X268" s="33"/>
      <c r="Y268" s="33"/>
      <c r="Z268" s="156">
        <v>0</v>
      </c>
      <c r="AA268" s="33"/>
      <c r="AB268" s="161">
        <f>IF($W268&gt;0,Z268/$W268*100,0)</f>
        <v>0</v>
      </c>
      <c r="AC268" s="33"/>
      <c r="AD268" s="156">
        <v>0</v>
      </c>
      <c r="AE268" s="33"/>
      <c r="AF268" s="161">
        <f>IF($W268&gt;0,AD268/$W268*100,0)</f>
        <v>0</v>
      </c>
      <c r="AG268" s="33"/>
      <c r="AH268" s="156">
        <v>0</v>
      </c>
      <c r="AI268" s="33"/>
      <c r="AJ268" s="161">
        <f>IF($W268&gt;0,AH268/$W268*100,0)</f>
        <v>0</v>
      </c>
      <c r="AK268" s="33"/>
      <c r="AL268" s="156">
        <v>0</v>
      </c>
      <c r="AM268" s="33"/>
      <c r="AN268" s="22">
        <v>24</v>
      </c>
      <c r="AO268" s="33"/>
      <c r="AP268" s="165">
        <v>7727</v>
      </c>
      <c r="AQ268" s="33"/>
      <c r="AR268" s="165">
        <f>IF(E268,AP268,0)</f>
        <v>7727</v>
      </c>
      <c r="AS268" s="33"/>
      <c r="AT268" s="165">
        <f>IF(K268,AP268,0)</f>
        <v>7727</v>
      </c>
      <c r="AU268" s="33"/>
      <c r="AV268" s="165">
        <f>IF(Q268,AP268,0)</f>
        <v>0</v>
      </c>
    </row>
    <row r="269" spans="1:48" ht="8.85" customHeight="1" x14ac:dyDescent="0.3">
      <c r="A269" s="22">
        <v>25</v>
      </c>
      <c r="B269" s="30"/>
      <c r="C269" s="22" t="s">
        <v>244</v>
      </c>
      <c r="D269" s="33"/>
      <c r="E269" s="156">
        <v>54309</v>
      </c>
      <c r="F269" s="33"/>
      <c r="G269" s="153">
        <f>(E269/$AP269)</f>
        <v>9.3266357547655847</v>
      </c>
      <c r="H269" s="33"/>
      <c r="I269" s="153">
        <f>IF(G$287&gt;0,G269/G$287*100,0)</f>
        <v>10.662399320145344</v>
      </c>
      <c r="J269" s="33"/>
      <c r="K269" s="156">
        <v>0</v>
      </c>
      <c r="L269" s="33"/>
      <c r="M269" s="153">
        <f>(K269/$AP269)</f>
        <v>0</v>
      </c>
      <c r="N269" s="33"/>
      <c r="O269" s="153">
        <f>IF(M$287&gt;0,M269/M$287*100,0)</f>
        <v>0</v>
      </c>
      <c r="P269" s="33"/>
      <c r="Q269" s="156">
        <v>0</v>
      </c>
      <c r="R269" s="33"/>
      <c r="S269" s="161">
        <f>(Q269/$AP269)</f>
        <v>0</v>
      </c>
      <c r="T269" s="33"/>
      <c r="U269" s="161">
        <f>IF(S$287&gt;0,S269/S$287*100,0)</f>
        <v>0</v>
      </c>
      <c r="V269" s="33"/>
      <c r="W269" s="156">
        <f>(E269+K269+Q269)</f>
        <v>54309</v>
      </c>
      <c r="X269" s="33"/>
      <c r="Y269" s="33"/>
      <c r="Z269" s="156">
        <v>0</v>
      </c>
      <c r="AA269" s="33"/>
      <c r="AB269" s="161">
        <f>IF($W269&gt;0,Z269/$W269*100,0)</f>
        <v>0</v>
      </c>
      <c r="AC269" s="33"/>
      <c r="AD269" s="156">
        <v>0</v>
      </c>
      <c r="AE269" s="33"/>
      <c r="AF269" s="161">
        <f>IF($W269&gt;0,AD269/$W269*100,0)</f>
        <v>0</v>
      </c>
      <c r="AG269" s="33"/>
      <c r="AH269" s="156">
        <v>0</v>
      </c>
      <c r="AI269" s="33"/>
      <c r="AJ269" s="161">
        <f>IF($W269&gt;0,AH269/$W269*100,0)</f>
        <v>0</v>
      </c>
      <c r="AK269" s="33"/>
      <c r="AL269" s="156">
        <v>0</v>
      </c>
      <c r="AM269" s="33"/>
      <c r="AN269" s="22">
        <v>25</v>
      </c>
      <c r="AO269" s="33"/>
      <c r="AP269" s="165">
        <v>5823</v>
      </c>
      <c r="AQ269" s="33"/>
      <c r="AR269" s="165">
        <f>IF(E269,AP269,0)</f>
        <v>5823</v>
      </c>
      <c r="AS269" s="33"/>
      <c r="AT269" s="165">
        <f>IF(K269,AP269,0)</f>
        <v>0</v>
      </c>
      <c r="AU269" s="33"/>
      <c r="AV269" s="165">
        <f>IF(Q269,AP269,0)</f>
        <v>0</v>
      </c>
    </row>
    <row r="270" spans="1:48" ht="8.85" customHeight="1" x14ac:dyDescent="0.3">
      <c r="A270" s="53"/>
      <c r="D270" s="33"/>
      <c r="E270" s="33"/>
      <c r="F270" s="33"/>
      <c r="G270" s="33"/>
      <c r="H270" s="33"/>
      <c r="I270" s="33"/>
      <c r="J270" s="33"/>
      <c r="K270" s="33"/>
      <c r="L270" s="33"/>
      <c r="M270" s="33"/>
      <c r="N270" s="33"/>
      <c r="O270" s="33"/>
      <c r="P270" s="33"/>
      <c r="Q270" s="33"/>
      <c r="R270" s="33"/>
      <c r="S270" s="33"/>
      <c r="T270" s="33"/>
      <c r="U270" s="33"/>
      <c r="V270" s="33"/>
      <c r="W270" s="149"/>
      <c r="X270" s="33"/>
      <c r="Y270" s="33"/>
      <c r="Z270" s="33"/>
      <c r="AA270" s="33"/>
      <c r="AB270" s="33"/>
      <c r="AC270" s="33"/>
      <c r="AD270" s="33"/>
      <c r="AE270" s="33"/>
      <c r="AF270" s="33"/>
      <c r="AG270" s="33"/>
      <c r="AH270" s="33"/>
      <c r="AI270" s="33"/>
      <c r="AJ270" s="33"/>
      <c r="AK270" s="33"/>
      <c r="AL270" s="33"/>
      <c r="AM270" s="33"/>
      <c r="AN270" s="53"/>
      <c r="AO270" s="33"/>
      <c r="AP270" s="39"/>
      <c r="AQ270" s="33"/>
      <c r="AR270" s="33"/>
      <c r="AS270" s="33"/>
      <c r="AT270" s="33"/>
      <c r="AU270" s="33"/>
      <c r="AV270" s="33"/>
    </row>
    <row r="271" spans="1:48" ht="8.85" customHeight="1" x14ac:dyDescent="0.3">
      <c r="A271" s="22">
        <v>26</v>
      </c>
      <c r="B271" s="30"/>
      <c r="C271" s="22" t="s">
        <v>245</v>
      </c>
      <c r="D271" s="33"/>
      <c r="E271" s="156">
        <v>502039</v>
      </c>
      <c r="F271" s="33"/>
      <c r="G271" s="153">
        <f>(E271/$AP271)</f>
        <v>104.61325276099187</v>
      </c>
      <c r="H271" s="33"/>
      <c r="I271" s="153">
        <f>IF(G$287&gt;0,G271/G$287*100,0)</f>
        <v>119.59599414473196</v>
      </c>
      <c r="J271" s="33"/>
      <c r="K271" s="156">
        <v>0</v>
      </c>
      <c r="L271" s="33"/>
      <c r="M271" s="153">
        <f>(K271/$AP271)</f>
        <v>0</v>
      </c>
      <c r="N271" s="33"/>
      <c r="O271" s="153">
        <f>IF(M$287&gt;0,M271/M$287*100,0)</f>
        <v>0</v>
      </c>
      <c r="P271" s="33"/>
      <c r="Q271" s="156">
        <v>0</v>
      </c>
      <c r="R271" s="33"/>
      <c r="S271" s="161">
        <f>(Q271/$AP271)</f>
        <v>0</v>
      </c>
      <c r="T271" s="33"/>
      <c r="U271" s="161">
        <f>IF(S$287&gt;0,S271/S$287*100,0)</f>
        <v>0</v>
      </c>
      <c r="V271" s="33"/>
      <c r="W271" s="156">
        <f>(E271+K271+Q271)</f>
        <v>502039</v>
      </c>
      <c r="X271" s="33"/>
      <c r="Y271" s="33"/>
      <c r="Z271" s="156">
        <v>0</v>
      </c>
      <c r="AA271" s="33"/>
      <c r="AB271" s="161">
        <f>IF($W271&gt;0,Z271/$W271*100,0)</f>
        <v>0</v>
      </c>
      <c r="AC271" s="33"/>
      <c r="AD271" s="156">
        <v>0</v>
      </c>
      <c r="AE271" s="33"/>
      <c r="AF271" s="161">
        <f>IF($W271&gt;0,AD271/$W271*100,0)</f>
        <v>0</v>
      </c>
      <c r="AG271" s="33"/>
      <c r="AH271" s="156">
        <v>0</v>
      </c>
      <c r="AI271" s="33"/>
      <c r="AJ271" s="161">
        <f>IF($W271&gt;0,AH271/$W271*100,0)</f>
        <v>0</v>
      </c>
      <c r="AK271" s="33"/>
      <c r="AL271" s="156">
        <v>0</v>
      </c>
      <c r="AM271" s="33"/>
      <c r="AN271" s="22">
        <v>26</v>
      </c>
      <c r="AO271" s="33"/>
      <c r="AP271" s="165">
        <v>4799</v>
      </c>
      <c r="AQ271" s="33"/>
      <c r="AR271" s="165">
        <f>IF(E271,AP271,0)</f>
        <v>4799</v>
      </c>
      <c r="AS271" s="33"/>
      <c r="AT271" s="165">
        <f>IF(K271,AP271,0)</f>
        <v>0</v>
      </c>
      <c r="AU271" s="33"/>
      <c r="AV271" s="165">
        <f>IF(Q271,AP271,0)</f>
        <v>0</v>
      </c>
    </row>
    <row r="272" spans="1:48" ht="8.85" customHeight="1" x14ac:dyDescent="0.3">
      <c r="A272" s="22">
        <v>27</v>
      </c>
      <c r="B272" s="30"/>
      <c r="C272" s="22" t="s">
        <v>246</v>
      </c>
      <c r="D272" s="33"/>
      <c r="E272" s="156">
        <v>640005</v>
      </c>
      <c r="F272" s="33"/>
      <c r="G272" s="153">
        <f>(E272/$AP272)</f>
        <v>79.120410433922615</v>
      </c>
      <c r="H272" s="33"/>
      <c r="I272" s="153">
        <f>IF(G$287&gt;0,G272/G$287*100,0)</f>
        <v>90.452059306510407</v>
      </c>
      <c r="J272" s="33"/>
      <c r="K272" s="156">
        <v>0</v>
      </c>
      <c r="L272" s="33"/>
      <c r="M272" s="153">
        <f>(K272/$AP272)</f>
        <v>0</v>
      </c>
      <c r="N272" s="33"/>
      <c r="O272" s="153">
        <f>IF(M$287&gt;0,M272/M$287*100,0)</f>
        <v>0</v>
      </c>
      <c r="P272" s="33"/>
      <c r="Q272" s="156">
        <v>0</v>
      </c>
      <c r="R272" s="33"/>
      <c r="S272" s="161">
        <f>(Q272/$AP272)</f>
        <v>0</v>
      </c>
      <c r="T272" s="33"/>
      <c r="U272" s="161">
        <f>IF(S$287&gt;0,S272/S$287*100,0)</f>
        <v>0</v>
      </c>
      <c r="V272" s="33"/>
      <c r="W272" s="156">
        <f>(E272+K272+Q272)</f>
        <v>640005</v>
      </c>
      <c r="X272" s="33"/>
      <c r="Y272" s="33"/>
      <c r="Z272" s="156">
        <v>0</v>
      </c>
      <c r="AA272" s="33"/>
      <c r="AB272" s="161">
        <f>IF($W272&gt;0,Z272/$W272*100,0)</f>
        <v>0</v>
      </c>
      <c r="AC272" s="33"/>
      <c r="AD272" s="156">
        <v>41000</v>
      </c>
      <c r="AE272" s="33"/>
      <c r="AF272" s="161">
        <f>IF($W272&gt;0,AD272/$W272*100,0)</f>
        <v>6.4061999515628782</v>
      </c>
      <c r="AG272" s="33"/>
      <c r="AH272" s="156">
        <v>0</v>
      </c>
      <c r="AI272" s="33"/>
      <c r="AJ272" s="161">
        <f>IF($W272&gt;0,AH272/$W272*100,0)</f>
        <v>0</v>
      </c>
      <c r="AK272" s="33"/>
      <c r="AL272" s="156">
        <v>0</v>
      </c>
      <c r="AM272" s="33"/>
      <c r="AN272" s="22">
        <v>27</v>
      </c>
      <c r="AO272" s="33"/>
      <c r="AP272" s="165">
        <v>8089</v>
      </c>
      <c r="AQ272" s="33"/>
      <c r="AR272" s="165">
        <f>IF(E272,AP272,0)</f>
        <v>8089</v>
      </c>
      <c r="AS272" s="33"/>
      <c r="AT272" s="165">
        <f>IF(K272,AP272,0)</f>
        <v>0</v>
      </c>
      <c r="AU272" s="33"/>
      <c r="AV272" s="165">
        <f>IF(Q272,AP272,0)</f>
        <v>0</v>
      </c>
    </row>
    <row r="273" spans="1:48" ht="8.85" customHeight="1" x14ac:dyDescent="0.3">
      <c r="A273" s="22">
        <v>28</v>
      </c>
      <c r="B273" s="30"/>
      <c r="C273" s="22" t="s">
        <v>247</v>
      </c>
      <c r="D273" s="33"/>
      <c r="E273" s="156">
        <v>445831</v>
      </c>
      <c r="F273" s="33"/>
      <c r="G273" s="153">
        <f>(E273/$AP273)</f>
        <v>54.756939326946693</v>
      </c>
      <c r="H273" s="33"/>
      <c r="I273" s="153">
        <f>IF(G$287&gt;0,G273/G$287*100,0)</f>
        <v>62.599244572680369</v>
      </c>
      <c r="J273" s="33"/>
      <c r="K273" s="156">
        <v>0</v>
      </c>
      <c r="L273" s="33"/>
      <c r="M273" s="153">
        <f>(K273/$AP273)</f>
        <v>0</v>
      </c>
      <c r="N273" s="33"/>
      <c r="O273" s="153">
        <f>IF(M$287&gt;0,M273/M$287*100,0)</f>
        <v>0</v>
      </c>
      <c r="P273" s="33"/>
      <c r="Q273" s="156">
        <v>0</v>
      </c>
      <c r="R273" s="33"/>
      <c r="S273" s="161">
        <f>(Q273/$AP273)</f>
        <v>0</v>
      </c>
      <c r="T273" s="33"/>
      <c r="U273" s="161">
        <f>IF(S$287&gt;0,S273/S$287*100,0)</f>
        <v>0</v>
      </c>
      <c r="V273" s="33"/>
      <c r="W273" s="156">
        <f>(E273+K273+Q273)</f>
        <v>445831</v>
      </c>
      <c r="X273" s="33"/>
      <c r="Y273" s="33"/>
      <c r="Z273" s="156">
        <v>24500</v>
      </c>
      <c r="AA273" s="33"/>
      <c r="AB273" s="161">
        <f>IF($W273&gt;0,Z273/$W273*100,0)</f>
        <v>5.495355863544706</v>
      </c>
      <c r="AC273" s="33"/>
      <c r="AD273" s="156">
        <v>0</v>
      </c>
      <c r="AE273" s="33"/>
      <c r="AF273" s="161">
        <f>IF($W273&gt;0,AD273/$W273*100,0)</f>
        <v>0</v>
      </c>
      <c r="AG273" s="33"/>
      <c r="AH273" s="156">
        <v>0</v>
      </c>
      <c r="AI273" s="33"/>
      <c r="AJ273" s="161">
        <f>IF($W273&gt;0,AH273/$W273*100,0)</f>
        <v>0</v>
      </c>
      <c r="AK273" s="33"/>
      <c r="AL273" s="156">
        <v>0</v>
      </c>
      <c r="AM273" s="33"/>
      <c r="AN273" s="22">
        <v>28</v>
      </c>
      <c r="AO273" s="33"/>
      <c r="AP273" s="165">
        <v>8142</v>
      </c>
      <c r="AQ273" s="33"/>
      <c r="AR273" s="165">
        <f>IF(E273,AP273,0)</f>
        <v>8142</v>
      </c>
      <c r="AS273" s="33"/>
      <c r="AT273" s="165">
        <f>IF(K273,AP273,0)</f>
        <v>0</v>
      </c>
      <c r="AU273" s="33"/>
      <c r="AV273" s="165">
        <f>IF(Q273,AP273,0)</f>
        <v>0</v>
      </c>
    </row>
    <row r="274" spans="1:48" ht="8.85" customHeight="1" x14ac:dyDescent="0.3">
      <c r="A274" s="22">
        <v>29</v>
      </c>
      <c r="B274" s="30"/>
      <c r="C274" s="22" t="s">
        <v>248</v>
      </c>
      <c r="D274" s="33"/>
      <c r="E274" s="156">
        <v>894964</v>
      </c>
      <c r="F274" s="33"/>
      <c r="G274" s="153">
        <f>(E274/$AP274)</f>
        <v>192.46537634408602</v>
      </c>
      <c r="H274" s="33"/>
      <c r="I274" s="153">
        <f>IF(G$287&gt;0,G274/G$287*100,0)</f>
        <v>220.03032517208871</v>
      </c>
      <c r="J274" s="33"/>
      <c r="K274" s="156">
        <v>0</v>
      </c>
      <c r="L274" s="33"/>
      <c r="M274" s="153">
        <f>(K274/$AP274)</f>
        <v>0</v>
      </c>
      <c r="N274" s="33"/>
      <c r="O274" s="153">
        <f>IF(M$287&gt;0,M274/M$287*100,0)</f>
        <v>0</v>
      </c>
      <c r="P274" s="33"/>
      <c r="Q274" s="156">
        <v>0</v>
      </c>
      <c r="R274" s="33"/>
      <c r="S274" s="161">
        <f>(Q274/$AP274)</f>
        <v>0</v>
      </c>
      <c r="T274" s="33"/>
      <c r="U274" s="161">
        <f>IF(S$287&gt;0,S274/S$287*100,0)</f>
        <v>0</v>
      </c>
      <c r="V274" s="33"/>
      <c r="W274" s="156">
        <f>(E274+K274+Q274)</f>
        <v>894964</v>
      </c>
      <c r="X274" s="33"/>
      <c r="Y274" s="33"/>
      <c r="Z274" s="156">
        <v>5400</v>
      </c>
      <c r="AA274" s="33"/>
      <c r="AB274" s="161">
        <f>IF($W274&gt;0,Z274/$W274*100,0)</f>
        <v>0.60337622518894618</v>
      </c>
      <c r="AC274" s="33"/>
      <c r="AD274" s="156">
        <v>139912</v>
      </c>
      <c r="AE274" s="33"/>
      <c r="AF274" s="161">
        <f>IF($W274&gt;0,AD274/$W274*100,0)</f>
        <v>15.633254521969601</v>
      </c>
      <c r="AG274" s="33"/>
      <c r="AH274" s="156">
        <v>0</v>
      </c>
      <c r="AI274" s="33"/>
      <c r="AJ274" s="161">
        <f>IF($W274&gt;0,AH274/$W274*100,0)</f>
        <v>0</v>
      </c>
      <c r="AK274" s="33"/>
      <c r="AL274" s="156">
        <v>0</v>
      </c>
      <c r="AM274" s="33"/>
      <c r="AN274" s="22">
        <v>29</v>
      </c>
      <c r="AO274" s="33"/>
      <c r="AP274" s="165">
        <v>4650</v>
      </c>
      <c r="AQ274" s="33"/>
      <c r="AR274" s="165">
        <f>IF(E274,AP274,0)</f>
        <v>4650</v>
      </c>
      <c r="AS274" s="33"/>
      <c r="AT274" s="165">
        <f>IF(K274,AP274,0)</f>
        <v>0</v>
      </c>
      <c r="AU274" s="33"/>
      <c r="AV274" s="165">
        <f>IF(Q274,AP274,0)</f>
        <v>0</v>
      </c>
    </row>
    <row r="275" spans="1:48" ht="8.85" customHeight="1" x14ac:dyDescent="0.3">
      <c r="A275" s="22">
        <v>30</v>
      </c>
      <c r="B275" s="30"/>
      <c r="C275" s="22" t="s">
        <v>249</v>
      </c>
      <c r="D275" s="33"/>
      <c r="E275" s="156">
        <v>173773</v>
      </c>
      <c r="F275" s="33"/>
      <c r="G275" s="153">
        <f>(E275/$AP275)</f>
        <v>27.16051891216005</v>
      </c>
      <c r="H275" s="33"/>
      <c r="I275" s="153">
        <f>IF(G$287&gt;0,G275/G$287*100,0)</f>
        <v>31.050456563164964</v>
      </c>
      <c r="J275" s="33"/>
      <c r="K275" s="156">
        <v>0</v>
      </c>
      <c r="L275" s="33"/>
      <c r="M275" s="153">
        <f>(K275/$AP275)</f>
        <v>0</v>
      </c>
      <c r="N275" s="33"/>
      <c r="O275" s="153">
        <f>IF(M$287&gt;0,M275/M$287*100,0)</f>
        <v>0</v>
      </c>
      <c r="P275" s="33"/>
      <c r="Q275" s="156">
        <v>0</v>
      </c>
      <c r="R275" s="33"/>
      <c r="S275" s="161">
        <f>(Q275/$AP275)</f>
        <v>0</v>
      </c>
      <c r="T275" s="33"/>
      <c r="U275" s="161">
        <f>IF(S$287&gt;0,S275/S$287*100,0)</f>
        <v>0</v>
      </c>
      <c r="V275" s="33"/>
      <c r="W275" s="156">
        <f>(E275+K275+Q275)</f>
        <v>173773</v>
      </c>
      <c r="X275" s="33"/>
      <c r="Y275" s="33"/>
      <c r="Z275" s="156">
        <v>0</v>
      </c>
      <c r="AA275" s="33"/>
      <c r="AB275" s="161">
        <f>IF($W275&gt;0,Z275/$W275*100,0)</f>
        <v>0</v>
      </c>
      <c r="AC275" s="33"/>
      <c r="AD275" s="156">
        <v>79980</v>
      </c>
      <c r="AE275" s="33"/>
      <c r="AF275" s="161">
        <f>IF($W275&gt;0,AD275/$W275*100,0)</f>
        <v>46.025562083868031</v>
      </c>
      <c r="AG275" s="33"/>
      <c r="AH275" s="156">
        <v>0</v>
      </c>
      <c r="AI275" s="33"/>
      <c r="AJ275" s="161">
        <f>IF($W275&gt;0,AH275/$W275*100,0)</f>
        <v>0</v>
      </c>
      <c r="AK275" s="33"/>
      <c r="AL275" s="156">
        <v>0</v>
      </c>
      <c r="AM275" s="33"/>
      <c r="AN275" s="22">
        <v>30</v>
      </c>
      <c r="AO275" s="33"/>
      <c r="AP275" s="165">
        <v>6398</v>
      </c>
      <c r="AQ275" s="33"/>
      <c r="AR275" s="165">
        <f>IF(E275,AP275,0)</f>
        <v>6398</v>
      </c>
      <c r="AS275" s="33"/>
      <c r="AT275" s="165">
        <f>IF(K275,AP275,0)</f>
        <v>0</v>
      </c>
      <c r="AU275" s="33"/>
      <c r="AV275" s="165">
        <f>IF(Q275,AP275,0)</f>
        <v>0</v>
      </c>
    </row>
    <row r="276" spans="1:48" ht="8.85" customHeight="1" x14ac:dyDescent="0.3">
      <c r="A276" s="53"/>
      <c r="D276" s="33"/>
      <c r="E276" s="33"/>
      <c r="F276" s="33"/>
      <c r="G276" s="33"/>
      <c r="H276" s="33"/>
      <c r="I276" s="33"/>
      <c r="J276" s="33"/>
      <c r="K276" s="33"/>
      <c r="L276" s="33"/>
      <c r="M276" s="33"/>
      <c r="N276" s="33"/>
      <c r="O276" s="33"/>
      <c r="P276" s="33"/>
      <c r="Q276" s="33"/>
      <c r="R276" s="33"/>
      <c r="S276" s="33"/>
      <c r="T276" s="33"/>
      <c r="U276" s="33"/>
      <c r="V276" s="33"/>
      <c r="X276" s="33"/>
      <c r="Y276" s="33"/>
      <c r="Z276" s="33"/>
      <c r="AA276" s="33"/>
      <c r="AB276" s="33"/>
      <c r="AC276" s="33"/>
      <c r="AD276" s="33"/>
      <c r="AE276" s="33"/>
      <c r="AF276" s="33"/>
      <c r="AG276" s="33"/>
      <c r="AH276" s="33"/>
      <c r="AI276" s="33"/>
      <c r="AJ276" s="33"/>
      <c r="AK276" s="33"/>
      <c r="AL276" s="33"/>
      <c r="AM276" s="33"/>
      <c r="AN276" s="53"/>
      <c r="AO276" s="33"/>
      <c r="AP276" s="33"/>
      <c r="AQ276" s="33"/>
      <c r="AR276" s="33"/>
      <c r="AS276" s="33"/>
      <c r="AT276" s="33"/>
      <c r="AU276" s="33"/>
      <c r="AV276" s="33"/>
    </row>
    <row r="277" spans="1:48" ht="8.85" customHeight="1" x14ac:dyDescent="0.3">
      <c r="A277" s="22">
        <v>31</v>
      </c>
      <c r="B277" s="30"/>
      <c r="C277" s="22" t="s">
        <v>216</v>
      </c>
      <c r="D277" s="33"/>
      <c r="E277" s="156">
        <v>397942</v>
      </c>
      <c r="F277" s="33"/>
      <c r="G277" s="153">
        <f>(E277/$AP277)</f>
        <v>86.004322455154522</v>
      </c>
      <c r="H277" s="33"/>
      <c r="I277" s="153">
        <f>IF(G$287&gt;0,G277/G$287*100,0)</f>
        <v>98.321887268604783</v>
      </c>
      <c r="J277" s="33"/>
      <c r="K277" s="156">
        <v>0</v>
      </c>
      <c r="L277" s="33"/>
      <c r="M277" s="153">
        <f>(K277/$AP277)</f>
        <v>0</v>
      </c>
      <c r="N277" s="33"/>
      <c r="O277" s="153">
        <f>IF(M$287&gt;0,M277/M$287*100,0)</f>
        <v>0</v>
      </c>
      <c r="P277" s="33"/>
      <c r="Q277" s="156">
        <v>0</v>
      </c>
      <c r="R277" s="33"/>
      <c r="S277" s="161">
        <f t="shared" ref="S277:S285" si="11">(Q277/$AP277)</f>
        <v>0</v>
      </c>
      <c r="T277" s="33"/>
      <c r="U277" s="161">
        <f t="shared" ref="U277:U285" si="12">IF(S$287&gt;0,S277/S$287*100,0)</f>
        <v>0</v>
      </c>
      <c r="V277" s="33"/>
      <c r="W277" s="156">
        <f t="shared" ref="W277:W285" si="13">(E277+K277+Q277)</f>
        <v>397942</v>
      </c>
      <c r="X277" s="33"/>
      <c r="Y277" s="33"/>
      <c r="Z277" s="156">
        <v>0</v>
      </c>
      <c r="AA277" s="33"/>
      <c r="AB277" s="161">
        <f t="shared" ref="AB277:AB285" si="14">IF($W277&gt;0,Z277/$W277*100,0)</f>
        <v>0</v>
      </c>
      <c r="AC277" s="33"/>
      <c r="AD277" s="156">
        <v>0</v>
      </c>
      <c r="AE277" s="33"/>
      <c r="AF277" s="161">
        <f t="shared" ref="AF277:AF285" si="15">IF($W277&gt;0,AD277/$W277*100,0)</f>
        <v>0</v>
      </c>
      <c r="AG277" s="33"/>
      <c r="AH277" s="156">
        <v>0</v>
      </c>
      <c r="AI277" s="33"/>
      <c r="AJ277" s="161">
        <f t="shared" ref="AJ277:AJ285" si="16">IF($W277&gt;0,AH277/$W277*100,0)</f>
        <v>0</v>
      </c>
      <c r="AK277" s="33"/>
      <c r="AL277" s="156">
        <v>0</v>
      </c>
      <c r="AM277" s="33"/>
      <c r="AN277" s="22">
        <v>31</v>
      </c>
      <c r="AO277" s="33"/>
      <c r="AP277" s="165">
        <v>4627</v>
      </c>
      <c r="AQ277" s="33"/>
      <c r="AR277" s="165">
        <f t="shared" ref="AR277:AR285" si="17">IF(E277,AP277,0)</f>
        <v>4627</v>
      </c>
      <c r="AS277" s="33"/>
      <c r="AT277" s="165">
        <f t="shared" ref="AT277:AT285" si="18">IF(K277,AP277,0)</f>
        <v>0</v>
      </c>
      <c r="AU277" s="33"/>
      <c r="AV277" s="165">
        <f t="shared" ref="AV277:AV285" si="19">IF(Q277,AP277,0)</f>
        <v>0</v>
      </c>
    </row>
    <row r="278" spans="1:48" ht="8.85" customHeight="1" x14ac:dyDescent="0.3">
      <c r="A278" s="22">
        <v>32</v>
      </c>
      <c r="B278" s="30"/>
      <c r="C278" s="22" t="s">
        <v>250</v>
      </c>
      <c r="D278" s="33"/>
      <c r="E278" s="156">
        <v>977784</v>
      </c>
      <c r="F278" s="33"/>
      <c r="G278" s="153">
        <f>(E278/$AP278)</f>
        <v>62.33084719831708</v>
      </c>
      <c r="H278" s="33"/>
      <c r="I278" s="153">
        <f>IF(G$287&gt;0,G278/G$287*100,0)</f>
        <v>71.257889797168701</v>
      </c>
      <c r="J278" s="33"/>
      <c r="K278" s="156">
        <v>0</v>
      </c>
      <c r="L278" s="33"/>
      <c r="M278" s="153">
        <f>(K278/$AP278)</f>
        <v>0</v>
      </c>
      <c r="N278" s="33"/>
      <c r="O278" s="153">
        <f>IF(M$287&gt;0,M278/M$287*100,0)</f>
        <v>0</v>
      </c>
      <c r="P278" s="33"/>
      <c r="Q278" s="156">
        <v>0</v>
      </c>
      <c r="R278" s="33"/>
      <c r="S278" s="161">
        <f t="shared" si="11"/>
        <v>0</v>
      </c>
      <c r="T278" s="33"/>
      <c r="U278" s="161">
        <f t="shared" si="12"/>
        <v>0</v>
      </c>
      <c r="V278" s="33"/>
      <c r="W278" s="156">
        <f t="shared" si="13"/>
        <v>977784</v>
      </c>
      <c r="X278" s="33"/>
      <c r="Y278" s="33"/>
      <c r="Z278" s="156">
        <v>0</v>
      </c>
      <c r="AA278" s="33"/>
      <c r="AB278" s="161">
        <f t="shared" si="14"/>
        <v>0</v>
      </c>
      <c r="AC278" s="33"/>
      <c r="AD278" s="156">
        <v>0</v>
      </c>
      <c r="AE278" s="33"/>
      <c r="AF278" s="161">
        <f t="shared" si="15"/>
        <v>0</v>
      </c>
      <c r="AG278" s="33"/>
      <c r="AH278" s="156">
        <v>0</v>
      </c>
      <c r="AI278" s="33"/>
      <c r="AJ278" s="161">
        <f t="shared" si="16"/>
        <v>0</v>
      </c>
      <c r="AK278" s="33"/>
      <c r="AL278" s="156">
        <v>0</v>
      </c>
      <c r="AM278" s="33"/>
      <c r="AN278" s="22">
        <v>32</v>
      </c>
      <c r="AO278" s="33"/>
      <c r="AP278" s="165">
        <v>15687</v>
      </c>
      <c r="AQ278" s="33"/>
      <c r="AR278" s="165">
        <f t="shared" si="17"/>
        <v>15687</v>
      </c>
      <c r="AS278" s="33"/>
      <c r="AT278" s="165">
        <f t="shared" si="18"/>
        <v>0</v>
      </c>
      <c r="AU278" s="33"/>
      <c r="AV278" s="165">
        <f t="shared" si="19"/>
        <v>0</v>
      </c>
    </row>
    <row r="279" spans="1:48" ht="8.85" customHeight="1" x14ac:dyDescent="0.3">
      <c r="A279" s="22">
        <v>33</v>
      </c>
      <c r="B279" s="30"/>
      <c r="C279" s="22" t="s">
        <v>251</v>
      </c>
      <c r="D279" s="33"/>
      <c r="E279" s="156">
        <v>524822</v>
      </c>
      <c r="F279" s="33"/>
      <c r="G279" s="153">
        <f>(E279/$AP279)</f>
        <v>64.808841689306007</v>
      </c>
      <c r="H279" s="33"/>
      <c r="I279" s="153">
        <f>IF(G$287&gt;0,G279/G$287*100,0)</f>
        <v>74.090783401118415</v>
      </c>
      <c r="J279" s="33"/>
      <c r="K279" s="156">
        <v>0</v>
      </c>
      <c r="L279" s="33"/>
      <c r="M279" s="153">
        <f>(K279/$AP279)</f>
        <v>0</v>
      </c>
      <c r="N279" s="33"/>
      <c r="O279" s="153">
        <f>IF(M$287&gt;0,M279/M$287*100,0)</f>
        <v>0</v>
      </c>
      <c r="P279" s="33"/>
      <c r="Q279" s="156">
        <v>0</v>
      </c>
      <c r="R279" s="33"/>
      <c r="S279" s="161">
        <f t="shared" si="11"/>
        <v>0</v>
      </c>
      <c r="T279" s="33"/>
      <c r="U279" s="161">
        <f t="shared" si="12"/>
        <v>0</v>
      </c>
      <c r="V279" s="33"/>
      <c r="W279" s="156">
        <f t="shared" si="13"/>
        <v>524822</v>
      </c>
      <c r="X279" s="33"/>
      <c r="Y279" s="33"/>
      <c r="Z279" s="156">
        <v>0</v>
      </c>
      <c r="AA279" s="33"/>
      <c r="AB279" s="161">
        <f t="shared" si="14"/>
        <v>0</v>
      </c>
      <c r="AC279" s="33"/>
      <c r="AD279" s="156">
        <v>18639</v>
      </c>
      <c r="AE279" s="33"/>
      <c r="AF279" s="161">
        <f t="shared" si="15"/>
        <v>3.5514898384595157</v>
      </c>
      <c r="AG279" s="33"/>
      <c r="AH279" s="156">
        <v>0</v>
      </c>
      <c r="AI279" s="33"/>
      <c r="AJ279" s="161">
        <f t="shared" si="16"/>
        <v>0</v>
      </c>
      <c r="AK279" s="33"/>
      <c r="AL279" s="156">
        <v>0</v>
      </c>
      <c r="AM279" s="33"/>
      <c r="AN279" s="22">
        <v>33</v>
      </c>
      <c r="AO279" s="33"/>
      <c r="AP279" s="165">
        <v>8098</v>
      </c>
      <c r="AQ279" s="33"/>
      <c r="AR279" s="165">
        <f t="shared" si="17"/>
        <v>8098</v>
      </c>
      <c r="AS279" s="33"/>
      <c r="AT279" s="165">
        <f t="shared" si="18"/>
        <v>0</v>
      </c>
      <c r="AU279" s="33"/>
      <c r="AV279" s="165">
        <f t="shared" si="19"/>
        <v>0</v>
      </c>
    </row>
    <row r="280" spans="1:48" ht="8.85" customHeight="1" x14ac:dyDescent="0.3">
      <c r="A280" s="22">
        <v>34</v>
      </c>
      <c r="B280" s="30"/>
      <c r="C280" s="22" t="s">
        <v>252</v>
      </c>
      <c r="D280" s="33"/>
      <c r="E280" s="156">
        <v>1097412</v>
      </c>
      <c r="F280" s="33"/>
      <c r="G280" s="153">
        <f>(E280/$AP280)</f>
        <v>114.1829154094267</v>
      </c>
      <c r="H280" s="33"/>
      <c r="I280" s="153">
        <f>IF(G$287&gt;0,G280/G$287*100,0)</f>
        <v>130.536226743025</v>
      </c>
      <c r="J280" s="33"/>
      <c r="K280" s="156">
        <v>0</v>
      </c>
      <c r="L280" s="33"/>
      <c r="M280" s="153">
        <f>(K280/$AP280)</f>
        <v>0</v>
      </c>
      <c r="N280" s="33"/>
      <c r="O280" s="153">
        <f>IF(M$287&gt;0,M280/M$287*100,0)</f>
        <v>0</v>
      </c>
      <c r="P280" s="33"/>
      <c r="Q280" s="156">
        <v>0</v>
      </c>
      <c r="R280" s="33"/>
      <c r="S280" s="161">
        <f t="shared" si="11"/>
        <v>0</v>
      </c>
      <c r="T280" s="33"/>
      <c r="U280" s="161">
        <f t="shared" si="12"/>
        <v>0</v>
      </c>
      <c r="V280" s="33"/>
      <c r="W280" s="156">
        <f t="shared" si="13"/>
        <v>1097412</v>
      </c>
      <c r="X280" s="33"/>
      <c r="Y280" s="33"/>
      <c r="Z280" s="156">
        <v>0</v>
      </c>
      <c r="AA280" s="33"/>
      <c r="AB280" s="161">
        <f t="shared" si="14"/>
        <v>0</v>
      </c>
      <c r="AC280" s="33"/>
      <c r="AD280" s="156">
        <v>0</v>
      </c>
      <c r="AE280" s="33"/>
      <c r="AF280" s="161">
        <f t="shared" si="15"/>
        <v>0</v>
      </c>
      <c r="AG280" s="33"/>
      <c r="AH280" s="156">
        <v>0</v>
      </c>
      <c r="AI280" s="33"/>
      <c r="AJ280" s="161">
        <f t="shared" si="16"/>
        <v>0</v>
      </c>
      <c r="AK280" s="33"/>
      <c r="AL280" s="156">
        <v>0</v>
      </c>
      <c r="AM280" s="33"/>
      <c r="AN280" s="22">
        <v>34</v>
      </c>
      <c r="AO280" s="33"/>
      <c r="AP280" s="165">
        <v>9611</v>
      </c>
      <c r="AQ280" s="33"/>
      <c r="AR280" s="165">
        <f t="shared" si="17"/>
        <v>9611</v>
      </c>
      <c r="AS280" s="33"/>
      <c r="AT280" s="165">
        <f t="shared" si="18"/>
        <v>0</v>
      </c>
      <c r="AU280" s="33"/>
      <c r="AV280" s="165">
        <f t="shared" si="19"/>
        <v>0</v>
      </c>
    </row>
    <row r="281" spans="1:48" ht="8.85" customHeight="1" x14ac:dyDescent="0.3">
      <c r="A281" s="22">
        <v>35</v>
      </c>
      <c r="B281" s="30"/>
      <c r="C281" s="22" t="s">
        <v>253</v>
      </c>
      <c r="D281" s="33"/>
      <c r="E281" s="156">
        <v>332238</v>
      </c>
      <c r="F281" s="33"/>
      <c r="G281" s="153">
        <f>(E281/$AP281)</f>
        <v>100.49546279491832</v>
      </c>
      <c r="H281" s="33"/>
      <c r="I281" s="153">
        <f>IF(G$287&gt;0,G281/G$287*100,0)</f>
        <v>114.88845306676826</v>
      </c>
      <c r="J281" s="33"/>
      <c r="K281" s="156">
        <v>0</v>
      </c>
      <c r="L281" s="33"/>
      <c r="M281" s="153">
        <f>(K281/$AP281)</f>
        <v>0</v>
      </c>
      <c r="N281" s="33"/>
      <c r="O281" s="153">
        <f>IF(M$287&gt;0,M281/M$287*100,0)</f>
        <v>0</v>
      </c>
      <c r="P281" s="33"/>
      <c r="Q281" s="156">
        <v>0</v>
      </c>
      <c r="R281" s="33"/>
      <c r="S281" s="161">
        <f t="shared" si="11"/>
        <v>0</v>
      </c>
      <c r="T281" s="33"/>
      <c r="U281" s="161">
        <f t="shared" si="12"/>
        <v>0</v>
      </c>
      <c r="V281" s="33"/>
      <c r="W281" s="156">
        <f t="shared" si="13"/>
        <v>332238</v>
      </c>
      <c r="X281" s="33"/>
      <c r="Y281" s="33"/>
      <c r="Z281" s="156">
        <v>0</v>
      </c>
      <c r="AA281" s="33"/>
      <c r="AB281" s="161">
        <f t="shared" si="14"/>
        <v>0</v>
      </c>
      <c r="AC281" s="33"/>
      <c r="AD281" s="156">
        <v>0</v>
      </c>
      <c r="AE281" s="33"/>
      <c r="AF281" s="161">
        <f t="shared" si="15"/>
        <v>0</v>
      </c>
      <c r="AG281" s="33"/>
      <c r="AH281" s="156">
        <v>0</v>
      </c>
      <c r="AI281" s="33"/>
      <c r="AJ281" s="161">
        <f t="shared" si="16"/>
        <v>0</v>
      </c>
      <c r="AK281" s="33"/>
      <c r="AL281" s="156">
        <v>0</v>
      </c>
      <c r="AM281" s="33"/>
      <c r="AN281" s="22">
        <v>35</v>
      </c>
      <c r="AO281" s="33"/>
      <c r="AP281" s="165">
        <v>3306</v>
      </c>
      <c r="AQ281" s="33"/>
      <c r="AR281" s="165">
        <f t="shared" si="17"/>
        <v>3306</v>
      </c>
      <c r="AS281" s="33"/>
      <c r="AT281" s="165">
        <f t="shared" si="18"/>
        <v>0</v>
      </c>
      <c r="AU281" s="33"/>
      <c r="AV281" s="165">
        <f t="shared" si="19"/>
        <v>0</v>
      </c>
    </row>
    <row r="282" spans="1:48" ht="8.85" customHeight="1" x14ac:dyDescent="0.3">
      <c r="B282" s="30"/>
      <c r="D282" s="33"/>
      <c r="E282" s="156"/>
      <c r="F282" s="33"/>
      <c r="G282" s="161"/>
      <c r="H282" s="33"/>
      <c r="I282" s="161"/>
      <c r="J282" s="33"/>
      <c r="K282" s="156"/>
      <c r="L282" s="33"/>
      <c r="M282" s="161"/>
      <c r="N282" s="33"/>
      <c r="O282" s="161"/>
      <c r="P282" s="33"/>
      <c r="Q282" s="156"/>
      <c r="R282" s="33"/>
      <c r="S282" s="161"/>
      <c r="T282" s="33"/>
      <c r="U282" s="161"/>
      <c r="V282" s="33"/>
      <c r="W282" s="156"/>
      <c r="X282" s="33"/>
      <c r="Y282" s="33"/>
      <c r="Z282" s="156"/>
      <c r="AA282" s="33"/>
      <c r="AB282" s="161"/>
      <c r="AC282" s="33"/>
      <c r="AD282" s="156"/>
      <c r="AE282" s="33"/>
      <c r="AF282" s="161"/>
      <c r="AG282" s="33"/>
      <c r="AH282" s="156"/>
      <c r="AI282" s="33"/>
      <c r="AJ282" s="161"/>
      <c r="AK282" s="33"/>
      <c r="AL282" s="156"/>
      <c r="AM282" s="33"/>
      <c r="AO282" s="33"/>
      <c r="AP282" s="165"/>
      <c r="AQ282" s="33"/>
      <c r="AR282" s="165"/>
      <c r="AS282" s="33"/>
      <c r="AT282" s="165"/>
      <c r="AU282" s="33"/>
      <c r="AV282" s="165"/>
    </row>
    <row r="283" spans="1:48" ht="8.85" customHeight="1" x14ac:dyDescent="0.3">
      <c r="A283" s="22">
        <v>36</v>
      </c>
      <c r="B283" s="30"/>
      <c r="C283" s="22" t="s">
        <v>220</v>
      </c>
      <c r="D283" s="33"/>
      <c r="E283" s="156">
        <v>146487</v>
      </c>
      <c r="F283" s="33"/>
      <c r="G283" s="153">
        <f>(E283/$AP283)</f>
        <v>44.579123554473526</v>
      </c>
      <c r="H283" s="33"/>
      <c r="I283" s="153">
        <f>IF(G$287&gt;0,G283/G$287*100,0)</f>
        <v>50.963758977830963</v>
      </c>
      <c r="J283" s="33"/>
      <c r="K283" s="156">
        <v>0</v>
      </c>
      <c r="L283" s="33"/>
      <c r="M283" s="153">
        <f>(K283/$AP283)</f>
        <v>0</v>
      </c>
      <c r="N283" s="33"/>
      <c r="O283" s="153">
        <f>IF(M$287&gt;0,M283/M$287*100,0)</f>
        <v>0</v>
      </c>
      <c r="P283" s="33"/>
      <c r="Q283" s="156">
        <v>0</v>
      </c>
      <c r="R283" s="33"/>
      <c r="S283" s="161">
        <f>(Q283/$AP283)</f>
        <v>0</v>
      </c>
      <c r="T283" s="33"/>
      <c r="U283" s="161">
        <f>IF(S$287&gt;0,S283/S$287*100,0)</f>
        <v>0</v>
      </c>
      <c r="V283" s="33"/>
      <c r="W283" s="156">
        <f>(E283+K283+Q283)</f>
        <v>146487</v>
      </c>
      <c r="X283" s="33"/>
      <c r="Y283" s="33"/>
      <c r="Z283" s="156">
        <v>0</v>
      </c>
      <c r="AA283" s="33"/>
      <c r="AB283" s="161">
        <f>IF($W283&gt;0,Z283/$W283*100,0)</f>
        <v>0</v>
      </c>
      <c r="AC283" s="33"/>
      <c r="AD283" s="156">
        <v>0</v>
      </c>
      <c r="AE283" s="33"/>
      <c r="AF283" s="161">
        <f>IF($W283&gt;0,AD283/$W283*100,0)</f>
        <v>0</v>
      </c>
      <c r="AG283" s="33"/>
      <c r="AH283" s="156">
        <v>0</v>
      </c>
      <c r="AI283" s="33"/>
      <c r="AJ283" s="161">
        <f>IF($W283&gt;0,AH283/$W283*100,0)</f>
        <v>0</v>
      </c>
      <c r="AK283" s="33"/>
      <c r="AL283" s="156">
        <v>0</v>
      </c>
      <c r="AM283" s="33"/>
      <c r="AN283" s="22">
        <v>36</v>
      </c>
      <c r="AO283" s="33"/>
      <c r="AP283" s="165">
        <v>3286</v>
      </c>
      <c r="AQ283" s="33"/>
      <c r="AR283" s="165">
        <f>IF(E283,AP283,0)</f>
        <v>3286</v>
      </c>
      <c r="AS283" s="33"/>
      <c r="AT283" s="165">
        <f>IF(K283,AP283,0)</f>
        <v>0</v>
      </c>
      <c r="AU283" s="33"/>
      <c r="AV283" s="165">
        <f>IF(Q283,AP283,0)</f>
        <v>0</v>
      </c>
    </row>
    <row r="284" spans="1:48" ht="8.85" customHeight="1" x14ac:dyDescent="0.3">
      <c r="A284" s="22">
        <v>37</v>
      </c>
      <c r="B284" s="30"/>
      <c r="C284" s="22" t="s">
        <v>254</v>
      </c>
      <c r="D284" s="33"/>
      <c r="E284" s="156">
        <v>407786</v>
      </c>
      <c r="F284" s="33"/>
      <c r="G284" s="153">
        <f>(E284/$AP284)</f>
        <v>80.005101039827352</v>
      </c>
      <c r="H284" s="33"/>
      <c r="I284" s="153">
        <f>IF(G$287&gt;0,G284/G$287*100,0)</f>
        <v>91.46345556588696</v>
      </c>
      <c r="J284" s="33"/>
      <c r="K284" s="156">
        <v>0</v>
      </c>
      <c r="L284" s="33"/>
      <c r="M284" s="153">
        <f>(K284/$AP284)</f>
        <v>0</v>
      </c>
      <c r="N284" s="33"/>
      <c r="O284" s="153">
        <f>IF(M$287&gt;0,M284/M$287*100,0)</f>
        <v>0</v>
      </c>
      <c r="P284" s="33"/>
      <c r="Q284" s="156">
        <v>0</v>
      </c>
      <c r="R284" s="33"/>
      <c r="S284" s="161">
        <f>(Q284/$AP284)</f>
        <v>0</v>
      </c>
      <c r="T284" s="33"/>
      <c r="U284" s="161">
        <f>IF(S$287&gt;0,S284/S$287*100,0)</f>
        <v>0</v>
      </c>
      <c r="V284" s="33"/>
      <c r="W284" s="156">
        <f>(E284+K284+Q284)</f>
        <v>407786</v>
      </c>
      <c r="X284" s="33"/>
      <c r="Y284" s="33"/>
      <c r="Z284" s="156">
        <v>0</v>
      </c>
      <c r="AA284" s="33"/>
      <c r="AB284" s="161">
        <f>IF($W284&gt;0,Z284/$W284*100,0)</f>
        <v>0</v>
      </c>
      <c r="AC284" s="33"/>
      <c r="AD284" s="156">
        <v>0</v>
      </c>
      <c r="AE284" s="33"/>
      <c r="AF284" s="161">
        <f>IF($W284&gt;0,AD284/$W284*100,0)</f>
        <v>0</v>
      </c>
      <c r="AG284" s="33"/>
      <c r="AH284" s="156">
        <v>0</v>
      </c>
      <c r="AI284" s="33"/>
      <c r="AJ284" s="161">
        <f>IF($W284&gt;0,AH284/$W284*100,0)</f>
        <v>0</v>
      </c>
      <c r="AK284" s="33"/>
      <c r="AL284" s="156">
        <v>0</v>
      </c>
      <c r="AM284" s="33"/>
      <c r="AN284" s="22">
        <v>37</v>
      </c>
      <c r="AO284" s="33"/>
      <c r="AP284" s="165">
        <v>5097</v>
      </c>
      <c r="AQ284" s="33"/>
      <c r="AR284" s="165">
        <f>IF(E284,AP284,0)</f>
        <v>5097</v>
      </c>
      <c r="AS284" s="33"/>
      <c r="AT284" s="165">
        <f>IF(K284,AP284,0)</f>
        <v>0</v>
      </c>
      <c r="AU284" s="33"/>
      <c r="AV284" s="165">
        <f>IF(Q284,AP284,0)</f>
        <v>0</v>
      </c>
    </row>
    <row r="285" spans="1:48" ht="8.85" customHeight="1" x14ac:dyDescent="0.3">
      <c r="A285" s="42">
        <v>38</v>
      </c>
      <c r="B285" s="30"/>
      <c r="C285" s="22" t="s">
        <v>255</v>
      </c>
      <c r="D285" s="33"/>
      <c r="E285" s="157">
        <v>2844740</v>
      </c>
      <c r="F285" s="33"/>
      <c r="G285" s="153">
        <f>(E285/$AP285)</f>
        <v>346.45475581536965</v>
      </c>
      <c r="H285" s="33"/>
      <c r="I285" s="153">
        <f>IF(G$287&gt;0,G285/G$287*100,0)</f>
        <v>396.0741096787653</v>
      </c>
      <c r="J285" s="33"/>
      <c r="K285" s="157">
        <v>0</v>
      </c>
      <c r="L285" s="33"/>
      <c r="M285" s="153">
        <f>(K285/$AP285)</f>
        <v>0</v>
      </c>
      <c r="N285" s="33"/>
      <c r="O285" s="153">
        <f>IF(M$287&gt;0,M285/M$287*100,0)</f>
        <v>0</v>
      </c>
      <c r="P285" s="33"/>
      <c r="Q285" s="157">
        <v>0</v>
      </c>
      <c r="R285" s="33"/>
      <c r="S285" s="161">
        <f t="shared" si="11"/>
        <v>0</v>
      </c>
      <c r="T285" s="33"/>
      <c r="U285" s="161">
        <f t="shared" si="12"/>
        <v>0</v>
      </c>
      <c r="V285" s="33"/>
      <c r="W285" s="157">
        <f t="shared" si="13"/>
        <v>2844740</v>
      </c>
      <c r="X285" s="33"/>
      <c r="Y285" s="33"/>
      <c r="Z285" s="157">
        <v>692</v>
      </c>
      <c r="AA285" s="33"/>
      <c r="AB285" s="161">
        <f t="shared" si="14"/>
        <v>2.4325597418393245E-2</v>
      </c>
      <c r="AC285" s="33"/>
      <c r="AD285" s="157">
        <v>0</v>
      </c>
      <c r="AE285" s="33"/>
      <c r="AF285" s="161">
        <f t="shared" si="15"/>
        <v>0</v>
      </c>
      <c r="AG285" s="33"/>
      <c r="AH285" s="157">
        <v>0</v>
      </c>
      <c r="AI285" s="33"/>
      <c r="AJ285" s="161">
        <f t="shared" si="16"/>
        <v>0</v>
      </c>
      <c r="AK285" s="33"/>
      <c r="AL285" s="157">
        <v>1477</v>
      </c>
      <c r="AM285" s="33"/>
      <c r="AN285" s="42">
        <v>38</v>
      </c>
      <c r="AO285" s="33"/>
      <c r="AP285" s="169">
        <v>8211</v>
      </c>
      <c r="AQ285" s="33"/>
      <c r="AR285" s="169">
        <f t="shared" si="17"/>
        <v>8211</v>
      </c>
      <c r="AS285" s="33"/>
      <c r="AT285" s="169">
        <f t="shared" si="18"/>
        <v>0</v>
      </c>
      <c r="AU285" s="33"/>
      <c r="AV285" s="169">
        <f t="shared" si="19"/>
        <v>0</v>
      </c>
    </row>
    <row r="286" spans="1:48" ht="8.85" customHeight="1" x14ac:dyDescent="0.3">
      <c r="A286" s="33"/>
      <c r="B286" s="33"/>
      <c r="D286" s="33"/>
      <c r="E286" s="33"/>
      <c r="F286" s="33"/>
      <c r="G286" s="33"/>
      <c r="H286" s="33"/>
      <c r="I286" s="33"/>
      <c r="J286" s="33"/>
      <c r="K286" s="33"/>
      <c r="L286" s="33"/>
      <c r="M286" s="33"/>
      <c r="N286" s="33"/>
      <c r="O286" s="33"/>
      <c r="P286" s="33"/>
      <c r="Q286" s="33"/>
      <c r="R286" s="33"/>
      <c r="S286" s="33"/>
      <c r="T286" s="33"/>
      <c r="U286" s="33"/>
      <c r="V286" s="33"/>
      <c r="X286" s="33"/>
      <c r="Y286" s="33"/>
      <c r="Z286" s="33"/>
      <c r="AA286" s="33"/>
      <c r="AB286" s="33"/>
      <c r="AC286" s="33"/>
      <c r="AD286" s="33"/>
      <c r="AE286" s="33"/>
      <c r="AF286" s="33"/>
      <c r="AG286" s="33"/>
      <c r="AH286" s="33"/>
      <c r="AI286" s="33"/>
      <c r="AJ286" s="33"/>
      <c r="AK286" s="33"/>
      <c r="AL286" s="33"/>
      <c r="AM286" s="33"/>
      <c r="AO286" s="33"/>
      <c r="AP286" s="33"/>
      <c r="AQ286" s="33"/>
      <c r="AR286" s="33"/>
      <c r="AS286" s="33"/>
      <c r="AT286" s="33"/>
      <c r="AU286" s="33"/>
      <c r="AV286" s="33"/>
    </row>
    <row r="287" spans="1:48" ht="8.85" customHeight="1" x14ac:dyDescent="0.3">
      <c r="A287" s="42">
        <f>A285</f>
        <v>38</v>
      </c>
      <c r="B287" s="33"/>
      <c r="C287" s="30" t="s">
        <v>72</v>
      </c>
      <c r="D287" s="33"/>
      <c r="E287" s="159">
        <f>SUM(E241:E285)</f>
        <v>31402434</v>
      </c>
      <c r="F287" s="33"/>
      <c r="G287" s="160">
        <f>IF(ISNONTEXT(H$287),E287/$AP287,E287/AR287)</f>
        <v>87.472204657951693</v>
      </c>
      <c r="H287" s="33"/>
      <c r="I287" s="161">
        <f>IF(G$287&gt;0,G287/G$287*100,0)</f>
        <v>100</v>
      </c>
      <c r="J287" s="33"/>
      <c r="K287" s="159">
        <f>SUM(K241:K285)</f>
        <v>6957</v>
      </c>
      <c r="L287" s="33"/>
      <c r="M287" s="160">
        <f>(K287/$AT287)</f>
        <v>0.6173573520276866</v>
      </c>
      <c r="N287" s="137" t="s">
        <v>388</v>
      </c>
      <c r="O287" s="161">
        <f>IF(M$287&gt;0,M287/M$287*100,0)</f>
        <v>100</v>
      </c>
      <c r="P287" s="33"/>
      <c r="Q287" s="159">
        <f>SUM(Q241:Q285)</f>
        <v>0</v>
      </c>
      <c r="R287" s="33"/>
      <c r="S287" s="160">
        <f>IF(ISNONTEXT(T$287),Q287/$AP287,Q287/AV287)</f>
        <v>0</v>
      </c>
      <c r="T287" s="33"/>
      <c r="U287" s="161">
        <f>IF(S$287&gt;0,S287/S$287*100,0)</f>
        <v>0</v>
      </c>
      <c r="V287" s="33"/>
      <c r="W287" s="159">
        <f>SUM(W241:W285)</f>
        <v>31409391</v>
      </c>
      <c r="X287" s="33"/>
      <c r="Y287" s="33"/>
      <c r="Z287" s="159">
        <f>SUM(Z241:Z285)</f>
        <v>606925</v>
      </c>
      <c r="AA287" s="33"/>
      <c r="AB287" s="161">
        <f>IF($W287&gt;0,Z287/$W287*100,0)</f>
        <v>1.9323042589396273</v>
      </c>
      <c r="AC287" s="33"/>
      <c r="AD287" s="159">
        <f>SUM(AD241:AD285)</f>
        <v>1412929</v>
      </c>
      <c r="AE287" s="33"/>
      <c r="AF287" s="161">
        <f>IF($W287&gt;0,AD287/$W287*100,0)</f>
        <v>4.4984285113964804</v>
      </c>
      <c r="AG287" s="33"/>
      <c r="AH287" s="159">
        <f>SUM(AH241:AH285)</f>
        <v>1638189</v>
      </c>
      <c r="AI287" s="33"/>
      <c r="AJ287" s="161">
        <f>IF($W287&gt;0,AH287/$W287*100,0)</f>
        <v>5.2156025565729687</v>
      </c>
      <c r="AK287" s="33"/>
      <c r="AL287" s="159">
        <f>SUM(AL241:AL285)</f>
        <v>487399</v>
      </c>
      <c r="AM287" s="33"/>
      <c r="AN287" s="42">
        <f>AN285</f>
        <v>38</v>
      </c>
      <c r="AO287" s="33"/>
      <c r="AP287" s="175">
        <f>SUM(AP241:AP285)</f>
        <v>358999</v>
      </c>
      <c r="AQ287" s="33"/>
      <c r="AR287" s="175">
        <f>SUM(AR241:AR285)</f>
        <v>358999</v>
      </c>
      <c r="AS287" s="170"/>
      <c r="AT287" s="175">
        <f>SUM(AT241:AT285)</f>
        <v>11269</v>
      </c>
      <c r="AU287" s="170"/>
      <c r="AV287" s="175">
        <f>SUM(AV241:AV285)</f>
        <v>0</v>
      </c>
    </row>
    <row r="288" spans="1:48" ht="8.85" customHeight="1" x14ac:dyDescent="0.3">
      <c r="A288" s="33"/>
      <c r="B288" s="33"/>
      <c r="D288" s="33"/>
      <c r="E288" s="33"/>
      <c r="F288" s="33"/>
      <c r="G288" s="33"/>
      <c r="H288" s="33"/>
      <c r="I288" s="33"/>
      <c r="J288" s="33"/>
      <c r="K288" s="33"/>
      <c r="L288" s="33"/>
      <c r="M288" s="33"/>
      <c r="N288" s="33"/>
      <c r="O288" s="33"/>
      <c r="P288" s="33"/>
      <c r="Q288" s="33"/>
      <c r="R288" s="33"/>
      <c r="S288" s="33"/>
      <c r="T288" s="33"/>
      <c r="U288" s="33"/>
      <c r="V288" s="33"/>
      <c r="X288" s="33"/>
      <c r="Y288" s="33"/>
      <c r="Z288" s="33"/>
      <c r="AA288" s="33"/>
      <c r="AB288" s="51"/>
      <c r="AC288" s="33"/>
      <c r="AD288" s="33"/>
      <c r="AE288" s="33"/>
      <c r="AF288" s="51"/>
      <c r="AG288" s="33"/>
      <c r="AH288" s="33"/>
      <c r="AI288" s="33"/>
      <c r="AJ288" s="51"/>
      <c r="AK288" s="33"/>
      <c r="AL288" s="33"/>
      <c r="AM288" s="33"/>
      <c r="AO288" s="33"/>
      <c r="AP288" s="33"/>
      <c r="AQ288" s="33"/>
      <c r="AR288" s="33"/>
      <c r="AS288" s="33"/>
      <c r="AT288" s="33"/>
      <c r="AU288" s="33"/>
      <c r="AV288" s="33"/>
    </row>
    <row r="289" spans="1:48" ht="12" thickBot="1" x14ac:dyDescent="0.35">
      <c r="A289" s="54">
        <f>(A60+A219+A287)</f>
        <v>171</v>
      </c>
      <c r="B289" s="33"/>
      <c r="C289" s="30" t="s">
        <v>256</v>
      </c>
      <c r="D289" s="33"/>
      <c r="E289" s="166">
        <f>(E60+E219+E287)</f>
        <v>1320634027</v>
      </c>
      <c r="F289" s="33"/>
      <c r="G289" s="160">
        <f>(E289/$AP289)</f>
        <v>149.15816660580847</v>
      </c>
      <c r="H289" s="33"/>
      <c r="I289" s="161"/>
      <c r="J289" s="33"/>
      <c r="K289" s="166">
        <f>(K60+K219+K287)</f>
        <v>35368848</v>
      </c>
      <c r="L289" s="33"/>
      <c r="M289" s="160">
        <f>(K289/$AP289)</f>
        <v>3.9947119450069386</v>
      </c>
      <c r="N289" s="33"/>
      <c r="O289" s="161"/>
      <c r="P289" s="33"/>
      <c r="Q289" s="166">
        <f>(Q60+Q219+Q287)</f>
        <v>11198459</v>
      </c>
      <c r="R289" s="33"/>
      <c r="S289" s="160">
        <f>(Q289/$AP289)</f>
        <v>1.2648027985805605</v>
      </c>
      <c r="T289" s="33"/>
      <c r="U289" s="161"/>
      <c r="V289" s="33"/>
      <c r="W289" s="166">
        <f>(W60+W219+W287)</f>
        <v>1367201334</v>
      </c>
      <c r="X289" s="33"/>
      <c r="Y289" s="33"/>
      <c r="Z289" s="166">
        <f>(Z60+Z219+Z287)</f>
        <v>112979990</v>
      </c>
      <c r="AA289" s="33"/>
      <c r="AB289" s="161">
        <f>IF($W289&gt;0,Z289/$W289*100,0)</f>
        <v>8.2635956526941197</v>
      </c>
      <c r="AC289" s="33"/>
      <c r="AD289" s="166">
        <f>(AD60+AD219+AD287)</f>
        <v>20037829</v>
      </c>
      <c r="AE289" s="33"/>
      <c r="AF289" s="161">
        <f>IF($W289&gt;0,AD289/$W289*100,0)</f>
        <v>1.4656092341115285</v>
      </c>
      <c r="AG289" s="33"/>
      <c r="AH289" s="166">
        <f>(AH60+AH219+AH287)</f>
        <v>233692593</v>
      </c>
      <c r="AI289" s="33"/>
      <c r="AJ289" s="161">
        <f>IF($W289&gt;0,AH289/$W289*100,0)</f>
        <v>17.092770990523331</v>
      </c>
      <c r="AK289" s="33"/>
      <c r="AL289" s="166">
        <f>(AL60+AL219+AL287)</f>
        <v>221726787</v>
      </c>
      <c r="AM289" s="33"/>
      <c r="AN289" s="54">
        <f>(AN60+AN219+AN287)</f>
        <v>171</v>
      </c>
      <c r="AO289" s="33"/>
      <c r="AP289" s="171">
        <f>(AP60+AP219+AP287)</f>
        <v>8853917</v>
      </c>
      <c r="AQ289" s="33"/>
      <c r="AR289" s="171">
        <f>(AR60+AR219+AR287)</f>
        <v>8853917</v>
      </c>
      <c r="AS289" s="170"/>
      <c r="AT289" s="171">
        <f>(AT60+AT219+AT287)</f>
        <v>5765552</v>
      </c>
      <c r="AU289" s="170"/>
      <c r="AV289" s="171">
        <f>(AV60+AV219+AV287)</f>
        <v>6002911</v>
      </c>
    </row>
    <row r="290" spans="1:48" ht="8.85" customHeight="1" thickTop="1" x14ac:dyDescent="0.3">
      <c r="B290" s="33"/>
      <c r="C290" s="30"/>
      <c r="D290" s="33"/>
      <c r="E290" s="39"/>
      <c r="F290" s="33"/>
      <c r="G290" s="51"/>
      <c r="H290" s="33"/>
      <c r="I290" s="33"/>
      <c r="J290" s="33"/>
      <c r="K290" s="39"/>
      <c r="L290" s="33"/>
      <c r="M290" s="51"/>
      <c r="N290" s="33"/>
      <c r="O290" s="33"/>
      <c r="P290" s="33"/>
      <c r="Q290" s="39"/>
      <c r="R290" s="33"/>
      <c r="S290" s="51"/>
      <c r="T290" s="33"/>
      <c r="U290" s="33"/>
      <c r="V290" s="33"/>
      <c r="W290" s="39"/>
      <c r="X290" s="33"/>
      <c r="Y290" s="33"/>
      <c r="Z290" s="39"/>
      <c r="AA290" s="33"/>
      <c r="AB290" s="51"/>
      <c r="AC290" s="33"/>
      <c r="AD290" s="39"/>
      <c r="AE290" s="33"/>
      <c r="AF290" s="51"/>
      <c r="AG290" s="33"/>
      <c r="AH290" s="39"/>
      <c r="AI290" s="33"/>
      <c r="AJ290" s="51"/>
      <c r="AK290" s="33"/>
      <c r="AL290" s="39"/>
      <c r="AM290" s="33"/>
      <c r="AN290" s="33"/>
      <c r="AO290" s="33"/>
      <c r="AP290" s="39"/>
      <c r="AQ290" s="33"/>
      <c r="AR290" s="39"/>
      <c r="AS290" s="39"/>
      <c r="AT290" s="39"/>
      <c r="AU290" s="39"/>
      <c r="AV290" s="39"/>
    </row>
    <row r="291" spans="1:48" ht="8.85" customHeight="1" x14ac:dyDescent="0.3">
      <c r="B291" s="33"/>
      <c r="C291" s="30"/>
      <c r="D291" s="33"/>
      <c r="E291" s="39"/>
      <c r="F291" s="33"/>
      <c r="G291" s="51"/>
      <c r="H291" s="33"/>
      <c r="I291" s="33"/>
      <c r="J291" s="33"/>
      <c r="K291" s="39"/>
      <c r="L291" s="33"/>
      <c r="M291" s="51"/>
      <c r="N291" s="33"/>
      <c r="O291" s="33"/>
      <c r="P291" s="33"/>
      <c r="Q291" s="39"/>
      <c r="R291" s="33"/>
      <c r="S291" s="51"/>
      <c r="T291" s="33"/>
      <c r="U291" s="33"/>
      <c r="V291" s="33"/>
      <c r="W291" s="39"/>
      <c r="X291" s="33"/>
      <c r="Y291" s="33"/>
      <c r="Z291" s="39"/>
      <c r="AA291" s="33"/>
      <c r="AB291" s="51"/>
      <c r="AC291" s="33"/>
      <c r="AD291" s="39"/>
      <c r="AE291" s="33"/>
      <c r="AF291" s="51"/>
      <c r="AG291" s="33"/>
      <c r="AH291" s="39"/>
      <c r="AI291" s="33"/>
      <c r="AJ291" s="51"/>
      <c r="AK291" s="33"/>
      <c r="AL291" s="39"/>
      <c r="AM291" s="33"/>
      <c r="AN291" s="33"/>
      <c r="AO291" s="33"/>
      <c r="AP291" s="39"/>
      <c r="AQ291" s="33"/>
      <c r="AR291" s="39"/>
      <c r="AS291" s="39"/>
      <c r="AT291" s="39"/>
      <c r="AU291" s="39"/>
      <c r="AV291" s="39"/>
    </row>
    <row r="292" spans="1:48" ht="12.15" customHeight="1" x14ac:dyDescent="0.3">
      <c r="B292" s="33"/>
      <c r="C292" s="22" t="s">
        <v>257</v>
      </c>
      <c r="D292" s="33"/>
      <c r="E292" s="39"/>
      <c r="F292" s="33"/>
      <c r="G292" s="51"/>
      <c r="H292" s="33"/>
      <c r="I292" s="33"/>
      <c r="J292" s="33"/>
      <c r="K292" s="39"/>
      <c r="L292" s="33"/>
      <c r="M292" s="51"/>
      <c r="N292" s="33"/>
      <c r="O292" s="33"/>
      <c r="P292" s="33"/>
      <c r="Q292" s="39"/>
      <c r="R292" s="33"/>
      <c r="S292" s="51"/>
      <c r="T292" s="33"/>
      <c r="U292" s="33"/>
      <c r="V292" s="33"/>
      <c r="W292" s="39"/>
      <c r="X292" s="33"/>
      <c r="Y292" s="33"/>
      <c r="Z292" s="39"/>
      <c r="AA292" s="33"/>
      <c r="AB292" s="51"/>
      <c r="AC292" s="33"/>
      <c r="AD292" s="39"/>
      <c r="AE292" s="33"/>
      <c r="AF292" s="51"/>
      <c r="AG292" s="33"/>
      <c r="AH292" s="39"/>
      <c r="AI292" s="33"/>
      <c r="AJ292" s="51"/>
      <c r="AK292" s="33"/>
      <c r="AL292" s="39"/>
      <c r="AM292" s="33"/>
      <c r="AN292" s="33"/>
      <c r="AO292" s="33"/>
      <c r="AP292" s="39"/>
      <c r="AQ292" s="33"/>
      <c r="AR292" s="39"/>
      <c r="AS292" s="39"/>
      <c r="AT292" s="39"/>
      <c r="AU292" s="39"/>
      <c r="AV292" s="39"/>
    </row>
    <row r="293" spans="1:48" ht="3.9" customHeight="1" x14ac:dyDescent="0.3">
      <c r="B293" s="33"/>
      <c r="C293" s="30"/>
      <c r="D293" s="33"/>
      <c r="E293" s="39"/>
      <c r="F293" s="33"/>
      <c r="G293" s="51"/>
      <c r="H293" s="33"/>
      <c r="I293" s="33"/>
      <c r="J293" s="33"/>
      <c r="K293" s="39"/>
      <c r="L293" s="33"/>
      <c r="M293" s="51"/>
      <c r="N293" s="33"/>
      <c r="O293" s="33"/>
      <c r="P293" s="33"/>
      <c r="Q293" s="39"/>
      <c r="R293" s="33"/>
      <c r="S293" s="51"/>
      <c r="T293" s="33"/>
      <c r="U293" s="33"/>
      <c r="V293" s="33"/>
      <c r="W293" s="39"/>
      <c r="X293" s="33"/>
      <c r="Y293" s="33"/>
      <c r="Z293" s="39"/>
      <c r="AA293" s="33"/>
      <c r="AB293" s="51"/>
      <c r="AC293" s="33"/>
      <c r="AD293" s="39"/>
      <c r="AE293" s="33"/>
      <c r="AF293" s="51"/>
      <c r="AG293" s="33"/>
      <c r="AH293" s="39"/>
      <c r="AI293" s="33"/>
      <c r="AJ293" s="51"/>
      <c r="AK293" s="33"/>
      <c r="AL293" s="39"/>
      <c r="AM293" s="33"/>
      <c r="AN293" s="33"/>
      <c r="AO293" s="33"/>
      <c r="AP293" s="39"/>
      <c r="AQ293" s="33"/>
      <c r="AR293" s="39"/>
      <c r="AS293" s="39"/>
      <c r="AT293" s="39"/>
      <c r="AU293" s="39"/>
      <c r="AV293" s="39"/>
    </row>
    <row r="294" spans="1:48" ht="8.85" customHeight="1" x14ac:dyDescent="0.3">
      <c r="B294" s="33"/>
      <c r="C294" s="30"/>
      <c r="D294" s="33"/>
      <c r="E294" s="39"/>
      <c r="F294" s="33"/>
      <c r="G294" s="51"/>
      <c r="H294" s="33"/>
      <c r="I294" s="33"/>
      <c r="J294" s="33"/>
      <c r="K294" s="39"/>
      <c r="L294" s="33"/>
      <c r="M294" s="51"/>
      <c r="N294" s="33"/>
      <c r="O294" s="33"/>
      <c r="P294" s="33"/>
      <c r="Q294" s="39"/>
      <c r="R294" s="33"/>
      <c r="S294" s="51"/>
      <c r="T294" s="33"/>
      <c r="U294" s="33"/>
      <c r="V294" s="33"/>
      <c r="W294" s="39"/>
      <c r="X294" s="33"/>
      <c r="Y294" s="33"/>
      <c r="Z294" s="39"/>
      <c r="AA294" s="33"/>
      <c r="AB294" s="51"/>
      <c r="AC294" s="33"/>
      <c r="AD294" s="39"/>
      <c r="AE294" s="33"/>
      <c r="AF294" s="51"/>
      <c r="AG294" s="33"/>
      <c r="AH294" s="39"/>
      <c r="AI294" s="33"/>
      <c r="AJ294" s="51"/>
      <c r="AK294" s="33"/>
      <c r="AL294" s="39"/>
      <c r="AM294" s="33"/>
      <c r="AN294" s="33"/>
      <c r="AO294" s="33"/>
      <c r="AP294" s="39"/>
      <c r="AQ294" s="33"/>
      <c r="AR294" s="39"/>
      <c r="AS294" s="39"/>
      <c r="AT294" s="39"/>
      <c r="AU294" s="39"/>
      <c r="AV294" s="39"/>
    </row>
    <row r="295" spans="1:48" ht="8.85" customHeight="1" x14ac:dyDescent="0.3">
      <c r="B295" s="33"/>
      <c r="C295" s="30"/>
      <c r="D295" s="33"/>
      <c r="E295" s="39"/>
      <c r="F295" s="33"/>
      <c r="G295" s="51"/>
      <c r="H295" s="33"/>
      <c r="I295" s="33"/>
      <c r="J295" s="33"/>
      <c r="K295" s="39"/>
      <c r="L295" s="33"/>
      <c r="M295" s="51"/>
      <c r="N295" s="33"/>
      <c r="O295" s="33"/>
      <c r="P295" s="33"/>
      <c r="Q295" s="39"/>
      <c r="R295" s="33"/>
      <c r="S295" s="51"/>
      <c r="T295" s="33"/>
      <c r="U295" s="33"/>
      <c r="V295" s="33"/>
      <c r="W295" s="39"/>
      <c r="X295" s="33"/>
      <c r="Y295" s="33"/>
      <c r="Z295" s="39"/>
      <c r="AA295" s="33"/>
      <c r="AB295" s="51"/>
      <c r="AC295" s="33"/>
      <c r="AD295" s="39"/>
      <c r="AE295" s="33"/>
      <c r="AF295" s="51"/>
      <c r="AG295" s="33"/>
      <c r="AH295" s="39"/>
      <c r="AI295" s="33"/>
      <c r="AJ295" s="51"/>
      <c r="AK295" s="33"/>
      <c r="AL295" s="39"/>
      <c r="AM295" s="33"/>
      <c r="AN295" s="33"/>
      <c r="AO295" s="33"/>
      <c r="AP295" s="39"/>
      <c r="AQ295" s="33"/>
      <c r="AR295" s="39"/>
      <c r="AS295" s="39"/>
      <c r="AT295" s="39"/>
      <c r="AU295" s="39"/>
      <c r="AV295" s="39"/>
    </row>
    <row r="296" spans="1:48" ht="8.85" customHeight="1" x14ac:dyDescent="0.3">
      <c r="B296" s="33"/>
      <c r="C296" s="30"/>
      <c r="D296" s="33"/>
      <c r="E296" s="39"/>
      <c r="F296" s="33"/>
      <c r="G296" s="51"/>
      <c r="H296" s="33"/>
      <c r="I296" s="33"/>
      <c r="J296" s="33"/>
      <c r="K296" s="39"/>
      <c r="L296" s="33"/>
      <c r="M296" s="51"/>
      <c r="N296" s="33"/>
      <c r="O296" s="33"/>
      <c r="P296" s="33"/>
      <c r="Q296" s="39"/>
      <c r="R296" s="33"/>
      <c r="S296" s="51"/>
      <c r="T296" s="33"/>
      <c r="U296" s="33"/>
      <c r="V296" s="33"/>
      <c r="W296" s="39"/>
      <c r="X296" s="33"/>
      <c r="Y296" s="33"/>
      <c r="Z296" s="39"/>
      <c r="AA296" s="33"/>
      <c r="AB296" s="51"/>
      <c r="AC296" s="33"/>
      <c r="AD296" s="39"/>
      <c r="AE296" s="33"/>
      <c r="AF296" s="51"/>
      <c r="AG296" s="33"/>
      <c r="AH296" s="39"/>
      <c r="AI296" s="33"/>
      <c r="AJ296" s="51"/>
      <c r="AK296" s="33"/>
      <c r="AL296" s="39"/>
      <c r="AM296" s="33"/>
      <c r="AN296" s="33"/>
      <c r="AO296" s="33"/>
      <c r="AP296" s="39"/>
      <c r="AQ296" s="33"/>
      <c r="AR296" s="39"/>
      <c r="AS296" s="39"/>
      <c r="AT296" s="39"/>
      <c r="AU296" s="39"/>
      <c r="AV296" s="39"/>
    </row>
    <row r="297" spans="1:48" ht="8.85" customHeight="1" x14ac:dyDescent="0.3">
      <c r="B297" s="33"/>
      <c r="C297" s="30"/>
      <c r="D297" s="33"/>
      <c r="E297" s="39"/>
      <c r="F297" s="33"/>
      <c r="G297" s="51"/>
      <c r="H297" s="33"/>
      <c r="I297" s="33"/>
      <c r="J297" s="33"/>
      <c r="K297" s="39"/>
      <c r="L297" s="33"/>
      <c r="M297" s="51"/>
      <c r="N297" s="33"/>
      <c r="O297" s="33"/>
      <c r="P297" s="33"/>
      <c r="Q297" s="39"/>
      <c r="R297" s="33"/>
      <c r="S297" s="51"/>
      <c r="T297" s="33"/>
      <c r="U297" s="33"/>
      <c r="V297" s="33"/>
      <c r="W297" s="39"/>
      <c r="X297" s="33"/>
      <c r="Y297" s="33"/>
      <c r="Z297" s="39"/>
      <c r="AA297" s="33"/>
      <c r="AB297" s="51"/>
      <c r="AC297" s="33"/>
      <c r="AD297" s="39"/>
      <c r="AE297" s="33"/>
      <c r="AF297" s="51"/>
      <c r="AG297" s="33"/>
      <c r="AH297" s="39"/>
      <c r="AI297" s="33"/>
      <c r="AJ297" s="51"/>
      <c r="AK297" s="33"/>
      <c r="AL297" s="39"/>
      <c r="AM297" s="33"/>
      <c r="AN297" s="33"/>
      <c r="AO297" s="33"/>
      <c r="AP297" s="39"/>
      <c r="AQ297" s="33"/>
      <c r="AR297" s="39"/>
      <c r="AS297" s="39"/>
      <c r="AT297" s="39"/>
      <c r="AU297" s="39"/>
      <c r="AV297" s="39"/>
    </row>
    <row r="298" spans="1:48" ht="8.85" customHeight="1" x14ac:dyDescent="0.3">
      <c r="B298" s="33"/>
      <c r="C298" s="30"/>
      <c r="D298" s="33"/>
      <c r="E298" s="39"/>
      <c r="F298" s="33"/>
      <c r="G298" s="51"/>
      <c r="H298" s="33"/>
      <c r="I298" s="33"/>
      <c r="J298" s="33"/>
      <c r="K298" s="39"/>
      <c r="L298" s="33"/>
      <c r="M298" s="51"/>
      <c r="N298" s="33"/>
      <c r="O298" s="33"/>
      <c r="P298" s="33"/>
      <c r="Q298" s="39"/>
      <c r="R298" s="33"/>
      <c r="S298" s="51"/>
      <c r="T298" s="33"/>
      <c r="U298" s="33"/>
      <c r="V298" s="33"/>
      <c r="W298" s="39"/>
      <c r="X298" s="33"/>
      <c r="Y298" s="33"/>
      <c r="Z298" s="39"/>
      <c r="AA298" s="33"/>
      <c r="AB298" s="51"/>
      <c r="AC298" s="33"/>
      <c r="AD298" s="39"/>
      <c r="AE298" s="33"/>
      <c r="AF298" s="51"/>
      <c r="AG298" s="33"/>
      <c r="AH298" s="39"/>
      <c r="AI298" s="33"/>
      <c r="AJ298" s="51"/>
      <c r="AK298" s="33"/>
      <c r="AL298" s="39"/>
      <c r="AM298" s="33"/>
      <c r="AN298" s="33"/>
      <c r="AO298" s="33"/>
      <c r="AP298" s="39"/>
      <c r="AQ298" s="33"/>
      <c r="AR298" s="39"/>
      <c r="AS298" s="39"/>
      <c r="AT298" s="39"/>
      <c r="AU298" s="39"/>
      <c r="AV298" s="39"/>
    </row>
    <row r="299" spans="1:48" ht="8.85" customHeight="1" x14ac:dyDescent="0.3">
      <c r="B299" s="33"/>
      <c r="C299" s="30"/>
      <c r="D299" s="33"/>
      <c r="E299" s="39"/>
      <c r="F299" s="33"/>
      <c r="G299" s="51"/>
      <c r="H299" s="33"/>
      <c r="I299" s="33"/>
      <c r="J299" s="33"/>
      <c r="K299" s="39"/>
      <c r="L299" s="33"/>
      <c r="M299" s="51"/>
      <c r="N299" s="33"/>
      <c r="O299" s="33"/>
      <c r="P299" s="33"/>
      <c r="Q299" s="39"/>
      <c r="R299" s="33"/>
      <c r="S299" s="51"/>
      <c r="T299" s="33"/>
      <c r="U299" s="33"/>
      <c r="V299" s="33"/>
      <c r="W299" s="39"/>
      <c r="X299" s="33"/>
      <c r="Y299" s="33"/>
      <c r="Z299" s="39"/>
      <c r="AA299" s="33"/>
      <c r="AB299" s="51"/>
      <c r="AC299" s="33"/>
      <c r="AD299" s="39"/>
      <c r="AE299" s="33"/>
      <c r="AF299" s="51"/>
      <c r="AG299" s="33"/>
      <c r="AH299" s="39"/>
      <c r="AI299" s="33"/>
      <c r="AJ299" s="51"/>
      <c r="AK299" s="33"/>
      <c r="AL299" s="39"/>
      <c r="AM299" s="33"/>
      <c r="AN299" s="33"/>
      <c r="AO299" s="33"/>
      <c r="AP299" s="39"/>
      <c r="AQ299" s="33"/>
      <c r="AR299" s="39"/>
      <c r="AS299" s="39"/>
      <c r="AT299" s="39"/>
      <c r="AU299" s="39"/>
      <c r="AV299" s="39"/>
    </row>
    <row r="300" spans="1:48" ht="8.85" customHeight="1" x14ac:dyDescent="0.3">
      <c r="B300" s="33"/>
      <c r="C300" s="30"/>
      <c r="D300" s="33"/>
      <c r="E300" s="39"/>
      <c r="F300" s="33"/>
      <c r="G300" s="51"/>
      <c r="H300" s="33"/>
      <c r="I300" s="33"/>
      <c r="J300" s="33"/>
      <c r="K300" s="39"/>
      <c r="L300" s="33"/>
      <c r="M300" s="51"/>
      <c r="N300" s="33"/>
      <c r="O300" s="33"/>
      <c r="P300" s="33"/>
      <c r="Q300" s="39"/>
      <c r="R300" s="33"/>
      <c r="S300" s="51"/>
      <c r="T300" s="33"/>
      <c r="U300" s="33"/>
      <c r="V300" s="33"/>
      <c r="W300" s="39"/>
      <c r="X300" s="33"/>
      <c r="Y300" s="33"/>
      <c r="Z300" s="39"/>
      <c r="AA300" s="33"/>
      <c r="AB300" s="51"/>
      <c r="AC300" s="33"/>
      <c r="AD300" s="39"/>
      <c r="AE300" s="33"/>
      <c r="AF300" s="51"/>
      <c r="AG300" s="33"/>
      <c r="AH300" s="39"/>
      <c r="AI300" s="33"/>
      <c r="AJ300" s="51"/>
      <c r="AK300" s="33"/>
      <c r="AL300" s="39"/>
      <c r="AM300" s="33"/>
      <c r="AN300" s="33"/>
      <c r="AO300" s="33"/>
      <c r="AP300" s="39"/>
      <c r="AQ300" s="33"/>
      <c r="AR300" s="39"/>
      <c r="AS300" s="39"/>
      <c r="AT300" s="39"/>
      <c r="AU300" s="39"/>
      <c r="AV300" s="39"/>
    </row>
    <row r="301" spans="1:48" ht="8.85" hidden="1" customHeight="1" x14ac:dyDescent="0.3">
      <c r="B301" s="33"/>
      <c r="C301" s="30"/>
      <c r="D301" s="33"/>
      <c r="E301" s="39"/>
      <c r="F301" s="33"/>
      <c r="G301" s="51"/>
      <c r="H301" s="33"/>
      <c r="I301" s="33"/>
      <c r="J301" s="33"/>
      <c r="K301" s="39"/>
      <c r="L301" s="33"/>
      <c r="M301" s="51"/>
      <c r="N301" s="33"/>
      <c r="O301" s="33"/>
      <c r="P301" s="33"/>
      <c r="Q301" s="39"/>
      <c r="R301" s="33"/>
      <c r="S301" s="51"/>
      <c r="T301" s="33"/>
      <c r="U301" s="33"/>
      <c r="V301" s="33"/>
      <c r="W301" s="39"/>
      <c r="X301" s="33"/>
      <c r="Y301" s="33"/>
      <c r="Z301" s="39"/>
      <c r="AA301" s="33"/>
      <c r="AB301" s="51"/>
      <c r="AC301" s="33"/>
      <c r="AD301" s="39"/>
      <c r="AE301" s="33"/>
      <c r="AF301" s="51"/>
      <c r="AG301" s="33"/>
      <c r="AH301" s="39"/>
      <c r="AI301" s="33"/>
      <c r="AJ301" s="51"/>
      <c r="AK301" s="33"/>
      <c r="AL301" s="39"/>
      <c r="AM301" s="33"/>
      <c r="AN301" s="33"/>
      <c r="AO301" s="33"/>
      <c r="AP301" s="39"/>
      <c r="AQ301" s="33"/>
      <c r="AR301" s="39"/>
      <c r="AS301" s="39"/>
      <c r="AT301" s="39"/>
      <c r="AU301" s="39"/>
      <c r="AV301" s="39"/>
    </row>
    <row r="302" spans="1:48" ht="8.85" hidden="1" customHeight="1" x14ac:dyDescent="0.3">
      <c r="B302" s="33"/>
      <c r="C302" s="30"/>
      <c r="D302" s="33"/>
      <c r="E302" s="39"/>
      <c r="F302" s="33"/>
      <c r="G302" s="51"/>
      <c r="H302" s="33"/>
      <c r="I302" s="33"/>
      <c r="J302" s="33"/>
      <c r="K302" s="39"/>
      <c r="L302" s="33"/>
      <c r="M302" s="51"/>
      <c r="N302" s="33"/>
      <c r="O302" s="33"/>
      <c r="P302" s="33"/>
      <c r="Q302" s="39"/>
      <c r="R302" s="33"/>
      <c r="S302" s="51"/>
      <c r="T302" s="33"/>
      <c r="U302" s="33"/>
      <c r="V302" s="33"/>
      <c r="W302" s="39"/>
      <c r="X302" s="33"/>
      <c r="Y302" s="33"/>
      <c r="Z302" s="39"/>
      <c r="AA302" s="33"/>
      <c r="AB302" s="51"/>
      <c r="AC302" s="33"/>
      <c r="AD302" s="39"/>
      <c r="AE302" s="33"/>
      <c r="AF302" s="51"/>
      <c r="AG302" s="33"/>
      <c r="AH302" s="39"/>
      <c r="AI302" s="33"/>
      <c r="AJ302" s="51"/>
      <c r="AK302" s="33"/>
      <c r="AL302" s="39"/>
      <c r="AM302" s="33"/>
      <c r="AN302" s="33"/>
      <c r="AO302" s="33"/>
      <c r="AP302" s="39"/>
      <c r="AQ302" s="33"/>
      <c r="AR302" s="39"/>
      <c r="AS302" s="39"/>
      <c r="AT302" s="39"/>
      <c r="AU302" s="39"/>
      <c r="AV302" s="39"/>
    </row>
    <row r="303" spans="1:48" ht="8.85" customHeight="1" x14ac:dyDescent="0.3">
      <c r="B303" s="33"/>
      <c r="C303" s="30"/>
      <c r="D303" s="33"/>
      <c r="E303" s="39"/>
      <c r="F303" s="33"/>
      <c r="G303" s="51"/>
      <c r="H303" s="33"/>
      <c r="I303" s="33"/>
      <c r="J303" s="33"/>
      <c r="K303" s="39"/>
      <c r="L303" s="33"/>
      <c r="M303" s="51"/>
      <c r="N303" s="33"/>
      <c r="O303" s="33"/>
      <c r="P303" s="33"/>
      <c r="Q303" s="39"/>
      <c r="R303" s="33"/>
      <c r="S303" s="51"/>
      <c r="T303" s="33"/>
      <c r="U303" s="33"/>
      <c r="V303" s="33"/>
      <c r="W303" s="39"/>
      <c r="X303" s="33"/>
      <c r="Y303" s="33"/>
      <c r="Z303" s="39"/>
      <c r="AA303" s="33"/>
      <c r="AB303" s="51"/>
      <c r="AC303" s="33"/>
      <c r="AD303" s="39"/>
      <c r="AE303" s="33"/>
      <c r="AF303" s="51"/>
      <c r="AG303" s="33"/>
      <c r="AH303" s="39"/>
      <c r="AI303" s="33"/>
      <c r="AJ303" s="51"/>
      <c r="AK303" s="33"/>
      <c r="AL303" s="39"/>
      <c r="AM303" s="33"/>
      <c r="AN303" s="33"/>
      <c r="AO303" s="33"/>
      <c r="AP303" s="39"/>
      <c r="AQ303" s="33"/>
      <c r="AR303" s="39"/>
      <c r="AS303" s="39"/>
      <c r="AT303" s="39"/>
      <c r="AU303" s="39"/>
      <c r="AV303" s="39"/>
    </row>
    <row r="304" spans="1:48" s="20" customFormat="1" ht="10.5" customHeight="1" x14ac:dyDescent="0.3">
      <c r="A304" s="130" t="s">
        <v>593</v>
      </c>
      <c r="C304" s="134"/>
      <c r="E304" s="24"/>
      <c r="G304" s="176"/>
      <c r="K304" s="24"/>
      <c r="M304" s="176"/>
      <c r="Q304" s="24"/>
      <c r="S304" s="176"/>
      <c r="W304" s="24"/>
      <c r="Z304" s="24"/>
      <c r="AB304" s="176"/>
      <c r="AD304" s="24"/>
      <c r="AF304" s="176"/>
      <c r="AH304" s="24"/>
      <c r="AJ304" s="176"/>
      <c r="AL304" s="24"/>
      <c r="AO304" s="131" t="s">
        <v>594</v>
      </c>
      <c r="AP304" s="24"/>
      <c r="AR304" s="24"/>
      <c r="AS304" s="24"/>
      <c r="AT304" s="24"/>
      <c r="AU304" s="24"/>
      <c r="AV304" s="24"/>
    </row>
    <row r="305" spans="40:40" ht="9.75" customHeight="1" x14ac:dyDescent="0.3">
      <c r="AN305" s="33"/>
    </row>
    <row r="306" spans="40:40" ht="9.75" customHeight="1" x14ac:dyDescent="0.3">
      <c r="AN306" s="33"/>
    </row>
    <row r="307" spans="40:40" ht="9.75" customHeight="1" x14ac:dyDescent="0.3">
      <c r="AN307" s="33"/>
    </row>
    <row r="308" spans="40:40" ht="9.75" customHeight="1" x14ac:dyDescent="0.3">
      <c r="AN308" s="33"/>
    </row>
    <row r="309" spans="40:40" ht="9.75" customHeight="1" x14ac:dyDescent="0.3">
      <c r="AN309" s="33"/>
    </row>
    <row r="310" spans="40:40" ht="9.75" customHeight="1" x14ac:dyDescent="0.3">
      <c r="AN310" s="33"/>
    </row>
    <row r="311" spans="40:40" ht="9.75" customHeight="1" x14ac:dyDescent="0.3">
      <c r="AN311" s="33"/>
    </row>
    <row r="312" spans="40:40" ht="9.75" customHeight="1" x14ac:dyDescent="0.3">
      <c r="AN312" s="33"/>
    </row>
    <row r="313" spans="40:40" ht="9.75" customHeight="1" x14ac:dyDescent="0.3">
      <c r="AN313" s="33"/>
    </row>
    <row r="314" spans="40:40" ht="9.75" customHeight="1" x14ac:dyDescent="0.3">
      <c r="AN314" s="33"/>
    </row>
    <row r="315" spans="40:40" ht="9.75" customHeight="1" x14ac:dyDescent="0.3">
      <c r="AN315" s="33"/>
    </row>
    <row r="316" spans="40:40" ht="9.75" customHeight="1" x14ac:dyDescent="0.3">
      <c r="AN316" s="33"/>
    </row>
    <row r="317" spans="40:40" ht="9.75" customHeight="1" x14ac:dyDescent="0.3">
      <c r="AN317" s="33"/>
    </row>
    <row r="318" spans="40:40" ht="9.75" customHeight="1" x14ac:dyDescent="0.3">
      <c r="AN318" s="33"/>
    </row>
    <row r="319" spans="40:40" ht="9.75" customHeight="1" x14ac:dyDescent="0.3">
      <c r="AN319" s="33"/>
    </row>
    <row r="320" spans="40:40" ht="9.75" customHeight="1" x14ac:dyDescent="0.3">
      <c r="AN320" s="33"/>
    </row>
    <row r="321" spans="40:40" ht="9.75" customHeight="1" x14ac:dyDescent="0.3">
      <c r="AN321" s="33"/>
    </row>
    <row r="322" spans="40:40" ht="9.75" customHeight="1" x14ac:dyDescent="0.3">
      <c r="AN322" s="33"/>
    </row>
    <row r="323" spans="40:40" ht="9.75" customHeight="1" x14ac:dyDescent="0.3">
      <c r="AN323" s="33"/>
    </row>
    <row r="324" spans="40:40" ht="9.75" customHeight="1" x14ac:dyDescent="0.3">
      <c r="AN324" s="33"/>
    </row>
    <row r="325" spans="40:40" ht="9.75" customHeight="1" x14ac:dyDescent="0.3">
      <c r="AN325" s="33"/>
    </row>
    <row r="326" spans="40:40" ht="9.75" customHeight="1" x14ac:dyDescent="0.3">
      <c r="AN326" s="33"/>
    </row>
    <row r="327" spans="40:40" ht="9.75" customHeight="1" x14ac:dyDescent="0.3">
      <c r="AN327" s="33"/>
    </row>
    <row r="328" spans="40:40" ht="9.75" customHeight="1" x14ac:dyDescent="0.3">
      <c r="AN328" s="33"/>
    </row>
    <row r="329" spans="40:40" ht="9.75" customHeight="1" x14ac:dyDescent="0.3">
      <c r="AN329" s="33"/>
    </row>
    <row r="330" spans="40:40" ht="9.75" customHeight="1" x14ac:dyDescent="0.3">
      <c r="AN330" s="33"/>
    </row>
    <row r="331" spans="40:40" ht="9.75" customHeight="1" x14ac:dyDescent="0.3">
      <c r="AN331" s="33"/>
    </row>
    <row r="332" spans="40:40" ht="9.75" customHeight="1" x14ac:dyDescent="0.3">
      <c r="AN332" s="33"/>
    </row>
    <row r="333" spans="40:40" ht="9.75" customHeight="1" x14ac:dyDescent="0.3">
      <c r="AN333" s="33"/>
    </row>
    <row r="334" spans="40:40" ht="9.75" customHeight="1" x14ac:dyDescent="0.3">
      <c r="AN334" s="33"/>
    </row>
    <row r="335" spans="40:40" ht="9.75" customHeight="1" x14ac:dyDescent="0.3">
      <c r="AN335" s="33"/>
    </row>
    <row r="336" spans="40:40" ht="9.75" customHeight="1" x14ac:dyDescent="0.3">
      <c r="AN336" s="33"/>
    </row>
    <row r="337" spans="40:40" ht="9.75" customHeight="1" x14ac:dyDescent="0.3">
      <c r="AN337" s="33"/>
    </row>
    <row r="338" spans="40:40" ht="9.75" customHeight="1" x14ac:dyDescent="0.3">
      <c r="AN338" s="33"/>
    </row>
    <row r="339" spans="40:40" ht="9.75" customHeight="1" x14ac:dyDescent="0.3">
      <c r="AN339" s="33"/>
    </row>
    <row r="340" spans="40:40" ht="9.75" customHeight="1" x14ac:dyDescent="0.3">
      <c r="AN340" s="33"/>
    </row>
    <row r="341" spans="40:40" ht="9.75" customHeight="1" x14ac:dyDescent="0.3">
      <c r="AN341" s="33"/>
    </row>
    <row r="342" spans="40:40" ht="9.75" customHeight="1" x14ac:dyDescent="0.3">
      <c r="AN342" s="33"/>
    </row>
    <row r="343" spans="40:40" ht="9.75" customHeight="1" x14ac:dyDescent="0.3">
      <c r="AN343" s="33"/>
    </row>
    <row r="344" spans="40:40" ht="9.75" customHeight="1" x14ac:dyDescent="0.3">
      <c r="AN344" s="33"/>
    </row>
    <row r="345" spans="40:40" ht="9.75" customHeight="1" x14ac:dyDescent="0.3">
      <c r="AN345" s="33"/>
    </row>
    <row r="346" spans="40:40" ht="9.75" customHeight="1" x14ac:dyDescent="0.3">
      <c r="AN346" s="33"/>
    </row>
    <row r="347" spans="40:40" ht="9.75" customHeight="1" x14ac:dyDescent="0.3">
      <c r="AN347" s="33"/>
    </row>
    <row r="348" spans="40:40" ht="9.75" customHeight="1" x14ac:dyDescent="0.3">
      <c r="AN348" s="33"/>
    </row>
    <row r="349" spans="40:40" ht="9.75" customHeight="1" x14ac:dyDescent="0.3">
      <c r="AN349" s="33"/>
    </row>
    <row r="350" spans="40:40" ht="9.75" customHeight="1" x14ac:dyDescent="0.3">
      <c r="AN350" s="33"/>
    </row>
    <row r="351" spans="40:40" ht="9.75" customHeight="1" x14ac:dyDescent="0.3">
      <c r="AN351" s="33"/>
    </row>
    <row r="352" spans="40:40" ht="9.75" customHeight="1" x14ac:dyDescent="0.3">
      <c r="AN352" s="33"/>
    </row>
    <row r="353" spans="40:40" ht="9.75" customHeight="1" x14ac:dyDescent="0.3">
      <c r="AN353" s="33"/>
    </row>
    <row r="354" spans="40:40" ht="9.75" customHeight="1" x14ac:dyDescent="0.3">
      <c r="AN354" s="33"/>
    </row>
    <row r="355" spans="40:40" ht="9.75" customHeight="1" x14ac:dyDescent="0.3">
      <c r="AN355" s="33"/>
    </row>
    <row r="356" spans="40:40" ht="9.75" customHeight="1" x14ac:dyDescent="0.3">
      <c r="AN356" s="33"/>
    </row>
    <row r="357" spans="40:40" ht="9.75" customHeight="1" x14ac:dyDescent="0.3">
      <c r="AN357" s="33"/>
    </row>
    <row r="358" spans="40:40" ht="9.75" customHeight="1" x14ac:dyDescent="0.3">
      <c r="AN358" s="33"/>
    </row>
    <row r="359" spans="40:40" ht="9.75" customHeight="1" x14ac:dyDescent="0.3">
      <c r="AN359" s="33"/>
    </row>
    <row r="360" spans="40:40" ht="9.75" customHeight="1" x14ac:dyDescent="0.3">
      <c r="AN360" s="33"/>
    </row>
    <row r="361" spans="40:40" ht="9.75" customHeight="1" x14ac:dyDescent="0.3">
      <c r="AN361" s="33"/>
    </row>
    <row r="362" spans="40:40" ht="9.75" customHeight="1" x14ac:dyDescent="0.3">
      <c r="AN362" s="33"/>
    </row>
    <row r="363" spans="40:40" ht="9.75" customHeight="1" x14ac:dyDescent="0.3">
      <c r="AN363" s="33"/>
    </row>
    <row r="364" spans="40:40" ht="9.75" customHeight="1" x14ac:dyDescent="0.3">
      <c r="AN364" s="33"/>
    </row>
    <row r="365" spans="40:40" ht="9.75" customHeight="1" x14ac:dyDescent="0.3">
      <c r="AN365" s="33"/>
    </row>
    <row r="366" spans="40:40" ht="9.75" customHeight="1" x14ac:dyDescent="0.3">
      <c r="AN366" s="33"/>
    </row>
    <row r="367" spans="40:40" ht="9.75" customHeight="1" x14ac:dyDescent="0.3">
      <c r="AN367" s="33"/>
    </row>
    <row r="368" spans="40:40" ht="9.75" customHeight="1" x14ac:dyDescent="0.3">
      <c r="AN368" s="33"/>
    </row>
    <row r="369" spans="40:40" ht="9.75" customHeight="1" x14ac:dyDescent="0.3">
      <c r="AN369" s="33"/>
    </row>
    <row r="370" spans="40:40" ht="9.75" customHeight="1" x14ac:dyDescent="0.3">
      <c r="AN370" s="33"/>
    </row>
    <row r="371" spans="40:40" ht="9.75" customHeight="1" x14ac:dyDescent="0.3">
      <c r="AN371" s="33"/>
    </row>
    <row r="372" spans="40:40" ht="9.75" customHeight="1" x14ac:dyDescent="0.3">
      <c r="AN372" s="33"/>
    </row>
    <row r="373" spans="40:40" ht="9.75" customHeight="1" x14ac:dyDescent="0.3">
      <c r="AN373" s="33"/>
    </row>
    <row r="374" spans="40:40" ht="9.75" customHeight="1" x14ac:dyDescent="0.3">
      <c r="AN374" s="33"/>
    </row>
    <row r="375" spans="40:40" ht="9.75" customHeight="1" x14ac:dyDescent="0.3">
      <c r="AN375" s="33"/>
    </row>
    <row r="376" spans="40:40" ht="9.75" customHeight="1" x14ac:dyDescent="0.3">
      <c r="AN376" s="33"/>
    </row>
    <row r="377" spans="40:40" ht="9.75" customHeight="1" x14ac:dyDescent="0.3">
      <c r="AN377" s="33"/>
    </row>
    <row r="378" spans="40:40" ht="9.75" customHeight="1" x14ac:dyDescent="0.3">
      <c r="AN378" s="33"/>
    </row>
    <row r="379" spans="40:40" ht="9.75" customHeight="1" x14ac:dyDescent="0.3">
      <c r="AN379" s="33"/>
    </row>
    <row r="380" spans="40:40" ht="9.75" customHeight="1" x14ac:dyDescent="0.3">
      <c r="AN380" s="33"/>
    </row>
    <row r="381" spans="40:40" ht="9.75" customHeight="1" x14ac:dyDescent="0.3">
      <c r="AN381" s="33"/>
    </row>
    <row r="382" spans="40:40" ht="9.75" customHeight="1" x14ac:dyDescent="0.3">
      <c r="AN382" s="33"/>
    </row>
    <row r="383" spans="40:40" ht="9.75" customHeight="1" x14ac:dyDescent="0.3">
      <c r="AN383" s="33"/>
    </row>
    <row r="384" spans="40:40" ht="9.75" customHeight="1" x14ac:dyDescent="0.3">
      <c r="AN384" s="33"/>
    </row>
    <row r="385" spans="40:40" ht="9.75" customHeight="1" x14ac:dyDescent="0.3">
      <c r="AN385" s="33"/>
    </row>
    <row r="386" spans="40:40" ht="9.75" customHeight="1" x14ac:dyDescent="0.3">
      <c r="AN386" s="33"/>
    </row>
    <row r="387" spans="40:40" ht="9.75" customHeight="1" x14ac:dyDescent="0.3">
      <c r="AN387" s="33"/>
    </row>
    <row r="388" spans="40:40" ht="9.75" customHeight="1" x14ac:dyDescent="0.3">
      <c r="AN388" s="33"/>
    </row>
    <row r="389" spans="40:40" ht="9.75" customHeight="1" x14ac:dyDescent="0.3">
      <c r="AN389" s="33"/>
    </row>
    <row r="390" spans="40:40" ht="9.75" customHeight="1" x14ac:dyDescent="0.3">
      <c r="AN390" s="33"/>
    </row>
    <row r="391" spans="40:40" ht="9.75" customHeight="1" x14ac:dyDescent="0.3">
      <c r="AN391" s="33"/>
    </row>
    <row r="392" spans="40:40" ht="9.75" customHeight="1" x14ac:dyDescent="0.3">
      <c r="AN392" s="33"/>
    </row>
    <row r="393" spans="40:40" ht="9.75" customHeight="1" x14ac:dyDescent="0.3">
      <c r="AN393" s="33"/>
    </row>
    <row r="394" spans="40:40" ht="9.75" customHeight="1" x14ac:dyDescent="0.3">
      <c r="AN394" s="33"/>
    </row>
    <row r="395" spans="40:40" ht="9.75" customHeight="1" x14ac:dyDescent="0.3">
      <c r="AN395" s="33"/>
    </row>
    <row r="396" spans="40:40" ht="9.75" customHeight="1" x14ac:dyDescent="0.3">
      <c r="AN396" s="33"/>
    </row>
    <row r="397" spans="40:40" ht="9.75" customHeight="1" x14ac:dyDescent="0.3">
      <c r="AN397" s="33"/>
    </row>
    <row r="398" spans="40:40" ht="9.75" customHeight="1" x14ac:dyDescent="0.3">
      <c r="AN398" s="33"/>
    </row>
    <row r="399" spans="40:40" ht="9.75" customHeight="1" x14ac:dyDescent="0.3">
      <c r="AN399" s="33"/>
    </row>
    <row r="400" spans="40:40" ht="9.75" customHeight="1" x14ac:dyDescent="0.3">
      <c r="AN400" s="33"/>
    </row>
    <row r="401" spans="40:40" ht="9.75" customHeight="1" x14ac:dyDescent="0.3">
      <c r="AN401" s="33"/>
    </row>
    <row r="402" spans="40:40" ht="9.75" customHeight="1" x14ac:dyDescent="0.3">
      <c r="AN402" s="33"/>
    </row>
    <row r="403" spans="40:40" ht="9.75" customHeight="1" x14ac:dyDescent="0.3">
      <c r="AN403" s="33"/>
    </row>
    <row r="404" spans="40:40" ht="9.75" customHeight="1" x14ac:dyDescent="0.3">
      <c r="AN404" s="33"/>
    </row>
    <row r="405" spans="40:40" ht="9.75" customHeight="1" x14ac:dyDescent="0.3">
      <c r="AN405" s="33"/>
    </row>
    <row r="406" spans="40:40" ht="9.75" customHeight="1" x14ac:dyDescent="0.3">
      <c r="AN406" s="33"/>
    </row>
    <row r="407" spans="40:40" ht="9.75" customHeight="1" x14ac:dyDescent="0.3">
      <c r="AN407" s="33"/>
    </row>
    <row r="408" spans="40:40" ht="9.75" customHeight="1" x14ac:dyDescent="0.3">
      <c r="AN408" s="33"/>
    </row>
    <row r="409" spans="40:40" ht="9.75" customHeight="1" x14ac:dyDescent="0.3">
      <c r="AN409" s="33"/>
    </row>
    <row r="410" spans="40:40" ht="9.75" customHeight="1" x14ac:dyDescent="0.3">
      <c r="AN410" s="33"/>
    </row>
    <row r="411" spans="40:40" ht="9.75" customHeight="1" x14ac:dyDescent="0.3">
      <c r="AN411" s="33"/>
    </row>
    <row r="412" spans="40:40" ht="9.75" customHeight="1" x14ac:dyDescent="0.3">
      <c r="AN412" s="33"/>
    </row>
    <row r="413" spans="40:40" ht="9.75" customHeight="1" x14ac:dyDescent="0.3">
      <c r="AN413" s="33"/>
    </row>
    <row r="414" spans="40:40" ht="9.75" customHeight="1" x14ac:dyDescent="0.3">
      <c r="AN414" s="33"/>
    </row>
    <row r="415" spans="40:40" ht="9.75" customHeight="1" x14ac:dyDescent="0.3">
      <c r="AN415" s="33"/>
    </row>
    <row r="416" spans="40:40" ht="9.75" customHeight="1" x14ac:dyDescent="0.3">
      <c r="AN416" s="33"/>
    </row>
    <row r="417" spans="40:40" ht="9.75" customHeight="1" x14ac:dyDescent="0.3">
      <c r="AN417" s="33"/>
    </row>
    <row r="418" spans="40:40" ht="9.75" customHeight="1" x14ac:dyDescent="0.3">
      <c r="AN418" s="33"/>
    </row>
    <row r="419" spans="40:40" ht="9.75" customHeight="1" x14ac:dyDescent="0.3">
      <c r="AN419" s="33"/>
    </row>
    <row r="420" spans="40:40" ht="9.75" customHeight="1" x14ac:dyDescent="0.3">
      <c r="AN420" s="33"/>
    </row>
    <row r="421" spans="40:40" ht="9.75" customHeight="1" x14ac:dyDescent="0.3">
      <c r="AN421" s="33"/>
    </row>
    <row r="422" spans="40:40" ht="9.75" customHeight="1" x14ac:dyDescent="0.3">
      <c r="AN422" s="33"/>
    </row>
    <row r="423" spans="40:40" ht="9.75" customHeight="1" x14ac:dyDescent="0.3">
      <c r="AN423" s="33"/>
    </row>
    <row r="424" spans="40:40" ht="9.75" customHeight="1" x14ac:dyDescent="0.3">
      <c r="AN424" s="33"/>
    </row>
    <row r="425" spans="40:40" ht="9.75" customHeight="1" x14ac:dyDescent="0.3">
      <c r="AN425" s="33"/>
    </row>
    <row r="426" spans="40:40" ht="9.75" customHeight="1" x14ac:dyDescent="0.3">
      <c r="AN426" s="33"/>
    </row>
    <row r="427" spans="40:40" ht="9.75" customHeight="1" x14ac:dyDescent="0.3">
      <c r="AN427" s="33"/>
    </row>
    <row r="428" spans="40:40" ht="9.75" customHeight="1" x14ac:dyDescent="0.3">
      <c r="AN428" s="33"/>
    </row>
    <row r="429" spans="40:40" ht="9.75" customHeight="1" x14ac:dyDescent="0.3">
      <c r="AN429" s="33"/>
    </row>
    <row r="430" spans="40:40" ht="9.75" customHeight="1" x14ac:dyDescent="0.3">
      <c r="AN430" s="33"/>
    </row>
    <row r="431" spans="40:40" ht="9.75" customHeight="1" x14ac:dyDescent="0.3">
      <c r="AN431" s="33"/>
    </row>
    <row r="432" spans="40:40" ht="9.75" customHeight="1" x14ac:dyDescent="0.3">
      <c r="AN432" s="33"/>
    </row>
    <row r="433" spans="40:40" ht="9.75" customHeight="1" x14ac:dyDescent="0.3">
      <c r="AN433" s="33"/>
    </row>
    <row r="434" spans="40:40" ht="9.75" customHeight="1" x14ac:dyDescent="0.3">
      <c r="AN434" s="33"/>
    </row>
    <row r="435" spans="40:40" ht="9.75" customHeight="1" x14ac:dyDescent="0.3">
      <c r="AN435" s="33"/>
    </row>
    <row r="436" spans="40:40" ht="9.75" customHeight="1" x14ac:dyDescent="0.3">
      <c r="AN436" s="33"/>
    </row>
    <row r="437" spans="40:40" ht="9.75" customHeight="1" x14ac:dyDescent="0.3">
      <c r="AN437" s="33"/>
    </row>
    <row r="438" spans="40:40" ht="9.75" customHeight="1" x14ac:dyDescent="0.3">
      <c r="AN438" s="33"/>
    </row>
    <row r="439" spans="40:40" ht="9.75" customHeight="1" x14ac:dyDescent="0.3">
      <c r="AN439" s="33"/>
    </row>
    <row r="440" spans="40:40" ht="9.75" customHeight="1" x14ac:dyDescent="0.3">
      <c r="AN440" s="33"/>
    </row>
    <row r="441" spans="40:40" ht="9.75" customHeight="1" x14ac:dyDescent="0.3">
      <c r="AN441" s="33"/>
    </row>
    <row r="442" spans="40:40" ht="9.75" customHeight="1" x14ac:dyDescent="0.3">
      <c r="AN442" s="33"/>
    </row>
    <row r="443" spans="40:40" ht="9.75" customHeight="1" x14ac:dyDescent="0.3">
      <c r="AN443" s="33"/>
    </row>
    <row r="444" spans="40:40" ht="9.75" customHeight="1" x14ac:dyDescent="0.3">
      <c r="AN444" s="33"/>
    </row>
    <row r="445" spans="40:40" ht="9.75" customHeight="1" x14ac:dyDescent="0.3">
      <c r="AN445" s="33"/>
    </row>
    <row r="446" spans="40:40" ht="9.75" customHeight="1" x14ac:dyDescent="0.3">
      <c r="AN446" s="33"/>
    </row>
    <row r="447" spans="40:40" ht="9.75" customHeight="1" x14ac:dyDescent="0.3">
      <c r="AN447" s="33"/>
    </row>
    <row r="448" spans="40:40" ht="9.75" customHeight="1" x14ac:dyDescent="0.3">
      <c r="AN448" s="33"/>
    </row>
    <row r="449" spans="40:40" ht="9.75" customHeight="1" x14ac:dyDescent="0.3">
      <c r="AN449" s="33"/>
    </row>
    <row r="450" spans="40:40" ht="9.75" customHeight="1" x14ac:dyDescent="0.3">
      <c r="AN450" s="33"/>
    </row>
    <row r="451" spans="40:40" ht="9.75" customHeight="1" x14ac:dyDescent="0.3">
      <c r="AN451" s="33"/>
    </row>
    <row r="452" spans="40:40" ht="9.75" customHeight="1" x14ac:dyDescent="0.3">
      <c r="AN452" s="33"/>
    </row>
    <row r="453" spans="40:40" ht="9.75" customHeight="1" x14ac:dyDescent="0.3">
      <c r="AN453" s="33"/>
    </row>
    <row r="454" spans="40:40" ht="9.75" customHeight="1" x14ac:dyDescent="0.3">
      <c r="AN454" s="33"/>
    </row>
    <row r="455" spans="40:40" ht="9.75" customHeight="1" x14ac:dyDescent="0.3">
      <c r="AN455" s="33"/>
    </row>
    <row r="456" spans="40:40" ht="9.75" customHeight="1" x14ac:dyDescent="0.3">
      <c r="AN456" s="33"/>
    </row>
    <row r="457" spans="40:40" ht="9.75" customHeight="1" x14ac:dyDescent="0.3">
      <c r="AN457" s="33"/>
    </row>
    <row r="458" spans="40:40" ht="9.75" customHeight="1" x14ac:dyDescent="0.3">
      <c r="AN458" s="33"/>
    </row>
    <row r="459" spans="40:40" ht="9.75" customHeight="1" x14ac:dyDescent="0.3">
      <c r="AN459" s="33"/>
    </row>
    <row r="460" spans="40:40" ht="9.75" customHeight="1" x14ac:dyDescent="0.3">
      <c r="AN460" s="33"/>
    </row>
    <row r="461" spans="40:40" ht="9.75" customHeight="1" x14ac:dyDescent="0.3">
      <c r="AN461" s="33"/>
    </row>
    <row r="462" spans="40:40" ht="9.75" customHeight="1" x14ac:dyDescent="0.3">
      <c r="AN462" s="33"/>
    </row>
    <row r="463" spans="40:40" ht="9.75" customHeight="1" x14ac:dyDescent="0.3">
      <c r="AN463" s="33"/>
    </row>
    <row r="464" spans="40:40" ht="9.75" customHeight="1" x14ac:dyDescent="0.3">
      <c r="AN464" s="33"/>
    </row>
    <row r="465" spans="40:40" ht="9.75" customHeight="1" x14ac:dyDescent="0.3">
      <c r="AN465" s="33"/>
    </row>
    <row r="466" spans="40:40" ht="9.75" customHeight="1" x14ac:dyDescent="0.3">
      <c r="AN466" s="33"/>
    </row>
    <row r="467" spans="40:40" ht="9.75" customHeight="1" x14ac:dyDescent="0.3">
      <c r="AN467" s="33"/>
    </row>
    <row r="468" spans="40:40" ht="9.75" customHeight="1" x14ac:dyDescent="0.3">
      <c r="AN468" s="33"/>
    </row>
    <row r="469" spans="40:40" ht="9.75" customHeight="1" x14ac:dyDescent="0.3">
      <c r="AN469" s="33"/>
    </row>
    <row r="470" spans="40:40" ht="9.75" customHeight="1" x14ac:dyDescent="0.3">
      <c r="AN470" s="33"/>
    </row>
    <row r="471" spans="40:40" ht="9.75" customHeight="1" x14ac:dyDescent="0.3">
      <c r="AN471" s="33"/>
    </row>
    <row r="472" spans="40:40" ht="9.75" customHeight="1" x14ac:dyDescent="0.3">
      <c r="AN472" s="33"/>
    </row>
    <row r="473" spans="40:40" ht="9.75" customHeight="1" x14ac:dyDescent="0.3">
      <c r="AN473" s="33"/>
    </row>
    <row r="474" spans="40:40" ht="9.75" customHeight="1" x14ac:dyDescent="0.3">
      <c r="AN474" s="33"/>
    </row>
    <row r="475" spans="40:40" ht="9.75" customHeight="1" x14ac:dyDescent="0.3">
      <c r="AN475" s="33"/>
    </row>
    <row r="476" spans="40:40" ht="9.75" customHeight="1" x14ac:dyDescent="0.3">
      <c r="AN476" s="33"/>
    </row>
    <row r="477" spans="40:40" ht="9.75" customHeight="1" x14ac:dyDescent="0.3">
      <c r="AN477" s="33"/>
    </row>
    <row r="478" spans="40:40" ht="9.75" customHeight="1" x14ac:dyDescent="0.3">
      <c r="AN478" s="33"/>
    </row>
    <row r="479" spans="40:40" ht="9.75" customHeight="1" x14ac:dyDescent="0.3">
      <c r="AN479" s="33"/>
    </row>
    <row r="480" spans="40:40" ht="9.75" customHeight="1" x14ac:dyDescent="0.3">
      <c r="AN480" s="33"/>
    </row>
    <row r="481" spans="40:40" ht="9.75" customHeight="1" x14ac:dyDescent="0.3">
      <c r="AN481" s="33"/>
    </row>
    <row r="482" spans="40:40" ht="9.75" customHeight="1" x14ac:dyDescent="0.3">
      <c r="AN482" s="33"/>
    </row>
    <row r="483" spans="40:40" ht="9.75" customHeight="1" x14ac:dyDescent="0.3">
      <c r="AN483" s="33"/>
    </row>
    <row r="484" spans="40:40" ht="9.75" customHeight="1" x14ac:dyDescent="0.3">
      <c r="AN484" s="33"/>
    </row>
    <row r="485" spans="40:40" ht="9.75" customHeight="1" x14ac:dyDescent="0.3">
      <c r="AN485" s="33"/>
    </row>
    <row r="486" spans="40:40" ht="9.75" customHeight="1" x14ac:dyDescent="0.3">
      <c r="AN486" s="33"/>
    </row>
    <row r="487" spans="40:40" ht="9.75" customHeight="1" x14ac:dyDescent="0.3">
      <c r="AN487" s="33"/>
    </row>
    <row r="488" spans="40:40" ht="9.75" customHeight="1" x14ac:dyDescent="0.3">
      <c r="AN488" s="33"/>
    </row>
    <row r="489" spans="40:40" ht="9.75" customHeight="1" x14ac:dyDescent="0.3">
      <c r="AN489" s="33"/>
    </row>
    <row r="490" spans="40:40" ht="9.75" customHeight="1" x14ac:dyDescent="0.3">
      <c r="AN490" s="33"/>
    </row>
    <row r="491" spans="40:40" ht="9.75" customHeight="1" x14ac:dyDescent="0.3">
      <c r="AN491" s="33"/>
    </row>
    <row r="492" spans="40:40" ht="9.75" customHeight="1" x14ac:dyDescent="0.3">
      <c r="AN492" s="33"/>
    </row>
    <row r="493" spans="40:40" ht="9.75" customHeight="1" x14ac:dyDescent="0.3">
      <c r="AN493" s="33"/>
    </row>
    <row r="494" spans="40:40" ht="9.75" customHeight="1" x14ac:dyDescent="0.3">
      <c r="AN494" s="33"/>
    </row>
    <row r="495" spans="40:40" ht="9.75" customHeight="1" x14ac:dyDescent="0.3">
      <c r="AN495" s="33"/>
    </row>
    <row r="496" spans="40:40" ht="9.75" customHeight="1" x14ac:dyDescent="0.3">
      <c r="AN496" s="33"/>
    </row>
    <row r="497" spans="40:40" ht="9.75" customHeight="1" x14ac:dyDescent="0.3">
      <c r="AN497" s="33"/>
    </row>
    <row r="498" spans="40:40" ht="9.75" customHeight="1" x14ac:dyDescent="0.3">
      <c r="AN498" s="33"/>
    </row>
    <row r="499" spans="40:40" ht="9.75" customHeight="1" x14ac:dyDescent="0.3">
      <c r="AN499" s="33"/>
    </row>
    <row r="500" spans="40:40" ht="9.75" customHeight="1" x14ac:dyDescent="0.3">
      <c r="AN500" s="33"/>
    </row>
    <row r="501" spans="40:40" ht="9.75" customHeight="1" x14ac:dyDescent="0.3">
      <c r="AN501" s="33"/>
    </row>
    <row r="502" spans="40:40" ht="9.75" customHeight="1" x14ac:dyDescent="0.3">
      <c r="AN502" s="33"/>
    </row>
    <row r="503" spans="40:40" ht="9.75" customHeight="1" x14ac:dyDescent="0.3">
      <c r="AN503" s="33"/>
    </row>
    <row r="504" spans="40:40" ht="9.75" customHeight="1" x14ac:dyDescent="0.3">
      <c r="AN504" s="33"/>
    </row>
    <row r="505" spans="40:40" ht="9.75" customHeight="1" x14ac:dyDescent="0.3">
      <c r="AN505" s="33"/>
    </row>
    <row r="506" spans="40:40" ht="9.75" customHeight="1" x14ac:dyDescent="0.3">
      <c r="AN506" s="33"/>
    </row>
    <row r="507" spans="40:40" ht="9.75" customHeight="1" x14ac:dyDescent="0.3">
      <c r="AN507" s="33"/>
    </row>
    <row r="508" spans="40:40" ht="9.75" customHeight="1" x14ac:dyDescent="0.3">
      <c r="AN508" s="33"/>
    </row>
    <row r="509" spans="40:40" ht="9.75" customHeight="1" x14ac:dyDescent="0.3">
      <c r="AN509" s="33"/>
    </row>
    <row r="510" spans="40:40" ht="9.75" customHeight="1" x14ac:dyDescent="0.3">
      <c r="AN510" s="33"/>
    </row>
    <row r="511" spans="40:40" ht="9.75" customHeight="1" x14ac:dyDescent="0.3">
      <c r="AN511" s="33"/>
    </row>
    <row r="512" spans="40:40" ht="9.75" customHeight="1" x14ac:dyDescent="0.3">
      <c r="AN512" s="33"/>
    </row>
    <row r="513" spans="40:40" ht="9.75" customHeight="1" x14ac:dyDescent="0.3">
      <c r="AN513" s="33"/>
    </row>
    <row r="514" spans="40:40" ht="9.75" customHeight="1" x14ac:dyDescent="0.3">
      <c r="AN514" s="33"/>
    </row>
    <row r="515" spans="40:40" ht="9.75" customHeight="1" x14ac:dyDescent="0.3">
      <c r="AN515" s="33"/>
    </row>
    <row r="516" spans="40:40" ht="9.75" customHeight="1" x14ac:dyDescent="0.3">
      <c r="AN516" s="33"/>
    </row>
    <row r="517" spans="40:40" ht="9.75" customHeight="1" x14ac:dyDescent="0.3">
      <c r="AN517" s="33"/>
    </row>
    <row r="518" spans="40:40" ht="9.75" customHeight="1" x14ac:dyDescent="0.3">
      <c r="AN518" s="33"/>
    </row>
    <row r="519" spans="40:40" ht="9.75" customHeight="1" x14ac:dyDescent="0.3">
      <c r="AN519" s="33"/>
    </row>
    <row r="520" spans="40:40" ht="9.75" customHeight="1" x14ac:dyDescent="0.3">
      <c r="AN520" s="33"/>
    </row>
    <row r="521" spans="40:40" ht="9.75" customHeight="1" x14ac:dyDescent="0.3">
      <c r="AN521" s="33"/>
    </row>
    <row r="522" spans="40:40" ht="9.75" customHeight="1" x14ac:dyDescent="0.3">
      <c r="AN522" s="33"/>
    </row>
    <row r="523" spans="40:40" ht="9.75" customHeight="1" x14ac:dyDescent="0.3">
      <c r="AN523" s="33"/>
    </row>
    <row r="524" spans="40:40" ht="9.75" customHeight="1" x14ac:dyDescent="0.3">
      <c r="AN524" s="33"/>
    </row>
    <row r="525" spans="40:40" ht="9.75" customHeight="1" x14ac:dyDescent="0.3">
      <c r="AN525" s="33"/>
    </row>
    <row r="526" spans="40:40" ht="9.75" customHeight="1" x14ac:dyDescent="0.3">
      <c r="AN526" s="33"/>
    </row>
    <row r="527" spans="40:40" ht="9.75" customHeight="1" x14ac:dyDescent="0.3">
      <c r="AN527" s="33"/>
    </row>
    <row r="528" spans="40:40" ht="9.75" customHeight="1" x14ac:dyDescent="0.3">
      <c r="AN528" s="33"/>
    </row>
    <row r="529" spans="40:40" ht="9.75" customHeight="1" x14ac:dyDescent="0.3">
      <c r="AN529" s="33"/>
    </row>
    <row r="530" spans="40:40" ht="9.75" customHeight="1" x14ac:dyDescent="0.3">
      <c r="AN530" s="33"/>
    </row>
    <row r="531" spans="40:40" ht="9.75" customHeight="1" x14ac:dyDescent="0.3">
      <c r="AN531" s="33"/>
    </row>
    <row r="532" spans="40:40" ht="9.75" customHeight="1" x14ac:dyDescent="0.3">
      <c r="AN532" s="33"/>
    </row>
    <row r="533" spans="40:40" ht="9.75" customHeight="1" x14ac:dyDescent="0.3">
      <c r="AN533" s="33"/>
    </row>
    <row r="534" spans="40:40" ht="9.75" customHeight="1" x14ac:dyDescent="0.3">
      <c r="AN534" s="33"/>
    </row>
    <row r="535" spans="40:40" ht="9.75" customHeight="1" x14ac:dyDescent="0.3">
      <c r="AN535" s="33"/>
    </row>
    <row r="536" spans="40:40" ht="9.75" customHeight="1" x14ac:dyDescent="0.3">
      <c r="AN536" s="33"/>
    </row>
    <row r="537" spans="40:40" ht="9.75" customHeight="1" x14ac:dyDescent="0.3">
      <c r="AN537" s="33"/>
    </row>
    <row r="538" spans="40:40" ht="9.75" customHeight="1" x14ac:dyDescent="0.3">
      <c r="AN538" s="33"/>
    </row>
    <row r="539" spans="40:40" ht="9.75" customHeight="1" x14ac:dyDescent="0.3">
      <c r="AN539" s="33"/>
    </row>
    <row r="540" spans="40:40" ht="9.75" customHeight="1" x14ac:dyDescent="0.3">
      <c r="AN540" s="33"/>
    </row>
    <row r="541" spans="40:40" ht="9.75" customHeight="1" x14ac:dyDescent="0.3">
      <c r="AN541" s="33"/>
    </row>
    <row r="542" spans="40:40" ht="9.75" customHeight="1" x14ac:dyDescent="0.3">
      <c r="AN542" s="33"/>
    </row>
    <row r="543" spans="40:40" ht="9.75" customHeight="1" x14ac:dyDescent="0.3">
      <c r="AN543" s="33"/>
    </row>
    <row r="544" spans="40:40" ht="9.75" customHeight="1" x14ac:dyDescent="0.3">
      <c r="AN544" s="33"/>
    </row>
    <row r="545" spans="40:40" ht="9.75" customHeight="1" x14ac:dyDescent="0.3">
      <c r="AN545" s="33"/>
    </row>
    <row r="546" spans="40:40" ht="9.75" customHeight="1" x14ac:dyDescent="0.3">
      <c r="AN546" s="33"/>
    </row>
    <row r="547" spans="40:40" ht="9.75" customHeight="1" x14ac:dyDescent="0.3">
      <c r="AN547" s="33"/>
    </row>
    <row r="548" spans="40:40" ht="9.75" customHeight="1" x14ac:dyDescent="0.3">
      <c r="AN548" s="33"/>
    </row>
    <row r="549" spans="40:40" ht="9.75" customHeight="1" x14ac:dyDescent="0.3">
      <c r="AN549" s="33"/>
    </row>
    <row r="550" spans="40:40" ht="9.75" customHeight="1" x14ac:dyDescent="0.3">
      <c r="AN550" s="33"/>
    </row>
    <row r="551" spans="40:40" ht="9.75" customHeight="1" x14ac:dyDescent="0.3">
      <c r="AN551" s="33"/>
    </row>
    <row r="552" spans="40:40" ht="9.75" customHeight="1" x14ac:dyDescent="0.3">
      <c r="AN552" s="33"/>
    </row>
    <row r="553" spans="40:40" ht="9.75" customHeight="1" x14ac:dyDescent="0.3">
      <c r="AN553" s="33"/>
    </row>
    <row r="554" spans="40:40" ht="9.75" customHeight="1" x14ac:dyDescent="0.3">
      <c r="AN554" s="33"/>
    </row>
    <row r="555" spans="40:40" ht="9.75" customHeight="1" x14ac:dyDescent="0.3">
      <c r="AN555" s="33"/>
    </row>
  </sheetData>
  <printOptions gridLinesSet="0"/>
  <pageMargins left="3.75" right="0.25" top="0.5" bottom="0.25" header="0" footer="0"/>
  <pageSetup paperSize="17" pageOrder="overThenDown" orientation="landscape" r:id="rId1"/>
  <headerFooter alignWithMargins="0"/>
  <rowBreaks count="3" manualBreakCount="3">
    <brk id="75" max="40" man="1"/>
    <brk id="151" max="40" man="1"/>
    <brk id="227" max="40" man="1"/>
  </rowBreaks>
  <colBreaks count="1" manualBreakCount="1">
    <brk id="24" max="301"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B993-23C7-420E-BC89-6B68C9CB0B19}">
  <sheetPr transitionEvaluation="1"/>
  <dimension ref="A1:AU304"/>
  <sheetViews>
    <sheetView showGridLines="0" zoomScale="120" zoomScaleNormal="120" workbookViewId="0"/>
  </sheetViews>
  <sheetFormatPr defaultColWidth="11.5546875" defaultRowHeight="9.75" customHeight="1" x14ac:dyDescent="0.3"/>
  <cols>
    <col min="1" max="1" width="4.5546875" style="22" customWidth="1"/>
    <col min="2" max="2" width="1.44140625" style="22" customWidth="1"/>
    <col min="3" max="3" width="17.77734375" style="22" customWidth="1"/>
    <col min="4" max="4" width="1.44140625" style="22" customWidth="1"/>
    <col min="5" max="5" width="1.44140625" style="22" hidden="1" customWidth="1"/>
    <col min="6" max="6" width="1.44140625" style="22" customWidth="1"/>
    <col min="7" max="7" width="12.33203125" style="22" customWidth="1"/>
    <col min="8" max="8" width="1.44140625" style="22" customWidth="1"/>
    <col min="9" max="9" width="12.33203125" style="22" customWidth="1"/>
    <col min="10" max="10" width="1.44140625" style="22" customWidth="1"/>
    <col min="11" max="11" width="12.33203125" style="22" customWidth="1"/>
    <col min="12" max="12" width="1.44140625" style="22" customWidth="1"/>
    <col min="13" max="13" width="12.33203125" style="22" customWidth="1"/>
    <col min="14" max="14" width="1.44140625" style="22" customWidth="1"/>
    <col min="15" max="15" width="12.33203125" style="22" customWidth="1"/>
    <col min="16" max="16" width="1.44140625" style="22" customWidth="1"/>
    <col min="17" max="17" width="12.33203125" style="22" customWidth="1"/>
    <col min="18" max="18" width="1.44140625" style="22" customWidth="1"/>
    <col min="19" max="19" width="12.33203125" style="22" customWidth="1"/>
    <col min="20" max="20" width="1.44140625" style="22" customWidth="1"/>
    <col min="21" max="21" width="12.33203125" style="22" customWidth="1"/>
    <col min="22" max="22" width="1.44140625" style="22" customWidth="1"/>
    <col min="23" max="23" width="13.21875" style="22" customWidth="1"/>
    <col min="24" max="24" width="1.109375" style="22" customWidth="1"/>
    <col min="25" max="25" width="1.44140625" style="22" customWidth="1"/>
    <col min="26" max="26" width="12.33203125" style="22" customWidth="1"/>
    <col min="27" max="27" width="1.44140625" style="22" customWidth="1"/>
    <col min="28" max="28" width="12.33203125" style="22" customWidth="1"/>
    <col min="29" max="29" width="1.44140625" style="22" customWidth="1"/>
    <col min="30" max="30" width="12.33203125" style="22" customWidth="1"/>
    <col min="31" max="31" width="1.44140625" style="22" customWidth="1"/>
    <col min="32" max="32" width="16.21875" style="22" hidden="1" customWidth="1"/>
    <col min="33" max="33" width="1.44140625" style="22" hidden="1" customWidth="1"/>
    <col min="34" max="34" width="12.33203125" style="22" customWidth="1"/>
    <col min="35" max="35" width="1.44140625" style="22" customWidth="1"/>
    <col min="36" max="36" width="12.33203125" style="22" customWidth="1"/>
    <col min="37" max="37" width="1.44140625" style="22" customWidth="1"/>
    <col min="38" max="38" width="13.88671875" style="22" customWidth="1"/>
    <col min="39" max="39" width="1.44140625" style="22" customWidth="1"/>
    <col min="40" max="40" width="1.44140625" style="22" hidden="1" customWidth="1"/>
    <col min="41" max="41" width="1.44140625" style="22" customWidth="1"/>
    <col min="42" max="42" width="20.109375" style="22" customWidth="1"/>
    <col min="43" max="43" width="1.44140625" style="22" customWidth="1"/>
    <col min="44" max="44" width="6.88671875" style="22" customWidth="1"/>
    <col min="45" max="45" width="7.6640625" style="22" customWidth="1"/>
    <col min="46" max="46" width="1.44140625" style="22" customWidth="1"/>
    <col min="47" max="47" width="35.21875" style="22" customWidth="1"/>
    <col min="48" max="256" width="11.5546875" style="22"/>
    <col min="257" max="257" width="4.5546875" style="22" customWidth="1"/>
    <col min="258" max="258" width="1.44140625" style="22" customWidth="1"/>
    <col min="259" max="259" width="17.77734375" style="22" customWidth="1"/>
    <col min="260" max="260" width="1.44140625" style="22" customWidth="1"/>
    <col min="261" max="261" width="0" style="22" hidden="1" customWidth="1"/>
    <col min="262" max="262" width="1.44140625" style="22" customWidth="1"/>
    <col min="263" max="263" width="12.33203125" style="22" customWidth="1"/>
    <col min="264" max="264" width="1.44140625" style="22" customWidth="1"/>
    <col min="265" max="265" width="12.33203125" style="22" customWidth="1"/>
    <col min="266" max="266" width="1.44140625" style="22" customWidth="1"/>
    <col min="267" max="267" width="12.33203125" style="22" customWidth="1"/>
    <col min="268" max="268" width="1.44140625" style="22" customWidth="1"/>
    <col min="269" max="269" width="12.33203125" style="22" customWidth="1"/>
    <col min="270" max="270" width="1.44140625" style="22" customWidth="1"/>
    <col min="271" max="271" width="12.33203125" style="22" customWidth="1"/>
    <col min="272" max="272" width="1.44140625" style="22" customWidth="1"/>
    <col min="273" max="273" width="12.33203125" style="22" customWidth="1"/>
    <col min="274" max="274" width="1.44140625" style="22" customWidth="1"/>
    <col min="275" max="275" width="12.33203125" style="22" customWidth="1"/>
    <col min="276" max="276" width="1.44140625" style="22" customWidth="1"/>
    <col min="277" max="277" width="12.33203125" style="22" customWidth="1"/>
    <col min="278" max="278" width="1.44140625" style="22" customWidth="1"/>
    <col min="279" max="279" width="13.21875" style="22" customWidth="1"/>
    <col min="280" max="280" width="1.109375" style="22" customWidth="1"/>
    <col min="281" max="281" width="1.44140625" style="22" customWidth="1"/>
    <col min="282" max="282" width="12.33203125" style="22" customWidth="1"/>
    <col min="283" max="283" width="1.44140625" style="22" customWidth="1"/>
    <col min="284" max="284" width="12.33203125" style="22" customWidth="1"/>
    <col min="285" max="285" width="1.44140625" style="22" customWidth="1"/>
    <col min="286" max="286" width="12.33203125" style="22" customWidth="1"/>
    <col min="287" max="287" width="1.44140625" style="22" customWidth="1"/>
    <col min="288" max="289" width="0" style="22" hidden="1" customWidth="1"/>
    <col min="290" max="290" width="12.33203125" style="22" customWidth="1"/>
    <col min="291" max="291" width="1.44140625" style="22" customWidth="1"/>
    <col min="292" max="292" width="12.33203125" style="22" customWidth="1"/>
    <col min="293" max="293" width="1.44140625" style="22" customWidth="1"/>
    <col min="294" max="294" width="13.88671875" style="22" customWidth="1"/>
    <col min="295" max="295" width="1.44140625" style="22" customWidth="1"/>
    <col min="296" max="296" width="0" style="22" hidden="1" customWidth="1"/>
    <col min="297" max="297" width="1.44140625" style="22" customWidth="1"/>
    <col min="298" max="298" width="20.109375" style="22" customWidth="1"/>
    <col min="299" max="299" width="1.44140625" style="22" customWidth="1"/>
    <col min="300" max="300" width="6.88671875" style="22" customWidth="1"/>
    <col min="301" max="301" width="7.6640625" style="22" customWidth="1"/>
    <col min="302" max="302" width="1.44140625" style="22" customWidth="1"/>
    <col min="303" max="303" width="35.21875" style="22" customWidth="1"/>
    <col min="304" max="512" width="11.5546875" style="22"/>
    <col min="513" max="513" width="4.5546875" style="22" customWidth="1"/>
    <col min="514" max="514" width="1.44140625" style="22" customWidth="1"/>
    <col min="515" max="515" width="17.77734375" style="22" customWidth="1"/>
    <col min="516" max="516" width="1.44140625" style="22" customWidth="1"/>
    <col min="517" max="517" width="0" style="22" hidden="1" customWidth="1"/>
    <col min="518" max="518" width="1.44140625" style="22" customWidth="1"/>
    <col min="519" max="519" width="12.33203125" style="22" customWidth="1"/>
    <col min="520" max="520" width="1.44140625" style="22" customWidth="1"/>
    <col min="521" max="521" width="12.33203125" style="22" customWidth="1"/>
    <col min="522" max="522" width="1.44140625" style="22" customWidth="1"/>
    <col min="523" max="523" width="12.33203125" style="22" customWidth="1"/>
    <col min="524" max="524" width="1.44140625" style="22" customWidth="1"/>
    <col min="525" max="525" width="12.33203125" style="22" customWidth="1"/>
    <col min="526" max="526" width="1.44140625" style="22" customWidth="1"/>
    <col min="527" max="527" width="12.33203125" style="22" customWidth="1"/>
    <col min="528" max="528" width="1.44140625" style="22" customWidth="1"/>
    <col min="529" max="529" width="12.33203125" style="22" customWidth="1"/>
    <col min="530" max="530" width="1.44140625" style="22" customWidth="1"/>
    <col min="531" max="531" width="12.33203125" style="22" customWidth="1"/>
    <col min="532" max="532" width="1.44140625" style="22" customWidth="1"/>
    <col min="533" max="533" width="12.33203125" style="22" customWidth="1"/>
    <col min="534" max="534" width="1.44140625" style="22" customWidth="1"/>
    <col min="535" max="535" width="13.21875" style="22" customWidth="1"/>
    <col min="536" max="536" width="1.109375" style="22" customWidth="1"/>
    <col min="537" max="537" width="1.44140625" style="22" customWidth="1"/>
    <col min="538" max="538" width="12.33203125" style="22" customWidth="1"/>
    <col min="539" max="539" width="1.44140625" style="22" customWidth="1"/>
    <col min="540" max="540" width="12.33203125" style="22" customWidth="1"/>
    <col min="541" max="541" width="1.44140625" style="22" customWidth="1"/>
    <col min="542" max="542" width="12.33203125" style="22" customWidth="1"/>
    <col min="543" max="543" width="1.44140625" style="22" customWidth="1"/>
    <col min="544" max="545" width="0" style="22" hidden="1" customWidth="1"/>
    <col min="546" max="546" width="12.33203125" style="22" customWidth="1"/>
    <col min="547" max="547" width="1.44140625" style="22" customWidth="1"/>
    <col min="548" max="548" width="12.33203125" style="22" customWidth="1"/>
    <col min="549" max="549" width="1.44140625" style="22" customWidth="1"/>
    <col min="550" max="550" width="13.88671875" style="22" customWidth="1"/>
    <col min="551" max="551" width="1.44140625" style="22" customWidth="1"/>
    <col min="552" max="552" width="0" style="22" hidden="1" customWidth="1"/>
    <col min="553" max="553" width="1.44140625" style="22" customWidth="1"/>
    <col min="554" max="554" width="20.109375" style="22" customWidth="1"/>
    <col min="555" max="555" width="1.44140625" style="22" customWidth="1"/>
    <col min="556" max="556" width="6.88671875" style="22" customWidth="1"/>
    <col min="557" max="557" width="7.6640625" style="22" customWidth="1"/>
    <col min="558" max="558" width="1.44140625" style="22" customWidth="1"/>
    <col min="559" max="559" width="35.21875" style="22" customWidth="1"/>
    <col min="560" max="768" width="11.5546875" style="22"/>
    <col min="769" max="769" width="4.5546875" style="22" customWidth="1"/>
    <col min="770" max="770" width="1.44140625" style="22" customWidth="1"/>
    <col min="771" max="771" width="17.77734375" style="22" customWidth="1"/>
    <col min="772" max="772" width="1.44140625" style="22" customWidth="1"/>
    <col min="773" max="773" width="0" style="22" hidden="1" customWidth="1"/>
    <col min="774" max="774" width="1.44140625" style="22" customWidth="1"/>
    <col min="775" max="775" width="12.33203125" style="22" customWidth="1"/>
    <col min="776" max="776" width="1.44140625" style="22" customWidth="1"/>
    <col min="777" max="777" width="12.33203125" style="22" customWidth="1"/>
    <col min="778" max="778" width="1.44140625" style="22" customWidth="1"/>
    <col min="779" max="779" width="12.33203125" style="22" customWidth="1"/>
    <col min="780" max="780" width="1.44140625" style="22" customWidth="1"/>
    <col min="781" max="781" width="12.33203125" style="22" customWidth="1"/>
    <col min="782" max="782" width="1.44140625" style="22" customWidth="1"/>
    <col min="783" max="783" width="12.33203125" style="22" customWidth="1"/>
    <col min="784" max="784" width="1.44140625" style="22" customWidth="1"/>
    <col min="785" max="785" width="12.33203125" style="22" customWidth="1"/>
    <col min="786" max="786" width="1.44140625" style="22" customWidth="1"/>
    <col min="787" max="787" width="12.33203125" style="22" customWidth="1"/>
    <col min="788" max="788" width="1.44140625" style="22" customWidth="1"/>
    <col min="789" max="789" width="12.33203125" style="22" customWidth="1"/>
    <col min="790" max="790" width="1.44140625" style="22" customWidth="1"/>
    <col min="791" max="791" width="13.21875" style="22" customWidth="1"/>
    <col min="792" max="792" width="1.109375" style="22" customWidth="1"/>
    <col min="793" max="793" width="1.44140625" style="22" customWidth="1"/>
    <col min="794" max="794" width="12.33203125" style="22" customWidth="1"/>
    <col min="795" max="795" width="1.44140625" style="22" customWidth="1"/>
    <col min="796" max="796" width="12.33203125" style="22" customWidth="1"/>
    <col min="797" max="797" width="1.44140625" style="22" customWidth="1"/>
    <col min="798" max="798" width="12.33203125" style="22" customWidth="1"/>
    <col min="799" max="799" width="1.44140625" style="22" customWidth="1"/>
    <col min="800" max="801" width="0" style="22" hidden="1" customWidth="1"/>
    <col min="802" max="802" width="12.33203125" style="22" customWidth="1"/>
    <col min="803" max="803" width="1.44140625" style="22" customWidth="1"/>
    <col min="804" max="804" width="12.33203125" style="22" customWidth="1"/>
    <col min="805" max="805" width="1.44140625" style="22" customWidth="1"/>
    <col min="806" max="806" width="13.88671875" style="22" customWidth="1"/>
    <col min="807" max="807" width="1.44140625" style="22" customWidth="1"/>
    <col min="808" max="808" width="0" style="22" hidden="1" customWidth="1"/>
    <col min="809" max="809" width="1.44140625" style="22" customWidth="1"/>
    <col min="810" max="810" width="20.109375" style="22" customWidth="1"/>
    <col min="811" max="811" width="1.44140625" style="22" customWidth="1"/>
    <col min="812" max="812" width="6.88671875" style="22" customWidth="1"/>
    <col min="813" max="813" width="7.6640625" style="22" customWidth="1"/>
    <col min="814" max="814" width="1.44140625" style="22" customWidth="1"/>
    <col min="815" max="815" width="35.21875" style="22" customWidth="1"/>
    <col min="816" max="1024" width="11.5546875" style="22"/>
    <col min="1025" max="1025" width="4.5546875" style="22" customWidth="1"/>
    <col min="1026" max="1026" width="1.44140625" style="22" customWidth="1"/>
    <col min="1027" max="1027" width="17.77734375" style="22" customWidth="1"/>
    <col min="1028" max="1028" width="1.44140625" style="22" customWidth="1"/>
    <col min="1029" max="1029" width="0" style="22" hidden="1" customWidth="1"/>
    <col min="1030" max="1030" width="1.44140625" style="22" customWidth="1"/>
    <col min="1031" max="1031" width="12.33203125" style="22" customWidth="1"/>
    <col min="1032" max="1032" width="1.44140625" style="22" customWidth="1"/>
    <col min="1033" max="1033" width="12.33203125" style="22" customWidth="1"/>
    <col min="1034" max="1034" width="1.44140625" style="22" customWidth="1"/>
    <col min="1035" max="1035" width="12.33203125" style="22" customWidth="1"/>
    <col min="1036" max="1036" width="1.44140625" style="22" customWidth="1"/>
    <col min="1037" max="1037" width="12.33203125" style="22" customWidth="1"/>
    <col min="1038" max="1038" width="1.44140625" style="22" customWidth="1"/>
    <col min="1039" max="1039" width="12.33203125" style="22" customWidth="1"/>
    <col min="1040" max="1040" width="1.44140625" style="22" customWidth="1"/>
    <col min="1041" max="1041" width="12.33203125" style="22" customWidth="1"/>
    <col min="1042" max="1042" width="1.44140625" style="22" customWidth="1"/>
    <col min="1043" max="1043" width="12.33203125" style="22" customWidth="1"/>
    <col min="1044" max="1044" width="1.44140625" style="22" customWidth="1"/>
    <col min="1045" max="1045" width="12.33203125" style="22" customWidth="1"/>
    <col min="1046" max="1046" width="1.44140625" style="22" customWidth="1"/>
    <col min="1047" max="1047" width="13.21875" style="22" customWidth="1"/>
    <col min="1048" max="1048" width="1.109375" style="22" customWidth="1"/>
    <col min="1049" max="1049" width="1.44140625" style="22" customWidth="1"/>
    <col min="1050" max="1050" width="12.33203125" style="22" customWidth="1"/>
    <col min="1051" max="1051" width="1.44140625" style="22" customWidth="1"/>
    <col min="1052" max="1052" width="12.33203125" style="22" customWidth="1"/>
    <col min="1053" max="1053" width="1.44140625" style="22" customWidth="1"/>
    <col min="1054" max="1054" width="12.33203125" style="22" customWidth="1"/>
    <col min="1055" max="1055" width="1.44140625" style="22" customWidth="1"/>
    <col min="1056" max="1057" width="0" style="22" hidden="1" customWidth="1"/>
    <col min="1058" max="1058" width="12.33203125" style="22" customWidth="1"/>
    <col min="1059" max="1059" width="1.44140625" style="22" customWidth="1"/>
    <col min="1060" max="1060" width="12.33203125" style="22" customWidth="1"/>
    <col min="1061" max="1061" width="1.44140625" style="22" customWidth="1"/>
    <col min="1062" max="1062" width="13.88671875" style="22" customWidth="1"/>
    <col min="1063" max="1063" width="1.44140625" style="22" customWidth="1"/>
    <col min="1064" max="1064" width="0" style="22" hidden="1" customWidth="1"/>
    <col min="1065" max="1065" width="1.44140625" style="22" customWidth="1"/>
    <col min="1066" max="1066" width="20.109375" style="22" customWidth="1"/>
    <col min="1067" max="1067" width="1.44140625" style="22" customWidth="1"/>
    <col min="1068" max="1068" width="6.88671875" style="22" customWidth="1"/>
    <col min="1069" max="1069" width="7.6640625" style="22" customWidth="1"/>
    <col min="1070" max="1070" width="1.44140625" style="22" customWidth="1"/>
    <col min="1071" max="1071" width="35.21875" style="22" customWidth="1"/>
    <col min="1072" max="1280" width="11.5546875" style="22"/>
    <col min="1281" max="1281" width="4.5546875" style="22" customWidth="1"/>
    <col min="1282" max="1282" width="1.44140625" style="22" customWidth="1"/>
    <col min="1283" max="1283" width="17.77734375" style="22" customWidth="1"/>
    <col min="1284" max="1284" width="1.44140625" style="22" customWidth="1"/>
    <col min="1285" max="1285" width="0" style="22" hidden="1" customWidth="1"/>
    <col min="1286" max="1286" width="1.44140625" style="22" customWidth="1"/>
    <col min="1287" max="1287" width="12.33203125" style="22" customWidth="1"/>
    <col min="1288" max="1288" width="1.44140625" style="22" customWidth="1"/>
    <col min="1289" max="1289" width="12.33203125" style="22" customWidth="1"/>
    <col min="1290" max="1290" width="1.44140625" style="22" customWidth="1"/>
    <col min="1291" max="1291" width="12.33203125" style="22" customWidth="1"/>
    <col min="1292" max="1292" width="1.44140625" style="22" customWidth="1"/>
    <col min="1293" max="1293" width="12.33203125" style="22" customWidth="1"/>
    <col min="1294" max="1294" width="1.44140625" style="22" customWidth="1"/>
    <col min="1295" max="1295" width="12.33203125" style="22" customWidth="1"/>
    <col min="1296" max="1296" width="1.44140625" style="22" customWidth="1"/>
    <col min="1297" max="1297" width="12.33203125" style="22" customWidth="1"/>
    <col min="1298" max="1298" width="1.44140625" style="22" customWidth="1"/>
    <col min="1299" max="1299" width="12.33203125" style="22" customWidth="1"/>
    <col min="1300" max="1300" width="1.44140625" style="22" customWidth="1"/>
    <col min="1301" max="1301" width="12.33203125" style="22" customWidth="1"/>
    <col min="1302" max="1302" width="1.44140625" style="22" customWidth="1"/>
    <col min="1303" max="1303" width="13.21875" style="22" customWidth="1"/>
    <col min="1304" max="1304" width="1.109375" style="22" customWidth="1"/>
    <col min="1305" max="1305" width="1.44140625" style="22" customWidth="1"/>
    <col min="1306" max="1306" width="12.33203125" style="22" customWidth="1"/>
    <col min="1307" max="1307" width="1.44140625" style="22" customWidth="1"/>
    <col min="1308" max="1308" width="12.33203125" style="22" customWidth="1"/>
    <col min="1309" max="1309" width="1.44140625" style="22" customWidth="1"/>
    <col min="1310" max="1310" width="12.33203125" style="22" customWidth="1"/>
    <col min="1311" max="1311" width="1.44140625" style="22" customWidth="1"/>
    <col min="1312" max="1313" width="0" style="22" hidden="1" customWidth="1"/>
    <col min="1314" max="1314" width="12.33203125" style="22" customWidth="1"/>
    <col min="1315" max="1315" width="1.44140625" style="22" customWidth="1"/>
    <col min="1316" max="1316" width="12.33203125" style="22" customWidth="1"/>
    <col min="1317" max="1317" width="1.44140625" style="22" customWidth="1"/>
    <col min="1318" max="1318" width="13.88671875" style="22" customWidth="1"/>
    <col min="1319" max="1319" width="1.44140625" style="22" customWidth="1"/>
    <col min="1320" max="1320" width="0" style="22" hidden="1" customWidth="1"/>
    <col min="1321" max="1321" width="1.44140625" style="22" customWidth="1"/>
    <col min="1322" max="1322" width="20.109375" style="22" customWidth="1"/>
    <col min="1323" max="1323" width="1.44140625" style="22" customWidth="1"/>
    <col min="1324" max="1324" width="6.88671875" style="22" customWidth="1"/>
    <col min="1325" max="1325" width="7.6640625" style="22" customWidth="1"/>
    <col min="1326" max="1326" width="1.44140625" style="22" customWidth="1"/>
    <col min="1327" max="1327" width="35.21875" style="22" customWidth="1"/>
    <col min="1328" max="1536" width="11.5546875" style="22"/>
    <col min="1537" max="1537" width="4.5546875" style="22" customWidth="1"/>
    <col min="1538" max="1538" width="1.44140625" style="22" customWidth="1"/>
    <col min="1539" max="1539" width="17.77734375" style="22" customWidth="1"/>
    <col min="1540" max="1540" width="1.44140625" style="22" customWidth="1"/>
    <col min="1541" max="1541" width="0" style="22" hidden="1" customWidth="1"/>
    <col min="1542" max="1542" width="1.44140625" style="22" customWidth="1"/>
    <col min="1543" max="1543" width="12.33203125" style="22" customWidth="1"/>
    <col min="1544" max="1544" width="1.44140625" style="22" customWidth="1"/>
    <col min="1545" max="1545" width="12.33203125" style="22" customWidth="1"/>
    <col min="1546" max="1546" width="1.44140625" style="22" customWidth="1"/>
    <col min="1547" max="1547" width="12.33203125" style="22" customWidth="1"/>
    <col min="1548" max="1548" width="1.44140625" style="22" customWidth="1"/>
    <col min="1549" max="1549" width="12.33203125" style="22" customWidth="1"/>
    <col min="1550" max="1550" width="1.44140625" style="22" customWidth="1"/>
    <col min="1551" max="1551" width="12.33203125" style="22" customWidth="1"/>
    <col min="1552" max="1552" width="1.44140625" style="22" customWidth="1"/>
    <col min="1553" max="1553" width="12.33203125" style="22" customWidth="1"/>
    <col min="1554" max="1554" width="1.44140625" style="22" customWidth="1"/>
    <col min="1555" max="1555" width="12.33203125" style="22" customWidth="1"/>
    <col min="1556" max="1556" width="1.44140625" style="22" customWidth="1"/>
    <col min="1557" max="1557" width="12.33203125" style="22" customWidth="1"/>
    <col min="1558" max="1558" width="1.44140625" style="22" customWidth="1"/>
    <col min="1559" max="1559" width="13.21875" style="22" customWidth="1"/>
    <col min="1560" max="1560" width="1.109375" style="22" customWidth="1"/>
    <col min="1561" max="1561" width="1.44140625" style="22" customWidth="1"/>
    <col min="1562" max="1562" width="12.33203125" style="22" customWidth="1"/>
    <col min="1563" max="1563" width="1.44140625" style="22" customWidth="1"/>
    <col min="1564" max="1564" width="12.33203125" style="22" customWidth="1"/>
    <col min="1565" max="1565" width="1.44140625" style="22" customWidth="1"/>
    <col min="1566" max="1566" width="12.33203125" style="22" customWidth="1"/>
    <col min="1567" max="1567" width="1.44140625" style="22" customWidth="1"/>
    <col min="1568" max="1569" width="0" style="22" hidden="1" customWidth="1"/>
    <col min="1570" max="1570" width="12.33203125" style="22" customWidth="1"/>
    <col min="1571" max="1571" width="1.44140625" style="22" customWidth="1"/>
    <col min="1572" max="1572" width="12.33203125" style="22" customWidth="1"/>
    <col min="1573" max="1573" width="1.44140625" style="22" customWidth="1"/>
    <col min="1574" max="1574" width="13.88671875" style="22" customWidth="1"/>
    <col min="1575" max="1575" width="1.44140625" style="22" customWidth="1"/>
    <col min="1576" max="1576" width="0" style="22" hidden="1" customWidth="1"/>
    <col min="1577" max="1577" width="1.44140625" style="22" customWidth="1"/>
    <col min="1578" max="1578" width="20.109375" style="22" customWidth="1"/>
    <col min="1579" max="1579" width="1.44140625" style="22" customWidth="1"/>
    <col min="1580" max="1580" width="6.88671875" style="22" customWidth="1"/>
    <col min="1581" max="1581" width="7.6640625" style="22" customWidth="1"/>
    <col min="1582" max="1582" width="1.44140625" style="22" customWidth="1"/>
    <col min="1583" max="1583" width="35.21875" style="22" customWidth="1"/>
    <col min="1584" max="1792" width="11.5546875" style="22"/>
    <col min="1793" max="1793" width="4.5546875" style="22" customWidth="1"/>
    <col min="1794" max="1794" width="1.44140625" style="22" customWidth="1"/>
    <col min="1795" max="1795" width="17.77734375" style="22" customWidth="1"/>
    <col min="1796" max="1796" width="1.44140625" style="22" customWidth="1"/>
    <col min="1797" max="1797" width="0" style="22" hidden="1" customWidth="1"/>
    <col min="1798" max="1798" width="1.44140625" style="22" customWidth="1"/>
    <col min="1799" max="1799" width="12.33203125" style="22" customWidth="1"/>
    <col min="1800" max="1800" width="1.44140625" style="22" customWidth="1"/>
    <col min="1801" max="1801" width="12.33203125" style="22" customWidth="1"/>
    <col min="1802" max="1802" width="1.44140625" style="22" customWidth="1"/>
    <col min="1803" max="1803" width="12.33203125" style="22" customWidth="1"/>
    <col min="1804" max="1804" width="1.44140625" style="22" customWidth="1"/>
    <col min="1805" max="1805" width="12.33203125" style="22" customWidth="1"/>
    <col min="1806" max="1806" width="1.44140625" style="22" customWidth="1"/>
    <col min="1807" max="1807" width="12.33203125" style="22" customWidth="1"/>
    <col min="1808" max="1808" width="1.44140625" style="22" customWidth="1"/>
    <col min="1809" max="1809" width="12.33203125" style="22" customWidth="1"/>
    <col min="1810" max="1810" width="1.44140625" style="22" customWidth="1"/>
    <col min="1811" max="1811" width="12.33203125" style="22" customWidth="1"/>
    <col min="1812" max="1812" width="1.44140625" style="22" customWidth="1"/>
    <col min="1813" max="1813" width="12.33203125" style="22" customWidth="1"/>
    <col min="1814" max="1814" width="1.44140625" style="22" customWidth="1"/>
    <col min="1815" max="1815" width="13.21875" style="22" customWidth="1"/>
    <col min="1816" max="1816" width="1.109375" style="22" customWidth="1"/>
    <col min="1817" max="1817" width="1.44140625" style="22" customWidth="1"/>
    <col min="1818" max="1818" width="12.33203125" style="22" customWidth="1"/>
    <col min="1819" max="1819" width="1.44140625" style="22" customWidth="1"/>
    <col min="1820" max="1820" width="12.33203125" style="22" customWidth="1"/>
    <col min="1821" max="1821" width="1.44140625" style="22" customWidth="1"/>
    <col min="1822" max="1822" width="12.33203125" style="22" customWidth="1"/>
    <col min="1823" max="1823" width="1.44140625" style="22" customWidth="1"/>
    <col min="1824" max="1825" width="0" style="22" hidden="1" customWidth="1"/>
    <col min="1826" max="1826" width="12.33203125" style="22" customWidth="1"/>
    <col min="1827" max="1827" width="1.44140625" style="22" customWidth="1"/>
    <col min="1828" max="1828" width="12.33203125" style="22" customWidth="1"/>
    <col min="1829" max="1829" width="1.44140625" style="22" customWidth="1"/>
    <col min="1830" max="1830" width="13.88671875" style="22" customWidth="1"/>
    <col min="1831" max="1831" width="1.44140625" style="22" customWidth="1"/>
    <col min="1832" max="1832" width="0" style="22" hidden="1" customWidth="1"/>
    <col min="1833" max="1833" width="1.44140625" style="22" customWidth="1"/>
    <col min="1834" max="1834" width="20.109375" style="22" customWidth="1"/>
    <col min="1835" max="1835" width="1.44140625" style="22" customWidth="1"/>
    <col min="1836" max="1836" width="6.88671875" style="22" customWidth="1"/>
    <col min="1837" max="1837" width="7.6640625" style="22" customWidth="1"/>
    <col min="1838" max="1838" width="1.44140625" style="22" customWidth="1"/>
    <col min="1839" max="1839" width="35.21875" style="22" customWidth="1"/>
    <col min="1840" max="2048" width="11.5546875" style="22"/>
    <col min="2049" max="2049" width="4.5546875" style="22" customWidth="1"/>
    <col min="2050" max="2050" width="1.44140625" style="22" customWidth="1"/>
    <col min="2051" max="2051" width="17.77734375" style="22" customWidth="1"/>
    <col min="2052" max="2052" width="1.44140625" style="22" customWidth="1"/>
    <col min="2053" max="2053" width="0" style="22" hidden="1" customWidth="1"/>
    <col min="2054" max="2054" width="1.44140625" style="22" customWidth="1"/>
    <col min="2055" max="2055" width="12.33203125" style="22" customWidth="1"/>
    <col min="2056" max="2056" width="1.44140625" style="22" customWidth="1"/>
    <col min="2057" max="2057" width="12.33203125" style="22" customWidth="1"/>
    <col min="2058" max="2058" width="1.44140625" style="22" customWidth="1"/>
    <col min="2059" max="2059" width="12.33203125" style="22" customWidth="1"/>
    <col min="2060" max="2060" width="1.44140625" style="22" customWidth="1"/>
    <col min="2061" max="2061" width="12.33203125" style="22" customWidth="1"/>
    <col min="2062" max="2062" width="1.44140625" style="22" customWidth="1"/>
    <col min="2063" max="2063" width="12.33203125" style="22" customWidth="1"/>
    <col min="2064" max="2064" width="1.44140625" style="22" customWidth="1"/>
    <col min="2065" max="2065" width="12.33203125" style="22" customWidth="1"/>
    <col min="2066" max="2066" width="1.44140625" style="22" customWidth="1"/>
    <col min="2067" max="2067" width="12.33203125" style="22" customWidth="1"/>
    <col min="2068" max="2068" width="1.44140625" style="22" customWidth="1"/>
    <col min="2069" max="2069" width="12.33203125" style="22" customWidth="1"/>
    <col min="2070" max="2070" width="1.44140625" style="22" customWidth="1"/>
    <col min="2071" max="2071" width="13.21875" style="22" customWidth="1"/>
    <col min="2072" max="2072" width="1.109375" style="22" customWidth="1"/>
    <col min="2073" max="2073" width="1.44140625" style="22" customWidth="1"/>
    <col min="2074" max="2074" width="12.33203125" style="22" customWidth="1"/>
    <col min="2075" max="2075" width="1.44140625" style="22" customWidth="1"/>
    <col min="2076" max="2076" width="12.33203125" style="22" customWidth="1"/>
    <col min="2077" max="2077" width="1.44140625" style="22" customWidth="1"/>
    <col min="2078" max="2078" width="12.33203125" style="22" customWidth="1"/>
    <col min="2079" max="2079" width="1.44140625" style="22" customWidth="1"/>
    <col min="2080" max="2081" width="0" style="22" hidden="1" customWidth="1"/>
    <col min="2082" max="2082" width="12.33203125" style="22" customWidth="1"/>
    <col min="2083" max="2083" width="1.44140625" style="22" customWidth="1"/>
    <col min="2084" max="2084" width="12.33203125" style="22" customWidth="1"/>
    <col min="2085" max="2085" width="1.44140625" style="22" customWidth="1"/>
    <col min="2086" max="2086" width="13.88671875" style="22" customWidth="1"/>
    <col min="2087" max="2087" width="1.44140625" style="22" customWidth="1"/>
    <col min="2088" max="2088" width="0" style="22" hidden="1" customWidth="1"/>
    <col min="2089" max="2089" width="1.44140625" style="22" customWidth="1"/>
    <col min="2090" max="2090" width="20.109375" style="22" customWidth="1"/>
    <col min="2091" max="2091" width="1.44140625" style="22" customWidth="1"/>
    <col min="2092" max="2092" width="6.88671875" style="22" customWidth="1"/>
    <col min="2093" max="2093" width="7.6640625" style="22" customWidth="1"/>
    <col min="2094" max="2094" width="1.44140625" style="22" customWidth="1"/>
    <col min="2095" max="2095" width="35.21875" style="22" customWidth="1"/>
    <col min="2096" max="2304" width="11.5546875" style="22"/>
    <col min="2305" max="2305" width="4.5546875" style="22" customWidth="1"/>
    <col min="2306" max="2306" width="1.44140625" style="22" customWidth="1"/>
    <col min="2307" max="2307" width="17.77734375" style="22" customWidth="1"/>
    <col min="2308" max="2308" width="1.44140625" style="22" customWidth="1"/>
    <col min="2309" max="2309" width="0" style="22" hidden="1" customWidth="1"/>
    <col min="2310" max="2310" width="1.44140625" style="22" customWidth="1"/>
    <col min="2311" max="2311" width="12.33203125" style="22" customWidth="1"/>
    <col min="2312" max="2312" width="1.44140625" style="22" customWidth="1"/>
    <col min="2313" max="2313" width="12.33203125" style="22" customWidth="1"/>
    <col min="2314" max="2314" width="1.44140625" style="22" customWidth="1"/>
    <col min="2315" max="2315" width="12.33203125" style="22" customWidth="1"/>
    <col min="2316" max="2316" width="1.44140625" style="22" customWidth="1"/>
    <col min="2317" max="2317" width="12.33203125" style="22" customWidth="1"/>
    <col min="2318" max="2318" width="1.44140625" style="22" customWidth="1"/>
    <col min="2319" max="2319" width="12.33203125" style="22" customWidth="1"/>
    <col min="2320" max="2320" width="1.44140625" style="22" customWidth="1"/>
    <col min="2321" max="2321" width="12.33203125" style="22" customWidth="1"/>
    <col min="2322" max="2322" width="1.44140625" style="22" customWidth="1"/>
    <col min="2323" max="2323" width="12.33203125" style="22" customWidth="1"/>
    <col min="2324" max="2324" width="1.44140625" style="22" customWidth="1"/>
    <col min="2325" max="2325" width="12.33203125" style="22" customWidth="1"/>
    <col min="2326" max="2326" width="1.44140625" style="22" customWidth="1"/>
    <col min="2327" max="2327" width="13.21875" style="22" customWidth="1"/>
    <col min="2328" max="2328" width="1.109375" style="22" customWidth="1"/>
    <col min="2329" max="2329" width="1.44140625" style="22" customWidth="1"/>
    <col min="2330" max="2330" width="12.33203125" style="22" customWidth="1"/>
    <col min="2331" max="2331" width="1.44140625" style="22" customWidth="1"/>
    <col min="2332" max="2332" width="12.33203125" style="22" customWidth="1"/>
    <col min="2333" max="2333" width="1.44140625" style="22" customWidth="1"/>
    <col min="2334" max="2334" width="12.33203125" style="22" customWidth="1"/>
    <col min="2335" max="2335" width="1.44140625" style="22" customWidth="1"/>
    <col min="2336" max="2337" width="0" style="22" hidden="1" customWidth="1"/>
    <col min="2338" max="2338" width="12.33203125" style="22" customWidth="1"/>
    <col min="2339" max="2339" width="1.44140625" style="22" customWidth="1"/>
    <col min="2340" max="2340" width="12.33203125" style="22" customWidth="1"/>
    <col min="2341" max="2341" width="1.44140625" style="22" customWidth="1"/>
    <col min="2342" max="2342" width="13.88671875" style="22" customWidth="1"/>
    <col min="2343" max="2343" width="1.44140625" style="22" customWidth="1"/>
    <col min="2344" max="2344" width="0" style="22" hidden="1" customWidth="1"/>
    <col min="2345" max="2345" width="1.44140625" style="22" customWidth="1"/>
    <col min="2346" max="2346" width="20.109375" style="22" customWidth="1"/>
    <col min="2347" max="2347" width="1.44140625" style="22" customWidth="1"/>
    <col min="2348" max="2348" width="6.88671875" style="22" customWidth="1"/>
    <col min="2349" max="2349" width="7.6640625" style="22" customWidth="1"/>
    <col min="2350" max="2350" width="1.44140625" style="22" customWidth="1"/>
    <col min="2351" max="2351" width="35.21875" style="22" customWidth="1"/>
    <col min="2352" max="2560" width="11.5546875" style="22"/>
    <col min="2561" max="2561" width="4.5546875" style="22" customWidth="1"/>
    <col min="2562" max="2562" width="1.44140625" style="22" customWidth="1"/>
    <col min="2563" max="2563" width="17.77734375" style="22" customWidth="1"/>
    <col min="2564" max="2564" width="1.44140625" style="22" customWidth="1"/>
    <col min="2565" max="2565" width="0" style="22" hidden="1" customWidth="1"/>
    <col min="2566" max="2566" width="1.44140625" style="22" customWidth="1"/>
    <col min="2567" max="2567" width="12.33203125" style="22" customWidth="1"/>
    <col min="2568" max="2568" width="1.44140625" style="22" customWidth="1"/>
    <col min="2569" max="2569" width="12.33203125" style="22" customWidth="1"/>
    <col min="2570" max="2570" width="1.44140625" style="22" customWidth="1"/>
    <col min="2571" max="2571" width="12.33203125" style="22" customWidth="1"/>
    <col min="2572" max="2572" width="1.44140625" style="22" customWidth="1"/>
    <col min="2573" max="2573" width="12.33203125" style="22" customWidth="1"/>
    <col min="2574" max="2574" width="1.44140625" style="22" customWidth="1"/>
    <col min="2575" max="2575" width="12.33203125" style="22" customWidth="1"/>
    <col min="2576" max="2576" width="1.44140625" style="22" customWidth="1"/>
    <col min="2577" max="2577" width="12.33203125" style="22" customWidth="1"/>
    <col min="2578" max="2578" width="1.44140625" style="22" customWidth="1"/>
    <col min="2579" max="2579" width="12.33203125" style="22" customWidth="1"/>
    <col min="2580" max="2580" width="1.44140625" style="22" customWidth="1"/>
    <col min="2581" max="2581" width="12.33203125" style="22" customWidth="1"/>
    <col min="2582" max="2582" width="1.44140625" style="22" customWidth="1"/>
    <col min="2583" max="2583" width="13.21875" style="22" customWidth="1"/>
    <col min="2584" max="2584" width="1.109375" style="22" customWidth="1"/>
    <col min="2585" max="2585" width="1.44140625" style="22" customWidth="1"/>
    <col min="2586" max="2586" width="12.33203125" style="22" customWidth="1"/>
    <col min="2587" max="2587" width="1.44140625" style="22" customWidth="1"/>
    <col min="2588" max="2588" width="12.33203125" style="22" customWidth="1"/>
    <col min="2589" max="2589" width="1.44140625" style="22" customWidth="1"/>
    <col min="2590" max="2590" width="12.33203125" style="22" customWidth="1"/>
    <col min="2591" max="2591" width="1.44140625" style="22" customWidth="1"/>
    <col min="2592" max="2593" width="0" style="22" hidden="1" customWidth="1"/>
    <col min="2594" max="2594" width="12.33203125" style="22" customWidth="1"/>
    <col min="2595" max="2595" width="1.44140625" style="22" customWidth="1"/>
    <col min="2596" max="2596" width="12.33203125" style="22" customWidth="1"/>
    <col min="2597" max="2597" width="1.44140625" style="22" customWidth="1"/>
    <col min="2598" max="2598" width="13.88671875" style="22" customWidth="1"/>
    <col min="2599" max="2599" width="1.44140625" style="22" customWidth="1"/>
    <col min="2600" max="2600" width="0" style="22" hidden="1" customWidth="1"/>
    <col min="2601" max="2601" width="1.44140625" style="22" customWidth="1"/>
    <col min="2602" max="2602" width="20.109375" style="22" customWidth="1"/>
    <col min="2603" max="2603" width="1.44140625" style="22" customWidth="1"/>
    <col min="2604" max="2604" width="6.88671875" style="22" customWidth="1"/>
    <col min="2605" max="2605" width="7.6640625" style="22" customWidth="1"/>
    <col min="2606" max="2606" width="1.44140625" style="22" customWidth="1"/>
    <col min="2607" max="2607" width="35.21875" style="22" customWidth="1"/>
    <col min="2608" max="2816" width="11.5546875" style="22"/>
    <col min="2817" max="2817" width="4.5546875" style="22" customWidth="1"/>
    <col min="2818" max="2818" width="1.44140625" style="22" customWidth="1"/>
    <col min="2819" max="2819" width="17.77734375" style="22" customWidth="1"/>
    <col min="2820" max="2820" width="1.44140625" style="22" customWidth="1"/>
    <col min="2821" max="2821" width="0" style="22" hidden="1" customWidth="1"/>
    <col min="2822" max="2822" width="1.44140625" style="22" customWidth="1"/>
    <col min="2823" max="2823" width="12.33203125" style="22" customWidth="1"/>
    <col min="2824" max="2824" width="1.44140625" style="22" customWidth="1"/>
    <col min="2825" max="2825" width="12.33203125" style="22" customWidth="1"/>
    <col min="2826" max="2826" width="1.44140625" style="22" customWidth="1"/>
    <col min="2827" max="2827" width="12.33203125" style="22" customWidth="1"/>
    <col min="2828" max="2828" width="1.44140625" style="22" customWidth="1"/>
    <col min="2829" max="2829" width="12.33203125" style="22" customWidth="1"/>
    <col min="2830" max="2830" width="1.44140625" style="22" customWidth="1"/>
    <col min="2831" max="2831" width="12.33203125" style="22" customWidth="1"/>
    <col min="2832" max="2832" width="1.44140625" style="22" customWidth="1"/>
    <col min="2833" max="2833" width="12.33203125" style="22" customWidth="1"/>
    <col min="2834" max="2834" width="1.44140625" style="22" customWidth="1"/>
    <col min="2835" max="2835" width="12.33203125" style="22" customWidth="1"/>
    <col min="2836" max="2836" width="1.44140625" style="22" customWidth="1"/>
    <col min="2837" max="2837" width="12.33203125" style="22" customWidth="1"/>
    <col min="2838" max="2838" width="1.44140625" style="22" customWidth="1"/>
    <col min="2839" max="2839" width="13.21875" style="22" customWidth="1"/>
    <col min="2840" max="2840" width="1.109375" style="22" customWidth="1"/>
    <col min="2841" max="2841" width="1.44140625" style="22" customWidth="1"/>
    <col min="2842" max="2842" width="12.33203125" style="22" customWidth="1"/>
    <col min="2843" max="2843" width="1.44140625" style="22" customWidth="1"/>
    <col min="2844" max="2844" width="12.33203125" style="22" customWidth="1"/>
    <col min="2845" max="2845" width="1.44140625" style="22" customWidth="1"/>
    <col min="2846" max="2846" width="12.33203125" style="22" customWidth="1"/>
    <col min="2847" max="2847" width="1.44140625" style="22" customWidth="1"/>
    <col min="2848" max="2849" width="0" style="22" hidden="1" customWidth="1"/>
    <col min="2850" max="2850" width="12.33203125" style="22" customWidth="1"/>
    <col min="2851" max="2851" width="1.44140625" style="22" customWidth="1"/>
    <col min="2852" max="2852" width="12.33203125" style="22" customWidth="1"/>
    <col min="2853" max="2853" width="1.44140625" style="22" customWidth="1"/>
    <col min="2854" max="2854" width="13.88671875" style="22" customWidth="1"/>
    <col min="2855" max="2855" width="1.44140625" style="22" customWidth="1"/>
    <col min="2856" max="2856" width="0" style="22" hidden="1" customWidth="1"/>
    <col min="2857" max="2857" width="1.44140625" style="22" customWidth="1"/>
    <col min="2858" max="2858" width="20.109375" style="22" customWidth="1"/>
    <col min="2859" max="2859" width="1.44140625" style="22" customWidth="1"/>
    <col min="2860" max="2860" width="6.88671875" style="22" customWidth="1"/>
    <col min="2861" max="2861" width="7.6640625" style="22" customWidth="1"/>
    <col min="2862" max="2862" width="1.44140625" style="22" customWidth="1"/>
    <col min="2863" max="2863" width="35.21875" style="22" customWidth="1"/>
    <col min="2864" max="3072" width="11.5546875" style="22"/>
    <col min="3073" max="3073" width="4.5546875" style="22" customWidth="1"/>
    <col min="3074" max="3074" width="1.44140625" style="22" customWidth="1"/>
    <col min="3075" max="3075" width="17.77734375" style="22" customWidth="1"/>
    <col min="3076" max="3076" width="1.44140625" style="22" customWidth="1"/>
    <col min="3077" max="3077" width="0" style="22" hidden="1" customWidth="1"/>
    <col min="3078" max="3078" width="1.44140625" style="22" customWidth="1"/>
    <col min="3079" max="3079" width="12.33203125" style="22" customWidth="1"/>
    <col min="3080" max="3080" width="1.44140625" style="22" customWidth="1"/>
    <col min="3081" max="3081" width="12.33203125" style="22" customWidth="1"/>
    <col min="3082" max="3082" width="1.44140625" style="22" customWidth="1"/>
    <col min="3083" max="3083" width="12.33203125" style="22" customWidth="1"/>
    <col min="3084" max="3084" width="1.44140625" style="22" customWidth="1"/>
    <col min="3085" max="3085" width="12.33203125" style="22" customWidth="1"/>
    <col min="3086" max="3086" width="1.44140625" style="22" customWidth="1"/>
    <col min="3087" max="3087" width="12.33203125" style="22" customWidth="1"/>
    <col min="3088" max="3088" width="1.44140625" style="22" customWidth="1"/>
    <col min="3089" max="3089" width="12.33203125" style="22" customWidth="1"/>
    <col min="3090" max="3090" width="1.44140625" style="22" customWidth="1"/>
    <col min="3091" max="3091" width="12.33203125" style="22" customWidth="1"/>
    <col min="3092" max="3092" width="1.44140625" style="22" customWidth="1"/>
    <col min="3093" max="3093" width="12.33203125" style="22" customWidth="1"/>
    <col min="3094" max="3094" width="1.44140625" style="22" customWidth="1"/>
    <col min="3095" max="3095" width="13.21875" style="22" customWidth="1"/>
    <col min="3096" max="3096" width="1.109375" style="22" customWidth="1"/>
    <col min="3097" max="3097" width="1.44140625" style="22" customWidth="1"/>
    <col min="3098" max="3098" width="12.33203125" style="22" customWidth="1"/>
    <col min="3099" max="3099" width="1.44140625" style="22" customWidth="1"/>
    <col min="3100" max="3100" width="12.33203125" style="22" customWidth="1"/>
    <col min="3101" max="3101" width="1.44140625" style="22" customWidth="1"/>
    <col min="3102" max="3102" width="12.33203125" style="22" customWidth="1"/>
    <col min="3103" max="3103" width="1.44140625" style="22" customWidth="1"/>
    <col min="3104" max="3105" width="0" style="22" hidden="1" customWidth="1"/>
    <col min="3106" max="3106" width="12.33203125" style="22" customWidth="1"/>
    <col min="3107" max="3107" width="1.44140625" style="22" customWidth="1"/>
    <col min="3108" max="3108" width="12.33203125" style="22" customWidth="1"/>
    <col min="3109" max="3109" width="1.44140625" style="22" customWidth="1"/>
    <col min="3110" max="3110" width="13.88671875" style="22" customWidth="1"/>
    <col min="3111" max="3111" width="1.44140625" style="22" customWidth="1"/>
    <col min="3112" max="3112" width="0" style="22" hidden="1" customWidth="1"/>
    <col min="3113" max="3113" width="1.44140625" style="22" customWidth="1"/>
    <col min="3114" max="3114" width="20.109375" style="22" customWidth="1"/>
    <col min="3115" max="3115" width="1.44140625" style="22" customWidth="1"/>
    <col min="3116" max="3116" width="6.88671875" style="22" customWidth="1"/>
    <col min="3117" max="3117" width="7.6640625" style="22" customWidth="1"/>
    <col min="3118" max="3118" width="1.44140625" style="22" customWidth="1"/>
    <col min="3119" max="3119" width="35.21875" style="22" customWidth="1"/>
    <col min="3120" max="3328" width="11.5546875" style="22"/>
    <col min="3329" max="3329" width="4.5546875" style="22" customWidth="1"/>
    <col min="3330" max="3330" width="1.44140625" style="22" customWidth="1"/>
    <col min="3331" max="3331" width="17.77734375" style="22" customWidth="1"/>
    <col min="3332" max="3332" width="1.44140625" style="22" customWidth="1"/>
    <col min="3333" max="3333" width="0" style="22" hidden="1" customWidth="1"/>
    <col min="3334" max="3334" width="1.44140625" style="22" customWidth="1"/>
    <col min="3335" max="3335" width="12.33203125" style="22" customWidth="1"/>
    <col min="3336" max="3336" width="1.44140625" style="22" customWidth="1"/>
    <col min="3337" max="3337" width="12.33203125" style="22" customWidth="1"/>
    <col min="3338" max="3338" width="1.44140625" style="22" customWidth="1"/>
    <col min="3339" max="3339" width="12.33203125" style="22" customWidth="1"/>
    <col min="3340" max="3340" width="1.44140625" style="22" customWidth="1"/>
    <col min="3341" max="3341" width="12.33203125" style="22" customWidth="1"/>
    <col min="3342" max="3342" width="1.44140625" style="22" customWidth="1"/>
    <col min="3343" max="3343" width="12.33203125" style="22" customWidth="1"/>
    <col min="3344" max="3344" width="1.44140625" style="22" customWidth="1"/>
    <col min="3345" max="3345" width="12.33203125" style="22" customWidth="1"/>
    <col min="3346" max="3346" width="1.44140625" style="22" customWidth="1"/>
    <col min="3347" max="3347" width="12.33203125" style="22" customWidth="1"/>
    <col min="3348" max="3348" width="1.44140625" style="22" customWidth="1"/>
    <col min="3349" max="3349" width="12.33203125" style="22" customWidth="1"/>
    <col min="3350" max="3350" width="1.44140625" style="22" customWidth="1"/>
    <col min="3351" max="3351" width="13.21875" style="22" customWidth="1"/>
    <col min="3352" max="3352" width="1.109375" style="22" customWidth="1"/>
    <col min="3353" max="3353" width="1.44140625" style="22" customWidth="1"/>
    <col min="3354" max="3354" width="12.33203125" style="22" customWidth="1"/>
    <col min="3355" max="3355" width="1.44140625" style="22" customWidth="1"/>
    <col min="3356" max="3356" width="12.33203125" style="22" customWidth="1"/>
    <col min="3357" max="3357" width="1.44140625" style="22" customWidth="1"/>
    <col min="3358" max="3358" width="12.33203125" style="22" customWidth="1"/>
    <col min="3359" max="3359" width="1.44140625" style="22" customWidth="1"/>
    <col min="3360" max="3361" width="0" style="22" hidden="1" customWidth="1"/>
    <col min="3362" max="3362" width="12.33203125" style="22" customWidth="1"/>
    <col min="3363" max="3363" width="1.44140625" style="22" customWidth="1"/>
    <col min="3364" max="3364" width="12.33203125" style="22" customWidth="1"/>
    <col min="3365" max="3365" width="1.44140625" style="22" customWidth="1"/>
    <col min="3366" max="3366" width="13.88671875" style="22" customWidth="1"/>
    <col min="3367" max="3367" width="1.44140625" style="22" customWidth="1"/>
    <col min="3368" max="3368" width="0" style="22" hidden="1" customWidth="1"/>
    <col min="3369" max="3369" width="1.44140625" style="22" customWidth="1"/>
    <col min="3370" max="3370" width="20.109375" style="22" customWidth="1"/>
    <col min="3371" max="3371" width="1.44140625" style="22" customWidth="1"/>
    <col min="3372" max="3372" width="6.88671875" style="22" customWidth="1"/>
    <col min="3373" max="3373" width="7.6640625" style="22" customWidth="1"/>
    <col min="3374" max="3374" width="1.44140625" style="22" customWidth="1"/>
    <col min="3375" max="3375" width="35.21875" style="22" customWidth="1"/>
    <col min="3376" max="3584" width="11.5546875" style="22"/>
    <col min="3585" max="3585" width="4.5546875" style="22" customWidth="1"/>
    <col min="3586" max="3586" width="1.44140625" style="22" customWidth="1"/>
    <col min="3587" max="3587" width="17.77734375" style="22" customWidth="1"/>
    <col min="3588" max="3588" width="1.44140625" style="22" customWidth="1"/>
    <col min="3589" max="3589" width="0" style="22" hidden="1" customWidth="1"/>
    <col min="3590" max="3590" width="1.44140625" style="22" customWidth="1"/>
    <col min="3591" max="3591" width="12.33203125" style="22" customWidth="1"/>
    <col min="3592" max="3592" width="1.44140625" style="22" customWidth="1"/>
    <col min="3593" max="3593" width="12.33203125" style="22" customWidth="1"/>
    <col min="3594" max="3594" width="1.44140625" style="22" customWidth="1"/>
    <col min="3595" max="3595" width="12.33203125" style="22" customWidth="1"/>
    <col min="3596" max="3596" width="1.44140625" style="22" customWidth="1"/>
    <col min="3597" max="3597" width="12.33203125" style="22" customWidth="1"/>
    <col min="3598" max="3598" width="1.44140625" style="22" customWidth="1"/>
    <col min="3599" max="3599" width="12.33203125" style="22" customWidth="1"/>
    <col min="3600" max="3600" width="1.44140625" style="22" customWidth="1"/>
    <col min="3601" max="3601" width="12.33203125" style="22" customWidth="1"/>
    <col min="3602" max="3602" width="1.44140625" style="22" customWidth="1"/>
    <col min="3603" max="3603" width="12.33203125" style="22" customWidth="1"/>
    <col min="3604" max="3604" width="1.44140625" style="22" customWidth="1"/>
    <col min="3605" max="3605" width="12.33203125" style="22" customWidth="1"/>
    <col min="3606" max="3606" width="1.44140625" style="22" customWidth="1"/>
    <col min="3607" max="3607" width="13.21875" style="22" customWidth="1"/>
    <col min="3608" max="3608" width="1.109375" style="22" customWidth="1"/>
    <col min="3609" max="3609" width="1.44140625" style="22" customWidth="1"/>
    <col min="3610" max="3610" width="12.33203125" style="22" customWidth="1"/>
    <col min="3611" max="3611" width="1.44140625" style="22" customWidth="1"/>
    <col min="3612" max="3612" width="12.33203125" style="22" customWidth="1"/>
    <col min="3613" max="3613" width="1.44140625" style="22" customWidth="1"/>
    <col min="3614" max="3614" width="12.33203125" style="22" customWidth="1"/>
    <col min="3615" max="3615" width="1.44140625" style="22" customWidth="1"/>
    <col min="3616" max="3617" width="0" style="22" hidden="1" customWidth="1"/>
    <col min="3618" max="3618" width="12.33203125" style="22" customWidth="1"/>
    <col min="3619" max="3619" width="1.44140625" style="22" customWidth="1"/>
    <col min="3620" max="3620" width="12.33203125" style="22" customWidth="1"/>
    <col min="3621" max="3621" width="1.44140625" style="22" customWidth="1"/>
    <col min="3622" max="3622" width="13.88671875" style="22" customWidth="1"/>
    <col min="3623" max="3623" width="1.44140625" style="22" customWidth="1"/>
    <col min="3624" max="3624" width="0" style="22" hidden="1" customWidth="1"/>
    <col min="3625" max="3625" width="1.44140625" style="22" customWidth="1"/>
    <col min="3626" max="3626" width="20.109375" style="22" customWidth="1"/>
    <col min="3627" max="3627" width="1.44140625" style="22" customWidth="1"/>
    <col min="3628" max="3628" width="6.88671875" style="22" customWidth="1"/>
    <col min="3629" max="3629" width="7.6640625" style="22" customWidth="1"/>
    <col min="3630" max="3630" width="1.44140625" style="22" customWidth="1"/>
    <col min="3631" max="3631" width="35.21875" style="22" customWidth="1"/>
    <col min="3632" max="3840" width="11.5546875" style="22"/>
    <col min="3841" max="3841" width="4.5546875" style="22" customWidth="1"/>
    <col min="3842" max="3842" width="1.44140625" style="22" customWidth="1"/>
    <col min="3843" max="3843" width="17.77734375" style="22" customWidth="1"/>
    <col min="3844" max="3844" width="1.44140625" style="22" customWidth="1"/>
    <col min="3845" max="3845" width="0" style="22" hidden="1" customWidth="1"/>
    <col min="3846" max="3846" width="1.44140625" style="22" customWidth="1"/>
    <col min="3847" max="3847" width="12.33203125" style="22" customWidth="1"/>
    <col min="3848" max="3848" width="1.44140625" style="22" customWidth="1"/>
    <col min="3849" max="3849" width="12.33203125" style="22" customWidth="1"/>
    <col min="3850" max="3850" width="1.44140625" style="22" customWidth="1"/>
    <col min="3851" max="3851" width="12.33203125" style="22" customWidth="1"/>
    <col min="3852" max="3852" width="1.44140625" style="22" customWidth="1"/>
    <col min="3853" max="3853" width="12.33203125" style="22" customWidth="1"/>
    <col min="3854" max="3854" width="1.44140625" style="22" customWidth="1"/>
    <col min="3855" max="3855" width="12.33203125" style="22" customWidth="1"/>
    <col min="3856" max="3856" width="1.44140625" style="22" customWidth="1"/>
    <col min="3857" max="3857" width="12.33203125" style="22" customWidth="1"/>
    <col min="3858" max="3858" width="1.44140625" style="22" customWidth="1"/>
    <col min="3859" max="3859" width="12.33203125" style="22" customWidth="1"/>
    <col min="3860" max="3860" width="1.44140625" style="22" customWidth="1"/>
    <col min="3861" max="3861" width="12.33203125" style="22" customWidth="1"/>
    <col min="3862" max="3862" width="1.44140625" style="22" customWidth="1"/>
    <col min="3863" max="3863" width="13.21875" style="22" customWidth="1"/>
    <col min="3864" max="3864" width="1.109375" style="22" customWidth="1"/>
    <col min="3865" max="3865" width="1.44140625" style="22" customWidth="1"/>
    <col min="3866" max="3866" width="12.33203125" style="22" customWidth="1"/>
    <col min="3867" max="3867" width="1.44140625" style="22" customWidth="1"/>
    <col min="3868" max="3868" width="12.33203125" style="22" customWidth="1"/>
    <col min="3869" max="3869" width="1.44140625" style="22" customWidth="1"/>
    <col min="3870" max="3870" width="12.33203125" style="22" customWidth="1"/>
    <col min="3871" max="3871" width="1.44140625" style="22" customWidth="1"/>
    <col min="3872" max="3873" width="0" style="22" hidden="1" customWidth="1"/>
    <col min="3874" max="3874" width="12.33203125" style="22" customWidth="1"/>
    <col min="3875" max="3875" width="1.44140625" style="22" customWidth="1"/>
    <col min="3876" max="3876" width="12.33203125" style="22" customWidth="1"/>
    <col min="3877" max="3877" width="1.44140625" style="22" customWidth="1"/>
    <col min="3878" max="3878" width="13.88671875" style="22" customWidth="1"/>
    <col min="3879" max="3879" width="1.44140625" style="22" customWidth="1"/>
    <col min="3880" max="3880" width="0" style="22" hidden="1" customWidth="1"/>
    <col min="3881" max="3881" width="1.44140625" style="22" customWidth="1"/>
    <col min="3882" max="3882" width="20.109375" style="22" customWidth="1"/>
    <col min="3883" max="3883" width="1.44140625" style="22" customWidth="1"/>
    <col min="3884" max="3884" width="6.88671875" style="22" customWidth="1"/>
    <col min="3885" max="3885" width="7.6640625" style="22" customWidth="1"/>
    <col min="3886" max="3886" width="1.44140625" style="22" customWidth="1"/>
    <col min="3887" max="3887" width="35.21875" style="22" customWidth="1"/>
    <col min="3888" max="4096" width="11.5546875" style="22"/>
    <col min="4097" max="4097" width="4.5546875" style="22" customWidth="1"/>
    <col min="4098" max="4098" width="1.44140625" style="22" customWidth="1"/>
    <col min="4099" max="4099" width="17.77734375" style="22" customWidth="1"/>
    <col min="4100" max="4100" width="1.44140625" style="22" customWidth="1"/>
    <col min="4101" max="4101" width="0" style="22" hidden="1" customWidth="1"/>
    <col min="4102" max="4102" width="1.44140625" style="22" customWidth="1"/>
    <col min="4103" max="4103" width="12.33203125" style="22" customWidth="1"/>
    <col min="4104" max="4104" width="1.44140625" style="22" customWidth="1"/>
    <col min="4105" max="4105" width="12.33203125" style="22" customWidth="1"/>
    <col min="4106" max="4106" width="1.44140625" style="22" customWidth="1"/>
    <col min="4107" max="4107" width="12.33203125" style="22" customWidth="1"/>
    <col min="4108" max="4108" width="1.44140625" style="22" customWidth="1"/>
    <col min="4109" max="4109" width="12.33203125" style="22" customWidth="1"/>
    <col min="4110" max="4110" width="1.44140625" style="22" customWidth="1"/>
    <col min="4111" max="4111" width="12.33203125" style="22" customWidth="1"/>
    <col min="4112" max="4112" width="1.44140625" style="22" customWidth="1"/>
    <col min="4113" max="4113" width="12.33203125" style="22" customWidth="1"/>
    <col min="4114" max="4114" width="1.44140625" style="22" customWidth="1"/>
    <col min="4115" max="4115" width="12.33203125" style="22" customWidth="1"/>
    <col min="4116" max="4116" width="1.44140625" style="22" customWidth="1"/>
    <col min="4117" max="4117" width="12.33203125" style="22" customWidth="1"/>
    <col min="4118" max="4118" width="1.44140625" style="22" customWidth="1"/>
    <col min="4119" max="4119" width="13.21875" style="22" customWidth="1"/>
    <col min="4120" max="4120" width="1.109375" style="22" customWidth="1"/>
    <col min="4121" max="4121" width="1.44140625" style="22" customWidth="1"/>
    <col min="4122" max="4122" width="12.33203125" style="22" customWidth="1"/>
    <col min="4123" max="4123" width="1.44140625" style="22" customWidth="1"/>
    <col min="4124" max="4124" width="12.33203125" style="22" customWidth="1"/>
    <col min="4125" max="4125" width="1.44140625" style="22" customWidth="1"/>
    <col min="4126" max="4126" width="12.33203125" style="22" customWidth="1"/>
    <col min="4127" max="4127" width="1.44140625" style="22" customWidth="1"/>
    <col min="4128" max="4129" width="0" style="22" hidden="1" customWidth="1"/>
    <col min="4130" max="4130" width="12.33203125" style="22" customWidth="1"/>
    <col min="4131" max="4131" width="1.44140625" style="22" customWidth="1"/>
    <col min="4132" max="4132" width="12.33203125" style="22" customWidth="1"/>
    <col min="4133" max="4133" width="1.44140625" style="22" customWidth="1"/>
    <col min="4134" max="4134" width="13.88671875" style="22" customWidth="1"/>
    <col min="4135" max="4135" width="1.44140625" style="22" customWidth="1"/>
    <col min="4136" max="4136" width="0" style="22" hidden="1" customWidth="1"/>
    <col min="4137" max="4137" width="1.44140625" style="22" customWidth="1"/>
    <col min="4138" max="4138" width="20.109375" style="22" customWidth="1"/>
    <col min="4139" max="4139" width="1.44140625" style="22" customWidth="1"/>
    <col min="4140" max="4140" width="6.88671875" style="22" customWidth="1"/>
    <col min="4141" max="4141" width="7.6640625" style="22" customWidth="1"/>
    <col min="4142" max="4142" width="1.44140625" style="22" customWidth="1"/>
    <col min="4143" max="4143" width="35.21875" style="22" customWidth="1"/>
    <col min="4144" max="4352" width="11.5546875" style="22"/>
    <col min="4353" max="4353" width="4.5546875" style="22" customWidth="1"/>
    <col min="4354" max="4354" width="1.44140625" style="22" customWidth="1"/>
    <col min="4355" max="4355" width="17.77734375" style="22" customWidth="1"/>
    <col min="4356" max="4356" width="1.44140625" style="22" customWidth="1"/>
    <col min="4357" max="4357" width="0" style="22" hidden="1" customWidth="1"/>
    <col min="4358" max="4358" width="1.44140625" style="22" customWidth="1"/>
    <col min="4359" max="4359" width="12.33203125" style="22" customWidth="1"/>
    <col min="4360" max="4360" width="1.44140625" style="22" customWidth="1"/>
    <col min="4361" max="4361" width="12.33203125" style="22" customWidth="1"/>
    <col min="4362" max="4362" width="1.44140625" style="22" customWidth="1"/>
    <col min="4363" max="4363" width="12.33203125" style="22" customWidth="1"/>
    <col min="4364" max="4364" width="1.44140625" style="22" customWidth="1"/>
    <col min="4365" max="4365" width="12.33203125" style="22" customWidth="1"/>
    <col min="4366" max="4366" width="1.44140625" style="22" customWidth="1"/>
    <col min="4367" max="4367" width="12.33203125" style="22" customWidth="1"/>
    <col min="4368" max="4368" width="1.44140625" style="22" customWidth="1"/>
    <col min="4369" max="4369" width="12.33203125" style="22" customWidth="1"/>
    <col min="4370" max="4370" width="1.44140625" style="22" customWidth="1"/>
    <col min="4371" max="4371" width="12.33203125" style="22" customWidth="1"/>
    <col min="4372" max="4372" width="1.44140625" style="22" customWidth="1"/>
    <col min="4373" max="4373" width="12.33203125" style="22" customWidth="1"/>
    <col min="4374" max="4374" width="1.44140625" style="22" customWidth="1"/>
    <col min="4375" max="4375" width="13.21875" style="22" customWidth="1"/>
    <col min="4376" max="4376" width="1.109375" style="22" customWidth="1"/>
    <col min="4377" max="4377" width="1.44140625" style="22" customWidth="1"/>
    <col min="4378" max="4378" width="12.33203125" style="22" customWidth="1"/>
    <col min="4379" max="4379" width="1.44140625" style="22" customWidth="1"/>
    <col min="4380" max="4380" width="12.33203125" style="22" customWidth="1"/>
    <col min="4381" max="4381" width="1.44140625" style="22" customWidth="1"/>
    <col min="4382" max="4382" width="12.33203125" style="22" customWidth="1"/>
    <col min="4383" max="4383" width="1.44140625" style="22" customWidth="1"/>
    <col min="4384" max="4385" width="0" style="22" hidden="1" customWidth="1"/>
    <col min="4386" max="4386" width="12.33203125" style="22" customWidth="1"/>
    <col min="4387" max="4387" width="1.44140625" style="22" customWidth="1"/>
    <col min="4388" max="4388" width="12.33203125" style="22" customWidth="1"/>
    <col min="4389" max="4389" width="1.44140625" style="22" customWidth="1"/>
    <col min="4390" max="4390" width="13.88671875" style="22" customWidth="1"/>
    <col min="4391" max="4391" width="1.44140625" style="22" customWidth="1"/>
    <col min="4392" max="4392" width="0" style="22" hidden="1" customWidth="1"/>
    <col min="4393" max="4393" width="1.44140625" style="22" customWidth="1"/>
    <col min="4394" max="4394" width="20.109375" style="22" customWidth="1"/>
    <col min="4395" max="4395" width="1.44140625" style="22" customWidth="1"/>
    <col min="4396" max="4396" width="6.88671875" style="22" customWidth="1"/>
    <col min="4397" max="4397" width="7.6640625" style="22" customWidth="1"/>
    <col min="4398" max="4398" width="1.44140625" style="22" customWidth="1"/>
    <col min="4399" max="4399" width="35.21875" style="22" customWidth="1"/>
    <col min="4400" max="4608" width="11.5546875" style="22"/>
    <col min="4609" max="4609" width="4.5546875" style="22" customWidth="1"/>
    <col min="4610" max="4610" width="1.44140625" style="22" customWidth="1"/>
    <col min="4611" max="4611" width="17.77734375" style="22" customWidth="1"/>
    <col min="4612" max="4612" width="1.44140625" style="22" customWidth="1"/>
    <col min="4613" max="4613" width="0" style="22" hidden="1" customWidth="1"/>
    <col min="4614" max="4614" width="1.44140625" style="22" customWidth="1"/>
    <col min="4615" max="4615" width="12.33203125" style="22" customWidth="1"/>
    <col min="4616" max="4616" width="1.44140625" style="22" customWidth="1"/>
    <col min="4617" max="4617" width="12.33203125" style="22" customWidth="1"/>
    <col min="4618" max="4618" width="1.44140625" style="22" customWidth="1"/>
    <col min="4619" max="4619" width="12.33203125" style="22" customWidth="1"/>
    <col min="4620" max="4620" width="1.44140625" style="22" customWidth="1"/>
    <col min="4621" max="4621" width="12.33203125" style="22" customWidth="1"/>
    <col min="4622" max="4622" width="1.44140625" style="22" customWidth="1"/>
    <col min="4623" max="4623" width="12.33203125" style="22" customWidth="1"/>
    <col min="4624" max="4624" width="1.44140625" style="22" customWidth="1"/>
    <col min="4625" max="4625" width="12.33203125" style="22" customWidth="1"/>
    <col min="4626" max="4626" width="1.44140625" style="22" customWidth="1"/>
    <col min="4627" max="4627" width="12.33203125" style="22" customWidth="1"/>
    <col min="4628" max="4628" width="1.44140625" style="22" customWidth="1"/>
    <col min="4629" max="4629" width="12.33203125" style="22" customWidth="1"/>
    <col min="4630" max="4630" width="1.44140625" style="22" customWidth="1"/>
    <col min="4631" max="4631" width="13.21875" style="22" customWidth="1"/>
    <col min="4632" max="4632" width="1.109375" style="22" customWidth="1"/>
    <col min="4633" max="4633" width="1.44140625" style="22" customWidth="1"/>
    <col min="4634" max="4634" width="12.33203125" style="22" customWidth="1"/>
    <col min="4635" max="4635" width="1.44140625" style="22" customWidth="1"/>
    <col min="4636" max="4636" width="12.33203125" style="22" customWidth="1"/>
    <col min="4637" max="4637" width="1.44140625" style="22" customWidth="1"/>
    <col min="4638" max="4638" width="12.33203125" style="22" customWidth="1"/>
    <col min="4639" max="4639" width="1.44140625" style="22" customWidth="1"/>
    <col min="4640" max="4641" width="0" style="22" hidden="1" customWidth="1"/>
    <col min="4642" max="4642" width="12.33203125" style="22" customWidth="1"/>
    <col min="4643" max="4643" width="1.44140625" style="22" customWidth="1"/>
    <col min="4644" max="4644" width="12.33203125" style="22" customWidth="1"/>
    <col min="4645" max="4645" width="1.44140625" style="22" customWidth="1"/>
    <col min="4646" max="4646" width="13.88671875" style="22" customWidth="1"/>
    <col min="4647" max="4647" width="1.44140625" style="22" customWidth="1"/>
    <col min="4648" max="4648" width="0" style="22" hidden="1" customWidth="1"/>
    <col min="4649" max="4649" width="1.44140625" style="22" customWidth="1"/>
    <col min="4650" max="4650" width="20.109375" style="22" customWidth="1"/>
    <col min="4651" max="4651" width="1.44140625" style="22" customWidth="1"/>
    <col min="4652" max="4652" width="6.88671875" style="22" customWidth="1"/>
    <col min="4653" max="4653" width="7.6640625" style="22" customWidth="1"/>
    <col min="4654" max="4654" width="1.44140625" style="22" customWidth="1"/>
    <col min="4655" max="4655" width="35.21875" style="22" customWidth="1"/>
    <col min="4656" max="4864" width="11.5546875" style="22"/>
    <col min="4865" max="4865" width="4.5546875" style="22" customWidth="1"/>
    <col min="4866" max="4866" width="1.44140625" style="22" customWidth="1"/>
    <col min="4867" max="4867" width="17.77734375" style="22" customWidth="1"/>
    <col min="4868" max="4868" width="1.44140625" style="22" customWidth="1"/>
    <col min="4869" max="4869" width="0" style="22" hidden="1" customWidth="1"/>
    <col min="4870" max="4870" width="1.44140625" style="22" customWidth="1"/>
    <col min="4871" max="4871" width="12.33203125" style="22" customWidth="1"/>
    <col min="4872" max="4872" width="1.44140625" style="22" customWidth="1"/>
    <col min="4873" max="4873" width="12.33203125" style="22" customWidth="1"/>
    <col min="4874" max="4874" width="1.44140625" style="22" customWidth="1"/>
    <col min="4875" max="4875" width="12.33203125" style="22" customWidth="1"/>
    <col min="4876" max="4876" width="1.44140625" style="22" customWidth="1"/>
    <col min="4877" max="4877" width="12.33203125" style="22" customWidth="1"/>
    <col min="4878" max="4878" width="1.44140625" style="22" customWidth="1"/>
    <col min="4879" max="4879" width="12.33203125" style="22" customWidth="1"/>
    <col min="4880" max="4880" width="1.44140625" style="22" customWidth="1"/>
    <col min="4881" max="4881" width="12.33203125" style="22" customWidth="1"/>
    <col min="4882" max="4882" width="1.44140625" style="22" customWidth="1"/>
    <col min="4883" max="4883" width="12.33203125" style="22" customWidth="1"/>
    <col min="4884" max="4884" width="1.44140625" style="22" customWidth="1"/>
    <col min="4885" max="4885" width="12.33203125" style="22" customWidth="1"/>
    <col min="4886" max="4886" width="1.44140625" style="22" customWidth="1"/>
    <col min="4887" max="4887" width="13.21875" style="22" customWidth="1"/>
    <col min="4888" max="4888" width="1.109375" style="22" customWidth="1"/>
    <col min="4889" max="4889" width="1.44140625" style="22" customWidth="1"/>
    <col min="4890" max="4890" width="12.33203125" style="22" customWidth="1"/>
    <col min="4891" max="4891" width="1.44140625" style="22" customWidth="1"/>
    <col min="4892" max="4892" width="12.33203125" style="22" customWidth="1"/>
    <col min="4893" max="4893" width="1.44140625" style="22" customWidth="1"/>
    <col min="4894" max="4894" width="12.33203125" style="22" customWidth="1"/>
    <col min="4895" max="4895" width="1.44140625" style="22" customWidth="1"/>
    <col min="4896" max="4897" width="0" style="22" hidden="1" customWidth="1"/>
    <col min="4898" max="4898" width="12.33203125" style="22" customWidth="1"/>
    <col min="4899" max="4899" width="1.44140625" style="22" customWidth="1"/>
    <col min="4900" max="4900" width="12.33203125" style="22" customWidth="1"/>
    <col min="4901" max="4901" width="1.44140625" style="22" customWidth="1"/>
    <col min="4902" max="4902" width="13.88671875" style="22" customWidth="1"/>
    <col min="4903" max="4903" width="1.44140625" style="22" customWidth="1"/>
    <col min="4904" max="4904" width="0" style="22" hidden="1" customWidth="1"/>
    <col min="4905" max="4905" width="1.44140625" style="22" customWidth="1"/>
    <col min="4906" max="4906" width="20.109375" style="22" customWidth="1"/>
    <col min="4907" max="4907" width="1.44140625" style="22" customWidth="1"/>
    <col min="4908" max="4908" width="6.88671875" style="22" customWidth="1"/>
    <col min="4909" max="4909" width="7.6640625" style="22" customWidth="1"/>
    <col min="4910" max="4910" width="1.44140625" style="22" customWidth="1"/>
    <col min="4911" max="4911" width="35.21875" style="22" customWidth="1"/>
    <col min="4912" max="5120" width="11.5546875" style="22"/>
    <col min="5121" max="5121" width="4.5546875" style="22" customWidth="1"/>
    <col min="5122" max="5122" width="1.44140625" style="22" customWidth="1"/>
    <col min="5123" max="5123" width="17.77734375" style="22" customWidth="1"/>
    <col min="5124" max="5124" width="1.44140625" style="22" customWidth="1"/>
    <col min="5125" max="5125" width="0" style="22" hidden="1" customWidth="1"/>
    <col min="5126" max="5126" width="1.44140625" style="22" customWidth="1"/>
    <col min="5127" max="5127" width="12.33203125" style="22" customWidth="1"/>
    <col min="5128" max="5128" width="1.44140625" style="22" customWidth="1"/>
    <col min="5129" max="5129" width="12.33203125" style="22" customWidth="1"/>
    <col min="5130" max="5130" width="1.44140625" style="22" customWidth="1"/>
    <col min="5131" max="5131" width="12.33203125" style="22" customWidth="1"/>
    <col min="5132" max="5132" width="1.44140625" style="22" customWidth="1"/>
    <col min="5133" max="5133" width="12.33203125" style="22" customWidth="1"/>
    <col min="5134" max="5134" width="1.44140625" style="22" customWidth="1"/>
    <col min="5135" max="5135" width="12.33203125" style="22" customWidth="1"/>
    <col min="5136" max="5136" width="1.44140625" style="22" customWidth="1"/>
    <col min="5137" max="5137" width="12.33203125" style="22" customWidth="1"/>
    <col min="5138" max="5138" width="1.44140625" style="22" customWidth="1"/>
    <col min="5139" max="5139" width="12.33203125" style="22" customWidth="1"/>
    <col min="5140" max="5140" width="1.44140625" style="22" customWidth="1"/>
    <col min="5141" max="5141" width="12.33203125" style="22" customWidth="1"/>
    <col min="5142" max="5142" width="1.44140625" style="22" customWidth="1"/>
    <col min="5143" max="5143" width="13.21875" style="22" customWidth="1"/>
    <col min="5144" max="5144" width="1.109375" style="22" customWidth="1"/>
    <col min="5145" max="5145" width="1.44140625" style="22" customWidth="1"/>
    <col min="5146" max="5146" width="12.33203125" style="22" customWidth="1"/>
    <col min="5147" max="5147" width="1.44140625" style="22" customWidth="1"/>
    <col min="5148" max="5148" width="12.33203125" style="22" customWidth="1"/>
    <col min="5149" max="5149" width="1.44140625" style="22" customWidth="1"/>
    <col min="5150" max="5150" width="12.33203125" style="22" customWidth="1"/>
    <col min="5151" max="5151" width="1.44140625" style="22" customWidth="1"/>
    <col min="5152" max="5153" width="0" style="22" hidden="1" customWidth="1"/>
    <col min="5154" max="5154" width="12.33203125" style="22" customWidth="1"/>
    <col min="5155" max="5155" width="1.44140625" style="22" customWidth="1"/>
    <col min="5156" max="5156" width="12.33203125" style="22" customWidth="1"/>
    <col min="5157" max="5157" width="1.44140625" style="22" customWidth="1"/>
    <col min="5158" max="5158" width="13.88671875" style="22" customWidth="1"/>
    <col min="5159" max="5159" width="1.44140625" style="22" customWidth="1"/>
    <col min="5160" max="5160" width="0" style="22" hidden="1" customWidth="1"/>
    <col min="5161" max="5161" width="1.44140625" style="22" customWidth="1"/>
    <col min="5162" max="5162" width="20.109375" style="22" customWidth="1"/>
    <col min="5163" max="5163" width="1.44140625" style="22" customWidth="1"/>
    <col min="5164" max="5164" width="6.88671875" style="22" customWidth="1"/>
    <col min="5165" max="5165" width="7.6640625" style="22" customWidth="1"/>
    <col min="5166" max="5166" width="1.44140625" style="22" customWidth="1"/>
    <col min="5167" max="5167" width="35.21875" style="22" customWidth="1"/>
    <col min="5168" max="5376" width="11.5546875" style="22"/>
    <col min="5377" max="5377" width="4.5546875" style="22" customWidth="1"/>
    <col min="5378" max="5378" width="1.44140625" style="22" customWidth="1"/>
    <col min="5379" max="5379" width="17.77734375" style="22" customWidth="1"/>
    <col min="5380" max="5380" width="1.44140625" style="22" customWidth="1"/>
    <col min="5381" max="5381" width="0" style="22" hidden="1" customWidth="1"/>
    <col min="5382" max="5382" width="1.44140625" style="22" customWidth="1"/>
    <col min="5383" max="5383" width="12.33203125" style="22" customWidth="1"/>
    <col min="5384" max="5384" width="1.44140625" style="22" customWidth="1"/>
    <col min="5385" max="5385" width="12.33203125" style="22" customWidth="1"/>
    <col min="5386" max="5386" width="1.44140625" style="22" customWidth="1"/>
    <col min="5387" max="5387" width="12.33203125" style="22" customWidth="1"/>
    <col min="5388" max="5388" width="1.44140625" style="22" customWidth="1"/>
    <col min="5389" max="5389" width="12.33203125" style="22" customWidth="1"/>
    <col min="5390" max="5390" width="1.44140625" style="22" customWidth="1"/>
    <col min="5391" max="5391" width="12.33203125" style="22" customWidth="1"/>
    <col min="5392" max="5392" width="1.44140625" style="22" customWidth="1"/>
    <col min="5393" max="5393" width="12.33203125" style="22" customWidth="1"/>
    <col min="5394" max="5394" width="1.44140625" style="22" customWidth="1"/>
    <col min="5395" max="5395" width="12.33203125" style="22" customWidth="1"/>
    <col min="5396" max="5396" width="1.44140625" style="22" customWidth="1"/>
    <col min="5397" max="5397" width="12.33203125" style="22" customWidth="1"/>
    <col min="5398" max="5398" width="1.44140625" style="22" customWidth="1"/>
    <col min="5399" max="5399" width="13.21875" style="22" customWidth="1"/>
    <col min="5400" max="5400" width="1.109375" style="22" customWidth="1"/>
    <col min="5401" max="5401" width="1.44140625" style="22" customWidth="1"/>
    <col min="5402" max="5402" width="12.33203125" style="22" customWidth="1"/>
    <col min="5403" max="5403" width="1.44140625" style="22" customWidth="1"/>
    <col min="5404" max="5404" width="12.33203125" style="22" customWidth="1"/>
    <col min="5405" max="5405" width="1.44140625" style="22" customWidth="1"/>
    <col min="5406" max="5406" width="12.33203125" style="22" customWidth="1"/>
    <col min="5407" max="5407" width="1.44140625" style="22" customWidth="1"/>
    <col min="5408" max="5409" width="0" style="22" hidden="1" customWidth="1"/>
    <col min="5410" max="5410" width="12.33203125" style="22" customWidth="1"/>
    <col min="5411" max="5411" width="1.44140625" style="22" customWidth="1"/>
    <col min="5412" max="5412" width="12.33203125" style="22" customWidth="1"/>
    <col min="5413" max="5413" width="1.44140625" style="22" customWidth="1"/>
    <col min="5414" max="5414" width="13.88671875" style="22" customWidth="1"/>
    <col min="5415" max="5415" width="1.44140625" style="22" customWidth="1"/>
    <col min="5416" max="5416" width="0" style="22" hidden="1" customWidth="1"/>
    <col min="5417" max="5417" width="1.44140625" style="22" customWidth="1"/>
    <col min="5418" max="5418" width="20.109375" style="22" customWidth="1"/>
    <col min="5419" max="5419" width="1.44140625" style="22" customWidth="1"/>
    <col min="5420" max="5420" width="6.88671875" style="22" customWidth="1"/>
    <col min="5421" max="5421" width="7.6640625" style="22" customWidth="1"/>
    <col min="5422" max="5422" width="1.44140625" style="22" customWidth="1"/>
    <col min="5423" max="5423" width="35.21875" style="22" customWidth="1"/>
    <col min="5424" max="5632" width="11.5546875" style="22"/>
    <col min="5633" max="5633" width="4.5546875" style="22" customWidth="1"/>
    <col min="5634" max="5634" width="1.44140625" style="22" customWidth="1"/>
    <col min="5635" max="5635" width="17.77734375" style="22" customWidth="1"/>
    <col min="5636" max="5636" width="1.44140625" style="22" customWidth="1"/>
    <col min="5637" max="5637" width="0" style="22" hidden="1" customWidth="1"/>
    <col min="5638" max="5638" width="1.44140625" style="22" customWidth="1"/>
    <col min="5639" max="5639" width="12.33203125" style="22" customWidth="1"/>
    <col min="5640" max="5640" width="1.44140625" style="22" customWidth="1"/>
    <col min="5641" max="5641" width="12.33203125" style="22" customWidth="1"/>
    <col min="5642" max="5642" width="1.44140625" style="22" customWidth="1"/>
    <col min="5643" max="5643" width="12.33203125" style="22" customWidth="1"/>
    <col min="5644" max="5644" width="1.44140625" style="22" customWidth="1"/>
    <col min="5645" max="5645" width="12.33203125" style="22" customWidth="1"/>
    <col min="5646" max="5646" width="1.44140625" style="22" customWidth="1"/>
    <col min="5647" max="5647" width="12.33203125" style="22" customWidth="1"/>
    <col min="5648" max="5648" width="1.44140625" style="22" customWidth="1"/>
    <col min="5649" max="5649" width="12.33203125" style="22" customWidth="1"/>
    <col min="5650" max="5650" width="1.44140625" style="22" customWidth="1"/>
    <col min="5651" max="5651" width="12.33203125" style="22" customWidth="1"/>
    <col min="5652" max="5652" width="1.44140625" style="22" customWidth="1"/>
    <col min="5653" max="5653" width="12.33203125" style="22" customWidth="1"/>
    <col min="5654" max="5654" width="1.44140625" style="22" customWidth="1"/>
    <col min="5655" max="5655" width="13.21875" style="22" customWidth="1"/>
    <col min="5656" max="5656" width="1.109375" style="22" customWidth="1"/>
    <col min="5657" max="5657" width="1.44140625" style="22" customWidth="1"/>
    <col min="5658" max="5658" width="12.33203125" style="22" customWidth="1"/>
    <col min="5659" max="5659" width="1.44140625" style="22" customWidth="1"/>
    <col min="5660" max="5660" width="12.33203125" style="22" customWidth="1"/>
    <col min="5661" max="5661" width="1.44140625" style="22" customWidth="1"/>
    <col min="5662" max="5662" width="12.33203125" style="22" customWidth="1"/>
    <col min="5663" max="5663" width="1.44140625" style="22" customWidth="1"/>
    <col min="5664" max="5665" width="0" style="22" hidden="1" customWidth="1"/>
    <col min="5666" max="5666" width="12.33203125" style="22" customWidth="1"/>
    <col min="5667" max="5667" width="1.44140625" style="22" customWidth="1"/>
    <col min="5668" max="5668" width="12.33203125" style="22" customWidth="1"/>
    <col min="5669" max="5669" width="1.44140625" style="22" customWidth="1"/>
    <col min="5670" max="5670" width="13.88671875" style="22" customWidth="1"/>
    <col min="5671" max="5671" width="1.44140625" style="22" customWidth="1"/>
    <col min="5672" max="5672" width="0" style="22" hidden="1" customWidth="1"/>
    <col min="5673" max="5673" width="1.44140625" style="22" customWidth="1"/>
    <col min="5674" max="5674" width="20.109375" style="22" customWidth="1"/>
    <col min="5675" max="5675" width="1.44140625" style="22" customWidth="1"/>
    <col min="5676" max="5676" width="6.88671875" style="22" customWidth="1"/>
    <col min="5677" max="5677" width="7.6640625" style="22" customWidth="1"/>
    <col min="5678" max="5678" width="1.44140625" style="22" customWidth="1"/>
    <col min="5679" max="5679" width="35.21875" style="22" customWidth="1"/>
    <col min="5680" max="5888" width="11.5546875" style="22"/>
    <col min="5889" max="5889" width="4.5546875" style="22" customWidth="1"/>
    <col min="5890" max="5890" width="1.44140625" style="22" customWidth="1"/>
    <col min="5891" max="5891" width="17.77734375" style="22" customWidth="1"/>
    <col min="5892" max="5892" width="1.44140625" style="22" customWidth="1"/>
    <col min="5893" max="5893" width="0" style="22" hidden="1" customWidth="1"/>
    <col min="5894" max="5894" width="1.44140625" style="22" customWidth="1"/>
    <col min="5895" max="5895" width="12.33203125" style="22" customWidth="1"/>
    <col min="5896" max="5896" width="1.44140625" style="22" customWidth="1"/>
    <col min="5897" max="5897" width="12.33203125" style="22" customWidth="1"/>
    <col min="5898" max="5898" width="1.44140625" style="22" customWidth="1"/>
    <col min="5899" max="5899" width="12.33203125" style="22" customWidth="1"/>
    <col min="5900" max="5900" width="1.44140625" style="22" customWidth="1"/>
    <col min="5901" max="5901" width="12.33203125" style="22" customWidth="1"/>
    <col min="5902" max="5902" width="1.44140625" style="22" customWidth="1"/>
    <col min="5903" max="5903" width="12.33203125" style="22" customWidth="1"/>
    <col min="5904" max="5904" width="1.44140625" style="22" customWidth="1"/>
    <col min="5905" max="5905" width="12.33203125" style="22" customWidth="1"/>
    <col min="5906" max="5906" width="1.44140625" style="22" customWidth="1"/>
    <col min="5907" max="5907" width="12.33203125" style="22" customWidth="1"/>
    <col min="5908" max="5908" width="1.44140625" style="22" customWidth="1"/>
    <col min="5909" max="5909" width="12.33203125" style="22" customWidth="1"/>
    <col min="5910" max="5910" width="1.44140625" style="22" customWidth="1"/>
    <col min="5911" max="5911" width="13.21875" style="22" customWidth="1"/>
    <col min="5912" max="5912" width="1.109375" style="22" customWidth="1"/>
    <col min="5913" max="5913" width="1.44140625" style="22" customWidth="1"/>
    <col min="5914" max="5914" width="12.33203125" style="22" customWidth="1"/>
    <col min="5915" max="5915" width="1.44140625" style="22" customWidth="1"/>
    <col min="5916" max="5916" width="12.33203125" style="22" customWidth="1"/>
    <col min="5917" max="5917" width="1.44140625" style="22" customWidth="1"/>
    <col min="5918" max="5918" width="12.33203125" style="22" customWidth="1"/>
    <col min="5919" max="5919" width="1.44140625" style="22" customWidth="1"/>
    <col min="5920" max="5921" width="0" style="22" hidden="1" customWidth="1"/>
    <col min="5922" max="5922" width="12.33203125" style="22" customWidth="1"/>
    <col min="5923" max="5923" width="1.44140625" style="22" customWidth="1"/>
    <col min="5924" max="5924" width="12.33203125" style="22" customWidth="1"/>
    <col min="5925" max="5925" width="1.44140625" style="22" customWidth="1"/>
    <col min="5926" max="5926" width="13.88671875" style="22" customWidth="1"/>
    <col min="5927" max="5927" width="1.44140625" style="22" customWidth="1"/>
    <col min="5928" max="5928" width="0" style="22" hidden="1" customWidth="1"/>
    <col min="5929" max="5929" width="1.44140625" style="22" customWidth="1"/>
    <col min="5930" max="5930" width="20.109375" style="22" customWidth="1"/>
    <col min="5931" max="5931" width="1.44140625" style="22" customWidth="1"/>
    <col min="5932" max="5932" width="6.88671875" style="22" customWidth="1"/>
    <col min="5933" max="5933" width="7.6640625" style="22" customWidth="1"/>
    <col min="5934" max="5934" width="1.44140625" style="22" customWidth="1"/>
    <col min="5935" max="5935" width="35.21875" style="22" customWidth="1"/>
    <col min="5936" max="6144" width="11.5546875" style="22"/>
    <col min="6145" max="6145" width="4.5546875" style="22" customWidth="1"/>
    <col min="6146" max="6146" width="1.44140625" style="22" customWidth="1"/>
    <col min="6147" max="6147" width="17.77734375" style="22" customWidth="1"/>
    <col min="6148" max="6148" width="1.44140625" style="22" customWidth="1"/>
    <col min="6149" max="6149" width="0" style="22" hidden="1" customWidth="1"/>
    <col min="6150" max="6150" width="1.44140625" style="22" customWidth="1"/>
    <col min="6151" max="6151" width="12.33203125" style="22" customWidth="1"/>
    <col min="6152" max="6152" width="1.44140625" style="22" customWidth="1"/>
    <col min="6153" max="6153" width="12.33203125" style="22" customWidth="1"/>
    <col min="6154" max="6154" width="1.44140625" style="22" customWidth="1"/>
    <col min="6155" max="6155" width="12.33203125" style="22" customWidth="1"/>
    <col min="6156" max="6156" width="1.44140625" style="22" customWidth="1"/>
    <col min="6157" max="6157" width="12.33203125" style="22" customWidth="1"/>
    <col min="6158" max="6158" width="1.44140625" style="22" customWidth="1"/>
    <col min="6159" max="6159" width="12.33203125" style="22" customWidth="1"/>
    <col min="6160" max="6160" width="1.44140625" style="22" customWidth="1"/>
    <col min="6161" max="6161" width="12.33203125" style="22" customWidth="1"/>
    <col min="6162" max="6162" width="1.44140625" style="22" customWidth="1"/>
    <col min="6163" max="6163" width="12.33203125" style="22" customWidth="1"/>
    <col min="6164" max="6164" width="1.44140625" style="22" customWidth="1"/>
    <col min="6165" max="6165" width="12.33203125" style="22" customWidth="1"/>
    <col min="6166" max="6166" width="1.44140625" style="22" customWidth="1"/>
    <col min="6167" max="6167" width="13.21875" style="22" customWidth="1"/>
    <col min="6168" max="6168" width="1.109375" style="22" customWidth="1"/>
    <col min="6169" max="6169" width="1.44140625" style="22" customWidth="1"/>
    <col min="6170" max="6170" width="12.33203125" style="22" customWidth="1"/>
    <col min="6171" max="6171" width="1.44140625" style="22" customWidth="1"/>
    <col min="6172" max="6172" width="12.33203125" style="22" customWidth="1"/>
    <col min="6173" max="6173" width="1.44140625" style="22" customWidth="1"/>
    <col min="6174" max="6174" width="12.33203125" style="22" customWidth="1"/>
    <col min="6175" max="6175" width="1.44140625" style="22" customWidth="1"/>
    <col min="6176" max="6177" width="0" style="22" hidden="1" customWidth="1"/>
    <col min="6178" max="6178" width="12.33203125" style="22" customWidth="1"/>
    <col min="6179" max="6179" width="1.44140625" style="22" customWidth="1"/>
    <col min="6180" max="6180" width="12.33203125" style="22" customWidth="1"/>
    <col min="6181" max="6181" width="1.44140625" style="22" customWidth="1"/>
    <col min="6182" max="6182" width="13.88671875" style="22" customWidth="1"/>
    <col min="6183" max="6183" width="1.44140625" style="22" customWidth="1"/>
    <col min="6184" max="6184" width="0" style="22" hidden="1" customWidth="1"/>
    <col min="6185" max="6185" width="1.44140625" style="22" customWidth="1"/>
    <col min="6186" max="6186" width="20.109375" style="22" customWidth="1"/>
    <col min="6187" max="6187" width="1.44140625" style="22" customWidth="1"/>
    <col min="6188" max="6188" width="6.88671875" style="22" customWidth="1"/>
    <col min="6189" max="6189" width="7.6640625" style="22" customWidth="1"/>
    <col min="6190" max="6190" width="1.44140625" style="22" customWidth="1"/>
    <col min="6191" max="6191" width="35.21875" style="22" customWidth="1"/>
    <col min="6192" max="6400" width="11.5546875" style="22"/>
    <col min="6401" max="6401" width="4.5546875" style="22" customWidth="1"/>
    <col min="6402" max="6402" width="1.44140625" style="22" customWidth="1"/>
    <col min="6403" max="6403" width="17.77734375" style="22" customWidth="1"/>
    <col min="6404" max="6404" width="1.44140625" style="22" customWidth="1"/>
    <col min="6405" max="6405" width="0" style="22" hidden="1" customWidth="1"/>
    <col min="6406" max="6406" width="1.44140625" style="22" customWidth="1"/>
    <col min="6407" max="6407" width="12.33203125" style="22" customWidth="1"/>
    <col min="6408" max="6408" width="1.44140625" style="22" customWidth="1"/>
    <col min="6409" max="6409" width="12.33203125" style="22" customWidth="1"/>
    <col min="6410" max="6410" width="1.44140625" style="22" customWidth="1"/>
    <col min="6411" max="6411" width="12.33203125" style="22" customWidth="1"/>
    <col min="6412" max="6412" width="1.44140625" style="22" customWidth="1"/>
    <col min="6413" max="6413" width="12.33203125" style="22" customWidth="1"/>
    <col min="6414" max="6414" width="1.44140625" style="22" customWidth="1"/>
    <col min="6415" max="6415" width="12.33203125" style="22" customWidth="1"/>
    <col min="6416" max="6416" width="1.44140625" style="22" customWidth="1"/>
    <col min="6417" max="6417" width="12.33203125" style="22" customWidth="1"/>
    <col min="6418" max="6418" width="1.44140625" style="22" customWidth="1"/>
    <col min="6419" max="6419" width="12.33203125" style="22" customWidth="1"/>
    <col min="6420" max="6420" width="1.44140625" style="22" customWidth="1"/>
    <col min="6421" max="6421" width="12.33203125" style="22" customWidth="1"/>
    <col min="6422" max="6422" width="1.44140625" style="22" customWidth="1"/>
    <col min="6423" max="6423" width="13.21875" style="22" customWidth="1"/>
    <col min="6424" max="6424" width="1.109375" style="22" customWidth="1"/>
    <col min="6425" max="6425" width="1.44140625" style="22" customWidth="1"/>
    <col min="6426" max="6426" width="12.33203125" style="22" customWidth="1"/>
    <col min="6427" max="6427" width="1.44140625" style="22" customWidth="1"/>
    <col min="6428" max="6428" width="12.33203125" style="22" customWidth="1"/>
    <col min="6429" max="6429" width="1.44140625" style="22" customWidth="1"/>
    <col min="6430" max="6430" width="12.33203125" style="22" customWidth="1"/>
    <col min="6431" max="6431" width="1.44140625" style="22" customWidth="1"/>
    <col min="6432" max="6433" width="0" style="22" hidden="1" customWidth="1"/>
    <col min="6434" max="6434" width="12.33203125" style="22" customWidth="1"/>
    <col min="6435" max="6435" width="1.44140625" style="22" customWidth="1"/>
    <col min="6436" max="6436" width="12.33203125" style="22" customWidth="1"/>
    <col min="6437" max="6437" width="1.44140625" style="22" customWidth="1"/>
    <col min="6438" max="6438" width="13.88671875" style="22" customWidth="1"/>
    <col min="6439" max="6439" width="1.44140625" style="22" customWidth="1"/>
    <col min="6440" max="6440" width="0" style="22" hidden="1" customWidth="1"/>
    <col min="6441" max="6441" width="1.44140625" style="22" customWidth="1"/>
    <col min="6442" max="6442" width="20.109375" style="22" customWidth="1"/>
    <col min="6443" max="6443" width="1.44140625" style="22" customWidth="1"/>
    <col min="6444" max="6444" width="6.88671875" style="22" customWidth="1"/>
    <col min="6445" max="6445" width="7.6640625" style="22" customWidth="1"/>
    <col min="6446" max="6446" width="1.44140625" style="22" customWidth="1"/>
    <col min="6447" max="6447" width="35.21875" style="22" customWidth="1"/>
    <col min="6448" max="6656" width="11.5546875" style="22"/>
    <col min="6657" max="6657" width="4.5546875" style="22" customWidth="1"/>
    <col min="6658" max="6658" width="1.44140625" style="22" customWidth="1"/>
    <col min="6659" max="6659" width="17.77734375" style="22" customWidth="1"/>
    <col min="6660" max="6660" width="1.44140625" style="22" customWidth="1"/>
    <col min="6661" max="6661" width="0" style="22" hidden="1" customWidth="1"/>
    <col min="6662" max="6662" width="1.44140625" style="22" customWidth="1"/>
    <col min="6663" max="6663" width="12.33203125" style="22" customWidth="1"/>
    <col min="6664" max="6664" width="1.44140625" style="22" customWidth="1"/>
    <col min="6665" max="6665" width="12.33203125" style="22" customWidth="1"/>
    <col min="6666" max="6666" width="1.44140625" style="22" customWidth="1"/>
    <col min="6667" max="6667" width="12.33203125" style="22" customWidth="1"/>
    <col min="6668" max="6668" width="1.44140625" style="22" customWidth="1"/>
    <col min="6669" max="6669" width="12.33203125" style="22" customWidth="1"/>
    <col min="6670" max="6670" width="1.44140625" style="22" customWidth="1"/>
    <col min="6671" max="6671" width="12.33203125" style="22" customWidth="1"/>
    <col min="6672" max="6672" width="1.44140625" style="22" customWidth="1"/>
    <col min="6673" max="6673" width="12.33203125" style="22" customWidth="1"/>
    <col min="6674" max="6674" width="1.44140625" style="22" customWidth="1"/>
    <col min="6675" max="6675" width="12.33203125" style="22" customWidth="1"/>
    <col min="6676" max="6676" width="1.44140625" style="22" customWidth="1"/>
    <col min="6677" max="6677" width="12.33203125" style="22" customWidth="1"/>
    <col min="6678" max="6678" width="1.44140625" style="22" customWidth="1"/>
    <col min="6679" max="6679" width="13.21875" style="22" customWidth="1"/>
    <col min="6680" max="6680" width="1.109375" style="22" customWidth="1"/>
    <col min="6681" max="6681" width="1.44140625" style="22" customWidth="1"/>
    <col min="6682" max="6682" width="12.33203125" style="22" customWidth="1"/>
    <col min="6683" max="6683" width="1.44140625" style="22" customWidth="1"/>
    <col min="6684" max="6684" width="12.33203125" style="22" customWidth="1"/>
    <col min="6685" max="6685" width="1.44140625" style="22" customWidth="1"/>
    <col min="6686" max="6686" width="12.33203125" style="22" customWidth="1"/>
    <col min="6687" max="6687" width="1.44140625" style="22" customWidth="1"/>
    <col min="6688" max="6689" width="0" style="22" hidden="1" customWidth="1"/>
    <col min="6690" max="6690" width="12.33203125" style="22" customWidth="1"/>
    <col min="6691" max="6691" width="1.44140625" style="22" customWidth="1"/>
    <col min="6692" max="6692" width="12.33203125" style="22" customWidth="1"/>
    <col min="6693" max="6693" width="1.44140625" style="22" customWidth="1"/>
    <col min="6694" max="6694" width="13.88671875" style="22" customWidth="1"/>
    <col min="6695" max="6695" width="1.44140625" style="22" customWidth="1"/>
    <col min="6696" max="6696" width="0" style="22" hidden="1" customWidth="1"/>
    <col min="6697" max="6697" width="1.44140625" style="22" customWidth="1"/>
    <col min="6698" max="6698" width="20.109375" style="22" customWidth="1"/>
    <col min="6699" max="6699" width="1.44140625" style="22" customWidth="1"/>
    <col min="6700" max="6700" width="6.88671875" style="22" customWidth="1"/>
    <col min="6701" max="6701" width="7.6640625" style="22" customWidth="1"/>
    <col min="6702" max="6702" width="1.44140625" style="22" customWidth="1"/>
    <col min="6703" max="6703" width="35.21875" style="22" customWidth="1"/>
    <col min="6704" max="6912" width="11.5546875" style="22"/>
    <col min="6913" max="6913" width="4.5546875" style="22" customWidth="1"/>
    <col min="6914" max="6914" width="1.44140625" style="22" customWidth="1"/>
    <col min="6915" max="6915" width="17.77734375" style="22" customWidth="1"/>
    <col min="6916" max="6916" width="1.44140625" style="22" customWidth="1"/>
    <col min="6917" max="6917" width="0" style="22" hidden="1" customWidth="1"/>
    <col min="6918" max="6918" width="1.44140625" style="22" customWidth="1"/>
    <col min="6919" max="6919" width="12.33203125" style="22" customWidth="1"/>
    <col min="6920" max="6920" width="1.44140625" style="22" customWidth="1"/>
    <col min="6921" max="6921" width="12.33203125" style="22" customWidth="1"/>
    <col min="6922" max="6922" width="1.44140625" style="22" customWidth="1"/>
    <col min="6923" max="6923" width="12.33203125" style="22" customWidth="1"/>
    <col min="6924" max="6924" width="1.44140625" style="22" customWidth="1"/>
    <col min="6925" max="6925" width="12.33203125" style="22" customWidth="1"/>
    <col min="6926" max="6926" width="1.44140625" style="22" customWidth="1"/>
    <col min="6927" max="6927" width="12.33203125" style="22" customWidth="1"/>
    <col min="6928" max="6928" width="1.44140625" style="22" customWidth="1"/>
    <col min="6929" max="6929" width="12.33203125" style="22" customWidth="1"/>
    <col min="6930" max="6930" width="1.44140625" style="22" customWidth="1"/>
    <col min="6931" max="6931" width="12.33203125" style="22" customWidth="1"/>
    <col min="6932" max="6932" width="1.44140625" style="22" customWidth="1"/>
    <col min="6933" max="6933" width="12.33203125" style="22" customWidth="1"/>
    <col min="6934" max="6934" width="1.44140625" style="22" customWidth="1"/>
    <col min="6935" max="6935" width="13.21875" style="22" customWidth="1"/>
    <col min="6936" max="6936" width="1.109375" style="22" customWidth="1"/>
    <col min="6937" max="6937" width="1.44140625" style="22" customWidth="1"/>
    <col min="6938" max="6938" width="12.33203125" style="22" customWidth="1"/>
    <col min="6939" max="6939" width="1.44140625" style="22" customWidth="1"/>
    <col min="6940" max="6940" width="12.33203125" style="22" customWidth="1"/>
    <col min="6941" max="6941" width="1.44140625" style="22" customWidth="1"/>
    <col min="6942" max="6942" width="12.33203125" style="22" customWidth="1"/>
    <col min="6943" max="6943" width="1.44140625" style="22" customWidth="1"/>
    <col min="6944" max="6945" width="0" style="22" hidden="1" customWidth="1"/>
    <col min="6946" max="6946" width="12.33203125" style="22" customWidth="1"/>
    <col min="6947" max="6947" width="1.44140625" style="22" customWidth="1"/>
    <col min="6948" max="6948" width="12.33203125" style="22" customWidth="1"/>
    <col min="6949" max="6949" width="1.44140625" style="22" customWidth="1"/>
    <col min="6950" max="6950" width="13.88671875" style="22" customWidth="1"/>
    <col min="6951" max="6951" width="1.44140625" style="22" customWidth="1"/>
    <col min="6952" max="6952" width="0" style="22" hidden="1" customWidth="1"/>
    <col min="6953" max="6953" width="1.44140625" style="22" customWidth="1"/>
    <col min="6954" max="6954" width="20.109375" style="22" customWidth="1"/>
    <col min="6955" max="6955" width="1.44140625" style="22" customWidth="1"/>
    <col min="6956" max="6956" width="6.88671875" style="22" customWidth="1"/>
    <col min="6957" max="6957" width="7.6640625" style="22" customWidth="1"/>
    <col min="6958" max="6958" width="1.44140625" style="22" customWidth="1"/>
    <col min="6959" max="6959" width="35.21875" style="22" customWidth="1"/>
    <col min="6960" max="7168" width="11.5546875" style="22"/>
    <col min="7169" max="7169" width="4.5546875" style="22" customWidth="1"/>
    <col min="7170" max="7170" width="1.44140625" style="22" customWidth="1"/>
    <col min="7171" max="7171" width="17.77734375" style="22" customWidth="1"/>
    <col min="7172" max="7172" width="1.44140625" style="22" customWidth="1"/>
    <col min="7173" max="7173" width="0" style="22" hidden="1" customWidth="1"/>
    <col min="7174" max="7174" width="1.44140625" style="22" customWidth="1"/>
    <col min="7175" max="7175" width="12.33203125" style="22" customWidth="1"/>
    <col min="7176" max="7176" width="1.44140625" style="22" customWidth="1"/>
    <col min="7177" max="7177" width="12.33203125" style="22" customWidth="1"/>
    <col min="7178" max="7178" width="1.44140625" style="22" customWidth="1"/>
    <col min="7179" max="7179" width="12.33203125" style="22" customWidth="1"/>
    <col min="7180" max="7180" width="1.44140625" style="22" customWidth="1"/>
    <col min="7181" max="7181" width="12.33203125" style="22" customWidth="1"/>
    <col min="7182" max="7182" width="1.44140625" style="22" customWidth="1"/>
    <col min="7183" max="7183" width="12.33203125" style="22" customWidth="1"/>
    <col min="7184" max="7184" width="1.44140625" style="22" customWidth="1"/>
    <col min="7185" max="7185" width="12.33203125" style="22" customWidth="1"/>
    <col min="7186" max="7186" width="1.44140625" style="22" customWidth="1"/>
    <col min="7187" max="7187" width="12.33203125" style="22" customWidth="1"/>
    <col min="7188" max="7188" width="1.44140625" style="22" customWidth="1"/>
    <col min="7189" max="7189" width="12.33203125" style="22" customWidth="1"/>
    <col min="7190" max="7190" width="1.44140625" style="22" customWidth="1"/>
    <col min="7191" max="7191" width="13.21875" style="22" customWidth="1"/>
    <col min="7192" max="7192" width="1.109375" style="22" customWidth="1"/>
    <col min="7193" max="7193" width="1.44140625" style="22" customWidth="1"/>
    <col min="7194" max="7194" width="12.33203125" style="22" customWidth="1"/>
    <col min="7195" max="7195" width="1.44140625" style="22" customWidth="1"/>
    <col min="7196" max="7196" width="12.33203125" style="22" customWidth="1"/>
    <col min="7197" max="7197" width="1.44140625" style="22" customWidth="1"/>
    <col min="7198" max="7198" width="12.33203125" style="22" customWidth="1"/>
    <col min="7199" max="7199" width="1.44140625" style="22" customWidth="1"/>
    <col min="7200" max="7201" width="0" style="22" hidden="1" customWidth="1"/>
    <col min="7202" max="7202" width="12.33203125" style="22" customWidth="1"/>
    <col min="7203" max="7203" width="1.44140625" style="22" customWidth="1"/>
    <col min="7204" max="7204" width="12.33203125" style="22" customWidth="1"/>
    <col min="7205" max="7205" width="1.44140625" style="22" customWidth="1"/>
    <col min="7206" max="7206" width="13.88671875" style="22" customWidth="1"/>
    <col min="7207" max="7207" width="1.44140625" style="22" customWidth="1"/>
    <col min="7208" max="7208" width="0" style="22" hidden="1" customWidth="1"/>
    <col min="7209" max="7209" width="1.44140625" style="22" customWidth="1"/>
    <col min="7210" max="7210" width="20.109375" style="22" customWidth="1"/>
    <col min="7211" max="7211" width="1.44140625" style="22" customWidth="1"/>
    <col min="7212" max="7212" width="6.88671875" style="22" customWidth="1"/>
    <col min="7213" max="7213" width="7.6640625" style="22" customWidth="1"/>
    <col min="7214" max="7214" width="1.44140625" style="22" customWidth="1"/>
    <col min="7215" max="7215" width="35.21875" style="22" customWidth="1"/>
    <col min="7216" max="7424" width="11.5546875" style="22"/>
    <col min="7425" max="7425" width="4.5546875" style="22" customWidth="1"/>
    <col min="7426" max="7426" width="1.44140625" style="22" customWidth="1"/>
    <col min="7427" max="7427" width="17.77734375" style="22" customWidth="1"/>
    <col min="7428" max="7428" width="1.44140625" style="22" customWidth="1"/>
    <col min="7429" max="7429" width="0" style="22" hidden="1" customWidth="1"/>
    <col min="7430" max="7430" width="1.44140625" style="22" customWidth="1"/>
    <col min="7431" max="7431" width="12.33203125" style="22" customWidth="1"/>
    <col min="7432" max="7432" width="1.44140625" style="22" customWidth="1"/>
    <col min="7433" max="7433" width="12.33203125" style="22" customWidth="1"/>
    <col min="7434" max="7434" width="1.44140625" style="22" customWidth="1"/>
    <col min="7435" max="7435" width="12.33203125" style="22" customWidth="1"/>
    <col min="7436" max="7436" width="1.44140625" style="22" customWidth="1"/>
    <col min="7437" max="7437" width="12.33203125" style="22" customWidth="1"/>
    <col min="7438" max="7438" width="1.44140625" style="22" customWidth="1"/>
    <col min="7439" max="7439" width="12.33203125" style="22" customWidth="1"/>
    <col min="7440" max="7440" width="1.44140625" style="22" customWidth="1"/>
    <col min="7441" max="7441" width="12.33203125" style="22" customWidth="1"/>
    <col min="7442" max="7442" width="1.44140625" style="22" customWidth="1"/>
    <col min="7443" max="7443" width="12.33203125" style="22" customWidth="1"/>
    <col min="7444" max="7444" width="1.44140625" style="22" customWidth="1"/>
    <col min="7445" max="7445" width="12.33203125" style="22" customWidth="1"/>
    <col min="7446" max="7446" width="1.44140625" style="22" customWidth="1"/>
    <col min="7447" max="7447" width="13.21875" style="22" customWidth="1"/>
    <col min="7448" max="7448" width="1.109375" style="22" customWidth="1"/>
    <col min="7449" max="7449" width="1.44140625" style="22" customWidth="1"/>
    <col min="7450" max="7450" width="12.33203125" style="22" customWidth="1"/>
    <col min="7451" max="7451" width="1.44140625" style="22" customWidth="1"/>
    <col min="7452" max="7452" width="12.33203125" style="22" customWidth="1"/>
    <col min="7453" max="7453" width="1.44140625" style="22" customWidth="1"/>
    <col min="7454" max="7454" width="12.33203125" style="22" customWidth="1"/>
    <col min="7455" max="7455" width="1.44140625" style="22" customWidth="1"/>
    <col min="7456" max="7457" width="0" style="22" hidden="1" customWidth="1"/>
    <col min="7458" max="7458" width="12.33203125" style="22" customWidth="1"/>
    <col min="7459" max="7459" width="1.44140625" style="22" customWidth="1"/>
    <col min="7460" max="7460" width="12.33203125" style="22" customWidth="1"/>
    <col min="7461" max="7461" width="1.44140625" style="22" customWidth="1"/>
    <col min="7462" max="7462" width="13.88671875" style="22" customWidth="1"/>
    <col min="7463" max="7463" width="1.44140625" style="22" customWidth="1"/>
    <col min="7464" max="7464" width="0" style="22" hidden="1" customWidth="1"/>
    <col min="7465" max="7465" width="1.44140625" style="22" customWidth="1"/>
    <col min="7466" max="7466" width="20.109375" style="22" customWidth="1"/>
    <col min="7467" max="7467" width="1.44140625" style="22" customWidth="1"/>
    <col min="7468" max="7468" width="6.88671875" style="22" customWidth="1"/>
    <col min="7469" max="7469" width="7.6640625" style="22" customWidth="1"/>
    <col min="7470" max="7470" width="1.44140625" style="22" customWidth="1"/>
    <col min="7471" max="7471" width="35.21875" style="22" customWidth="1"/>
    <col min="7472" max="7680" width="11.5546875" style="22"/>
    <col min="7681" max="7681" width="4.5546875" style="22" customWidth="1"/>
    <col min="7682" max="7682" width="1.44140625" style="22" customWidth="1"/>
    <col min="7683" max="7683" width="17.77734375" style="22" customWidth="1"/>
    <col min="7684" max="7684" width="1.44140625" style="22" customWidth="1"/>
    <col min="7685" max="7685" width="0" style="22" hidden="1" customWidth="1"/>
    <col min="7686" max="7686" width="1.44140625" style="22" customWidth="1"/>
    <col min="7687" max="7687" width="12.33203125" style="22" customWidth="1"/>
    <col min="7688" max="7688" width="1.44140625" style="22" customWidth="1"/>
    <col min="7689" max="7689" width="12.33203125" style="22" customWidth="1"/>
    <col min="7690" max="7690" width="1.44140625" style="22" customWidth="1"/>
    <col min="7691" max="7691" width="12.33203125" style="22" customWidth="1"/>
    <col min="7692" max="7692" width="1.44140625" style="22" customWidth="1"/>
    <col min="7693" max="7693" width="12.33203125" style="22" customWidth="1"/>
    <col min="7694" max="7694" width="1.44140625" style="22" customWidth="1"/>
    <col min="7695" max="7695" width="12.33203125" style="22" customWidth="1"/>
    <col min="7696" max="7696" width="1.44140625" style="22" customWidth="1"/>
    <col min="7697" max="7697" width="12.33203125" style="22" customWidth="1"/>
    <col min="7698" max="7698" width="1.44140625" style="22" customWidth="1"/>
    <col min="7699" max="7699" width="12.33203125" style="22" customWidth="1"/>
    <col min="7700" max="7700" width="1.44140625" style="22" customWidth="1"/>
    <col min="7701" max="7701" width="12.33203125" style="22" customWidth="1"/>
    <col min="7702" max="7702" width="1.44140625" style="22" customWidth="1"/>
    <col min="7703" max="7703" width="13.21875" style="22" customWidth="1"/>
    <col min="7704" max="7704" width="1.109375" style="22" customWidth="1"/>
    <col min="7705" max="7705" width="1.44140625" style="22" customWidth="1"/>
    <col min="7706" max="7706" width="12.33203125" style="22" customWidth="1"/>
    <col min="7707" max="7707" width="1.44140625" style="22" customWidth="1"/>
    <col min="7708" max="7708" width="12.33203125" style="22" customWidth="1"/>
    <col min="7709" max="7709" width="1.44140625" style="22" customWidth="1"/>
    <col min="7710" max="7710" width="12.33203125" style="22" customWidth="1"/>
    <col min="7711" max="7711" width="1.44140625" style="22" customWidth="1"/>
    <col min="7712" max="7713" width="0" style="22" hidden="1" customWidth="1"/>
    <col min="7714" max="7714" width="12.33203125" style="22" customWidth="1"/>
    <col min="7715" max="7715" width="1.44140625" style="22" customWidth="1"/>
    <col min="7716" max="7716" width="12.33203125" style="22" customWidth="1"/>
    <col min="7717" max="7717" width="1.44140625" style="22" customWidth="1"/>
    <col min="7718" max="7718" width="13.88671875" style="22" customWidth="1"/>
    <col min="7719" max="7719" width="1.44140625" style="22" customWidth="1"/>
    <col min="7720" max="7720" width="0" style="22" hidden="1" customWidth="1"/>
    <col min="7721" max="7721" width="1.44140625" style="22" customWidth="1"/>
    <col min="7722" max="7722" width="20.109375" style="22" customWidth="1"/>
    <col min="7723" max="7723" width="1.44140625" style="22" customWidth="1"/>
    <col min="7724" max="7724" width="6.88671875" style="22" customWidth="1"/>
    <col min="7725" max="7725" width="7.6640625" style="22" customWidth="1"/>
    <col min="7726" max="7726" width="1.44140625" style="22" customWidth="1"/>
    <col min="7727" max="7727" width="35.21875" style="22" customWidth="1"/>
    <col min="7728" max="7936" width="11.5546875" style="22"/>
    <col min="7937" max="7937" width="4.5546875" style="22" customWidth="1"/>
    <col min="7938" max="7938" width="1.44140625" style="22" customWidth="1"/>
    <col min="7939" max="7939" width="17.77734375" style="22" customWidth="1"/>
    <col min="7940" max="7940" width="1.44140625" style="22" customWidth="1"/>
    <col min="7941" max="7941" width="0" style="22" hidden="1" customWidth="1"/>
    <col min="7942" max="7942" width="1.44140625" style="22" customWidth="1"/>
    <col min="7943" max="7943" width="12.33203125" style="22" customWidth="1"/>
    <col min="7944" max="7944" width="1.44140625" style="22" customWidth="1"/>
    <col min="7945" max="7945" width="12.33203125" style="22" customWidth="1"/>
    <col min="7946" max="7946" width="1.44140625" style="22" customWidth="1"/>
    <col min="7947" max="7947" width="12.33203125" style="22" customWidth="1"/>
    <col min="7948" max="7948" width="1.44140625" style="22" customWidth="1"/>
    <col min="7949" max="7949" width="12.33203125" style="22" customWidth="1"/>
    <col min="7950" max="7950" width="1.44140625" style="22" customWidth="1"/>
    <col min="7951" max="7951" width="12.33203125" style="22" customWidth="1"/>
    <col min="7952" max="7952" width="1.44140625" style="22" customWidth="1"/>
    <col min="7953" max="7953" width="12.33203125" style="22" customWidth="1"/>
    <col min="7954" max="7954" width="1.44140625" style="22" customWidth="1"/>
    <col min="7955" max="7955" width="12.33203125" style="22" customWidth="1"/>
    <col min="7956" max="7956" width="1.44140625" style="22" customWidth="1"/>
    <col min="7957" max="7957" width="12.33203125" style="22" customWidth="1"/>
    <col min="7958" max="7958" width="1.44140625" style="22" customWidth="1"/>
    <col min="7959" max="7959" width="13.21875" style="22" customWidth="1"/>
    <col min="7960" max="7960" width="1.109375" style="22" customWidth="1"/>
    <col min="7961" max="7961" width="1.44140625" style="22" customWidth="1"/>
    <col min="7962" max="7962" width="12.33203125" style="22" customWidth="1"/>
    <col min="7963" max="7963" width="1.44140625" style="22" customWidth="1"/>
    <col min="7964" max="7964" width="12.33203125" style="22" customWidth="1"/>
    <col min="7965" max="7965" width="1.44140625" style="22" customWidth="1"/>
    <col min="7966" max="7966" width="12.33203125" style="22" customWidth="1"/>
    <col min="7967" max="7967" width="1.44140625" style="22" customWidth="1"/>
    <col min="7968" max="7969" width="0" style="22" hidden="1" customWidth="1"/>
    <col min="7970" max="7970" width="12.33203125" style="22" customWidth="1"/>
    <col min="7971" max="7971" width="1.44140625" style="22" customWidth="1"/>
    <col min="7972" max="7972" width="12.33203125" style="22" customWidth="1"/>
    <col min="7973" max="7973" width="1.44140625" style="22" customWidth="1"/>
    <col min="7974" max="7974" width="13.88671875" style="22" customWidth="1"/>
    <col min="7975" max="7975" width="1.44140625" style="22" customWidth="1"/>
    <col min="7976" max="7976" width="0" style="22" hidden="1" customWidth="1"/>
    <col min="7977" max="7977" width="1.44140625" style="22" customWidth="1"/>
    <col min="7978" max="7978" width="20.109375" style="22" customWidth="1"/>
    <col min="7979" max="7979" width="1.44140625" style="22" customWidth="1"/>
    <col min="7980" max="7980" width="6.88671875" style="22" customWidth="1"/>
    <col min="7981" max="7981" width="7.6640625" style="22" customWidth="1"/>
    <col min="7982" max="7982" width="1.44140625" style="22" customWidth="1"/>
    <col min="7983" max="7983" width="35.21875" style="22" customWidth="1"/>
    <col min="7984" max="8192" width="11.5546875" style="22"/>
    <col min="8193" max="8193" width="4.5546875" style="22" customWidth="1"/>
    <col min="8194" max="8194" width="1.44140625" style="22" customWidth="1"/>
    <col min="8195" max="8195" width="17.77734375" style="22" customWidth="1"/>
    <col min="8196" max="8196" width="1.44140625" style="22" customWidth="1"/>
    <col min="8197" max="8197" width="0" style="22" hidden="1" customWidth="1"/>
    <col min="8198" max="8198" width="1.44140625" style="22" customWidth="1"/>
    <col min="8199" max="8199" width="12.33203125" style="22" customWidth="1"/>
    <col min="8200" max="8200" width="1.44140625" style="22" customWidth="1"/>
    <col min="8201" max="8201" width="12.33203125" style="22" customWidth="1"/>
    <col min="8202" max="8202" width="1.44140625" style="22" customWidth="1"/>
    <col min="8203" max="8203" width="12.33203125" style="22" customWidth="1"/>
    <col min="8204" max="8204" width="1.44140625" style="22" customWidth="1"/>
    <col min="8205" max="8205" width="12.33203125" style="22" customWidth="1"/>
    <col min="8206" max="8206" width="1.44140625" style="22" customWidth="1"/>
    <col min="8207" max="8207" width="12.33203125" style="22" customWidth="1"/>
    <col min="8208" max="8208" width="1.44140625" style="22" customWidth="1"/>
    <col min="8209" max="8209" width="12.33203125" style="22" customWidth="1"/>
    <col min="8210" max="8210" width="1.44140625" style="22" customWidth="1"/>
    <col min="8211" max="8211" width="12.33203125" style="22" customWidth="1"/>
    <col min="8212" max="8212" width="1.44140625" style="22" customWidth="1"/>
    <col min="8213" max="8213" width="12.33203125" style="22" customWidth="1"/>
    <col min="8214" max="8214" width="1.44140625" style="22" customWidth="1"/>
    <col min="8215" max="8215" width="13.21875" style="22" customWidth="1"/>
    <col min="8216" max="8216" width="1.109375" style="22" customWidth="1"/>
    <col min="8217" max="8217" width="1.44140625" style="22" customWidth="1"/>
    <col min="8218" max="8218" width="12.33203125" style="22" customWidth="1"/>
    <col min="8219" max="8219" width="1.44140625" style="22" customWidth="1"/>
    <col min="8220" max="8220" width="12.33203125" style="22" customWidth="1"/>
    <col min="8221" max="8221" width="1.44140625" style="22" customWidth="1"/>
    <col min="8222" max="8222" width="12.33203125" style="22" customWidth="1"/>
    <col min="8223" max="8223" width="1.44140625" style="22" customWidth="1"/>
    <col min="8224" max="8225" width="0" style="22" hidden="1" customWidth="1"/>
    <col min="8226" max="8226" width="12.33203125" style="22" customWidth="1"/>
    <col min="8227" max="8227" width="1.44140625" style="22" customWidth="1"/>
    <col min="8228" max="8228" width="12.33203125" style="22" customWidth="1"/>
    <col min="8229" max="8229" width="1.44140625" style="22" customWidth="1"/>
    <col min="8230" max="8230" width="13.88671875" style="22" customWidth="1"/>
    <col min="8231" max="8231" width="1.44140625" style="22" customWidth="1"/>
    <col min="8232" max="8232" width="0" style="22" hidden="1" customWidth="1"/>
    <col min="8233" max="8233" width="1.44140625" style="22" customWidth="1"/>
    <col min="8234" max="8234" width="20.109375" style="22" customWidth="1"/>
    <col min="8235" max="8235" width="1.44140625" style="22" customWidth="1"/>
    <col min="8236" max="8236" width="6.88671875" style="22" customWidth="1"/>
    <col min="8237" max="8237" width="7.6640625" style="22" customWidth="1"/>
    <col min="8238" max="8238" width="1.44140625" style="22" customWidth="1"/>
    <col min="8239" max="8239" width="35.21875" style="22" customWidth="1"/>
    <col min="8240" max="8448" width="11.5546875" style="22"/>
    <col min="8449" max="8449" width="4.5546875" style="22" customWidth="1"/>
    <col min="8450" max="8450" width="1.44140625" style="22" customWidth="1"/>
    <col min="8451" max="8451" width="17.77734375" style="22" customWidth="1"/>
    <col min="8452" max="8452" width="1.44140625" style="22" customWidth="1"/>
    <col min="8453" max="8453" width="0" style="22" hidden="1" customWidth="1"/>
    <col min="8454" max="8454" width="1.44140625" style="22" customWidth="1"/>
    <col min="8455" max="8455" width="12.33203125" style="22" customWidth="1"/>
    <col min="8456" max="8456" width="1.44140625" style="22" customWidth="1"/>
    <col min="8457" max="8457" width="12.33203125" style="22" customWidth="1"/>
    <col min="8458" max="8458" width="1.44140625" style="22" customWidth="1"/>
    <col min="8459" max="8459" width="12.33203125" style="22" customWidth="1"/>
    <col min="8460" max="8460" width="1.44140625" style="22" customWidth="1"/>
    <col min="8461" max="8461" width="12.33203125" style="22" customWidth="1"/>
    <col min="8462" max="8462" width="1.44140625" style="22" customWidth="1"/>
    <col min="8463" max="8463" width="12.33203125" style="22" customWidth="1"/>
    <col min="8464" max="8464" width="1.44140625" style="22" customWidth="1"/>
    <col min="8465" max="8465" width="12.33203125" style="22" customWidth="1"/>
    <col min="8466" max="8466" width="1.44140625" style="22" customWidth="1"/>
    <col min="8467" max="8467" width="12.33203125" style="22" customWidth="1"/>
    <col min="8468" max="8468" width="1.44140625" style="22" customWidth="1"/>
    <col min="8469" max="8469" width="12.33203125" style="22" customWidth="1"/>
    <col min="8470" max="8470" width="1.44140625" style="22" customWidth="1"/>
    <col min="8471" max="8471" width="13.21875" style="22" customWidth="1"/>
    <col min="8472" max="8472" width="1.109375" style="22" customWidth="1"/>
    <col min="8473" max="8473" width="1.44140625" style="22" customWidth="1"/>
    <col min="8474" max="8474" width="12.33203125" style="22" customWidth="1"/>
    <col min="8475" max="8475" width="1.44140625" style="22" customWidth="1"/>
    <col min="8476" max="8476" width="12.33203125" style="22" customWidth="1"/>
    <col min="8477" max="8477" width="1.44140625" style="22" customWidth="1"/>
    <col min="8478" max="8478" width="12.33203125" style="22" customWidth="1"/>
    <col min="8479" max="8479" width="1.44140625" style="22" customWidth="1"/>
    <col min="8480" max="8481" width="0" style="22" hidden="1" customWidth="1"/>
    <col min="8482" max="8482" width="12.33203125" style="22" customWidth="1"/>
    <col min="8483" max="8483" width="1.44140625" style="22" customWidth="1"/>
    <col min="8484" max="8484" width="12.33203125" style="22" customWidth="1"/>
    <col min="8485" max="8485" width="1.44140625" style="22" customWidth="1"/>
    <col min="8486" max="8486" width="13.88671875" style="22" customWidth="1"/>
    <col min="8487" max="8487" width="1.44140625" style="22" customWidth="1"/>
    <col min="8488" max="8488" width="0" style="22" hidden="1" customWidth="1"/>
    <col min="8489" max="8489" width="1.44140625" style="22" customWidth="1"/>
    <col min="8490" max="8490" width="20.109375" style="22" customWidth="1"/>
    <col min="8491" max="8491" width="1.44140625" style="22" customWidth="1"/>
    <col min="8492" max="8492" width="6.88671875" style="22" customWidth="1"/>
    <col min="8493" max="8493" width="7.6640625" style="22" customWidth="1"/>
    <col min="8494" max="8494" width="1.44140625" style="22" customWidth="1"/>
    <col min="8495" max="8495" width="35.21875" style="22" customWidth="1"/>
    <col min="8496" max="8704" width="11.5546875" style="22"/>
    <col min="8705" max="8705" width="4.5546875" style="22" customWidth="1"/>
    <col min="8706" max="8706" width="1.44140625" style="22" customWidth="1"/>
    <col min="8707" max="8707" width="17.77734375" style="22" customWidth="1"/>
    <col min="8708" max="8708" width="1.44140625" style="22" customWidth="1"/>
    <col min="8709" max="8709" width="0" style="22" hidden="1" customWidth="1"/>
    <col min="8710" max="8710" width="1.44140625" style="22" customWidth="1"/>
    <col min="8711" max="8711" width="12.33203125" style="22" customWidth="1"/>
    <col min="8712" max="8712" width="1.44140625" style="22" customWidth="1"/>
    <col min="8713" max="8713" width="12.33203125" style="22" customWidth="1"/>
    <col min="8714" max="8714" width="1.44140625" style="22" customWidth="1"/>
    <col min="8715" max="8715" width="12.33203125" style="22" customWidth="1"/>
    <col min="8716" max="8716" width="1.44140625" style="22" customWidth="1"/>
    <col min="8717" max="8717" width="12.33203125" style="22" customWidth="1"/>
    <col min="8718" max="8718" width="1.44140625" style="22" customWidth="1"/>
    <col min="8719" max="8719" width="12.33203125" style="22" customWidth="1"/>
    <col min="8720" max="8720" width="1.44140625" style="22" customWidth="1"/>
    <col min="8721" max="8721" width="12.33203125" style="22" customWidth="1"/>
    <col min="8722" max="8722" width="1.44140625" style="22" customWidth="1"/>
    <col min="8723" max="8723" width="12.33203125" style="22" customWidth="1"/>
    <col min="8724" max="8724" width="1.44140625" style="22" customWidth="1"/>
    <col min="8725" max="8725" width="12.33203125" style="22" customWidth="1"/>
    <col min="8726" max="8726" width="1.44140625" style="22" customWidth="1"/>
    <col min="8727" max="8727" width="13.21875" style="22" customWidth="1"/>
    <col min="8728" max="8728" width="1.109375" style="22" customWidth="1"/>
    <col min="8729" max="8729" width="1.44140625" style="22" customWidth="1"/>
    <col min="8730" max="8730" width="12.33203125" style="22" customWidth="1"/>
    <col min="8731" max="8731" width="1.44140625" style="22" customWidth="1"/>
    <col min="8732" max="8732" width="12.33203125" style="22" customWidth="1"/>
    <col min="8733" max="8733" width="1.44140625" style="22" customWidth="1"/>
    <col min="8734" max="8734" width="12.33203125" style="22" customWidth="1"/>
    <col min="8735" max="8735" width="1.44140625" style="22" customWidth="1"/>
    <col min="8736" max="8737" width="0" style="22" hidden="1" customWidth="1"/>
    <col min="8738" max="8738" width="12.33203125" style="22" customWidth="1"/>
    <col min="8739" max="8739" width="1.44140625" style="22" customWidth="1"/>
    <col min="8740" max="8740" width="12.33203125" style="22" customWidth="1"/>
    <col min="8741" max="8741" width="1.44140625" style="22" customWidth="1"/>
    <col min="8742" max="8742" width="13.88671875" style="22" customWidth="1"/>
    <col min="8743" max="8743" width="1.44140625" style="22" customWidth="1"/>
    <col min="8744" max="8744" width="0" style="22" hidden="1" customWidth="1"/>
    <col min="8745" max="8745" width="1.44140625" style="22" customWidth="1"/>
    <col min="8746" max="8746" width="20.109375" style="22" customWidth="1"/>
    <col min="8747" max="8747" width="1.44140625" style="22" customWidth="1"/>
    <col min="8748" max="8748" width="6.88671875" style="22" customWidth="1"/>
    <col min="8749" max="8749" width="7.6640625" style="22" customWidth="1"/>
    <col min="8750" max="8750" width="1.44140625" style="22" customWidth="1"/>
    <col min="8751" max="8751" width="35.21875" style="22" customWidth="1"/>
    <col min="8752" max="8960" width="11.5546875" style="22"/>
    <col min="8961" max="8961" width="4.5546875" style="22" customWidth="1"/>
    <col min="8962" max="8962" width="1.44140625" style="22" customWidth="1"/>
    <col min="8963" max="8963" width="17.77734375" style="22" customWidth="1"/>
    <col min="8964" max="8964" width="1.44140625" style="22" customWidth="1"/>
    <col min="8965" max="8965" width="0" style="22" hidden="1" customWidth="1"/>
    <col min="8966" max="8966" width="1.44140625" style="22" customWidth="1"/>
    <col min="8967" max="8967" width="12.33203125" style="22" customWidth="1"/>
    <col min="8968" max="8968" width="1.44140625" style="22" customWidth="1"/>
    <col min="8969" max="8969" width="12.33203125" style="22" customWidth="1"/>
    <col min="8970" max="8970" width="1.44140625" style="22" customWidth="1"/>
    <col min="8971" max="8971" width="12.33203125" style="22" customWidth="1"/>
    <col min="8972" max="8972" width="1.44140625" style="22" customWidth="1"/>
    <col min="8973" max="8973" width="12.33203125" style="22" customWidth="1"/>
    <col min="8974" max="8974" width="1.44140625" style="22" customWidth="1"/>
    <col min="8975" max="8975" width="12.33203125" style="22" customWidth="1"/>
    <col min="8976" max="8976" width="1.44140625" style="22" customWidth="1"/>
    <col min="8977" max="8977" width="12.33203125" style="22" customWidth="1"/>
    <col min="8978" max="8978" width="1.44140625" style="22" customWidth="1"/>
    <col min="8979" max="8979" width="12.33203125" style="22" customWidth="1"/>
    <col min="8980" max="8980" width="1.44140625" style="22" customWidth="1"/>
    <col min="8981" max="8981" width="12.33203125" style="22" customWidth="1"/>
    <col min="8982" max="8982" width="1.44140625" style="22" customWidth="1"/>
    <col min="8983" max="8983" width="13.21875" style="22" customWidth="1"/>
    <col min="8984" max="8984" width="1.109375" style="22" customWidth="1"/>
    <col min="8985" max="8985" width="1.44140625" style="22" customWidth="1"/>
    <col min="8986" max="8986" width="12.33203125" style="22" customWidth="1"/>
    <col min="8987" max="8987" width="1.44140625" style="22" customWidth="1"/>
    <col min="8988" max="8988" width="12.33203125" style="22" customWidth="1"/>
    <col min="8989" max="8989" width="1.44140625" style="22" customWidth="1"/>
    <col min="8990" max="8990" width="12.33203125" style="22" customWidth="1"/>
    <col min="8991" max="8991" width="1.44140625" style="22" customWidth="1"/>
    <col min="8992" max="8993" width="0" style="22" hidden="1" customWidth="1"/>
    <col min="8994" max="8994" width="12.33203125" style="22" customWidth="1"/>
    <col min="8995" max="8995" width="1.44140625" style="22" customWidth="1"/>
    <col min="8996" max="8996" width="12.33203125" style="22" customWidth="1"/>
    <col min="8997" max="8997" width="1.44140625" style="22" customWidth="1"/>
    <col min="8998" max="8998" width="13.88671875" style="22" customWidth="1"/>
    <col min="8999" max="8999" width="1.44140625" style="22" customWidth="1"/>
    <col min="9000" max="9000" width="0" style="22" hidden="1" customWidth="1"/>
    <col min="9001" max="9001" width="1.44140625" style="22" customWidth="1"/>
    <col min="9002" max="9002" width="20.109375" style="22" customWidth="1"/>
    <col min="9003" max="9003" width="1.44140625" style="22" customWidth="1"/>
    <col min="9004" max="9004" width="6.88671875" style="22" customWidth="1"/>
    <col min="9005" max="9005" width="7.6640625" style="22" customWidth="1"/>
    <col min="9006" max="9006" width="1.44140625" style="22" customWidth="1"/>
    <col min="9007" max="9007" width="35.21875" style="22" customWidth="1"/>
    <col min="9008" max="9216" width="11.5546875" style="22"/>
    <col min="9217" max="9217" width="4.5546875" style="22" customWidth="1"/>
    <col min="9218" max="9218" width="1.44140625" style="22" customWidth="1"/>
    <col min="9219" max="9219" width="17.77734375" style="22" customWidth="1"/>
    <col min="9220" max="9220" width="1.44140625" style="22" customWidth="1"/>
    <col min="9221" max="9221" width="0" style="22" hidden="1" customWidth="1"/>
    <col min="9222" max="9222" width="1.44140625" style="22" customWidth="1"/>
    <col min="9223" max="9223" width="12.33203125" style="22" customWidth="1"/>
    <col min="9224" max="9224" width="1.44140625" style="22" customWidth="1"/>
    <col min="9225" max="9225" width="12.33203125" style="22" customWidth="1"/>
    <col min="9226" max="9226" width="1.44140625" style="22" customWidth="1"/>
    <col min="9227" max="9227" width="12.33203125" style="22" customWidth="1"/>
    <col min="9228" max="9228" width="1.44140625" style="22" customWidth="1"/>
    <col min="9229" max="9229" width="12.33203125" style="22" customWidth="1"/>
    <col min="9230" max="9230" width="1.44140625" style="22" customWidth="1"/>
    <col min="9231" max="9231" width="12.33203125" style="22" customWidth="1"/>
    <col min="9232" max="9232" width="1.44140625" style="22" customWidth="1"/>
    <col min="9233" max="9233" width="12.33203125" style="22" customWidth="1"/>
    <col min="9234" max="9234" width="1.44140625" style="22" customWidth="1"/>
    <col min="9235" max="9235" width="12.33203125" style="22" customWidth="1"/>
    <col min="9236" max="9236" width="1.44140625" style="22" customWidth="1"/>
    <col min="9237" max="9237" width="12.33203125" style="22" customWidth="1"/>
    <col min="9238" max="9238" width="1.44140625" style="22" customWidth="1"/>
    <col min="9239" max="9239" width="13.21875" style="22" customWidth="1"/>
    <col min="9240" max="9240" width="1.109375" style="22" customWidth="1"/>
    <col min="9241" max="9241" width="1.44140625" style="22" customWidth="1"/>
    <col min="9242" max="9242" width="12.33203125" style="22" customWidth="1"/>
    <col min="9243" max="9243" width="1.44140625" style="22" customWidth="1"/>
    <col min="9244" max="9244" width="12.33203125" style="22" customWidth="1"/>
    <col min="9245" max="9245" width="1.44140625" style="22" customWidth="1"/>
    <col min="9246" max="9246" width="12.33203125" style="22" customWidth="1"/>
    <col min="9247" max="9247" width="1.44140625" style="22" customWidth="1"/>
    <col min="9248" max="9249" width="0" style="22" hidden="1" customWidth="1"/>
    <col min="9250" max="9250" width="12.33203125" style="22" customWidth="1"/>
    <col min="9251" max="9251" width="1.44140625" style="22" customWidth="1"/>
    <col min="9252" max="9252" width="12.33203125" style="22" customWidth="1"/>
    <col min="9253" max="9253" width="1.44140625" style="22" customWidth="1"/>
    <col min="9254" max="9254" width="13.88671875" style="22" customWidth="1"/>
    <col min="9255" max="9255" width="1.44140625" style="22" customWidth="1"/>
    <col min="9256" max="9256" width="0" style="22" hidden="1" customWidth="1"/>
    <col min="9257" max="9257" width="1.44140625" style="22" customWidth="1"/>
    <col min="9258" max="9258" width="20.109375" style="22" customWidth="1"/>
    <col min="9259" max="9259" width="1.44140625" style="22" customWidth="1"/>
    <col min="9260" max="9260" width="6.88671875" style="22" customWidth="1"/>
    <col min="9261" max="9261" width="7.6640625" style="22" customWidth="1"/>
    <col min="9262" max="9262" width="1.44140625" style="22" customWidth="1"/>
    <col min="9263" max="9263" width="35.21875" style="22" customWidth="1"/>
    <col min="9264" max="9472" width="11.5546875" style="22"/>
    <col min="9473" max="9473" width="4.5546875" style="22" customWidth="1"/>
    <col min="9474" max="9474" width="1.44140625" style="22" customWidth="1"/>
    <col min="9475" max="9475" width="17.77734375" style="22" customWidth="1"/>
    <col min="9476" max="9476" width="1.44140625" style="22" customWidth="1"/>
    <col min="9477" max="9477" width="0" style="22" hidden="1" customWidth="1"/>
    <col min="9478" max="9478" width="1.44140625" style="22" customWidth="1"/>
    <col min="9479" max="9479" width="12.33203125" style="22" customWidth="1"/>
    <col min="9480" max="9480" width="1.44140625" style="22" customWidth="1"/>
    <col min="9481" max="9481" width="12.33203125" style="22" customWidth="1"/>
    <col min="9482" max="9482" width="1.44140625" style="22" customWidth="1"/>
    <col min="9483" max="9483" width="12.33203125" style="22" customWidth="1"/>
    <col min="9484" max="9484" width="1.44140625" style="22" customWidth="1"/>
    <col min="9485" max="9485" width="12.33203125" style="22" customWidth="1"/>
    <col min="9486" max="9486" width="1.44140625" style="22" customWidth="1"/>
    <col min="9487" max="9487" width="12.33203125" style="22" customWidth="1"/>
    <col min="9488" max="9488" width="1.44140625" style="22" customWidth="1"/>
    <col min="9489" max="9489" width="12.33203125" style="22" customWidth="1"/>
    <col min="9490" max="9490" width="1.44140625" style="22" customWidth="1"/>
    <col min="9491" max="9491" width="12.33203125" style="22" customWidth="1"/>
    <col min="9492" max="9492" width="1.44140625" style="22" customWidth="1"/>
    <col min="9493" max="9493" width="12.33203125" style="22" customWidth="1"/>
    <col min="9494" max="9494" width="1.44140625" style="22" customWidth="1"/>
    <col min="9495" max="9495" width="13.21875" style="22" customWidth="1"/>
    <col min="9496" max="9496" width="1.109375" style="22" customWidth="1"/>
    <col min="9497" max="9497" width="1.44140625" style="22" customWidth="1"/>
    <col min="9498" max="9498" width="12.33203125" style="22" customWidth="1"/>
    <col min="9499" max="9499" width="1.44140625" style="22" customWidth="1"/>
    <col min="9500" max="9500" width="12.33203125" style="22" customWidth="1"/>
    <col min="9501" max="9501" width="1.44140625" style="22" customWidth="1"/>
    <col min="9502" max="9502" width="12.33203125" style="22" customWidth="1"/>
    <col min="9503" max="9503" width="1.44140625" style="22" customWidth="1"/>
    <col min="9504" max="9505" width="0" style="22" hidden="1" customWidth="1"/>
    <col min="9506" max="9506" width="12.33203125" style="22" customWidth="1"/>
    <col min="9507" max="9507" width="1.44140625" style="22" customWidth="1"/>
    <col min="9508" max="9508" width="12.33203125" style="22" customWidth="1"/>
    <col min="9509" max="9509" width="1.44140625" style="22" customWidth="1"/>
    <col min="9510" max="9510" width="13.88671875" style="22" customWidth="1"/>
    <col min="9511" max="9511" width="1.44140625" style="22" customWidth="1"/>
    <col min="9512" max="9512" width="0" style="22" hidden="1" customWidth="1"/>
    <col min="9513" max="9513" width="1.44140625" style="22" customWidth="1"/>
    <col min="9514" max="9514" width="20.109375" style="22" customWidth="1"/>
    <col min="9515" max="9515" width="1.44140625" style="22" customWidth="1"/>
    <col min="9516" max="9516" width="6.88671875" style="22" customWidth="1"/>
    <col min="9517" max="9517" width="7.6640625" style="22" customWidth="1"/>
    <col min="9518" max="9518" width="1.44140625" style="22" customWidth="1"/>
    <col min="9519" max="9519" width="35.21875" style="22" customWidth="1"/>
    <col min="9520" max="9728" width="11.5546875" style="22"/>
    <col min="9729" max="9729" width="4.5546875" style="22" customWidth="1"/>
    <col min="9730" max="9730" width="1.44140625" style="22" customWidth="1"/>
    <col min="9731" max="9731" width="17.77734375" style="22" customWidth="1"/>
    <col min="9732" max="9732" width="1.44140625" style="22" customWidth="1"/>
    <col min="9733" max="9733" width="0" style="22" hidden="1" customWidth="1"/>
    <col min="9734" max="9734" width="1.44140625" style="22" customWidth="1"/>
    <col min="9735" max="9735" width="12.33203125" style="22" customWidth="1"/>
    <col min="9736" max="9736" width="1.44140625" style="22" customWidth="1"/>
    <col min="9737" max="9737" width="12.33203125" style="22" customWidth="1"/>
    <col min="9738" max="9738" width="1.44140625" style="22" customWidth="1"/>
    <col min="9739" max="9739" width="12.33203125" style="22" customWidth="1"/>
    <col min="9740" max="9740" width="1.44140625" style="22" customWidth="1"/>
    <col min="9741" max="9741" width="12.33203125" style="22" customWidth="1"/>
    <col min="9742" max="9742" width="1.44140625" style="22" customWidth="1"/>
    <col min="9743" max="9743" width="12.33203125" style="22" customWidth="1"/>
    <col min="9744" max="9744" width="1.44140625" style="22" customWidth="1"/>
    <col min="9745" max="9745" width="12.33203125" style="22" customWidth="1"/>
    <col min="9746" max="9746" width="1.44140625" style="22" customWidth="1"/>
    <col min="9747" max="9747" width="12.33203125" style="22" customWidth="1"/>
    <col min="9748" max="9748" width="1.44140625" style="22" customWidth="1"/>
    <col min="9749" max="9749" width="12.33203125" style="22" customWidth="1"/>
    <col min="9750" max="9750" width="1.44140625" style="22" customWidth="1"/>
    <col min="9751" max="9751" width="13.21875" style="22" customWidth="1"/>
    <col min="9752" max="9752" width="1.109375" style="22" customWidth="1"/>
    <col min="9753" max="9753" width="1.44140625" style="22" customWidth="1"/>
    <col min="9754" max="9754" width="12.33203125" style="22" customWidth="1"/>
    <col min="9755" max="9755" width="1.44140625" style="22" customWidth="1"/>
    <col min="9756" max="9756" width="12.33203125" style="22" customWidth="1"/>
    <col min="9757" max="9757" width="1.44140625" style="22" customWidth="1"/>
    <col min="9758" max="9758" width="12.33203125" style="22" customWidth="1"/>
    <col min="9759" max="9759" width="1.44140625" style="22" customWidth="1"/>
    <col min="9760" max="9761" width="0" style="22" hidden="1" customWidth="1"/>
    <col min="9762" max="9762" width="12.33203125" style="22" customWidth="1"/>
    <col min="9763" max="9763" width="1.44140625" style="22" customWidth="1"/>
    <col min="9764" max="9764" width="12.33203125" style="22" customWidth="1"/>
    <col min="9765" max="9765" width="1.44140625" style="22" customWidth="1"/>
    <col min="9766" max="9766" width="13.88671875" style="22" customWidth="1"/>
    <col min="9767" max="9767" width="1.44140625" style="22" customWidth="1"/>
    <col min="9768" max="9768" width="0" style="22" hidden="1" customWidth="1"/>
    <col min="9769" max="9769" width="1.44140625" style="22" customWidth="1"/>
    <col min="9770" max="9770" width="20.109375" style="22" customWidth="1"/>
    <col min="9771" max="9771" width="1.44140625" style="22" customWidth="1"/>
    <col min="9772" max="9772" width="6.88671875" style="22" customWidth="1"/>
    <col min="9773" max="9773" width="7.6640625" style="22" customWidth="1"/>
    <col min="9774" max="9774" width="1.44140625" style="22" customWidth="1"/>
    <col min="9775" max="9775" width="35.21875" style="22" customWidth="1"/>
    <col min="9776" max="9984" width="11.5546875" style="22"/>
    <col min="9985" max="9985" width="4.5546875" style="22" customWidth="1"/>
    <col min="9986" max="9986" width="1.44140625" style="22" customWidth="1"/>
    <col min="9987" max="9987" width="17.77734375" style="22" customWidth="1"/>
    <col min="9988" max="9988" width="1.44140625" style="22" customWidth="1"/>
    <col min="9989" max="9989" width="0" style="22" hidden="1" customWidth="1"/>
    <col min="9990" max="9990" width="1.44140625" style="22" customWidth="1"/>
    <col min="9991" max="9991" width="12.33203125" style="22" customWidth="1"/>
    <col min="9992" max="9992" width="1.44140625" style="22" customWidth="1"/>
    <col min="9993" max="9993" width="12.33203125" style="22" customWidth="1"/>
    <col min="9994" max="9994" width="1.44140625" style="22" customWidth="1"/>
    <col min="9995" max="9995" width="12.33203125" style="22" customWidth="1"/>
    <col min="9996" max="9996" width="1.44140625" style="22" customWidth="1"/>
    <col min="9997" max="9997" width="12.33203125" style="22" customWidth="1"/>
    <col min="9998" max="9998" width="1.44140625" style="22" customWidth="1"/>
    <col min="9999" max="9999" width="12.33203125" style="22" customWidth="1"/>
    <col min="10000" max="10000" width="1.44140625" style="22" customWidth="1"/>
    <col min="10001" max="10001" width="12.33203125" style="22" customWidth="1"/>
    <col min="10002" max="10002" width="1.44140625" style="22" customWidth="1"/>
    <col min="10003" max="10003" width="12.33203125" style="22" customWidth="1"/>
    <col min="10004" max="10004" width="1.44140625" style="22" customWidth="1"/>
    <col min="10005" max="10005" width="12.33203125" style="22" customWidth="1"/>
    <col min="10006" max="10006" width="1.44140625" style="22" customWidth="1"/>
    <col min="10007" max="10007" width="13.21875" style="22" customWidth="1"/>
    <col min="10008" max="10008" width="1.109375" style="22" customWidth="1"/>
    <col min="10009" max="10009" width="1.44140625" style="22" customWidth="1"/>
    <col min="10010" max="10010" width="12.33203125" style="22" customWidth="1"/>
    <col min="10011" max="10011" width="1.44140625" style="22" customWidth="1"/>
    <col min="10012" max="10012" width="12.33203125" style="22" customWidth="1"/>
    <col min="10013" max="10013" width="1.44140625" style="22" customWidth="1"/>
    <col min="10014" max="10014" width="12.33203125" style="22" customWidth="1"/>
    <col min="10015" max="10015" width="1.44140625" style="22" customWidth="1"/>
    <col min="10016" max="10017" width="0" style="22" hidden="1" customWidth="1"/>
    <col min="10018" max="10018" width="12.33203125" style="22" customWidth="1"/>
    <col min="10019" max="10019" width="1.44140625" style="22" customWidth="1"/>
    <col min="10020" max="10020" width="12.33203125" style="22" customWidth="1"/>
    <col min="10021" max="10021" width="1.44140625" style="22" customWidth="1"/>
    <col min="10022" max="10022" width="13.88671875" style="22" customWidth="1"/>
    <col min="10023" max="10023" width="1.44140625" style="22" customWidth="1"/>
    <col min="10024" max="10024" width="0" style="22" hidden="1" customWidth="1"/>
    <col min="10025" max="10025" width="1.44140625" style="22" customWidth="1"/>
    <col min="10026" max="10026" width="20.109375" style="22" customWidth="1"/>
    <col min="10027" max="10027" width="1.44140625" style="22" customWidth="1"/>
    <col min="10028" max="10028" width="6.88671875" style="22" customWidth="1"/>
    <col min="10029" max="10029" width="7.6640625" style="22" customWidth="1"/>
    <col min="10030" max="10030" width="1.44140625" style="22" customWidth="1"/>
    <col min="10031" max="10031" width="35.21875" style="22" customWidth="1"/>
    <col min="10032" max="10240" width="11.5546875" style="22"/>
    <col min="10241" max="10241" width="4.5546875" style="22" customWidth="1"/>
    <col min="10242" max="10242" width="1.44140625" style="22" customWidth="1"/>
    <col min="10243" max="10243" width="17.77734375" style="22" customWidth="1"/>
    <col min="10244" max="10244" width="1.44140625" style="22" customWidth="1"/>
    <col min="10245" max="10245" width="0" style="22" hidden="1" customWidth="1"/>
    <col min="10246" max="10246" width="1.44140625" style="22" customWidth="1"/>
    <col min="10247" max="10247" width="12.33203125" style="22" customWidth="1"/>
    <col min="10248" max="10248" width="1.44140625" style="22" customWidth="1"/>
    <col min="10249" max="10249" width="12.33203125" style="22" customWidth="1"/>
    <col min="10250" max="10250" width="1.44140625" style="22" customWidth="1"/>
    <col min="10251" max="10251" width="12.33203125" style="22" customWidth="1"/>
    <col min="10252" max="10252" width="1.44140625" style="22" customWidth="1"/>
    <col min="10253" max="10253" width="12.33203125" style="22" customWidth="1"/>
    <col min="10254" max="10254" width="1.44140625" style="22" customWidth="1"/>
    <col min="10255" max="10255" width="12.33203125" style="22" customWidth="1"/>
    <col min="10256" max="10256" width="1.44140625" style="22" customWidth="1"/>
    <col min="10257" max="10257" width="12.33203125" style="22" customWidth="1"/>
    <col min="10258" max="10258" width="1.44140625" style="22" customWidth="1"/>
    <col min="10259" max="10259" width="12.33203125" style="22" customWidth="1"/>
    <col min="10260" max="10260" width="1.44140625" style="22" customWidth="1"/>
    <col min="10261" max="10261" width="12.33203125" style="22" customWidth="1"/>
    <col min="10262" max="10262" width="1.44140625" style="22" customWidth="1"/>
    <col min="10263" max="10263" width="13.21875" style="22" customWidth="1"/>
    <col min="10264" max="10264" width="1.109375" style="22" customWidth="1"/>
    <col min="10265" max="10265" width="1.44140625" style="22" customWidth="1"/>
    <col min="10266" max="10266" width="12.33203125" style="22" customWidth="1"/>
    <col min="10267" max="10267" width="1.44140625" style="22" customWidth="1"/>
    <col min="10268" max="10268" width="12.33203125" style="22" customWidth="1"/>
    <col min="10269" max="10269" width="1.44140625" style="22" customWidth="1"/>
    <col min="10270" max="10270" width="12.33203125" style="22" customWidth="1"/>
    <col min="10271" max="10271" width="1.44140625" style="22" customWidth="1"/>
    <col min="10272" max="10273" width="0" style="22" hidden="1" customWidth="1"/>
    <col min="10274" max="10274" width="12.33203125" style="22" customWidth="1"/>
    <col min="10275" max="10275" width="1.44140625" style="22" customWidth="1"/>
    <col min="10276" max="10276" width="12.33203125" style="22" customWidth="1"/>
    <col min="10277" max="10277" width="1.44140625" style="22" customWidth="1"/>
    <col min="10278" max="10278" width="13.88671875" style="22" customWidth="1"/>
    <col min="10279" max="10279" width="1.44140625" style="22" customWidth="1"/>
    <col min="10280" max="10280" width="0" style="22" hidden="1" customWidth="1"/>
    <col min="10281" max="10281" width="1.44140625" style="22" customWidth="1"/>
    <col min="10282" max="10282" width="20.109375" style="22" customWidth="1"/>
    <col min="10283" max="10283" width="1.44140625" style="22" customWidth="1"/>
    <col min="10284" max="10284" width="6.88671875" style="22" customWidth="1"/>
    <col min="10285" max="10285" width="7.6640625" style="22" customWidth="1"/>
    <col min="10286" max="10286" width="1.44140625" style="22" customWidth="1"/>
    <col min="10287" max="10287" width="35.21875" style="22" customWidth="1"/>
    <col min="10288" max="10496" width="11.5546875" style="22"/>
    <col min="10497" max="10497" width="4.5546875" style="22" customWidth="1"/>
    <col min="10498" max="10498" width="1.44140625" style="22" customWidth="1"/>
    <col min="10499" max="10499" width="17.77734375" style="22" customWidth="1"/>
    <col min="10500" max="10500" width="1.44140625" style="22" customWidth="1"/>
    <col min="10501" max="10501" width="0" style="22" hidden="1" customWidth="1"/>
    <col min="10502" max="10502" width="1.44140625" style="22" customWidth="1"/>
    <col min="10503" max="10503" width="12.33203125" style="22" customWidth="1"/>
    <col min="10504" max="10504" width="1.44140625" style="22" customWidth="1"/>
    <col min="10505" max="10505" width="12.33203125" style="22" customWidth="1"/>
    <col min="10506" max="10506" width="1.44140625" style="22" customWidth="1"/>
    <col min="10507" max="10507" width="12.33203125" style="22" customWidth="1"/>
    <col min="10508" max="10508" width="1.44140625" style="22" customWidth="1"/>
    <col min="10509" max="10509" width="12.33203125" style="22" customWidth="1"/>
    <col min="10510" max="10510" width="1.44140625" style="22" customWidth="1"/>
    <col min="10511" max="10511" width="12.33203125" style="22" customWidth="1"/>
    <col min="10512" max="10512" width="1.44140625" style="22" customWidth="1"/>
    <col min="10513" max="10513" width="12.33203125" style="22" customWidth="1"/>
    <col min="10514" max="10514" width="1.44140625" style="22" customWidth="1"/>
    <col min="10515" max="10515" width="12.33203125" style="22" customWidth="1"/>
    <col min="10516" max="10516" width="1.44140625" style="22" customWidth="1"/>
    <col min="10517" max="10517" width="12.33203125" style="22" customWidth="1"/>
    <col min="10518" max="10518" width="1.44140625" style="22" customWidth="1"/>
    <col min="10519" max="10519" width="13.21875" style="22" customWidth="1"/>
    <col min="10520" max="10520" width="1.109375" style="22" customWidth="1"/>
    <col min="10521" max="10521" width="1.44140625" style="22" customWidth="1"/>
    <col min="10522" max="10522" width="12.33203125" style="22" customWidth="1"/>
    <col min="10523" max="10523" width="1.44140625" style="22" customWidth="1"/>
    <col min="10524" max="10524" width="12.33203125" style="22" customWidth="1"/>
    <col min="10525" max="10525" width="1.44140625" style="22" customWidth="1"/>
    <col min="10526" max="10526" width="12.33203125" style="22" customWidth="1"/>
    <col min="10527" max="10527" width="1.44140625" style="22" customWidth="1"/>
    <col min="10528" max="10529" width="0" style="22" hidden="1" customWidth="1"/>
    <col min="10530" max="10530" width="12.33203125" style="22" customWidth="1"/>
    <col min="10531" max="10531" width="1.44140625" style="22" customWidth="1"/>
    <col min="10532" max="10532" width="12.33203125" style="22" customWidth="1"/>
    <col min="10533" max="10533" width="1.44140625" style="22" customWidth="1"/>
    <col min="10534" max="10534" width="13.88671875" style="22" customWidth="1"/>
    <col min="10535" max="10535" width="1.44140625" style="22" customWidth="1"/>
    <col min="10536" max="10536" width="0" style="22" hidden="1" customWidth="1"/>
    <col min="10537" max="10537" width="1.44140625" style="22" customWidth="1"/>
    <col min="10538" max="10538" width="20.109375" style="22" customWidth="1"/>
    <col min="10539" max="10539" width="1.44140625" style="22" customWidth="1"/>
    <col min="10540" max="10540" width="6.88671875" style="22" customWidth="1"/>
    <col min="10541" max="10541" width="7.6640625" style="22" customWidth="1"/>
    <col min="10542" max="10542" width="1.44140625" style="22" customWidth="1"/>
    <col min="10543" max="10543" width="35.21875" style="22" customWidth="1"/>
    <col min="10544" max="10752" width="11.5546875" style="22"/>
    <col min="10753" max="10753" width="4.5546875" style="22" customWidth="1"/>
    <col min="10754" max="10754" width="1.44140625" style="22" customWidth="1"/>
    <col min="10755" max="10755" width="17.77734375" style="22" customWidth="1"/>
    <col min="10756" max="10756" width="1.44140625" style="22" customWidth="1"/>
    <col min="10757" max="10757" width="0" style="22" hidden="1" customWidth="1"/>
    <col min="10758" max="10758" width="1.44140625" style="22" customWidth="1"/>
    <col min="10759" max="10759" width="12.33203125" style="22" customWidth="1"/>
    <col min="10760" max="10760" width="1.44140625" style="22" customWidth="1"/>
    <col min="10761" max="10761" width="12.33203125" style="22" customWidth="1"/>
    <col min="10762" max="10762" width="1.44140625" style="22" customWidth="1"/>
    <col min="10763" max="10763" width="12.33203125" style="22" customWidth="1"/>
    <col min="10764" max="10764" width="1.44140625" style="22" customWidth="1"/>
    <col min="10765" max="10765" width="12.33203125" style="22" customWidth="1"/>
    <col min="10766" max="10766" width="1.44140625" style="22" customWidth="1"/>
    <col min="10767" max="10767" width="12.33203125" style="22" customWidth="1"/>
    <col min="10768" max="10768" width="1.44140625" style="22" customWidth="1"/>
    <col min="10769" max="10769" width="12.33203125" style="22" customWidth="1"/>
    <col min="10770" max="10770" width="1.44140625" style="22" customWidth="1"/>
    <col min="10771" max="10771" width="12.33203125" style="22" customWidth="1"/>
    <col min="10772" max="10772" width="1.44140625" style="22" customWidth="1"/>
    <col min="10773" max="10773" width="12.33203125" style="22" customWidth="1"/>
    <col min="10774" max="10774" width="1.44140625" style="22" customWidth="1"/>
    <col min="10775" max="10775" width="13.21875" style="22" customWidth="1"/>
    <col min="10776" max="10776" width="1.109375" style="22" customWidth="1"/>
    <col min="10777" max="10777" width="1.44140625" style="22" customWidth="1"/>
    <col min="10778" max="10778" width="12.33203125" style="22" customWidth="1"/>
    <col min="10779" max="10779" width="1.44140625" style="22" customWidth="1"/>
    <col min="10780" max="10780" width="12.33203125" style="22" customWidth="1"/>
    <col min="10781" max="10781" width="1.44140625" style="22" customWidth="1"/>
    <col min="10782" max="10782" width="12.33203125" style="22" customWidth="1"/>
    <col min="10783" max="10783" width="1.44140625" style="22" customWidth="1"/>
    <col min="10784" max="10785" width="0" style="22" hidden="1" customWidth="1"/>
    <col min="10786" max="10786" width="12.33203125" style="22" customWidth="1"/>
    <col min="10787" max="10787" width="1.44140625" style="22" customWidth="1"/>
    <col min="10788" max="10788" width="12.33203125" style="22" customWidth="1"/>
    <col min="10789" max="10789" width="1.44140625" style="22" customWidth="1"/>
    <col min="10790" max="10790" width="13.88671875" style="22" customWidth="1"/>
    <col min="10791" max="10791" width="1.44140625" style="22" customWidth="1"/>
    <col min="10792" max="10792" width="0" style="22" hidden="1" customWidth="1"/>
    <col min="10793" max="10793" width="1.44140625" style="22" customWidth="1"/>
    <col min="10794" max="10794" width="20.109375" style="22" customWidth="1"/>
    <col min="10795" max="10795" width="1.44140625" style="22" customWidth="1"/>
    <col min="10796" max="10796" width="6.88671875" style="22" customWidth="1"/>
    <col min="10797" max="10797" width="7.6640625" style="22" customWidth="1"/>
    <col min="10798" max="10798" width="1.44140625" style="22" customWidth="1"/>
    <col min="10799" max="10799" width="35.21875" style="22" customWidth="1"/>
    <col min="10800" max="11008" width="11.5546875" style="22"/>
    <col min="11009" max="11009" width="4.5546875" style="22" customWidth="1"/>
    <col min="11010" max="11010" width="1.44140625" style="22" customWidth="1"/>
    <col min="11011" max="11011" width="17.77734375" style="22" customWidth="1"/>
    <col min="11012" max="11012" width="1.44140625" style="22" customWidth="1"/>
    <col min="11013" max="11013" width="0" style="22" hidden="1" customWidth="1"/>
    <col min="11014" max="11014" width="1.44140625" style="22" customWidth="1"/>
    <col min="11015" max="11015" width="12.33203125" style="22" customWidth="1"/>
    <col min="11016" max="11016" width="1.44140625" style="22" customWidth="1"/>
    <col min="11017" max="11017" width="12.33203125" style="22" customWidth="1"/>
    <col min="11018" max="11018" width="1.44140625" style="22" customWidth="1"/>
    <col min="11019" max="11019" width="12.33203125" style="22" customWidth="1"/>
    <col min="11020" max="11020" width="1.44140625" style="22" customWidth="1"/>
    <col min="11021" max="11021" width="12.33203125" style="22" customWidth="1"/>
    <col min="11022" max="11022" width="1.44140625" style="22" customWidth="1"/>
    <col min="11023" max="11023" width="12.33203125" style="22" customWidth="1"/>
    <col min="11024" max="11024" width="1.44140625" style="22" customWidth="1"/>
    <col min="11025" max="11025" width="12.33203125" style="22" customWidth="1"/>
    <col min="11026" max="11026" width="1.44140625" style="22" customWidth="1"/>
    <col min="11027" max="11027" width="12.33203125" style="22" customWidth="1"/>
    <col min="11028" max="11028" width="1.44140625" style="22" customWidth="1"/>
    <col min="11029" max="11029" width="12.33203125" style="22" customWidth="1"/>
    <col min="11030" max="11030" width="1.44140625" style="22" customWidth="1"/>
    <col min="11031" max="11031" width="13.21875" style="22" customWidth="1"/>
    <col min="11032" max="11032" width="1.109375" style="22" customWidth="1"/>
    <col min="11033" max="11033" width="1.44140625" style="22" customWidth="1"/>
    <col min="11034" max="11034" width="12.33203125" style="22" customWidth="1"/>
    <col min="11035" max="11035" width="1.44140625" style="22" customWidth="1"/>
    <col min="11036" max="11036" width="12.33203125" style="22" customWidth="1"/>
    <col min="11037" max="11037" width="1.44140625" style="22" customWidth="1"/>
    <col min="11038" max="11038" width="12.33203125" style="22" customWidth="1"/>
    <col min="11039" max="11039" width="1.44140625" style="22" customWidth="1"/>
    <col min="11040" max="11041" width="0" style="22" hidden="1" customWidth="1"/>
    <col min="11042" max="11042" width="12.33203125" style="22" customWidth="1"/>
    <col min="11043" max="11043" width="1.44140625" style="22" customWidth="1"/>
    <col min="11044" max="11044" width="12.33203125" style="22" customWidth="1"/>
    <col min="11045" max="11045" width="1.44140625" style="22" customWidth="1"/>
    <col min="11046" max="11046" width="13.88671875" style="22" customWidth="1"/>
    <col min="11047" max="11047" width="1.44140625" style="22" customWidth="1"/>
    <col min="11048" max="11048" width="0" style="22" hidden="1" customWidth="1"/>
    <col min="11049" max="11049" width="1.44140625" style="22" customWidth="1"/>
    <col min="11050" max="11050" width="20.109375" style="22" customWidth="1"/>
    <col min="11051" max="11051" width="1.44140625" style="22" customWidth="1"/>
    <col min="11052" max="11052" width="6.88671875" style="22" customWidth="1"/>
    <col min="11053" max="11053" width="7.6640625" style="22" customWidth="1"/>
    <col min="11054" max="11054" width="1.44140625" style="22" customWidth="1"/>
    <col min="11055" max="11055" width="35.21875" style="22" customWidth="1"/>
    <col min="11056" max="11264" width="11.5546875" style="22"/>
    <col min="11265" max="11265" width="4.5546875" style="22" customWidth="1"/>
    <col min="11266" max="11266" width="1.44140625" style="22" customWidth="1"/>
    <col min="11267" max="11267" width="17.77734375" style="22" customWidth="1"/>
    <col min="11268" max="11268" width="1.44140625" style="22" customWidth="1"/>
    <col min="11269" max="11269" width="0" style="22" hidden="1" customWidth="1"/>
    <col min="11270" max="11270" width="1.44140625" style="22" customWidth="1"/>
    <col min="11271" max="11271" width="12.33203125" style="22" customWidth="1"/>
    <col min="11272" max="11272" width="1.44140625" style="22" customWidth="1"/>
    <col min="11273" max="11273" width="12.33203125" style="22" customWidth="1"/>
    <col min="11274" max="11274" width="1.44140625" style="22" customWidth="1"/>
    <col min="11275" max="11275" width="12.33203125" style="22" customWidth="1"/>
    <col min="11276" max="11276" width="1.44140625" style="22" customWidth="1"/>
    <col min="11277" max="11277" width="12.33203125" style="22" customWidth="1"/>
    <col min="11278" max="11278" width="1.44140625" style="22" customWidth="1"/>
    <col min="11279" max="11279" width="12.33203125" style="22" customWidth="1"/>
    <col min="11280" max="11280" width="1.44140625" style="22" customWidth="1"/>
    <col min="11281" max="11281" width="12.33203125" style="22" customWidth="1"/>
    <col min="11282" max="11282" width="1.44140625" style="22" customWidth="1"/>
    <col min="11283" max="11283" width="12.33203125" style="22" customWidth="1"/>
    <col min="11284" max="11284" width="1.44140625" style="22" customWidth="1"/>
    <col min="11285" max="11285" width="12.33203125" style="22" customWidth="1"/>
    <col min="11286" max="11286" width="1.44140625" style="22" customWidth="1"/>
    <col min="11287" max="11287" width="13.21875" style="22" customWidth="1"/>
    <col min="11288" max="11288" width="1.109375" style="22" customWidth="1"/>
    <col min="11289" max="11289" width="1.44140625" style="22" customWidth="1"/>
    <col min="11290" max="11290" width="12.33203125" style="22" customWidth="1"/>
    <col min="11291" max="11291" width="1.44140625" style="22" customWidth="1"/>
    <col min="11292" max="11292" width="12.33203125" style="22" customWidth="1"/>
    <col min="11293" max="11293" width="1.44140625" style="22" customWidth="1"/>
    <col min="11294" max="11294" width="12.33203125" style="22" customWidth="1"/>
    <col min="11295" max="11295" width="1.44140625" style="22" customWidth="1"/>
    <col min="11296" max="11297" width="0" style="22" hidden="1" customWidth="1"/>
    <col min="11298" max="11298" width="12.33203125" style="22" customWidth="1"/>
    <col min="11299" max="11299" width="1.44140625" style="22" customWidth="1"/>
    <col min="11300" max="11300" width="12.33203125" style="22" customWidth="1"/>
    <col min="11301" max="11301" width="1.44140625" style="22" customWidth="1"/>
    <col min="11302" max="11302" width="13.88671875" style="22" customWidth="1"/>
    <col min="11303" max="11303" width="1.44140625" style="22" customWidth="1"/>
    <col min="11304" max="11304" width="0" style="22" hidden="1" customWidth="1"/>
    <col min="11305" max="11305" width="1.44140625" style="22" customWidth="1"/>
    <col min="11306" max="11306" width="20.109375" style="22" customWidth="1"/>
    <col min="11307" max="11307" width="1.44140625" style="22" customWidth="1"/>
    <col min="11308" max="11308" width="6.88671875" style="22" customWidth="1"/>
    <col min="11309" max="11309" width="7.6640625" style="22" customWidth="1"/>
    <col min="11310" max="11310" width="1.44140625" style="22" customWidth="1"/>
    <col min="11311" max="11311" width="35.21875" style="22" customWidth="1"/>
    <col min="11312" max="11520" width="11.5546875" style="22"/>
    <col min="11521" max="11521" width="4.5546875" style="22" customWidth="1"/>
    <col min="11522" max="11522" width="1.44140625" style="22" customWidth="1"/>
    <col min="11523" max="11523" width="17.77734375" style="22" customWidth="1"/>
    <col min="11524" max="11524" width="1.44140625" style="22" customWidth="1"/>
    <col min="11525" max="11525" width="0" style="22" hidden="1" customWidth="1"/>
    <col min="11526" max="11526" width="1.44140625" style="22" customWidth="1"/>
    <col min="11527" max="11527" width="12.33203125" style="22" customWidth="1"/>
    <col min="11528" max="11528" width="1.44140625" style="22" customWidth="1"/>
    <col min="11529" max="11529" width="12.33203125" style="22" customWidth="1"/>
    <col min="11530" max="11530" width="1.44140625" style="22" customWidth="1"/>
    <col min="11531" max="11531" width="12.33203125" style="22" customWidth="1"/>
    <col min="11532" max="11532" width="1.44140625" style="22" customWidth="1"/>
    <col min="11533" max="11533" width="12.33203125" style="22" customWidth="1"/>
    <col min="11534" max="11534" width="1.44140625" style="22" customWidth="1"/>
    <col min="11535" max="11535" width="12.33203125" style="22" customWidth="1"/>
    <col min="11536" max="11536" width="1.44140625" style="22" customWidth="1"/>
    <col min="11537" max="11537" width="12.33203125" style="22" customWidth="1"/>
    <col min="11538" max="11538" width="1.44140625" style="22" customWidth="1"/>
    <col min="11539" max="11539" width="12.33203125" style="22" customWidth="1"/>
    <col min="11540" max="11540" width="1.44140625" style="22" customWidth="1"/>
    <col min="11541" max="11541" width="12.33203125" style="22" customWidth="1"/>
    <col min="11542" max="11542" width="1.44140625" style="22" customWidth="1"/>
    <col min="11543" max="11543" width="13.21875" style="22" customWidth="1"/>
    <col min="11544" max="11544" width="1.109375" style="22" customWidth="1"/>
    <col min="11545" max="11545" width="1.44140625" style="22" customWidth="1"/>
    <col min="11546" max="11546" width="12.33203125" style="22" customWidth="1"/>
    <col min="11547" max="11547" width="1.44140625" style="22" customWidth="1"/>
    <col min="11548" max="11548" width="12.33203125" style="22" customWidth="1"/>
    <col min="11549" max="11549" width="1.44140625" style="22" customWidth="1"/>
    <col min="11550" max="11550" width="12.33203125" style="22" customWidth="1"/>
    <col min="11551" max="11551" width="1.44140625" style="22" customWidth="1"/>
    <col min="11552" max="11553" width="0" style="22" hidden="1" customWidth="1"/>
    <col min="11554" max="11554" width="12.33203125" style="22" customWidth="1"/>
    <col min="11555" max="11555" width="1.44140625" style="22" customWidth="1"/>
    <col min="11556" max="11556" width="12.33203125" style="22" customWidth="1"/>
    <col min="11557" max="11557" width="1.44140625" style="22" customWidth="1"/>
    <col min="11558" max="11558" width="13.88671875" style="22" customWidth="1"/>
    <col min="11559" max="11559" width="1.44140625" style="22" customWidth="1"/>
    <col min="11560" max="11560" width="0" style="22" hidden="1" customWidth="1"/>
    <col min="11561" max="11561" width="1.44140625" style="22" customWidth="1"/>
    <col min="11562" max="11562" width="20.109375" style="22" customWidth="1"/>
    <col min="11563" max="11563" width="1.44140625" style="22" customWidth="1"/>
    <col min="11564" max="11564" width="6.88671875" style="22" customWidth="1"/>
    <col min="11565" max="11565" width="7.6640625" style="22" customWidth="1"/>
    <col min="11566" max="11566" width="1.44140625" style="22" customWidth="1"/>
    <col min="11567" max="11567" width="35.21875" style="22" customWidth="1"/>
    <col min="11568" max="11776" width="11.5546875" style="22"/>
    <col min="11777" max="11777" width="4.5546875" style="22" customWidth="1"/>
    <col min="11778" max="11778" width="1.44140625" style="22" customWidth="1"/>
    <col min="11779" max="11779" width="17.77734375" style="22" customWidth="1"/>
    <col min="11780" max="11780" width="1.44140625" style="22" customWidth="1"/>
    <col min="11781" max="11781" width="0" style="22" hidden="1" customWidth="1"/>
    <col min="11782" max="11782" width="1.44140625" style="22" customWidth="1"/>
    <col min="11783" max="11783" width="12.33203125" style="22" customWidth="1"/>
    <col min="11784" max="11784" width="1.44140625" style="22" customWidth="1"/>
    <col min="11785" max="11785" width="12.33203125" style="22" customWidth="1"/>
    <col min="11786" max="11786" width="1.44140625" style="22" customWidth="1"/>
    <col min="11787" max="11787" width="12.33203125" style="22" customWidth="1"/>
    <col min="11788" max="11788" width="1.44140625" style="22" customWidth="1"/>
    <col min="11789" max="11789" width="12.33203125" style="22" customWidth="1"/>
    <col min="11790" max="11790" width="1.44140625" style="22" customWidth="1"/>
    <col min="11791" max="11791" width="12.33203125" style="22" customWidth="1"/>
    <col min="11792" max="11792" width="1.44140625" style="22" customWidth="1"/>
    <col min="11793" max="11793" width="12.33203125" style="22" customWidth="1"/>
    <col min="11794" max="11794" width="1.44140625" style="22" customWidth="1"/>
    <col min="11795" max="11795" width="12.33203125" style="22" customWidth="1"/>
    <col min="11796" max="11796" width="1.44140625" style="22" customWidth="1"/>
    <col min="11797" max="11797" width="12.33203125" style="22" customWidth="1"/>
    <col min="11798" max="11798" width="1.44140625" style="22" customWidth="1"/>
    <col min="11799" max="11799" width="13.21875" style="22" customWidth="1"/>
    <col min="11800" max="11800" width="1.109375" style="22" customWidth="1"/>
    <col min="11801" max="11801" width="1.44140625" style="22" customWidth="1"/>
    <col min="11802" max="11802" width="12.33203125" style="22" customWidth="1"/>
    <col min="11803" max="11803" width="1.44140625" style="22" customWidth="1"/>
    <col min="11804" max="11804" width="12.33203125" style="22" customWidth="1"/>
    <col min="11805" max="11805" width="1.44140625" style="22" customWidth="1"/>
    <col min="11806" max="11806" width="12.33203125" style="22" customWidth="1"/>
    <col min="11807" max="11807" width="1.44140625" style="22" customWidth="1"/>
    <col min="11808" max="11809" width="0" style="22" hidden="1" customWidth="1"/>
    <col min="11810" max="11810" width="12.33203125" style="22" customWidth="1"/>
    <col min="11811" max="11811" width="1.44140625" style="22" customWidth="1"/>
    <col min="11812" max="11812" width="12.33203125" style="22" customWidth="1"/>
    <col min="11813" max="11813" width="1.44140625" style="22" customWidth="1"/>
    <col min="11814" max="11814" width="13.88671875" style="22" customWidth="1"/>
    <col min="11815" max="11815" width="1.44140625" style="22" customWidth="1"/>
    <col min="11816" max="11816" width="0" style="22" hidden="1" customWidth="1"/>
    <col min="11817" max="11817" width="1.44140625" style="22" customWidth="1"/>
    <col min="11818" max="11818" width="20.109375" style="22" customWidth="1"/>
    <col min="11819" max="11819" width="1.44140625" style="22" customWidth="1"/>
    <col min="11820" max="11820" width="6.88671875" style="22" customWidth="1"/>
    <col min="11821" max="11821" width="7.6640625" style="22" customWidth="1"/>
    <col min="11822" max="11822" width="1.44140625" style="22" customWidth="1"/>
    <col min="11823" max="11823" width="35.21875" style="22" customWidth="1"/>
    <col min="11824" max="12032" width="11.5546875" style="22"/>
    <col min="12033" max="12033" width="4.5546875" style="22" customWidth="1"/>
    <col min="12034" max="12034" width="1.44140625" style="22" customWidth="1"/>
    <col min="12035" max="12035" width="17.77734375" style="22" customWidth="1"/>
    <col min="12036" max="12036" width="1.44140625" style="22" customWidth="1"/>
    <col min="12037" max="12037" width="0" style="22" hidden="1" customWidth="1"/>
    <col min="12038" max="12038" width="1.44140625" style="22" customWidth="1"/>
    <col min="12039" max="12039" width="12.33203125" style="22" customWidth="1"/>
    <col min="12040" max="12040" width="1.44140625" style="22" customWidth="1"/>
    <col min="12041" max="12041" width="12.33203125" style="22" customWidth="1"/>
    <col min="12042" max="12042" width="1.44140625" style="22" customWidth="1"/>
    <col min="12043" max="12043" width="12.33203125" style="22" customWidth="1"/>
    <col min="12044" max="12044" width="1.44140625" style="22" customWidth="1"/>
    <col min="12045" max="12045" width="12.33203125" style="22" customWidth="1"/>
    <col min="12046" max="12046" width="1.44140625" style="22" customWidth="1"/>
    <col min="12047" max="12047" width="12.33203125" style="22" customWidth="1"/>
    <col min="12048" max="12048" width="1.44140625" style="22" customWidth="1"/>
    <col min="12049" max="12049" width="12.33203125" style="22" customWidth="1"/>
    <col min="12050" max="12050" width="1.44140625" style="22" customWidth="1"/>
    <col min="12051" max="12051" width="12.33203125" style="22" customWidth="1"/>
    <col min="12052" max="12052" width="1.44140625" style="22" customWidth="1"/>
    <col min="12053" max="12053" width="12.33203125" style="22" customWidth="1"/>
    <col min="12054" max="12054" width="1.44140625" style="22" customWidth="1"/>
    <col min="12055" max="12055" width="13.21875" style="22" customWidth="1"/>
    <col min="12056" max="12056" width="1.109375" style="22" customWidth="1"/>
    <col min="12057" max="12057" width="1.44140625" style="22" customWidth="1"/>
    <col min="12058" max="12058" width="12.33203125" style="22" customWidth="1"/>
    <col min="12059" max="12059" width="1.44140625" style="22" customWidth="1"/>
    <col min="12060" max="12060" width="12.33203125" style="22" customWidth="1"/>
    <col min="12061" max="12061" width="1.44140625" style="22" customWidth="1"/>
    <col min="12062" max="12062" width="12.33203125" style="22" customWidth="1"/>
    <col min="12063" max="12063" width="1.44140625" style="22" customWidth="1"/>
    <col min="12064" max="12065" width="0" style="22" hidden="1" customWidth="1"/>
    <col min="12066" max="12066" width="12.33203125" style="22" customWidth="1"/>
    <col min="12067" max="12067" width="1.44140625" style="22" customWidth="1"/>
    <col min="12068" max="12068" width="12.33203125" style="22" customWidth="1"/>
    <col min="12069" max="12069" width="1.44140625" style="22" customWidth="1"/>
    <col min="12070" max="12070" width="13.88671875" style="22" customWidth="1"/>
    <col min="12071" max="12071" width="1.44140625" style="22" customWidth="1"/>
    <col min="12072" max="12072" width="0" style="22" hidden="1" customWidth="1"/>
    <col min="12073" max="12073" width="1.44140625" style="22" customWidth="1"/>
    <col min="12074" max="12074" width="20.109375" style="22" customWidth="1"/>
    <col min="12075" max="12075" width="1.44140625" style="22" customWidth="1"/>
    <col min="12076" max="12076" width="6.88671875" style="22" customWidth="1"/>
    <col min="12077" max="12077" width="7.6640625" style="22" customWidth="1"/>
    <col min="12078" max="12078" width="1.44140625" style="22" customWidth="1"/>
    <col min="12079" max="12079" width="35.21875" style="22" customWidth="1"/>
    <col min="12080" max="12288" width="11.5546875" style="22"/>
    <col min="12289" max="12289" width="4.5546875" style="22" customWidth="1"/>
    <col min="12290" max="12290" width="1.44140625" style="22" customWidth="1"/>
    <col min="12291" max="12291" width="17.77734375" style="22" customWidth="1"/>
    <col min="12292" max="12292" width="1.44140625" style="22" customWidth="1"/>
    <col min="12293" max="12293" width="0" style="22" hidden="1" customWidth="1"/>
    <col min="12294" max="12294" width="1.44140625" style="22" customWidth="1"/>
    <col min="12295" max="12295" width="12.33203125" style="22" customWidth="1"/>
    <col min="12296" max="12296" width="1.44140625" style="22" customWidth="1"/>
    <col min="12297" max="12297" width="12.33203125" style="22" customWidth="1"/>
    <col min="12298" max="12298" width="1.44140625" style="22" customWidth="1"/>
    <col min="12299" max="12299" width="12.33203125" style="22" customWidth="1"/>
    <col min="12300" max="12300" width="1.44140625" style="22" customWidth="1"/>
    <col min="12301" max="12301" width="12.33203125" style="22" customWidth="1"/>
    <col min="12302" max="12302" width="1.44140625" style="22" customWidth="1"/>
    <col min="12303" max="12303" width="12.33203125" style="22" customWidth="1"/>
    <col min="12304" max="12304" width="1.44140625" style="22" customWidth="1"/>
    <col min="12305" max="12305" width="12.33203125" style="22" customWidth="1"/>
    <col min="12306" max="12306" width="1.44140625" style="22" customWidth="1"/>
    <col min="12307" max="12307" width="12.33203125" style="22" customWidth="1"/>
    <col min="12308" max="12308" width="1.44140625" style="22" customWidth="1"/>
    <col min="12309" max="12309" width="12.33203125" style="22" customWidth="1"/>
    <col min="12310" max="12310" width="1.44140625" style="22" customWidth="1"/>
    <col min="12311" max="12311" width="13.21875" style="22" customWidth="1"/>
    <col min="12312" max="12312" width="1.109375" style="22" customWidth="1"/>
    <col min="12313" max="12313" width="1.44140625" style="22" customWidth="1"/>
    <col min="12314" max="12314" width="12.33203125" style="22" customWidth="1"/>
    <col min="12315" max="12315" width="1.44140625" style="22" customWidth="1"/>
    <col min="12316" max="12316" width="12.33203125" style="22" customWidth="1"/>
    <col min="12317" max="12317" width="1.44140625" style="22" customWidth="1"/>
    <col min="12318" max="12318" width="12.33203125" style="22" customWidth="1"/>
    <col min="12319" max="12319" width="1.44140625" style="22" customWidth="1"/>
    <col min="12320" max="12321" width="0" style="22" hidden="1" customWidth="1"/>
    <col min="12322" max="12322" width="12.33203125" style="22" customWidth="1"/>
    <col min="12323" max="12323" width="1.44140625" style="22" customWidth="1"/>
    <col min="12324" max="12324" width="12.33203125" style="22" customWidth="1"/>
    <col min="12325" max="12325" width="1.44140625" style="22" customWidth="1"/>
    <col min="12326" max="12326" width="13.88671875" style="22" customWidth="1"/>
    <col min="12327" max="12327" width="1.44140625" style="22" customWidth="1"/>
    <col min="12328" max="12328" width="0" style="22" hidden="1" customWidth="1"/>
    <col min="12329" max="12329" width="1.44140625" style="22" customWidth="1"/>
    <col min="12330" max="12330" width="20.109375" style="22" customWidth="1"/>
    <col min="12331" max="12331" width="1.44140625" style="22" customWidth="1"/>
    <col min="12332" max="12332" width="6.88671875" style="22" customWidth="1"/>
    <col min="12333" max="12333" width="7.6640625" style="22" customWidth="1"/>
    <col min="12334" max="12334" width="1.44140625" style="22" customWidth="1"/>
    <col min="12335" max="12335" width="35.21875" style="22" customWidth="1"/>
    <col min="12336" max="12544" width="11.5546875" style="22"/>
    <col min="12545" max="12545" width="4.5546875" style="22" customWidth="1"/>
    <col min="12546" max="12546" width="1.44140625" style="22" customWidth="1"/>
    <col min="12547" max="12547" width="17.77734375" style="22" customWidth="1"/>
    <col min="12548" max="12548" width="1.44140625" style="22" customWidth="1"/>
    <col min="12549" max="12549" width="0" style="22" hidden="1" customWidth="1"/>
    <col min="12550" max="12550" width="1.44140625" style="22" customWidth="1"/>
    <col min="12551" max="12551" width="12.33203125" style="22" customWidth="1"/>
    <col min="12552" max="12552" width="1.44140625" style="22" customWidth="1"/>
    <col min="12553" max="12553" width="12.33203125" style="22" customWidth="1"/>
    <col min="12554" max="12554" width="1.44140625" style="22" customWidth="1"/>
    <col min="12555" max="12555" width="12.33203125" style="22" customWidth="1"/>
    <col min="12556" max="12556" width="1.44140625" style="22" customWidth="1"/>
    <col min="12557" max="12557" width="12.33203125" style="22" customWidth="1"/>
    <col min="12558" max="12558" width="1.44140625" style="22" customWidth="1"/>
    <col min="12559" max="12559" width="12.33203125" style="22" customWidth="1"/>
    <col min="12560" max="12560" width="1.44140625" style="22" customWidth="1"/>
    <col min="12561" max="12561" width="12.33203125" style="22" customWidth="1"/>
    <col min="12562" max="12562" width="1.44140625" style="22" customWidth="1"/>
    <col min="12563" max="12563" width="12.33203125" style="22" customWidth="1"/>
    <col min="12564" max="12564" width="1.44140625" style="22" customWidth="1"/>
    <col min="12565" max="12565" width="12.33203125" style="22" customWidth="1"/>
    <col min="12566" max="12566" width="1.44140625" style="22" customWidth="1"/>
    <col min="12567" max="12567" width="13.21875" style="22" customWidth="1"/>
    <col min="12568" max="12568" width="1.109375" style="22" customWidth="1"/>
    <col min="12569" max="12569" width="1.44140625" style="22" customWidth="1"/>
    <col min="12570" max="12570" width="12.33203125" style="22" customWidth="1"/>
    <col min="12571" max="12571" width="1.44140625" style="22" customWidth="1"/>
    <col min="12572" max="12572" width="12.33203125" style="22" customWidth="1"/>
    <col min="12573" max="12573" width="1.44140625" style="22" customWidth="1"/>
    <col min="12574" max="12574" width="12.33203125" style="22" customWidth="1"/>
    <col min="12575" max="12575" width="1.44140625" style="22" customWidth="1"/>
    <col min="12576" max="12577" width="0" style="22" hidden="1" customWidth="1"/>
    <col min="12578" max="12578" width="12.33203125" style="22" customWidth="1"/>
    <col min="12579" max="12579" width="1.44140625" style="22" customWidth="1"/>
    <col min="12580" max="12580" width="12.33203125" style="22" customWidth="1"/>
    <col min="12581" max="12581" width="1.44140625" style="22" customWidth="1"/>
    <col min="12582" max="12582" width="13.88671875" style="22" customWidth="1"/>
    <col min="12583" max="12583" width="1.44140625" style="22" customWidth="1"/>
    <col min="12584" max="12584" width="0" style="22" hidden="1" customWidth="1"/>
    <col min="12585" max="12585" width="1.44140625" style="22" customWidth="1"/>
    <col min="12586" max="12586" width="20.109375" style="22" customWidth="1"/>
    <col min="12587" max="12587" width="1.44140625" style="22" customWidth="1"/>
    <col min="12588" max="12588" width="6.88671875" style="22" customWidth="1"/>
    <col min="12589" max="12589" width="7.6640625" style="22" customWidth="1"/>
    <col min="12590" max="12590" width="1.44140625" style="22" customWidth="1"/>
    <col min="12591" max="12591" width="35.21875" style="22" customWidth="1"/>
    <col min="12592" max="12800" width="11.5546875" style="22"/>
    <col min="12801" max="12801" width="4.5546875" style="22" customWidth="1"/>
    <col min="12802" max="12802" width="1.44140625" style="22" customWidth="1"/>
    <col min="12803" max="12803" width="17.77734375" style="22" customWidth="1"/>
    <col min="12804" max="12804" width="1.44140625" style="22" customWidth="1"/>
    <col min="12805" max="12805" width="0" style="22" hidden="1" customWidth="1"/>
    <col min="12806" max="12806" width="1.44140625" style="22" customWidth="1"/>
    <col min="12807" max="12807" width="12.33203125" style="22" customWidth="1"/>
    <col min="12808" max="12808" width="1.44140625" style="22" customWidth="1"/>
    <col min="12809" max="12809" width="12.33203125" style="22" customWidth="1"/>
    <col min="12810" max="12810" width="1.44140625" style="22" customWidth="1"/>
    <col min="12811" max="12811" width="12.33203125" style="22" customWidth="1"/>
    <col min="12812" max="12812" width="1.44140625" style="22" customWidth="1"/>
    <col min="12813" max="12813" width="12.33203125" style="22" customWidth="1"/>
    <col min="12814" max="12814" width="1.44140625" style="22" customWidth="1"/>
    <col min="12815" max="12815" width="12.33203125" style="22" customWidth="1"/>
    <col min="12816" max="12816" width="1.44140625" style="22" customWidth="1"/>
    <col min="12817" max="12817" width="12.33203125" style="22" customWidth="1"/>
    <col min="12818" max="12818" width="1.44140625" style="22" customWidth="1"/>
    <col min="12819" max="12819" width="12.33203125" style="22" customWidth="1"/>
    <col min="12820" max="12820" width="1.44140625" style="22" customWidth="1"/>
    <col min="12821" max="12821" width="12.33203125" style="22" customWidth="1"/>
    <col min="12822" max="12822" width="1.44140625" style="22" customWidth="1"/>
    <col min="12823" max="12823" width="13.21875" style="22" customWidth="1"/>
    <col min="12824" max="12824" width="1.109375" style="22" customWidth="1"/>
    <col min="12825" max="12825" width="1.44140625" style="22" customWidth="1"/>
    <col min="12826" max="12826" width="12.33203125" style="22" customWidth="1"/>
    <col min="12827" max="12827" width="1.44140625" style="22" customWidth="1"/>
    <col min="12828" max="12828" width="12.33203125" style="22" customWidth="1"/>
    <col min="12829" max="12829" width="1.44140625" style="22" customWidth="1"/>
    <col min="12830" max="12830" width="12.33203125" style="22" customWidth="1"/>
    <col min="12831" max="12831" width="1.44140625" style="22" customWidth="1"/>
    <col min="12832" max="12833" width="0" style="22" hidden="1" customWidth="1"/>
    <col min="12834" max="12834" width="12.33203125" style="22" customWidth="1"/>
    <col min="12835" max="12835" width="1.44140625" style="22" customWidth="1"/>
    <col min="12836" max="12836" width="12.33203125" style="22" customWidth="1"/>
    <col min="12837" max="12837" width="1.44140625" style="22" customWidth="1"/>
    <col min="12838" max="12838" width="13.88671875" style="22" customWidth="1"/>
    <col min="12839" max="12839" width="1.44140625" style="22" customWidth="1"/>
    <col min="12840" max="12840" width="0" style="22" hidden="1" customWidth="1"/>
    <col min="12841" max="12841" width="1.44140625" style="22" customWidth="1"/>
    <col min="12842" max="12842" width="20.109375" style="22" customWidth="1"/>
    <col min="12843" max="12843" width="1.44140625" style="22" customWidth="1"/>
    <col min="12844" max="12844" width="6.88671875" style="22" customWidth="1"/>
    <col min="12845" max="12845" width="7.6640625" style="22" customWidth="1"/>
    <col min="12846" max="12846" width="1.44140625" style="22" customWidth="1"/>
    <col min="12847" max="12847" width="35.21875" style="22" customWidth="1"/>
    <col min="12848" max="13056" width="11.5546875" style="22"/>
    <col min="13057" max="13057" width="4.5546875" style="22" customWidth="1"/>
    <col min="13058" max="13058" width="1.44140625" style="22" customWidth="1"/>
    <col min="13059" max="13059" width="17.77734375" style="22" customWidth="1"/>
    <col min="13060" max="13060" width="1.44140625" style="22" customWidth="1"/>
    <col min="13061" max="13061" width="0" style="22" hidden="1" customWidth="1"/>
    <col min="13062" max="13062" width="1.44140625" style="22" customWidth="1"/>
    <col min="13063" max="13063" width="12.33203125" style="22" customWidth="1"/>
    <col min="13064" max="13064" width="1.44140625" style="22" customWidth="1"/>
    <col min="13065" max="13065" width="12.33203125" style="22" customWidth="1"/>
    <col min="13066" max="13066" width="1.44140625" style="22" customWidth="1"/>
    <col min="13067" max="13067" width="12.33203125" style="22" customWidth="1"/>
    <col min="13068" max="13068" width="1.44140625" style="22" customWidth="1"/>
    <col min="13069" max="13069" width="12.33203125" style="22" customWidth="1"/>
    <col min="13070" max="13070" width="1.44140625" style="22" customWidth="1"/>
    <col min="13071" max="13071" width="12.33203125" style="22" customWidth="1"/>
    <col min="13072" max="13072" width="1.44140625" style="22" customWidth="1"/>
    <col min="13073" max="13073" width="12.33203125" style="22" customWidth="1"/>
    <col min="13074" max="13074" width="1.44140625" style="22" customWidth="1"/>
    <col min="13075" max="13075" width="12.33203125" style="22" customWidth="1"/>
    <col min="13076" max="13076" width="1.44140625" style="22" customWidth="1"/>
    <col min="13077" max="13077" width="12.33203125" style="22" customWidth="1"/>
    <col min="13078" max="13078" width="1.44140625" style="22" customWidth="1"/>
    <col min="13079" max="13079" width="13.21875" style="22" customWidth="1"/>
    <col min="13080" max="13080" width="1.109375" style="22" customWidth="1"/>
    <col min="13081" max="13081" width="1.44140625" style="22" customWidth="1"/>
    <col min="13082" max="13082" width="12.33203125" style="22" customWidth="1"/>
    <col min="13083" max="13083" width="1.44140625" style="22" customWidth="1"/>
    <col min="13084" max="13084" width="12.33203125" style="22" customWidth="1"/>
    <col min="13085" max="13085" width="1.44140625" style="22" customWidth="1"/>
    <col min="13086" max="13086" width="12.33203125" style="22" customWidth="1"/>
    <col min="13087" max="13087" width="1.44140625" style="22" customWidth="1"/>
    <col min="13088" max="13089" width="0" style="22" hidden="1" customWidth="1"/>
    <col min="13090" max="13090" width="12.33203125" style="22" customWidth="1"/>
    <col min="13091" max="13091" width="1.44140625" style="22" customWidth="1"/>
    <col min="13092" max="13092" width="12.33203125" style="22" customWidth="1"/>
    <col min="13093" max="13093" width="1.44140625" style="22" customWidth="1"/>
    <col min="13094" max="13094" width="13.88671875" style="22" customWidth="1"/>
    <col min="13095" max="13095" width="1.44140625" style="22" customWidth="1"/>
    <col min="13096" max="13096" width="0" style="22" hidden="1" customWidth="1"/>
    <col min="13097" max="13097" width="1.44140625" style="22" customWidth="1"/>
    <col min="13098" max="13098" width="20.109375" style="22" customWidth="1"/>
    <col min="13099" max="13099" width="1.44140625" style="22" customWidth="1"/>
    <col min="13100" max="13100" width="6.88671875" style="22" customWidth="1"/>
    <col min="13101" max="13101" width="7.6640625" style="22" customWidth="1"/>
    <col min="13102" max="13102" width="1.44140625" style="22" customWidth="1"/>
    <col min="13103" max="13103" width="35.21875" style="22" customWidth="1"/>
    <col min="13104" max="13312" width="11.5546875" style="22"/>
    <col min="13313" max="13313" width="4.5546875" style="22" customWidth="1"/>
    <col min="13314" max="13314" width="1.44140625" style="22" customWidth="1"/>
    <col min="13315" max="13315" width="17.77734375" style="22" customWidth="1"/>
    <col min="13316" max="13316" width="1.44140625" style="22" customWidth="1"/>
    <col min="13317" max="13317" width="0" style="22" hidden="1" customWidth="1"/>
    <col min="13318" max="13318" width="1.44140625" style="22" customWidth="1"/>
    <col min="13319" max="13319" width="12.33203125" style="22" customWidth="1"/>
    <col min="13320" max="13320" width="1.44140625" style="22" customWidth="1"/>
    <col min="13321" max="13321" width="12.33203125" style="22" customWidth="1"/>
    <col min="13322" max="13322" width="1.44140625" style="22" customWidth="1"/>
    <col min="13323" max="13323" width="12.33203125" style="22" customWidth="1"/>
    <col min="13324" max="13324" width="1.44140625" style="22" customWidth="1"/>
    <col min="13325" max="13325" width="12.33203125" style="22" customWidth="1"/>
    <col min="13326" max="13326" width="1.44140625" style="22" customWidth="1"/>
    <col min="13327" max="13327" width="12.33203125" style="22" customWidth="1"/>
    <col min="13328" max="13328" width="1.44140625" style="22" customWidth="1"/>
    <col min="13329" max="13329" width="12.33203125" style="22" customWidth="1"/>
    <col min="13330" max="13330" width="1.44140625" style="22" customWidth="1"/>
    <col min="13331" max="13331" width="12.33203125" style="22" customWidth="1"/>
    <col min="13332" max="13332" width="1.44140625" style="22" customWidth="1"/>
    <col min="13333" max="13333" width="12.33203125" style="22" customWidth="1"/>
    <col min="13334" max="13334" width="1.44140625" style="22" customWidth="1"/>
    <col min="13335" max="13335" width="13.21875" style="22" customWidth="1"/>
    <col min="13336" max="13336" width="1.109375" style="22" customWidth="1"/>
    <col min="13337" max="13337" width="1.44140625" style="22" customWidth="1"/>
    <col min="13338" max="13338" width="12.33203125" style="22" customWidth="1"/>
    <col min="13339" max="13339" width="1.44140625" style="22" customWidth="1"/>
    <col min="13340" max="13340" width="12.33203125" style="22" customWidth="1"/>
    <col min="13341" max="13341" width="1.44140625" style="22" customWidth="1"/>
    <col min="13342" max="13342" width="12.33203125" style="22" customWidth="1"/>
    <col min="13343" max="13343" width="1.44140625" style="22" customWidth="1"/>
    <col min="13344" max="13345" width="0" style="22" hidden="1" customWidth="1"/>
    <col min="13346" max="13346" width="12.33203125" style="22" customWidth="1"/>
    <col min="13347" max="13347" width="1.44140625" style="22" customWidth="1"/>
    <col min="13348" max="13348" width="12.33203125" style="22" customWidth="1"/>
    <col min="13349" max="13349" width="1.44140625" style="22" customWidth="1"/>
    <col min="13350" max="13350" width="13.88671875" style="22" customWidth="1"/>
    <col min="13351" max="13351" width="1.44140625" style="22" customWidth="1"/>
    <col min="13352" max="13352" width="0" style="22" hidden="1" customWidth="1"/>
    <col min="13353" max="13353" width="1.44140625" style="22" customWidth="1"/>
    <col min="13354" max="13354" width="20.109375" style="22" customWidth="1"/>
    <col min="13355" max="13355" width="1.44140625" style="22" customWidth="1"/>
    <col min="13356" max="13356" width="6.88671875" style="22" customWidth="1"/>
    <col min="13357" max="13357" width="7.6640625" style="22" customWidth="1"/>
    <col min="13358" max="13358" width="1.44140625" style="22" customWidth="1"/>
    <col min="13359" max="13359" width="35.21875" style="22" customWidth="1"/>
    <col min="13360" max="13568" width="11.5546875" style="22"/>
    <col min="13569" max="13569" width="4.5546875" style="22" customWidth="1"/>
    <col min="13570" max="13570" width="1.44140625" style="22" customWidth="1"/>
    <col min="13571" max="13571" width="17.77734375" style="22" customWidth="1"/>
    <col min="13572" max="13572" width="1.44140625" style="22" customWidth="1"/>
    <col min="13573" max="13573" width="0" style="22" hidden="1" customWidth="1"/>
    <col min="13574" max="13574" width="1.44140625" style="22" customWidth="1"/>
    <col min="13575" max="13575" width="12.33203125" style="22" customWidth="1"/>
    <col min="13576" max="13576" width="1.44140625" style="22" customWidth="1"/>
    <col min="13577" max="13577" width="12.33203125" style="22" customWidth="1"/>
    <col min="13578" max="13578" width="1.44140625" style="22" customWidth="1"/>
    <col min="13579" max="13579" width="12.33203125" style="22" customWidth="1"/>
    <col min="13580" max="13580" width="1.44140625" style="22" customWidth="1"/>
    <col min="13581" max="13581" width="12.33203125" style="22" customWidth="1"/>
    <col min="13582" max="13582" width="1.44140625" style="22" customWidth="1"/>
    <col min="13583" max="13583" width="12.33203125" style="22" customWidth="1"/>
    <col min="13584" max="13584" width="1.44140625" style="22" customWidth="1"/>
    <col min="13585" max="13585" width="12.33203125" style="22" customWidth="1"/>
    <col min="13586" max="13586" width="1.44140625" style="22" customWidth="1"/>
    <col min="13587" max="13587" width="12.33203125" style="22" customWidth="1"/>
    <col min="13588" max="13588" width="1.44140625" style="22" customWidth="1"/>
    <col min="13589" max="13589" width="12.33203125" style="22" customWidth="1"/>
    <col min="13590" max="13590" width="1.44140625" style="22" customWidth="1"/>
    <col min="13591" max="13591" width="13.21875" style="22" customWidth="1"/>
    <col min="13592" max="13592" width="1.109375" style="22" customWidth="1"/>
    <col min="13593" max="13593" width="1.44140625" style="22" customWidth="1"/>
    <col min="13594" max="13594" width="12.33203125" style="22" customWidth="1"/>
    <col min="13595" max="13595" width="1.44140625" style="22" customWidth="1"/>
    <col min="13596" max="13596" width="12.33203125" style="22" customWidth="1"/>
    <col min="13597" max="13597" width="1.44140625" style="22" customWidth="1"/>
    <col min="13598" max="13598" width="12.33203125" style="22" customWidth="1"/>
    <col min="13599" max="13599" width="1.44140625" style="22" customWidth="1"/>
    <col min="13600" max="13601" width="0" style="22" hidden="1" customWidth="1"/>
    <col min="13602" max="13602" width="12.33203125" style="22" customWidth="1"/>
    <col min="13603" max="13603" width="1.44140625" style="22" customWidth="1"/>
    <col min="13604" max="13604" width="12.33203125" style="22" customWidth="1"/>
    <col min="13605" max="13605" width="1.44140625" style="22" customWidth="1"/>
    <col min="13606" max="13606" width="13.88671875" style="22" customWidth="1"/>
    <col min="13607" max="13607" width="1.44140625" style="22" customWidth="1"/>
    <col min="13608" max="13608" width="0" style="22" hidden="1" customWidth="1"/>
    <col min="13609" max="13609" width="1.44140625" style="22" customWidth="1"/>
    <col min="13610" max="13610" width="20.109375" style="22" customWidth="1"/>
    <col min="13611" max="13611" width="1.44140625" style="22" customWidth="1"/>
    <col min="13612" max="13612" width="6.88671875" style="22" customWidth="1"/>
    <col min="13613" max="13613" width="7.6640625" style="22" customWidth="1"/>
    <col min="13614" max="13614" width="1.44140625" style="22" customWidth="1"/>
    <col min="13615" max="13615" width="35.21875" style="22" customWidth="1"/>
    <col min="13616" max="13824" width="11.5546875" style="22"/>
    <col min="13825" max="13825" width="4.5546875" style="22" customWidth="1"/>
    <col min="13826" max="13826" width="1.44140625" style="22" customWidth="1"/>
    <col min="13827" max="13827" width="17.77734375" style="22" customWidth="1"/>
    <col min="13828" max="13828" width="1.44140625" style="22" customWidth="1"/>
    <col min="13829" max="13829" width="0" style="22" hidden="1" customWidth="1"/>
    <col min="13830" max="13830" width="1.44140625" style="22" customWidth="1"/>
    <col min="13831" max="13831" width="12.33203125" style="22" customWidth="1"/>
    <col min="13832" max="13832" width="1.44140625" style="22" customWidth="1"/>
    <col min="13833" max="13833" width="12.33203125" style="22" customWidth="1"/>
    <col min="13834" max="13834" width="1.44140625" style="22" customWidth="1"/>
    <col min="13835" max="13835" width="12.33203125" style="22" customWidth="1"/>
    <col min="13836" max="13836" width="1.44140625" style="22" customWidth="1"/>
    <col min="13837" max="13837" width="12.33203125" style="22" customWidth="1"/>
    <col min="13838" max="13838" width="1.44140625" style="22" customWidth="1"/>
    <col min="13839" max="13839" width="12.33203125" style="22" customWidth="1"/>
    <col min="13840" max="13840" width="1.44140625" style="22" customWidth="1"/>
    <col min="13841" max="13841" width="12.33203125" style="22" customWidth="1"/>
    <col min="13842" max="13842" width="1.44140625" style="22" customWidth="1"/>
    <col min="13843" max="13843" width="12.33203125" style="22" customWidth="1"/>
    <col min="13844" max="13844" width="1.44140625" style="22" customWidth="1"/>
    <col min="13845" max="13845" width="12.33203125" style="22" customWidth="1"/>
    <col min="13846" max="13846" width="1.44140625" style="22" customWidth="1"/>
    <col min="13847" max="13847" width="13.21875" style="22" customWidth="1"/>
    <col min="13848" max="13848" width="1.109375" style="22" customWidth="1"/>
    <col min="13849" max="13849" width="1.44140625" style="22" customWidth="1"/>
    <col min="13850" max="13850" width="12.33203125" style="22" customWidth="1"/>
    <col min="13851" max="13851" width="1.44140625" style="22" customWidth="1"/>
    <col min="13852" max="13852" width="12.33203125" style="22" customWidth="1"/>
    <col min="13853" max="13853" width="1.44140625" style="22" customWidth="1"/>
    <col min="13854" max="13854" width="12.33203125" style="22" customWidth="1"/>
    <col min="13855" max="13855" width="1.44140625" style="22" customWidth="1"/>
    <col min="13856" max="13857" width="0" style="22" hidden="1" customWidth="1"/>
    <col min="13858" max="13858" width="12.33203125" style="22" customWidth="1"/>
    <col min="13859" max="13859" width="1.44140625" style="22" customWidth="1"/>
    <col min="13860" max="13860" width="12.33203125" style="22" customWidth="1"/>
    <col min="13861" max="13861" width="1.44140625" style="22" customWidth="1"/>
    <col min="13862" max="13862" width="13.88671875" style="22" customWidth="1"/>
    <col min="13863" max="13863" width="1.44140625" style="22" customWidth="1"/>
    <col min="13864" max="13864" width="0" style="22" hidden="1" customWidth="1"/>
    <col min="13865" max="13865" width="1.44140625" style="22" customWidth="1"/>
    <col min="13866" max="13866" width="20.109375" style="22" customWidth="1"/>
    <col min="13867" max="13867" width="1.44140625" style="22" customWidth="1"/>
    <col min="13868" max="13868" width="6.88671875" style="22" customWidth="1"/>
    <col min="13869" max="13869" width="7.6640625" style="22" customWidth="1"/>
    <col min="13870" max="13870" width="1.44140625" style="22" customWidth="1"/>
    <col min="13871" max="13871" width="35.21875" style="22" customWidth="1"/>
    <col min="13872" max="14080" width="11.5546875" style="22"/>
    <col min="14081" max="14081" width="4.5546875" style="22" customWidth="1"/>
    <col min="14082" max="14082" width="1.44140625" style="22" customWidth="1"/>
    <col min="14083" max="14083" width="17.77734375" style="22" customWidth="1"/>
    <col min="14084" max="14084" width="1.44140625" style="22" customWidth="1"/>
    <col min="14085" max="14085" width="0" style="22" hidden="1" customWidth="1"/>
    <col min="14086" max="14086" width="1.44140625" style="22" customWidth="1"/>
    <col min="14087" max="14087" width="12.33203125" style="22" customWidth="1"/>
    <col min="14088" max="14088" width="1.44140625" style="22" customWidth="1"/>
    <col min="14089" max="14089" width="12.33203125" style="22" customWidth="1"/>
    <col min="14090" max="14090" width="1.44140625" style="22" customWidth="1"/>
    <col min="14091" max="14091" width="12.33203125" style="22" customWidth="1"/>
    <col min="14092" max="14092" width="1.44140625" style="22" customWidth="1"/>
    <col min="14093" max="14093" width="12.33203125" style="22" customWidth="1"/>
    <col min="14094" max="14094" width="1.44140625" style="22" customWidth="1"/>
    <col min="14095" max="14095" width="12.33203125" style="22" customWidth="1"/>
    <col min="14096" max="14096" width="1.44140625" style="22" customWidth="1"/>
    <col min="14097" max="14097" width="12.33203125" style="22" customWidth="1"/>
    <col min="14098" max="14098" width="1.44140625" style="22" customWidth="1"/>
    <col min="14099" max="14099" width="12.33203125" style="22" customWidth="1"/>
    <col min="14100" max="14100" width="1.44140625" style="22" customWidth="1"/>
    <col min="14101" max="14101" width="12.33203125" style="22" customWidth="1"/>
    <col min="14102" max="14102" width="1.44140625" style="22" customWidth="1"/>
    <col min="14103" max="14103" width="13.21875" style="22" customWidth="1"/>
    <col min="14104" max="14104" width="1.109375" style="22" customWidth="1"/>
    <col min="14105" max="14105" width="1.44140625" style="22" customWidth="1"/>
    <col min="14106" max="14106" width="12.33203125" style="22" customWidth="1"/>
    <col min="14107" max="14107" width="1.44140625" style="22" customWidth="1"/>
    <col min="14108" max="14108" width="12.33203125" style="22" customWidth="1"/>
    <col min="14109" max="14109" width="1.44140625" style="22" customWidth="1"/>
    <col min="14110" max="14110" width="12.33203125" style="22" customWidth="1"/>
    <col min="14111" max="14111" width="1.44140625" style="22" customWidth="1"/>
    <col min="14112" max="14113" width="0" style="22" hidden="1" customWidth="1"/>
    <col min="14114" max="14114" width="12.33203125" style="22" customWidth="1"/>
    <col min="14115" max="14115" width="1.44140625" style="22" customWidth="1"/>
    <col min="14116" max="14116" width="12.33203125" style="22" customWidth="1"/>
    <col min="14117" max="14117" width="1.44140625" style="22" customWidth="1"/>
    <col min="14118" max="14118" width="13.88671875" style="22" customWidth="1"/>
    <col min="14119" max="14119" width="1.44140625" style="22" customWidth="1"/>
    <col min="14120" max="14120" width="0" style="22" hidden="1" customWidth="1"/>
    <col min="14121" max="14121" width="1.44140625" style="22" customWidth="1"/>
    <col min="14122" max="14122" width="20.109375" style="22" customWidth="1"/>
    <col min="14123" max="14123" width="1.44140625" style="22" customWidth="1"/>
    <col min="14124" max="14124" width="6.88671875" style="22" customWidth="1"/>
    <col min="14125" max="14125" width="7.6640625" style="22" customWidth="1"/>
    <col min="14126" max="14126" width="1.44140625" style="22" customWidth="1"/>
    <col min="14127" max="14127" width="35.21875" style="22" customWidth="1"/>
    <col min="14128" max="14336" width="11.5546875" style="22"/>
    <col min="14337" max="14337" width="4.5546875" style="22" customWidth="1"/>
    <col min="14338" max="14338" width="1.44140625" style="22" customWidth="1"/>
    <col min="14339" max="14339" width="17.77734375" style="22" customWidth="1"/>
    <col min="14340" max="14340" width="1.44140625" style="22" customWidth="1"/>
    <col min="14341" max="14341" width="0" style="22" hidden="1" customWidth="1"/>
    <col min="14342" max="14342" width="1.44140625" style="22" customWidth="1"/>
    <col min="14343" max="14343" width="12.33203125" style="22" customWidth="1"/>
    <col min="14344" max="14344" width="1.44140625" style="22" customWidth="1"/>
    <col min="14345" max="14345" width="12.33203125" style="22" customWidth="1"/>
    <col min="14346" max="14346" width="1.44140625" style="22" customWidth="1"/>
    <col min="14347" max="14347" width="12.33203125" style="22" customWidth="1"/>
    <col min="14348" max="14348" width="1.44140625" style="22" customWidth="1"/>
    <col min="14349" max="14349" width="12.33203125" style="22" customWidth="1"/>
    <col min="14350" max="14350" width="1.44140625" style="22" customWidth="1"/>
    <col min="14351" max="14351" width="12.33203125" style="22" customWidth="1"/>
    <col min="14352" max="14352" width="1.44140625" style="22" customWidth="1"/>
    <col min="14353" max="14353" width="12.33203125" style="22" customWidth="1"/>
    <col min="14354" max="14354" width="1.44140625" style="22" customWidth="1"/>
    <col min="14355" max="14355" width="12.33203125" style="22" customWidth="1"/>
    <col min="14356" max="14356" width="1.44140625" style="22" customWidth="1"/>
    <col min="14357" max="14357" width="12.33203125" style="22" customWidth="1"/>
    <col min="14358" max="14358" width="1.44140625" style="22" customWidth="1"/>
    <col min="14359" max="14359" width="13.21875" style="22" customWidth="1"/>
    <col min="14360" max="14360" width="1.109375" style="22" customWidth="1"/>
    <col min="14361" max="14361" width="1.44140625" style="22" customWidth="1"/>
    <col min="14362" max="14362" width="12.33203125" style="22" customWidth="1"/>
    <col min="14363" max="14363" width="1.44140625" style="22" customWidth="1"/>
    <col min="14364" max="14364" width="12.33203125" style="22" customWidth="1"/>
    <col min="14365" max="14365" width="1.44140625" style="22" customWidth="1"/>
    <col min="14366" max="14366" width="12.33203125" style="22" customWidth="1"/>
    <col min="14367" max="14367" width="1.44140625" style="22" customWidth="1"/>
    <col min="14368" max="14369" width="0" style="22" hidden="1" customWidth="1"/>
    <col min="14370" max="14370" width="12.33203125" style="22" customWidth="1"/>
    <col min="14371" max="14371" width="1.44140625" style="22" customWidth="1"/>
    <col min="14372" max="14372" width="12.33203125" style="22" customWidth="1"/>
    <col min="14373" max="14373" width="1.44140625" style="22" customWidth="1"/>
    <col min="14374" max="14374" width="13.88671875" style="22" customWidth="1"/>
    <col min="14375" max="14375" width="1.44140625" style="22" customWidth="1"/>
    <col min="14376" max="14376" width="0" style="22" hidden="1" customWidth="1"/>
    <col min="14377" max="14377" width="1.44140625" style="22" customWidth="1"/>
    <col min="14378" max="14378" width="20.109375" style="22" customWidth="1"/>
    <col min="14379" max="14379" width="1.44140625" style="22" customWidth="1"/>
    <col min="14380" max="14380" width="6.88671875" style="22" customWidth="1"/>
    <col min="14381" max="14381" width="7.6640625" style="22" customWidth="1"/>
    <col min="14382" max="14382" width="1.44140625" style="22" customWidth="1"/>
    <col min="14383" max="14383" width="35.21875" style="22" customWidth="1"/>
    <col min="14384" max="14592" width="11.5546875" style="22"/>
    <col min="14593" max="14593" width="4.5546875" style="22" customWidth="1"/>
    <col min="14594" max="14594" width="1.44140625" style="22" customWidth="1"/>
    <col min="14595" max="14595" width="17.77734375" style="22" customWidth="1"/>
    <col min="14596" max="14596" width="1.44140625" style="22" customWidth="1"/>
    <col min="14597" max="14597" width="0" style="22" hidden="1" customWidth="1"/>
    <col min="14598" max="14598" width="1.44140625" style="22" customWidth="1"/>
    <col min="14599" max="14599" width="12.33203125" style="22" customWidth="1"/>
    <col min="14600" max="14600" width="1.44140625" style="22" customWidth="1"/>
    <col min="14601" max="14601" width="12.33203125" style="22" customWidth="1"/>
    <col min="14602" max="14602" width="1.44140625" style="22" customWidth="1"/>
    <col min="14603" max="14603" width="12.33203125" style="22" customWidth="1"/>
    <col min="14604" max="14604" width="1.44140625" style="22" customWidth="1"/>
    <col min="14605" max="14605" width="12.33203125" style="22" customWidth="1"/>
    <col min="14606" max="14606" width="1.44140625" style="22" customWidth="1"/>
    <col min="14607" max="14607" width="12.33203125" style="22" customWidth="1"/>
    <col min="14608" max="14608" width="1.44140625" style="22" customWidth="1"/>
    <col min="14609" max="14609" width="12.33203125" style="22" customWidth="1"/>
    <col min="14610" max="14610" width="1.44140625" style="22" customWidth="1"/>
    <col min="14611" max="14611" width="12.33203125" style="22" customWidth="1"/>
    <col min="14612" max="14612" width="1.44140625" style="22" customWidth="1"/>
    <col min="14613" max="14613" width="12.33203125" style="22" customWidth="1"/>
    <col min="14614" max="14614" width="1.44140625" style="22" customWidth="1"/>
    <col min="14615" max="14615" width="13.21875" style="22" customWidth="1"/>
    <col min="14616" max="14616" width="1.109375" style="22" customWidth="1"/>
    <col min="14617" max="14617" width="1.44140625" style="22" customWidth="1"/>
    <col min="14618" max="14618" width="12.33203125" style="22" customWidth="1"/>
    <col min="14619" max="14619" width="1.44140625" style="22" customWidth="1"/>
    <col min="14620" max="14620" width="12.33203125" style="22" customWidth="1"/>
    <col min="14621" max="14621" width="1.44140625" style="22" customWidth="1"/>
    <col min="14622" max="14622" width="12.33203125" style="22" customWidth="1"/>
    <col min="14623" max="14623" width="1.44140625" style="22" customWidth="1"/>
    <col min="14624" max="14625" width="0" style="22" hidden="1" customWidth="1"/>
    <col min="14626" max="14626" width="12.33203125" style="22" customWidth="1"/>
    <col min="14627" max="14627" width="1.44140625" style="22" customWidth="1"/>
    <col min="14628" max="14628" width="12.33203125" style="22" customWidth="1"/>
    <col min="14629" max="14629" width="1.44140625" style="22" customWidth="1"/>
    <col min="14630" max="14630" width="13.88671875" style="22" customWidth="1"/>
    <col min="14631" max="14631" width="1.44140625" style="22" customWidth="1"/>
    <col min="14632" max="14632" width="0" style="22" hidden="1" customWidth="1"/>
    <col min="14633" max="14633" width="1.44140625" style="22" customWidth="1"/>
    <col min="14634" max="14634" width="20.109375" style="22" customWidth="1"/>
    <col min="14635" max="14635" width="1.44140625" style="22" customWidth="1"/>
    <col min="14636" max="14636" width="6.88671875" style="22" customWidth="1"/>
    <col min="14637" max="14637" width="7.6640625" style="22" customWidth="1"/>
    <col min="14638" max="14638" width="1.44140625" style="22" customWidth="1"/>
    <col min="14639" max="14639" width="35.21875" style="22" customWidth="1"/>
    <col min="14640" max="14848" width="11.5546875" style="22"/>
    <col min="14849" max="14849" width="4.5546875" style="22" customWidth="1"/>
    <col min="14850" max="14850" width="1.44140625" style="22" customWidth="1"/>
    <col min="14851" max="14851" width="17.77734375" style="22" customWidth="1"/>
    <col min="14852" max="14852" width="1.44140625" style="22" customWidth="1"/>
    <col min="14853" max="14853" width="0" style="22" hidden="1" customWidth="1"/>
    <col min="14854" max="14854" width="1.44140625" style="22" customWidth="1"/>
    <col min="14855" max="14855" width="12.33203125" style="22" customWidth="1"/>
    <col min="14856" max="14856" width="1.44140625" style="22" customWidth="1"/>
    <col min="14857" max="14857" width="12.33203125" style="22" customWidth="1"/>
    <col min="14858" max="14858" width="1.44140625" style="22" customWidth="1"/>
    <col min="14859" max="14859" width="12.33203125" style="22" customWidth="1"/>
    <col min="14860" max="14860" width="1.44140625" style="22" customWidth="1"/>
    <col min="14861" max="14861" width="12.33203125" style="22" customWidth="1"/>
    <col min="14862" max="14862" width="1.44140625" style="22" customWidth="1"/>
    <col min="14863" max="14863" width="12.33203125" style="22" customWidth="1"/>
    <col min="14864" max="14864" width="1.44140625" style="22" customWidth="1"/>
    <col min="14865" max="14865" width="12.33203125" style="22" customWidth="1"/>
    <col min="14866" max="14866" width="1.44140625" style="22" customWidth="1"/>
    <col min="14867" max="14867" width="12.33203125" style="22" customWidth="1"/>
    <col min="14868" max="14868" width="1.44140625" style="22" customWidth="1"/>
    <col min="14869" max="14869" width="12.33203125" style="22" customWidth="1"/>
    <col min="14870" max="14870" width="1.44140625" style="22" customWidth="1"/>
    <col min="14871" max="14871" width="13.21875" style="22" customWidth="1"/>
    <col min="14872" max="14872" width="1.109375" style="22" customWidth="1"/>
    <col min="14873" max="14873" width="1.44140625" style="22" customWidth="1"/>
    <col min="14874" max="14874" width="12.33203125" style="22" customWidth="1"/>
    <col min="14875" max="14875" width="1.44140625" style="22" customWidth="1"/>
    <col min="14876" max="14876" width="12.33203125" style="22" customWidth="1"/>
    <col min="14877" max="14877" width="1.44140625" style="22" customWidth="1"/>
    <col min="14878" max="14878" width="12.33203125" style="22" customWidth="1"/>
    <col min="14879" max="14879" width="1.44140625" style="22" customWidth="1"/>
    <col min="14880" max="14881" width="0" style="22" hidden="1" customWidth="1"/>
    <col min="14882" max="14882" width="12.33203125" style="22" customWidth="1"/>
    <col min="14883" max="14883" width="1.44140625" style="22" customWidth="1"/>
    <col min="14884" max="14884" width="12.33203125" style="22" customWidth="1"/>
    <col min="14885" max="14885" width="1.44140625" style="22" customWidth="1"/>
    <col min="14886" max="14886" width="13.88671875" style="22" customWidth="1"/>
    <col min="14887" max="14887" width="1.44140625" style="22" customWidth="1"/>
    <col min="14888" max="14888" width="0" style="22" hidden="1" customWidth="1"/>
    <col min="14889" max="14889" width="1.44140625" style="22" customWidth="1"/>
    <col min="14890" max="14890" width="20.109375" style="22" customWidth="1"/>
    <col min="14891" max="14891" width="1.44140625" style="22" customWidth="1"/>
    <col min="14892" max="14892" width="6.88671875" style="22" customWidth="1"/>
    <col min="14893" max="14893" width="7.6640625" style="22" customWidth="1"/>
    <col min="14894" max="14894" width="1.44140625" style="22" customWidth="1"/>
    <col min="14895" max="14895" width="35.21875" style="22" customWidth="1"/>
    <col min="14896" max="15104" width="11.5546875" style="22"/>
    <col min="15105" max="15105" width="4.5546875" style="22" customWidth="1"/>
    <col min="15106" max="15106" width="1.44140625" style="22" customWidth="1"/>
    <col min="15107" max="15107" width="17.77734375" style="22" customWidth="1"/>
    <col min="15108" max="15108" width="1.44140625" style="22" customWidth="1"/>
    <col min="15109" max="15109" width="0" style="22" hidden="1" customWidth="1"/>
    <col min="15110" max="15110" width="1.44140625" style="22" customWidth="1"/>
    <col min="15111" max="15111" width="12.33203125" style="22" customWidth="1"/>
    <col min="15112" max="15112" width="1.44140625" style="22" customWidth="1"/>
    <col min="15113" max="15113" width="12.33203125" style="22" customWidth="1"/>
    <col min="15114" max="15114" width="1.44140625" style="22" customWidth="1"/>
    <col min="15115" max="15115" width="12.33203125" style="22" customWidth="1"/>
    <col min="15116" max="15116" width="1.44140625" style="22" customWidth="1"/>
    <col min="15117" max="15117" width="12.33203125" style="22" customWidth="1"/>
    <col min="15118" max="15118" width="1.44140625" style="22" customWidth="1"/>
    <col min="15119" max="15119" width="12.33203125" style="22" customWidth="1"/>
    <col min="15120" max="15120" width="1.44140625" style="22" customWidth="1"/>
    <col min="15121" max="15121" width="12.33203125" style="22" customWidth="1"/>
    <col min="15122" max="15122" width="1.44140625" style="22" customWidth="1"/>
    <col min="15123" max="15123" width="12.33203125" style="22" customWidth="1"/>
    <col min="15124" max="15124" width="1.44140625" style="22" customWidth="1"/>
    <col min="15125" max="15125" width="12.33203125" style="22" customWidth="1"/>
    <col min="15126" max="15126" width="1.44140625" style="22" customWidth="1"/>
    <col min="15127" max="15127" width="13.21875" style="22" customWidth="1"/>
    <col min="15128" max="15128" width="1.109375" style="22" customWidth="1"/>
    <col min="15129" max="15129" width="1.44140625" style="22" customWidth="1"/>
    <col min="15130" max="15130" width="12.33203125" style="22" customWidth="1"/>
    <col min="15131" max="15131" width="1.44140625" style="22" customWidth="1"/>
    <col min="15132" max="15132" width="12.33203125" style="22" customWidth="1"/>
    <col min="15133" max="15133" width="1.44140625" style="22" customWidth="1"/>
    <col min="15134" max="15134" width="12.33203125" style="22" customWidth="1"/>
    <col min="15135" max="15135" width="1.44140625" style="22" customWidth="1"/>
    <col min="15136" max="15137" width="0" style="22" hidden="1" customWidth="1"/>
    <col min="15138" max="15138" width="12.33203125" style="22" customWidth="1"/>
    <col min="15139" max="15139" width="1.44140625" style="22" customWidth="1"/>
    <col min="15140" max="15140" width="12.33203125" style="22" customWidth="1"/>
    <col min="15141" max="15141" width="1.44140625" style="22" customWidth="1"/>
    <col min="15142" max="15142" width="13.88671875" style="22" customWidth="1"/>
    <col min="15143" max="15143" width="1.44140625" style="22" customWidth="1"/>
    <col min="15144" max="15144" width="0" style="22" hidden="1" customWidth="1"/>
    <col min="15145" max="15145" width="1.44140625" style="22" customWidth="1"/>
    <col min="15146" max="15146" width="20.109375" style="22" customWidth="1"/>
    <col min="15147" max="15147" width="1.44140625" style="22" customWidth="1"/>
    <col min="15148" max="15148" width="6.88671875" style="22" customWidth="1"/>
    <col min="15149" max="15149" width="7.6640625" style="22" customWidth="1"/>
    <col min="15150" max="15150" width="1.44140625" style="22" customWidth="1"/>
    <col min="15151" max="15151" width="35.21875" style="22" customWidth="1"/>
    <col min="15152" max="15360" width="11.5546875" style="22"/>
    <col min="15361" max="15361" width="4.5546875" style="22" customWidth="1"/>
    <col min="15362" max="15362" width="1.44140625" style="22" customWidth="1"/>
    <col min="15363" max="15363" width="17.77734375" style="22" customWidth="1"/>
    <col min="15364" max="15364" width="1.44140625" style="22" customWidth="1"/>
    <col min="15365" max="15365" width="0" style="22" hidden="1" customWidth="1"/>
    <col min="15366" max="15366" width="1.44140625" style="22" customWidth="1"/>
    <col min="15367" max="15367" width="12.33203125" style="22" customWidth="1"/>
    <col min="15368" max="15368" width="1.44140625" style="22" customWidth="1"/>
    <col min="15369" max="15369" width="12.33203125" style="22" customWidth="1"/>
    <col min="15370" max="15370" width="1.44140625" style="22" customWidth="1"/>
    <col min="15371" max="15371" width="12.33203125" style="22" customWidth="1"/>
    <col min="15372" max="15372" width="1.44140625" style="22" customWidth="1"/>
    <col min="15373" max="15373" width="12.33203125" style="22" customWidth="1"/>
    <col min="15374" max="15374" width="1.44140625" style="22" customWidth="1"/>
    <col min="15375" max="15375" width="12.33203125" style="22" customWidth="1"/>
    <col min="15376" max="15376" width="1.44140625" style="22" customWidth="1"/>
    <col min="15377" max="15377" width="12.33203125" style="22" customWidth="1"/>
    <col min="15378" max="15378" width="1.44140625" style="22" customWidth="1"/>
    <col min="15379" max="15379" width="12.33203125" style="22" customWidth="1"/>
    <col min="15380" max="15380" width="1.44140625" style="22" customWidth="1"/>
    <col min="15381" max="15381" width="12.33203125" style="22" customWidth="1"/>
    <col min="15382" max="15382" width="1.44140625" style="22" customWidth="1"/>
    <col min="15383" max="15383" width="13.21875" style="22" customWidth="1"/>
    <col min="15384" max="15384" width="1.109375" style="22" customWidth="1"/>
    <col min="15385" max="15385" width="1.44140625" style="22" customWidth="1"/>
    <col min="15386" max="15386" width="12.33203125" style="22" customWidth="1"/>
    <col min="15387" max="15387" width="1.44140625" style="22" customWidth="1"/>
    <col min="15388" max="15388" width="12.33203125" style="22" customWidth="1"/>
    <col min="15389" max="15389" width="1.44140625" style="22" customWidth="1"/>
    <col min="15390" max="15390" width="12.33203125" style="22" customWidth="1"/>
    <col min="15391" max="15391" width="1.44140625" style="22" customWidth="1"/>
    <col min="15392" max="15393" width="0" style="22" hidden="1" customWidth="1"/>
    <col min="15394" max="15394" width="12.33203125" style="22" customWidth="1"/>
    <col min="15395" max="15395" width="1.44140625" style="22" customWidth="1"/>
    <col min="15396" max="15396" width="12.33203125" style="22" customWidth="1"/>
    <col min="15397" max="15397" width="1.44140625" style="22" customWidth="1"/>
    <col min="15398" max="15398" width="13.88671875" style="22" customWidth="1"/>
    <col min="15399" max="15399" width="1.44140625" style="22" customWidth="1"/>
    <col min="15400" max="15400" width="0" style="22" hidden="1" customWidth="1"/>
    <col min="15401" max="15401" width="1.44140625" style="22" customWidth="1"/>
    <col min="15402" max="15402" width="20.109375" style="22" customWidth="1"/>
    <col min="15403" max="15403" width="1.44140625" style="22" customWidth="1"/>
    <col min="15404" max="15404" width="6.88671875" style="22" customWidth="1"/>
    <col min="15405" max="15405" width="7.6640625" style="22" customWidth="1"/>
    <col min="15406" max="15406" width="1.44140625" style="22" customWidth="1"/>
    <col min="15407" max="15407" width="35.21875" style="22" customWidth="1"/>
    <col min="15408" max="15616" width="11.5546875" style="22"/>
    <col min="15617" max="15617" width="4.5546875" style="22" customWidth="1"/>
    <col min="15618" max="15618" width="1.44140625" style="22" customWidth="1"/>
    <col min="15619" max="15619" width="17.77734375" style="22" customWidth="1"/>
    <col min="15620" max="15620" width="1.44140625" style="22" customWidth="1"/>
    <col min="15621" max="15621" width="0" style="22" hidden="1" customWidth="1"/>
    <col min="15622" max="15622" width="1.44140625" style="22" customWidth="1"/>
    <col min="15623" max="15623" width="12.33203125" style="22" customWidth="1"/>
    <col min="15624" max="15624" width="1.44140625" style="22" customWidth="1"/>
    <col min="15625" max="15625" width="12.33203125" style="22" customWidth="1"/>
    <col min="15626" max="15626" width="1.44140625" style="22" customWidth="1"/>
    <col min="15627" max="15627" width="12.33203125" style="22" customWidth="1"/>
    <col min="15628" max="15628" width="1.44140625" style="22" customWidth="1"/>
    <col min="15629" max="15629" width="12.33203125" style="22" customWidth="1"/>
    <col min="15630" max="15630" width="1.44140625" style="22" customWidth="1"/>
    <col min="15631" max="15631" width="12.33203125" style="22" customWidth="1"/>
    <col min="15632" max="15632" width="1.44140625" style="22" customWidth="1"/>
    <col min="15633" max="15633" width="12.33203125" style="22" customWidth="1"/>
    <col min="15634" max="15634" width="1.44140625" style="22" customWidth="1"/>
    <col min="15635" max="15635" width="12.33203125" style="22" customWidth="1"/>
    <col min="15636" max="15636" width="1.44140625" style="22" customWidth="1"/>
    <col min="15637" max="15637" width="12.33203125" style="22" customWidth="1"/>
    <col min="15638" max="15638" width="1.44140625" style="22" customWidth="1"/>
    <col min="15639" max="15639" width="13.21875" style="22" customWidth="1"/>
    <col min="15640" max="15640" width="1.109375" style="22" customWidth="1"/>
    <col min="15641" max="15641" width="1.44140625" style="22" customWidth="1"/>
    <col min="15642" max="15642" width="12.33203125" style="22" customWidth="1"/>
    <col min="15643" max="15643" width="1.44140625" style="22" customWidth="1"/>
    <col min="15644" max="15644" width="12.33203125" style="22" customWidth="1"/>
    <col min="15645" max="15645" width="1.44140625" style="22" customWidth="1"/>
    <col min="15646" max="15646" width="12.33203125" style="22" customWidth="1"/>
    <col min="15647" max="15647" width="1.44140625" style="22" customWidth="1"/>
    <col min="15648" max="15649" width="0" style="22" hidden="1" customWidth="1"/>
    <col min="15650" max="15650" width="12.33203125" style="22" customWidth="1"/>
    <col min="15651" max="15651" width="1.44140625" style="22" customWidth="1"/>
    <col min="15652" max="15652" width="12.33203125" style="22" customWidth="1"/>
    <col min="15653" max="15653" width="1.44140625" style="22" customWidth="1"/>
    <col min="15654" max="15654" width="13.88671875" style="22" customWidth="1"/>
    <col min="15655" max="15655" width="1.44140625" style="22" customWidth="1"/>
    <col min="15656" max="15656" width="0" style="22" hidden="1" customWidth="1"/>
    <col min="15657" max="15657" width="1.44140625" style="22" customWidth="1"/>
    <col min="15658" max="15658" width="20.109375" style="22" customWidth="1"/>
    <col min="15659" max="15659" width="1.44140625" style="22" customWidth="1"/>
    <col min="15660" max="15660" width="6.88671875" style="22" customWidth="1"/>
    <col min="15661" max="15661" width="7.6640625" style="22" customWidth="1"/>
    <col min="15662" max="15662" width="1.44140625" style="22" customWidth="1"/>
    <col min="15663" max="15663" width="35.21875" style="22" customWidth="1"/>
    <col min="15664" max="15872" width="11.5546875" style="22"/>
    <col min="15873" max="15873" width="4.5546875" style="22" customWidth="1"/>
    <col min="15874" max="15874" width="1.44140625" style="22" customWidth="1"/>
    <col min="15875" max="15875" width="17.77734375" style="22" customWidth="1"/>
    <col min="15876" max="15876" width="1.44140625" style="22" customWidth="1"/>
    <col min="15877" max="15877" width="0" style="22" hidden="1" customWidth="1"/>
    <col min="15878" max="15878" width="1.44140625" style="22" customWidth="1"/>
    <col min="15879" max="15879" width="12.33203125" style="22" customWidth="1"/>
    <col min="15880" max="15880" width="1.44140625" style="22" customWidth="1"/>
    <col min="15881" max="15881" width="12.33203125" style="22" customWidth="1"/>
    <col min="15882" max="15882" width="1.44140625" style="22" customWidth="1"/>
    <col min="15883" max="15883" width="12.33203125" style="22" customWidth="1"/>
    <col min="15884" max="15884" width="1.44140625" style="22" customWidth="1"/>
    <col min="15885" max="15885" width="12.33203125" style="22" customWidth="1"/>
    <col min="15886" max="15886" width="1.44140625" style="22" customWidth="1"/>
    <col min="15887" max="15887" width="12.33203125" style="22" customWidth="1"/>
    <col min="15888" max="15888" width="1.44140625" style="22" customWidth="1"/>
    <col min="15889" max="15889" width="12.33203125" style="22" customWidth="1"/>
    <col min="15890" max="15890" width="1.44140625" style="22" customWidth="1"/>
    <col min="15891" max="15891" width="12.33203125" style="22" customWidth="1"/>
    <col min="15892" max="15892" width="1.44140625" style="22" customWidth="1"/>
    <col min="15893" max="15893" width="12.33203125" style="22" customWidth="1"/>
    <col min="15894" max="15894" width="1.44140625" style="22" customWidth="1"/>
    <col min="15895" max="15895" width="13.21875" style="22" customWidth="1"/>
    <col min="15896" max="15896" width="1.109375" style="22" customWidth="1"/>
    <col min="15897" max="15897" width="1.44140625" style="22" customWidth="1"/>
    <col min="15898" max="15898" width="12.33203125" style="22" customWidth="1"/>
    <col min="15899" max="15899" width="1.44140625" style="22" customWidth="1"/>
    <col min="15900" max="15900" width="12.33203125" style="22" customWidth="1"/>
    <col min="15901" max="15901" width="1.44140625" style="22" customWidth="1"/>
    <col min="15902" max="15902" width="12.33203125" style="22" customWidth="1"/>
    <col min="15903" max="15903" width="1.44140625" style="22" customWidth="1"/>
    <col min="15904" max="15905" width="0" style="22" hidden="1" customWidth="1"/>
    <col min="15906" max="15906" width="12.33203125" style="22" customWidth="1"/>
    <col min="15907" max="15907" width="1.44140625" style="22" customWidth="1"/>
    <col min="15908" max="15908" width="12.33203125" style="22" customWidth="1"/>
    <col min="15909" max="15909" width="1.44140625" style="22" customWidth="1"/>
    <col min="15910" max="15910" width="13.88671875" style="22" customWidth="1"/>
    <col min="15911" max="15911" width="1.44140625" style="22" customWidth="1"/>
    <col min="15912" max="15912" width="0" style="22" hidden="1" customWidth="1"/>
    <col min="15913" max="15913" width="1.44140625" style="22" customWidth="1"/>
    <col min="15914" max="15914" width="20.109375" style="22" customWidth="1"/>
    <col min="15915" max="15915" width="1.44140625" style="22" customWidth="1"/>
    <col min="15916" max="15916" width="6.88671875" style="22" customWidth="1"/>
    <col min="15917" max="15917" width="7.6640625" style="22" customWidth="1"/>
    <col min="15918" max="15918" width="1.44140625" style="22" customWidth="1"/>
    <col min="15919" max="15919" width="35.21875" style="22" customWidth="1"/>
    <col min="15920" max="16128" width="11.5546875" style="22"/>
    <col min="16129" max="16129" width="4.5546875" style="22" customWidth="1"/>
    <col min="16130" max="16130" width="1.44140625" style="22" customWidth="1"/>
    <col min="16131" max="16131" width="17.77734375" style="22" customWidth="1"/>
    <col min="16132" max="16132" width="1.44140625" style="22" customWidth="1"/>
    <col min="16133" max="16133" width="0" style="22" hidden="1" customWidth="1"/>
    <col min="16134" max="16134" width="1.44140625" style="22" customWidth="1"/>
    <col min="16135" max="16135" width="12.33203125" style="22" customWidth="1"/>
    <col min="16136" max="16136" width="1.44140625" style="22" customWidth="1"/>
    <col min="16137" max="16137" width="12.33203125" style="22" customWidth="1"/>
    <col min="16138" max="16138" width="1.44140625" style="22" customWidth="1"/>
    <col min="16139" max="16139" width="12.33203125" style="22" customWidth="1"/>
    <col min="16140" max="16140" width="1.44140625" style="22" customWidth="1"/>
    <col min="16141" max="16141" width="12.33203125" style="22" customWidth="1"/>
    <col min="16142" max="16142" width="1.44140625" style="22" customWidth="1"/>
    <col min="16143" max="16143" width="12.33203125" style="22" customWidth="1"/>
    <col min="16144" max="16144" width="1.44140625" style="22" customWidth="1"/>
    <col min="16145" max="16145" width="12.33203125" style="22" customWidth="1"/>
    <col min="16146" max="16146" width="1.44140625" style="22" customWidth="1"/>
    <col min="16147" max="16147" width="12.33203125" style="22" customWidth="1"/>
    <col min="16148" max="16148" width="1.44140625" style="22" customWidth="1"/>
    <col min="16149" max="16149" width="12.33203125" style="22" customWidth="1"/>
    <col min="16150" max="16150" width="1.44140625" style="22" customWidth="1"/>
    <col min="16151" max="16151" width="13.21875" style="22" customWidth="1"/>
    <col min="16152" max="16152" width="1.109375" style="22" customWidth="1"/>
    <col min="16153" max="16153" width="1.44140625" style="22" customWidth="1"/>
    <col min="16154" max="16154" width="12.33203125" style="22" customWidth="1"/>
    <col min="16155" max="16155" width="1.44140625" style="22" customWidth="1"/>
    <col min="16156" max="16156" width="12.33203125" style="22" customWidth="1"/>
    <col min="16157" max="16157" width="1.44140625" style="22" customWidth="1"/>
    <col min="16158" max="16158" width="12.33203125" style="22" customWidth="1"/>
    <col min="16159" max="16159" width="1.44140625" style="22" customWidth="1"/>
    <col min="16160" max="16161" width="0" style="22" hidden="1" customWidth="1"/>
    <col min="16162" max="16162" width="12.33203125" style="22" customWidth="1"/>
    <col min="16163" max="16163" width="1.44140625" style="22" customWidth="1"/>
    <col min="16164" max="16164" width="12.33203125" style="22" customWidth="1"/>
    <col min="16165" max="16165" width="1.44140625" style="22" customWidth="1"/>
    <col min="16166" max="16166" width="13.88671875" style="22" customWidth="1"/>
    <col min="16167" max="16167" width="1.44140625" style="22" customWidth="1"/>
    <col min="16168" max="16168" width="0" style="22" hidden="1" customWidth="1"/>
    <col min="16169" max="16169" width="1.44140625" style="22" customWidth="1"/>
    <col min="16170" max="16170" width="20.109375" style="22" customWidth="1"/>
    <col min="16171" max="16171" width="1.44140625" style="22" customWidth="1"/>
    <col min="16172" max="16172" width="6.88671875" style="22" customWidth="1"/>
    <col min="16173" max="16173" width="7.6640625" style="22" customWidth="1"/>
    <col min="16174" max="16174" width="1.44140625" style="22" customWidth="1"/>
    <col min="16175" max="16175" width="35.21875" style="22" customWidth="1"/>
    <col min="16176" max="16384" width="11.5546875" style="22"/>
  </cols>
  <sheetData>
    <row r="1" spans="1:44" s="20" customFormat="1" ht="10.5" customHeight="1" x14ac:dyDescent="0.3">
      <c r="A1" s="131"/>
      <c r="C1" s="22"/>
      <c r="W1" s="131" t="s">
        <v>49</v>
      </c>
      <c r="Z1" s="50" t="s">
        <v>50</v>
      </c>
      <c r="AR1" s="131" t="s">
        <v>595</v>
      </c>
    </row>
    <row r="2" spans="1:44" s="20" customFormat="1" ht="10.5" customHeight="1" x14ac:dyDescent="0.3">
      <c r="A2" s="24"/>
      <c r="C2" s="22"/>
      <c r="W2" s="23" t="s">
        <v>596</v>
      </c>
      <c r="Z2" s="50" t="s">
        <v>597</v>
      </c>
      <c r="AR2" s="23" t="s">
        <v>54</v>
      </c>
    </row>
    <row r="3" spans="1:44" s="20" customFormat="1" ht="10.5" customHeight="1" x14ac:dyDescent="0.3">
      <c r="A3" s="25"/>
      <c r="C3" s="22"/>
      <c r="W3" s="23" t="s">
        <v>55</v>
      </c>
      <c r="Z3" s="26" t="s">
        <v>56</v>
      </c>
    </row>
    <row r="4" spans="1:44" ht="9.75" customHeight="1" x14ac:dyDescent="0.3">
      <c r="A4" s="33"/>
      <c r="B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row>
    <row r="5" spans="1:44" ht="9.6" customHeight="1" x14ac:dyDescent="0.3">
      <c r="A5" s="33"/>
      <c r="B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row>
    <row r="6" spans="1:44" ht="9.75" customHeight="1" x14ac:dyDescent="0.3">
      <c r="A6" s="33"/>
      <c r="B6" s="33"/>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row>
    <row r="7" spans="1:44" ht="10.5" customHeight="1" x14ac:dyDescent="0.3">
      <c r="G7" s="28" t="s">
        <v>598</v>
      </c>
      <c r="H7" s="28"/>
      <c r="I7" s="28"/>
      <c r="J7" s="28"/>
      <c r="K7" s="28"/>
      <c r="L7" s="28"/>
      <c r="M7" s="28"/>
      <c r="N7" s="28"/>
      <c r="O7" s="28"/>
      <c r="P7" s="28"/>
      <c r="Q7" s="28"/>
      <c r="R7" s="28"/>
      <c r="S7" s="28"/>
      <c r="T7" s="28"/>
      <c r="U7" s="28"/>
      <c r="V7" s="28"/>
      <c r="W7" s="28"/>
      <c r="Z7" s="28" t="s">
        <v>599</v>
      </c>
      <c r="AA7" s="28"/>
      <c r="AB7" s="28"/>
      <c r="AC7" s="28"/>
      <c r="AD7" s="28"/>
      <c r="AE7" s="28"/>
      <c r="AF7" s="28"/>
      <c r="AG7" s="28"/>
      <c r="AH7" s="28"/>
      <c r="AI7" s="28"/>
      <c r="AJ7" s="28"/>
      <c r="AK7" s="28"/>
      <c r="AL7" s="28"/>
      <c r="AM7" s="28"/>
      <c r="AP7" s="31" t="s">
        <v>304</v>
      </c>
    </row>
    <row r="8" spans="1:44" ht="10.5" customHeight="1" x14ac:dyDescent="0.3">
      <c r="AP8" s="150" t="s">
        <v>600</v>
      </c>
    </row>
    <row r="9" spans="1:44" ht="10.5" customHeight="1" x14ac:dyDescent="0.3">
      <c r="Q9" s="30" t="s">
        <v>601</v>
      </c>
      <c r="S9" s="30" t="s">
        <v>307</v>
      </c>
      <c r="AJ9" s="30" t="s">
        <v>307</v>
      </c>
      <c r="AP9" s="129" t="s">
        <v>306</v>
      </c>
    </row>
    <row r="10" spans="1:44" ht="10.5" customHeight="1" x14ac:dyDescent="0.3">
      <c r="Q10" s="30" t="s">
        <v>602</v>
      </c>
      <c r="S10" s="30" t="s">
        <v>603</v>
      </c>
      <c r="U10" s="30" t="s">
        <v>335</v>
      </c>
      <c r="W10" s="30" t="s">
        <v>72</v>
      </c>
      <c r="AB10" s="30" t="s">
        <v>604</v>
      </c>
      <c r="AD10" s="30" t="s">
        <v>605</v>
      </c>
      <c r="AH10" s="30" t="s">
        <v>606</v>
      </c>
      <c r="AJ10" s="30" t="s">
        <v>607</v>
      </c>
      <c r="AL10" s="30" t="s">
        <v>72</v>
      </c>
    </row>
    <row r="11" spans="1:44" ht="10.5" customHeight="1" x14ac:dyDescent="0.3">
      <c r="A11" s="31" t="s">
        <v>78</v>
      </c>
      <c r="C11" s="31" t="s">
        <v>80</v>
      </c>
      <c r="G11" s="31" t="s">
        <v>608</v>
      </c>
      <c r="I11" s="31" t="s">
        <v>609</v>
      </c>
      <c r="K11" s="31" t="s">
        <v>610</v>
      </c>
      <c r="M11" s="31" t="s">
        <v>611</v>
      </c>
      <c r="O11" s="31" t="s">
        <v>612</v>
      </c>
      <c r="Q11" s="31" t="s">
        <v>76</v>
      </c>
      <c r="S11" s="31" t="s">
        <v>613</v>
      </c>
      <c r="U11" s="31" t="s">
        <v>614</v>
      </c>
      <c r="W11" s="31" t="s">
        <v>614</v>
      </c>
      <c r="Z11" s="31" t="s">
        <v>385</v>
      </c>
      <c r="AB11" s="31" t="s">
        <v>615</v>
      </c>
      <c r="AD11" s="143" t="s">
        <v>76</v>
      </c>
      <c r="AF11" s="31" t="s">
        <v>616</v>
      </c>
      <c r="AH11" s="31" t="s">
        <v>85</v>
      </c>
      <c r="AJ11" s="31" t="s">
        <v>613</v>
      </c>
      <c r="AL11" s="31" t="s">
        <v>617</v>
      </c>
      <c r="AP11" s="31" t="s">
        <v>618</v>
      </c>
      <c r="AR11" s="31" t="s">
        <v>78</v>
      </c>
    </row>
    <row r="12" spans="1:44" ht="8.85" customHeight="1" x14ac:dyDescent="0.3"/>
    <row r="13" spans="1:44" ht="8.85" customHeight="1" x14ac:dyDescent="0.3">
      <c r="B13" s="22" t="s">
        <v>289</v>
      </c>
    </row>
    <row r="14" spans="1:44" ht="8.85" customHeight="1" x14ac:dyDescent="0.3">
      <c r="A14" s="22">
        <v>1</v>
      </c>
      <c r="B14" s="33"/>
      <c r="C14" s="22" t="s">
        <v>91</v>
      </c>
      <c r="D14" s="33"/>
      <c r="E14" s="33"/>
      <c r="F14" s="33"/>
      <c r="G14" s="177">
        <v>2694686</v>
      </c>
      <c r="H14" s="33"/>
      <c r="I14" s="177">
        <v>4324822</v>
      </c>
      <c r="J14" s="33"/>
      <c r="K14" s="177">
        <v>44579091</v>
      </c>
      <c r="L14" s="33"/>
      <c r="M14" s="177">
        <v>4347427</v>
      </c>
      <c r="N14" s="33"/>
      <c r="O14" s="177">
        <v>0</v>
      </c>
      <c r="P14" s="33"/>
      <c r="Q14" s="177">
        <v>54982560</v>
      </c>
      <c r="R14" s="33"/>
      <c r="S14" s="177">
        <v>0</v>
      </c>
      <c r="T14" s="33"/>
      <c r="U14" s="177">
        <v>15197471</v>
      </c>
      <c r="V14" s="33"/>
      <c r="W14" s="177">
        <f t="shared" ref="W14:W36" si="0">SUM(G14:U14)</f>
        <v>126126057</v>
      </c>
      <c r="X14" s="39"/>
      <c r="Y14" s="33"/>
      <c r="Z14" s="177">
        <v>41897490</v>
      </c>
      <c r="AA14" s="33"/>
      <c r="AB14" s="177">
        <v>12354965</v>
      </c>
      <c r="AC14" s="33"/>
      <c r="AD14" s="177">
        <v>112317663</v>
      </c>
      <c r="AE14" s="33"/>
      <c r="AF14" s="177">
        <v>0</v>
      </c>
      <c r="AG14" s="33"/>
      <c r="AH14" s="177">
        <v>0</v>
      </c>
      <c r="AI14" s="33"/>
      <c r="AJ14" s="177">
        <v>0</v>
      </c>
      <c r="AK14" s="33"/>
      <c r="AL14" s="177">
        <f t="shared" ref="AL14:AL36" si="1">SUM(Z14:AJ14)</f>
        <v>166570118</v>
      </c>
      <c r="AM14" s="33"/>
      <c r="AN14" s="33"/>
      <c r="AO14" s="33"/>
      <c r="AP14" s="177">
        <v>3845687.94</v>
      </c>
      <c r="AQ14" s="33"/>
      <c r="AR14" s="22">
        <v>1</v>
      </c>
    </row>
    <row r="15" spans="1:44" ht="8.85" customHeight="1" x14ac:dyDescent="0.3">
      <c r="A15" s="22">
        <v>2</v>
      </c>
      <c r="B15" s="33"/>
      <c r="C15" s="22" t="s">
        <v>92</v>
      </c>
      <c r="D15" s="33"/>
      <c r="E15" s="33"/>
      <c r="F15" s="33"/>
      <c r="G15" s="178">
        <v>0</v>
      </c>
      <c r="H15" s="33"/>
      <c r="I15" s="178">
        <v>285348</v>
      </c>
      <c r="J15" s="33"/>
      <c r="K15" s="178">
        <v>0</v>
      </c>
      <c r="L15" s="33"/>
      <c r="M15" s="178">
        <v>9426</v>
      </c>
      <c r="N15" s="33"/>
      <c r="O15" s="178">
        <v>0</v>
      </c>
      <c r="P15" s="33"/>
      <c r="Q15" s="178">
        <v>190492</v>
      </c>
      <c r="R15" s="33"/>
      <c r="S15" s="178">
        <v>0</v>
      </c>
      <c r="T15" s="33"/>
      <c r="U15" s="178">
        <v>0</v>
      </c>
      <c r="V15" s="33"/>
      <c r="W15" s="178">
        <f t="shared" si="0"/>
        <v>485266</v>
      </c>
      <c r="X15" s="39"/>
      <c r="Y15" s="179"/>
      <c r="Z15" s="178">
        <v>199918</v>
      </c>
      <c r="AA15" s="33"/>
      <c r="AB15" s="178">
        <v>0</v>
      </c>
      <c r="AC15" s="33"/>
      <c r="AD15" s="178">
        <v>280044</v>
      </c>
      <c r="AE15" s="33"/>
      <c r="AF15" s="178">
        <v>0</v>
      </c>
      <c r="AG15" s="33"/>
      <c r="AH15" s="182">
        <v>0</v>
      </c>
      <c r="AI15" s="33"/>
      <c r="AJ15" s="178">
        <v>0</v>
      </c>
      <c r="AK15" s="33"/>
      <c r="AL15" s="178">
        <f t="shared" si="1"/>
        <v>479962</v>
      </c>
      <c r="AM15" s="33"/>
      <c r="AN15" s="33"/>
      <c r="AO15" s="33"/>
      <c r="AP15" s="178">
        <v>5686212.0599999996</v>
      </c>
      <c r="AQ15" s="33"/>
      <c r="AR15" s="22">
        <v>2</v>
      </c>
    </row>
    <row r="16" spans="1:44" ht="8.85" customHeight="1" x14ac:dyDescent="0.3">
      <c r="A16" s="22">
        <v>3</v>
      </c>
      <c r="B16" s="33"/>
      <c r="C16" s="22" t="s">
        <v>94</v>
      </c>
      <c r="D16" s="33"/>
      <c r="E16" s="33"/>
      <c r="F16" s="33"/>
      <c r="G16" s="178">
        <v>0</v>
      </c>
      <c r="H16" s="33"/>
      <c r="I16" s="178">
        <v>0</v>
      </c>
      <c r="J16" s="33"/>
      <c r="K16" s="178">
        <v>0</v>
      </c>
      <c r="L16" s="33"/>
      <c r="M16" s="178">
        <v>7862</v>
      </c>
      <c r="N16" s="33"/>
      <c r="O16" s="178">
        <v>0</v>
      </c>
      <c r="P16" s="33"/>
      <c r="Q16" s="178">
        <v>608545</v>
      </c>
      <c r="R16" s="33"/>
      <c r="S16" s="178">
        <v>0</v>
      </c>
      <c r="T16" s="33"/>
      <c r="U16" s="178">
        <v>428</v>
      </c>
      <c r="V16" s="33"/>
      <c r="W16" s="178">
        <f t="shared" si="0"/>
        <v>616835</v>
      </c>
      <c r="X16" s="39"/>
      <c r="Y16" s="179"/>
      <c r="Z16" s="178">
        <v>0</v>
      </c>
      <c r="AA16" s="33"/>
      <c r="AB16" s="178">
        <v>0</v>
      </c>
      <c r="AC16" s="33"/>
      <c r="AD16" s="178">
        <v>15854</v>
      </c>
      <c r="AE16" s="33"/>
      <c r="AF16" s="178">
        <v>0</v>
      </c>
      <c r="AG16" s="33"/>
      <c r="AH16" s="182">
        <v>602033</v>
      </c>
      <c r="AI16" s="33"/>
      <c r="AJ16" s="178">
        <v>0</v>
      </c>
      <c r="AK16" s="33"/>
      <c r="AL16" s="178">
        <f t="shared" si="1"/>
        <v>617887</v>
      </c>
      <c r="AM16" s="33"/>
      <c r="AN16" s="33"/>
      <c r="AO16" s="33"/>
      <c r="AP16" s="178">
        <v>150417.19</v>
      </c>
      <c r="AQ16" s="33"/>
      <c r="AR16" s="22">
        <v>3</v>
      </c>
    </row>
    <row r="17" spans="1:44" ht="8.85" customHeight="1" x14ac:dyDescent="0.3">
      <c r="A17" s="22">
        <v>4</v>
      </c>
      <c r="B17" s="33"/>
      <c r="C17" s="22" t="s">
        <v>95</v>
      </c>
      <c r="D17" s="33"/>
      <c r="E17" s="33"/>
      <c r="F17" s="33"/>
      <c r="G17" s="178">
        <v>1985562</v>
      </c>
      <c r="H17" s="33"/>
      <c r="I17" s="178">
        <v>1898794</v>
      </c>
      <c r="J17" s="33"/>
      <c r="K17" s="178">
        <v>10646606</v>
      </c>
      <c r="L17" s="33"/>
      <c r="M17" s="178">
        <v>0</v>
      </c>
      <c r="N17" s="33"/>
      <c r="O17" s="178">
        <v>0</v>
      </c>
      <c r="P17" s="33"/>
      <c r="Q17" s="178">
        <v>8865627</v>
      </c>
      <c r="R17" s="33"/>
      <c r="S17" s="178">
        <v>646942</v>
      </c>
      <c r="T17" s="33"/>
      <c r="U17" s="178">
        <v>300587</v>
      </c>
      <c r="V17" s="33"/>
      <c r="W17" s="178">
        <f t="shared" si="0"/>
        <v>24344118</v>
      </c>
      <c r="X17" s="39"/>
      <c r="Y17" s="179"/>
      <c r="Z17" s="178">
        <v>1104933</v>
      </c>
      <c r="AA17" s="33"/>
      <c r="AB17" s="178">
        <v>1857913</v>
      </c>
      <c r="AC17" s="33"/>
      <c r="AD17" s="178">
        <v>7439555</v>
      </c>
      <c r="AE17" s="33"/>
      <c r="AF17" s="178">
        <v>0</v>
      </c>
      <c r="AG17" s="33"/>
      <c r="AH17" s="182">
        <v>1144534</v>
      </c>
      <c r="AI17" s="33"/>
      <c r="AJ17" s="178">
        <v>0</v>
      </c>
      <c r="AK17" s="33"/>
      <c r="AL17" s="178">
        <f t="shared" si="1"/>
        <v>11546935</v>
      </c>
      <c r="AM17" s="33"/>
      <c r="AN17" s="33"/>
      <c r="AO17" s="33"/>
      <c r="AP17" s="178">
        <v>9880767.9600000009</v>
      </c>
      <c r="AQ17" s="33"/>
      <c r="AR17" s="22">
        <v>4</v>
      </c>
    </row>
    <row r="18" spans="1:44" ht="8.85" customHeight="1" x14ac:dyDescent="0.3">
      <c r="A18" s="22">
        <v>5</v>
      </c>
      <c r="B18" s="33"/>
      <c r="C18" s="22" t="s">
        <v>96</v>
      </c>
      <c r="D18" s="33"/>
      <c r="E18" s="33"/>
      <c r="F18" s="33"/>
      <c r="G18" s="178">
        <v>9473477</v>
      </c>
      <c r="H18" s="33"/>
      <c r="I18" s="178">
        <v>1386506</v>
      </c>
      <c r="J18" s="33"/>
      <c r="K18" s="178">
        <v>0</v>
      </c>
      <c r="L18" s="33"/>
      <c r="M18" s="178">
        <v>2800338</v>
      </c>
      <c r="N18" s="33"/>
      <c r="O18" s="178">
        <v>0</v>
      </c>
      <c r="P18" s="33"/>
      <c r="Q18" s="178">
        <v>31172842</v>
      </c>
      <c r="R18" s="33"/>
      <c r="S18" s="178">
        <v>0</v>
      </c>
      <c r="T18" s="33"/>
      <c r="U18" s="178">
        <v>1824905</v>
      </c>
      <c r="V18" s="33"/>
      <c r="W18" s="178">
        <f t="shared" si="0"/>
        <v>46658068</v>
      </c>
      <c r="X18" s="39"/>
      <c r="Y18" s="179"/>
      <c r="Z18" s="178">
        <v>30614392</v>
      </c>
      <c r="AA18" s="33"/>
      <c r="AB18" s="178">
        <v>8353678</v>
      </c>
      <c r="AC18" s="33"/>
      <c r="AD18" s="178">
        <v>33677852</v>
      </c>
      <c r="AE18" s="33"/>
      <c r="AF18" s="178">
        <v>0</v>
      </c>
      <c r="AG18" s="33"/>
      <c r="AH18" s="182">
        <v>3408151</v>
      </c>
      <c r="AI18" s="33"/>
      <c r="AJ18" s="178">
        <v>0</v>
      </c>
      <c r="AK18" s="33"/>
      <c r="AL18" s="178">
        <f t="shared" si="1"/>
        <v>76054073</v>
      </c>
      <c r="AM18" s="33"/>
      <c r="AN18" s="33"/>
      <c r="AO18" s="33"/>
      <c r="AP18" s="178">
        <v>10867813.150000002</v>
      </c>
      <c r="AQ18" s="33"/>
      <c r="AR18" s="22">
        <v>5</v>
      </c>
    </row>
    <row r="19" spans="1:44" ht="8.85" customHeight="1" x14ac:dyDescent="0.3">
      <c r="A19" s="41"/>
      <c r="B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41"/>
    </row>
    <row r="20" spans="1:44" ht="8.85" customHeight="1" x14ac:dyDescent="0.3">
      <c r="A20" s="22">
        <v>6</v>
      </c>
      <c r="B20" s="33"/>
      <c r="C20" s="22" t="s">
        <v>97</v>
      </c>
      <c r="D20" s="33"/>
      <c r="E20" s="33"/>
      <c r="F20" s="33"/>
      <c r="G20" s="178">
        <v>329033</v>
      </c>
      <c r="H20" s="33"/>
      <c r="I20" s="178">
        <v>446245</v>
      </c>
      <c r="J20" s="33"/>
      <c r="K20" s="178">
        <v>5225000</v>
      </c>
      <c r="L20" s="33"/>
      <c r="M20" s="178">
        <v>222928</v>
      </c>
      <c r="N20" s="33"/>
      <c r="O20" s="178">
        <v>0</v>
      </c>
      <c r="P20" s="33"/>
      <c r="Q20" s="178">
        <v>2428363</v>
      </c>
      <c r="R20" s="33"/>
      <c r="S20" s="178">
        <v>0</v>
      </c>
      <c r="T20" s="33"/>
      <c r="U20" s="178">
        <v>0</v>
      </c>
      <c r="V20" s="33"/>
      <c r="W20" s="178">
        <f t="shared" si="0"/>
        <v>8651569</v>
      </c>
      <c r="X20" s="39"/>
      <c r="Y20" s="179"/>
      <c r="Z20" s="178">
        <v>5155915</v>
      </c>
      <c r="AA20" s="33"/>
      <c r="AB20" s="178">
        <v>2341033</v>
      </c>
      <c r="AC20" s="33"/>
      <c r="AD20" s="178">
        <v>66899</v>
      </c>
      <c r="AE20" s="33"/>
      <c r="AF20" s="178">
        <v>0</v>
      </c>
      <c r="AG20" s="33"/>
      <c r="AH20" s="182">
        <v>0</v>
      </c>
      <c r="AI20" s="33"/>
      <c r="AJ20" s="178">
        <v>0</v>
      </c>
      <c r="AK20" s="33"/>
      <c r="AL20" s="178">
        <f t="shared" si="1"/>
        <v>7563847</v>
      </c>
      <c r="AM20" s="33"/>
      <c r="AN20" s="33"/>
      <c r="AO20" s="33"/>
      <c r="AP20" s="178">
        <v>1854296.6999999997</v>
      </c>
      <c r="AQ20" s="33"/>
      <c r="AR20" s="22">
        <v>6</v>
      </c>
    </row>
    <row r="21" spans="1:44" ht="8.85" customHeight="1" x14ac:dyDescent="0.3">
      <c r="A21" s="22">
        <v>7</v>
      </c>
      <c r="B21" s="33"/>
      <c r="C21" s="22" t="s">
        <v>98</v>
      </c>
      <c r="D21" s="33"/>
      <c r="E21" s="33"/>
      <c r="F21" s="33"/>
      <c r="G21" s="178">
        <v>0</v>
      </c>
      <c r="H21" s="33"/>
      <c r="I21" s="178">
        <v>0</v>
      </c>
      <c r="J21" s="33"/>
      <c r="K21" s="178">
        <v>0</v>
      </c>
      <c r="L21" s="33"/>
      <c r="M21" s="178">
        <v>30</v>
      </c>
      <c r="N21" s="33"/>
      <c r="O21" s="178">
        <v>0</v>
      </c>
      <c r="P21" s="33"/>
      <c r="Q21" s="178">
        <v>449719</v>
      </c>
      <c r="R21" s="33"/>
      <c r="S21" s="178">
        <v>0</v>
      </c>
      <c r="T21" s="33"/>
      <c r="U21" s="178">
        <v>0</v>
      </c>
      <c r="V21" s="33"/>
      <c r="W21" s="178">
        <f t="shared" si="0"/>
        <v>449749</v>
      </c>
      <c r="X21" s="39"/>
      <c r="Y21" s="179"/>
      <c r="Z21" s="178">
        <v>30</v>
      </c>
      <c r="AA21" s="33"/>
      <c r="AB21" s="178">
        <v>0</v>
      </c>
      <c r="AC21" s="33"/>
      <c r="AD21" s="178">
        <v>468989</v>
      </c>
      <c r="AE21" s="33"/>
      <c r="AF21" s="178">
        <v>0</v>
      </c>
      <c r="AG21" s="33"/>
      <c r="AH21" s="182">
        <v>0</v>
      </c>
      <c r="AI21" s="33"/>
      <c r="AJ21" s="178">
        <v>0</v>
      </c>
      <c r="AK21" s="33"/>
      <c r="AL21" s="178">
        <f t="shared" si="1"/>
        <v>469019</v>
      </c>
      <c r="AM21" s="33"/>
      <c r="AN21" s="33"/>
      <c r="AO21" s="33"/>
      <c r="AP21" s="178">
        <v>2247018.2999999998</v>
      </c>
      <c r="AQ21" s="33"/>
      <c r="AR21" s="22">
        <v>7</v>
      </c>
    </row>
    <row r="22" spans="1:44" ht="8.85" customHeight="1" x14ac:dyDescent="0.3">
      <c r="A22" s="22">
        <v>8</v>
      </c>
      <c r="B22" s="33"/>
      <c r="C22" s="22" t="s">
        <v>99</v>
      </c>
      <c r="D22" s="33"/>
      <c r="E22" s="33"/>
      <c r="F22" s="33"/>
      <c r="G22" s="178">
        <v>1275280</v>
      </c>
      <c r="H22" s="33"/>
      <c r="I22" s="178">
        <v>1210337</v>
      </c>
      <c r="J22" s="33"/>
      <c r="K22" s="178">
        <v>3517299</v>
      </c>
      <c r="L22" s="33"/>
      <c r="M22" s="178">
        <v>84560</v>
      </c>
      <c r="N22" s="33"/>
      <c r="O22" s="178">
        <v>227327</v>
      </c>
      <c r="P22" s="33"/>
      <c r="Q22" s="178">
        <v>0</v>
      </c>
      <c r="R22" s="33"/>
      <c r="S22" s="178">
        <v>0</v>
      </c>
      <c r="T22" s="33"/>
      <c r="U22" s="178">
        <v>838355</v>
      </c>
      <c r="V22" s="33"/>
      <c r="W22" s="178">
        <f t="shared" si="0"/>
        <v>7153158</v>
      </c>
      <c r="X22" s="39"/>
      <c r="Y22" s="179"/>
      <c r="Z22" s="178">
        <v>0</v>
      </c>
      <c r="AA22" s="33"/>
      <c r="AB22" s="178">
        <v>0</v>
      </c>
      <c r="AC22" s="33"/>
      <c r="AD22" s="178">
        <v>9400724</v>
      </c>
      <c r="AE22" s="33"/>
      <c r="AF22" s="178">
        <v>0</v>
      </c>
      <c r="AG22" s="33"/>
      <c r="AH22" s="182">
        <v>0</v>
      </c>
      <c r="AI22" s="33"/>
      <c r="AJ22" s="178">
        <v>0</v>
      </c>
      <c r="AK22" s="33"/>
      <c r="AL22" s="178">
        <f t="shared" si="1"/>
        <v>9400724</v>
      </c>
      <c r="AM22" s="33"/>
      <c r="AN22" s="33"/>
      <c r="AO22" s="33"/>
      <c r="AP22" s="178">
        <v>2060676.0799999998</v>
      </c>
      <c r="AQ22" s="33"/>
      <c r="AR22" s="22">
        <v>8</v>
      </c>
    </row>
    <row r="23" spans="1:44" ht="8.85" customHeight="1" x14ac:dyDescent="0.3">
      <c r="A23" s="22">
        <v>9</v>
      </c>
      <c r="B23" s="33"/>
      <c r="C23" s="22" t="s">
        <v>100</v>
      </c>
      <c r="D23" s="33"/>
      <c r="E23" s="33"/>
      <c r="F23" s="33"/>
      <c r="G23" s="178">
        <v>0</v>
      </c>
      <c r="H23" s="33"/>
      <c r="I23" s="178">
        <v>554344</v>
      </c>
      <c r="J23" s="33"/>
      <c r="K23" s="178">
        <v>0</v>
      </c>
      <c r="L23" s="33"/>
      <c r="M23" s="178">
        <v>0</v>
      </c>
      <c r="N23" s="33"/>
      <c r="O23" s="178">
        <v>0</v>
      </c>
      <c r="P23" s="33"/>
      <c r="Q23" s="178">
        <v>0</v>
      </c>
      <c r="R23" s="33"/>
      <c r="S23" s="178">
        <v>0</v>
      </c>
      <c r="T23" s="33"/>
      <c r="U23" s="178">
        <v>0</v>
      </c>
      <c r="V23" s="33"/>
      <c r="W23" s="178">
        <f t="shared" si="0"/>
        <v>554344</v>
      </c>
      <c r="X23" s="39"/>
      <c r="Y23" s="179"/>
      <c r="Z23" s="178">
        <v>0</v>
      </c>
      <c r="AA23" s="33"/>
      <c r="AB23" s="178">
        <v>0</v>
      </c>
      <c r="AC23" s="33"/>
      <c r="AD23" s="178">
        <v>735936</v>
      </c>
      <c r="AE23" s="33"/>
      <c r="AF23" s="178">
        <v>0</v>
      </c>
      <c r="AG23" s="33"/>
      <c r="AH23" s="182">
        <v>0</v>
      </c>
      <c r="AI23" s="33"/>
      <c r="AJ23" s="178">
        <v>0</v>
      </c>
      <c r="AK23" s="33"/>
      <c r="AL23" s="178">
        <f t="shared" si="1"/>
        <v>735936</v>
      </c>
      <c r="AM23" s="33"/>
      <c r="AN23" s="33"/>
      <c r="AO23" s="33"/>
      <c r="AP23" s="178">
        <v>7030806.7699999996</v>
      </c>
      <c r="AQ23" s="33"/>
      <c r="AR23" s="22">
        <v>9</v>
      </c>
    </row>
    <row r="24" spans="1:44" ht="8.85" customHeight="1" x14ac:dyDescent="0.3">
      <c r="A24" s="22">
        <v>10</v>
      </c>
      <c r="B24" s="33"/>
      <c r="C24" s="22" t="s">
        <v>101</v>
      </c>
      <c r="D24" s="33"/>
      <c r="E24" s="33"/>
      <c r="F24" s="33"/>
      <c r="G24" s="178">
        <v>11015317</v>
      </c>
      <c r="H24" s="33"/>
      <c r="I24" s="178">
        <v>1129032</v>
      </c>
      <c r="J24" s="33"/>
      <c r="K24" s="178">
        <v>33352</v>
      </c>
      <c r="L24" s="33"/>
      <c r="M24" s="178">
        <v>64211</v>
      </c>
      <c r="N24" s="33"/>
      <c r="O24" s="178">
        <v>0</v>
      </c>
      <c r="P24" s="33"/>
      <c r="Q24" s="178">
        <v>14210736</v>
      </c>
      <c r="R24" s="33"/>
      <c r="S24" s="178">
        <v>0</v>
      </c>
      <c r="T24" s="33"/>
      <c r="U24" s="178">
        <v>3293543</v>
      </c>
      <c r="V24" s="33"/>
      <c r="W24" s="178">
        <f t="shared" si="0"/>
        <v>29746191</v>
      </c>
      <c r="X24" s="39"/>
      <c r="Y24" s="179"/>
      <c r="Z24" s="178">
        <v>412547</v>
      </c>
      <c r="AA24" s="33"/>
      <c r="AB24" s="178">
        <v>16789440</v>
      </c>
      <c r="AC24" s="33"/>
      <c r="AD24" s="178">
        <v>7845013</v>
      </c>
      <c r="AE24" s="33"/>
      <c r="AF24" s="178">
        <v>0</v>
      </c>
      <c r="AG24" s="33"/>
      <c r="AH24" s="182">
        <v>724898</v>
      </c>
      <c r="AI24" s="33"/>
      <c r="AJ24" s="178">
        <v>0</v>
      </c>
      <c r="AK24" s="33"/>
      <c r="AL24" s="178">
        <f t="shared" si="1"/>
        <v>25771898</v>
      </c>
      <c r="AM24" s="33"/>
      <c r="AN24" s="33"/>
      <c r="AO24" s="33"/>
      <c r="AP24" s="178">
        <v>6024598.3399999999</v>
      </c>
      <c r="AQ24" s="33"/>
      <c r="AR24" s="22">
        <v>10</v>
      </c>
    </row>
    <row r="25" spans="1:44" ht="8.85" customHeight="1" x14ac:dyDescent="0.3">
      <c r="A25" s="41"/>
      <c r="B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41"/>
    </row>
    <row r="26" spans="1:44" ht="8.85" customHeight="1" x14ac:dyDescent="0.3">
      <c r="A26" s="22">
        <v>11</v>
      </c>
      <c r="B26" s="33"/>
      <c r="C26" s="22" t="s">
        <v>102</v>
      </c>
      <c r="D26" s="33"/>
      <c r="E26" s="33"/>
      <c r="F26" s="33"/>
      <c r="G26" s="178">
        <v>598784</v>
      </c>
      <c r="H26" s="33"/>
      <c r="I26" s="178">
        <v>1428426</v>
      </c>
      <c r="J26" s="33"/>
      <c r="K26" s="178">
        <v>20019409</v>
      </c>
      <c r="L26" s="33"/>
      <c r="M26" s="178">
        <v>3384</v>
      </c>
      <c r="N26" s="33"/>
      <c r="O26" s="178">
        <v>0</v>
      </c>
      <c r="P26" s="33"/>
      <c r="Q26" s="178">
        <v>2358023</v>
      </c>
      <c r="R26" s="33"/>
      <c r="S26" s="178">
        <v>594539</v>
      </c>
      <c r="T26" s="33"/>
      <c r="U26" s="178">
        <v>296817</v>
      </c>
      <c r="V26" s="33"/>
      <c r="W26" s="178">
        <f t="shared" si="0"/>
        <v>25299382</v>
      </c>
      <c r="X26" s="39"/>
      <c r="Y26" s="179"/>
      <c r="Z26" s="178">
        <v>12398262</v>
      </c>
      <c r="AA26" s="33"/>
      <c r="AB26" s="178">
        <v>3182120</v>
      </c>
      <c r="AC26" s="33"/>
      <c r="AD26" s="178">
        <v>14177283</v>
      </c>
      <c r="AE26" s="33"/>
      <c r="AF26" s="178">
        <v>0</v>
      </c>
      <c r="AG26" s="33"/>
      <c r="AH26" s="182">
        <v>0</v>
      </c>
      <c r="AI26" s="33"/>
      <c r="AJ26" s="178">
        <v>1469000</v>
      </c>
      <c r="AK26" s="33"/>
      <c r="AL26" s="178">
        <f t="shared" si="1"/>
        <v>31226665</v>
      </c>
      <c r="AM26" s="33"/>
      <c r="AN26" s="33"/>
      <c r="AO26" s="33"/>
      <c r="AP26" s="178">
        <v>2718993.79</v>
      </c>
      <c r="AQ26" s="33"/>
      <c r="AR26" s="22">
        <v>11</v>
      </c>
    </row>
    <row r="27" spans="1:44" ht="8.85" customHeight="1" x14ac:dyDescent="0.3">
      <c r="A27" s="22">
        <v>12</v>
      </c>
      <c r="B27" s="33"/>
      <c r="C27" s="22" t="s">
        <v>103</v>
      </c>
      <c r="D27" s="33"/>
      <c r="E27" s="33"/>
      <c r="F27" s="33"/>
      <c r="G27" s="178">
        <v>0</v>
      </c>
      <c r="H27" s="33"/>
      <c r="I27" s="178">
        <v>0</v>
      </c>
      <c r="J27" s="33"/>
      <c r="K27" s="178">
        <v>0</v>
      </c>
      <c r="L27" s="33"/>
      <c r="M27" s="178">
        <v>0</v>
      </c>
      <c r="N27" s="33"/>
      <c r="O27" s="178">
        <v>0</v>
      </c>
      <c r="P27" s="33"/>
      <c r="Q27" s="178">
        <v>0</v>
      </c>
      <c r="R27" s="33"/>
      <c r="S27" s="178">
        <v>0</v>
      </c>
      <c r="T27" s="33"/>
      <c r="U27" s="178">
        <v>50000</v>
      </c>
      <c r="V27" s="33"/>
      <c r="W27" s="178">
        <f t="shared" si="0"/>
        <v>50000</v>
      </c>
      <c r="X27" s="39"/>
      <c r="Y27" s="179"/>
      <c r="Z27" s="178">
        <v>0</v>
      </c>
      <c r="AA27" s="33"/>
      <c r="AB27" s="178">
        <v>0</v>
      </c>
      <c r="AC27" s="33"/>
      <c r="AD27" s="178">
        <v>0</v>
      </c>
      <c r="AE27" s="33"/>
      <c r="AF27" s="178">
        <v>0</v>
      </c>
      <c r="AG27" s="33"/>
      <c r="AH27" s="182">
        <v>0</v>
      </c>
      <c r="AI27" s="33"/>
      <c r="AJ27" s="178">
        <v>0</v>
      </c>
      <c r="AK27" s="33"/>
      <c r="AL27" s="178">
        <f t="shared" si="1"/>
        <v>0</v>
      </c>
      <c r="AM27" s="33"/>
      <c r="AN27" s="33"/>
      <c r="AO27" s="33"/>
      <c r="AP27" s="178">
        <v>408.94</v>
      </c>
      <c r="AQ27" s="33"/>
      <c r="AR27" s="22">
        <v>12</v>
      </c>
    </row>
    <row r="28" spans="1:44" ht="8.85" customHeight="1" x14ac:dyDescent="0.3">
      <c r="A28" s="22">
        <v>13</v>
      </c>
      <c r="B28" s="33"/>
      <c r="C28" s="22" t="s">
        <v>104</v>
      </c>
      <c r="D28" s="33"/>
      <c r="E28" s="33"/>
      <c r="F28" s="33"/>
      <c r="G28" s="178">
        <v>620772</v>
      </c>
      <c r="H28" s="33"/>
      <c r="I28" s="178">
        <v>0</v>
      </c>
      <c r="J28" s="33"/>
      <c r="K28" s="178">
        <v>10870962</v>
      </c>
      <c r="L28" s="33"/>
      <c r="M28" s="178">
        <v>1336260</v>
      </c>
      <c r="N28" s="33"/>
      <c r="O28" s="178">
        <v>0</v>
      </c>
      <c r="P28" s="33"/>
      <c r="Q28" s="178">
        <v>3040234</v>
      </c>
      <c r="R28" s="33"/>
      <c r="S28" s="178">
        <v>0</v>
      </c>
      <c r="T28" s="33"/>
      <c r="U28" s="178">
        <v>190435</v>
      </c>
      <c r="V28" s="33"/>
      <c r="W28" s="178">
        <f t="shared" si="0"/>
        <v>16058663</v>
      </c>
      <c r="X28" s="39"/>
      <c r="Y28" s="179"/>
      <c r="Z28" s="178">
        <v>175144</v>
      </c>
      <c r="AA28" s="33"/>
      <c r="AB28" s="178">
        <v>2589813</v>
      </c>
      <c r="AC28" s="33"/>
      <c r="AD28" s="178">
        <v>1934669</v>
      </c>
      <c r="AE28" s="33"/>
      <c r="AF28" s="178">
        <v>0</v>
      </c>
      <c r="AG28" s="33"/>
      <c r="AH28" s="182">
        <v>0</v>
      </c>
      <c r="AI28" s="33"/>
      <c r="AJ28" s="178">
        <v>0</v>
      </c>
      <c r="AK28" s="33"/>
      <c r="AL28" s="178">
        <f t="shared" si="1"/>
        <v>4699626</v>
      </c>
      <c r="AM28" s="33"/>
      <c r="AN28" s="33"/>
      <c r="AO28" s="33"/>
      <c r="AP28" s="178">
        <v>1081881.4300000002</v>
      </c>
      <c r="AQ28" s="33"/>
      <c r="AR28" s="22">
        <v>13</v>
      </c>
    </row>
    <row r="29" spans="1:44" ht="8.85" customHeight="1" x14ac:dyDescent="0.3">
      <c r="A29" s="22">
        <v>14</v>
      </c>
      <c r="B29" s="33"/>
      <c r="C29" s="22" t="s">
        <v>105</v>
      </c>
      <c r="D29" s="33"/>
      <c r="E29" s="33"/>
      <c r="F29" s="33"/>
      <c r="G29" s="178">
        <v>0</v>
      </c>
      <c r="H29" s="33"/>
      <c r="I29" s="178">
        <v>168772</v>
      </c>
      <c r="J29" s="33"/>
      <c r="K29" s="178">
        <v>4871721</v>
      </c>
      <c r="L29" s="33"/>
      <c r="M29" s="178">
        <v>0</v>
      </c>
      <c r="N29" s="33"/>
      <c r="O29" s="178">
        <v>0</v>
      </c>
      <c r="P29" s="33"/>
      <c r="Q29" s="178">
        <v>1009665</v>
      </c>
      <c r="R29" s="33"/>
      <c r="S29" s="178">
        <v>0</v>
      </c>
      <c r="T29" s="33"/>
      <c r="U29" s="178">
        <v>0</v>
      </c>
      <c r="V29" s="33"/>
      <c r="W29" s="178">
        <f t="shared" si="0"/>
        <v>6050158</v>
      </c>
      <c r="X29" s="39"/>
      <c r="Y29" s="179"/>
      <c r="Z29" s="178">
        <v>5806233</v>
      </c>
      <c r="AA29" s="33"/>
      <c r="AB29" s="178">
        <v>0</v>
      </c>
      <c r="AC29" s="33"/>
      <c r="AD29" s="178">
        <v>196818</v>
      </c>
      <c r="AE29" s="33"/>
      <c r="AF29" s="178">
        <v>0</v>
      </c>
      <c r="AG29" s="33"/>
      <c r="AH29" s="182">
        <v>47107</v>
      </c>
      <c r="AI29" s="33"/>
      <c r="AJ29" s="178">
        <v>0</v>
      </c>
      <c r="AK29" s="33"/>
      <c r="AL29" s="178">
        <f t="shared" si="1"/>
        <v>6050158</v>
      </c>
      <c r="AM29" s="33"/>
      <c r="AN29" s="33"/>
      <c r="AO29" s="33"/>
      <c r="AP29" s="178">
        <v>482987.05</v>
      </c>
      <c r="AQ29" s="33"/>
      <c r="AR29" s="22">
        <v>14</v>
      </c>
    </row>
    <row r="30" spans="1:44" ht="8.85" customHeight="1" x14ac:dyDescent="0.3">
      <c r="A30" s="22">
        <v>15</v>
      </c>
      <c r="B30" s="33"/>
      <c r="C30" s="22" t="s">
        <v>106</v>
      </c>
      <c r="D30" s="33"/>
      <c r="E30" s="33"/>
      <c r="F30" s="33"/>
      <c r="G30" s="178">
        <v>3769577</v>
      </c>
      <c r="H30" s="33"/>
      <c r="I30" s="178">
        <v>1084402</v>
      </c>
      <c r="J30" s="33"/>
      <c r="K30" s="178">
        <v>0</v>
      </c>
      <c r="L30" s="33"/>
      <c r="M30" s="178">
        <v>1264461</v>
      </c>
      <c r="N30" s="33"/>
      <c r="O30" s="178">
        <v>0</v>
      </c>
      <c r="P30" s="33"/>
      <c r="Q30" s="178">
        <v>30901187</v>
      </c>
      <c r="R30" s="33"/>
      <c r="S30" s="178">
        <v>0</v>
      </c>
      <c r="T30" s="33"/>
      <c r="U30" s="178">
        <v>50000</v>
      </c>
      <c r="V30" s="33"/>
      <c r="W30" s="178">
        <f t="shared" si="0"/>
        <v>37069627</v>
      </c>
      <c r="X30" s="39"/>
      <c r="Y30" s="179"/>
      <c r="Z30" s="178">
        <v>0</v>
      </c>
      <c r="AA30" s="33"/>
      <c r="AB30" s="178">
        <v>2291543</v>
      </c>
      <c r="AC30" s="33"/>
      <c r="AD30" s="178">
        <v>8905374</v>
      </c>
      <c r="AE30" s="33"/>
      <c r="AF30" s="178">
        <v>0</v>
      </c>
      <c r="AG30" s="33"/>
      <c r="AH30" s="182">
        <v>33267328</v>
      </c>
      <c r="AI30" s="33"/>
      <c r="AJ30" s="178">
        <v>0</v>
      </c>
      <c r="AK30" s="33"/>
      <c r="AL30" s="178">
        <f t="shared" si="1"/>
        <v>44464245</v>
      </c>
      <c r="AM30" s="33"/>
      <c r="AN30" s="33"/>
      <c r="AO30" s="33"/>
      <c r="AP30" s="178">
        <v>8049752</v>
      </c>
      <c r="AQ30" s="33"/>
      <c r="AR30" s="22">
        <v>15</v>
      </c>
    </row>
    <row r="31" spans="1:44" ht="8.85" customHeight="1" x14ac:dyDescent="0.3">
      <c r="A31" s="41"/>
      <c r="B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41"/>
    </row>
    <row r="32" spans="1:44" ht="8.85" customHeight="1" x14ac:dyDescent="0.3">
      <c r="A32" s="22">
        <v>16</v>
      </c>
      <c r="B32" s="33"/>
      <c r="C32" s="22" t="s">
        <v>107</v>
      </c>
      <c r="D32" s="33"/>
      <c r="E32" s="33"/>
      <c r="F32" s="33"/>
      <c r="G32" s="178">
        <v>1226029</v>
      </c>
      <c r="H32" s="33"/>
      <c r="I32" s="178">
        <v>0</v>
      </c>
      <c r="J32" s="33"/>
      <c r="K32" s="178">
        <v>5046435</v>
      </c>
      <c r="L32" s="33"/>
      <c r="M32" s="178">
        <v>0</v>
      </c>
      <c r="N32" s="33"/>
      <c r="O32" s="178">
        <v>0</v>
      </c>
      <c r="P32" s="33"/>
      <c r="Q32" s="178">
        <v>4949266</v>
      </c>
      <c r="R32" s="33"/>
      <c r="S32" s="178">
        <v>602936</v>
      </c>
      <c r="T32" s="33"/>
      <c r="U32" s="178">
        <v>0</v>
      </c>
      <c r="V32" s="33"/>
      <c r="W32" s="178">
        <f t="shared" si="0"/>
        <v>11824666</v>
      </c>
      <c r="X32" s="39"/>
      <c r="Y32" s="179"/>
      <c r="Z32" s="178">
        <v>5860827</v>
      </c>
      <c r="AA32" s="33"/>
      <c r="AB32" s="178">
        <v>1205448</v>
      </c>
      <c r="AC32" s="33"/>
      <c r="AD32" s="178">
        <v>3403477</v>
      </c>
      <c r="AE32" s="33"/>
      <c r="AF32" s="178">
        <v>0</v>
      </c>
      <c r="AG32" s="33"/>
      <c r="AH32" s="182">
        <v>0</v>
      </c>
      <c r="AI32" s="33"/>
      <c r="AJ32" s="178">
        <v>0</v>
      </c>
      <c r="AK32" s="33"/>
      <c r="AL32" s="178">
        <f t="shared" si="1"/>
        <v>10469752</v>
      </c>
      <c r="AM32" s="33"/>
      <c r="AN32" s="33"/>
      <c r="AO32" s="33"/>
      <c r="AP32" s="178">
        <v>1663460.77</v>
      </c>
      <c r="AQ32" s="33"/>
      <c r="AR32" s="22">
        <v>16</v>
      </c>
    </row>
    <row r="33" spans="1:44" ht="8.85" customHeight="1" x14ac:dyDescent="0.3">
      <c r="A33" s="22">
        <v>17</v>
      </c>
      <c r="B33" s="33"/>
      <c r="C33" s="22" t="s">
        <v>108</v>
      </c>
      <c r="D33" s="33"/>
      <c r="E33" s="33"/>
      <c r="F33" s="33"/>
      <c r="G33" s="178">
        <v>0</v>
      </c>
      <c r="H33" s="33"/>
      <c r="I33" s="178">
        <v>0</v>
      </c>
      <c r="J33" s="33"/>
      <c r="K33" s="178">
        <v>0</v>
      </c>
      <c r="L33" s="33"/>
      <c r="M33" s="178">
        <v>0</v>
      </c>
      <c r="N33" s="33"/>
      <c r="O33" s="178">
        <v>0</v>
      </c>
      <c r="P33" s="33"/>
      <c r="Q33" s="178">
        <v>0</v>
      </c>
      <c r="R33" s="33"/>
      <c r="S33" s="178">
        <v>0</v>
      </c>
      <c r="T33" s="33"/>
      <c r="U33" s="178">
        <v>0</v>
      </c>
      <c r="V33" s="33"/>
      <c r="W33" s="178">
        <f t="shared" si="0"/>
        <v>0</v>
      </c>
      <c r="X33" s="39"/>
      <c r="Y33" s="179"/>
      <c r="Z33" s="178">
        <v>0</v>
      </c>
      <c r="AA33" s="33"/>
      <c r="AB33" s="178">
        <v>0</v>
      </c>
      <c r="AC33" s="33"/>
      <c r="AD33" s="178">
        <v>0</v>
      </c>
      <c r="AE33" s="33"/>
      <c r="AF33" s="178">
        <v>0</v>
      </c>
      <c r="AG33" s="33"/>
      <c r="AH33" s="182">
        <v>0</v>
      </c>
      <c r="AI33" s="33"/>
      <c r="AJ33" s="178">
        <v>0</v>
      </c>
      <c r="AK33" s="33"/>
      <c r="AL33" s="178">
        <f t="shared" si="1"/>
        <v>0</v>
      </c>
      <c r="AM33" s="33"/>
      <c r="AN33" s="33"/>
      <c r="AO33" s="33"/>
      <c r="AP33" s="178">
        <v>0</v>
      </c>
      <c r="AQ33" s="33"/>
      <c r="AR33" s="22">
        <v>17</v>
      </c>
    </row>
    <row r="34" spans="1:44" ht="8.85" customHeight="1" x14ac:dyDescent="0.3">
      <c r="A34" s="22">
        <v>18</v>
      </c>
      <c r="B34" s="33"/>
      <c r="C34" s="22" t="s">
        <v>109</v>
      </c>
      <c r="D34" s="33"/>
      <c r="E34" s="33"/>
      <c r="F34" s="33"/>
      <c r="G34" s="178">
        <v>0</v>
      </c>
      <c r="H34" s="33"/>
      <c r="I34" s="178">
        <v>0</v>
      </c>
      <c r="J34" s="33"/>
      <c r="K34" s="178">
        <v>0</v>
      </c>
      <c r="L34" s="33"/>
      <c r="M34" s="178">
        <v>0</v>
      </c>
      <c r="N34" s="33"/>
      <c r="O34" s="178">
        <v>0</v>
      </c>
      <c r="P34" s="33"/>
      <c r="Q34" s="178">
        <v>787749</v>
      </c>
      <c r="R34" s="33"/>
      <c r="S34" s="178">
        <v>0</v>
      </c>
      <c r="T34" s="33"/>
      <c r="U34" s="178">
        <v>0</v>
      </c>
      <c r="V34" s="33"/>
      <c r="W34" s="178">
        <f t="shared" si="0"/>
        <v>787749</v>
      </c>
      <c r="X34" s="39"/>
      <c r="Y34" s="179"/>
      <c r="Z34" s="178">
        <v>5667</v>
      </c>
      <c r="AA34" s="33"/>
      <c r="AB34" s="178">
        <v>0</v>
      </c>
      <c r="AC34" s="33"/>
      <c r="AD34" s="178">
        <v>782082</v>
      </c>
      <c r="AE34" s="33"/>
      <c r="AF34" s="178">
        <v>0</v>
      </c>
      <c r="AG34" s="33"/>
      <c r="AH34" s="182">
        <v>0</v>
      </c>
      <c r="AI34" s="33"/>
      <c r="AJ34" s="178">
        <v>0</v>
      </c>
      <c r="AK34" s="33"/>
      <c r="AL34" s="178">
        <f t="shared" si="1"/>
        <v>787749</v>
      </c>
      <c r="AM34" s="33"/>
      <c r="AN34" s="33"/>
      <c r="AO34" s="33"/>
      <c r="AP34" s="178">
        <v>434020.15</v>
      </c>
      <c r="AQ34" s="33"/>
      <c r="AR34" s="22">
        <v>18</v>
      </c>
    </row>
    <row r="35" spans="1:44" ht="8.85" customHeight="1" x14ac:dyDescent="0.3">
      <c r="A35" s="22">
        <v>19</v>
      </c>
      <c r="B35" s="33"/>
      <c r="C35" s="22" t="s">
        <v>110</v>
      </c>
      <c r="D35" s="33"/>
      <c r="E35" s="33"/>
      <c r="F35" s="33"/>
      <c r="G35" s="178">
        <v>5761255</v>
      </c>
      <c r="H35" s="33"/>
      <c r="I35" s="178">
        <v>755487</v>
      </c>
      <c r="J35" s="33"/>
      <c r="K35" s="178">
        <v>2274450</v>
      </c>
      <c r="L35" s="33"/>
      <c r="M35" s="178">
        <v>48827</v>
      </c>
      <c r="N35" s="33"/>
      <c r="O35" s="178">
        <v>0</v>
      </c>
      <c r="P35" s="33"/>
      <c r="Q35" s="178">
        <v>7965702</v>
      </c>
      <c r="R35" s="33"/>
      <c r="S35" s="178">
        <v>0</v>
      </c>
      <c r="T35" s="33"/>
      <c r="U35" s="178">
        <v>1609039</v>
      </c>
      <c r="V35" s="33"/>
      <c r="W35" s="178">
        <f t="shared" si="0"/>
        <v>18414760</v>
      </c>
      <c r="X35" s="39"/>
      <c r="Y35" s="179"/>
      <c r="Z35" s="178">
        <v>2031977</v>
      </c>
      <c r="AA35" s="33"/>
      <c r="AB35" s="178">
        <v>13914473</v>
      </c>
      <c r="AC35" s="33"/>
      <c r="AD35" s="178">
        <v>4750812</v>
      </c>
      <c r="AE35" s="33"/>
      <c r="AF35" s="178">
        <v>0</v>
      </c>
      <c r="AG35" s="33"/>
      <c r="AH35" s="182">
        <v>1734221</v>
      </c>
      <c r="AI35" s="33"/>
      <c r="AJ35" s="178">
        <v>0</v>
      </c>
      <c r="AK35" s="33"/>
      <c r="AL35" s="178">
        <f t="shared" si="1"/>
        <v>22431483</v>
      </c>
      <c r="AM35" s="33"/>
      <c r="AN35" s="33"/>
      <c r="AO35" s="33"/>
      <c r="AP35" s="178">
        <v>9468482.6100000013</v>
      </c>
      <c r="AQ35" s="33"/>
      <c r="AR35" s="22">
        <v>19</v>
      </c>
    </row>
    <row r="36" spans="1:44" ht="8.85" customHeight="1" x14ac:dyDescent="0.3">
      <c r="A36" s="22">
        <v>20</v>
      </c>
      <c r="B36" s="33"/>
      <c r="C36" s="22" t="s">
        <v>111</v>
      </c>
      <c r="D36" s="33"/>
      <c r="E36" s="33"/>
      <c r="F36" s="33"/>
      <c r="G36" s="178">
        <v>1216201</v>
      </c>
      <c r="H36" s="33"/>
      <c r="I36" s="178">
        <v>80375</v>
      </c>
      <c r="J36" s="33"/>
      <c r="K36" s="178">
        <v>35060161</v>
      </c>
      <c r="L36" s="33"/>
      <c r="M36" s="178">
        <v>123928</v>
      </c>
      <c r="N36" s="33"/>
      <c r="O36" s="178">
        <v>5390595</v>
      </c>
      <c r="P36" s="33"/>
      <c r="Q36" s="178">
        <v>9171103</v>
      </c>
      <c r="R36" s="33"/>
      <c r="S36" s="178">
        <v>0</v>
      </c>
      <c r="T36" s="33"/>
      <c r="U36" s="178">
        <v>1817110</v>
      </c>
      <c r="V36" s="33"/>
      <c r="W36" s="178">
        <f t="shared" si="0"/>
        <v>52859473</v>
      </c>
      <c r="X36" s="39"/>
      <c r="Y36" s="179"/>
      <c r="Z36" s="178">
        <v>5441096</v>
      </c>
      <c r="AA36" s="33"/>
      <c r="AB36" s="178">
        <v>3967464</v>
      </c>
      <c r="AC36" s="33"/>
      <c r="AD36" s="178">
        <v>1585609</v>
      </c>
      <c r="AE36" s="33"/>
      <c r="AF36" s="178">
        <v>0</v>
      </c>
      <c r="AG36" s="33"/>
      <c r="AH36" s="182">
        <v>5934905</v>
      </c>
      <c r="AI36" s="33"/>
      <c r="AJ36" s="178">
        <v>0</v>
      </c>
      <c r="AK36" s="33"/>
      <c r="AL36" s="178">
        <f t="shared" si="1"/>
        <v>16929074</v>
      </c>
      <c r="AM36" s="33"/>
      <c r="AN36" s="33"/>
      <c r="AO36" s="33"/>
      <c r="AP36" s="178">
        <v>439237.48</v>
      </c>
      <c r="AQ36" s="33"/>
      <c r="AR36" s="22">
        <v>20</v>
      </c>
    </row>
    <row r="37" spans="1:44" ht="8.85" customHeight="1" x14ac:dyDescent="0.3">
      <c r="A37" s="41"/>
      <c r="B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41"/>
    </row>
    <row r="38" spans="1:44" ht="8.85" customHeight="1" x14ac:dyDescent="0.3">
      <c r="A38" s="22">
        <v>21</v>
      </c>
      <c r="B38" s="33"/>
      <c r="C38" s="22" t="s">
        <v>112</v>
      </c>
      <c r="D38" s="33"/>
      <c r="E38" s="33"/>
      <c r="F38" s="33"/>
      <c r="G38" s="178">
        <v>53744</v>
      </c>
      <c r="H38" s="33"/>
      <c r="I38" s="178">
        <v>123255</v>
      </c>
      <c r="J38" s="33"/>
      <c r="K38" s="178">
        <v>0</v>
      </c>
      <c r="L38" s="33"/>
      <c r="M38" s="178">
        <v>0</v>
      </c>
      <c r="N38" s="33"/>
      <c r="O38" s="178">
        <v>0</v>
      </c>
      <c r="P38" s="33"/>
      <c r="Q38" s="178">
        <v>1536673</v>
      </c>
      <c r="R38" s="33"/>
      <c r="S38" s="178">
        <v>0</v>
      </c>
      <c r="T38" s="33"/>
      <c r="U38" s="178">
        <v>2200</v>
      </c>
      <c r="V38" s="33"/>
      <c r="W38" s="178">
        <f t="shared" ref="W38:W53" si="2">SUM(G38:U38)</f>
        <v>1715872</v>
      </c>
      <c r="X38" s="39"/>
      <c r="Y38" s="179"/>
      <c r="Z38" s="178">
        <v>0</v>
      </c>
      <c r="AA38" s="33"/>
      <c r="AB38" s="178">
        <v>474569</v>
      </c>
      <c r="AC38" s="33"/>
      <c r="AD38" s="178">
        <v>522622</v>
      </c>
      <c r="AE38" s="33"/>
      <c r="AF38" s="178">
        <v>0</v>
      </c>
      <c r="AG38" s="33"/>
      <c r="AH38" s="182">
        <v>706483</v>
      </c>
      <c r="AI38" s="33"/>
      <c r="AJ38" s="178">
        <v>0</v>
      </c>
      <c r="AK38" s="33"/>
      <c r="AL38" s="178">
        <f t="shared" ref="AL38:AL53" si="3">SUM(Z38:AJ38)</f>
        <v>1703674</v>
      </c>
      <c r="AM38" s="33"/>
      <c r="AN38" s="33"/>
      <c r="AO38" s="33"/>
      <c r="AP38" s="178">
        <v>422473.68</v>
      </c>
      <c r="AQ38" s="33"/>
      <c r="AR38" s="22">
        <v>21</v>
      </c>
    </row>
    <row r="39" spans="1:44" ht="8.85" customHeight="1" x14ac:dyDescent="0.3">
      <c r="A39" s="22">
        <v>22</v>
      </c>
      <c r="B39" s="33"/>
      <c r="C39" s="22" t="s">
        <v>113</v>
      </c>
      <c r="D39" s="33"/>
      <c r="E39" s="33"/>
      <c r="F39" s="33"/>
      <c r="G39" s="178">
        <v>0</v>
      </c>
      <c r="H39" s="33"/>
      <c r="I39" s="178">
        <v>164219</v>
      </c>
      <c r="J39" s="33"/>
      <c r="K39" s="178">
        <v>0</v>
      </c>
      <c r="L39" s="33"/>
      <c r="M39" s="178">
        <v>0</v>
      </c>
      <c r="N39" s="33"/>
      <c r="O39" s="178">
        <v>0</v>
      </c>
      <c r="P39" s="33"/>
      <c r="Q39" s="178">
        <v>0</v>
      </c>
      <c r="R39" s="33"/>
      <c r="S39" s="178">
        <v>0</v>
      </c>
      <c r="T39" s="33"/>
      <c r="U39" s="178">
        <v>0</v>
      </c>
      <c r="V39" s="33"/>
      <c r="W39" s="178">
        <f t="shared" si="2"/>
        <v>164219</v>
      </c>
      <c r="X39" s="39"/>
      <c r="Y39" s="179"/>
      <c r="Z39" s="178">
        <v>0</v>
      </c>
      <c r="AA39" s="33"/>
      <c r="AB39" s="178">
        <v>0</v>
      </c>
      <c r="AC39" s="33"/>
      <c r="AD39" s="178">
        <v>242743</v>
      </c>
      <c r="AE39" s="33"/>
      <c r="AF39" s="178">
        <v>0</v>
      </c>
      <c r="AG39" s="33"/>
      <c r="AH39" s="182">
        <v>0</v>
      </c>
      <c r="AI39" s="33"/>
      <c r="AJ39" s="178">
        <v>0</v>
      </c>
      <c r="AK39" s="33"/>
      <c r="AL39" s="178">
        <f t="shared" si="3"/>
        <v>242743</v>
      </c>
      <c r="AM39" s="33"/>
      <c r="AN39" s="33"/>
      <c r="AO39" s="33"/>
      <c r="AP39" s="178">
        <v>249774.35</v>
      </c>
      <c r="AQ39" s="33"/>
      <c r="AR39" s="22">
        <v>22</v>
      </c>
    </row>
    <row r="40" spans="1:44" ht="8.85" customHeight="1" x14ac:dyDescent="0.3">
      <c r="A40" s="22">
        <v>23</v>
      </c>
      <c r="B40" s="33"/>
      <c r="C40" s="22" t="s">
        <v>114</v>
      </c>
      <c r="D40" s="33"/>
      <c r="E40" s="33"/>
      <c r="F40" s="33"/>
      <c r="G40" s="178">
        <v>14038850</v>
      </c>
      <c r="H40" s="33"/>
      <c r="I40" s="178">
        <v>20759565</v>
      </c>
      <c r="J40" s="33"/>
      <c r="K40" s="178">
        <v>93451996</v>
      </c>
      <c r="L40" s="33"/>
      <c r="M40" s="178">
        <v>2255532</v>
      </c>
      <c r="N40" s="33"/>
      <c r="O40" s="178">
        <v>0</v>
      </c>
      <c r="P40" s="33"/>
      <c r="Q40" s="178">
        <v>21918985</v>
      </c>
      <c r="R40" s="33"/>
      <c r="S40" s="178">
        <v>0</v>
      </c>
      <c r="T40" s="33"/>
      <c r="U40" s="178">
        <v>346607</v>
      </c>
      <c r="V40" s="33"/>
      <c r="W40" s="178">
        <f t="shared" si="2"/>
        <v>152771535</v>
      </c>
      <c r="X40" s="39"/>
      <c r="Y40" s="179"/>
      <c r="Z40" s="178">
        <v>9335291</v>
      </c>
      <c r="AA40" s="33"/>
      <c r="AB40" s="178">
        <v>38845229</v>
      </c>
      <c r="AC40" s="33"/>
      <c r="AD40" s="178">
        <v>61153519</v>
      </c>
      <c r="AE40" s="33"/>
      <c r="AF40" s="178">
        <v>0</v>
      </c>
      <c r="AG40" s="33"/>
      <c r="AH40" s="182">
        <v>5849323</v>
      </c>
      <c r="AI40" s="33"/>
      <c r="AJ40" s="178">
        <v>530532</v>
      </c>
      <c r="AK40" s="33"/>
      <c r="AL40" s="178">
        <f t="shared" si="3"/>
        <v>115713894</v>
      </c>
      <c r="AM40" s="33"/>
      <c r="AN40" s="33"/>
      <c r="AO40" s="33"/>
      <c r="AP40" s="178">
        <v>33199840.289999999</v>
      </c>
      <c r="AQ40" s="33"/>
      <c r="AR40" s="22">
        <v>23</v>
      </c>
    </row>
    <row r="41" spans="1:44" ht="8.85" customHeight="1" x14ac:dyDescent="0.3">
      <c r="A41" s="22">
        <v>24</v>
      </c>
      <c r="B41" s="33"/>
      <c r="C41" s="22" t="s">
        <v>115</v>
      </c>
      <c r="D41" s="33"/>
      <c r="E41" s="33"/>
      <c r="F41" s="33"/>
      <c r="G41" s="178">
        <v>0</v>
      </c>
      <c r="H41" s="33"/>
      <c r="I41" s="178">
        <v>3806128</v>
      </c>
      <c r="J41" s="33"/>
      <c r="K41" s="178">
        <v>144820376</v>
      </c>
      <c r="L41" s="33"/>
      <c r="M41" s="178">
        <v>1082364</v>
      </c>
      <c r="N41" s="33"/>
      <c r="O41" s="178">
        <v>0</v>
      </c>
      <c r="P41" s="33"/>
      <c r="Q41" s="178">
        <v>0</v>
      </c>
      <c r="R41" s="33"/>
      <c r="S41" s="178">
        <v>0</v>
      </c>
      <c r="T41" s="33"/>
      <c r="U41" s="178">
        <v>24948025</v>
      </c>
      <c r="V41" s="33"/>
      <c r="W41" s="178">
        <f t="shared" si="2"/>
        <v>174656893</v>
      </c>
      <c r="X41" s="39"/>
      <c r="Y41" s="179"/>
      <c r="Z41" s="178">
        <v>5512366</v>
      </c>
      <c r="AA41" s="33"/>
      <c r="AB41" s="178">
        <v>0</v>
      </c>
      <c r="AC41" s="33"/>
      <c r="AD41" s="178">
        <v>35284599</v>
      </c>
      <c r="AE41" s="33"/>
      <c r="AF41" s="178">
        <v>0</v>
      </c>
      <c r="AG41" s="33"/>
      <c r="AH41" s="182">
        <v>0</v>
      </c>
      <c r="AI41" s="33"/>
      <c r="AJ41" s="178">
        <v>880</v>
      </c>
      <c r="AK41" s="33"/>
      <c r="AL41" s="178">
        <f t="shared" si="3"/>
        <v>40797845</v>
      </c>
      <c r="AM41" s="33"/>
      <c r="AN41" s="33"/>
      <c r="AO41" s="33"/>
      <c r="AP41" s="178">
        <v>15915797.560000001</v>
      </c>
      <c r="AQ41" s="33"/>
      <c r="AR41" s="22">
        <v>24</v>
      </c>
    </row>
    <row r="42" spans="1:44" ht="8.85" customHeight="1" x14ac:dyDescent="0.3">
      <c r="A42" s="22">
        <v>25</v>
      </c>
      <c r="B42" s="33"/>
      <c r="C42" s="22" t="s">
        <v>116</v>
      </c>
      <c r="D42" s="33"/>
      <c r="E42" s="33"/>
      <c r="F42" s="33"/>
      <c r="G42" s="178">
        <v>0</v>
      </c>
      <c r="H42" s="33"/>
      <c r="I42" s="178">
        <v>0</v>
      </c>
      <c r="J42" s="33"/>
      <c r="K42" s="178">
        <v>0</v>
      </c>
      <c r="L42" s="33"/>
      <c r="M42" s="178">
        <v>0</v>
      </c>
      <c r="N42" s="33"/>
      <c r="O42" s="178">
        <v>0</v>
      </c>
      <c r="P42" s="33"/>
      <c r="Q42" s="178">
        <v>215850</v>
      </c>
      <c r="R42" s="33"/>
      <c r="S42" s="178">
        <v>0</v>
      </c>
      <c r="T42" s="33"/>
      <c r="U42" s="178">
        <v>0</v>
      </c>
      <c r="V42" s="33"/>
      <c r="W42" s="178">
        <f t="shared" si="2"/>
        <v>215850</v>
      </c>
      <c r="X42" s="39"/>
      <c r="Y42" s="179"/>
      <c r="Z42" s="178">
        <v>0</v>
      </c>
      <c r="AA42" s="33"/>
      <c r="AB42" s="178">
        <v>0</v>
      </c>
      <c r="AC42" s="33"/>
      <c r="AD42" s="178">
        <v>215850</v>
      </c>
      <c r="AE42" s="33"/>
      <c r="AF42" s="178">
        <v>0</v>
      </c>
      <c r="AG42" s="33"/>
      <c r="AH42" s="182">
        <v>0</v>
      </c>
      <c r="AI42" s="33"/>
      <c r="AJ42" s="178">
        <v>0</v>
      </c>
      <c r="AK42" s="33"/>
      <c r="AL42" s="178">
        <f t="shared" si="3"/>
        <v>215850</v>
      </c>
      <c r="AM42" s="33"/>
      <c r="AN42" s="33"/>
      <c r="AO42" s="33"/>
      <c r="AP42" s="178">
        <v>97681.4</v>
      </c>
      <c r="AQ42" s="33"/>
      <c r="AR42" s="22">
        <v>25</v>
      </c>
    </row>
    <row r="43" spans="1:44" ht="8.85" customHeight="1" x14ac:dyDescent="0.3">
      <c r="A43" s="41"/>
      <c r="B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41"/>
    </row>
    <row r="44" spans="1:44" ht="8.85" customHeight="1" x14ac:dyDescent="0.3">
      <c r="A44" s="22">
        <v>26</v>
      </c>
      <c r="B44" s="33"/>
      <c r="C44" s="22" t="s">
        <v>117</v>
      </c>
      <c r="D44" s="33"/>
      <c r="E44" s="33"/>
      <c r="F44" s="33"/>
      <c r="G44" s="178">
        <v>0</v>
      </c>
      <c r="H44" s="33"/>
      <c r="I44" s="178">
        <v>615138</v>
      </c>
      <c r="J44" s="33"/>
      <c r="K44" s="178">
        <v>0</v>
      </c>
      <c r="L44" s="33"/>
      <c r="M44" s="178">
        <v>160180</v>
      </c>
      <c r="N44" s="33"/>
      <c r="O44" s="178">
        <v>0</v>
      </c>
      <c r="P44" s="33"/>
      <c r="Q44" s="178">
        <v>0</v>
      </c>
      <c r="R44" s="33"/>
      <c r="S44" s="178">
        <v>0</v>
      </c>
      <c r="T44" s="33"/>
      <c r="U44" s="178">
        <v>25170</v>
      </c>
      <c r="V44" s="33"/>
      <c r="W44" s="178">
        <f t="shared" si="2"/>
        <v>800488</v>
      </c>
      <c r="X44" s="39"/>
      <c r="Y44" s="179"/>
      <c r="Z44" s="178">
        <v>0</v>
      </c>
      <c r="AA44" s="33"/>
      <c r="AB44" s="178">
        <v>0</v>
      </c>
      <c r="AC44" s="33"/>
      <c r="AD44" s="178">
        <v>737067</v>
      </c>
      <c r="AE44" s="33"/>
      <c r="AF44" s="178">
        <v>0</v>
      </c>
      <c r="AG44" s="33"/>
      <c r="AH44" s="182">
        <v>815329</v>
      </c>
      <c r="AI44" s="33"/>
      <c r="AJ44" s="178">
        <v>0</v>
      </c>
      <c r="AK44" s="33"/>
      <c r="AL44" s="178">
        <f t="shared" si="3"/>
        <v>1552396</v>
      </c>
      <c r="AM44" s="33"/>
      <c r="AN44" s="33"/>
      <c r="AO44" s="33"/>
      <c r="AP44" s="178">
        <v>1274634.7</v>
      </c>
      <c r="AQ44" s="33"/>
      <c r="AR44" s="22">
        <v>26</v>
      </c>
    </row>
    <row r="45" spans="1:44" ht="8.85" customHeight="1" x14ac:dyDescent="0.3">
      <c r="A45" s="22">
        <v>27</v>
      </c>
      <c r="B45" s="33"/>
      <c r="C45" s="22" t="s">
        <v>118</v>
      </c>
      <c r="D45" s="33"/>
      <c r="E45" s="33"/>
      <c r="F45" s="33"/>
      <c r="G45" s="178">
        <v>937803</v>
      </c>
      <c r="H45" s="33"/>
      <c r="I45" s="178">
        <v>0</v>
      </c>
      <c r="J45" s="33"/>
      <c r="K45" s="178">
        <v>17953896</v>
      </c>
      <c r="L45" s="33"/>
      <c r="M45" s="178">
        <v>1382</v>
      </c>
      <c r="N45" s="33"/>
      <c r="O45" s="178">
        <v>0</v>
      </c>
      <c r="P45" s="33"/>
      <c r="Q45" s="178">
        <v>128249</v>
      </c>
      <c r="R45" s="33"/>
      <c r="S45" s="178">
        <v>0</v>
      </c>
      <c r="T45" s="33"/>
      <c r="U45" s="178">
        <v>456178</v>
      </c>
      <c r="V45" s="33"/>
      <c r="W45" s="178">
        <f t="shared" si="2"/>
        <v>19477508</v>
      </c>
      <c r="X45" s="39"/>
      <c r="Y45" s="179"/>
      <c r="Z45" s="178">
        <v>0</v>
      </c>
      <c r="AA45" s="33"/>
      <c r="AB45" s="178">
        <v>457600</v>
      </c>
      <c r="AC45" s="33"/>
      <c r="AD45" s="178">
        <v>314612</v>
      </c>
      <c r="AE45" s="33"/>
      <c r="AF45" s="178">
        <v>0</v>
      </c>
      <c r="AG45" s="33"/>
      <c r="AH45" s="182">
        <v>0</v>
      </c>
      <c r="AI45" s="33"/>
      <c r="AJ45" s="178">
        <v>0</v>
      </c>
      <c r="AK45" s="33"/>
      <c r="AL45" s="178">
        <f t="shared" si="3"/>
        <v>772212</v>
      </c>
      <c r="AM45" s="33"/>
      <c r="AN45" s="33"/>
      <c r="AO45" s="33"/>
      <c r="AP45" s="178">
        <v>1336375.77</v>
      </c>
      <c r="AQ45" s="33"/>
      <c r="AR45" s="22">
        <v>27</v>
      </c>
    </row>
    <row r="46" spans="1:44" ht="8.85" customHeight="1" x14ac:dyDescent="0.3">
      <c r="A46" s="22">
        <v>28</v>
      </c>
      <c r="B46" s="33"/>
      <c r="C46" s="22" t="s">
        <v>119</v>
      </c>
      <c r="D46" s="33"/>
      <c r="E46" s="33"/>
      <c r="F46" s="33"/>
      <c r="G46" s="178">
        <v>210209</v>
      </c>
      <c r="H46" s="33"/>
      <c r="I46" s="178">
        <v>175185</v>
      </c>
      <c r="J46" s="33"/>
      <c r="K46" s="178">
        <v>42906860</v>
      </c>
      <c r="L46" s="33"/>
      <c r="M46" s="178">
        <v>334594</v>
      </c>
      <c r="N46" s="33"/>
      <c r="O46" s="178">
        <v>0</v>
      </c>
      <c r="P46" s="33"/>
      <c r="Q46" s="178">
        <v>0</v>
      </c>
      <c r="R46" s="33"/>
      <c r="S46" s="178">
        <v>0</v>
      </c>
      <c r="T46" s="33"/>
      <c r="U46" s="178">
        <v>12769</v>
      </c>
      <c r="V46" s="33"/>
      <c r="W46" s="178">
        <f t="shared" si="2"/>
        <v>43639617</v>
      </c>
      <c r="X46" s="39"/>
      <c r="Y46" s="179"/>
      <c r="Z46" s="178">
        <v>3205664</v>
      </c>
      <c r="AA46" s="33"/>
      <c r="AB46" s="178">
        <v>0</v>
      </c>
      <c r="AC46" s="33"/>
      <c r="AD46" s="178">
        <v>19730757</v>
      </c>
      <c r="AE46" s="33"/>
      <c r="AF46" s="178">
        <v>0</v>
      </c>
      <c r="AG46" s="33"/>
      <c r="AH46" s="182">
        <v>0</v>
      </c>
      <c r="AI46" s="33"/>
      <c r="AJ46" s="178">
        <v>0</v>
      </c>
      <c r="AK46" s="33"/>
      <c r="AL46" s="178">
        <f t="shared" si="3"/>
        <v>22936421</v>
      </c>
      <c r="AM46" s="33"/>
      <c r="AN46" s="33"/>
      <c r="AO46" s="33"/>
      <c r="AP46" s="178">
        <v>628604.30000000005</v>
      </c>
      <c r="AQ46" s="33"/>
      <c r="AR46" s="22">
        <v>28</v>
      </c>
    </row>
    <row r="47" spans="1:44" ht="8.85" customHeight="1" x14ac:dyDescent="0.3">
      <c r="A47" s="22">
        <v>29</v>
      </c>
      <c r="B47" s="33"/>
      <c r="C47" s="22" t="s">
        <v>120</v>
      </c>
      <c r="D47" s="33"/>
      <c r="E47" s="33"/>
      <c r="F47" s="33"/>
      <c r="G47" s="178">
        <v>0</v>
      </c>
      <c r="H47" s="33"/>
      <c r="I47" s="178">
        <v>0</v>
      </c>
      <c r="J47" s="33"/>
      <c r="K47" s="178">
        <v>0</v>
      </c>
      <c r="L47" s="33"/>
      <c r="M47" s="178">
        <v>0</v>
      </c>
      <c r="N47" s="33"/>
      <c r="O47" s="178">
        <v>0</v>
      </c>
      <c r="P47" s="33"/>
      <c r="Q47" s="178">
        <v>680240</v>
      </c>
      <c r="R47" s="33"/>
      <c r="S47" s="178">
        <v>0</v>
      </c>
      <c r="T47" s="33"/>
      <c r="U47" s="178">
        <v>0</v>
      </c>
      <c r="V47" s="33"/>
      <c r="W47" s="178">
        <f t="shared" si="2"/>
        <v>680240</v>
      </c>
      <c r="X47" s="39"/>
      <c r="Y47" s="179"/>
      <c r="Z47" s="178">
        <v>480240</v>
      </c>
      <c r="AA47" s="33"/>
      <c r="AB47" s="178">
        <v>0</v>
      </c>
      <c r="AC47" s="33"/>
      <c r="AD47" s="178">
        <v>0</v>
      </c>
      <c r="AE47" s="33"/>
      <c r="AF47" s="178">
        <v>0</v>
      </c>
      <c r="AG47" s="33"/>
      <c r="AH47" s="182">
        <v>200000</v>
      </c>
      <c r="AI47" s="33"/>
      <c r="AJ47" s="178">
        <v>0</v>
      </c>
      <c r="AK47" s="33"/>
      <c r="AL47" s="178">
        <f t="shared" si="3"/>
        <v>680240</v>
      </c>
      <c r="AM47" s="33"/>
      <c r="AN47" s="33"/>
      <c r="AO47" s="33"/>
      <c r="AP47" s="178">
        <v>27386.19</v>
      </c>
      <c r="AQ47" s="33"/>
      <c r="AR47" s="22">
        <v>29</v>
      </c>
    </row>
    <row r="48" spans="1:44" ht="8.85" customHeight="1" x14ac:dyDescent="0.3">
      <c r="A48" s="22">
        <v>30</v>
      </c>
      <c r="B48" s="33"/>
      <c r="C48" s="22" t="s">
        <v>121</v>
      </c>
      <c r="D48" s="33"/>
      <c r="E48" s="33"/>
      <c r="F48" s="33"/>
      <c r="G48" s="178">
        <v>6559297</v>
      </c>
      <c r="H48" s="33"/>
      <c r="I48" s="178">
        <v>7751462</v>
      </c>
      <c r="J48" s="33"/>
      <c r="K48" s="178">
        <v>92468342</v>
      </c>
      <c r="L48" s="33"/>
      <c r="M48" s="178">
        <v>392342</v>
      </c>
      <c r="N48" s="33"/>
      <c r="O48" s="178">
        <v>0</v>
      </c>
      <c r="P48" s="33"/>
      <c r="Q48" s="178">
        <v>0</v>
      </c>
      <c r="R48" s="33"/>
      <c r="S48" s="178">
        <v>0</v>
      </c>
      <c r="T48" s="33"/>
      <c r="U48" s="178">
        <v>0</v>
      </c>
      <c r="V48" s="33"/>
      <c r="W48" s="178">
        <f t="shared" si="2"/>
        <v>107171443</v>
      </c>
      <c r="X48" s="39"/>
      <c r="Y48" s="179"/>
      <c r="Z48" s="178">
        <v>5431406</v>
      </c>
      <c r="AA48" s="33"/>
      <c r="AB48" s="178">
        <v>0</v>
      </c>
      <c r="AC48" s="33"/>
      <c r="AD48" s="178">
        <v>37716576</v>
      </c>
      <c r="AE48" s="33"/>
      <c r="AF48" s="178">
        <v>0</v>
      </c>
      <c r="AG48" s="33"/>
      <c r="AH48" s="182">
        <v>20144978</v>
      </c>
      <c r="AI48" s="33"/>
      <c r="AJ48" s="178">
        <v>0</v>
      </c>
      <c r="AK48" s="33"/>
      <c r="AL48" s="178">
        <f t="shared" si="3"/>
        <v>63292960</v>
      </c>
      <c r="AM48" s="33"/>
      <c r="AN48" s="33"/>
      <c r="AO48" s="33"/>
      <c r="AP48" s="178">
        <v>14134054.359999999</v>
      </c>
      <c r="AQ48" s="33"/>
      <c r="AR48" s="22">
        <v>30</v>
      </c>
    </row>
    <row r="49" spans="1:44" ht="8.85" customHeight="1" x14ac:dyDescent="0.3">
      <c r="A49" s="41"/>
      <c r="B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41"/>
    </row>
    <row r="50" spans="1:44" ht="8.85" customHeight="1" x14ac:dyDescent="0.3">
      <c r="A50" s="22">
        <v>31</v>
      </c>
      <c r="B50" s="33"/>
      <c r="C50" s="22" t="s">
        <v>122</v>
      </c>
      <c r="D50" s="33"/>
      <c r="E50" s="33"/>
      <c r="F50" s="33"/>
      <c r="G50" s="178">
        <v>5896645</v>
      </c>
      <c r="H50" s="33"/>
      <c r="I50" s="178">
        <v>6229425</v>
      </c>
      <c r="J50" s="33"/>
      <c r="K50" s="178">
        <v>24133599</v>
      </c>
      <c r="L50" s="33"/>
      <c r="M50" s="178">
        <v>297748</v>
      </c>
      <c r="N50" s="33"/>
      <c r="O50" s="178">
        <v>3207339</v>
      </c>
      <c r="P50" s="33"/>
      <c r="Q50" s="178">
        <v>6791408</v>
      </c>
      <c r="R50" s="33"/>
      <c r="S50" s="178">
        <v>0</v>
      </c>
      <c r="T50" s="33"/>
      <c r="U50" s="178">
        <v>2310775</v>
      </c>
      <c r="V50" s="33"/>
      <c r="W50" s="178">
        <f t="shared" si="2"/>
        <v>48866939</v>
      </c>
      <c r="X50" s="39"/>
      <c r="Y50" s="179"/>
      <c r="Z50" s="178">
        <v>12505864</v>
      </c>
      <c r="AA50" s="33"/>
      <c r="AB50" s="178">
        <v>14044076</v>
      </c>
      <c r="AC50" s="33"/>
      <c r="AD50" s="178">
        <v>23269669</v>
      </c>
      <c r="AE50" s="33"/>
      <c r="AF50" s="178">
        <v>0</v>
      </c>
      <c r="AG50" s="33"/>
      <c r="AH50" s="182">
        <v>679038</v>
      </c>
      <c r="AI50" s="33"/>
      <c r="AJ50" s="178">
        <v>0</v>
      </c>
      <c r="AK50" s="33"/>
      <c r="AL50" s="178">
        <f t="shared" si="3"/>
        <v>50498647</v>
      </c>
      <c r="AM50" s="33"/>
      <c r="AN50" s="33"/>
      <c r="AO50" s="33"/>
      <c r="AP50" s="178">
        <v>17945024.710000001</v>
      </c>
      <c r="AQ50" s="33"/>
      <c r="AR50" s="22">
        <v>31</v>
      </c>
    </row>
    <row r="51" spans="1:44" ht="8.85" customHeight="1" x14ac:dyDescent="0.3">
      <c r="A51" s="22">
        <v>32</v>
      </c>
      <c r="B51" s="33"/>
      <c r="C51" s="22" t="s">
        <v>123</v>
      </c>
      <c r="D51" s="33"/>
      <c r="E51" s="33"/>
      <c r="F51" s="33"/>
      <c r="G51" s="178">
        <v>35762</v>
      </c>
      <c r="H51" s="33"/>
      <c r="I51" s="178">
        <v>525604</v>
      </c>
      <c r="J51" s="33"/>
      <c r="K51" s="178">
        <v>5025000</v>
      </c>
      <c r="L51" s="33"/>
      <c r="M51" s="178">
        <v>34126</v>
      </c>
      <c r="N51" s="33"/>
      <c r="O51" s="178">
        <v>0</v>
      </c>
      <c r="P51" s="33"/>
      <c r="Q51" s="178">
        <v>1553150</v>
      </c>
      <c r="R51" s="33"/>
      <c r="S51" s="178">
        <v>0</v>
      </c>
      <c r="T51" s="33"/>
      <c r="U51" s="178">
        <v>5000</v>
      </c>
      <c r="V51" s="33"/>
      <c r="W51" s="178">
        <f t="shared" si="2"/>
        <v>7178642</v>
      </c>
      <c r="X51" s="39"/>
      <c r="Y51" s="179"/>
      <c r="Z51" s="178">
        <v>2270996</v>
      </c>
      <c r="AA51" s="33"/>
      <c r="AB51" s="178">
        <v>73783</v>
      </c>
      <c r="AC51" s="33"/>
      <c r="AD51" s="178">
        <v>4886901</v>
      </c>
      <c r="AE51" s="33"/>
      <c r="AF51" s="178">
        <v>0</v>
      </c>
      <c r="AG51" s="33"/>
      <c r="AH51" s="182">
        <v>0</v>
      </c>
      <c r="AI51" s="33"/>
      <c r="AJ51" s="178">
        <v>0</v>
      </c>
      <c r="AK51" s="33"/>
      <c r="AL51" s="178">
        <f t="shared" si="3"/>
        <v>7231680</v>
      </c>
      <c r="AM51" s="33"/>
      <c r="AN51" s="33"/>
      <c r="AO51" s="33"/>
      <c r="AP51" s="178">
        <v>5216721.12</v>
      </c>
      <c r="AQ51" s="33"/>
      <c r="AR51" s="22">
        <v>32</v>
      </c>
    </row>
    <row r="52" spans="1:44" ht="8.85" customHeight="1" x14ac:dyDescent="0.3">
      <c r="A52" s="22">
        <v>33</v>
      </c>
      <c r="B52" s="33"/>
      <c r="C52" s="22" t="s">
        <v>124</v>
      </c>
      <c r="D52" s="33"/>
      <c r="E52" s="33"/>
      <c r="F52" s="33"/>
      <c r="G52" s="178">
        <v>1044731</v>
      </c>
      <c r="H52" s="33"/>
      <c r="I52" s="178">
        <v>20568</v>
      </c>
      <c r="J52" s="33"/>
      <c r="K52" s="178">
        <v>46089862</v>
      </c>
      <c r="L52" s="33"/>
      <c r="M52" s="178">
        <v>161515</v>
      </c>
      <c r="N52" s="33"/>
      <c r="O52" s="178">
        <v>0</v>
      </c>
      <c r="P52" s="33"/>
      <c r="Q52" s="178">
        <v>4641050</v>
      </c>
      <c r="R52" s="33"/>
      <c r="S52" s="178">
        <v>0</v>
      </c>
      <c r="T52" s="33"/>
      <c r="U52" s="178">
        <v>0</v>
      </c>
      <c r="V52" s="33"/>
      <c r="W52" s="178">
        <f t="shared" si="2"/>
        <v>51957726</v>
      </c>
      <c r="X52" s="39"/>
      <c r="Y52" s="179"/>
      <c r="Z52" s="178">
        <v>3707274</v>
      </c>
      <c r="AA52" s="33"/>
      <c r="AB52" s="178">
        <v>0</v>
      </c>
      <c r="AC52" s="33"/>
      <c r="AD52" s="178">
        <v>113392</v>
      </c>
      <c r="AE52" s="33"/>
      <c r="AF52" s="178">
        <v>0</v>
      </c>
      <c r="AG52" s="33"/>
      <c r="AH52" s="182">
        <v>1504582</v>
      </c>
      <c r="AI52" s="33"/>
      <c r="AJ52" s="178">
        <v>0</v>
      </c>
      <c r="AK52" s="33"/>
      <c r="AL52" s="178">
        <f t="shared" si="3"/>
        <v>5325248</v>
      </c>
      <c r="AM52" s="33"/>
      <c r="AN52" s="33"/>
      <c r="AO52" s="33"/>
      <c r="AP52" s="178">
        <v>3431.18</v>
      </c>
      <c r="AQ52" s="33"/>
      <c r="AR52" s="22">
        <v>33</v>
      </c>
    </row>
    <row r="53" spans="1:44" ht="8.85" customHeight="1" x14ac:dyDescent="0.3">
      <c r="A53" s="22">
        <v>34</v>
      </c>
      <c r="B53" s="33"/>
      <c r="C53" s="22" t="s">
        <v>125</v>
      </c>
      <c r="D53" s="33"/>
      <c r="E53" s="33"/>
      <c r="F53" s="33"/>
      <c r="G53" s="178">
        <v>6413895</v>
      </c>
      <c r="H53" s="33"/>
      <c r="I53" s="178">
        <v>23647</v>
      </c>
      <c r="J53" s="33"/>
      <c r="K53" s="178">
        <v>17536516</v>
      </c>
      <c r="L53" s="33"/>
      <c r="M53" s="178">
        <v>1</v>
      </c>
      <c r="N53" s="33"/>
      <c r="O53" s="178">
        <v>0</v>
      </c>
      <c r="P53" s="33"/>
      <c r="Q53" s="178">
        <v>7174275</v>
      </c>
      <c r="R53" s="33"/>
      <c r="S53" s="178">
        <v>0</v>
      </c>
      <c r="T53" s="33"/>
      <c r="U53" s="178">
        <v>56326</v>
      </c>
      <c r="V53" s="33"/>
      <c r="W53" s="178">
        <f t="shared" si="2"/>
        <v>31204660</v>
      </c>
      <c r="X53" s="39"/>
      <c r="Y53" s="179"/>
      <c r="Z53" s="178">
        <v>11535242</v>
      </c>
      <c r="AA53" s="33"/>
      <c r="AB53" s="178">
        <v>17962663</v>
      </c>
      <c r="AC53" s="33"/>
      <c r="AD53" s="178">
        <v>6412412</v>
      </c>
      <c r="AE53" s="33"/>
      <c r="AF53" s="178">
        <v>0</v>
      </c>
      <c r="AG53" s="33"/>
      <c r="AH53" s="182">
        <v>0</v>
      </c>
      <c r="AI53" s="33"/>
      <c r="AJ53" s="178">
        <v>0</v>
      </c>
      <c r="AK53" s="33"/>
      <c r="AL53" s="178">
        <f t="shared" si="3"/>
        <v>35910317</v>
      </c>
      <c r="AM53" s="33"/>
      <c r="AN53" s="33"/>
      <c r="AO53" s="33"/>
      <c r="AP53" s="178">
        <v>10141254.440000001</v>
      </c>
      <c r="AQ53" s="33"/>
      <c r="AR53" s="22">
        <v>34</v>
      </c>
    </row>
    <row r="54" spans="1:44" ht="8.85" customHeight="1" x14ac:dyDescent="0.3">
      <c r="A54" s="22">
        <v>35</v>
      </c>
      <c r="B54" s="33"/>
      <c r="C54" s="22" t="s">
        <v>126</v>
      </c>
      <c r="D54" s="33"/>
      <c r="E54" s="33"/>
      <c r="F54" s="33"/>
      <c r="G54" s="178">
        <v>8639468</v>
      </c>
      <c r="H54" s="33"/>
      <c r="I54" s="178">
        <v>9699813</v>
      </c>
      <c r="J54" s="33"/>
      <c r="K54" s="178">
        <v>0</v>
      </c>
      <c r="L54" s="33"/>
      <c r="M54" s="178">
        <v>421065</v>
      </c>
      <c r="N54" s="33"/>
      <c r="O54" s="178">
        <v>421765</v>
      </c>
      <c r="P54" s="33"/>
      <c r="Q54" s="178">
        <v>89869048</v>
      </c>
      <c r="R54" s="33"/>
      <c r="S54" s="178">
        <v>0</v>
      </c>
      <c r="T54" s="33"/>
      <c r="U54" s="178">
        <v>3192512</v>
      </c>
      <c r="V54" s="33"/>
      <c r="W54" s="178">
        <f>SUM(G54:U54)</f>
        <v>112243671</v>
      </c>
      <c r="X54" s="39"/>
      <c r="Y54" s="179"/>
      <c r="Z54" s="178">
        <v>62575099</v>
      </c>
      <c r="AA54" s="33"/>
      <c r="AB54" s="178">
        <v>19124419</v>
      </c>
      <c r="AC54" s="33"/>
      <c r="AD54" s="178">
        <v>138864970</v>
      </c>
      <c r="AE54" s="33"/>
      <c r="AF54" s="178">
        <v>0</v>
      </c>
      <c r="AG54" s="33"/>
      <c r="AH54" s="182">
        <v>158015</v>
      </c>
      <c r="AI54" s="33"/>
      <c r="AJ54" s="178">
        <v>0</v>
      </c>
      <c r="AK54" s="33"/>
      <c r="AL54" s="178">
        <f>SUM(Z54:AJ54)</f>
        <v>220722503</v>
      </c>
      <c r="AM54" s="33"/>
      <c r="AN54" s="33"/>
      <c r="AO54" s="33"/>
      <c r="AP54" s="178">
        <v>46051976.909999996</v>
      </c>
      <c r="AQ54" s="33"/>
      <c r="AR54" s="22">
        <v>35</v>
      </c>
    </row>
    <row r="55" spans="1:44" ht="8.85" customHeight="1" x14ac:dyDescent="0.3">
      <c r="A55" s="41"/>
      <c r="B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41"/>
    </row>
    <row r="56" spans="1:44" ht="8.85" customHeight="1" x14ac:dyDescent="0.3">
      <c r="A56" s="22">
        <v>36</v>
      </c>
      <c r="B56" s="33"/>
      <c r="C56" s="22" t="s">
        <v>127</v>
      </c>
      <c r="D56" s="33"/>
      <c r="E56" s="33"/>
      <c r="F56" s="33"/>
      <c r="G56" s="178">
        <v>0</v>
      </c>
      <c r="H56" s="33"/>
      <c r="I56" s="178">
        <v>281901</v>
      </c>
      <c r="J56" s="33"/>
      <c r="K56" s="178">
        <v>0</v>
      </c>
      <c r="L56" s="33"/>
      <c r="M56" s="178">
        <v>428187</v>
      </c>
      <c r="N56" s="33"/>
      <c r="O56" s="178">
        <v>0</v>
      </c>
      <c r="P56" s="33"/>
      <c r="Q56" s="178">
        <v>428307</v>
      </c>
      <c r="R56" s="33"/>
      <c r="S56" s="178">
        <v>0</v>
      </c>
      <c r="T56" s="33"/>
      <c r="U56" s="178">
        <v>44194</v>
      </c>
      <c r="V56" s="33"/>
      <c r="W56" s="178">
        <f>SUM(G56:U56)</f>
        <v>1182589</v>
      </c>
      <c r="X56" s="39"/>
      <c r="Y56" s="179"/>
      <c r="Z56" s="178">
        <v>7918937</v>
      </c>
      <c r="AA56" s="33"/>
      <c r="AB56" s="178">
        <v>0</v>
      </c>
      <c r="AC56" s="33"/>
      <c r="AD56" s="178">
        <v>0</v>
      </c>
      <c r="AE56" s="33"/>
      <c r="AF56" s="178">
        <v>0</v>
      </c>
      <c r="AG56" s="33"/>
      <c r="AH56" s="182">
        <v>1134487</v>
      </c>
      <c r="AI56" s="33"/>
      <c r="AJ56" s="178">
        <v>0</v>
      </c>
      <c r="AK56" s="33"/>
      <c r="AL56" s="178">
        <f>SUM(Z56:AJ56)</f>
        <v>9053424</v>
      </c>
      <c r="AM56" s="33"/>
      <c r="AN56" s="33"/>
      <c r="AO56" s="33"/>
      <c r="AP56" s="178">
        <v>-50727.049999999996</v>
      </c>
      <c r="AQ56" s="33"/>
      <c r="AR56" s="22">
        <v>36</v>
      </c>
    </row>
    <row r="57" spans="1:44" ht="8.85" customHeight="1" x14ac:dyDescent="0.3">
      <c r="A57" s="22">
        <v>37</v>
      </c>
      <c r="B57" s="33"/>
      <c r="C57" s="22" t="s">
        <v>128</v>
      </c>
      <c r="D57" s="33"/>
      <c r="E57" s="33"/>
      <c r="F57" s="33"/>
      <c r="G57" s="178">
        <v>1287482</v>
      </c>
      <c r="H57" s="33"/>
      <c r="I57" s="178">
        <v>215717</v>
      </c>
      <c r="J57" s="33"/>
      <c r="K57" s="178">
        <v>440457</v>
      </c>
      <c r="L57" s="33"/>
      <c r="M57" s="178">
        <v>810349</v>
      </c>
      <c r="N57" s="33"/>
      <c r="O57" s="178">
        <v>0</v>
      </c>
      <c r="P57" s="33"/>
      <c r="Q57" s="178">
        <v>6371659</v>
      </c>
      <c r="R57" s="33"/>
      <c r="S57" s="178">
        <v>0</v>
      </c>
      <c r="T57" s="33"/>
      <c r="U57" s="178">
        <v>434324</v>
      </c>
      <c r="V57" s="33"/>
      <c r="W57" s="178">
        <f>SUM(G57:U57)</f>
        <v>9559988</v>
      </c>
      <c r="X57" s="39"/>
      <c r="Y57" s="179"/>
      <c r="Z57" s="178">
        <v>3281016</v>
      </c>
      <c r="AA57" s="33"/>
      <c r="AB57" s="178">
        <v>3652548</v>
      </c>
      <c r="AC57" s="33"/>
      <c r="AD57" s="178">
        <v>1763479</v>
      </c>
      <c r="AE57" s="33"/>
      <c r="AF57" s="178">
        <v>0</v>
      </c>
      <c r="AG57" s="33"/>
      <c r="AH57" s="182">
        <v>0</v>
      </c>
      <c r="AI57" s="33"/>
      <c r="AJ57" s="178">
        <v>0</v>
      </c>
      <c r="AK57" s="33"/>
      <c r="AL57" s="178">
        <f>SUM(Z57:AJ57)</f>
        <v>8697043</v>
      </c>
      <c r="AM57" s="33"/>
      <c r="AN57" s="33"/>
      <c r="AO57" s="33"/>
      <c r="AP57" s="178">
        <v>618752.17000000004</v>
      </c>
      <c r="AQ57" s="33"/>
      <c r="AR57" s="22">
        <v>37</v>
      </c>
    </row>
    <row r="58" spans="1:44" ht="8.85" customHeight="1" x14ac:dyDescent="0.3">
      <c r="A58" s="42">
        <v>38</v>
      </c>
      <c r="B58" s="33"/>
      <c r="C58" s="22" t="s">
        <v>129</v>
      </c>
      <c r="D58" s="33"/>
      <c r="E58" s="33"/>
      <c r="F58" s="33"/>
      <c r="G58" s="180">
        <v>994758</v>
      </c>
      <c r="H58" s="33"/>
      <c r="I58" s="180">
        <v>154721</v>
      </c>
      <c r="J58" s="33"/>
      <c r="K58" s="180">
        <v>1000000</v>
      </c>
      <c r="L58" s="33"/>
      <c r="M58" s="180">
        <v>104724</v>
      </c>
      <c r="N58" s="33"/>
      <c r="O58" s="180">
        <v>0</v>
      </c>
      <c r="P58" s="33"/>
      <c r="Q58" s="180">
        <v>1388699</v>
      </c>
      <c r="R58" s="33"/>
      <c r="S58" s="180">
        <v>0</v>
      </c>
      <c r="T58" s="33"/>
      <c r="U58" s="180">
        <v>315212</v>
      </c>
      <c r="V58" s="33"/>
      <c r="W58" s="180">
        <f>SUM(G58:U58)</f>
        <v>3958114</v>
      </c>
      <c r="X58" s="39"/>
      <c r="Y58" s="179"/>
      <c r="Z58" s="180">
        <v>710336</v>
      </c>
      <c r="AA58" s="33"/>
      <c r="AB58" s="180">
        <v>2063868</v>
      </c>
      <c r="AC58" s="33"/>
      <c r="AD58" s="180">
        <v>2867307</v>
      </c>
      <c r="AE58" s="33"/>
      <c r="AF58" s="180">
        <v>0</v>
      </c>
      <c r="AG58" s="33"/>
      <c r="AH58" s="180">
        <v>0</v>
      </c>
      <c r="AI58" s="33"/>
      <c r="AJ58" s="180">
        <v>0</v>
      </c>
      <c r="AK58" s="33"/>
      <c r="AL58" s="180">
        <f>SUM(Z58:AJ58)</f>
        <v>5641511</v>
      </c>
      <c r="AM58" s="33"/>
      <c r="AN58" s="33"/>
      <c r="AO58" s="33"/>
      <c r="AP58" s="180">
        <v>2351710.63</v>
      </c>
      <c r="AQ58" s="33"/>
      <c r="AR58" s="42">
        <v>38</v>
      </c>
    </row>
    <row r="59" spans="1:44" ht="8.85" customHeight="1" x14ac:dyDescent="0.3">
      <c r="A59" s="33"/>
      <c r="B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row>
    <row r="60" spans="1:44" ht="8.85" customHeight="1" x14ac:dyDescent="0.3">
      <c r="A60" s="42">
        <f>A58</f>
        <v>38</v>
      </c>
      <c r="B60" s="33"/>
      <c r="C60" s="30" t="s">
        <v>72</v>
      </c>
      <c r="D60" s="33"/>
      <c r="E60" s="33"/>
      <c r="F60" s="33"/>
      <c r="G60" s="181">
        <f>SUM(G14:G58)</f>
        <v>86078617</v>
      </c>
      <c r="H60" s="33"/>
      <c r="I60" s="181">
        <f>SUM(I14:I58)</f>
        <v>65299238</v>
      </c>
      <c r="J60" s="33"/>
      <c r="K60" s="181">
        <f>SUM(K14:K58)</f>
        <v>627971390</v>
      </c>
      <c r="L60" s="33"/>
      <c r="M60" s="181">
        <f>SUM(M14:M58)</f>
        <v>16797751</v>
      </c>
      <c r="N60" s="33"/>
      <c r="O60" s="181">
        <f>SUM(O14:O58)</f>
        <v>9247026</v>
      </c>
      <c r="P60" s="33"/>
      <c r="Q60" s="181">
        <f>SUM(Q14:Q58)</f>
        <v>315789406</v>
      </c>
      <c r="R60" s="33"/>
      <c r="S60" s="181">
        <f>SUM(S14:S58)</f>
        <v>1844417</v>
      </c>
      <c r="T60" s="33"/>
      <c r="U60" s="181">
        <f>SUM(U14:U58)</f>
        <v>57617982</v>
      </c>
      <c r="V60" s="33"/>
      <c r="W60" s="181">
        <f>SUM(W14:W58)</f>
        <v>1180645827</v>
      </c>
      <c r="X60" s="39"/>
      <c r="Y60" s="33"/>
      <c r="Z60" s="181">
        <f>SUM(Z14:Z58)</f>
        <v>239574162</v>
      </c>
      <c r="AA60" s="33"/>
      <c r="AB60" s="181">
        <f>SUM(AB14:AB58)</f>
        <v>165546645</v>
      </c>
      <c r="AC60" s="33"/>
      <c r="AD60" s="181">
        <f>SUM(AD14:AD58)</f>
        <v>542081128</v>
      </c>
      <c r="AE60" s="33"/>
      <c r="AF60" s="181">
        <f>SUM(AF14:AF58)</f>
        <v>0</v>
      </c>
      <c r="AG60" s="33"/>
      <c r="AH60" s="181">
        <f>SUM(AH14:AH58)</f>
        <v>78055412</v>
      </c>
      <c r="AI60" s="33"/>
      <c r="AJ60" s="181">
        <f>SUM(AJ14:AJ58)</f>
        <v>2000412</v>
      </c>
      <c r="AK60" s="33"/>
      <c r="AL60" s="181">
        <f>SUM(AL14:AL58)</f>
        <v>1027257759</v>
      </c>
      <c r="AM60" s="33"/>
      <c r="AN60" s="33"/>
      <c r="AO60" s="33"/>
      <c r="AP60" s="181">
        <f>SUM(AP14:AP58)</f>
        <v>223552285.41999999</v>
      </c>
      <c r="AQ60" s="33"/>
      <c r="AR60" s="42">
        <f>AR58</f>
        <v>38</v>
      </c>
    </row>
    <row r="61" spans="1:44" ht="8.85" customHeight="1" x14ac:dyDescent="0.3">
      <c r="A61" s="33"/>
      <c r="B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row>
    <row r="62" spans="1:44" ht="8.85" customHeight="1" x14ac:dyDescent="0.3">
      <c r="A62" s="33"/>
      <c r="B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row>
    <row r="63" spans="1:44" ht="8.85" customHeight="1" x14ac:dyDescent="0.3">
      <c r="A63" s="33"/>
      <c r="B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row>
    <row r="64" spans="1:44" ht="8.85" customHeight="1" x14ac:dyDescent="0.3">
      <c r="A64" s="33"/>
      <c r="B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row>
    <row r="65" spans="1:47" ht="8.85" customHeight="1" x14ac:dyDescent="0.3">
      <c r="A65" s="33"/>
      <c r="B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row>
    <row r="66" spans="1:47" ht="8.85" customHeight="1" x14ac:dyDescent="0.3">
      <c r="A66" s="33"/>
      <c r="B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row>
    <row r="67" spans="1:47" ht="8.85" customHeight="1" x14ac:dyDescent="0.3">
      <c r="A67" s="33"/>
      <c r="B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row>
    <row r="68" spans="1:47" ht="8.85" customHeight="1" x14ac:dyDescent="0.3">
      <c r="A68" s="33"/>
      <c r="B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row>
    <row r="69" spans="1:47" ht="8.85" customHeight="1" x14ac:dyDescent="0.3">
      <c r="A69" s="33"/>
      <c r="B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row>
    <row r="70" spans="1:47" ht="8.85" customHeight="1" x14ac:dyDescent="0.3">
      <c r="A70" s="33"/>
      <c r="B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row>
    <row r="71" spans="1:47" ht="8.85" customHeight="1" x14ac:dyDescent="0.3">
      <c r="A71" s="33"/>
      <c r="B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row>
    <row r="72" spans="1:47" ht="8.85" customHeight="1" x14ac:dyDescent="0.3">
      <c r="A72" s="33"/>
      <c r="B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row>
    <row r="73" spans="1:47" ht="2.25" customHeight="1" x14ac:dyDescent="0.3">
      <c r="A73" s="33"/>
      <c r="B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row>
    <row r="74" spans="1:47" ht="8.85" customHeight="1" x14ac:dyDescent="0.3">
      <c r="A74" s="33"/>
      <c r="B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row>
    <row r="75" spans="1:47" s="20" customFormat="1" ht="10.5" customHeight="1" x14ac:dyDescent="0.3">
      <c r="A75" s="26" t="s">
        <v>619</v>
      </c>
      <c r="AU75" s="131" t="s">
        <v>620</v>
      </c>
    </row>
    <row r="76" spans="1:47" s="20" customFormat="1" ht="10.5" customHeight="1" x14ac:dyDescent="0.3">
      <c r="W76" s="131" t="s">
        <v>49</v>
      </c>
      <c r="Z76" s="50" t="s">
        <v>50</v>
      </c>
      <c r="AR76" s="131" t="s">
        <v>595</v>
      </c>
    </row>
    <row r="77" spans="1:47" s="20" customFormat="1" ht="10.5" customHeight="1" x14ac:dyDescent="0.3">
      <c r="A77" s="24"/>
      <c r="W77" s="23" t="s">
        <v>596</v>
      </c>
      <c r="Z77" s="50" t="s">
        <v>597</v>
      </c>
      <c r="AR77" s="131" t="s">
        <v>130</v>
      </c>
    </row>
    <row r="78" spans="1:47" s="20" customFormat="1" ht="10.5" customHeight="1" x14ac:dyDescent="0.3">
      <c r="A78" s="25"/>
      <c r="W78" s="23" t="s">
        <v>55</v>
      </c>
      <c r="Z78" s="26" t="s">
        <v>56</v>
      </c>
    </row>
    <row r="79" spans="1:47" ht="9.75" customHeight="1" x14ac:dyDescent="0.3">
      <c r="A79" s="33"/>
      <c r="B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row>
    <row r="80" spans="1:47" ht="9.75" customHeight="1" x14ac:dyDescent="0.3">
      <c r="A80" s="33"/>
      <c r="B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row>
    <row r="81" spans="1:44" ht="7.5" customHeight="1" x14ac:dyDescent="0.3">
      <c r="A81" s="33"/>
      <c r="B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row>
    <row r="82" spans="1:44" ht="10.5" customHeight="1" x14ac:dyDescent="0.3">
      <c r="G82" s="28" t="s">
        <v>598</v>
      </c>
      <c r="H82" s="28"/>
      <c r="I82" s="28"/>
      <c r="J82" s="28"/>
      <c r="K82" s="28"/>
      <c r="L82" s="28"/>
      <c r="M82" s="28"/>
      <c r="N82" s="28"/>
      <c r="O82" s="28"/>
      <c r="P82" s="28"/>
      <c r="Q82" s="28"/>
      <c r="R82" s="28"/>
      <c r="S82" s="28"/>
      <c r="T82" s="28"/>
      <c r="U82" s="28"/>
      <c r="V82" s="28"/>
      <c r="W82" s="28"/>
      <c r="Z82" s="28" t="s">
        <v>599</v>
      </c>
      <c r="AA82" s="28"/>
      <c r="AB82" s="28"/>
      <c r="AC82" s="28"/>
      <c r="AD82" s="28"/>
      <c r="AE82" s="28"/>
      <c r="AF82" s="28"/>
      <c r="AG82" s="28"/>
      <c r="AH82" s="28"/>
      <c r="AI82" s="28"/>
      <c r="AJ82" s="28"/>
      <c r="AK82" s="28"/>
      <c r="AL82" s="28"/>
      <c r="AM82" s="28"/>
      <c r="AP82" s="31" t="s">
        <v>621</v>
      </c>
    </row>
    <row r="83" spans="1:44" ht="10.5" customHeight="1" x14ac:dyDescent="0.3">
      <c r="AP83" s="150" t="s">
        <v>600</v>
      </c>
    </row>
    <row r="84" spans="1:44" ht="10.5" customHeight="1" x14ac:dyDescent="0.3">
      <c r="Q84" s="30" t="s">
        <v>601</v>
      </c>
      <c r="S84" s="30" t="s">
        <v>307</v>
      </c>
      <c r="AJ84" s="30" t="s">
        <v>307</v>
      </c>
      <c r="AP84" s="129" t="s">
        <v>306</v>
      </c>
    </row>
    <row r="85" spans="1:44" ht="10.5" customHeight="1" x14ac:dyDescent="0.3">
      <c r="Q85" s="30" t="s">
        <v>602</v>
      </c>
      <c r="S85" s="30" t="s">
        <v>603</v>
      </c>
      <c r="U85" s="30" t="s">
        <v>335</v>
      </c>
      <c r="W85" s="30" t="s">
        <v>72</v>
      </c>
      <c r="AB85" s="30" t="s">
        <v>604</v>
      </c>
      <c r="AD85" s="30" t="s">
        <v>605</v>
      </c>
      <c r="AH85" s="30" t="s">
        <v>606</v>
      </c>
      <c r="AJ85" s="30" t="s">
        <v>607</v>
      </c>
      <c r="AL85" s="30" t="s">
        <v>72</v>
      </c>
    </row>
    <row r="86" spans="1:44" ht="10.5" customHeight="1" x14ac:dyDescent="0.3">
      <c r="A86" s="31" t="s">
        <v>78</v>
      </c>
      <c r="C86" s="31" t="s">
        <v>80</v>
      </c>
      <c r="G86" s="31" t="s">
        <v>608</v>
      </c>
      <c r="I86" s="31" t="s">
        <v>609</v>
      </c>
      <c r="K86" s="31" t="s">
        <v>610</v>
      </c>
      <c r="M86" s="31" t="s">
        <v>611</v>
      </c>
      <c r="O86" s="31" t="s">
        <v>612</v>
      </c>
      <c r="Q86" s="31" t="s">
        <v>76</v>
      </c>
      <c r="S86" s="31" t="s">
        <v>613</v>
      </c>
      <c r="U86" s="31" t="s">
        <v>614</v>
      </c>
      <c r="W86" s="31" t="s">
        <v>614</v>
      </c>
      <c r="Z86" s="31" t="s">
        <v>385</v>
      </c>
      <c r="AB86" s="31" t="s">
        <v>615</v>
      </c>
      <c r="AD86" s="143" t="s">
        <v>76</v>
      </c>
      <c r="AF86" s="31" t="s">
        <v>616</v>
      </c>
      <c r="AH86" s="31" t="s">
        <v>85</v>
      </c>
      <c r="AJ86" s="31" t="s">
        <v>613</v>
      </c>
      <c r="AL86" s="31" t="s">
        <v>617</v>
      </c>
      <c r="AP86" s="31" t="s">
        <v>618</v>
      </c>
      <c r="AR86" s="31" t="s">
        <v>78</v>
      </c>
    </row>
    <row r="87" spans="1:44" ht="8.85" customHeight="1" x14ac:dyDescent="0.3"/>
    <row r="88" spans="1:44" ht="8.85" customHeight="1" x14ac:dyDescent="0.3">
      <c r="B88" s="22" t="s">
        <v>292</v>
      </c>
    </row>
    <row r="89" spans="1:44" ht="8.85" customHeight="1" x14ac:dyDescent="0.3">
      <c r="A89" s="22">
        <v>1</v>
      </c>
      <c r="B89" s="33"/>
      <c r="C89" s="22" t="s">
        <v>131</v>
      </c>
      <c r="D89" s="33"/>
      <c r="E89" s="33"/>
      <c r="F89" s="33"/>
      <c r="G89" s="177">
        <v>150448</v>
      </c>
      <c r="H89" s="33"/>
      <c r="I89" s="177">
        <v>0</v>
      </c>
      <c r="J89" s="33"/>
      <c r="K89" s="177">
        <v>0</v>
      </c>
      <c r="L89" s="33"/>
      <c r="M89" s="177">
        <v>357</v>
      </c>
      <c r="N89" s="33"/>
      <c r="O89" s="177">
        <v>0</v>
      </c>
      <c r="P89" s="33"/>
      <c r="Q89" s="177">
        <v>1718907</v>
      </c>
      <c r="R89" s="33"/>
      <c r="S89" s="177">
        <v>0</v>
      </c>
      <c r="T89" s="33"/>
      <c r="U89" s="177">
        <v>1145188</v>
      </c>
      <c r="V89" s="33"/>
      <c r="W89" s="177">
        <f t="shared" ref="W89:W111" si="4">SUM(G89:U89)</f>
        <v>3014900</v>
      </c>
      <c r="X89" s="39"/>
      <c r="Y89" s="33"/>
      <c r="Z89" s="177">
        <v>0</v>
      </c>
      <c r="AA89" s="33"/>
      <c r="AB89" s="177">
        <v>0</v>
      </c>
      <c r="AC89" s="33"/>
      <c r="AD89" s="177">
        <v>1846319</v>
      </c>
      <c r="AE89" s="33"/>
      <c r="AF89" s="177">
        <v>0</v>
      </c>
      <c r="AG89" s="33"/>
      <c r="AH89" s="177">
        <v>0</v>
      </c>
      <c r="AI89" s="33"/>
      <c r="AJ89" s="177">
        <v>0</v>
      </c>
      <c r="AK89" s="33"/>
      <c r="AL89" s="177">
        <f t="shared" ref="AL89:AL111" si="5">SUM(Z89:AJ89)</f>
        <v>1846319</v>
      </c>
      <c r="AM89" s="33"/>
      <c r="AN89" s="33"/>
      <c r="AO89" s="33"/>
      <c r="AP89" s="177">
        <v>3175068.41</v>
      </c>
      <c r="AQ89" s="33"/>
      <c r="AR89" s="22">
        <v>1</v>
      </c>
    </row>
    <row r="90" spans="1:44" ht="8.85" customHeight="1" x14ac:dyDescent="0.3">
      <c r="A90" s="22">
        <v>2</v>
      </c>
      <c r="B90" s="33"/>
      <c r="C90" s="22" t="s">
        <v>132</v>
      </c>
      <c r="D90" s="33"/>
      <c r="E90" s="33"/>
      <c r="F90" s="33"/>
      <c r="G90" s="178">
        <v>2023670</v>
      </c>
      <c r="H90" s="33"/>
      <c r="I90" s="178">
        <v>8749</v>
      </c>
      <c r="J90" s="33"/>
      <c r="K90" s="178">
        <v>0</v>
      </c>
      <c r="L90" s="33"/>
      <c r="M90" s="178">
        <v>1311325</v>
      </c>
      <c r="N90" s="33"/>
      <c r="O90" s="178">
        <v>0</v>
      </c>
      <c r="P90" s="33"/>
      <c r="Q90" s="178">
        <v>19343637</v>
      </c>
      <c r="R90" s="33"/>
      <c r="S90" s="178">
        <v>0</v>
      </c>
      <c r="T90" s="33"/>
      <c r="U90" s="178">
        <v>786814</v>
      </c>
      <c r="V90" s="33"/>
      <c r="W90" s="178">
        <f t="shared" si="4"/>
        <v>23474195</v>
      </c>
      <c r="X90" s="39"/>
      <c r="Y90" s="179"/>
      <c r="Z90" s="178">
        <v>27482226</v>
      </c>
      <c r="AA90" s="33"/>
      <c r="AB90" s="178">
        <v>0</v>
      </c>
      <c r="AC90" s="33"/>
      <c r="AD90" s="178">
        <v>11220971</v>
      </c>
      <c r="AE90" s="33"/>
      <c r="AF90" s="178">
        <v>0</v>
      </c>
      <c r="AG90" s="33"/>
      <c r="AH90" s="182">
        <v>10329553</v>
      </c>
      <c r="AI90" s="33"/>
      <c r="AJ90" s="178">
        <v>0</v>
      </c>
      <c r="AK90" s="33"/>
      <c r="AL90" s="178">
        <f t="shared" si="5"/>
        <v>49032750</v>
      </c>
      <c r="AM90" s="33"/>
      <c r="AN90" s="33"/>
      <c r="AO90" s="33"/>
      <c r="AP90" s="178">
        <v>2888034.94</v>
      </c>
      <c r="AQ90" s="33"/>
      <c r="AR90" s="22">
        <v>2</v>
      </c>
    </row>
    <row r="91" spans="1:44" ht="8.85" customHeight="1" x14ac:dyDescent="0.3">
      <c r="A91" s="22">
        <v>3</v>
      </c>
      <c r="B91" s="33"/>
      <c r="C91" s="22" t="s">
        <v>133</v>
      </c>
      <c r="D91" s="33"/>
      <c r="E91" s="33"/>
      <c r="F91" s="33"/>
      <c r="G91" s="178">
        <v>0</v>
      </c>
      <c r="H91" s="33"/>
      <c r="I91" s="178">
        <v>0</v>
      </c>
      <c r="J91" s="33"/>
      <c r="K91" s="178">
        <v>0</v>
      </c>
      <c r="L91" s="33"/>
      <c r="M91" s="178">
        <v>0</v>
      </c>
      <c r="N91" s="33"/>
      <c r="O91" s="178">
        <v>0</v>
      </c>
      <c r="P91" s="33"/>
      <c r="Q91" s="178">
        <v>4877187</v>
      </c>
      <c r="R91" s="33"/>
      <c r="S91" s="178">
        <v>0</v>
      </c>
      <c r="T91" s="33"/>
      <c r="U91" s="178">
        <v>0</v>
      </c>
      <c r="V91" s="33"/>
      <c r="W91" s="178">
        <f t="shared" si="4"/>
        <v>4877187</v>
      </c>
      <c r="X91" s="39"/>
      <c r="Y91" s="179"/>
      <c r="Z91" s="178">
        <v>571071</v>
      </c>
      <c r="AA91" s="33"/>
      <c r="AB91" s="178">
        <v>0</v>
      </c>
      <c r="AC91" s="33"/>
      <c r="AD91" s="178">
        <v>4306116</v>
      </c>
      <c r="AE91" s="33"/>
      <c r="AF91" s="178">
        <v>0</v>
      </c>
      <c r="AG91" s="33"/>
      <c r="AH91" s="182">
        <v>0</v>
      </c>
      <c r="AI91" s="33"/>
      <c r="AJ91" s="178">
        <v>0</v>
      </c>
      <c r="AK91" s="33"/>
      <c r="AL91" s="178">
        <f t="shared" si="5"/>
        <v>4877187</v>
      </c>
      <c r="AM91" s="33"/>
      <c r="AN91" s="33"/>
      <c r="AO91" s="33"/>
      <c r="AP91" s="178">
        <v>2497789.2400000002</v>
      </c>
      <c r="AQ91" s="33"/>
      <c r="AR91" s="22">
        <v>3</v>
      </c>
    </row>
    <row r="92" spans="1:44" ht="8.85" customHeight="1" x14ac:dyDescent="0.3">
      <c r="A92" s="22">
        <v>4</v>
      </c>
      <c r="B92" s="33"/>
      <c r="C92" s="22" t="s">
        <v>134</v>
      </c>
      <c r="D92" s="33"/>
      <c r="E92" s="33"/>
      <c r="F92" s="33"/>
      <c r="G92" s="178">
        <v>356221</v>
      </c>
      <c r="H92" s="33"/>
      <c r="I92" s="178">
        <v>0</v>
      </c>
      <c r="J92" s="33"/>
      <c r="K92" s="178">
        <v>0</v>
      </c>
      <c r="L92" s="33"/>
      <c r="M92" s="178">
        <v>21189</v>
      </c>
      <c r="N92" s="33"/>
      <c r="O92" s="178">
        <v>0</v>
      </c>
      <c r="P92" s="33"/>
      <c r="Q92" s="178">
        <v>57738</v>
      </c>
      <c r="R92" s="33"/>
      <c r="S92" s="178">
        <v>0</v>
      </c>
      <c r="T92" s="33"/>
      <c r="U92" s="178">
        <v>0</v>
      </c>
      <c r="V92" s="33"/>
      <c r="W92" s="178">
        <f t="shared" si="4"/>
        <v>435148</v>
      </c>
      <c r="X92" s="39"/>
      <c r="Y92" s="179"/>
      <c r="Z92" s="178">
        <v>0</v>
      </c>
      <c r="AA92" s="33"/>
      <c r="AB92" s="178">
        <v>0</v>
      </c>
      <c r="AC92" s="33"/>
      <c r="AD92" s="178">
        <v>430333</v>
      </c>
      <c r="AE92" s="33"/>
      <c r="AF92" s="178">
        <v>0</v>
      </c>
      <c r="AG92" s="33"/>
      <c r="AH92" s="182">
        <v>15372</v>
      </c>
      <c r="AI92" s="33"/>
      <c r="AJ92" s="178">
        <v>0</v>
      </c>
      <c r="AK92" s="33"/>
      <c r="AL92" s="178">
        <f t="shared" si="5"/>
        <v>445705</v>
      </c>
      <c r="AM92" s="33"/>
      <c r="AN92" s="33"/>
      <c r="AO92" s="33"/>
      <c r="AP92" s="178">
        <v>165510.52000000002</v>
      </c>
      <c r="AQ92" s="33"/>
      <c r="AR92" s="22">
        <v>4</v>
      </c>
    </row>
    <row r="93" spans="1:44" ht="8.85" customHeight="1" x14ac:dyDescent="0.3">
      <c r="A93" s="22">
        <v>5</v>
      </c>
      <c r="B93" s="33"/>
      <c r="C93" s="22" t="s">
        <v>135</v>
      </c>
      <c r="D93" s="33"/>
      <c r="E93" s="33"/>
      <c r="F93" s="33"/>
      <c r="G93" s="178">
        <v>0</v>
      </c>
      <c r="H93" s="33"/>
      <c r="I93" s="178">
        <v>0</v>
      </c>
      <c r="J93" s="33"/>
      <c r="K93" s="178">
        <v>0</v>
      </c>
      <c r="L93" s="33"/>
      <c r="M93" s="178">
        <v>158340</v>
      </c>
      <c r="N93" s="33"/>
      <c r="O93" s="178">
        <v>0</v>
      </c>
      <c r="P93" s="33"/>
      <c r="Q93" s="178">
        <v>0</v>
      </c>
      <c r="R93" s="33"/>
      <c r="S93" s="178">
        <v>0</v>
      </c>
      <c r="T93" s="33"/>
      <c r="U93" s="178">
        <v>23870</v>
      </c>
      <c r="V93" s="33"/>
      <c r="W93" s="178">
        <f t="shared" si="4"/>
        <v>182210</v>
      </c>
      <c r="X93" s="39"/>
      <c r="Y93" s="179"/>
      <c r="Z93" s="178">
        <v>2412858</v>
      </c>
      <c r="AA93" s="33"/>
      <c r="AB93" s="178">
        <v>0</v>
      </c>
      <c r="AC93" s="33"/>
      <c r="AD93" s="178">
        <v>220832</v>
      </c>
      <c r="AE93" s="33"/>
      <c r="AF93" s="178">
        <v>0</v>
      </c>
      <c r="AG93" s="33"/>
      <c r="AH93" s="182">
        <v>0</v>
      </c>
      <c r="AI93" s="33"/>
      <c r="AJ93" s="178">
        <v>0</v>
      </c>
      <c r="AK93" s="33"/>
      <c r="AL93" s="178">
        <f t="shared" si="5"/>
        <v>2633690</v>
      </c>
      <c r="AM93" s="33"/>
      <c r="AN93" s="33"/>
      <c r="AO93" s="33"/>
      <c r="AP93" s="178">
        <v>-105853.52999999998</v>
      </c>
      <c r="AQ93" s="33"/>
      <c r="AR93" s="22">
        <v>5</v>
      </c>
    </row>
    <row r="94" spans="1:44" ht="8.85" customHeight="1" x14ac:dyDescent="0.3">
      <c r="A94" s="41"/>
      <c r="B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41"/>
    </row>
    <row r="95" spans="1:44" ht="8.85" customHeight="1" x14ac:dyDescent="0.3">
      <c r="A95" s="22">
        <v>6</v>
      </c>
      <c r="B95" s="33"/>
      <c r="C95" s="22" t="s">
        <v>136</v>
      </c>
      <c r="D95" s="33"/>
      <c r="E95" s="33"/>
      <c r="F95" s="33"/>
      <c r="G95" s="178">
        <v>0</v>
      </c>
      <c r="H95" s="33"/>
      <c r="I95" s="178">
        <v>0</v>
      </c>
      <c r="J95" s="33"/>
      <c r="K95" s="178">
        <v>0</v>
      </c>
      <c r="L95" s="33"/>
      <c r="M95" s="178">
        <v>0</v>
      </c>
      <c r="N95" s="33"/>
      <c r="O95" s="178">
        <v>0</v>
      </c>
      <c r="P95" s="33"/>
      <c r="Q95" s="178">
        <v>121164</v>
      </c>
      <c r="R95" s="33"/>
      <c r="S95" s="178">
        <v>0</v>
      </c>
      <c r="T95" s="33"/>
      <c r="U95" s="178">
        <v>199</v>
      </c>
      <c r="V95" s="33"/>
      <c r="W95" s="178">
        <f t="shared" si="4"/>
        <v>121363</v>
      </c>
      <c r="X95" s="39"/>
      <c r="Y95" s="179"/>
      <c r="Z95" s="178">
        <v>0</v>
      </c>
      <c r="AA95" s="33"/>
      <c r="AB95" s="178">
        <v>0</v>
      </c>
      <c r="AC95" s="33"/>
      <c r="AD95" s="178">
        <v>121363</v>
      </c>
      <c r="AE95" s="33"/>
      <c r="AF95" s="178">
        <v>0</v>
      </c>
      <c r="AG95" s="33"/>
      <c r="AH95" s="182">
        <v>0</v>
      </c>
      <c r="AI95" s="33"/>
      <c r="AJ95" s="178">
        <v>0</v>
      </c>
      <c r="AK95" s="33"/>
      <c r="AL95" s="178">
        <f t="shared" si="5"/>
        <v>121363</v>
      </c>
      <c r="AM95" s="33"/>
      <c r="AN95" s="33"/>
      <c r="AO95" s="33"/>
      <c r="AP95" s="178">
        <v>70241.03</v>
      </c>
      <c r="AQ95" s="33"/>
      <c r="AR95" s="22">
        <v>6</v>
      </c>
    </row>
    <row r="96" spans="1:44" ht="8.85" customHeight="1" x14ac:dyDescent="0.3">
      <c r="A96" s="22">
        <v>7</v>
      </c>
      <c r="B96" s="33"/>
      <c r="C96" s="22" t="s">
        <v>137</v>
      </c>
      <c r="D96" s="33"/>
      <c r="E96" s="33"/>
      <c r="F96" s="33"/>
      <c r="G96" s="178">
        <v>9243665</v>
      </c>
      <c r="H96" s="33"/>
      <c r="I96" s="178">
        <v>3356145</v>
      </c>
      <c r="J96" s="33"/>
      <c r="K96" s="178">
        <v>200876156</v>
      </c>
      <c r="L96" s="33"/>
      <c r="M96" s="178">
        <v>5403140</v>
      </c>
      <c r="N96" s="33"/>
      <c r="O96" s="178">
        <v>0</v>
      </c>
      <c r="P96" s="33"/>
      <c r="Q96" s="178">
        <v>58512849</v>
      </c>
      <c r="R96" s="33"/>
      <c r="S96" s="178">
        <v>0</v>
      </c>
      <c r="T96" s="33"/>
      <c r="U96" s="178">
        <v>36938987</v>
      </c>
      <c r="V96" s="33"/>
      <c r="W96" s="178">
        <f t="shared" si="4"/>
        <v>314330942</v>
      </c>
      <c r="X96" s="39"/>
      <c r="Y96" s="179"/>
      <c r="Z96" s="178">
        <v>125405254</v>
      </c>
      <c r="AA96" s="33"/>
      <c r="AB96" s="178">
        <v>15329954</v>
      </c>
      <c r="AC96" s="33"/>
      <c r="AD96" s="178">
        <v>173595734</v>
      </c>
      <c r="AE96" s="33"/>
      <c r="AF96" s="178">
        <v>0</v>
      </c>
      <c r="AG96" s="33"/>
      <c r="AH96" s="182">
        <v>0</v>
      </c>
      <c r="AI96" s="33"/>
      <c r="AJ96" s="178">
        <v>0</v>
      </c>
      <c r="AK96" s="33"/>
      <c r="AL96" s="178">
        <f t="shared" si="5"/>
        <v>314330942</v>
      </c>
      <c r="AM96" s="33"/>
      <c r="AN96" s="33"/>
      <c r="AO96" s="33"/>
      <c r="AP96" s="178">
        <v>5115075.0699999994</v>
      </c>
      <c r="AQ96" s="33"/>
      <c r="AR96" s="22">
        <v>7</v>
      </c>
    </row>
    <row r="97" spans="1:44" ht="8.85" customHeight="1" x14ac:dyDescent="0.3">
      <c r="A97" s="22">
        <v>8</v>
      </c>
      <c r="B97" s="33"/>
      <c r="C97" s="22" t="s">
        <v>138</v>
      </c>
      <c r="D97" s="33"/>
      <c r="E97" s="33"/>
      <c r="F97" s="33"/>
      <c r="G97" s="178">
        <v>377577</v>
      </c>
      <c r="H97" s="33"/>
      <c r="I97" s="178">
        <v>827339</v>
      </c>
      <c r="J97" s="33"/>
      <c r="K97" s="178">
        <v>0</v>
      </c>
      <c r="L97" s="33"/>
      <c r="M97" s="178">
        <v>31745</v>
      </c>
      <c r="N97" s="33"/>
      <c r="O97" s="178">
        <v>0</v>
      </c>
      <c r="P97" s="33"/>
      <c r="Q97" s="178">
        <v>10401311</v>
      </c>
      <c r="R97" s="33"/>
      <c r="S97" s="178">
        <v>0</v>
      </c>
      <c r="T97" s="33"/>
      <c r="U97" s="178">
        <v>1079171</v>
      </c>
      <c r="V97" s="33"/>
      <c r="W97" s="178">
        <f t="shared" si="4"/>
        <v>12717143</v>
      </c>
      <c r="X97" s="39"/>
      <c r="Y97" s="179"/>
      <c r="Z97" s="178">
        <v>711383</v>
      </c>
      <c r="AA97" s="33"/>
      <c r="AB97" s="178">
        <v>451037</v>
      </c>
      <c r="AC97" s="33"/>
      <c r="AD97" s="178">
        <v>3947768</v>
      </c>
      <c r="AE97" s="33"/>
      <c r="AF97" s="178">
        <v>0</v>
      </c>
      <c r="AG97" s="33"/>
      <c r="AH97" s="182">
        <v>2076179</v>
      </c>
      <c r="AI97" s="33"/>
      <c r="AJ97" s="178">
        <v>0</v>
      </c>
      <c r="AK97" s="33"/>
      <c r="AL97" s="178">
        <f t="shared" si="5"/>
        <v>7186367</v>
      </c>
      <c r="AM97" s="33"/>
      <c r="AN97" s="33"/>
      <c r="AO97" s="33"/>
      <c r="AP97" s="178">
        <v>3640439.1399999997</v>
      </c>
      <c r="AQ97" s="33"/>
      <c r="AR97" s="22">
        <v>8</v>
      </c>
    </row>
    <row r="98" spans="1:44" ht="8.85" customHeight="1" x14ac:dyDescent="0.3">
      <c r="A98" s="22">
        <v>9</v>
      </c>
      <c r="B98" s="33"/>
      <c r="C98" s="22" t="s">
        <v>139</v>
      </c>
      <c r="D98" s="33"/>
      <c r="E98" s="33"/>
      <c r="F98" s="33"/>
      <c r="G98" s="178">
        <v>0</v>
      </c>
      <c r="H98" s="33"/>
      <c r="I98" s="178">
        <v>2750</v>
      </c>
      <c r="J98" s="33"/>
      <c r="K98" s="178">
        <v>0</v>
      </c>
      <c r="L98" s="33"/>
      <c r="M98" s="178">
        <v>0</v>
      </c>
      <c r="N98" s="33"/>
      <c r="O98" s="178">
        <v>0</v>
      </c>
      <c r="P98" s="33"/>
      <c r="Q98" s="178">
        <v>0</v>
      </c>
      <c r="R98" s="33"/>
      <c r="S98" s="178">
        <v>0</v>
      </c>
      <c r="T98" s="33"/>
      <c r="U98" s="178">
        <v>0</v>
      </c>
      <c r="V98" s="33"/>
      <c r="W98" s="178">
        <f t="shared" si="4"/>
        <v>2750</v>
      </c>
      <c r="X98" s="39"/>
      <c r="Y98" s="179"/>
      <c r="Z98" s="178">
        <v>0</v>
      </c>
      <c r="AA98" s="33"/>
      <c r="AB98" s="178">
        <v>0</v>
      </c>
      <c r="AC98" s="33"/>
      <c r="AD98" s="178">
        <v>2750</v>
      </c>
      <c r="AE98" s="33"/>
      <c r="AF98" s="178">
        <v>0</v>
      </c>
      <c r="AG98" s="33"/>
      <c r="AH98" s="182">
        <v>0</v>
      </c>
      <c r="AI98" s="33"/>
      <c r="AJ98" s="178">
        <v>0</v>
      </c>
      <c r="AK98" s="33"/>
      <c r="AL98" s="178">
        <f t="shared" si="5"/>
        <v>2750</v>
      </c>
      <c r="AM98" s="33"/>
      <c r="AN98" s="33"/>
      <c r="AO98" s="33"/>
      <c r="AP98" s="178">
        <v>30748.60000000006</v>
      </c>
      <c r="AQ98" s="33"/>
      <c r="AR98" s="22">
        <v>9</v>
      </c>
    </row>
    <row r="99" spans="1:44" ht="8.85" customHeight="1" x14ac:dyDescent="0.3">
      <c r="A99" s="22">
        <v>10</v>
      </c>
      <c r="B99" s="33"/>
      <c r="C99" s="22" t="s">
        <v>140</v>
      </c>
      <c r="D99" s="33"/>
      <c r="E99" s="33"/>
      <c r="F99" s="33"/>
      <c r="G99" s="178">
        <v>0</v>
      </c>
      <c r="H99" s="33"/>
      <c r="I99" s="178">
        <v>0</v>
      </c>
      <c r="J99" s="33"/>
      <c r="K99" s="178">
        <v>22571387</v>
      </c>
      <c r="L99" s="33"/>
      <c r="M99" s="178">
        <v>11</v>
      </c>
      <c r="N99" s="33"/>
      <c r="O99" s="178">
        <v>0</v>
      </c>
      <c r="P99" s="33"/>
      <c r="Q99" s="178">
        <v>0</v>
      </c>
      <c r="R99" s="33"/>
      <c r="S99" s="178">
        <v>0</v>
      </c>
      <c r="T99" s="33"/>
      <c r="U99" s="178">
        <v>0</v>
      </c>
      <c r="V99" s="33"/>
      <c r="W99" s="178">
        <f t="shared" si="4"/>
        <v>22571398</v>
      </c>
      <c r="X99" s="39"/>
      <c r="Y99" s="179"/>
      <c r="Z99" s="178">
        <v>4867143</v>
      </c>
      <c r="AA99" s="33"/>
      <c r="AB99" s="178">
        <v>0</v>
      </c>
      <c r="AC99" s="33"/>
      <c r="AD99" s="178">
        <v>2006507</v>
      </c>
      <c r="AE99" s="33"/>
      <c r="AF99" s="178">
        <v>0</v>
      </c>
      <c r="AG99" s="33"/>
      <c r="AH99" s="182">
        <v>0</v>
      </c>
      <c r="AI99" s="33"/>
      <c r="AJ99" s="178">
        <v>0</v>
      </c>
      <c r="AK99" s="33"/>
      <c r="AL99" s="178">
        <f t="shared" si="5"/>
        <v>6873650</v>
      </c>
      <c r="AM99" s="33"/>
      <c r="AN99" s="33"/>
      <c r="AO99" s="33"/>
      <c r="AP99" s="178">
        <v>3284324.3699999996</v>
      </c>
      <c r="AQ99" s="33"/>
      <c r="AR99" s="22">
        <v>10</v>
      </c>
    </row>
    <row r="100" spans="1:44" ht="8.85" customHeight="1" x14ac:dyDescent="0.3">
      <c r="A100" s="41"/>
      <c r="B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41"/>
    </row>
    <row r="101" spans="1:44" ht="8.85" customHeight="1" x14ac:dyDescent="0.3">
      <c r="A101" s="22">
        <v>11</v>
      </c>
      <c r="B101" s="33"/>
      <c r="C101" s="22" t="s">
        <v>141</v>
      </c>
      <c r="D101" s="33"/>
      <c r="E101" s="33"/>
      <c r="F101" s="33"/>
      <c r="G101" s="178">
        <v>0</v>
      </c>
      <c r="H101" s="33"/>
      <c r="I101" s="178">
        <v>0</v>
      </c>
      <c r="J101" s="33"/>
      <c r="K101" s="178">
        <v>150000</v>
      </c>
      <c r="L101" s="33"/>
      <c r="M101" s="178">
        <v>0</v>
      </c>
      <c r="N101" s="33"/>
      <c r="O101" s="178">
        <v>0</v>
      </c>
      <c r="P101" s="33"/>
      <c r="Q101" s="178">
        <v>0</v>
      </c>
      <c r="R101" s="33"/>
      <c r="S101" s="178">
        <v>0</v>
      </c>
      <c r="T101" s="33"/>
      <c r="U101" s="178">
        <v>0</v>
      </c>
      <c r="V101" s="33"/>
      <c r="W101" s="178">
        <f t="shared" si="4"/>
        <v>150000</v>
      </c>
      <c r="X101" s="39"/>
      <c r="Y101" s="179"/>
      <c r="Z101" s="178">
        <v>0</v>
      </c>
      <c r="AA101" s="33"/>
      <c r="AB101" s="178">
        <v>0</v>
      </c>
      <c r="AC101" s="33"/>
      <c r="AD101" s="178">
        <v>150000</v>
      </c>
      <c r="AE101" s="33"/>
      <c r="AF101" s="178">
        <v>0</v>
      </c>
      <c r="AG101" s="33"/>
      <c r="AH101" s="182">
        <v>0</v>
      </c>
      <c r="AI101" s="33"/>
      <c r="AJ101" s="178">
        <v>0</v>
      </c>
      <c r="AK101" s="33"/>
      <c r="AL101" s="178">
        <f t="shared" si="5"/>
        <v>150000</v>
      </c>
      <c r="AM101" s="33"/>
      <c r="AN101" s="33"/>
      <c r="AO101" s="33"/>
      <c r="AP101" s="178">
        <v>226551.96000000002</v>
      </c>
      <c r="AQ101" s="33"/>
      <c r="AR101" s="22">
        <v>11</v>
      </c>
    </row>
    <row r="102" spans="1:44" ht="8.85" customHeight="1" x14ac:dyDescent="0.3">
      <c r="A102" s="22">
        <v>12</v>
      </c>
      <c r="B102" s="33"/>
      <c r="C102" s="22" t="s">
        <v>142</v>
      </c>
      <c r="D102" s="33"/>
      <c r="E102" s="33"/>
      <c r="F102" s="33"/>
      <c r="G102" s="178">
        <v>0</v>
      </c>
      <c r="H102" s="33"/>
      <c r="I102" s="178">
        <v>0</v>
      </c>
      <c r="J102" s="33"/>
      <c r="K102" s="178">
        <v>0</v>
      </c>
      <c r="L102" s="33"/>
      <c r="M102" s="178">
        <v>0</v>
      </c>
      <c r="N102" s="33"/>
      <c r="O102" s="178">
        <v>0</v>
      </c>
      <c r="P102" s="33"/>
      <c r="Q102" s="178">
        <v>2948598</v>
      </c>
      <c r="R102" s="33"/>
      <c r="S102" s="178">
        <v>0</v>
      </c>
      <c r="T102" s="33"/>
      <c r="U102" s="178">
        <v>0</v>
      </c>
      <c r="V102" s="33"/>
      <c r="W102" s="178">
        <f t="shared" si="4"/>
        <v>2948598</v>
      </c>
      <c r="X102" s="39"/>
      <c r="Y102" s="179"/>
      <c r="Z102" s="178">
        <v>1803018</v>
      </c>
      <c r="AA102" s="33"/>
      <c r="AB102" s="178">
        <v>0</v>
      </c>
      <c r="AC102" s="33"/>
      <c r="AD102" s="178">
        <v>1145580</v>
      </c>
      <c r="AE102" s="33"/>
      <c r="AF102" s="178">
        <v>0</v>
      </c>
      <c r="AG102" s="33"/>
      <c r="AH102" s="182">
        <v>0</v>
      </c>
      <c r="AI102" s="33"/>
      <c r="AJ102" s="178">
        <v>0</v>
      </c>
      <c r="AK102" s="33"/>
      <c r="AL102" s="178">
        <f t="shared" si="5"/>
        <v>2948598</v>
      </c>
      <c r="AM102" s="33"/>
      <c r="AN102" s="33"/>
      <c r="AO102" s="33"/>
      <c r="AP102" s="178">
        <v>3841299.1300000004</v>
      </c>
      <c r="AQ102" s="33"/>
      <c r="AR102" s="22">
        <v>12</v>
      </c>
    </row>
    <row r="103" spans="1:44" ht="8.85" customHeight="1" x14ac:dyDescent="0.3">
      <c r="A103" s="22">
        <v>13</v>
      </c>
      <c r="B103" s="33"/>
      <c r="C103" s="22" t="s">
        <v>143</v>
      </c>
      <c r="D103" s="33"/>
      <c r="E103" s="33"/>
      <c r="F103" s="33"/>
      <c r="G103" s="178">
        <v>0</v>
      </c>
      <c r="H103" s="33"/>
      <c r="I103" s="178">
        <v>586110</v>
      </c>
      <c r="J103" s="33"/>
      <c r="K103" s="178">
        <v>2001716</v>
      </c>
      <c r="L103" s="33"/>
      <c r="M103" s="178">
        <v>28461</v>
      </c>
      <c r="N103" s="33"/>
      <c r="O103" s="178">
        <v>0</v>
      </c>
      <c r="P103" s="33"/>
      <c r="Q103" s="178">
        <v>0</v>
      </c>
      <c r="R103" s="33"/>
      <c r="S103" s="178">
        <v>0</v>
      </c>
      <c r="T103" s="33"/>
      <c r="U103" s="178">
        <v>0</v>
      </c>
      <c r="V103" s="33"/>
      <c r="W103" s="178">
        <f t="shared" si="4"/>
        <v>2616287</v>
      </c>
      <c r="X103" s="39"/>
      <c r="Y103" s="179"/>
      <c r="Z103" s="178">
        <v>0</v>
      </c>
      <c r="AA103" s="33"/>
      <c r="AB103" s="178">
        <v>0</v>
      </c>
      <c r="AC103" s="33"/>
      <c r="AD103" s="178">
        <v>5330066</v>
      </c>
      <c r="AE103" s="33"/>
      <c r="AF103" s="178">
        <v>0</v>
      </c>
      <c r="AG103" s="33"/>
      <c r="AH103" s="182">
        <v>0</v>
      </c>
      <c r="AI103" s="33"/>
      <c r="AJ103" s="178">
        <v>0</v>
      </c>
      <c r="AK103" s="33"/>
      <c r="AL103" s="178">
        <f t="shared" si="5"/>
        <v>5330066</v>
      </c>
      <c r="AM103" s="33"/>
      <c r="AN103" s="33"/>
      <c r="AO103" s="33"/>
      <c r="AP103" s="178">
        <v>350739.29</v>
      </c>
      <c r="AQ103" s="33"/>
      <c r="AR103" s="22">
        <v>13</v>
      </c>
    </row>
    <row r="104" spans="1:44" ht="8.85" customHeight="1" x14ac:dyDescent="0.3">
      <c r="A104" s="22">
        <v>14</v>
      </c>
      <c r="B104" s="33"/>
      <c r="C104" s="22" t="s">
        <v>144</v>
      </c>
      <c r="D104" s="33"/>
      <c r="E104" s="33"/>
      <c r="F104" s="33"/>
      <c r="G104" s="178">
        <v>0</v>
      </c>
      <c r="H104" s="33"/>
      <c r="I104" s="178">
        <v>817174</v>
      </c>
      <c r="J104" s="33"/>
      <c r="K104" s="178">
        <v>0</v>
      </c>
      <c r="L104" s="33"/>
      <c r="M104" s="178">
        <v>0</v>
      </c>
      <c r="N104" s="33"/>
      <c r="O104" s="178">
        <v>0</v>
      </c>
      <c r="P104" s="33"/>
      <c r="Q104" s="178">
        <v>8541521</v>
      </c>
      <c r="R104" s="33"/>
      <c r="S104" s="178">
        <v>0</v>
      </c>
      <c r="T104" s="33"/>
      <c r="U104" s="178">
        <v>0</v>
      </c>
      <c r="V104" s="33"/>
      <c r="W104" s="178">
        <f t="shared" si="4"/>
        <v>9358695</v>
      </c>
      <c r="X104" s="39"/>
      <c r="Y104" s="179"/>
      <c r="Z104" s="178">
        <v>523402</v>
      </c>
      <c r="AA104" s="33"/>
      <c r="AB104" s="178">
        <v>2997835</v>
      </c>
      <c r="AC104" s="33"/>
      <c r="AD104" s="178">
        <v>8835293</v>
      </c>
      <c r="AE104" s="33"/>
      <c r="AF104" s="178">
        <v>0</v>
      </c>
      <c r="AG104" s="33"/>
      <c r="AH104" s="182">
        <v>0</v>
      </c>
      <c r="AI104" s="33"/>
      <c r="AJ104" s="178">
        <v>0</v>
      </c>
      <c r="AK104" s="33"/>
      <c r="AL104" s="178">
        <f t="shared" si="5"/>
        <v>12356530</v>
      </c>
      <c r="AM104" s="33"/>
      <c r="AN104" s="33"/>
      <c r="AO104" s="33"/>
      <c r="AP104" s="178">
        <v>5200633.5399999991</v>
      </c>
      <c r="AQ104" s="33"/>
      <c r="AR104" s="22">
        <v>14</v>
      </c>
    </row>
    <row r="105" spans="1:44" ht="8.85" customHeight="1" x14ac:dyDescent="0.3">
      <c r="A105" s="22">
        <v>15</v>
      </c>
      <c r="B105" s="33"/>
      <c r="C105" s="22" t="s">
        <v>145</v>
      </c>
      <c r="D105" s="33"/>
      <c r="E105" s="33"/>
      <c r="F105" s="33"/>
      <c r="G105" s="178">
        <v>414387</v>
      </c>
      <c r="H105" s="33"/>
      <c r="I105" s="178">
        <v>0</v>
      </c>
      <c r="J105" s="33"/>
      <c r="K105" s="178">
        <v>0</v>
      </c>
      <c r="L105" s="33"/>
      <c r="M105" s="178">
        <v>5824</v>
      </c>
      <c r="N105" s="33"/>
      <c r="O105" s="178">
        <v>0</v>
      </c>
      <c r="P105" s="33"/>
      <c r="Q105" s="178">
        <v>57738</v>
      </c>
      <c r="R105" s="33"/>
      <c r="S105" s="178">
        <v>0</v>
      </c>
      <c r="T105" s="33"/>
      <c r="U105" s="178">
        <v>0</v>
      </c>
      <c r="V105" s="33"/>
      <c r="W105" s="178">
        <f t="shared" si="4"/>
        <v>477949</v>
      </c>
      <c r="X105" s="39"/>
      <c r="Y105" s="179"/>
      <c r="Z105" s="178">
        <v>0</v>
      </c>
      <c r="AA105" s="33"/>
      <c r="AB105" s="178">
        <v>0</v>
      </c>
      <c r="AC105" s="33"/>
      <c r="AD105" s="178">
        <v>896532</v>
      </c>
      <c r="AE105" s="33"/>
      <c r="AF105" s="178">
        <v>0</v>
      </c>
      <c r="AG105" s="33"/>
      <c r="AH105" s="182">
        <v>0</v>
      </c>
      <c r="AI105" s="33"/>
      <c r="AJ105" s="178">
        <v>0</v>
      </c>
      <c r="AK105" s="33"/>
      <c r="AL105" s="178">
        <f t="shared" si="5"/>
        <v>896532</v>
      </c>
      <c r="AM105" s="33"/>
      <c r="AN105" s="33"/>
      <c r="AO105" s="33"/>
      <c r="AP105" s="178">
        <v>799661.98</v>
      </c>
      <c r="AQ105" s="33"/>
      <c r="AR105" s="22">
        <v>15</v>
      </c>
    </row>
    <row r="106" spans="1:44" ht="8.85" customHeight="1" x14ac:dyDescent="0.3">
      <c r="A106" s="41"/>
      <c r="B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41"/>
    </row>
    <row r="107" spans="1:44" ht="8.85" customHeight="1" x14ac:dyDescent="0.3">
      <c r="A107" s="22">
        <v>16</v>
      </c>
      <c r="B107" s="33"/>
      <c r="C107" s="22" t="s">
        <v>146</v>
      </c>
      <c r="D107" s="33"/>
      <c r="E107" s="33"/>
      <c r="F107" s="33"/>
      <c r="G107" s="178">
        <v>1161564</v>
      </c>
      <c r="H107" s="33"/>
      <c r="I107" s="178">
        <v>0</v>
      </c>
      <c r="J107" s="33"/>
      <c r="K107" s="178">
        <v>0</v>
      </c>
      <c r="L107" s="33"/>
      <c r="M107" s="178">
        <v>98760</v>
      </c>
      <c r="N107" s="33"/>
      <c r="O107" s="178">
        <v>0</v>
      </c>
      <c r="P107" s="33"/>
      <c r="Q107" s="178">
        <v>5022350</v>
      </c>
      <c r="R107" s="33"/>
      <c r="S107" s="178">
        <v>0</v>
      </c>
      <c r="T107" s="33"/>
      <c r="U107" s="178">
        <v>2934964</v>
      </c>
      <c r="V107" s="33"/>
      <c r="W107" s="178">
        <f t="shared" si="4"/>
        <v>9217638</v>
      </c>
      <c r="X107" s="39"/>
      <c r="Y107" s="179"/>
      <c r="Z107" s="178">
        <v>51137</v>
      </c>
      <c r="AA107" s="33"/>
      <c r="AB107" s="178">
        <v>2370201</v>
      </c>
      <c r="AC107" s="33"/>
      <c r="AD107" s="178">
        <v>475647</v>
      </c>
      <c r="AE107" s="33"/>
      <c r="AF107" s="178">
        <v>0</v>
      </c>
      <c r="AG107" s="33"/>
      <c r="AH107" s="182">
        <v>5958</v>
      </c>
      <c r="AI107" s="33"/>
      <c r="AJ107" s="178">
        <v>0</v>
      </c>
      <c r="AK107" s="33"/>
      <c r="AL107" s="178">
        <f t="shared" si="5"/>
        <v>2902943</v>
      </c>
      <c r="AM107" s="33"/>
      <c r="AN107" s="33"/>
      <c r="AO107" s="33"/>
      <c r="AP107" s="178">
        <v>1720568.5299999998</v>
      </c>
      <c r="AQ107" s="33"/>
      <c r="AR107" s="22">
        <v>16</v>
      </c>
    </row>
    <row r="108" spans="1:44" ht="8.85" customHeight="1" x14ac:dyDescent="0.3">
      <c r="A108" s="22">
        <v>17</v>
      </c>
      <c r="B108" s="33"/>
      <c r="C108" s="22" t="s">
        <v>147</v>
      </c>
      <c r="D108" s="33"/>
      <c r="E108" s="33"/>
      <c r="F108" s="33"/>
      <c r="G108" s="178">
        <v>0</v>
      </c>
      <c r="H108" s="33"/>
      <c r="I108" s="178">
        <v>0</v>
      </c>
      <c r="J108" s="33"/>
      <c r="K108" s="178">
        <v>0</v>
      </c>
      <c r="L108" s="33"/>
      <c r="M108" s="178">
        <v>60941</v>
      </c>
      <c r="N108" s="33"/>
      <c r="O108" s="178">
        <v>0</v>
      </c>
      <c r="P108" s="33"/>
      <c r="Q108" s="178">
        <v>2698649</v>
      </c>
      <c r="R108" s="33"/>
      <c r="S108" s="178">
        <v>0</v>
      </c>
      <c r="T108" s="33"/>
      <c r="U108" s="178">
        <v>13004</v>
      </c>
      <c r="V108" s="33"/>
      <c r="W108" s="178">
        <f t="shared" si="4"/>
        <v>2772594</v>
      </c>
      <c r="X108" s="39"/>
      <c r="Y108" s="179"/>
      <c r="Z108" s="178">
        <v>1209314</v>
      </c>
      <c r="AA108" s="33"/>
      <c r="AB108" s="178">
        <v>63249</v>
      </c>
      <c r="AC108" s="33"/>
      <c r="AD108" s="178">
        <v>3264345</v>
      </c>
      <c r="AE108" s="33"/>
      <c r="AF108" s="178">
        <v>0</v>
      </c>
      <c r="AG108" s="33"/>
      <c r="AH108" s="182">
        <v>0</v>
      </c>
      <c r="AI108" s="33"/>
      <c r="AJ108" s="178">
        <v>0</v>
      </c>
      <c r="AK108" s="33"/>
      <c r="AL108" s="178">
        <f t="shared" si="5"/>
        <v>4536908</v>
      </c>
      <c r="AM108" s="33"/>
      <c r="AN108" s="33"/>
      <c r="AO108" s="33"/>
      <c r="AP108" s="178">
        <v>167241.5</v>
      </c>
      <c r="AQ108" s="33"/>
      <c r="AR108" s="22">
        <v>17</v>
      </c>
    </row>
    <row r="109" spans="1:44" ht="8.85" customHeight="1" x14ac:dyDescent="0.3">
      <c r="A109" s="22">
        <v>18</v>
      </c>
      <c r="B109" s="33"/>
      <c r="C109" s="22" t="s">
        <v>148</v>
      </c>
      <c r="D109" s="33"/>
      <c r="E109" s="33"/>
      <c r="F109" s="33"/>
      <c r="G109" s="178">
        <v>0</v>
      </c>
      <c r="H109" s="33"/>
      <c r="I109" s="178">
        <v>0</v>
      </c>
      <c r="J109" s="33"/>
      <c r="K109" s="178">
        <v>0</v>
      </c>
      <c r="L109" s="33"/>
      <c r="M109" s="178">
        <v>0</v>
      </c>
      <c r="N109" s="33"/>
      <c r="O109" s="178">
        <v>0</v>
      </c>
      <c r="P109" s="33"/>
      <c r="Q109" s="178">
        <v>0</v>
      </c>
      <c r="R109" s="33"/>
      <c r="S109" s="178">
        <v>0</v>
      </c>
      <c r="T109" s="33"/>
      <c r="U109" s="178">
        <v>0</v>
      </c>
      <c r="V109" s="33"/>
      <c r="W109" s="178">
        <f t="shared" si="4"/>
        <v>0</v>
      </c>
      <c r="X109" s="39"/>
      <c r="Y109" s="179"/>
      <c r="Z109" s="178">
        <v>0</v>
      </c>
      <c r="AA109" s="33"/>
      <c r="AB109" s="178">
        <v>0</v>
      </c>
      <c r="AC109" s="33"/>
      <c r="AD109" s="178">
        <v>0</v>
      </c>
      <c r="AE109" s="33"/>
      <c r="AF109" s="178">
        <v>0</v>
      </c>
      <c r="AG109" s="33"/>
      <c r="AH109" s="182">
        <v>0</v>
      </c>
      <c r="AI109" s="33"/>
      <c r="AJ109" s="178">
        <v>0</v>
      </c>
      <c r="AK109" s="33"/>
      <c r="AL109" s="178">
        <f t="shared" si="5"/>
        <v>0</v>
      </c>
      <c r="AM109" s="33"/>
      <c r="AN109" s="33"/>
      <c r="AO109" s="33"/>
      <c r="AP109" s="178">
        <v>612096.73</v>
      </c>
      <c r="AQ109" s="33"/>
      <c r="AR109" s="22">
        <v>18</v>
      </c>
    </row>
    <row r="110" spans="1:44" ht="8.85" customHeight="1" x14ac:dyDescent="0.3">
      <c r="A110" s="22">
        <v>19</v>
      </c>
      <c r="B110" s="33"/>
      <c r="C110" s="22" t="s">
        <v>149</v>
      </c>
      <c r="D110" s="33"/>
      <c r="E110" s="33"/>
      <c r="F110" s="33"/>
      <c r="G110" s="178">
        <v>0</v>
      </c>
      <c r="H110" s="33"/>
      <c r="I110" s="178">
        <v>0</v>
      </c>
      <c r="J110" s="33"/>
      <c r="K110" s="178">
        <v>0</v>
      </c>
      <c r="L110" s="33"/>
      <c r="M110" s="178">
        <v>0</v>
      </c>
      <c r="N110" s="33"/>
      <c r="O110" s="178">
        <v>0</v>
      </c>
      <c r="P110" s="33"/>
      <c r="Q110" s="178">
        <v>322986</v>
      </c>
      <c r="R110" s="33"/>
      <c r="S110" s="178">
        <v>0</v>
      </c>
      <c r="T110" s="33"/>
      <c r="U110" s="178">
        <v>0</v>
      </c>
      <c r="V110" s="33"/>
      <c r="W110" s="178">
        <f t="shared" si="4"/>
        <v>322986</v>
      </c>
      <c r="X110" s="39"/>
      <c r="Y110" s="179"/>
      <c r="Z110" s="178">
        <v>0</v>
      </c>
      <c r="AA110" s="33"/>
      <c r="AB110" s="178">
        <v>0</v>
      </c>
      <c r="AC110" s="33"/>
      <c r="AD110" s="178">
        <v>2847300</v>
      </c>
      <c r="AE110" s="33"/>
      <c r="AF110" s="178">
        <v>0</v>
      </c>
      <c r="AG110" s="33"/>
      <c r="AH110" s="182">
        <v>0</v>
      </c>
      <c r="AI110" s="33"/>
      <c r="AJ110" s="178">
        <v>0</v>
      </c>
      <c r="AK110" s="33"/>
      <c r="AL110" s="178">
        <f t="shared" si="5"/>
        <v>2847300</v>
      </c>
      <c r="AM110" s="33"/>
      <c r="AN110" s="33"/>
      <c r="AO110" s="33"/>
      <c r="AP110" s="178">
        <v>460956.64999999997</v>
      </c>
      <c r="AQ110" s="33"/>
      <c r="AR110" s="22">
        <v>19</v>
      </c>
    </row>
    <row r="111" spans="1:44" ht="8.85" customHeight="1" x14ac:dyDescent="0.3">
      <c r="A111" s="22">
        <v>20</v>
      </c>
      <c r="B111" s="33"/>
      <c r="C111" s="22" t="s">
        <v>150</v>
      </c>
      <c r="D111" s="33"/>
      <c r="E111" s="33"/>
      <c r="F111" s="33"/>
      <c r="G111" s="178">
        <v>0</v>
      </c>
      <c r="H111" s="33"/>
      <c r="I111" s="178">
        <v>0</v>
      </c>
      <c r="J111" s="33"/>
      <c r="K111" s="178">
        <v>0</v>
      </c>
      <c r="L111" s="33"/>
      <c r="M111" s="178">
        <v>11350</v>
      </c>
      <c r="N111" s="33"/>
      <c r="O111" s="178">
        <v>0</v>
      </c>
      <c r="P111" s="33"/>
      <c r="Q111" s="178">
        <v>0</v>
      </c>
      <c r="R111" s="33"/>
      <c r="S111" s="178">
        <v>0</v>
      </c>
      <c r="T111" s="33"/>
      <c r="U111" s="178">
        <v>0</v>
      </c>
      <c r="V111" s="33"/>
      <c r="W111" s="178">
        <f t="shared" si="4"/>
        <v>11350</v>
      </c>
      <c r="X111" s="39"/>
      <c r="Y111" s="179"/>
      <c r="Z111" s="178">
        <v>0</v>
      </c>
      <c r="AA111" s="33"/>
      <c r="AB111" s="178">
        <v>0</v>
      </c>
      <c r="AC111" s="33"/>
      <c r="AD111" s="178">
        <v>3374797</v>
      </c>
      <c r="AE111" s="33"/>
      <c r="AF111" s="178">
        <v>0</v>
      </c>
      <c r="AG111" s="33"/>
      <c r="AH111" s="182">
        <v>0</v>
      </c>
      <c r="AI111" s="33"/>
      <c r="AJ111" s="178">
        <v>0</v>
      </c>
      <c r="AK111" s="33"/>
      <c r="AL111" s="178">
        <f t="shared" si="5"/>
        <v>3374797</v>
      </c>
      <c r="AM111" s="33"/>
      <c r="AN111" s="33"/>
      <c r="AO111" s="33"/>
      <c r="AP111" s="178">
        <v>193669.94</v>
      </c>
      <c r="AQ111" s="33"/>
      <c r="AR111" s="22">
        <v>20</v>
      </c>
    </row>
    <row r="112" spans="1:44" ht="8.85" customHeight="1" x14ac:dyDescent="0.3">
      <c r="A112" s="41"/>
      <c r="B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41"/>
    </row>
    <row r="113" spans="1:44" ht="8.85" customHeight="1" x14ac:dyDescent="0.3">
      <c r="A113" s="22">
        <v>21</v>
      </c>
      <c r="B113" s="33"/>
      <c r="C113" s="22" t="s">
        <v>151</v>
      </c>
      <c r="D113" s="33"/>
      <c r="E113" s="33"/>
      <c r="F113" s="33"/>
      <c r="G113" s="178">
        <v>11116986</v>
      </c>
      <c r="H113" s="33"/>
      <c r="I113" s="178">
        <v>6382880</v>
      </c>
      <c r="J113" s="33"/>
      <c r="K113" s="178">
        <v>106051840</v>
      </c>
      <c r="L113" s="33"/>
      <c r="M113" s="178">
        <v>4450950</v>
      </c>
      <c r="N113" s="33"/>
      <c r="O113" s="178">
        <v>0</v>
      </c>
      <c r="P113" s="33"/>
      <c r="Q113" s="178">
        <v>45394176</v>
      </c>
      <c r="R113" s="33"/>
      <c r="S113" s="178">
        <v>10415174</v>
      </c>
      <c r="T113" s="33"/>
      <c r="U113" s="178">
        <v>5070444</v>
      </c>
      <c r="V113" s="33"/>
      <c r="W113" s="178">
        <f t="shared" ref="W113:W135" si="6">SUM(G113:U113)</f>
        <v>188882450</v>
      </c>
      <c r="X113" s="39"/>
      <c r="Y113" s="179"/>
      <c r="Z113" s="178">
        <v>72554466</v>
      </c>
      <c r="AA113" s="33"/>
      <c r="AB113" s="178">
        <v>34119241</v>
      </c>
      <c r="AC113" s="33"/>
      <c r="AD113" s="178">
        <v>22073626</v>
      </c>
      <c r="AE113" s="33"/>
      <c r="AF113" s="178">
        <v>0</v>
      </c>
      <c r="AG113" s="33"/>
      <c r="AH113" s="182">
        <v>9337442</v>
      </c>
      <c r="AI113" s="33"/>
      <c r="AJ113" s="178">
        <v>0</v>
      </c>
      <c r="AK113" s="33"/>
      <c r="AL113" s="178">
        <f t="shared" ref="AL113:AL135" si="7">SUM(Z113:AJ113)</f>
        <v>138084775</v>
      </c>
      <c r="AM113" s="33"/>
      <c r="AN113" s="33"/>
      <c r="AO113" s="33"/>
      <c r="AP113" s="178">
        <v>20566523.870000001</v>
      </c>
      <c r="AQ113" s="33"/>
      <c r="AR113" s="22">
        <v>21</v>
      </c>
    </row>
    <row r="114" spans="1:44" ht="8.85" customHeight="1" x14ac:dyDescent="0.3">
      <c r="A114" s="22">
        <v>22</v>
      </c>
      <c r="B114" s="33"/>
      <c r="C114" s="22" t="s">
        <v>152</v>
      </c>
      <c r="D114" s="33"/>
      <c r="E114" s="33"/>
      <c r="F114" s="33"/>
      <c r="G114" s="178">
        <v>40265</v>
      </c>
      <c r="H114" s="33"/>
      <c r="I114" s="178">
        <v>17255</v>
      </c>
      <c r="J114" s="33"/>
      <c r="K114" s="178">
        <v>0</v>
      </c>
      <c r="L114" s="33"/>
      <c r="M114" s="178">
        <v>560</v>
      </c>
      <c r="N114" s="33"/>
      <c r="O114" s="178">
        <v>0</v>
      </c>
      <c r="P114" s="33"/>
      <c r="Q114" s="178">
        <v>1369628</v>
      </c>
      <c r="R114" s="33"/>
      <c r="S114" s="178">
        <v>0</v>
      </c>
      <c r="T114" s="33"/>
      <c r="U114" s="178">
        <v>3743</v>
      </c>
      <c r="V114" s="33"/>
      <c r="W114" s="178">
        <f t="shared" si="6"/>
        <v>1431451</v>
      </c>
      <c r="X114" s="39"/>
      <c r="Y114" s="179"/>
      <c r="Z114" s="178">
        <v>574678</v>
      </c>
      <c r="AA114" s="33"/>
      <c r="AB114" s="178">
        <v>0</v>
      </c>
      <c r="AC114" s="33"/>
      <c r="AD114" s="178">
        <v>832957</v>
      </c>
      <c r="AE114" s="33"/>
      <c r="AF114" s="178">
        <v>0</v>
      </c>
      <c r="AG114" s="33"/>
      <c r="AH114" s="182">
        <v>0</v>
      </c>
      <c r="AI114" s="33"/>
      <c r="AJ114" s="178">
        <v>0</v>
      </c>
      <c r="AK114" s="33"/>
      <c r="AL114" s="178">
        <f t="shared" si="7"/>
        <v>1407635</v>
      </c>
      <c r="AM114" s="33"/>
      <c r="AN114" s="33"/>
      <c r="AO114" s="33"/>
      <c r="AP114" s="178">
        <v>51460.28</v>
      </c>
      <c r="AQ114" s="33"/>
      <c r="AR114" s="22">
        <v>22</v>
      </c>
    </row>
    <row r="115" spans="1:44" ht="8.85" customHeight="1" x14ac:dyDescent="0.3">
      <c r="A115" s="22">
        <v>23</v>
      </c>
      <c r="B115" s="33"/>
      <c r="C115" s="22" t="s">
        <v>153</v>
      </c>
      <c r="D115" s="33"/>
      <c r="E115" s="33"/>
      <c r="F115" s="33"/>
      <c r="G115" s="178">
        <v>0</v>
      </c>
      <c r="H115" s="33"/>
      <c r="I115" s="178">
        <v>0</v>
      </c>
      <c r="J115" s="33"/>
      <c r="K115" s="178">
        <v>968400</v>
      </c>
      <c r="L115" s="33"/>
      <c r="M115" s="178">
        <v>0</v>
      </c>
      <c r="N115" s="33"/>
      <c r="O115" s="178">
        <v>0</v>
      </c>
      <c r="P115" s="33"/>
      <c r="Q115" s="178">
        <v>305293</v>
      </c>
      <c r="R115" s="33"/>
      <c r="S115" s="178">
        <v>0</v>
      </c>
      <c r="T115" s="33"/>
      <c r="U115" s="178">
        <v>0</v>
      </c>
      <c r="V115" s="33"/>
      <c r="W115" s="178">
        <f t="shared" si="6"/>
        <v>1273693</v>
      </c>
      <c r="X115" s="39"/>
      <c r="Y115" s="179"/>
      <c r="Z115" s="178">
        <v>1123724</v>
      </c>
      <c r="AA115" s="33"/>
      <c r="AB115" s="178">
        <v>0</v>
      </c>
      <c r="AC115" s="33"/>
      <c r="AD115" s="178">
        <v>149969</v>
      </c>
      <c r="AE115" s="33"/>
      <c r="AF115" s="178">
        <v>0</v>
      </c>
      <c r="AG115" s="33"/>
      <c r="AH115" s="182">
        <v>0</v>
      </c>
      <c r="AI115" s="33"/>
      <c r="AJ115" s="178">
        <v>0</v>
      </c>
      <c r="AK115" s="33"/>
      <c r="AL115" s="178">
        <f t="shared" si="7"/>
        <v>1273693</v>
      </c>
      <c r="AM115" s="33"/>
      <c r="AN115" s="33"/>
      <c r="AO115" s="33"/>
      <c r="AP115" s="178">
        <v>137264</v>
      </c>
      <c r="AQ115" s="33"/>
      <c r="AR115" s="22">
        <v>23</v>
      </c>
    </row>
    <row r="116" spans="1:44" ht="8.85" customHeight="1" x14ac:dyDescent="0.3">
      <c r="A116" s="22">
        <v>24</v>
      </c>
      <c r="B116" s="33"/>
      <c r="C116" s="22" t="s">
        <v>154</v>
      </c>
      <c r="D116" s="33"/>
      <c r="E116" s="33"/>
      <c r="F116" s="33"/>
      <c r="G116" s="178">
        <v>213276</v>
      </c>
      <c r="H116" s="33"/>
      <c r="I116" s="178">
        <v>0</v>
      </c>
      <c r="J116" s="33"/>
      <c r="K116" s="178">
        <v>0</v>
      </c>
      <c r="L116" s="33"/>
      <c r="M116" s="178">
        <v>17432</v>
      </c>
      <c r="N116" s="33"/>
      <c r="O116" s="178">
        <v>0</v>
      </c>
      <c r="P116" s="33"/>
      <c r="Q116" s="178">
        <v>5146548</v>
      </c>
      <c r="R116" s="33"/>
      <c r="S116" s="178">
        <v>0</v>
      </c>
      <c r="T116" s="33"/>
      <c r="U116" s="178">
        <v>233545</v>
      </c>
      <c r="V116" s="33"/>
      <c r="W116" s="178">
        <f t="shared" si="6"/>
        <v>5610801</v>
      </c>
      <c r="X116" s="39"/>
      <c r="Y116" s="179"/>
      <c r="Z116" s="178">
        <v>1991913</v>
      </c>
      <c r="AA116" s="33"/>
      <c r="AB116" s="178">
        <v>0</v>
      </c>
      <c r="AC116" s="33"/>
      <c r="AD116" s="178">
        <v>4134511</v>
      </c>
      <c r="AE116" s="33"/>
      <c r="AF116" s="178">
        <v>0</v>
      </c>
      <c r="AG116" s="33"/>
      <c r="AH116" s="182">
        <v>2088960</v>
      </c>
      <c r="AI116" s="33"/>
      <c r="AJ116" s="178">
        <v>0</v>
      </c>
      <c r="AK116" s="33"/>
      <c r="AL116" s="178">
        <f t="shared" si="7"/>
        <v>8215384</v>
      </c>
      <c r="AM116" s="33"/>
      <c r="AN116" s="33"/>
      <c r="AO116" s="33"/>
      <c r="AP116" s="178">
        <v>3002106.17</v>
      </c>
      <c r="AQ116" s="33"/>
      <c r="AR116" s="22">
        <v>24</v>
      </c>
    </row>
    <row r="117" spans="1:44" ht="8.85" customHeight="1" x14ac:dyDescent="0.3">
      <c r="A117" s="22">
        <v>25</v>
      </c>
      <c r="B117" s="33"/>
      <c r="C117" s="22" t="s">
        <v>155</v>
      </c>
      <c r="D117" s="33"/>
      <c r="E117" s="33"/>
      <c r="F117" s="33"/>
      <c r="G117" s="178">
        <v>356649</v>
      </c>
      <c r="H117" s="33"/>
      <c r="I117" s="178">
        <v>0</v>
      </c>
      <c r="J117" s="33"/>
      <c r="K117" s="178">
        <v>0</v>
      </c>
      <c r="L117" s="33"/>
      <c r="M117" s="178">
        <v>7375</v>
      </c>
      <c r="N117" s="33"/>
      <c r="O117" s="178">
        <v>0</v>
      </c>
      <c r="P117" s="33"/>
      <c r="Q117" s="178">
        <v>92738</v>
      </c>
      <c r="R117" s="33"/>
      <c r="S117" s="178">
        <v>0</v>
      </c>
      <c r="T117" s="33"/>
      <c r="U117" s="178">
        <v>0</v>
      </c>
      <c r="V117" s="33"/>
      <c r="W117" s="178">
        <f t="shared" si="6"/>
        <v>456762</v>
      </c>
      <c r="X117" s="39"/>
      <c r="Y117" s="179"/>
      <c r="Z117" s="178">
        <v>0</v>
      </c>
      <c r="AA117" s="33"/>
      <c r="AB117" s="178">
        <v>0</v>
      </c>
      <c r="AC117" s="33"/>
      <c r="AD117" s="178">
        <v>430850</v>
      </c>
      <c r="AE117" s="33"/>
      <c r="AF117" s="178">
        <v>0</v>
      </c>
      <c r="AG117" s="33"/>
      <c r="AH117" s="182">
        <v>0</v>
      </c>
      <c r="AI117" s="33"/>
      <c r="AJ117" s="178">
        <v>0</v>
      </c>
      <c r="AK117" s="33"/>
      <c r="AL117" s="178">
        <f t="shared" si="7"/>
        <v>430850</v>
      </c>
      <c r="AM117" s="33"/>
      <c r="AN117" s="33"/>
      <c r="AO117" s="33"/>
      <c r="AP117" s="178">
        <v>85871.590000000026</v>
      </c>
      <c r="AQ117" s="33"/>
      <c r="AR117" s="22">
        <v>25</v>
      </c>
    </row>
    <row r="118" spans="1:44" ht="8.85" customHeight="1" x14ac:dyDescent="0.3">
      <c r="A118" s="41"/>
      <c r="B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41"/>
    </row>
    <row r="119" spans="1:44" ht="8.85" customHeight="1" x14ac:dyDescent="0.3">
      <c r="A119" s="22">
        <v>26</v>
      </c>
      <c r="B119" s="33"/>
      <c r="C119" s="22" t="s">
        <v>156</v>
      </c>
      <c r="D119" s="33"/>
      <c r="E119" s="33"/>
      <c r="F119" s="33"/>
      <c r="G119" s="178">
        <v>0</v>
      </c>
      <c r="H119" s="33"/>
      <c r="I119" s="178">
        <v>0</v>
      </c>
      <c r="J119" s="33"/>
      <c r="K119" s="178">
        <v>0</v>
      </c>
      <c r="L119" s="33"/>
      <c r="M119" s="178">
        <v>10209</v>
      </c>
      <c r="N119" s="33"/>
      <c r="O119" s="178">
        <v>0</v>
      </c>
      <c r="P119" s="33"/>
      <c r="Q119" s="178">
        <v>1564909</v>
      </c>
      <c r="R119" s="33"/>
      <c r="S119" s="178">
        <v>0</v>
      </c>
      <c r="T119" s="33"/>
      <c r="U119" s="178">
        <v>0</v>
      </c>
      <c r="V119" s="33"/>
      <c r="W119" s="178">
        <f t="shared" si="6"/>
        <v>1575118</v>
      </c>
      <c r="X119" s="39"/>
      <c r="Y119" s="179"/>
      <c r="Z119" s="178">
        <v>66879</v>
      </c>
      <c r="AA119" s="33"/>
      <c r="AB119" s="178">
        <v>0</v>
      </c>
      <c r="AC119" s="33"/>
      <c r="AD119" s="178">
        <v>283240</v>
      </c>
      <c r="AE119" s="33"/>
      <c r="AF119" s="178">
        <v>0</v>
      </c>
      <c r="AG119" s="33"/>
      <c r="AH119" s="182">
        <v>1224999</v>
      </c>
      <c r="AI119" s="33"/>
      <c r="AJ119" s="178">
        <v>0</v>
      </c>
      <c r="AK119" s="33"/>
      <c r="AL119" s="178">
        <f t="shared" si="7"/>
        <v>1575118</v>
      </c>
      <c r="AM119" s="33"/>
      <c r="AN119" s="33"/>
      <c r="AO119" s="33"/>
      <c r="AP119" s="178">
        <v>908036.56</v>
      </c>
      <c r="AQ119" s="33"/>
      <c r="AR119" s="22">
        <v>26</v>
      </c>
    </row>
    <row r="120" spans="1:44" ht="8.85" customHeight="1" x14ac:dyDescent="0.3">
      <c r="A120" s="22">
        <v>27</v>
      </c>
      <c r="B120" s="33"/>
      <c r="C120" s="22" t="s">
        <v>157</v>
      </c>
      <c r="D120" s="33"/>
      <c r="E120" s="33"/>
      <c r="F120" s="33"/>
      <c r="G120" s="178">
        <v>21390</v>
      </c>
      <c r="H120" s="33"/>
      <c r="I120" s="178">
        <v>0</v>
      </c>
      <c r="J120" s="33"/>
      <c r="K120" s="178">
        <v>0</v>
      </c>
      <c r="L120" s="33"/>
      <c r="M120" s="178">
        <v>100864</v>
      </c>
      <c r="N120" s="33"/>
      <c r="O120" s="178">
        <v>0</v>
      </c>
      <c r="P120" s="33"/>
      <c r="Q120" s="178">
        <v>1399669</v>
      </c>
      <c r="R120" s="33"/>
      <c r="S120" s="178">
        <v>0</v>
      </c>
      <c r="T120" s="33"/>
      <c r="U120" s="178">
        <v>2430</v>
      </c>
      <c r="V120" s="33"/>
      <c r="W120" s="178">
        <f t="shared" si="6"/>
        <v>1524353</v>
      </c>
      <c r="X120" s="39"/>
      <c r="Y120" s="179"/>
      <c r="Z120" s="178">
        <v>1142308</v>
      </c>
      <c r="AA120" s="33"/>
      <c r="AB120" s="178">
        <v>0</v>
      </c>
      <c r="AC120" s="33"/>
      <c r="AD120" s="178">
        <v>9767637</v>
      </c>
      <c r="AE120" s="33"/>
      <c r="AF120" s="178">
        <v>0</v>
      </c>
      <c r="AG120" s="33"/>
      <c r="AH120" s="182">
        <v>574000</v>
      </c>
      <c r="AI120" s="33"/>
      <c r="AJ120" s="178">
        <v>0</v>
      </c>
      <c r="AK120" s="33"/>
      <c r="AL120" s="178">
        <f t="shared" si="7"/>
        <v>11483945</v>
      </c>
      <c r="AM120" s="33"/>
      <c r="AN120" s="33"/>
      <c r="AO120" s="33"/>
      <c r="AP120" s="178">
        <v>387710.26</v>
      </c>
      <c r="AQ120" s="33"/>
      <c r="AR120" s="22">
        <v>27</v>
      </c>
    </row>
    <row r="121" spans="1:44" ht="8.85" customHeight="1" x14ac:dyDescent="0.3">
      <c r="A121" s="22">
        <v>28</v>
      </c>
      <c r="B121" s="33"/>
      <c r="C121" s="22" t="s">
        <v>158</v>
      </c>
      <c r="D121" s="33"/>
      <c r="E121" s="33"/>
      <c r="F121" s="33"/>
      <c r="G121" s="178">
        <v>0</v>
      </c>
      <c r="H121" s="33"/>
      <c r="I121" s="178">
        <v>232104</v>
      </c>
      <c r="J121" s="33"/>
      <c r="K121" s="178">
        <v>0</v>
      </c>
      <c r="L121" s="33"/>
      <c r="M121" s="178">
        <v>15950</v>
      </c>
      <c r="N121" s="33"/>
      <c r="O121" s="178">
        <v>0</v>
      </c>
      <c r="P121" s="33"/>
      <c r="Q121" s="178">
        <v>257801</v>
      </c>
      <c r="R121" s="33"/>
      <c r="S121" s="178">
        <v>0</v>
      </c>
      <c r="T121" s="33"/>
      <c r="U121" s="178">
        <v>0</v>
      </c>
      <c r="V121" s="33"/>
      <c r="W121" s="178">
        <f t="shared" si="6"/>
        <v>505855</v>
      </c>
      <c r="X121" s="39"/>
      <c r="Y121" s="179"/>
      <c r="Z121" s="178">
        <v>0</v>
      </c>
      <c r="AA121" s="33"/>
      <c r="AB121" s="178">
        <v>0</v>
      </c>
      <c r="AC121" s="33"/>
      <c r="AD121" s="178">
        <v>478830</v>
      </c>
      <c r="AE121" s="33"/>
      <c r="AF121" s="178">
        <v>0</v>
      </c>
      <c r="AG121" s="33"/>
      <c r="AH121" s="182">
        <v>0</v>
      </c>
      <c r="AI121" s="33"/>
      <c r="AJ121" s="178">
        <v>0</v>
      </c>
      <c r="AK121" s="33"/>
      <c r="AL121" s="178">
        <f t="shared" si="7"/>
        <v>478830</v>
      </c>
      <c r="AM121" s="33"/>
      <c r="AN121" s="33"/>
      <c r="AO121" s="33"/>
      <c r="AP121" s="178">
        <v>28408.129999999997</v>
      </c>
      <c r="AQ121" s="33"/>
      <c r="AR121" s="22">
        <v>28</v>
      </c>
    </row>
    <row r="122" spans="1:44" ht="8.85" customHeight="1" x14ac:dyDescent="0.3">
      <c r="A122" s="22">
        <v>29</v>
      </c>
      <c r="B122" s="33"/>
      <c r="C122" s="22" t="s">
        <v>101</v>
      </c>
      <c r="D122" s="33"/>
      <c r="E122" s="33"/>
      <c r="F122" s="33"/>
      <c r="G122" s="178">
        <v>416206</v>
      </c>
      <c r="H122" s="33"/>
      <c r="I122" s="178">
        <v>4270043</v>
      </c>
      <c r="J122" s="33"/>
      <c r="K122" s="178">
        <v>219671551</v>
      </c>
      <c r="L122" s="33"/>
      <c r="M122" s="178">
        <v>5050579</v>
      </c>
      <c r="N122" s="33"/>
      <c r="O122" s="178">
        <v>0</v>
      </c>
      <c r="P122" s="33"/>
      <c r="Q122" s="178">
        <v>120734417</v>
      </c>
      <c r="R122" s="33"/>
      <c r="S122" s="178">
        <v>294984</v>
      </c>
      <c r="T122" s="33"/>
      <c r="U122" s="178">
        <v>39379359</v>
      </c>
      <c r="V122" s="33"/>
      <c r="W122" s="178">
        <f t="shared" si="6"/>
        <v>389817139</v>
      </c>
      <c r="X122" s="39"/>
      <c r="Y122" s="179"/>
      <c r="Z122" s="178">
        <v>241634300</v>
      </c>
      <c r="AA122" s="33"/>
      <c r="AB122" s="178">
        <v>13460730</v>
      </c>
      <c r="AC122" s="33"/>
      <c r="AD122" s="178">
        <v>134022821</v>
      </c>
      <c r="AE122" s="33"/>
      <c r="AF122" s="178">
        <v>0</v>
      </c>
      <c r="AG122" s="33"/>
      <c r="AH122" s="182">
        <v>23003956</v>
      </c>
      <c r="AI122" s="33"/>
      <c r="AJ122" s="178">
        <v>0</v>
      </c>
      <c r="AK122" s="33"/>
      <c r="AL122" s="178">
        <f t="shared" si="7"/>
        <v>412121807</v>
      </c>
      <c r="AM122" s="33"/>
      <c r="AN122" s="33"/>
      <c r="AO122" s="33"/>
      <c r="AP122" s="178">
        <v>11703305.949999999</v>
      </c>
      <c r="AQ122" s="33"/>
      <c r="AR122" s="22">
        <v>29</v>
      </c>
    </row>
    <row r="123" spans="1:44" ht="8.85" customHeight="1" x14ac:dyDescent="0.3">
      <c r="A123" s="22">
        <v>30</v>
      </c>
      <c r="B123" s="33"/>
      <c r="C123" s="22" t="s">
        <v>159</v>
      </c>
      <c r="D123" s="33"/>
      <c r="E123" s="33"/>
      <c r="F123" s="33"/>
      <c r="G123" s="178">
        <v>318755</v>
      </c>
      <c r="H123" s="33"/>
      <c r="I123" s="178">
        <v>202646</v>
      </c>
      <c r="J123" s="33"/>
      <c r="K123" s="178">
        <v>9364502</v>
      </c>
      <c r="L123" s="33"/>
      <c r="M123" s="178">
        <v>27755</v>
      </c>
      <c r="N123" s="33"/>
      <c r="O123" s="178">
        <v>0</v>
      </c>
      <c r="P123" s="33"/>
      <c r="Q123" s="178">
        <v>13310142</v>
      </c>
      <c r="R123" s="33"/>
      <c r="S123" s="178">
        <v>0</v>
      </c>
      <c r="T123" s="33"/>
      <c r="U123" s="178">
        <v>4694829</v>
      </c>
      <c r="V123" s="33"/>
      <c r="W123" s="178">
        <f t="shared" si="6"/>
        <v>27918629</v>
      </c>
      <c r="X123" s="39"/>
      <c r="Y123" s="179"/>
      <c r="Z123" s="178">
        <v>0</v>
      </c>
      <c r="AA123" s="33"/>
      <c r="AB123" s="178">
        <v>1377875</v>
      </c>
      <c r="AC123" s="33"/>
      <c r="AD123" s="178">
        <v>11240564</v>
      </c>
      <c r="AE123" s="33"/>
      <c r="AF123" s="178">
        <v>0</v>
      </c>
      <c r="AG123" s="33"/>
      <c r="AH123" s="182">
        <v>576102</v>
      </c>
      <c r="AI123" s="33"/>
      <c r="AJ123" s="178">
        <v>0</v>
      </c>
      <c r="AK123" s="33"/>
      <c r="AL123" s="178">
        <f t="shared" si="7"/>
        <v>13194541</v>
      </c>
      <c r="AM123" s="33"/>
      <c r="AN123" s="33"/>
      <c r="AO123" s="33"/>
      <c r="AP123" s="178">
        <v>2370647.54</v>
      </c>
      <c r="AQ123" s="33"/>
      <c r="AR123" s="22">
        <v>30</v>
      </c>
    </row>
    <row r="124" spans="1:44" ht="8.85" customHeight="1" x14ac:dyDescent="0.3">
      <c r="A124" s="41"/>
      <c r="B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41"/>
    </row>
    <row r="125" spans="1:44" ht="8.85" customHeight="1" x14ac:dyDescent="0.3">
      <c r="A125" s="22">
        <v>31</v>
      </c>
      <c r="B125" s="33"/>
      <c r="C125" s="22" t="s">
        <v>160</v>
      </c>
      <c r="D125" s="33"/>
      <c r="E125" s="33"/>
      <c r="F125" s="33"/>
      <c r="G125" s="178">
        <v>0</v>
      </c>
      <c r="H125" s="33"/>
      <c r="I125" s="178">
        <v>0</v>
      </c>
      <c r="J125" s="33"/>
      <c r="K125" s="178">
        <v>6552000</v>
      </c>
      <c r="L125" s="33"/>
      <c r="M125" s="178">
        <v>0</v>
      </c>
      <c r="N125" s="33"/>
      <c r="O125" s="178">
        <v>0</v>
      </c>
      <c r="P125" s="33"/>
      <c r="Q125" s="178">
        <v>58596</v>
      </c>
      <c r="R125" s="33"/>
      <c r="S125" s="178">
        <v>0</v>
      </c>
      <c r="T125" s="33"/>
      <c r="U125" s="178">
        <v>0</v>
      </c>
      <c r="V125" s="33"/>
      <c r="W125" s="178">
        <f t="shared" si="6"/>
        <v>6610596</v>
      </c>
      <c r="X125" s="39"/>
      <c r="Y125" s="179"/>
      <c r="Z125" s="178">
        <v>368150</v>
      </c>
      <c r="AA125" s="33"/>
      <c r="AB125" s="178">
        <v>0</v>
      </c>
      <c r="AC125" s="33"/>
      <c r="AD125" s="178">
        <v>58596</v>
      </c>
      <c r="AE125" s="33"/>
      <c r="AF125" s="178">
        <v>0</v>
      </c>
      <c r="AG125" s="33"/>
      <c r="AH125" s="182">
        <v>0</v>
      </c>
      <c r="AI125" s="33"/>
      <c r="AJ125" s="178">
        <v>0</v>
      </c>
      <c r="AK125" s="33"/>
      <c r="AL125" s="178">
        <f t="shared" si="7"/>
        <v>426746</v>
      </c>
      <c r="AM125" s="33"/>
      <c r="AN125" s="33"/>
      <c r="AO125" s="33"/>
      <c r="AP125" s="178">
        <v>1458636.57</v>
      </c>
      <c r="AQ125" s="33"/>
      <c r="AR125" s="22">
        <v>31</v>
      </c>
    </row>
    <row r="126" spans="1:44" ht="8.85" customHeight="1" x14ac:dyDescent="0.3">
      <c r="A126" s="22">
        <v>32</v>
      </c>
      <c r="B126" s="33"/>
      <c r="C126" s="22" t="s">
        <v>161</v>
      </c>
      <c r="D126" s="33"/>
      <c r="E126" s="33"/>
      <c r="F126" s="33"/>
      <c r="G126" s="178">
        <v>0</v>
      </c>
      <c r="H126" s="33"/>
      <c r="I126" s="178">
        <v>0</v>
      </c>
      <c r="J126" s="33"/>
      <c r="K126" s="178">
        <v>0</v>
      </c>
      <c r="L126" s="33"/>
      <c r="M126" s="178">
        <v>3870</v>
      </c>
      <c r="N126" s="33"/>
      <c r="O126" s="178">
        <v>0</v>
      </c>
      <c r="P126" s="33"/>
      <c r="Q126" s="178">
        <v>3773738</v>
      </c>
      <c r="R126" s="33"/>
      <c r="S126" s="178">
        <v>0</v>
      </c>
      <c r="T126" s="33"/>
      <c r="U126" s="178">
        <v>112624</v>
      </c>
      <c r="V126" s="33"/>
      <c r="W126" s="178">
        <f t="shared" si="6"/>
        <v>3890232</v>
      </c>
      <c r="X126" s="39"/>
      <c r="Y126" s="179"/>
      <c r="Z126" s="178">
        <v>1054926</v>
      </c>
      <c r="AA126" s="33"/>
      <c r="AB126" s="178">
        <v>0</v>
      </c>
      <c r="AC126" s="33"/>
      <c r="AD126" s="178">
        <v>1606915</v>
      </c>
      <c r="AE126" s="33"/>
      <c r="AF126" s="178">
        <v>0</v>
      </c>
      <c r="AG126" s="33"/>
      <c r="AH126" s="182">
        <v>1054926</v>
      </c>
      <c r="AI126" s="33"/>
      <c r="AJ126" s="178">
        <v>0</v>
      </c>
      <c r="AK126" s="33"/>
      <c r="AL126" s="178">
        <f t="shared" si="7"/>
        <v>3716767</v>
      </c>
      <c r="AM126" s="33"/>
      <c r="AN126" s="33"/>
      <c r="AO126" s="33"/>
      <c r="AP126" s="178">
        <v>474373.01</v>
      </c>
      <c r="AQ126" s="33"/>
      <c r="AR126" s="22">
        <v>32</v>
      </c>
    </row>
    <row r="127" spans="1:44" ht="8.85" customHeight="1" x14ac:dyDescent="0.3">
      <c r="A127" s="22">
        <v>33</v>
      </c>
      <c r="B127" s="33"/>
      <c r="C127" s="22" t="s">
        <v>103</v>
      </c>
      <c r="D127" s="33"/>
      <c r="E127" s="33"/>
      <c r="F127" s="33"/>
      <c r="G127" s="178">
        <v>220146</v>
      </c>
      <c r="H127" s="33"/>
      <c r="I127" s="178">
        <v>20000</v>
      </c>
      <c r="J127" s="33"/>
      <c r="K127" s="178">
        <v>0</v>
      </c>
      <c r="L127" s="33"/>
      <c r="M127" s="178">
        <v>405059</v>
      </c>
      <c r="N127" s="33"/>
      <c r="O127" s="178">
        <v>0</v>
      </c>
      <c r="P127" s="33"/>
      <c r="Q127" s="178">
        <v>0</v>
      </c>
      <c r="R127" s="33"/>
      <c r="S127" s="178">
        <v>0</v>
      </c>
      <c r="T127" s="33"/>
      <c r="U127" s="178">
        <v>182360</v>
      </c>
      <c r="V127" s="33"/>
      <c r="W127" s="178">
        <f t="shared" si="6"/>
        <v>827565</v>
      </c>
      <c r="X127" s="39"/>
      <c r="Y127" s="179"/>
      <c r="Z127" s="178">
        <v>1136482</v>
      </c>
      <c r="AA127" s="33"/>
      <c r="AB127" s="178">
        <v>0</v>
      </c>
      <c r="AC127" s="33"/>
      <c r="AD127" s="178">
        <v>12182095</v>
      </c>
      <c r="AE127" s="33"/>
      <c r="AF127" s="178">
        <v>0</v>
      </c>
      <c r="AG127" s="33"/>
      <c r="AH127" s="182">
        <v>0</v>
      </c>
      <c r="AI127" s="33"/>
      <c r="AJ127" s="178">
        <v>0</v>
      </c>
      <c r="AK127" s="33"/>
      <c r="AL127" s="178">
        <f t="shared" si="7"/>
        <v>13318577</v>
      </c>
      <c r="AM127" s="33"/>
      <c r="AN127" s="33"/>
      <c r="AO127" s="33"/>
      <c r="AP127" s="178">
        <v>1897894.8699999999</v>
      </c>
      <c r="AQ127" s="33"/>
      <c r="AR127" s="22">
        <v>33</v>
      </c>
    </row>
    <row r="128" spans="1:44" ht="8.85" customHeight="1" x14ac:dyDescent="0.3">
      <c r="A128" s="22">
        <v>34</v>
      </c>
      <c r="B128" s="33"/>
      <c r="C128" s="22" t="s">
        <v>162</v>
      </c>
      <c r="D128" s="33"/>
      <c r="E128" s="33"/>
      <c r="F128" s="33"/>
      <c r="G128" s="178">
        <v>253984</v>
      </c>
      <c r="H128" s="33"/>
      <c r="I128" s="178">
        <v>0</v>
      </c>
      <c r="J128" s="33"/>
      <c r="K128" s="178">
        <v>27571409</v>
      </c>
      <c r="L128" s="33"/>
      <c r="M128" s="178">
        <v>493226</v>
      </c>
      <c r="N128" s="33"/>
      <c r="O128" s="178">
        <v>0</v>
      </c>
      <c r="P128" s="33"/>
      <c r="Q128" s="178">
        <v>309790</v>
      </c>
      <c r="R128" s="33"/>
      <c r="S128" s="178">
        <v>0</v>
      </c>
      <c r="T128" s="33"/>
      <c r="U128" s="178">
        <v>12950</v>
      </c>
      <c r="V128" s="33"/>
      <c r="W128" s="178">
        <f t="shared" si="6"/>
        <v>28641359</v>
      </c>
      <c r="X128" s="39"/>
      <c r="Y128" s="179"/>
      <c r="Z128" s="178">
        <v>9651280</v>
      </c>
      <c r="AA128" s="33"/>
      <c r="AB128" s="178">
        <v>0</v>
      </c>
      <c r="AC128" s="33"/>
      <c r="AD128" s="178">
        <v>-2699573</v>
      </c>
      <c r="AE128" s="33"/>
      <c r="AF128" s="178">
        <v>0</v>
      </c>
      <c r="AG128" s="33"/>
      <c r="AH128" s="182">
        <v>60483</v>
      </c>
      <c r="AI128" s="33"/>
      <c r="AJ128" s="178">
        <v>0</v>
      </c>
      <c r="AK128" s="33"/>
      <c r="AL128" s="178">
        <f t="shared" si="7"/>
        <v>7012190</v>
      </c>
      <c r="AM128" s="33"/>
      <c r="AN128" s="33"/>
      <c r="AO128" s="33"/>
      <c r="AP128" s="178">
        <v>6940902.5299999993</v>
      </c>
      <c r="AQ128" s="33"/>
      <c r="AR128" s="22">
        <v>34</v>
      </c>
    </row>
    <row r="129" spans="1:44" ht="8.85" customHeight="1" x14ac:dyDescent="0.3">
      <c r="A129" s="22">
        <v>35</v>
      </c>
      <c r="B129" s="33"/>
      <c r="C129" s="22" t="s">
        <v>163</v>
      </c>
      <c r="D129" s="33"/>
      <c r="E129" s="33"/>
      <c r="F129" s="33"/>
      <c r="G129" s="178">
        <v>406583</v>
      </c>
      <c r="H129" s="33"/>
      <c r="I129" s="178">
        <v>128498</v>
      </c>
      <c r="J129" s="33"/>
      <c r="K129" s="178">
        <v>503391</v>
      </c>
      <c r="L129" s="33"/>
      <c r="M129" s="178">
        <v>0</v>
      </c>
      <c r="N129" s="33"/>
      <c r="O129" s="178">
        <v>0</v>
      </c>
      <c r="P129" s="33"/>
      <c r="Q129" s="178">
        <v>107987</v>
      </c>
      <c r="R129" s="33"/>
      <c r="S129" s="178">
        <v>0</v>
      </c>
      <c r="T129" s="33"/>
      <c r="U129" s="178">
        <v>0</v>
      </c>
      <c r="V129" s="33"/>
      <c r="W129" s="178">
        <f t="shared" si="6"/>
        <v>1146459</v>
      </c>
      <c r="X129" s="39"/>
      <c r="Y129" s="179"/>
      <c r="Z129" s="178">
        <v>0</v>
      </c>
      <c r="AA129" s="33"/>
      <c r="AB129" s="178">
        <v>0</v>
      </c>
      <c r="AC129" s="33"/>
      <c r="AD129" s="178">
        <v>1146459</v>
      </c>
      <c r="AE129" s="33"/>
      <c r="AF129" s="178">
        <v>0</v>
      </c>
      <c r="AG129" s="33"/>
      <c r="AH129" s="182">
        <v>0</v>
      </c>
      <c r="AI129" s="33"/>
      <c r="AJ129" s="178">
        <v>0</v>
      </c>
      <c r="AK129" s="33"/>
      <c r="AL129" s="178">
        <f t="shared" si="7"/>
        <v>1146459</v>
      </c>
      <c r="AM129" s="33"/>
      <c r="AN129" s="33"/>
      <c r="AO129" s="33"/>
      <c r="AP129" s="178">
        <v>738987.81</v>
      </c>
      <c r="AQ129" s="33"/>
      <c r="AR129" s="22">
        <v>35</v>
      </c>
    </row>
    <row r="130" spans="1:44" ht="8.85" customHeight="1" x14ac:dyDescent="0.3">
      <c r="A130" s="33"/>
      <c r="B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row>
    <row r="131" spans="1:44" ht="8.85" customHeight="1" x14ac:dyDescent="0.3">
      <c r="A131" s="22">
        <v>36</v>
      </c>
      <c r="B131" s="33"/>
      <c r="C131" s="22" t="s">
        <v>164</v>
      </c>
      <c r="D131" s="33"/>
      <c r="E131" s="33"/>
      <c r="F131" s="33"/>
      <c r="G131" s="178">
        <v>150000</v>
      </c>
      <c r="H131" s="33"/>
      <c r="I131" s="178">
        <v>258508</v>
      </c>
      <c r="J131" s="33"/>
      <c r="K131" s="178">
        <v>0</v>
      </c>
      <c r="L131" s="33"/>
      <c r="M131" s="178">
        <v>3026</v>
      </c>
      <c r="N131" s="33"/>
      <c r="O131" s="178">
        <v>0</v>
      </c>
      <c r="P131" s="33"/>
      <c r="Q131" s="178">
        <v>1638119</v>
      </c>
      <c r="R131" s="33"/>
      <c r="S131" s="178">
        <v>0</v>
      </c>
      <c r="T131" s="33"/>
      <c r="U131" s="178">
        <v>59355</v>
      </c>
      <c r="V131" s="33"/>
      <c r="W131" s="178">
        <f t="shared" si="6"/>
        <v>2109008</v>
      </c>
      <c r="X131" s="39"/>
      <c r="Y131" s="179"/>
      <c r="Z131" s="178">
        <v>787484</v>
      </c>
      <c r="AA131" s="33"/>
      <c r="AB131" s="178">
        <v>0</v>
      </c>
      <c r="AC131" s="33"/>
      <c r="AD131" s="178">
        <v>859841</v>
      </c>
      <c r="AE131" s="33"/>
      <c r="AF131" s="178">
        <v>0</v>
      </c>
      <c r="AG131" s="33"/>
      <c r="AH131" s="182">
        <v>0</v>
      </c>
      <c r="AI131" s="33"/>
      <c r="AJ131" s="178">
        <v>0</v>
      </c>
      <c r="AK131" s="33"/>
      <c r="AL131" s="178">
        <f t="shared" si="7"/>
        <v>1647325</v>
      </c>
      <c r="AM131" s="33"/>
      <c r="AN131" s="33"/>
      <c r="AO131" s="33"/>
      <c r="AP131" s="178">
        <v>243060.07</v>
      </c>
      <c r="AQ131" s="33"/>
      <c r="AR131" s="22">
        <v>36</v>
      </c>
    </row>
    <row r="132" spans="1:44" ht="8.85" customHeight="1" x14ac:dyDescent="0.3">
      <c r="A132" s="22">
        <v>37</v>
      </c>
      <c r="B132" s="33"/>
      <c r="C132" s="22" t="s">
        <v>165</v>
      </c>
      <c r="D132" s="33"/>
      <c r="E132" s="33"/>
      <c r="F132" s="33"/>
      <c r="G132" s="178">
        <v>150000</v>
      </c>
      <c r="H132" s="33"/>
      <c r="I132" s="178">
        <v>0</v>
      </c>
      <c r="J132" s="33"/>
      <c r="K132" s="178">
        <v>0</v>
      </c>
      <c r="L132" s="33"/>
      <c r="M132" s="178">
        <v>0</v>
      </c>
      <c r="N132" s="33"/>
      <c r="O132" s="178">
        <v>0</v>
      </c>
      <c r="P132" s="33"/>
      <c r="Q132" s="178">
        <v>6843515</v>
      </c>
      <c r="R132" s="33"/>
      <c r="S132" s="178">
        <v>0</v>
      </c>
      <c r="T132" s="33"/>
      <c r="U132" s="178">
        <v>1013044</v>
      </c>
      <c r="V132" s="33"/>
      <c r="W132" s="178">
        <f t="shared" si="6"/>
        <v>8006559</v>
      </c>
      <c r="X132" s="39"/>
      <c r="Y132" s="179"/>
      <c r="Z132" s="178">
        <v>192680</v>
      </c>
      <c r="AA132" s="33"/>
      <c r="AB132" s="178">
        <v>0</v>
      </c>
      <c r="AC132" s="33"/>
      <c r="AD132" s="178">
        <v>4750171</v>
      </c>
      <c r="AE132" s="33"/>
      <c r="AF132" s="178">
        <v>0</v>
      </c>
      <c r="AG132" s="33"/>
      <c r="AH132" s="182">
        <v>0</v>
      </c>
      <c r="AI132" s="33"/>
      <c r="AJ132" s="178">
        <v>0</v>
      </c>
      <c r="AK132" s="33"/>
      <c r="AL132" s="178">
        <f t="shared" si="7"/>
        <v>4942851</v>
      </c>
      <c r="AM132" s="33"/>
      <c r="AN132" s="33"/>
      <c r="AO132" s="33"/>
      <c r="AP132" s="178">
        <v>45081.020000000004</v>
      </c>
      <c r="AQ132" s="33"/>
      <c r="AR132" s="22">
        <v>37</v>
      </c>
    </row>
    <row r="133" spans="1:44" ht="8.85" customHeight="1" x14ac:dyDescent="0.3">
      <c r="A133" s="22">
        <v>38</v>
      </c>
      <c r="B133" s="33"/>
      <c r="C133" s="22" t="s">
        <v>166</v>
      </c>
      <c r="D133" s="33"/>
      <c r="E133" s="33"/>
      <c r="F133" s="33"/>
      <c r="G133" s="178">
        <v>0</v>
      </c>
      <c r="H133" s="33"/>
      <c r="I133" s="178">
        <v>471885</v>
      </c>
      <c r="J133" s="33"/>
      <c r="K133" s="178">
        <v>0</v>
      </c>
      <c r="L133" s="33"/>
      <c r="M133" s="178">
        <v>0</v>
      </c>
      <c r="N133" s="33"/>
      <c r="O133" s="178">
        <v>0</v>
      </c>
      <c r="P133" s="33"/>
      <c r="Q133" s="178">
        <v>230898</v>
      </c>
      <c r="R133" s="33"/>
      <c r="S133" s="178">
        <v>0</v>
      </c>
      <c r="T133" s="33"/>
      <c r="U133" s="178">
        <v>0</v>
      </c>
      <c r="V133" s="33"/>
      <c r="W133" s="178">
        <f t="shared" si="6"/>
        <v>702783</v>
      </c>
      <c r="X133" s="39"/>
      <c r="Y133" s="179"/>
      <c r="Z133" s="178">
        <v>0</v>
      </c>
      <c r="AA133" s="33"/>
      <c r="AB133" s="178">
        <v>0</v>
      </c>
      <c r="AC133" s="33"/>
      <c r="AD133" s="178">
        <v>702783</v>
      </c>
      <c r="AE133" s="33"/>
      <c r="AF133" s="178">
        <v>0</v>
      </c>
      <c r="AG133" s="33"/>
      <c r="AH133" s="182">
        <v>0</v>
      </c>
      <c r="AI133" s="33"/>
      <c r="AJ133" s="178">
        <v>0</v>
      </c>
      <c r="AK133" s="33"/>
      <c r="AL133" s="178">
        <f t="shared" si="7"/>
        <v>702783</v>
      </c>
      <c r="AM133" s="33"/>
      <c r="AN133" s="33"/>
      <c r="AO133" s="33"/>
      <c r="AP133" s="178">
        <v>464603.45</v>
      </c>
      <c r="AQ133" s="33"/>
      <c r="AR133" s="22">
        <v>38</v>
      </c>
    </row>
    <row r="134" spans="1:44" ht="8.85" customHeight="1" x14ac:dyDescent="0.3">
      <c r="A134" s="22">
        <v>39</v>
      </c>
      <c r="B134" s="33"/>
      <c r="C134" s="22" t="s">
        <v>167</v>
      </c>
      <c r="D134" s="33"/>
      <c r="E134" s="33"/>
      <c r="F134" s="33"/>
      <c r="G134" s="178">
        <v>0</v>
      </c>
      <c r="H134" s="33"/>
      <c r="I134" s="178">
        <v>0</v>
      </c>
      <c r="J134" s="33"/>
      <c r="K134" s="178">
        <v>2100000</v>
      </c>
      <c r="L134" s="33"/>
      <c r="M134" s="178">
        <v>434386</v>
      </c>
      <c r="N134" s="33"/>
      <c r="O134" s="178">
        <v>0</v>
      </c>
      <c r="P134" s="33"/>
      <c r="Q134" s="178">
        <v>0</v>
      </c>
      <c r="R134" s="33"/>
      <c r="S134" s="178">
        <v>0</v>
      </c>
      <c r="T134" s="33"/>
      <c r="U134" s="178">
        <v>0</v>
      </c>
      <c r="V134" s="33"/>
      <c r="W134" s="178">
        <f t="shared" si="6"/>
        <v>2534386</v>
      </c>
      <c r="X134" s="39"/>
      <c r="Y134" s="179"/>
      <c r="Z134" s="178">
        <v>21086454</v>
      </c>
      <c r="AA134" s="33"/>
      <c r="AB134" s="178">
        <v>0</v>
      </c>
      <c r="AC134" s="33"/>
      <c r="AD134" s="178">
        <v>983056</v>
      </c>
      <c r="AE134" s="33"/>
      <c r="AF134" s="178">
        <v>0</v>
      </c>
      <c r="AG134" s="33"/>
      <c r="AH134" s="182">
        <v>0</v>
      </c>
      <c r="AI134" s="33"/>
      <c r="AJ134" s="178">
        <v>0</v>
      </c>
      <c r="AK134" s="33"/>
      <c r="AL134" s="178">
        <f t="shared" si="7"/>
        <v>22069510</v>
      </c>
      <c r="AM134" s="33"/>
      <c r="AN134" s="33"/>
      <c r="AO134" s="33"/>
      <c r="AP134" s="178">
        <v>85911.91</v>
      </c>
      <c r="AQ134" s="33"/>
      <c r="AR134" s="22">
        <v>39</v>
      </c>
    </row>
    <row r="135" spans="1:44" ht="8.85" customHeight="1" x14ac:dyDescent="0.3">
      <c r="A135" s="22">
        <v>40</v>
      </c>
      <c r="B135" s="33"/>
      <c r="C135" s="22" t="s">
        <v>168</v>
      </c>
      <c r="D135" s="33"/>
      <c r="E135" s="33"/>
      <c r="F135" s="33"/>
      <c r="G135" s="182">
        <v>367675</v>
      </c>
      <c r="H135" s="33"/>
      <c r="I135" s="182">
        <v>166202</v>
      </c>
      <c r="J135" s="33"/>
      <c r="K135" s="182">
        <v>9878227</v>
      </c>
      <c r="L135" s="33"/>
      <c r="M135" s="182">
        <v>86226</v>
      </c>
      <c r="N135" s="33"/>
      <c r="O135" s="182">
        <v>0</v>
      </c>
      <c r="P135" s="33"/>
      <c r="Q135" s="182">
        <v>549806</v>
      </c>
      <c r="R135" s="33"/>
      <c r="S135" s="182">
        <v>0</v>
      </c>
      <c r="T135" s="33"/>
      <c r="U135" s="182">
        <v>0</v>
      </c>
      <c r="V135" s="33"/>
      <c r="W135" s="182">
        <f t="shared" si="6"/>
        <v>11048136</v>
      </c>
      <c r="X135" s="39"/>
      <c r="Y135" s="183"/>
      <c r="Z135" s="182">
        <v>0</v>
      </c>
      <c r="AA135" s="33"/>
      <c r="AB135" s="182">
        <v>268594</v>
      </c>
      <c r="AC135" s="33"/>
      <c r="AD135" s="182">
        <v>2870747</v>
      </c>
      <c r="AE135" s="33"/>
      <c r="AF135" s="182">
        <v>0</v>
      </c>
      <c r="AG135" s="33"/>
      <c r="AH135" s="182">
        <v>3300000</v>
      </c>
      <c r="AI135" s="33"/>
      <c r="AJ135" s="182">
        <v>0</v>
      </c>
      <c r="AK135" s="33"/>
      <c r="AL135" s="182">
        <f t="shared" si="7"/>
        <v>6439341</v>
      </c>
      <c r="AM135" s="33"/>
      <c r="AN135" s="33"/>
      <c r="AO135" s="33"/>
      <c r="AP135" s="178">
        <v>2020348.99</v>
      </c>
      <c r="AQ135" s="33"/>
      <c r="AR135" s="22">
        <v>40</v>
      </c>
    </row>
    <row r="136" spans="1:44" ht="8.85" customHeight="1" x14ac:dyDescent="0.3">
      <c r="A136" s="41"/>
      <c r="B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41"/>
    </row>
    <row r="137" spans="1:44" ht="8.85" customHeight="1" x14ac:dyDescent="0.3">
      <c r="A137" s="22">
        <v>41</v>
      </c>
      <c r="B137" s="33"/>
      <c r="C137" s="22" t="s">
        <v>169</v>
      </c>
      <c r="D137" s="33"/>
      <c r="E137" s="33"/>
      <c r="F137" s="33"/>
      <c r="G137" s="178">
        <v>0</v>
      </c>
      <c r="H137" s="33"/>
      <c r="I137" s="178">
        <v>0</v>
      </c>
      <c r="J137" s="33"/>
      <c r="K137" s="178">
        <v>0</v>
      </c>
      <c r="L137" s="33"/>
      <c r="M137" s="178">
        <v>314959</v>
      </c>
      <c r="N137" s="33"/>
      <c r="O137" s="178">
        <v>0</v>
      </c>
      <c r="P137" s="33"/>
      <c r="Q137" s="178">
        <v>890000</v>
      </c>
      <c r="R137" s="33"/>
      <c r="S137" s="178">
        <v>0</v>
      </c>
      <c r="T137" s="33"/>
      <c r="U137" s="178">
        <v>0</v>
      </c>
      <c r="V137" s="33"/>
      <c r="W137" s="178">
        <f t="shared" ref="W137:W147" si="8">SUM(G137:U137)</f>
        <v>1204959</v>
      </c>
      <c r="X137" s="39"/>
      <c r="Y137" s="179"/>
      <c r="Z137" s="178">
        <v>903780</v>
      </c>
      <c r="AA137" s="33"/>
      <c r="AB137" s="178">
        <v>0</v>
      </c>
      <c r="AC137" s="33"/>
      <c r="AD137" s="178">
        <v>5518949</v>
      </c>
      <c r="AE137" s="33"/>
      <c r="AF137" s="178">
        <v>0</v>
      </c>
      <c r="AG137" s="33"/>
      <c r="AH137" s="182">
        <v>0</v>
      </c>
      <c r="AI137" s="33"/>
      <c r="AJ137" s="178">
        <v>0</v>
      </c>
      <c r="AK137" s="33"/>
      <c r="AL137" s="178">
        <f t="shared" ref="AL137:AL147" si="9">SUM(Z137:AJ137)</f>
        <v>6422729</v>
      </c>
      <c r="AM137" s="33"/>
      <c r="AN137" s="33"/>
      <c r="AO137" s="33"/>
      <c r="AP137" s="178">
        <v>434111.07</v>
      </c>
      <c r="AQ137" s="33"/>
      <c r="AR137" s="22">
        <v>41</v>
      </c>
    </row>
    <row r="138" spans="1:44" ht="8.85" customHeight="1" x14ac:dyDescent="0.3">
      <c r="A138" s="22">
        <v>42</v>
      </c>
      <c r="B138" s="33"/>
      <c r="C138" s="22" t="s">
        <v>170</v>
      </c>
      <c r="D138" s="33"/>
      <c r="E138" s="33"/>
      <c r="F138" s="33"/>
      <c r="G138" s="178">
        <v>3663612</v>
      </c>
      <c r="H138" s="33"/>
      <c r="I138" s="178">
        <v>2915649</v>
      </c>
      <c r="J138" s="33"/>
      <c r="K138" s="178">
        <v>17000000</v>
      </c>
      <c r="L138" s="33"/>
      <c r="M138" s="178">
        <v>296425</v>
      </c>
      <c r="N138" s="33"/>
      <c r="O138" s="178">
        <v>0</v>
      </c>
      <c r="P138" s="33"/>
      <c r="Q138" s="178">
        <v>12596421</v>
      </c>
      <c r="R138" s="33"/>
      <c r="S138" s="178">
        <v>0</v>
      </c>
      <c r="T138" s="33"/>
      <c r="U138" s="178">
        <v>2025949</v>
      </c>
      <c r="V138" s="33"/>
      <c r="W138" s="178">
        <f t="shared" si="8"/>
        <v>38498056</v>
      </c>
      <c r="X138" s="39"/>
      <c r="Y138" s="179"/>
      <c r="Z138" s="178">
        <v>1485</v>
      </c>
      <c r="AA138" s="33"/>
      <c r="AB138" s="178">
        <v>2487190</v>
      </c>
      <c r="AC138" s="33"/>
      <c r="AD138" s="178">
        <v>2212186</v>
      </c>
      <c r="AE138" s="33"/>
      <c r="AF138" s="178">
        <v>0</v>
      </c>
      <c r="AG138" s="33"/>
      <c r="AH138" s="182">
        <v>24937225</v>
      </c>
      <c r="AI138" s="33"/>
      <c r="AJ138" s="178">
        <v>0</v>
      </c>
      <c r="AK138" s="33"/>
      <c r="AL138" s="178">
        <f t="shared" si="9"/>
        <v>29638086</v>
      </c>
      <c r="AM138" s="33"/>
      <c r="AN138" s="33"/>
      <c r="AO138" s="33"/>
      <c r="AP138" s="178">
        <v>12362755.369999999</v>
      </c>
      <c r="AQ138" s="33"/>
      <c r="AR138" s="22">
        <v>42</v>
      </c>
    </row>
    <row r="139" spans="1:44" ht="8.85" customHeight="1" x14ac:dyDescent="0.3">
      <c r="A139" s="22">
        <v>43</v>
      </c>
      <c r="B139" s="33"/>
      <c r="C139" s="22" t="s">
        <v>171</v>
      </c>
      <c r="D139" s="33"/>
      <c r="E139" s="33"/>
      <c r="F139" s="33"/>
      <c r="G139" s="178">
        <v>875790</v>
      </c>
      <c r="H139" s="33"/>
      <c r="I139" s="178">
        <v>1952738</v>
      </c>
      <c r="J139" s="33"/>
      <c r="K139" s="178">
        <v>99395000</v>
      </c>
      <c r="L139" s="33"/>
      <c r="M139" s="178">
        <v>2791435</v>
      </c>
      <c r="N139" s="33"/>
      <c r="O139" s="178">
        <v>0</v>
      </c>
      <c r="P139" s="33"/>
      <c r="Q139" s="178">
        <v>71735668</v>
      </c>
      <c r="R139" s="33"/>
      <c r="S139" s="178">
        <v>0</v>
      </c>
      <c r="T139" s="33"/>
      <c r="U139" s="178">
        <v>21420616</v>
      </c>
      <c r="V139" s="33"/>
      <c r="W139" s="178">
        <f t="shared" si="8"/>
        <v>198171247</v>
      </c>
      <c r="X139" s="39"/>
      <c r="Y139" s="179"/>
      <c r="Z139" s="178">
        <v>14251246</v>
      </c>
      <c r="AA139" s="33"/>
      <c r="AB139" s="178">
        <v>13617009</v>
      </c>
      <c r="AC139" s="33"/>
      <c r="AD139" s="178">
        <v>104113143</v>
      </c>
      <c r="AE139" s="33"/>
      <c r="AF139" s="178">
        <v>0</v>
      </c>
      <c r="AG139" s="33"/>
      <c r="AH139" s="182">
        <v>0</v>
      </c>
      <c r="AI139" s="33"/>
      <c r="AJ139" s="178">
        <v>0</v>
      </c>
      <c r="AK139" s="33"/>
      <c r="AL139" s="178">
        <f t="shared" si="9"/>
        <v>131981398</v>
      </c>
      <c r="AM139" s="33"/>
      <c r="AN139" s="33"/>
      <c r="AO139" s="33"/>
      <c r="AP139" s="178">
        <v>4550680.17</v>
      </c>
      <c r="AQ139" s="33"/>
      <c r="AR139" s="22">
        <v>43</v>
      </c>
    </row>
    <row r="140" spans="1:44" ht="8.85" customHeight="1" x14ac:dyDescent="0.3">
      <c r="A140" s="22">
        <v>44</v>
      </c>
      <c r="B140" s="33"/>
      <c r="C140" s="22" t="s">
        <v>172</v>
      </c>
      <c r="D140" s="33"/>
      <c r="E140" s="33"/>
      <c r="F140" s="33"/>
      <c r="G140" s="178">
        <v>0</v>
      </c>
      <c r="H140" s="33"/>
      <c r="I140" s="178">
        <v>908161</v>
      </c>
      <c r="J140" s="33"/>
      <c r="K140" s="178">
        <v>0</v>
      </c>
      <c r="L140" s="33"/>
      <c r="M140" s="178">
        <v>0</v>
      </c>
      <c r="N140" s="33"/>
      <c r="O140" s="178">
        <v>0</v>
      </c>
      <c r="P140" s="33"/>
      <c r="Q140" s="178">
        <v>6186694</v>
      </c>
      <c r="R140" s="33"/>
      <c r="S140" s="178">
        <v>0</v>
      </c>
      <c r="T140" s="33"/>
      <c r="U140" s="178">
        <v>1104655</v>
      </c>
      <c r="V140" s="33"/>
      <c r="W140" s="178">
        <f t="shared" si="8"/>
        <v>8199510</v>
      </c>
      <c r="X140" s="39"/>
      <c r="Y140" s="179"/>
      <c r="Z140" s="178">
        <v>2218628</v>
      </c>
      <c r="AA140" s="33"/>
      <c r="AB140" s="178">
        <v>0</v>
      </c>
      <c r="AC140" s="33"/>
      <c r="AD140" s="178">
        <v>5978641</v>
      </c>
      <c r="AE140" s="33"/>
      <c r="AF140" s="178">
        <v>0</v>
      </c>
      <c r="AG140" s="33"/>
      <c r="AH140" s="182">
        <v>0</v>
      </c>
      <c r="AI140" s="33"/>
      <c r="AJ140" s="178">
        <v>0</v>
      </c>
      <c r="AK140" s="33"/>
      <c r="AL140" s="178">
        <f t="shared" si="9"/>
        <v>8197269</v>
      </c>
      <c r="AM140" s="33"/>
      <c r="AN140" s="33"/>
      <c r="AO140" s="33"/>
      <c r="AP140" s="178">
        <v>81207.590000000011</v>
      </c>
      <c r="AQ140" s="33"/>
      <c r="AR140" s="22">
        <v>44</v>
      </c>
    </row>
    <row r="141" spans="1:44" ht="8.85" customHeight="1" x14ac:dyDescent="0.3">
      <c r="A141" s="22">
        <v>45</v>
      </c>
      <c r="B141" s="33"/>
      <c r="C141" s="22" t="s">
        <v>173</v>
      </c>
      <c r="D141" s="33"/>
      <c r="E141" s="33"/>
      <c r="F141" s="33"/>
      <c r="G141" s="178">
        <v>0</v>
      </c>
      <c r="H141" s="33"/>
      <c r="I141" s="178">
        <v>0</v>
      </c>
      <c r="J141" s="33"/>
      <c r="K141" s="178">
        <v>0</v>
      </c>
      <c r="L141" s="33"/>
      <c r="M141" s="178">
        <v>0</v>
      </c>
      <c r="N141" s="33"/>
      <c r="O141" s="178">
        <v>0</v>
      </c>
      <c r="P141" s="33"/>
      <c r="Q141" s="178">
        <v>0</v>
      </c>
      <c r="R141" s="33"/>
      <c r="S141" s="178">
        <v>0</v>
      </c>
      <c r="T141" s="33"/>
      <c r="U141" s="178">
        <v>0</v>
      </c>
      <c r="V141" s="33"/>
      <c r="W141" s="178">
        <f t="shared" si="8"/>
        <v>0</v>
      </c>
      <c r="X141" s="39"/>
      <c r="Y141" s="179"/>
      <c r="Z141" s="178">
        <v>0</v>
      </c>
      <c r="AA141" s="33"/>
      <c r="AB141" s="178">
        <v>0</v>
      </c>
      <c r="AC141" s="33"/>
      <c r="AD141" s="178">
        <v>0</v>
      </c>
      <c r="AE141" s="33"/>
      <c r="AF141" s="178">
        <v>0</v>
      </c>
      <c r="AG141" s="33"/>
      <c r="AH141" s="182">
        <v>0</v>
      </c>
      <c r="AI141" s="33"/>
      <c r="AJ141" s="178">
        <v>0</v>
      </c>
      <c r="AK141" s="33"/>
      <c r="AL141" s="178">
        <f t="shared" si="9"/>
        <v>0</v>
      </c>
      <c r="AM141" s="33"/>
      <c r="AN141" s="33"/>
      <c r="AO141" s="33"/>
      <c r="AP141" s="178">
        <v>49012.229999999996</v>
      </c>
      <c r="AQ141" s="33"/>
      <c r="AR141" s="22">
        <v>45</v>
      </c>
    </row>
    <row r="142" spans="1:44" ht="8.85" customHeight="1" x14ac:dyDescent="0.3">
      <c r="A142" s="41"/>
      <c r="B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41"/>
    </row>
    <row r="143" spans="1:44" ht="8.85" customHeight="1" x14ac:dyDescent="0.3">
      <c r="A143" s="22">
        <v>46</v>
      </c>
      <c r="B143" s="33"/>
      <c r="C143" s="22" t="s">
        <v>174</v>
      </c>
      <c r="D143" s="33"/>
      <c r="E143" s="33"/>
      <c r="F143" s="33"/>
      <c r="G143" s="178">
        <v>62079</v>
      </c>
      <c r="H143" s="33"/>
      <c r="I143" s="178">
        <v>1694080</v>
      </c>
      <c r="J143" s="33"/>
      <c r="K143" s="178">
        <v>0</v>
      </c>
      <c r="L143" s="33"/>
      <c r="M143" s="178">
        <v>172885</v>
      </c>
      <c r="N143" s="33"/>
      <c r="O143" s="178">
        <v>0</v>
      </c>
      <c r="P143" s="33"/>
      <c r="Q143" s="178">
        <v>2946128</v>
      </c>
      <c r="R143" s="33"/>
      <c r="S143" s="178">
        <v>0</v>
      </c>
      <c r="T143" s="33"/>
      <c r="U143" s="178">
        <v>2280503</v>
      </c>
      <c r="V143" s="33"/>
      <c r="W143" s="178">
        <f t="shared" si="8"/>
        <v>7155675</v>
      </c>
      <c r="X143" s="39"/>
      <c r="Y143" s="179"/>
      <c r="Z143" s="178">
        <v>9240626</v>
      </c>
      <c r="AA143" s="33"/>
      <c r="AB143" s="178">
        <v>0</v>
      </c>
      <c r="AC143" s="33"/>
      <c r="AD143" s="178">
        <v>6327168</v>
      </c>
      <c r="AE143" s="33"/>
      <c r="AF143" s="178">
        <v>0</v>
      </c>
      <c r="AG143" s="33"/>
      <c r="AH143" s="182">
        <v>0</v>
      </c>
      <c r="AI143" s="33"/>
      <c r="AJ143" s="178">
        <v>0</v>
      </c>
      <c r="AK143" s="33"/>
      <c r="AL143" s="178">
        <f t="shared" si="9"/>
        <v>15567794</v>
      </c>
      <c r="AM143" s="33"/>
      <c r="AN143" s="33"/>
      <c r="AO143" s="33"/>
      <c r="AP143" s="178">
        <v>1689070.2299999997</v>
      </c>
      <c r="AQ143" s="33"/>
      <c r="AR143" s="22">
        <v>46</v>
      </c>
    </row>
    <row r="144" spans="1:44" ht="8.85" customHeight="1" x14ac:dyDescent="0.3">
      <c r="A144" s="22">
        <v>47</v>
      </c>
      <c r="B144" s="33"/>
      <c r="C144" s="22" t="s">
        <v>175</v>
      </c>
      <c r="D144" s="33"/>
      <c r="E144" s="33"/>
      <c r="F144" s="33"/>
      <c r="G144" s="178">
        <v>935068</v>
      </c>
      <c r="H144" s="33"/>
      <c r="I144" s="178">
        <v>0</v>
      </c>
      <c r="J144" s="33"/>
      <c r="K144" s="178">
        <v>16666871</v>
      </c>
      <c r="L144" s="33"/>
      <c r="M144" s="178">
        <v>521039</v>
      </c>
      <c r="N144" s="33"/>
      <c r="O144" s="178">
        <v>0</v>
      </c>
      <c r="P144" s="33"/>
      <c r="Q144" s="178">
        <v>30988995</v>
      </c>
      <c r="R144" s="33"/>
      <c r="S144" s="178">
        <v>0</v>
      </c>
      <c r="T144" s="33"/>
      <c r="U144" s="178">
        <v>1985575</v>
      </c>
      <c r="V144" s="33"/>
      <c r="W144" s="178">
        <f t="shared" si="8"/>
        <v>51097548</v>
      </c>
      <c r="X144" s="39"/>
      <c r="Y144" s="179"/>
      <c r="Z144" s="178">
        <v>29311144</v>
      </c>
      <c r="AA144" s="33"/>
      <c r="AB144" s="178">
        <v>0</v>
      </c>
      <c r="AC144" s="33"/>
      <c r="AD144" s="178">
        <v>12691565</v>
      </c>
      <c r="AE144" s="33"/>
      <c r="AF144" s="178">
        <v>0</v>
      </c>
      <c r="AG144" s="33"/>
      <c r="AH144" s="182">
        <v>2397568</v>
      </c>
      <c r="AI144" s="33"/>
      <c r="AJ144" s="178">
        <v>0</v>
      </c>
      <c r="AK144" s="33"/>
      <c r="AL144" s="178">
        <f t="shared" si="9"/>
        <v>44400277</v>
      </c>
      <c r="AM144" s="33"/>
      <c r="AN144" s="33"/>
      <c r="AO144" s="33"/>
      <c r="AP144" s="178">
        <v>1077942.67</v>
      </c>
      <c r="AQ144" s="33"/>
      <c r="AR144" s="22">
        <v>47</v>
      </c>
    </row>
    <row r="145" spans="1:47" ht="8.85" customHeight="1" x14ac:dyDescent="0.3">
      <c r="A145" s="22">
        <v>48</v>
      </c>
      <c r="B145" s="33"/>
      <c r="C145" s="22" t="s">
        <v>176</v>
      </c>
      <c r="D145" s="33"/>
      <c r="E145" s="33"/>
      <c r="F145" s="33"/>
      <c r="G145" s="178">
        <v>150671</v>
      </c>
      <c r="H145" s="33"/>
      <c r="I145" s="178">
        <v>106133</v>
      </c>
      <c r="J145" s="33"/>
      <c r="K145" s="178">
        <v>0</v>
      </c>
      <c r="L145" s="33"/>
      <c r="M145" s="178">
        <v>20762</v>
      </c>
      <c r="N145" s="33"/>
      <c r="O145" s="178">
        <v>0</v>
      </c>
      <c r="P145" s="33"/>
      <c r="Q145" s="178">
        <v>1718952</v>
      </c>
      <c r="R145" s="33"/>
      <c r="S145" s="178">
        <v>0</v>
      </c>
      <c r="T145" s="33"/>
      <c r="U145" s="178">
        <v>0</v>
      </c>
      <c r="V145" s="33"/>
      <c r="W145" s="178">
        <f t="shared" si="8"/>
        <v>1996518</v>
      </c>
      <c r="X145" s="39"/>
      <c r="Y145" s="179"/>
      <c r="Z145" s="178">
        <v>1347910</v>
      </c>
      <c r="AA145" s="33"/>
      <c r="AB145" s="178">
        <v>0</v>
      </c>
      <c r="AC145" s="33"/>
      <c r="AD145" s="178">
        <v>555719</v>
      </c>
      <c r="AE145" s="33"/>
      <c r="AF145" s="178">
        <v>0</v>
      </c>
      <c r="AG145" s="33"/>
      <c r="AH145" s="182">
        <v>0</v>
      </c>
      <c r="AI145" s="33"/>
      <c r="AJ145" s="178">
        <v>0</v>
      </c>
      <c r="AK145" s="33"/>
      <c r="AL145" s="178">
        <f t="shared" si="9"/>
        <v>1903629</v>
      </c>
      <c r="AM145" s="33"/>
      <c r="AN145" s="33"/>
      <c r="AO145" s="33"/>
      <c r="AP145" s="178">
        <v>15082.3</v>
      </c>
      <c r="AQ145" s="33"/>
      <c r="AR145" s="22">
        <v>48</v>
      </c>
    </row>
    <row r="146" spans="1:47" ht="8.85" customHeight="1" x14ac:dyDescent="0.3">
      <c r="A146" s="22">
        <v>49</v>
      </c>
      <c r="B146" s="33"/>
      <c r="C146" s="22" t="s">
        <v>177</v>
      </c>
      <c r="D146" s="33"/>
      <c r="E146" s="33"/>
      <c r="F146" s="33"/>
      <c r="G146" s="178">
        <v>54330</v>
      </c>
      <c r="H146" s="33"/>
      <c r="I146" s="178">
        <v>407063</v>
      </c>
      <c r="J146" s="33"/>
      <c r="K146" s="178">
        <v>0</v>
      </c>
      <c r="L146" s="33"/>
      <c r="M146" s="178">
        <v>930776</v>
      </c>
      <c r="N146" s="33"/>
      <c r="O146" s="178">
        <v>0</v>
      </c>
      <c r="P146" s="33"/>
      <c r="Q146" s="178">
        <v>10008279</v>
      </c>
      <c r="R146" s="33"/>
      <c r="S146" s="178">
        <v>0</v>
      </c>
      <c r="T146" s="33"/>
      <c r="U146" s="178">
        <v>58279</v>
      </c>
      <c r="V146" s="33"/>
      <c r="W146" s="178">
        <f t="shared" si="8"/>
        <v>11458727</v>
      </c>
      <c r="X146" s="39"/>
      <c r="Y146" s="179"/>
      <c r="Z146" s="178">
        <v>10742078</v>
      </c>
      <c r="AA146" s="33"/>
      <c r="AB146" s="178">
        <v>0</v>
      </c>
      <c r="AC146" s="33"/>
      <c r="AD146" s="178">
        <v>1479414</v>
      </c>
      <c r="AE146" s="33"/>
      <c r="AF146" s="178">
        <v>0</v>
      </c>
      <c r="AG146" s="33"/>
      <c r="AH146" s="182">
        <v>5082444</v>
      </c>
      <c r="AI146" s="33"/>
      <c r="AJ146" s="178">
        <v>0</v>
      </c>
      <c r="AK146" s="33"/>
      <c r="AL146" s="178">
        <f t="shared" si="9"/>
        <v>17303936</v>
      </c>
      <c r="AM146" s="33"/>
      <c r="AN146" s="33"/>
      <c r="AO146" s="33"/>
      <c r="AP146" s="178">
        <v>33609.07</v>
      </c>
      <c r="AQ146" s="33"/>
      <c r="AR146" s="22">
        <v>49</v>
      </c>
    </row>
    <row r="147" spans="1:47" ht="8.85" customHeight="1" x14ac:dyDescent="0.3">
      <c r="A147" s="22">
        <v>50</v>
      </c>
      <c r="B147" s="33"/>
      <c r="C147" s="22" t="s">
        <v>178</v>
      </c>
      <c r="D147" s="33"/>
      <c r="E147" s="33"/>
      <c r="F147" s="33"/>
      <c r="G147" s="182">
        <v>398136</v>
      </c>
      <c r="H147" s="33"/>
      <c r="I147" s="182">
        <v>0</v>
      </c>
      <c r="J147" s="33"/>
      <c r="K147" s="182">
        <v>0</v>
      </c>
      <c r="L147" s="33"/>
      <c r="M147" s="182">
        <v>257910</v>
      </c>
      <c r="N147" s="33"/>
      <c r="O147" s="182">
        <v>0</v>
      </c>
      <c r="P147" s="33"/>
      <c r="Q147" s="182">
        <v>3290000</v>
      </c>
      <c r="R147" s="33"/>
      <c r="S147" s="182">
        <v>0</v>
      </c>
      <c r="T147" s="33"/>
      <c r="U147" s="182">
        <v>332792</v>
      </c>
      <c r="V147" s="33"/>
      <c r="W147" s="182">
        <f t="shared" si="8"/>
        <v>4278838</v>
      </c>
      <c r="X147" s="39"/>
      <c r="Y147" s="183"/>
      <c r="Z147" s="182">
        <v>8568090</v>
      </c>
      <c r="AA147" s="33"/>
      <c r="AB147" s="182">
        <v>0</v>
      </c>
      <c r="AC147" s="33"/>
      <c r="AD147" s="182">
        <v>962444</v>
      </c>
      <c r="AE147" s="33"/>
      <c r="AF147" s="182">
        <v>0</v>
      </c>
      <c r="AG147" s="33"/>
      <c r="AH147" s="182">
        <v>0</v>
      </c>
      <c r="AI147" s="33"/>
      <c r="AJ147" s="182">
        <v>0</v>
      </c>
      <c r="AK147" s="33"/>
      <c r="AL147" s="182">
        <f t="shared" si="9"/>
        <v>9530534</v>
      </c>
      <c r="AM147" s="33"/>
      <c r="AN147" s="33"/>
      <c r="AO147" s="33"/>
      <c r="AP147" s="178">
        <v>182416.38</v>
      </c>
      <c r="AQ147" s="33"/>
      <c r="AR147" s="22">
        <v>50</v>
      </c>
    </row>
    <row r="148" spans="1:47" ht="8.85" customHeight="1" x14ac:dyDescent="0.3">
      <c r="A148" s="33"/>
      <c r="B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row>
    <row r="149" spans="1:47" ht="8.85" customHeight="1" x14ac:dyDescent="0.3">
      <c r="A149" s="33"/>
      <c r="B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row>
    <row r="150" spans="1:47" ht="0.6" customHeight="1" x14ac:dyDescent="0.3">
      <c r="A150" s="33"/>
      <c r="B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row>
    <row r="151" spans="1:47" s="20" customFormat="1" ht="10.5" customHeight="1" x14ac:dyDescent="0.3">
      <c r="A151" s="26" t="s">
        <v>622</v>
      </c>
      <c r="AU151" s="131" t="s">
        <v>623</v>
      </c>
    </row>
    <row r="152" spans="1:47" s="20" customFormat="1" ht="10.5" customHeight="1" x14ac:dyDescent="0.3">
      <c r="W152" s="131" t="s">
        <v>49</v>
      </c>
      <c r="Z152" s="50" t="s">
        <v>50</v>
      </c>
      <c r="AR152" s="131" t="s">
        <v>595</v>
      </c>
    </row>
    <row r="153" spans="1:47" s="20" customFormat="1" ht="10.5" customHeight="1" x14ac:dyDescent="0.3">
      <c r="A153" s="24"/>
      <c r="W153" s="23" t="s">
        <v>596</v>
      </c>
      <c r="Z153" s="50" t="s">
        <v>597</v>
      </c>
      <c r="AR153" s="131" t="s">
        <v>179</v>
      </c>
    </row>
    <row r="154" spans="1:47" s="20" customFormat="1" ht="10.5" customHeight="1" x14ac:dyDescent="0.3">
      <c r="A154" s="25"/>
      <c r="W154" s="23" t="s">
        <v>55</v>
      </c>
      <c r="Z154" s="26" t="s">
        <v>56</v>
      </c>
    </row>
    <row r="155" spans="1:47" ht="9.6" customHeight="1" x14ac:dyDescent="0.3">
      <c r="A155" s="33"/>
      <c r="B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row>
    <row r="156" spans="1:47" ht="9.6" customHeight="1" x14ac:dyDescent="0.3">
      <c r="A156" s="33"/>
      <c r="B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row>
    <row r="157" spans="1:47" ht="9.6" customHeight="1" x14ac:dyDescent="0.3">
      <c r="A157" s="33"/>
      <c r="B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row>
    <row r="158" spans="1:47" ht="9.6" customHeight="1" x14ac:dyDescent="0.3">
      <c r="G158" s="28" t="s">
        <v>598</v>
      </c>
      <c r="H158" s="28"/>
      <c r="I158" s="28"/>
      <c r="J158" s="28"/>
      <c r="K158" s="28"/>
      <c r="L158" s="28"/>
      <c r="M158" s="28"/>
      <c r="N158" s="28"/>
      <c r="O158" s="28"/>
      <c r="P158" s="28"/>
      <c r="Q158" s="28"/>
      <c r="R158" s="28"/>
      <c r="S158" s="28"/>
      <c r="T158" s="28"/>
      <c r="U158" s="28"/>
      <c r="V158" s="28"/>
      <c r="W158" s="28"/>
      <c r="Z158" s="28" t="s">
        <v>599</v>
      </c>
      <c r="AA158" s="28"/>
      <c r="AB158" s="28"/>
      <c r="AC158" s="28"/>
      <c r="AD158" s="28"/>
      <c r="AE158" s="28"/>
      <c r="AF158" s="28"/>
      <c r="AG158" s="28"/>
      <c r="AH158" s="28"/>
      <c r="AI158" s="28"/>
      <c r="AJ158" s="28"/>
      <c r="AK158" s="28"/>
      <c r="AL158" s="28"/>
      <c r="AM158" s="28"/>
      <c r="AP158" s="31" t="s">
        <v>621</v>
      </c>
    </row>
    <row r="159" spans="1:47" ht="9.6" customHeight="1" x14ac:dyDescent="0.3">
      <c r="AP159" s="150" t="s">
        <v>600</v>
      </c>
    </row>
    <row r="160" spans="1:47" ht="9.6" customHeight="1" x14ac:dyDescent="0.3">
      <c r="Q160" s="30" t="s">
        <v>601</v>
      </c>
      <c r="S160" s="30" t="s">
        <v>307</v>
      </c>
      <c r="AJ160" s="30" t="s">
        <v>307</v>
      </c>
      <c r="AP160" s="129" t="s">
        <v>306</v>
      </c>
    </row>
    <row r="161" spans="1:44" ht="9.6" customHeight="1" x14ac:dyDescent="0.3">
      <c r="Q161" s="30" t="s">
        <v>602</v>
      </c>
      <c r="S161" s="30" t="s">
        <v>603</v>
      </c>
      <c r="U161" s="30" t="s">
        <v>335</v>
      </c>
      <c r="W161" s="30" t="s">
        <v>72</v>
      </c>
      <c r="AB161" s="30" t="s">
        <v>604</v>
      </c>
      <c r="AD161" s="30" t="s">
        <v>605</v>
      </c>
      <c r="AH161" s="30" t="s">
        <v>606</v>
      </c>
      <c r="AJ161" s="30" t="s">
        <v>607</v>
      </c>
      <c r="AL161" s="30" t="s">
        <v>72</v>
      </c>
    </row>
    <row r="162" spans="1:44" ht="9.6" customHeight="1" x14ac:dyDescent="0.3">
      <c r="A162" s="31" t="s">
        <v>78</v>
      </c>
      <c r="C162" s="31" t="s">
        <v>80</v>
      </c>
      <c r="G162" s="31" t="s">
        <v>608</v>
      </c>
      <c r="I162" s="31" t="s">
        <v>609</v>
      </c>
      <c r="K162" s="31" t="s">
        <v>610</v>
      </c>
      <c r="M162" s="31" t="s">
        <v>611</v>
      </c>
      <c r="O162" s="31" t="s">
        <v>612</v>
      </c>
      <c r="Q162" s="31" t="s">
        <v>76</v>
      </c>
      <c r="S162" s="31" t="s">
        <v>613</v>
      </c>
      <c r="U162" s="31" t="s">
        <v>614</v>
      </c>
      <c r="W162" s="31" t="s">
        <v>614</v>
      </c>
      <c r="Z162" s="31" t="s">
        <v>385</v>
      </c>
      <c r="AB162" s="31" t="s">
        <v>615</v>
      </c>
      <c r="AD162" s="143" t="s">
        <v>76</v>
      </c>
      <c r="AF162" s="31" t="s">
        <v>616</v>
      </c>
      <c r="AH162" s="31" t="s">
        <v>85</v>
      </c>
      <c r="AJ162" s="31" t="s">
        <v>613</v>
      </c>
      <c r="AL162" s="31" t="s">
        <v>617</v>
      </c>
      <c r="AP162" s="31" t="s">
        <v>618</v>
      </c>
      <c r="AR162" s="31" t="s">
        <v>78</v>
      </c>
    </row>
    <row r="163" spans="1:44" ht="8.4" customHeight="1" x14ac:dyDescent="0.3"/>
    <row r="164" spans="1:44" ht="8.85" customHeight="1" x14ac:dyDescent="0.3">
      <c r="B164" s="22" t="s">
        <v>292</v>
      </c>
    </row>
    <row r="165" spans="1:44" ht="8.85" customHeight="1" x14ac:dyDescent="0.3">
      <c r="A165" s="22">
        <v>51</v>
      </c>
      <c r="B165" s="33"/>
      <c r="C165" s="22" t="s">
        <v>180</v>
      </c>
      <c r="D165" s="33"/>
      <c r="E165" s="33"/>
      <c r="F165" s="33"/>
      <c r="G165" s="177">
        <v>0</v>
      </c>
      <c r="H165" s="33"/>
      <c r="I165" s="177">
        <v>0</v>
      </c>
      <c r="J165" s="33"/>
      <c r="K165" s="177">
        <v>2000000</v>
      </c>
      <c r="L165" s="33"/>
      <c r="M165" s="177">
        <v>16074</v>
      </c>
      <c r="N165" s="33"/>
      <c r="O165" s="177">
        <v>0</v>
      </c>
      <c r="P165" s="33"/>
      <c r="Q165" s="177">
        <v>1964722</v>
      </c>
      <c r="R165" s="33"/>
      <c r="S165" s="177">
        <v>0</v>
      </c>
      <c r="T165" s="33"/>
      <c r="U165" s="177">
        <v>0</v>
      </c>
      <c r="V165" s="33"/>
      <c r="W165" s="177">
        <f t="shared" ref="W165:W187" si="10">SUM(G165:U165)</f>
        <v>3980796</v>
      </c>
      <c r="X165" s="39"/>
      <c r="Y165" s="33"/>
      <c r="Z165" s="177">
        <v>1853396</v>
      </c>
      <c r="AA165" s="33"/>
      <c r="AB165" s="177">
        <v>0</v>
      </c>
      <c r="AC165" s="33"/>
      <c r="AD165" s="177">
        <v>99421</v>
      </c>
      <c r="AE165" s="33"/>
      <c r="AF165" s="177">
        <v>0</v>
      </c>
      <c r="AG165" s="33"/>
      <c r="AH165" s="177">
        <v>944094</v>
      </c>
      <c r="AI165" s="33"/>
      <c r="AJ165" s="177">
        <v>0</v>
      </c>
      <c r="AK165" s="33"/>
      <c r="AL165" s="177">
        <f t="shared" ref="AL165:AL187" si="11">SUM(Z165:AJ165)</f>
        <v>2896911</v>
      </c>
      <c r="AM165" s="33"/>
      <c r="AN165" s="33"/>
      <c r="AO165" s="33"/>
      <c r="AP165" s="177">
        <v>138419.78</v>
      </c>
      <c r="AQ165" s="33"/>
      <c r="AR165" s="22">
        <v>51</v>
      </c>
    </row>
    <row r="166" spans="1:44" ht="8.85" customHeight="1" x14ac:dyDescent="0.3">
      <c r="A166" s="22">
        <v>52</v>
      </c>
      <c r="B166" s="33"/>
      <c r="C166" s="22" t="s">
        <v>181</v>
      </c>
      <c r="D166" s="33"/>
      <c r="E166" s="33"/>
      <c r="F166" s="33"/>
      <c r="G166" s="178">
        <v>0</v>
      </c>
      <c r="H166" s="33"/>
      <c r="I166" s="178">
        <v>98270</v>
      </c>
      <c r="J166" s="33"/>
      <c r="K166" s="178">
        <v>0</v>
      </c>
      <c r="L166" s="33"/>
      <c r="M166" s="178">
        <v>0</v>
      </c>
      <c r="N166" s="33"/>
      <c r="O166" s="178">
        <v>0</v>
      </c>
      <c r="P166" s="33"/>
      <c r="Q166" s="178">
        <v>20812</v>
      </c>
      <c r="R166" s="33"/>
      <c r="S166" s="178">
        <v>0</v>
      </c>
      <c r="T166" s="33"/>
      <c r="U166" s="178">
        <v>0</v>
      </c>
      <c r="V166" s="33"/>
      <c r="W166" s="178">
        <f t="shared" si="10"/>
        <v>119082</v>
      </c>
      <c r="X166" s="39"/>
      <c r="Y166" s="179"/>
      <c r="Z166" s="178">
        <v>0</v>
      </c>
      <c r="AA166" s="33"/>
      <c r="AB166" s="178">
        <v>0</v>
      </c>
      <c r="AC166" s="33"/>
      <c r="AD166" s="178">
        <v>20812</v>
      </c>
      <c r="AE166" s="33"/>
      <c r="AF166" s="178">
        <v>0</v>
      </c>
      <c r="AG166" s="33"/>
      <c r="AH166" s="182">
        <v>0</v>
      </c>
      <c r="AI166" s="33"/>
      <c r="AJ166" s="178">
        <v>98270</v>
      </c>
      <c r="AK166" s="33"/>
      <c r="AL166" s="178">
        <f t="shared" si="11"/>
        <v>119082</v>
      </c>
      <c r="AM166" s="33"/>
      <c r="AN166" s="33"/>
      <c r="AO166" s="33"/>
      <c r="AP166" s="178">
        <v>1202565.22</v>
      </c>
      <c r="AQ166" s="33"/>
      <c r="AR166" s="22">
        <v>52</v>
      </c>
    </row>
    <row r="167" spans="1:44" ht="8.85" customHeight="1" x14ac:dyDescent="0.3">
      <c r="A167" s="22">
        <v>53</v>
      </c>
      <c r="B167" s="33"/>
      <c r="C167" s="22" t="s">
        <v>182</v>
      </c>
      <c r="D167" s="33"/>
      <c r="E167" s="33"/>
      <c r="F167" s="33"/>
      <c r="G167" s="178">
        <v>12070</v>
      </c>
      <c r="H167" s="33"/>
      <c r="I167" s="178">
        <v>21861</v>
      </c>
      <c r="J167" s="33"/>
      <c r="K167" s="178">
        <v>279883892</v>
      </c>
      <c r="L167" s="33"/>
      <c r="M167" s="178">
        <v>46563</v>
      </c>
      <c r="N167" s="33"/>
      <c r="O167" s="178">
        <v>515</v>
      </c>
      <c r="P167" s="33"/>
      <c r="Q167" s="178">
        <v>305579296</v>
      </c>
      <c r="R167" s="33"/>
      <c r="S167" s="178">
        <v>0</v>
      </c>
      <c r="T167" s="33"/>
      <c r="U167" s="178">
        <v>7507303</v>
      </c>
      <c r="V167" s="33"/>
      <c r="W167" s="178">
        <f t="shared" si="10"/>
        <v>593051500</v>
      </c>
      <c r="X167" s="39"/>
      <c r="Y167" s="179"/>
      <c r="Z167" s="178">
        <v>181971340</v>
      </c>
      <c r="AA167" s="33"/>
      <c r="AB167" s="178">
        <v>19340646</v>
      </c>
      <c r="AC167" s="33"/>
      <c r="AD167" s="178">
        <v>92057647</v>
      </c>
      <c r="AE167" s="33"/>
      <c r="AF167" s="178">
        <v>0</v>
      </c>
      <c r="AG167" s="33"/>
      <c r="AH167" s="182">
        <v>12093912</v>
      </c>
      <c r="AI167" s="33"/>
      <c r="AJ167" s="178">
        <v>-190075</v>
      </c>
      <c r="AK167" s="33"/>
      <c r="AL167" s="178">
        <f t="shared" si="11"/>
        <v>305273470</v>
      </c>
      <c r="AM167" s="33"/>
      <c r="AN167" s="33"/>
      <c r="AO167" s="33"/>
      <c r="AP167" s="178">
        <v>36947805.18</v>
      </c>
      <c r="AQ167" s="33"/>
      <c r="AR167" s="22">
        <v>53</v>
      </c>
    </row>
    <row r="168" spans="1:44" ht="8.85" customHeight="1" x14ac:dyDescent="0.3">
      <c r="A168" s="22">
        <v>54</v>
      </c>
      <c r="B168" s="33"/>
      <c r="C168" s="22" t="s">
        <v>183</v>
      </c>
      <c r="D168" s="33"/>
      <c r="E168" s="33"/>
      <c r="F168" s="33"/>
      <c r="G168" s="178">
        <v>56935</v>
      </c>
      <c r="H168" s="33"/>
      <c r="I168" s="178">
        <v>0</v>
      </c>
      <c r="J168" s="33"/>
      <c r="K168" s="178">
        <v>0</v>
      </c>
      <c r="L168" s="33"/>
      <c r="M168" s="178">
        <v>417980</v>
      </c>
      <c r="N168" s="33"/>
      <c r="O168" s="178">
        <v>0</v>
      </c>
      <c r="P168" s="33"/>
      <c r="Q168" s="178">
        <v>12699322</v>
      </c>
      <c r="R168" s="33"/>
      <c r="S168" s="178">
        <v>0</v>
      </c>
      <c r="T168" s="33"/>
      <c r="U168" s="178">
        <v>107805</v>
      </c>
      <c r="V168" s="33"/>
      <c r="W168" s="178">
        <f t="shared" si="10"/>
        <v>13282042</v>
      </c>
      <c r="X168" s="39"/>
      <c r="Y168" s="179"/>
      <c r="Z168" s="178">
        <v>2339715</v>
      </c>
      <c r="AA168" s="33"/>
      <c r="AB168" s="178">
        <v>0</v>
      </c>
      <c r="AC168" s="33"/>
      <c r="AD168" s="178">
        <v>15333365</v>
      </c>
      <c r="AE168" s="33"/>
      <c r="AF168" s="178">
        <v>0</v>
      </c>
      <c r="AG168" s="33"/>
      <c r="AH168" s="182">
        <v>0</v>
      </c>
      <c r="AI168" s="33"/>
      <c r="AJ168" s="178">
        <v>0</v>
      </c>
      <c r="AK168" s="33"/>
      <c r="AL168" s="178">
        <f t="shared" si="11"/>
        <v>17673080</v>
      </c>
      <c r="AM168" s="33"/>
      <c r="AN168" s="33"/>
      <c r="AO168" s="33"/>
      <c r="AP168" s="178">
        <v>519441.2</v>
      </c>
      <c r="AQ168" s="33"/>
      <c r="AR168" s="22">
        <v>54</v>
      </c>
    </row>
    <row r="169" spans="1:44" ht="8.85" customHeight="1" x14ac:dyDescent="0.3">
      <c r="A169" s="22">
        <v>55</v>
      </c>
      <c r="B169" s="33"/>
      <c r="C169" s="22" t="s">
        <v>184</v>
      </c>
      <c r="D169" s="33"/>
      <c r="E169" s="33"/>
      <c r="F169" s="33"/>
      <c r="G169" s="178">
        <v>356649</v>
      </c>
      <c r="H169" s="33"/>
      <c r="I169" s="178">
        <v>0</v>
      </c>
      <c r="J169" s="33"/>
      <c r="K169" s="178">
        <v>0</v>
      </c>
      <c r="L169" s="33"/>
      <c r="M169" s="178">
        <v>5824</v>
      </c>
      <c r="N169" s="33"/>
      <c r="O169" s="178">
        <v>0</v>
      </c>
      <c r="P169" s="33"/>
      <c r="Q169" s="178">
        <v>142737</v>
      </c>
      <c r="R169" s="33"/>
      <c r="S169" s="178">
        <v>0</v>
      </c>
      <c r="T169" s="33"/>
      <c r="U169" s="178">
        <v>0</v>
      </c>
      <c r="V169" s="33"/>
      <c r="W169" s="178">
        <f t="shared" si="10"/>
        <v>505210</v>
      </c>
      <c r="X169" s="39"/>
      <c r="Y169" s="179"/>
      <c r="Z169" s="178">
        <v>0</v>
      </c>
      <c r="AA169" s="33"/>
      <c r="AB169" s="178">
        <v>0</v>
      </c>
      <c r="AC169" s="33"/>
      <c r="AD169" s="178">
        <v>604462</v>
      </c>
      <c r="AE169" s="33"/>
      <c r="AF169" s="178">
        <v>0</v>
      </c>
      <c r="AG169" s="33"/>
      <c r="AH169" s="182">
        <v>0</v>
      </c>
      <c r="AI169" s="33"/>
      <c r="AJ169" s="178">
        <v>0</v>
      </c>
      <c r="AK169" s="33"/>
      <c r="AL169" s="178">
        <f t="shared" si="11"/>
        <v>604462</v>
      </c>
      <c r="AM169" s="33"/>
      <c r="AN169" s="33"/>
      <c r="AO169" s="33"/>
      <c r="AP169" s="178">
        <v>446634.23</v>
      </c>
      <c r="AQ169" s="33"/>
      <c r="AR169" s="22">
        <v>55</v>
      </c>
    </row>
    <row r="170" spans="1:44" ht="8.85" customHeight="1" x14ac:dyDescent="0.3">
      <c r="A170" s="41"/>
      <c r="B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41"/>
    </row>
    <row r="171" spans="1:44" ht="8.85" customHeight="1" x14ac:dyDescent="0.3">
      <c r="A171" s="22">
        <v>56</v>
      </c>
      <c r="B171" s="33"/>
      <c r="C171" s="22" t="s">
        <v>185</v>
      </c>
      <c r="D171" s="33"/>
      <c r="E171" s="33"/>
      <c r="F171" s="33"/>
      <c r="G171" s="178">
        <v>0</v>
      </c>
      <c r="H171" s="33"/>
      <c r="I171" s="178">
        <v>0</v>
      </c>
      <c r="J171" s="33"/>
      <c r="K171" s="178">
        <v>0</v>
      </c>
      <c r="L171" s="33"/>
      <c r="M171" s="178">
        <v>8</v>
      </c>
      <c r="N171" s="33"/>
      <c r="O171" s="178">
        <v>0</v>
      </c>
      <c r="P171" s="33"/>
      <c r="Q171" s="178">
        <v>454891</v>
      </c>
      <c r="R171" s="33"/>
      <c r="S171" s="178">
        <v>0</v>
      </c>
      <c r="T171" s="33"/>
      <c r="U171" s="178">
        <v>0</v>
      </c>
      <c r="V171" s="33"/>
      <c r="W171" s="178">
        <f t="shared" si="10"/>
        <v>454899</v>
      </c>
      <c r="X171" s="39"/>
      <c r="Y171" s="179"/>
      <c r="Z171" s="178">
        <v>398673</v>
      </c>
      <c r="AA171" s="33"/>
      <c r="AB171" s="178">
        <v>0</v>
      </c>
      <c r="AC171" s="33"/>
      <c r="AD171" s="178">
        <v>17530</v>
      </c>
      <c r="AE171" s="33"/>
      <c r="AF171" s="178">
        <v>0</v>
      </c>
      <c r="AG171" s="33"/>
      <c r="AH171" s="182">
        <v>108195</v>
      </c>
      <c r="AI171" s="33"/>
      <c r="AJ171" s="178">
        <v>0</v>
      </c>
      <c r="AK171" s="33"/>
      <c r="AL171" s="178">
        <f t="shared" si="11"/>
        <v>524398</v>
      </c>
      <c r="AM171" s="33"/>
      <c r="AN171" s="33"/>
      <c r="AO171" s="33"/>
      <c r="AP171" s="178">
        <v>65072.78</v>
      </c>
      <c r="AQ171" s="33"/>
      <c r="AR171" s="22">
        <v>56</v>
      </c>
    </row>
    <row r="172" spans="1:44" ht="8.85" customHeight="1" x14ac:dyDescent="0.3">
      <c r="A172" s="22">
        <v>57</v>
      </c>
      <c r="B172" s="33"/>
      <c r="C172" s="22" t="s">
        <v>186</v>
      </c>
      <c r="D172" s="33"/>
      <c r="E172" s="33"/>
      <c r="F172" s="33"/>
      <c r="G172" s="178">
        <v>0</v>
      </c>
      <c r="H172" s="33"/>
      <c r="I172" s="178">
        <v>58714</v>
      </c>
      <c r="J172" s="33"/>
      <c r="K172" s="178">
        <v>0</v>
      </c>
      <c r="L172" s="33"/>
      <c r="M172" s="178">
        <v>0</v>
      </c>
      <c r="N172" s="33"/>
      <c r="O172" s="178">
        <v>0</v>
      </c>
      <c r="P172" s="33"/>
      <c r="Q172" s="178">
        <v>0</v>
      </c>
      <c r="R172" s="33"/>
      <c r="S172" s="178">
        <v>0</v>
      </c>
      <c r="T172" s="33"/>
      <c r="U172" s="178">
        <v>0</v>
      </c>
      <c r="V172" s="33"/>
      <c r="W172" s="178">
        <f t="shared" si="10"/>
        <v>58714</v>
      </c>
      <c r="X172" s="39"/>
      <c r="Y172" s="179"/>
      <c r="Z172" s="178">
        <v>0</v>
      </c>
      <c r="AA172" s="33"/>
      <c r="AB172" s="178">
        <v>83353</v>
      </c>
      <c r="AC172" s="33"/>
      <c r="AD172" s="178">
        <v>605278</v>
      </c>
      <c r="AE172" s="33"/>
      <c r="AF172" s="178">
        <v>0</v>
      </c>
      <c r="AG172" s="33"/>
      <c r="AH172" s="182">
        <v>0</v>
      </c>
      <c r="AI172" s="33"/>
      <c r="AJ172" s="178">
        <v>0</v>
      </c>
      <c r="AK172" s="33"/>
      <c r="AL172" s="178">
        <f t="shared" si="11"/>
        <v>688631</v>
      </c>
      <c r="AM172" s="33"/>
      <c r="AN172" s="33"/>
      <c r="AO172" s="33"/>
      <c r="AP172" s="178">
        <v>1236219.98</v>
      </c>
      <c r="AQ172" s="33"/>
      <c r="AR172" s="22">
        <v>57</v>
      </c>
    </row>
    <row r="173" spans="1:44" ht="8.85" customHeight="1" x14ac:dyDescent="0.3">
      <c r="A173" s="22">
        <v>58</v>
      </c>
      <c r="B173" s="33"/>
      <c r="C173" s="22" t="s">
        <v>187</v>
      </c>
      <c r="D173" s="33"/>
      <c r="E173" s="33"/>
      <c r="F173" s="33"/>
      <c r="G173" s="178">
        <v>2323293</v>
      </c>
      <c r="H173" s="33"/>
      <c r="I173" s="178">
        <v>324070</v>
      </c>
      <c r="J173" s="33"/>
      <c r="K173" s="178">
        <v>37515000</v>
      </c>
      <c r="L173" s="33"/>
      <c r="M173" s="178">
        <v>1809449</v>
      </c>
      <c r="N173" s="33"/>
      <c r="O173" s="178">
        <v>0</v>
      </c>
      <c r="P173" s="33"/>
      <c r="Q173" s="178">
        <v>10109853</v>
      </c>
      <c r="R173" s="33"/>
      <c r="S173" s="178">
        <v>0</v>
      </c>
      <c r="T173" s="33"/>
      <c r="U173" s="178">
        <v>2588771</v>
      </c>
      <c r="V173" s="33"/>
      <c r="W173" s="178">
        <f t="shared" si="10"/>
        <v>54670436</v>
      </c>
      <c r="X173" s="39"/>
      <c r="Y173" s="179"/>
      <c r="Z173" s="178">
        <v>9267386</v>
      </c>
      <c r="AA173" s="33"/>
      <c r="AB173" s="178">
        <v>0</v>
      </c>
      <c r="AC173" s="33"/>
      <c r="AD173" s="178">
        <v>3559074</v>
      </c>
      <c r="AE173" s="33"/>
      <c r="AF173" s="178">
        <v>0</v>
      </c>
      <c r="AG173" s="33"/>
      <c r="AH173" s="182">
        <v>1000000</v>
      </c>
      <c r="AI173" s="33"/>
      <c r="AJ173" s="178">
        <v>0</v>
      </c>
      <c r="AK173" s="33"/>
      <c r="AL173" s="178">
        <f t="shared" si="11"/>
        <v>13826460</v>
      </c>
      <c r="AM173" s="33"/>
      <c r="AN173" s="33"/>
      <c r="AO173" s="33"/>
      <c r="AP173" s="178">
        <v>7569.4400000000023</v>
      </c>
      <c r="AQ173" s="33"/>
      <c r="AR173" s="22">
        <v>58</v>
      </c>
    </row>
    <row r="174" spans="1:44" ht="8.85" customHeight="1" x14ac:dyDescent="0.3">
      <c r="A174" s="22">
        <v>59</v>
      </c>
      <c r="B174" s="33"/>
      <c r="C174" s="22" t="s">
        <v>188</v>
      </c>
      <c r="D174" s="33"/>
      <c r="E174" s="33"/>
      <c r="F174" s="33"/>
      <c r="G174" s="178">
        <v>0</v>
      </c>
      <c r="H174" s="33"/>
      <c r="I174" s="178">
        <v>0</v>
      </c>
      <c r="J174" s="33"/>
      <c r="K174" s="178">
        <v>0</v>
      </c>
      <c r="L174" s="33"/>
      <c r="M174" s="178">
        <v>32503</v>
      </c>
      <c r="N174" s="33"/>
      <c r="O174" s="178">
        <v>0</v>
      </c>
      <c r="P174" s="33"/>
      <c r="Q174" s="178">
        <v>3167799</v>
      </c>
      <c r="R174" s="33"/>
      <c r="S174" s="178">
        <v>0</v>
      </c>
      <c r="T174" s="33"/>
      <c r="U174" s="178">
        <v>0</v>
      </c>
      <c r="V174" s="33"/>
      <c r="W174" s="178">
        <f t="shared" si="10"/>
        <v>3200302</v>
      </c>
      <c r="X174" s="39"/>
      <c r="Y174" s="179"/>
      <c r="Z174" s="178">
        <v>673400</v>
      </c>
      <c r="AA174" s="33"/>
      <c r="AB174" s="178">
        <v>0</v>
      </c>
      <c r="AC174" s="33"/>
      <c r="AD174" s="178">
        <v>2401902</v>
      </c>
      <c r="AE174" s="33"/>
      <c r="AF174" s="178">
        <v>0</v>
      </c>
      <c r="AG174" s="33"/>
      <c r="AH174" s="182">
        <v>125000</v>
      </c>
      <c r="AI174" s="33"/>
      <c r="AJ174" s="178">
        <v>0</v>
      </c>
      <c r="AK174" s="33"/>
      <c r="AL174" s="178">
        <f t="shared" si="11"/>
        <v>3200302</v>
      </c>
      <c r="AM174" s="33"/>
      <c r="AN174" s="33"/>
      <c r="AO174" s="33"/>
      <c r="AP174" s="178">
        <v>6264.0300000000007</v>
      </c>
      <c r="AQ174" s="33"/>
      <c r="AR174" s="22">
        <v>59</v>
      </c>
    </row>
    <row r="175" spans="1:44" ht="8.85" customHeight="1" x14ac:dyDescent="0.3">
      <c r="A175" s="22">
        <v>60</v>
      </c>
      <c r="B175" s="33"/>
      <c r="C175" s="22" t="s">
        <v>189</v>
      </c>
      <c r="D175" s="33"/>
      <c r="E175" s="33"/>
      <c r="F175" s="33"/>
      <c r="G175" s="178">
        <v>0</v>
      </c>
      <c r="H175" s="33"/>
      <c r="I175" s="178">
        <v>0</v>
      </c>
      <c r="J175" s="33"/>
      <c r="K175" s="178">
        <v>0</v>
      </c>
      <c r="L175" s="33"/>
      <c r="M175" s="178">
        <v>54935</v>
      </c>
      <c r="N175" s="33"/>
      <c r="O175" s="178">
        <v>13598</v>
      </c>
      <c r="P175" s="33"/>
      <c r="Q175" s="178">
        <v>6214420</v>
      </c>
      <c r="R175" s="33"/>
      <c r="S175" s="178">
        <v>0</v>
      </c>
      <c r="T175" s="33"/>
      <c r="U175" s="178">
        <v>12798</v>
      </c>
      <c r="V175" s="33"/>
      <c r="W175" s="178">
        <f t="shared" si="10"/>
        <v>6295751</v>
      </c>
      <c r="X175" s="39"/>
      <c r="Y175" s="179"/>
      <c r="Z175" s="178">
        <v>4321713</v>
      </c>
      <c r="AA175" s="33"/>
      <c r="AB175" s="178">
        <v>0</v>
      </c>
      <c r="AC175" s="33"/>
      <c r="AD175" s="178">
        <v>5841688</v>
      </c>
      <c r="AE175" s="33"/>
      <c r="AF175" s="178">
        <v>0</v>
      </c>
      <c r="AG175" s="33"/>
      <c r="AH175" s="182">
        <v>0</v>
      </c>
      <c r="AI175" s="33"/>
      <c r="AJ175" s="178">
        <v>0</v>
      </c>
      <c r="AK175" s="33"/>
      <c r="AL175" s="178">
        <f t="shared" si="11"/>
        <v>10163401</v>
      </c>
      <c r="AM175" s="33"/>
      <c r="AN175" s="33"/>
      <c r="AO175" s="33"/>
      <c r="AP175" s="178">
        <v>9097571.0600000005</v>
      </c>
      <c r="AQ175" s="33"/>
      <c r="AR175" s="22">
        <v>60</v>
      </c>
    </row>
    <row r="176" spans="1:44" ht="8.85" customHeight="1" x14ac:dyDescent="0.3">
      <c r="A176" s="41"/>
      <c r="B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41"/>
    </row>
    <row r="177" spans="1:44" ht="8.85" customHeight="1" x14ac:dyDescent="0.3">
      <c r="A177" s="22">
        <v>61</v>
      </c>
      <c r="B177" s="33"/>
      <c r="C177" s="22" t="s">
        <v>190</v>
      </c>
      <c r="D177" s="33"/>
      <c r="E177" s="33"/>
      <c r="F177" s="33"/>
      <c r="G177" s="178">
        <v>46123</v>
      </c>
      <c r="H177" s="33"/>
      <c r="I177" s="178">
        <v>2331439</v>
      </c>
      <c r="J177" s="33"/>
      <c r="K177" s="178">
        <v>2288794</v>
      </c>
      <c r="L177" s="33"/>
      <c r="M177" s="178">
        <v>0</v>
      </c>
      <c r="N177" s="33"/>
      <c r="O177" s="178">
        <v>0</v>
      </c>
      <c r="P177" s="33"/>
      <c r="Q177" s="178">
        <v>0</v>
      </c>
      <c r="R177" s="33"/>
      <c r="S177" s="178">
        <v>0</v>
      </c>
      <c r="T177" s="33"/>
      <c r="U177" s="178">
        <v>0</v>
      </c>
      <c r="V177" s="33"/>
      <c r="W177" s="178">
        <f t="shared" si="10"/>
        <v>4666356</v>
      </c>
      <c r="X177" s="39"/>
      <c r="Y177" s="179"/>
      <c r="Z177" s="178">
        <v>0</v>
      </c>
      <c r="AA177" s="33"/>
      <c r="AB177" s="178">
        <v>0</v>
      </c>
      <c r="AC177" s="33"/>
      <c r="AD177" s="178">
        <v>3920663</v>
      </c>
      <c r="AE177" s="33"/>
      <c r="AF177" s="178">
        <v>0</v>
      </c>
      <c r="AG177" s="33"/>
      <c r="AH177" s="182">
        <v>751406</v>
      </c>
      <c r="AI177" s="33"/>
      <c r="AJ177" s="178">
        <v>0</v>
      </c>
      <c r="AK177" s="33"/>
      <c r="AL177" s="178">
        <f t="shared" si="11"/>
        <v>4672069</v>
      </c>
      <c r="AM177" s="33"/>
      <c r="AN177" s="33"/>
      <c r="AO177" s="33"/>
      <c r="AP177" s="178">
        <v>616749.7699999999</v>
      </c>
      <c r="AQ177" s="33"/>
      <c r="AR177" s="22">
        <v>61</v>
      </c>
    </row>
    <row r="178" spans="1:44" ht="8.85" customHeight="1" x14ac:dyDescent="0.3">
      <c r="A178" s="22">
        <v>62</v>
      </c>
      <c r="B178" s="33"/>
      <c r="C178" s="22" t="s">
        <v>191</v>
      </c>
      <c r="D178" s="33"/>
      <c r="E178" s="33"/>
      <c r="F178" s="33"/>
      <c r="G178" s="178">
        <v>0</v>
      </c>
      <c r="H178" s="33"/>
      <c r="I178" s="178">
        <v>0</v>
      </c>
      <c r="J178" s="33"/>
      <c r="K178" s="178">
        <v>3200000</v>
      </c>
      <c r="L178" s="33"/>
      <c r="M178" s="178">
        <v>119560</v>
      </c>
      <c r="N178" s="33"/>
      <c r="O178" s="178">
        <v>0</v>
      </c>
      <c r="P178" s="33"/>
      <c r="Q178" s="178">
        <v>0</v>
      </c>
      <c r="R178" s="33"/>
      <c r="S178" s="178">
        <v>0</v>
      </c>
      <c r="T178" s="33"/>
      <c r="U178" s="178">
        <v>694419</v>
      </c>
      <c r="V178" s="33"/>
      <c r="W178" s="178">
        <f t="shared" si="10"/>
        <v>4013979</v>
      </c>
      <c r="X178" s="39"/>
      <c r="Y178" s="179"/>
      <c r="Z178" s="178">
        <v>1198587</v>
      </c>
      <c r="AA178" s="33"/>
      <c r="AB178" s="178">
        <v>0</v>
      </c>
      <c r="AC178" s="33"/>
      <c r="AD178" s="178">
        <v>5048121</v>
      </c>
      <c r="AE178" s="33"/>
      <c r="AF178" s="178">
        <v>0</v>
      </c>
      <c r="AG178" s="33"/>
      <c r="AH178" s="182">
        <v>0</v>
      </c>
      <c r="AI178" s="33"/>
      <c r="AJ178" s="178">
        <v>0</v>
      </c>
      <c r="AK178" s="33"/>
      <c r="AL178" s="178">
        <f t="shared" si="11"/>
        <v>6246708</v>
      </c>
      <c r="AM178" s="33"/>
      <c r="AN178" s="33"/>
      <c r="AO178" s="33"/>
      <c r="AP178" s="178">
        <v>118253.21</v>
      </c>
      <c r="AQ178" s="33"/>
      <c r="AR178" s="22">
        <v>62</v>
      </c>
    </row>
    <row r="179" spans="1:44" ht="8.85" customHeight="1" x14ac:dyDescent="0.3">
      <c r="A179" s="22">
        <v>63</v>
      </c>
      <c r="B179" s="33"/>
      <c r="C179" s="22" t="s">
        <v>192</v>
      </c>
      <c r="D179" s="33"/>
      <c r="E179" s="33"/>
      <c r="F179" s="33"/>
      <c r="G179" s="178">
        <v>0</v>
      </c>
      <c r="H179" s="33"/>
      <c r="I179" s="178">
        <v>0</v>
      </c>
      <c r="J179" s="33"/>
      <c r="K179" s="178">
        <v>0</v>
      </c>
      <c r="L179" s="33"/>
      <c r="M179" s="178">
        <v>0</v>
      </c>
      <c r="N179" s="33"/>
      <c r="O179" s="178">
        <v>0</v>
      </c>
      <c r="P179" s="33"/>
      <c r="Q179" s="178">
        <v>881410</v>
      </c>
      <c r="R179" s="33"/>
      <c r="S179" s="178">
        <v>0</v>
      </c>
      <c r="T179" s="33"/>
      <c r="U179" s="178">
        <v>0</v>
      </c>
      <c r="V179" s="33"/>
      <c r="W179" s="178">
        <f t="shared" si="10"/>
        <v>881410</v>
      </c>
      <c r="X179" s="39"/>
      <c r="Y179" s="179"/>
      <c r="Z179" s="178">
        <v>237883</v>
      </c>
      <c r="AA179" s="33"/>
      <c r="AB179" s="178">
        <v>0</v>
      </c>
      <c r="AC179" s="33"/>
      <c r="AD179" s="178">
        <v>643527</v>
      </c>
      <c r="AE179" s="33"/>
      <c r="AF179" s="178">
        <v>0</v>
      </c>
      <c r="AG179" s="33"/>
      <c r="AH179" s="182">
        <v>0</v>
      </c>
      <c r="AI179" s="33"/>
      <c r="AJ179" s="178">
        <v>0</v>
      </c>
      <c r="AK179" s="33"/>
      <c r="AL179" s="178">
        <f t="shared" si="11"/>
        <v>881410</v>
      </c>
      <c r="AM179" s="33"/>
      <c r="AN179" s="33"/>
      <c r="AO179" s="33"/>
      <c r="AP179" s="178">
        <v>1208319.48</v>
      </c>
      <c r="AQ179" s="33"/>
      <c r="AR179" s="22">
        <v>63</v>
      </c>
    </row>
    <row r="180" spans="1:44" ht="8.85" customHeight="1" x14ac:dyDescent="0.3">
      <c r="A180" s="22">
        <v>64</v>
      </c>
      <c r="B180" s="33"/>
      <c r="C180" s="22" t="s">
        <v>193</v>
      </c>
      <c r="D180" s="33"/>
      <c r="E180" s="33"/>
      <c r="F180" s="33"/>
      <c r="G180" s="178">
        <v>0</v>
      </c>
      <c r="H180" s="33"/>
      <c r="I180" s="178">
        <v>0</v>
      </c>
      <c r="J180" s="33"/>
      <c r="K180" s="178">
        <v>0</v>
      </c>
      <c r="L180" s="33"/>
      <c r="M180" s="178">
        <v>0</v>
      </c>
      <c r="N180" s="33"/>
      <c r="O180" s="178">
        <v>0</v>
      </c>
      <c r="P180" s="33"/>
      <c r="Q180" s="178">
        <v>224338</v>
      </c>
      <c r="R180" s="33"/>
      <c r="S180" s="178">
        <v>0</v>
      </c>
      <c r="T180" s="33"/>
      <c r="U180" s="178">
        <v>0</v>
      </c>
      <c r="V180" s="33"/>
      <c r="W180" s="178">
        <f t="shared" si="10"/>
        <v>224338</v>
      </c>
      <c r="X180" s="39"/>
      <c r="Y180" s="179"/>
      <c r="Z180" s="178">
        <v>31316</v>
      </c>
      <c r="AA180" s="33"/>
      <c r="AB180" s="178">
        <v>0</v>
      </c>
      <c r="AC180" s="33"/>
      <c r="AD180" s="178">
        <v>17862</v>
      </c>
      <c r="AE180" s="33"/>
      <c r="AF180" s="178">
        <v>0</v>
      </c>
      <c r="AG180" s="33"/>
      <c r="AH180" s="182">
        <v>0</v>
      </c>
      <c r="AI180" s="33"/>
      <c r="AJ180" s="178">
        <v>0</v>
      </c>
      <c r="AK180" s="33"/>
      <c r="AL180" s="178">
        <f t="shared" si="11"/>
        <v>49178</v>
      </c>
      <c r="AM180" s="33"/>
      <c r="AN180" s="33"/>
      <c r="AO180" s="33"/>
      <c r="AP180" s="178">
        <v>-38834.620000000003</v>
      </c>
      <c r="AQ180" s="33"/>
      <c r="AR180" s="22">
        <v>64</v>
      </c>
    </row>
    <row r="181" spans="1:44" ht="8.85" customHeight="1" x14ac:dyDescent="0.3">
      <c r="A181" s="22">
        <v>65</v>
      </c>
      <c r="B181" s="33"/>
      <c r="C181" s="22" t="s">
        <v>194</v>
      </c>
      <c r="D181" s="33"/>
      <c r="E181" s="33"/>
      <c r="F181" s="33"/>
      <c r="G181" s="178">
        <v>356647</v>
      </c>
      <c r="H181" s="33"/>
      <c r="I181" s="178">
        <v>0</v>
      </c>
      <c r="J181" s="33"/>
      <c r="K181" s="178">
        <v>0</v>
      </c>
      <c r="L181" s="33"/>
      <c r="M181" s="178">
        <v>5825</v>
      </c>
      <c r="N181" s="33"/>
      <c r="O181" s="178">
        <v>0</v>
      </c>
      <c r="P181" s="33"/>
      <c r="Q181" s="178">
        <v>420210</v>
      </c>
      <c r="R181" s="33"/>
      <c r="S181" s="178">
        <v>0</v>
      </c>
      <c r="T181" s="33"/>
      <c r="U181" s="178">
        <v>0</v>
      </c>
      <c r="V181" s="33"/>
      <c r="W181" s="178">
        <f t="shared" si="10"/>
        <v>782682</v>
      </c>
      <c r="X181" s="39"/>
      <c r="Y181" s="179"/>
      <c r="Z181" s="178">
        <v>156956</v>
      </c>
      <c r="AA181" s="33"/>
      <c r="AB181" s="178">
        <v>0</v>
      </c>
      <c r="AC181" s="33"/>
      <c r="AD181" s="178">
        <v>430849</v>
      </c>
      <c r="AE181" s="33"/>
      <c r="AF181" s="178">
        <v>0</v>
      </c>
      <c r="AG181" s="33"/>
      <c r="AH181" s="182">
        <v>0</v>
      </c>
      <c r="AI181" s="33"/>
      <c r="AJ181" s="178">
        <v>0</v>
      </c>
      <c r="AK181" s="33"/>
      <c r="AL181" s="178">
        <f t="shared" si="11"/>
        <v>587805</v>
      </c>
      <c r="AM181" s="33"/>
      <c r="AN181" s="33"/>
      <c r="AO181" s="33"/>
      <c r="AP181" s="178">
        <v>191758.34</v>
      </c>
      <c r="AQ181" s="33"/>
      <c r="AR181" s="22">
        <v>65</v>
      </c>
    </row>
    <row r="182" spans="1:44" ht="8.85" customHeight="1" x14ac:dyDescent="0.3">
      <c r="A182" s="41"/>
      <c r="B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41"/>
    </row>
    <row r="183" spans="1:44" ht="8.85" customHeight="1" x14ac:dyDescent="0.3">
      <c r="A183" s="22">
        <v>66</v>
      </c>
      <c r="B183" s="33"/>
      <c r="C183" s="22" t="s">
        <v>195</v>
      </c>
      <c r="D183" s="33"/>
      <c r="E183" s="33"/>
      <c r="F183" s="33"/>
      <c r="G183" s="178">
        <v>0</v>
      </c>
      <c r="H183" s="33"/>
      <c r="I183" s="178">
        <v>846000</v>
      </c>
      <c r="J183" s="33"/>
      <c r="K183" s="178">
        <v>0</v>
      </c>
      <c r="L183" s="33"/>
      <c r="M183" s="178">
        <v>599582</v>
      </c>
      <c r="N183" s="33"/>
      <c r="O183" s="178">
        <v>0</v>
      </c>
      <c r="P183" s="33"/>
      <c r="Q183" s="178">
        <v>2614496</v>
      </c>
      <c r="R183" s="33"/>
      <c r="S183" s="178">
        <v>0</v>
      </c>
      <c r="T183" s="33"/>
      <c r="U183" s="178">
        <v>20000</v>
      </c>
      <c r="V183" s="33"/>
      <c r="W183" s="178">
        <f t="shared" si="10"/>
        <v>4080078</v>
      </c>
      <c r="X183" s="39"/>
      <c r="Y183" s="179"/>
      <c r="Z183" s="178">
        <v>0</v>
      </c>
      <c r="AA183" s="33"/>
      <c r="AB183" s="178">
        <v>0</v>
      </c>
      <c r="AC183" s="33"/>
      <c r="AD183" s="178">
        <v>3217562</v>
      </c>
      <c r="AE183" s="33"/>
      <c r="AF183" s="178">
        <v>0</v>
      </c>
      <c r="AG183" s="33"/>
      <c r="AH183" s="182">
        <v>0</v>
      </c>
      <c r="AI183" s="33"/>
      <c r="AJ183" s="178">
        <v>0</v>
      </c>
      <c r="AK183" s="33"/>
      <c r="AL183" s="178">
        <f t="shared" si="11"/>
        <v>3217562</v>
      </c>
      <c r="AM183" s="33"/>
      <c r="AN183" s="33"/>
      <c r="AO183" s="33"/>
      <c r="AP183" s="178">
        <v>202816.41</v>
      </c>
      <c r="AQ183" s="33"/>
      <c r="AR183" s="22">
        <v>66</v>
      </c>
    </row>
    <row r="184" spans="1:44" ht="8.85" customHeight="1" x14ac:dyDescent="0.3">
      <c r="A184" s="22">
        <v>67</v>
      </c>
      <c r="B184" s="33"/>
      <c r="C184" s="22" t="s">
        <v>196</v>
      </c>
      <c r="D184" s="33"/>
      <c r="E184" s="33"/>
      <c r="F184" s="33"/>
      <c r="G184" s="178">
        <v>0</v>
      </c>
      <c r="H184" s="33"/>
      <c r="I184" s="178">
        <v>0</v>
      </c>
      <c r="J184" s="33"/>
      <c r="K184" s="178">
        <v>0</v>
      </c>
      <c r="L184" s="33"/>
      <c r="M184" s="178">
        <v>0</v>
      </c>
      <c r="N184" s="33"/>
      <c r="O184" s="178">
        <v>0</v>
      </c>
      <c r="P184" s="33"/>
      <c r="Q184" s="178">
        <v>0</v>
      </c>
      <c r="R184" s="33"/>
      <c r="S184" s="178">
        <v>0</v>
      </c>
      <c r="T184" s="33"/>
      <c r="U184" s="178">
        <v>0</v>
      </c>
      <c r="V184" s="33"/>
      <c r="W184" s="178">
        <f t="shared" si="10"/>
        <v>0</v>
      </c>
      <c r="X184" s="39"/>
      <c r="Y184" s="179"/>
      <c r="Z184" s="178">
        <v>0</v>
      </c>
      <c r="AA184" s="33"/>
      <c r="AB184" s="178">
        <v>0</v>
      </c>
      <c r="AC184" s="33"/>
      <c r="AD184" s="178">
        <v>0</v>
      </c>
      <c r="AE184" s="33"/>
      <c r="AF184" s="178">
        <v>0</v>
      </c>
      <c r="AG184" s="33"/>
      <c r="AH184" s="182">
        <v>0</v>
      </c>
      <c r="AI184" s="33"/>
      <c r="AJ184" s="178">
        <v>0</v>
      </c>
      <c r="AK184" s="33"/>
      <c r="AL184" s="178">
        <f t="shared" si="11"/>
        <v>0</v>
      </c>
      <c r="AM184" s="33"/>
      <c r="AN184" s="33"/>
      <c r="AO184" s="33"/>
      <c r="AP184" s="178">
        <v>273684.07</v>
      </c>
      <c r="AQ184" s="33"/>
      <c r="AR184" s="22">
        <v>67</v>
      </c>
    </row>
    <row r="185" spans="1:44" ht="8.85" customHeight="1" x14ac:dyDescent="0.3">
      <c r="A185" s="22">
        <v>68</v>
      </c>
      <c r="B185" s="33"/>
      <c r="C185" s="22" t="s">
        <v>197</v>
      </c>
      <c r="D185" s="33"/>
      <c r="E185" s="33"/>
      <c r="F185" s="33"/>
      <c r="G185" s="178">
        <v>113921</v>
      </c>
      <c r="H185" s="33"/>
      <c r="I185" s="178">
        <v>0</v>
      </c>
      <c r="J185" s="33"/>
      <c r="K185" s="178">
        <v>0</v>
      </c>
      <c r="L185" s="33"/>
      <c r="M185" s="178">
        <v>0</v>
      </c>
      <c r="N185" s="33"/>
      <c r="O185" s="178">
        <v>0</v>
      </c>
      <c r="P185" s="33"/>
      <c r="Q185" s="178">
        <v>305031</v>
      </c>
      <c r="R185" s="33"/>
      <c r="S185" s="178">
        <v>0</v>
      </c>
      <c r="T185" s="33"/>
      <c r="U185" s="178">
        <v>0</v>
      </c>
      <c r="V185" s="33"/>
      <c r="W185" s="178">
        <f t="shared" si="10"/>
        <v>418952</v>
      </c>
      <c r="X185" s="39"/>
      <c r="Y185" s="179"/>
      <c r="Z185" s="178">
        <v>0</v>
      </c>
      <c r="AA185" s="33"/>
      <c r="AB185" s="178">
        <v>0</v>
      </c>
      <c r="AC185" s="33"/>
      <c r="AD185" s="178">
        <v>418952</v>
      </c>
      <c r="AE185" s="33"/>
      <c r="AF185" s="178">
        <v>0</v>
      </c>
      <c r="AG185" s="33"/>
      <c r="AH185" s="182">
        <v>0</v>
      </c>
      <c r="AI185" s="33"/>
      <c r="AJ185" s="178">
        <v>0</v>
      </c>
      <c r="AK185" s="33"/>
      <c r="AL185" s="178">
        <f t="shared" si="11"/>
        <v>418952</v>
      </c>
      <c r="AM185" s="33"/>
      <c r="AN185" s="33"/>
      <c r="AO185" s="33"/>
      <c r="AP185" s="178">
        <v>3375558.85</v>
      </c>
      <c r="AQ185" s="33"/>
      <c r="AR185" s="22">
        <v>68</v>
      </c>
    </row>
    <row r="186" spans="1:44" ht="8.85" customHeight="1" x14ac:dyDescent="0.3">
      <c r="A186" s="22">
        <v>69</v>
      </c>
      <c r="B186" s="33"/>
      <c r="C186" s="22" t="s">
        <v>198</v>
      </c>
      <c r="D186" s="33"/>
      <c r="E186" s="33"/>
      <c r="F186" s="33"/>
      <c r="G186" s="178">
        <v>3354772</v>
      </c>
      <c r="H186" s="33"/>
      <c r="I186" s="178">
        <v>0</v>
      </c>
      <c r="J186" s="33"/>
      <c r="K186" s="178">
        <v>0</v>
      </c>
      <c r="L186" s="33"/>
      <c r="M186" s="178">
        <v>0</v>
      </c>
      <c r="N186" s="33"/>
      <c r="O186" s="178">
        <v>0</v>
      </c>
      <c r="P186" s="33"/>
      <c r="Q186" s="178">
        <v>2043133</v>
      </c>
      <c r="R186" s="33"/>
      <c r="S186" s="178">
        <v>0</v>
      </c>
      <c r="T186" s="33"/>
      <c r="U186" s="178">
        <v>0</v>
      </c>
      <c r="V186" s="33"/>
      <c r="W186" s="178">
        <f t="shared" si="10"/>
        <v>5397905</v>
      </c>
      <c r="X186" s="39"/>
      <c r="Y186" s="179"/>
      <c r="Z186" s="178">
        <v>0</v>
      </c>
      <c r="AA186" s="33"/>
      <c r="AB186" s="178">
        <v>0</v>
      </c>
      <c r="AC186" s="33"/>
      <c r="AD186" s="178">
        <v>5397905</v>
      </c>
      <c r="AE186" s="33"/>
      <c r="AF186" s="178">
        <v>0</v>
      </c>
      <c r="AG186" s="33"/>
      <c r="AH186" s="182">
        <v>0</v>
      </c>
      <c r="AI186" s="33"/>
      <c r="AJ186" s="178">
        <v>0</v>
      </c>
      <c r="AK186" s="33"/>
      <c r="AL186" s="178">
        <f t="shared" si="11"/>
        <v>5397905</v>
      </c>
      <c r="AM186" s="33"/>
      <c r="AN186" s="33"/>
      <c r="AO186" s="33"/>
      <c r="AP186" s="178">
        <v>1279.6199999999953</v>
      </c>
      <c r="AQ186" s="33"/>
      <c r="AR186" s="22">
        <v>69</v>
      </c>
    </row>
    <row r="187" spans="1:44" ht="8.85" customHeight="1" x14ac:dyDescent="0.3">
      <c r="A187" s="22">
        <v>70</v>
      </c>
      <c r="B187" s="33"/>
      <c r="C187" s="22" t="s">
        <v>199</v>
      </c>
      <c r="D187" s="33"/>
      <c r="E187" s="33"/>
      <c r="F187" s="33"/>
      <c r="G187" s="178">
        <v>101639</v>
      </c>
      <c r="H187" s="33"/>
      <c r="I187" s="178">
        <v>0</v>
      </c>
      <c r="J187" s="33"/>
      <c r="K187" s="178">
        <v>9563000</v>
      </c>
      <c r="L187" s="33"/>
      <c r="M187" s="178">
        <v>376465</v>
      </c>
      <c r="N187" s="33"/>
      <c r="O187" s="178">
        <v>0</v>
      </c>
      <c r="P187" s="33"/>
      <c r="Q187" s="178">
        <v>0</v>
      </c>
      <c r="R187" s="33"/>
      <c r="S187" s="178">
        <v>0</v>
      </c>
      <c r="T187" s="33"/>
      <c r="U187" s="178">
        <v>59370</v>
      </c>
      <c r="V187" s="33"/>
      <c r="W187" s="178">
        <f t="shared" si="10"/>
        <v>10100474</v>
      </c>
      <c r="X187" s="39"/>
      <c r="Y187" s="179"/>
      <c r="Z187" s="178">
        <v>4190244</v>
      </c>
      <c r="AA187" s="33"/>
      <c r="AB187" s="178">
        <v>0</v>
      </c>
      <c r="AC187" s="33"/>
      <c r="AD187" s="178">
        <v>1986670</v>
      </c>
      <c r="AE187" s="33"/>
      <c r="AF187" s="178">
        <v>0</v>
      </c>
      <c r="AG187" s="33"/>
      <c r="AH187" s="182">
        <v>0</v>
      </c>
      <c r="AI187" s="33"/>
      <c r="AJ187" s="178">
        <v>162801</v>
      </c>
      <c r="AK187" s="33"/>
      <c r="AL187" s="178">
        <f t="shared" si="11"/>
        <v>6339715</v>
      </c>
      <c r="AM187" s="33"/>
      <c r="AN187" s="33"/>
      <c r="AO187" s="33"/>
      <c r="AP187" s="178">
        <v>6445209.96</v>
      </c>
      <c r="AQ187" s="33"/>
      <c r="AR187" s="22">
        <v>70</v>
      </c>
    </row>
    <row r="188" spans="1:44" ht="8.85" customHeight="1" x14ac:dyDescent="0.3">
      <c r="A188" s="41"/>
      <c r="B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41"/>
    </row>
    <row r="189" spans="1:44" ht="8.85" customHeight="1" x14ac:dyDescent="0.3">
      <c r="A189" s="22">
        <v>71</v>
      </c>
      <c r="B189" s="33"/>
      <c r="C189" s="22" t="s">
        <v>200</v>
      </c>
      <c r="D189" s="33"/>
      <c r="E189" s="33"/>
      <c r="F189" s="33"/>
      <c r="G189" s="178">
        <v>356649</v>
      </c>
      <c r="H189" s="33"/>
      <c r="I189" s="178">
        <v>0</v>
      </c>
      <c r="J189" s="33"/>
      <c r="K189" s="178">
        <v>0</v>
      </c>
      <c r="L189" s="33"/>
      <c r="M189" s="178">
        <v>20212</v>
      </c>
      <c r="N189" s="33"/>
      <c r="O189" s="178">
        <v>0</v>
      </c>
      <c r="P189" s="33"/>
      <c r="Q189" s="178">
        <v>0</v>
      </c>
      <c r="R189" s="33"/>
      <c r="S189" s="178">
        <v>0</v>
      </c>
      <c r="T189" s="33"/>
      <c r="U189" s="178">
        <v>392507</v>
      </c>
      <c r="V189" s="33"/>
      <c r="W189" s="178">
        <f t="shared" ref="W189:W211" si="12">SUM(G189:U189)</f>
        <v>769368</v>
      </c>
      <c r="X189" s="39"/>
      <c r="Y189" s="179"/>
      <c r="Z189" s="178">
        <v>0</v>
      </c>
      <c r="AA189" s="33"/>
      <c r="AB189" s="178">
        <v>0</v>
      </c>
      <c r="AC189" s="33"/>
      <c r="AD189" s="178">
        <v>6888963</v>
      </c>
      <c r="AE189" s="33"/>
      <c r="AF189" s="178">
        <v>0</v>
      </c>
      <c r="AG189" s="33"/>
      <c r="AH189" s="182">
        <v>0</v>
      </c>
      <c r="AI189" s="33"/>
      <c r="AJ189" s="178">
        <v>0</v>
      </c>
      <c r="AK189" s="33"/>
      <c r="AL189" s="178">
        <f t="shared" ref="AL189:AL211" si="13">SUM(Z189:AJ189)</f>
        <v>6888963</v>
      </c>
      <c r="AM189" s="33"/>
      <c r="AN189" s="33"/>
      <c r="AO189" s="33"/>
      <c r="AP189" s="178">
        <v>160987.08000000002</v>
      </c>
      <c r="AQ189" s="33"/>
      <c r="AR189" s="22">
        <v>71</v>
      </c>
    </row>
    <row r="190" spans="1:44" ht="8.85" customHeight="1" x14ac:dyDescent="0.3">
      <c r="A190" s="22">
        <v>72</v>
      </c>
      <c r="B190" s="33"/>
      <c r="C190" s="22" t="s">
        <v>201</v>
      </c>
      <c r="D190" s="33"/>
      <c r="E190" s="33"/>
      <c r="F190" s="33"/>
      <c r="G190" s="178">
        <v>0</v>
      </c>
      <c r="H190" s="33"/>
      <c r="I190" s="178">
        <v>0</v>
      </c>
      <c r="J190" s="33"/>
      <c r="K190" s="178">
        <v>9450000</v>
      </c>
      <c r="L190" s="33"/>
      <c r="M190" s="178">
        <v>511455</v>
      </c>
      <c r="N190" s="33"/>
      <c r="O190" s="178">
        <v>0</v>
      </c>
      <c r="P190" s="33"/>
      <c r="Q190" s="178">
        <v>1824120</v>
      </c>
      <c r="R190" s="33"/>
      <c r="S190" s="178">
        <v>0</v>
      </c>
      <c r="T190" s="33"/>
      <c r="U190" s="178">
        <v>0</v>
      </c>
      <c r="V190" s="33"/>
      <c r="W190" s="178">
        <f t="shared" si="12"/>
        <v>11785575</v>
      </c>
      <c r="X190" s="39"/>
      <c r="Y190" s="179"/>
      <c r="Z190" s="178">
        <v>1309729</v>
      </c>
      <c r="AA190" s="33"/>
      <c r="AB190" s="178">
        <v>0</v>
      </c>
      <c r="AC190" s="33"/>
      <c r="AD190" s="178">
        <v>5444384</v>
      </c>
      <c r="AE190" s="33"/>
      <c r="AF190" s="178">
        <v>0</v>
      </c>
      <c r="AG190" s="33"/>
      <c r="AH190" s="182">
        <v>0</v>
      </c>
      <c r="AI190" s="33"/>
      <c r="AJ190" s="178">
        <v>0</v>
      </c>
      <c r="AK190" s="33"/>
      <c r="AL190" s="178">
        <f t="shared" si="13"/>
        <v>6754113</v>
      </c>
      <c r="AM190" s="33"/>
      <c r="AN190" s="33"/>
      <c r="AO190" s="33"/>
      <c r="AP190" s="178">
        <v>1233380.58</v>
      </c>
      <c r="AQ190" s="33"/>
      <c r="AR190" s="22">
        <v>72</v>
      </c>
    </row>
    <row r="191" spans="1:44" ht="8.85" customHeight="1" x14ac:dyDescent="0.3">
      <c r="A191" s="22">
        <v>73</v>
      </c>
      <c r="B191" s="33"/>
      <c r="C191" s="22" t="s">
        <v>202</v>
      </c>
      <c r="D191" s="33"/>
      <c r="E191" s="33"/>
      <c r="F191" s="33"/>
      <c r="G191" s="178">
        <v>12618000</v>
      </c>
      <c r="H191" s="33"/>
      <c r="I191" s="178">
        <v>4312000</v>
      </c>
      <c r="J191" s="33"/>
      <c r="K191" s="178">
        <v>21571000</v>
      </c>
      <c r="L191" s="33"/>
      <c r="M191" s="178">
        <v>7841000</v>
      </c>
      <c r="N191" s="33"/>
      <c r="O191" s="178">
        <v>0</v>
      </c>
      <c r="P191" s="33"/>
      <c r="Q191" s="178">
        <v>93065000</v>
      </c>
      <c r="R191" s="33"/>
      <c r="S191" s="178">
        <v>52538000</v>
      </c>
      <c r="T191" s="33"/>
      <c r="U191" s="178">
        <v>2974000</v>
      </c>
      <c r="V191" s="33"/>
      <c r="W191" s="178">
        <f t="shared" si="12"/>
        <v>194919000</v>
      </c>
      <c r="X191" s="39"/>
      <c r="Y191" s="179"/>
      <c r="Z191" s="178">
        <v>144499000</v>
      </c>
      <c r="AA191" s="33"/>
      <c r="AB191" s="178">
        <v>74516000</v>
      </c>
      <c r="AC191" s="33"/>
      <c r="AD191" s="178">
        <v>68657000</v>
      </c>
      <c r="AE191" s="33"/>
      <c r="AF191" s="178">
        <v>0</v>
      </c>
      <c r="AG191" s="33"/>
      <c r="AH191" s="182">
        <v>23327000</v>
      </c>
      <c r="AI191" s="33"/>
      <c r="AJ191" s="178">
        <v>0</v>
      </c>
      <c r="AK191" s="33"/>
      <c r="AL191" s="178">
        <f t="shared" si="13"/>
        <v>310999000</v>
      </c>
      <c r="AM191" s="33"/>
      <c r="AN191" s="33"/>
      <c r="AO191" s="33"/>
      <c r="AP191" s="178">
        <v>13953905.289999999</v>
      </c>
      <c r="AQ191" s="33"/>
      <c r="AR191" s="22">
        <v>73</v>
      </c>
    </row>
    <row r="192" spans="1:44" ht="8.85" customHeight="1" x14ac:dyDescent="0.3">
      <c r="A192" s="22">
        <v>74</v>
      </c>
      <c r="B192" s="33"/>
      <c r="C192" s="22" t="s">
        <v>203</v>
      </c>
      <c r="D192" s="33"/>
      <c r="E192" s="33"/>
      <c r="F192" s="33"/>
      <c r="G192" s="178">
        <v>128397</v>
      </c>
      <c r="H192" s="33"/>
      <c r="I192" s="178">
        <v>0</v>
      </c>
      <c r="J192" s="33"/>
      <c r="K192" s="178">
        <v>0</v>
      </c>
      <c r="L192" s="33"/>
      <c r="M192" s="178">
        <v>1080687</v>
      </c>
      <c r="N192" s="33"/>
      <c r="O192" s="178">
        <v>0</v>
      </c>
      <c r="P192" s="33"/>
      <c r="Q192" s="178">
        <v>15018925</v>
      </c>
      <c r="R192" s="33"/>
      <c r="S192" s="178">
        <v>0</v>
      </c>
      <c r="T192" s="33"/>
      <c r="U192" s="178">
        <v>109375</v>
      </c>
      <c r="V192" s="33"/>
      <c r="W192" s="178">
        <f t="shared" si="12"/>
        <v>16337384</v>
      </c>
      <c r="X192" s="39"/>
      <c r="Y192" s="179"/>
      <c r="Z192" s="178">
        <v>14213262</v>
      </c>
      <c r="AA192" s="33"/>
      <c r="AB192" s="178">
        <v>0</v>
      </c>
      <c r="AC192" s="33"/>
      <c r="AD192" s="178">
        <v>1995725</v>
      </c>
      <c r="AE192" s="33"/>
      <c r="AF192" s="178">
        <v>0</v>
      </c>
      <c r="AG192" s="33"/>
      <c r="AH192" s="182">
        <v>128397</v>
      </c>
      <c r="AI192" s="33"/>
      <c r="AJ192" s="178">
        <v>0</v>
      </c>
      <c r="AK192" s="33"/>
      <c r="AL192" s="178">
        <f t="shared" si="13"/>
        <v>16337384</v>
      </c>
      <c r="AM192" s="33"/>
      <c r="AN192" s="33"/>
      <c r="AO192" s="33"/>
      <c r="AP192" s="178">
        <v>376273.18000000005</v>
      </c>
      <c r="AQ192" s="33"/>
      <c r="AR192" s="22">
        <v>74</v>
      </c>
    </row>
    <row r="193" spans="1:44" ht="8.85" customHeight="1" x14ac:dyDescent="0.3">
      <c r="A193" s="22">
        <v>75</v>
      </c>
      <c r="B193" s="33"/>
      <c r="C193" s="22" t="s">
        <v>204</v>
      </c>
      <c r="D193" s="33"/>
      <c r="E193" s="33"/>
      <c r="F193" s="33"/>
      <c r="G193" s="178">
        <v>0</v>
      </c>
      <c r="H193" s="33"/>
      <c r="I193" s="178">
        <v>0</v>
      </c>
      <c r="J193" s="33"/>
      <c r="K193" s="178">
        <v>0</v>
      </c>
      <c r="L193" s="33"/>
      <c r="M193" s="178">
        <v>0</v>
      </c>
      <c r="N193" s="33"/>
      <c r="O193" s="178">
        <v>0</v>
      </c>
      <c r="P193" s="33"/>
      <c r="Q193" s="178">
        <v>0</v>
      </c>
      <c r="R193" s="33"/>
      <c r="S193" s="178">
        <v>0</v>
      </c>
      <c r="T193" s="33"/>
      <c r="U193" s="178">
        <v>0</v>
      </c>
      <c r="V193" s="33"/>
      <c r="W193" s="178">
        <f t="shared" si="12"/>
        <v>0</v>
      </c>
      <c r="X193" s="39"/>
      <c r="Y193" s="179"/>
      <c r="Z193" s="178">
        <v>0</v>
      </c>
      <c r="AA193" s="33"/>
      <c r="AB193" s="178">
        <v>0</v>
      </c>
      <c r="AC193" s="33"/>
      <c r="AD193" s="178">
        <v>0</v>
      </c>
      <c r="AE193" s="33"/>
      <c r="AF193" s="178">
        <v>0</v>
      </c>
      <c r="AG193" s="33"/>
      <c r="AH193" s="182">
        <v>0</v>
      </c>
      <c r="AI193" s="33"/>
      <c r="AJ193" s="178">
        <v>0</v>
      </c>
      <c r="AK193" s="33"/>
      <c r="AL193" s="178">
        <f t="shared" si="13"/>
        <v>0</v>
      </c>
      <c r="AM193" s="33"/>
      <c r="AN193" s="33"/>
      <c r="AO193" s="33"/>
      <c r="AP193" s="178">
        <v>163851.78999999998</v>
      </c>
      <c r="AQ193" s="33"/>
      <c r="AR193" s="22">
        <v>75</v>
      </c>
    </row>
    <row r="194" spans="1:44" ht="8.85" customHeight="1" x14ac:dyDescent="0.3">
      <c r="A194" s="41"/>
      <c r="B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41"/>
    </row>
    <row r="195" spans="1:44" ht="8.85" customHeight="1" x14ac:dyDescent="0.3">
      <c r="A195" s="22">
        <v>76</v>
      </c>
      <c r="B195" s="33"/>
      <c r="C195" s="22" t="s">
        <v>121</v>
      </c>
      <c r="D195" s="33"/>
      <c r="E195" s="33"/>
      <c r="F195" s="33"/>
      <c r="G195" s="178">
        <v>0</v>
      </c>
      <c r="H195" s="33"/>
      <c r="I195" s="178">
        <v>0</v>
      </c>
      <c r="J195" s="33"/>
      <c r="K195" s="178">
        <v>0</v>
      </c>
      <c r="L195" s="33"/>
      <c r="M195" s="178">
        <v>0</v>
      </c>
      <c r="N195" s="33"/>
      <c r="O195" s="178">
        <v>0</v>
      </c>
      <c r="P195" s="33"/>
      <c r="Q195" s="178">
        <v>0</v>
      </c>
      <c r="R195" s="33"/>
      <c r="S195" s="178">
        <v>0</v>
      </c>
      <c r="T195" s="33"/>
      <c r="U195" s="178">
        <v>0</v>
      </c>
      <c r="V195" s="33"/>
      <c r="W195" s="178">
        <f t="shared" si="12"/>
        <v>0</v>
      </c>
      <c r="X195" s="39"/>
      <c r="Y195" s="179"/>
      <c r="Z195" s="178">
        <v>0</v>
      </c>
      <c r="AA195" s="33"/>
      <c r="AB195" s="178">
        <v>0</v>
      </c>
      <c r="AC195" s="33"/>
      <c r="AD195" s="178">
        <v>1569947</v>
      </c>
      <c r="AE195" s="33"/>
      <c r="AF195" s="178">
        <v>0</v>
      </c>
      <c r="AG195" s="33"/>
      <c r="AH195" s="182">
        <v>0</v>
      </c>
      <c r="AI195" s="33"/>
      <c r="AJ195" s="178">
        <v>0</v>
      </c>
      <c r="AK195" s="33"/>
      <c r="AL195" s="178">
        <f t="shared" si="13"/>
        <v>1569947</v>
      </c>
      <c r="AM195" s="33"/>
      <c r="AN195" s="33"/>
      <c r="AO195" s="33"/>
      <c r="AP195" s="178">
        <v>480928.25</v>
      </c>
      <c r="AQ195" s="33"/>
      <c r="AR195" s="22">
        <v>76</v>
      </c>
    </row>
    <row r="196" spans="1:44" ht="8.85" customHeight="1" x14ac:dyDescent="0.3">
      <c r="A196" s="22">
        <v>77</v>
      </c>
      <c r="B196" s="33"/>
      <c r="C196" s="22" t="s">
        <v>122</v>
      </c>
      <c r="D196" s="33"/>
      <c r="E196" s="33"/>
      <c r="F196" s="33"/>
      <c r="G196" s="178">
        <v>509876</v>
      </c>
      <c r="H196" s="33"/>
      <c r="I196" s="178">
        <v>0</v>
      </c>
      <c r="J196" s="33"/>
      <c r="K196" s="178">
        <v>30076943</v>
      </c>
      <c r="L196" s="33"/>
      <c r="M196" s="178">
        <v>569170</v>
      </c>
      <c r="N196" s="33"/>
      <c r="O196" s="178">
        <v>258525</v>
      </c>
      <c r="P196" s="33"/>
      <c r="Q196" s="178">
        <v>11693645</v>
      </c>
      <c r="R196" s="33"/>
      <c r="S196" s="178">
        <v>0</v>
      </c>
      <c r="T196" s="33"/>
      <c r="U196" s="178">
        <v>3194913</v>
      </c>
      <c r="V196" s="33"/>
      <c r="W196" s="178">
        <f t="shared" si="12"/>
        <v>46303072</v>
      </c>
      <c r="X196" s="39"/>
      <c r="Y196" s="179"/>
      <c r="Z196" s="178">
        <v>13890181</v>
      </c>
      <c r="AA196" s="33"/>
      <c r="AB196" s="178">
        <v>0</v>
      </c>
      <c r="AC196" s="33"/>
      <c r="AD196" s="178">
        <v>16124219</v>
      </c>
      <c r="AE196" s="33"/>
      <c r="AF196" s="178">
        <v>0</v>
      </c>
      <c r="AG196" s="33"/>
      <c r="AH196" s="182">
        <v>158244</v>
      </c>
      <c r="AI196" s="33"/>
      <c r="AJ196" s="178">
        <v>0</v>
      </c>
      <c r="AK196" s="33"/>
      <c r="AL196" s="178">
        <f t="shared" si="13"/>
        <v>30172644</v>
      </c>
      <c r="AM196" s="33"/>
      <c r="AN196" s="33"/>
      <c r="AO196" s="33"/>
      <c r="AP196" s="178">
        <v>4847097.8000000007</v>
      </c>
      <c r="AQ196" s="33"/>
      <c r="AR196" s="22">
        <v>77</v>
      </c>
    </row>
    <row r="197" spans="1:44" ht="8.85" customHeight="1" x14ac:dyDescent="0.3">
      <c r="A197" s="22">
        <v>78</v>
      </c>
      <c r="B197" s="33"/>
      <c r="C197" s="22" t="s">
        <v>205</v>
      </c>
      <c r="D197" s="33"/>
      <c r="E197" s="33"/>
      <c r="F197" s="33"/>
      <c r="G197" s="178">
        <v>0</v>
      </c>
      <c r="H197" s="33"/>
      <c r="I197" s="178">
        <v>0</v>
      </c>
      <c r="J197" s="33"/>
      <c r="K197" s="178">
        <v>0</v>
      </c>
      <c r="L197" s="33"/>
      <c r="M197" s="178">
        <v>1749</v>
      </c>
      <c r="N197" s="33"/>
      <c r="O197" s="178">
        <v>0</v>
      </c>
      <c r="P197" s="33"/>
      <c r="Q197" s="178">
        <v>343893</v>
      </c>
      <c r="R197" s="33"/>
      <c r="S197" s="178">
        <v>0</v>
      </c>
      <c r="T197" s="33"/>
      <c r="U197" s="178">
        <v>0</v>
      </c>
      <c r="V197" s="33"/>
      <c r="W197" s="178">
        <f t="shared" si="12"/>
        <v>345642</v>
      </c>
      <c r="X197" s="39"/>
      <c r="Y197" s="179"/>
      <c r="Z197" s="178">
        <v>1259645</v>
      </c>
      <c r="AA197" s="33"/>
      <c r="AB197" s="178">
        <v>0</v>
      </c>
      <c r="AC197" s="33"/>
      <c r="AD197" s="178">
        <v>523317</v>
      </c>
      <c r="AE197" s="33"/>
      <c r="AF197" s="178">
        <v>0</v>
      </c>
      <c r="AG197" s="33"/>
      <c r="AH197" s="182">
        <v>24035</v>
      </c>
      <c r="AI197" s="33"/>
      <c r="AJ197" s="178">
        <v>0</v>
      </c>
      <c r="AK197" s="33"/>
      <c r="AL197" s="178">
        <f t="shared" si="13"/>
        <v>1806997</v>
      </c>
      <c r="AM197" s="33"/>
      <c r="AN197" s="33"/>
      <c r="AO197" s="33"/>
      <c r="AP197" s="178">
        <v>318835.70999999996</v>
      </c>
      <c r="AQ197" s="33"/>
      <c r="AR197" s="22">
        <v>78</v>
      </c>
    </row>
    <row r="198" spans="1:44" ht="8.85" customHeight="1" x14ac:dyDescent="0.3">
      <c r="A198" s="22">
        <v>79</v>
      </c>
      <c r="B198" s="33"/>
      <c r="C198" s="22" t="s">
        <v>206</v>
      </c>
      <c r="D198" s="33"/>
      <c r="E198" s="33"/>
      <c r="F198" s="33"/>
      <c r="G198" s="178">
        <v>1722006</v>
      </c>
      <c r="H198" s="33"/>
      <c r="I198" s="178">
        <v>0</v>
      </c>
      <c r="J198" s="33"/>
      <c r="K198" s="178">
        <v>0</v>
      </c>
      <c r="L198" s="33"/>
      <c r="M198" s="178">
        <v>320479</v>
      </c>
      <c r="N198" s="33"/>
      <c r="O198" s="178">
        <v>0</v>
      </c>
      <c r="P198" s="33"/>
      <c r="Q198" s="178">
        <v>10583421</v>
      </c>
      <c r="R198" s="33"/>
      <c r="S198" s="178">
        <v>0</v>
      </c>
      <c r="T198" s="33"/>
      <c r="U198" s="178">
        <v>1228323</v>
      </c>
      <c r="V198" s="33"/>
      <c r="W198" s="178">
        <f t="shared" si="12"/>
        <v>13854229</v>
      </c>
      <c r="X198" s="39"/>
      <c r="Y198" s="179"/>
      <c r="Z198" s="178">
        <v>4287858</v>
      </c>
      <c r="AA198" s="33"/>
      <c r="AB198" s="178">
        <v>0</v>
      </c>
      <c r="AC198" s="33"/>
      <c r="AD198" s="178">
        <v>4385889</v>
      </c>
      <c r="AE198" s="33"/>
      <c r="AF198" s="178">
        <v>0</v>
      </c>
      <c r="AG198" s="33"/>
      <c r="AH198" s="182">
        <v>0</v>
      </c>
      <c r="AI198" s="33"/>
      <c r="AJ198" s="178">
        <v>0</v>
      </c>
      <c r="AK198" s="33"/>
      <c r="AL198" s="178">
        <f t="shared" si="13"/>
        <v>8673747</v>
      </c>
      <c r="AM198" s="33"/>
      <c r="AN198" s="33"/>
      <c r="AO198" s="33"/>
      <c r="AP198" s="178">
        <v>5945366.290000001</v>
      </c>
      <c r="AQ198" s="33"/>
      <c r="AR198" s="22">
        <v>79</v>
      </c>
    </row>
    <row r="199" spans="1:44" ht="8.85" customHeight="1" x14ac:dyDescent="0.3">
      <c r="A199" s="22">
        <v>80</v>
      </c>
      <c r="B199" s="33"/>
      <c r="C199" s="22" t="s">
        <v>207</v>
      </c>
      <c r="D199" s="33"/>
      <c r="E199" s="33"/>
      <c r="F199" s="33"/>
      <c r="G199" s="178">
        <v>0</v>
      </c>
      <c r="H199" s="33"/>
      <c r="I199" s="178">
        <v>0</v>
      </c>
      <c r="J199" s="33"/>
      <c r="K199" s="178">
        <v>0</v>
      </c>
      <c r="L199" s="33"/>
      <c r="M199" s="178">
        <v>0</v>
      </c>
      <c r="N199" s="33"/>
      <c r="O199" s="178">
        <v>0</v>
      </c>
      <c r="P199" s="33"/>
      <c r="Q199" s="178">
        <v>283529</v>
      </c>
      <c r="R199" s="33"/>
      <c r="S199" s="178">
        <v>0</v>
      </c>
      <c r="T199" s="33"/>
      <c r="U199" s="178">
        <v>0</v>
      </c>
      <c r="V199" s="33"/>
      <c r="W199" s="178">
        <f t="shared" si="12"/>
        <v>283529</v>
      </c>
      <c r="X199" s="39"/>
      <c r="Y199" s="179"/>
      <c r="Z199" s="178">
        <v>283529</v>
      </c>
      <c r="AA199" s="33"/>
      <c r="AB199" s="178">
        <v>0</v>
      </c>
      <c r="AC199" s="33"/>
      <c r="AD199" s="178">
        <v>0</v>
      </c>
      <c r="AE199" s="33"/>
      <c r="AF199" s="178">
        <v>0</v>
      </c>
      <c r="AG199" s="33"/>
      <c r="AH199" s="182">
        <v>0</v>
      </c>
      <c r="AI199" s="33"/>
      <c r="AJ199" s="178">
        <v>0</v>
      </c>
      <c r="AK199" s="33"/>
      <c r="AL199" s="178">
        <f t="shared" si="13"/>
        <v>283529</v>
      </c>
      <c r="AM199" s="33"/>
      <c r="AN199" s="33"/>
      <c r="AO199" s="33"/>
      <c r="AP199" s="178">
        <v>521370.33</v>
      </c>
      <c r="AQ199" s="33"/>
      <c r="AR199" s="22">
        <v>80</v>
      </c>
    </row>
    <row r="200" spans="1:44" ht="8.85" customHeight="1" x14ac:dyDescent="0.3">
      <c r="A200" s="41"/>
      <c r="B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41"/>
    </row>
    <row r="201" spans="1:44" ht="8.85" customHeight="1" x14ac:dyDescent="0.3">
      <c r="A201" s="22">
        <v>81</v>
      </c>
      <c r="B201" s="33"/>
      <c r="C201" s="22" t="s">
        <v>208</v>
      </c>
      <c r="D201" s="33"/>
      <c r="E201" s="33"/>
      <c r="F201" s="33"/>
      <c r="G201" s="178">
        <v>0</v>
      </c>
      <c r="H201" s="33"/>
      <c r="I201" s="178">
        <v>0</v>
      </c>
      <c r="J201" s="33"/>
      <c r="K201" s="178">
        <v>1079556</v>
      </c>
      <c r="L201" s="33"/>
      <c r="M201" s="178">
        <v>0</v>
      </c>
      <c r="N201" s="33"/>
      <c r="O201" s="178">
        <v>0</v>
      </c>
      <c r="P201" s="33"/>
      <c r="Q201" s="178">
        <v>2042118</v>
      </c>
      <c r="R201" s="33"/>
      <c r="S201" s="178">
        <v>0</v>
      </c>
      <c r="T201" s="33"/>
      <c r="U201" s="178">
        <v>0</v>
      </c>
      <c r="V201" s="33"/>
      <c r="W201" s="178">
        <f t="shared" si="12"/>
        <v>3121674</v>
      </c>
      <c r="X201" s="39"/>
      <c r="Y201" s="179"/>
      <c r="Z201" s="178">
        <v>0</v>
      </c>
      <c r="AA201" s="33"/>
      <c r="AB201" s="178">
        <v>0</v>
      </c>
      <c r="AC201" s="33"/>
      <c r="AD201" s="178">
        <v>3121674</v>
      </c>
      <c r="AE201" s="33"/>
      <c r="AF201" s="178">
        <v>0</v>
      </c>
      <c r="AG201" s="33"/>
      <c r="AH201" s="182">
        <v>0</v>
      </c>
      <c r="AI201" s="33"/>
      <c r="AJ201" s="178">
        <v>0</v>
      </c>
      <c r="AK201" s="33"/>
      <c r="AL201" s="178">
        <f t="shared" si="13"/>
        <v>3121674</v>
      </c>
      <c r="AM201" s="33"/>
      <c r="AN201" s="33"/>
      <c r="AO201" s="33"/>
      <c r="AP201" s="178">
        <v>2951815.57</v>
      </c>
      <c r="AQ201" s="33"/>
      <c r="AR201" s="22">
        <v>81</v>
      </c>
    </row>
    <row r="202" spans="1:44" ht="8.85" customHeight="1" x14ac:dyDescent="0.3">
      <c r="A202" s="22">
        <v>82</v>
      </c>
      <c r="B202" s="33"/>
      <c r="C202" s="22" t="s">
        <v>209</v>
      </c>
      <c r="D202" s="33"/>
      <c r="E202" s="33"/>
      <c r="F202" s="33"/>
      <c r="G202" s="178">
        <v>0</v>
      </c>
      <c r="H202" s="33"/>
      <c r="I202" s="178">
        <v>0</v>
      </c>
      <c r="J202" s="33"/>
      <c r="K202" s="178">
        <v>15500581</v>
      </c>
      <c r="L202" s="33"/>
      <c r="M202" s="178">
        <v>0</v>
      </c>
      <c r="N202" s="33"/>
      <c r="O202" s="178">
        <v>0</v>
      </c>
      <c r="P202" s="33"/>
      <c r="Q202" s="178">
        <v>0</v>
      </c>
      <c r="R202" s="33"/>
      <c r="S202" s="178">
        <v>0</v>
      </c>
      <c r="T202" s="33"/>
      <c r="U202" s="178">
        <v>3637323</v>
      </c>
      <c r="V202" s="33"/>
      <c r="W202" s="178">
        <f t="shared" si="12"/>
        <v>19137904</v>
      </c>
      <c r="X202" s="39"/>
      <c r="Y202" s="179"/>
      <c r="Z202" s="178">
        <v>0</v>
      </c>
      <c r="AA202" s="33"/>
      <c r="AB202" s="178">
        <v>0</v>
      </c>
      <c r="AC202" s="33"/>
      <c r="AD202" s="178">
        <v>4076864</v>
      </c>
      <c r="AE202" s="33"/>
      <c r="AF202" s="178">
        <v>0</v>
      </c>
      <c r="AG202" s="33"/>
      <c r="AH202" s="182">
        <v>735003</v>
      </c>
      <c r="AI202" s="33"/>
      <c r="AJ202" s="178">
        <v>0</v>
      </c>
      <c r="AK202" s="33"/>
      <c r="AL202" s="178">
        <f t="shared" si="13"/>
        <v>4811867</v>
      </c>
      <c r="AM202" s="33"/>
      <c r="AN202" s="33"/>
      <c r="AO202" s="33"/>
      <c r="AP202" s="178">
        <v>945053.51</v>
      </c>
      <c r="AQ202" s="33"/>
      <c r="AR202" s="22">
        <v>82</v>
      </c>
    </row>
    <row r="203" spans="1:44" ht="8.85" customHeight="1" x14ac:dyDescent="0.3">
      <c r="A203" s="22">
        <v>83</v>
      </c>
      <c r="B203" s="33"/>
      <c r="C203" s="22" t="s">
        <v>210</v>
      </c>
      <c r="D203" s="33"/>
      <c r="E203" s="33"/>
      <c r="F203" s="33"/>
      <c r="G203" s="178">
        <v>0</v>
      </c>
      <c r="H203" s="33"/>
      <c r="I203" s="178">
        <v>0</v>
      </c>
      <c r="J203" s="33"/>
      <c r="K203" s="178">
        <v>0</v>
      </c>
      <c r="L203" s="33"/>
      <c r="M203" s="178">
        <v>0</v>
      </c>
      <c r="N203" s="33"/>
      <c r="O203" s="178">
        <v>0</v>
      </c>
      <c r="P203" s="33"/>
      <c r="Q203" s="178">
        <v>0</v>
      </c>
      <c r="R203" s="33"/>
      <c r="S203" s="178">
        <v>0</v>
      </c>
      <c r="T203" s="33"/>
      <c r="U203" s="178">
        <v>0</v>
      </c>
      <c r="V203" s="33"/>
      <c r="W203" s="178">
        <f t="shared" si="12"/>
        <v>0</v>
      </c>
      <c r="X203" s="39"/>
      <c r="Y203" s="179"/>
      <c r="Z203" s="178">
        <v>0</v>
      </c>
      <c r="AA203" s="33"/>
      <c r="AB203" s="178">
        <v>0</v>
      </c>
      <c r="AC203" s="33"/>
      <c r="AD203" s="178">
        <v>0</v>
      </c>
      <c r="AE203" s="33"/>
      <c r="AF203" s="178">
        <v>0</v>
      </c>
      <c r="AG203" s="33"/>
      <c r="AH203" s="182">
        <v>0</v>
      </c>
      <c r="AI203" s="33"/>
      <c r="AJ203" s="178">
        <v>0</v>
      </c>
      <c r="AK203" s="33"/>
      <c r="AL203" s="178">
        <f t="shared" si="13"/>
        <v>0</v>
      </c>
      <c r="AM203" s="33"/>
      <c r="AN203" s="33"/>
      <c r="AO203" s="33"/>
      <c r="AP203" s="178">
        <v>791755.82</v>
      </c>
      <c r="AQ203" s="33"/>
      <c r="AR203" s="22">
        <v>83</v>
      </c>
    </row>
    <row r="204" spans="1:44" ht="8.85" customHeight="1" x14ac:dyDescent="0.3">
      <c r="A204" s="22">
        <v>84</v>
      </c>
      <c r="B204" s="33"/>
      <c r="C204" s="22" t="s">
        <v>211</v>
      </c>
      <c r="D204" s="33"/>
      <c r="E204" s="33"/>
      <c r="F204" s="33"/>
      <c r="G204" s="178">
        <v>0</v>
      </c>
      <c r="H204" s="33"/>
      <c r="I204" s="178">
        <v>0</v>
      </c>
      <c r="J204" s="33"/>
      <c r="K204" s="178">
        <v>8136000</v>
      </c>
      <c r="L204" s="33"/>
      <c r="M204" s="178">
        <v>20883</v>
      </c>
      <c r="N204" s="33"/>
      <c r="O204" s="178">
        <v>0</v>
      </c>
      <c r="P204" s="33"/>
      <c r="Q204" s="178">
        <v>1237439</v>
      </c>
      <c r="R204" s="33"/>
      <c r="S204" s="178">
        <v>0</v>
      </c>
      <c r="T204" s="33"/>
      <c r="U204" s="178">
        <v>9178</v>
      </c>
      <c r="V204" s="33"/>
      <c r="W204" s="178">
        <f t="shared" si="12"/>
        <v>9403500</v>
      </c>
      <c r="X204" s="39"/>
      <c r="Y204" s="179"/>
      <c r="Z204" s="178">
        <v>0</v>
      </c>
      <c r="AA204" s="33"/>
      <c r="AB204" s="178">
        <v>0</v>
      </c>
      <c r="AC204" s="33"/>
      <c r="AD204" s="178">
        <v>2591178</v>
      </c>
      <c r="AE204" s="33"/>
      <c r="AF204" s="178">
        <v>0</v>
      </c>
      <c r="AG204" s="33"/>
      <c r="AH204" s="182">
        <v>1023411</v>
      </c>
      <c r="AI204" s="33"/>
      <c r="AJ204" s="178">
        <v>0</v>
      </c>
      <c r="AK204" s="33"/>
      <c r="AL204" s="178">
        <f t="shared" si="13"/>
        <v>3614589</v>
      </c>
      <c r="AM204" s="33"/>
      <c r="AN204" s="33"/>
      <c r="AO204" s="33"/>
      <c r="AP204" s="178">
        <v>1821227.27</v>
      </c>
      <c r="AQ204" s="33"/>
      <c r="AR204" s="22">
        <v>84</v>
      </c>
    </row>
    <row r="205" spans="1:44" ht="8.85" customHeight="1" x14ac:dyDescent="0.3">
      <c r="A205" s="22">
        <v>85</v>
      </c>
      <c r="B205" s="33"/>
      <c r="C205" s="22" t="s">
        <v>212</v>
      </c>
      <c r="D205" s="33"/>
      <c r="E205" s="33"/>
      <c r="F205" s="33"/>
      <c r="G205" s="178">
        <v>182656</v>
      </c>
      <c r="H205" s="33"/>
      <c r="I205" s="178">
        <v>85958</v>
      </c>
      <c r="J205" s="33"/>
      <c r="K205" s="178">
        <v>37701077</v>
      </c>
      <c r="L205" s="33"/>
      <c r="M205" s="178">
        <v>1353929</v>
      </c>
      <c r="N205" s="33"/>
      <c r="O205" s="178">
        <v>0</v>
      </c>
      <c r="P205" s="33"/>
      <c r="Q205" s="178">
        <v>20591964</v>
      </c>
      <c r="R205" s="33"/>
      <c r="S205" s="178">
        <v>0</v>
      </c>
      <c r="T205" s="33"/>
      <c r="U205" s="178">
        <v>1840467</v>
      </c>
      <c r="V205" s="33"/>
      <c r="W205" s="178">
        <f t="shared" si="12"/>
        <v>61756051</v>
      </c>
      <c r="X205" s="39"/>
      <c r="Y205" s="179"/>
      <c r="Z205" s="178">
        <v>37878260</v>
      </c>
      <c r="AA205" s="33"/>
      <c r="AB205" s="178">
        <v>0</v>
      </c>
      <c r="AC205" s="33"/>
      <c r="AD205" s="178">
        <v>4829673</v>
      </c>
      <c r="AE205" s="33"/>
      <c r="AF205" s="178">
        <v>0</v>
      </c>
      <c r="AG205" s="33"/>
      <c r="AH205" s="182">
        <v>23796716</v>
      </c>
      <c r="AI205" s="33"/>
      <c r="AJ205" s="178">
        <v>0</v>
      </c>
      <c r="AK205" s="33"/>
      <c r="AL205" s="178">
        <f t="shared" si="13"/>
        <v>66504649</v>
      </c>
      <c r="AM205" s="33"/>
      <c r="AN205" s="33"/>
      <c r="AO205" s="33"/>
      <c r="AP205" s="178">
        <v>11941036.159999998</v>
      </c>
      <c r="AQ205" s="33"/>
      <c r="AR205" s="22">
        <v>85</v>
      </c>
    </row>
    <row r="206" spans="1:44" ht="8.85" customHeight="1" x14ac:dyDescent="0.3">
      <c r="A206" s="33"/>
      <c r="B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row>
    <row r="207" spans="1:44" ht="8.85" customHeight="1" x14ac:dyDescent="0.3">
      <c r="A207" s="22">
        <v>86</v>
      </c>
      <c r="B207" s="33"/>
      <c r="C207" s="22" t="s">
        <v>213</v>
      </c>
      <c r="D207" s="33"/>
      <c r="E207" s="33"/>
      <c r="F207" s="33"/>
      <c r="G207" s="178">
        <v>0</v>
      </c>
      <c r="H207" s="33"/>
      <c r="I207" s="178">
        <v>0</v>
      </c>
      <c r="J207" s="33"/>
      <c r="K207" s="178">
        <v>13404024</v>
      </c>
      <c r="L207" s="33"/>
      <c r="M207" s="178">
        <v>408712</v>
      </c>
      <c r="N207" s="33"/>
      <c r="O207" s="178">
        <v>0</v>
      </c>
      <c r="P207" s="33"/>
      <c r="Q207" s="178">
        <v>6116415</v>
      </c>
      <c r="R207" s="33"/>
      <c r="S207" s="178">
        <v>96090</v>
      </c>
      <c r="T207" s="33"/>
      <c r="U207" s="178">
        <v>8075</v>
      </c>
      <c r="V207" s="33"/>
      <c r="W207" s="178">
        <f t="shared" si="12"/>
        <v>20033316</v>
      </c>
      <c r="X207" s="39"/>
      <c r="Y207" s="179"/>
      <c r="Z207" s="178">
        <v>42525570</v>
      </c>
      <c r="AA207" s="33"/>
      <c r="AB207" s="178">
        <v>8062992</v>
      </c>
      <c r="AC207" s="33"/>
      <c r="AD207" s="178">
        <v>14480803</v>
      </c>
      <c r="AE207" s="33"/>
      <c r="AF207" s="178">
        <v>0</v>
      </c>
      <c r="AG207" s="33"/>
      <c r="AH207" s="182">
        <v>466431</v>
      </c>
      <c r="AI207" s="33"/>
      <c r="AJ207" s="178">
        <v>0</v>
      </c>
      <c r="AK207" s="33"/>
      <c r="AL207" s="178">
        <f t="shared" si="13"/>
        <v>65535796</v>
      </c>
      <c r="AM207" s="33"/>
      <c r="AN207" s="33"/>
      <c r="AO207" s="33"/>
      <c r="AP207" s="178">
        <v>51385091.710000001</v>
      </c>
      <c r="AQ207" s="33"/>
      <c r="AR207" s="22">
        <v>86</v>
      </c>
    </row>
    <row r="208" spans="1:44" ht="8.85" customHeight="1" x14ac:dyDescent="0.3">
      <c r="A208" s="22">
        <v>87</v>
      </c>
      <c r="B208" s="33"/>
      <c r="C208" s="22" t="s">
        <v>214</v>
      </c>
      <c r="D208" s="33"/>
      <c r="E208" s="33"/>
      <c r="F208" s="33"/>
      <c r="G208" s="178">
        <v>0</v>
      </c>
      <c r="H208" s="33"/>
      <c r="I208" s="178">
        <v>0</v>
      </c>
      <c r="J208" s="33"/>
      <c r="K208" s="178">
        <v>6490955</v>
      </c>
      <c r="L208" s="33"/>
      <c r="M208" s="178">
        <v>162887</v>
      </c>
      <c r="N208" s="33"/>
      <c r="O208" s="178">
        <v>0</v>
      </c>
      <c r="P208" s="33"/>
      <c r="Q208" s="178">
        <v>1619771</v>
      </c>
      <c r="R208" s="33"/>
      <c r="S208" s="178">
        <v>0</v>
      </c>
      <c r="T208" s="33"/>
      <c r="U208" s="178">
        <v>50000</v>
      </c>
      <c r="V208" s="33"/>
      <c r="W208" s="178">
        <f t="shared" si="12"/>
        <v>8323613</v>
      </c>
      <c r="X208" s="39"/>
      <c r="Y208" s="179"/>
      <c r="Z208" s="178">
        <v>699590</v>
      </c>
      <c r="AA208" s="33"/>
      <c r="AB208" s="178">
        <v>0</v>
      </c>
      <c r="AC208" s="33"/>
      <c r="AD208" s="178">
        <v>3313303</v>
      </c>
      <c r="AE208" s="33"/>
      <c r="AF208" s="178">
        <v>0</v>
      </c>
      <c r="AG208" s="33"/>
      <c r="AH208" s="182">
        <v>0</v>
      </c>
      <c r="AI208" s="33"/>
      <c r="AJ208" s="178">
        <v>0</v>
      </c>
      <c r="AK208" s="33"/>
      <c r="AL208" s="178">
        <f t="shared" si="13"/>
        <v>4012893</v>
      </c>
      <c r="AM208" s="33"/>
      <c r="AN208" s="33"/>
      <c r="AO208" s="33"/>
      <c r="AP208" s="178">
        <v>1023641.36</v>
      </c>
      <c r="AQ208" s="33"/>
      <c r="AR208" s="22">
        <v>87</v>
      </c>
    </row>
    <row r="209" spans="1:44" ht="8.85" customHeight="1" x14ac:dyDescent="0.3">
      <c r="A209" s="22">
        <v>88</v>
      </c>
      <c r="B209" s="33"/>
      <c r="C209" s="22" t="s">
        <v>215</v>
      </c>
      <c r="D209" s="33"/>
      <c r="E209" s="33"/>
      <c r="F209" s="33"/>
      <c r="G209" s="178">
        <v>18180</v>
      </c>
      <c r="H209" s="33"/>
      <c r="I209" s="178">
        <v>0</v>
      </c>
      <c r="J209" s="33"/>
      <c r="K209" s="178">
        <v>0</v>
      </c>
      <c r="L209" s="33"/>
      <c r="M209" s="178">
        <v>81764</v>
      </c>
      <c r="N209" s="33"/>
      <c r="O209" s="178">
        <v>0</v>
      </c>
      <c r="P209" s="33"/>
      <c r="Q209" s="178">
        <v>574080</v>
      </c>
      <c r="R209" s="33"/>
      <c r="S209" s="178">
        <v>0</v>
      </c>
      <c r="T209" s="33"/>
      <c r="U209" s="178">
        <v>0</v>
      </c>
      <c r="V209" s="33"/>
      <c r="W209" s="178">
        <f t="shared" si="12"/>
        <v>674024</v>
      </c>
      <c r="X209" s="39"/>
      <c r="Y209" s="179"/>
      <c r="Z209" s="178">
        <v>0</v>
      </c>
      <c r="AA209" s="33"/>
      <c r="AB209" s="178">
        <v>0</v>
      </c>
      <c r="AC209" s="33"/>
      <c r="AD209" s="178">
        <v>275262</v>
      </c>
      <c r="AE209" s="33"/>
      <c r="AF209" s="178">
        <v>0</v>
      </c>
      <c r="AG209" s="33"/>
      <c r="AH209" s="182">
        <v>0</v>
      </c>
      <c r="AI209" s="33"/>
      <c r="AJ209" s="178">
        <v>0</v>
      </c>
      <c r="AK209" s="33"/>
      <c r="AL209" s="178">
        <f t="shared" si="13"/>
        <v>275262</v>
      </c>
      <c r="AM209" s="33"/>
      <c r="AN209" s="33"/>
      <c r="AO209" s="33"/>
      <c r="AP209" s="178">
        <v>1727853.68</v>
      </c>
      <c r="AQ209" s="33"/>
      <c r="AR209" s="22">
        <v>88</v>
      </c>
    </row>
    <row r="210" spans="1:44" ht="8.85" customHeight="1" x14ac:dyDescent="0.3">
      <c r="A210" s="22">
        <v>89</v>
      </c>
      <c r="B210" s="33"/>
      <c r="C210" s="22" t="s">
        <v>216</v>
      </c>
      <c r="D210" s="33"/>
      <c r="E210" s="33"/>
      <c r="F210" s="33"/>
      <c r="G210" s="178">
        <v>0</v>
      </c>
      <c r="H210" s="33"/>
      <c r="I210" s="178">
        <v>0</v>
      </c>
      <c r="J210" s="33"/>
      <c r="K210" s="178">
        <v>0</v>
      </c>
      <c r="L210" s="33"/>
      <c r="M210" s="178">
        <v>0</v>
      </c>
      <c r="N210" s="33"/>
      <c r="O210" s="178">
        <v>0</v>
      </c>
      <c r="P210" s="33"/>
      <c r="Q210" s="178">
        <v>0</v>
      </c>
      <c r="R210" s="33"/>
      <c r="S210" s="178">
        <v>0</v>
      </c>
      <c r="T210" s="33"/>
      <c r="U210" s="178">
        <v>0</v>
      </c>
      <c r="V210" s="33"/>
      <c r="W210" s="178">
        <f t="shared" si="12"/>
        <v>0</v>
      </c>
      <c r="X210" s="39"/>
      <c r="Y210" s="179"/>
      <c r="Z210" s="178">
        <v>0</v>
      </c>
      <c r="AA210" s="33"/>
      <c r="AB210" s="178">
        <v>0</v>
      </c>
      <c r="AC210" s="33"/>
      <c r="AD210" s="178">
        <v>219917</v>
      </c>
      <c r="AE210" s="33"/>
      <c r="AF210" s="178">
        <v>0</v>
      </c>
      <c r="AG210" s="33"/>
      <c r="AH210" s="182">
        <v>0</v>
      </c>
      <c r="AI210" s="33"/>
      <c r="AJ210" s="178">
        <v>0</v>
      </c>
      <c r="AK210" s="33"/>
      <c r="AL210" s="178">
        <f t="shared" si="13"/>
        <v>219917</v>
      </c>
      <c r="AM210" s="33"/>
      <c r="AN210" s="33"/>
      <c r="AO210" s="33"/>
      <c r="AP210" s="178">
        <v>785065.46000000008</v>
      </c>
      <c r="AQ210" s="33"/>
      <c r="AR210" s="22">
        <v>89</v>
      </c>
    </row>
    <row r="211" spans="1:44" ht="8.85" customHeight="1" x14ac:dyDescent="0.3">
      <c r="A211" s="22">
        <v>90</v>
      </c>
      <c r="B211" s="33"/>
      <c r="C211" s="22" t="s">
        <v>217</v>
      </c>
      <c r="D211" s="33"/>
      <c r="E211" s="33"/>
      <c r="F211" s="33"/>
      <c r="G211" s="182">
        <v>612665</v>
      </c>
      <c r="H211" s="33"/>
      <c r="I211" s="182">
        <v>0</v>
      </c>
      <c r="J211" s="33"/>
      <c r="K211" s="182">
        <v>13602931</v>
      </c>
      <c r="L211" s="33"/>
      <c r="M211" s="182">
        <v>73829</v>
      </c>
      <c r="N211" s="33"/>
      <c r="O211" s="182">
        <v>252841</v>
      </c>
      <c r="P211" s="33"/>
      <c r="Q211" s="182">
        <v>0</v>
      </c>
      <c r="R211" s="33"/>
      <c r="S211" s="182">
        <v>157705</v>
      </c>
      <c r="T211" s="33"/>
      <c r="U211" s="182">
        <v>0</v>
      </c>
      <c r="V211" s="33"/>
      <c r="W211" s="182">
        <f t="shared" si="12"/>
        <v>14699971</v>
      </c>
      <c r="X211" s="39"/>
      <c r="Y211" s="183"/>
      <c r="Z211" s="182">
        <v>941133</v>
      </c>
      <c r="AA211" s="33"/>
      <c r="AB211" s="182">
        <v>593373</v>
      </c>
      <c r="AC211" s="33"/>
      <c r="AD211" s="182">
        <v>4440947</v>
      </c>
      <c r="AE211" s="33"/>
      <c r="AF211" s="182">
        <v>0</v>
      </c>
      <c r="AG211" s="33"/>
      <c r="AH211" s="182">
        <v>0</v>
      </c>
      <c r="AI211" s="33"/>
      <c r="AJ211" s="182">
        <v>0</v>
      </c>
      <c r="AK211" s="33"/>
      <c r="AL211" s="182">
        <f t="shared" si="13"/>
        <v>5975453</v>
      </c>
      <c r="AM211" s="33"/>
      <c r="AN211" s="33"/>
      <c r="AO211" s="33"/>
      <c r="AP211" s="178">
        <v>2025264.8499999999</v>
      </c>
      <c r="AQ211" s="33"/>
      <c r="AR211" s="22">
        <v>90</v>
      </c>
    </row>
    <row r="212" spans="1:44" ht="8.85" customHeight="1" x14ac:dyDescent="0.3">
      <c r="A212" s="33"/>
      <c r="B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41"/>
    </row>
    <row r="213" spans="1:44" ht="8.85" customHeight="1" x14ac:dyDescent="0.3">
      <c r="A213" s="22">
        <v>91</v>
      </c>
      <c r="B213" s="33"/>
      <c r="C213" s="22" t="s">
        <v>218</v>
      </c>
      <c r="D213" s="33"/>
      <c r="E213" s="33"/>
      <c r="F213" s="33"/>
      <c r="G213" s="178">
        <v>54741</v>
      </c>
      <c r="H213" s="33"/>
      <c r="I213" s="178">
        <v>0</v>
      </c>
      <c r="J213" s="33"/>
      <c r="K213" s="178">
        <v>0</v>
      </c>
      <c r="L213" s="33"/>
      <c r="M213" s="178">
        <v>0</v>
      </c>
      <c r="N213" s="33"/>
      <c r="O213" s="178">
        <v>0</v>
      </c>
      <c r="P213" s="33"/>
      <c r="Q213" s="178">
        <v>425411</v>
      </c>
      <c r="R213" s="33"/>
      <c r="S213" s="178">
        <v>0</v>
      </c>
      <c r="T213" s="33"/>
      <c r="U213" s="178">
        <v>0</v>
      </c>
      <c r="V213" s="33"/>
      <c r="W213" s="178">
        <f>SUM(G213:U213)</f>
        <v>480152</v>
      </c>
      <c r="X213" s="39"/>
      <c r="Y213" s="179"/>
      <c r="Z213" s="178">
        <v>105283</v>
      </c>
      <c r="AA213" s="33"/>
      <c r="AB213" s="178">
        <v>0</v>
      </c>
      <c r="AC213" s="33"/>
      <c r="AD213" s="178">
        <v>374869</v>
      </c>
      <c r="AE213" s="33"/>
      <c r="AF213" s="178">
        <v>0</v>
      </c>
      <c r="AG213" s="33"/>
      <c r="AH213" s="182">
        <v>0</v>
      </c>
      <c r="AI213" s="33"/>
      <c r="AJ213" s="178">
        <v>0</v>
      </c>
      <c r="AK213" s="33"/>
      <c r="AL213" s="178">
        <f>SUM(Z213:AJ213)</f>
        <v>480152</v>
      </c>
      <c r="AM213" s="33"/>
      <c r="AN213" s="33"/>
      <c r="AO213" s="33"/>
      <c r="AP213" s="178">
        <v>11275413.82</v>
      </c>
      <c r="AQ213" s="33"/>
      <c r="AR213" s="22">
        <v>91</v>
      </c>
    </row>
    <row r="214" spans="1:44" ht="8.85" customHeight="1" x14ac:dyDescent="0.3">
      <c r="A214" s="22">
        <v>92</v>
      </c>
      <c r="B214" s="33"/>
      <c r="C214" s="22" t="s">
        <v>219</v>
      </c>
      <c r="D214" s="33"/>
      <c r="E214" s="33"/>
      <c r="F214" s="33"/>
      <c r="G214" s="178">
        <v>0</v>
      </c>
      <c r="H214" s="33"/>
      <c r="I214" s="178">
        <v>0</v>
      </c>
      <c r="J214" s="33"/>
      <c r="K214" s="178">
        <v>0</v>
      </c>
      <c r="L214" s="33"/>
      <c r="M214" s="178">
        <v>26932</v>
      </c>
      <c r="N214" s="33"/>
      <c r="O214" s="178">
        <v>0</v>
      </c>
      <c r="P214" s="33"/>
      <c r="Q214" s="178">
        <v>4159502</v>
      </c>
      <c r="R214" s="33"/>
      <c r="S214" s="178">
        <v>0</v>
      </c>
      <c r="T214" s="33"/>
      <c r="U214" s="178">
        <v>0</v>
      </c>
      <c r="V214" s="33"/>
      <c r="W214" s="178">
        <f>SUM(G214:U214)</f>
        <v>4186434</v>
      </c>
      <c r="X214" s="39"/>
      <c r="Y214" s="179"/>
      <c r="Z214" s="178">
        <v>630009</v>
      </c>
      <c r="AA214" s="33"/>
      <c r="AB214" s="178">
        <v>405505</v>
      </c>
      <c r="AC214" s="33"/>
      <c r="AD214" s="178">
        <v>3166206</v>
      </c>
      <c r="AE214" s="33"/>
      <c r="AF214" s="178">
        <v>0</v>
      </c>
      <c r="AG214" s="33"/>
      <c r="AH214" s="182">
        <v>0</v>
      </c>
      <c r="AI214" s="33"/>
      <c r="AJ214" s="178">
        <v>0</v>
      </c>
      <c r="AK214" s="33"/>
      <c r="AL214" s="178">
        <f>SUM(Z214:AJ214)</f>
        <v>4201720</v>
      </c>
      <c r="AM214" s="33"/>
      <c r="AN214" s="33"/>
      <c r="AO214" s="33"/>
      <c r="AP214" s="178">
        <v>469130.06</v>
      </c>
      <c r="AQ214" s="33"/>
      <c r="AR214" s="22">
        <v>92</v>
      </c>
    </row>
    <row r="215" spans="1:44" ht="8.85" customHeight="1" x14ac:dyDescent="0.3">
      <c r="A215" s="22">
        <v>93</v>
      </c>
      <c r="B215" s="33"/>
      <c r="C215" s="22" t="s">
        <v>220</v>
      </c>
      <c r="D215" s="33"/>
      <c r="E215" s="33"/>
      <c r="F215" s="33"/>
      <c r="G215" s="178">
        <v>907918</v>
      </c>
      <c r="H215" s="33"/>
      <c r="I215" s="178">
        <v>807578</v>
      </c>
      <c r="J215" s="33"/>
      <c r="K215" s="178">
        <v>0</v>
      </c>
      <c r="L215" s="33"/>
      <c r="M215" s="178">
        <v>0</v>
      </c>
      <c r="N215" s="33"/>
      <c r="O215" s="178">
        <v>0</v>
      </c>
      <c r="P215" s="33"/>
      <c r="Q215" s="178">
        <v>73054</v>
      </c>
      <c r="R215" s="33"/>
      <c r="S215" s="178">
        <v>0</v>
      </c>
      <c r="T215" s="33"/>
      <c r="U215" s="178">
        <v>186453</v>
      </c>
      <c r="V215" s="33"/>
      <c r="W215" s="178">
        <f>SUM(G215:U215)</f>
        <v>1975003</v>
      </c>
      <c r="X215" s="39"/>
      <c r="Y215" s="179"/>
      <c r="Z215" s="178">
        <v>229078</v>
      </c>
      <c r="AA215" s="33"/>
      <c r="AB215" s="178">
        <v>0</v>
      </c>
      <c r="AC215" s="33"/>
      <c r="AD215" s="178">
        <v>1745925</v>
      </c>
      <c r="AE215" s="33"/>
      <c r="AF215" s="178">
        <v>0</v>
      </c>
      <c r="AG215" s="33"/>
      <c r="AH215" s="182">
        <v>0</v>
      </c>
      <c r="AI215" s="33"/>
      <c r="AJ215" s="178">
        <v>0</v>
      </c>
      <c r="AK215" s="33"/>
      <c r="AL215" s="178">
        <f>SUM(Z215:AJ215)</f>
        <v>1975003</v>
      </c>
      <c r="AM215" s="33"/>
      <c r="AN215" s="33"/>
      <c r="AO215" s="33"/>
      <c r="AP215" s="178">
        <v>545216.80999999994</v>
      </c>
      <c r="AQ215" s="33"/>
      <c r="AR215" s="22">
        <v>93</v>
      </c>
    </row>
    <row r="216" spans="1:44" ht="8.85" customHeight="1" x14ac:dyDescent="0.3">
      <c r="A216" s="22">
        <v>94</v>
      </c>
      <c r="B216" s="33"/>
      <c r="C216" s="22" t="s">
        <v>221</v>
      </c>
      <c r="D216" s="33"/>
      <c r="E216" s="33"/>
      <c r="F216" s="33"/>
      <c r="G216" s="178">
        <v>0</v>
      </c>
      <c r="H216" s="33"/>
      <c r="I216" s="178">
        <v>0</v>
      </c>
      <c r="J216" s="33"/>
      <c r="K216" s="178">
        <v>7468951</v>
      </c>
      <c r="L216" s="33"/>
      <c r="M216" s="178">
        <v>95154</v>
      </c>
      <c r="N216" s="33"/>
      <c r="O216" s="178">
        <v>0</v>
      </c>
      <c r="P216" s="33"/>
      <c r="Q216" s="178">
        <v>7801358</v>
      </c>
      <c r="R216" s="33"/>
      <c r="S216" s="178">
        <v>0</v>
      </c>
      <c r="T216" s="33"/>
      <c r="U216" s="178">
        <v>0</v>
      </c>
      <c r="V216" s="33"/>
      <c r="W216" s="178">
        <f>SUM(G216:U216)</f>
        <v>15365463</v>
      </c>
      <c r="X216" s="39"/>
      <c r="Y216" s="179"/>
      <c r="Z216" s="178">
        <v>10024382</v>
      </c>
      <c r="AA216" s="33"/>
      <c r="AB216" s="178">
        <v>295927</v>
      </c>
      <c r="AC216" s="33"/>
      <c r="AD216" s="178">
        <v>3524696</v>
      </c>
      <c r="AE216" s="33"/>
      <c r="AF216" s="178">
        <v>0</v>
      </c>
      <c r="AG216" s="33"/>
      <c r="AH216" s="182">
        <v>1520458</v>
      </c>
      <c r="AI216" s="33"/>
      <c r="AJ216" s="178">
        <v>0</v>
      </c>
      <c r="AK216" s="33"/>
      <c r="AL216" s="178">
        <f>SUM(Z216:AJ216)</f>
        <v>15365463</v>
      </c>
      <c r="AM216" s="33"/>
      <c r="AN216" s="33"/>
      <c r="AO216" s="33"/>
      <c r="AP216" s="178">
        <v>1247300.1599999999</v>
      </c>
      <c r="AQ216" s="33"/>
      <c r="AR216" s="22">
        <v>94</v>
      </c>
    </row>
    <row r="217" spans="1:44" ht="8.85" customHeight="1" x14ac:dyDescent="0.3">
      <c r="A217" s="42">
        <v>95</v>
      </c>
      <c r="B217" s="33"/>
      <c r="C217" s="22" t="s">
        <v>222</v>
      </c>
      <c r="D217" s="33"/>
      <c r="E217" s="33"/>
      <c r="F217" s="33"/>
      <c r="G217" s="180">
        <v>249734</v>
      </c>
      <c r="H217" s="33"/>
      <c r="I217" s="180">
        <v>483902</v>
      </c>
      <c r="J217" s="33"/>
      <c r="K217" s="180">
        <v>9698499</v>
      </c>
      <c r="L217" s="33"/>
      <c r="M217" s="180">
        <v>404186</v>
      </c>
      <c r="N217" s="33"/>
      <c r="O217" s="180">
        <v>0</v>
      </c>
      <c r="P217" s="33"/>
      <c r="Q217" s="180">
        <v>13833527</v>
      </c>
      <c r="R217" s="33"/>
      <c r="S217" s="180">
        <v>219800</v>
      </c>
      <c r="T217" s="33"/>
      <c r="U217" s="180">
        <v>1974939</v>
      </c>
      <c r="V217" s="33"/>
      <c r="W217" s="180">
        <f>SUM(G217:U217)</f>
        <v>26864587</v>
      </c>
      <c r="X217" s="39"/>
      <c r="Y217" s="179"/>
      <c r="Z217" s="180">
        <v>10683480</v>
      </c>
      <c r="AA217" s="33"/>
      <c r="AB217" s="180">
        <v>0</v>
      </c>
      <c r="AC217" s="33"/>
      <c r="AD217" s="180">
        <v>12659728</v>
      </c>
      <c r="AE217" s="33"/>
      <c r="AF217" s="180">
        <v>0</v>
      </c>
      <c r="AG217" s="33"/>
      <c r="AH217" s="180">
        <v>0</v>
      </c>
      <c r="AI217" s="33"/>
      <c r="AJ217" s="180">
        <v>0</v>
      </c>
      <c r="AK217" s="33"/>
      <c r="AL217" s="180">
        <f>SUM(Z217:AJ217)</f>
        <v>23343208</v>
      </c>
      <c r="AM217" s="33"/>
      <c r="AN217" s="33"/>
      <c r="AO217" s="33"/>
      <c r="AP217" s="180">
        <v>179341.7</v>
      </c>
      <c r="AQ217" s="33"/>
      <c r="AR217" s="42">
        <v>95</v>
      </c>
    </row>
    <row r="218" spans="1:44" ht="8.85" customHeight="1" x14ac:dyDescent="0.3">
      <c r="A218" s="33"/>
      <c r="B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row>
    <row r="219" spans="1:44" ht="8.85" customHeight="1" x14ac:dyDescent="0.3">
      <c r="A219" s="42">
        <f>A217</f>
        <v>95</v>
      </c>
      <c r="B219" s="33"/>
      <c r="C219" s="30" t="s">
        <v>72</v>
      </c>
      <c r="D219" s="33"/>
      <c r="E219" s="33"/>
      <c r="F219" s="33"/>
      <c r="G219" s="181">
        <f>SUM(G89:G217)</f>
        <v>57982004</v>
      </c>
      <c r="H219" s="33"/>
      <c r="I219" s="181">
        <f>SUM(I89:I217)</f>
        <v>35101904</v>
      </c>
      <c r="J219" s="33"/>
      <c r="K219" s="181">
        <f>SUM(K89:K217)</f>
        <v>1249953653</v>
      </c>
      <c r="L219" s="33"/>
      <c r="M219" s="181">
        <f>SUM(M89:M217)</f>
        <v>40002897</v>
      </c>
      <c r="N219" s="33"/>
      <c r="O219" s="181">
        <f>SUM(O89:O217)</f>
        <v>525479</v>
      </c>
      <c r="P219" s="33"/>
      <c r="Q219" s="181">
        <f>SUM(Q89:Q217)</f>
        <v>996203184</v>
      </c>
      <c r="R219" s="33"/>
      <c r="S219" s="181">
        <f>SUM(S89:S217)</f>
        <v>63721753</v>
      </c>
      <c r="T219" s="33"/>
      <c r="U219" s="181">
        <f>SUM(U89:U217)</f>
        <v>149491268</v>
      </c>
      <c r="V219" s="33"/>
      <c r="W219" s="181">
        <f>SUM(W89:W217)</f>
        <v>2592982142</v>
      </c>
      <c r="X219" s="39"/>
      <c r="Y219" s="33"/>
      <c r="Z219" s="181">
        <f>SUM(Z89:Z217)</f>
        <v>1085088115</v>
      </c>
      <c r="AA219" s="33"/>
      <c r="AB219" s="181">
        <f>SUM(AB89:AB217)</f>
        <v>189840711</v>
      </c>
      <c r="AC219" s="33"/>
      <c r="AD219" s="181">
        <f>SUM(AD89:AD217)</f>
        <v>875767356</v>
      </c>
      <c r="AE219" s="33"/>
      <c r="AF219" s="181">
        <f>SUM(AF89:AF217)</f>
        <v>0</v>
      </c>
      <c r="AG219" s="33"/>
      <c r="AH219" s="181">
        <f>SUM(AH89:AH217)</f>
        <v>152267469</v>
      </c>
      <c r="AI219" s="33"/>
      <c r="AJ219" s="181">
        <f>SUM(AJ89:AJ217)</f>
        <v>70996</v>
      </c>
      <c r="AK219" s="33"/>
      <c r="AL219" s="181">
        <f>SUM(AL89:AL217)</f>
        <v>2303034647</v>
      </c>
      <c r="AM219" s="33"/>
      <c r="AN219" s="33"/>
      <c r="AO219" s="33"/>
      <c r="AP219" s="181">
        <f>SUM(AP89:AP217)</f>
        <v>287600380.93000001</v>
      </c>
      <c r="AQ219" s="33"/>
      <c r="AR219" s="42">
        <f>AR217</f>
        <v>95</v>
      </c>
    </row>
    <row r="220" spans="1:44" ht="8.85" customHeight="1" x14ac:dyDescent="0.3">
      <c r="A220" s="33"/>
      <c r="B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row>
    <row r="221" spans="1:44" ht="8.85" customHeight="1" x14ac:dyDescent="0.3">
      <c r="A221" s="33"/>
      <c r="B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row>
    <row r="222" spans="1:44" ht="8.85" customHeight="1" x14ac:dyDescent="0.3">
      <c r="A222" s="33"/>
      <c r="B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row>
    <row r="223" spans="1:44" ht="8.85" customHeight="1" x14ac:dyDescent="0.3">
      <c r="A223" s="33"/>
      <c r="B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row>
    <row r="224" spans="1:44" ht="8.85" customHeight="1" x14ac:dyDescent="0.3">
      <c r="A224" s="33"/>
      <c r="B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row>
    <row r="225" spans="1:47" ht="8.85" customHeight="1" x14ac:dyDescent="0.3">
      <c r="A225" s="33"/>
      <c r="B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row>
    <row r="226" spans="1:47" ht="0.6" customHeight="1" x14ac:dyDescent="0.3">
      <c r="A226" s="33"/>
      <c r="B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row>
    <row r="227" spans="1:47" s="20" customFormat="1" ht="10.65" customHeight="1" x14ac:dyDescent="0.3">
      <c r="A227" s="26" t="s">
        <v>624</v>
      </c>
      <c r="AU227" s="131" t="s">
        <v>625</v>
      </c>
    </row>
    <row r="228" spans="1:47" s="20" customFormat="1" ht="10.65" customHeight="1" x14ac:dyDescent="0.3">
      <c r="W228" s="131" t="s">
        <v>49</v>
      </c>
      <c r="Z228" s="50" t="s">
        <v>50</v>
      </c>
      <c r="AR228" s="131" t="s">
        <v>595</v>
      </c>
    </row>
    <row r="229" spans="1:47" s="20" customFormat="1" ht="10.65" customHeight="1" x14ac:dyDescent="0.3">
      <c r="A229" s="24"/>
      <c r="W229" s="23" t="s">
        <v>596</v>
      </c>
      <c r="Z229" s="50" t="s">
        <v>597</v>
      </c>
      <c r="AR229" s="131" t="s">
        <v>223</v>
      </c>
    </row>
    <row r="230" spans="1:47" s="20" customFormat="1" ht="10.65" customHeight="1" x14ac:dyDescent="0.3">
      <c r="A230" s="25"/>
      <c r="W230" s="23" t="s">
        <v>55</v>
      </c>
      <c r="Z230" s="26" t="s">
        <v>56</v>
      </c>
    </row>
    <row r="231" spans="1:47" ht="9.6" customHeight="1" x14ac:dyDescent="0.3">
      <c r="A231" s="33"/>
      <c r="B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row>
    <row r="232" spans="1:47" ht="9.6" customHeight="1" x14ac:dyDescent="0.3">
      <c r="A232" s="33"/>
      <c r="B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row>
    <row r="233" spans="1:47" ht="9.6" customHeight="1" x14ac:dyDescent="0.3">
      <c r="A233" s="33"/>
      <c r="B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row>
    <row r="234" spans="1:47" ht="9.6" customHeight="1" x14ac:dyDescent="0.3">
      <c r="G234" s="28" t="s">
        <v>598</v>
      </c>
      <c r="H234" s="28"/>
      <c r="I234" s="28"/>
      <c r="J234" s="28"/>
      <c r="K234" s="28"/>
      <c r="L234" s="28"/>
      <c r="M234" s="28"/>
      <c r="N234" s="28"/>
      <c r="O234" s="28"/>
      <c r="P234" s="28"/>
      <c r="Q234" s="28"/>
      <c r="R234" s="28"/>
      <c r="S234" s="28"/>
      <c r="T234" s="28"/>
      <c r="U234" s="28"/>
      <c r="V234" s="28"/>
      <c r="W234" s="28"/>
      <c r="Z234" s="28" t="s">
        <v>599</v>
      </c>
      <c r="AA234" s="28"/>
      <c r="AB234" s="28"/>
      <c r="AC234" s="28"/>
      <c r="AD234" s="28"/>
      <c r="AE234" s="28"/>
      <c r="AF234" s="28"/>
      <c r="AG234" s="28"/>
      <c r="AH234" s="28"/>
      <c r="AI234" s="28"/>
      <c r="AJ234" s="28"/>
      <c r="AK234" s="28"/>
      <c r="AL234" s="28"/>
      <c r="AM234" s="28"/>
      <c r="AP234" s="31" t="s">
        <v>621</v>
      </c>
    </row>
    <row r="235" spans="1:47" ht="9.6" customHeight="1" x14ac:dyDescent="0.3">
      <c r="AP235" s="150" t="s">
        <v>600</v>
      </c>
    </row>
    <row r="236" spans="1:47" ht="9.6" customHeight="1" x14ac:dyDescent="0.3">
      <c r="Q236" s="30" t="s">
        <v>601</v>
      </c>
      <c r="S236" s="30" t="s">
        <v>307</v>
      </c>
      <c r="AJ236" s="30" t="s">
        <v>307</v>
      </c>
      <c r="AP236" s="129" t="s">
        <v>306</v>
      </c>
    </row>
    <row r="237" spans="1:47" ht="9.6" customHeight="1" x14ac:dyDescent="0.3">
      <c r="Q237" s="30" t="s">
        <v>602</v>
      </c>
      <c r="S237" s="30" t="s">
        <v>603</v>
      </c>
      <c r="U237" s="30" t="s">
        <v>335</v>
      </c>
      <c r="W237" s="30" t="s">
        <v>72</v>
      </c>
      <c r="AB237" s="30" t="s">
        <v>604</v>
      </c>
      <c r="AD237" s="30" t="s">
        <v>605</v>
      </c>
      <c r="AH237" s="30" t="s">
        <v>606</v>
      </c>
      <c r="AJ237" s="30" t="s">
        <v>607</v>
      </c>
      <c r="AL237" s="30" t="s">
        <v>72</v>
      </c>
    </row>
    <row r="238" spans="1:47" ht="9.6" customHeight="1" x14ac:dyDescent="0.3">
      <c r="A238" s="31" t="s">
        <v>78</v>
      </c>
      <c r="C238" s="31" t="s">
        <v>80</v>
      </c>
      <c r="G238" s="31" t="s">
        <v>608</v>
      </c>
      <c r="I238" s="31" t="s">
        <v>609</v>
      </c>
      <c r="K238" s="31" t="s">
        <v>610</v>
      </c>
      <c r="M238" s="31" t="s">
        <v>611</v>
      </c>
      <c r="O238" s="31" t="s">
        <v>612</v>
      </c>
      <c r="Q238" s="31" t="s">
        <v>76</v>
      </c>
      <c r="S238" s="31" t="s">
        <v>613</v>
      </c>
      <c r="U238" s="31" t="s">
        <v>614</v>
      </c>
      <c r="W238" s="31" t="s">
        <v>614</v>
      </c>
      <c r="Z238" s="31" t="s">
        <v>385</v>
      </c>
      <c r="AB238" s="31" t="s">
        <v>615</v>
      </c>
      <c r="AD238" s="143" t="s">
        <v>76</v>
      </c>
      <c r="AF238" s="31" t="s">
        <v>616</v>
      </c>
      <c r="AH238" s="31" t="s">
        <v>85</v>
      </c>
      <c r="AJ238" s="31" t="s">
        <v>613</v>
      </c>
      <c r="AL238" s="31" t="s">
        <v>617</v>
      </c>
      <c r="AP238" s="31" t="s">
        <v>618</v>
      </c>
      <c r="AR238" s="31" t="s">
        <v>78</v>
      </c>
    </row>
    <row r="239" spans="1:47" ht="8.85" customHeight="1" x14ac:dyDescent="0.3"/>
    <row r="240" spans="1:47" ht="8.85" customHeight="1" x14ac:dyDescent="0.3">
      <c r="B240" s="22" t="s">
        <v>297</v>
      </c>
    </row>
    <row r="241" spans="1:44" ht="8.85" customHeight="1" x14ac:dyDescent="0.3">
      <c r="A241" s="22">
        <v>1</v>
      </c>
      <c r="B241" s="30"/>
      <c r="C241" s="22" t="s">
        <v>224</v>
      </c>
      <c r="D241" s="33"/>
      <c r="E241" s="33"/>
      <c r="F241" s="33"/>
      <c r="G241" s="177">
        <v>0</v>
      </c>
      <c r="H241" s="33"/>
      <c r="I241" s="177">
        <v>0</v>
      </c>
      <c r="J241" s="33"/>
      <c r="K241" s="177">
        <v>2402983</v>
      </c>
      <c r="L241" s="33"/>
      <c r="M241" s="177">
        <v>0</v>
      </c>
      <c r="N241" s="33"/>
      <c r="O241" s="177">
        <v>0</v>
      </c>
      <c r="P241" s="33"/>
      <c r="Q241" s="177">
        <v>0</v>
      </c>
      <c r="R241" s="33"/>
      <c r="S241" s="177">
        <v>0</v>
      </c>
      <c r="T241" s="33"/>
      <c r="U241" s="177">
        <v>0</v>
      </c>
      <c r="V241" s="33"/>
      <c r="W241" s="177">
        <f t="shared" ref="W241:W263" si="14">SUM(G241:U241)</f>
        <v>2402983</v>
      </c>
      <c r="X241" s="39"/>
      <c r="Y241" s="33"/>
      <c r="Z241" s="177">
        <v>0</v>
      </c>
      <c r="AA241" s="33"/>
      <c r="AB241" s="177">
        <v>0</v>
      </c>
      <c r="AC241" s="33"/>
      <c r="AD241" s="177">
        <v>0</v>
      </c>
      <c r="AE241" s="33"/>
      <c r="AF241" s="177">
        <v>0</v>
      </c>
      <c r="AG241" s="33"/>
      <c r="AH241" s="177">
        <v>0</v>
      </c>
      <c r="AI241" s="33"/>
      <c r="AJ241" s="177">
        <v>0</v>
      </c>
      <c r="AK241" s="33"/>
      <c r="AL241" s="177">
        <f t="shared" ref="AL241:AL263" si="15">SUM(Z241:AJ241)</f>
        <v>0</v>
      </c>
      <c r="AM241" s="33"/>
      <c r="AN241" s="33"/>
      <c r="AO241" s="33"/>
      <c r="AP241" s="177">
        <v>2512516.5199999996</v>
      </c>
      <c r="AQ241" s="33"/>
      <c r="AR241" s="22">
        <v>1</v>
      </c>
    </row>
    <row r="242" spans="1:44" ht="8.85" customHeight="1" x14ac:dyDescent="0.3">
      <c r="A242" s="22">
        <v>2</v>
      </c>
      <c r="B242" s="30"/>
      <c r="C242" s="22" t="s">
        <v>225</v>
      </c>
      <c r="D242" s="33"/>
      <c r="E242" s="33"/>
      <c r="F242" s="33"/>
      <c r="G242" s="178">
        <v>171606</v>
      </c>
      <c r="H242" s="33"/>
      <c r="I242" s="178">
        <v>191532</v>
      </c>
      <c r="J242" s="33"/>
      <c r="K242" s="178">
        <v>0</v>
      </c>
      <c r="L242" s="33"/>
      <c r="M242" s="178">
        <v>231642</v>
      </c>
      <c r="N242" s="33"/>
      <c r="O242" s="178">
        <v>0</v>
      </c>
      <c r="P242" s="33"/>
      <c r="Q242" s="178">
        <v>0</v>
      </c>
      <c r="R242" s="33"/>
      <c r="S242" s="178">
        <v>0</v>
      </c>
      <c r="T242" s="33"/>
      <c r="U242" s="178">
        <v>5688</v>
      </c>
      <c r="V242" s="33"/>
      <c r="W242" s="178">
        <f t="shared" si="14"/>
        <v>600468</v>
      </c>
      <c r="X242" s="39"/>
      <c r="Y242" s="179"/>
      <c r="Z242" s="178">
        <v>0</v>
      </c>
      <c r="AA242" s="33"/>
      <c r="AB242" s="178">
        <v>946047</v>
      </c>
      <c r="AC242" s="33"/>
      <c r="AD242" s="178">
        <v>2185740</v>
      </c>
      <c r="AE242" s="33"/>
      <c r="AF242" s="178">
        <v>0</v>
      </c>
      <c r="AG242" s="33"/>
      <c r="AH242" s="182">
        <v>0</v>
      </c>
      <c r="AI242" s="33"/>
      <c r="AJ242" s="178">
        <v>0</v>
      </c>
      <c r="AK242" s="33"/>
      <c r="AL242" s="178">
        <f t="shared" si="15"/>
        <v>3131787</v>
      </c>
      <c r="AM242" s="33"/>
      <c r="AN242" s="33"/>
      <c r="AO242" s="33"/>
      <c r="AP242" s="178">
        <v>6542.78</v>
      </c>
      <c r="AQ242" s="33"/>
      <c r="AR242" s="22">
        <v>2</v>
      </c>
    </row>
    <row r="243" spans="1:44" ht="8.85" customHeight="1" x14ac:dyDescent="0.3">
      <c r="A243" s="22">
        <v>3</v>
      </c>
      <c r="B243" s="30"/>
      <c r="C243" s="22" t="s">
        <v>140</v>
      </c>
      <c r="D243" s="33"/>
      <c r="E243" s="33"/>
      <c r="F243" s="33"/>
      <c r="G243" s="178">
        <v>0</v>
      </c>
      <c r="H243" s="33"/>
      <c r="I243" s="178">
        <v>0</v>
      </c>
      <c r="J243" s="33"/>
      <c r="K243" s="178">
        <v>0</v>
      </c>
      <c r="L243" s="33"/>
      <c r="M243" s="178">
        <v>0</v>
      </c>
      <c r="N243" s="33"/>
      <c r="O243" s="178">
        <v>0</v>
      </c>
      <c r="P243" s="33"/>
      <c r="Q243" s="178">
        <v>0</v>
      </c>
      <c r="R243" s="33"/>
      <c r="S243" s="178">
        <v>0</v>
      </c>
      <c r="T243" s="33"/>
      <c r="U243" s="178">
        <v>0</v>
      </c>
      <c r="V243" s="33"/>
      <c r="W243" s="178">
        <f t="shared" si="14"/>
        <v>0</v>
      </c>
      <c r="X243" s="39"/>
      <c r="Y243" s="179"/>
      <c r="Z243" s="178">
        <v>0</v>
      </c>
      <c r="AA243" s="33"/>
      <c r="AB243" s="178">
        <v>0</v>
      </c>
      <c r="AC243" s="33"/>
      <c r="AD243" s="178">
        <v>0</v>
      </c>
      <c r="AE243" s="33"/>
      <c r="AF243" s="178">
        <v>0</v>
      </c>
      <c r="AG243" s="33"/>
      <c r="AH243" s="182">
        <v>0</v>
      </c>
      <c r="AI243" s="33"/>
      <c r="AJ243" s="178">
        <v>0</v>
      </c>
      <c r="AK243" s="33"/>
      <c r="AL243" s="178">
        <f t="shared" si="15"/>
        <v>0</v>
      </c>
      <c r="AM243" s="33"/>
      <c r="AN243" s="33"/>
      <c r="AO243" s="33"/>
      <c r="AP243" s="178">
        <v>153791.83000000002</v>
      </c>
      <c r="AQ243" s="33"/>
      <c r="AR243" s="22">
        <v>3</v>
      </c>
    </row>
    <row r="244" spans="1:44" ht="8.85" customHeight="1" x14ac:dyDescent="0.3">
      <c r="A244" s="22">
        <v>4</v>
      </c>
      <c r="B244" s="30"/>
      <c r="C244" s="22" t="s">
        <v>226</v>
      </c>
      <c r="D244" s="33"/>
      <c r="E244" s="33"/>
      <c r="F244" s="33"/>
      <c r="G244" s="178">
        <v>0</v>
      </c>
      <c r="H244" s="33"/>
      <c r="I244" s="178">
        <v>0</v>
      </c>
      <c r="J244" s="33"/>
      <c r="K244" s="178">
        <v>0</v>
      </c>
      <c r="L244" s="33"/>
      <c r="M244" s="178">
        <v>0</v>
      </c>
      <c r="N244" s="33"/>
      <c r="O244" s="178">
        <v>0</v>
      </c>
      <c r="P244" s="33"/>
      <c r="Q244" s="178">
        <v>0</v>
      </c>
      <c r="R244" s="33"/>
      <c r="S244" s="178">
        <v>0</v>
      </c>
      <c r="T244" s="33"/>
      <c r="U244" s="178">
        <v>0</v>
      </c>
      <c r="V244" s="33"/>
      <c r="W244" s="178">
        <f t="shared" si="14"/>
        <v>0</v>
      </c>
      <c r="X244" s="39"/>
      <c r="Y244" s="179"/>
      <c r="Z244" s="178">
        <v>0</v>
      </c>
      <c r="AA244" s="33"/>
      <c r="AB244" s="178">
        <v>0</v>
      </c>
      <c r="AC244" s="33"/>
      <c r="AD244" s="178">
        <v>0</v>
      </c>
      <c r="AE244" s="33"/>
      <c r="AF244" s="178">
        <v>0</v>
      </c>
      <c r="AG244" s="33"/>
      <c r="AH244" s="182">
        <v>0</v>
      </c>
      <c r="AI244" s="33"/>
      <c r="AJ244" s="178">
        <v>0</v>
      </c>
      <c r="AK244" s="33"/>
      <c r="AL244" s="178">
        <f t="shared" si="15"/>
        <v>0</v>
      </c>
      <c r="AM244" s="33"/>
      <c r="AN244" s="33"/>
      <c r="AO244" s="33"/>
      <c r="AP244" s="178">
        <v>256.43</v>
      </c>
      <c r="AQ244" s="33"/>
      <c r="AR244" s="22">
        <v>4</v>
      </c>
    </row>
    <row r="245" spans="1:44" ht="8.85" customHeight="1" x14ac:dyDescent="0.3">
      <c r="A245" s="22">
        <v>5</v>
      </c>
      <c r="B245" s="30"/>
      <c r="C245" s="22" t="s">
        <v>227</v>
      </c>
      <c r="D245" s="33"/>
      <c r="E245" s="33"/>
      <c r="F245" s="33"/>
      <c r="G245" s="178">
        <v>0</v>
      </c>
      <c r="H245" s="33"/>
      <c r="I245" s="178">
        <v>0</v>
      </c>
      <c r="J245" s="33"/>
      <c r="K245" s="178">
        <v>0</v>
      </c>
      <c r="L245" s="33"/>
      <c r="M245" s="178">
        <v>0</v>
      </c>
      <c r="N245" s="33"/>
      <c r="O245" s="178">
        <v>0</v>
      </c>
      <c r="P245" s="33"/>
      <c r="Q245" s="178">
        <v>89132</v>
      </c>
      <c r="R245" s="33"/>
      <c r="S245" s="178">
        <v>0</v>
      </c>
      <c r="T245" s="33"/>
      <c r="U245" s="178">
        <v>0</v>
      </c>
      <c r="V245" s="33"/>
      <c r="W245" s="178">
        <f t="shared" si="14"/>
        <v>89132</v>
      </c>
      <c r="X245" s="39"/>
      <c r="Y245" s="179"/>
      <c r="Z245" s="178">
        <v>0</v>
      </c>
      <c r="AA245" s="33"/>
      <c r="AB245" s="178">
        <v>0</v>
      </c>
      <c r="AC245" s="33"/>
      <c r="AD245" s="178">
        <v>89132</v>
      </c>
      <c r="AE245" s="33"/>
      <c r="AF245" s="178">
        <v>0</v>
      </c>
      <c r="AG245" s="33"/>
      <c r="AH245" s="182">
        <v>0</v>
      </c>
      <c r="AI245" s="33"/>
      <c r="AJ245" s="178">
        <v>0</v>
      </c>
      <c r="AK245" s="33"/>
      <c r="AL245" s="178">
        <f t="shared" si="15"/>
        <v>89132</v>
      </c>
      <c r="AM245" s="33"/>
      <c r="AN245" s="33"/>
      <c r="AO245" s="33"/>
      <c r="AP245" s="178">
        <v>43535.35</v>
      </c>
      <c r="AQ245" s="33"/>
      <c r="AR245" s="22">
        <v>5</v>
      </c>
    </row>
    <row r="246" spans="1:44" ht="8.85" customHeight="1" x14ac:dyDescent="0.3">
      <c r="A246" s="5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41"/>
    </row>
    <row r="247" spans="1:44" ht="8.85" customHeight="1" x14ac:dyDescent="0.3">
      <c r="A247" s="22">
        <v>6</v>
      </c>
      <c r="B247" s="30"/>
      <c r="C247" s="22" t="s">
        <v>228</v>
      </c>
      <c r="D247" s="33"/>
      <c r="E247" s="33"/>
      <c r="F247" s="33"/>
      <c r="G247" s="178">
        <v>378694</v>
      </c>
      <c r="H247" s="33"/>
      <c r="I247" s="178">
        <v>0</v>
      </c>
      <c r="J247" s="33"/>
      <c r="K247" s="178">
        <v>0</v>
      </c>
      <c r="L247" s="33"/>
      <c r="M247" s="178">
        <v>115640</v>
      </c>
      <c r="N247" s="33"/>
      <c r="O247" s="178">
        <v>0</v>
      </c>
      <c r="P247" s="33"/>
      <c r="Q247" s="178">
        <v>0</v>
      </c>
      <c r="R247" s="33"/>
      <c r="S247" s="178">
        <v>0</v>
      </c>
      <c r="T247" s="33"/>
      <c r="U247" s="178">
        <v>81075</v>
      </c>
      <c r="V247" s="33"/>
      <c r="W247" s="178">
        <f t="shared" si="14"/>
        <v>575409</v>
      </c>
      <c r="X247" s="39"/>
      <c r="Y247" s="179"/>
      <c r="Z247" s="178">
        <v>0</v>
      </c>
      <c r="AA247" s="33"/>
      <c r="AB247" s="178">
        <v>1154708</v>
      </c>
      <c r="AC247" s="33"/>
      <c r="AD247" s="178">
        <v>791940</v>
      </c>
      <c r="AE247" s="33"/>
      <c r="AF247" s="178">
        <v>0</v>
      </c>
      <c r="AG247" s="33"/>
      <c r="AH247" s="182">
        <v>0</v>
      </c>
      <c r="AI247" s="33"/>
      <c r="AJ247" s="178">
        <v>0</v>
      </c>
      <c r="AK247" s="33"/>
      <c r="AL247" s="178">
        <f t="shared" si="15"/>
        <v>1946648</v>
      </c>
      <c r="AM247" s="33"/>
      <c r="AN247" s="33"/>
      <c r="AO247" s="33"/>
      <c r="AP247" s="178">
        <v>7560139.25</v>
      </c>
      <c r="AQ247" s="33"/>
      <c r="AR247" s="22">
        <v>6</v>
      </c>
    </row>
    <row r="248" spans="1:44" ht="8.85" customHeight="1" x14ac:dyDescent="0.3">
      <c r="A248" s="22">
        <v>7</v>
      </c>
      <c r="B248" s="30"/>
      <c r="C248" s="22" t="s">
        <v>229</v>
      </c>
      <c r="D248" s="33"/>
      <c r="E248" s="33"/>
      <c r="F248" s="33"/>
      <c r="G248" s="178">
        <v>5612</v>
      </c>
      <c r="H248" s="33"/>
      <c r="I248" s="178">
        <v>29071</v>
      </c>
      <c r="J248" s="33"/>
      <c r="K248" s="178">
        <v>0</v>
      </c>
      <c r="L248" s="33"/>
      <c r="M248" s="178">
        <v>5309</v>
      </c>
      <c r="N248" s="33"/>
      <c r="O248" s="178">
        <v>0</v>
      </c>
      <c r="P248" s="33"/>
      <c r="Q248" s="178">
        <v>50000</v>
      </c>
      <c r="R248" s="33"/>
      <c r="S248" s="178">
        <v>0</v>
      </c>
      <c r="T248" s="33"/>
      <c r="U248" s="178">
        <v>293309</v>
      </c>
      <c r="V248" s="33"/>
      <c r="W248" s="178">
        <f t="shared" si="14"/>
        <v>383301</v>
      </c>
      <c r="X248" s="39"/>
      <c r="Y248" s="179"/>
      <c r="Z248" s="178">
        <v>0</v>
      </c>
      <c r="AA248" s="33"/>
      <c r="AB248" s="178">
        <v>0</v>
      </c>
      <c r="AC248" s="33"/>
      <c r="AD248" s="178">
        <v>694892</v>
      </c>
      <c r="AE248" s="33"/>
      <c r="AF248" s="178">
        <v>0</v>
      </c>
      <c r="AG248" s="33"/>
      <c r="AH248" s="182">
        <v>0</v>
      </c>
      <c r="AI248" s="33"/>
      <c r="AJ248" s="178">
        <v>0</v>
      </c>
      <c r="AK248" s="33"/>
      <c r="AL248" s="178">
        <f t="shared" si="15"/>
        <v>694892</v>
      </c>
      <c r="AM248" s="33"/>
      <c r="AN248" s="33"/>
      <c r="AO248" s="33"/>
      <c r="AP248" s="178">
        <v>27972.28</v>
      </c>
      <c r="AQ248" s="33"/>
      <c r="AR248" s="22">
        <v>7</v>
      </c>
    </row>
    <row r="249" spans="1:44" ht="8.85" customHeight="1" x14ac:dyDescent="0.3">
      <c r="A249" s="22">
        <v>8</v>
      </c>
      <c r="B249" s="30"/>
      <c r="C249" s="22" t="s">
        <v>230</v>
      </c>
      <c r="D249" s="33"/>
      <c r="E249" s="33"/>
      <c r="F249" s="33"/>
      <c r="G249" s="178">
        <v>0</v>
      </c>
      <c r="H249" s="33"/>
      <c r="I249" s="178">
        <v>0</v>
      </c>
      <c r="J249" s="33"/>
      <c r="K249" s="178">
        <v>0</v>
      </c>
      <c r="L249" s="33"/>
      <c r="M249" s="178">
        <v>0</v>
      </c>
      <c r="N249" s="33"/>
      <c r="O249" s="178">
        <v>0</v>
      </c>
      <c r="P249" s="33"/>
      <c r="Q249" s="178">
        <v>13024</v>
      </c>
      <c r="R249" s="33"/>
      <c r="S249" s="178">
        <v>0</v>
      </c>
      <c r="T249" s="33"/>
      <c r="U249" s="178">
        <v>0</v>
      </c>
      <c r="V249" s="33"/>
      <c r="W249" s="178">
        <f t="shared" si="14"/>
        <v>13024</v>
      </c>
      <c r="X249" s="39"/>
      <c r="Y249" s="179"/>
      <c r="Z249" s="178">
        <v>0</v>
      </c>
      <c r="AA249" s="33"/>
      <c r="AB249" s="178">
        <v>13024</v>
      </c>
      <c r="AC249" s="33"/>
      <c r="AD249" s="178">
        <v>0</v>
      </c>
      <c r="AE249" s="33"/>
      <c r="AF249" s="178">
        <v>0</v>
      </c>
      <c r="AG249" s="33"/>
      <c r="AH249" s="182">
        <v>0</v>
      </c>
      <c r="AI249" s="33"/>
      <c r="AJ249" s="178">
        <v>0</v>
      </c>
      <c r="AK249" s="33"/>
      <c r="AL249" s="178">
        <f t="shared" si="15"/>
        <v>13024</v>
      </c>
      <c r="AM249" s="33"/>
      <c r="AN249" s="33"/>
      <c r="AO249" s="33"/>
      <c r="AP249" s="178">
        <v>167</v>
      </c>
      <c r="AQ249" s="33"/>
      <c r="AR249" s="22">
        <v>8</v>
      </c>
    </row>
    <row r="250" spans="1:44" ht="8.85" customHeight="1" x14ac:dyDescent="0.3">
      <c r="A250" s="22">
        <v>9</v>
      </c>
      <c r="B250" s="30"/>
      <c r="C250" s="22" t="s">
        <v>231</v>
      </c>
      <c r="D250" s="33"/>
      <c r="E250" s="33"/>
      <c r="F250" s="33"/>
      <c r="G250" s="178">
        <v>0</v>
      </c>
      <c r="H250" s="33"/>
      <c r="I250" s="178">
        <v>0</v>
      </c>
      <c r="J250" s="33"/>
      <c r="K250" s="178">
        <v>1400000</v>
      </c>
      <c r="L250" s="33"/>
      <c r="M250" s="178">
        <v>0</v>
      </c>
      <c r="N250" s="33"/>
      <c r="O250" s="178">
        <v>0</v>
      </c>
      <c r="P250" s="33"/>
      <c r="Q250" s="178">
        <v>0</v>
      </c>
      <c r="R250" s="33"/>
      <c r="S250" s="178">
        <v>0</v>
      </c>
      <c r="T250" s="33"/>
      <c r="U250" s="178">
        <v>0</v>
      </c>
      <c r="V250" s="33"/>
      <c r="W250" s="178">
        <f t="shared" si="14"/>
        <v>1400000</v>
      </c>
      <c r="X250" s="39"/>
      <c r="Y250" s="179"/>
      <c r="Z250" s="178">
        <v>0</v>
      </c>
      <c r="AA250" s="33"/>
      <c r="AB250" s="178">
        <v>0</v>
      </c>
      <c r="AC250" s="33"/>
      <c r="AD250" s="178">
        <v>1162094</v>
      </c>
      <c r="AE250" s="33"/>
      <c r="AF250" s="178">
        <v>0</v>
      </c>
      <c r="AG250" s="33"/>
      <c r="AH250" s="182">
        <v>0</v>
      </c>
      <c r="AI250" s="33"/>
      <c r="AJ250" s="178">
        <v>0</v>
      </c>
      <c r="AK250" s="33"/>
      <c r="AL250" s="178">
        <f t="shared" si="15"/>
        <v>1162094</v>
      </c>
      <c r="AM250" s="33"/>
      <c r="AN250" s="33"/>
      <c r="AO250" s="33"/>
      <c r="AP250" s="178">
        <v>224073.57</v>
      </c>
      <c r="AQ250" s="33"/>
      <c r="AR250" s="22">
        <v>9</v>
      </c>
    </row>
    <row r="251" spans="1:44" ht="8.85" customHeight="1" x14ac:dyDescent="0.3">
      <c r="A251" s="22">
        <v>10</v>
      </c>
      <c r="B251" s="30"/>
      <c r="C251" s="22" t="s">
        <v>232</v>
      </c>
      <c r="D251" s="33"/>
      <c r="E251" s="33"/>
      <c r="F251" s="33"/>
      <c r="G251" s="178">
        <v>0</v>
      </c>
      <c r="H251" s="33"/>
      <c r="I251" s="178">
        <v>0</v>
      </c>
      <c r="J251" s="33"/>
      <c r="K251" s="178">
        <v>0</v>
      </c>
      <c r="L251" s="33"/>
      <c r="M251" s="178">
        <v>0</v>
      </c>
      <c r="N251" s="33"/>
      <c r="O251" s="178">
        <v>0</v>
      </c>
      <c r="P251" s="33"/>
      <c r="Q251" s="178">
        <v>0</v>
      </c>
      <c r="R251" s="33"/>
      <c r="S251" s="178">
        <v>0</v>
      </c>
      <c r="T251" s="33"/>
      <c r="U251" s="178">
        <v>0</v>
      </c>
      <c r="V251" s="33"/>
      <c r="W251" s="178">
        <f t="shared" si="14"/>
        <v>0</v>
      </c>
      <c r="X251" s="39"/>
      <c r="Y251" s="179"/>
      <c r="Z251" s="178">
        <v>0</v>
      </c>
      <c r="AA251" s="33"/>
      <c r="AB251" s="178">
        <v>0</v>
      </c>
      <c r="AC251" s="33"/>
      <c r="AD251" s="178">
        <v>24899</v>
      </c>
      <c r="AE251" s="33"/>
      <c r="AF251" s="178">
        <v>0</v>
      </c>
      <c r="AG251" s="33"/>
      <c r="AH251" s="182">
        <v>0</v>
      </c>
      <c r="AI251" s="33"/>
      <c r="AJ251" s="178">
        <v>0</v>
      </c>
      <c r="AK251" s="33"/>
      <c r="AL251" s="178">
        <f t="shared" si="15"/>
        <v>24899</v>
      </c>
      <c r="AM251" s="33"/>
      <c r="AN251" s="33"/>
      <c r="AO251" s="33"/>
      <c r="AP251" s="178">
        <v>0</v>
      </c>
      <c r="AQ251" s="33"/>
      <c r="AR251" s="22">
        <v>10</v>
      </c>
    </row>
    <row r="252" spans="1:44" ht="8.85" customHeight="1" x14ac:dyDescent="0.3">
      <c r="A252" s="5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41"/>
    </row>
    <row r="253" spans="1:44" ht="8.85" customHeight="1" x14ac:dyDescent="0.3">
      <c r="A253" s="22">
        <v>11</v>
      </c>
      <c r="B253" s="30"/>
      <c r="C253" s="22" t="s">
        <v>233</v>
      </c>
      <c r="D253" s="33"/>
      <c r="E253" s="33"/>
      <c r="F253" s="33"/>
      <c r="G253" s="178">
        <v>1632148</v>
      </c>
      <c r="H253" s="33"/>
      <c r="I253" s="178">
        <v>1601768</v>
      </c>
      <c r="J253" s="33"/>
      <c r="K253" s="178">
        <v>0</v>
      </c>
      <c r="L253" s="33"/>
      <c r="M253" s="178">
        <v>0</v>
      </c>
      <c r="N253" s="33"/>
      <c r="O253" s="178">
        <v>0</v>
      </c>
      <c r="P253" s="33"/>
      <c r="Q253" s="178">
        <v>2241605</v>
      </c>
      <c r="R253" s="33"/>
      <c r="S253" s="178">
        <v>0</v>
      </c>
      <c r="T253" s="33"/>
      <c r="U253" s="178">
        <v>375000</v>
      </c>
      <c r="V253" s="33"/>
      <c r="W253" s="178">
        <f t="shared" si="14"/>
        <v>5850521</v>
      </c>
      <c r="X253" s="39"/>
      <c r="Y253" s="179"/>
      <c r="Z253" s="178">
        <v>0</v>
      </c>
      <c r="AA253" s="33"/>
      <c r="AB253" s="178">
        <v>5850521</v>
      </c>
      <c r="AC253" s="33"/>
      <c r="AD253" s="178">
        <v>0</v>
      </c>
      <c r="AE253" s="33"/>
      <c r="AF253" s="178">
        <v>0</v>
      </c>
      <c r="AG253" s="33"/>
      <c r="AH253" s="182">
        <v>0</v>
      </c>
      <c r="AI253" s="33"/>
      <c r="AJ253" s="178">
        <v>0</v>
      </c>
      <c r="AK253" s="33"/>
      <c r="AL253" s="178">
        <f t="shared" si="15"/>
        <v>5850521</v>
      </c>
      <c r="AM253" s="33"/>
      <c r="AN253" s="33"/>
      <c r="AO253" s="33"/>
      <c r="AP253" s="178">
        <v>2891841.6899999995</v>
      </c>
      <c r="AQ253" s="33"/>
      <c r="AR253" s="22">
        <v>11</v>
      </c>
    </row>
    <row r="254" spans="1:44" ht="8.85" customHeight="1" x14ac:dyDescent="0.3">
      <c r="A254" s="22">
        <v>12</v>
      </c>
      <c r="B254" s="30"/>
      <c r="C254" s="22" t="s">
        <v>234</v>
      </c>
      <c r="D254" s="33"/>
      <c r="E254" s="33"/>
      <c r="F254" s="33"/>
      <c r="G254" s="178">
        <v>0</v>
      </c>
      <c r="H254" s="33"/>
      <c r="I254" s="178">
        <v>40249</v>
      </c>
      <c r="J254" s="33"/>
      <c r="K254" s="178">
        <v>0</v>
      </c>
      <c r="L254" s="33"/>
      <c r="M254" s="178">
        <v>0</v>
      </c>
      <c r="N254" s="33"/>
      <c r="O254" s="178">
        <v>0</v>
      </c>
      <c r="P254" s="33"/>
      <c r="Q254" s="178">
        <v>528786</v>
      </c>
      <c r="R254" s="33"/>
      <c r="S254" s="178">
        <v>0</v>
      </c>
      <c r="T254" s="33"/>
      <c r="U254" s="178">
        <v>0</v>
      </c>
      <c r="V254" s="33"/>
      <c r="W254" s="178">
        <f t="shared" si="14"/>
        <v>569035</v>
      </c>
      <c r="X254" s="39"/>
      <c r="Y254" s="179"/>
      <c r="Z254" s="178">
        <v>0</v>
      </c>
      <c r="AA254" s="33"/>
      <c r="AB254" s="178">
        <v>45100</v>
      </c>
      <c r="AC254" s="33"/>
      <c r="AD254" s="178">
        <v>523935</v>
      </c>
      <c r="AE254" s="33"/>
      <c r="AF254" s="178">
        <v>0</v>
      </c>
      <c r="AG254" s="33"/>
      <c r="AH254" s="182">
        <v>0</v>
      </c>
      <c r="AI254" s="33"/>
      <c r="AJ254" s="178">
        <v>0</v>
      </c>
      <c r="AK254" s="33"/>
      <c r="AL254" s="178">
        <f t="shared" si="15"/>
        <v>569035</v>
      </c>
      <c r="AM254" s="33"/>
      <c r="AN254" s="33"/>
      <c r="AO254" s="33"/>
      <c r="AP254" s="178">
        <v>99923.07</v>
      </c>
      <c r="AQ254" s="33"/>
      <c r="AR254" s="22">
        <v>12</v>
      </c>
    </row>
    <row r="255" spans="1:44" ht="8.85" customHeight="1" x14ac:dyDescent="0.3">
      <c r="A255" s="22">
        <v>13</v>
      </c>
      <c r="B255" s="30"/>
      <c r="C255" s="22" t="s">
        <v>235</v>
      </c>
      <c r="D255" s="33"/>
      <c r="E255" s="33"/>
      <c r="F255" s="33"/>
      <c r="G255" s="178">
        <v>0</v>
      </c>
      <c r="H255" s="33"/>
      <c r="I255" s="178">
        <v>0</v>
      </c>
      <c r="J255" s="33"/>
      <c r="K255" s="178">
        <v>0</v>
      </c>
      <c r="L255" s="33"/>
      <c r="M255" s="178">
        <v>0</v>
      </c>
      <c r="N255" s="33"/>
      <c r="O255" s="178">
        <v>0</v>
      </c>
      <c r="P255" s="33"/>
      <c r="Q255" s="178">
        <v>22970</v>
      </c>
      <c r="R255" s="33"/>
      <c r="S255" s="178">
        <v>0</v>
      </c>
      <c r="T255" s="33"/>
      <c r="U255" s="178">
        <v>0</v>
      </c>
      <c r="V255" s="33"/>
      <c r="W255" s="178">
        <f t="shared" si="14"/>
        <v>22970</v>
      </c>
      <c r="X255" s="39"/>
      <c r="Y255" s="179"/>
      <c r="Z255" s="178">
        <v>0</v>
      </c>
      <c r="AA255" s="33"/>
      <c r="AB255" s="178">
        <v>0</v>
      </c>
      <c r="AC255" s="33"/>
      <c r="AD255" s="178">
        <v>0</v>
      </c>
      <c r="AE255" s="33"/>
      <c r="AF255" s="178">
        <v>0</v>
      </c>
      <c r="AG255" s="33"/>
      <c r="AH255" s="182">
        <v>0</v>
      </c>
      <c r="AI255" s="33"/>
      <c r="AJ255" s="178">
        <v>0</v>
      </c>
      <c r="AK255" s="33"/>
      <c r="AL255" s="178">
        <f t="shared" si="15"/>
        <v>0</v>
      </c>
      <c r="AM255" s="33"/>
      <c r="AN255" s="33"/>
      <c r="AO255" s="33"/>
      <c r="AP255" s="178">
        <v>0</v>
      </c>
      <c r="AQ255" s="33"/>
      <c r="AR255" s="22">
        <v>13</v>
      </c>
    </row>
    <row r="256" spans="1:44" ht="8.85" customHeight="1" x14ac:dyDescent="0.3">
      <c r="A256" s="22">
        <v>14</v>
      </c>
      <c r="B256" s="30"/>
      <c r="C256" s="22" t="s">
        <v>154</v>
      </c>
      <c r="D256" s="33"/>
      <c r="E256" s="33"/>
      <c r="F256" s="33"/>
      <c r="G256" s="178">
        <v>0</v>
      </c>
      <c r="H256" s="33"/>
      <c r="I256" s="178">
        <v>0</v>
      </c>
      <c r="J256" s="33"/>
      <c r="K256" s="178">
        <v>0</v>
      </c>
      <c r="L256" s="33"/>
      <c r="M256" s="178">
        <v>0</v>
      </c>
      <c r="N256" s="33"/>
      <c r="O256" s="178">
        <v>0</v>
      </c>
      <c r="P256" s="33"/>
      <c r="Q256" s="178">
        <v>806481</v>
      </c>
      <c r="R256" s="33"/>
      <c r="S256" s="178">
        <v>0</v>
      </c>
      <c r="T256" s="33"/>
      <c r="U256" s="178">
        <v>0</v>
      </c>
      <c r="V256" s="33"/>
      <c r="W256" s="178">
        <f t="shared" si="14"/>
        <v>806481</v>
      </c>
      <c r="X256" s="39"/>
      <c r="Y256" s="179"/>
      <c r="Z256" s="178">
        <v>0</v>
      </c>
      <c r="AA256" s="33"/>
      <c r="AB256" s="178">
        <v>286210</v>
      </c>
      <c r="AC256" s="33"/>
      <c r="AD256" s="178">
        <v>520271</v>
      </c>
      <c r="AE256" s="33"/>
      <c r="AF256" s="178">
        <v>0</v>
      </c>
      <c r="AG256" s="33"/>
      <c r="AH256" s="182">
        <v>0</v>
      </c>
      <c r="AI256" s="33"/>
      <c r="AJ256" s="178">
        <v>0</v>
      </c>
      <c r="AK256" s="33"/>
      <c r="AL256" s="178">
        <f t="shared" si="15"/>
        <v>806481</v>
      </c>
      <c r="AM256" s="33"/>
      <c r="AN256" s="33"/>
      <c r="AO256" s="33"/>
      <c r="AP256" s="178">
        <v>352816.84</v>
      </c>
      <c r="AQ256" s="33"/>
      <c r="AR256" s="22">
        <v>14</v>
      </c>
    </row>
    <row r="257" spans="1:44" ht="8.85" customHeight="1" x14ac:dyDescent="0.3">
      <c r="A257" s="22">
        <v>15</v>
      </c>
      <c r="B257" s="30"/>
      <c r="C257" s="22" t="s">
        <v>236</v>
      </c>
      <c r="D257" s="33"/>
      <c r="E257" s="33"/>
      <c r="F257" s="33"/>
      <c r="G257" s="178">
        <v>0</v>
      </c>
      <c r="H257" s="33"/>
      <c r="I257" s="178">
        <v>0</v>
      </c>
      <c r="J257" s="33"/>
      <c r="K257" s="178">
        <v>0</v>
      </c>
      <c r="L257" s="33"/>
      <c r="M257" s="178">
        <v>4</v>
      </c>
      <c r="N257" s="33"/>
      <c r="O257" s="178">
        <v>0</v>
      </c>
      <c r="P257" s="33"/>
      <c r="Q257" s="178">
        <v>454461</v>
      </c>
      <c r="R257" s="33"/>
      <c r="S257" s="178">
        <v>0</v>
      </c>
      <c r="T257" s="33"/>
      <c r="U257" s="178">
        <v>0</v>
      </c>
      <c r="V257" s="33"/>
      <c r="W257" s="178">
        <f t="shared" si="14"/>
        <v>454465</v>
      </c>
      <c r="X257" s="39"/>
      <c r="Y257" s="179"/>
      <c r="Z257" s="178">
        <v>0</v>
      </c>
      <c r="AA257" s="33"/>
      <c r="AB257" s="178">
        <v>0</v>
      </c>
      <c r="AC257" s="33"/>
      <c r="AD257" s="178">
        <v>454461</v>
      </c>
      <c r="AE257" s="33"/>
      <c r="AF257" s="178">
        <v>0</v>
      </c>
      <c r="AG257" s="33"/>
      <c r="AH257" s="182">
        <v>0</v>
      </c>
      <c r="AI257" s="33"/>
      <c r="AJ257" s="178">
        <v>0</v>
      </c>
      <c r="AK257" s="33"/>
      <c r="AL257" s="178">
        <f t="shared" si="15"/>
        <v>454461</v>
      </c>
      <c r="AM257" s="33"/>
      <c r="AN257" s="33"/>
      <c r="AO257" s="33"/>
      <c r="AP257" s="178">
        <v>1329902.1300000001</v>
      </c>
      <c r="AQ257" s="33"/>
      <c r="AR257" s="22">
        <v>15</v>
      </c>
    </row>
    <row r="258" spans="1:44" ht="8.85" customHeight="1" x14ac:dyDescent="0.3">
      <c r="A258" s="5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41"/>
    </row>
    <row r="259" spans="1:44" ht="8.85" customHeight="1" x14ac:dyDescent="0.3">
      <c r="A259" s="22">
        <v>16</v>
      </c>
      <c r="B259" s="30"/>
      <c r="C259" s="22" t="s">
        <v>237</v>
      </c>
      <c r="D259" s="33"/>
      <c r="E259" s="33"/>
      <c r="F259" s="33"/>
      <c r="G259" s="178">
        <v>0</v>
      </c>
      <c r="H259" s="33"/>
      <c r="I259" s="178">
        <v>0</v>
      </c>
      <c r="J259" s="33"/>
      <c r="K259" s="178">
        <v>0</v>
      </c>
      <c r="L259" s="33"/>
      <c r="M259" s="178">
        <v>0</v>
      </c>
      <c r="N259" s="33"/>
      <c r="O259" s="178">
        <v>0</v>
      </c>
      <c r="P259" s="33"/>
      <c r="Q259" s="178">
        <v>0</v>
      </c>
      <c r="R259" s="33"/>
      <c r="S259" s="178">
        <v>0</v>
      </c>
      <c r="T259" s="33"/>
      <c r="U259" s="178">
        <v>0</v>
      </c>
      <c r="V259" s="33"/>
      <c r="W259" s="178">
        <f t="shared" si="14"/>
        <v>0</v>
      </c>
      <c r="X259" s="39"/>
      <c r="Y259" s="179"/>
      <c r="Z259" s="178">
        <v>0</v>
      </c>
      <c r="AA259" s="33"/>
      <c r="AB259" s="178">
        <v>0</v>
      </c>
      <c r="AC259" s="33"/>
      <c r="AD259" s="178">
        <v>0</v>
      </c>
      <c r="AE259" s="33"/>
      <c r="AF259" s="178">
        <v>0</v>
      </c>
      <c r="AG259" s="33"/>
      <c r="AH259" s="182">
        <v>0</v>
      </c>
      <c r="AI259" s="33"/>
      <c r="AJ259" s="178">
        <v>0</v>
      </c>
      <c r="AK259" s="33"/>
      <c r="AL259" s="178">
        <f t="shared" si="15"/>
        <v>0</v>
      </c>
      <c r="AM259" s="33"/>
      <c r="AN259" s="33"/>
      <c r="AO259" s="33"/>
      <c r="AP259" s="178">
        <v>116008.29</v>
      </c>
      <c r="AQ259" s="33"/>
      <c r="AR259" s="22">
        <v>16</v>
      </c>
    </row>
    <row r="260" spans="1:44" ht="8.85" customHeight="1" x14ac:dyDescent="0.3">
      <c r="A260" s="22">
        <v>17</v>
      </c>
      <c r="B260" s="30"/>
      <c r="C260" s="22" t="s">
        <v>238</v>
      </c>
      <c r="D260" s="33"/>
      <c r="E260" s="33"/>
      <c r="F260" s="33"/>
      <c r="G260" s="178">
        <v>0</v>
      </c>
      <c r="H260" s="33"/>
      <c r="I260" s="178">
        <v>0</v>
      </c>
      <c r="J260" s="33"/>
      <c r="K260" s="178">
        <v>0</v>
      </c>
      <c r="L260" s="33"/>
      <c r="M260" s="178">
        <v>0</v>
      </c>
      <c r="N260" s="33"/>
      <c r="O260" s="178">
        <v>0</v>
      </c>
      <c r="P260" s="33"/>
      <c r="Q260" s="178">
        <v>0</v>
      </c>
      <c r="R260" s="33"/>
      <c r="S260" s="178">
        <v>5413198</v>
      </c>
      <c r="T260" s="33"/>
      <c r="U260" s="178">
        <v>0</v>
      </c>
      <c r="V260" s="33"/>
      <c r="W260" s="178">
        <f t="shared" si="14"/>
        <v>5413198</v>
      </c>
      <c r="X260" s="39"/>
      <c r="Y260" s="179"/>
      <c r="Z260" s="178">
        <v>0</v>
      </c>
      <c r="AA260" s="33"/>
      <c r="AB260" s="178">
        <v>0</v>
      </c>
      <c r="AC260" s="33"/>
      <c r="AD260" s="178">
        <v>0</v>
      </c>
      <c r="AE260" s="33"/>
      <c r="AF260" s="178">
        <v>0</v>
      </c>
      <c r="AG260" s="33"/>
      <c r="AH260" s="182">
        <v>0</v>
      </c>
      <c r="AI260" s="33"/>
      <c r="AJ260" s="178">
        <v>0</v>
      </c>
      <c r="AK260" s="33"/>
      <c r="AL260" s="178">
        <f t="shared" si="15"/>
        <v>0</v>
      </c>
      <c r="AM260" s="33"/>
      <c r="AN260" s="33"/>
      <c r="AO260" s="33"/>
      <c r="AP260" s="178">
        <v>249215.53</v>
      </c>
      <c r="AQ260" s="33"/>
      <c r="AR260" s="22">
        <v>17</v>
      </c>
    </row>
    <row r="261" spans="1:44" ht="8.85" customHeight="1" x14ac:dyDescent="0.3">
      <c r="A261" s="22">
        <v>18</v>
      </c>
      <c r="B261" s="30"/>
      <c r="C261" s="22" t="s">
        <v>239</v>
      </c>
      <c r="D261" s="33"/>
      <c r="E261" s="33"/>
      <c r="F261" s="33"/>
      <c r="G261" s="178">
        <v>1369628</v>
      </c>
      <c r="H261" s="33"/>
      <c r="I261" s="178">
        <v>208661</v>
      </c>
      <c r="J261" s="33"/>
      <c r="K261" s="178">
        <v>3560000</v>
      </c>
      <c r="L261" s="33"/>
      <c r="M261" s="178">
        <v>214841</v>
      </c>
      <c r="N261" s="33"/>
      <c r="O261" s="178">
        <v>0</v>
      </c>
      <c r="P261" s="33"/>
      <c r="Q261" s="178">
        <v>781498</v>
      </c>
      <c r="R261" s="33"/>
      <c r="S261" s="178">
        <v>0</v>
      </c>
      <c r="T261" s="33"/>
      <c r="U261" s="178">
        <v>536883</v>
      </c>
      <c r="V261" s="33"/>
      <c r="W261" s="178">
        <f t="shared" si="14"/>
        <v>6671511</v>
      </c>
      <c r="X261" s="39"/>
      <c r="Y261" s="179"/>
      <c r="Z261" s="178">
        <v>0</v>
      </c>
      <c r="AA261" s="33"/>
      <c r="AB261" s="178">
        <v>592254</v>
      </c>
      <c r="AC261" s="33"/>
      <c r="AD261" s="178">
        <v>18638</v>
      </c>
      <c r="AE261" s="33"/>
      <c r="AF261" s="178">
        <v>0</v>
      </c>
      <c r="AG261" s="33"/>
      <c r="AH261" s="182">
        <v>0</v>
      </c>
      <c r="AI261" s="33"/>
      <c r="AJ261" s="178">
        <v>0</v>
      </c>
      <c r="AK261" s="33"/>
      <c r="AL261" s="178">
        <f t="shared" si="15"/>
        <v>610892</v>
      </c>
      <c r="AM261" s="33"/>
      <c r="AN261" s="33"/>
      <c r="AO261" s="33"/>
      <c r="AP261" s="178">
        <v>1231738.1599999999</v>
      </c>
      <c r="AQ261" s="33"/>
      <c r="AR261" s="22">
        <v>18</v>
      </c>
    </row>
    <row r="262" spans="1:44" ht="8.85" customHeight="1" x14ac:dyDescent="0.3">
      <c r="A262" s="22">
        <v>19</v>
      </c>
      <c r="B262" s="30"/>
      <c r="C262" s="22" t="s">
        <v>240</v>
      </c>
      <c r="D262" s="33"/>
      <c r="E262" s="33"/>
      <c r="F262" s="33"/>
      <c r="G262" s="178">
        <v>457492</v>
      </c>
      <c r="H262" s="33"/>
      <c r="I262" s="178">
        <v>2716860</v>
      </c>
      <c r="J262" s="33"/>
      <c r="K262" s="178">
        <v>1141392</v>
      </c>
      <c r="L262" s="33"/>
      <c r="M262" s="178">
        <v>108971</v>
      </c>
      <c r="N262" s="33"/>
      <c r="O262" s="178">
        <v>0</v>
      </c>
      <c r="P262" s="33"/>
      <c r="Q262" s="178">
        <v>6946813</v>
      </c>
      <c r="R262" s="33"/>
      <c r="S262" s="178">
        <v>5853164</v>
      </c>
      <c r="T262" s="33"/>
      <c r="U262" s="178">
        <v>1281521</v>
      </c>
      <c r="V262" s="33"/>
      <c r="W262" s="178">
        <f t="shared" si="14"/>
        <v>18506213</v>
      </c>
      <c r="X262" s="39"/>
      <c r="Y262" s="179"/>
      <c r="Z262" s="178">
        <v>0</v>
      </c>
      <c r="AA262" s="33"/>
      <c r="AB262" s="178">
        <v>13175362</v>
      </c>
      <c r="AC262" s="33"/>
      <c r="AD262" s="178">
        <v>294653</v>
      </c>
      <c r="AE262" s="33"/>
      <c r="AF262" s="178">
        <v>0</v>
      </c>
      <c r="AG262" s="33"/>
      <c r="AH262" s="182">
        <v>1586601</v>
      </c>
      <c r="AI262" s="33"/>
      <c r="AJ262" s="178">
        <v>0</v>
      </c>
      <c r="AK262" s="33"/>
      <c r="AL262" s="178">
        <f t="shared" si="15"/>
        <v>15056616</v>
      </c>
      <c r="AM262" s="33"/>
      <c r="AN262" s="33"/>
      <c r="AO262" s="33"/>
      <c r="AP262" s="178">
        <v>2716721.35</v>
      </c>
      <c r="AQ262" s="33"/>
      <c r="AR262" s="22">
        <v>19</v>
      </c>
    </row>
    <row r="263" spans="1:44" ht="8.85" customHeight="1" x14ac:dyDescent="0.3">
      <c r="A263" s="22">
        <v>20</v>
      </c>
      <c r="B263" s="30"/>
      <c r="C263" s="22" t="s">
        <v>241</v>
      </c>
      <c r="D263" s="33"/>
      <c r="E263" s="33"/>
      <c r="F263" s="33"/>
      <c r="G263" s="178">
        <v>2540140</v>
      </c>
      <c r="H263" s="33"/>
      <c r="I263" s="178">
        <v>725209</v>
      </c>
      <c r="J263" s="33"/>
      <c r="K263" s="178">
        <v>3139544</v>
      </c>
      <c r="L263" s="33"/>
      <c r="M263" s="178">
        <v>0</v>
      </c>
      <c r="N263" s="33"/>
      <c r="O263" s="178">
        <v>0</v>
      </c>
      <c r="P263" s="33"/>
      <c r="Q263" s="178">
        <v>600624</v>
      </c>
      <c r="R263" s="33"/>
      <c r="S263" s="178">
        <v>0</v>
      </c>
      <c r="T263" s="33"/>
      <c r="U263" s="178">
        <v>0</v>
      </c>
      <c r="V263" s="33"/>
      <c r="W263" s="178">
        <f t="shared" si="14"/>
        <v>7005517</v>
      </c>
      <c r="X263" s="39"/>
      <c r="Y263" s="179"/>
      <c r="Z263" s="178">
        <v>0</v>
      </c>
      <c r="AA263" s="33"/>
      <c r="AB263" s="178">
        <v>3865973</v>
      </c>
      <c r="AC263" s="33"/>
      <c r="AD263" s="178">
        <v>0</v>
      </c>
      <c r="AE263" s="33"/>
      <c r="AF263" s="178">
        <v>0</v>
      </c>
      <c r="AG263" s="33"/>
      <c r="AH263" s="182">
        <v>3139544</v>
      </c>
      <c r="AI263" s="33"/>
      <c r="AJ263" s="178">
        <v>0</v>
      </c>
      <c r="AK263" s="33"/>
      <c r="AL263" s="178">
        <f t="shared" si="15"/>
        <v>7005517</v>
      </c>
      <c r="AM263" s="33"/>
      <c r="AN263" s="33"/>
      <c r="AO263" s="33"/>
      <c r="AP263" s="178">
        <v>3346641.23</v>
      </c>
      <c r="AQ263" s="33"/>
      <c r="AR263" s="22">
        <v>20</v>
      </c>
    </row>
    <row r="264" spans="1:44" ht="8.85" customHeight="1" x14ac:dyDescent="0.3">
      <c r="A264" s="53"/>
      <c r="D264" s="33"/>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41"/>
    </row>
    <row r="265" spans="1:44" ht="8.85" customHeight="1" x14ac:dyDescent="0.3">
      <c r="A265" s="22">
        <v>21</v>
      </c>
      <c r="B265" s="30"/>
      <c r="C265" s="22" t="s">
        <v>242</v>
      </c>
      <c r="D265" s="33"/>
      <c r="E265" s="33"/>
      <c r="F265" s="33"/>
      <c r="G265" s="178">
        <v>0</v>
      </c>
      <c r="H265" s="33"/>
      <c r="I265" s="178">
        <v>0</v>
      </c>
      <c r="J265" s="33"/>
      <c r="K265" s="178">
        <v>0</v>
      </c>
      <c r="L265" s="33"/>
      <c r="M265" s="178">
        <v>0</v>
      </c>
      <c r="N265" s="33"/>
      <c r="O265" s="178">
        <v>0</v>
      </c>
      <c r="P265" s="33"/>
      <c r="Q265" s="178">
        <v>25550</v>
      </c>
      <c r="R265" s="33"/>
      <c r="S265" s="178">
        <v>0</v>
      </c>
      <c r="T265" s="33"/>
      <c r="U265" s="178">
        <v>0</v>
      </c>
      <c r="V265" s="33"/>
      <c r="W265" s="178">
        <f t="shared" ref="W265:W285" si="16">SUM(G265:U265)</f>
        <v>25550</v>
      </c>
      <c r="X265" s="39"/>
      <c r="Y265" s="179"/>
      <c r="Z265" s="178">
        <v>0</v>
      </c>
      <c r="AA265" s="33"/>
      <c r="AB265" s="178">
        <v>0</v>
      </c>
      <c r="AC265" s="33"/>
      <c r="AD265" s="178">
        <v>25550</v>
      </c>
      <c r="AE265" s="33"/>
      <c r="AF265" s="178">
        <v>0</v>
      </c>
      <c r="AG265" s="33"/>
      <c r="AH265" s="182">
        <v>0</v>
      </c>
      <c r="AI265" s="33"/>
      <c r="AJ265" s="178">
        <v>0</v>
      </c>
      <c r="AK265" s="33"/>
      <c r="AL265" s="178">
        <f t="shared" ref="AL265:AL285" si="17">SUM(Z265:AJ265)</f>
        <v>25550</v>
      </c>
      <c r="AM265" s="33"/>
      <c r="AN265" s="33"/>
      <c r="AO265" s="33"/>
      <c r="AP265" s="178">
        <v>575404.27</v>
      </c>
      <c r="AQ265" s="33"/>
      <c r="AR265" s="22">
        <v>21</v>
      </c>
    </row>
    <row r="266" spans="1:44" ht="8.85" customHeight="1" x14ac:dyDescent="0.3">
      <c r="A266" s="22">
        <v>22</v>
      </c>
      <c r="B266" s="30"/>
      <c r="C266" s="22" t="s">
        <v>195</v>
      </c>
      <c r="D266" s="33"/>
      <c r="E266" s="33"/>
      <c r="F266" s="33"/>
      <c r="G266" s="178">
        <v>130489</v>
      </c>
      <c r="H266" s="33"/>
      <c r="I266" s="178">
        <v>105692</v>
      </c>
      <c r="J266" s="33"/>
      <c r="K266" s="178">
        <v>0</v>
      </c>
      <c r="L266" s="33"/>
      <c r="M266" s="178">
        <v>0</v>
      </c>
      <c r="N266" s="33"/>
      <c r="O266" s="178">
        <v>0</v>
      </c>
      <c r="P266" s="33"/>
      <c r="Q266" s="178">
        <v>0</v>
      </c>
      <c r="R266" s="33"/>
      <c r="S266" s="178">
        <v>0</v>
      </c>
      <c r="T266" s="33"/>
      <c r="U266" s="178">
        <v>0</v>
      </c>
      <c r="V266" s="33"/>
      <c r="W266" s="178">
        <f t="shared" si="16"/>
        <v>236181</v>
      </c>
      <c r="X266" s="39"/>
      <c r="Y266" s="179"/>
      <c r="Z266" s="178">
        <v>0</v>
      </c>
      <c r="AA266" s="33"/>
      <c r="AB266" s="178">
        <v>266409</v>
      </c>
      <c r="AC266" s="33"/>
      <c r="AD266" s="178">
        <v>153000</v>
      </c>
      <c r="AE266" s="33"/>
      <c r="AF266" s="178">
        <v>0</v>
      </c>
      <c r="AG266" s="33"/>
      <c r="AH266" s="182">
        <v>0</v>
      </c>
      <c r="AI266" s="33"/>
      <c r="AJ266" s="178">
        <v>0</v>
      </c>
      <c r="AK266" s="33"/>
      <c r="AL266" s="178">
        <f t="shared" si="17"/>
        <v>419409</v>
      </c>
      <c r="AM266" s="33"/>
      <c r="AN266" s="33"/>
      <c r="AO266" s="33"/>
      <c r="AP266" s="178">
        <v>74383.83</v>
      </c>
      <c r="AQ266" s="33"/>
      <c r="AR266" s="22">
        <v>22</v>
      </c>
    </row>
    <row r="267" spans="1:44" ht="8.85" customHeight="1" x14ac:dyDescent="0.3">
      <c r="A267" s="22">
        <v>23</v>
      </c>
      <c r="B267" s="30"/>
      <c r="C267" s="22" t="s">
        <v>203</v>
      </c>
      <c r="D267" s="33"/>
      <c r="E267" s="33"/>
      <c r="F267" s="33"/>
      <c r="G267" s="178">
        <v>0</v>
      </c>
      <c r="H267" s="33"/>
      <c r="I267" s="178">
        <v>0</v>
      </c>
      <c r="J267" s="33"/>
      <c r="K267" s="178">
        <v>0</v>
      </c>
      <c r="L267" s="33"/>
      <c r="M267" s="178">
        <v>0</v>
      </c>
      <c r="N267" s="33"/>
      <c r="O267" s="178">
        <v>0</v>
      </c>
      <c r="P267" s="33"/>
      <c r="Q267" s="178">
        <v>0</v>
      </c>
      <c r="R267" s="33"/>
      <c r="S267" s="178">
        <v>0</v>
      </c>
      <c r="T267" s="33"/>
      <c r="U267" s="178">
        <v>0</v>
      </c>
      <c r="V267" s="33"/>
      <c r="W267" s="178">
        <f t="shared" si="16"/>
        <v>0</v>
      </c>
      <c r="X267" s="39"/>
      <c r="Y267" s="179"/>
      <c r="Z267" s="178">
        <v>0</v>
      </c>
      <c r="AA267" s="33"/>
      <c r="AB267" s="178">
        <v>0</v>
      </c>
      <c r="AC267" s="33"/>
      <c r="AD267" s="178">
        <v>0</v>
      </c>
      <c r="AE267" s="33"/>
      <c r="AF267" s="178">
        <v>0</v>
      </c>
      <c r="AG267" s="33"/>
      <c r="AH267" s="182">
        <v>0</v>
      </c>
      <c r="AI267" s="33"/>
      <c r="AJ267" s="178">
        <v>0</v>
      </c>
      <c r="AK267" s="33"/>
      <c r="AL267" s="178">
        <f t="shared" si="17"/>
        <v>0</v>
      </c>
      <c r="AM267" s="33"/>
      <c r="AN267" s="33"/>
      <c r="AO267" s="33"/>
      <c r="AP267" s="178">
        <v>0</v>
      </c>
      <c r="AQ267" s="33"/>
      <c r="AR267" s="22">
        <v>23</v>
      </c>
    </row>
    <row r="268" spans="1:44" ht="8.85" customHeight="1" x14ac:dyDescent="0.3">
      <c r="A268" s="22">
        <v>24</v>
      </c>
      <c r="B268" s="30"/>
      <c r="C268" s="49" t="s">
        <v>243</v>
      </c>
      <c r="D268" s="33"/>
      <c r="E268" s="33"/>
      <c r="F268" s="33"/>
      <c r="G268" s="178">
        <v>97548</v>
      </c>
      <c r="H268" s="33"/>
      <c r="I268" s="178">
        <v>47647</v>
      </c>
      <c r="J268" s="33"/>
      <c r="K268" s="178">
        <v>0</v>
      </c>
      <c r="L268" s="33"/>
      <c r="M268" s="178">
        <v>36069</v>
      </c>
      <c r="N268" s="33"/>
      <c r="O268" s="178">
        <v>0</v>
      </c>
      <c r="P268" s="33"/>
      <c r="Q268" s="178">
        <v>50000</v>
      </c>
      <c r="R268" s="33"/>
      <c r="S268" s="178">
        <v>223579</v>
      </c>
      <c r="T268" s="33"/>
      <c r="U268" s="178">
        <v>126745</v>
      </c>
      <c r="V268" s="33"/>
      <c r="W268" s="178">
        <f t="shared" si="16"/>
        <v>581588</v>
      </c>
      <c r="X268" s="39"/>
      <c r="Y268" s="179"/>
      <c r="Z268" s="178">
        <v>0</v>
      </c>
      <c r="AA268" s="33"/>
      <c r="AB268" s="178">
        <v>806760</v>
      </c>
      <c r="AC268" s="33"/>
      <c r="AD268" s="178">
        <v>0</v>
      </c>
      <c r="AE268" s="33"/>
      <c r="AF268" s="178">
        <v>0</v>
      </c>
      <c r="AG268" s="33"/>
      <c r="AH268" s="182">
        <v>0</v>
      </c>
      <c r="AI268" s="33"/>
      <c r="AJ268" s="178">
        <v>0</v>
      </c>
      <c r="AK268" s="33"/>
      <c r="AL268" s="178">
        <f t="shared" si="17"/>
        <v>806760</v>
      </c>
      <c r="AM268" s="33"/>
      <c r="AN268" s="33"/>
      <c r="AO268" s="33"/>
      <c r="AP268" s="178">
        <v>126019.01999999999</v>
      </c>
      <c r="AQ268" s="33"/>
      <c r="AR268" s="22">
        <v>24</v>
      </c>
    </row>
    <row r="269" spans="1:44" ht="8.85" customHeight="1" x14ac:dyDescent="0.3">
      <c r="A269" s="22">
        <v>25</v>
      </c>
      <c r="B269" s="30"/>
      <c r="C269" s="22" t="s">
        <v>244</v>
      </c>
      <c r="D269" s="33"/>
      <c r="E269" s="33"/>
      <c r="F269" s="33"/>
      <c r="G269" s="178">
        <v>0</v>
      </c>
      <c r="H269" s="33"/>
      <c r="I269" s="178">
        <v>0</v>
      </c>
      <c r="J269" s="33"/>
      <c r="K269" s="178">
        <v>0</v>
      </c>
      <c r="L269" s="33"/>
      <c r="M269" s="178">
        <v>0</v>
      </c>
      <c r="N269" s="33"/>
      <c r="O269" s="178">
        <v>0</v>
      </c>
      <c r="P269" s="33"/>
      <c r="Q269" s="178">
        <v>449456</v>
      </c>
      <c r="R269" s="33"/>
      <c r="S269" s="178">
        <v>0</v>
      </c>
      <c r="T269" s="33"/>
      <c r="U269" s="178">
        <v>0</v>
      </c>
      <c r="V269" s="33"/>
      <c r="W269" s="178">
        <f t="shared" si="16"/>
        <v>449456</v>
      </c>
      <c r="X269" s="39"/>
      <c r="Y269" s="179"/>
      <c r="Z269" s="178">
        <v>0</v>
      </c>
      <c r="AA269" s="33"/>
      <c r="AB269" s="178">
        <v>0</v>
      </c>
      <c r="AC269" s="33"/>
      <c r="AD269" s="178">
        <v>449456</v>
      </c>
      <c r="AE269" s="33"/>
      <c r="AF269" s="178">
        <v>0</v>
      </c>
      <c r="AG269" s="33"/>
      <c r="AH269" s="182">
        <v>0</v>
      </c>
      <c r="AI269" s="33"/>
      <c r="AJ269" s="178">
        <v>0</v>
      </c>
      <c r="AK269" s="33"/>
      <c r="AL269" s="178">
        <f t="shared" si="17"/>
        <v>449456</v>
      </c>
      <c r="AM269" s="33"/>
      <c r="AN269" s="33"/>
      <c r="AO269" s="33"/>
      <c r="AP269" s="178">
        <v>147571.51</v>
      </c>
      <c r="AQ269" s="33"/>
      <c r="AR269" s="22">
        <v>25</v>
      </c>
    </row>
    <row r="270" spans="1:44" ht="8.85" customHeight="1" x14ac:dyDescent="0.3">
      <c r="A270" s="5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41"/>
    </row>
    <row r="271" spans="1:44" ht="8.85" customHeight="1" x14ac:dyDescent="0.3">
      <c r="A271" s="22">
        <v>26</v>
      </c>
      <c r="B271" s="30"/>
      <c r="C271" s="22" t="s">
        <v>245</v>
      </c>
      <c r="D271" s="33"/>
      <c r="E271" s="33"/>
      <c r="F271" s="33"/>
      <c r="G271" s="178">
        <v>0</v>
      </c>
      <c r="H271" s="33"/>
      <c r="I271" s="178">
        <v>0</v>
      </c>
      <c r="J271" s="33"/>
      <c r="K271" s="178">
        <v>0</v>
      </c>
      <c r="L271" s="33"/>
      <c r="M271" s="178">
        <v>2042</v>
      </c>
      <c r="N271" s="33"/>
      <c r="O271" s="178">
        <v>0</v>
      </c>
      <c r="P271" s="33"/>
      <c r="Q271" s="178">
        <v>0</v>
      </c>
      <c r="R271" s="33"/>
      <c r="S271" s="178">
        <v>0</v>
      </c>
      <c r="T271" s="33"/>
      <c r="U271" s="178">
        <v>0</v>
      </c>
      <c r="V271" s="33"/>
      <c r="W271" s="178">
        <f t="shared" si="16"/>
        <v>2042</v>
      </c>
      <c r="X271" s="39"/>
      <c r="Y271" s="179"/>
      <c r="Z271" s="178">
        <v>0</v>
      </c>
      <c r="AA271" s="33"/>
      <c r="AB271" s="178">
        <v>0</v>
      </c>
      <c r="AC271" s="33"/>
      <c r="AD271" s="178">
        <v>0</v>
      </c>
      <c r="AE271" s="33"/>
      <c r="AF271" s="178">
        <v>0</v>
      </c>
      <c r="AG271" s="33"/>
      <c r="AH271" s="182">
        <v>2042</v>
      </c>
      <c r="AI271" s="33"/>
      <c r="AJ271" s="178">
        <v>0</v>
      </c>
      <c r="AK271" s="33"/>
      <c r="AL271" s="178">
        <f t="shared" si="17"/>
        <v>2042</v>
      </c>
      <c r="AM271" s="33"/>
      <c r="AN271" s="33"/>
      <c r="AO271" s="33"/>
      <c r="AP271" s="178">
        <v>0</v>
      </c>
      <c r="AQ271" s="33"/>
      <c r="AR271" s="22">
        <v>26</v>
      </c>
    </row>
    <row r="272" spans="1:44" ht="8.85" customHeight="1" x14ac:dyDescent="0.3">
      <c r="A272" s="22">
        <v>27</v>
      </c>
      <c r="B272" s="30"/>
      <c r="C272" s="22" t="s">
        <v>246</v>
      </c>
      <c r="D272" s="33"/>
      <c r="E272" s="33"/>
      <c r="F272" s="33"/>
      <c r="G272" s="178">
        <v>626437</v>
      </c>
      <c r="H272" s="33"/>
      <c r="I272" s="178">
        <v>0</v>
      </c>
      <c r="J272" s="33"/>
      <c r="K272" s="178">
        <v>0</v>
      </c>
      <c r="L272" s="33"/>
      <c r="M272" s="178">
        <v>0</v>
      </c>
      <c r="N272" s="33"/>
      <c r="O272" s="178">
        <v>0</v>
      </c>
      <c r="P272" s="33"/>
      <c r="Q272" s="178">
        <v>0</v>
      </c>
      <c r="R272" s="33"/>
      <c r="S272" s="178">
        <v>0</v>
      </c>
      <c r="T272" s="33"/>
      <c r="U272" s="178">
        <v>0</v>
      </c>
      <c r="V272" s="33"/>
      <c r="W272" s="178">
        <f t="shared" si="16"/>
        <v>626437</v>
      </c>
      <c r="X272" s="39"/>
      <c r="Y272" s="179"/>
      <c r="Z272" s="178">
        <v>0</v>
      </c>
      <c r="AA272" s="33"/>
      <c r="AB272" s="178">
        <v>155961</v>
      </c>
      <c r="AC272" s="33"/>
      <c r="AD272" s="178">
        <v>1719506</v>
      </c>
      <c r="AE272" s="33"/>
      <c r="AF272" s="178">
        <v>0</v>
      </c>
      <c r="AG272" s="33"/>
      <c r="AH272" s="182">
        <v>0</v>
      </c>
      <c r="AI272" s="33"/>
      <c r="AJ272" s="178">
        <v>0</v>
      </c>
      <c r="AK272" s="33"/>
      <c r="AL272" s="178">
        <f t="shared" si="17"/>
        <v>1875467</v>
      </c>
      <c r="AM272" s="33"/>
      <c r="AN272" s="33"/>
      <c r="AO272" s="33"/>
      <c r="AP272" s="178">
        <v>82114.44</v>
      </c>
      <c r="AQ272" s="33"/>
      <c r="AR272" s="22">
        <v>27</v>
      </c>
    </row>
    <row r="273" spans="1:44" ht="8.85" customHeight="1" x14ac:dyDescent="0.3">
      <c r="A273" s="22">
        <v>28</v>
      </c>
      <c r="B273" s="30"/>
      <c r="C273" s="22" t="s">
        <v>247</v>
      </c>
      <c r="D273" s="33"/>
      <c r="E273" s="33"/>
      <c r="F273" s="33"/>
      <c r="G273" s="178">
        <v>0</v>
      </c>
      <c r="H273" s="33"/>
      <c r="I273" s="178">
        <v>0</v>
      </c>
      <c r="J273" s="33"/>
      <c r="K273" s="178">
        <v>0</v>
      </c>
      <c r="L273" s="33"/>
      <c r="M273" s="178">
        <v>0</v>
      </c>
      <c r="N273" s="33"/>
      <c r="O273" s="178">
        <v>0</v>
      </c>
      <c r="P273" s="33"/>
      <c r="Q273" s="178">
        <v>0</v>
      </c>
      <c r="R273" s="33"/>
      <c r="S273" s="178">
        <v>0</v>
      </c>
      <c r="T273" s="33"/>
      <c r="U273" s="178">
        <v>0</v>
      </c>
      <c r="V273" s="33"/>
      <c r="W273" s="178">
        <f t="shared" si="16"/>
        <v>0</v>
      </c>
      <c r="X273" s="39"/>
      <c r="Y273" s="179"/>
      <c r="Z273" s="178">
        <v>0</v>
      </c>
      <c r="AA273" s="33"/>
      <c r="AB273" s="178">
        <v>0</v>
      </c>
      <c r="AC273" s="33"/>
      <c r="AD273" s="178">
        <v>0</v>
      </c>
      <c r="AE273" s="33"/>
      <c r="AF273" s="178">
        <v>0</v>
      </c>
      <c r="AG273" s="33"/>
      <c r="AH273" s="182">
        <v>0</v>
      </c>
      <c r="AI273" s="33"/>
      <c r="AJ273" s="178">
        <v>0</v>
      </c>
      <c r="AK273" s="33"/>
      <c r="AL273" s="178">
        <f t="shared" si="17"/>
        <v>0</v>
      </c>
      <c r="AM273" s="33"/>
      <c r="AN273" s="33"/>
      <c r="AO273" s="33"/>
      <c r="AP273" s="178">
        <v>703474.36</v>
      </c>
      <c r="AQ273" s="33"/>
      <c r="AR273" s="22">
        <v>28</v>
      </c>
    </row>
    <row r="274" spans="1:44" ht="8.85" customHeight="1" x14ac:dyDescent="0.3">
      <c r="A274" s="22">
        <v>29</v>
      </c>
      <c r="B274" s="30"/>
      <c r="C274" s="22" t="s">
        <v>248</v>
      </c>
      <c r="D274" s="33"/>
      <c r="E274" s="33"/>
      <c r="F274" s="33"/>
      <c r="G274" s="178">
        <v>486196</v>
      </c>
      <c r="H274" s="33"/>
      <c r="I274" s="178">
        <v>0</v>
      </c>
      <c r="J274" s="33"/>
      <c r="K274" s="178">
        <v>0</v>
      </c>
      <c r="L274" s="33"/>
      <c r="M274" s="178">
        <v>0</v>
      </c>
      <c r="N274" s="33"/>
      <c r="O274" s="178">
        <v>0</v>
      </c>
      <c r="P274" s="33"/>
      <c r="Q274" s="178">
        <v>0</v>
      </c>
      <c r="R274" s="33"/>
      <c r="S274" s="178">
        <v>0</v>
      </c>
      <c r="T274" s="33"/>
      <c r="U274" s="178">
        <v>201899</v>
      </c>
      <c r="V274" s="33"/>
      <c r="W274" s="178">
        <f t="shared" si="16"/>
        <v>688095</v>
      </c>
      <c r="X274" s="39"/>
      <c r="Y274" s="179"/>
      <c r="Z274" s="178">
        <v>0</v>
      </c>
      <c r="AA274" s="33"/>
      <c r="AB274" s="178">
        <v>0</v>
      </c>
      <c r="AC274" s="33"/>
      <c r="AD274" s="178">
        <v>490595</v>
      </c>
      <c r="AE274" s="33"/>
      <c r="AF274" s="178">
        <v>0</v>
      </c>
      <c r="AG274" s="33"/>
      <c r="AH274" s="182">
        <v>0</v>
      </c>
      <c r="AI274" s="33"/>
      <c r="AJ274" s="178">
        <v>0</v>
      </c>
      <c r="AK274" s="33"/>
      <c r="AL274" s="178">
        <f t="shared" si="17"/>
        <v>490595</v>
      </c>
      <c r="AM274" s="33"/>
      <c r="AN274" s="33"/>
      <c r="AO274" s="33"/>
      <c r="AP274" s="178">
        <v>82563.05</v>
      </c>
      <c r="AQ274" s="33"/>
      <c r="AR274" s="22">
        <v>29</v>
      </c>
    </row>
    <row r="275" spans="1:44" ht="8.85" customHeight="1" x14ac:dyDescent="0.3">
      <c r="A275" s="22">
        <v>30</v>
      </c>
      <c r="B275" s="30"/>
      <c r="C275" s="22" t="s">
        <v>249</v>
      </c>
      <c r="D275" s="33"/>
      <c r="E275" s="33"/>
      <c r="F275" s="33"/>
      <c r="G275" s="178">
        <v>0</v>
      </c>
      <c r="H275" s="33"/>
      <c r="I275" s="178">
        <v>0</v>
      </c>
      <c r="J275" s="33"/>
      <c r="K275" s="178">
        <v>0</v>
      </c>
      <c r="L275" s="33"/>
      <c r="M275" s="178">
        <v>0</v>
      </c>
      <c r="N275" s="33"/>
      <c r="O275" s="178">
        <v>0</v>
      </c>
      <c r="P275" s="33"/>
      <c r="Q275" s="178">
        <v>770174</v>
      </c>
      <c r="R275" s="33"/>
      <c r="S275" s="178">
        <v>0</v>
      </c>
      <c r="T275" s="33"/>
      <c r="U275" s="178">
        <v>0</v>
      </c>
      <c r="V275" s="33"/>
      <c r="W275" s="178">
        <f t="shared" si="16"/>
        <v>770174</v>
      </c>
      <c r="X275" s="39"/>
      <c r="Y275" s="179"/>
      <c r="Z275" s="178">
        <v>0</v>
      </c>
      <c r="AA275" s="33"/>
      <c r="AB275" s="178">
        <v>0</v>
      </c>
      <c r="AC275" s="33"/>
      <c r="AD275" s="178">
        <v>770174</v>
      </c>
      <c r="AE275" s="33"/>
      <c r="AF275" s="178">
        <v>0</v>
      </c>
      <c r="AG275" s="33"/>
      <c r="AH275" s="182">
        <v>0</v>
      </c>
      <c r="AI275" s="33"/>
      <c r="AJ275" s="178">
        <v>0</v>
      </c>
      <c r="AK275" s="33"/>
      <c r="AL275" s="178">
        <f t="shared" si="17"/>
        <v>770174</v>
      </c>
      <c r="AM275" s="33"/>
      <c r="AN275" s="33"/>
      <c r="AO275" s="33"/>
      <c r="AP275" s="178">
        <v>378.64</v>
      </c>
      <c r="AQ275" s="33"/>
      <c r="AR275" s="22">
        <v>30</v>
      </c>
    </row>
    <row r="276" spans="1:44" ht="8.85" customHeight="1" x14ac:dyDescent="0.3">
      <c r="A276" s="53"/>
      <c r="D276" s="33"/>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41"/>
    </row>
    <row r="277" spans="1:44" ht="8.85" customHeight="1" x14ac:dyDescent="0.3">
      <c r="A277" s="22">
        <v>31</v>
      </c>
      <c r="B277" s="30"/>
      <c r="C277" s="22" t="s">
        <v>216</v>
      </c>
      <c r="D277" s="33"/>
      <c r="E277" s="33"/>
      <c r="F277" s="33"/>
      <c r="G277" s="178">
        <v>0</v>
      </c>
      <c r="H277" s="33"/>
      <c r="I277" s="178">
        <v>72893</v>
      </c>
      <c r="J277" s="33"/>
      <c r="K277" s="178">
        <v>300000</v>
      </c>
      <c r="L277" s="33"/>
      <c r="M277" s="178">
        <v>0</v>
      </c>
      <c r="N277" s="33"/>
      <c r="O277" s="178">
        <v>0</v>
      </c>
      <c r="P277" s="33"/>
      <c r="Q277" s="178">
        <v>212194</v>
      </c>
      <c r="R277" s="33"/>
      <c r="S277" s="178">
        <v>0</v>
      </c>
      <c r="T277" s="33"/>
      <c r="U277" s="178">
        <v>0</v>
      </c>
      <c r="V277" s="33"/>
      <c r="W277" s="178">
        <f t="shared" si="16"/>
        <v>585087</v>
      </c>
      <c r="X277" s="39"/>
      <c r="Y277" s="179"/>
      <c r="Z277" s="178">
        <v>0</v>
      </c>
      <c r="AA277" s="33"/>
      <c r="AB277" s="178">
        <v>0</v>
      </c>
      <c r="AC277" s="33"/>
      <c r="AD277" s="178">
        <v>285087</v>
      </c>
      <c r="AE277" s="33"/>
      <c r="AF277" s="178">
        <v>0</v>
      </c>
      <c r="AG277" s="33"/>
      <c r="AH277" s="182">
        <v>0</v>
      </c>
      <c r="AI277" s="33"/>
      <c r="AJ277" s="178">
        <v>0</v>
      </c>
      <c r="AK277" s="33"/>
      <c r="AL277" s="178">
        <f t="shared" si="17"/>
        <v>285087</v>
      </c>
      <c r="AM277" s="33"/>
      <c r="AN277" s="33"/>
      <c r="AO277" s="33"/>
      <c r="AP277" s="178">
        <v>256784.79</v>
      </c>
      <c r="AQ277" s="33"/>
      <c r="AR277" s="22">
        <v>31</v>
      </c>
    </row>
    <row r="278" spans="1:44" ht="8.85" customHeight="1" x14ac:dyDescent="0.3">
      <c r="A278" s="22">
        <v>32</v>
      </c>
      <c r="B278" s="30"/>
      <c r="C278" s="22" t="s">
        <v>250</v>
      </c>
      <c r="D278" s="33"/>
      <c r="E278" s="33"/>
      <c r="F278" s="33"/>
      <c r="G278" s="178">
        <v>0</v>
      </c>
      <c r="H278" s="33"/>
      <c r="I278" s="178">
        <v>0</v>
      </c>
      <c r="J278" s="33"/>
      <c r="K278" s="178">
        <v>0</v>
      </c>
      <c r="L278" s="33"/>
      <c r="M278" s="178">
        <v>196594</v>
      </c>
      <c r="N278" s="33"/>
      <c r="O278" s="178">
        <v>0</v>
      </c>
      <c r="P278" s="33"/>
      <c r="Q278" s="178">
        <v>1496177</v>
      </c>
      <c r="R278" s="33"/>
      <c r="S278" s="178">
        <v>0</v>
      </c>
      <c r="T278" s="33"/>
      <c r="U278" s="178">
        <v>56393</v>
      </c>
      <c r="V278" s="33"/>
      <c r="W278" s="178">
        <f>SUM(G278:U278)</f>
        <v>1749164</v>
      </c>
      <c r="X278" s="39"/>
      <c r="Y278" s="179"/>
      <c r="Z278" s="178">
        <v>0</v>
      </c>
      <c r="AA278" s="33"/>
      <c r="AB278" s="178">
        <v>0</v>
      </c>
      <c r="AC278" s="33"/>
      <c r="AD278" s="178">
        <v>552940</v>
      </c>
      <c r="AE278" s="33"/>
      <c r="AF278" s="178">
        <v>0</v>
      </c>
      <c r="AG278" s="33"/>
      <c r="AH278" s="182">
        <v>3484890</v>
      </c>
      <c r="AI278" s="33"/>
      <c r="AJ278" s="178">
        <v>0</v>
      </c>
      <c r="AK278" s="33"/>
      <c r="AL278" s="178">
        <f>SUM(Z278:AJ278)</f>
        <v>4037830</v>
      </c>
      <c r="AM278" s="33"/>
      <c r="AN278" s="33"/>
      <c r="AO278" s="33"/>
      <c r="AP278" s="178">
        <v>2055070</v>
      </c>
      <c r="AQ278" s="33"/>
      <c r="AR278" s="22">
        <v>32</v>
      </c>
    </row>
    <row r="279" spans="1:44" ht="8.85" customHeight="1" x14ac:dyDescent="0.3">
      <c r="A279" s="22">
        <v>33</v>
      </c>
      <c r="B279" s="30"/>
      <c r="C279" s="22" t="s">
        <v>251</v>
      </c>
      <c r="D279" s="33"/>
      <c r="E279" s="33"/>
      <c r="F279" s="33"/>
      <c r="G279" s="178">
        <v>0</v>
      </c>
      <c r="H279" s="33"/>
      <c r="I279" s="178">
        <v>0</v>
      </c>
      <c r="J279" s="33"/>
      <c r="K279" s="178">
        <v>0</v>
      </c>
      <c r="L279" s="33"/>
      <c r="M279" s="178">
        <v>0</v>
      </c>
      <c r="N279" s="33"/>
      <c r="O279" s="178">
        <v>0</v>
      </c>
      <c r="P279" s="33"/>
      <c r="Q279" s="178">
        <v>0</v>
      </c>
      <c r="R279" s="33"/>
      <c r="S279" s="178">
        <v>0</v>
      </c>
      <c r="T279" s="33"/>
      <c r="U279" s="178">
        <v>0</v>
      </c>
      <c r="V279" s="33"/>
      <c r="W279" s="178">
        <f>SUM(G279:U279)</f>
        <v>0</v>
      </c>
      <c r="X279" s="39"/>
      <c r="Y279" s="179"/>
      <c r="Z279" s="178">
        <v>0</v>
      </c>
      <c r="AA279" s="33"/>
      <c r="AB279" s="178">
        <v>0</v>
      </c>
      <c r="AC279" s="33"/>
      <c r="AD279" s="178">
        <v>0</v>
      </c>
      <c r="AE279" s="33"/>
      <c r="AF279" s="178">
        <v>0</v>
      </c>
      <c r="AG279" s="33"/>
      <c r="AH279" s="182">
        <v>0</v>
      </c>
      <c r="AI279" s="33"/>
      <c r="AJ279" s="178">
        <v>0</v>
      </c>
      <c r="AK279" s="33"/>
      <c r="AL279" s="178">
        <f>SUM(Z279:AJ279)</f>
        <v>0</v>
      </c>
      <c r="AM279" s="33"/>
      <c r="AN279" s="33"/>
      <c r="AO279" s="33"/>
      <c r="AP279" s="178">
        <v>112980.36</v>
      </c>
      <c r="AQ279" s="33"/>
      <c r="AR279" s="22">
        <v>33</v>
      </c>
    </row>
    <row r="280" spans="1:44" ht="8.85" customHeight="1" x14ac:dyDescent="0.3">
      <c r="A280" s="22">
        <v>34</v>
      </c>
      <c r="B280" s="30"/>
      <c r="C280" s="22" t="s">
        <v>252</v>
      </c>
      <c r="D280" s="33"/>
      <c r="E280" s="33"/>
      <c r="F280" s="33"/>
      <c r="G280" s="178">
        <v>0</v>
      </c>
      <c r="H280" s="33"/>
      <c r="I280" s="178">
        <v>0</v>
      </c>
      <c r="J280" s="33"/>
      <c r="K280" s="178">
        <v>0</v>
      </c>
      <c r="L280" s="33"/>
      <c r="M280" s="178">
        <v>0</v>
      </c>
      <c r="N280" s="33"/>
      <c r="O280" s="178">
        <v>0</v>
      </c>
      <c r="P280" s="33"/>
      <c r="Q280" s="178">
        <v>0</v>
      </c>
      <c r="R280" s="33"/>
      <c r="S280" s="178">
        <v>0</v>
      </c>
      <c r="T280" s="33"/>
      <c r="U280" s="178">
        <v>0</v>
      </c>
      <c r="V280" s="33"/>
      <c r="W280" s="178">
        <f>SUM(G280:U280)</f>
        <v>0</v>
      </c>
      <c r="X280" s="39"/>
      <c r="Y280" s="179"/>
      <c r="Z280" s="178">
        <v>0</v>
      </c>
      <c r="AA280" s="33"/>
      <c r="AB280" s="178">
        <v>0</v>
      </c>
      <c r="AC280" s="33"/>
      <c r="AD280" s="178">
        <v>0</v>
      </c>
      <c r="AE280" s="33"/>
      <c r="AF280" s="178">
        <v>0</v>
      </c>
      <c r="AG280" s="33"/>
      <c r="AH280" s="182">
        <v>0</v>
      </c>
      <c r="AI280" s="33"/>
      <c r="AJ280" s="178">
        <v>0</v>
      </c>
      <c r="AK280" s="33"/>
      <c r="AL280" s="178">
        <f>SUM(Z280:AJ280)</f>
        <v>0</v>
      </c>
      <c r="AM280" s="33"/>
      <c r="AN280" s="33"/>
      <c r="AO280" s="33"/>
      <c r="AP280" s="178">
        <v>0</v>
      </c>
      <c r="AQ280" s="33"/>
      <c r="AR280" s="22">
        <v>34</v>
      </c>
    </row>
    <row r="281" spans="1:44" ht="8.85" customHeight="1" x14ac:dyDescent="0.3">
      <c r="A281" s="22">
        <v>35</v>
      </c>
      <c r="B281" s="30"/>
      <c r="C281" s="22" t="s">
        <v>253</v>
      </c>
      <c r="D281" s="33"/>
      <c r="E281" s="33"/>
      <c r="F281" s="33"/>
      <c r="G281" s="178">
        <v>0</v>
      </c>
      <c r="H281" s="33"/>
      <c r="I281" s="178">
        <v>109457</v>
      </c>
      <c r="J281" s="33"/>
      <c r="K281" s="178">
        <v>0</v>
      </c>
      <c r="L281" s="33"/>
      <c r="M281" s="178">
        <v>0</v>
      </c>
      <c r="N281" s="33"/>
      <c r="O281" s="178">
        <v>0</v>
      </c>
      <c r="P281" s="33"/>
      <c r="Q281" s="178">
        <v>262994</v>
      </c>
      <c r="R281" s="33"/>
      <c r="S281" s="178">
        <v>0</v>
      </c>
      <c r="T281" s="33"/>
      <c r="U281" s="178">
        <v>0</v>
      </c>
      <c r="V281" s="33"/>
      <c r="W281" s="178">
        <f>SUM(G281:U281)</f>
        <v>372451</v>
      </c>
      <c r="X281" s="39"/>
      <c r="Y281" s="179"/>
      <c r="Z281" s="178">
        <v>0</v>
      </c>
      <c r="AA281" s="33"/>
      <c r="AB281" s="178">
        <v>0</v>
      </c>
      <c r="AC281" s="33"/>
      <c r="AD281" s="178">
        <v>372451</v>
      </c>
      <c r="AE281" s="33"/>
      <c r="AF281" s="178">
        <v>0</v>
      </c>
      <c r="AG281" s="33"/>
      <c r="AH281" s="182">
        <v>0</v>
      </c>
      <c r="AI281" s="33"/>
      <c r="AJ281" s="178">
        <v>0</v>
      </c>
      <c r="AK281" s="33"/>
      <c r="AL281" s="178">
        <f>SUM(Z281:AJ281)</f>
        <v>372451</v>
      </c>
      <c r="AM281" s="33"/>
      <c r="AN281" s="33"/>
      <c r="AO281" s="33"/>
      <c r="AP281" s="178">
        <v>0</v>
      </c>
      <c r="AQ281" s="33"/>
      <c r="AR281" s="22">
        <v>35</v>
      </c>
    </row>
    <row r="282" spans="1:44" ht="8.85" customHeight="1" x14ac:dyDescent="0.3">
      <c r="B282" s="30"/>
      <c r="D282" s="33"/>
      <c r="E282" s="33"/>
      <c r="F282" s="33"/>
      <c r="G282" s="178"/>
      <c r="H282" s="33"/>
      <c r="I282" s="178"/>
      <c r="J282" s="33"/>
      <c r="K282" s="178"/>
      <c r="L282" s="33"/>
      <c r="M282" s="178"/>
      <c r="N282" s="33"/>
      <c r="O282" s="178"/>
      <c r="P282" s="33"/>
      <c r="Q282" s="178"/>
      <c r="R282" s="33"/>
      <c r="S282" s="178"/>
      <c r="T282" s="33"/>
      <c r="U282" s="178"/>
      <c r="V282" s="33"/>
      <c r="W282" s="178"/>
      <c r="X282" s="39"/>
      <c r="Y282" s="179"/>
      <c r="Z282" s="178"/>
      <c r="AA282" s="33"/>
      <c r="AB282" s="178"/>
      <c r="AC282" s="33"/>
      <c r="AD282" s="178"/>
      <c r="AE282" s="33"/>
      <c r="AF282" s="178"/>
      <c r="AG282" s="33"/>
      <c r="AH282" s="182"/>
      <c r="AI282" s="33"/>
      <c r="AJ282" s="178"/>
      <c r="AK282" s="33"/>
      <c r="AL282" s="178"/>
      <c r="AM282" s="33"/>
      <c r="AN282" s="33"/>
      <c r="AO282" s="33"/>
      <c r="AP282" s="178"/>
      <c r="AQ282" s="33"/>
    </row>
    <row r="283" spans="1:44" ht="9.9" customHeight="1" x14ac:dyDescent="0.3">
      <c r="A283" s="22">
        <v>36</v>
      </c>
      <c r="B283" s="30"/>
      <c r="C283" s="22" t="s">
        <v>220</v>
      </c>
      <c r="D283" s="33"/>
      <c r="E283" s="33"/>
      <c r="F283" s="33"/>
      <c r="G283" s="178">
        <v>0</v>
      </c>
      <c r="H283" s="33"/>
      <c r="I283" s="178">
        <v>0</v>
      </c>
      <c r="J283" s="33"/>
      <c r="K283" s="178">
        <v>0</v>
      </c>
      <c r="L283" s="33"/>
      <c r="M283" s="178">
        <v>0</v>
      </c>
      <c r="N283" s="33"/>
      <c r="O283" s="178">
        <v>0</v>
      </c>
      <c r="P283" s="33"/>
      <c r="Q283" s="178">
        <v>466966</v>
      </c>
      <c r="R283" s="33"/>
      <c r="S283" s="178">
        <v>0</v>
      </c>
      <c r="T283" s="33"/>
      <c r="U283" s="178">
        <v>0</v>
      </c>
      <c r="V283" s="33"/>
      <c r="W283" s="178">
        <f>SUM(G283:U283)</f>
        <v>466966</v>
      </c>
      <c r="X283" s="39"/>
      <c r="Y283" s="179"/>
      <c r="Z283" s="178">
        <v>0</v>
      </c>
      <c r="AA283" s="33"/>
      <c r="AB283" s="178">
        <v>428283</v>
      </c>
      <c r="AC283" s="33"/>
      <c r="AD283" s="178">
        <v>38683</v>
      </c>
      <c r="AE283" s="33"/>
      <c r="AF283" s="178">
        <v>0</v>
      </c>
      <c r="AG283" s="33"/>
      <c r="AH283" s="182">
        <v>0</v>
      </c>
      <c r="AI283" s="33"/>
      <c r="AJ283" s="178">
        <v>0</v>
      </c>
      <c r="AK283" s="33"/>
      <c r="AL283" s="178">
        <f>SUM(Z283:AJ283)</f>
        <v>466966</v>
      </c>
      <c r="AM283" s="33"/>
      <c r="AN283" s="33"/>
      <c r="AO283" s="33"/>
      <c r="AP283" s="178">
        <v>168090.71</v>
      </c>
      <c r="AQ283" s="33"/>
      <c r="AR283" s="22">
        <v>36</v>
      </c>
    </row>
    <row r="284" spans="1:44" ht="9.9" customHeight="1" x14ac:dyDescent="0.3">
      <c r="A284" s="22">
        <v>37</v>
      </c>
      <c r="B284" s="30"/>
      <c r="C284" s="22" t="s">
        <v>254</v>
      </c>
      <c r="D284" s="33"/>
      <c r="E284" s="33"/>
      <c r="F284" s="33"/>
      <c r="G284" s="178">
        <v>0</v>
      </c>
      <c r="H284" s="33"/>
      <c r="I284" s="178">
        <v>0</v>
      </c>
      <c r="J284" s="33"/>
      <c r="K284" s="178">
        <v>874447</v>
      </c>
      <c r="L284" s="33"/>
      <c r="M284" s="178">
        <v>0</v>
      </c>
      <c r="N284" s="33"/>
      <c r="O284" s="178">
        <v>0</v>
      </c>
      <c r="P284" s="33"/>
      <c r="Q284" s="178">
        <v>81254</v>
      </c>
      <c r="R284" s="33"/>
      <c r="S284" s="178">
        <v>0</v>
      </c>
      <c r="T284" s="33"/>
      <c r="U284" s="178">
        <v>0</v>
      </c>
      <c r="V284" s="33"/>
      <c r="W284" s="178">
        <f>SUM(G284:U284)</f>
        <v>955701</v>
      </c>
      <c r="X284" s="39"/>
      <c r="Y284" s="179"/>
      <c r="Z284" s="178">
        <v>0</v>
      </c>
      <c r="AA284" s="33"/>
      <c r="AB284" s="178">
        <v>0</v>
      </c>
      <c r="AC284" s="33"/>
      <c r="AD284" s="178">
        <v>955701</v>
      </c>
      <c r="AE284" s="33"/>
      <c r="AF284" s="178">
        <v>0</v>
      </c>
      <c r="AG284" s="33"/>
      <c r="AH284" s="182">
        <v>0</v>
      </c>
      <c r="AI284" s="33"/>
      <c r="AJ284" s="178">
        <v>0</v>
      </c>
      <c r="AK284" s="33"/>
      <c r="AL284" s="178">
        <f>SUM(Z284:AJ284)</f>
        <v>955701</v>
      </c>
      <c r="AM284" s="33"/>
      <c r="AN284" s="33"/>
      <c r="AO284" s="33"/>
      <c r="AP284" s="178">
        <v>0</v>
      </c>
      <c r="AQ284" s="33"/>
      <c r="AR284" s="22">
        <v>37</v>
      </c>
    </row>
    <row r="285" spans="1:44" ht="8.85" customHeight="1" x14ac:dyDescent="0.3">
      <c r="A285" s="42">
        <v>38</v>
      </c>
      <c r="B285" s="30"/>
      <c r="C285" s="22" t="s">
        <v>255</v>
      </c>
      <c r="D285" s="33"/>
      <c r="E285" s="33"/>
      <c r="F285" s="33"/>
      <c r="G285" s="180">
        <v>0</v>
      </c>
      <c r="H285" s="33"/>
      <c r="I285" s="180">
        <v>0</v>
      </c>
      <c r="J285" s="33"/>
      <c r="K285" s="180">
        <v>0</v>
      </c>
      <c r="L285" s="33"/>
      <c r="M285" s="180">
        <v>0</v>
      </c>
      <c r="N285" s="33"/>
      <c r="O285" s="180">
        <v>0</v>
      </c>
      <c r="P285" s="33"/>
      <c r="Q285" s="180">
        <v>0</v>
      </c>
      <c r="R285" s="33"/>
      <c r="S285" s="180">
        <v>0</v>
      </c>
      <c r="T285" s="33"/>
      <c r="U285" s="180">
        <v>1393</v>
      </c>
      <c r="V285" s="33"/>
      <c r="W285" s="180">
        <f t="shared" si="16"/>
        <v>1393</v>
      </c>
      <c r="X285" s="39"/>
      <c r="Y285" s="179"/>
      <c r="Z285" s="180">
        <v>0</v>
      </c>
      <c r="AA285" s="33"/>
      <c r="AB285" s="180">
        <v>0</v>
      </c>
      <c r="AC285" s="33"/>
      <c r="AD285" s="180">
        <v>0</v>
      </c>
      <c r="AE285" s="33"/>
      <c r="AF285" s="180">
        <v>0</v>
      </c>
      <c r="AG285" s="33"/>
      <c r="AH285" s="180">
        <v>1393</v>
      </c>
      <c r="AI285" s="33"/>
      <c r="AJ285" s="180">
        <v>0</v>
      </c>
      <c r="AK285" s="33"/>
      <c r="AL285" s="180">
        <f t="shared" si="17"/>
        <v>1393</v>
      </c>
      <c r="AM285" s="33"/>
      <c r="AN285" s="33"/>
      <c r="AO285" s="33"/>
      <c r="AP285" s="180">
        <v>2423649.5700000003</v>
      </c>
      <c r="AQ285" s="33"/>
      <c r="AR285" s="42">
        <v>38</v>
      </c>
    </row>
    <row r="286" spans="1:44" ht="8.85" customHeight="1" x14ac:dyDescent="0.3">
      <c r="A286" s="33"/>
      <c r="B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c r="AP286" s="33"/>
      <c r="AQ286" s="33"/>
      <c r="AR286" s="33"/>
    </row>
    <row r="287" spans="1:44" ht="8.85" customHeight="1" x14ac:dyDescent="0.3">
      <c r="A287" s="42">
        <f>A285</f>
        <v>38</v>
      </c>
      <c r="B287" s="33"/>
      <c r="C287" s="30" t="s">
        <v>72</v>
      </c>
      <c r="D287" s="33"/>
      <c r="E287" s="33"/>
      <c r="F287" s="33"/>
      <c r="G287" s="181">
        <f>SUM(G241:G285)</f>
        <v>7895990</v>
      </c>
      <c r="H287" s="33"/>
      <c r="I287" s="181">
        <f>SUM(I241:I285)</f>
        <v>5849039</v>
      </c>
      <c r="J287" s="33"/>
      <c r="K287" s="181">
        <f>SUM(K241:K285)</f>
        <v>12818366</v>
      </c>
      <c r="L287" s="33"/>
      <c r="M287" s="181">
        <f>SUM(M241:M285)</f>
        <v>911112</v>
      </c>
      <c r="N287" s="33"/>
      <c r="O287" s="181">
        <f>SUM(O241:O285)</f>
        <v>0</v>
      </c>
      <c r="P287" s="33"/>
      <c r="Q287" s="181">
        <f>SUM(Q241:Q285)</f>
        <v>16350159</v>
      </c>
      <c r="R287" s="33"/>
      <c r="S287" s="181">
        <f>SUM(S241:S285)</f>
        <v>11489941</v>
      </c>
      <c r="T287" s="33"/>
      <c r="U287" s="181">
        <f>SUM(U241:U285)</f>
        <v>2959906</v>
      </c>
      <c r="V287" s="33"/>
      <c r="W287" s="181">
        <f>SUM(W241:W285)</f>
        <v>58274513</v>
      </c>
      <c r="X287" s="39"/>
      <c r="Y287" s="33"/>
      <c r="Z287" s="181">
        <f>SUM(Z241:Z285)</f>
        <v>0</v>
      </c>
      <c r="AA287" s="33"/>
      <c r="AB287" s="181">
        <f>SUM(AB241:AB285)</f>
        <v>27586612</v>
      </c>
      <c r="AC287" s="33"/>
      <c r="AD287" s="181">
        <f>SUM(AD241:AD285)</f>
        <v>12573798</v>
      </c>
      <c r="AE287" s="33"/>
      <c r="AF287" s="181">
        <f>SUM(AF241:AF285)</f>
        <v>0</v>
      </c>
      <c r="AG287" s="33"/>
      <c r="AH287" s="181">
        <f>SUM(AH241:AH285)</f>
        <v>8214470</v>
      </c>
      <c r="AI287" s="33"/>
      <c r="AJ287" s="181">
        <f>SUM(AJ241:AJ285)</f>
        <v>0</v>
      </c>
      <c r="AK287" s="33"/>
      <c r="AL287" s="181">
        <f>SUM(AL241:AL285)</f>
        <v>48374880</v>
      </c>
      <c r="AM287" s="33"/>
      <c r="AN287" s="33"/>
      <c r="AO287" s="33"/>
      <c r="AP287" s="181">
        <f>SUM(AP241:AP285)</f>
        <v>29672287.850000001</v>
      </c>
      <c r="AQ287" s="33"/>
      <c r="AR287" s="42">
        <f>AR285</f>
        <v>38</v>
      </c>
    </row>
    <row r="288" spans="1:44" ht="8.85" customHeight="1" x14ac:dyDescent="0.3">
      <c r="A288" s="184"/>
      <c r="B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row>
    <row r="289" spans="1:47" ht="12" thickBot="1" x14ac:dyDescent="0.35">
      <c r="A289" s="54">
        <f>(A60+A219+A287)</f>
        <v>171</v>
      </c>
      <c r="B289" s="33"/>
      <c r="C289" s="30" t="s">
        <v>256</v>
      </c>
      <c r="D289" s="33"/>
      <c r="E289" s="33"/>
      <c r="F289" s="33"/>
      <c r="G289" s="185">
        <f>(G60+G219+G287)</f>
        <v>151956611</v>
      </c>
      <c r="H289" s="33"/>
      <c r="I289" s="185">
        <f>(I60+I219+I287)</f>
        <v>106250181</v>
      </c>
      <c r="J289" s="33"/>
      <c r="K289" s="185">
        <f>(K60+K219+K287)</f>
        <v>1890743409</v>
      </c>
      <c r="L289" s="33"/>
      <c r="M289" s="185">
        <f>(M60+M219+M287)</f>
        <v>57711760</v>
      </c>
      <c r="N289" s="33"/>
      <c r="O289" s="185">
        <f>(O60+O219+O287)</f>
        <v>9772505</v>
      </c>
      <c r="P289" s="33"/>
      <c r="Q289" s="185">
        <f>(Q60+Q219+Q287)</f>
        <v>1328342749</v>
      </c>
      <c r="R289" s="33"/>
      <c r="S289" s="185">
        <f>(S60+S219+S287)</f>
        <v>77056111</v>
      </c>
      <c r="T289" s="33"/>
      <c r="U289" s="185">
        <f>(U60+U219+U287)</f>
        <v>210069156</v>
      </c>
      <c r="V289" s="33"/>
      <c r="W289" s="185">
        <f>(W60+W219+W287)</f>
        <v>3831902482</v>
      </c>
      <c r="X289" s="39"/>
      <c r="Y289" s="33"/>
      <c r="Z289" s="185">
        <f>(Z60+Z219+Z287)</f>
        <v>1324662277</v>
      </c>
      <c r="AA289" s="33"/>
      <c r="AB289" s="185">
        <f>(AB60+AB219+AB287)</f>
        <v>382973968</v>
      </c>
      <c r="AC289" s="33"/>
      <c r="AD289" s="185">
        <f>(AD60+AD219+AD287)</f>
        <v>1430422282</v>
      </c>
      <c r="AE289" s="33"/>
      <c r="AF289" s="185">
        <f>(AF60+AF219+AF287)</f>
        <v>0</v>
      </c>
      <c r="AG289" s="33"/>
      <c r="AH289" s="185">
        <f>(AH60+AH219+AH287)</f>
        <v>238537351</v>
      </c>
      <c r="AI289" s="33"/>
      <c r="AJ289" s="185">
        <f>(AJ60+AJ219+AJ287)</f>
        <v>2071408</v>
      </c>
      <c r="AK289" s="33"/>
      <c r="AL289" s="185">
        <f>(AL60+AL219+AL287)</f>
        <v>3378667286</v>
      </c>
      <c r="AM289" s="33"/>
      <c r="AN289" s="33"/>
      <c r="AO289" s="33"/>
      <c r="AP289" s="185">
        <f>(AP60+AP219+AP287)</f>
        <v>540824954.20000005</v>
      </c>
      <c r="AQ289" s="33"/>
      <c r="AR289" s="54">
        <f>(AR60+AR219+AR287)</f>
        <v>171</v>
      </c>
    </row>
    <row r="290" spans="1:47" ht="8.85" customHeight="1" thickTop="1" x14ac:dyDescent="0.3">
      <c r="A290" s="33"/>
      <c r="B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row>
    <row r="291" spans="1:47" ht="8.85" customHeight="1" x14ac:dyDescent="0.3">
      <c r="A291" s="33"/>
      <c r="B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row>
    <row r="292" spans="1:47" ht="11.1" customHeight="1" x14ac:dyDescent="0.3">
      <c r="A292" s="33"/>
      <c r="B292" s="33"/>
      <c r="C292" s="22" t="s">
        <v>257</v>
      </c>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row>
    <row r="293" spans="1:47" ht="3.45" customHeight="1" x14ac:dyDescent="0.3">
      <c r="A293" s="33"/>
      <c r="B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row>
    <row r="294" spans="1:47" ht="8.85" customHeight="1" x14ac:dyDescent="0.3">
      <c r="A294" s="33"/>
      <c r="B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row>
    <row r="295" spans="1:47" ht="8.85" customHeight="1" x14ac:dyDescent="0.3">
      <c r="A295" s="33"/>
      <c r="B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row>
    <row r="296" spans="1:47" ht="8.85" customHeight="1" x14ac:dyDescent="0.3">
      <c r="A296" s="33"/>
      <c r="B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row>
    <row r="297" spans="1:47" ht="8.85" customHeight="1" x14ac:dyDescent="0.3">
      <c r="A297" s="33"/>
      <c r="B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row>
    <row r="298" spans="1:47" ht="8.85" customHeight="1" x14ac:dyDescent="0.3">
      <c r="A298" s="33"/>
      <c r="B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row>
    <row r="299" spans="1:47" ht="10.95" customHeight="1" x14ac:dyDescent="0.3">
      <c r="A299" s="33"/>
      <c r="B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row>
    <row r="300" spans="1:47" ht="7.2" customHeight="1" x14ac:dyDescent="0.3">
      <c r="A300" s="33"/>
      <c r="B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row>
    <row r="301" spans="1:47" ht="8.85" hidden="1" customHeight="1" x14ac:dyDescent="0.3">
      <c r="A301" s="33"/>
      <c r="B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row>
    <row r="302" spans="1:47" ht="10.5" hidden="1" customHeight="1" x14ac:dyDescent="0.3">
      <c r="A302" s="33"/>
      <c r="B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row>
    <row r="303" spans="1:47" ht="8.85" customHeight="1" x14ac:dyDescent="0.3">
      <c r="A303" s="33"/>
      <c r="B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row>
    <row r="304" spans="1:47" s="20" customFormat="1" ht="9.75" customHeight="1" x14ac:dyDescent="0.3">
      <c r="A304" s="26" t="s">
        <v>626</v>
      </c>
      <c r="AU304" s="131" t="s">
        <v>627</v>
      </c>
    </row>
  </sheetData>
  <printOptions gridLinesSet="0"/>
  <pageMargins left="3.75" right="0.25" top="0.5" bottom="0.25" header="0" footer="0"/>
  <pageSetup paperSize="17" pageOrder="overThenDown" orientation="landscape" r:id="rId1"/>
  <headerFooter alignWithMargins="0"/>
  <rowBreaks count="3" manualBreakCount="3">
    <brk id="75" max="16383" man="1"/>
    <brk id="151" max="16383" man="1"/>
    <brk id="227" max="16383" man="1"/>
  </rowBreaks>
  <colBreaks count="1" manualBreakCount="1">
    <brk id="24"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749F6-D1D0-4FEB-89C1-5772AFB0AB2E}">
  <sheetPr transitionEvaluation="1"/>
  <dimension ref="A1:AP305"/>
  <sheetViews>
    <sheetView showGridLines="0" zoomScale="120" zoomScaleNormal="120" workbookViewId="0"/>
  </sheetViews>
  <sheetFormatPr defaultColWidth="11.5546875" defaultRowHeight="9.75" customHeight="1" x14ac:dyDescent="0.3"/>
  <cols>
    <col min="1" max="1" width="5.33203125" style="22" customWidth="1"/>
    <col min="2" max="2" width="3" style="22" customWidth="1"/>
    <col min="3" max="3" width="20.109375" style="22" customWidth="1"/>
    <col min="4" max="4" width="2.21875" style="22" customWidth="1"/>
    <col min="5" max="5" width="2.21875" style="22" hidden="1" customWidth="1"/>
    <col min="6" max="6" width="3" style="22" customWidth="1"/>
    <col min="7" max="7" width="12.33203125" style="22" customWidth="1"/>
    <col min="8" max="8" width="1.44140625" style="22" customWidth="1"/>
    <col min="9" max="9" width="12.33203125" style="22" customWidth="1"/>
    <col min="10" max="10" width="1.44140625" style="22" customWidth="1"/>
    <col min="11" max="11" width="12.33203125" style="22" customWidth="1"/>
    <col min="12" max="12" width="1.44140625" style="22" customWidth="1"/>
    <col min="13" max="13" width="14.6640625" style="22" customWidth="1"/>
    <col min="14" max="14" width="1.44140625" style="22" customWidth="1"/>
    <col min="15" max="15" width="12.33203125" style="22" customWidth="1"/>
    <col min="16" max="16" width="1.44140625" style="22" customWidth="1"/>
    <col min="17" max="17" width="12.33203125" style="22" customWidth="1"/>
    <col min="18" max="18" width="1.44140625" style="22" customWidth="1"/>
    <col min="19" max="19" width="12.33203125" style="22" customWidth="1"/>
    <col min="20" max="20" width="2.21875" style="22" customWidth="1"/>
    <col min="21" max="21" width="16.21875" style="22" customWidth="1"/>
    <col min="22" max="22" width="1.109375" style="22" customWidth="1"/>
    <col min="23" max="23" width="1.44140625" style="22" customWidth="1"/>
    <col min="24" max="24" width="13.109375" style="22" customWidth="1"/>
    <col min="25" max="25" width="1.44140625" style="22" customWidth="1"/>
    <col min="26" max="26" width="13.109375" style="22" customWidth="1"/>
    <col min="27" max="27" width="1.44140625" style="22" customWidth="1"/>
    <col min="28" max="28" width="13.109375" style="22" customWidth="1"/>
    <col min="29" max="29" width="2.21875" style="22" customWidth="1"/>
    <col min="30" max="30" width="16.21875" style="22" customWidth="1"/>
    <col min="31" max="31" width="2.21875" style="22" customWidth="1"/>
    <col min="32" max="32" width="13.109375" style="22" customWidth="1"/>
    <col min="33" max="33" width="1.44140625" style="22" customWidth="1"/>
    <col min="34" max="34" width="13.109375" style="22" customWidth="1"/>
    <col min="35" max="35" width="1.44140625" style="22" customWidth="1"/>
    <col min="36" max="36" width="13.109375" style="22" customWidth="1"/>
    <col min="37" max="37" width="2.21875" style="22" customWidth="1"/>
    <col min="38" max="38" width="16.21875" style="22" customWidth="1"/>
    <col min="39" max="39" width="3" style="22" customWidth="1"/>
    <col min="40" max="40" width="8.44140625" style="22" customWidth="1"/>
    <col min="41" max="41" width="1.44140625" style="22" customWidth="1"/>
    <col min="42" max="42" width="22.33203125" style="22" customWidth="1"/>
    <col min="43" max="256" width="11.5546875" style="22"/>
    <col min="257" max="257" width="5.33203125" style="22" customWidth="1"/>
    <col min="258" max="258" width="3" style="22" customWidth="1"/>
    <col min="259" max="259" width="20.109375" style="22" customWidth="1"/>
    <col min="260" max="260" width="2.21875" style="22" customWidth="1"/>
    <col min="261" max="261" width="0" style="22" hidden="1" customWidth="1"/>
    <col min="262" max="262" width="3" style="22" customWidth="1"/>
    <col min="263" max="263" width="12.33203125" style="22" customWidth="1"/>
    <col min="264" max="264" width="1.44140625" style="22" customWidth="1"/>
    <col min="265" max="265" width="12.33203125" style="22" customWidth="1"/>
    <col min="266" max="266" width="1.44140625" style="22" customWidth="1"/>
    <col min="267" max="267" width="12.33203125" style="22" customWidth="1"/>
    <col min="268" max="268" width="1.44140625" style="22" customWidth="1"/>
    <col min="269" max="269" width="14.6640625" style="22" customWidth="1"/>
    <col min="270" max="270" width="1.44140625" style="22" customWidth="1"/>
    <col min="271" max="271" width="12.33203125" style="22" customWidth="1"/>
    <col min="272" max="272" width="1.44140625" style="22" customWidth="1"/>
    <col min="273" max="273" width="12.33203125" style="22" customWidth="1"/>
    <col min="274" max="274" width="1.44140625" style="22" customWidth="1"/>
    <col min="275" max="275" width="12.33203125" style="22" customWidth="1"/>
    <col min="276" max="276" width="2.21875" style="22" customWidth="1"/>
    <col min="277" max="277" width="16.21875" style="22" customWidth="1"/>
    <col min="278" max="278" width="1.109375" style="22" customWidth="1"/>
    <col min="279" max="279" width="1.44140625" style="22" customWidth="1"/>
    <col min="280" max="280" width="13.109375" style="22" customWidth="1"/>
    <col min="281" max="281" width="1.44140625" style="22" customWidth="1"/>
    <col min="282" max="282" width="13.109375" style="22" customWidth="1"/>
    <col min="283" max="283" width="1.44140625" style="22" customWidth="1"/>
    <col min="284" max="284" width="13.109375" style="22" customWidth="1"/>
    <col min="285" max="285" width="2.21875" style="22" customWidth="1"/>
    <col min="286" max="286" width="16.21875" style="22" customWidth="1"/>
    <col min="287" max="287" width="2.21875" style="22" customWidth="1"/>
    <col min="288" max="288" width="13.109375" style="22" customWidth="1"/>
    <col min="289" max="289" width="1.44140625" style="22" customWidth="1"/>
    <col min="290" max="290" width="13.109375" style="22" customWidth="1"/>
    <col min="291" max="291" width="1.44140625" style="22" customWidth="1"/>
    <col min="292" max="292" width="13.109375" style="22" customWidth="1"/>
    <col min="293" max="293" width="2.21875" style="22" customWidth="1"/>
    <col min="294" max="294" width="16.21875" style="22" customWidth="1"/>
    <col min="295" max="295" width="3" style="22" customWidth="1"/>
    <col min="296" max="296" width="8.44140625" style="22" customWidth="1"/>
    <col min="297" max="297" width="1.44140625" style="22" customWidth="1"/>
    <col min="298" max="298" width="22.33203125" style="22" customWidth="1"/>
    <col min="299" max="512" width="11.5546875" style="22"/>
    <col min="513" max="513" width="5.33203125" style="22" customWidth="1"/>
    <col min="514" max="514" width="3" style="22" customWidth="1"/>
    <col min="515" max="515" width="20.109375" style="22" customWidth="1"/>
    <col min="516" max="516" width="2.21875" style="22" customWidth="1"/>
    <col min="517" max="517" width="0" style="22" hidden="1" customWidth="1"/>
    <col min="518" max="518" width="3" style="22" customWidth="1"/>
    <col min="519" max="519" width="12.33203125" style="22" customWidth="1"/>
    <col min="520" max="520" width="1.44140625" style="22" customWidth="1"/>
    <col min="521" max="521" width="12.33203125" style="22" customWidth="1"/>
    <col min="522" max="522" width="1.44140625" style="22" customWidth="1"/>
    <col min="523" max="523" width="12.33203125" style="22" customWidth="1"/>
    <col min="524" max="524" width="1.44140625" style="22" customWidth="1"/>
    <col min="525" max="525" width="14.6640625" style="22" customWidth="1"/>
    <col min="526" max="526" width="1.44140625" style="22" customWidth="1"/>
    <col min="527" max="527" width="12.33203125" style="22" customWidth="1"/>
    <col min="528" max="528" width="1.44140625" style="22" customWidth="1"/>
    <col min="529" max="529" width="12.33203125" style="22" customWidth="1"/>
    <col min="530" max="530" width="1.44140625" style="22" customWidth="1"/>
    <col min="531" max="531" width="12.33203125" style="22" customWidth="1"/>
    <col min="532" max="532" width="2.21875" style="22" customWidth="1"/>
    <col min="533" max="533" width="16.21875" style="22" customWidth="1"/>
    <col min="534" max="534" width="1.109375" style="22" customWidth="1"/>
    <col min="535" max="535" width="1.44140625" style="22" customWidth="1"/>
    <col min="536" max="536" width="13.109375" style="22" customWidth="1"/>
    <col min="537" max="537" width="1.44140625" style="22" customWidth="1"/>
    <col min="538" max="538" width="13.109375" style="22" customWidth="1"/>
    <col min="539" max="539" width="1.44140625" style="22" customWidth="1"/>
    <col min="540" max="540" width="13.109375" style="22" customWidth="1"/>
    <col min="541" max="541" width="2.21875" style="22" customWidth="1"/>
    <col min="542" max="542" width="16.21875" style="22" customWidth="1"/>
    <col min="543" max="543" width="2.21875" style="22" customWidth="1"/>
    <col min="544" max="544" width="13.109375" style="22" customWidth="1"/>
    <col min="545" max="545" width="1.44140625" style="22" customWidth="1"/>
    <col min="546" max="546" width="13.109375" style="22" customWidth="1"/>
    <col min="547" max="547" width="1.44140625" style="22" customWidth="1"/>
    <col min="548" max="548" width="13.109375" style="22" customWidth="1"/>
    <col min="549" max="549" width="2.21875" style="22" customWidth="1"/>
    <col min="550" max="550" width="16.21875" style="22" customWidth="1"/>
    <col min="551" max="551" width="3" style="22" customWidth="1"/>
    <col min="552" max="552" width="8.44140625" style="22" customWidth="1"/>
    <col min="553" max="553" width="1.44140625" style="22" customWidth="1"/>
    <col min="554" max="554" width="22.33203125" style="22" customWidth="1"/>
    <col min="555" max="768" width="11.5546875" style="22"/>
    <col min="769" max="769" width="5.33203125" style="22" customWidth="1"/>
    <col min="770" max="770" width="3" style="22" customWidth="1"/>
    <col min="771" max="771" width="20.109375" style="22" customWidth="1"/>
    <col min="772" max="772" width="2.21875" style="22" customWidth="1"/>
    <col min="773" max="773" width="0" style="22" hidden="1" customWidth="1"/>
    <col min="774" max="774" width="3" style="22" customWidth="1"/>
    <col min="775" max="775" width="12.33203125" style="22" customWidth="1"/>
    <col min="776" max="776" width="1.44140625" style="22" customWidth="1"/>
    <col min="777" max="777" width="12.33203125" style="22" customWidth="1"/>
    <col min="778" max="778" width="1.44140625" style="22" customWidth="1"/>
    <col min="779" max="779" width="12.33203125" style="22" customWidth="1"/>
    <col min="780" max="780" width="1.44140625" style="22" customWidth="1"/>
    <col min="781" max="781" width="14.6640625" style="22" customWidth="1"/>
    <col min="782" max="782" width="1.44140625" style="22" customWidth="1"/>
    <col min="783" max="783" width="12.33203125" style="22" customWidth="1"/>
    <col min="784" max="784" width="1.44140625" style="22" customWidth="1"/>
    <col min="785" max="785" width="12.33203125" style="22" customWidth="1"/>
    <col min="786" max="786" width="1.44140625" style="22" customWidth="1"/>
    <col min="787" max="787" width="12.33203125" style="22" customWidth="1"/>
    <col min="788" max="788" width="2.21875" style="22" customWidth="1"/>
    <col min="789" max="789" width="16.21875" style="22" customWidth="1"/>
    <col min="790" max="790" width="1.109375" style="22" customWidth="1"/>
    <col min="791" max="791" width="1.44140625" style="22" customWidth="1"/>
    <col min="792" max="792" width="13.109375" style="22" customWidth="1"/>
    <col min="793" max="793" width="1.44140625" style="22" customWidth="1"/>
    <col min="794" max="794" width="13.109375" style="22" customWidth="1"/>
    <col min="795" max="795" width="1.44140625" style="22" customWidth="1"/>
    <col min="796" max="796" width="13.109375" style="22" customWidth="1"/>
    <col min="797" max="797" width="2.21875" style="22" customWidth="1"/>
    <col min="798" max="798" width="16.21875" style="22" customWidth="1"/>
    <col min="799" max="799" width="2.21875" style="22" customWidth="1"/>
    <col min="800" max="800" width="13.109375" style="22" customWidth="1"/>
    <col min="801" max="801" width="1.44140625" style="22" customWidth="1"/>
    <col min="802" max="802" width="13.109375" style="22" customWidth="1"/>
    <col min="803" max="803" width="1.44140625" style="22" customWidth="1"/>
    <col min="804" max="804" width="13.109375" style="22" customWidth="1"/>
    <col min="805" max="805" width="2.21875" style="22" customWidth="1"/>
    <col min="806" max="806" width="16.21875" style="22" customWidth="1"/>
    <col min="807" max="807" width="3" style="22" customWidth="1"/>
    <col min="808" max="808" width="8.44140625" style="22" customWidth="1"/>
    <col min="809" max="809" width="1.44140625" style="22" customWidth="1"/>
    <col min="810" max="810" width="22.33203125" style="22" customWidth="1"/>
    <col min="811" max="1024" width="11.5546875" style="22"/>
    <col min="1025" max="1025" width="5.33203125" style="22" customWidth="1"/>
    <col min="1026" max="1026" width="3" style="22" customWidth="1"/>
    <col min="1027" max="1027" width="20.109375" style="22" customWidth="1"/>
    <col min="1028" max="1028" width="2.21875" style="22" customWidth="1"/>
    <col min="1029" max="1029" width="0" style="22" hidden="1" customWidth="1"/>
    <col min="1030" max="1030" width="3" style="22" customWidth="1"/>
    <col min="1031" max="1031" width="12.33203125" style="22" customWidth="1"/>
    <col min="1032" max="1032" width="1.44140625" style="22" customWidth="1"/>
    <col min="1033" max="1033" width="12.33203125" style="22" customWidth="1"/>
    <col min="1034" max="1034" width="1.44140625" style="22" customWidth="1"/>
    <col min="1035" max="1035" width="12.33203125" style="22" customWidth="1"/>
    <col min="1036" max="1036" width="1.44140625" style="22" customWidth="1"/>
    <col min="1037" max="1037" width="14.6640625" style="22" customWidth="1"/>
    <col min="1038" max="1038" width="1.44140625" style="22" customWidth="1"/>
    <col min="1039" max="1039" width="12.33203125" style="22" customWidth="1"/>
    <col min="1040" max="1040" width="1.44140625" style="22" customWidth="1"/>
    <col min="1041" max="1041" width="12.33203125" style="22" customWidth="1"/>
    <col min="1042" max="1042" width="1.44140625" style="22" customWidth="1"/>
    <col min="1043" max="1043" width="12.33203125" style="22" customWidth="1"/>
    <col min="1044" max="1044" width="2.21875" style="22" customWidth="1"/>
    <col min="1045" max="1045" width="16.21875" style="22" customWidth="1"/>
    <col min="1046" max="1046" width="1.109375" style="22" customWidth="1"/>
    <col min="1047" max="1047" width="1.44140625" style="22" customWidth="1"/>
    <col min="1048" max="1048" width="13.109375" style="22" customWidth="1"/>
    <col min="1049" max="1049" width="1.44140625" style="22" customWidth="1"/>
    <col min="1050" max="1050" width="13.109375" style="22" customWidth="1"/>
    <col min="1051" max="1051" width="1.44140625" style="22" customWidth="1"/>
    <col min="1052" max="1052" width="13.109375" style="22" customWidth="1"/>
    <col min="1053" max="1053" width="2.21875" style="22" customWidth="1"/>
    <col min="1054" max="1054" width="16.21875" style="22" customWidth="1"/>
    <col min="1055" max="1055" width="2.21875" style="22" customWidth="1"/>
    <col min="1056" max="1056" width="13.109375" style="22" customWidth="1"/>
    <col min="1057" max="1057" width="1.44140625" style="22" customWidth="1"/>
    <col min="1058" max="1058" width="13.109375" style="22" customWidth="1"/>
    <col min="1059" max="1059" width="1.44140625" style="22" customWidth="1"/>
    <col min="1060" max="1060" width="13.109375" style="22" customWidth="1"/>
    <col min="1061" max="1061" width="2.21875" style="22" customWidth="1"/>
    <col min="1062" max="1062" width="16.21875" style="22" customWidth="1"/>
    <col min="1063" max="1063" width="3" style="22" customWidth="1"/>
    <col min="1064" max="1064" width="8.44140625" style="22" customWidth="1"/>
    <col min="1065" max="1065" width="1.44140625" style="22" customWidth="1"/>
    <col min="1066" max="1066" width="22.33203125" style="22" customWidth="1"/>
    <col min="1067" max="1280" width="11.5546875" style="22"/>
    <col min="1281" max="1281" width="5.33203125" style="22" customWidth="1"/>
    <col min="1282" max="1282" width="3" style="22" customWidth="1"/>
    <col min="1283" max="1283" width="20.109375" style="22" customWidth="1"/>
    <col min="1284" max="1284" width="2.21875" style="22" customWidth="1"/>
    <col min="1285" max="1285" width="0" style="22" hidden="1" customWidth="1"/>
    <col min="1286" max="1286" width="3" style="22" customWidth="1"/>
    <col min="1287" max="1287" width="12.33203125" style="22" customWidth="1"/>
    <col min="1288" max="1288" width="1.44140625" style="22" customWidth="1"/>
    <col min="1289" max="1289" width="12.33203125" style="22" customWidth="1"/>
    <col min="1290" max="1290" width="1.44140625" style="22" customWidth="1"/>
    <col min="1291" max="1291" width="12.33203125" style="22" customWidth="1"/>
    <col min="1292" max="1292" width="1.44140625" style="22" customWidth="1"/>
    <col min="1293" max="1293" width="14.6640625" style="22" customWidth="1"/>
    <col min="1294" max="1294" width="1.44140625" style="22" customWidth="1"/>
    <col min="1295" max="1295" width="12.33203125" style="22" customWidth="1"/>
    <col min="1296" max="1296" width="1.44140625" style="22" customWidth="1"/>
    <col min="1297" max="1297" width="12.33203125" style="22" customWidth="1"/>
    <col min="1298" max="1298" width="1.44140625" style="22" customWidth="1"/>
    <col min="1299" max="1299" width="12.33203125" style="22" customWidth="1"/>
    <col min="1300" max="1300" width="2.21875" style="22" customWidth="1"/>
    <col min="1301" max="1301" width="16.21875" style="22" customWidth="1"/>
    <col min="1302" max="1302" width="1.109375" style="22" customWidth="1"/>
    <col min="1303" max="1303" width="1.44140625" style="22" customWidth="1"/>
    <col min="1304" max="1304" width="13.109375" style="22" customWidth="1"/>
    <col min="1305" max="1305" width="1.44140625" style="22" customWidth="1"/>
    <col min="1306" max="1306" width="13.109375" style="22" customWidth="1"/>
    <col min="1307" max="1307" width="1.44140625" style="22" customWidth="1"/>
    <col min="1308" max="1308" width="13.109375" style="22" customWidth="1"/>
    <col min="1309" max="1309" width="2.21875" style="22" customWidth="1"/>
    <col min="1310" max="1310" width="16.21875" style="22" customWidth="1"/>
    <col min="1311" max="1311" width="2.21875" style="22" customWidth="1"/>
    <col min="1312" max="1312" width="13.109375" style="22" customWidth="1"/>
    <col min="1313" max="1313" width="1.44140625" style="22" customWidth="1"/>
    <col min="1314" max="1314" width="13.109375" style="22" customWidth="1"/>
    <col min="1315" max="1315" width="1.44140625" style="22" customWidth="1"/>
    <col min="1316" max="1316" width="13.109375" style="22" customWidth="1"/>
    <col min="1317" max="1317" width="2.21875" style="22" customWidth="1"/>
    <col min="1318" max="1318" width="16.21875" style="22" customWidth="1"/>
    <col min="1319" max="1319" width="3" style="22" customWidth="1"/>
    <col min="1320" max="1320" width="8.44140625" style="22" customWidth="1"/>
    <col min="1321" max="1321" width="1.44140625" style="22" customWidth="1"/>
    <col min="1322" max="1322" width="22.33203125" style="22" customWidth="1"/>
    <col min="1323" max="1536" width="11.5546875" style="22"/>
    <col min="1537" max="1537" width="5.33203125" style="22" customWidth="1"/>
    <col min="1538" max="1538" width="3" style="22" customWidth="1"/>
    <col min="1539" max="1539" width="20.109375" style="22" customWidth="1"/>
    <col min="1540" max="1540" width="2.21875" style="22" customWidth="1"/>
    <col min="1541" max="1541" width="0" style="22" hidden="1" customWidth="1"/>
    <col min="1542" max="1542" width="3" style="22" customWidth="1"/>
    <col min="1543" max="1543" width="12.33203125" style="22" customWidth="1"/>
    <col min="1544" max="1544" width="1.44140625" style="22" customWidth="1"/>
    <col min="1545" max="1545" width="12.33203125" style="22" customWidth="1"/>
    <col min="1546" max="1546" width="1.44140625" style="22" customWidth="1"/>
    <col min="1547" max="1547" width="12.33203125" style="22" customWidth="1"/>
    <col min="1548" max="1548" width="1.44140625" style="22" customWidth="1"/>
    <col min="1549" max="1549" width="14.6640625" style="22" customWidth="1"/>
    <col min="1550" max="1550" width="1.44140625" style="22" customWidth="1"/>
    <col min="1551" max="1551" width="12.33203125" style="22" customWidth="1"/>
    <col min="1552" max="1552" width="1.44140625" style="22" customWidth="1"/>
    <col min="1553" max="1553" width="12.33203125" style="22" customWidth="1"/>
    <col min="1554" max="1554" width="1.44140625" style="22" customWidth="1"/>
    <col min="1555" max="1555" width="12.33203125" style="22" customWidth="1"/>
    <col min="1556" max="1556" width="2.21875" style="22" customWidth="1"/>
    <col min="1557" max="1557" width="16.21875" style="22" customWidth="1"/>
    <col min="1558" max="1558" width="1.109375" style="22" customWidth="1"/>
    <col min="1559" max="1559" width="1.44140625" style="22" customWidth="1"/>
    <col min="1560" max="1560" width="13.109375" style="22" customWidth="1"/>
    <col min="1561" max="1561" width="1.44140625" style="22" customWidth="1"/>
    <col min="1562" max="1562" width="13.109375" style="22" customWidth="1"/>
    <col min="1563" max="1563" width="1.44140625" style="22" customWidth="1"/>
    <col min="1564" max="1564" width="13.109375" style="22" customWidth="1"/>
    <col min="1565" max="1565" width="2.21875" style="22" customWidth="1"/>
    <col min="1566" max="1566" width="16.21875" style="22" customWidth="1"/>
    <col min="1567" max="1567" width="2.21875" style="22" customWidth="1"/>
    <col min="1568" max="1568" width="13.109375" style="22" customWidth="1"/>
    <col min="1569" max="1569" width="1.44140625" style="22" customWidth="1"/>
    <col min="1570" max="1570" width="13.109375" style="22" customWidth="1"/>
    <col min="1571" max="1571" width="1.44140625" style="22" customWidth="1"/>
    <col min="1572" max="1572" width="13.109375" style="22" customWidth="1"/>
    <col min="1573" max="1573" width="2.21875" style="22" customWidth="1"/>
    <col min="1574" max="1574" width="16.21875" style="22" customWidth="1"/>
    <col min="1575" max="1575" width="3" style="22" customWidth="1"/>
    <col min="1576" max="1576" width="8.44140625" style="22" customWidth="1"/>
    <col min="1577" max="1577" width="1.44140625" style="22" customWidth="1"/>
    <col min="1578" max="1578" width="22.33203125" style="22" customWidth="1"/>
    <col min="1579" max="1792" width="11.5546875" style="22"/>
    <col min="1793" max="1793" width="5.33203125" style="22" customWidth="1"/>
    <col min="1794" max="1794" width="3" style="22" customWidth="1"/>
    <col min="1795" max="1795" width="20.109375" style="22" customWidth="1"/>
    <col min="1796" max="1796" width="2.21875" style="22" customWidth="1"/>
    <col min="1797" max="1797" width="0" style="22" hidden="1" customWidth="1"/>
    <col min="1798" max="1798" width="3" style="22" customWidth="1"/>
    <col min="1799" max="1799" width="12.33203125" style="22" customWidth="1"/>
    <col min="1800" max="1800" width="1.44140625" style="22" customWidth="1"/>
    <col min="1801" max="1801" width="12.33203125" style="22" customWidth="1"/>
    <col min="1802" max="1802" width="1.44140625" style="22" customWidth="1"/>
    <col min="1803" max="1803" width="12.33203125" style="22" customWidth="1"/>
    <col min="1804" max="1804" width="1.44140625" style="22" customWidth="1"/>
    <col min="1805" max="1805" width="14.6640625" style="22" customWidth="1"/>
    <col min="1806" max="1806" width="1.44140625" style="22" customWidth="1"/>
    <col min="1807" max="1807" width="12.33203125" style="22" customWidth="1"/>
    <col min="1808" max="1808" width="1.44140625" style="22" customWidth="1"/>
    <col min="1809" max="1809" width="12.33203125" style="22" customWidth="1"/>
    <col min="1810" max="1810" width="1.44140625" style="22" customWidth="1"/>
    <col min="1811" max="1811" width="12.33203125" style="22" customWidth="1"/>
    <col min="1812" max="1812" width="2.21875" style="22" customWidth="1"/>
    <col min="1813" max="1813" width="16.21875" style="22" customWidth="1"/>
    <col min="1814" max="1814" width="1.109375" style="22" customWidth="1"/>
    <col min="1815" max="1815" width="1.44140625" style="22" customWidth="1"/>
    <col min="1816" max="1816" width="13.109375" style="22" customWidth="1"/>
    <col min="1817" max="1817" width="1.44140625" style="22" customWidth="1"/>
    <col min="1818" max="1818" width="13.109375" style="22" customWidth="1"/>
    <col min="1819" max="1819" width="1.44140625" style="22" customWidth="1"/>
    <col min="1820" max="1820" width="13.109375" style="22" customWidth="1"/>
    <col min="1821" max="1821" width="2.21875" style="22" customWidth="1"/>
    <col min="1822" max="1822" width="16.21875" style="22" customWidth="1"/>
    <col min="1823" max="1823" width="2.21875" style="22" customWidth="1"/>
    <col min="1824" max="1824" width="13.109375" style="22" customWidth="1"/>
    <col min="1825" max="1825" width="1.44140625" style="22" customWidth="1"/>
    <col min="1826" max="1826" width="13.109375" style="22" customWidth="1"/>
    <col min="1827" max="1827" width="1.44140625" style="22" customWidth="1"/>
    <col min="1828" max="1828" width="13.109375" style="22" customWidth="1"/>
    <col min="1829" max="1829" width="2.21875" style="22" customWidth="1"/>
    <col min="1830" max="1830" width="16.21875" style="22" customWidth="1"/>
    <col min="1831" max="1831" width="3" style="22" customWidth="1"/>
    <col min="1832" max="1832" width="8.44140625" style="22" customWidth="1"/>
    <col min="1833" max="1833" width="1.44140625" style="22" customWidth="1"/>
    <col min="1834" max="1834" width="22.33203125" style="22" customWidth="1"/>
    <col min="1835" max="2048" width="11.5546875" style="22"/>
    <col min="2049" max="2049" width="5.33203125" style="22" customWidth="1"/>
    <col min="2050" max="2050" width="3" style="22" customWidth="1"/>
    <col min="2051" max="2051" width="20.109375" style="22" customWidth="1"/>
    <col min="2052" max="2052" width="2.21875" style="22" customWidth="1"/>
    <col min="2053" max="2053" width="0" style="22" hidden="1" customWidth="1"/>
    <col min="2054" max="2054" width="3" style="22" customWidth="1"/>
    <col min="2055" max="2055" width="12.33203125" style="22" customWidth="1"/>
    <col min="2056" max="2056" width="1.44140625" style="22" customWidth="1"/>
    <col min="2057" max="2057" width="12.33203125" style="22" customWidth="1"/>
    <col min="2058" max="2058" width="1.44140625" style="22" customWidth="1"/>
    <col min="2059" max="2059" width="12.33203125" style="22" customWidth="1"/>
    <col min="2060" max="2060" width="1.44140625" style="22" customWidth="1"/>
    <col min="2061" max="2061" width="14.6640625" style="22" customWidth="1"/>
    <col min="2062" max="2062" width="1.44140625" style="22" customWidth="1"/>
    <col min="2063" max="2063" width="12.33203125" style="22" customWidth="1"/>
    <col min="2064" max="2064" width="1.44140625" style="22" customWidth="1"/>
    <col min="2065" max="2065" width="12.33203125" style="22" customWidth="1"/>
    <col min="2066" max="2066" width="1.44140625" style="22" customWidth="1"/>
    <col min="2067" max="2067" width="12.33203125" style="22" customWidth="1"/>
    <col min="2068" max="2068" width="2.21875" style="22" customWidth="1"/>
    <col min="2069" max="2069" width="16.21875" style="22" customWidth="1"/>
    <col min="2070" max="2070" width="1.109375" style="22" customWidth="1"/>
    <col min="2071" max="2071" width="1.44140625" style="22" customWidth="1"/>
    <col min="2072" max="2072" width="13.109375" style="22" customWidth="1"/>
    <col min="2073" max="2073" width="1.44140625" style="22" customWidth="1"/>
    <col min="2074" max="2074" width="13.109375" style="22" customWidth="1"/>
    <col min="2075" max="2075" width="1.44140625" style="22" customWidth="1"/>
    <col min="2076" max="2076" width="13.109375" style="22" customWidth="1"/>
    <col min="2077" max="2077" width="2.21875" style="22" customWidth="1"/>
    <col min="2078" max="2078" width="16.21875" style="22" customWidth="1"/>
    <col min="2079" max="2079" width="2.21875" style="22" customWidth="1"/>
    <col min="2080" max="2080" width="13.109375" style="22" customWidth="1"/>
    <col min="2081" max="2081" width="1.44140625" style="22" customWidth="1"/>
    <col min="2082" max="2082" width="13.109375" style="22" customWidth="1"/>
    <col min="2083" max="2083" width="1.44140625" style="22" customWidth="1"/>
    <col min="2084" max="2084" width="13.109375" style="22" customWidth="1"/>
    <col min="2085" max="2085" width="2.21875" style="22" customWidth="1"/>
    <col min="2086" max="2086" width="16.21875" style="22" customWidth="1"/>
    <col min="2087" max="2087" width="3" style="22" customWidth="1"/>
    <col min="2088" max="2088" width="8.44140625" style="22" customWidth="1"/>
    <col min="2089" max="2089" width="1.44140625" style="22" customWidth="1"/>
    <col min="2090" max="2090" width="22.33203125" style="22" customWidth="1"/>
    <col min="2091" max="2304" width="11.5546875" style="22"/>
    <col min="2305" max="2305" width="5.33203125" style="22" customWidth="1"/>
    <col min="2306" max="2306" width="3" style="22" customWidth="1"/>
    <col min="2307" max="2307" width="20.109375" style="22" customWidth="1"/>
    <col min="2308" max="2308" width="2.21875" style="22" customWidth="1"/>
    <col min="2309" max="2309" width="0" style="22" hidden="1" customWidth="1"/>
    <col min="2310" max="2310" width="3" style="22" customWidth="1"/>
    <col min="2311" max="2311" width="12.33203125" style="22" customWidth="1"/>
    <col min="2312" max="2312" width="1.44140625" style="22" customWidth="1"/>
    <col min="2313" max="2313" width="12.33203125" style="22" customWidth="1"/>
    <col min="2314" max="2314" width="1.44140625" style="22" customWidth="1"/>
    <col min="2315" max="2315" width="12.33203125" style="22" customWidth="1"/>
    <col min="2316" max="2316" width="1.44140625" style="22" customWidth="1"/>
    <col min="2317" max="2317" width="14.6640625" style="22" customWidth="1"/>
    <col min="2318" max="2318" width="1.44140625" style="22" customWidth="1"/>
    <col min="2319" max="2319" width="12.33203125" style="22" customWidth="1"/>
    <col min="2320" max="2320" width="1.44140625" style="22" customWidth="1"/>
    <col min="2321" max="2321" width="12.33203125" style="22" customWidth="1"/>
    <col min="2322" max="2322" width="1.44140625" style="22" customWidth="1"/>
    <col min="2323" max="2323" width="12.33203125" style="22" customWidth="1"/>
    <col min="2324" max="2324" width="2.21875" style="22" customWidth="1"/>
    <col min="2325" max="2325" width="16.21875" style="22" customWidth="1"/>
    <col min="2326" max="2326" width="1.109375" style="22" customWidth="1"/>
    <col min="2327" max="2327" width="1.44140625" style="22" customWidth="1"/>
    <col min="2328" max="2328" width="13.109375" style="22" customWidth="1"/>
    <col min="2329" max="2329" width="1.44140625" style="22" customWidth="1"/>
    <col min="2330" max="2330" width="13.109375" style="22" customWidth="1"/>
    <col min="2331" max="2331" width="1.44140625" style="22" customWidth="1"/>
    <col min="2332" max="2332" width="13.109375" style="22" customWidth="1"/>
    <col min="2333" max="2333" width="2.21875" style="22" customWidth="1"/>
    <col min="2334" max="2334" width="16.21875" style="22" customWidth="1"/>
    <col min="2335" max="2335" width="2.21875" style="22" customWidth="1"/>
    <col min="2336" max="2336" width="13.109375" style="22" customWidth="1"/>
    <col min="2337" max="2337" width="1.44140625" style="22" customWidth="1"/>
    <col min="2338" max="2338" width="13.109375" style="22" customWidth="1"/>
    <col min="2339" max="2339" width="1.44140625" style="22" customWidth="1"/>
    <col min="2340" max="2340" width="13.109375" style="22" customWidth="1"/>
    <col min="2341" max="2341" width="2.21875" style="22" customWidth="1"/>
    <col min="2342" max="2342" width="16.21875" style="22" customWidth="1"/>
    <col min="2343" max="2343" width="3" style="22" customWidth="1"/>
    <col min="2344" max="2344" width="8.44140625" style="22" customWidth="1"/>
    <col min="2345" max="2345" width="1.44140625" style="22" customWidth="1"/>
    <col min="2346" max="2346" width="22.33203125" style="22" customWidth="1"/>
    <col min="2347" max="2560" width="11.5546875" style="22"/>
    <col min="2561" max="2561" width="5.33203125" style="22" customWidth="1"/>
    <col min="2562" max="2562" width="3" style="22" customWidth="1"/>
    <col min="2563" max="2563" width="20.109375" style="22" customWidth="1"/>
    <col min="2564" max="2564" width="2.21875" style="22" customWidth="1"/>
    <col min="2565" max="2565" width="0" style="22" hidden="1" customWidth="1"/>
    <col min="2566" max="2566" width="3" style="22" customWidth="1"/>
    <col min="2567" max="2567" width="12.33203125" style="22" customWidth="1"/>
    <col min="2568" max="2568" width="1.44140625" style="22" customWidth="1"/>
    <col min="2569" max="2569" width="12.33203125" style="22" customWidth="1"/>
    <col min="2570" max="2570" width="1.44140625" style="22" customWidth="1"/>
    <col min="2571" max="2571" width="12.33203125" style="22" customWidth="1"/>
    <col min="2572" max="2572" width="1.44140625" style="22" customWidth="1"/>
    <col min="2573" max="2573" width="14.6640625" style="22" customWidth="1"/>
    <col min="2574" max="2574" width="1.44140625" style="22" customWidth="1"/>
    <col min="2575" max="2575" width="12.33203125" style="22" customWidth="1"/>
    <col min="2576" max="2576" width="1.44140625" style="22" customWidth="1"/>
    <col min="2577" max="2577" width="12.33203125" style="22" customWidth="1"/>
    <col min="2578" max="2578" width="1.44140625" style="22" customWidth="1"/>
    <col min="2579" max="2579" width="12.33203125" style="22" customWidth="1"/>
    <col min="2580" max="2580" width="2.21875" style="22" customWidth="1"/>
    <col min="2581" max="2581" width="16.21875" style="22" customWidth="1"/>
    <col min="2582" max="2582" width="1.109375" style="22" customWidth="1"/>
    <col min="2583" max="2583" width="1.44140625" style="22" customWidth="1"/>
    <col min="2584" max="2584" width="13.109375" style="22" customWidth="1"/>
    <col min="2585" max="2585" width="1.44140625" style="22" customWidth="1"/>
    <col min="2586" max="2586" width="13.109375" style="22" customWidth="1"/>
    <col min="2587" max="2587" width="1.44140625" style="22" customWidth="1"/>
    <col min="2588" max="2588" width="13.109375" style="22" customWidth="1"/>
    <col min="2589" max="2589" width="2.21875" style="22" customWidth="1"/>
    <col min="2590" max="2590" width="16.21875" style="22" customWidth="1"/>
    <col min="2591" max="2591" width="2.21875" style="22" customWidth="1"/>
    <col min="2592" max="2592" width="13.109375" style="22" customWidth="1"/>
    <col min="2593" max="2593" width="1.44140625" style="22" customWidth="1"/>
    <col min="2594" max="2594" width="13.109375" style="22" customWidth="1"/>
    <col min="2595" max="2595" width="1.44140625" style="22" customWidth="1"/>
    <col min="2596" max="2596" width="13.109375" style="22" customWidth="1"/>
    <col min="2597" max="2597" width="2.21875" style="22" customWidth="1"/>
    <col min="2598" max="2598" width="16.21875" style="22" customWidth="1"/>
    <col min="2599" max="2599" width="3" style="22" customWidth="1"/>
    <col min="2600" max="2600" width="8.44140625" style="22" customWidth="1"/>
    <col min="2601" max="2601" width="1.44140625" style="22" customWidth="1"/>
    <col min="2602" max="2602" width="22.33203125" style="22" customWidth="1"/>
    <col min="2603" max="2816" width="11.5546875" style="22"/>
    <col min="2817" max="2817" width="5.33203125" style="22" customWidth="1"/>
    <col min="2818" max="2818" width="3" style="22" customWidth="1"/>
    <col min="2819" max="2819" width="20.109375" style="22" customWidth="1"/>
    <col min="2820" max="2820" width="2.21875" style="22" customWidth="1"/>
    <col min="2821" max="2821" width="0" style="22" hidden="1" customWidth="1"/>
    <col min="2822" max="2822" width="3" style="22" customWidth="1"/>
    <col min="2823" max="2823" width="12.33203125" style="22" customWidth="1"/>
    <col min="2824" max="2824" width="1.44140625" style="22" customWidth="1"/>
    <col min="2825" max="2825" width="12.33203125" style="22" customWidth="1"/>
    <col min="2826" max="2826" width="1.44140625" style="22" customWidth="1"/>
    <col min="2827" max="2827" width="12.33203125" style="22" customWidth="1"/>
    <col min="2828" max="2828" width="1.44140625" style="22" customWidth="1"/>
    <col min="2829" max="2829" width="14.6640625" style="22" customWidth="1"/>
    <col min="2830" max="2830" width="1.44140625" style="22" customWidth="1"/>
    <col min="2831" max="2831" width="12.33203125" style="22" customWidth="1"/>
    <col min="2832" max="2832" width="1.44140625" style="22" customWidth="1"/>
    <col min="2833" max="2833" width="12.33203125" style="22" customWidth="1"/>
    <col min="2834" max="2834" width="1.44140625" style="22" customWidth="1"/>
    <col min="2835" max="2835" width="12.33203125" style="22" customWidth="1"/>
    <col min="2836" max="2836" width="2.21875" style="22" customWidth="1"/>
    <col min="2837" max="2837" width="16.21875" style="22" customWidth="1"/>
    <col min="2838" max="2838" width="1.109375" style="22" customWidth="1"/>
    <col min="2839" max="2839" width="1.44140625" style="22" customWidth="1"/>
    <col min="2840" max="2840" width="13.109375" style="22" customWidth="1"/>
    <col min="2841" max="2841" width="1.44140625" style="22" customWidth="1"/>
    <col min="2842" max="2842" width="13.109375" style="22" customWidth="1"/>
    <col min="2843" max="2843" width="1.44140625" style="22" customWidth="1"/>
    <col min="2844" max="2844" width="13.109375" style="22" customWidth="1"/>
    <col min="2845" max="2845" width="2.21875" style="22" customWidth="1"/>
    <col min="2846" max="2846" width="16.21875" style="22" customWidth="1"/>
    <col min="2847" max="2847" width="2.21875" style="22" customWidth="1"/>
    <col min="2848" max="2848" width="13.109375" style="22" customWidth="1"/>
    <col min="2849" max="2849" width="1.44140625" style="22" customWidth="1"/>
    <col min="2850" max="2850" width="13.109375" style="22" customWidth="1"/>
    <col min="2851" max="2851" width="1.44140625" style="22" customWidth="1"/>
    <col min="2852" max="2852" width="13.109375" style="22" customWidth="1"/>
    <col min="2853" max="2853" width="2.21875" style="22" customWidth="1"/>
    <col min="2854" max="2854" width="16.21875" style="22" customWidth="1"/>
    <col min="2855" max="2855" width="3" style="22" customWidth="1"/>
    <col min="2856" max="2856" width="8.44140625" style="22" customWidth="1"/>
    <col min="2857" max="2857" width="1.44140625" style="22" customWidth="1"/>
    <col min="2858" max="2858" width="22.33203125" style="22" customWidth="1"/>
    <col min="2859" max="3072" width="11.5546875" style="22"/>
    <col min="3073" max="3073" width="5.33203125" style="22" customWidth="1"/>
    <col min="3074" max="3074" width="3" style="22" customWidth="1"/>
    <col min="3075" max="3075" width="20.109375" style="22" customWidth="1"/>
    <col min="3076" max="3076" width="2.21875" style="22" customWidth="1"/>
    <col min="3077" max="3077" width="0" style="22" hidden="1" customWidth="1"/>
    <col min="3078" max="3078" width="3" style="22" customWidth="1"/>
    <col min="3079" max="3079" width="12.33203125" style="22" customWidth="1"/>
    <col min="3080" max="3080" width="1.44140625" style="22" customWidth="1"/>
    <col min="3081" max="3081" width="12.33203125" style="22" customWidth="1"/>
    <col min="3082" max="3082" width="1.44140625" style="22" customWidth="1"/>
    <col min="3083" max="3083" width="12.33203125" style="22" customWidth="1"/>
    <col min="3084" max="3084" width="1.44140625" style="22" customWidth="1"/>
    <col min="3085" max="3085" width="14.6640625" style="22" customWidth="1"/>
    <col min="3086" max="3086" width="1.44140625" style="22" customWidth="1"/>
    <col min="3087" max="3087" width="12.33203125" style="22" customWidth="1"/>
    <col min="3088" max="3088" width="1.44140625" style="22" customWidth="1"/>
    <col min="3089" max="3089" width="12.33203125" style="22" customWidth="1"/>
    <col min="3090" max="3090" width="1.44140625" style="22" customWidth="1"/>
    <col min="3091" max="3091" width="12.33203125" style="22" customWidth="1"/>
    <col min="3092" max="3092" width="2.21875" style="22" customWidth="1"/>
    <col min="3093" max="3093" width="16.21875" style="22" customWidth="1"/>
    <col min="3094" max="3094" width="1.109375" style="22" customWidth="1"/>
    <col min="3095" max="3095" width="1.44140625" style="22" customWidth="1"/>
    <col min="3096" max="3096" width="13.109375" style="22" customWidth="1"/>
    <col min="3097" max="3097" width="1.44140625" style="22" customWidth="1"/>
    <col min="3098" max="3098" width="13.109375" style="22" customWidth="1"/>
    <col min="3099" max="3099" width="1.44140625" style="22" customWidth="1"/>
    <col min="3100" max="3100" width="13.109375" style="22" customWidth="1"/>
    <col min="3101" max="3101" width="2.21875" style="22" customWidth="1"/>
    <col min="3102" max="3102" width="16.21875" style="22" customWidth="1"/>
    <col min="3103" max="3103" width="2.21875" style="22" customWidth="1"/>
    <col min="3104" max="3104" width="13.109375" style="22" customWidth="1"/>
    <col min="3105" max="3105" width="1.44140625" style="22" customWidth="1"/>
    <col min="3106" max="3106" width="13.109375" style="22" customWidth="1"/>
    <col min="3107" max="3107" width="1.44140625" style="22" customWidth="1"/>
    <col min="3108" max="3108" width="13.109375" style="22" customWidth="1"/>
    <col min="3109" max="3109" width="2.21875" style="22" customWidth="1"/>
    <col min="3110" max="3110" width="16.21875" style="22" customWidth="1"/>
    <col min="3111" max="3111" width="3" style="22" customWidth="1"/>
    <col min="3112" max="3112" width="8.44140625" style="22" customWidth="1"/>
    <col min="3113" max="3113" width="1.44140625" style="22" customWidth="1"/>
    <col min="3114" max="3114" width="22.33203125" style="22" customWidth="1"/>
    <col min="3115" max="3328" width="11.5546875" style="22"/>
    <col min="3329" max="3329" width="5.33203125" style="22" customWidth="1"/>
    <col min="3330" max="3330" width="3" style="22" customWidth="1"/>
    <col min="3331" max="3331" width="20.109375" style="22" customWidth="1"/>
    <col min="3332" max="3332" width="2.21875" style="22" customWidth="1"/>
    <col min="3333" max="3333" width="0" style="22" hidden="1" customWidth="1"/>
    <col min="3334" max="3334" width="3" style="22" customWidth="1"/>
    <col min="3335" max="3335" width="12.33203125" style="22" customWidth="1"/>
    <col min="3336" max="3336" width="1.44140625" style="22" customWidth="1"/>
    <col min="3337" max="3337" width="12.33203125" style="22" customWidth="1"/>
    <col min="3338" max="3338" width="1.44140625" style="22" customWidth="1"/>
    <col min="3339" max="3339" width="12.33203125" style="22" customWidth="1"/>
    <col min="3340" max="3340" width="1.44140625" style="22" customWidth="1"/>
    <col min="3341" max="3341" width="14.6640625" style="22" customWidth="1"/>
    <col min="3342" max="3342" width="1.44140625" style="22" customWidth="1"/>
    <col min="3343" max="3343" width="12.33203125" style="22" customWidth="1"/>
    <col min="3344" max="3344" width="1.44140625" style="22" customWidth="1"/>
    <col min="3345" max="3345" width="12.33203125" style="22" customWidth="1"/>
    <col min="3346" max="3346" width="1.44140625" style="22" customWidth="1"/>
    <col min="3347" max="3347" width="12.33203125" style="22" customWidth="1"/>
    <col min="3348" max="3348" width="2.21875" style="22" customWidth="1"/>
    <col min="3349" max="3349" width="16.21875" style="22" customWidth="1"/>
    <col min="3350" max="3350" width="1.109375" style="22" customWidth="1"/>
    <col min="3351" max="3351" width="1.44140625" style="22" customWidth="1"/>
    <col min="3352" max="3352" width="13.109375" style="22" customWidth="1"/>
    <col min="3353" max="3353" width="1.44140625" style="22" customWidth="1"/>
    <col min="3354" max="3354" width="13.109375" style="22" customWidth="1"/>
    <col min="3355" max="3355" width="1.44140625" style="22" customWidth="1"/>
    <col min="3356" max="3356" width="13.109375" style="22" customWidth="1"/>
    <col min="3357" max="3357" width="2.21875" style="22" customWidth="1"/>
    <col min="3358" max="3358" width="16.21875" style="22" customWidth="1"/>
    <col min="3359" max="3359" width="2.21875" style="22" customWidth="1"/>
    <col min="3360" max="3360" width="13.109375" style="22" customWidth="1"/>
    <col min="3361" max="3361" width="1.44140625" style="22" customWidth="1"/>
    <col min="3362" max="3362" width="13.109375" style="22" customWidth="1"/>
    <col min="3363" max="3363" width="1.44140625" style="22" customWidth="1"/>
    <col min="3364" max="3364" width="13.109375" style="22" customWidth="1"/>
    <col min="3365" max="3365" width="2.21875" style="22" customWidth="1"/>
    <col min="3366" max="3366" width="16.21875" style="22" customWidth="1"/>
    <col min="3367" max="3367" width="3" style="22" customWidth="1"/>
    <col min="3368" max="3368" width="8.44140625" style="22" customWidth="1"/>
    <col min="3369" max="3369" width="1.44140625" style="22" customWidth="1"/>
    <col min="3370" max="3370" width="22.33203125" style="22" customWidth="1"/>
    <col min="3371" max="3584" width="11.5546875" style="22"/>
    <col min="3585" max="3585" width="5.33203125" style="22" customWidth="1"/>
    <col min="3586" max="3586" width="3" style="22" customWidth="1"/>
    <col min="3587" max="3587" width="20.109375" style="22" customWidth="1"/>
    <col min="3588" max="3588" width="2.21875" style="22" customWidth="1"/>
    <col min="3589" max="3589" width="0" style="22" hidden="1" customWidth="1"/>
    <col min="3590" max="3590" width="3" style="22" customWidth="1"/>
    <col min="3591" max="3591" width="12.33203125" style="22" customWidth="1"/>
    <col min="3592" max="3592" width="1.44140625" style="22" customWidth="1"/>
    <col min="3593" max="3593" width="12.33203125" style="22" customWidth="1"/>
    <col min="3594" max="3594" width="1.44140625" style="22" customWidth="1"/>
    <col min="3595" max="3595" width="12.33203125" style="22" customWidth="1"/>
    <col min="3596" max="3596" width="1.44140625" style="22" customWidth="1"/>
    <col min="3597" max="3597" width="14.6640625" style="22" customWidth="1"/>
    <col min="3598" max="3598" width="1.44140625" style="22" customWidth="1"/>
    <col min="3599" max="3599" width="12.33203125" style="22" customWidth="1"/>
    <col min="3600" max="3600" width="1.44140625" style="22" customWidth="1"/>
    <col min="3601" max="3601" width="12.33203125" style="22" customWidth="1"/>
    <col min="3602" max="3602" width="1.44140625" style="22" customWidth="1"/>
    <col min="3603" max="3603" width="12.33203125" style="22" customWidth="1"/>
    <col min="3604" max="3604" width="2.21875" style="22" customWidth="1"/>
    <col min="3605" max="3605" width="16.21875" style="22" customWidth="1"/>
    <col min="3606" max="3606" width="1.109375" style="22" customWidth="1"/>
    <col min="3607" max="3607" width="1.44140625" style="22" customWidth="1"/>
    <col min="3608" max="3608" width="13.109375" style="22" customWidth="1"/>
    <col min="3609" max="3609" width="1.44140625" style="22" customWidth="1"/>
    <col min="3610" max="3610" width="13.109375" style="22" customWidth="1"/>
    <col min="3611" max="3611" width="1.44140625" style="22" customWidth="1"/>
    <col min="3612" max="3612" width="13.109375" style="22" customWidth="1"/>
    <col min="3613" max="3613" width="2.21875" style="22" customWidth="1"/>
    <col min="3614" max="3614" width="16.21875" style="22" customWidth="1"/>
    <col min="3615" max="3615" width="2.21875" style="22" customWidth="1"/>
    <col min="3616" max="3616" width="13.109375" style="22" customWidth="1"/>
    <col min="3617" max="3617" width="1.44140625" style="22" customWidth="1"/>
    <col min="3618" max="3618" width="13.109375" style="22" customWidth="1"/>
    <col min="3619" max="3619" width="1.44140625" style="22" customWidth="1"/>
    <col min="3620" max="3620" width="13.109375" style="22" customWidth="1"/>
    <col min="3621" max="3621" width="2.21875" style="22" customWidth="1"/>
    <col min="3622" max="3622" width="16.21875" style="22" customWidth="1"/>
    <col min="3623" max="3623" width="3" style="22" customWidth="1"/>
    <col min="3624" max="3624" width="8.44140625" style="22" customWidth="1"/>
    <col min="3625" max="3625" width="1.44140625" style="22" customWidth="1"/>
    <col min="3626" max="3626" width="22.33203125" style="22" customWidth="1"/>
    <col min="3627" max="3840" width="11.5546875" style="22"/>
    <col min="3841" max="3841" width="5.33203125" style="22" customWidth="1"/>
    <col min="3842" max="3842" width="3" style="22" customWidth="1"/>
    <col min="3843" max="3843" width="20.109375" style="22" customWidth="1"/>
    <col min="3844" max="3844" width="2.21875" style="22" customWidth="1"/>
    <col min="3845" max="3845" width="0" style="22" hidden="1" customWidth="1"/>
    <col min="3846" max="3846" width="3" style="22" customWidth="1"/>
    <col min="3847" max="3847" width="12.33203125" style="22" customWidth="1"/>
    <col min="3848" max="3848" width="1.44140625" style="22" customWidth="1"/>
    <col min="3849" max="3849" width="12.33203125" style="22" customWidth="1"/>
    <col min="3850" max="3850" width="1.44140625" style="22" customWidth="1"/>
    <col min="3851" max="3851" width="12.33203125" style="22" customWidth="1"/>
    <col min="3852" max="3852" width="1.44140625" style="22" customWidth="1"/>
    <col min="3853" max="3853" width="14.6640625" style="22" customWidth="1"/>
    <col min="3854" max="3854" width="1.44140625" style="22" customWidth="1"/>
    <col min="3855" max="3855" width="12.33203125" style="22" customWidth="1"/>
    <col min="3856" max="3856" width="1.44140625" style="22" customWidth="1"/>
    <col min="3857" max="3857" width="12.33203125" style="22" customWidth="1"/>
    <col min="3858" max="3858" width="1.44140625" style="22" customWidth="1"/>
    <col min="3859" max="3859" width="12.33203125" style="22" customWidth="1"/>
    <col min="3860" max="3860" width="2.21875" style="22" customWidth="1"/>
    <col min="3861" max="3861" width="16.21875" style="22" customWidth="1"/>
    <col min="3862" max="3862" width="1.109375" style="22" customWidth="1"/>
    <col min="3863" max="3863" width="1.44140625" style="22" customWidth="1"/>
    <col min="3864" max="3864" width="13.109375" style="22" customWidth="1"/>
    <col min="3865" max="3865" width="1.44140625" style="22" customWidth="1"/>
    <col min="3866" max="3866" width="13.109375" style="22" customWidth="1"/>
    <col min="3867" max="3867" width="1.44140625" style="22" customWidth="1"/>
    <col min="3868" max="3868" width="13.109375" style="22" customWidth="1"/>
    <col min="3869" max="3869" width="2.21875" style="22" customWidth="1"/>
    <col min="3870" max="3870" width="16.21875" style="22" customWidth="1"/>
    <col min="3871" max="3871" width="2.21875" style="22" customWidth="1"/>
    <col min="3872" max="3872" width="13.109375" style="22" customWidth="1"/>
    <col min="3873" max="3873" width="1.44140625" style="22" customWidth="1"/>
    <col min="3874" max="3874" width="13.109375" style="22" customWidth="1"/>
    <col min="3875" max="3875" width="1.44140625" style="22" customWidth="1"/>
    <col min="3876" max="3876" width="13.109375" style="22" customWidth="1"/>
    <col min="3877" max="3877" width="2.21875" style="22" customWidth="1"/>
    <col min="3878" max="3878" width="16.21875" style="22" customWidth="1"/>
    <col min="3879" max="3879" width="3" style="22" customWidth="1"/>
    <col min="3880" max="3880" width="8.44140625" style="22" customWidth="1"/>
    <col min="3881" max="3881" width="1.44140625" style="22" customWidth="1"/>
    <col min="3882" max="3882" width="22.33203125" style="22" customWidth="1"/>
    <col min="3883" max="4096" width="11.5546875" style="22"/>
    <col min="4097" max="4097" width="5.33203125" style="22" customWidth="1"/>
    <col min="4098" max="4098" width="3" style="22" customWidth="1"/>
    <col min="4099" max="4099" width="20.109375" style="22" customWidth="1"/>
    <col min="4100" max="4100" width="2.21875" style="22" customWidth="1"/>
    <col min="4101" max="4101" width="0" style="22" hidden="1" customWidth="1"/>
    <col min="4102" max="4102" width="3" style="22" customWidth="1"/>
    <col min="4103" max="4103" width="12.33203125" style="22" customWidth="1"/>
    <col min="4104" max="4104" width="1.44140625" style="22" customWidth="1"/>
    <col min="4105" max="4105" width="12.33203125" style="22" customWidth="1"/>
    <col min="4106" max="4106" width="1.44140625" style="22" customWidth="1"/>
    <col min="4107" max="4107" width="12.33203125" style="22" customWidth="1"/>
    <col min="4108" max="4108" width="1.44140625" style="22" customWidth="1"/>
    <col min="4109" max="4109" width="14.6640625" style="22" customWidth="1"/>
    <col min="4110" max="4110" width="1.44140625" style="22" customWidth="1"/>
    <col min="4111" max="4111" width="12.33203125" style="22" customWidth="1"/>
    <col min="4112" max="4112" width="1.44140625" style="22" customWidth="1"/>
    <col min="4113" max="4113" width="12.33203125" style="22" customWidth="1"/>
    <col min="4114" max="4114" width="1.44140625" style="22" customWidth="1"/>
    <col min="4115" max="4115" width="12.33203125" style="22" customWidth="1"/>
    <col min="4116" max="4116" width="2.21875" style="22" customWidth="1"/>
    <col min="4117" max="4117" width="16.21875" style="22" customWidth="1"/>
    <col min="4118" max="4118" width="1.109375" style="22" customWidth="1"/>
    <col min="4119" max="4119" width="1.44140625" style="22" customWidth="1"/>
    <col min="4120" max="4120" width="13.109375" style="22" customWidth="1"/>
    <col min="4121" max="4121" width="1.44140625" style="22" customWidth="1"/>
    <col min="4122" max="4122" width="13.109375" style="22" customWidth="1"/>
    <col min="4123" max="4123" width="1.44140625" style="22" customWidth="1"/>
    <col min="4124" max="4124" width="13.109375" style="22" customWidth="1"/>
    <col min="4125" max="4125" width="2.21875" style="22" customWidth="1"/>
    <col min="4126" max="4126" width="16.21875" style="22" customWidth="1"/>
    <col min="4127" max="4127" width="2.21875" style="22" customWidth="1"/>
    <col min="4128" max="4128" width="13.109375" style="22" customWidth="1"/>
    <col min="4129" max="4129" width="1.44140625" style="22" customWidth="1"/>
    <col min="4130" max="4130" width="13.109375" style="22" customWidth="1"/>
    <col min="4131" max="4131" width="1.44140625" style="22" customWidth="1"/>
    <col min="4132" max="4132" width="13.109375" style="22" customWidth="1"/>
    <col min="4133" max="4133" width="2.21875" style="22" customWidth="1"/>
    <col min="4134" max="4134" width="16.21875" style="22" customWidth="1"/>
    <col min="4135" max="4135" width="3" style="22" customWidth="1"/>
    <col min="4136" max="4136" width="8.44140625" style="22" customWidth="1"/>
    <col min="4137" max="4137" width="1.44140625" style="22" customWidth="1"/>
    <col min="4138" max="4138" width="22.33203125" style="22" customWidth="1"/>
    <col min="4139" max="4352" width="11.5546875" style="22"/>
    <col min="4353" max="4353" width="5.33203125" style="22" customWidth="1"/>
    <col min="4354" max="4354" width="3" style="22" customWidth="1"/>
    <col min="4355" max="4355" width="20.109375" style="22" customWidth="1"/>
    <col min="4356" max="4356" width="2.21875" style="22" customWidth="1"/>
    <col min="4357" max="4357" width="0" style="22" hidden="1" customWidth="1"/>
    <col min="4358" max="4358" width="3" style="22" customWidth="1"/>
    <col min="4359" max="4359" width="12.33203125" style="22" customWidth="1"/>
    <col min="4360" max="4360" width="1.44140625" style="22" customWidth="1"/>
    <col min="4361" max="4361" width="12.33203125" style="22" customWidth="1"/>
    <col min="4362" max="4362" width="1.44140625" style="22" customWidth="1"/>
    <col min="4363" max="4363" width="12.33203125" style="22" customWidth="1"/>
    <col min="4364" max="4364" width="1.44140625" style="22" customWidth="1"/>
    <col min="4365" max="4365" width="14.6640625" style="22" customWidth="1"/>
    <col min="4366" max="4366" width="1.44140625" style="22" customWidth="1"/>
    <col min="4367" max="4367" width="12.33203125" style="22" customWidth="1"/>
    <col min="4368" max="4368" width="1.44140625" style="22" customWidth="1"/>
    <col min="4369" max="4369" width="12.33203125" style="22" customWidth="1"/>
    <col min="4370" max="4370" width="1.44140625" style="22" customWidth="1"/>
    <col min="4371" max="4371" width="12.33203125" style="22" customWidth="1"/>
    <col min="4372" max="4372" width="2.21875" style="22" customWidth="1"/>
    <col min="4373" max="4373" width="16.21875" style="22" customWidth="1"/>
    <col min="4374" max="4374" width="1.109375" style="22" customWidth="1"/>
    <col min="4375" max="4375" width="1.44140625" style="22" customWidth="1"/>
    <col min="4376" max="4376" width="13.109375" style="22" customWidth="1"/>
    <col min="4377" max="4377" width="1.44140625" style="22" customWidth="1"/>
    <col min="4378" max="4378" width="13.109375" style="22" customWidth="1"/>
    <col min="4379" max="4379" width="1.44140625" style="22" customWidth="1"/>
    <col min="4380" max="4380" width="13.109375" style="22" customWidth="1"/>
    <col min="4381" max="4381" width="2.21875" style="22" customWidth="1"/>
    <col min="4382" max="4382" width="16.21875" style="22" customWidth="1"/>
    <col min="4383" max="4383" width="2.21875" style="22" customWidth="1"/>
    <col min="4384" max="4384" width="13.109375" style="22" customWidth="1"/>
    <col min="4385" max="4385" width="1.44140625" style="22" customWidth="1"/>
    <col min="4386" max="4386" width="13.109375" style="22" customWidth="1"/>
    <col min="4387" max="4387" width="1.44140625" style="22" customWidth="1"/>
    <col min="4388" max="4388" width="13.109375" style="22" customWidth="1"/>
    <col min="4389" max="4389" width="2.21875" style="22" customWidth="1"/>
    <col min="4390" max="4390" width="16.21875" style="22" customWidth="1"/>
    <col min="4391" max="4391" width="3" style="22" customWidth="1"/>
    <col min="4392" max="4392" width="8.44140625" style="22" customWidth="1"/>
    <col min="4393" max="4393" width="1.44140625" style="22" customWidth="1"/>
    <col min="4394" max="4394" width="22.33203125" style="22" customWidth="1"/>
    <col min="4395" max="4608" width="11.5546875" style="22"/>
    <col min="4609" max="4609" width="5.33203125" style="22" customWidth="1"/>
    <col min="4610" max="4610" width="3" style="22" customWidth="1"/>
    <col min="4611" max="4611" width="20.109375" style="22" customWidth="1"/>
    <col min="4612" max="4612" width="2.21875" style="22" customWidth="1"/>
    <col min="4613" max="4613" width="0" style="22" hidden="1" customWidth="1"/>
    <col min="4614" max="4614" width="3" style="22" customWidth="1"/>
    <col min="4615" max="4615" width="12.33203125" style="22" customWidth="1"/>
    <col min="4616" max="4616" width="1.44140625" style="22" customWidth="1"/>
    <col min="4617" max="4617" width="12.33203125" style="22" customWidth="1"/>
    <col min="4618" max="4618" width="1.44140625" style="22" customWidth="1"/>
    <col min="4619" max="4619" width="12.33203125" style="22" customWidth="1"/>
    <col min="4620" max="4620" width="1.44140625" style="22" customWidth="1"/>
    <col min="4621" max="4621" width="14.6640625" style="22" customWidth="1"/>
    <col min="4622" max="4622" width="1.44140625" style="22" customWidth="1"/>
    <col min="4623" max="4623" width="12.33203125" style="22" customWidth="1"/>
    <col min="4624" max="4624" width="1.44140625" style="22" customWidth="1"/>
    <col min="4625" max="4625" width="12.33203125" style="22" customWidth="1"/>
    <col min="4626" max="4626" width="1.44140625" style="22" customWidth="1"/>
    <col min="4627" max="4627" width="12.33203125" style="22" customWidth="1"/>
    <col min="4628" max="4628" width="2.21875" style="22" customWidth="1"/>
    <col min="4629" max="4629" width="16.21875" style="22" customWidth="1"/>
    <col min="4630" max="4630" width="1.109375" style="22" customWidth="1"/>
    <col min="4631" max="4631" width="1.44140625" style="22" customWidth="1"/>
    <col min="4632" max="4632" width="13.109375" style="22" customWidth="1"/>
    <col min="4633" max="4633" width="1.44140625" style="22" customWidth="1"/>
    <col min="4634" max="4634" width="13.109375" style="22" customWidth="1"/>
    <col min="4635" max="4635" width="1.44140625" style="22" customWidth="1"/>
    <col min="4636" max="4636" width="13.109375" style="22" customWidth="1"/>
    <col min="4637" max="4637" width="2.21875" style="22" customWidth="1"/>
    <col min="4638" max="4638" width="16.21875" style="22" customWidth="1"/>
    <col min="4639" max="4639" width="2.21875" style="22" customWidth="1"/>
    <col min="4640" max="4640" width="13.109375" style="22" customWidth="1"/>
    <col min="4641" max="4641" width="1.44140625" style="22" customWidth="1"/>
    <col min="4642" max="4642" width="13.109375" style="22" customWidth="1"/>
    <col min="4643" max="4643" width="1.44140625" style="22" customWidth="1"/>
    <col min="4644" max="4644" width="13.109375" style="22" customWidth="1"/>
    <col min="4645" max="4645" width="2.21875" style="22" customWidth="1"/>
    <col min="4646" max="4646" width="16.21875" style="22" customWidth="1"/>
    <col min="4647" max="4647" width="3" style="22" customWidth="1"/>
    <col min="4648" max="4648" width="8.44140625" style="22" customWidth="1"/>
    <col min="4649" max="4649" width="1.44140625" style="22" customWidth="1"/>
    <col min="4650" max="4650" width="22.33203125" style="22" customWidth="1"/>
    <col min="4651" max="4864" width="11.5546875" style="22"/>
    <col min="4865" max="4865" width="5.33203125" style="22" customWidth="1"/>
    <col min="4866" max="4866" width="3" style="22" customWidth="1"/>
    <col min="4867" max="4867" width="20.109375" style="22" customWidth="1"/>
    <col min="4868" max="4868" width="2.21875" style="22" customWidth="1"/>
    <col min="4869" max="4869" width="0" style="22" hidden="1" customWidth="1"/>
    <col min="4870" max="4870" width="3" style="22" customWidth="1"/>
    <col min="4871" max="4871" width="12.33203125" style="22" customWidth="1"/>
    <col min="4872" max="4872" width="1.44140625" style="22" customWidth="1"/>
    <col min="4873" max="4873" width="12.33203125" style="22" customWidth="1"/>
    <col min="4874" max="4874" width="1.44140625" style="22" customWidth="1"/>
    <col min="4875" max="4875" width="12.33203125" style="22" customWidth="1"/>
    <col min="4876" max="4876" width="1.44140625" style="22" customWidth="1"/>
    <col min="4877" max="4877" width="14.6640625" style="22" customWidth="1"/>
    <col min="4878" max="4878" width="1.44140625" style="22" customWidth="1"/>
    <col min="4879" max="4879" width="12.33203125" style="22" customWidth="1"/>
    <col min="4880" max="4880" width="1.44140625" style="22" customWidth="1"/>
    <col min="4881" max="4881" width="12.33203125" style="22" customWidth="1"/>
    <col min="4882" max="4882" width="1.44140625" style="22" customWidth="1"/>
    <col min="4883" max="4883" width="12.33203125" style="22" customWidth="1"/>
    <col min="4884" max="4884" width="2.21875" style="22" customWidth="1"/>
    <col min="4885" max="4885" width="16.21875" style="22" customWidth="1"/>
    <col min="4886" max="4886" width="1.109375" style="22" customWidth="1"/>
    <col min="4887" max="4887" width="1.44140625" style="22" customWidth="1"/>
    <col min="4888" max="4888" width="13.109375" style="22" customWidth="1"/>
    <col min="4889" max="4889" width="1.44140625" style="22" customWidth="1"/>
    <col min="4890" max="4890" width="13.109375" style="22" customWidth="1"/>
    <col min="4891" max="4891" width="1.44140625" style="22" customWidth="1"/>
    <col min="4892" max="4892" width="13.109375" style="22" customWidth="1"/>
    <col min="4893" max="4893" width="2.21875" style="22" customWidth="1"/>
    <col min="4894" max="4894" width="16.21875" style="22" customWidth="1"/>
    <col min="4895" max="4895" width="2.21875" style="22" customWidth="1"/>
    <col min="4896" max="4896" width="13.109375" style="22" customWidth="1"/>
    <col min="4897" max="4897" width="1.44140625" style="22" customWidth="1"/>
    <col min="4898" max="4898" width="13.109375" style="22" customWidth="1"/>
    <col min="4899" max="4899" width="1.44140625" style="22" customWidth="1"/>
    <col min="4900" max="4900" width="13.109375" style="22" customWidth="1"/>
    <col min="4901" max="4901" width="2.21875" style="22" customWidth="1"/>
    <col min="4902" max="4902" width="16.21875" style="22" customWidth="1"/>
    <col min="4903" max="4903" width="3" style="22" customWidth="1"/>
    <col min="4904" max="4904" width="8.44140625" style="22" customWidth="1"/>
    <col min="4905" max="4905" width="1.44140625" style="22" customWidth="1"/>
    <col min="4906" max="4906" width="22.33203125" style="22" customWidth="1"/>
    <col min="4907" max="5120" width="11.5546875" style="22"/>
    <col min="5121" max="5121" width="5.33203125" style="22" customWidth="1"/>
    <col min="5122" max="5122" width="3" style="22" customWidth="1"/>
    <col min="5123" max="5123" width="20.109375" style="22" customWidth="1"/>
    <col min="5124" max="5124" width="2.21875" style="22" customWidth="1"/>
    <col min="5125" max="5125" width="0" style="22" hidden="1" customWidth="1"/>
    <col min="5126" max="5126" width="3" style="22" customWidth="1"/>
    <col min="5127" max="5127" width="12.33203125" style="22" customWidth="1"/>
    <col min="5128" max="5128" width="1.44140625" style="22" customWidth="1"/>
    <col min="5129" max="5129" width="12.33203125" style="22" customWidth="1"/>
    <col min="5130" max="5130" width="1.44140625" style="22" customWidth="1"/>
    <col min="5131" max="5131" width="12.33203125" style="22" customWidth="1"/>
    <col min="5132" max="5132" width="1.44140625" style="22" customWidth="1"/>
    <col min="5133" max="5133" width="14.6640625" style="22" customWidth="1"/>
    <col min="5134" max="5134" width="1.44140625" style="22" customWidth="1"/>
    <col min="5135" max="5135" width="12.33203125" style="22" customWidth="1"/>
    <col min="5136" max="5136" width="1.44140625" style="22" customWidth="1"/>
    <col min="5137" max="5137" width="12.33203125" style="22" customWidth="1"/>
    <col min="5138" max="5138" width="1.44140625" style="22" customWidth="1"/>
    <col min="5139" max="5139" width="12.33203125" style="22" customWidth="1"/>
    <col min="5140" max="5140" width="2.21875" style="22" customWidth="1"/>
    <col min="5141" max="5141" width="16.21875" style="22" customWidth="1"/>
    <col min="5142" max="5142" width="1.109375" style="22" customWidth="1"/>
    <col min="5143" max="5143" width="1.44140625" style="22" customWidth="1"/>
    <col min="5144" max="5144" width="13.109375" style="22" customWidth="1"/>
    <col min="5145" max="5145" width="1.44140625" style="22" customWidth="1"/>
    <col min="5146" max="5146" width="13.109375" style="22" customWidth="1"/>
    <col min="5147" max="5147" width="1.44140625" style="22" customWidth="1"/>
    <col min="5148" max="5148" width="13.109375" style="22" customWidth="1"/>
    <col min="5149" max="5149" width="2.21875" style="22" customWidth="1"/>
    <col min="5150" max="5150" width="16.21875" style="22" customWidth="1"/>
    <col min="5151" max="5151" width="2.21875" style="22" customWidth="1"/>
    <col min="5152" max="5152" width="13.109375" style="22" customWidth="1"/>
    <col min="5153" max="5153" width="1.44140625" style="22" customWidth="1"/>
    <col min="5154" max="5154" width="13.109375" style="22" customWidth="1"/>
    <col min="5155" max="5155" width="1.44140625" style="22" customWidth="1"/>
    <col min="5156" max="5156" width="13.109375" style="22" customWidth="1"/>
    <col min="5157" max="5157" width="2.21875" style="22" customWidth="1"/>
    <col min="5158" max="5158" width="16.21875" style="22" customWidth="1"/>
    <col min="5159" max="5159" width="3" style="22" customWidth="1"/>
    <col min="5160" max="5160" width="8.44140625" style="22" customWidth="1"/>
    <col min="5161" max="5161" width="1.44140625" style="22" customWidth="1"/>
    <col min="5162" max="5162" width="22.33203125" style="22" customWidth="1"/>
    <col min="5163" max="5376" width="11.5546875" style="22"/>
    <col min="5377" max="5377" width="5.33203125" style="22" customWidth="1"/>
    <col min="5378" max="5378" width="3" style="22" customWidth="1"/>
    <col min="5379" max="5379" width="20.109375" style="22" customWidth="1"/>
    <col min="5380" max="5380" width="2.21875" style="22" customWidth="1"/>
    <col min="5381" max="5381" width="0" style="22" hidden="1" customWidth="1"/>
    <col min="5382" max="5382" width="3" style="22" customWidth="1"/>
    <col min="5383" max="5383" width="12.33203125" style="22" customWidth="1"/>
    <col min="5384" max="5384" width="1.44140625" style="22" customWidth="1"/>
    <col min="5385" max="5385" width="12.33203125" style="22" customWidth="1"/>
    <col min="5386" max="5386" width="1.44140625" style="22" customWidth="1"/>
    <col min="5387" max="5387" width="12.33203125" style="22" customWidth="1"/>
    <col min="5388" max="5388" width="1.44140625" style="22" customWidth="1"/>
    <col min="5389" max="5389" width="14.6640625" style="22" customWidth="1"/>
    <col min="5390" max="5390" width="1.44140625" style="22" customWidth="1"/>
    <col min="5391" max="5391" width="12.33203125" style="22" customWidth="1"/>
    <col min="5392" max="5392" width="1.44140625" style="22" customWidth="1"/>
    <col min="5393" max="5393" width="12.33203125" style="22" customWidth="1"/>
    <col min="5394" max="5394" width="1.44140625" style="22" customWidth="1"/>
    <col min="5395" max="5395" width="12.33203125" style="22" customWidth="1"/>
    <col min="5396" max="5396" width="2.21875" style="22" customWidth="1"/>
    <col min="5397" max="5397" width="16.21875" style="22" customWidth="1"/>
    <col min="5398" max="5398" width="1.109375" style="22" customWidth="1"/>
    <col min="5399" max="5399" width="1.44140625" style="22" customWidth="1"/>
    <col min="5400" max="5400" width="13.109375" style="22" customWidth="1"/>
    <col min="5401" max="5401" width="1.44140625" style="22" customWidth="1"/>
    <col min="5402" max="5402" width="13.109375" style="22" customWidth="1"/>
    <col min="5403" max="5403" width="1.44140625" style="22" customWidth="1"/>
    <col min="5404" max="5404" width="13.109375" style="22" customWidth="1"/>
    <col min="5405" max="5405" width="2.21875" style="22" customWidth="1"/>
    <col min="5406" max="5406" width="16.21875" style="22" customWidth="1"/>
    <col min="5407" max="5407" width="2.21875" style="22" customWidth="1"/>
    <col min="5408" max="5408" width="13.109375" style="22" customWidth="1"/>
    <col min="5409" max="5409" width="1.44140625" style="22" customWidth="1"/>
    <col min="5410" max="5410" width="13.109375" style="22" customWidth="1"/>
    <col min="5411" max="5411" width="1.44140625" style="22" customWidth="1"/>
    <col min="5412" max="5412" width="13.109375" style="22" customWidth="1"/>
    <col min="5413" max="5413" width="2.21875" style="22" customWidth="1"/>
    <col min="5414" max="5414" width="16.21875" style="22" customWidth="1"/>
    <col min="5415" max="5415" width="3" style="22" customWidth="1"/>
    <col min="5416" max="5416" width="8.44140625" style="22" customWidth="1"/>
    <col min="5417" max="5417" width="1.44140625" style="22" customWidth="1"/>
    <col min="5418" max="5418" width="22.33203125" style="22" customWidth="1"/>
    <col min="5419" max="5632" width="11.5546875" style="22"/>
    <col min="5633" max="5633" width="5.33203125" style="22" customWidth="1"/>
    <col min="5634" max="5634" width="3" style="22" customWidth="1"/>
    <col min="5635" max="5635" width="20.109375" style="22" customWidth="1"/>
    <col min="5636" max="5636" width="2.21875" style="22" customWidth="1"/>
    <col min="5637" max="5637" width="0" style="22" hidden="1" customWidth="1"/>
    <col min="5638" max="5638" width="3" style="22" customWidth="1"/>
    <col min="5639" max="5639" width="12.33203125" style="22" customWidth="1"/>
    <col min="5640" max="5640" width="1.44140625" style="22" customWidth="1"/>
    <col min="5641" max="5641" width="12.33203125" style="22" customWidth="1"/>
    <col min="5642" max="5642" width="1.44140625" style="22" customWidth="1"/>
    <col min="5643" max="5643" width="12.33203125" style="22" customWidth="1"/>
    <col min="5644" max="5644" width="1.44140625" style="22" customWidth="1"/>
    <col min="5645" max="5645" width="14.6640625" style="22" customWidth="1"/>
    <col min="5646" max="5646" width="1.44140625" style="22" customWidth="1"/>
    <col min="5647" max="5647" width="12.33203125" style="22" customWidth="1"/>
    <col min="5648" max="5648" width="1.44140625" style="22" customWidth="1"/>
    <col min="5649" max="5649" width="12.33203125" style="22" customWidth="1"/>
    <col min="5650" max="5650" width="1.44140625" style="22" customWidth="1"/>
    <col min="5651" max="5651" width="12.33203125" style="22" customWidth="1"/>
    <col min="5652" max="5652" width="2.21875" style="22" customWidth="1"/>
    <col min="5653" max="5653" width="16.21875" style="22" customWidth="1"/>
    <col min="5654" max="5654" width="1.109375" style="22" customWidth="1"/>
    <col min="5655" max="5655" width="1.44140625" style="22" customWidth="1"/>
    <col min="5656" max="5656" width="13.109375" style="22" customWidth="1"/>
    <col min="5657" max="5657" width="1.44140625" style="22" customWidth="1"/>
    <col min="5658" max="5658" width="13.109375" style="22" customWidth="1"/>
    <col min="5659" max="5659" width="1.44140625" style="22" customWidth="1"/>
    <col min="5660" max="5660" width="13.109375" style="22" customWidth="1"/>
    <col min="5661" max="5661" width="2.21875" style="22" customWidth="1"/>
    <col min="5662" max="5662" width="16.21875" style="22" customWidth="1"/>
    <col min="5663" max="5663" width="2.21875" style="22" customWidth="1"/>
    <col min="5664" max="5664" width="13.109375" style="22" customWidth="1"/>
    <col min="5665" max="5665" width="1.44140625" style="22" customWidth="1"/>
    <col min="5666" max="5666" width="13.109375" style="22" customWidth="1"/>
    <col min="5667" max="5667" width="1.44140625" style="22" customWidth="1"/>
    <col min="5668" max="5668" width="13.109375" style="22" customWidth="1"/>
    <col min="5669" max="5669" width="2.21875" style="22" customWidth="1"/>
    <col min="5670" max="5670" width="16.21875" style="22" customWidth="1"/>
    <col min="5671" max="5671" width="3" style="22" customWidth="1"/>
    <col min="5672" max="5672" width="8.44140625" style="22" customWidth="1"/>
    <col min="5673" max="5673" width="1.44140625" style="22" customWidth="1"/>
    <col min="5674" max="5674" width="22.33203125" style="22" customWidth="1"/>
    <col min="5675" max="5888" width="11.5546875" style="22"/>
    <col min="5889" max="5889" width="5.33203125" style="22" customWidth="1"/>
    <col min="5890" max="5890" width="3" style="22" customWidth="1"/>
    <col min="5891" max="5891" width="20.109375" style="22" customWidth="1"/>
    <col min="5892" max="5892" width="2.21875" style="22" customWidth="1"/>
    <col min="5893" max="5893" width="0" style="22" hidden="1" customWidth="1"/>
    <col min="5894" max="5894" width="3" style="22" customWidth="1"/>
    <col min="5895" max="5895" width="12.33203125" style="22" customWidth="1"/>
    <col min="5896" max="5896" width="1.44140625" style="22" customWidth="1"/>
    <col min="5897" max="5897" width="12.33203125" style="22" customWidth="1"/>
    <col min="5898" max="5898" width="1.44140625" style="22" customWidth="1"/>
    <col min="5899" max="5899" width="12.33203125" style="22" customWidth="1"/>
    <col min="5900" max="5900" width="1.44140625" style="22" customWidth="1"/>
    <col min="5901" max="5901" width="14.6640625" style="22" customWidth="1"/>
    <col min="5902" max="5902" width="1.44140625" style="22" customWidth="1"/>
    <col min="5903" max="5903" width="12.33203125" style="22" customWidth="1"/>
    <col min="5904" max="5904" width="1.44140625" style="22" customWidth="1"/>
    <col min="5905" max="5905" width="12.33203125" style="22" customWidth="1"/>
    <col min="5906" max="5906" width="1.44140625" style="22" customWidth="1"/>
    <col min="5907" max="5907" width="12.33203125" style="22" customWidth="1"/>
    <col min="5908" max="5908" width="2.21875" style="22" customWidth="1"/>
    <col min="5909" max="5909" width="16.21875" style="22" customWidth="1"/>
    <col min="5910" max="5910" width="1.109375" style="22" customWidth="1"/>
    <col min="5911" max="5911" width="1.44140625" style="22" customWidth="1"/>
    <col min="5912" max="5912" width="13.109375" style="22" customWidth="1"/>
    <col min="5913" max="5913" width="1.44140625" style="22" customWidth="1"/>
    <col min="5914" max="5914" width="13.109375" style="22" customWidth="1"/>
    <col min="5915" max="5915" width="1.44140625" style="22" customWidth="1"/>
    <col min="5916" max="5916" width="13.109375" style="22" customWidth="1"/>
    <col min="5917" max="5917" width="2.21875" style="22" customWidth="1"/>
    <col min="5918" max="5918" width="16.21875" style="22" customWidth="1"/>
    <col min="5919" max="5919" width="2.21875" style="22" customWidth="1"/>
    <col min="5920" max="5920" width="13.109375" style="22" customWidth="1"/>
    <col min="5921" max="5921" width="1.44140625" style="22" customWidth="1"/>
    <col min="5922" max="5922" width="13.109375" style="22" customWidth="1"/>
    <col min="5923" max="5923" width="1.44140625" style="22" customWidth="1"/>
    <col min="5924" max="5924" width="13.109375" style="22" customWidth="1"/>
    <col min="5925" max="5925" width="2.21875" style="22" customWidth="1"/>
    <col min="5926" max="5926" width="16.21875" style="22" customWidth="1"/>
    <col min="5927" max="5927" width="3" style="22" customWidth="1"/>
    <col min="5928" max="5928" width="8.44140625" style="22" customWidth="1"/>
    <col min="5929" max="5929" width="1.44140625" style="22" customWidth="1"/>
    <col min="5930" max="5930" width="22.33203125" style="22" customWidth="1"/>
    <col min="5931" max="6144" width="11.5546875" style="22"/>
    <col min="6145" max="6145" width="5.33203125" style="22" customWidth="1"/>
    <col min="6146" max="6146" width="3" style="22" customWidth="1"/>
    <col min="6147" max="6147" width="20.109375" style="22" customWidth="1"/>
    <col min="6148" max="6148" width="2.21875" style="22" customWidth="1"/>
    <col min="6149" max="6149" width="0" style="22" hidden="1" customWidth="1"/>
    <col min="6150" max="6150" width="3" style="22" customWidth="1"/>
    <col min="6151" max="6151" width="12.33203125" style="22" customWidth="1"/>
    <col min="6152" max="6152" width="1.44140625" style="22" customWidth="1"/>
    <col min="6153" max="6153" width="12.33203125" style="22" customWidth="1"/>
    <col min="6154" max="6154" width="1.44140625" style="22" customWidth="1"/>
    <col min="6155" max="6155" width="12.33203125" style="22" customWidth="1"/>
    <col min="6156" max="6156" width="1.44140625" style="22" customWidth="1"/>
    <col min="6157" max="6157" width="14.6640625" style="22" customWidth="1"/>
    <col min="6158" max="6158" width="1.44140625" style="22" customWidth="1"/>
    <col min="6159" max="6159" width="12.33203125" style="22" customWidth="1"/>
    <col min="6160" max="6160" width="1.44140625" style="22" customWidth="1"/>
    <col min="6161" max="6161" width="12.33203125" style="22" customWidth="1"/>
    <col min="6162" max="6162" width="1.44140625" style="22" customWidth="1"/>
    <col min="6163" max="6163" width="12.33203125" style="22" customWidth="1"/>
    <col min="6164" max="6164" width="2.21875" style="22" customWidth="1"/>
    <col min="6165" max="6165" width="16.21875" style="22" customWidth="1"/>
    <col min="6166" max="6166" width="1.109375" style="22" customWidth="1"/>
    <col min="6167" max="6167" width="1.44140625" style="22" customWidth="1"/>
    <col min="6168" max="6168" width="13.109375" style="22" customWidth="1"/>
    <col min="6169" max="6169" width="1.44140625" style="22" customWidth="1"/>
    <col min="6170" max="6170" width="13.109375" style="22" customWidth="1"/>
    <col min="6171" max="6171" width="1.44140625" style="22" customWidth="1"/>
    <col min="6172" max="6172" width="13.109375" style="22" customWidth="1"/>
    <col min="6173" max="6173" width="2.21875" style="22" customWidth="1"/>
    <col min="6174" max="6174" width="16.21875" style="22" customWidth="1"/>
    <col min="6175" max="6175" width="2.21875" style="22" customWidth="1"/>
    <col min="6176" max="6176" width="13.109375" style="22" customWidth="1"/>
    <col min="6177" max="6177" width="1.44140625" style="22" customWidth="1"/>
    <col min="6178" max="6178" width="13.109375" style="22" customWidth="1"/>
    <col min="6179" max="6179" width="1.44140625" style="22" customWidth="1"/>
    <col min="6180" max="6180" width="13.109375" style="22" customWidth="1"/>
    <col min="6181" max="6181" width="2.21875" style="22" customWidth="1"/>
    <col min="6182" max="6182" width="16.21875" style="22" customWidth="1"/>
    <col min="6183" max="6183" width="3" style="22" customWidth="1"/>
    <col min="6184" max="6184" width="8.44140625" style="22" customWidth="1"/>
    <col min="6185" max="6185" width="1.44140625" style="22" customWidth="1"/>
    <col min="6186" max="6186" width="22.33203125" style="22" customWidth="1"/>
    <col min="6187" max="6400" width="11.5546875" style="22"/>
    <col min="6401" max="6401" width="5.33203125" style="22" customWidth="1"/>
    <col min="6402" max="6402" width="3" style="22" customWidth="1"/>
    <col min="6403" max="6403" width="20.109375" style="22" customWidth="1"/>
    <col min="6404" max="6404" width="2.21875" style="22" customWidth="1"/>
    <col min="6405" max="6405" width="0" style="22" hidden="1" customWidth="1"/>
    <col min="6406" max="6406" width="3" style="22" customWidth="1"/>
    <col min="6407" max="6407" width="12.33203125" style="22" customWidth="1"/>
    <col min="6408" max="6408" width="1.44140625" style="22" customWidth="1"/>
    <col min="6409" max="6409" width="12.33203125" style="22" customWidth="1"/>
    <col min="6410" max="6410" width="1.44140625" style="22" customWidth="1"/>
    <col min="6411" max="6411" width="12.33203125" style="22" customWidth="1"/>
    <col min="6412" max="6412" width="1.44140625" style="22" customWidth="1"/>
    <col min="6413" max="6413" width="14.6640625" style="22" customWidth="1"/>
    <col min="6414" max="6414" width="1.44140625" style="22" customWidth="1"/>
    <col min="6415" max="6415" width="12.33203125" style="22" customWidth="1"/>
    <col min="6416" max="6416" width="1.44140625" style="22" customWidth="1"/>
    <col min="6417" max="6417" width="12.33203125" style="22" customWidth="1"/>
    <col min="6418" max="6418" width="1.44140625" style="22" customWidth="1"/>
    <col min="6419" max="6419" width="12.33203125" style="22" customWidth="1"/>
    <col min="6420" max="6420" width="2.21875" style="22" customWidth="1"/>
    <col min="6421" max="6421" width="16.21875" style="22" customWidth="1"/>
    <col min="6422" max="6422" width="1.109375" style="22" customWidth="1"/>
    <col min="6423" max="6423" width="1.44140625" style="22" customWidth="1"/>
    <col min="6424" max="6424" width="13.109375" style="22" customWidth="1"/>
    <col min="6425" max="6425" width="1.44140625" style="22" customWidth="1"/>
    <col min="6426" max="6426" width="13.109375" style="22" customWidth="1"/>
    <col min="6427" max="6427" width="1.44140625" style="22" customWidth="1"/>
    <col min="6428" max="6428" width="13.109375" style="22" customWidth="1"/>
    <col min="6429" max="6429" width="2.21875" style="22" customWidth="1"/>
    <col min="6430" max="6430" width="16.21875" style="22" customWidth="1"/>
    <col min="6431" max="6431" width="2.21875" style="22" customWidth="1"/>
    <col min="6432" max="6432" width="13.109375" style="22" customWidth="1"/>
    <col min="6433" max="6433" width="1.44140625" style="22" customWidth="1"/>
    <col min="6434" max="6434" width="13.109375" style="22" customWidth="1"/>
    <col min="6435" max="6435" width="1.44140625" style="22" customWidth="1"/>
    <col min="6436" max="6436" width="13.109375" style="22" customWidth="1"/>
    <col min="6437" max="6437" width="2.21875" style="22" customWidth="1"/>
    <col min="6438" max="6438" width="16.21875" style="22" customWidth="1"/>
    <col min="6439" max="6439" width="3" style="22" customWidth="1"/>
    <col min="6440" max="6440" width="8.44140625" style="22" customWidth="1"/>
    <col min="6441" max="6441" width="1.44140625" style="22" customWidth="1"/>
    <col min="6442" max="6442" width="22.33203125" style="22" customWidth="1"/>
    <col min="6443" max="6656" width="11.5546875" style="22"/>
    <col min="6657" max="6657" width="5.33203125" style="22" customWidth="1"/>
    <col min="6658" max="6658" width="3" style="22" customWidth="1"/>
    <col min="6659" max="6659" width="20.109375" style="22" customWidth="1"/>
    <col min="6660" max="6660" width="2.21875" style="22" customWidth="1"/>
    <col min="6661" max="6661" width="0" style="22" hidden="1" customWidth="1"/>
    <col min="6662" max="6662" width="3" style="22" customWidth="1"/>
    <col min="6663" max="6663" width="12.33203125" style="22" customWidth="1"/>
    <col min="6664" max="6664" width="1.44140625" style="22" customWidth="1"/>
    <col min="6665" max="6665" width="12.33203125" style="22" customWidth="1"/>
    <col min="6666" max="6666" width="1.44140625" style="22" customWidth="1"/>
    <col min="6667" max="6667" width="12.33203125" style="22" customWidth="1"/>
    <col min="6668" max="6668" width="1.44140625" style="22" customWidth="1"/>
    <col min="6669" max="6669" width="14.6640625" style="22" customWidth="1"/>
    <col min="6670" max="6670" width="1.44140625" style="22" customWidth="1"/>
    <col min="6671" max="6671" width="12.33203125" style="22" customWidth="1"/>
    <col min="6672" max="6672" width="1.44140625" style="22" customWidth="1"/>
    <col min="6673" max="6673" width="12.33203125" style="22" customWidth="1"/>
    <col min="6674" max="6674" width="1.44140625" style="22" customWidth="1"/>
    <col min="6675" max="6675" width="12.33203125" style="22" customWidth="1"/>
    <col min="6676" max="6676" width="2.21875" style="22" customWidth="1"/>
    <col min="6677" max="6677" width="16.21875" style="22" customWidth="1"/>
    <col min="6678" max="6678" width="1.109375" style="22" customWidth="1"/>
    <col min="6679" max="6679" width="1.44140625" style="22" customWidth="1"/>
    <col min="6680" max="6680" width="13.109375" style="22" customWidth="1"/>
    <col min="6681" max="6681" width="1.44140625" style="22" customWidth="1"/>
    <col min="6682" max="6682" width="13.109375" style="22" customWidth="1"/>
    <col min="6683" max="6683" width="1.44140625" style="22" customWidth="1"/>
    <col min="6684" max="6684" width="13.109375" style="22" customWidth="1"/>
    <col min="6685" max="6685" width="2.21875" style="22" customWidth="1"/>
    <col min="6686" max="6686" width="16.21875" style="22" customWidth="1"/>
    <col min="6687" max="6687" width="2.21875" style="22" customWidth="1"/>
    <col min="6688" max="6688" width="13.109375" style="22" customWidth="1"/>
    <col min="6689" max="6689" width="1.44140625" style="22" customWidth="1"/>
    <col min="6690" max="6690" width="13.109375" style="22" customWidth="1"/>
    <col min="6691" max="6691" width="1.44140625" style="22" customWidth="1"/>
    <col min="6692" max="6692" width="13.109375" style="22" customWidth="1"/>
    <col min="6693" max="6693" width="2.21875" style="22" customWidth="1"/>
    <col min="6694" max="6694" width="16.21875" style="22" customWidth="1"/>
    <col min="6695" max="6695" width="3" style="22" customWidth="1"/>
    <col min="6696" max="6696" width="8.44140625" style="22" customWidth="1"/>
    <col min="6697" max="6697" width="1.44140625" style="22" customWidth="1"/>
    <col min="6698" max="6698" width="22.33203125" style="22" customWidth="1"/>
    <col min="6699" max="6912" width="11.5546875" style="22"/>
    <col min="6913" max="6913" width="5.33203125" style="22" customWidth="1"/>
    <col min="6914" max="6914" width="3" style="22" customWidth="1"/>
    <col min="6915" max="6915" width="20.109375" style="22" customWidth="1"/>
    <col min="6916" max="6916" width="2.21875" style="22" customWidth="1"/>
    <col min="6917" max="6917" width="0" style="22" hidden="1" customWidth="1"/>
    <col min="6918" max="6918" width="3" style="22" customWidth="1"/>
    <col min="6919" max="6919" width="12.33203125" style="22" customWidth="1"/>
    <col min="6920" max="6920" width="1.44140625" style="22" customWidth="1"/>
    <col min="6921" max="6921" width="12.33203125" style="22" customWidth="1"/>
    <col min="6922" max="6922" width="1.44140625" style="22" customWidth="1"/>
    <col min="6923" max="6923" width="12.33203125" style="22" customWidth="1"/>
    <col min="6924" max="6924" width="1.44140625" style="22" customWidth="1"/>
    <col min="6925" max="6925" width="14.6640625" style="22" customWidth="1"/>
    <col min="6926" max="6926" width="1.44140625" style="22" customWidth="1"/>
    <col min="6927" max="6927" width="12.33203125" style="22" customWidth="1"/>
    <col min="6928" max="6928" width="1.44140625" style="22" customWidth="1"/>
    <col min="6929" max="6929" width="12.33203125" style="22" customWidth="1"/>
    <col min="6930" max="6930" width="1.44140625" style="22" customWidth="1"/>
    <col min="6931" max="6931" width="12.33203125" style="22" customWidth="1"/>
    <col min="6932" max="6932" width="2.21875" style="22" customWidth="1"/>
    <col min="6933" max="6933" width="16.21875" style="22" customWidth="1"/>
    <col min="6934" max="6934" width="1.109375" style="22" customWidth="1"/>
    <col min="6935" max="6935" width="1.44140625" style="22" customWidth="1"/>
    <col min="6936" max="6936" width="13.109375" style="22" customWidth="1"/>
    <col min="6937" max="6937" width="1.44140625" style="22" customWidth="1"/>
    <col min="6938" max="6938" width="13.109375" style="22" customWidth="1"/>
    <col min="6939" max="6939" width="1.44140625" style="22" customWidth="1"/>
    <col min="6940" max="6940" width="13.109375" style="22" customWidth="1"/>
    <col min="6941" max="6941" width="2.21875" style="22" customWidth="1"/>
    <col min="6942" max="6942" width="16.21875" style="22" customWidth="1"/>
    <col min="6943" max="6943" width="2.21875" style="22" customWidth="1"/>
    <col min="6944" max="6944" width="13.109375" style="22" customWidth="1"/>
    <col min="6945" max="6945" width="1.44140625" style="22" customWidth="1"/>
    <col min="6946" max="6946" width="13.109375" style="22" customWidth="1"/>
    <col min="6947" max="6947" width="1.44140625" style="22" customWidth="1"/>
    <col min="6948" max="6948" width="13.109375" style="22" customWidth="1"/>
    <col min="6949" max="6949" width="2.21875" style="22" customWidth="1"/>
    <col min="6950" max="6950" width="16.21875" style="22" customWidth="1"/>
    <col min="6951" max="6951" width="3" style="22" customWidth="1"/>
    <col min="6952" max="6952" width="8.44140625" style="22" customWidth="1"/>
    <col min="6953" max="6953" width="1.44140625" style="22" customWidth="1"/>
    <col min="6954" max="6954" width="22.33203125" style="22" customWidth="1"/>
    <col min="6955" max="7168" width="11.5546875" style="22"/>
    <col min="7169" max="7169" width="5.33203125" style="22" customWidth="1"/>
    <col min="7170" max="7170" width="3" style="22" customWidth="1"/>
    <col min="7171" max="7171" width="20.109375" style="22" customWidth="1"/>
    <col min="7172" max="7172" width="2.21875" style="22" customWidth="1"/>
    <col min="7173" max="7173" width="0" style="22" hidden="1" customWidth="1"/>
    <col min="7174" max="7174" width="3" style="22" customWidth="1"/>
    <col min="7175" max="7175" width="12.33203125" style="22" customWidth="1"/>
    <col min="7176" max="7176" width="1.44140625" style="22" customWidth="1"/>
    <col min="7177" max="7177" width="12.33203125" style="22" customWidth="1"/>
    <col min="7178" max="7178" width="1.44140625" style="22" customWidth="1"/>
    <col min="7179" max="7179" width="12.33203125" style="22" customWidth="1"/>
    <col min="7180" max="7180" width="1.44140625" style="22" customWidth="1"/>
    <col min="7181" max="7181" width="14.6640625" style="22" customWidth="1"/>
    <col min="7182" max="7182" width="1.44140625" style="22" customWidth="1"/>
    <col min="7183" max="7183" width="12.33203125" style="22" customWidth="1"/>
    <col min="7184" max="7184" width="1.44140625" style="22" customWidth="1"/>
    <col min="7185" max="7185" width="12.33203125" style="22" customWidth="1"/>
    <col min="7186" max="7186" width="1.44140625" style="22" customWidth="1"/>
    <col min="7187" max="7187" width="12.33203125" style="22" customWidth="1"/>
    <col min="7188" max="7188" width="2.21875" style="22" customWidth="1"/>
    <col min="7189" max="7189" width="16.21875" style="22" customWidth="1"/>
    <col min="7190" max="7190" width="1.109375" style="22" customWidth="1"/>
    <col min="7191" max="7191" width="1.44140625" style="22" customWidth="1"/>
    <col min="7192" max="7192" width="13.109375" style="22" customWidth="1"/>
    <col min="7193" max="7193" width="1.44140625" style="22" customWidth="1"/>
    <col min="7194" max="7194" width="13.109375" style="22" customWidth="1"/>
    <col min="7195" max="7195" width="1.44140625" style="22" customWidth="1"/>
    <col min="7196" max="7196" width="13.109375" style="22" customWidth="1"/>
    <col min="7197" max="7197" width="2.21875" style="22" customWidth="1"/>
    <col min="7198" max="7198" width="16.21875" style="22" customWidth="1"/>
    <col min="7199" max="7199" width="2.21875" style="22" customWidth="1"/>
    <col min="7200" max="7200" width="13.109375" style="22" customWidth="1"/>
    <col min="7201" max="7201" width="1.44140625" style="22" customWidth="1"/>
    <col min="7202" max="7202" width="13.109375" style="22" customWidth="1"/>
    <col min="7203" max="7203" width="1.44140625" style="22" customWidth="1"/>
    <col min="7204" max="7204" width="13.109375" style="22" customWidth="1"/>
    <col min="7205" max="7205" width="2.21875" style="22" customWidth="1"/>
    <col min="7206" max="7206" width="16.21875" style="22" customWidth="1"/>
    <col min="7207" max="7207" width="3" style="22" customWidth="1"/>
    <col min="7208" max="7208" width="8.44140625" style="22" customWidth="1"/>
    <col min="7209" max="7209" width="1.44140625" style="22" customWidth="1"/>
    <col min="7210" max="7210" width="22.33203125" style="22" customWidth="1"/>
    <col min="7211" max="7424" width="11.5546875" style="22"/>
    <col min="7425" max="7425" width="5.33203125" style="22" customWidth="1"/>
    <col min="7426" max="7426" width="3" style="22" customWidth="1"/>
    <col min="7427" max="7427" width="20.109375" style="22" customWidth="1"/>
    <col min="7428" max="7428" width="2.21875" style="22" customWidth="1"/>
    <col min="7429" max="7429" width="0" style="22" hidden="1" customWidth="1"/>
    <col min="7430" max="7430" width="3" style="22" customWidth="1"/>
    <col min="7431" max="7431" width="12.33203125" style="22" customWidth="1"/>
    <col min="7432" max="7432" width="1.44140625" style="22" customWidth="1"/>
    <col min="7433" max="7433" width="12.33203125" style="22" customWidth="1"/>
    <col min="7434" max="7434" width="1.44140625" style="22" customWidth="1"/>
    <col min="7435" max="7435" width="12.33203125" style="22" customWidth="1"/>
    <col min="7436" max="7436" width="1.44140625" style="22" customWidth="1"/>
    <col min="7437" max="7437" width="14.6640625" style="22" customWidth="1"/>
    <col min="7438" max="7438" width="1.44140625" style="22" customWidth="1"/>
    <col min="7439" max="7439" width="12.33203125" style="22" customWidth="1"/>
    <col min="7440" max="7440" width="1.44140625" style="22" customWidth="1"/>
    <col min="7441" max="7441" width="12.33203125" style="22" customWidth="1"/>
    <col min="7442" max="7442" width="1.44140625" style="22" customWidth="1"/>
    <col min="7443" max="7443" width="12.33203125" style="22" customWidth="1"/>
    <col min="7444" max="7444" width="2.21875" style="22" customWidth="1"/>
    <col min="7445" max="7445" width="16.21875" style="22" customWidth="1"/>
    <col min="7446" max="7446" width="1.109375" style="22" customWidth="1"/>
    <col min="7447" max="7447" width="1.44140625" style="22" customWidth="1"/>
    <col min="7448" max="7448" width="13.109375" style="22" customWidth="1"/>
    <col min="7449" max="7449" width="1.44140625" style="22" customWidth="1"/>
    <col min="7450" max="7450" width="13.109375" style="22" customWidth="1"/>
    <col min="7451" max="7451" width="1.44140625" style="22" customWidth="1"/>
    <col min="7452" max="7452" width="13.109375" style="22" customWidth="1"/>
    <col min="7453" max="7453" width="2.21875" style="22" customWidth="1"/>
    <col min="7454" max="7454" width="16.21875" style="22" customWidth="1"/>
    <col min="7455" max="7455" width="2.21875" style="22" customWidth="1"/>
    <col min="7456" max="7456" width="13.109375" style="22" customWidth="1"/>
    <col min="7457" max="7457" width="1.44140625" style="22" customWidth="1"/>
    <col min="7458" max="7458" width="13.109375" style="22" customWidth="1"/>
    <col min="7459" max="7459" width="1.44140625" style="22" customWidth="1"/>
    <col min="7460" max="7460" width="13.109375" style="22" customWidth="1"/>
    <col min="7461" max="7461" width="2.21875" style="22" customWidth="1"/>
    <col min="7462" max="7462" width="16.21875" style="22" customWidth="1"/>
    <col min="7463" max="7463" width="3" style="22" customWidth="1"/>
    <col min="7464" max="7464" width="8.44140625" style="22" customWidth="1"/>
    <col min="7465" max="7465" width="1.44140625" style="22" customWidth="1"/>
    <col min="7466" max="7466" width="22.33203125" style="22" customWidth="1"/>
    <col min="7467" max="7680" width="11.5546875" style="22"/>
    <col min="7681" max="7681" width="5.33203125" style="22" customWidth="1"/>
    <col min="7682" max="7682" width="3" style="22" customWidth="1"/>
    <col min="7683" max="7683" width="20.109375" style="22" customWidth="1"/>
    <col min="7684" max="7684" width="2.21875" style="22" customWidth="1"/>
    <col min="7685" max="7685" width="0" style="22" hidden="1" customWidth="1"/>
    <col min="7686" max="7686" width="3" style="22" customWidth="1"/>
    <col min="7687" max="7687" width="12.33203125" style="22" customWidth="1"/>
    <col min="7688" max="7688" width="1.44140625" style="22" customWidth="1"/>
    <col min="7689" max="7689" width="12.33203125" style="22" customWidth="1"/>
    <col min="7690" max="7690" width="1.44140625" style="22" customWidth="1"/>
    <col min="7691" max="7691" width="12.33203125" style="22" customWidth="1"/>
    <col min="7692" max="7692" width="1.44140625" style="22" customWidth="1"/>
    <col min="7693" max="7693" width="14.6640625" style="22" customWidth="1"/>
    <col min="7694" max="7694" width="1.44140625" style="22" customWidth="1"/>
    <col min="7695" max="7695" width="12.33203125" style="22" customWidth="1"/>
    <col min="7696" max="7696" width="1.44140625" style="22" customWidth="1"/>
    <col min="7697" max="7697" width="12.33203125" style="22" customWidth="1"/>
    <col min="7698" max="7698" width="1.44140625" style="22" customWidth="1"/>
    <col min="7699" max="7699" width="12.33203125" style="22" customWidth="1"/>
    <col min="7700" max="7700" width="2.21875" style="22" customWidth="1"/>
    <col min="7701" max="7701" width="16.21875" style="22" customWidth="1"/>
    <col min="7702" max="7702" width="1.109375" style="22" customWidth="1"/>
    <col min="7703" max="7703" width="1.44140625" style="22" customWidth="1"/>
    <col min="7704" max="7704" width="13.109375" style="22" customWidth="1"/>
    <col min="7705" max="7705" width="1.44140625" style="22" customWidth="1"/>
    <col min="7706" max="7706" width="13.109375" style="22" customWidth="1"/>
    <col min="7707" max="7707" width="1.44140625" style="22" customWidth="1"/>
    <col min="7708" max="7708" width="13.109375" style="22" customWidth="1"/>
    <col min="7709" max="7709" width="2.21875" style="22" customWidth="1"/>
    <col min="7710" max="7710" width="16.21875" style="22" customWidth="1"/>
    <col min="7711" max="7711" width="2.21875" style="22" customWidth="1"/>
    <col min="7712" max="7712" width="13.109375" style="22" customWidth="1"/>
    <col min="7713" max="7713" width="1.44140625" style="22" customWidth="1"/>
    <col min="7714" max="7714" width="13.109375" style="22" customWidth="1"/>
    <col min="7715" max="7715" width="1.44140625" style="22" customWidth="1"/>
    <col min="7716" max="7716" width="13.109375" style="22" customWidth="1"/>
    <col min="7717" max="7717" width="2.21875" style="22" customWidth="1"/>
    <col min="7718" max="7718" width="16.21875" style="22" customWidth="1"/>
    <col min="7719" max="7719" width="3" style="22" customWidth="1"/>
    <col min="7720" max="7720" width="8.44140625" style="22" customWidth="1"/>
    <col min="7721" max="7721" width="1.44140625" style="22" customWidth="1"/>
    <col min="7722" max="7722" width="22.33203125" style="22" customWidth="1"/>
    <col min="7723" max="7936" width="11.5546875" style="22"/>
    <col min="7937" max="7937" width="5.33203125" style="22" customWidth="1"/>
    <col min="7938" max="7938" width="3" style="22" customWidth="1"/>
    <col min="7939" max="7939" width="20.109375" style="22" customWidth="1"/>
    <col min="7940" max="7940" width="2.21875" style="22" customWidth="1"/>
    <col min="7941" max="7941" width="0" style="22" hidden="1" customWidth="1"/>
    <col min="7942" max="7942" width="3" style="22" customWidth="1"/>
    <col min="7943" max="7943" width="12.33203125" style="22" customWidth="1"/>
    <col min="7944" max="7944" width="1.44140625" style="22" customWidth="1"/>
    <col min="7945" max="7945" width="12.33203125" style="22" customWidth="1"/>
    <col min="7946" max="7946" width="1.44140625" style="22" customWidth="1"/>
    <col min="7947" max="7947" width="12.33203125" style="22" customWidth="1"/>
    <col min="7948" max="7948" width="1.44140625" style="22" customWidth="1"/>
    <col min="7949" max="7949" width="14.6640625" style="22" customWidth="1"/>
    <col min="7950" max="7950" width="1.44140625" style="22" customWidth="1"/>
    <col min="7951" max="7951" width="12.33203125" style="22" customWidth="1"/>
    <col min="7952" max="7952" width="1.44140625" style="22" customWidth="1"/>
    <col min="7953" max="7953" width="12.33203125" style="22" customWidth="1"/>
    <col min="7954" max="7954" width="1.44140625" style="22" customWidth="1"/>
    <col min="7955" max="7955" width="12.33203125" style="22" customWidth="1"/>
    <col min="7956" max="7956" width="2.21875" style="22" customWidth="1"/>
    <col min="7957" max="7957" width="16.21875" style="22" customWidth="1"/>
    <col min="7958" max="7958" width="1.109375" style="22" customWidth="1"/>
    <col min="7959" max="7959" width="1.44140625" style="22" customWidth="1"/>
    <col min="7960" max="7960" width="13.109375" style="22" customWidth="1"/>
    <col min="7961" max="7961" width="1.44140625" style="22" customWidth="1"/>
    <col min="7962" max="7962" width="13.109375" style="22" customWidth="1"/>
    <col min="7963" max="7963" width="1.44140625" style="22" customWidth="1"/>
    <col min="7964" max="7964" width="13.109375" style="22" customWidth="1"/>
    <col min="7965" max="7965" width="2.21875" style="22" customWidth="1"/>
    <col min="7966" max="7966" width="16.21875" style="22" customWidth="1"/>
    <col min="7967" max="7967" width="2.21875" style="22" customWidth="1"/>
    <col min="7968" max="7968" width="13.109375" style="22" customWidth="1"/>
    <col min="7969" max="7969" width="1.44140625" style="22" customWidth="1"/>
    <col min="7970" max="7970" width="13.109375" style="22" customWidth="1"/>
    <col min="7971" max="7971" width="1.44140625" style="22" customWidth="1"/>
    <col min="7972" max="7972" width="13.109375" style="22" customWidth="1"/>
    <col min="7973" max="7973" width="2.21875" style="22" customWidth="1"/>
    <col min="7974" max="7974" width="16.21875" style="22" customWidth="1"/>
    <col min="7975" max="7975" width="3" style="22" customWidth="1"/>
    <col min="7976" max="7976" width="8.44140625" style="22" customWidth="1"/>
    <col min="7977" max="7977" width="1.44140625" style="22" customWidth="1"/>
    <col min="7978" max="7978" width="22.33203125" style="22" customWidth="1"/>
    <col min="7979" max="8192" width="11.5546875" style="22"/>
    <col min="8193" max="8193" width="5.33203125" style="22" customWidth="1"/>
    <col min="8194" max="8194" width="3" style="22" customWidth="1"/>
    <col min="8195" max="8195" width="20.109375" style="22" customWidth="1"/>
    <col min="8196" max="8196" width="2.21875" style="22" customWidth="1"/>
    <col min="8197" max="8197" width="0" style="22" hidden="1" customWidth="1"/>
    <col min="8198" max="8198" width="3" style="22" customWidth="1"/>
    <col min="8199" max="8199" width="12.33203125" style="22" customWidth="1"/>
    <col min="8200" max="8200" width="1.44140625" style="22" customWidth="1"/>
    <col min="8201" max="8201" width="12.33203125" style="22" customWidth="1"/>
    <col min="8202" max="8202" width="1.44140625" style="22" customWidth="1"/>
    <col min="8203" max="8203" width="12.33203125" style="22" customWidth="1"/>
    <col min="8204" max="8204" width="1.44140625" style="22" customWidth="1"/>
    <col min="8205" max="8205" width="14.6640625" style="22" customWidth="1"/>
    <col min="8206" max="8206" width="1.44140625" style="22" customWidth="1"/>
    <col min="8207" max="8207" width="12.33203125" style="22" customWidth="1"/>
    <col min="8208" max="8208" width="1.44140625" style="22" customWidth="1"/>
    <col min="8209" max="8209" width="12.33203125" style="22" customWidth="1"/>
    <col min="8210" max="8210" width="1.44140625" style="22" customWidth="1"/>
    <col min="8211" max="8211" width="12.33203125" style="22" customWidth="1"/>
    <col min="8212" max="8212" width="2.21875" style="22" customWidth="1"/>
    <col min="8213" max="8213" width="16.21875" style="22" customWidth="1"/>
    <col min="8214" max="8214" width="1.109375" style="22" customWidth="1"/>
    <col min="8215" max="8215" width="1.44140625" style="22" customWidth="1"/>
    <col min="8216" max="8216" width="13.109375" style="22" customWidth="1"/>
    <col min="8217" max="8217" width="1.44140625" style="22" customWidth="1"/>
    <col min="8218" max="8218" width="13.109375" style="22" customWidth="1"/>
    <col min="8219" max="8219" width="1.44140625" style="22" customWidth="1"/>
    <col min="8220" max="8220" width="13.109375" style="22" customWidth="1"/>
    <col min="8221" max="8221" width="2.21875" style="22" customWidth="1"/>
    <col min="8222" max="8222" width="16.21875" style="22" customWidth="1"/>
    <col min="8223" max="8223" width="2.21875" style="22" customWidth="1"/>
    <col min="8224" max="8224" width="13.109375" style="22" customWidth="1"/>
    <col min="8225" max="8225" width="1.44140625" style="22" customWidth="1"/>
    <col min="8226" max="8226" width="13.109375" style="22" customWidth="1"/>
    <col min="8227" max="8227" width="1.44140625" style="22" customWidth="1"/>
    <col min="8228" max="8228" width="13.109375" style="22" customWidth="1"/>
    <col min="8229" max="8229" width="2.21875" style="22" customWidth="1"/>
    <col min="8230" max="8230" width="16.21875" style="22" customWidth="1"/>
    <col min="8231" max="8231" width="3" style="22" customWidth="1"/>
    <col min="8232" max="8232" width="8.44140625" style="22" customWidth="1"/>
    <col min="8233" max="8233" width="1.44140625" style="22" customWidth="1"/>
    <col min="8234" max="8234" width="22.33203125" style="22" customWidth="1"/>
    <col min="8235" max="8448" width="11.5546875" style="22"/>
    <col min="8449" max="8449" width="5.33203125" style="22" customWidth="1"/>
    <col min="8450" max="8450" width="3" style="22" customWidth="1"/>
    <col min="8451" max="8451" width="20.109375" style="22" customWidth="1"/>
    <col min="8452" max="8452" width="2.21875" style="22" customWidth="1"/>
    <col min="8453" max="8453" width="0" style="22" hidden="1" customWidth="1"/>
    <col min="8454" max="8454" width="3" style="22" customWidth="1"/>
    <col min="8455" max="8455" width="12.33203125" style="22" customWidth="1"/>
    <col min="8456" max="8456" width="1.44140625" style="22" customWidth="1"/>
    <col min="8457" max="8457" width="12.33203125" style="22" customWidth="1"/>
    <col min="8458" max="8458" width="1.44140625" style="22" customWidth="1"/>
    <col min="8459" max="8459" width="12.33203125" style="22" customWidth="1"/>
    <col min="8460" max="8460" width="1.44140625" style="22" customWidth="1"/>
    <col min="8461" max="8461" width="14.6640625" style="22" customWidth="1"/>
    <col min="8462" max="8462" width="1.44140625" style="22" customWidth="1"/>
    <col min="8463" max="8463" width="12.33203125" style="22" customWidth="1"/>
    <col min="8464" max="8464" width="1.44140625" style="22" customWidth="1"/>
    <col min="8465" max="8465" width="12.33203125" style="22" customWidth="1"/>
    <col min="8466" max="8466" width="1.44140625" style="22" customWidth="1"/>
    <col min="8467" max="8467" width="12.33203125" style="22" customWidth="1"/>
    <col min="8468" max="8468" width="2.21875" style="22" customWidth="1"/>
    <col min="8469" max="8469" width="16.21875" style="22" customWidth="1"/>
    <col min="8470" max="8470" width="1.109375" style="22" customWidth="1"/>
    <col min="8471" max="8471" width="1.44140625" style="22" customWidth="1"/>
    <col min="8472" max="8472" width="13.109375" style="22" customWidth="1"/>
    <col min="8473" max="8473" width="1.44140625" style="22" customWidth="1"/>
    <col min="8474" max="8474" width="13.109375" style="22" customWidth="1"/>
    <col min="8475" max="8475" width="1.44140625" style="22" customWidth="1"/>
    <col min="8476" max="8476" width="13.109375" style="22" customWidth="1"/>
    <col min="8477" max="8477" width="2.21875" style="22" customWidth="1"/>
    <col min="8478" max="8478" width="16.21875" style="22" customWidth="1"/>
    <col min="8479" max="8479" width="2.21875" style="22" customWidth="1"/>
    <col min="8480" max="8480" width="13.109375" style="22" customWidth="1"/>
    <col min="8481" max="8481" width="1.44140625" style="22" customWidth="1"/>
    <col min="8482" max="8482" width="13.109375" style="22" customWidth="1"/>
    <col min="8483" max="8483" width="1.44140625" style="22" customWidth="1"/>
    <col min="8484" max="8484" width="13.109375" style="22" customWidth="1"/>
    <col min="8485" max="8485" width="2.21875" style="22" customWidth="1"/>
    <col min="8486" max="8486" width="16.21875" style="22" customWidth="1"/>
    <col min="8487" max="8487" width="3" style="22" customWidth="1"/>
    <col min="8488" max="8488" width="8.44140625" style="22" customWidth="1"/>
    <col min="8489" max="8489" width="1.44140625" style="22" customWidth="1"/>
    <col min="8490" max="8490" width="22.33203125" style="22" customWidth="1"/>
    <col min="8491" max="8704" width="11.5546875" style="22"/>
    <col min="8705" max="8705" width="5.33203125" style="22" customWidth="1"/>
    <col min="8706" max="8706" width="3" style="22" customWidth="1"/>
    <col min="8707" max="8707" width="20.109375" style="22" customWidth="1"/>
    <col min="8708" max="8708" width="2.21875" style="22" customWidth="1"/>
    <col min="8709" max="8709" width="0" style="22" hidden="1" customWidth="1"/>
    <col min="8710" max="8710" width="3" style="22" customWidth="1"/>
    <col min="8711" max="8711" width="12.33203125" style="22" customWidth="1"/>
    <col min="8712" max="8712" width="1.44140625" style="22" customWidth="1"/>
    <col min="8713" max="8713" width="12.33203125" style="22" customWidth="1"/>
    <col min="8714" max="8714" width="1.44140625" style="22" customWidth="1"/>
    <col min="8715" max="8715" width="12.33203125" style="22" customWidth="1"/>
    <col min="8716" max="8716" width="1.44140625" style="22" customWidth="1"/>
    <col min="8717" max="8717" width="14.6640625" style="22" customWidth="1"/>
    <col min="8718" max="8718" width="1.44140625" style="22" customWidth="1"/>
    <col min="8719" max="8719" width="12.33203125" style="22" customWidth="1"/>
    <col min="8720" max="8720" width="1.44140625" style="22" customWidth="1"/>
    <col min="8721" max="8721" width="12.33203125" style="22" customWidth="1"/>
    <col min="8722" max="8722" width="1.44140625" style="22" customWidth="1"/>
    <col min="8723" max="8723" width="12.33203125" style="22" customWidth="1"/>
    <col min="8724" max="8724" width="2.21875" style="22" customWidth="1"/>
    <col min="8725" max="8725" width="16.21875" style="22" customWidth="1"/>
    <col min="8726" max="8726" width="1.109375" style="22" customWidth="1"/>
    <col min="8727" max="8727" width="1.44140625" style="22" customWidth="1"/>
    <col min="8728" max="8728" width="13.109375" style="22" customWidth="1"/>
    <col min="8729" max="8729" width="1.44140625" style="22" customWidth="1"/>
    <col min="8730" max="8730" width="13.109375" style="22" customWidth="1"/>
    <col min="8731" max="8731" width="1.44140625" style="22" customWidth="1"/>
    <col min="8732" max="8732" width="13.109375" style="22" customWidth="1"/>
    <col min="8733" max="8733" width="2.21875" style="22" customWidth="1"/>
    <col min="8734" max="8734" width="16.21875" style="22" customWidth="1"/>
    <col min="8735" max="8735" width="2.21875" style="22" customWidth="1"/>
    <col min="8736" max="8736" width="13.109375" style="22" customWidth="1"/>
    <col min="8737" max="8737" width="1.44140625" style="22" customWidth="1"/>
    <col min="8738" max="8738" width="13.109375" style="22" customWidth="1"/>
    <col min="8739" max="8739" width="1.44140625" style="22" customWidth="1"/>
    <col min="8740" max="8740" width="13.109375" style="22" customWidth="1"/>
    <col min="8741" max="8741" width="2.21875" style="22" customWidth="1"/>
    <col min="8742" max="8742" width="16.21875" style="22" customWidth="1"/>
    <col min="8743" max="8743" width="3" style="22" customWidth="1"/>
    <col min="8744" max="8744" width="8.44140625" style="22" customWidth="1"/>
    <col min="8745" max="8745" width="1.44140625" style="22" customWidth="1"/>
    <col min="8746" max="8746" width="22.33203125" style="22" customWidth="1"/>
    <col min="8747" max="8960" width="11.5546875" style="22"/>
    <col min="8961" max="8961" width="5.33203125" style="22" customWidth="1"/>
    <col min="8962" max="8962" width="3" style="22" customWidth="1"/>
    <col min="8963" max="8963" width="20.109375" style="22" customWidth="1"/>
    <col min="8964" max="8964" width="2.21875" style="22" customWidth="1"/>
    <col min="8965" max="8965" width="0" style="22" hidden="1" customWidth="1"/>
    <col min="8966" max="8966" width="3" style="22" customWidth="1"/>
    <col min="8967" max="8967" width="12.33203125" style="22" customWidth="1"/>
    <col min="8968" max="8968" width="1.44140625" style="22" customWidth="1"/>
    <col min="8969" max="8969" width="12.33203125" style="22" customWidth="1"/>
    <col min="8970" max="8970" width="1.44140625" style="22" customWidth="1"/>
    <col min="8971" max="8971" width="12.33203125" style="22" customWidth="1"/>
    <col min="8972" max="8972" width="1.44140625" style="22" customWidth="1"/>
    <col min="8973" max="8973" width="14.6640625" style="22" customWidth="1"/>
    <col min="8974" max="8974" width="1.44140625" style="22" customWidth="1"/>
    <col min="8975" max="8975" width="12.33203125" style="22" customWidth="1"/>
    <col min="8976" max="8976" width="1.44140625" style="22" customWidth="1"/>
    <col min="8977" max="8977" width="12.33203125" style="22" customWidth="1"/>
    <col min="8978" max="8978" width="1.44140625" style="22" customWidth="1"/>
    <col min="8979" max="8979" width="12.33203125" style="22" customWidth="1"/>
    <col min="8980" max="8980" width="2.21875" style="22" customWidth="1"/>
    <col min="8981" max="8981" width="16.21875" style="22" customWidth="1"/>
    <col min="8982" max="8982" width="1.109375" style="22" customWidth="1"/>
    <col min="8983" max="8983" width="1.44140625" style="22" customWidth="1"/>
    <col min="8984" max="8984" width="13.109375" style="22" customWidth="1"/>
    <col min="8985" max="8985" width="1.44140625" style="22" customWidth="1"/>
    <col min="8986" max="8986" width="13.109375" style="22" customWidth="1"/>
    <col min="8987" max="8987" width="1.44140625" style="22" customWidth="1"/>
    <col min="8988" max="8988" width="13.109375" style="22" customWidth="1"/>
    <col min="8989" max="8989" width="2.21875" style="22" customWidth="1"/>
    <col min="8990" max="8990" width="16.21875" style="22" customWidth="1"/>
    <col min="8991" max="8991" width="2.21875" style="22" customWidth="1"/>
    <col min="8992" max="8992" width="13.109375" style="22" customWidth="1"/>
    <col min="8993" max="8993" width="1.44140625" style="22" customWidth="1"/>
    <col min="8994" max="8994" width="13.109375" style="22" customWidth="1"/>
    <col min="8995" max="8995" width="1.44140625" style="22" customWidth="1"/>
    <col min="8996" max="8996" width="13.109375" style="22" customWidth="1"/>
    <col min="8997" max="8997" width="2.21875" style="22" customWidth="1"/>
    <col min="8998" max="8998" width="16.21875" style="22" customWidth="1"/>
    <col min="8999" max="8999" width="3" style="22" customWidth="1"/>
    <col min="9000" max="9000" width="8.44140625" style="22" customWidth="1"/>
    <col min="9001" max="9001" width="1.44140625" style="22" customWidth="1"/>
    <col min="9002" max="9002" width="22.33203125" style="22" customWidth="1"/>
    <col min="9003" max="9216" width="11.5546875" style="22"/>
    <col min="9217" max="9217" width="5.33203125" style="22" customWidth="1"/>
    <col min="9218" max="9218" width="3" style="22" customWidth="1"/>
    <col min="9219" max="9219" width="20.109375" style="22" customWidth="1"/>
    <col min="9220" max="9220" width="2.21875" style="22" customWidth="1"/>
    <col min="9221" max="9221" width="0" style="22" hidden="1" customWidth="1"/>
    <col min="9222" max="9222" width="3" style="22" customWidth="1"/>
    <col min="9223" max="9223" width="12.33203125" style="22" customWidth="1"/>
    <col min="9224" max="9224" width="1.44140625" style="22" customWidth="1"/>
    <col min="9225" max="9225" width="12.33203125" style="22" customWidth="1"/>
    <col min="9226" max="9226" width="1.44140625" style="22" customWidth="1"/>
    <col min="9227" max="9227" width="12.33203125" style="22" customWidth="1"/>
    <col min="9228" max="9228" width="1.44140625" style="22" customWidth="1"/>
    <col min="9229" max="9229" width="14.6640625" style="22" customWidth="1"/>
    <col min="9230" max="9230" width="1.44140625" style="22" customWidth="1"/>
    <col min="9231" max="9231" width="12.33203125" style="22" customWidth="1"/>
    <col min="9232" max="9232" width="1.44140625" style="22" customWidth="1"/>
    <col min="9233" max="9233" width="12.33203125" style="22" customWidth="1"/>
    <col min="9234" max="9234" width="1.44140625" style="22" customWidth="1"/>
    <col min="9235" max="9235" width="12.33203125" style="22" customWidth="1"/>
    <col min="9236" max="9236" width="2.21875" style="22" customWidth="1"/>
    <col min="9237" max="9237" width="16.21875" style="22" customWidth="1"/>
    <col min="9238" max="9238" width="1.109375" style="22" customWidth="1"/>
    <col min="9239" max="9239" width="1.44140625" style="22" customWidth="1"/>
    <col min="9240" max="9240" width="13.109375" style="22" customWidth="1"/>
    <col min="9241" max="9241" width="1.44140625" style="22" customWidth="1"/>
    <col min="9242" max="9242" width="13.109375" style="22" customWidth="1"/>
    <col min="9243" max="9243" width="1.44140625" style="22" customWidth="1"/>
    <col min="9244" max="9244" width="13.109375" style="22" customWidth="1"/>
    <col min="9245" max="9245" width="2.21875" style="22" customWidth="1"/>
    <col min="9246" max="9246" width="16.21875" style="22" customWidth="1"/>
    <col min="9247" max="9247" width="2.21875" style="22" customWidth="1"/>
    <col min="9248" max="9248" width="13.109375" style="22" customWidth="1"/>
    <col min="9249" max="9249" width="1.44140625" style="22" customWidth="1"/>
    <col min="9250" max="9250" width="13.109375" style="22" customWidth="1"/>
    <col min="9251" max="9251" width="1.44140625" style="22" customWidth="1"/>
    <col min="9252" max="9252" width="13.109375" style="22" customWidth="1"/>
    <col min="9253" max="9253" width="2.21875" style="22" customWidth="1"/>
    <col min="9254" max="9254" width="16.21875" style="22" customWidth="1"/>
    <col min="9255" max="9255" width="3" style="22" customWidth="1"/>
    <col min="9256" max="9256" width="8.44140625" style="22" customWidth="1"/>
    <col min="9257" max="9257" width="1.44140625" style="22" customWidth="1"/>
    <col min="9258" max="9258" width="22.33203125" style="22" customWidth="1"/>
    <col min="9259" max="9472" width="11.5546875" style="22"/>
    <col min="9473" max="9473" width="5.33203125" style="22" customWidth="1"/>
    <col min="9474" max="9474" width="3" style="22" customWidth="1"/>
    <col min="9475" max="9475" width="20.109375" style="22" customWidth="1"/>
    <col min="9476" max="9476" width="2.21875" style="22" customWidth="1"/>
    <col min="9477" max="9477" width="0" style="22" hidden="1" customWidth="1"/>
    <col min="9478" max="9478" width="3" style="22" customWidth="1"/>
    <col min="9479" max="9479" width="12.33203125" style="22" customWidth="1"/>
    <col min="9480" max="9480" width="1.44140625" style="22" customWidth="1"/>
    <col min="9481" max="9481" width="12.33203125" style="22" customWidth="1"/>
    <col min="9482" max="9482" width="1.44140625" style="22" customWidth="1"/>
    <col min="9483" max="9483" width="12.33203125" style="22" customWidth="1"/>
    <col min="9484" max="9484" width="1.44140625" style="22" customWidth="1"/>
    <col min="9485" max="9485" width="14.6640625" style="22" customWidth="1"/>
    <col min="9486" max="9486" width="1.44140625" style="22" customWidth="1"/>
    <col min="9487" max="9487" width="12.33203125" style="22" customWidth="1"/>
    <col min="9488" max="9488" width="1.44140625" style="22" customWidth="1"/>
    <col min="9489" max="9489" width="12.33203125" style="22" customWidth="1"/>
    <col min="9490" max="9490" width="1.44140625" style="22" customWidth="1"/>
    <col min="9491" max="9491" width="12.33203125" style="22" customWidth="1"/>
    <col min="9492" max="9492" width="2.21875" style="22" customWidth="1"/>
    <col min="9493" max="9493" width="16.21875" style="22" customWidth="1"/>
    <col min="9494" max="9494" width="1.109375" style="22" customWidth="1"/>
    <col min="9495" max="9495" width="1.44140625" style="22" customWidth="1"/>
    <col min="9496" max="9496" width="13.109375" style="22" customWidth="1"/>
    <col min="9497" max="9497" width="1.44140625" style="22" customWidth="1"/>
    <col min="9498" max="9498" width="13.109375" style="22" customWidth="1"/>
    <col min="9499" max="9499" width="1.44140625" style="22" customWidth="1"/>
    <col min="9500" max="9500" width="13.109375" style="22" customWidth="1"/>
    <col min="9501" max="9501" width="2.21875" style="22" customWidth="1"/>
    <col min="9502" max="9502" width="16.21875" style="22" customWidth="1"/>
    <col min="9503" max="9503" width="2.21875" style="22" customWidth="1"/>
    <col min="9504" max="9504" width="13.109375" style="22" customWidth="1"/>
    <col min="9505" max="9505" width="1.44140625" style="22" customWidth="1"/>
    <col min="9506" max="9506" width="13.109375" style="22" customWidth="1"/>
    <col min="9507" max="9507" width="1.44140625" style="22" customWidth="1"/>
    <col min="9508" max="9508" width="13.109375" style="22" customWidth="1"/>
    <col min="9509" max="9509" width="2.21875" style="22" customWidth="1"/>
    <col min="9510" max="9510" width="16.21875" style="22" customWidth="1"/>
    <col min="9511" max="9511" width="3" style="22" customWidth="1"/>
    <col min="9512" max="9512" width="8.44140625" style="22" customWidth="1"/>
    <col min="9513" max="9513" width="1.44140625" style="22" customWidth="1"/>
    <col min="9514" max="9514" width="22.33203125" style="22" customWidth="1"/>
    <col min="9515" max="9728" width="11.5546875" style="22"/>
    <col min="9729" max="9729" width="5.33203125" style="22" customWidth="1"/>
    <col min="9730" max="9730" width="3" style="22" customWidth="1"/>
    <col min="9731" max="9731" width="20.109375" style="22" customWidth="1"/>
    <col min="9732" max="9732" width="2.21875" style="22" customWidth="1"/>
    <col min="9733" max="9733" width="0" style="22" hidden="1" customWidth="1"/>
    <col min="9734" max="9734" width="3" style="22" customWidth="1"/>
    <col min="9735" max="9735" width="12.33203125" style="22" customWidth="1"/>
    <col min="9736" max="9736" width="1.44140625" style="22" customWidth="1"/>
    <col min="9737" max="9737" width="12.33203125" style="22" customWidth="1"/>
    <col min="9738" max="9738" width="1.44140625" style="22" customWidth="1"/>
    <col min="9739" max="9739" width="12.33203125" style="22" customWidth="1"/>
    <col min="9740" max="9740" width="1.44140625" style="22" customWidth="1"/>
    <col min="9741" max="9741" width="14.6640625" style="22" customWidth="1"/>
    <col min="9742" max="9742" width="1.44140625" style="22" customWidth="1"/>
    <col min="9743" max="9743" width="12.33203125" style="22" customWidth="1"/>
    <col min="9744" max="9744" width="1.44140625" style="22" customWidth="1"/>
    <col min="9745" max="9745" width="12.33203125" style="22" customWidth="1"/>
    <col min="9746" max="9746" width="1.44140625" style="22" customWidth="1"/>
    <col min="9747" max="9747" width="12.33203125" style="22" customWidth="1"/>
    <col min="9748" max="9748" width="2.21875" style="22" customWidth="1"/>
    <col min="9749" max="9749" width="16.21875" style="22" customWidth="1"/>
    <col min="9750" max="9750" width="1.109375" style="22" customWidth="1"/>
    <col min="9751" max="9751" width="1.44140625" style="22" customWidth="1"/>
    <col min="9752" max="9752" width="13.109375" style="22" customWidth="1"/>
    <col min="9753" max="9753" width="1.44140625" style="22" customWidth="1"/>
    <col min="9754" max="9754" width="13.109375" style="22" customWidth="1"/>
    <col min="9755" max="9755" width="1.44140625" style="22" customWidth="1"/>
    <col min="9756" max="9756" width="13.109375" style="22" customWidth="1"/>
    <col min="9757" max="9757" width="2.21875" style="22" customWidth="1"/>
    <col min="9758" max="9758" width="16.21875" style="22" customWidth="1"/>
    <col min="9759" max="9759" width="2.21875" style="22" customWidth="1"/>
    <col min="9760" max="9760" width="13.109375" style="22" customWidth="1"/>
    <col min="9761" max="9761" width="1.44140625" style="22" customWidth="1"/>
    <col min="9762" max="9762" width="13.109375" style="22" customWidth="1"/>
    <col min="9763" max="9763" width="1.44140625" style="22" customWidth="1"/>
    <col min="9764" max="9764" width="13.109375" style="22" customWidth="1"/>
    <col min="9765" max="9765" width="2.21875" style="22" customWidth="1"/>
    <col min="9766" max="9766" width="16.21875" style="22" customWidth="1"/>
    <col min="9767" max="9767" width="3" style="22" customWidth="1"/>
    <col min="9768" max="9768" width="8.44140625" style="22" customWidth="1"/>
    <col min="9769" max="9769" width="1.44140625" style="22" customWidth="1"/>
    <col min="9770" max="9770" width="22.33203125" style="22" customWidth="1"/>
    <col min="9771" max="9984" width="11.5546875" style="22"/>
    <col min="9985" max="9985" width="5.33203125" style="22" customWidth="1"/>
    <col min="9986" max="9986" width="3" style="22" customWidth="1"/>
    <col min="9987" max="9987" width="20.109375" style="22" customWidth="1"/>
    <col min="9988" max="9988" width="2.21875" style="22" customWidth="1"/>
    <col min="9989" max="9989" width="0" style="22" hidden="1" customWidth="1"/>
    <col min="9990" max="9990" width="3" style="22" customWidth="1"/>
    <col min="9991" max="9991" width="12.33203125" style="22" customWidth="1"/>
    <col min="9992" max="9992" width="1.44140625" style="22" customWidth="1"/>
    <col min="9993" max="9993" width="12.33203125" style="22" customWidth="1"/>
    <col min="9994" max="9994" width="1.44140625" style="22" customWidth="1"/>
    <col min="9995" max="9995" width="12.33203125" style="22" customWidth="1"/>
    <col min="9996" max="9996" width="1.44140625" style="22" customWidth="1"/>
    <col min="9997" max="9997" width="14.6640625" style="22" customWidth="1"/>
    <col min="9998" max="9998" width="1.44140625" style="22" customWidth="1"/>
    <col min="9999" max="9999" width="12.33203125" style="22" customWidth="1"/>
    <col min="10000" max="10000" width="1.44140625" style="22" customWidth="1"/>
    <col min="10001" max="10001" width="12.33203125" style="22" customWidth="1"/>
    <col min="10002" max="10002" width="1.44140625" style="22" customWidth="1"/>
    <col min="10003" max="10003" width="12.33203125" style="22" customWidth="1"/>
    <col min="10004" max="10004" width="2.21875" style="22" customWidth="1"/>
    <col min="10005" max="10005" width="16.21875" style="22" customWidth="1"/>
    <col min="10006" max="10006" width="1.109375" style="22" customWidth="1"/>
    <col min="10007" max="10007" width="1.44140625" style="22" customWidth="1"/>
    <col min="10008" max="10008" width="13.109375" style="22" customWidth="1"/>
    <col min="10009" max="10009" width="1.44140625" style="22" customWidth="1"/>
    <col min="10010" max="10010" width="13.109375" style="22" customWidth="1"/>
    <col min="10011" max="10011" width="1.44140625" style="22" customWidth="1"/>
    <col min="10012" max="10012" width="13.109375" style="22" customWidth="1"/>
    <col min="10013" max="10013" width="2.21875" style="22" customWidth="1"/>
    <col min="10014" max="10014" width="16.21875" style="22" customWidth="1"/>
    <col min="10015" max="10015" width="2.21875" style="22" customWidth="1"/>
    <col min="10016" max="10016" width="13.109375" style="22" customWidth="1"/>
    <col min="10017" max="10017" width="1.44140625" style="22" customWidth="1"/>
    <col min="10018" max="10018" width="13.109375" style="22" customWidth="1"/>
    <col min="10019" max="10019" width="1.44140625" style="22" customWidth="1"/>
    <col min="10020" max="10020" width="13.109375" style="22" customWidth="1"/>
    <col min="10021" max="10021" width="2.21875" style="22" customWidth="1"/>
    <col min="10022" max="10022" width="16.21875" style="22" customWidth="1"/>
    <col min="10023" max="10023" width="3" style="22" customWidth="1"/>
    <col min="10024" max="10024" width="8.44140625" style="22" customWidth="1"/>
    <col min="10025" max="10025" width="1.44140625" style="22" customWidth="1"/>
    <col min="10026" max="10026" width="22.33203125" style="22" customWidth="1"/>
    <col min="10027" max="10240" width="11.5546875" style="22"/>
    <col min="10241" max="10241" width="5.33203125" style="22" customWidth="1"/>
    <col min="10242" max="10242" width="3" style="22" customWidth="1"/>
    <col min="10243" max="10243" width="20.109375" style="22" customWidth="1"/>
    <col min="10244" max="10244" width="2.21875" style="22" customWidth="1"/>
    <col min="10245" max="10245" width="0" style="22" hidden="1" customWidth="1"/>
    <col min="10246" max="10246" width="3" style="22" customWidth="1"/>
    <col min="10247" max="10247" width="12.33203125" style="22" customWidth="1"/>
    <col min="10248" max="10248" width="1.44140625" style="22" customWidth="1"/>
    <col min="10249" max="10249" width="12.33203125" style="22" customWidth="1"/>
    <col min="10250" max="10250" width="1.44140625" style="22" customWidth="1"/>
    <col min="10251" max="10251" width="12.33203125" style="22" customWidth="1"/>
    <col min="10252" max="10252" width="1.44140625" style="22" customWidth="1"/>
    <col min="10253" max="10253" width="14.6640625" style="22" customWidth="1"/>
    <col min="10254" max="10254" width="1.44140625" style="22" customWidth="1"/>
    <col min="10255" max="10255" width="12.33203125" style="22" customWidth="1"/>
    <col min="10256" max="10256" width="1.44140625" style="22" customWidth="1"/>
    <col min="10257" max="10257" width="12.33203125" style="22" customWidth="1"/>
    <col min="10258" max="10258" width="1.44140625" style="22" customWidth="1"/>
    <col min="10259" max="10259" width="12.33203125" style="22" customWidth="1"/>
    <col min="10260" max="10260" width="2.21875" style="22" customWidth="1"/>
    <col min="10261" max="10261" width="16.21875" style="22" customWidth="1"/>
    <col min="10262" max="10262" width="1.109375" style="22" customWidth="1"/>
    <col min="10263" max="10263" width="1.44140625" style="22" customWidth="1"/>
    <col min="10264" max="10264" width="13.109375" style="22" customWidth="1"/>
    <col min="10265" max="10265" width="1.44140625" style="22" customWidth="1"/>
    <col min="10266" max="10266" width="13.109375" style="22" customWidth="1"/>
    <col min="10267" max="10267" width="1.44140625" style="22" customWidth="1"/>
    <col min="10268" max="10268" width="13.109375" style="22" customWidth="1"/>
    <col min="10269" max="10269" width="2.21875" style="22" customWidth="1"/>
    <col min="10270" max="10270" width="16.21875" style="22" customWidth="1"/>
    <col min="10271" max="10271" width="2.21875" style="22" customWidth="1"/>
    <col min="10272" max="10272" width="13.109375" style="22" customWidth="1"/>
    <col min="10273" max="10273" width="1.44140625" style="22" customWidth="1"/>
    <col min="10274" max="10274" width="13.109375" style="22" customWidth="1"/>
    <col min="10275" max="10275" width="1.44140625" style="22" customWidth="1"/>
    <col min="10276" max="10276" width="13.109375" style="22" customWidth="1"/>
    <col min="10277" max="10277" width="2.21875" style="22" customWidth="1"/>
    <col min="10278" max="10278" width="16.21875" style="22" customWidth="1"/>
    <col min="10279" max="10279" width="3" style="22" customWidth="1"/>
    <col min="10280" max="10280" width="8.44140625" style="22" customWidth="1"/>
    <col min="10281" max="10281" width="1.44140625" style="22" customWidth="1"/>
    <col min="10282" max="10282" width="22.33203125" style="22" customWidth="1"/>
    <col min="10283" max="10496" width="11.5546875" style="22"/>
    <col min="10497" max="10497" width="5.33203125" style="22" customWidth="1"/>
    <col min="10498" max="10498" width="3" style="22" customWidth="1"/>
    <col min="10499" max="10499" width="20.109375" style="22" customWidth="1"/>
    <col min="10500" max="10500" width="2.21875" style="22" customWidth="1"/>
    <col min="10501" max="10501" width="0" style="22" hidden="1" customWidth="1"/>
    <col min="10502" max="10502" width="3" style="22" customWidth="1"/>
    <col min="10503" max="10503" width="12.33203125" style="22" customWidth="1"/>
    <col min="10504" max="10504" width="1.44140625" style="22" customWidth="1"/>
    <col min="10505" max="10505" width="12.33203125" style="22" customWidth="1"/>
    <col min="10506" max="10506" width="1.44140625" style="22" customWidth="1"/>
    <col min="10507" max="10507" width="12.33203125" style="22" customWidth="1"/>
    <col min="10508" max="10508" width="1.44140625" style="22" customWidth="1"/>
    <col min="10509" max="10509" width="14.6640625" style="22" customWidth="1"/>
    <col min="10510" max="10510" width="1.44140625" style="22" customWidth="1"/>
    <col min="10511" max="10511" width="12.33203125" style="22" customWidth="1"/>
    <col min="10512" max="10512" width="1.44140625" style="22" customWidth="1"/>
    <col min="10513" max="10513" width="12.33203125" style="22" customWidth="1"/>
    <col min="10514" max="10514" width="1.44140625" style="22" customWidth="1"/>
    <col min="10515" max="10515" width="12.33203125" style="22" customWidth="1"/>
    <col min="10516" max="10516" width="2.21875" style="22" customWidth="1"/>
    <col min="10517" max="10517" width="16.21875" style="22" customWidth="1"/>
    <col min="10518" max="10518" width="1.109375" style="22" customWidth="1"/>
    <col min="10519" max="10519" width="1.44140625" style="22" customWidth="1"/>
    <col min="10520" max="10520" width="13.109375" style="22" customWidth="1"/>
    <col min="10521" max="10521" width="1.44140625" style="22" customWidth="1"/>
    <col min="10522" max="10522" width="13.109375" style="22" customWidth="1"/>
    <col min="10523" max="10523" width="1.44140625" style="22" customWidth="1"/>
    <col min="10524" max="10524" width="13.109375" style="22" customWidth="1"/>
    <col min="10525" max="10525" width="2.21875" style="22" customWidth="1"/>
    <col min="10526" max="10526" width="16.21875" style="22" customWidth="1"/>
    <col min="10527" max="10527" width="2.21875" style="22" customWidth="1"/>
    <col min="10528" max="10528" width="13.109375" style="22" customWidth="1"/>
    <col min="10529" max="10529" width="1.44140625" style="22" customWidth="1"/>
    <col min="10530" max="10530" width="13.109375" style="22" customWidth="1"/>
    <col min="10531" max="10531" width="1.44140625" style="22" customWidth="1"/>
    <col min="10532" max="10532" width="13.109375" style="22" customWidth="1"/>
    <col min="10533" max="10533" width="2.21875" style="22" customWidth="1"/>
    <col min="10534" max="10534" width="16.21875" style="22" customWidth="1"/>
    <col min="10535" max="10535" width="3" style="22" customWidth="1"/>
    <col min="10536" max="10536" width="8.44140625" style="22" customWidth="1"/>
    <col min="10537" max="10537" width="1.44140625" style="22" customWidth="1"/>
    <col min="10538" max="10538" width="22.33203125" style="22" customWidth="1"/>
    <col min="10539" max="10752" width="11.5546875" style="22"/>
    <col min="10753" max="10753" width="5.33203125" style="22" customWidth="1"/>
    <col min="10754" max="10754" width="3" style="22" customWidth="1"/>
    <col min="10755" max="10755" width="20.109375" style="22" customWidth="1"/>
    <col min="10756" max="10756" width="2.21875" style="22" customWidth="1"/>
    <col min="10757" max="10757" width="0" style="22" hidden="1" customWidth="1"/>
    <col min="10758" max="10758" width="3" style="22" customWidth="1"/>
    <col min="10759" max="10759" width="12.33203125" style="22" customWidth="1"/>
    <col min="10760" max="10760" width="1.44140625" style="22" customWidth="1"/>
    <col min="10761" max="10761" width="12.33203125" style="22" customWidth="1"/>
    <col min="10762" max="10762" width="1.44140625" style="22" customWidth="1"/>
    <col min="10763" max="10763" width="12.33203125" style="22" customWidth="1"/>
    <col min="10764" max="10764" width="1.44140625" style="22" customWidth="1"/>
    <col min="10765" max="10765" width="14.6640625" style="22" customWidth="1"/>
    <col min="10766" max="10766" width="1.44140625" style="22" customWidth="1"/>
    <col min="10767" max="10767" width="12.33203125" style="22" customWidth="1"/>
    <col min="10768" max="10768" width="1.44140625" style="22" customWidth="1"/>
    <col min="10769" max="10769" width="12.33203125" style="22" customWidth="1"/>
    <col min="10770" max="10770" width="1.44140625" style="22" customWidth="1"/>
    <col min="10771" max="10771" width="12.33203125" style="22" customWidth="1"/>
    <col min="10772" max="10772" width="2.21875" style="22" customWidth="1"/>
    <col min="10773" max="10773" width="16.21875" style="22" customWidth="1"/>
    <col min="10774" max="10774" width="1.109375" style="22" customWidth="1"/>
    <col min="10775" max="10775" width="1.44140625" style="22" customWidth="1"/>
    <col min="10776" max="10776" width="13.109375" style="22" customWidth="1"/>
    <col min="10777" max="10777" width="1.44140625" style="22" customWidth="1"/>
    <col min="10778" max="10778" width="13.109375" style="22" customWidth="1"/>
    <col min="10779" max="10779" width="1.44140625" style="22" customWidth="1"/>
    <col min="10780" max="10780" width="13.109375" style="22" customWidth="1"/>
    <col min="10781" max="10781" width="2.21875" style="22" customWidth="1"/>
    <col min="10782" max="10782" width="16.21875" style="22" customWidth="1"/>
    <col min="10783" max="10783" width="2.21875" style="22" customWidth="1"/>
    <col min="10784" max="10784" width="13.109375" style="22" customWidth="1"/>
    <col min="10785" max="10785" width="1.44140625" style="22" customWidth="1"/>
    <col min="10786" max="10786" width="13.109375" style="22" customWidth="1"/>
    <col min="10787" max="10787" width="1.44140625" style="22" customWidth="1"/>
    <col min="10788" max="10788" width="13.109375" style="22" customWidth="1"/>
    <col min="10789" max="10789" width="2.21875" style="22" customWidth="1"/>
    <col min="10790" max="10790" width="16.21875" style="22" customWidth="1"/>
    <col min="10791" max="10791" width="3" style="22" customWidth="1"/>
    <col min="10792" max="10792" width="8.44140625" style="22" customWidth="1"/>
    <col min="10793" max="10793" width="1.44140625" style="22" customWidth="1"/>
    <col min="10794" max="10794" width="22.33203125" style="22" customWidth="1"/>
    <col min="10795" max="11008" width="11.5546875" style="22"/>
    <col min="11009" max="11009" width="5.33203125" style="22" customWidth="1"/>
    <col min="11010" max="11010" width="3" style="22" customWidth="1"/>
    <col min="11011" max="11011" width="20.109375" style="22" customWidth="1"/>
    <col min="11012" max="11012" width="2.21875" style="22" customWidth="1"/>
    <col min="11013" max="11013" width="0" style="22" hidden="1" customWidth="1"/>
    <col min="11014" max="11014" width="3" style="22" customWidth="1"/>
    <col min="11015" max="11015" width="12.33203125" style="22" customWidth="1"/>
    <col min="11016" max="11016" width="1.44140625" style="22" customWidth="1"/>
    <col min="11017" max="11017" width="12.33203125" style="22" customWidth="1"/>
    <col min="11018" max="11018" width="1.44140625" style="22" customWidth="1"/>
    <col min="11019" max="11019" width="12.33203125" style="22" customWidth="1"/>
    <col min="11020" max="11020" width="1.44140625" style="22" customWidth="1"/>
    <col min="11021" max="11021" width="14.6640625" style="22" customWidth="1"/>
    <col min="11022" max="11022" width="1.44140625" style="22" customWidth="1"/>
    <col min="11023" max="11023" width="12.33203125" style="22" customWidth="1"/>
    <col min="11024" max="11024" width="1.44140625" style="22" customWidth="1"/>
    <col min="11025" max="11025" width="12.33203125" style="22" customWidth="1"/>
    <col min="11026" max="11026" width="1.44140625" style="22" customWidth="1"/>
    <col min="11027" max="11027" width="12.33203125" style="22" customWidth="1"/>
    <col min="11028" max="11028" width="2.21875" style="22" customWidth="1"/>
    <col min="11029" max="11029" width="16.21875" style="22" customWidth="1"/>
    <col min="11030" max="11030" width="1.109375" style="22" customWidth="1"/>
    <col min="11031" max="11031" width="1.44140625" style="22" customWidth="1"/>
    <col min="11032" max="11032" width="13.109375" style="22" customWidth="1"/>
    <col min="11033" max="11033" width="1.44140625" style="22" customWidth="1"/>
    <col min="11034" max="11034" width="13.109375" style="22" customWidth="1"/>
    <col min="11035" max="11035" width="1.44140625" style="22" customWidth="1"/>
    <col min="11036" max="11036" width="13.109375" style="22" customWidth="1"/>
    <col min="11037" max="11037" width="2.21875" style="22" customWidth="1"/>
    <col min="11038" max="11038" width="16.21875" style="22" customWidth="1"/>
    <col min="11039" max="11039" width="2.21875" style="22" customWidth="1"/>
    <col min="11040" max="11040" width="13.109375" style="22" customWidth="1"/>
    <col min="11041" max="11041" width="1.44140625" style="22" customWidth="1"/>
    <col min="11042" max="11042" width="13.109375" style="22" customWidth="1"/>
    <col min="11043" max="11043" width="1.44140625" style="22" customWidth="1"/>
    <col min="11044" max="11044" width="13.109375" style="22" customWidth="1"/>
    <col min="11045" max="11045" width="2.21875" style="22" customWidth="1"/>
    <col min="11046" max="11046" width="16.21875" style="22" customWidth="1"/>
    <col min="11047" max="11047" width="3" style="22" customWidth="1"/>
    <col min="11048" max="11048" width="8.44140625" style="22" customWidth="1"/>
    <col min="11049" max="11049" width="1.44140625" style="22" customWidth="1"/>
    <col min="11050" max="11050" width="22.33203125" style="22" customWidth="1"/>
    <col min="11051" max="11264" width="11.5546875" style="22"/>
    <col min="11265" max="11265" width="5.33203125" style="22" customWidth="1"/>
    <col min="11266" max="11266" width="3" style="22" customWidth="1"/>
    <col min="11267" max="11267" width="20.109375" style="22" customWidth="1"/>
    <col min="11268" max="11268" width="2.21875" style="22" customWidth="1"/>
    <col min="11269" max="11269" width="0" style="22" hidden="1" customWidth="1"/>
    <col min="11270" max="11270" width="3" style="22" customWidth="1"/>
    <col min="11271" max="11271" width="12.33203125" style="22" customWidth="1"/>
    <col min="11272" max="11272" width="1.44140625" style="22" customWidth="1"/>
    <col min="11273" max="11273" width="12.33203125" style="22" customWidth="1"/>
    <col min="11274" max="11274" width="1.44140625" style="22" customWidth="1"/>
    <col min="11275" max="11275" width="12.33203125" style="22" customWidth="1"/>
    <col min="11276" max="11276" width="1.44140625" style="22" customWidth="1"/>
    <col min="11277" max="11277" width="14.6640625" style="22" customWidth="1"/>
    <col min="11278" max="11278" width="1.44140625" style="22" customWidth="1"/>
    <col min="11279" max="11279" width="12.33203125" style="22" customWidth="1"/>
    <col min="11280" max="11280" width="1.44140625" style="22" customWidth="1"/>
    <col min="11281" max="11281" width="12.33203125" style="22" customWidth="1"/>
    <col min="11282" max="11282" width="1.44140625" style="22" customWidth="1"/>
    <col min="11283" max="11283" width="12.33203125" style="22" customWidth="1"/>
    <col min="11284" max="11284" width="2.21875" style="22" customWidth="1"/>
    <col min="11285" max="11285" width="16.21875" style="22" customWidth="1"/>
    <col min="11286" max="11286" width="1.109375" style="22" customWidth="1"/>
    <col min="11287" max="11287" width="1.44140625" style="22" customWidth="1"/>
    <col min="11288" max="11288" width="13.109375" style="22" customWidth="1"/>
    <col min="11289" max="11289" width="1.44140625" style="22" customWidth="1"/>
    <col min="11290" max="11290" width="13.109375" style="22" customWidth="1"/>
    <col min="11291" max="11291" width="1.44140625" style="22" customWidth="1"/>
    <col min="11292" max="11292" width="13.109375" style="22" customWidth="1"/>
    <col min="11293" max="11293" width="2.21875" style="22" customWidth="1"/>
    <col min="11294" max="11294" width="16.21875" style="22" customWidth="1"/>
    <col min="11295" max="11295" width="2.21875" style="22" customWidth="1"/>
    <col min="11296" max="11296" width="13.109375" style="22" customWidth="1"/>
    <col min="11297" max="11297" width="1.44140625" style="22" customWidth="1"/>
    <col min="11298" max="11298" width="13.109375" style="22" customWidth="1"/>
    <col min="11299" max="11299" width="1.44140625" style="22" customWidth="1"/>
    <col min="11300" max="11300" width="13.109375" style="22" customWidth="1"/>
    <col min="11301" max="11301" width="2.21875" style="22" customWidth="1"/>
    <col min="11302" max="11302" width="16.21875" style="22" customWidth="1"/>
    <col min="11303" max="11303" width="3" style="22" customWidth="1"/>
    <col min="11304" max="11304" width="8.44140625" style="22" customWidth="1"/>
    <col min="11305" max="11305" width="1.44140625" style="22" customWidth="1"/>
    <col min="11306" max="11306" width="22.33203125" style="22" customWidth="1"/>
    <col min="11307" max="11520" width="11.5546875" style="22"/>
    <col min="11521" max="11521" width="5.33203125" style="22" customWidth="1"/>
    <col min="11522" max="11522" width="3" style="22" customWidth="1"/>
    <col min="11523" max="11523" width="20.109375" style="22" customWidth="1"/>
    <col min="11524" max="11524" width="2.21875" style="22" customWidth="1"/>
    <col min="11525" max="11525" width="0" style="22" hidden="1" customWidth="1"/>
    <col min="11526" max="11526" width="3" style="22" customWidth="1"/>
    <col min="11527" max="11527" width="12.33203125" style="22" customWidth="1"/>
    <col min="11528" max="11528" width="1.44140625" style="22" customWidth="1"/>
    <col min="11529" max="11529" width="12.33203125" style="22" customWidth="1"/>
    <col min="11530" max="11530" width="1.44140625" style="22" customWidth="1"/>
    <col min="11531" max="11531" width="12.33203125" style="22" customWidth="1"/>
    <col min="11532" max="11532" width="1.44140625" style="22" customWidth="1"/>
    <col min="11533" max="11533" width="14.6640625" style="22" customWidth="1"/>
    <col min="11534" max="11534" width="1.44140625" style="22" customWidth="1"/>
    <col min="11535" max="11535" width="12.33203125" style="22" customWidth="1"/>
    <col min="11536" max="11536" width="1.44140625" style="22" customWidth="1"/>
    <col min="11537" max="11537" width="12.33203125" style="22" customWidth="1"/>
    <col min="11538" max="11538" width="1.44140625" style="22" customWidth="1"/>
    <col min="11539" max="11539" width="12.33203125" style="22" customWidth="1"/>
    <col min="11540" max="11540" width="2.21875" style="22" customWidth="1"/>
    <col min="11541" max="11541" width="16.21875" style="22" customWidth="1"/>
    <col min="11542" max="11542" width="1.109375" style="22" customWidth="1"/>
    <col min="11543" max="11543" width="1.44140625" style="22" customWidth="1"/>
    <col min="11544" max="11544" width="13.109375" style="22" customWidth="1"/>
    <col min="11545" max="11545" width="1.44140625" style="22" customWidth="1"/>
    <col min="11546" max="11546" width="13.109375" style="22" customWidth="1"/>
    <col min="11547" max="11547" width="1.44140625" style="22" customWidth="1"/>
    <col min="11548" max="11548" width="13.109375" style="22" customWidth="1"/>
    <col min="11549" max="11549" width="2.21875" style="22" customWidth="1"/>
    <col min="11550" max="11550" width="16.21875" style="22" customWidth="1"/>
    <col min="11551" max="11551" width="2.21875" style="22" customWidth="1"/>
    <col min="11552" max="11552" width="13.109375" style="22" customWidth="1"/>
    <col min="11553" max="11553" width="1.44140625" style="22" customWidth="1"/>
    <col min="11554" max="11554" width="13.109375" style="22" customWidth="1"/>
    <col min="11555" max="11555" width="1.44140625" style="22" customWidth="1"/>
    <col min="11556" max="11556" width="13.109375" style="22" customWidth="1"/>
    <col min="11557" max="11557" width="2.21875" style="22" customWidth="1"/>
    <col min="11558" max="11558" width="16.21875" style="22" customWidth="1"/>
    <col min="11559" max="11559" width="3" style="22" customWidth="1"/>
    <col min="11560" max="11560" width="8.44140625" style="22" customWidth="1"/>
    <col min="11561" max="11561" width="1.44140625" style="22" customWidth="1"/>
    <col min="11562" max="11562" width="22.33203125" style="22" customWidth="1"/>
    <col min="11563" max="11776" width="11.5546875" style="22"/>
    <col min="11777" max="11777" width="5.33203125" style="22" customWidth="1"/>
    <col min="11778" max="11778" width="3" style="22" customWidth="1"/>
    <col min="11779" max="11779" width="20.109375" style="22" customWidth="1"/>
    <col min="11780" max="11780" width="2.21875" style="22" customWidth="1"/>
    <col min="11781" max="11781" width="0" style="22" hidden="1" customWidth="1"/>
    <col min="11782" max="11782" width="3" style="22" customWidth="1"/>
    <col min="11783" max="11783" width="12.33203125" style="22" customWidth="1"/>
    <col min="11784" max="11784" width="1.44140625" style="22" customWidth="1"/>
    <col min="11785" max="11785" width="12.33203125" style="22" customWidth="1"/>
    <col min="11786" max="11786" width="1.44140625" style="22" customWidth="1"/>
    <col min="11787" max="11787" width="12.33203125" style="22" customWidth="1"/>
    <col min="11788" max="11788" width="1.44140625" style="22" customWidth="1"/>
    <col min="11789" max="11789" width="14.6640625" style="22" customWidth="1"/>
    <col min="11790" max="11790" width="1.44140625" style="22" customWidth="1"/>
    <col min="11791" max="11791" width="12.33203125" style="22" customWidth="1"/>
    <col min="11792" max="11792" width="1.44140625" style="22" customWidth="1"/>
    <col min="11793" max="11793" width="12.33203125" style="22" customWidth="1"/>
    <col min="11794" max="11794" width="1.44140625" style="22" customWidth="1"/>
    <col min="11795" max="11795" width="12.33203125" style="22" customWidth="1"/>
    <col min="11796" max="11796" width="2.21875" style="22" customWidth="1"/>
    <col min="11797" max="11797" width="16.21875" style="22" customWidth="1"/>
    <col min="11798" max="11798" width="1.109375" style="22" customWidth="1"/>
    <col min="11799" max="11799" width="1.44140625" style="22" customWidth="1"/>
    <col min="11800" max="11800" width="13.109375" style="22" customWidth="1"/>
    <col min="11801" max="11801" width="1.44140625" style="22" customWidth="1"/>
    <col min="11802" max="11802" width="13.109375" style="22" customWidth="1"/>
    <col min="11803" max="11803" width="1.44140625" style="22" customWidth="1"/>
    <col min="11804" max="11804" width="13.109375" style="22" customWidth="1"/>
    <col min="11805" max="11805" width="2.21875" style="22" customWidth="1"/>
    <col min="11806" max="11806" width="16.21875" style="22" customWidth="1"/>
    <col min="11807" max="11807" width="2.21875" style="22" customWidth="1"/>
    <col min="11808" max="11808" width="13.109375" style="22" customWidth="1"/>
    <col min="11809" max="11809" width="1.44140625" style="22" customWidth="1"/>
    <col min="11810" max="11810" width="13.109375" style="22" customWidth="1"/>
    <col min="11811" max="11811" width="1.44140625" style="22" customWidth="1"/>
    <col min="11812" max="11812" width="13.109375" style="22" customWidth="1"/>
    <col min="11813" max="11813" width="2.21875" style="22" customWidth="1"/>
    <col min="11814" max="11814" width="16.21875" style="22" customWidth="1"/>
    <col min="11815" max="11815" width="3" style="22" customWidth="1"/>
    <col min="11816" max="11816" width="8.44140625" style="22" customWidth="1"/>
    <col min="11817" max="11817" width="1.44140625" style="22" customWidth="1"/>
    <col min="11818" max="11818" width="22.33203125" style="22" customWidth="1"/>
    <col min="11819" max="12032" width="11.5546875" style="22"/>
    <col min="12033" max="12033" width="5.33203125" style="22" customWidth="1"/>
    <col min="12034" max="12034" width="3" style="22" customWidth="1"/>
    <col min="12035" max="12035" width="20.109375" style="22" customWidth="1"/>
    <col min="12036" max="12036" width="2.21875" style="22" customWidth="1"/>
    <col min="12037" max="12037" width="0" style="22" hidden="1" customWidth="1"/>
    <col min="12038" max="12038" width="3" style="22" customWidth="1"/>
    <col min="12039" max="12039" width="12.33203125" style="22" customWidth="1"/>
    <col min="12040" max="12040" width="1.44140625" style="22" customWidth="1"/>
    <col min="12041" max="12041" width="12.33203125" style="22" customWidth="1"/>
    <col min="12042" max="12042" width="1.44140625" style="22" customWidth="1"/>
    <col min="12043" max="12043" width="12.33203125" style="22" customWidth="1"/>
    <col min="12044" max="12044" width="1.44140625" style="22" customWidth="1"/>
    <col min="12045" max="12045" width="14.6640625" style="22" customWidth="1"/>
    <col min="12046" max="12046" width="1.44140625" style="22" customWidth="1"/>
    <col min="12047" max="12047" width="12.33203125" style="22" customWidth="1"/>
    <col min="12048" max="12048" width="1.44140625" style="22" customWidth="1"/>
    <col min="12049" max="12049" width="12.33203125" style="22" customWidth="1"/>
    <col min="12050" max="12050" width="1.44140625" style="22" customWidth="1"/>
    <col min="12051" max="12051" width="12.33203125" style="22" customWidth="1"/>
    <col min="12052" max="12052" width="2.21875" style="22" customWidth="1"/>
    <col min="12053" max="12053" width="16.21875" style="22" customWidth="1"/>
    <col min="12054" max="12054" width="1.109375" style="22" customWidth="1"/>
    <col min="12055" max="12055" width="1.44140625" style="22" customWidth="1"/>
    <col min="12056" max="12056" width="13.109375" style="22" customWidth="1"/>
    <col min="12057" max="12057" width="1.44140625" style="22" customWidth="1"/>
    <col min="12058" max="12058" width="13.109375" style="22" customWidth="1"/>
    <col min="12059" max="12059" width="1.44140625" style="22" customWidth="1"/>
    <col min="12060" max="12060" width="13.109375" style="22" customWidth="1"/>
    <col min="12061" max="12061" width="2.21875" style="22" customWidth="1"/>
    <col min="12062" max="12062" width="16.21875" style="22" customWidth="1"/>
    <col min="12063" max="12063" width="2.21875" style="22" customWidth="1"/>
    <col min="12064" max="12064" width="13.109375" style="22" customWidth="1"/>
    <col min="12065" max="12065" width="1.44140625" style="22" customWidth="1"/>
    <col min="12066" max="12066" width="13.109375" style="22" customWidth="1"/>
    <col min="12067" max="12067" width="1.44140625" style="22" customWidth="1"/>
    <col min="12068" max="12068" width="13.109375" style="22" customWidth="1"/>
    <col min="12069" max="12069" width="2.21875" style="22" customWidth="1"/>
    <col min="12070" max="12070" width="16.21875" style="22" customWidth="1"/>
    <col min="12071" max="12071" width="3" style="22" customWidth="1"/>
    <col min="12072" max="12072" width="8.44140625" style="22" customWidth="1"/>
    <col min="12073" max="12073" width="1.44140625" style="22" customWidth="1"/>
    <col min="12074" max="12074" width="22.33203125" style="22" customWidth="1"/>
    <col min="12075" max="12288" width="11.5546875" style="22"/>
    <col min="12289" max="12289" width="5.33203125" style="22" customWidth="1"/>
    <col min="12290" max="12290" width="3" style="22" customWidth="1"/>
    <col min="12291" max="12291" width="20.109375" style="22" customWidth="1"/>
    <col min="12292" max="12292" width="2.21875" style="22" customWidth="1"/>
    <col min="12293" max="12293" width="0" style="22" hidden="1" customWidth="1"/>
    <col min="12294" max="12294" width="3" style="22" customWidth="1"/>
    <col min="12295" max="12295" width="12.33203125" style="22" customWidth="1"/>
    <col min="12296" max="12296" width="1.44140625" style="22" customWidth="1"/>
    <col min="12297" max="12297" width="12.33203125" style="22" customWidth="1"/>
    <col min="12298" max="12298" width="1.44140625" style="22" customWidth="1"/>
    <col min="12299" max="12299" width="12.33203125" style="22" customWidth="1"/>
    <col min="12300" max="12300" width="1.44140625" style="22" customWidth="1"/>
    <col min="12301" max="12301" width="14.6640625" style="22" customWidth="1"/>
    <col min="12302" max="12302" width="1.44140625" style="22" customWidth="1"/>
    <col min="12303" max="12303" width="12.33203125" style="22" customWidth="1"/>
    <col min="12304" max="12304" width="1.44140625" style="22" customWidth="1"/>
    <col min="12305" max="12305" width="12.33203125" style="22" customWidth="1"/>
    <col min="12306" max="12306" width="1.44140625" style="22" customWidth="1"/>
    <col min="12307" max="12307" width="12.33203125" style="22" customWidth="1"/>
    <col min="12308" max="12308" width="2.21875" style="22" customWidth="1"/>
    <col min="12309" max="12309" width="16.21875" style="22" customWidth="1"/>
    <col min="12310" max="12310" width="1.109375" style="22" customWidth="1"/>
    <col min="12311" max="12311" width="1.44140625" style="22" customWidth="1"/>
    <col min="12312" max="12312" width="13.109375" style="22" customWidth="1"/>
    <col min="12313" max="12313" width="1.44140625" style="22" customWidth="1"/>
    <col min="12314" max="12314" width="13.109375" style="22" customWidth="1"/>
    <col min="12315" max="12315" width="1.44140625" style="22" customWidth="1"/>
    <col min="12316" max="12316" width="13.109375" style="22" customWidth="1"/>
    <col min="12317" max="12317" width="2.21875" style="22" customWidth="1"/>
    <col min="12318" max="12318" width="16.21875" style="22" customWidth="1"/>
    <col min="12319" max="12319" width="2.21875" style="22" customWidth="1"/>
    <col min="12320" max="12320" width="13.109375" style="22" customWidth="1"/>
    <col min="12321" max="12321" width="1.44140625" style="22" customWidth="1"/>
    <col min="12322" max="12322" width="13.109375" style="22" customWidth="1"/>
    <col min="12323" max="12323" width="1.44140625" style="22" customWidth="1"/>
    <col min="12324" max="12324" width="13.109375" style="22" customWidth="1"/>
    <col min="12325" max="12325" width="2.21875" style="22" customWidth="1"/>
    <col min="12326" max="12326" width="16.21875" style="22" customWidth="1"/>
    <col min="12327" max="12327" width="3" style="22" customWidth="1"/>
    <col min="12328" max="12328" width="8.44140625" style="22" customWidth="1"/>
    <col min="12329" max="12329" width="1.44140625" style="22" customWidth="1"/>
    <col min="12330" max="12330" width="22.33203125" style="22" customWidth="1"/>
    <col min="12331" max="12544" width="11.5546875" style="22"/>
    <col min="12545" max="12545" width="5.33203125" style="22" customWidth="1"/>
    <col min="12546" max="12546" width="3" style="22" customWidth="1"/>
    <col min="12547" max="12547" width="20.109375" style="22" customWidth="1"/>
    <col min="12548" max="12548" width="2.21875" style="22" customWidth="1"/>
    <col min="12549" max="12549" width="0" style="22" hidden="1" customWidth="1"/>
    <col min="12550" max="12550" width="3" style="22" customWidth="1"/>
    <col min="12551" max="12551" width="12.33203125" style="22" customWidth="1"/>
    <col min="12552" max="12552" width="1.44140625" style="22" customWidth="1"/>
    <col min="12553" max="12553" width="12.33203125" style="22" customWidth="1"/>
    <col min="12554" max="12554" width="1.44140625" style="22" customWidth="1"/>
    <col min="12555" max="12555" width="12.33203125" style="22" customWidth="1"/>
    <col min="12556" max="12556" width="1.44140625" style="22" customWidth="1"/>
    <col min="12557" max="12557" width="14.6640625" style="22" customWidth="1"/>
    <col min="12558" max="12558" width="1.44140625" style="22" customWidth="1"/>
    <col min="12559" max="12559" width="12.33203125" style="22" customWidth="1"/>
    <col min="12560" max="12560" width="1.44140625" style="22" customWidth="1"/>
    <col min="12561" max="12561" width="12.33203125" style="22" customWidth="1"/>
    <col min="12562" max="12562" width="1.44140625" style="22" customWidth="1"/>
    <col min="12563" max="12563" width="12.33203125" style="22" customWidth="1"/>
    <col min="12564" max="12564" width="2.21875" style="22" customWidth="1"/>
    <col min="12565" max="12565" width="16.21875" style="22" customWidth="1"/>
    <col min="12566" max="12566" width="1.109375" style="22" customWidth="1"/>
    <col min="12567" max="12567" width="1.44140625" style="22" customWidth="1"/>
    <col min="12568" max="12568" width="13.109375" style="22" customWidth="1"/>
    <col min="12569" max="12569" width="1.44140625" style="22" customWidth="1"/>
    <col min="12570" max="12570" width="13.109375" style="22" customWidth="1"/>
    <col min="12571" max="12571" width="1.44140625" style="22" customWidth="1"/>
    <col min="12572" max="12572" width="13.109375" style="22" customWidth="1"/>
    <col min="12573" max="12573" width="2.21875" style="22" customWidth="1"/>
    <col min="12574" max="12574" width="16.21875" style="22" customWidth="1"/>
    <col min="12575" max="12575" width="2.21875" style="22" customWidth="1"/>
    <col min="12576" max="12576" width="13.109375" style="22" customWidth="1"/>
    <col min="12577" max="12577" width="1.44140625" style="22" customWidth="1"/>
    <col min="12578" max="12578" width="13.109375" style="22" customWidth="1"/>
    <col min="12579" max="12579" width="1.44140625" style="22" customWidth="1"/>
    <col min="12580" max="12580" width="13.109375" style="22" customWidth="1"/>
    <col min="12581" max="12581" width="2.21875" style="22" customWidth="1"/>
    <col min="12582" max="12582" width="16.21875" style="22" customWidth="1"/>
    <col min="12583" max="12583" width="3" style="22" customWidth="1"/>
    <col min="12584" max="12584" width="8.44140625" style="22" customWidth="1"/>
    <col min="12585" max="12585" width="1.44140625" style="22" customWidth="1"/>
    <col min="12586" max="12586" width="22.33203125" style="22" customWidth="1"/>
    <col min="12587" max="12800" width="11.5546875" style="22"/>
    <col min="12801" max="12801" width="5.33203125" style="22" customWidth="1"/>
    <col min="12802" max="12802" width="3" style="22" customWidth="1"/>
    <col min="12803" max="12803" width="20.109375" style="22" customWidth="1"/>
    <col min="12804" max="12804" width="2.21875" style="22" customWidth="1"/>
    <col min="12805" max="12805" width="0" style="22" hidden="1" customWidth="1"/>
    <col min="12806" max="12806" width="3" style="22" customWidth="1"/>
    <col min="12807" max="12807" width="12.33203125" style="22" customWidth="1"/>
    <col min="12808" max="12808" width="1.44140625" style="22" customWidth="1"/>
    <col min="12809" max="12809" width="12.33203125" style="22" customWidth="1"/>
    <col min="12810" max="12810" width="1.44140625" style="22" customWidth="1"/>
    <col min="12811" max="12811" width="12.33203125" style="22" customWidth="1"/>
    <col min="12812" max="12812" width="1.44140625" style="22" customWidth="1"/>
    <col min="12813" max="12813" width="14.6640625" style="22" customWidth="1"/>
    <col min="12814" max="12814" width="1.44140625" style="22" customWidth="1"/>
    <col min="12815" max="12815" width="12.33203125" style="22" customWidth="1"/>
    <col min="12816" max="12816" width="1.44140625" style="22" customWidth="1"/>
    <col min="12817" max="12817" width="12.33203125" style="22" customWidth="1"/>
    <col min="12818" max="12818" width="1.44140625" style="22" customWidth="1"/>
    <col min="12819" max="12819" width="12.33203125" style="22" customWidth="1"/>
    <col min="12820" max="12820" width="2.21875" style="22" customWidth="1"/>
    <col min="12821" max="12821" width="16.21875" style="22" customWidth="1"/>
    <col min="12822" max="12822" width="1.109375" style="22" customWidth="1"/>
    <col min="12823" max="12823" width="1.44140625" style="22" customWidth="1"/>
    <col min="12824" max="12824" width="13.109375" style="22" customWidth="1"/>
    <col min="12825" max="12825" width="1.44140625" style="22" customWidth="1"/>
    <col min="12826" max="12826" width="13.109375" style="22" customWidth="1"/>
    <col min="12827" max="12827" width="1.44140625" style="22" customWidth="1"/>
    <col min="12828" max="12828" width="13.109375" style="22" customWidth="1"/>
    <col min="12829" max="12829" width="2.21875" style="22" customWidth="1"/>
    <col min="12830" max="12830" width="16.21875" style="22" customWidth="1"/>
    <col min="12831" max="12831" width="2.21875" style="22" customWidth="1"/>
    <col min="12832" max="12832" width="13.109375" style="22" customWidth="1"/>
    <col min="12833" max="12833" width="1.44140625" style="22" customWidth="1"/>
    <col min="12834" max="12834" width="13.109375" style="22" customWidth="1"/>
    <col min="12835" max="12835" width="1.44140625" style="22" customWidth="1"/>
    <col min="12836" max="12836" width="13.109375" style="22" customWidth="1"/>
    <col min="12837" max="12837" width="2.21875" style="22" customWidth="1"/>
    <col min="12838" max="12838" width="16.21875" style="22" customWidth="1"/>
    <col min="12839" max="12839" width="3" style="22" customWidth="1"/>
    <col min="12840" max="12840" width="8.44140625" style="22" customWidth="1"/>
    <col min="12841" max="12841" width="1.44140625" style="22" customWidth="1"/>
    <col min="12842" max="12842" width="22.33203125" style="22" customWidth="1"/>
    <col min="12843" max="13056" width="11.5546875" style="22"/>
    <col min="13057" max="13057" width="5.33203125" style="22" customWidth="1"/>
    <col min="13058" max="13058" width="3" style="22" customWidth="1"/>
    <col min="13059" max="13059" width="20.109375" style="22" customWidth="1"/>
    <col min="13060" max="13060" width="2.21875" style="22" customWidth="1"/>
    <col min="13061" max="13061" width="0" style="22" hidden="1" customWidth="1"/>
    <col min="13062" max="13062" width="3" style="22" customWidth="1"/>
    <col min="13063" max="13063" width="12.33203125" style="22" customWidth="1"/>
    <col min="13064" max="13064" width="1.44140625" style="22" customWidth="1"/>
    <col min="13065" max="13065" width="12.33203125" style="22" customWidth="1"/>
    <col min="13066" max="13066" width="1.44140625" style="22" customWidth="1"/>
    <col min="13067" max="13067" width="12.33203125" style="22" customWidth="1"/>
    <col min="13068" max="13068" width="1.44140625" style="22" customWidth="1"/>
    <col min="13069" max="13069" width="14.6640625" style="22" customWidth="1"/>
    <col min="13070" max="13070" width="1.44140625" style="22" customWidth="1"/>
    <col min="13071" max="13071" width="12.33203125" style="22" customWidth="1"/>
    <col min="13072" max="13072" width="1.44140625" style="22" customWidth="1"/>
    <col min="13073" max="13073" width="12.33203125" style="22" customWidth="1"/>
    <col min="13074" max="13074" width="1.44140625" style="22" customWidth="1"/>
    <col min="13075" max="13075" width="12.33203125" style="22" customWidth="1"/>
    <col min="13076" max="13076" width="2.21875" style="22" customWidth="1"/>
    <col min="13077" max="13077" width="16.21875" style="22" customWidth="1"/>
    <col min="13078" max="13078" width="1.109375" style="22" customWidth="1"/>
    <col min="13079" max="13079" width="1.44140625" style="22" customWidth="1"/>
    <col min="13080" max="13080" width="13.109375" style="22" customWidth="1"/>
    <col min="13081" max="13081" width="1.44140625" style="22" customWidth="1"/>
    <col min="13082" max="13082" width="13.109375" style="22" customWidth="1"/>
    <col min="13083" max="13083" width="1.44140625" style="22" customWidth="1"/>
    <col min="13084" max="13084" width="13.109375" style="22" customWidth="1"/>
    <col min="13085" max="13085" width="2.21875" style="22" customWidth="1"/>
    <col min="13086" max="13086" width="16.21875" style="22" customWidth="1"/>
    <col min="13087" max="13087" width="2.21875" style="22" customWidth="1"/>
    <col min="13088" max="13088" width="13.109375" style="22" customWidth="1"/>
    <col min="13089" max="13089" width="1.44140625" style="22" customWidth="1"/>
    <col min="13090" max="13090" width="13.109375" style="22" customWidth="1"/>
    <col min="13091" max="13091" width="1.44140625" style="22" customWidth="1"/>
    <col min="13092" max="13092" width="13.109375" style="22" customWidth="1"/>
    <col min="13093" max="13093" width="2.21875" style="22" customWidth="1"/>
    <col min="13094" max="13094" width="16.21875" style="22" customWidth="1"/>
    <col min="13095" max="13095" width="3" style="22" customWidth="1"/>
    <col min="13096" max="13096" width="8.44140625" style="22" customWidth="1"/>
    <col min="13097" max="13097" width="1.44140625" style="22" customWidth="1"/>
    <col min="13098" max="13098" width="22.33203125" style="22" customWidth="1"/>
    <col min="13099" max="13312" width="11.5546875" style="22"/>
    <col min="13313" max="13313" width="5.33203125" style="22" customWidth="1"/>
    <col min="13314" max="13314" width="3" style="22" customWidth="1"/>
    <col min="13315" max="13315" width="20.109375" style="22" customWidth="1"/>
    <col min="13316" max="13316" width="2.21875" style="22" customWidth="1"/>
    <col min="13317" max="13317" width="0" style="22" hidden="1" customWidth="1"/>
    <col min="13318" max="13318" width="3" style="22" customWidth="1"/>
    <col min="13319" max="13319" width="12.33203125" style="22" customWidth="1"/>
    <col min="13320" max="13320" width="1.44140625" style="22" customWidth="1"/>
    <col min="13321" max="13321" width="12.33203125" style="22" customWidth="1"/>
    <col min="13322" max="13322" width="1.44140625" style="22" customWidth="1"/>
    <col min="13323" max="13323" width="12.33203125" style="22" customWidth="1"/>
    <col min="13324" max="13324" width="1.44140625" style="22" customWidth="1"/>
    <col min="13325" max="13325" width="14.6640625" style="22" customWidth="1"/>
    <col min="13326" max="13326" width="1.44140625" style="22" customWidth="1"/>
    <col min="13327" max="13327" width="12.33203125" style="22" customWidth="1"/>
    <col min="13328" max="13328" width="1.44140625" style="22" customWidth="1"/>
    <col min="13329" max="13329" width="12.33203125" style="22" customWidth="1"/>
    <col min="13330" max="13330" width="1.44140625" style="22" customWidth="1"/>
    <col min="13331" max="13331" width="12.33203125" style="22" customWidth="1"/>
    <col min="13332" max="13332" width="2.21875" style="22" customWidth="1"/>
    <col min="13333" max="13333" width="16.21875" style="22" customWidth="1"/>
    <col min="13334" max="13334" width="1.109375" style="22" customWidth="1"/>
    <col min="13335" max="13335" width="1.44140625" style="22" customWidth="1"/>
    <col min="13336" max="13336" width="13.109375" style="22" customWidth="1"/>
    <col min="13337" max="13337" width="1.44140625" style="22" customWidth="1"/>
    <col min="13338" max="13338" width="13.109375" style="22" customWidth="1"/>
    <col min="13339" max="13339" width="1.44140625" style="22" customWidth="1"/>
    <col min="13340" max="13340" width="13.109375" style="22" customWidth="1"/>
    <col min="13341" max="13341" width="2.21875" style="22" customWidth="1"/>
    <col min="13342" max="13342" width="16.21875" style="22" customWidth="1"/>
    <col min="13343" max="13343" width="2.21875" style="22" customWidth="1"/>
    <col min="13344" max="13344" width="13.109375" style="22" customWidth="1"/>
    <col min="13345" max="13345" width="1.44140625" style="22" customWidth="1"/>
    <col min="13346" max="13346" width="13.109375" style="22" customWidth="1"/>
    <col min="13347" max="13347" width="1.44140625" style="22" customWidth="1"/>
    <col min="13348" max="13348" width="13.109375" style="22" customWidth="1"/>
    <col min="13349" max="13349" width="2.21875" style="22" customWidth="1"/>
    <col min="13350" max="13350" width="16.21875" style="22" customWidth="1"/>
    <col min="13351" max="13351" width="3" style="22" customWidth="1"/>
    <col min="13352" max="13352" width="8.44140625" style="22" customWidth="1"/>
    <col min="13353" max="13353" width="1.44140625" style="22" customWidth="1"/>
    <col min="13354" max="13354" width="22.33203125" style="22" customWidth="1"/>
    <col min="13355" max="13568" width="11.5546875" style="22"/>
    <col min="13569" max="13569" width="5.33203125" style="22" customWidth="1"/>
    <col min="13570" max="13570" width="3" style="22" customWidth="1"/>
    <col min="13571" max="13571" width="20.109375" style="22" customWidth="1"/>
    <col min="13572" max="13572" width="2.21875" style="22" customWidth="1"/>
    <col min="13573" max="13573" width="0" style="22" hidden="1" customWidth="1"/>
    <col min="13574" max="13574" width="3" style="22" customWidth="1"/>
    <col min="13575" max="13575" width="12.33203125" style="22" customWidth="1"/>
    <col min="13576" max="13576" width="1.44140625" style="22" customWidth="1"/>
    <col min="13577" max="13577" width="12.33203125" style="22" customWidth="1"/>
    <col min="13578" max="13578" width="1.44140625" style="22" customWidth="1"/>
    <col min="13579" max="13579" width="12.33203125" style="22" customWidth="1"/>
    <col min="13580" max="13580" width="1.44140625" style="22" customWidth="1"/>
    <col min="13581" max="13581" width="14.6640625" style="22" customWidth="1"/>
    <col min="13582" max="13582" width="1.44140625" style="22" customWidth="1"/>
    <col min="13583" max="13583" width="12.33203125" style="22" customWidth="1"/>
    <col min="13584" max="13584" width="1.44140625" style="22" customWidth="1"/>
    <col min="13585" max="13585" width="12.33203125" style="22" customWidth="1"/>
    <col min="13586" max="13586" width="1.44140625" style="22" customWidth="1"/>
    <col min="13587" max="13587" width="12.33203125" style="22" customWidth="1"/>
    <col min="13588" max="13588" width="2.21875" style="22" customWidth="1"/>
    <col min="13589" max="13589" width="16.21875" style="22" customWidth="1"/>
    <col min="13590" max="13590" width="1.109375" style="22" customWidth="1"/>
    <col min="13591" max="13591" width="1.44140625" style="22" customWidth="1"/>
    <col min="13592" max="13592" width="13.109375" style="22" customWidth="1"/>
    <col min="13593" max="13593" width="1.44140625" style="22" customWidth="1"/>
    <col min="13594" max="13594" width="13.109375" style="22" customWidth="1"/>
    <col min="13595" max="13595" width="1.44140625" style="22" customWidth="1"/>
    <col min="13596" max="13596" width="13.109375" style="22" customWidth="1"/>
    <col min="13597" max="13597" width="2.21875" style="22" customWidth="1"/>
    <col min="13598" max="13598" width="16.21875" style="22" customWidth="1"/>
    <col min="13599" max="13599" width="2.21875" style="22" customWidth="1"/>
    <col min="13600" max="13600" width="13.109375" style="22" customWidth="1"/>
    <col min="13601" max="13601" width="1.44140625" style="22" customWidth="1"/>
    <col min="13602" max="13602" width="13.109375" style="22" customWidth="1"/>
    <col min="13603" max="13603" width="1.44140625" style="22" customWidth="1"/>
    <col min="13604" max="13604" width="13.109375" style="22" customWidth="1"/>
    <col min="13605" max="13605" width="2.21875" style="22" customWidth="1"/>
    <col min="13606" max="13606" width="16.21875" style="22" customWidth="1"/>
    <col min="13607" max="13607" width="3" style="22" customWidth="1"/>
    <col min="13608" max="13608" width="8.44140625" style="22" customWidth="1"/>
    <col min="13609" max="13609" width="1.44140625" style="22" customWidth="1"/>
    <col min="13610" max="13610" width="22.33203125" style="22" customWidth="1"/>
    <col min="13611" max="13824" width="11.5546875" style="22"/>
    <col min="13825" max="13825" width="5.33203125" style="22" customWidth="1"/>
    <col min="13826" max="13826" width="3" style="22" customWidth="1"/>
    <col min="13827" max="13827" width="20.109375" style="22" customWidth="1"/>
    <col min="13828" max="13828" width="2.21875" style="22" customWidth="1"/>
    <col min="13829" max="13829" width="0" style="22" hidden="1" customWidth="1"/>
    <col min="13830" max="13830" width="3" style="22" customWidth="1"/>
    <col min="13831" max="13831" width="12.33203125" style="22" customWidth="1"/>
    <col min="13832" max="13832" width="1.44140625" style="22" customWidth="1"/>
    <col min="13833" max="13833" width="12.33203125" style="22" customWidth="1"/>
    <col min="13834" max="13834" width="1.44140625" style="22" customWidth="1"/>
    <col min="13835" max="13835" width="12.33203125" style="22" customWidth="1"/>
    <col min="13836" max="13836" width="1.44140625" style="22" customWidth="1"/>
    <col min="13837" max="13837" width="14.6640625" style="22" customWidth="1"/>
    <col min="13838" max="13838" width="1.44140625" style="22" customWidth="1"/>
    <col min="13839" max="13839" width="12.33203125" style="22" customWidth="1"/>
    <col min="13840" max="13840" width="1.44140625" style="22" customWidth="1"/>
    <col min="13841" max="13841" width="12.33203125" style="22" customWidth="1"/>
    <col min="13842" max="13842" width="1.44140625" style="22" customWidth="1"/>
    <col min="13843" max="13843" width="12.33203125" style="22" customWidth="1"/>
    <col min="13844" max="13844" width="2.21875" style="22" customWidth="1"/>
    <col min="13845" max="13845" width="16.21875" style="22" customWidth="1"/>
    <col min="13846" max="13846" width="1.109375" style="22" customWidth="1"/>
    <col min="13847" max="13847" width="1.44140625" style="22" customWidth="1"/>
    <col min="13848" max="13848" width="13.109375" style="22" customWidth="1"/>
    <col min="13849" max="13849" width="1.44140625" style="22" customWidth="1"/>
    <col min="13850" max="13850" width="13.109375" style="22" customWidth="1"/>
    <col min="13851" max="13851" width="1.44140625" style="22" customWidth="1"/>
    <col min="13852" max="13852" width="13.109375" style="22" customWidth="1"/>
    <col min="13853" max="13853" width="2.21875" style="22" customWidth="1"/>
    <col min="13854" max="13854" width="16.21875" style="22" customWidth="1"/>
    <col min="13855" max="13855" width="2.21875" style="22" customWidth="1"/>
    <col min="13856" max="13856" width="13.109375" style="22" customWidth="1"/>
    <col min="13857" max="13857" width="1.44140625" style="22" customWidth="1"/>
    <col min="13858" max="13858" width="13.109375" style="22" customWidth="1"/>
    <col min="13859" max="13859" width="1.44140625" style="22" customWidth="1"/>
    <col min="13860" max="13860" width="13.109375" style="22" customWidth="1"/>
    <col min="13861" max="13861" width="2.21875" style="22" customWidth="1"/>
    <col min="13862" max="13862" width="16.21875" style="22" customWidth="1"/>
    <col min="13863" max="13863" width="3" style="22" customWidth="1"/>
    <col min="13864" max="13864" width="8.44140625" style="22" customWidth="1"/>
    <col min="13865" max="13865" width="1.44140625" style="22" customWidth="1"/>
    <col min="13866" max="13866" width="22.33203125" style="22" customWidth="1"/>
    <col min="13867" max="14080" width="11.5546875" style="22"/>
    <col min="14081" max="14081" width="5.33203125" style="22" customWidth="1"/>
    <col min="14082" max="14082" width="3" style="22" customWidth="1"/>
    <col min="14083" max="14083" width="20.109375" style="22" customWidth="1"/>
    <col min="14084" max="14084" width="2.21875" style="22" customWidth="1"/>
    <col min="14085" max="14085" width="0" style="22" hidden="1" customWidth="1"/>
    <col min="14086" max="14086" width="3" style="22" customWidth="1"/>
    <col min="14087" max="14087" width="12.33203125" style="22" customWidth="1"/>
    <col min="14088" max="14088" width="1.44140625" style="22" customWidth="1"/>
    <col min="14089" max="14089" width="12.33203125" style="22" customWidth="1"/>
    <col min="14090" max="14090" width="1.44140625" style="22" customWidth="1"/>
    <col min="14091" max="14091" width="12.33203125" style="22" customWidth="1"/>
    <col min="14092" max="14092" width="1.44140625" style="22" customWidth="1"/>
    <col min="14093" max="14093" width="14.6640625" style="22" customWidth="1"/>
    <col min="14094" max="14094" width="1.44140625" style="22" customWidth="1"/>
    <col min="14095" max="14095" width="12.33203125" style="22" customWidth="1"/>
    <col min="14096" max="14096" width="1.44140625" style="22" customWidth="1"/>
    <col min="14097" max="14097" width="12.33203125" style="22" customWidth="1"/>
    <col min="14098" max="14098" width="1.44140625" style="22" customWidth="1"/>
    <col min="14099" max="14099" width="12.33203125" style="22" customWidth="1"/>
    <col min="14100" max="14100" width="2.21875" style="22" customWidth="1"/>
    <col min="14101" max="14101" width="16.21875" style="22" customWidth="1"/>
    <col min="14102" max="14102" width="1.109375" style="22" customWidth="1"/>
    <col min="14103" max="14103" width="1.44140625" style="22" customWidth="1"/>
    <col min="14104" max="14104" width="13.109375" style="22" customWidth="1"/>
    <col min="14105" max="14105" width="1.44140625" style="22" customWidth="1"/>
    <col min="14106" max="14106" width="13.109375" style="22" customWidth="1"/>
    <col min="14107" max="14107" width="1.44140625" style="22" customWidth="1"/>
    <col min="14108" max="14108" width="13.109375" style="22" customWidth="1"/>
    <col min="14109" max="14109" width="2.21875" style="22" customWidth="1"/>
    <col min="14110" max="14110" width="16.21875" style="22" customWidth="1"/>
    <col min="14111" max="14111" width="2.21875" style="22" customWidth="1"/>
    <col min="14112" max="14112" width="13.109375" style="22" customWidth="1"/>
    <col min="14113" max="14113" width="1.44140625" style="22" customWidth="1"/>
    <col min="14114" max="14114" width="13.109375" style="22" customWidth="1"/>
    <col min="14115" max="14115" width="1.44140625" style="22" customWidth="1"/>
    <col min="14116" max="14116" width="13.109375" style="22" customWidth="1"/>
    <col min="14117" max="14117" width="2.21875" style="22" customWidth="1"/>
    <col min="14118" max="14118" width="16.21875" style="22" customWidth="1"/>
    <col min="14119" max="14119" width="3" style="22" customWidth="1"/>
    <col min="14120" max="14120" width="8.44140625" style="22" customWidth="1"/>
    <col min="14121" max="14121" width="1.44140625" style="22" customWidth="1"/>
    <col min="14122" max="14122" width="22.33203125" style="22" customWidth="1"/>
    <col min="14123" max="14336" width="11.5546875" style="22"/>
    <col min="14337" max="14337" width="5.33203125" style="22" customWidth="1"/>
    <col min="14338" max="14338" width="3" style="22" customWidth="1"/>
    <col min="14339" max="14339" width="20.109375" style="22" customWidth="1"/>
    <col min="14340" max="14340" width="2.21875" style="22" customWidth="1"/>
    <col min="14341" max="14341" width="0" style="22" hidden="1" customWidth="1"/>
    <col min="14342" max="14342" width="3" style="22" customWidth="1"/>
    <col min="14343" max="14343" width="12.33203125" style="22" customWidth="1"/>
    <col min="14344" max="14344" width="1.44140625" style="22" customWidth="1"/>
    <col min="14345" max="14345" width="12.33203125" style="22" customWidth="1"/>
    <col min="14346" max="14346" width="1.44140625" style="22" customWidth="1"/>
    <col min="14347" max="14347" width="12.33203125" style="22" customWidth="1"/>
    <col min="14348" max="14348" width="1.44140625" style="22" customWidth="1"/>
    <col min="14349" max="14349" width="14.6640625" style="22" customWidth="1"/>
    <col min="14350" max="14350" width="1.44140625" style="22" customWidth="1"/>
    <col min="14351" max="14351" width="12.33203125" style="22" customWidth="1"/>
    <col min="14352" max="14352" width="1.44140625" style="22" customWidth="1"/>
    <col min="14353" max="14353" width="12.33203125" style="22" customWidth="1"/>
    <col min="14354" max="14354" width="1.44140625" style="22" customWidth="1"/>
    <col min="14355" max="14355" width="12.33203125" style="22" customWidth="1"/>
    <col min="14356" max="14356" width="2.21875" style="22" customWidth="1"/>
    <col min="14357" max="14357" width="16.21875" style="22" customWidth="1"/>
    <col min="14358" max="14358" width="1.109375" style="22" customWidth="1"/>
    <col min="14359" max="14359" width="1.44140625" style="22" customWidth="1"/>
    <col min="14360" max="14360" width="13.109375" style="22" customWidth="1"/>
    <col min="14361" max="14361" width="1.44140625" style="22" customWidth="1"/>
    <col min="14362" max="14362" width="13.109375" style="22" customWidth="1"/>
    <col min="14363" max="14363" width="1.44140625" style="22" customWidth="1"/>
    <col min="14364" max="14364" width="13.109375" style="22" customWidth="1"/>
    <col min="14365" max="14365" width="2.21875" style="22" customWidth="1"/>
    <col min="14366" max="14366" width="16.21875" style="22" customWidth="1"/>
    <col min="14367" max="14367" width="2.21875" style="22" customWidth="1"/>
    <col min="14368" max="14368" width="13.109375" style="22" customWidth="1"/>
    <col min="14369" max="14369" width="1.44140625" style="22" customWidth="1"/>
    <col min="14370" max="14370" width="13.109375" style="22" customWidth="1"/>
    <col min="14371" max="14371" width="1.44140625" style="22" customWidth="1"/>
    <col min="14372" max="14372" width="13.109375" style="22" customWidth="1"/>
    <col min="14373" max="14373" width="2.21875" style="22" customWidth="1"/>
    <col min="14374" max="14374" width="16.21875" style="22" customWidth="1"/>
    <col min="14375" max="14375" width="3" style="22" customWidth="1"/>
    <col min="14376" max="14376" width="8.44140625" style="22" customWidth="1"/>
    <col min="14377" max="14377" width="1.44140625" style="22" customWidth="1"/>
    <col min="14378" max="14378" width="22.33203125" style="22" customWidth="1"/>
    <col min="14379" max="14592" width="11.5546875" style="22"/>
    <col min="14593" max="14593" width="5.33203125" style="22" customWidth="1"/>
    <col min="14594" max="14594" width="3" style="22" customWidth="1"/>
    <col min="14595" max="14595" width="20.109375" style="22" customWidth="1"/>
    <col min="14596" max="14596" width="2.21875" style="22" customWidth="1"/>
    <col min="14597" max="14597" width="0" style="22" hidden="1" customWidth="1"/>
    <col min="14598" max="14598" width="3" style="22" customWidth="1"/>
    <col min="14599" max="14599" width="12.33203125" style="22" customWidth="1"/>
    <col min="14600" max="14600" width="1.44140625" style="22" customWidth="1"/>
    <col min="14601" max="14601" width="12.33203125" style="22" customWidth="1"/>
    <col min="14602" max="14602" width="1.44140625" style="22" customWidth="1"/>
    <col min="14603" max="14603" width="12.33203125" style="22" customWidth="1"/>
    <col min="14604" max="14604" width="1.44140625" style="22" customWidth="1"/>
    <col min="14605" max="14605" width="14.6640625" style="22" customWidth="1"/>
    <col min="14606" max="14606" width="1.44140625" style="22" customWidth="1"/>
    <col min="14607" max="14607" width="12.33203125" style="22" customWidth="1"/>
    <col min="14608" max="14608" width="1.44140625" style="22" customWidth="1"/>
    <col min="14609" max="14609" width="12.33203125" style="22" customWidth="1"/>
    <col min="14610" max="14610" width="1.44140625" style="22" customWidth="1"/>
    <col min="14611" max="14611" width="12.33203125" style="22" customWidth="1"/>
    <col min="14612" max="14612" width="2.21875" style="22" customWidth="1"/>
    <col min="14613" max="14613" width="16.21875" style="22" customWidth="1"/>
    <col min="14614" max="14614" width="1.109375" style="22" customWidth="1"/>
    <col min="14615" max="14615" width="1.44140625" style="22" customWidth="1"/>
    <col min="14616" max="14616" width="13.109375" style="22" customWidth="1"/>
    <col min="14617" max="14617" width="1.44140625" style="22" customWidth="1"/>
    <col min="14618" max="14618" width="13.109375" style="22" customWidth="1"/>
    <col min="14619" max="14619" width="1.44140625" style="22" customWidth="1"/>
    <col min="14620" max="14620" width="13.109375" style="22" customWidth="1"/>
    <col min="14621" max="14621" width="2.21875" style="22" customWidth="1"/>
    <col min="14622" max="14622" width="16.21875" style="22" customWidth="1"/>
    <col min="14623" max="14623" width="2.21875" style="22" customWidth="1"/>
    <col min="14624" max="14624" width="13.109375" style="22" customWidth="1"/>
    <col min="14625" max="14625" width="1.44140625" style="22" customWidth="1"/>
    <col min="14626" max="14626" width="13.109375" style="22" customWidth="1"/>
    <col min="14627" max="14627" width="1.44140625" style="22" customWidth="1"/>
    <col min="14628" max="14628" width="13.109375" style="22" customWidth="1"/>
    <col min="14629" max="14629" width="2.21875" style="22" customWidth="1"/>
    <col min="14630" max="14630" width="16.21875" style="22" customWidth="1"/>
    <col min="14631" max="14631" width="3" style="22" customWidth="1"/>
    <col min="14632" max="14632" width="8.44140625" style="22" customWidth="1"/>
    <col min="14633" max="14633" width="1.44140625" style="22" customWidth="1"/>
    <col min="14634" max="14634" width="22.33203125" style="22" customWidth="1"/>
    <col min="14635" max="14848" width="11.5546875" style="22"/>
    <col min="14849" max="14849" width="5.33203125" style="22" customWidth="1"/>
    <col min="14850" max="14850" width="3" style="22" customWidth="1"/>
    <col min="14851" max="14851" width="20.109375" style="22" customWidth="1"/>
    <col min="14852" max="14852" width="2.21875" style="22" customWidth="1"/>
    <col min="14853" max="14853" width="0" style="22" hidden="1" customWidth="1"/>
    <col min="14854" max="14854" width="3" style="22" customWidth="1"/>
    <col min="14855" max="14855" width="12.33203125" style="22" customWidth="1"/>
    <col min="14856" max="14856" width="1.44140625" style="22" customWidth="1"/>
    <col min="14857" max="14857" width="12.33203125" style="22" customWidth="1"/>
    <col min="14858" max="14858" width="1.44140625" style="22" customWidth="1"/>
    <col min="14859" max="14859" width="12.33203125" style="22" customWidth="1"/>
    <col min="14860" max="14860" width="1.44140625" style="22" customWidth="1"/>
    <col min="14861" max="14861" width="14.6640625" style="22" customWidth="1"/>
    <col min="14862" max="14862" width="1.44140625" style="22" customWidth="1"/>
    <col min="14863" max="14863" width="12.33203125" style="22" customWidth="1"/>
    <col min="14864" max="14864" width="1.44140625" style="22" customWidth="1"/>
    <col min="14865" max="14865" width="12.33203125" style="22" customWidth="1"/>
    <col min="14866" max="14866" width="1.44140625" style="22" customWidth="1"/>
    <col min="14867" max="14867" width="12.33203125" style="22" customWidth="1"/>
    <col min="14868" max="14868" width="2.21875" style="22" customWidth="1"/>
    <col min="14869" max="14869" width="16.21875" style="22" customWidth="1"/>
    <col min="14870" max="14870" width="1.109375" style="22" customWidth="1"/>
    <col min="14871" max="14871" width="1.44140625" style="22" customWidth="1"/>
    <col min="14872" max="14872" width="13.109375" style="22" customWidth="1"/>
    <col min="14873" max="14873" width="1.44140625" style="22" customWidth="1"/>
    <col min="14874" max="14874" width="13.109375" style="22" customWidth="1"/>
    <col min="14875" max="14875" width="1.44140625" style="22" customWidth="1"/>
    <col min="14876" max="14876" width="13.109375" style="22" customWidth="1"/>
    <col min="14877" max="14877" width="2.21875" style="22" customWidth="1"/>
    <col min="14878" max="14878" width="16.21875" style="22" customWidth="1"/>
    <col min="14879" max="14879" width="2.21875" style="22" customWidth="1"/>
    <col min="14880" max="14880" width="13.109375" style="22" customWidth="1"/>
    <col min="14881" max="14881" width="1.44140625" style="22" customWidth="1"/>
    <col min="14882" max="14882" width="13.109375" style="22" customWidth="1"/>
    <col min="14883" max="14883" width="1.44140625" style="22" customWidth="1"/>
    <col min="14884" max="14884" width="13.109375" style="22" customWidth="1"/>
    <col min="14885" max="14885" width="2.21875" style="22" customWidth="1"/>
    <col min="14886" max="14886" width="16.21875" style="22" customWidth="1"/>
    <col min="14887" max="14887" width="3" style="22" customWidth="1"/>
    <col min="14888" max="14888" width="8.44140625" style="22" customWidth="1"/>
    <col min="14889" max="14889" width="1.44140625" style="22" customWidth="1"/>
    <col min="14890" max="14890" width="22.33203125" style="22" customWidth="1"/>
    <col min="14891" max="15104" width="11.5546875" style="22"/>
    <col min="15105" max="15105" width="5.33203125" style="22" customWidth="1"/>
    <col min="15106" max="15106" width="3" style="22" customWidth="1"/>
    <col min="15107" max="15107" width="20.109375" style="22" customWidth="1"/>
    <col min="15108" max="15108" width="2.21875" style="22" customWidth="1"/>
    <col min="15109" max="15109" width="0" style="22" hidden="1" customWidth="1"/>
    <col min="15110" max="15110" width="3" style="22" customWidth="1"/>
    <col min="15111" max="15111" width="12.33203125" style="22" customWidth="1"/>
    <col min="15112" max="15112" width="1.44140625" style="22" customWidth="1"/>
    <col min="15113" max="15113" width="12.33203125" style="22" customWidth="1"/>
    <col min="15114" max="15114" width="1.44140625" style="22" customWidth="1"/>
    <col min="15115" max="15115" width="12.33203125" style="22" customWidth="1"/>
    <col min="15116" max="15116" width="1.44140625" style="22" customWidth="1"/>
    <col min="15117" max="15117" width="14.6640625" style="22" customWidth="1"/>
    <col min="15118" max="15118" width="1.44140625" style="22" customWidth="1"/>
    <col min="15119" max="15119" width="12.33203125" style="22" customWidth="1"/>
    <col min="15120" max="15120" width="1.44140625" style="22" customWidth="1"/>
    <col min="15121" max="15121" width="12.33203125" style="22" customWidth="1"/>
    <col min="15122" max="15122" width="1.44140625" style="22" customWidth="1"/>
    <col min="15123" max="15123" width="12.33203125" style="22" customWidth="1"/>
    <col min="15124" max="15124" width="2.21875" style="22" customWidth="1"/>
    <col min="15125" max="15125" width="16.21875" style="22" customWidth="1"/>
    <col min="15126" max="15126" width="1.109375" style="22" customWidth="1"/>
    <col min="15127" max="15127" width="1.44140625" style="22" customWidth="1"/>
    <col min="15128" max="15128" width="13.109375" style="22" customWidth="1"/>
    <col min="15129" max="15129" width="1.44140625" style="22" customWidth="1"/>
    <col min="15130" max="15130" width="13.109375" style="22" customWidth="1"/>
    <col min="15131" max="15131" width="1.44140625" style="22" customWidth="1"/>
    <col min="15132" max="15132" width="13.109375" style="22" customWidth="1"/>
    <col min="15133" max="15133" width="2.21875" style="22" customWidth="1"/>
    <col min="15134" max="15134" width="16.21875" style="22" customWidth="1"/>
    <col min="15135" max="15135" width="2.21875" style="22" customWidth="1"/>
    <col min="15136" max="15136" width="13.109375" style="22" customWidth="1"/>
    <col min="15137" max="15137" width="1.44140625" style="22" customWidth="1"/>
    <col min="15138" max="15138" width="13.109375" style="22" customWidth="1"/>
    <col min="15139" max="15139" width="1.44140625" style="22" customWidth="1"/>
    <col min="15140" max="15140" width="13.109375" style="22" customWidth="1"/>
    <col min="15141" max="15141" width="2.21875" style="22" customWidth="1"/>
    <col min="15142" max="15142" width="16.21875" style="22" customWidth="1"/>
    <col min="15143" max="15143" width="3" style="22" customWidth="1"/>
    <col min="15144" max="15144" width="8.44140625" style="22" customWidth="1"/>
    <col min="15145" max="15145" width="1.44140625" style="22" customWidth="1"/>
    <col min="15146" max="15146" width="22.33203125" style="22" customWidth="1"/>
    <col min="15147" max="15360" width="11.5546875" style="22"/>
    <col min="15361" max="15361" width="5.33203125" style="22" customWidth="1"/>
    <col min="15362" max="15362" width="3" style="22" customWidth="1"/>
    <col min="15363" max="15363" width="20.109375" style="22" customWidth="1"/>
    <col min="15364" max="15364" width="2.21875" style="22" customWidth="1"/>
    <col min="15365" max="15365" width="0" style="22" hidden="1" customWidth="1"/>
    <col min="15366" max="15366" width="3" style="22" customWidth="1"/>
    <col min="15367" max="15367" width="12.33203125" style="22" customWidth="1"/>
    <col min="15368" max="15368" width="1.44140625" style="22" customWidth="1"/>
    <col min="15369" max="15369" width="12.33203125" style="22" customWidth="1"/>
    <col min="15370" max="15370" width="1.44140625" style="22" customWidth="1"/>
    <col min="15371" max="15371" width="12.33203125" style="22" customWidth="1"/>
    <col min="15372" max="15372" width="1.44140625" style="22" customWidth="1"/>
    <col min="15373" max="15373" width="14.6640625" style="22" customWidth="1"/>
    <col min="15374" max="15374" width="1.44140625" style="22" customWidth="1"/>
    <col min="15375" max="15375" width="12.33203125" style="22" customWidth="1"/>
    <col min="15376" max="15376" width="1.44140625" style="22" customWidth="1"/>
    <col min="15377" max="15377" width="12.33203125" style="22" customWidth="1"/>
    <col min="15378" max="15378" width="1.44140625" style="22" customWidth="1"/>
    <col min="15379" max="15379" width="12.33203125" style="22" customWidth="1"/>
    <col min="15380" max="15380" width="2.21875" style="22" customWidth="1"/>
    <col min="15381" max="15381" width="16.21875" style="22" customWidth="1"/>
    <col min="15382" max="15382" width="1.109375" style="22" customWidth="1"/>
    <col min="15383" max="15383" width="1.44140625" style="22" customWidth="1"/>
    <col min="15384" max="15384" width="13.109375" style="22" customWidth="1"/>
    <col min="15385" max="15385" width="1.44140625" style="22" customWidth="1"/>
    <col min="15386" max="15386" width="13.109375" style="22" customWidth="1"/>
    <col min="15387" max="15387" width="1.44140625" style="22" customWidth="1"/>
    <col min="15388" max="15388" width="13.109375" style="22" customWidth="1"/>
    <col min="15389" max="15389" width="2.21875" style="22" customWidth="1"/>
    <col min="15390" max="15390" width="16.21875" style="22" customWidth="1"/>
    <col min="15391" max="15391" width="2.21875" style="22" customWidth="1"/>
    <col min="15392" max="15392" width="13.109375" style="22" customWidth="1"/>
    <col min="15393" max="15393" width="1.44140625" style="22" customWidth="1"/>
    <col min="15394" max="15394" width="13.109375" style="22" customWidth="1"/>
    <col min="15395" max="15395" width="1.44140625" style="22" customWidth="1"/>
    <col min="15396" max="15396" width="13.109375" style="22" customWidth="1"/>
    <col min="15397" max="15397" width="2.21875" style="22" customWidth="1"/>
    <col min="15398" max="15398" width="16.21875" style="22" customWidth="1"/>
    <col min="15399" max="15399" width="3" style="22" customWidth="1"/>
    <col min="15400" max="15400" width="8.44140625" style="22" customWidth="1"/>
    <col min="15401" max="15401" width="1.44140625" style="22" customWidth="1"/>
    <col min="15402" max="15402" width="22.33203125" style="22" customWidth="1"/>
    <col min="15403" max="15616" width="11.5546875" style="22"/>
    <col min="15617" max="15617" width="5.33203125" style="22" customWidth="1"/>
    <col min="15618" max="15618" width="3" style="22" customWidth="1"/>
    <col min="15619" max="15619" width="20.109375" style="22" customWidth="1"/>
    <col min="15620" max="15620" width="2.21875" style="22" customWidth="1"/>
    <col min="15621" max="15621" width="0" style="22" hidden="1" customWidth="1"/>
    <col min="15622" max="15622" width="3" style="22" customWidth="1"/>
    <col min="15623" max="15623" width="12.33203125" style="22" customWidth="1"/>
    <col min="15624" max="15624" width="1.44140625" style="22" customWidth="1"/>
    <col min="15625" max="15625" width="12.33203125" style="22" customWidth="1"/>
    <col min="15626" max="15626" width="1.44140625" style="22" customWidth="1"/>
    <col min="15627" max="15627" width="12.33203125" style="22" customWidth="1"/>
    <col min="15628" max="15628" width="1.44140625" style="22" customWidth="1"/>
    <col min="15629" max="15629" width="14.6640625" style="22" customWidth="1"/>
    <col min="15630" max="15630" width="1.44140625" style="22" customWidth="1"/>
    <col min="15631" max="15631" width="12.33203125" style="22" customWidth="1"/>
    <col min="15632" max="15632" width="1.44140625" style="22" customWidth="1"/>
    <col min="15633" max="15633" width="12.33203125" style="22" customWidth="1"/>
    <col min="15634" max="15634" width="1.44140625" style="22" customWidth="1"/>
    <col min="15635" max="15635" width="12.33203125" style="22" customWidth="1"/>
    <col min="15636" max="15636" width="2.21875" style="22" customWidth="1"/>
    <col min="15637" max="15637" width="16.21875" style="22" customWidth="1"/>
    <col min="15638" max="15638" width="1.109375" style="22" customWidth="1"/>
    <col min="15639" max="15639" width="1.44140625" style="22" customWidth="1"/>
    <col min="15640" max="15640" width="13.109375" style="22" customWidth="1"/>
    <col min="15641" max="15641" width="1.44140625" style="22" customWidth="1"/>
    <col min="15642" max="15642" width="13.109375" style="22" customWidth="1"/>
    <col min="15643" max="15643" width="1.44140625" style="22" customWidth="1"/>
    <col min="15644" max="15644" width="13.109375" style="22" customWidth="1"/>
    <col min="15645" max="15645" width="2.21875" style="22" customWidth="1"/>
    <col min="15646" max="15646" width="16.21875" style="22" customWidth="1"/>
    <col min="15647" max="15647" width="2.21875" style="22" customWidth="1"/>
    <col min="15648" max="15648" width="13.109375" style="22" customWidth="1"/>
    <col min="15649" max="15649" width="1.44140625" style="22" customWidth="1"/>
    <col min="15650" max="15650" width="13.109375" style="22" customWidth="1"/>
    <col min="15651" max="15651" width="1.44140625" style="22" customWidth="1"/>
    <col min="15652" max="15652" width="13.109375" style="22" customWidth="1"/>
    <col min="15653" max="15653" width="2.21875" style="22" customWidth="1"/>
    <col min="15654" max="15654" width="16.21875" style="22" customWidth="1"/>
    <col min="15655" max="15655" width="3" style="22" customWidth="1"/>
    <col min="15656" max="15656" width="8.44140625" style="22" customWidth="1"/>
    <col min="15657" max="15657" width="1.44140625" style="22" customWidth="1"/>
    <col min="15658" max="15658" width="22.33203125" style="22" customWidth="1"/>
    <col min="15659" max="15872" width="11.5546875" style="22"/>
    <col min="15873" max="15873" width="5.33203125" style="22" customWidth="1"/>
    <col min="15874" max="15874" width="3" style="22" customWidth="1"/>
    <col min="15875" max="15875" width="20.109375" style="22" customWidth="1"/>
    <col min="15876" max="15876" width="2.21875" style="22" customWidth="1"/>
    <col min="15877" max="15877" width="0" style="22" hidden="1" customWidth="1"/>
    <col min="15878" max="15878" width="3" style="22" customWidth="1"/>
    <col min="15879" max="15879" width="12.33203125" style="22" customWidth="1"/>
    <col min="15880" max="15880" width="1.44140625" style="22" customWidth="1"/>
    <col min="15881" max="15881" width="12.33203125" style="22" customWidth="1"/>
    <col min="15882" max="15882" width="1.44140625" style="22" customWidth="1"/>
    <col min="15883" max="15883" width="12.33203125" style="22" customWidth="1"/>
    <col min="15884" max="15884" width="1.44140625" style="22" customWidth="1"/>
    <col min="15885" max="15885" width="14.6640625" style="22" customWidth="1"/>
    <col min="15886" max="15886" width="1.44140625" style="22" customWidth="1"/>
    <col min="15887" max="15887" width="12.33203125" style="22" customWidth="1"/>
    <col min="15888" max="15888" width="1.44140625" style="22" customWidth="1"/>
    <col min="15889" max="15889" width="12.33203125" style="22" customWidth="1"/>
    <col min="15890" max="15890" width="1.44140625" style="22" customWidth="1"/>
    <col min="15891" max="15891" width="12.33203125" style="22" customWidth="1"/>
    <col min="15892" max="15892" width="2.21875" style="22" customWidth="1"/>
    <col min="15893" max="15893" width="16.21875" style="22" customWidth="1"/>
    <col min="15894" max="15894" width="1.109375" style="22" customWidth="1"/>
    <col min="15895" max="15895" width="1.44140625" style="22" customWidth="1"/>
    <col min="15896" max="15896" width="13.109375" style="22" customWidth="1"/>
    <col min="15897" max="15897" width="1.44140625" style="22" customWidth="1"/>
    <col min="15898" max="15898" width="13.109375" style="22" customWidth="1"/>
    <col min="15899" max="15899" width="1.44140625" style="22" customWidth="1"/>
    <col min="15900" max="15900" width="13.109375" style="22" customWidth="1"/>
    <col min="15901" max="15901" width="2.21875" style="22" customWidth="1"/>
    <col min="15902" max="15902" width="16.21875" style="22" customWidth="1"/>
    <col min="15903" max="15903" width="2.21875" style="22" customWidth="1"/>
    <col min="15904" max="15904" width="13.109375" style="22" customWidth="1"/>
    <col min="15905" max="15905" width="1.44140625" style="22" customWidth="1"/>
    <col min="15906" max="15906" width="13.109375" style="22" customWidth="1"/>
    <col min="15907" max="15907" width="1.44140625" style="22" customWidth="1"/>
    <col min="15908" max="15908" width="13.109375" style="22" customWidth="1"/>
    <col min="15909" max="15909" width="2.21875" style="22" customWidth="1"/>
    <col min="15910" max="15910" width="16.21875" style="22" customWidth="1"/>
    <col min="15911" max="15911" width="3" style="22" customWidth="1"/>
    <col min="15912" max="15912" width="8.44140625" style="22" customWidth="1"/>
    <col min="15913" max="15913" width="1.44140625" style="22" customWidth="1"/>
    <col min="15914" max="15914" width="22.33203125" style="22" customWidth="1"/>
    <col min="15915" max="16128" width="11.5546875" style="22"/>
    <col min="16129" max="16129" width="5.33203125" style="22" customWidth="1"/>
    <col min="16130" max="16130" width="3" style="22" customWidth="1"/>
    <col min="16131" max="16131" width="20.109375" style="22" customWidth="1"/>
    <col min="16132" max="16132" width="2.21875" style="22" customWidth="1"/>
    <col min="16133" max="16133" width="0" style="22" hidden="1" customWidth="1"/>
    <col min="16134" max="16134" width="3" style="22" customWidth="1"/>
    <col min="16135" max="16135" width="12.33203125" style="22" customWidth="1"/>
    <col min="16136" max="16136" width="1.44140625" style="22" customWidth="1"/>
    <col min="16137" max="16137" width="12.33203125" style="22" customWidth="1"/>
    <col min="16138" max="16138" width="1.44140625" style="22" customWidth="1"/>
    <col min="16139" max="16139" width="12.33203125" style="22" customWidth="1"/>
    <col min="16140" max="16140" width="1.44140625" style="22" customWidth="1"/>
    <col min="16141" max="16141" width="14.6640625" style="22" customWidth="1"/>
    <col min="16142" max="16142" width="1.44140625" style="22" customWidth="1"/>
    <col min="16143" max="16143" width="12.33203125" style="22" customWidth="1"/>
    <col min="16144" max="16144" width="1.44140625" style="22" customWidth="1"/>
    <col min="16145" max="16145" width="12.33203125" style="22" customWidth="1"/>
    <col min="16146" max="16146" width="1.44140625" style="22" customWidth="1"/>
    <col min="16147" max="16147" width="12.33203125" style="22" customWidth="1"/>
    <col min="16148" max="16148" width="2.21875" style="22" customWidth="1"/>
    <col min="16149" max="16149" width="16.21875" style="22" customWidth="1"/>
    <col min="16150" max="16150" width="1.109375" style="22" customWidth="1"/>
    <col min="16151" max="16151" width="1.44140625" style="22" customWidth="1"/>
    <col min="16152" max="16152" width="13.109375" style="22" customWidth="1"/>
    <col min="16153" max="16153" width="1.44140625" style="22" customWidth="1"/>
    <col min="16154" max="16154" width="13.109375" style="22" customWidth="1"/>
    <col min="16155" max="16155" width="1.44140625" style="22" customWidth="1"/>
    <col min="16156" max="16156" width="13.109375" style="22" customWidth="1"/>
    <col min="16157" max="16157" width="2.21875" style="22" customWidth="1"/>
    <col min="16158" max="16158" width="16.21875" style="22" customWidth="1"/>
    <col min="16159" max="16159" width="2.21875" style="22" customWidth="1"/>
    <col min="16160" max="16160" width="13.109375" style="22" customWidth="1"/>
    <col min="16161" max="16161" width="1.44140625" style="22" customWidth="1"/>
    <col min="16162" max="16162" width="13.109375" style="22" customWidth="1"/>
    <col min="16163" max="16163" width="1.44140625" style="22" customWidth="1"/>
    <col min="16164" max="16164" width="13.109375" style="22" customWidth="1"/>
    <col min="16165" max="16165" width="2.21875" style="22" customWidth="1"/>
    <col min="16166" max="16166" width="16.21875" style="22" customWidth="1"/>
    <col min="16167" max="16167" width="3" style="22" customWidth="1"/>
    <col min="16168" max="16168" width="8.44140625" style="22" customWidth="1"/>
    <col min="16169" max="16169" width="1.44140625" style="22" customWidth="1"/>
    <col min="16170" max="16170" width="22.33203125" style="22" customWidth="1"/>
    <col min="16171" max="16384" width="11.5546875" style="22"/>
  </cols>
  <sheetData>
    <row r="1" spans="1:40" s="20" customFormat="1" ht="10.5" customHeight="1" x14ac:dyDescent="0.3">
      <c r="C1" s="22"/>
      <c r="U1" s="23" t="s">
        <v>49</v>
      </c>
      <c r="X1" s="50" t="s">
        <v>50</v>
      </c>
      <c r="AN1" s="131" t="s">
        <v>628</v>
      </c>
    </row>
    <row r="2" spans="1:40" s="20" customFormat="1" ht="10.5" customHeight="1" x14ac:dyDescent="0.3">
      <c r="A2" s="24"/>
      <c r="C2" s="22"/>
      <c r="U2" s="23" t="s">
        <v>629</v>
      </c>
      <c r="X2" s="50" t="s">
        <v>597</v>
      </c>
      <c r="AN2" s="23" t="s">
        <v>630</v>
      </c>
    </row>
    <row r="3" spans="1:40" s="20" customFormat="1" ht="10.5" customHeight="1" x14ac:dyDescent="0.3">
      <c r="A3" s="25"/>
      <c r="C3" s="22"/>
      <c r="U3" s="23" t="s">
        <v>55</v>
      </c>
      <c r="X3" s="26" t="s">
        <v>56</v>
      </c>
    </row>
    <row r="4" spans="1:40" ht="9.6" customHeight="1" x14ac:dyDescent="0.3">
      <c r="A4" s="39"/>
      <c r="B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row>
    <row r="5" spans="1:40" ht="9.6" customHeight="1" x14ac:dyDescent="0.3">
      <c r="A5" s="33"/>
      <c r="B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row>
    <row r="6" spans="1:40" ht="9.6" customHeight="1" x14ac:dyDescent="0.3">
      <c r="O6" s="28" t="s">
        <v>631</v>
      </c>
      <c r="P6" s="28"/>
      <c r="Q6" s="28"/>
      <c r="R6" s="28"/>
      <c r="S6" s="28"/>
      <c r="T6" s="28"/>
      <c r="U6" s="28"/>
      <c r="X6" s="28" t="s">
        <v>631</v>
      </c>
      <c r="Y6" s="28"/>
      <c r="Z6" s="28"/>
      <c r="AA6" s="28"/>
      <c r="AB6" s="28"/>
      <c r="AC6" s="28"/>
      <c r="AD6" s="28"/>
      <c r="AE6" s="28"/>
      <c r="AF6" s="28"/>
      <c r="AG6" s="28"/>
      <c r="AH6" s="28"/>
      <c r="AI6" s="28"/>
      <c r="AJ6" s="28"/>
      <c r="AK6" s="28"/>
      <c r="AL6" s="28"/>
    </row>
    <row r="7" spans="1:40" ht="9.6" customHeight="1" x14ac:dyDescent="0.3"/>
    <row r="8" spans="1:40" ht="9.6" customHeight="1" x14ac:dyDescent="0.3">
      <c r="G8" s="28" t="s">
        <v>632</v>
      </c>
      <c r="H8" s="28"/>
      <c r="I8" s="28"/>
      <c r="J8" s="28"/>
      <c r="K8" s="28"/>
      <c r="L8" s="28"/>
      <c r="M8" s="28"/>
      <c r="O8" s="28" t="s">
        <v>633</v>
      </c>
      <c r="P8" s="28"/>
      <c r="Q8" s="28"/>
      <c r="R8" s="28"/>
      <c r="S8" s="28"/>
      <c r="T8" s="28"/>
      <c r="U8" s="28"/>
      <c r="X8" s="28" t="s">
        <v>634</v>
      </c>
      <c r="Y8" s="28"/>
      <c r="Z8" s="28"/>
      <c r="AA8" s="28"/>
      <c r="AB8" s="28"/>
      <c r="AC8" s="28"/>
      <c r="AD8" s="28"/>
    </row>
    <row r="9" spans="1:40" ht="9.6" customHeight="1" x14ac:dyDescent="0.3">
      <c r="K9" s="30" t="s">
        <v>307</v>
      </c>
      <c r="AF9" s="30" t="s">
        <v>307</v>
      </c>
      <c r="AH9" s="30" t="s">
        <v>606</v>
      </c>
    </row>
    <row r="10" spans="1:40" ht="9.6" customHeight="1" x14ac:dyDescent="0.3">
      <c r="I10" s="30" t="s">
        <v>635</v>
      </c>
      <c r="K10" s="30" t="s">
        <v>603</v>
      </c>
      <c r="M10" s="30" t="s">
        <v>72</v>
      </c>
      <c r="Q10" s="30" t="s">
        <v>604</v>
      </c>
      <c r="S10" s="30" t="s">
        <v>605</v>
      </c>
      <c r="Z10" s="30" t="s">
        <v>604</v>
      </c>
      <c r="AB10" s="30" t="s">
        <v>605</v>
      </c>
      <c r="AF10" s="30" t="s">
        <v>607</v>
      </c>
      <c r="AH10" s="30" t="s">
        <v>68</v>
      </c>
      <c r="AL10" s="30" t="s">
        <v>72</v>
      </c>
    </row>
    <row r="11" spans="1:40" ht="9.6" customHeight="1" x14ac:dyDescent="0.3">
      <c r="A11" s="31" t="s">
        <v>78</v>
      </c>
      <c r="C11" s="31" t="s">
        <v>80</v>
      </c>
      <c r="G11" s="31" t="s">
        <v>636</v>
      </c>
      <c r="I11" s="31" t="s">
        <v>85</v>
      </c>
      <c r="K11" s="31" t="s">
        <v>613</v>
      </c>
      <c r="M11" s="31" t="s">
        <v>614</v>
      </c>
      <c r="O11" s="31" t="s">
        <v>385</v>
      </c>
      <c r="Q11" s="31" t="s">
        <v>615</v>
      </c>
      <c r="S11" s="31" t="s">
        <v>76</v>
      </c>
      <c r="U11" s="31" t="s">
        <v>72</v>
      </c>
      <c r="X11" s="31" t="s">
        <v>385</v>
      </c>
      <c r="Z11" s="31" t="s">
        <v>615</v>
      </c>
      <c r="AB11" s="31" t="s">
        <v>76</v>
      </c>
      <c r="AD11" s="31" t="s">
        <v>72</v>
      </c>
      <c r="AF11" s="31" t="s">
        <v>613</v>
      </c>
      <c r="AH11" s="31" t="s">
        <v>76</v>
      </c>
      <c r="AJ11" s="31" t="s">
        <v>335</v>
      </c>
      <c r="AL11" s="31" t="s">
        <v>617</v>
      </c>
      <c r="AN11" s="31" t="s">
        <v>78</v>
      </c>
    </row>
    <row r="12" spans="1:40" ht="8.85" customHeight="1" x14ac:dyDescent="0.3"/>
    <row r="13" spans="1:40" ht="8.85" customHeight="1" x14ac:dyDescent="0.3">
      <c r="B13" s="22" t="s">
        <v>289</v>
      </c>
    </row>
    <row r="14" spans="1:40" ht="8.85" customHeight="1" x14ac:dyDescent="0.3">
      <c r="A14" s="22">
        <v>1</v>
      </c>
      <c r="B14" s="33"/>
      <c r="C14" s="22" t="s">
        <v>91</v>
      </c>
      <c r="D14" s="33"/>
      <c r="E14" s="33"/>
      <c r="F14" s="33"/>
      <c r="G14" s="177">
        <v>0</v>
      </c>
      <c r="H14" s="33"/>
      <c r="I14" s="177">
        <v>70226846</v>
      </c>
      <c r="J14" s="33"/>
      <c r="K14" s="177">
        <v>0</v>
      </c>
      <c r="L14" s="33"/>
      <c r="M14" s="177">
        <f t="shared" ref="M14:M58" si="0">SUM(G14:K14)</f>
        <v>70226846</v>
      </c>
      <c r="N14" s="33"/>
      <c r="O14" s="177">
        <v>15945357</v>
      </c>
      <c r="P14" s="33"/>
      <c r="Q14" s="177">
        <v>1680198</v>
      </c>
      <c r="R14" s="33"/>
      <c r="S14" s="177">
        <v>28979093</v>
      </c>
      <c r="T14" s="33"/>
      <c r="U14" s="177">
        <f t="shared" ref="U14:U58" si="1">SUM(O14:S14)</f>
        <v>46604648</v>
      </c>
      <c r="V14" s="33"/>
      <c r="W14" s="33"/>
      <c r="X14" s="177">
        <v>7290182</v>
      </c>
      <c r="Y14" s="33"/>
      <c r="Z14" s="177">
        <v>1414093</v>
      </c>
      <c r="AA14" s="33"/>
      <c r="AB14" s="177">
        <v>15917989</v>
      </c>
      <c r="AC14" s="33"/>
      <c r="AD14" s="177">
        <f t="shared" ref="AD14:AD58" si="2">SUM(X14:AB14)</f>
        <v>24622264</v>
      </c>
      <c r="AE14" s="33"/>
      <c r="AF14" s="177">
        <v>0</v>
      </c>
      <c r="AG14" s="33"/>
      <c r="AH14" s="177">
        <v>0</v>
      </c>
      <c r="AI14" s="33"/>
      <c r="AJ14" s="177">
        <v>0</v>
      </c>
      <c r="AK14" s="33"/>
      <c r="AL14" s="177">
        <f t="shared" ref="AL14:AL58" si="3">(U14+AD14+AF14+AH14+AJ14)</f>
        <v>71226912</v>
      </c>
      <c r="AM14" s="33"/>
      <c r="AN14" s="22">
        <v>1</v>
      </c>
    </row>
    <row r="15" spans="1:40" ht="8.85" customHeight="1" x14ac:dyDescent="0.3">
      <c r="A15" s="22">
        <v>2</v>
      </c>
      <c r="B15" s="33"/>
      <c r="C15" s="22" t="s">
        <v>92</v>
      </c>
      <c r="D15" s="33"/>
      <c r="E15" s="33"/>
      <c r="F15" s="33"/>
      <c r="G15" s="178">
        <v>0</v>
      </c>
      <c r="H15" s="33"/>
      <c r="I15" s="178">
        <v>7643569</v>
      </c>
      <c r="J15" s="33"/>
      <c r="K15" s="178">
        <v>0</v>
      </c>
      <c r="L15" s="33"/>
      <c r="M15" s="178">
        <f t="shared" si="0"/>
        <v>7643569</v>
      </c>
      <c r="N15" s="33"/>
      <c r="O15" s="178">
        <v>387731</v>
      </c>
      <c r="P15" s="33"/>
      <c r="Q15" s="178">
        <v>36040</v>
      </c>
      <c r="R15" s="33"/>
      <c r="S15" s="178">
        <v>641877</v>
      </c>
      <c r="T15" s="33"/>
      <c r="U15" s="178">
        <f t="shared" si="1"/>
        <v>1065648</v>
      </c>
      <c r="V15" s="33"/>
      <c r="W15" s="33"/>
      <c r="X15" s="178">
        <v>207051</v>
      </c>
      <c r="Y15" s="33"/>
      <c r="Z15" s="178">
        <v>7153</v>
      </c>
      <c r="AA15" s="33"/>
      <c r="AB15" s="178">
        <v>4310522</v>
      </c>
      <c r="AC15" s="33"/>
      <c r="AD15" s="178">
        <f t="shared" si="2"/>
        <v>4524726</v>
      </c>
      <c r="AE15" s="33"/>
      <c r="AF15" s="178">
        <v>0</v>
      </c>
      <c r="AG15" s="33"/>
      <c r="AH15" s="178">
        <v>0</v>
      </c>
      <c r="AI15" s="33"/>
      <c r="AJ15" s="178">
        <v>2053195</v>
      </c>
      <c r="AK15" s="33"/>
      <c r="AL15" s="178">
        <f t="shared" si="3"/>
        <v>7643569</v>
      </c>
      <c r="AM15" s="33"/>
      <c r="AN15" s="22">
        <v>2</v>
      </c>
    </row>
    <row r="16" spans="1:40" ht="8.85" customHeight="1" x14ac:dyDescent="0.3">
      <c r="A16" s="22">
        <v>3</v>
      </c>
      <c r="B16" s="33"/>
      <c r="C16" s="22" t="s">
        <v>94</v>
      </c>
      <c r="D16" s="33"/>
      <c r="E16" s="33"/>
      <c r="F16" s="33"/>
      <c r="G16" s="178">
        <v>0</v>
      </c>
      <c r="H16" s="33"/>
      <c r="I16" s="178">
        <v>601953</v>
      </c>
      <c r="J16" s="33"/>
      <c r="K16" s="178">
        <v>0</v>
      </c>
      <c r="L16" s="33"/>
      <c r="M16" s="178">
        <f t="shared" si="0"/>
        <v>601953</v>
      </c>
      <c r="N16" s="33"/>
      <c r="O16" s="178">
        <v>540967</v>
      </c>
      <c r="P16" s="33"/>
      <c r="Q16" s="178">
        <v>0</v>
      </c>
      <c r="R16" s="33"/>
      <c r="S16" s="178">
        <v>157774</v>
      </c>
      <c r="T16" s="33"/>
      <c r="U16" s="178">
        <f t="shared" si="1"/>
        <v>698741</v>
      </c>
      <c r="V16" s="33"/>
      <c r="W16" s="33"/>
      <c r="X16" s="178">
        <v>72389</v>
      </c>
      <c r="Y16" s="33"/>
      <c r="Z16" s="178">
        <v>0</v>
      </c>
      <c r="AA16" s="33"/>
      <c r="AB16" s="178">
        <v>641740</v>
      </c>
      <c r="AC16" s="33"/>
      <c r="AD16" s="178">
        <f t="shared" si="2"/>
        <v>714129</v>
      </c>
      <c r="AE16" s="33"/>
      <c r="AF16" s="178">
        <v>0</v>
      </c>
      <c r="AG16" s="33"/>
      <c r="AH16" s="178">
        <v>0</v>
      </c>
      <c r="AI16" s="33"/>
      <c r="AJ16" s="178">
        <v>0</v>
      </c>
      <c r="AK16" s="33"/>
      <c r="AL16" s="178">
        <f t="shared" si="3"/>
        <v>1412870</v>
      </c>
      <c r="AM16" s="33"/>
      <c r="AN16" s="22">
        <v>3</v>
      </c>
    </row>
    <row r="17" spans="1:40" ht="8.85" customHeight="1" x14ac:dyDescent="0.3">
      <c r="A17" s="22">
        <v>4</v>
      </c>
      <c r="B17" s="33"/>
      <c r="C17" s="22" t="s">
        <v>95</v>
      </c>
      <c r="D17" s="33"/>
      <c r="E17" s="33"/>
      <c r="F17" s="33"/>
      <c r="G17" s="178">
        <v>296525</v>
      </c>
      <c r="H17" s="33"/>
      <c r="I17" s="178">
        <v>11534695</v>
      </c>
      <c r="J17" s="33"/>
      <c r="K17" s="178">
        <v>0</v>
      </c>
      <c r="L17" s="33"/>
      <c r="M17" s="178">
        <f t="shared" si="0"/>
        <v>11831220</v>
      </c>
      <c r="N17" s="33"/>
      <c r="O17" s="178">
        <v>1579434</v>
      </c>
      <c r="P17" s="33"/>
      <c r="Q17" s="178">
        <v>2041894</v>
      </c>
      <c r="R17" s="33"/>
      <c r="S17" s="178">
        <v>3904234</v>
      </c>
      <c r="T17" s="33"/>
      <c r="U17" s="178">
        <f t="shared" si="1"/>
        <v>7525562</v>
      </c>
      <c r="V17" s="33"/>
      <c r="W17" s="33"/>
      <c r="X17" s="178">
        <v>508691</v>
      </c>
      <c r="Y17" s="33"/>
      <c r="Z17" s="178">
        <v>869785</v>
      </c>
      <c r="AA17" s="33"/>
      <c r="AB17" s="178">
        <v>1699351</v>
      </c>
      <c r="AC17" s="33"/>
      <c r="AD17" s="178">
        <f t="shared" si="2"/>
        <v>3077827</v>
      </c>
      <c r="AE17" s="33"/>
      <c r="AF17" s="178">
        <v>0</v>
      </c>
      <c r="AG17" s="33"/>
      <c r="AH17" s="178">
        <v>0</v>
      </c>
      <c r="AI17" s="33"/>
      <c r="AJ17" s="178">
        <v>193281</v>
      </c>
      <c r="AK17" s="33"/>
      <c r="AL17" s="178">
        <f t="shared" si="3"/>
        <v>10796670</v>
      </c>
      <c r="AM17" s="33"/>
      <c r="AN17" s="22">
        <v>4</v>
      </c>
    </row>
    <row r="18" spans="1:40" ht="8.85" customHeight="1" x14ac:dyDescent="0.3">
      <c r="A18" s="22">
        <v>5</v>
      </c>
      <c r="B18" s="33"/>
      <c r="C18" s="22" t="s">
        <v>96</v>
      </c>
      <c r="D18" s="33"/>
      <c r="E18" s="33"/>
      <c r="F18" s="33"/>
      <c r="G18" s="178">
        <v>1727702</v>
      </c>
      <c r="H18" s="33"/>
      <c r="I18" s="178">
        <v>39826550</v>
      </c>
      <c r="J18" s="33"/>
      <c r="K18" s="178">
        <v>0</v>
      </c>
      <c r="L18" s="33"/>
      <c r="M18" s="178">
        <f t="shared" si="0"/>
        <v>41554252</v>
      </c>
      <c r="N18" s="33"/>
      <c r="O18" s="178">
        <v>15379009</v>
      </c>
      <c r="P18" s="33"/>
      <c r="Q18" s="178">
        <v>5365384</v>
      </c>
      <c r="R18" s="33"/>
      <c r="S18" s="178">
        <v>8348124</v>
      </c>
      <c r="T18" s="33"/>
      <c r="U18" s="178">
        <f t="shared" si="1"/>
        <v>29092517</v>
      </c>
      <c r="V18" s="33"/>
      <c r="W18" s="33"/>
      <c r="X18" s="178">
        <v>6221724</v>
      </c>
      <c r="Y18" s="33"/>
      <c r="Z18" s="178">
        <v>1202646</v>
      </c>
      <c r="AA18" s="33"/>
      <c r="AB18" s="178">
        <v>5877669</v>
      </c>
      <c r="AC18" s="33"/>
      <c r="AD18" s="178">
        <f t="shared" si="2"/>
        <v>13302039</v>
      </c>
      <c r="AE18" s="33"/>
      <c r="AF18" s="178">
        <v>0</v>
      </c>
      <c r="AG18" s="33"/>
      <c r="AH18" s="178">
        <v>0</v>
      </c>
      <c r="AI18" s="33"/>
      <c r="AJ18" s="178">
        <v>33854</v>
      </c>
      <c r="AK18" s="33"/>
      <c r="AL18" s="178">
        <f t="shared" si="3"/>
        <v>42428410</v>
      </c>
      <c r="AM18" s="33"/>
      <c r="AN18" s="22">
        <v>5</v>
      </c>
    </row>
    <row r="19" spans="1:40" ht="8.85" customHeight="1" x14ac:dyDescent="0.3">
      <c r="A19" s="41"/>
      <c r="B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41"/>
    </row>
    <row r="20" spans="1:40" ht="8.85" customHeight="1" x14ac:dyDescent="0.3">
      <c r="A20" s="22">
        <v>6</v>
      </c>
      <c r="B20" s="33"/>
      <c r="C20" s="22" t="s">
        <v>97</v>
      </c>
      <c r="D20" s="33"/>
      <c r="E20" s="33"/>
      <c r="F20" s="33"/>
      <c r="G20" s="178">
        <v>0</v>
      </c>
      <c r="H20" s="33"/>
      <c r="I20" s="178">
        <v>0</v>
      </c>
      <c r="J20" s="33"/>
      <c r="K20" s="178">
        <v>0</v>
      </c>
      <c r="L20" s="33"/>
      <c r="M20" s="178">
        <f t="shared" si="0"/>
        <v>0</v>
      </c>
      <c r="N20" s="33"/>
      <c r="O20" s="178">
        <v>752334</v>
      </c>
      <c r="P20" s="33"/>
      <c r="Q20" s="178">
        <v>0</v>
      </c>
      <c r="R20" s="33"/>
      <c r="S20" s="178">
        <v>1870314</v>
      </c>
      <c r="T20" s="33"/>
      <c r="U20" s="178">
        <f t="shared" si="1"/>
        <v>2622648</v>
      </c>
      <c r="V20" s="33"/>
      <c r="W20" s="33"/>
      <c r="X20" s="178">
        <v>259930</v>
      </c>
      <c r="Y20" s="33"/>
      <c r="Z20" s="178">
        <v>0</v>
      </c>
      <c r="AA20" s="33"/>
      <c r="AB20" s="178">
        <v>902704</v>
      </c>
      <c r="AC20" s="33"/>
      <c r="AD20" s="178">
        <f t="shared" si="2"/>
        <v>1162634</v>
      </c>
      <c r="AE20" s="33"/>
      <c r="AF20" s="178">
        <v>0</v>
      </c>
      <c r="AG20" s="33"/>
      <c r="AH20" s="178">
        <v>0</v>
      </c>
      <c r="AI20" s="33"/>
      <c r="AJ20" s="178">
        <v>2226</v>
      </c>
      <c r="AK20" s="33"/>
      <c r="AL20" s="178">
        <f t="shared" si="3"/>
        <v>3787508</v>
      </c>
      <c r="AM20" s="33"/>
      <c r="AN20" s="22">
        <v>6</v>
      </c>
    </row>
    <row r="21" spans="1:40" ht="8.85" customHeight="1" x14ac:dyDescent="0.3">
      <c r="A21" s="22">
        <v>7</v>
      </c>
      <c r="B21" s="33"/>
      <c r="C21" s="22" t="s">
        <v>98</v>
      </c>
      <c r="D21" s="33"/>
      <c r="E21" s="33"/>
      <c r="F21" s="33"/>
      <c r="G21" s="178">
        <v>0</v>
      </c>
      <c r="H21" s="33"/>
      <c r="I21" s="178">
        <v>2091683</v>
      </c>
      <c r="J21" s="33"/>
      <c r="K21" s="178">
        <v>0</v>
      </c>
      <c r="L21" s="33"/>
      <c r="M21" s="178">
        <f t="shared" si="0"/>
        <v>2091683</v>
      </c>
      <c r="N21" s="33"/>
      <c r="O21" s="178">
        <v>869965</v>
      </c>
      <c r="P21" s="33"/>
      <c r="Q21" s="178">
        <v>0</v>
      </c>
      <c r="R21" s="33"/>
      <c r="S21" s="178">
        <v>477490</v>
      </c>
      <c r="T21" s="33"/>
      <c r="U21" s="178">
        <f t="shared" si="1"/>
        <v>1347455</v>
      </c>
      <c r="V21" s="33"/>
      <c r="W21" s="33"/>
      <c r="X21" s="178">
        <v>653879</v>
      </c>
      <c r="Y21" s="33"/>
      <c r="Z21" s="178">
        <v>0</v>
      </c>
      <c r="AA21" s="33"/>
      <c r="AB21" s="178">
        <v>177407</v>
      </c>
      <c r="AC21" s="33"/>
      <c r="AD21" s="178">
        <f t="shared" si="2"/>
        <v>831286</v>
      </c>
      <c r="AE21" s="33"/>
      <c r="AF21" s="178">
        <v>0</v>
      </c>
      <c r="AG21" s="33"/>
      <c r="AH21" s="178">
        <v>0</v>
      </c>
      <c r="AI21" s="33"/>
      <c r="AJ21" s="178">
        <v>0</v>
      </c>
      <c r="AK21" s="33"/>
      <c r="AL21" s="178">
        <f t="shared" si="3"/>
        <v>2178741</v>
      </c>
      <c r="AM21" s="33"/>
      <c r="AN21" s="22">
        <v>7</v>
      </c>
    </row>
    <row r="22" spans="1:40" ht="8.85" customHeight="1" x14ac:dyDescent="0.3">
      <c r="A22" s="22">
        <v>8</v>
      </c>
      <c r="B22" s="33"/>
      <c r="C22" s="22" t="s">
        <v>99</v>
      </c>
      <c r="D22" s="33"/>
      <c r="E22" s="33"/>
      <c r="F22" s="33"/>
      <c r="G22" s="178">
        <v>417896</v>
      </c>
      <c r="H22" s="33"/>
      <c r="I22" s="178">
        <v>0</v>
      </c>
      <c r="J22" s="33"/>
      <c r="K22" s="178">
        <v>0</v>
      </c>
      <c r="L22" s="33"/>
      <c r="M22" s="178">
        <f t="shared" si="0"/>
        <v>417896</v>
      </c>
      <c r="N22" s="33"/>
      <c r="O22" s="178">
        <v>1627725</v>
      </c>
      <c r="P22" s="33"/>
      <c r="Q22" s="178">
        <v>27134</v>
      </c>
      <c r="R22" s="33"/>
      <c r="S22" s="178">
        <v>2965753</v>
      </c>
      <c r="T22" s="33"/>
      <c r="U22" s="178">
        <f t="shared" si="1"/>
        <v>4620612</v>
      </c>
      <c r="V22" s="33"/>
      <c r="W22" s="33"/>
      <c r="X22" s="178">
        <v>650234</v>
      </c>
      <c r="Y22" s="33"/>
      <c r="Z22" s="178">
        <v>0</v>
      </c>
      <c r="AA22" s="33"/>
      <c r="AB22" s="178">
        <v>1982529</v>
      </c>
      <c r="AC22" s="33"/>
      <c r="AD22" s="178">
        <f t="shared" si="2"/>
        <v>2632763</v>
      </c>
      <c r="AE22" s="33"/>
      <c r="AF22" s="178">
        <v>0</v>
      </c>
      <c r="AG22" s="33"/>
      <c r="AH22" s="178">
        <v>0</v>
      </c>
      <c r="AI22" s="33"/>
      <c r="AJ22" s="178">
        <v>145993</v>
      </c>
      <c r="AK22" s="33"/>
      <c r="AL22" s="178">
        <f t="shared" si="3"/>
        <v>7399368</v>
      </c>
      <c r="AM22" s="33"/>
      <c r="AN22" s="22">
        <v>8</v>
      </c>
    </row>
    <row r="23" spans="1:40" ht="8.85" customHeight="1" x14ac:dyDescent="0.3">
      <c r="A23" s="22">
        <v>9</v>
      </c>
      <c r="B23" s="33"/>
      <c r="C23" s="22" t="s">
        <v>100</v>
      </c>
      <c r="D23" s="33"/>
      <c r="E23" s="33"/>
      <c r="F23" s="33"/>
      <c r="G23" s="178">
        <v>0</v>
      </c>
      <c r="H23" s="33"/>
      <c r="I23" s="178">
        <v>0</v>
      </c>
      <c r="J23" s="33"/>
      <c r="K23" s="178">
        <v>0</v>
      </c>
      <c r="L23" s="33"/>
      <c r="M23" s="178">
        <f t="shared" si="0"/>
        <v>0</v>
      </c>
      <c r="N23" s="33"/>
      <c r="O23" s="178">
        <v>0</v>
      </c>
      <c r="P23" s="33"/>
      <c r="Q23" s="178">
        <v>0</v>
      </c>
      <c r="R23" s="33"/>
      <c r="S23" s="178">
        <v>780306</v>
      </c>
      <c r="T23" s="33"/>
      <c r="U23" s="178">
        <f t="shared" si="1"/>
        <v>780306</v>
      </c>
      <c r="V23" s="33"/>
      <c r="W23" s="33"/>
      <c r="X23" s="178">
        <v>0</v>
      </c>
      <c r="Y23" s="33"/>
      <c r="Z23" s="178">
        <v>0</v>
      </c>
      <c r="AA23" s="33"/>
      <c r="AB23" s="178">
        <v>142492</v>
      </c>
      <c r="AC23" s="33"/>
      <c r="AD23" s="178">
        <f t="shared" si="2"/>
        <v>142492</v>
      </c>
      <c r="AE23" s="33"/>
      <c r="AF23" s="178">
        <v>0</v>
      </c>
      <c r="AG23" s="33"/>
      <c r="AH23" s="178">
        <v>0</v>
      </c>
      <c r="AI23" s="33"/>
      <c r="AJ23" s="178">
        <v>0</v>
      </c>
      <c r="AK23" s="33"/>
      <c r="AL23" s="178">
        <f t="shared" si="3"/>
        <v>922798</v>
      </c>
      <c r="AM23" s="33"/>
      <c r="AN23" s="22">
        <v>9</v>
      </c>
    </row>
    <row r="24" spans="1:40" ht="8.85" customHeight="1" x14ac:dyDescent="0.3">
      <c r="A24" s="22">
        <v>10</v>
      </c>
      <c r="B24" s="33"/>
      <c r="C24" s="22" t="s">
        <v>101</v>
      </c>
      <c r="D24" s="33"/>
      <c r="E24" s="33"/>
      <c r="F24" s="33"/>
      <c r="G24" s="178">
        <v>0</v>
      </c>
      <c r="H24" s="33"/>
      <c r="I24" s="178">
        <v>0</v>
      </c>
      <c r="J24" s="33"/>
      <c r="K24" s="178">
        <v>0</v>
      </c>
      <c r="L24" s="33"/>
      <c r="M24" s="178">
        <f t="shared" si="0"/>
        <v>0</v>
      </c>
      <c r="N24" s="33"/>
      <c r="O24" s="178">
        <v>4096455</v>
      </c>
      <c r="P24" s="33"/>
      <c r="Q24" s="178">
        <v>0</v>
      </c>
      <c r="R24" s="33"/>
      <c r="S24" s="178">
        <v>3860068</v>
      </c>
      <c r="T24" s="33"/>
      <c r="U24" s="178">
        <f t="shared" si="1"/>
        <v>7956523</v>
      </c>
      <c r="V24" s="33"/>
      <c r="W24" s="33"/>
      <c r="X24" s="178">
        <v>1819939</v>
      </c>
      <c r="Y24" s="33"/>
      <c r="Z24" s="178">
        <v>0</v>
      </c>
      <c r="AA24" s="33"/>
      <c r="AB24" s="178">
        <v>2663971</v>
      </c>
      <c r="AC24" s="33"/>
      <c r="AD24" s="178">
        <f t="shared" si="2"/>
        <v>4483910</v>
      </c>
      <c r="AE24" s="33"/>
      <c r="AF24" s="178">
        <v>0</v>
      </c>
      <c r="AG24" s="33"/>
      <c r="AH24" s="178">
        <v>0</v>
      </c>
      <c r="AI24" s="33"/>
      <c r="AJ24" s="178">
        <v>0</v>
      </c>
      <c r="AK24" s="33"/>
      <c r="AL24" s="178">
        <f t="shared" si="3"/>
        <v>12440433</v>
      </c>
      <c r="AM24" s="33"/>
      <c r="AN24" s="22">
        <v>10</v>
      </c>
    </row>
    <row r="25" spans="1:40" ht="8.85" customHeight="1" x14ac:dyDescent="0.3">
      <c r="A25" s="41"/>
      <c r="B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41"/>
    </row>
    <row r="26" spans="1:40" ht="8.85" customHeight="1" x14ac:dyDescent="0.3">
      <c r="A26" s="22">
        <v>11</v>
      </c>
      <c r="B26" s="33"/>
      <c r="C26" s="22" t="s">
        <v>102</v>
      </c>
      <c r="D26" s="33"/>
      <c r="E26" s="33"/>
      <c r="F26" s="33"/>
      <c r="G26" s="178">
        <v>119595</v>
      </c>
      <c r="H26" s="33"/>
      <c r="I26" s="178">
        <v>8899165</v>
      </c>
      <c r="J26" s="33"/>
      <c r="K26" s="178">
        <v>0</v>
      </c>
      <c r="L26" s="33"/>
      <c r="M26" s="178">
        <f t="shared" si="0"/>
        <v>9018760</v>
      </c>
      <c r="N26" s="33"/>
      <c r="O26" s="178">
        <v>4367323</v>
      </c>
      <c r="P26" s="33"/>
      <c r="Q26" s="178">
        <v>240247</v>
      </c>
      <c r="R26" s="33"/>
      <c r="S26" s="178">
        <v>2261470</v>
      </c>
      <c r="T26" s="33"/>
      <c r="U26" s="178">
        <f t="shared" si="1"/>
        <v>6869040</v>
      </c>
      <c r="V26" s="33"/>
      <c r="W26" s="33"/>
      <c r="X26" s="178">
        <v>1231603</v>
      </c>
      <c r="Y26" s="33"/>
      <c r="Z26" s="178">
        <v>132911</v>
      </c>
      <c r="AA26" s="33"/>
      <c r="AB26" s="178">
        <v>697771</v>
      </c>
      <c r="AC26" s="33"/>
      <c r="AD26" s="178">
        <f t="shared" si="2"/>
        <v>2062285</v>
      </c>
      <c r="AE26" s="33"/>
      <c r="AF26" s="178">
        <v>0</v>
      </c>
      <c r="AG26" s="33"/>
      <c r="AH26" s="178">
        <v>0</v>
      </c>
      <c r="AI26" s="33"/>
      <c r="AJ26" s="178">
        <v>87435</v>
      </c>
      <c r="AK26" s="33"/>
      <c r="AL26" s="178">
        <f t="shared" si="3"/>
        <v>9018760</v>
      </c>
      <c r="AM26" s="33"/>
      <c r="AN26" s="22">
        <v>11</v>
      </c>
    </row>
    <row r="27" spans="1:40" ht="8.85" customHeight="1" x14ac:dyDescent="0.3">
      <c r="A27" s="22">
        <v>12</v>
      </c>
      <c r="B27" s="33"/>
      <c r="C27" s="22" t="s">
        <v>103</v>
      </c>
      <c r="D27" s="33"/>
      <c r="E27" s="33"/>
      <c r="F27" s="33"/>
      <c r="G27" s="178">
        <v>62832</v>
      </c>
      <c r="H27" s="33"/>
      <c r="I27" s="178">
        <v>1125019</v>
      </c>
      <c r="J27" s="33"/>
      <c r="K27" s="178">
        <v>0</v>
      </c>
      <c r="L27" s="33"/>
      <c r="M27" s="178">
        <f t="shared" si="0"/>
        <v>1187851</v>
      </c>
      <c r="N27" s="33"/>
      <c r="O27" s="178">
        <v>1485515</v>
      </c>
      <c r="P27" s="33"/>
      <c r="Q27" s="178">
        <v>0</v>
      </c>
      <c r="R27" s="33"/>
      <c r="S27" s="178">
        <v>178740</v>
      </c>
      <c r="T27" s="33"/>
      <c r="U27" s="178">
        <f t="shared" si="1"/>
        <v>1664255</v>
      </c>
      <c r="V27" s="33"/>
      <c r="W27" s="33"/>
      <c r="X27" s="178">
        <v>187782</v>
      </c>
      <c r="Y27" s="33"/>
      <c r="Z27" s="178">
        <v>0</v>
      </c>
      <c r="AA27" s="33"/>
      <c r="AB27" s="178">
        <v>254655</v>
      </c>
      <c r="AC27" s="33"/>
      <c r="AD27" s="178">
        <f t="shared" si="2"/>
        <v>442437</v>
      </c>
      <c r="AE27" s="33"/>
      <c r="AF27" s="178">
        <v>0</v>
      </c>
      <c r="AG27" s="33"/>
      <c r="AH27" s="178">
        <v>0</v>
      </c>
      <c r="AI27" s="33"/>
      <c r="AJ27" s="178">
        <v>0</v>
      </c>
      <c r="AK27" s="33"/>
      <c r="AL27" s="178">
        <f t="shared" si="3"/>
        <v>2106692</v>
      </c>
      <c r="AM27" s="33"/>
      <c r="AN27" s="22">
        <v>12</v>
      </c>
    </row>
    <row r="28" spans="1:40" ht="8.85" customHeight="1" x14ac:dyDescent="0.3">
      <c r="A28" s="22">
        <v>13</v>
      </c>
      <c r="B28" s="33"/>
      <c r="C28" s="22" t="s">
        <v>104</v>
      </c>
      <c r="D28" s="33"/>
      <c r="E28" s="33"/>
      <c r="F28" s="33"/>
      <c r="G28" s="178">
        <v>459586</v>
      </c>
      <c r="H28" s="33"/>
      <c r="I28" s="178">
        <v>0</v>
      </c>
      <c r="J28" s="33"/>
      <c r="K28" s="178">
        <v>0</v>
      </c>
      <c r="L28" s="33"/>
      <c r="M28" s="178">
        <f t="shared" si="0"/>
        <v>459586</v>
      </c>
      <c r="N28" s="33"/>
      <c r="O28" s="178">
        <v>2515510</v>
      </c>
      <c r="P28" s="33"/>
      <c r="Q28" s="178">
        <v>0</v>
      </c>
      <c r="R28" s="33"/>
      <c r="S28" s="178">
        <v>2577554</v>
      </c>
      <c r="T28" s="33"/>
      <c r="U28" s="178">
        <f t="shared" si="1"/>
        <v>5093064</v>
      </c>
      <c r="V28" s="33"/>
      <c r="W28" s="33"/>
      <c r="X28" s="178">
        <v>1998898</v>
      </c>
      <c r="Y28" s="33"/>
      <c r="Z28" s="178">
        <v>0</v>
      </c>
      <c r="AA28" s="33"/>
      <c r="AB28" s="178">
        <v>1779338</v>
      </c>
      <c r="AC28" s="33"/>
      <c r="AD28" s="178">
        <f t="shared" si="2"/>
        <v>3778236</v>
      </c>
      <c r="AE28" s="33"/>
      <c r="AF28" s="178">
        <v>0</v>
      </c>
      <c r="AG28" s="33"/>
      <c r="AH28" s="178">
        <v>0</v>
      </c>
      <c r="AI28" s="33"/>
      <c r="AJ28" s="178">
        <v>0</v>
      </c>
      <c r="AK28" s="33"/>
      <c r="AL28" s="178">
        <f t="shared" si="3"/>
        <v>8871300</v>
      </c>
      <c r="AM28" s="33"/>
      <c r="AN28" s="22">
        <v>13</v>
      </c>
    </row>
    <row r="29" spans="1:40" ht="8.85" customHeight="1" x14ac:dyDescent="0.3">
      <c r="A29" s="22">
        <v>14</v>
      </c>
      <c r="B29" s="33"/>
      <c r="C29" s="22" t="s">
        <v>105</v>
      </c>
      <c r="D29" s="33"/>
      <c r="E29" s="33"/>
      <c r="F29" s="33"/>
      <c r="G29" s="178">
        <v>0</v>
      </c>
      <c r="H29" s="33"/>
      <c r="I29" s="178">
        <v>742584</v>
      </c>
      <c r="J29" s="33"/>
      <c r="K29" s="178">
        <v>0</v>
      </c>
      <c r="L29" s="33"/>
      <c r="M29" s="178">
        <f t="shared" si="0"/>
        <v>742584</v>
      </c>
      <c r="N29" s="33"/>
      <c r="O29" s="178">
        <v>238001</v>
      </c>
      <c r="P29" s="33"/>
      <c r="Q29" s="178">
        <v>0</v>
      </c>
      <c r="R29" s="33"/>
      <c r="S29" s="178">
        <v>231171</v>
      </c>
      <c r="T29" s="33"/>
      <c r="U29" s="178">
        <f t="shared" si="1"/>
        <v>469172</v>
      </c>
      <c r="V29" s="33"/>
      <c r="W29" s="33"/>
      <c r="X29" s="178">
        <v>172716</v>
      </c>
      <c r="Y29" s="33"/>
      <c r="Z29" s="178">
        <v>0</v>
      </c>
      <c r="AA29" s="33"/>
      <c r="AB29" s="178">
        <v>100696</v>
      </c>
      <c r="AC29" s="33"/>
      <c r="AD29" s="178">
        <f t="shared" si="2"/>
        <v>273412</v>
      </c>
      <c r="AE29" s="33"/>
      <c r="AF29" s="178">
        <v>0</v>
      </c>
      <c r="AG29" s="33"/>
      <c r="AH29" s="178">
        <v>0</v>
      </c>
      <c r="AI29" s="33"/>
      <c r="AJ29" s="178">
        <v>0</v>
      </c>
      <c r="AK29" s="33"/>
      <c r="AL29" s="178">
        <f t="shared" si="3"/>
        <v>742584</v>
      </c>
      <c r="AM29" s="33"/>
      <c r="AN29" s="22">
        <v>14</v>
      </c>
    </row>
    <row r="30" spans="1:40" ht="8.85" customHeight="1" x14ac:dyDescent="0.3">
      <c r="A30" s="22">
        <v>15</v>
      </c>
      <c r="B30" s="33"/>
      <c r="C30" s="22" t="s">
        <v>106</v>
      </c>
      <c r="D30" s="33"/>
      <c r="E30" s="33"/>
      <c r="F30" s="33"/>
      <c r="G30" s="178">
        <v>24741167</v>
      </c>
      <c r="H30" s="33"/>
      <c r="I30" s="178">
        <v>32202499</v>
      </c>
      <c r="J30" s="33"/>
      <c r="K30" s="178">
        <v>0</v>
      </c>
      <c r="L30" s="33"/>
      <c r="M30" s="178">
        <f t="shared" si="0"/>
        <v>56943666</v>
      </c>
      <c r="N30" s="33"/>
      <c r="O30" s="178">
        <v>8614322</v>
      </c>
      <c r="P30" s="33"/>
      <c r="Q30" s="178">
        <v>0</v>
      </c>
      <c r="R30" s="33"/>
      <c r="S30" s="178">
        <v>37207606</v>
      </c>
      <c r="T30" s="33"/>
      <c r="U30" s="178">
        <f t="shared" si="1"/>
        <v>45821928</v>
      </c>
      <c r="V30" s="33"/>
      <c r="W30" s="33"/>
      <c r="X30" s="178">
        <v>4794834</v>
      </c>
      <c r="Y30" s="33"/>
      <c r="Z30" s="178">
        <v>0</v>
      </c>
      <c r="AA30" s="33"/>
      <c r="AB30" s="178">
        <v>6316266</v>
      </c>
      <c r="AC30" s="33"/>
      <c r="AD30" s="178">
        <f t="shared" si="2"/>
        <v>11111100</v>
      </c>
      <c r="AE30" s="33"/>
      <c r="AF30" s="178">
        <v>0</v>
      </c>
      <c r="AG30" s="33"/>
      <c r="AH30" s="178">
        <v>0</v>
      </c>
      <c r="AI30" s="33"/>
      <c r="AJ30" s="178">
        <v>0</v>
      </c>
      <c r="AK30" s="33"/>
      <c r="AL30" s="178">
        <f t="shared" si="3"/>
        <v>56933028</v>
      </c>
      <c r="AM30" s="33"/>
      <c r="AN30" s="22">
        <v>15</v>
      </c>
    </row>
    <row r="31" spans="1:40" ht="8.85" customHeight="1" x14ac:dyDescent="0.3">
      <c r="A31" s="41"/>
      <c r="B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41"/>
    </row>
    <row r="32" spans="1:40" ht="8.85" customHeight="1" x14ac:dyDescent="0.3">
      <c r="A32" s="22">
        <v>16</v>
      </c>
      <c r="B32" s="33"/>
      <c r="C32" s="22" t="s">
        <v>107</v>
      </c>
      <c r="D32" s="33"/>
      <c r="E32" s="33"/>
      <c r="F32" s="33"/>
      <c r="G32" s="178">
        <v>0</v>
      </c>
      <c r="H32" s="33"/>
      <c r="I32" s="178">
        <v>14827061</v>
      </c>
      <c r="J32" s="33"/>
      <c r="K32" s="178">
        <v>654900</v>
      </c>
      <c r="L32" s="33"/>
      <c r="M32" s="178">
        <f t="shared" si="0"/>
        <v>15481961</v>
      </c>
      <c r="N32" s="33"/>
      <c r="O32" s="178">
        <v>4777000</v>
      </c>
      <c r="P32" s="33"/>
      <c r="Q32" s="178">
        <v>1300400</v>
      </c>
      <c r="R32" s="33"/>
      <c r="S32" s="178">
        <v>3673440</v>
      </c>
      <c r="T32" s="33"/>
      <c r="U32" s="178">
        <f t="shared" si="1"/>
        <v>9750840</v>
      </c>
      <c r="V32" s="33"/>
      <c r="W32" s="33"/>
      <c r="X32" s="178">
        <v>3682198</v>
      </c>
      <c r="Y32" s="33"/>
      <c r="Z32" s="178">
        <v>692204</v>
      </c>
      <c r="AA32" s="33"/>
      <c r="AB32" s="178">
        <v>1356719</v>
      </c>
      <c r="AC32" s="33"/>
      <c r="AD32" s="178">
        <f t="shared" si="2"/>
        <v>5731121</v>
      </c>
      <c r="AE32" s="33"/>
      <c r="AF32" s="178">
        <v>0</v>
      </c>
      <c r="AG32" s="33"/>
      <c r="AH32" s="178">
        <v>0</v>
      </c>
      <c r="AI32" s="33"/>
      <c r="AJ32" s="178">
        <v>0</v>
      </c>
      <c r="AK32" s="33"/>
      <c r="AL32" s="178">
        <f t="shared" si="3"/>
        <v>15481961</v>
      </c>
      <c r="AM32" s="33"/>
      <c r="AN32" s="22">
        <v>16</v>
      </c>
    </row>
    <row r="33" spans="1:40" ht="8.85" customHeight="1" x14ac:dyDescent="0.3">
      <c r="A33" s="22">
        <v>17</v>
      </c>
      <c r="B33" s="33"/>
      <c r="C33" s="22" t="s">
        <v>108</v>
      </c>
      <c r="D33" s="33"/>
      <c r="E33" s="33"/>
      <c r="F33" s="33"/>
      <c r="G33" s="178">
        <v>0</v>
      </c>
      <c r="H33" s="33"/>
      <c r="I33" s="178">
        <v>0</v>
      </c>
      <c r="J33" s="33"/>
      <c r="K33" s="178">
        <v>0</v>
      </c>
      <c r="L33" s="33"/>
      <c r="M33" s="178">
        <f t="shared" si="0"/>
        <v>0</v>
      </c>
      <c r="N33" s="33"/>
      <c r="O33" s="178">
        <v>0</v>
      </c>
      <c r="P33" s="33"/>
      <c r="Q33" s="178">
        <v>0</v>
      </c>
      <c r="R33" s="33"/>
      <c r="S33" s="178">
        <v>0</v>
      </c>
      <c r="T33" s="33"/>
      <c r="U33" s="178">
        <f t="shared" si="1"/>
        <v>0</v>
      </c>
      <c r="V33" s="33"/>
      <c r="W33" s="33"/>
      <c r="X33" s="178">
        <v>0</v>
      </c>
      <c r="Y33" s="33"/>
      <c r="Z33" s="178">
        <v>0</v>
      </c>
      <c r="AA33" s="33"/>
      <c r="AB33" s="178">
        <v>0</v>
      </c>
      <c r="AC33" s="33"/>
      <c r="AD33" s="178">
        <f t="shared" si="2"/>
        <v>0</v>
      </c>
      <c r="AE33" s="33"/>
      <c r="AF33" s="178">
        <v>0</v>
      </c>
      <c r="AG33" s="33"/>
      <c r="AH33" s="178">
        <v>0</v>
      </c>
      <c r="AI33" s="33"/>
      <c r="AJ33" s="178">
        <v>0</v>
      </c>
      <c r="AK33" s="33"/>
      <c r="AL33" s="178">
        <f t="shared" si="3"/>
        <v>0</v>
      </c>
      <c r="AM33" s="33"/>
      <c r="AN33" s="22">
        <v>17</v>
      </c>
    </row>
    <row r="34" spans="1:40" ht="8.85" customHeight="1" x14ac:dyDescent="0.3">
      <c r="A34" s="22">
        <v>18</v>
      </c>
      <c r="B34" s="33"/>
      <c r="C34" s="22" t="s">
        <v>109</v>
      </c>
      <c r="D34" s="33"/>
      <c r="E34" s="33"/>
      <c r="F34" s="33"/>
      <c r="G34" s="178">
        <v>0</v>
      </c>
      <c r="H34" s="33"/>
      <c r="I34" s="178">
        <v>2162478</v>
      </c>
      <c r="J34" s="33"/>
      <c r="K34" s="178">
        <v>0</v>
      </c>
      <c r="L34" s="33"/>
      <c r="M34" s="178">
        <f t="shared" si="0"/>
        <v>2162478</v>
      </c>
      <c r="N34" s="33"/>
      <c r="O34" s="178">
        <v>907248</v>
      </c>
      <c r="P34" s="33"/>
      <c r="Q34" s="178">
        <v>0</v>
      </c>
      <c r="R34" s="33"/>
      <c r="S34" s="178">
        <v>434732</v>
      </c>
      <c r="T34" s="33"/>
      <c r="U34" s="178">
        <f t="shared" si="1"/>
        <v>1341980</v>
      </c>
      <c r="V34" s="33"/>
      <c r="W34" s="33"/>
      <c r="X34" s="178">
        <v>407906</v>
      </c>
      <c r="Y34" s="33"/>
      <c r="Z34" s="178">
        <v>0</v>
      </c>
      <c r="AA34" s="33"/>
      <c r="AB34" s="178">
        <v>412592</v>
      </c>
      <c r="AC34" s="33"/>
      <c r="AD34" s="178">
        <f t="shared" si="2"/>
        <v>820498</v>
      </c>
      <c r="AE34" s="33"/>
      <c r="AF34" s="178">
        <v>0</v>
      </c>
      <c r="AG34" s="33"/>
      <c r="AH34" s="178">
        <v>0</v>
      </c>
      <c r="AI34" s="33"/>
      <c r="AJ34" s="178">
        <v>0</v>
      </c>
      <c r="AK34" s="33"/>
      <c r="AL34" s="178">
        <f t="shared" si="3"/>
        <v>2162478</v>
      </c>
      <c r="AM34" s="33"/>
      <c r="AN34" s="22">
        <v>18</v>
      </c>
    </row>
    <row r="35" spans="1:40" ht="8.85" customHeight="1" x14ac:dyDescent="0.3">
      <c r="A35" s="22">
        <v>19</v>
      </c>
      <c r="B35" s="33"/>
      <c r="C35" s="22" t="s">
        <v>110</v>
      </c>
      <c r="D35" s="33"/>
      <c r="E35" s="33"/>
      <c r="F35" s="33"/>
      <c r="G35" s="178">
        <v>274884</v>
      </c>
      <c r="H35" s="33"/>
      <c r="I35" s="178">
        <v>19343707</v>
      </c>
      <c r="J35" s="33"/>
      <c r="K35" s="178">
        <v>0</v>
      </c>
      <c r="L35" s="33"/>
      <c r="M35" s="178">
        <f t="shared" si="0"/>
        <v>19618591</v>
      </c>
      <c r="N35" s="33"/>
      <c r="O35" s="178">
        <v>5048524</v>
      </c>
      <c r="P35" s="33"/>
      <c r="Q35" s="178">
        <v>2129460</v>
      </c>
      <c r="R35" s="33"/>
      <c r="S35" s="178">
        <v>4921549</v>
      </c>
      <c r="T35" s="33"/>
      <c r="U35" s="178">
        <f t="shared" si="1"/>
        <v>12099533</v>
      </c>
      <c r="V35" s="33"/>
      <c r="W35" s="33"/>
      <c r="X35" s="178">
        <v>4375711</v>
      </c>
      <c r="Y35" s="33"/>
      <c r="Z35" s="178">
        <v>1449562</v>
      </c>
      <c r="AA35" s="33"/>
      <c r="AB35" s="178">
        <v>1693785</v>
      </c>
      <c r="AC35" s="33"/>
      <c r="AD35" s="178">
        <f t="shared" si="2"/>
        <v>7519058</v>
      </c>
      <c r="AE35" s="33"/>
      <c r="AF35" s="178">
        <v>0</v>
      </c>
      <c r="AG35" s="33"/>
      <c r="AH35" s="178">
        <v>0</v>
      </c>
      <c r="AI35" s="33"/>
      <c r="AJ35" s="178">
        <v>0</v>
      </c>
      <c r="AK35" s="33"/>
      <c r="AL35" s="178">
        <f t="shared" si="3"/>
        <v>19618591</v>
      </c>
      <c r="AM35" s="33"/>
      <c r="AN35" s="22">
        <v>19</v>
      </c>
    </row>
    <row r="36" spans="1:40" ht="8.85" customHeight="1" x14ac:dyDescent="0.3">
      <c r="A36" s="22">
        <v>20</v>
      </c>
      <c r="B36" s="33"/>
      <c r="C36" s="22" t="s">
        <v>111</v>
      </c>
      <c r="D36" s="33"/>
      <c r="E36" s="33"/>
      <c r="F36" s="33"/>
      <c r="G36" s="178">
        <v>0</v>
      </c>
      <c r="H36" s="33"/>
      <c r="I36" s="178">
        <v>11546390</v>
      </c>
      <c r="J36" s="33"/>
      <c r="K36" s="178">
        <v>0</v>
      </c>
      <c r="L36" s="33"/>
      <c r="M36" s="178">
        <f t="shared" si="0"/>
        <v>11546390</v>
      </c>
      <c r="N36" s="33"/>
      <c r="O36" s="178">
        <v>3985888</v>
      </c>
      <c r="P36" s="33"/>
      <c r="Q36" s="178">
        <v>494183</v>
      </c>
      <c r="R36" s="33"/>
      <c r="S36" s="178">
        <v>978387</v>
      </c>
      <c r="T36" s="33"/>
      <c r="U36" s="178">
        <f t="shared" si="1"/>
        <v>5458458</v>
      </c>
      <c r="V36" s="33"/>
      <c r="W36" s="33"/>
      <c r="X36" s="178">
        <v>2339731</v>
      </c>
      <c r="Y36" s="33"/>
      <c r="Z36" s="178">
        <v>312483</v>
      </c>
      <c r="AA36" s="33"/>
      <c r="AB36" s="178">
        <v>499406</v>
      </c>
      <c r="AC36" s="33"/>
      <c r="AD36" s="178">
        <f t="shared" si="2"/>
        <v>3151620</v>
      </c>
      <c r="AE36" s="33"/>
      <c r="AF36" s="178">
        <v>0</v>
      </c>
      <c r="AG36" s="33"/>
      <c r="AH36" s="178">
        <v>0</v>
      </c>
      <c r="AI36" s="33"/>
      <c r="AJ36" s="178">
        <v>0</v>
      </c>
      <c r="AK36" s="33"/>
      <c r="AL36" s="178">
        <f t="shared" si="3"/>
        <v>8610078</v>
      </c>
      <c r="AM36" s="33"/>
      <c r="AN36" s="22">
        <v>20</v>
      </c>
    </row>
    <row r="37" spans="1:40" ht="8.85" customHeight="1" x14ac:dyDescent="0.3">
      <c r="A37" s="41"/>
      <c r="B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41"/>
    </row>
    <row r="38" spans="1:40" ht="8.85" customHeight="1" x14ac:dyDescent="0.3">
      <c r="A38" s="22">
        <v>21</v>
      </c>
      <c r="B38" s="33"/>
      <c r="C38" s="22" t="s">
        <v>112</v>
      </c>
      <c r="D38" s="33"/>
      <c r="E38" s="33"/>
      <c r="F38" s="33"/>
      <c r="G38" s="178">
        <v>976</v>
      </c>
      <c r="H38" s="33"/>
      <c r="I38" s="178">
        <v>430750</v>
      </c>
      <c r="J38" s="33"/>
      <c r="K38" s="178">
        <v>0</v>
      </c>
      <c r="L38" s="33"/>
      <c r="M38" s="178">
        <f t="shared" si="0"/>
        <v>431726</v>
      </c>
      <c r="N38" s="33"/>
      <c r="O38" s="178">
        <v>4818878</v>
      </c>
      <c r="P38" s="33"/>
      <c r="Q38" s="178">
        <v>0</v>
      </c>
      <c r="R38" s="33"/>
      <c r="S38" s="178">
        <v>2621076</v>
      </c>
      <c r="T38" s="33"/>
      <c r="U38" s="178">
        <f t="shared" si="1"/>
        <v>7439954</v>
      </c>
      <c r="V38" s="33"/>
      <c r="W38" s="33"/>
      <c r="X38" s="178">
        <v>2502181</v>
      </c>
      <c r="Y38" s="33"/>
      <c r="Z38" s="178">
        <v>0</v>
      </c>
      <c r="AA38" s="33"/>
      <c r="AB38" s="178">
        <v>1305398</v>
      </c>
      <c r="AC38" s="33"/>
      <c r="AD38" s="178">
        <f t="shared" si="2"/>
        <v>3807579</v>
      </c>
      <c r="AE38" s="33"/>
      <c r="AF38" s="178">
        <v>0</v>
      </c>
      <c r="AG38" s="33"/>
      <c r="AH38" s="178">
        <v>0</v>
      </c>
      <c r="AI38" s="33"/>
      <c r="AJ38" s="178">
        <v>0</v>
      </c>
      <c r="AK38" s="33"/>
      <c r="AL38" s="178">
        <f t="shared" si="3"/>
        <v>11247533</v>
      </c>
      <c r="AM38" s="33"/>
      <c r="AN38" s="22">
        <v>21</v>
      </c>
    </row>
    <row r="39" spans="1:40" ht="8.85" customHeight="1" x14ac:dyDescent="0.3">
      <c r="A39" s="22">
        <v>22</v>
      </c>
      <c r="B39" s="33"/>
      <c r="C39" s="22" t="s">
        <v>113</v>
      </c>
      <c r="D39" s="33"/>
      <c r="E39" s="33"/>
      <c r="F39" s="33"/>
      <c r="G39" s="178">
        <v>370745</v>
      </c>
      <c r="H39" s="33"/>
      <c r="I39" s="178">
        <v>1543188</v>
      </c>
      <c r="J39" s="33"/>
      <c r="K39" s="178">
        <v>0</v>
      </c>
      <c r="L39" s="33"/>
      <c r="M39" s="178">
        <f t="shared" si="0"/>
        <v>1913933</v>
      </c>
      <c r="N39" s="33"/>
      <c r="O39" s="178">
        <v>887124</v>
      </c>
      <c r="P39" s="33"/>
      <c r="Q39" s="178">
        <v>0</v>
      </c>
      <c r="R39" s="33"/>
      <c r="S39" s="178">
        <v>493727</v>
      </c>
      <c r="T39" s="33"/>
      <c r="U39" s="178">
        <f t="shared" si="1"/>
        <v>1380851</v>
      </c>
      <c r="V39" s="33"/>
      <c r="W39" s="33"/>
      <c r="X39" s="178">
        <v>481262</v>
      </c>
      <c r="Y39" s="33"/>
      <c r="Z39" s="178">
        <v>0</v>
      </c>
      <c r="AA39" s="33"/>
      <c r="AB39" s="178">
        <v>51820</v>
      </c>
      <c r="AC39" s="33"/>
      <c r="AD39" s="178">
        <f t="shared" si="2"/>
        <v>533082</v>
      </c>
      <c r="AE39" s="33"/>
      <c r="AF39" s="178">
        <v>0</v>
      </c>
      <c r="AG39" s="33"/>
      <c r="AH39" s="178">
        <v>0</v>
      </c>
      <c r="AI39" s="33"/>
      <c r="AJ39" s="178">
        <v>0</v>
      </c>
      <c r="AK39" s="33"/>
      <c r="AL39" s="178">
        <f t="shared" si="3"/>
        <v>1913933</v>
      </c>
      <c r="AM39" s="33"/>
      <c r="AN39" s="22">
        <v>22</v>
      </c>
    </row>
    <row r="40" spans="1:40" ht="8.85" customHeight="1" x14ac:dyDescent="0.3">
      <c r="A40" s="22">
        <v>23</v>
      </c>
      <c r="B40" s="33"/>
      <c r="C40" s="22" t="s">
        <v>114</v>
      </c>
      <c r="D40" s="33"/>
      <c r="E40" s="33"/>
      <c r="F40" s="33"/>
      <c r="G40" s="178">
        <v>34273</v>
      </c>
      <c r="H40" s="33"/>
      <c r="I40" s="178">
        <v>54143603</v>
      </c>
      <c r="J40" s="33"/>
      <c r="K40" s="178">
        <v>0</v>
      </c>
      <c r="L40" s="33"/>
      <c r="M40" s="178">
        <f t="shared" si="0"/>
        <v>54177876</v>
      </c>
      <c r="N40" s="33"/>
      <c r="O40" s="178">
        <v>9210163</v>
      </c>
      <c r="P40" s="33"/>
      <c r="Q40" s="178">
        <v>3986824</v>
      </c>
      <c r="R40" s="33"/>
      <c r="S40" s="178">
        <v>25204512</v>
      </c>
      <c r="T40" s="33"/>
      <c r="U40" s="178">
        <f t="shared" si="1"/>
        <v>38401499</v>
      </c>
      <c r="V40" s="33"/>
      <c r="W40" s="33"/>
      <c r="X40" s="178">
        <v>2744778</v>
      </c>
      <c r="Y40" s="33"/>
      <c r="Z40" s="178">
        <v>1760975</v>
      </c>
      <c r="AA40" s="33"/>
      <c r="AB40" s="178">
        <v>11703406</v>
      </c>
      <c r="AC40" s="33"/>
      <c r="AD40" s="178">
        <f t="shared" si="2"/>
        <v>16209159</v>
      </c>
      <c r="AE40" s="33"/>
      <c r="AF40" s="178">
        <v>0</v>
      </c>
      <c r="AG40" s="33"/>
      <c r="AH40" s="178">
        <v>0</v>
      </c>
      <c r="AI40" s="33"/>
      <c r="AJ40" s="178">
        <v>383492</v>
      </c>
      <c r="AK40" s="33"/>
      <c r="AL40" s="178">
        <f t="shared" si="3"/>
        <v>54994150</v>
      </c>
      <c r="AM40" s="33"/>
      <c r="AN40" s="22">
        <v>23</v>
      </c>
    </row>
    <row r="41" spans="1:40" ht="8.85" customHeight="1" x14ac:dyDescent="0.3">
      <c r="A41" s="22">
        <v>24</v>
      </c>
      <c r="B41" s="33"/>
      <c r="C41" s="22" t="s">
        <v>115</v>
      </c>
      <c r="D41" s="33"/>
      <c r="E41" s="33"/>
      <c r="F41" s="33"/>
      <c r="G41" s="178">
        <v>0</v>
      </c>
      <c r="H41" s="33"/>
      <c r="I41" s="178">
        <v>81333153</v>
      </c>
      <c r="J41" s="33"/>
      <c r="K41" s="178">
        <v>0</v>
      </c>
      <c r="L41" s="33"/>
      <c r="M41" s="178">
        <f t="shared" si="0"/>
        <v>81333153</v>
      </c>
      <c r="N41" s="33"/>
      <c r="O41" s="178">
        <v>0</v>
      </c>
      <c r="P41" s="33"/>
      <c r="Q41" s="178">
        <v>2431902</v>
      </c>
      <c r="R41" s="33"/>
      <c r="S41" s="178">
        <v>46689640</v>
      </c>
      <c r="T41" s="33"/>
      <c r="U41" s="178">
        <f t="shared" si="1"/>
        <v>49121542</v>
      </c>
      <c r="V41" s="33"/>
      <c r="W41" s="33"/>
      <c r="X41" s="178">
        <v>0</v>
      </c>
      <c r="Y41" s="33"/>
      <c r="Z41" s="178">
        <v>1218163</v>
      </c>
      <c r="AA41" s="33"/>
      <c r="AB41" s="178">
        <v>30993448</v>
      </c>
      <c r="AC41" s="33"/>
      <c r="AD41" s="178">
        <f t="shared" si="2"/>
        <v>32211611</v>
      </c>
      <c r="AE41" s="33"/>
      <c r="AF41" s="178">
        <v>0</v>
      </c>
      <c r="AG41" s="33"/>
      <c r="AH41" s="178">
        <v>0</v>
      </c>
      <c r="AI41" s="33"/>
      <c r="AJ41" s="178">
        <v>0</v>
      </c>
      <c r="AK41" s="33"/>
      <c r="AL41" s="178">
        <f t="shared" si="3"/>
        <v>81333153</v>
      </c>
      <c r="AM41" s="33"/>
      <c r="AN41" s="22">
        <v>24</v>
      </c>
    </row>
    <row r="42" spans="1:40" ht="8.85" customHeight="1" x14ac:dyDescent="0.3">
      <c r="A42" s="22">
        <v>25</v>
      </c>
      <c r="B42" s="33"/>
      <c r="C42" s="22" t="s">
        <v>116</v>
      </c>
      <c r="D42" s="33"/>
      <c r="E42" s="33"/>
      <c r="F42" s="33"/>
      <c r="G42" s="178">
        <v>59000</v>
      </c>
      <c r="H42" s="33"/>
      <c r="I42" s="178">
        <v>1223265</v>
      </c>
      <c r="J42" s="33"/>
      <c r="K42" s="178">
        <v>0</v>
      </c>
      <c r="L42" s="33"/>
      <c r="M42" s="178">
        <f t="shared" si="0"/>
        <v>1282265</v>
      </c>
      <c r="N42" s="33"/>
      <c r="O42" s="178">
        <v>693501</v>
      </c>
      <c r="P42" s="33"/>
      <c r="Q42" s="178">
        <v>0</v>
      </c>
      <c r="R42" s="33"/>
      <c r="S42" s="178">
        <v>216679</v>
      </c>
      <c r="T42" s="33"/>
      <c r="U42" s="178">
        <f t="shared" si="1"/>
        <v>910180</v>
      </c>
      <c r="V42" s="33"/>
      <c r="W42" s="33"/>
      <c r="X42" s="178">
        <v>281943</v>
      </c>
      <c r="Y42" s="33"/>
      <c r="Z42" s="178">
        <v>0</v>
      </c>
      <c r="AA42" s="33"/>
      <c r="AB42" s="178">
        <v>31142</v>
      </c>
      <c r="AC42" s="33"/>
      <c r="AD42" s="178">
        <f t="shared" si="2"/>
        <v>313085</v>
      </c>
      <c r="AE42" s="33"/>
      <c r="AF42" s="178">
        <v>0</v>
      </c>
      <c r="AG42" s="33"/>
      <c r="AH42" s="178">
        <v>59000</v>
      </c>
      <c r="AI42" s="33"/>
      <c r="AJ42" s="178">
        <v>0</v>
      </c>
      <c r="AK42" s="33"/>
      <c r="AL42" s="178">
        <f t="shared" si="3"/>
        <v>1282265</v>
      </c>
      <c r="AM42" s="33"/>
      <c r="AN42" s="22">
        <v>25</v>
      </c>
    </row>
    <row r="43" spans="1:40" ht="8.85" customHeight="1" x14ac:dyDescent="0.3">
      <c r="A43" s="41"/>
      <c r="B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41"/>
    </row>
    <row r="44" spans="1:40" ht="8.85" customHeight="1" x14ac:dyDescent="0.3">
      <c r="A44" s="22">
        <v>26</v>
      </c>
      <c r="B44" s="33"/>
      <c r="C44" s="22" t="s">
        <v>117</v>
      </c>
      <c r="D44" s="33"/>
      <c r="E44" s="33"/>
      <c r="F44" s="33"/>
      <c r="G44" s="178">
        <v>0</v>
      </c>
      <c r="H44" s="33"/>
      <c r="I44" s="178">
        <v>6452220</v>
      </c>
      <c r="J44" s="33"/>
      <c r="K44" s="178">
        <v>0</v>
      </c>
      <c r="L44" s="33"/>
      <c r="M44" s="178">
        <f t="shared" si="0"/>
        <v>6452220</v>
      </c>
      <c r="N44" s="33"/>
      <c r="O44" s="178">
        <v>2392167</v>
      </c>
      <c r="P44" s="33"/>
      <c r="Q44" s="178">
        <v>0</v>
      </c>
      <c r="R44" s="33"/>
      <c r="S44" s="178">
        <v>1764800</v>
      </c>
      <c r="T44" s="33"/>
      <c r="U44" s="178">
        <f t="shared" si="1"/>
        <v>4156967</v>
      </c>
      <c r="V44" s="33"/>
      <c r="W44" s="33"/>
      <c r="X44" s="178">
        <v>4000</v>
      </c>
      <c r="Y44" s="33"/>
      <c r="Z44" s="178">
        <v>0</v>
      </c>
      <c r="AA44" s="33"/>
      <c r="AB44" s="178">
        <v>2029350</v>
      </c>
      <c r="AC44" s="33"/>
      <c r="AD44" s="178">
        <f t="shared" si="2"/>
        <v>2033350</v>
      </c>
      <c r="AE44" s="33"/>
      <c r="AF44" s="178">
        <v>0</v>
      </c>
      <c r="AG44" s="33"/>
      <c r="AH44" s="178">
        <v>0</v>
      </c>
      <c r="AI44" s="33"/>
      <c r="AJ44" s="178">
        <v>261903</v>
      </c>
      <c r="AK44" s="33"/>
      <c r="AL44" s="178">
        <f t="shared" si="3"/>
        <v>6452220</v>
      </c>
      <c r="AM44" s="33"/>
      <c r="AN44" s="22">
        <v>26</v>
      </c>
    </row>
    <row r="45" spans="1:40" ht="8.85" customHeight="1" x14ac:dyDescent="0.3">
      <c r="A45" s="22">
        <v>27</v>
      </c>
      <c r="B45" s="33"/>
      <c r="C45" s="22" t="s">
        <v>118</v>
      </c>
      <c r="D45" s="33"/>
      <c r="E45" s="33"/>
      <c r="F45" s="33"/>
      <c r="G45" s="178">
        <v>933125</v>
      </c>
      <c r="H45" s="33"/>
      <c r="I45" s="178">
        <v>3813627</v>
      </c>
      <c r="J45" s="33"/>
      <c r="K45" s="178">
        <v>0</v>
      </c>
      <c r="L45" s="33"/>
      <c r="M45" s="178">
        <f t="shared" si="0"/>
        <v>4746752</v>
      </c>
      <c r="N45" s="33"/>
      <c r="O45" s="178">
        <v>1520744</v>
      </c>
      <c r="P45" s="33"/>
      <c r="Q45" s="178">
        <v>0</v>
      </c>
      <c r="R45" s="33"/>
      <c r="S45" s="178">
        <v>713559</v>
      </c>
      <c r="T45" s="33"/>
      <c r="U45" s="178">
        <f t="shared" si="1"/>
        <v>2234303</v>
      </c>
      <c r="V45" s="33"/>
      <c r="W45" s="33"/>
      <c r="X45" s="178">
        <v>1091013</v>
      </c>
      <c r="Y45" s="33"/>
      <c r="Z45" s="178">
        <v>0</v>
      </c>
      <c r="AA45" s="33"/>
      <c r="AB45" s="178">
        <v>204052</v>
      </c>
      <c r="AC45" s="33"/>
      <c r="AD45" s="178">
        <f t="shared" si="2"/>
        <v>1295065</v>
      </c>
      <c r="AE45" s="33"/>
      <c r="AF45" s="178">
        <v>0</v>
      </c>
      <c r="AG45" s="33"/>
      <c r="AH45" s="178">
        <v>0</v>
      </c>
      <c r="AI45" s="33"/>
      <c r="AJ45" s="178">
        <v>567951</v>
      </c>
      <c r="AK45" s="33"/>
      <c r="AL45" s="178">
        <f t="shared" si="3"/>
        <v>4097319</v>
      </c>
      <c r="AM45" s="33"/>
      <c r="AN45" s="22">
        <v>27</v>
      </c>
    </row>
    <row r="46" spans="1:40" ht="8.85" customHeight="1" x14ac:dyDescent="0.3">
      <c r="A46" s="22">
        <v>28</v>
      </c>
      <c r="B46" s="33"/>
      <c r="C46" s="22" t="s">
        <v>119</v>
      </c>
      <c r="D46" s="33"/>
      <c r="E46" s="33"/>
      <c r="F46" s="33"/>
      <c r="G46" s="178">
        <v>515545</v>
      </c>
      <c r="H46" s="33"/>
      <c r="I46" s="178">
        <v>0</v>
      </c>
      <c r="J46" s="33"/>
      <c r="K46" s="178">
        <v>0</v>
      </c>
      <c r="L46" s="33"/>
      <c r="M46" s="178">
        <f t="shared" si="0"/>
        <v>515545</v>
      </c>
      <c r="N46" s="33"/>
      <c r="O46" s="178">
        <v>2368181</v>
      </c>
      <c r="P46" s="33"/>
      <c r="Q46" s="178">
        <v>0</v>
      </c>
      <c r="R46" s="33"/>
      <c r="S46" s="178">
        <v>20664508</v>
      </c>
      <c r="T46" s="33"/>
      <c r="U46" s="178">
        <f t="shared" si="1"/>
        <v>23032689</v>
      </c>
      <c r="V46" s="33"/>
      <c r="W46" s="33"/>
      <c r="X46" s="178">
        <v>159569</v>
      </c>
      <c r="Y46" s="33"/>
      <c r="Z46" s="178">
        <v>0</v>
      </c>
      <c r="AA46" s="33"/>
      <c r="AB46" s="178">
        <v>15359342</v>
      </c>
      <c r="AC46" s="33"/>
      <c r="AD46" s="178">
        <f t="shared" si="2"/>
        <v>15518911</v>
      </c>
      <c r="AE46" s="33"/>
      <c r="AF46" s="178">
        <v>0</v>
      </c>
      <c r="AG46" s="33"/>
      <c r="AH46" s="178">
        <v>0</v>
      </c>
      <c r="AI46" s="33"/>
      <c r="AJ46" s="178">
        <v>643936</v>
      </c>
      <c r="AK46" s="33"/>
      <c r="AL46" s="178">
        <f t="shared" si="3"/>
        <v>39195536</v>
      </c>
      <c r="AM46" s="33"/>
      <c r="AN46" s="22">
        <v>28</v>
      </c>
    </row>
    <row r="47" spans="1:40" ht="8.85" customHeight="1" x14ac:dyDescent="0.3">
      <c r="A47" s="22">
        <v>29</v>
      </c>
      <c r="B47" s="33"/>
      <c r="C47" s="22" t="s">
        <v>120</v>
      </c>
      <c r="D47" s="33"/>
      <c r="E47" s="33"/>
      <c r="F47" s="33"/>
      <c r="G47" s="178">
        <v>0</v>
      </c>
      <c r="H47" s="33"/>
      <c r="I47" s="178">
        <v>1753989</v>
      </c>
      <c r="J47" s="33"/>
      <c r="K47" s="178">
        <v>0</v>
      </c>
      <c r="L47" s="33"/>
      <c r="M47" s="178">
        <f t="shared" si="0"/>
        <v>1753989</v>
      </c>
      <c r="N47" s="33"/>
      <c r="O47" s="178">
        <v>536108</v>
      </c>
      <c r="P47" s="33"/>
      <c r="Q47" s="178">
        <v>0</v>
      </c>
      <c r="R47" s="33"/>
      <c r="S47" s="178">
        <v>428985</v>
      </c>
      <c r="T47" s="33"/>
      <c r="U47" s="178">
        <f t="shared" si="1"/>
        <v>965093</v>
      </c>
      <c r="V47" s="33"/>
      <c r="W47" s="33"/>
      <c r="X47" s="178">
        <v>441207</v>
      </c>
      <c r="Y47" s="33"/>
      <c r="Z47" s="178">
        <v>0</v>
      </c>
      <c r="AA47" s="33"/>
      <c r="AB47" s="178">
        <v>347689</v>
      </c>
      <c r="AC47" s="33"/>
      <c r="AD47" s="178">
        <f t="shared" si="2"/>
        <v>788896</v>
      </c>
      <c r="AE47" s="33"/>
      <c r="AF47" s="178">
        <v>0</v>
      </c>
      <c r="AG47" s="33"/>
      <c r="AH47" s="178">
        <v>0</v>
      </c>
      <c r="AI47" s="33"/>
      <c r="AJ47" s="178">
        <v>0</v>
      </c>
      <c r="AK47" s="33"/>
      <c r="AL47" s="178">
        <f t="shared" si="3"/>
        <v>1753989</v>
      </c>
      <c r="AM47" s="33"/>
      <c r="AN47" s="22">
        <v>29</v>
      </c>
    </row>
    <row r="48" spans="1:40" ht="8.85" customHeight="1" x14ac:dyDescent="0.3">
      <c r="A48" s="22">
        <v>30</v>
      </c>
      <c r="B48" s="33"/>
      <c r="C48" s="22" t="s">
        <v>121</v>
      </c>
      <c r="D48" s="33"/>
      <c r="E48" s="33"/>
      <c r="F48" s="33"/>
      <c r="G48" s="178">
        <v>13188224</v>
      </c>
      <c r="H48" s="33"/>
      <c r="I48" s="178">
        <v>68232503</v>
      </c>
      <c r="J48" s="33"/>
      <c r="K48" s="178">
        <v>1833891</v>
      </c>
      <c r="L48" s="33"/>
      <c r="M48" s="178">
        <f t="shared" si="0"/>
        <v>83254618</v>
      </c>
      <c r="N48" s="33"/>
      <c r="O48" s="178">
        <v>10375240</v>
      </c>
      <c r="P48" s="33"/>
      <c r="Q48" s="178">
        <v>5239391</v>
      </c>
      <c r="R48" s="33"/>
      <c r="S48" s="178">
        <v>36725895</v>
      </c>
      <c r="T48" s="33"/>
      <c r="U48" s="178">
        <f t="shared" si="1"/>
        <v>52340526</v>
      </c>
      <c r="V48" s="33"/>
      <c r="W48" s="33"/>
      <c r="X48" s="178">
        <v>8307702</v>
      </c>
      <c r="Y48" s="33"/>
      <c r="Z48" s="178">
        <v>3690508</v>
      </c>
      <c r="AA48" s="33"/>
      <c r="AB48" s="178">
        <v>17898789</v>
      </c>
      <c r="AC48" s="33"/>
      <c r="AD48" s="178">
        <f t="shared" si="2"/>
        <v>29896999</v>
      </c>
      <c r="AE48" s="33"/>
      <c r="AF48" s="178">
        <v>0</v>
      </c>
      <c r="AG48" s="33"/>
      <c r="AH48" s="178">
        <v>0</v>
      </c>
      <c r="AI48" s="33"/>
      <c r="AJ48" s="178">
        <v>736935</v>
      </c>
      <c r="AK48" s="33"/>
      <c r="AL48" s="178">
        <f t="shared" si="3"/>
        <v>82974460</v>
      </c>
      <c r="AM48" s="33"/>
      <c r="AN48" s="22">
        <v>30</v>
      </c>
    </row>
    <row r="49" spans="1:40" ht="8.85" customHeight="1" x14ac:dyDescent="0.3">
      <c r="A49" s="41"/>
      <c r="B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41"/>
    </row>
    <row r="50" spans="1:40" ht="8.85" customHeight="1" x14ac:dyDescent="0.3">
      <c r="A50" s="22">
        <v>31</v>
      </c>
      <c r="B50" s="33"/>
      <c r="C50" s="22" t="s">
        <v>122</v>
      </c>
      <c r="D50" s="33"/>
      <c r="E50" s="33"/>
      <c r="F50" s="33"/>
      <c r="G50" s="178">
        <v>257753</v>
      </c>
      <c r="H50" s="33"/>
      <c r="I50" s="178">
        <v>26011082</v>
      </c>
      <c r="J50" s="33"/>
      <c r="K50" s="178">
        <v>1656128</v>
      </c>
      <c r="L50" s="33"/>
      <c r="M50" s="178">
        <f t="shared" si="0"/>
        <v>27924963</v>
      </c>
      <c r="N50" s="33"/>
      <c r="O50" s="178">
        <v>9620505</v>
      </c>
      <c r="P50" s="33"/>
      <c r="Q50" s="178">
        <v>1884304</v>
      </c>
      <c r="R50" s="33"/>
      <c r="S50" s="178">
        <v>8883103</v>
      </c>
      <c r="T50" s="33"/>
      <c r="U50" s="178">
        <f t="shared" si="1"/>
        <v>20387912</v>
      </c>
      <c r="V50" s="33"/>
      <c r="W50" s="33"/>
      <c r="X50" s="178">
        <v>3813503</v>
      </c>
      <c r="Y50" s="33"/>
      <c r="Z50" s="178">
        <v>1064089</v>
      </c>
      <c r="AA50" s="33"/>
      <c r="AB50" s="178">
        <v>3159463</v>
      </c>
      <c r="AC50" s="33"/>
      <c r="AD50" s="178">
        <f t="shared" si="2"/>
        <v>8037055</v>
      </c>
      <c r="AE50" s="33"/>
      <c r="AF50" s="178">
        <v>0</v>
      </c>
      <c r="AG50" s="33"/>
      <c r="AH50" s="178">
        <v>0</v>
      </c>
      <c r="AI50" s="33"/>
      <c r="AJ50" s="178">
        <v>185774</v>
      </c>
      <c r="AK50" s="33"/>
      <c r="AL50" s="178">
        <f t="shared" si="3"/>
        <v>28610741</v>
      </c>
      <c r="AM50" s="33"/>
      <c r="AN50" s="22">
        <v>31</v>
      </c>
    </row>
    <row r="51" spans="1:40" ht="8.85" customHeight="1" x14ac:dyDescent="0.3">
      <c r="A51" s="22">
        <v>32</v>
      </c>
      <c r="B51" s="33"/>
      <c r="C51" s="22" t="s">
        <v>123</v>
      </c>
      <c r="D51" s="33"/>
      <c r="E51" s="33"/>
      <c r="F51" s="33"/>
      <c r="G51" s="178">
        <v>0</v>
      </c>
      <c r="H51" s="33"/>
      <c r="I51" s="178">
        <v>3652371</v>
      </c>
      <c r="J51" s="33"/>
      <c r="K51" s="178">
        <v>235422</v>
      </c>
      <c r="L51" s="33"/>
      <c r="M51" s="178">
        <f t="shared" si="0"/>
        <v>3887793</v>
      </c>
      <c r="N51" s="33"/>
      <c r="O51" s="178">
        <v>1736669</v>
      </c>
      <c r="P51" s="33"/>
      <c r="Q51" s="178">
        <v>14500</v>
      </c>
      <c r="R51" s="33"/>
      <c r="S51" s="178">
        <v>1410110</v>
      </c>
      <c r="T51" s="33"/>
      <c r="U51" s="178">
        <f t="shared" si="1"/>
        <v>3161279</v>
      </c>
      <c r="V51" s="33"/>
      <c r="W51" s="33"/>
      <c r="X51" s="178">
        <v>379682</v>
      </c>
      <c r="Y51" s="33"/>
      <c r="Z51" s="178">
        <v>9368</v>
      </c>
      <c r="AA51" s="33"/>
      <c r="AB51" s="178">
        <v>442232</v>
      </c>
      <c r="AC51" s="33"/>
      <c r="AD51" s="178">
        <f t="shared" si="2"/>
        <v>831282</v>
      </c>
      <c r="AE51" s="33"/>
      <c r="AF51" s="178">
        <v>0</v>
      </c>
      <c r="AG51" s="33"/>
      <c r="AH51" s="178">
        <v>0</v>
      </c>
      <c r="AI51" s="33"/>
      <c r="AJ51" s="178">
        <v>0</v>
      </c>
      <c r="AK51" s="33"/>
      <c r="AL51" s="178">
        <f t="shared" si="3"/>
        <v>3992561</v>
      </c>
      <c r="AM51" s="33"/>
      <c r="AN51" s="22">
        <v>32</v>
      </c>
    </row>
    <row r="52" spans="1:40" ht="8.85" customHeight="1" x14ac:dyDescent="0.3">
      <c r="A52" s="22">
        <v>33</v>
      </c>
      <c r="B52" s="33"/>
      <c r="C52" s="22" t="s">
        <v>124</v>
      </c>
      <c r="D52" s="33"/>
      <c r="E52" s="33"/>
      <c r="F52" s="33"/>
      <c r="G52" s="178">
        <v>7169</v>
      </c>
      <c r="H52" s="33"/>
      <c r="I52" s="178">
        <v>5262258</v>
      </c>
      <c r="J52" s="33"/>
      <c r="K52" s="178">
        <v>0</v>
      </c>
      <c r="L52" s="33"/>
      <c r="M52" s="178">
        <f t="shared" si="0"/>
        <v>5269427</v>
      </c>
      <c r="N52" s="33"/>
      <c r="O52" s="178">
        <v>1055346</v>
      </c>
      <c r="P52" s="33"/>
      <c r="Q52" s="178">
        <v>0</v>
      </c>
      <c r="R52" s="33"/>
      <c r="S52" s="178">
        <v>1542229</v>
      </c>
      <c r="T52" s="33"/>
      <c r="U52" s="178">
        <f t="shared" si="1"/>
        <v>2597575</v>
      </c>
      <c r="V52" s="33"/>
      <c r="W52" s="33"/>
      <c r="X52" s="178">
        <v>307482</v>
      </c>
      <c r="Y52" s="33"/>
      <c r="Z52" s="178">
        <v>0</v>
      </c>
      <c r="AA52" s="33"/>
      <c r="AB52" s="178">
        <v>657328</v>
      </c>
      <c r="AC52" s="33"/>
      <c r="AD52" s="178">
        <f t="shared" si="2"/>
        <v>964810</v>
      </c>
      <c r="AE52" s="33"/>
      <c r="AF52" s="178">
        <v>0</v>
      </c>
      <c r="AG52" s="33"/>
      <c r="AH52" s="178">
        <v>0</v>
      </c>
      <c r="AI52" s="33"/>
      <c r="AJ52" s="178">
        <v>114508</v>
      </c>
      <c r="AK52" s="33"/>
      <c r="AL52" s="178">
        <f t="shared" si="3"/>
        <v>3676893</v>
      </c>
      <c r="AM52" s="33"/>
      <c r="AN52" s="22">
        <v>33</v>
      </c>
    </row>
    <row r="53" spans="1:40" ht="8.85" customHeight="1" x14ac:dyDescent="0.3">
      <c r="A53" s="22">
        <v>34</v>
      </c>
      <c r="B53" s="33"/>
      <c r="C53" s="22" t="s">
        <v>125</v>
      </c>
      <c r="D53" s="33"/>
      <c r="E53" s="33"/>
      <c r="F53" s="33"/>
      <c r="G53" s="178">
        <v>1204855</v>
      </c>
      <c r="H53" s="33"/>
      <c r="I53" s="178">
        <v>27992082</v>
      </c>
      <c r="J53" s="33"/>
      <c r="K53" s="178">
        <v>0</v>
      </c>
      <c r="L53" s="33"/>
      <c r="M53" s="178">
        <f t="shared" si="0"/>
        <v>29196937</v>
      </c>
      <c r="N53" s="33"/>
      <c r="O53" s="178">
        <v>6440822</v>
      </c>
      <c r="P53" s="33"/>
      <c r="Q53" s="178">
        <v>0</v>
      </c>
      <c r="R53" s="33"/>
      <c r="S53" s="178">
        <v>15783127</v>
      </c>
      <c r="T53" s="33"/>
      <c r="U53" s="178">
        <f t="shared" si="1"/>
        <v>22223949</v>
      </c>
      <c r="V53" s="33"/>
      <c r="W53" s="33"/>
      <c r="X53" s="178">
        <v>4571313</v>
      </c>
      <c r="Y53" s="33"/>
      <c r="Z53" s="178">
        <v>0</v>
      </c>
      <c r="AA53" s="33"/>
      <c r="AB53" s="178">
        <v>6489513</v>
      </c>
      <c r="AC53" s="33"/>
      <c r="AD53" s="178">
        <f t="shared" si="2"/>
        <v>11060826</v>
      </c>
      <c r="AE53" s="33"/>
      <c r="AF53" s="178">
        <v>0</v>
      </c>
      <c r="AG53" s="33"/>
      <c r="AH53" s="178">
        <v>0</v>
      </c>
      <c r="AI53" s="33"/>
      <c r="AJ53" s="178">
        <v>126645</v>
      </c>
      <c r="AK53" s="33"/>
      <c r="AL53" s="178">
        <f t="shared" si="3"/>
        <v>33411420</v>
      </c>
      <c r="AM53" s="33"/>
      <c r="AN53" s="22">
        <v>34</v>
      </c>
    </row>
    <row r="54" spans="1:40" ht="8.85" customHeight="1" x14ac:dyDescent="0.3">
      <c r="A54" s="22">
        <v>35</v>
      </c>
      <c r="B54" s="33"/>
      <c r="C54" s="22" t="s">
        <v>126</v>
      </c>
      <c r="D54" s="33"/>
      <c r="E54" s="33"/>
      <c r="F54" s="33"/>
      <c r="G54" s="178">
        <v>4015467</v>
      </c>
      <c r="H54" s="33"/>
      <c r="I54" s="178">
        <v>140702312</v>
      </c>
      <c r="J54" s="33"/>
      <c r="K54" s="178">
        <v>0</v>
      </c>
      <c r="L54" s="33"/>
      <c r="M54" s="178">
        <f t="shared" si="0"/>
        <v>144717779</v>
      </c>
      <c r="N54" s="33"/>
      <c r="O54" s="178">
        <v>28862402</v>
      </c>
      <c r="P54" s="33"/>
      <c r="Q54" s="178">
        <v>19387806</v>
      </c>
      <c r="R54" s="33"/>
      <c r="S54" s="178">
        <v>46196017</v>
      </c>
      <c r="T54" s="33"/>
      <c r="U54" s="178">
        <f t="shared" si="1"/>
        <v>94446225</v>
      </c>
      <c r="V54" s="33"/>
      <c r="W54" s="33"/>
      <c r="X54" s="178">
        <v>13369600</v>
      </c>
      <c r="Y54" s="33"/>
      <c r="Z54" s="178">
        <v>6914662</v>
      </c>
      <c r="AA54" s="33"/>
      <c r="AB54" s="178">
        <v>25240809</v>
      </c>
      <c r="AC54" s="33"/>
      <c r="AD54" s="178">
        <f t="shared" si="2"/>
        <v>45525071</v>
      </c>
      <c r="AE54" s="33"/>
      <c r="AF54" s="178">
        <v>0</v>
      </c>
      <c r="AG54" s="33"/>
      <c r="AH54" s="178">
        <v>0</v>
      </c>
      <c r="AI54" s="33"/>
      <c r="AJ54" s="178">
        <v>450016</v>
      </c>
      <c r="AK54" s="33"/>
      <c r="AL54" s="178">
        <f t="shared" si="3"/>
        <v>140421312</v>
      </c>
      <c r="AM54" s="33"/>
      <c r="AN54" s="22">
        <v>35</v>
      </c>
    </row>
    <row r="55" spans="1:40" ht="8.85" customHeight="1" x14ac:dyDescent="0.3">
      <c r="A55" s="41"/>
      <c r="B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41"/>
    </row>
    <row r="56" spans="1:40" ht="8.85" customHeight="1" x14ac:dyDescent="0.3">
      <c r="A56" s="22">
        <v>36</v>
      </c>
      <c r="B56" s="33"/>
      <c r="C56" s="22" t="s">
        <v>127</v>
      </c>
      <c r="D56" s="33"/>
      <c r="E56" s="33"/>
      <c r="F56" s="33"/>
      <c r="G56" s="178">
        <v>0</v>
      </c>
      <c r="H56" s="33"/>
      <c r="I56" s="178">
        <v>3699529</v>
      </c>
      <c r="J56" s="33"/>
      <c r="K56" s="178">
        <v>0</v>
      </c>
      <c r="L56" s="33"/>
      <c r="M56" s="178">
        <f t="shared" si="0"/>
        <v>3699529</v>
      </c>
      <c r="N56" s="33"/>
      <c r="O56" s="178">
        <v>1500948</v>
      </c>
      <c r="P56" s="33"/>
      <c r="Q56" s="178">
        <v>0</v>
      </c>
      <c r="R56" s="33"/>
      <c r="S56" s="178">
        <v>645767</v>
      </c>
      <c r="T56" s="33"/>
      <c r="U56" s="178">
        <f t="shared" si="1"/>
        <v>2146715</v>
      </c>
      <c r="V56" s="33"/>
      <c r="W56" s="33"/>
      <c r="X56" s="178">
        <v>1237396</v>
      </c>
      <c r="Y56" s="33"/>
      <c r="Z56" s="178">
        <v>0</v>
      </c>
      <c r="AA56" s="33"/>
      <c r="AB56" s="178">
        <v>315418</v>
      </c>
      <c r="AC56" s="33"/>
      <c r="AD56" s="178">
        <f t="shared" si="2"/>
        <v>1552814</v>
      </c>
      <c r="AE56" s="33"/>
      <c r="AF56" s="178">
        <v>0</v>
      </c>
      <c r="AG56" s="33"/>
      <c r="AH56" s="178">
        <v>0</v>
      </c>
      <c r="AI56" s="33"/>
      <c r="AJ56" s="178">
        <v>0</v>
      </c>
      <c r="AK56" s="33"/>
      <c r="AL56" s="178">
        <f t="shared" si="3"/>
        <v>3699529</v>
      </c>
      <c r="AM56" s="33"/>
      <c r="AN56" s="22">
        <v>36</v>
      </c>
    </row>
    <row r="57" spans="1:40" ht="8.85" customHeight="1" x14ac:dyDescent="0.3">
      <c r="A57" s="22">
        <v>37</v>
      </c>
      <c r="B57" s="33"/>
      <c r="C57" s="22" t="s">
        <v>128</v>
      </c>
      <c r="D57" s="33"/>
      <c r="E57" s="33"/>
      <c r="F57" s="33"/>
      <c r="G57" s="178">
        <v>0</v>
      </c>
      <c r="H57" s="33"/>
      <c r="I57" s="178">
        <v>0</v>
      </c>
      <c r="J57" s="33"/>
      <c r="K57" s="178">
        <v>0</v>
      </c>
      <c r="L57" s="33"/>
      <c r="M57" s="178">
        <f t="shared" si="0"/>
        <v>0</v>
      </c>
      <c r="N57" s="33"/>
      <c r="O57" s="178">
        <v>0</v>
      </c>
      <c r="P57" s="33"/>
      <c r="Q57" s="178">
        <v>0</v>
      </c>
      <c r="R57" s="33"/>
      <c r="S57" s="178">
        <v>837370</v>
      </c>
      <c r="T57" s="33"/>
      <c r="U57" s="178">
        <f t="shared" si="1"/>
        <v>837370</v>
      </c>
      <c r="V57" s="33"/>
      <c r="W57" s="33"/>
      <c r="X57" s="178">
        <v>0</v>
      </c>
      <c r="Y57" s="33"/>
      <c r="Z57" s="178">
        <v>0</v>
      </c>
      <c r="AA57" s="33"/>
      <c r="AB57" s="178">
        <v>752932</v>
      </c>
      <c r="AC57" s="33"/>
      <c r="AD57" s="178">
        <f t="shared" si="2"/>
        <v>752932</v>
      </c>
      <c r="AE57" s="33"/>
      <c r="AF57" s="178">
        <v>0</v>
      </c>
      <c r="AG57" s="33"/>
      <c r="AH57" s="178">
        <v>0</v>
      </c>
      <c r="AI57" s="33"/>
      <c r="AJ57" s="178">
        <v>0</v>
      </c>
      <c r="AK57" s="33"/>
      <c r="AL57" s="178">
        <f t="shared" si="3"/>
        <v>1590302</v>
      </c>
      <c r="AM57" s="33"/>
      <c r="AN57" s="22">
        <v>37</v>
      </c>
    </row>
    <row r="58" spans="1:40" ht="8.85" customHeight="1" x14ac:dyDescent="0.3">
      <c r="A58" s="42">
        <v>38</v>
      </c>
      <c r="B58" s="33"/>
      <c r="C58" s="22" t="s">
        <v>129</v>
      </c>
      <c r="D58" s="33"/>
      <c r="E58" s="33"/>
      <c r="F58" s="33"/>
      <c r="G58" s="180">
        <v>0</v>
      </c>
      <c r="H58" s="33"/>
      <c r="I58" s="180">
        <v>0</v>
      </c>
      <c r="J58" s="33"/>
      <c r="K58" s="180">
        <v>0</v>
      </c>
      <c r="L58" s="33"/>
      <c r="M58" s="180">
        <f t="shared" si="0"/>
        <v>0</v>
      </c>
      <c r="N58" s="33"/>
      <c r="O58" s="180">
        <v>5194418</v>
      </c>
      <c r="P58" s="33"/>
      <c r="Q58" s="180">
        <v>0</v>
      </c>
      <c r="R58" s="33"/>
      <c r="S58" s="180">
        <v>2294483</v>
      </c>
      <c r="T58" s="33"/>
      <c r="U58" s="180">
        <f t="shared" si="1"/>
        <v>7488901</v>
      </c>
      <c r="V58" s="33"/>
      <c r="W58" s="33"/>
      <c r="X58" s="180">
        <v>2442629</v>
      </c>
      <c r="Y58" s="33"/>
      <c r="Z58" s="180">
        <v>0</v>
      </c>
      <c r="AA58" s="33"/>
      <c r="AB58" s="180">
        <v>825749</v>
      </c>
      <c r="AC58" s="33"/>
      <c r="AD58" s="180">
        <f t="shared" si="2"/>
        <v>3268378</v>
      </c>
      <c r="AE58" s="33"/>
      <c r="AF58" s="180">
        <v>0</v>
      </c>
      <c r="AG58" s="33"/>
      <c r="AH58" s="180">
        <v>0</v>
      </c>
      <c r="AI58" s="33"/>
      <c r="AJ58" s="180">
        <v>750</v>
      </c>
      <c r="AK58" s="33"/>
      <c r="AL58" s="180">
        <f t="shared" si="3"/>
        <v>10758029</v>
      </c>
      <c r="AM58" s="33"/>
      <c r="AN58" s="42">
        <v>38</v>
      </c>
    </row>
    <row r="59" spans="1:40" ht="8.85" customHeight="1" x14ac:dyDescent="0.3">
      <c r="A59" s="33"/>
      <c r="B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row>
    <row r="60" spans="1:40" ht="8.85" customHeight="1" x14ac:dyDescent="0.3">
      <c r="A60" s="42">
        <f>A58</f>
        <v>38</v>
      </c>
      <c r="B60" s="33"/>
      <c r="C60" s="30" t="s">
        <v>72</v>
      </c>
      <c r="D60" s="33"/>
      <c r="E60" s="33"/>
      <c r="F60" s="33"/>
      <c r="G60" s="181">
        <f>SUM(G14:G58)</f>
        <v>48687319</v>
      </c>
      <c r="H60" s="33"/>
      <c r="I60" s="181">
        <f>SUM(I14:I58)</f>
        <v>649020131</v>
      </c>
      <c r="J60" s="33"/>
      <c r="K60" s="181">
        <f>SUM(K14:K58)</f>
        <v>4380341</v>
      </c>
      <c r="L60" s="33"/>
      <c r="M60" s="181">
        <f>SUM(M14:M58)</f>
        <v>702087791</v>
      </c>
      <c r="N60" s="33"/>
      <c r="O60" s="181">
        <f>SUM(O14:O58)</f>
        <v>160331524</v>
      </c>
      <c r="P60" s="33"/>
      <c r="Q60" s="181">
        <f>SUM(Q14:Q58)</f>
        <v>46259667</v>
      </c>
      <c r="R60" s="33"/>
      <c r="S60" s="181">
        <f>SUM(S14:S58)</f>
        <v>317565269</v>
      </c>
      <c r="T60" s="33"/>
      <c r="U60" s="181">
        <f>SUM(U14:U58)</f>
        <v>524156460</v>
      </c>
      <c r="V60" s="33"/>
      <c r="W60" s="33"/>
      <c r="X60" s="181">
        <f>SUM(X14:X58)</f>
        <v>79010658</v>
      </c>
      <c r="Y60" s="33"/>
      <c r="Z60" s="181">
        <f>SUM(Z14:Z58)</f>
        <v>20738602</v>
      </c>
      <c r="AA60" s="33"/>
      <c r="AB60" s="181">
        <f>SUM(AB14:AB58)</f>
        <v>165235482</v>
      </c>
      <c r="AC60" s="33"/>
      <c r="AD60" s="181">
        <f>SUM(AD14:AD58)</f>
        <v>264984742</v>
      </c>
      <c r="AE60" s="33"/>
      <c r="AF60" s="181">
        <f>SUM(AF14:AF58)</f>
        <v>0</v>
      </c>
      <c r="AG60" s="33"/>
      <c r="AH60" s="181">
        <f>SUM(AH14:AH58)</f>
        <v>59000</v>
      </c>
      <c r="AI60" s="33"/>
      <c r="AJ60" s="181">
        <f>SUM(AJ14:AJ58)</f>
        <v>5987894</v>
      </c>
      <c r="AK60" s="33"/>
      <c r="AL60" s="181">
        <f>SUM(AL14:AL58)</f>
        <v>795188096</v>
      </c>
      <c r="AM60" s="33"/>
      <c r="AN60" s="42">
        <f>AN58</f>
        <v>38</v>
      </c>
    </row>
    <row r="61" spans="1:40" ht="8.85" customHeight="1" x14ac:dyDescent="0.3">
      <c r="A61" s="33"/>
      <c r="B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row>
    <row r="62" spans="1:40" ht="8.85" customHeight="1" x14ac:dyDescent="0.3">
      <c r="A62" s="33"/>
      <c r="B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row>
    <row r="63" spans="1:40" ht="8.85" customHeight="1" x14ac:dyDescent="0.3">
      <c r="A63" s="33"/>
      <c r="B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row>
    <row r="64" spans="1:40" ht="8.85" customHeight="1" x14ac:dyDescent="0.3">
      <c r="A64" s="33"/>
      <c r="B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row>
    <row r="65" spans="1:42" ht="8.85" customHeight="1" x14ac:dyDescent="0.3">
      <c r="A65" s="33"/>
      <c r="B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row>
    <row r="66" spans="1:42" ht="8.85" customHeight="1" x14ac:dyDescent="0.3">
      <c r="A66" s="33"/>
      <c r="B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row>
    <row r="67" spans="1:42" ht="8.85" customHeight="1" x14ac:dyDescent="0.3">
      <c r="A67" s="33"/>
      <c r="B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row>
    <row r="68" spans="1:42" ht="8.85" customHeight="1" x14ac:dyDescent="0.3">
      <c r="A68" s="33"/>
      <c r="B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row>
    <row r="69" spans="1:42" ht="8.85" customHeight="1" x14ac:dyDescent="0.3">
      <c r="A69" s="33"/>
      <c r="B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row>
    <row r="70" spans="1:42" ht="10.35" customHeight="1" x14ac:dyDescent="0.3">
      <c r="A70" s="33"/>
      <c r="B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row>
    <row r="71" spans="1:42" ht="8.85" customHeight="1" x14ac:dyDescent="0.3">
      <c r="A71" s="33"/>
      <c r="B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row>
    <row r="72" spans="1:42" ht="8.85" customHeight="1" x14ac:dyDescent="0.3">
      <c r="A72" s="33"/>
      <c r="B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row>
    <row r="73" spans="1:42" ht="8.85" customHeight="1" x14ac:dyDescent="0.3">
      <c r="A73" s="33"/>
      <c r="B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row>
    <row r="74" spans="1:42" ht="8.85" customHeight="1" x14ac:dyDescent="0.3">
      <c r="A74" s="33"/>
      <c r="B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row>
    <row r="75" spans="1:42" s="186" customFormat="1" ht="10.5" customHeight="1" x14ac:dyDescent="0.3">
      <c r="A75" s="26" t="s">
        <v>637</v>
      </c>
      <c r="AP75" s="131" t="s">
        <v>638</v>
      </c>
    </row>
    <row r="76" spans="1:42" s="20" customFormat="1" ht="10.5" customHeight="1" x14ac:dyDescent="0.3">
      <c r="U76" s="23" t="s">
        <v>49</v>
      </c>
      <c r="X76" s="50" t="s">
        <v>50</v>
      </c>
      <c r="AN76" s="131" t="s">
        <v>628</v>
      </c>
    </row>
    <row r="77" spans="1:42" s="20" customFormat="1" ht="10.5" customHeight="1" x14ac:dyDescent="0.3">
      <c r="A77" s="24"/>
      <c r="U77" s="23" t="s">
        <v>629</v>
      </c>
      <c r="X77" s="50" t="s">
        <v>597</v>
      </c>
      <c r="AN77" s="131" t="s">
        <v>639</v>
      </c>
    </row>
    <row r="78" spans="1:42" s="20" customFormat="1" ht="10.5" customHeight="1" x14ac:dyDescent="0.3">
      <c r="A78" s="25"/>
      <c r="U78" s="23" t="s">
        <v>55</v>
      </c>
      <c r="X78" s="26" t="s">
        <v>56</v>
      </c>
    </row>
    <row r="79" spans="1:42" ht="6.75" customHeight="1" x14ac:dyDescent="0.3">
      <c r="A79" s="39"/>
      <c r="B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row>
    <row r="80" spans="1:42" ht="9.6" customHeight="1" x14ac:dyDescent="0.3">
      <c r="A80" s="33"/>
      <c r="B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row>
    <row r="81" spans="1:40" ht="9.6" customHeight="1" x14ac:dyDescent="0.3">
      <c r="O81" s="28" t="s">
        <v>631</v>
      </c>
      <c r="P81" s="28"/>
      <c r="Q81" s="28"/>
      <c r="R81" s="28"/>
      <c r="S81" s="28"/>
      <c r="T81" s="28"/>
      <c r="U81" s="28"/>
      <c r="X81" s="28" t="s">
        <v>631</v>
      </c>
      <c r="Y81" s="28"/>
      <c r="Z81" s="28"/>
      <c r="AA81" s="28"/>
      <c r="AB81" s="28"/>
      <c r="AC81" s="28"/>
      <c r="AD81" s="28"/>
      <c r="AE81" s="28"/>
      <c r="AF81" s="28"/>
      <c r="AG81" s="28"/>
      <c r="AH81" s="28"/>
      <c r="AI81" s="28"/>
      <c r="AJ81" s="28"/>
      <c r="AK81" s="28"/>
      <c r="AL81" s="28"/>
    </row>
    <row r="82" spans="1:40" ht="7.5" customHeight="1" x14ac:dyDescent="0.3"/>
    <row r="83" spans="1:40" ht="9.6" customHeight="1" x14ac:dyDescent="0.3">
      <c r="G83" s="28" t="s">
        <v>632</v>
      </c>
      <c r="H83" s="28"/>
      <c r="I83" s="28"/>
      <c r="J83" s="28"/>
      <c r="K83" s="28"/>
      <c r="L83" s="28"/>
      <c r="M83" s="28"/>
      <c r="O83" s="28" t="s">
        <v>633</v>
      </c>
      <c r="P83" s="28"/>
      <c r="Q83" s="28"/>
      <c r="R83" s="28"/>
      <c r="S83" s="28"/>
      <c r="T83" s="28"/>
      <c r="U83" s="28"/>
      <c r="X83" s="28" t="s">
        <v>634</v>
      </c>
      <c r="Y83" s="28"/>
      <c r="Z83" s="28"/>
      <c r="AA83" s="28"/>
      <c r="AB83" s="28"/>
      <c r="AC83" s="28"/>
      <c r="AD83" s="28"/>
    </row>
    <row r="84" spans="1:40" ht="9.6" customHeight="1" x14ac:dyDescent="0.3">
      <c r="K84" s="30" t="s">
        <v>307</v>
      </c>
      <c r="AF84" s="30" t="s">
        <v>307</v>
      </c>
      <c r="AH84" s="30" t="s">
        <v>606</v>
      </c>
    </row>
    <row r="85" spans="1:40" ht="9.6" customHeight="1" x14ac:dyDescent="0.3">
      <c r="I85" s="30" t="s">
        <v>635</v>
      </c>
      <c r="K85" s="30" t="s">
        <v>603</v>
      </c>
      <c r="M85" s="30" t="s">
        <v>72</v>
      </c>
      <c r="Q85" s="30" t="s">
        <v>604</v>
      </c>
      <c r="S85" s="30" t="s">
        <v>605</v>
      </c>
      <c r="Z85" s="30" t="s">
        <v>604</v>
      </c>
      <c r="AB85" s="30" t="s">
        <v>605</v>
      </c>
      <c r="AF85" s="30" t="s">
        <v>607</v>
      </c>
      <c r="AH85" s="30" t="s">
        <v>68</v>
      </c>
      <c r="AL85" s="30" t="s">
        <v>72</v>
      </c>
    </row>
    <row r="86" spans="1:40" ht="9.6" customHeight="1" x14ac:dyDescent="0.3">
      <c r="A86" s="31" t="s">
        <v>78</v>
      </c>
      <c r="C86" s="31" t="s">
        <v>80</v>
      </c>
      <c r="G86" s="31" t="s">
        <v>636</v>
      </c>
      <c r="I86" s="31" t="s">
        <v>85</v>
      </c>
      <c r="K86" s="31" t="s">
        <v>613</v>
      </c>
      <c r="M86" s="31" t="s">
        <v>614</v>
      </c>
      <c r="O86" s="31" t="s">
        <v>385</v>
      </c>
      <c r="Q86" s="31" t="s">
        <v>615</v>
      </c>
      <c r="S86" s="31" t="s">
        <v>76</v>
      </c>
      <c r="U86" s="31" t="s">
        <v>72</v>
      </c>
      <c r="X86" s="31" t="s">
        <v>385</v>
      </c>
      <c r="Z86" s="31" t="s">
        <v>615</v>
      </c>
      <c r="AB86" s="31" t="s">
        <v>76</v>
      </c>
      <c r="AD86" s="31" t="s">
        <v>72</v>
      </c>
      <c r="AF86" s="31" t="s">
        <v>613</v>
      </c>
      <c r="AH86" s="31" t="s">
        <v>76</v>
      </c>
      <c r="AJ86" s="31" t="s">
        <v>335</v>
      </c>
      <c r="AL86" s="31" t="s">
        <v>617</v>
      </c>
      <c r="AN86" s="31" t="s">
        <v>78</v>
      </c>
    </row>
    <row r="87" spans="1:40" ht="7.5" customHeight="1" x14ac:dyDescent="0.3"/>
    <row r="88" spans="1:40" ht="8.85" customHeight="1" x14ac:dyDescent="0.3">
      <c r="B88" s="22" t="s">
        <v>292</v>
      </c>
    </row>
    <row r="89" spans="1:40" ht="8.85" customHeight="1" x14ac:dyDescent="0.3">
      <c r="A89" s="22">
        <v>1</v>
      </c>
      <c r="B89" s="33"/>
      <c r="C89" s="22" t="s">
        <v>131</v>
      </c>
      <c r="D89" s="33"/>
      <c r="E89" s="33"/>
      <c r="F89" s="33"/>
      <c r="G89" s="177">
        <v>0</v>
      </c>
      <c r="H89" s="33"/>
      <c r="I89" s="177">
        <v>3613242</v>
      </c>
      <c r="J89" s="33"/>
      <c r="K89" s="177">
        <v>0</v>
      </c>
      <c r="L89" s="33"/>
      <c r="M89" s="177">
        <f t="shared" ref="M89:M147" si="4">SUM(G89:K89)</f>
        <v>3613242</v>
      </c>
      <c r="N89" s="33"/>
      <c r="O89" s="177">
        <v>1329454</v>
      </c>
      <c r="P89" s="33"/>
      <c r="Q89" s="177">
        <v>0</v>
      </c>
      <c r="R89" s="33"/>
      <c r="S89" s="177">
        <v>1054438</v>
      </c>
      <c r="T89" s="33"/>
      <c r="U89" s="177">
        <f t="shared" ref="U89:U147" si="5">SUM(O89:S89)</f>
        <v>2383892</v>
      </c>
      <c r="V89" s="33"/>
      <c r="W89" s="33"/>
      <c r="X89" s="177">
        <v>779112</v>
      </c>
      <c r="Y89" s="33"/>
      <c r="Z89" s="177">
        <v>0</v>
      </c>
      <c r="AA89" s="33"/>
      <c r="AB89" s="177">
        <v>340745</v>
      </c>
      <c r="AC89" s="33"/>
      <c r="AD89" s="177">
        <f t="shared" ref="AD89:AD147" si="6">SUM(X89:AB89)</f>
        <v>1119857</v>
      </c>
      <c r="AE89" s="33"/>
      <c r="AF89" s="177">
        <v>0</v>
      </c>
      <c r="AG89" s="33"/>
      <c r="AH89" s="177">
        <v>0</v>
      </c>
      <c r="AI89" s="33"/>
      <c r="AJ89" s="177">
        <v>0</v>
      </c>
      <c r="AK89" s="33"/>
      <c r="AL89" s="177">
        <f t="shared" ref="AL89:AL147" si="7">(U89+AD89+AF89+AH89+AJ89)</f>
        <v>3503749</v>
      </c>
      <c r="AM89" s="33"/>
      <c r="AN89" s="22">
        <v>1</v>
      </c>
    </row>
    <row r="90" spans="1:40" ht="8.85" customHeight="1" x14ac:dyDescent="0.3">
      <c r="A90" s="22">
        <v>2</v>
      </c>
      <c r="B90" s="33"/>
      <c r="C90" s="22" t="s">
        <v>132</v>
      </c>
      <c r="D90" s="33"/>
      <c r="E90" s="33"/>
      <c r="F90" s="33"/>
      <c r="G90" s="178">
        <v>306237</v>
      </c>
      <c r="H90" s="33"/>
      <c r="I90" s="178">
        <v>24309964</v>
      </c>
      <c r="J90" s="33"/>
      <c r="K90" s="178">
        <v>0</v>
      </c>
      <c r="L90" s="33"/>
      <c r="M90" s="178">
        <f t="shared" si="4"/>
        <v>24616201</v>
      </c>
      <c r="N90" s="33"/>
      <c r="O90" s="178">
        <v>9982504</v>
      </c>
      <c r="P90" s="33"/>
      <c r="Q90" s="178">
        <v>0</v>
      </c>
      <c r="R90" s="33"/>
      <c r="S90" s="178">
        <v>6102501</v>
      </c>
      <c r="T90" s="33"/>
      <c r="U90" s="178">
        <f t="shared" si="5"/>
        <v>16085005</v>
      </c>
      <c r="V90" s="33"/>
      <c r="W90" s="33"/>
      <c r="X90" s="178">
        <v>5431039</v>
      </c>
      <c r="Y90" s="33"/>
      <c r="Z90" s="178">
        <v>0</v>
      </c>
      <c r="AA90" s="33"/>
      <c r="AB90" s="178">
        <v>3100157</v>
      </c>
      <c r="AC90" s="33"/>
      <c r="AD90" s="178">
        <f t="shared" si="6"/>
        <v>8531196</v>
      </c>
      <c r="AE90" s="33"/>
      <c r="AF90" s="178">
        <v>0</v>
      </c>
      <c r="AG90" s="33"/>
      <c r="AH90" s="178">
        <v>0</v>
      </c>
      <c r="AI90" s="33"/>
      <c r="AJ90" s="178">
        <v>0</v>
      </c>
      <c r="AK90" s="33"/>
      <c r="AL90" s="178">
        <f t="shared" si="7"/>
        <v>24616201</v>
      </c>
      <c r="AM90" s="33"/>
      <c r="AN90" s="22">
        <v>2</v>
      </c>
    </row>
    <row r="91" spans="1:40" ht="8.85" customHeight="1" x14ac:dyDescent="0.3">
      <c r="A91" s="22">
        <v>3</v>
      </c>
      <c r="B91" s="33"/>
      <c r="C91" s="22" t="s">
        <v>133</v>
      </c>
      <c r="D91" s="33"/>
      <c r="E91" s="33"/>
      <c r="F91" s="33"/>
      <c r="G91" s="178">
        <v>0</v>
      </c>
      <c r="H91" s="33"/>
      <c r="I91" s="178">
        <v>2032742</v>
      </c>
      <c r="J91" s="33"/>
      <c r="K91" s="178">
        <v>0</v>
      </c>
      <c r="L91" s="33"/>
      <c r="M91" s="178">
        <f t="shared" si="4"/>
        <v>2032742</v>
      </c>
      <c r="N91" s="33"/>
      <c r="O91" s="178">
        <v>1645087</v>
      </c>
      <c r="P91" s="33"/>
      <c r="Q91" s="178">
        <v>0</v>
      </c>
      <c r="R91" s="33"/>
      <c r="S91" s="178">
        <v>0</v>
      </c>
      <c r="T91" s="33"/>
      <c r="U91" s="178">
        <f t="shared" si="5"/>
        <v>1645087</v>
      </c>
      <c r="V91" s="33"/>
      <c r="W91" s="33"/>
      <c r="X91" s="178">
        <v>202319</v>
      </c>
      <c r="Y91" s="33"/>
      <c r="Z91" s="178">
        <v>0</v>
      </c>
      <c r="AA91" s="33"/>
      <c r="AB91" s="178">
        <v>185336</v>
      </c>
      <c r="AC91" s="33"/>
      <c r="AD91" s="178">
        <f t="shared" si="6"/>
        <v>387655</v>
      </c>
      <c r="AE91" s="33"/>
      <c r="AF91" s="178">
        <v>0</v>
      </c>
      <c r="AG91" s="33"/>
      <c r="AH91" s="178">
        <v>0</v>
      </c>
      <c r="AI91" s="33"/>
      <c r="AJ91" s="178">
        <v>0</v>
      </c>
      <c r="AK91" s="33"/>
      <c r="AL91" s="178">
        <f t="shared" si="7"/>
        <v>2032742</v>
      </c>
      <c r="AM91" s="33"/>
      <c r="AN91" s="22">
        <v>3</v>
      </c>
    </row>
    <row r="92" spans="1:40" ht="8.85" customHeight="1" x14ac:dyDescent="0.3">
      <c r="A92" s="22">
        <v>4</v>
      </c>
      <c r="B92" s="33"/>
      <c r="C92" s="22" t="s">
        <v>134</v>
      </c>
      <c r="D92" s="33"/>
      <c r="E92" s="33"/>
      <c r="F92" s="33"/>
      <c r="G92" s="178">
        <v>60018</v>
      </c>
      <c r="H92" s="33"/>
      <c r="I92" s="178">
        <v>0</v>
      </c>
      <c r="J92" s="33"/>
      <c r="K92" s="178">
        <v>0</v>
      </c>
      <c r="L92" s="33"/>
      <c r="M92" s="178">
        <f t="shared" si="4"/>
        <v>60018</v>
      </c>
      <c r="N92" s="33"/>
      <c r="O92" s="178">
        <v>469089</v>
      </c>
      <c r="P92" s="33"/>
      <c r="Q92" s="178">
        <v>0</v>
      </c>
      <c r="R92" s="33"/>
      <c r="S92" s="178">
        <v>0</v>
      </c>
      <c r="T92" s="33"/>
      <c r="U92" s="178">
        <f t="shared" si="5"/>
        <v>469089</v>
      </c>
      <c r="V92" s="33"/>
      <c r="W92" s="33"/>
      <c r="X92" s="178">
        <v>201425</v>
      </c>
      <c r="Y92" s="33"/>
      <c r="Z92" s="178">
        <v>0</v>
      </c>
      <c r="AA92" s="33"/>
      <c r="AB92" s="178">
        <v>0</v>
      </c>
      <c r="AC92" s="33"/>
      <c r="AD92" s="178">
        <f t="shared" si="6"/>
        <v>201425</v>
      </c>
      <c r="AE92" s="33"/>
      <c r="AF92" s="178">
        <v>0</v>
      </c>
      <c r="AG92" s="33"/>
      <c r="AH92" s="178">
        <v>0</v>
      </c>
      <c r="AI92" s="33"/>
      <c r="AJ92" s="178">
        <v>0</v>
      </c>
      <c r="AK92" s="33"/>
      <c r="AL92" s="178">
        <f t="shared" si="7"/>
        <v>670514</v>
      </c>
      <c r="AM92" s="33"/>
      <c r="AN92" s="22">
        <v>4</v>
      </c>
    </row>
    <row r="93" spans="1:40" ht="8.85" customHeight="1" x14ac:dyDescent="0.3">
      <c r="A93" s="22">
        <v>5</v>
      </c>
      <c r="B93" s="33"/>
      <c r="C93" s="22" t="s">
        <v>135</v>
      </c>
      <c r="D93" s="33"/>
      <c r="E93" s="33"/>
      <c r="F93" s="33"/>
      <c r="G93" s="178">
        <v>0</v>
      </c>
      <c r="H93" s="33"/>
      <c r="I93" s="178">
        <v>0</v>
      </c>
      <c r="J93" s="33"/>
      <c r="K93" s="178">
        <v>0</v>
      </c>
      <c r="L93" s="33"/>
      <c r="M93" s="178">
        <f t="shared" si="4"/>
        <v>0</v>
      </c>
      <c r="N93" s="33"/>
      <c r="O93" s="178">
        <v>1775120</v>
      </c>
      <c r="P93" s="33"/>
      <c r="Q93" s="178">
        <v>0</v>
      </c>
      <c r="R93" s="33"/>
      <c r="S93" s="178">
        <v>778283</v>
      </c>
      <c r="T93" s="33"/>
      <c r="U93" s="178">
        <f t="shared" si="5"/>
        <v>2553403</v>
      </c>
      <c r="V93" s="33"/>
      <c r="W93" s="33"/>
      <c r="X93" s="178">
        <v>725650</v>
      </c>
      <c r="Y93" s="33"/>
      <c r="Z93" s="178">
        <v>0</v>
      </c>
      <c r="AA93" s="33"/>
      <c r="AB93" s="178">
        <v>303533</v>
      </c>
      <c r="AC93" s="33"/>
      <c r="AD93" s="178">
        <f t="shared" si="6"/>
        <v>1029183</v>
      </c>
      <c r="AE93" s="33"/>
      <c r="AF93" s="178">
        <v>0</v>
      </c>
      <c r="AG93" s="33"/>
      <c r="AH93" s="178">
        <v>0</v>
      </c>
      <c r="AI93" s="33"/>
      <c r="AJ93" s="178">
        <v>0</v>
      </c>
      <c r="AK93" s="33"/>
      <c r="AL93" s="178">
        <f t="shared" si="7"/>
        <v>3582586</v>
      </c>
      <c r="AM93" s="33"/>
      <c r="AN93" s="22">
        <v>5</v>
      </c>
    </row>
    <row r="94" spans="1:40" ht="8.85" customHeight="1" x14ac:dyDescent="0.3">
      <c r="A94" s="41"/>
      <c r="B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41"/>
    </row>
    <row r="95" spans="1:40" ht="8.85" customHeight="1" x14ac:dyDescent="0.3">
      <c r="A95" s="22">
        <v>6</v>
      </c>
      <c r="B95" s="33"/>
      <c r="C95" s="22" t="s">
        <v>136</v>
      </c>
      <c r="D95" s="33"/>
      <c r="E95" s="33"/>
      <c r="F95" s="33"/>
      <c r="G95" s="178">
        <v>423667</v>
      </c>
      <c r="H95" s="33"/>
      <c r="I95" s="178">
        <v>0</v>
      </c>
      <c r="J95" s="33"/>
      <c r="K95" s="178">
        <v>0</v>
      </c>
      <c r="L95" s="33"/>
      <c r="M95" s="178">
        <f t="shared" si="4"/>
        <v>423667</v>
      </c>
      <c r="N95" s="33"/>
      <c r="O95" s="178">
        <v>1276431</v>
      </c>
      <c r="P95" s="33"/>
      <c r="Q95" s="178">
        <v>0</v>
      </c>
      <c r="R95" s="33"/>
      <c r="S95" s="178">
        <v>946435</v>
      </c>
      <c r="T95" s="33"/>
      <c r="U95" s="178">
        <f t="shared" si="5"/>
        <v>2222866</v>
      </c>
      <c r="V95" s="33"/>
      <c r="W95" s="33"/>
      <c r="X95" s="178">
        <v>528959</v>
      </c>
      <c r="Y95" s="33"/>
      <c r="Z95" s="178">
        <v>0</v>
      </c>
      <c r="AA95" s="33"/>
      <c r="AB95" s="178">
        <v>325750</v>
      </c>
      <c r="AC95" s="33"/>
      <c r="AD95" s="178">
        <f t="shared" si="6"/>
        <v>854709</v>
      </c>
      <c r="AE95" s="33"/>
      <c r="AF95" s="178">
        <v>0</v>
      </c>
      <c r="AG95" s="33"/>
      <c r="AH95" s="178">
        <v>0</v>
      </c>
      <c r="AI95" s="33"/>
      <c r="AJ95" s="178">
        <v>0</v>
      </c>
      <c r="AK95" s="33"/>
      <c r="AL95" s="178">
        <f t="shared" si="7"/>
        <v>3077575</v>
      </c>
      <c r="AM95" s="33"/>
      <c r="AN95" s="22">
        <v>6</v>
      </c>
    </row>
    <row r="96" spans="1:40" ht="8.85" customHeight="1" x14ac:dyDescent="0.3">
      <c r="A96" s="22">
        <v>7</v>
      </c>
      <c r="B96" s="33"/>
      <c r="C96" s="22" t="s">
        <v>137</v>
      </c>
      <c r="D96" s="33"/>
      <c r="E96" s="33"/>
      <c r="F96" s="33"/>
      <c r="G96" s="178">
        <v>0</v>
      </c>
      <c r="H96" s="33"/>
      <c r="I96" s="178">
        <v>126047790</v>
      </c>
      <c r="J96" s="33"/>
      <c r="K96" s="178">
        <v>0</v>
      </c>
      <c r="L96" s="33"/>
      <c r="M96" s="178">
        <f t="shared" si="4"/>
        <v>126047790</v>
      </c>
      <c r="N96" s="33"/>
      <c r="O96" s="178">
        <v>40309215</v>
      </c>
      <c r="P96" s="33"/>
      <c r="Q96" s="178">
        <v>6327846</v>
      </c>
      <c r="R96" s="33"/>
      <c r="S96" s="178">
        <v>38531324</v>
      </c>
      <c r="T96" s="33"/>
      <c r="U96" s="178">
        <f t="shared" si="5"/>
        <v>85168385</v>
      </c>
      <c r="V96" s="33"/>
      <c r="W96" s="33"/>
      <c r="X96" s="178">
        <v>18052195</v>
      </c>
      <c r="Y96" s="33"/>
      <c r="Z96" s="178">
        <v>221814</v>
      </c>
      <c r="AA96" s="33"/>
      <c r="AB96" s="178">
        <v>22506943</v>
      </c>
      <c r="AC96" s="33"/>
      <c r="AD96" s="178">
        <f t="shared" si="6"/>
        <v>40780952</v>
      </c>
      <c r="AE96" s="33"/>
      <c r="AF96" s="178">
        <v>0</v>
      </c>
      <c r="AG96" s="33"/>
      <c r="AH96" s="178">
        <v>0</v>
      </c>
      <c r="AI96" s="33"/>
      <c r="AJ96" s="178">
        <v>98453</v>
      </c>
      <c r="AK96" s="33"/>
      <c r="AL96" s="178">
        <f t="shared" si="7"/>
        <v>126047790</v>
      </c>
      <c r="AM96" s="33"/>
      <c r="AN96" s="22">
        <v>7</v>
      </c>
    </row>
    <row r="97" spans="1:40" ht="8.85" customHeight="1" x14ac:dyDescent="0.3">
      <c r="A97" s="22">
        <v>8</v>
      </c>
      <c r="B97" s="33"/>
      <c r="C97" s="22" t="s">
        <v>138</v>
      </c>
      <c r="D97" s="33"/>
      <c r="E97" s="33"/>
      <c r="F97" s="33"/>
      <c r="G97" s="178">
        <v>19234</v>
      </c>
      <c r="H97" s="33"/>
      <c r="I97" s="178">
        <v>9406969</v>
      </c>
      <c r="J97" s="33"/>
      <c r="K97" s="178">
        <v>0</v>
      </c>
      <c r="L97" s="33"/>
      <c r="M97" s="178">
        <f t="shared" si="4"/>
        <v>9426203</v>
      </c>
      <c r="N97" s="33"/>
      <c r="O97" s="178">
        <v>5946668</v>
      </c>
      <c r="P97" s="33"/>
      <c r="Q97" s="178">
        <v>250000</v>
      </c>
      <c r="R97" s="33"/>
      <c r="S97" s="178">
        <v>267677</v>
      </c>
      <c r="T97" s="33"/>
      <c r="U97" s="178">
        <f t="shared" si="5"/>
        <v>6464345</v>
      </c>
      <c r="V97" s="33"/>
      <c r="W97" s="33"/>
      <c r="X97" s="178">
        <v>2747305</v>
      </c>
      <c r="Y97" s="33"/>
      <c r="Z97" s="178">
        <v>148075</v>
      </c>
      <c r="AA97" s="33"/>
      <c r="AB97" s="178">
        <v>66478</v>
      </c>
      <c r="AC97" s="33"/>
      <c r="AD97" s="178">
        <f t="shared" si="6"/>
        <v>2961858</v>
      </c>
      <c r="AE97" s="33"/>
      <c r="AF97" s="178">
        <v>0</v>
      </c>
      <c r="AG97" s="33"/>
      <c r="AH97" s="178">
        <v>0</v>
      </c>
      <c r="AI97" s="33"/>
      <c r="AJ97" s="178">
        <v>0</v>
      </c>
      <c r="AK97" s="33"/>
      <c r="AL97" s="178">
        <f t="shared" si="7"/>
        <v>9426203</v>
      </c>
      <c r="AM97" s="33"/>
      <c r="AN97" s="22">
        <v>8</v>
      </c>
    </row>
    <row r="98" spans="1:40" ht="8.85" customHeight="1" x14ac:dyDescent="0.3">
      <c r="A98" s="22">
        <v>9</v>
      </c>
      <c r="B98" s="33"/>
      <c r="C98" s="22" t="s">
        <v>139</v>
      </c>
      <c r="D98" s="33"/>
      <c r="E98" s="33"/>
      <c r="F98" s="33"/>
      <c r="G98" s="178">
        <v>0</v>
      </c>
      <c r="H98" s="33"/>
      <c r="I98" s="178">
        <v>1251840</v>
      </c>
      <c r="J98" s="33"/>
      <c r="K98" s="178">
        <v>0</v>
      </c>
      <c r="L98" s="33"/>
      <c r="M98" s="178">
        <f t="shared" si="4"/>
        <v>1251840</v>
      </c>
      <c r="N98" s="33"/>
      <c r="O98" s="178">
        <v>102369</v>
      </c>
      <c r="P98" s="33"/>
      <c r="Q98" s="178">
        <v>0</v>
      </c>
      <c r="R98" s="33"/>
      <c r="S98" s="178">
        <v>995000</v>
      </c>
      <c r="T98" s="33"/>
      <c r="U98" s="178">
        <f t="shared" si="5"/>
        <v>1097369</v>
      </c>
      <c r="V98" s="33"/>
      <c r="W98" s="33"/>
      <c r="X98" s="178">
        <v>51471</v>
      </c>
      <c r="Y98" s="33"/>
      <c r="Z98" s="178">
        <v>0</v>
      </c>
      <c r="AA98" s="33"/>
      <c r="AB98" s="178">
        <v>103000</v>
      </c>
      <c r="AC98" s="33"/>
      <c r="AD98" s="178">
        <f t="shared" si="6"/>
        <v>154471</v>
      </c>
      <c r="AE98" s="33"/>
      <c r="AF98" s="178">
        <v>0</v>
      </c>
      <c r="AG98" s="33"/>
      <c r="AH98" s="178">
        <v>0</v>
      </c>
      <c r="AI98" s="33"/>
      <c r="AJ98" s="178">
        <v>0</v>
      </c>
      <c r="AK98" s="33"/>
      <c r="AL98" s="178">
        <f t="shared" si="7"/>
        <v>1251840</v>
      </c>
      <c r="AM98" s="33"/>
      <c r="AN98" s="22">
        <v>9</v>
      </c>
    </row>
    <row r="99" spans="1:40" ht="8.85" customHeight="1" x14ac:dyDescent="0.3">
      <c r="A99" s="22">
        <v>10</v>
      </c>
      <c r="B99" s="33"/>
      <c r="C99" s="22" t="s">
        <v>140</v>
      </c>
      <c r="D99" s="33"/>
      <c r="E99" s="33"/>
      <c r="F99" s="33"/>
      <c r="G99" s="178">
        <v>0</v>
      </c>
      <c r="H99" s="33"/>
      <c r="I99" s="178">
        <v>0</v>
      </c>
      <c r="J99" s="33"/>
      <c r="K99" s="178">
        <v>0</v>
      </c>
      <c r="L99" s="33"/>
      <c r="M99" s="178">
        <f t="shared" si="4"/>
        <v>0</v>
      </c>
      <c r="N99" s="33"/>
      <c r="O99" s="178">
        <v>6108296</v>
      </c>
      <c r="P99" s="33"/>
      <c r="Q99" s="178">
        <v>0</v>
      </c>
      <c r="R99" s="33"/>
      <c r="S99" s="178">
        <v>1214218</v>
      </c>
      <c r="T99" s="33"/>
      <c r="U99" s="178">
        <f t="shared" si="5"/>
        <v>7322514</v>
      </c>
      <c r="V99" s="33"/>
      <c r="W99" s="33"/>
      <c r="X99" s="178">
        <v>2979252</v>
      </c>
      <c r="Y99" s="33"/>
      <c r="Z99" s="178">
        <v>0</v>
      </c>
      <c r="AA99" s="33"/>
      <c r="AB99" s="178">
        <v>135698</v>
      </c>
      <c r="AC99" s="33"/>
      <c r="AD99" s="178">
        <f t="shared" si="6"/>
        <v>3114950</v>
      </c>
      <c r="AE99" s="33"/>
      <c r="AF99" s="178">
        <v>0</v>
      </c>
      <c r="AG99" s="33"/>
      <c r="AH99" s="178">
        <v>0</v>
      </c>
      <c r="AI99" s="33"/>
      <c r="AJ99" s="178">
        <v>69556</v>
      </c>
      <c r="AK99" s="33"/>
      <c r="AL99" s="178">
        <f t="shared" si="7"/>
        <v>10507020</v>
      </c>
      <c r="AM99" s="33"/>
      <c r="AN99" s="22">
        <v>10</v>
      </c>
    </row>
    <row r="100" spans="1:40" ht="8.85" customHeight="1" x14ac:dyDescent="0.3">
      <c r="A100" s="41"/>
      <c r="B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41"/>
    </row>
    <row r="101" spans="1:40" ht="8.85" customHeight="1" x14ac:dyDescent="0.3">
      <c r="A101" s="22">
        <v>11</v>
      </c>
      <c r="B101" s="33"/>
      <c r="C101" s="22" t="s">
        <v>141</v>
      </c>
      <c r="D101" s="33"/>
      <c r="E101" s="33"/>
      <c r="F101" s="33"/>
      <c r="G101" s="178">
        <v>0</v>
      </c>
      <c r="H101" s="33"/>
      <c r="I101" s="178">
        <v>223000</v>
      </c>
      <c r="J101" s="33"/>
      <c r="K101" s="178">
        <v>0</v>
      </c>
      <c r="L101" s="33"/>
      <c r="M101" s="178">
        <f t="shared" si="4"/>
        <v>223000</v>
      </c>
      <c r="N101" s="33"/>
      <c r="O101" s="178">
        <v>0</v>
      </c>
      <c r="P101" s="33"/>
      <c r="Q101" s="178">
        <v>0</v>
      </c>
      <c r="R101" s="33"/>
      <c r="S101" s="178">
        <v>140000</v>
      </c>
      <c r="T101" s="33"/>
      <c r="U101" s="178">
        <f t="shared" si="5"/>
        <v>140000</v>
      </c>
      <c r="V101" s="33"/>
      <c r="W101" s="33"/>
      <c r="X101" s="178">
        <v>0</v>
      </c>
      <c r="Y101" s="33"/>
      <c r="Z101" s="178">
        <v>0</v>
      </c>
      <c r="AA101" s="33"/>
      <c r="AB101" s="178">
        <v>83000</v>
      </c>
      <c r="AC101" s="33"/>
      <c r="AD101" s="178">
        <f t="shared" si="6"/>
        <v>83000</v>
      </c>
      <c r="AE101" s="33"/>
      <c r="AF101" s="178">
        <v>0</v>
      </c>
      <c r="AG101" s="33"/>
      <c r="AH101" s="178">
        <v>0</v>
      </c>
      <c r="AI101" s="33"/>
      <c r="AJ101" s="178">
        <v>0</v>
      </c>
      <c r="AK101" s="33"/>
      <c r="AL101" s="178">
        <f t="shared" si="7"/>
        <v>223000</v>
      </c>
      <c r="AM101" s="33"/>
      <c r="AN101" s="22">
        <v>11</v>
      </c>
    </row>
    <row r="102" spans="1:40" ht="8.85" customHeight="1" x14ac:dyDescent="0.3">
      <c r="A102" s="22">
        <v>12</v>
      </c>
      <c r="B102" s="33"/>
      <c r="C102" s="22" t="s">
        <v>142</v>
      </c>
      <c r="D102" s="33"/>
      <c r="E102" s="33"/>
      <c r="F102" s="33"/>
      <c r="G102" s="178">
        <v>0</v>
      </c>
      <c r="H102" s="33"/>
      <c r="I102" s="178">
        <v>5027891</v>
      </c>
      <c r="J102" s="33"/>
      <c r="K102" s="178">
        <v>0</v>
      </c>
      <c r="L102" s="33"/>
      <c r="M102" s="178">
        <f t="shared" si="4"/>
        <v>5027891</v>
      </c>
      <c r="N102" s="33"/>
      <c r="O102" s="178">
        <v>2217182</v>
      </c>
      <c r="P102" s="33"/>
      <c r="Q102" s="178">
        <v>0</v>
      </c>
      <c r="R102" s="33"/>
      <c r="S102" s="178">
        <v>877881</v>
      </c>
      <c r="T102" s="33"/>
      <c r="U102" s="178">
        <f t="shared" si="5"/>
        <v>3095063</v>
      </c>
      <c r="V102" s="33"/>
      <c r="W102" s="33"/>
      <c r="X102" s="178">
        <v>1332931</v>
      </c>
      <c r="Y102" s="33"/>
      <c r="Z102" s="178">
        <v>0</v>
      </c>
      <c r="AA102" s="33"/>
      <c r="AB102" s="178">
        <v>599897</v>
      </c>
      <c r="AC102" s="33"/>
      <c r="AD102" s="178">
        <f t="shared" si="6"/>
        <v>1932828</v>
      </c>
      <c r="AE102" s="33"/>
      <c r="AF102" s="178">
        <v>0</v>
      </c>
      <c r="AG102" s="33"/>
      <c r="AH102" s="178">
        <v>0</v>
      </c>
      <c r="AI102" s="33"/>
      <c r="AJ102" s="178">
        <v>0</v>
      </c>
      <c r="AK102" s="33"/>
      <c r="AL102" s="178">
        <f t="shared" si="7"/>
        <v>5027891</v>
      </c>
      <c r="AM102" s="33"/>
      <c r="AN102" s="22">
        <v>12</v>
      </c>
    </row>
    <row r="103" spans="1:40" ht="8.85" customHeight="1" x14ac:dyDescent="0.3">
      <c r="A103" s="22">
        <v>13</v>
      </c>
      <c r="B103" s="33"/>
      <c r="C103" s="22" t="s">
        <v>143</v>
      </c>
      <c r="D103" s="33"/>
      <c r="E103" s="33"/>
      <c r="F103" s="33"/>
      <c r="G103" s="178">
        <v>2097378</v>
      </c>
      <c r="H103" s="33"/>
      <c r="I103" s="178">
        <v>0</v>
      </c>
      <c r="J103" s="33"/>
      <c r="K103" s="178">
        <v>0</v>
      </c>
      <c r="L103" s="33"/>
      <c r="M103" s="178">
        <f t="shared" si="4"/>
        <v>2097378</v>
      </c>
      <c r="N103" s="33"/>
      <c r="O103" s="178">
        <v>1420117</v>
      </c>
      <c r="P103" s="33"/>
      <c r="Q103" s="178">
        <v>0</v>
      </c>
      <c r="R103" s="33"/>
      <c r="S103" s="178">
        <v>2345549</v>
      </c>
      <c r="T103" s="33"/>
      <c r="U103" s="178">
        <f t="shared" si="5"/>
        <v>3765666</v>
      </c>
      <c r="V103" s="33"/>
      <c r="W103" s="33"/>
      <c r="X103" s="178">
        <v>270596</v>
      </c>
      <c r="Y103" s="33"/>
      <c r="Z103" s="178">
        <v>0</v>
      </c>
      <c r="AA103" s="33"/>
      <c r="AB103" s="178">
        <v>383780</v>
      </c>
      <c r="AC103" s="33"/>
      <c r="AD103" s="178">
        <f t="shared" si="6"/>
        <v>654376</v>
      </c>
      <c r="AE103" s="33"/>
      <c r="AF103" s="178">
        <v>0</v>
      </c>
      <c r="AG103" s="33"/>
      <c r="AH103" s="178">
        <v>0</v>
      </c>
      <c r="AI103" s="33"/>
      <c r="AJ103" s="178">
        <v>169436</v>
      </c>
      <c r="AK103" s="33"/>
      <c r="AL103" s="178">
        <f t="shared" si="7"/>
        <v>4589478</v>
      </c>
      <c r="AM103" s="33"/>
      <c r="AN103" s="22">
        <v>13</v>
      </c>
    </row>
    <row r="104" spans="1:40" ht="8.85" customHeight="1" x14ac:dyDescent="0.3">
      <c r="A104" s="22">
        <v>14</v>
      </c>
      <c r="B104" s="33"/>
      <c r="C104" s="22" t="s">
        <v>144</v>
      </c>
      <c r="D104" s="33"/>
      <c r="E104" s="33"/>
      <c r="F104" s="33"/>
      <c r="G104" s="178">
        <v>0</v>
      </c>
      <c r="H104" s="33"/>
      <c r="I104" s="178">
        <v>1598286</v>
      </c>
      <c r="J104" s="33"/>
      <c r="K104" s="178">
        <v>0</v>
      </c>
      <c r="L104" s="33"/>
      <c r="M104" s="178">
        <f t="shared" si="4"/>
        <v>1598286</v>
      </c>
      <c r="N104" s="33"/>
      <c r="O104" s="178">
        <v>1311028</v>
      </c>
      <c r="P104" s="33"/>
      <c r="Q104" s="178">
        <v>0</v>
      </c>
      <c r="R104" s="33"/>
      <c r="S104" s="178">
        <v>16602</v>
      </c>
      <c r="T104" s="33"/>
      <c r="U104" s="178">
        <f t="shared" si="5"/>
        <v>1327630</v>
      </c>
      <c r="V104" s="33"/>
      <c r="W104" s="33"/>
      <c r="X104" s="178">
        <v>270656</v>
      </c>
      <c r="Y104" s="33"/>
      <c r="Z104" s="178">
        <v>0</v>
      </c>
      <c r="AA104" s="33"/>
      <c r="AB104" s="178">
        <v>0</v>
      </c>
      <c r="AC104" s="33"/>
      <c r="AD104" s="178">
        <f t="shared" si="6"/>
        <v>270656</v>
      </c>
      <c r="AE104" s="33"/>
      <c r="AF104" s="178">
        <v>0</v>
      </c>
      <c r="AG104" s="33"/>
      <c r="AH104" s="178">
        <v>0</v>
      </c>
      <c r="AI104" s="33"/>
      <c r="AJ104" s="178">
        <v>0</v>
      </c>
      <c r="AK104" s="33"/>
      <c r="AL104" s="178">
        <f t="shared" si="7"/>
        <v>1598286</v>
      </c>
      <c r="AM104" s="33"/>
      <c r="AN104" s="22">
        <v>14</v>
      </c>
    </row>
    <row r="105" spans="1:40" ht="8.85" customHeight="1" x14ac:dyDescent="0.3">
      <c r="A105" s="22">
        <v>15</v>
      </c>
      <c r="B105" s="33"/>
      <c r="C105" s="22" t="s">
        <v>145</v>
      </c>
      <c r="D105" s="33"/>
      <c r="E105" s="33"/>
      <c r="F105" s="33"/>
      <c r="G105" s="178">
        <v>423667</v>
      </c>
      <c r="H105" s="33"/>
      <c r="I105" s="178">
        <v>0</v>
      </c>
      <c r="J105" s="33"/>
      <c r="K105" s="178">
        <v>0</v>
      </c>
      <c r="L105" s="33"/>
      <c r="M105" s="178">
        <f t="shared" si="4"/>
        <v>423667</v>
      </c>
      <c r="N105" s="33"/>
      <c r="O105" s="178">
        <v>1950521</v>
      </c>
      <c r="P105" s="33"/>
      <c r="Q105" s="178">
        <v>0</v>
      </c>
      <c r="R105" s="33"/>
      <c r="S105" s="178">
        <v>255000</v>
      </c>
      <c r="T105" s="33"/>
      <c r="U105" s="178">
        <f t="shared" si="5"/>
        <v>2205521</v>
      </c>
      <c r="V105" s="33"/>
      <c r="W105" s="33"/>
      <c r="X105" s="178">
        <v>1130129</v>
      </c>
      <c r="Y105" s="33"/>
      <c r="Z105" s="178">
        <v>0</v>
      </c>
      <c r="AA105" s="33"/>
      <c r="AB105" s="178">
        <v>271203</v>
      </c>
      <c r="AC105" s="33"/>
      <c r="AD105" s="178">
        <f t="shared" si="6"/>
        <v>1401332</v>
      </c>
      <c r="AE105" s="33"/>
      <c r="AF105" s="178">
        <v>0</v>
      </c>
      <c r="AG105" s="33"/>
      <c r="AH105" s="178">
        <v>0</v>
      </c>
      <c r="AI105" s="33"/>
      <c r="AJ105" s="178">
        <v>30953</v>
      </c>
      <c r="AK105" s="33"/>
      <c r="AL105" s="178">
        <f t="shared" si="7"/>
        <v>3637806</v>
      </c>
      <c r="AM105" s="33"/>
      <c r="AN105" s="22">
        <v>15</v>
      </c>
    </row>
    <row r="106" spans="1:40" ht="8.85" customHeight="1" x14ac:dyDescent="0.3">
      <c r="A106" s="41"/>
      <c r="B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41"/>
    </row>
    <row r="107" spans="1:40" ht="8.85" customHeight="1" x14ac:dyDescent="0.3">
      <c r="A107" s="22">
        <v>16</v>
      </c>
      <c r="B107" s="33"/>
      <c r="C107" s="22" t="s">
        <v>146</v>
      </c>
      <c r="D107" s="33"/>
      <c r="E107" s="33"/>
      <c r="F107" s="33"/>
      <c r="G107" s="178">
        <v>0</v>
      </c>
      <c r="H107" s="33"/>
      <c r="I107" s="178">
        <v>0</v>
      </c>
      <c r="J107" s="33"/>
      <c r="K107" s="178">
        <v>0</v>
      </c>
      <c r="L107" s="33"/>
      <c r="M107" s="178">
        <f t="shared" si="4"/>
        <v>0</v>
      </c>
      <c r="N107" s="33"/>
      <c r="O107" s="178">
        <v>1553566</v>
      </c>
      <c r="P107" s="33"/>
      <c r="Q107" s="178">
        <v>0</v>
      </c>
      <c r="R107" s="33"/>
      <c r="S107" s="178">
        <v>1955000</v>
      </c>
      <c r="T107" s="33"/>
      <c r="U107" s="178">
        <f t="shared" si="5"/>
        <v>3508566</v>
      </c>
      <c r="V107" s="33"/>
      <c r="W107" s="33"/>
      <c r="X107" s="178">
        <v>286417</v>
      </c>
      <c r="Y107" s="33"/>
      <c r="Z107" s="178">
        <v>0</v>
      </c>
      <c r="AA107" s="33"/>
      <c r="AB107" s="178">
        <v>625213</v>
      </c>
      <c r="AC107" s="33"/>
      <c r="AD107" s="178">
        <f t="shared" si="6"/>
        <v>911630</v>
      </c>
      <c r="AE107" s="33"/>
      <c r="AF107" s="178">
        <v>0</v>
      </c>
      <c r="AG107" s="33"/>
      <c r="AH107" s="178">
        <v>0</v>
      </c>
      <c r="AI107" s="33"/>
      <c r="AJ107" s="178">
        <v>0</v>
      </c>
      <c r="AK107" s="33"/>
      <c r="AL107" s="178">
        <f t="shared" si="7"/>
        <v>4420196</v>
      </c>
      <c r="AM107" s="33"/>
      <c r="AN107" s="22">
        <v>16</v>
      </c>
    </row>
    <row r="108" spans="1:40" ht="8.85" customHeight="1" x14ac:dyDescent="0.3">
      <c r="A108" s="22">
        <v>17</v>
      </c>
      <c r="B108" s="33"/>
      <c r="C108" s="22" t="s">
        <v>147</v>
      </c>
      <c r="D108" s="33"/>
      <c r="E108" s="33"/>
      <c r="F108" s="33"/>
      <c r="G108" s="178">
        <v>1449585</v>
      </c>
      <c r="H108" s="33"/>
      <c r="I108" s="178">
        <v>6041105</v>
      </c>
      <c r="J108" s="33"/>
      <c r="K108" s="178">
        <v>0</v>
      </c>
      <c r="L108" s="33"/>
      <c r="M108" s="178">
        <f t="shared" si="4"/>
        <v>7490690</v>
      </c>
      <c r="N108" s="33"/>
      <c r="O108" s="178">
        <v>3251328</v>
      </c>
      <c r="P108" s="33"/>
      <c r="Q108" s="178">
        <v>0</v>
      </c>
      <c r="R108" s="33"/>
      <c r="S108" s="178">
        <v>3572862</v>
      </c>
      <c r="T108" s="33"/>
      <c r="U108" s="178">
        <f t="shared" si="5"/>
        <v>6824190</v>
      </c>
      <c r="V108" s="33"/>
      <c r="W108" s="33"/>
      <c r="X108" s="178">
        <v>1777896</v>
      </c>
      <c r="Y108" s="33"/>
      <c r="Z108" s="178">
        <v>0</v>
      </c>
      <c r="AA108" s="33"/>
      <c r="AB108" s="178">
        <v>1073626</v>
      </c>
      <c r="AC108" s="33"/>
      <c r="AD108" s="178">
        <f t="shared" si="6"/>
        <v>2851522</v>
      </c>
      <c r="AE108" s="33"/>
      <c r="AF108" s="178">
        <v>0</v>
      </c>
      <c r="AG108" s="33"/>
      <c r="AH108" s="178">
        <v>0</v>
      </c>
      <c r="AI108" s="33"/>
      <c r="AJ108" s="178">
        <v>43948</v>
      </c>
      <c r="AK108" s="33"/>
      <c r="AL108" s="178">
        <f t="shared" si="7"/>
        <v>9719660</v>
      </c>
      <c r="AM108" s="33"/>
      <c r="AN108" s="22">
        <v>17</v>
      </c>
    </row>
    <row r="109" spans="1:40" ht="8.85" customHeight="1" x14ac:dyDescent="0.3">
      <c r="A109" s="22">
        <v>18</v>
      </c>
      <c r="B109" s="33"/>
      <c r="C109" s="22" t="s">
        <v>148</v>
      </c>
      <c r="D109" s="33"/>
      <c r="E109" s="33"/>
      <c r="F109" s="33"/>
      <c r="G109" s="178">
        <v>635500</v>
      </c>
      <c r="H109" s="33"/>
      <c r="I109" s="178">
        <v>4942878</v>
      </c>
      <c r="J109" s="33"/>
      <c r="K109" s="178">
        <v>0</v>
      </c>
      <c r="L109" s="33"/>
      <c r="M109" s="178">
        <f t="shared" si="4"/>
        <v>5578378</v>
      </c>
      <c r="N109" s="33"/>
      <c r="O109" s="178">
        <v>3486547</v>
      </c>
      <c r="P109" s="33"/>
      <c r="Q109" s="178">
        <v>0</v>
      </c>
      <c r="R109" s="33"/>
      <c r="S109" s="178">
        <v>230030</v>
      </c>
      <c r="T109" s="33"/>
      <c r="U109" s="178">
        <f t="shared" si="5"/>
        <v>3716577</v>
      </c>
      <c r="V109" s="33"/>
      <c r="W109" s="33"/>
      <c r="X109" s="178">
        <v>1219114</v>
      </c>
      <c r="Y109" s="33"/>
      <c r="Z109" s="178">
        <v>0</v>
      </c>
      <c r="AA109" s="33"/>
      <c r="AB109" s="178">
        <v>642687</v>
      </c>
      <c r="AC109" s="33"/>
      <c r="AD109" s="178">
        <f t="shared" si="6"/>
        <v>1861801</v>
      </c>
      <c r="AE109" s="33"/>
      <c r="AF109" s="178">
        <v>0</v>
      </c>
      <c r="AG109" s="33"/>
      <c r="AH109" s="178">
        <v>0</v>
      </c>
      <c r="AI109" s="33"/>
      <c r="AJ109" s="178">
        <v>0</v>
      </c>
      <c r="AK109" s="33"/>
      <c r="AL109" s="178">
        <f t="shared" si="7"/>
        <v>5578378</v>
      </c>
      <c r="AM109" s="33"/>
      <c r="AN109" s="22">
        <v>18</v>
      </c>
    </row>
    <row r="110" spans="1:40" ht="8.85" customHeight="1" x14ac:dyDescent="0.3">
      <c r="A110" s="22">
        <v>19</v>
      </c>
      <c r="B110" s="33"/>
      <c r="C110" s="22" t="s">
        <v>149</v>
      </c>
      <c r="D110" s="33"/>
      <c r="E110" s="33"/>
      <c r="F110" s="33"/>
      <c r="G110" s="178">
        <v>0</v>
      </c>
      <c r="H110" s="33"/>
      <c r="I110" s="178">
        <v>0</v>
      </c>
      <c r="J110" s="33"/>
      <c r="K110" s="178">
        <v>0</v>
      </c>
      <c r="L110" s="33"/>
      <c r="M110" s="178">
        <f t="shared" si="4"/>
        <v>0</v>
      </c>
      <c r="N110" s="33"/>
      <c r="O110" s="178">
        <v>0</v>
      </c>
      <c r="P110" s="33"/>
      <c r="Q110" s="178">
        <v>0</v>
      </c>
      <c r="R110" s="33"/>
      <c r="S110" s="178">
        <v>459573</v>
      </c>
      <c r="T110" s="33"/>
      <c r="U110" s="178">
        <f t="shared" si="5"/>
        <v>459573</v>
      </c>
      <c r="V110" s="33"/>
      <c r="W110" s="33"/>
      <c r="X110" s="178">
        <v>0</v>
      </c>
      <c r="Y110" s="33"/>
      <c r="Z110" s="178">
        <v>0</v>
      </c>
      <c r="AA110" s="33"/>
      <c r="AB110" s="178">
        <v>62036</v>
      </c>
      <c r="AC110" s="33"/>
      <c r="AD110" s="178">
        <f t="shared" si="6"/>
        <v>62036</v>
      </c>
      <c r="AE110" s="33"/>
      <c r="AF110" s="178">
        <v>0</v>
      </c>
      <c r="AG110" s="33"/>
      <c r="AH110" s="178">
        <v>0</v>
      </c>
      <c r="AI110" s="33"/>
      <c r="AJ110" s="178">
        <v>0</v>
      </c>
      <c r="AK110" s="33"/>
      <c r="AL110" s="178">
        <f t="shared" si="7"/>
        <v>521609</v>
      </c>
      <c r="AM110" s="33"/>
      <c r="AN110" s="22">
        <v>19</v>
      </c>
    </row>
    <row r="111" spans="1:40" ht="8.85" customHeight="1" x14ac:dyDescent="0.3">
      <c r="A111" s="22">
        <v>20</v>
      </c>
      <c r="B111" s="33"/>
      <c r="C111" s="22" t="s">
        <v>150</v>
      </c>
      <c r="D111" s="33"/>
      <c r="E111" s="33"/>
      <c r="F111" s="33"/>
      <c r="G111" s="178">
        <v>0</v>
      </c>
      <c r="H111" s="33"/>
      <c r="I111" s="178">
        <v>0</v>
      </c>
      <c r="J111" s="33"/>
      <c r="K111" s="178">
        <v>0</v>
      </c>
      <c r="L111" s="33"/>
      <c r="M111" s="178">
        <f t="shared" si="4"/>
        <v>0</v>
      </c>
      <c r="N111" s="33"/>
      <c r="O111" s="178">
        <v>194766</v>
      </c>
      <c r="P111" s="33"/>
      <c r="Q111" s="178">
        <v>0</v>
      </c>
      <c r="R111" s="33"/>
      <c r="S111" s="178">
        <v>447000</v>
      </c>
      <c r="T111" s="33"/>
      <c r="U111" s="178">
        <f t="shared" si="5"/>
        <v>641766</v>
      </c>
      <c r="V111" s="33"/>
      <c r="W111" s="33"/>
      <c r="X111" s="178">
        <v>183519</v>
      </c>
      <c r="Y111" s="33"/>
      <c r="Z111" s="178">
        <v>0</v>
      </c>
      <c r="AA111" s="33"/>
      <c r="AB111" s="178">
        <v>548863</v>
      </c>
      <c r="AC111" s="33"/>
      <c r="AD111" s="178">
        <f t="shared" si="6"/>
        <v>732382</v>
      </c>
      <c r="AE111" s="33"/>
      <c r="AF111" s="178">
        <v>0</v>
      </c>
      <c r="AG111" s="33"/>
      <c r="AH111" s="178">
        <v>0</v>
      </c>
      <c r="AI111" s="33"/>
      <c r="AJ111" s="178">
        <v>0</v>
      </c>
      <c r="AK111" s="33"/>
      <c r="AL111" s="178">
        <f t="shared" si="7"/>
        <v>1374148</v>
      </c>
      <c r="AM111" s="33"/>
      <c r="AN111" s="22">
        <v>20</v>
      </c>
    </row>
    <row r="112" spans="1:40" ht="8.85" customHeight="1" x14ac:dyDescent="0.3">
      <c r="A112" s="41"/>
      <c r="B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41"/>
    </row>
    <row r="113" spans="1:40" ht="8.85" customHeight="1" x14ac:dyDescent="0.3">
      <c r="A113" s="22">
        <v>21</v>
      </c>
      <c r="B113" s="33"/>
      <c r="C113" s="22" t="s">
        <v>151</v>
      </c>
      <c r="D113" s="33"/>
      <c r="E113" s="33"/>
      <c r="F113" s="33"/>
      <c r="G113" s="178">
        <v>0</v>
      </c>
      <c r="H113" s="33"/>
      <c r="I113" s="178">
        <v>74548241</v>
      </c>
      <c r="J113" s="33"/>
      <c r="K113" s="178">
        <v>0</v>
      </c>
      <c r="L113" s="33"/>
      <c r="M113" s="178">
        <f t="shared" si="4"/>
        <v>74548241</v>
      </c>
      <c r="N113" s="33"/>
      <c r="O113" s="178">
        <v>36711581</v>
      </c>
      <c r="P113" s="33"/>
      <c r="Q113" s="178">
        <v>1636462</v>
      </c>
      <c r="R113" s="33"/>
      <c r="S113" s="178">
        <v>14317100</v>
      </c>
      <c r="T113" s="33"/>
      <c r="U113" s="178">
        <f t="shared" si="5"/>
        <v>52665143</v>
      </c>
      <c r="V113" s="33"/>
      <c r="W113" s="33"/>
      <c r="X113" s="178">
        <v>14021000</v>
      </c>
      <c r="Y113" s="33"/>
      <c r="Z113" s="178">
        <v>716485</v>
      </c>
      <c r="AA113" s="33"/>
      <c r="AB113" s="178">
        <v>6125084</v>
      </c>
      <c r="AC113" s="33"/>
      <c r="AD113" s="178">
        <f t="shared" si="6"/>
        <v>20862569</v>
      </c>
      <c r="AE113" s="33"/>
      <c r="AF113" s="178">
        <v>0</v>
      </c>
      <c r="AG113" s="33"/>
      <c r="AH113" s="178">
        <v>0</v>
      </c>
      <c r="AI113" s="33"/>
      <c r="AJ113" s="178">
        <v>1020529</v>
      </c>
      <c r="AK113" s="33"/>
      <c r="AL113" s="178">
        <f t="shared" si="7"/>
        <v>74548241</v>
      </c>
      <c r="AM113" s="33"/>
      <c r="AN113" s="22">
        <v>21</v>
      </c>
    </row>
    <row r="114" spans="1:40" ht="8.85" customHeight="1" x14ac:dyDescent="0.3">
      <c r="A114" s="22">
        <v>22</v>
      </c>
      <c r="B114" s="33"/>
      <c r="C114" s="22" t="s">
        <v>152</v>
      </c>
      <c r="D114" s="33"/>
      <c r="E114" s="33"/>
      <c r="F114" s="33"/>
      <c r="G114" s="178">
        <v>223421</v>
      </c>
      <c r="H114" s="33"/>
      <c r="I114" s="178">
        <v>2970669</v>
      </c>
      <c r="J114" s="33"/>
      <c r="K114" s="178">
        <v>0</v>
      </c>
      <c r="L114" s="33"/>
      <c r="M114" s="178">
        <f t="shared" si="4"/>
        <v>3194090</v>
      </c>
      <c r="N114" s="33"/>
      <c r="O114" s="178">
        <v>1874579</v>
      </c>
      <c r="P114" s="33"/>
      <c r="Q114" s="178">
        <v>0</v>
      </c>
      <c r="R114" s="33"/>
      <c r="S114" s="178">
        <v>88300</v>
      </c>
      <c r="T114" s="33"/>
      <c r="U114" s="178">
        <f t="shared" si="5"/>
        <v>1962879</v>
      </c>
      <c r="V114" s="33"/>
      <c r="W114" s="33"/>
      <c r="X114" s="178">
        <v>1067811</v>
      </c>
      <c r="Y114" s="33"/>
      <c r="Z114" s="178">
        <v>0</v>
      </c>
      <c r="AA114" s="33"/>
      <c r="AB114" s="178">
        <v>163400</v>
      </c>
      <c r="AC114" s="33"/>
      <c r="AD114" s="178">
        <f t="shared" si="6"/>
        <v>1231211</v>
      </c>
      <c r="AE114" s="33"/>
      <c r="AF114" s="178">
        <v>0</v>
      </c>
      <c r="AG114" s="33"/>
      <c r="AH114" s="178">
        <v>0</v>
      </c>
      <c r="AI114" s="33"/>
      <c r="AJ114" s="178">
        <v>0</v>
      </c>
      <c r="AK114" s="33"/>
      <c r="AL114" s="178">
        <f t="shared" si="7"/>
        <v>3194090</v>
      </c>
      <c r="AM114" s="33"/>
      <c r="AN114" s="22">
        <v>22</v>
      </c>
    </row>
    <row r="115" spans="1:40" ht="8.85" customHeight="1" x14ac:dyDescent="0.3">
      <c r="A115" s="22">
        <v>23</v>
      </c>
      <c r="B115" s="33"/>
      <c r="C115" s="22" t="s">
        <v>153</v>
      </c>
      <c r="D115" s="33"/>
      <c r="E115" s="33"/>
      <c r="F115" s="33"/>
      <c r="G115" s="178">
        <v>0</v>
      </c>
      <c r="H115" s="33"/>
      <c r="I115" s="178">
        <v>563611</v>
      </c>
      <c r="J115" s="33"/>
      <c r="K115" s="178">
        <v>0</v>
      </c>
      <c r="L115" s="33"/>
      <c r="M115" s="178">
        <f t="shared" si="4"/>
        <v>563611</v>
      </c>
      <c r="N115" s="33"/>
      <c r="O115" s="178">
        <v>277226</v>
      </c>
      <c r="P115" s="33"/>
      <c r="Q115" s="178">
        <v>0</v>
      </c>
      <c r="R115" s="33"/>
      <c r="S115" s="178">
        <v>176275</v>
      </c>
      <c r="T115" s="33"/>
      <c r="U115" s="178">
        <f t="shared" si="5"/>
        <v>453501</v>
      </c>
      <c r="V115" s="33"/>
      <c r="W115" s="33"/>
      <c r="X115" s="178">
        <v>63274</v>
      </c>
      <c r="Y115" s="33"/>
      <c r="Z115" s="178">
        <v>0</v>
      </c>
      <c r="AA115" s="33"/>
      <c r="AB115" s="178">
        <v>61836</v>
      </c>
      <c r="AC115" s="33"/>
      <c r="AD115" s="178">
        <f t="shared" si="6"/>
        <v>125110</v>
      </c>
      <c r="AE115" s="33"/>
      <c r="AF115" s="178">
        <v>0</v>
      </c>
      <c r="AG115" s="33"/>
      <c r="AH115" s="178">
        <v>0</v>
      </c>
      <c r="AI115" s="33"/>
      <c r="AJ115" s="178">
        <v>0</v>
      </c>
      <c r="AK115" s="33"/>
      <c r="AL115" s="178">
        <f t="shared" si="7"/>
        <v>578611</v>
      </c>
      <c r="AM115" s="33"/>
      <c r="AN115" s="22">
        <v>23</v>
      </c>
    </row>
    <row r="116" spans="1:40" ht="8.85" customHeight="1" x14ac:dyDescent="0.3">
      <c r="A116" s="22">
        <v>24</v>
      </c>
      <c r="B116" s="33"/>
      <c r="C116" s="22" t="s">
        <v>154</v>
      </c>
      <c r="D116" s="33"/>
      <c r="E116" s="33"/>
      <c r="F116" s="33"/>
      <c r="G116" s="178">
        <v>41973</v>
      </c>
      <c r="H116" s="33"/>
      <c r="I116" s="178">
        <v>8932486</v>
      </c>
      <c r="J116" s="33"/>
      <c r="K116" s="178">
        <v>0</v>
      </c>
      <c r="L116" s="33"/>
      <c r="M116" s="178">
        <f t="shared" si="4"/>
        <v>8974459</v>
      </c>
      <c r="N116" s="33"/>
      <c r="O116" s="178">
        <v>4842862</v>
      </c>
      <c r="P116" s="33"/>
      <c r="Q116" s="178">
        <v>0</v>
      </c>
      <c r="R116" s="33"/>
      <c r="S116" s="178">
        <v>1337513</v>
      </c>
      <c r="T116" s="33"/>
      <c r="U116" s="178">
        <f t="shared" si="5"/>
        <v>6180375</v>
      </c>
      <c r="V116" s="33"/>
      <c r="W116" s="33"/>
      <c r="X116" s="178">
        <v>2414937</v>
      </c>
      <c r="Y116" s="33"/>
      <c r="Z116" s="178">
        <v>0</v>
      </c>
      <c r="AA116" s="33"/>
      <c r="AB116" s="178">
        <v>379147</v>
      </c>
      <c r="AC116" s="33"/>
      <c r="AD116" s="178">
        <f t="shared" si="6"/>
        <v>2794084</v>
      </c>
      <c r="AE116" s="33"/>
      <c r="AF116" s="178">
        <v>0</v>
      </c>
      <c r="AG116" s="33"/>
      <c r="AH116" s="178">
        <v>0</v>
      </c>
      <c r="AI116" s="33"/>
      <c r="AJ116" s="178">
        <v>0</v>
      </c>
      <c r="AK116" s="33"/>
      <c r="AL116" s="178">
        <f t="shared" si="7"/>
        <v>8974459</v>
      </c>
      <c r="AM116" s="33"/>
      <c r="AN116" s="22">
        <v>24</v>
      </c>
    </row>
    <row r="117" spans="1:40" ht="8.85" customHeight="1" x14ac:dyDescent="0.3">
      <c r="A117" s="22">
        <v>25</v>
      </c>
      <c r="B117" s="33"/>
      <c r="C117" s="22" t="s">
        <v>155</v>
      </c>
      <c r="D117" s="33"/>
      <c r="E117" s="33"/>
      <c r="F117" s="33"/>
      <c r="G117" s="178">
        <v>0</v>
      </c>
      <c r="H117" s="33"/>
      <c r="I117" s="178">
        <v>0</v>
      </c>
      <c r="J117" s="33"/>
      <c r="K117" s="178">
        <v>0</v>
      </c>
      <c r="L117" s="33"/>
      <c r="M117" s="178">
        <f t="shared" si="4"/>
        <v>0</v>
      </c>
      <c r="N117" s="33"/>
      <c r="O117" s="178">
        <v>1433215</v>
      </c>
      <c r="P117" s="33"/>
      <c r="Q117" s="178">
        <v>0</v>
      </c>
      <c r="R117" s="33"/>
      <c r="S117" s="178">
        <v>449000</v>
      </c>
      <c r="T117" s="33"/>
      <c r="U117" s="178">
        <f t="shared" si="5"/>
        <v>1882215</v>
      </c>
      <c r="V117" s="33"/>
      <c r="W117" s="33"/>
      <c r="X117" s="178">
        <v>1027456</v>
      </c>
      <c r="Y117" s="33"/>
      <c r="Z117" s="178">
        <v>0</v>
      </c>
      <c r="AA117" s="33"/>
      <c r="AB117" s="178">
        <v>193085</v>
      </c>
      <c r="AC117" s="33"/>
      <c r="AD117" s="178">
        <f t="shared" si="6"/>
        <v>1220541</v>
      </c>
      <c r="AE117" s="33"/>
      <c r="AF117" s="178">
        <v>0</v>
      </c>
      <c r="AG117" s="33"/>
      <c r="AH117" s="178">
        <v>0</v>
      </c>
      <c r="AI117" s="33"/>
      <c r="AJ117" s="178">
        <v>0</v>
      </c>
      <c r="AK117" s="33"/>
      <c r="AL117" s="178">
        <f t="shared" si="7"/>
        <v>3102756</v>
      </c>
      <c r="AM117" s="33"/>
      <c r="AN117" s="22">
        <v>25</v>
      </c>
    </row>
    <row r="118" spans="1:40" ht="8.85" customHeight="1" x14ac:dyDescent="0.3">
      <c r="A118" s="41"/>
      <c r="B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41"/>
    </row>
    <row r="119" spans="1:40" ht="8.85" customHeight="1" x14ac:dyDescent="0.3">
      <c r="A119" s="22">
        <v>26</v>
      </c>
      <c r="B119" s="33"/>
      <c r="C119" s="22" t="s">
        <v>156</v>
      </c>
      <c r="D119" s="33"/>
      <c r="E119" s="33"/>
      <c r="F119" s="33"/>
      <c r="G119" s="178">
        <v>398650</v>
      </c>
      <c r="H119" s="33"/>
      <c r="I119" s="178">
        <v>2610902</v>
      </c>
      <c r="J119" s="33"/>
      <c r="K119" s="178">
        <v>0</v>
      </c>
      <c r="L119" s="33"/>
      <c r="M119" s="178">
        <f t="shared" si="4"/>
        <v>3009552</v>
      </c>
      <c r="N119" s="33"/>
      <c r="O119" s="178">
        <v>1214260</v>
      </c>
      <c r="P119" s="33"/>
      <c r="Q119" s="178">
        <v>0</v>
      </c>
      <c r="R119" s="33"/>
      <c r="S119" s="178">
        <v>861161</v>
      </c>
      <c r="T119" s="33"/>
      <c r="U119" s="178">
        <f t="shared" si="5"/>
        <v>2075421</v>
      </c>
      <c r="V119" s="33"/>
      <c r="W119" s="33"/>
      <c r="X119" s="178">
        <v>536589</v>
      </c>
      <c r="Y119" s="33"/>
      <c r="Z119" s="178">
        <v>0</v>
      </c>
      <c r="AA119" s="33"/>
      <c r="AB119" s="178">
        <v>397542</v>
      </c>
      <c r="AC119" s="33"/>
      <c r="AD119" s="178">
        <f t="shared" si="6"/>
        <v>934131</v>
      </c>
      <c r="AE119" s="33"/>
      <c r="AF119" s="178">
        <v>0</v>
      </c>
      <c r="AG119" s="33"/>
      <c r="AH119" s="178">
        <v>0</v>
      </c>
      <c r="AI119" s="33"/>
      <c r="AJ119" s="178">
        <v>0</v>
      </c>
      <c r="AK119" s="33"/>
      <c r="AL119" s="178">
        <f t="shared" si="7"/>
        <v>3009552</v>
      </c>
      <c r="AM119" s="33"/>
      <c r="AN119" s="22">
        <v>26</v>
      </c>
    </row>
    <row r="120" spans="1:40" ht="8.85" customHeight="1" x14ac:dyDescent="0.3">
      <c r="A120" s="22">
        <v>27</v>
      </c>
      <c r="B120" s="33"/>
      <c r="C120" s="22" t="s">
        <v>157</v>
      </c>
      <c r="D120" s="33"/>
      <c r="E120" s="33"/>
      <c r="F120" s="33"/>
      <c r="G120" s="178">
        <v>0</v>
      </c>
      <c r="H120" s="33"/>
      <c r="I120" s="178">
        <v>6490216</v>
      </c>
      <c r="J120" s="33"/>
      <c r="K120" s="178">
        <v>0</v>
      </c>
      <c r="L120" s="33"/>
      <c r="M120" s="178">
        <f t="shared" si="4"/>
        <v>6490216</v>
      </c>
      <c r="N120" s="33"/>
      <c r="O120" s="178">
        <v>2033962</v>
      </c>
      <c r="P120" s="33"/>
      <c r="Q120" s="178">
        <v>0</v>
      </c>
      <c r="R120" s="33"/>
      <c r="S120" s="178">
        <v>1315000</v>
      </c>
      <c r="T120" s="33"/>
      <c r="U120" s="178">
        <f t="shared" si="5"/>
        <v>3348962</v>
      </c>
      <c r="V120" s="33"/>
      <c r="W120" s="33"/>
      <c r="X120" s="178">
        <v>1660742</v>
      </c>
      <c r="Y120" s="33"/>
      <c r="Z120" s="178">
        <v>0</v>
      </c>
      <c r="AA120" s="33"/>
      <c r="AB120" s="178">
        <v>967018</v>
      </c>
      <c r="AC120" s="33"/>
      <c r="AD120" s="178">
        <f t="shared" si="6"/>
        <v>2627760</v>
      </c>
      <c r="AE120" s="33"/>
      <c r="AF120" s="178">
        <v>0</v>
      </c>
      <c r="AG120" s="33"/>
      <c r="AH120" s="178">
        <v>0</v>
      </c>
      <c r="AI120" s="33"/>
      <c r="AJ120" s="178">
        <v>356186</v>
      </c>
      <c r="AK120" s="33"/>
      <c r="AL120" s="178">
        <f t="shared" si="7"/>
        <v>6332908</v>
      </c>
      <c r="AM120" s="33"/>
      <c r="AN120" s="22">
        <v>27</v>
      </c>
    </row>
    <row r="121" spans="1:40" ht="8.85" customHeight="1" x14ac:dyDescent="0.3">
      <c r="A121" s="22">
        <v>28</v>
      </c>
      <c r="B121" s="33"/>
      <c r="C121" s="22" t="s">
        <v>158</v>
      </c>
      <c r="D121" s="33"/>
      <c r="E121" s="33"/>
      <c r="F121" s="33"/>
      <c r="G121" s="178">
        <v>398650</v>
      </c>
      <c r="H121" s="33"/>
      <c r="I121" s="178">
        <v>3917601</v>
      </c>
      <c r="J121" s="33"/>
      <c r="K121" s="178">
        <v>0</v>
      </c>
      <c r="L121" s="33"/>
      <c r="M121" s="178">
        <f t="shared" si="4"/>
        <v>4316251</v>
      </c>
      <c r="N121" s="33"/>
      <c r="O121" s="178">
        <v>2326644</v>
      </c>
      <c r="P121" s="33"/>
      <c r="Q121" s="178">
        <v>0</v>
      </c>
      <c r="R121" s="33"/>
      <c r="S121" s="178">
        <v>526406</v>
      </c>
      <c r="T121" s="33"/>
      <c r="U121" s="178">
        <f t="shared" si="5"/>
        <v>2853050</v>
      </c>
      <c r="V121" s="33"/>
      <c r="W121" s="33"/>
      <c r="X121" s="178">
        <v>986725</v>
      </c>
      <c r="Y121" s="33"/>
      <c r="Z121" s="178">
        <v>0</v>
      </c>
      <c r="AA121" s="33"/>
      <c r="AB121" s="178">
        <v>335662</v>
      </c>
      <c r="AC121" s="33"/>
      <c r="AD121" s="178">
        <f t="shared" si="6"/>
        <v>1322387</v>
      </c>
      <c r="AE121" s="33"/>
      <c r="AF121" s="178">
        <v>0</v>
      </c>
      <c r="AG121" s="33"/>
      <c r="AH121" s="178">
        <v>0</v>
      </c>
      <c r="AI121" s="33"/>
      <c r="AJ121" s="178">
        <v>0</v>
      </c>
      <c r="AK121" s="33"/>
      <c r="AL121" s="178">
        <f t="shared" si="7"/>
        <v>4175437</v>
      </c>
      <c r="AM121" s="33"/>
      <c r="AN121" s="22">
        <v>28</v>
      </c>
    </row>
    <row r="122" spans="1:40" ht="8.85" customHeight="1" x14ac:dyDescent="0.3">
      <c r="A122" s="22">
        <v>29</v>
      </c>
      <c r="B122" s="33"/>
      <c r="C122" s="22" t="s">
        <v>101</v>
      </c>
      <c r="D122" s="33"/>
      <c r="E122" s="33"/>
      <c r="F122" s="33"/>
      <c r="G122" s="178">
        <v>78543933</v>
      </c>
      <c r="H122" s="33"/>
      <c r="I122" s="178">
        <v>428236421</v>
      </c>
      <c r="J122" s="33"/>
      <c r="K122" s="178">
        <v>28767</v>
      </c>
      <c r="L122" s="33"/>
      <c r="M122" s="178">
        <f t="shared" si="4"/>
        <v>506809121</v>
      </c>
      <c r="N122" s="33"/>
      <c r="O122" s="178">
        <v>185601058</v>
      </c>
      <c r="P122" s="33"/>
      <c r="Q122" s="178">
        <v>30777828</v>
      </c>
      <c r="R122" s="33"/>
      <c r="S122" s="178">
        <v>141409229</v>
      </c>
      <c r="T122" s="33"/>
      <c r="U122" s="178">
        <f t="shared" si="5"/>
        <v>357788115</v>
      </c>
      <c r="V122" s="33"/>
      <c r="W122" s="33"/>
      <c r="X122" s="178">
        <v>64281229</v>
      </c>
      <c r="Y122" s="33"/>
      <c r="Z122" s="178">
        <v>13683368</v>
      </c>
      <c r="AA122" s="33"/>
      <c r="AB122" s="178">
        <v>61700428</v>
      </c>
      <c r="AC122" s="33"/>
      <c r="AD122" s="178">
        <f t="shared" si="6"/>
        <v>139665025</v>
      </c>
      <c r="AE122" s="33"/>
      <c r="AF122" s="178">
        <v>0</v>
      </c>
      <c r="AG122" s="33"/>
      <c r="AH122" s="178">
        <v>12100000</v>
      </c>
      <c r="AI122" s="33"/>
      <c r="AJ122" s="178">
        <v>2163983</v>
      </c>
      <c r="AK122" s="33"/>
      <c r="AL122" s="178">
        <f t="shared" si="7"/>
        <v>511717123</v>
      </c>
      <c r="AM122" s="33"/>
      <c r="AN122" s="22">
        <v>29</v>
      </c>
    </row>
    <row r="123" spans="1:40" ht="8.85" customHeight="1" x14ac:dyDescent="0.3">
      <c r="A123" s="22">
        <v>30</v>
      </c>
      <c r="B123" s="33"/>
      <c r="C123" s="22" t="s">
        <v>159</v>
      </c>
      <c r="D123" s="33"/>
      <c r="E123" s="33"/>
      <c r="F123" s="33"/>
      <c r="G123" s="178">
        <v>7740153</v>
      </c>
      <c r="H123" s="33"/>
      <c r="I123" s="178">
        <v>11780083</v>
      </c>
      <c r="J123" s="33"/>
      <c r="K123" s="178">
        <v>0</v>
      </c>
      <c r="L123" s="33"/>
      <c r="M123" s="178">
        <f t="shared" si="4"/>
        <v>19520236</v>
      </c>
      <c r="N123" s="33"/>
      <c r="O123" s="178">
        <v>7362890</v>
      </c>
      <c r="P123" s="33"/>
      <c r="Q123" s="178">
        <v>0</v>
      </c>
      <c r="R123" s="33"/>
      <c r="S123" s="178">
        <v>1333492</v>
      </c>
      <c r="T123" s="33"/>
      <c r="U123" s="178">
        <f t="shared" si="5"/>
        <v>8696382</v>
      </c>
      <c r="V123" s="33"/>
      <c r="W123" s="33"/>
      <c r="X123" s="178">
        <v>2867467</v>
      </c>
      <c r="Y123" s="33"/>
      <c r="Z123" s="178">
        <v>0</v>
      </c>
      <c r="AA123" s="33"/>
      <c r="AB123" s="178">
        <v>811894</v>
      </c>
      <c r="AC123" s="33"/>
      <c r="AD123" s="178">
        <f t="shared" si="6"/>
        <v>3679361</v>
      </c>
      <c r="AE123" s="33"/>
      <c r="AF123" s="178">
        <v>0</v>
      </c>
      <c r="AG123" s="33"/>
      <c r="AH123" s="178">
        <v>0</v>
      </c>
      <c r="AI123" s="33"/>
      <c r="AJ123" s="178">
        <v>7144493</v>
      </c>
      <c r="AK123" s="33"/>
      <c r="AL123" s="178">
        <f t="shared" si="7"/>
        <v>19520236</v>
      </c>
      <c r="AM123" s="33"/>
      <c r="AN123" s="22">
        <v>30</v>
      </c>
    </row>
    <row r="124" spans="1:40" ht="8.85" customHeight="1" x14ac:dyDescent="0.3">
      <c r="A124" s="41"/>
      <c r="B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41"/>
    </row>
    <row r="125" spans="1:40" ht="8.85" customHeight="1" x14ac:dyDescent="0.3">
      <c r="A125" s="22">
        <v>31</v>
      </c>
      <c r="B125" s="33"/>
      <c r="C125" s="22" t="s">
        <v>160</v>
      </c>
      <c r="D125" s="33"/>
      <c r="E125" s="33"/>
      <c r="F125" s="33"/>
      <c r="G125" s="178">
        <v>973910</v>
      </c>
      <c r="H125" s="33"/>
      <c r="I125" s="178">
        <v>2318298</v>
      </c>
      <c r="J125" s="33"/>
      <c r="K125" s="178">
        <v>0</v>
      </c>
      <c r="L125" s="33"/>
      <c r="M125" s="178">
        <f t="shared" si="4"/>
        <v>3292208</v>
      </c>
      <c r="N125" s="33"/>
      <c r="O125" s="178">
        <v>1004667</v>
      </c>
      <c r="P125" s="33"/>
      <c r="Q125" s="178">
        <v>0</v>
      </c>
      <c r="R125" s="33"/>
      <c r="S125" s="178">
        <v>1578122</v>
      </c>
      <c r="T125" s="33"/>
      <c r="U125" s="178">
        <f t="shared" si="5"/>
        <v>2582789</v>
      </c>
      <c r="V125" s="33"/>
      <c r="W125" s="33"/>
      <c r="X125" s="178">
        <v>250189</v>
      </c>
      <c r="Y125" s="33"/>
      <c r="Z125" s="178">
        <v>0</v>
      </c>
      <c r="AA125" s="33"/>
      <c r="AB125" s="178">
        <v>459230</v>
      </c>
      <c r="AC125" s="33"/>
      <c r="AD125" s="178">
        <f t="shared" si="6"/>
        <v>709419</v>
      </c>
      <c r="AE125" s="33"/>
      <c r="AF125" s="178">
        <v>0</v>
      </c>
      <c r="AG125" s="33"/>
      <c r="AH125" s="178">
        <v>0</v>
      </c>
      <c r="AI125" s="33"/>
      <c r="AJ125" s="178">
        <v>0</v>
      </c>
      <c r="AK125" s="33"/>
      <c r="AL125" s="178">
        <f t="shared" si="7"/>
        <v>3292208</v>
      </c>
      <c r="AM125" s="33"/>
      <c r="AN125" s="22">
        <v>31</v>
      </c>
    </row>
    <row r="126" spans="1:40" ht="8.85" customHeight="1" x14ac:dyDescent="0.3">
      <c r="A126" s="22">
        <v>32</v>
      </c>
      <c r="B126" s="33"/>
      <c r="C126" s="22" t="s">
        <v>161</v>
      </c>
      <c r="D126" s="33"/>
      <c r="E126" s="33"/>
      <c r="F126" s="33"/>
      <c r="G126" s="178">
        <v>214542</v>
      </c>
      <c r="H126" s="33"/>
      <c r="I126" s="178">
        <v>8893736</v>
      </c>
      <c r="J126" s="33"/>
      <c r="K126" s="178">
        <v>0</v>
      </c>
      <c r="L126" s="33"/>
      <c r="M126" s="178">
        <f t="shared" si="4"/>
        <v>9108278</v>
      </c>
      <c r="N126" s="33"/>
      <c r="O126" s="178">
        <v>4318955</v>
      </c>
      <c r="P126" s="33"/>
      <c r="Q126" s="178">
        <v>0</v>
      </c>
      <c r="R126" s="33"/>
      <c r="S126" s="178">
        <v>1533393</v>
      </c>
      <c r="T126" s="33"/>
      <c r="U126" s="178">
        <f t="shared" si="5"/>
        <v>5852348</v>
      </c>
      <c r="V126" s="33"/>
      <c r="W126" s="33"/>
      <c r="X126" s="178">
        <v>3053839</v>
      </c>
      <c r="Y126" s="33"/>
      <c r="Z126" s="178">
        <v>0</v>
      </c>
      <c r="AA126" s="33"/>
      <c r="AB126" s="178">
        <v>202091</v>
      </c>
      <c r="AC126" s="33"/>
      <c r="AD126" s="178">
        <f t="shared" si="6"/>
        <v>3255930</v>
      </c>
      <c r="AE126" s="33"/>
      <c r="AF126" s="178">
        <v>0</v>
      </c>
      <c r="AG126" s="33"/>
      <c r="AH126" s="178">
        <v>0</v>
      </c>
      <c r="AI126" s="33"/>
      <c r="AJ126" s="178">
        <v>0</v>
      </c>
      <c r="AK126" s="33"/>
      <c r="AL126" s="178">
        <f t="shared" si="7"/>
        <v>9108278</v>
      </c>
      <c r="AM126" s="33"/>
      <c r="AN126" s="22">
        <v>32</v>
      </c>
    </row>
    <row r="127" spans="1:40" ht="8.85" customHeight="1" x14ac:dyDescent="0.3">
      <c r="A127" s="22">
        <v>33</v>
      </c>
      <c r="B127" s="33"/>
      <c r="C127" s="22" t="s">
        <v>103</v>
      </c>
      <c r="D127" s="33"/>
      <c r="E127" s="33"/>
      <c r="F127" s="33"/>
      <c r="G127" s="178">
        <v>16505508</v>
      </c>
      <c r="H127" s="33"/>
      <c r="I127" s="178">
        <v>0</v>
      </c>
      <c r="J127" s="33"/>
      <c r="K127" s="178">
        <v>0</v>
      </c>
      <c r="L127" s="33"/>
      <c r="M127" s="178">
        <f t="shared" si="4"/>
        <v>16505508</v>
      </c>
      <c r="N127" s="33"/>
      <c r="O127" s="178">
        <v>987649</v>
      </c>
      <c r="P127" s="33"/>
      <c r="Q127" s="178">
        <v>0</v>
      </c>
      <c r="R127" s="33"/>
      <c r="S127" s="178">
        <v>3794685</v>
      </c>
      <c r="T127" s="33"/>
      <c r="U127" s="178">
        <f t="shared" si="5"/>
        <v>4782334</v>
      </c>
      <c r="V127" s="33"/>
      <c r="W127" s="33"/>
      <c r="X127" s="178">
        <v>242120</v>
      </c>
      <c r="Y127" s="33"/>
      <c r="Z127" s="178">
        <v>0</v>
      </c>
      <c r="AA127" s="33"/>
      <c r="AB127" s="178">
        <v>1181943</v>
      </c>
      <c r="AC127" s="33"/>
      <c r="AD127" s="178">
        <f t="shared" si="6"/>
        <v>1424063</v>
      </c>
      <c r="AE127" s="33"/>
      <c r="AF127" s="178">
        <v>0</v>
      </c>
      <c r="AG127" s="33"/>
      <c r="AH127" s="178">
        <v>0</v>
      </c>
      <c r="AI127" s="33"/>
      <c r="AJ127" s="178">
        <v>525047</v>
      </c>
      <c r="AK127" s="33"/>
      <c r="AL127" s="178">
        <f t="shared" si="7"/>
        <v>6731444</v>
      </c>
      <c r="AM127" s="33"/>
      <c r="AN127" s="22">
        <v>33</v>
      </c>
    </row>
    <row r="128" spans="1:40" ht="8.85" customHeight="1" x14ac:dyDescent="0.3">
      <c r="A128" s="22">
        <v>34</v>
      </c>
      <c r="B128" s="33"/>
      <c r="C128" s="22" t="s">
        <v>162</v>
      </c>
      <c r="D128" s="33"/>
      <c r="E128" s="33"/>
      <c r="F128" s="33"/>
      <c r="G128" s="178">
        <v>436217</v>
      </c>
      <c r="H128" s="33"/>
      <c r="I128" s="178">
        <v>17631751</v>
      </c>
      <c r="J128" s="33"/>
      <c r="K128" s="178">
        <v>0</v>
      </c>
      <c r="L128" s="33"/>
      <c r="M128" s="178">
        <f t="shared" si="4"/>
        <v>18067968</v>
      </c>
      <c r="N128" s="33"/>
      <c r="O128" s="178">
        <v>10341220</v>
      </c>
      <c r="P128" s="33"/>
      <c r="Q128" s="178">
        <v>0</v>
      </c>
      <c r="R128" s="33"/>
      <c r="S128" s="178">
        <v>1598081</v>
      </c>
      <c r="T128" s="33"/>
      <c r="U128" s="178">
        <f t="shared" si="5"/>
        <v>11939301</v>
      </c>
      <c r="V128" s="33"/>
      <c r="W128" s="33"/>
      <c r="X128" s="178">
        <v>4723728</v>
      </c>
      <c r="Y128" s="33"/>
      <c r="Z128" s="178">
        <v>0</v>
      </c>
      <c r="AA128" s="33"/>
      <c r="AB128" s="178">
        <v>1393867</v>
      </c>
      <c r="AC128" s="33"/>
      <c r="AD128" s="178">
        <f t="shared" si="6"/>
        <v>6117595</v>
      </c>
      <c r="AE128" s="33"/>
      <c r="AF128" s="178">
        <v>0</v>
      </c>
      <c r="AG128" s="33"/>
      <c r="AH128" s="178">
        <v>0</v>
      </c>
      <c r="AI128" s="33"/>
      <c r="AJ128" s="178">
        <v>0</v>
      </c>
      <c r="AK128" s="33"/>
      <c r="AL128" s="178">
        <f t="shared" si="7"/>
        <v>18056896</v>
      </c>
      <c r="AM128" s="33"/>
      <c r="AN128" s="22">
        <v>34</v>
      </c>
    </row>
    <row r="129" spans="1:40" ht="8.85" customHeight="1" x14ac:dyDescent="0.3">
      <c r="A129" s="22">
        <v>35</v>
      </c>
      <c r="B129" s="33"/>
      <c r="C129" s="22" t="s">
        <v>163</v>
      </c>
      <c r="D129" s="33"/>
      <c r="E129" s="33"/>
      <c r="F129" s="33"/>
      <c r="G129" s="178">
        <v>6765603</v>
      </c>
      <c r="H129" s="33"/>
      <c r="I129" s="178">
        <v>1680330</v>
      </c>
      <c r="J129" s="33"/>
      <c r="K129" s="178">
        <v>0</v>
      </c>
      <c r="L129" s="33"/>
      <c r="M129" s="178">
        <f t="shared" si="4"/>
        <v>8445933</v>
      </c>
      <c r="N129" s="33"/>
      <c r="O129" s="178">
        <v>6820610</v>
      </c>
      <c r="P129" s="33"/>
      <c r="Q129" s="178">
        <v>0</v>
      </c>
      <c r="R129" s="33"/>
      <c r="S129" s="178">
        <v>326501</v>
      </c>
      <c r="T129" s="33"/>
      <c r="U129" s="178">
        <f t="shared" si="5"/>
        <v>7147111</v>
      </c>
      <c r="V129" s="33"/>
      <c r="W129" s="33"/>
      <c r="X129" s="178">
        <v>231703</v>
      </c>
      <c r="Y129" s="33"/>
      <c r="Z129" s="178">
        <v>0</v>
      </c>
      <c r="AA129" s="33"/>
      <c r="AB129" s="178">
        <v>447654</v>
      </c>
      <c r="AC129" s="33"/>
      <c r="AD129" s="178">
        <f t="shared" si="6"/>
        <v>679357</v>
      </c>
      <c r="AE129" s="33"/>
      <c r="AF129" s="178">
        <v>0</v>
      </c>
      <c r="AG129" s="33"/>
      <c r="AH129" s="178">
        <v>503391</v>
      </c>
      <c r="AI129" s="33"/>
      <c r="AJ129" s="178">
        <v>116074</v>
      </c>
      <c r="AK129" s="33"/>
      <c r="AL129" s="178">
        <f t="shared" si="7"/>
        <v>8445933</v>
      </c>
      <c r="AM129" s="33"/>
      <c r="AN129" s="22">
        <v>35</v>
      </c>
    </row>
    <row r="130" spans="1:40" ht="8.85" customHeight="1" x14ac:dyDescent="0.3">
      <c r="A130" s="33"/>
      <c r="B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row>
    <row r="131" spans="1:40" ht="8.85" customHeight="1" x14ac:dyDescent="0.3">
      <c r="A131" s="22">
        <v>36</v>
      </c>
      <c r="B131" s="33"/>
      <c r="C131" s="22" t="s">
        <v>164</v>
      </c>
      <c r="D131" s="33"/>
      <c r="E131" s="33"/>
      <c r="F131" s="33"/>
      <c r="G131" s="178">
        <v>272805</v>
      </c>
      <c r="H131" s="33"/>
      <c r="I131" s="178">
        <v>4215160</v>
      </c>
      <c r="J131" s="33"/>
      <c r="K131" s="178">
        <v>0</v>
      </c>
      <c r="L131" s="33"/>
      <c r="M131" s="178">
        <f t="shared" si="4"/>
        <v>4487965</v>
      </c>
      <c r="N131" s="33"/>
      <c r="O131" s="178">
        <v>2483102</v>
      </c>
      <c r="P131" s="33"/>
      <c r="Q131" s="178">
        <v>0</v>
      </c>
      <c r="R131" s="33"/>
      <c r="S131" s="178">
        <v>570216</v>
      </c>
      <c r="T131" s="33"/>
      <c r="U131" s="178">
        <f t="shared" si="5"/>
        <v>3053318</v>
      </c>
      <c r="V131" s="33"/>
      <c r="W131" s="33"/>
      <c r="X131" s="178">
        <v>1263246</v>
      </c>
      <c r="Y131" s="33"/>
      <c r="Z131" s="178">
        <v>0</v>
      </c>
      <c r="AA131" s="33"/>
      <c r="AB131" s="178">
        <v>171401</v>
      </c>
      <c r="AC131" s="33"/>
      <c r="AD131" s="178">
        <f t="shared" si="6"/>
        <v>1434647</v>
      </c>
      <c r="AE131" s="33"/>
      <c r="AF131" s="178">
        <v>0</v>
      </c>
      <c r="AG131" s="33"/>
      <c r="AH131" s="178">
        <v>0</v>
      </c>
      <c r="AI131" s="33"/>
      <c r="AJ131" s="178">
        <v>0</v>
      </c>
      <c r="AK131" s="33"/>
      <c r="AL131" s="178">
        <f t="shared" si="7"/>
        <v>4487965</v>
      </c>
      <c r="AM131" s="33"/>
      <c r="AN131" s="22">
        <v>36</v>
      </c>
    </row>
    <row r="132" spans="1:40" ht="8.85" customHeight="1" x14ac:dyDescent="0.3">
      <c r="A132" s="22">
        <v>37</v>
      </c>
      <c r="B132" s="33"/>
      <c r="C132" s="22" t="s">
        <v>165</v>
      </c>
      <c r="D132" s="33"/>
      <c r="E132" s="33"/>
      <c r="F132" s="33"/>
      <c r="G132" s="178">
        <v>0</v>
      </c>
      <c r="H132" s="33"/>
      <c r="I132" s="178">
        <v>3004489</v>
      </c>
      <c r="J132" s="33"/>
      <c r="K132" s="178">
        <v>0</v>
      </c>
      <c r="L132" s="33"/>
      <c r="M132" s="178">
        <f t="shared" si="4"/>
        <v>3004489</v>
      </c>
      <c r="N132" s="33"/>
      <c r="O132" s="178">
        <v>1975933</v>
      </c>
      <c r="P132" s="33"/>
      <c r="Q132" s="178">
        <v>0</v>
      </c>
      <c r="R132" s="33"/>
      <c r="S132" s="178">
        <v>1028556</v>
      </c>
      <c r="T132" s="33"/>
      <c r="U132" s="178">
        <f t="shared" si="5"/>
        <v>3004489</v>
      </c>
      <c r="V132" s="33"/>
      <c r="W132" s="33"/>
      <c r="X132" s="178">
        <v>288523</v>
      </c>
      <c r="Y132" s="33"/>
      <c r="Z132" s="178">
        <v>0</v>
      </c>
      <c r="AA132" s="33"/>
      <c r="AB132" s="178">
        <v>163539</v>
      </c>
      <c r="AC132" s="33"/>
      <c r="AD132" s="178">
        <f t="shared" si="6"/>
        <v>452062</v>
      </c>
      <c r="AE132" s="33"/>
      <c r="AF132" s="178">
        <v>0</v>
      </c>
      <c r="AG132" s="33"/>
      <c r="AH132" s="178">
        <v>0</v>
      </c>
      <c r="AI132" s="33"/>
      <c r="AJ132" s="178">
        <v>0</v>
      </c>
      <c r="AK132" s="33"/>
      <c r="AL132" s="178">
        <f t="shared" si="7"/>
        <v>3456551</v>
      </c>
      <c r="AM132" s="33"/>
      <c r="AN132" s="22">
        <v>37</v>
      </c>
    </row>
    <row r="133" spans="1:40" ht="8.85" customHeight="1" x14ac:dyDescent="0.3">
      <c r="A133" s="22">
        <v>38</v>
      </c>
      <c r="B133" s="33"/>
      <c r="C133" s="22" t="s">
        <v>166</v>
      </c>
      <c r="D133" s="33"/>
      <c r="E133" s="33"/>
      <c r="F133" s="33"/>
      <c r="G133" s="178">
        <v>0</v>
      </c>
      <c r="H133" s="33"/>
      <c r="I133" s="178">
        <v>1905027</v>
      </c>
      <c r="J133" s="33"/>
      <c r="K133" s="178">
        <v>0</v>
      </c>
      <c r="L133" s="33"/>
      <c r="M133" s="178">
        <f t="shared" si="4"/>
        <v>1905027</v>
      </c>
      <c r="N133" s="33"/>
      <c r="O133" s="178">
        <v>1055759</v>
      </c>
      <c r="P133" s="33"/>
      <c r="Q133" s="178">
        <v>0</v>
      </c>
      <c r="R133" s="33"/>
      <c r="S133" s="178">
        <v>4252</v>
      </c>
      <c r="T133" s="33"/>
      <c r="U133" s="178">
        <f t="shared" si="5"/>
        <v>1060011</v>
      </c>
      <c r="V133" s="33"/>
      <c r="W133" s="33"/>
      <c r="X133" s="178">
        <v>843473</v>
      </c>
      <c r="Y133" s="33"/>
      <c r="Z133" s="178">
        <v>0</v>
      </c>
      <c r="AA133" s="33"/>
      <c r="AB133" s="178">
        <v>1543</v>
      </c>
      <c r="AC133" s="33"/>
      <c r="AD133" s="178">
        <f t="shared" si="6"/>
        <v>845016</v>
      </c>
      <c r="AE133" s="33"/>
      <c r="AF133" s="178">
        <v>0</v>
      </c>
      <c r="AG133" s="33"/>
      <c r="AH133" s="178">
        <v>0</v>
      </c>
      <c r="AI133" s="33"/>
      <c r="AJ133" s="178">
        <v>0</v>
      </c>
      <c r="AK133" s="33"/>
      <c r="AL133" s="178">
        <f t="shared" si="7"/>
        <v>1905027</v>
      </c>
      <c r="AM133" s="33"/>
      <c r="AN133" s="22">
        <v>38</v>
      </c>
    </row>
    <row r="134" spans="1:40" ht="8.85" customHeight="1" x14ac:dyDescent="0.3">
      <c r="A134" s="22">
        <v>39</v>
      </c>
      <c r="B134" s="33"/>
      <c r="C134" s="22" t="s">
        <v>167</v>
      </c>
      <c r="D134" s="33"/>
      <c r="E134" s="33"/>
      <c r="F134" s="33"/>
      <c r="G134" s="178">
        <v>995141</v>
      </c>
      <c r="H134" s="33"/>
      <c r="I134" s="178">
        <v>2132908</v>
      </c>
      <c r="J134" s="33"/>
      <c r="K134" s="178">
        <v>0</v>
      </c>
      <c r="L134" s="33"/>
      <c r="M134" s="178">
        <f t="shared" si="4"/>
        <v>3128049</v>
      </c>
      <c r="N134" s="33"/>
      <c r="O134" s="178">
        <v>1466247</v>
      </c>
      <c r="P134" s="33"/>
      <c r="Q134" s="178">
        <v>0</v>
      </c>
      <c r="R134" s="33"/>
      <c r="S134" s="178">
        <v>2027875</v>
      </c>
      <c r="T134" s="33"/>
      <c r="U134" s="178">
        <f t="shared" si="5"/>
        <v>3494122</v>
      </c>
      <c r="V134" s="33"/>
      <c r="W134" s="33"/>
      <c r="X134" s="178">
        <v>1673648</v>
      </c>
      <c r="Y134" s="33"/>
      <c r="Z134" s="178">
        <v>0</v>
      </c>
      <c r="AA134" s="33"/>
      <c r="AB134" s="178">
        <v>1129133</v>
      </c>
      <c r="AC134" s="33"/>
      <c r="AD134" s="178">
        <f t="shared" si="6"/>
        <v>2802781</v>
      </c>
      <c r="AE134" s="33"/>
      <c r="AF134" s="178">
        <v>0</v>
      </c>
      <c r="AG134" s="33"/>
      <c r="AH134" s="178">
        <v>0</v>
      </c>
      <c r="AI134" s="33"/>
      <c r="AJ134" s="178">
        <v>0</v>
      </c>
      <c r="AK134" s="33"/>
      <c r="AL134" s="178">
        <f t="shared" si="7"/>
        <v>6296903</v>
      </c>
      <c r="AM134" s="33"/>
      <c r="AN134" s="22">
        <v>39</v>
      </c>
    </row>
    <row r="135" spans="1:40" ht="8.85" customHeight="1" x14ac:dyDescent="0.3">
      <c r="A135" s="22">
        <v>40</v>
      </c>
      <c r="B135" s="33"/>
      <c r="C135" s="22" t="s">
        <v>168</v>
      </c>
      <c r="D135" s="33"/>
      <c r="E135" s="33"/>
      <c r="F135" s="33"/>
      <c r="G135" s="182">
        <v>0</v>
      </c>
      <c r="H135" s="33"/>
      <c r="I135" s="182">
        <v>3300000</v>
      </c>
      <c r="J135" s="33"/>
      <c r="K135" s="182">
        <v>0</v>
      </c>
      <c r="L135" s="33"/>
      <c r="M135" s="182">
        <f t="shared" si="4"/>
        <v>3300000</v>
      </c>
      <c r="N135" s="33"/>
      <c r="O135" s="182">
        <v>904000</v>
      </c>
      <c r="P135" s="33"/>
      <c r="Q135" s="182">
        <v>0</v>
      </c>
      <c r="R135" s="33"/>
      <c r="S135" s="182">
        <v>3848271</v>
      </c>
      <c r="T135" s="33"/>
      <c r="U135" s="182">
        <f t="shared" si="5"/>
        <v>4752271</v>
      </c>
      <c r="V135" s="33"/>
      <c r="W135" s="33"/>
      <c r="X135" s="182">
        <v>263646</v>
      </c>
      <c r="Y135" s="33"/>
      <c r="Z135" s="182">
        <v>0</v>
      </c>
      <c r="AA135" s="33"/>
      <c r="AB135" s="182">
        <v>854659</v>
      </c>
      <c r="AC135" s="33"/>
      <c r="AD135" s="182">
        <f t="shared" si="6"/>
        <v>1118305</v>
      </c>
      <c r="AE135" s="33"/>
      <c r="AF135" s="182">
        <v>0</v>
      </c>
      <c r="AG135" s="33"/>
      <c r="AH135" s="182">
        <v>0</v>
      </c>
      <c r="AI135" s="33"/>
      <c r="AJ135" s="182">
        <v>0</v>
      </c>
      <c r="AK135" s="33"/>
      <c r="AL135" s="182">
        <f t="shared" si="7"/>
        <v>5870576</v>
      </c>
      <c r="AM135" s="33"/>
      <c r="AN135" s="22">
        <v>40</v>
      </c>
    </row>
    <row r="136" spans="1:40" ht="8.85" customHeight="1" x14ac:dyDescent="0.3">
      <c r="A136" s="41"/>
      <c r="B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41"/>
    </row>
    <row r="137" spans="1:40" ht="8.85" customHeight="1" x14ac:dyDescent="0.3">
      <c r="A137" s="22">
        <v>41</v>
      </c>
      <c r="B137" s="33"/>
      <c r="C137" s="22" t="s">
        <v>169</v>
      </c>
      <c r="D137" s="33"/>
      <c r="E137" s="33"/>
      <c r="F137" s="33"/>
      <c r="G137" s="178">
        <v>0</v>
      </c>
      <c r="H137" s="33"/>
      <c r="I137" s="178">
        <v>0</v>
      </c>
      <c r="J137" s="33"/>
      <c r="K137" s="178">
        <v>0</v>
      </c>
      <c r="L137" s="33"/>
      <c r="M137" s="178">
        <f t="shared" si="4"/>
        <v>0</v>
      </c>
      <c r="N137" s="33"/>
      <c r="O137" s="178">
        <v>3626758</v>
      </c>
      <c r="P137" s="33"/>
      <c r="Q137" s="178">
        <v>0</v>
      </c>
      <c r="R137" s="33"/>
      <c r="S137" s="178">
        <v>798829</v>
      </c>
      <c r="T137" s="33"/>
      <c r="U137" s="178">
        <f t="shared" si="5"/>
        <v>4425587</v>
      </c>
      <c r="V137" s="33"/>
      <c r="W137" s="33"/>
      <c r="X137" s="178">
        <v>1349566</v>
      </c>
      <c r="Y137" s="33"/>
      <c r="Z137" s="178">
        <v>0</v>
      </c>
      <c r="AA137" s="33"/>
      <c r="AB137" s="178">
        <v>783967</v>
      </c>
      <c r="AC137" s="33"/>
      <c r="AD137" s="178">
        <f t="shared" si="6"/>
        <v>2133533</v>
      </c>
      <c r="AE137" s="33"/>
      <c r="AF137" s="178">
        <v>0</v>
      </c>
      <c r="AG137" s="33"/>
      <c r="AH137" s="178">
        <v>0</v>
      </c>
      <c r="AI137" s="33"/>
      <c r="AJ137" s="178">
        <v>0</v>
      </c>
      <c r="AK137" s="33"/>
      <c r="AL137" s="178">
        <f t="shared" si="7"/>
        <v>6559120</v>
      </c>
      <c r="AM137" s="33"/>
      <c r="AN137" s="22">
        <v>41</v>
      </c>
    </row>
    <row r="138" spans="1:40" ht="8.85" customHeight="1" x14ac:dyDescent="0.3">
      <c r="A138" s="22">
        <v>42</v>
      </c>
      <c r="B138" s="33"/>
      <c r="C138" s="22" t="s">
        <v>170</v>
      </c>
      <c r="D138" s="33"/>
      <c r="E138" s="33"/>
      <c r="F138" s="33"/>
      <c r="G138" s="178">
        <v>608437</v>
      </c>
      <c r="H138" s="33"/>
      <c r="I138" s="178">
        <v>0</v>
      </c>
      <c r="J138" s="33"/>
      <c r="K138" s="178">
        <v>0</v>
      </c>
      <c r="L138" s="33"/>
      <c r="M138" s="178">
        <f t="shared" si="4"/>
        <v>608437</v>
      </c>
      <c r="N138" s="33"/>
      <c r="O138" s="178">
        <v>10016399</v>
      </c>
      <c r="P138" s="33"/>
      <c r="Q138" s="178">
        <v>0</v>
      </c>
      <c r="R138" s="33"/>
      <c r="S138" s="178">
        <v>3390936</v>
      </c>
      <c r="T138" s="33"/>
      <c r="U138" s="178">
        <f t="shared" si="5"/>
        <v>13407335</v>
      </c>
      <c r="V138" s="33"/>
      <c r="W138" s="33"/>
      <c r="X138" s="178">
        <v>3117657</v>
      </c>
      <c r="Y138" s="33"/>
      <c r="Z138" s="178">
        <v>0</v>
      </c>
      <c r="AA138" s="33"/>
      <c r="AB138" s="178">
        <v>3207131</v>
      </c>
      <c r="AC138" s="33"/>
      <c r="AD138" s="178">
        <f t="shared" si="6"/>
        <v>6324788</v>
      </c>
      <c r="AE138" s="33"/>
      <c r="AF138" s="178">
        <v>0</v>
      </c>
      <c r="AG138" s="33"/>
      <c r="AH138" s="178">
        <v>0</v>
      </c>
      <c r="AI138" s="33"/>
      <c r="AJ138" s="178">
        <v>235953</v>
      </c>
      <c r="AK138" s="33"/>
      <c r="AL138" s="178">
        <f t="shared" si="7"/>
        <v>19968076</v>
      </c>
      <c r="AM138" s="33"/>
      <c r="AN138" s="22">
        <v>42</v>
      </c>
    </row>
    <row r="139" spans="1:40" ht="8.85" customHeight="1" x14ac:dyDescent="0.3">
      <c r="A139" s="22">
        <v>43</v>
      </c>
      <c r="B139" s="33"/>
      <c r="C139" s="22" t="s">
        <v>171</v>
      </c>
      <c r="D139" s="33"/>
      <c r="E139" s="33"/>
      <c r="F139" s="33"/>
      <c r="G139" s="178">
        <v>0</v>
      </c>
      <c r="H139" s="33"/>
      <c r="I139" s="178">
        <v>73839479</v>
      </c>
      <c r="J139" s="33"/>
      <c r="K139" s="178">
        <v>0</v>
      </c>
      <c r="L139" s="33"/>
      <c r="M139" s="178">
        <f t="shared" si="4"/>
        <v>73839479</v>
      </c>
      <c r="N139" s="33"/>
      <c r="O139" s="178">
        <v>9410725</v>
      </c>
      <c r="P139" s="33"/>
      <c r="Q139" s="178">
        <v>2962537</v>
      </c>
      <c r="R139" s="33"/>
      <c r="S139" s="178">
        <v>41530618</v>
      </c>
      <c r="T139" s="33"/>
      <c r="U139" s="178">
        <f t="shared" si="5"/>
        <v>53903880</v>
      </c>
      <c r="V139" s="33"/>
      <c r="W139" s="33"/>
      <c r="X139" s="178">
        <v>146111</v>
      </c>
      <c r="Y139" s="33"/>
      <c r="Z139" s="178">
        <v>783745</v>
      </c>
      <c r="AA139" s="33"/>
      <c r="AB139" s="178">
        <v>18944672</v>
      </c>
      <c r="AC139" s="33"/>
      <c r="AD139" s="178">
        <f t="shared" si="6"/>
        <v>19874528</v>
      </c>
      <c r="AE139" s="33"/>
      <c r="AF139" s="178">
        <v>0</v>
      </c>
      <c r="AG139" s="33"/>
      <c r="AH139" s="178">
        <v>0</v>
      </c>
      <c r="AI139" s="33"/>
      <c r="AJ139" s="178">
        <v>997625</v>
      </c>
      <c r="AK139" s="33"/>
      <c r="AL139" s="178">
        <f t="shared" si="7"/>
        <v>74776033</v>
      </c>
      <c r="AM139" s="33"/>
      <c r="AN139" s="22">
        <v>43</v>
      </c>
    </row>
    <row r="140" spans="1:40" ht="8.85" customHeight="1" x14ac:dyDescent="0.3">
      <c r="A140" s="22">
        <v>44</v>
      </c>
      <c r="B140" s="33"/>
      <c r="C140" s="22" t="s">
        <v>172</v>
      </c>
      <c r="D140" s="33"/>
      <c r="E140" s="33"/>
      <c r="F140" s="33"/>
      <c r="G140" s="178">
        <v>0</v>
      </c>
      <c r="H140" s="33"/>
      <c r="I140" s="178">
        <v>8578785</v>
      </c>
      <c r="J140" s="33"/>
      <c r="K140" s="178">
        <v>0</v>
      </c>
      <c r="L140" s="33"/>
      <c r="M140" s="178">
        <f t="shared" si="4"/>
        <v>8578785</v>
      </c>
      <c r="N140" s="33"/>
      <c r="O140" s="178">
        <v>2398979</v>
      </c>
      <c r="P140" s="33"/>
      <c r="Q140" s="178">
        <v>0</v>
      </c>
      <c r="R140" s="33"/>
      <c r="S140" s="178">
        <v>2734676</v>
      </c>
      <c r="T140" s="33"/>
      <c r="U140" s="178">
        <f t="shared" si="5"/>
        <v>5133655</v>
      </c>
      <c r="V140" s="33"/>
      <c r="W140" s="33"/>
      <c r="X140" s="178">
        <v>961795</v>
      </c>
      <c r="Y140" s="33"/>
      <c r="Z140" s="178">
        <v>0</v>
      </c>
      <c r="AA140" s="33"/>
      <c r="AB140" s="178">
        <v>2483335</v>
      </c>
      <c r="AC140" s="33"/>
      <c r="AD140" s="178">
        <f t="shared" si="6"/>
        <v>3445130</v>
      </c>
      <c r="AE140" s="33"/>
      <c r="AF140" s="178">
        <v>0</v>
      </c>
      <c r="AG140" s="33"/>
      <c r="AH140" s="178">
        <v>0</v>
      </c>
      <c r="AI140" s="33"/>
      <c r="AJ140" s="178">
        <v>0</v>
      </c>
      <c r="AK140" s="33"/>
      <c r="AL140" s="178">
        <f t="shared" si="7"/>
        <v>8578785</v>
      </c>
      <c r="AM140" s="33"/>
      <c r="AN140" s="22">
        <v>44</v>
      </c>
    </row>
    <row r="141" spans="1:40" ht="8.85" customHeight="1" x14ac:dyDescent="0.3">
      <c r="A141" s="22">
        <v>45</v>
      </c>
      <c r="B141" s="33"/>
      <c r="C141" s="22" t="s">
        <v>173</v>
      </c>
      <c r="D141" s="33"/>
      <c r="E141" s="33"/>
      <c r="F141" s="33"/>
      <c r="G141" s="178">
        <v>0</v>
      </c>
      <c r="H141" s="33"/>
      <c r="I141" s="178">
        <v>52187</v>
      </c>
      <c r="J141" s="33"/>
      <c r="K141" s="178">
        <v>0</v>
      </c>
      <c r="L141" s="33"/>
      <c r="M141" s="178">
        <f t="shared" si="4"/>
        <v>52187</v>
      </c>
      <c r="N141" s="33"/>
      <c r="O141" s="178">
        <v>32014</v>
      </c>
      <c r="P141" s="33"/>
      <c r="Q141" s="178">
        <v>0</v>
      </c>
      <c r="R141" s="33"/>
      <c r="S141" s="178">
        <v>17201</v>
      </c>
      <c r="T141" s="33"/>
      <c r="U141" s="178">
        <f t="shared" si="5"/>
        <v>49215</v>
      </c>
      <c r="V141" s="33"/>
      <c r="W141" s="33"/>
      <c r="X141" s="178">
        <v>2100</v>
      </c>
      <c r="Y141" s="33"/>
      <c r="Z141" s="178">
        <v>0</v>
      </c>
      <c r="AA141" s="33"/>
      <c r="AB141" s="178">
        <v>872</v>
      </c>
      <c r="AC141" s="33"/>
      <c r="AD141" s="178">
        <f t="shared" si="6"/>
        <v>2972</v>
      </c>
      <c r="AE141" s="33"/>
      <c r="AF141" s="178">
        <v>0</v>
      </c>
      <c r="AG141" s="33"/>
      <c r="AH141" s="178">
        <v>0</v>
      </c>
      <c r="AI141" s="33"/>
      <c r="AJ141" s="178">
        <v>0</v>
      </c>
      <c r="AK141" s="33"/>
      <c r="AL141" s="178">
        <f t="shared" si="7"/>
        <v>52187</v>
      </c>
      <c r="AM141" s="33"/>
      <c r="AN141" s="22">
        <v>45</v>
      </c>
    </row>
    <row r="142" spans="1:40" ht="8.85" customHeight="1" x14ac:dyDescent="0.3">
      <c r="A142" s="41"/>
      <c r="B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41"/>
    </row>
    <row r="143" spans="1:40" ht="8.85" customHeight="1" x14ac:dyDescent="0.3">
      <c r="A143" s="22">
        <v>46</v>
      </c>
      <c r="B143" s="33"/>
      <c r="C143" s="22" t="s">
        <v>174</v>
      </c>
      <c r="D143" s="33"/>
      <c r="E143" s="33"/>
      <c r="F143" s="33"/>
      <c r="G143" s="178">
        <v>534376</v>
      </c>
      <c r="H143" s="33"/>
      <c r="I143" s="178">
        <v>0</v>
      </c>
      <c r="J143" s="33"/>
      <c r="K143" s="178">
        <v>0</v>
      </c>
      <c r="L143" s="33"/>
      <c r="M143" s="178">
        <f t="shared" si="4"/>
        <v>534376</v>
      </c>
      <c r="N143" s="33"/>
      <c r="O143" s="178">
        <v>3673692</v>
      </c>
      <c r="P143" s="33"/>
      <c r="Q143" s="178">
        <v>0</v>
      </c>
      <c r="R143" s="33"/>
      <c r="S143" s="178">
        <v>3555925</v>
      </c>
      <c r="T143" s="33"/>
      <c r="U143" s="178">
        <f t="shared" si="5"/>
        <v>7229617</v>
      </c>
      <c r="V143" s="33"/>
      <c r="W143" s="33"/>
      <c r="X143" s="178">
        <v>2031338</v>
      </c>
      <c r="Y143" s="33"/>
      <c r="Z143" s="178">
        <v>0</v>
      </c>
      <c r="AA143" s="33"/>
      <c r="AB143" s="178">
        <v>2605733</v>
      </c>
      <c r="AC143" s="33"/>
      <c r="AD143" s="178">
        <f t="shared" si="6"/>
        <v>4637071</v>
      </c>
      <c r="AE143" s="33"/>
      <c r="AF143" s="178">
        <v>0</v>
      </c>
      <c r="AG143" s="33"/>
      <c r="AH143" s="178">
        <v>0</v>
      </c>
      <c r="AI143" s="33"/>
      <c r="AJ143" s="178">
        <v>20033</v>
      </c>
      <c r="AK143" s="33"/>
      <c r="AL143" s="178">
        <f t="shared" si="7"/>
        <v>11886721</v>
      </c>
      <c r="AM143" s="33"/>
      <c r="AN143" s="22">
        <v>46</v>
      </c>
    </row>
    <row r="144" spans="1:40" ht="8.85" customHeight="1" x14ac:dyDescent="0.3">
      <c r="A144" s="22">
        <v>47</v>
      </c>
      <c r="B144" s="33"/>
      <c r="C144" s="22" t="s">
        <v>175</v>
      </c>
      <c r="D144" s="33"/>
      <c r="E144" s="33"/>
      <c r="F144" s="33"/>
      <c r="G144" s="178">
        <v>7893832</v>
      </c>
      <c r="H144" s="33"/>
      <c r="I144" s="178">
        <v>22502575</v>
      </c>
      <c r="J144" s="33"/>
      <c r="K144" s="178">
        <v>0</v>
      </c>
      <c r="L144" s="33"/>
      <c r="M144" s="178">
        <f t="shared" si="4"/>
        <v>30396407</v>
      </c>
      <c r="N144" s="33"/>
      <c r="O144" s="178">
        <v>17869740</v>
      </c>
      <c r="P144" s="33"/>
      <c r="Q144" s="178">
        <v>0</v>
      </c>
      <c r="R144" s="33"/>
      <c r="S144" s="178">
        <v>6253354</v>
      </c>
      <c r="T144" s="33"/>
      <c r="U144" s="178">
        <f t="shared" si="5"/>
        <v>24123094</v>
      </c>
      <c r="V144" s="33"/>
      <c r="W144" s="33"/>
      <c r="X144" s="178">
        <v>4346054</v>
      </c>
      <c r="Y144" s="33"/>
      <c r="Z144" s="178">
        <v>0</v>
      </c>
      <c r="AA144" s="33"/>
      <c r="AB144" s="178">
        <v>1502432</v>
      </c>
      <c r="AC144" s="33"/>
      <c r="AD144" s="178">
        <f t="shared" si="6"/>
        <v>5848486</v>
      </c>
      <c r="AE144" s="33"/>
      <c r="AF144" s="178">
        <v>0</v>
      </c>
      <c r="AG144" s="33"/>
      <c r="AH144" s="178">
        <v>0</v>
      </c>
      <c r="AI144" s="33"/>
      <c r="AJ144" s="178">
        <v>424828</v>
      </c>
      <c r="AK144" s="33"/>
      <c r="AL144" s="178">
        <f t="shared" si="7"/>
        <v>30396408</v>
      </c>
      <c r="AM144" s="33"/>
      <c r="AN144" s="22">
        <v>47</v>
      </c>
    </row>
    <row r="145" spans="1:42" ht="8.85" customHeight="1" x14ac:dyDescent="0.3">
      <c r="A145" s="22">
        <v>48</v>
      </c>
      <c r="B145" s="33"/>
      <c r="C145" s="22" t="s">
        <v>176</v>
      </c>
      <c r="D145" s="33"/>
      <c r="E145" s="33"/>
      <c r="F145" s="33"/>
      <c r="G145" s="178">
        <v>0</v>
      </c>
      <c r="H145" s="33"/>
      <c r="I145" s="178">
        <v>0</v>
      </c>
      <c r="J145" s="33"/>
      <c r="K145" s="178">
        <v>0</v>
      </c>
      <c r="L145" s="33"/>
      <c r="M145" s="178">
        <f t="shared" si="4"/>
        <v>0</v>
      </c>
      <c r="N145" s="33"/>
      <c r="O145" s="178">
        <v>66945</v>
      </c>
      <c r="P145" s="33"/>
      <c r="Q145" s="178">
        <v>0</v>
      </c>
      <c r="R145" s="33"/>
      <c r="S145" s="178">
        <v>0</v>
      </c>
      <c r="T145" s="33"/>
      <c r="U145" s="178">
        <f t="shared" si="5"/>
        <v>66945</v>
      </c>
      <c r="V145" s="33"/>
      <c r="W145" s="33"/>
      <c r="X145" s="178">
        <v>39889</v>
      </c>
      <c r="Y145" s="33"/>
      <c r="Z145" s="178">
        <v>0</v>
      </c>
      <c r="AA145" s="33"/>
      <c r="AB145" s="178">
        <v>0</v>
      </c>
      <c r="AC145" s="33"/>
      <c r="AD145" s="178">
        <f t="shared" si="6"/>
        <v>39889</v>
      </c>
      <c r="AE145" s="33"/>
      <c r="AF145" s="178">
        <v>0</v>
      </c>
      <c r="AG145" s="33"/>
      <c r="AH145" s="178">
        <v>0</v>
      </c>
      <c r="AI145" s="33"/>
      <c r="AJ145" s="178">
        <v>0</v>
      </c>
      <c r="AK145" s="33"/>
      <c r="AL145" s="178">
        <f t="shared" si="7"/>
        <v>106834</v>
      </c>
      <c r="AM145" s="33"/>
      <c r="AN145" s="22">
        <v>48</v>
      </c>
    </row>
    <row r="146" spans="1:42" ht="8.85" customHeight="1" x14ac:dyDescent="0.3">
      <c r="A146" s="22">
        <v>49</v>
      </c>
      <c r="B146" s="33"/>
      <c r="C146" s="22" t="s">
        <v>177</v>
      </c>
      <c r="D146" s="33"/>
      <c r="E146" s="33"/>
      <c r="F146" s="33"/>
      <c r="G146" s="178">
        <v>0</v>
      </c>
      <c r="H146" s="33"/>
      <c r="I146" s="178">
        <v>6968507</v>
      </c>
      <c r="J146" s="33"/>
      <c r="K146" s="178">
        <v>0</v>
      </c>
      <c r="L146" s="33"/>
      <c r="M146" s="178">
        <f t="shared" si="4"/>
        <v>6968507</v>
      </c>
      <c r="N146" s="33"/>
      <c r="O146" s="178">
        <v>2352117</v>
      </c>
      <c r="P146" s="33"/>
      <c r="Q146" s="178">
        <v>0</v>
      </c>
      <c r="R146" s="33"/>
      <c r="S146" s="178">
        <v>4077129</v>
      </c>
      <c r="T146" s="33"/>
      <c r="U146" s="178">
        <f t="shared" si="5"/>
        <v>6429246</v>
      </c>
      <c r="V146" s="33"/>
      <c r="W146" s="33"/>
      <c r="X146" s="178">
        <v>2541299</v>
      </c>
      <c r="Y146" s="33"/>
      <c r="Z146" s="178">
        <v>0</v>
      </c>
      <c r="AA146" s="33"/>
      <c r="AB146" s="178">
        <v>877664</v>
      </c>
      <c r="AC146" s="33"/>
      <c r="AD146" s="178">
        <f t="shared" si="6"/>
        <v>3418963</v>
      </c>
      <c r="AE146" s="33"/>
      <c r="AF146" s="178">
        <v>0</v>
      </c>
      <c r="AG146" s="33"/>
      <c r="AH146" s="178">
        <v>0</v>
      </c>
      <c r="AI146" s="33"/>
      <c r="AJ146" s="178">
        <v>69190</v>
      </c>
      <c r="AK146" s="33"/>
      <c r="AL146" s="178">
        <f t="shared" si="7"/>
        <v>9917399</v>
      </c>
      <c r="AM146" s="33"/>
      <c r="AN146" s="22">
        <v>49</v>
      </c>
    </row>
    <row r="147" spans="1:42" ht="8.85" customHeight="1" x14ac:dyDescent="0.3">
      <c r="A147" s="22">
        <v>50</v>
      </c>
      <c r="B147" s="33"/>
      <c r="C147" s="22" t="s">
        <v>178</v>
      </c>
      <c r="D147" s="33"/>
      <c r="E147" s="33"/>
      <c r="F147" s="33"/>
      <c r="G147" s="182">
        <v>6724</v>
      </c>
      <c r="H147" s="33"/>
      <c r="I147" s="182">
        <v>6408638</v>
      </c>
      <c r="J147" s="33"/>
      <c r="K147" s="182">
        <v>0</v>
      </c>
      <c r="L147" s="33"/>
      <c r="M147" s="182">
        <f t="shared" si="4"/>
        <v>6415362</v>
      </c>
      <c r="N147" s="33"/>
      <c r="O147" s="182">
        <v>4578810</v>
      </c>
      <c r="P147" s="33"/>
      <c r="Q147" s="182">
        <v>0</v>
      </c>
      <c r="R147" s="33"/>
      <c r="S147" s="182">
        <v>508600</v>
      </c>
      <c r="T147" s="33"/>
      <c r="U147" s="182">
        <f t="shared" si="5"/>
        <v>5087410</v>
      </c>
      <c r="V147" s="33"/>
      <c r="W147" s="33"/>
      <c r="X147" s="182">
        <v>986352</v>
      </c>
      <c r="Y147" s="33"/>
      <c r="Z147" s="182">
        <v>0</v>
      </c>
      <c r="AA147" s="33"/>
      <c r="AB147" s="182">
        <v>237367</v>
      </c>
      <c r="AC147" s="33"/>
      <c r="AD147" s="182">
        <f t="shared" si="6"/>
        <v>1223719</v>
      </c>
      <c r="AE147" s="33"/>
      <c r="AF147" s="182">
        <v>0</v>
      </c>
      <c r="AG147" s="33"/>
      <c r="AH147" s="182">
        <v>0</v>
      </c>
      <c r="AI147" s="33"/>
      <c r="AJ147" s="182">
        <v>0</v>
      </c>
      <c r="AK147" s="33"/>
      <c r="AL147" s="182">
        <f t="shared" si="7"/>
        <v>6311129</v>
      </c>
      <c r="AM147" s="33"/>
      <c r="AN147" s="22">
        <v>50</v>
      </c>
    </row>
    <row r="148" spans="1:42" ht="8.85" customHeight="1" x14ac:dyDescent="0.3">
      <c r="A148" s="33"/>
      <c r="B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9"/>
      <c r="AM148" s="33"/>
      <c r="AN148" s="33"/>
    </row>
    <row r="149" spans="1:42" ht="8.85" customHeight="1" x14ac:dyDescent="0.3">
      <c r="A149" s="33"/>
      <c r="B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row>
    <row r="150" spans="1:42" ht="8.85" customHeight="1" x14ac:dyDescent="0.3">
      <c r="A150" s="33"/>
      <c r="B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row>
    <row r="151" spans="1:42" s="186" customFormat="1" ht="9.6" customHeight="1" x14ac:dyDescent="0.3">
      <c r="A151" s="26" t="s">
        <v>640</v>
      </c>
      <c r="AP151" s="131" t="s">
        <v>641</v>
      </c>
    </row>
    <row r="152" spans="1:42" s="20" customFormat="1" ht="10.5" customHeight="1" x14ac:dyDescent="0.3">
      <c r="U152" s="23" t="s">
        <v>49</v>
      </c>
      <c r="X152" s="50" t="s">
        <v>50</v>
      </c>
      <c r="AN152" s="131" t="s">
        <v>628</v>
      </c>
    </row>
    <row r="153" spans="1:42" s="20" customFormat="1" ht="8.85" customHeight="1" x14ac:dyDescent="0.3">
      <c r="A153" s="24"/>
      <c r="U153" s="23" t="s">
        <v>629</v>
      </c>
      <c r="X153" s="50" t="s">
        <v>597</v>
      </c>
      <c r="AN153" s="131" t="s">
        <v>642</v>
      </c>
    </row>
    <row r="154" spans="1:42" s="20" customFormat="1" ht="8.85" customHeight="1" x14ac:dyDescent="0.3">
      <c r="A154" s="25"/>
      <c r="U154" s="23" t="s">
        <v>55</v>
      </c>
      <c r="X154" s="26" t="s">
        <v>56</v>
      </c>
    </row>
    <row r="155" spans="1:42" ht="8.85" customHeight="1" x14ac:dyDescent="0.3">
      <c r="A155" s="149"/>
    </row>
    <row r="156" spans="1:42" ht="8.85" customHeight="1" x14ac:dyDescent="0.3"/>
    <row r="157" spans="1:42" ht="8.85" customHeight="1" x14ac:dyDescent="0.3">
      <c r="O157" s="28" t="s">
        <v>631</v>
      </c>
      <c r="P157" s="28"/>
      <c r="Q157" s="28"/>
      <c r="R157" s="28"/>
      <c r="S157" s="28"/>
      <c r="T157" s="28"/>
      <c r="U157" s="28"/>
      <c r="X157" s="28" t="s">
        <v>631</v>
      </c>
      <c r="Y157" s="28"/>
      <c r="Z157" s="28"/>
      <c r="AA157" s="28"/>
      <c r="AB157" s="28"/>
      <c r="AC157" s="28"/>
      <c r="AD157" s="28"/>
      <c r="AE157" s="28"/>
      <c r="AF157" s="28"/>
      <c r="AG157" s="28"/>
      <c r="AH157" s="28"/>
      <c r="AI157" s="28"/>
      <c r="AJ157" s="28"/>
      <c r="AK157" s="28"/>
      <c r="AL157" s="28"/>
    </row>
    <row r="158" spans="1:42" ht="8.85" customHeight="1" x14ac:dyDescent="0.3"/>
    <row r="159" spans="1:42" ht="8.85" customHeight="1" x14ac:dyDescent="0.3">
      <c r="G159" s="28" t="s">
        <v>632</v>
      </c>
      <c r="H159" s="28"/>
      <c r="I159" s="28"/>
      <c r="J159" s="28"/>
      <c r="K159" s="28"/>
      <c r="L159" s="28"/>
      <c r="M159" s="28"/>
      <c r="O159" s="28" t="s">
        <v>633</v>
      </c>
      <c r="P159" s="28"/>
      <c r="Q159" s="28"/>
      <c r="R159" s="28"/>
      <c r="S159" s="28"/>
      <c r="T159" s="28"/>
      <c r="U159" s="28"/>
      <c r="X159" s="28" t="s">
        <v>634</v>
      </c>
      <c r="Y159" s="28"/>
      <c r="Z159" s="28"/>
      <c r="AA159" s="28"/>
      <c r="AB159" s="28"/>
      <c r="AC159" s="28"/>
      <c r="AD159" s="28"/>
    </row>
    <row r="160" spans="1:42" ht="8.85" customHeight="1" x14ac:dyDescent="0.3">
      <c r="K160" s="30" t="s">
        <v>307</v>
      </c>
      <c r="AF160" s="30" t="s">
        <v>307</v>
      </c>
      <c r="AH160" s="30" t="s">
        <v>606</v>
      </c>
    </row>
    <row r="161" spans="1:40" ht="8.85" customHeight="1" x14ac:dyDescent="0.3">
      <c r="I161" s="30" t="s">
        <v>635</v>
      </c>
      <c r="K161" s="30" t="s">
        <v>603</v>
      </c>
      <c r="M161" s="30" t="s">
        <v>72</v>
      </c>
      <c r="Q161" s="30" t="s">
        <v>604</v>
      </c>
      <c r="S161" s="30" t="s">
        <v>605</v>
      </c>
      <c r="Z161" s="30" t="s">
        <v>604</v>
      </c>
      <c r="AB161" s="30" t="s">
        <v>605</v>
      </c>
      <c r="AF161" s="30" t="s">
        <v>607</v>
      </c>
      <c r="AH161" s="30" t="s">
        <v>68</v>
      </c>
      <c r="AL161" s="30" t="s">
        <v>72</v>
      </c>
    </row>
    <row r="162" spans="1:40" ht="8.85" customHeight="1" x14ac:dyDescent="0.3">
      <c r="A162" s="31" t="s">
        <v>78</v>
      </c>
      <c r="C162" s="31" t="s">
        <v>80</v>
      </c>
      <c r="G162" s="31" t="s">
        <v>636</v>
      </c>
      <c r="I162" s="31" t="s">
        <v>85</v>
      </c>
      <c r="K162" s="31" t="s">
        <v>613</v>
      </c>
      <c r="M162" s="31" t="s">
        <v>614</v>
      </c>
      <c r="O162" s="31" t="s">
        <v>385</v>
      </c>
      <c r="Q162" s="31" t="s">
        <v>615</v>
      </c>
      <c r="S162" s="31" t="s">
        <v>76</v>
      </c>
      <c r="U162" s="31" t="s">
        <v>72</v>
      </c>
      <c r="X162" s="31" t="s">
        <v>385</v>
      </c>
      <c r="Z162" s="31" t="s">
        <v>615</v>
      </c>
      <c r="AB162" s="31" t="s">
        <v>76</v>
      </c>
      <c r="AD162" s="31" t="s">
        <v>72</v>
      </c>
      <c r="AF162" s="31" t="s">
        <v>613</v>
      </c>
      <c r="AH162" s="31" t="s">
        <v>76</v>
      </c>
      <c r="AJ162" s="31" t="s">
        <v>335</v>
      </c>
      <c r="AL162" s="31" t="s">
        <v>617</v>
      </c>
      <c r="AN162" s="31" t="s">
        <v>78</v>
      </c>
    </row>
    <row r="163" spans="1:40" ht="8.85" customHeight="1" x14ac:dyDescent="0.3"/>
    <row r="164" spans="1:40" ht="8.85" customHeight="1" x14ac:dyDescent="0.3">
      <c r="B164" s="22" t="s">
        <v>292</v>
      </c>
    </row>
    <row r="165" spans="1:40" ht="8.85" customHeight="1" x14ac:dyDescent="0.3">
      <c r="A165" s="22">
        <v>51</v>
      </c>
      <c r="B165" s="33"/>
      <c r="C165" s="22" t="s">
        <v>180</v>
      </c>
      <c r="D165" s="33"/>
      <c r="E165" s="33"/>
      <c r="F165" s="33"/>
      <c r="G165" s="177">
        <v>14956</v>
      </c>
      <c r="H165" s="33"/>
      <c r="I165" s="177">
        <v>1773483</v>
      </c>
      <c r="J165" s="33"/>
      <c r="K165" s="177">
        <v>0</v>
      </c>
      <c r="L165" s="33"/>
      <c r="M165" s="177">
        <f t="shared" ref="M165:M211" si="8">SUM(G165:K165)</f>
        <v>1788439</v>
      </c>
      <c r="N165" s="33"/>
      <c r="O165" s="177">
        <v>150000</v>
      </c>
      <c r="P165" s="33"/>
      <c r="Q165" s="177">
        <v>0</v>
      </c>
      <c r="R165" s="33"/>
      <c r="S165" s="177">
        <v>1325460</v>
      </c>
      <c r="T165" s="33"/>
      <c r="U165" s="177">
        <f t="shared" ref="U165:U211" si="9">SUM(O165:S165)</f>
        <v>1475460</v>
      </c>
      <c r="V165" s="33"/>
      <c r="W165" s="33"/>
      <c r="X165" s="177">
        <v>68314</v>
      </c>
      <c r="Y165" s="33"/>
      <c r="Z165" s="177">
        <v>0</v>
      </c>
      <c r="AA165" s="33"/>
      <c r="AB165" s="177">
        <v>145605</v>
      </c>
      <c r="AC165" s="33"/>
      <c r="AD165" s="177">
        <f t="shared" ref="AD165:AD211" si="10">SUM(X165:AB165)</f>
        <v>213919</v>
      </c>
      <c r="AE165" s="33"/>
      <c r="AF165" s="177">
        <v>0</v>
      </c>
      <c r="AG165" s="33"/>
      <c r="AH165" s="177">
        <v>0</v>
      </c>
      <c r="AI165" s="33"/>
      <c r="AJ165" s="177">
        <v>99060</v>
      </c>
      <c r="AK165" s="33"/>
      <c r="AL165" s="177">
        <f t="shared" ref="AL165:AL211" si="11">(U165+AD165+AF165+AH165+AJ165)</f>
        <v>1788439</v>
      </c>
      <c r="AM165" s="33"/>
      <c r="AN165" s="22">
        <v>51</v>
      </c>
    </row>
    <row r="166" spans="1:40" ht="8.85" customHeight="1" x14ac:dyDescent="0.3">
      <c r="A166" s="22">
        <v>52</v>
      </c>
      <c r="B166" s="33"/>
      <c r="C166" s="22" t="s">
        <v>181</v>
      </c>
      <c r="D166" s="33"/>
      <c r="E166" s="33"/>
      <c r="F166" s="33"/>
      <c r="G166" s="178">
        <v>0</v>
      </c>
      <c r="H166" s="33"/>
      <c r="I166" s="178">
        <v>1017825</v>
      </c>
      <c r="J166" s="33"/>
      <c r="K166" s="178">
        <v>0</v>
      </c>
      <c r="L166" s="33"/>
      <c r="M166" s="178">
        <f t="shared" si="8"/>
        <v>1017825</v>
      </c>
      <c r="N166" s="33"/>
      <c r="O166" s="178">
        <v>232507</v>
      </c>
      <c r="P166" s="33"/>
      <c r="Q166" s="178">
        <v>0</v>
      </c>
      <c r="R166" s="33"/>
      <c r="S166" s="178">
        <v>572912</v>
      </c>
      <c r="T166" s="33"/>
      <c r="U166" s="178">
        <f t="shared" si="9"/>
        <v>805419</v>
      </c>
      <c r="V166" s="33"/>
      <c r="W166" s="33"/>
      <c r="X166" s="178">
        <v>86672</v>
      </c>
      <c r="Y166" s="33"/>
      <c r="Z166" s="178">
        <v>0</v>
      </c>
      <c r="AA166" s="33"/>
      <c r="AB166" s="178">
        <v>125734</v>
      </c>
      <c r="AC166" s="33"/>
      <c r="AD166" s="178">
        <f t="shared" si="10"/>
        <v>212406</v>
      </c>
      <c r="AE166" s="33"/>
      <c r="AF166" s="178">
        <v>0</v>
      </c>
      <c r="AG166" s="33"/>
      <c r="AH166" s="178">
        <v>0</v>
      </c>
      <c r="AI166" s="33"/>
      <c r="AJ166" s="178">
        <v>0</v>
      </c>
      <c r="AK166" s="33"/>
      <c r="AL166" s="178">
        <f t="shared" si="11"/>
        <v>1017825</v>
      </c>
      <c r="AM166" s="33"/>
      <c r="AN166" s="22">
        <v>52</v>
      </c>
    </row>
    <row r="167" spans="1:40" ht="8.85" customHeight="1" x14ac:dyDescent="0.3">
      <c r="A167" s="22">
        <v>53</v>
      </c>
      <c r="B167" s="33"/>
      <c r="C167" s="22" t="s">
        <v>182</v>
      </c>
      <c r="D167" s="33"/>
      <c r="E167" s="33"/>
      <c r="F167" s="33"/>
      <c r="G167" s="178">
        <v>5614630</v>
      </c>
      <c r="H167" s="33"/>
      <c r="I167" s="178">
        <v>175725505</v>
      </c>
      <c r="J167" s="33"/>
      <c r="K167" s="178">
        <v>0</v>
      </c>
      <c r="L167" s="33"/>
      <c r="M167" s="178">
        <f t="shared" si="8"/>
        <v>181340135</v>
      </c>
      <c r="N167" s="33"/>
      <c r="O167" s="178">
        <v>100261653</v>
      </c>
      <c r="P167" s="33"/>
      <c r="Q167" s="178">
        <v>4532510</v>
      </c>
      <c r="R167" s="33"/>
      <c r="S167" s="178">
        <v>27956744</v>
      </c>
      <c r="T167" s="33"/>
      <c r="U167" s="178">
        <f t="shared" si="9"/>
        <v>132750907</v>
      </c>
      <c r="V167" s="33"/>
      <c r="W167" s="33"/>
      <c r="X167" s="178">
        <v>35787229</v>
      </c>
      <c r="Y167" s="33"/>
      <c r="Z167" s="178">
        <v>3144076</v>
      </c>
      <c r="AA167" s="33"/>
      <c r="AB167" s="178">
        <v>13180626</v>
      </c>
      <c r="AC167" s="33"/>
      <c r="AD167" s="178">
        <f t="shared" si="10"/>
        <v>52111931</v>
      </c>
      <c r="AE167" s="33"/>
      <c r="AF167" s="178">
        <v>0</v>
      </c>
      <c r="AG167" s="33"/>
      <c r="AH167" s="178">
        <v>137151</v>
      </c>
      <c r="AI167" s="33"/>
      <c r="AJ167" s="178">
        <v>1806883</v>
      </c>
      <c r="AK167" s="33"/>
      <c r="AL167" s="178">
        <f t="shared" si="11"/>
        <v>186806872</v>
      </c>
      <c r="AM167" s="33"/>
      <c r="AN167" s="22">
        <v>53</v>
      </c>
    </row>
    <row r="168" spans="1:40" ht="8.85" customHeight="1" x14ac:dyDescent="0.3">
      <c r="A168" s="22">
        <v>54</v>
      </c>
      <c r="B168" s="33"/>
      <c r="C168" s="22" t="s">
        <v>183</v>
      </c>
      <c r="D168" s="33"/>
      <c r="E168" s="33"/>
      <c r="F168" s="33"/>
      <c r="G168" s="178">
        <v>0</v>
      </c>
      <c r="H168" s="33"/>
      <c r="I168" s="178">
        <v>0</v>
      </c>
      <c r="J168" s="33"/>
      <c r="K168" s="178">
        <v>0</v>
      </c>
      <c r="L168" s="33"/>
      <c r="M168" s="178">
        <f t="shared" si="8"/>
        <v>0</v>
      </c>
      <c r="N168" s="33"/>
      <c r="O168" s="178">
        <v>1935442</v>
      </c>
      <c r="P168" s="33"/>
      <c r="Q168" s="178">
        <v>0</v>
      </c>
      <c r="R168" s="33"/>
      <c r="S168" s="178">
        <v>665000</v>
      </c>
      <c r="T168" s="33"/>
      <c r="U168" s="178">
        <f t="shared" si="9"/>
        <v>2600442</v>
      </c>
      <c r="V168" s="33"/>
      <c r="W168" s="33"/>
      <c r="X168" s="178">
        <v>1071403</v>
      </c>
      <c r="Y168" s="33"/>
      <c r="Z168" s="178">
        <v>0</v>
      </c>
      <c r="AA168" s="33"/>
      <c r="AB168" s="178">
        <v>1544559</v>
      </c>
      <c r="AC168" s="33"/>
      <c r="AD168" s="178">
        <f t="shared" si="10"/>
        <v>2615962</v>
      </c>
      <c r="AE168" s="33"/>
      <c r="AF168" s="178">
        <v>0</v>
      </c>
      <c r="AG168" s="33"/>
      <c r="AH168" s="178">
        <v>0</v>
      </c>
      <c r="AI168" s="33"/>
      <c r="AJ168" s="178">
        <v>0</v>
      </c>
      <c r="AK168" s="33"/>
      <c r="AL168" s="178">
        <f t="shared" si="11"/>
        <v>5216404</v>
      </c>
      <c r="AM168" s="33"/>
      <c r="AN168" s="22">
        <v>54</v>
      </c>
    </row>
    <row r="169" spans="1:40" ht="8.85" customHeight="1" x14ac:dyDescent="0.3">
      <c r="A169" s="22">
        <v>55</v>
      </c>
      <c r="B169" s="33"/>
      <c r="C169" s="22" t="s">
        <v>184</v>
      </c>
      <c r="D169" s="33"/>
      <c r="E169" s="33"/>
      <c r="F169" s="33"/>
      <c r="G169" s="178">
        <v>142241</v>
      </c>
      <c r="H169" s="33"/>
      <c r="I169" s="178">
        <v>0</v>
      </c>
      <c r="J169" s="33"/>
      <c r="K169" s="178">
        <v>0</v>
      </c>
      <c r="L169" s="33"/>
      <c r="M169" s="178">
        <f t="shared" si="8"/>
        <v>142241</v>
      </c>
      <c r="N169" s="33"/>
      <c r="O169" s="178">
        <v>747757</v>
      </c>
      <c r="P169" s="33"/>
      <c r="Q169" s="178">
        <v>0</v>
      </c>
      <c r="R169" s="33"/>
      <c r="S169" s="178">
        <v>449000</v>
      </c>
      <c r="T169" s="33"/>
      <c r="U169" s="178">
        <f t="shared" si="9"/>
        <v>1196757</v>
      </c>
      <c r="V169" s="33"/>
      <c r="W169" s="33"/>
      <c r="X169" s="178">
        <v>327191</v>
      </c>
      <c r="Y169" s="33"/>
      <c r="Z169" s="178">
        <v>0</v>
      </c>
      <c r="AA169" s="33"/>
      <c r="AB169" s="178">
        <v>66128</v>
      </c>
      <c r="AC169" s="33"/>
      <c r="AD169" s="178">
        <f t="shared" si="10"/>
        <v>393319</v>
      </c>
      <c r="AE169" s="33"/>
      <c r="AF169" s="178">
        <v>0</v>
      </c>
      <c r="AG169" s="33"/>
      <c r="AH169" s="178">
        <v>0</v>
      </c>
      <c r="AI169" s="33"/>
      <c r="AJ169" s="178">
        <v>0</v>
      </c>
      <c r="AK169" s="33"/>
      <c r="AL169" s="178">
        <f t="shared" si="11"/>
        <v>1590076</v>
      </c>
      <c r="AM169" s="33"/>
      <c r="AN169" s="22">
        <v>55</v>
      </c>
    </row>
    <row r="170" spans="1:40" ht="8.85" customHeight="1" x14ac:dyDescent="0.3">
      <c r="A170" s="41"/>
      <c r="B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41"/>
    </row>
    <row r="171" spans="1:40" ht="8.85" customHeight="1" x14ac:dyDescent="0.3">
      <c r="A171" s="22">
        <v>56</v>
      </c>
      <c r="B171" s="33"/>
      <c r="C171" s="22" t="s">
        <v>185</v>
      </c>
      <c r="D171" s="33"/>
      <c r="E171" s="33"/>
      <c r="F171" s="33"/>
      <c r="G171" s="178">
        <v>0</v>
      </c>
      <c r="H171" s="33"/>
      <c r="I171" s="178">
        <v>1488661</v>
      </c>
      <c r="J171" s="33"/>
      <c r="K171" s="178">
        <v>0</v>
      </c>
      <c r="L171" s="33"/>
      <c r="M171" s="178">
        <f t="shared" si="8"/>
        <v>1488661</v>
      </c>
      <c r="N171" s="33"/>
      <c r="O171" s="178">
        <v>310000</v>
      </c>
      <c r="P171" s="33"/>
      <c r="Q171" s="178">
        <v>0</v>
      </c>
      <c r="R171" s="33"/>
      <c r="S171" s="178">
        <v>931178</v>
      </c>
      <c r="T171" s="33"/>
      <c r="U171" s="178">
        <f t="shared" si="9"/>
        <v>1241178</v>
      </c>
      <c r="V171" s="33"/>
      <c r="W171" s="33"/>
      <c r="X171" s="178">
        <v>27900</v>
      </c>
      <c r="Y171" s="33"/>
      <c r="Z171" s="178">
        <v>0</v>
      </c>
      <c r="AA171" s="33"/>
      <c r="AB171" s="178">
        <v>219583</v>
      </c>
      <c r="AC171" s="33"/>
      <c r="AD171" s="178">
        <f t="shared" si="10"/>
        <v>247483</v>
      </c>
      <c r="AE171" s="33"/>
      <c r="AF171" s="178">
        <v>0</v>
      </c>
      <c r="AG171" s="33"/>
      <c r="AH171" s="178">
        <v>0</v>
      </c>
      <c r="AI171" s="33"/>
      <c r="AJ171" s="178">
        <v>0</v>
      </c>
      <c r="AK171" s="33"/>
      <c r="AL171" s="178">
        <f t="shared" si="11"/>
        <v>1488661</v>
      </c>
      <c r="AM171" s="33"/>
      <c r="AN171" s="22">
        <v>56</v>
      </c>
    </row>
    <row r="172" spans="1:40" ht="8.85" customHeight="1" x14ac:dyDescent="0.3">
      <c r="A172" s="22">
        <v>57</v>
      </c>
      <c r="B172" s="33"/>
      <c r="C172" s="22" t="s">
        <v>186</v>
      </c>
      <c r="D172" s="33"/>
      <c r="E172" s="33"/>
      <c r="F172" s="33"/>
      <c r="G172" s="178">
        <v>0</v>
      </c>
      <c r="H172" s="33"/>
      <c r="I172" s="178">
        <v>0</v>
      </c>
      <c r="J172" s="33"/>
      <c r="K172" s="178">
        <v>0</v>
      </c>
      <c r="L172" s="33"/>
      <c r="M172" s="178">
        <f t="shared" si="8"/>
        <v>0</v>
      </c>
      <c r="N172" s="33"/>
      <c r="O172" s="178">
        <v>480300</v>
      </c>
      <c r="P172" s="33"/>
      <c r="Q172" s="178">
        <v>0</v>
      </c>
      <c r="R172" s="33"/>
      <c r="S172" s="178">
        <v>490000</v>
      </c>
      <c r="T172" s="33"/>
      <c r="U172" s="178">
        <f t="shared" si="9"/>
        <v>970300</v>
      </c>
      <c r="V172" s="33"/>
      <c r="W172" s="33"/>
      <c r="X172" s="178">
        <v>24690</v>
      </c>
      <c r="Y172" s="33"/>
      <c r="Z172" s="178">
        <v>0</v>
      </c>
      <c r="AA172" s="33"/>
      <c r="AB172" s="178">
        <v>113600</v>
      </c>
      <c r="AC172" s="33"/>
      <c r="AD172" s="178">
        <f t="shared" si="10"/>
        <v>138290</v>
      </c>
      <c r="AE172" s="33"/>
      <c r="AF172" s="178">
        <v>0</v>
      </c>
      <c r="AG172" s="33"/>
      <c r="AH172" s="178">
        <v>0</v>
      </c>
      <c r="AI172" s="33"/>
      <c r="AJ172" s="178">
        <v>0</v>
      </c>
      <c r="AK172" s="33"/>
      <c r="AL172" s="178">
        <f t="shared" si="11"/>
        <v>1108590</v>
      </c>
      <c r="AM172" s="33"/>
      <c r="AN172" s="22">
        <v>57</v>
      </c>
    </row>
    <row r="173" spans="1:40" ht="8.85" customHeight="1" x14ac:dyDescent="0.3">
      <c r="A173" s="22">
        <v>58</v>
      </c>
      <c r="B173" s="33"/>
      <c r="C173" s="22" t="s">
        <v>187</v>
      </c>
      <c r="D173" s="33"/>
      <c r="E173" s="33"/>
      <c r="F173" s="33"/>
      <c r="G173" s="178">
        <v>0</v>
      </c>
      <c r="H173" s="33"/>
      <c r="I173" s="178">
        <v>0</v>
      </c>
      <c r="J173" s="33"/>
      <c r="K173" s="178">
        <v>0</v>
      </c>
      <c r="L173" s="33"/>
      <c r="M173" s="178">
        <f t="shared" si="8"/>
        <v>0</v>
      </c>
      <c r="N173" s="33"/>
      <c r="O173" s="178">
        <v>1979978</v>
      </c>
      <c r="P173" s="33"/>
      <c r="Q173" s="178">
        <v>0</v>
      </c>
      <c r="R173" s="33"/>
      <c r="S173" s="178">
        <v>0</v>
      </c>
      <c r="T173" s="33"/>
      <c r="U173" s="178">
        <f t="shared" si="9"/>
        <v>1979978</v>
      </c>
      <c r="V173" s="33"/>
      <c r="W173" s="33"/>
      <c r="X173" s="178">
        <v>2444974</v>
      </c>
      <c r="Y173" s="33"/>
      <c r="Z173" s="178">
        <v>0</v>
      </c>
      <c r="AA173" s="33"/>
      <c r="AB173" s="178">
        <v>0</v>
      </c>
      <c r="AC173" s="33"/>
      <c r="AD173" s="178">
        <f t="shared" si="10"/>
        <v>2444974</v>
      </c>
      <c r="AE173" s="33"/>
      <c r="AF173" s="178">
        <v>0</v>
      </c>
      <c r="AG173" s="33"/>
      <c r="AH173" s="178">
        <v>0</v>
      </c>
      <c r="AI173" s="33"/>
      <c r="AJ173" s="178">
        <v>0</v>
      </c>
      <c r="AK173" s="33"/>
      <c r="AL173" s="178">
        <f t="shared" si="11"/>
        <v>4424952</v>
      </c>
      <c r="AM173" s="33"/>
      <c r="AN173" s="22">
        <v>58</v>
      </c>
    </row>
    <row r="174" spans="1:40" ht="8.85" customHeight="1" x14ac:dyDescent="0.3">
      <c r="A174" s="22">
        <v>59</v>
      </c>
      <c r="B174" s="33"/>
      <c r="C174" s="22" t="s">
        <v>188</v>
      </c>
      <c r="D174" s="33"/>
      <c r="E174" s="33"/>
      <c r="F174" s="33"/>
      <c r="G174" s="178">
        <v>0</v>
      </c>
      <c r="H174" s="33"/>
      <c r="I174" s="178">
        <v>0</v>
      </c>
      <c r="J174" s="33"/>
      <c r="K174" s="178">
        <v>0</v>
      </c>
      <c r="L174" s="33"/>
      <c r="M174" s="178">
        <f t="shared" si="8"/>
        <v>0</v>
      </c>
      <c r="N174" s="33"/>
      <c r="O174" s="178">
        <v>1004668</v>
      </c>
      <c r="P174" s="33"/>
      <c r="Q174" s="178">
        <v>0</v>
      </c>
      <c r="R174" s="33"/>
      <c r="S174" s="178">
        <v>1108502</v>
      </c>
      <c r="T174" s="33"/>
      <c r="U174" s="178">
        <f t="shared" si="9"/>
        <v>2113170</v>
      </c>
      <c r="V174" s="33"/>
      <c r="W174" s="33"/>
      <c r="X174" s="178">
        <v>365909</v>
      </c>
      <c r="Y174" s="33"/>
      <c r="Z174" s="178">
        <v>0</v>
      </c>
      <c r="AA174" s="33"/>
      <c r="AB174" s="178">
        <v>259794</v>
      </c>
      <c r="AC174" s="33"/>
      <c r="AD174" s="178">
        <f t="shared" si="10"/>
        <v>625703</v>
      </c>
      <c r="AE174" s="33"/>
      <c r="AF174" s="178">
        <v>0</v>
      </c>
      <c r="AG174" s="33"/>
      <c r="AH174" s="178">
        <v>0</v>
      </c>
      <c r="AI174" s="33"/>
      <c r="AJ174" s="178">
        <v>0</v>
      </c>
      <c r="AK174" s="33"/>
      <c r="AL174" s="178">
        <f t="shared" si="11"/>
        <v>2738873</v>
      </c>
      <c r="AM174" s="33"/>
      <c r="AN174" s="22">
        <v>59</v>
      </c>
    </row>
    <row r="175" spans="1:40" ht="8.85" customHeight="1" x14ac:dyDescent="0.3">
      <c r="A175" s="22">
        <v>60</v>
      </c>
      <c r="B175" s="33"/>
      <c r="C175" s="22" t="s">
        <v>189</v>
      </c>
      <c r="D175" s="33"/>
      <c r="E175" s="33"/>
      <c r="F175" s="33"/>
      <c r="G175" s="178">
        <v>0</v>
      </c>
      <c r="H175" s="33"/>
      <c r="I175" s="178">
        <v>0</v>
      </c>
      <c r="J175" s="33"/>
      <c r="K175" s="178">
        <v>0</v>
      </c>
      <c r="L175" s="33"/>
      <c r="M175" s="178">
        <f t="shared" si="8"/>
        <v>0</v>
      </c>
      <c r="N175" s="33"/>
      <c r="O175" s="178">
        <v>10916122</v>
      </c>
      <c r="P175" s="33"/>
      <c r="Q175" s="178">
        <v>0</v>
      </c>
      <c r="R175" s="33"/>
      <c r="S175" s="178">
        <v>4326821</v>
      </c>
      <c r="T175" s="33"/>
      <c r="U175" s="178">
        <f t="shared" si="9"/>
        <v>15242943</v>
      </c>
      <c r="V175" s="33"/>
      <c r="W175" s="33"/>
      <c r="X175" s="178">
        <v>6245425</v>
      </c>
      <c r="Y175" s="33"/>
      <c r="Z175" s="178">
        <v>0</v>
      </c>
      <c r="AA175" s="33"/>
      <c r="AB175" s="178">
        <v>1201279</v>
      </c>
      <c r="AC175" s="33"/>
      <c r="AD175" s="178">
        <f t="shared" si="10"/>
        <v>7446704</v>
      </c>
      <c r="AE175" s="33"/>
      <c r="AF175" s="178">
        <v>0</v>
      </c>
      <c r="AG175" s="33"/>
      <c r="AH175" s="178">
        <v>0</v>
      </c>
      <c r="AI175" s="33"/>
      <c r="AJ175" s="178">
        <v>12030</v>
      </c>
      <c r="AK175" s="33"/>
      <c r="AL175" s="178">
        <f t="shared" si="11"/>
        <v>22701677</v>
      </c>
      <c r="AM175" s="33"/>
      <c r="AN175" s="22">
        <v>60</v>
      </c>
    </row>
    <row r="176" spans="1:40" ht="8.85" customHeight="1" x14ac:dyDescent="0.3">
      <c r="A176" s="41"/>
      <c r="B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41"/>
    </row>
    <row r="177" spans="1:40" ht="8.85" customHeight="1" x14ac:dyDescent="0.3">
      <c r="A177" s="22">
        <v>61</v>
      </c>
      <c r="B177" s="33"/>
      <c r="C177" s="22" t="s">
        <v>190</v>
      </c>
      <c r="D177" s="33"/>
      <c r="E177" s="33"/>
      <c r="F177" s="33"/>
      <c r="G177" s="178">
        <v>0</v>
      </c>
      <c r="H177" s="33"/>
      <c r="I177" s="178">
        <v>0</v>
      </c>
      <c r="J177" s="33"/>
      <c r="K177" s="178">
        <v>0</v>
      </c>
      <c r="L177" s="33"/>
      <c r="M177" s="178">
        <f t="shared" si="8"/>
        <v>0</v>
      </c>
      <c r="N177" s="33"/>
      <c r="O177" s="178">
        <v>1581868</v>
      </c>
      <c r="P177" s="33"/>
      <c r="Q177" s="178">
        <v>0</v>
      </c>
      <c r="R177" s="33"/>
      <c r="S177" s="178">
        <v>880000</v>
      </c>
      <c r="T177" s="33"/>
      <c r="U177" s="178">
        <f t="shared" si="9"/>
        <v>2461868</v>
      </c>
      <c r="V177" s="33"/>
      <c r="W177" s="33"/>
      <c r="X177" s="178">
        <v>493362</v>
      </c>
      <c r="Y177" s="33"/>
      <c r="Z177" s="178">
        <v>0</v>
      </c>
      <c r="AA177" s="33"/>
      <c r="AB177" s="178">
        <v>410471</v>
      </c>
      <c r="AC177" s="33"/>
      <c r="AD177" s="178">
        <f t="shared" si="10"/>
        <v>903833</v>
      </c>
      <c r="AE177" s="33"/>
      <c r="AF177" s="178">
        <v>0</v>
      </c>
      <c r="AG177" s="33"/>
      <c r="AH177" s="178">
        <v>0</v>
      </c>
      <c r="AI177" s="33"/>
      <c r="AJ177" s="178">
        <v>0</v>
      </c>
      <c r="AK177" s="33"/>
      <c r="AL177" s="178">
        <f t="shared" si="11"/>
        <v>3365701</v>
      </c>
      <c r="AM177" s="33"/>
      <c r="AN177" s="22">
        <v>61</v>
      </c>
    </row>
    <row r="178" spans="1:40" ht="8.85" customHeight="1" x14ac:dyDescent="0.3">
      <c r="A178" s="22">
        <v>62</v>
      </c>
      <c r="B178" s="33"/>
      <c r="C178" s="22" t="s">
        <v>191</v>
      </c>
      <c r="D178" s="33"/>
      <c r="E178" s="33"/>
      <c r="F178" s="33"/>
      <c r="G178" s="178">
        <v>0</v>
      </c>
      <c r="H178" s="33"/>
      <c r="I178" s="178">
        <v>0</v>
      </c>
      <c r="J178" s="33"/>
      <c r="K178" s="178">
        <v>0</v>
      </c>
      <c r="L178" s="33"/>
      <c r="M178" s="178">
        <f t="shared" si="8"/>
        <v>0</v>
      </c>
      <c r="N178" s="33"/>
      <c r="O178" s="178">
        <v>3447897</v>
      </c>
      <c r="P178" s="33"/>
      <c r="Q178" s="178">
        <v>0</v>
      </c>
      <c r="R178" s="33"/>
      <c r="S178" s="178">
        <v>975818</v>
      </c>
      <c r="T178" s="33"/>
      <c r="U178" s="178">
        <f t="shared" si="9"/>
        <v>4423715</v>
      </c>
      <c r="V178" s="33"/>
      <c r="W178" s="33"/>
      <c r="X178" s="178">
        <v>1761126</v>
      </c>
      <c r="Y178" s="33"/>
      <c r="Z178" s="178">
        <v>0</v>
      </c>
      <c r="AA178" s="33"/>
      <c r="AB178" s="178">
        <v>166290</v>
      </c>
      <c r="AC178" s="33"/>
      <c r="AD178" s="178">
        <f t="shared" si="10"/>
        <v>1927416</v>
      </c>
      <c r="AE178" s="33"/>
      <c r="AF178" s="178">
        <v>0</v>
      </c>
      <c r="AG178" s="33"/>
      <c r="AH178" s="178">
        <v>0</v>
      </c>
      <c r="AI178" s="33"/>
      <c r="AJ178" s="178">
        <v>0</v>
      </c>
      <c r="AK178" s="33"/>
      <c r="AL178" s="178">
        <f t="shared" si="11"/>
        <v>6351131</v>
      </c>
      <c r="AM178" s="33"/>
      <c r="AN178" s="22">
        <v>62</v>
      </c>
    </row>
    <row r="179" spans="1:40" ht="8.85" customHeight="1" x14ac:dyDescent="0.3">
      <c r="A179" s="22">
        <v>63</v>
      </c>
      <c r="B179" s="33"/>
      <c r="C179" s="22" t="s">
        <v>192</v>
      </c>
      <c r="D179" s="33"/>
      <c r="E179" s="33"/>
      <c r="F179" s="33"/>
      <c r="G179" s="178">
        <v>228116</v>
      </c>
      <c r="H179" s="33"/>
      <c r="I179" s="178">
        <v>2942530</v>
      </c>
      <c r="J179" s="33"/>
      <c r="K179" s="178">
        <v>0</v>
      </c>
      <c r="L179" s="33"/>
      <c r="M179" s="178">
        <f t="shared" si="8"/>
        <v>3170646</v>
      </c>
      <c r="N179" s="33"/>
      <c r="O179" s="178">
        <v>2434985</v>
      </c>
      <c r="P179" s="33"/>
      <c r="Q179" s="178">
        <v>0</v>
      </c>
      <c r="R179" s="33"/>
      <c r="S179" s="178">
        <v>1920000</v>
      </c>
      <c r="T179" s="33"/>
      <c r="U179" s="178">
        <f t="shared" si="9"/>
        <v>4354985</v>
      </c>
      <c r="V179" s="33"/>
      <c r="W179" s="33"/>
      <c r="X179" s="178">
        <v>46875</v>
      </c>
      <c r="Y179" s="33"/>
      <c r="Z179" s="178">
        <v>0</v>
      </c>
      <c r="AA179" s="33"/>
      <c r="AB179" s="178">
        <v>839522</v>
      </c>
      <c r="AC179" s="33"/>
      <c r="AD179" s="178">
        <f t="shared" si="10"/>
        <v>886397</v>
      </c>
      <c r="AE179" s="33"/>
      <c r="AF179" s="178">
        <v>0</v>
      </c>
      <c r="AG179" s="33"/>
      <c r="AH179" s="178">
        <v>0</v>
      </c>
      <c r="AI179" s="33"/>
      <c r="AJ179" s="178">
        <v>0</v>
      </c>
      <c r="AK179" s="33"/>
      <c r="AL179" s="178">
        <f t="shared" si="11"/>
        <v>5241382</v>
      </c>
      <c r="AM179" s="33"/>
      <c r="AN179" s="22">
        <v>63</v>
      </c>
    </row>
    <row r="180" spans="1:40" ht="8.85" customHeight="1" x14ac:dyDescent="0.3">
      <c r="A180" s="22">
        <v>64</v>
      </c>
      <c r="B180" s="33"/>
      <c r="C180" s="22" t="s">
        <v>193</v>
      </c>
      <c r="D180" s="33"/>
      <c r="E180" s="33"/>
      <c r="F180" s="33"/>
      <c r="G180" s="178">
        <v>0</v>
      </c>
      <c r="H180" s="33"/>
      <c r="I180" s="178">
        <v>0</v>
      </c>
      <c r="J180" s="33"/>
      <c r="K180" s="178">
        <v>0</v>
      </c>
      <c r="L180" s="33"/>
      <c r="M180" s="178">
        <f t="shared" si="8"/>
        <v>0</v>
      </c>
      <c r="N180" s="33"/>
      <c r="O180" s="178">
        <v>1000000</v>
      </c>
      <c r="P180" s="33"/>
      <c r="Q180" s="178">
        <v>0</v>
      </c>
      <c r="R180" s="33"/>
      <c r="S180" s="178">
        <v>0</v>
      </c>
      <c r="T180" s="33"/>
      <c r="U180" s="178">
        <f t="shared" si="9"/>
        <v>1000000</v>
      </c>
      <c r="V180" s="33"/>
      <c r="W180" s="33"/>
      <c r="X180" s="178">
        <v>1029378</v>
      </c>
      <c r="Y180" s="33"/>
      <c r="Z180" s="178">
        <v>0</v>
      </c>
      <c r="AA180" s="33"/>
      <c r="AB180" s="178">
        <v>0</v>
      </c>
      <c r="AC180" s="33"/>
      <c r="AD180" s="178">
        <f t="shared" si="10"/>
        <v>1029378</v>
      </c>
      <c r="AE180" s="33"/>
      <c r="AF180" s="178">
        <v>0</v>
      </c>
      <c r="AG180" s="33"/>
      <c r="AH180" s="178">
        <v>0</v>
      </c>
      <c r="AI180" s="33"/>
      <c r="AJ180" s="178">
        <v>0</v>
      </c>
      <c r="AK180" s="33"/>
      <c r="AL180" s="178">
        <f t="shared" si="11"/>
        <v>2029378</v>
      </c>
      <c r="AM180" s="33"/>
      <c r="AN180" s="22">
        <v>64</v>
      </c>
    </row>
    <row r="181" spans="1:40" ht="8.85" customHeight="1" x14ac:dyDescent="0.3">
      <c r="A181" s="22">
        <v>65</v>
      </c>
      <c r="B181" s="33"/>
      <c r="C181" s="22" t="s">
        <v>194</v>
      </c>
      <c r="D181" s="33"/>
      <c r="E181" s="33"/>
      <c r="F181" s="33"/>
      <c r="G181" s="178">
        <v>0</v>
      </c>
      <c r="H181" s="33"/>
      <c r="I181" s="178">
        <v>0</v>
      </c>
      <c r="J181" s="33"/>
      <c r="K181" s="178">
        <v>0</v>
      </c>
      <c r="L181" s="33"/>
      <c r="M181" s="178">
        <f t="shared" si="8"/>
        <v>0</v>
      </c>
      <c r="N181" s="33"/>
      <c r="O181" s="178">
        <v>336417</v>
      </c>
      <c r="P181" s="33"/>
      <c r="Q181" s="178">
        <v>0</v>
      </c>
      <c r="R181" s="33"/>
      <c r="S181" s="178">
        <v>0</v>
      </c>
      <c r="T181" s="33"/>
      <c r="U181" s="178">
        <f t="shared" si="9"/>
        <v>336417</v>
      </c>
      <c r="V181" s="33"/>
      <c r="W181" s="33"/>
      <c r="X181" s="178">
        <v>93087</v>
      </c>
      <c r="Y181" s="33"/>
      <c r="Z181" s="178">
        <v>0</v>
      </c>
      <c r="AA181" s="33"/>
      <c r="AB181" s="178">
        <v>0</v>
      </c>
      <c r="AC181" s="33"/>
      <c r="AD181" s="178">
        <f t="shared" si="10"/>
        <v>93087</v>
      </c>
      <c r="AE181" s="33"/>
      <c r="AF181" s="178">
        <v>0</v>
      </c>
      <c r="AG181" s="33"/>
      <c r="AH181" s="178">
        <v>0</v>
      </c>
      <c r="AI181" s="33"/>
      <c r="AJ181" s="178">
        <v>0</v>
      </c>
      <c r="AK181" s="33"/>
      <c r="AL181" s="178">
        <f t="shared" si="11"/>
        <v>429504</v>
      </c>
      <c r="AM181" s="33"/>
      <c r="AN181" s="22">
        <v>65</v>
      </c>
    </row>
    <row r="182" spans="1:40" ht="8.85" customHeight="1" x14ac:dyDescent="0.3">
      <c r="A182" s="41"/>
      <c r="B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41"/>
    </row>
    <row r="183" spans="1:40" ht="8.85" customHeight="1" x14ac:dyDescent="0.3">
      <c r="A183" s="22">
        <v>66</v>
      </c>
      <c r="B183" s="33"/>
      <c r="C183" s="22" t="s">
        <v>195</v>
      </c>
      <c r="D183" s="33"/>
      <c r="E183" s="33"/>
      <c r="F183" s="33"/>
      <c r="G183" s="178">
        <v>705430</v>
      </c>
      <c r="H183" s="33"/>
      <c r="I183" s="178">
        <v>9390274</v>
      </c>
      <c r="J183" s="33"/>
      <c r="K183" s="178">
        <v>0</v>
      </c>
      <c r="L183" s="33"/>
      <c r="M183" s="178">
        <f t="shared" si="8"/>
        <v>10095704</v>
      </c>
      <c r="N183" s="33"/>
      <c r="O183" s="178">
        <v>5288761</v>
      </c>
      <c r="P183" s="33"/>
      <c r="Q183" s="178">
        <v>-10465</v>
      </c>
      <c r="R183" s="33"/>
      <c r="S183" s="178">
        <v>1449031</v>
      </c>
      <c r="T183" s="33"/>
      <c r="U183" s="178">
        <f t="shared" si="9"/>
        <v>6727327</v>
      </c>
      <c r="V183" s="33"/>
      <c r="W183" s="33"/>
      <c r="X183" s="178">
        <v>1812309</v>
      </c>
      <c r="Y183" s="33"/>
      <c r="Z183" s="178">
        <v>0</v>
      </c>
      <c r="AA183" s="33"/>
      <c r="AB183" s="178">
        <v>2070538</v>
      </c>
      <c r="AC183" s="33"/>
      <c r="AD183" s="178">
        <f t="shared" si="10"/>
        <v>3882847</v>
      </c>
      <c r="AE183" s="33"/>
      <c r="AF183" s="178">
        <v>0</v>
      </c>
      <c r="AG183" s="33"/>
      <c r="AH183" s="178">
        <v>0</v>
      </c>
      <c r="AI183" s="33"/>
      <c r="AJ183" s="178">
        <v>0</v>
      </c>
      <c r="AK183" s="33"/>
      <c r="AL183" s="178">
        <f t="shared" si="11"/>
        <v>10610174</v>
      </c>
      <c r="AM183" s="33"/>
      <c r="AN183" s="22">
        <v>66</v>
      </c>
    </row>
    <row r="184" spans="1:40" ht="8.85" customHeight="1" x14ac:dyDescent="0.3">
      <c r="A184" s="22">
        <v>67</v>
      </c>
      <c r="B184" s="33"/>
      <c r="C184" s="22" t="s">
        <v>196</v>
      </c>
      <c r="D184" s="33"/>
      <c r="E184" s="33"/>
      <c r="F184" s="33"/>
      <c r="G184" s="178">
        <v>0</v>
      </c>
      <c r="H184" s="33"/>
      <c r="I184" s="178">
        <v>5951081</v>
      </c>
      <c r="J184" s="33"/>
      <c r="K184" s="178">
        <v>0</v>
      </c>
      <c r="L184" s="33"/>
      <c r="M184" s="178">
        <f t="shared" si="8"/>
        <v>5951081</v>
      </c>
      <c r="N184" s="33"/>
      <c r="O184" s="178">
        <v>2575431</v>
      </c>
      <c r="P184" s="33"/>
      <c r="Q184" s="178">
        <v>0</v>
      </c>
      <c r="R184" s="33"/>
      <c r="S184" s="178">
        <v>813464</v>
      </c>
      <c r="T184" s="33"/>
      <c r="U184" s="178">
        <f t="shared" si="9"/>
        <v>3388895</v>
      </c>
      <c r="V184" s="33"/>
      <c r="W184" s="33"/>
      <c r="X184" s="178">
        <v>2002710</v>
      </c>
      <c r="Y184" s="33"/>
      <c r="Z184" s="178">
        <v>0</v>
      </c>
      <c r="AA184" s="33"/>
      <c r="AB184" s="178">
        <v>559476</v>
      </c>
      <c r="AC184" s="33"/>
      <c r="AD184" s="178">
        <f t="shared" si="10"/>
        <v>2562186</v>
      </c>
      <c r="AE184" s="33"/>
      <c r="AF184" s="178">
        <v>0</v>
      </c>
      <c r="AG184" s="33"/>
      <c r="AH184" s="178">
        <v>0</v>
      </c>
      <c r="AI184" s="33"/>
      <c r="AJ184" s="178">
        <v>0</v>
      </c>
      <c r="AK184" s="33"/>
      <c r="AL184" s="178">
        <f t="shared" si="11"/>
        <v>5951081</v>
      </c>
      <c r="AM184" s="33"/>
      <c r="AN184" s="22">
        <v>67</v>
      </c>
    </row>
    <row r="185" spans="1:40" ht="8.85" customHeight="1" x14ac:dyDescent="0.3">
      <c r="A185" s="22">
        <v>68</v>
      </c>
      <c r="B185" s="33"/>
      <c r="C185" s="22" t="s">
        <v>197</v>
      </c>
      <c r="D185" s="33"/>
      <c r="E185" s="33"/>
      <c r="F185" s="33"/>
      <c r="G185" s="178">
        <v>6964107</v>
      </c>
      <c r="H185" s="33"/>
      <c r="I185" s="178">
        <v>2311585</v>
      </c>
      <c r="J185" s="33"/>
      <c r="K185" s="178">
        <v>0</v>
      </c>
      <c r="L185" s="33"/>
      <c r="M185" s="178">
        <f t="shared" si="8"/>
        <v>9275692</v>
      </c>
      <c r="N185" s="33"/>
      <c r="O185" s="178">
        <v>3721788</v>
      </c>
      <c r="P185" s="33"/>
      <c r="Q185" s="178">
        <v>0</v>
      </c>
      <c r="R185" s="33"/>
      <c r="S185" s="178">
        <v>1328908</v>
      </c>
      <c r="T185" s="33"/>
      <c r="U185" s="178">
        <f t="shared" si="9"/>
        <v>5050696</v>
      </c>
      <c r="V185" s="33"/>
      <c r="W185" s="33"/>
      <c r="X185" s="178">
        <v>1136613</v>
      </c>
      <c r="Y185" s="33"/>
      <c r="Z185" s="178">
        <v>0</v>
      </c>
      <c r="AA185" s="33"/>
      <c r="AB185" s="178">
        <v>421091</v>
      </c>
      <c r="AC185" s="33"/>
      <c r="AD185" s="178">
        <f t="shared" si="10"/>
        <v>1557704</v>
      </c>
      <c r="AE185" s="33"/>
      <c r="AF185" s="178">
        <v>0</v>
      </c>
      <c r="AG185" s="33"/>
      <c r="AH185" s="178">
        <v>2488544</v>
      </c>
      <c r="AI185" s="33"/>
      <c r="AJ185" s="178">
        <v>178748</v>
      </c>
      <c r="AK185" s="33"/>
      <c r="AL185" s="178">
        <f t="shared" si="11"/>
        <v>9275692</v>
      </c>
      <c r="AM185" s="33"/>
      <c r="AN185" s="22">
        <v>68</v>
      </c>
    </row>
    <row r="186" spans="1:40" ht="8.85" customHeight="1" x14ac:dyDescent="0.3">
      <c r="A186" s="22">
        <v>69</v>
      </c>
      <c r="B186" s="33"/>
      <c r="C186" s="22" t="s">
        <v>198</v>
      </c>
      <c r="D186" s="33"/>
      <c r="E186" s="33"/>
      <c r="F186" s="33"/>
      <c r="G186" s="178">
        <v>87339</v>
      </c>
      <c r="H186" s="33"/>
      <c r="I186" s="178">
        <v>11037045</v>
      </c>
      <c r="J186" s="33"/>
      <c r="K186" s="178">
        <v>0</v>
      </c>
      <c r="L186" s="33"/>
      <c r="M186" s="178">
        <f t="shared" si="8"/>
        <v>11124384</v>
      </c>
      <c r="N186" s="33"/>
      <c r="O186" s="178">
        <v>6497027</v>
      </c>
      <c r="P186" s="33"/>
      <c r="Q186" s="178">
        <v>0</v>
      </c>
      <c r="R186" s="33"/>
      <c r="S186" s="178">
        <v>1993355</v>
      </c>
      <c r="T186" s="33"/>
      <c r="U186" s="178">
        <f t="shared" si="9"/>
        <v>8490382</v>
      </c>
      <c r="V186" s="33"/>
      <c r="W186" s="33"/>
      <c r="X186" s="178">
        <v>2734411</v>
      </c>
      <c r="Y186" s="33"/>
      <c r="Z186" s="178">
        <v>0</v>
      </c>
      <c r="AA186" s="33"/>
      <c r="AB186" s="178">
        <v>345794</v>
      </c>
      <c r="AC186" s="33"/>
      <c r="AD186" s="178">
        <f t="shared" si="10"/>
        <v>3080205</v>
      </c>
      <c r="AE186" s="33"/>
      <c r="AF186" s="178">
        <v>0</v>
      </c>
      <c r="AG186" s="33"/>
      <c r="AH186" s="178">
        <v>0</v>
      </c>
      <c r="AI186" s="33"/>
      <c r="AJ186" s="178">
        <v>0</v>
      </c>
      <c r="AK186" s="33"/>
      <c r="AL186" s="178">
        <f t="shared" si="11"/>
        <v>11570587</v>
      </c>
      <c r="AM186" s="33"/>
      <c r="AN186" s="22">
        <v>69</v>
      </c>
    </row>
    <row r="187" spans="1:40" ht="8.85" customHeight="1" x14ac:dyDescent="0.3">
      <c r="A187" s="22">
        <v>70</v>
      </c>
      <c r="B187" s="33"/>
      <c r="C187" s="22" t="s">
        <v>199</v>
      </c>
      <c r="D187" s="33"/>
      <c r="E187" s="33"/>
      <c r="F187" s="33"/>
      <c r="G187" s="178">
        <v>0</v>
      </c>
      <c r="H187" s="33"/>
      <c r="I187" s="178">
        <v>0</v>
      </c>
      <c r="J187" s="33"/>
      <c r="K187" s="178">
        <v>0</v>
      </c>
      <c r="L187" s="33"/>
      <c r="M187" s="178">
        <f t="shared" si="8"/>
        <v>0</v>
      </c>
      <c r="N187" s="33"/>
      <c r="O187" s="178">
        <v>3636933</v>
      </c>
      <c r="P187" s="33"/>
      <c r="Q187" s="178">
        <v>1485216</v>
      </c>
      <c r="R187" s="33"/>
      <c r="S187" s="178">
        <v>109232</v>
      </c>
      <c r="T187" s="33"/>
      <c r="U187" s="178">
        <f t="shared" si="9"/>
        <v>5231381</v>
      </c>
      <c r="V187" s="33"/>
      <c r="W187" s="33"/>
      <c r="X187" s="178">
        <v>2842477</v>
      </c>
      <c r="Y187" s="33"/>
      <c r="Z187" s="178">
        <v>0</v>
      </c>
      <c r="AA187" s="33"/>
      <c r="AB187" s="178">
        <v>1012346</v>
      </c>
      <c r="AC187" s="33"/>
      <c r="AD187" s="178">
        <f t="shared" si="10"/>
        <v>3854823</v>
      </c>
      <c r="AE187" s="33"/>
      <c r="AF187" s="178">
        <v>0</v>
      </c>
      <c r="AG187" s="33"/>
      <c r="AH187" s="178">
        <v>0</v>
      </c>
      <c r="AI187" s="33"/>
      <c r="AJ187" s="178">
        <v>12230</v>
      </c>
      <c r="AK187" s="33"/>
      <c r="AL187" s="178">
        <f t="shared" si="11"/>
        <v>9098434</v>
      </c>
      <c r="AM187" s="33"/>
      <c r="AN187" s="22">
        <v>70</v>
      </c>
    </row>
    <row r="188" spans="1:40" ht="8.85" customHeight="1" x14ac:dyDescent="0.3">
      <c r="A188" s="41"/>
      <c r="B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41"/>
    </row>
    <row r="189" spans="1:40" ht="8.85" customHeight="1" x14ac:dyDescent="0.3">
      <c r="A189" s="22">
        <v>71</v>
      </c>
      <c r="B189" s="33"/>
      <c r="C189" s="22" t="s">
        <v>200</v>
      </c>
      <c r="D189" s="33"/>
      <c r="E189" s="33"/>
      <c r="F189" s="33"/>
      <c r="G189" s="178">
        <v>36045</v>
      </c>
      <c r="H189" s="33"/>
      <c r="I189" s="178">
        <v>781265</v>
      </c>
      <c r="J189" s="33"/>
      <c r="K189" s="178">
        <v>0</v>
      </c>
      <c r="L189" s="33"/>
      <c r="M189" s="178">
        <f t="shared" si="8"/>
        <v>817310</v>
      </c>
      <c r="N189" s="33"/>
      <c r="O189" s="178">
        <v>350690</v>
      </c>
      <c r="P189" s="33"/>
      <c r="Q189" s="178">
        <v>0</v>
      </c>
      <c r="R189" s="33"/>
      <c r="S189" s="178">
        <v>471528</v>
      </c>
      <c r="T189" s="33"/>
      <c r="U189" s="178">
        <f t="shared" si="9"/>
        <v>822218</v>
      </c>
      <c r="V189" s="33"/>
      <c r="W189" s="33"/>
      <c r="X189" s="178">
        <v>137621</v>
      </c>
      <c r="Y189" s="33"/>
      <c r="Z189" s="178">
        <v>0</v>
      </c>
      <c r="AA189" s="33"/>
      <c r="AB189" s="178">
        <v>199584</v>
      </c>
      <c r="AC189" s="33"/>
      <c r="AD189" s="178">
        <f t="shared" si="10"/>
        <v>337205</v>
      </c>
      <c r="AE189" s="33"/>
      <c r="AF189" s="178">
        <v>0</v>
      </c>
      <c r="AG189" s="33"/>
      <c r="AH189" s="178">
        <v>0</v>
      </c>
      <c r="AI189" s="33"/>
      <c r="AJ189" s="178">
        <v>0</v>
      </c>
      <c r="AK189" s="33"/>
      <c r="AL189" s="178">
        <f t="shared" si="11"/>
        <v>1159423</v>
      </c>
      <c r="AM189" s="33"/>
      <c r="AN189" s="22">
        <v>71</v>
      </c>
    </row>
    <row r="190" spans="1:40" ht="8.85" customHeight="1" x14ac:dyDescent="0.3">
      <c r="A190" s="22">
        <v>72</v>
      </c>
      <c r="B190" s="33"/>
      <c r="C190" s="22" t="s">
        <v>201</v>
      </c>
      <c r="D190" s="33"/>
      <c r="E190" s="33"/>
      <c r="F190" s="33"/>
      <c r="G190" s="178">
        <v>0</v>
      </c>
      <c r="H190" s="33"/>
      <c r="I190" s="178">
        <v>0</v>
      </c>
      <c r="J190" s="33"/>
      <c r="K190" s="178">
        <v>0</v>
      </c>
      <c r="L190" s="33"/>
      <c r="M190" s="178">
        <f t="shared" si="8"/>
        <v>0</v>
      </c>
      <c r="N190" s="33"/>
      <c r="O190" s="178">
        <v>2160498</v>
      </c>
      <c r="P190" s="33"/>
      <c r="Q190" s="178">
        <v>0</v>
      </c>
      <c r="R190" s="33"/>
      <c r="S190" s="178">
        <v>4532937</v>
      </c>
      <c r="T190" s="33"/>
      <c r="U190" s="178">
        <f t="shared" si="9"/>
        <v>6693435</v>
      </c>
      <c r="V190" s="33"/>
      <c r="W190" s="33"/>
      <c r="X190" s="178">
        <v>502113</v>
      </c>
      <c r="Y190" s="33"/>
      <c r="Z190" s="178">
        <v>0</v>
      </c>
      <c r="AA190" s="33"/>
      <c r="AB190" s="178">
        <v>823123</v>
      </c>
      <c r="AC190" s="33"/>
      <c r="AD190" s="178">
        <f t="shared" si="10"/>
        <v>1325236</v>
      </c>
      <c r="AE190" s="33"/>
      <c r="AF190" s="178">
        <v>0</v>
      </c>
      <c r="AG190" s="33"/>
      <c r="AH190" s="178">
        <v>0</v>
      </c>
      <c r="AI190" s="33"/>
      <c r="AJ190" s="178">
        <v>112691</v>
      </c>
      <c r="AK190" s="33"/>
      <c r="AL190" s="178">
        <f t="shared" si="11"/>
        <v>8131362</v>
      </c>
      <c r="AM190" s="33"/>
      <c r="AN190" s="22">
        <v>72</v>
      </c>
    </row>
    <row r="191" spans="1:40" ht="8.85" customHeight="1" x14ac:dyDescent="0.3">
      <c r="A191" s="22">
        <v>73</v>
      </c>
      <c r="B191" s="33"/>
      <c r="C191" s="22" t="s">
        <v>202</v>
      </c>
      <c r="D191" s="33"/>
      <c r="E191" s="33"/>
      <c r="F191" s="33"/>
      <c r="G191" s="178">
        <v>0</v>
      </c>
      <c r="H191" s="33"/>
      <c r="I191" s="178">
        <v>149164000</v>
      </c>
      <c r="J191" s="33"/>
      <c r="K191" s="178">
        <v>0</v>
      </c>
      <c r="L191" s="33"/>
      <c r="M191" s="178">
        <f t="shared" si="8"/>
        <v>149164000</v>
      </c>
      <c r="N191" s="33"/>
      <c r="O191" s="178">
        <v>68750000</v>
      </c>
      <c r="P191" s="33"/>
      <c r="Q191" s="178">
        <v>15557000</v>
      </c>
      <c r="R191" s="33"/>
      <c r="S191" s="178">
        <v>16013000</v>
      </c>
      <c r="T191" s="33"/>
      <c r="U191" s="178">
        <f t="shared" si="9"/>
        <v>100320000</v>
      </c>
      <c r="V191" s="33"/>
      <c r="W191" s="33"/>
      <c r="X191" s="178">
        <v>36494000</v>
      </c>
      <c r="Y191" s="33"/>
      <c r="Z191" s="178">
        <v>5410000</v>
      </c>
      <c r="AA191" s="33"/>
      <c r="AB191" s="178">
        <v>6940000</v>
      </c>
      <c r="AC191" s="33"/>
      <c r="AD191" s="178">
        <f t="shared" si="10"/>
        <v>48844000</v>
      </c>
      <c r="AE191" s="33"/>
      <c r="AF191" s="178">
        <v>0</v>
      </c>
      <c r="AG191" s="33"/>
      <c r="AH191" s="178">
        <v>0</v>
      </c>
      <c r="AI191" s="33"/>
      <c r="AJ191" s="178">
        <v>0</v>
      </c>
      <c r="AK191" s="33"/>
      <c r="AL191" s="178">
        <f t="shared" si="11"/>
        <v>149164000</v>
      </c>
      <c r="AM191" s="33"/>
      <c r="AN191" s="22">
        <v>73</v>
      </c>
    </row>
    <row r="192" spans="1:40" ht="8.85" customHeight="1" x14ac:dyDescent="0.3">
      <c r="A192" s="22">
        <v>74</v>
      </c>
      <c r="B192" s="33"/>
      <c r="C192" s="22" t="s">
        <v>203</v>
      </c>
      <c r="D192" s="33"/>
      <c r="E192" s="33"/>
      <c r="F192" s="33"/>
      <c r="G192" s="178">
        <v>0</v>
      </c>
      <c r="H192" s="33"/>
      <c r="I192" s="178">
        <v>6368340</v>
      </c>
      <c r="J192" s="33"/>
      <c r="K192" s="178">
        <v>0</v>
      </c>
      <c r="L192" s="33"/>
      <c r="M192" s="178">
        <f t="shared" si="8"/>
        <v>6368340</v>
      </c>
      <c r="N192" s="33"/>
      <c r="O192" s="178">
        <v>3974980</v>
      </c>
      <c r="P192" s="33"/>
      <c r="Q192" s="178">
        <v>0</v>
      </c>
      <c r="R192" s="33"/>
      <c r="S192" s="178">
        <v>202685</v>
      </c>
      <c r="T192" s="33"/>
      <c r="U192" s="178">
        <f t="shared" si="9"/>
        <v>4177665</v>
      </c>
      <c r="V192" s="33"/>
      <c r="W192" s="33"/>
      <c r="X192" s="178">
        <v>2181220</v>
      </c>
      <c r="Y192" s="33"/>
      <c r="Z192" s="178">
        <v>0</v>
      </c>
      <c r="AA192" s="33"/>
      <c r="AB192" s="178">
        <v>9455</v>
      </c>
      <c r="AC192" s="33"/>
      <c r="AD192" s="178">
        <f t="shared" si="10"/>
        <v>2190675</v>
      </c>
      <c r="AE192" s="33"/>
      <c r="AF192" s="178">
        <v>0</v>
      </c>
      <c r="AG192" s="33"/>
      <c r="AH192" s="178">
        <v>0</v>
      </c>
      <c r="AI192" s="33"/>
      <c r="AJ192" s="178">
        <v>0</v>
      </c>
      <c r="AK192" s="33"/>
      <c r="AL192" s="178">
        <f t="shared" si="11"/>
        <v>6368340</v>
      </c>
      <c r="AM192" s="33"/>
      <c r="AN192" s="22">
        <v>74</v>
      </c>
    </row>
    <row r="193" spans="1:40" ht="8.85" customHeight="1" x14ac:dyDescent="0.3">
      <c r="A193" s="22">
        <v>75</v>
      </c>
      <c r="B193" s="33"/>
      <c r="C193" s="22" t="s">
        <v>204</v>
      </c>
      <c r="D193" s="33"/>
      <c r="E193" s="33"/>
      <c r="F193" s="33"/>
      <c r="G193" s="178">
        <v>0</v>
      </c>
      <c r="H193" s="33"/>
      <c r="I193" s="178">
        <v>627066</v>
      </c>
      <c r="J193" s="33"/>
      <c r="K193" s="178">
        <v>0</v>
      </c>
      <c r="L193" s="33"/>
      <c r="M193" s="178">
        <f t="shared" si="8"/>
        <v>627066</v>
      </c>
      <c r="N193" s="33"/>
      <c r="O193" s="178">
        <v>541092</v>
      </c>
      <c r="P193" s="33"/>
      <c r="Q193" s="178">
        <v>0</v>
      </c>
      <c r="R193" s="33"/>
      <c r="S193" s="178">
        <v>0</v>
      </c>
      <c r="T193" s="33"/>
      <c r="U193" s="178">
        <f t="shared" si="9"/>
        <v>541092</v>
      </c>
      <c r="V193" s="33"/>
      <c r="W193" s="33"/>
      <c r="X193" s="178">
        <v>85974</v>
      </c>
      <c r="Y193" s="33"/>
      <c r="Z193" s="178">
        <v>0</v>
      </c>
      <c r="AA193" s="33"/>
      <c r="AB193" s="178">
        <v>0</v>
      </c>
      <c r="AC193" s="33"/>
      <c r="AD193" s="178">
        <f t="shared" si="10"/>
        <v>85974</v>
      </c>
      <c r="AE193" s="33"/>
      <c r="AF193" s="178">
        <v>0</v>
      </c>
      <c r="AG193" s="33"/>
      <c r="AH193" s="178">
        <v>0</v>
      </c>
      <c r="AI193" s="33"/>
      <c r="AJ193" s="178">
        <v>0</v>
      </c>
      <c r="AK193" s="33"/>
      <c r="AL193" s="178">
        <f t="shared" si="11"/>
        <v>627066</v>
      </c>
      <c r="AM193" s="33"/>
      <c r="AN193" s="22">
        <v>75</v>
      </c>
    </row>
    <row r="194" spans="1:40" ht="8.85" customHeight="1" x14ac:dyDescent="0.3">
      <c r="A194" s="41"/>
      <c r="B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41"/>
    </row>
    <row r="195" spans="1:40" ht="8.85" customHeight="1" x14ac:dyDescent="0.3">
      <c r="A195" s="22">
        <v>76</v>
      </c>
      <c r="B195" s="33"/>
      <c r="C195" s="22" t="s">
        <v>121</v>
      </c>
      <c r="D195" s="33"/>
      <c r="E195" s="33"/>
      <c r="F195" s="33"/>
      <c r="G195" s="178">
        <v>224681</v>
      </c>
      <c r="H195" s="33"/>
      <c r="I195" s="178">
        <v>0</v>
      </c>
      <c r="J195" s="33"/>
      <c r="K195" s="178">
        <v>0</v>
      </c>
      <c r="L195" s="33"/>
      <c r="M195" s="178">
        <f t="shared" si="8"/>
        <v>224681</v>
      </c>
      <c r="N195" s="33"/>
      <c r="O195" s="178">
        <v>737410</v>
      </c>
      <c r="P195" s="33"/>
      <c r="Q195" s="178">
        <v>0</v>
      </c>
      <c r="R195" s="33"/>
      <c r="S195" s="178">
        <v>403546</v>
      </c>
      <c r="T195" s="33"/>
      <c r="U195" s="178">
        <f t="shared" si="9"/>
        <v>1140956</v>
      </c>
      <c r="V195" s="33"/>
      <c r="W195" s="33"/>
      <c r="X195" s="178">
        <v>500210</v>
      </c>
      <c r="Y195" s="33"/>
      <c r="Z195" s="178">
        <v>0</v>
      </c>
      <c r="AA195" s="33"/>
      <c r="AB195" s="178">
        <v>168996</v>
      </c>
      <c r="AC195" s="33"/>
      <c r="AD195" s="178">
        <f t="shared" si="10"/>
        <v>669206</v>
      </c>
      <c r="AE195" s="33"/>
      <c r="AF195" s="178">
        <v>0</v>
      </c>
      <c r="AG195" s="33"/>
      <c r="AH195" s="178">
        <v>0</v>
      </c>
      <c r="AI195" s="33"/>
      <c r="AJ195" s="178">
        <v>0</v>
      </c>
      <c r="AK195" s="33"/>
      <c r="AL195" s="178">
        <f t="shared" si="11"/>
        <v>1810162</v>
      </c>
      <c r="AM195" s="33"/>
      <c r="AN195" s="22">
        <v>76</v>
      </c>
    </row>
    <row r="196" spans="1:40" ht="8.85" customHeight="1" x14ac:dyDescent="0.3">
      <c r="A196" s="22">
        <v>77</v>
      </c>
      <c r="B196" s="33"/>
      <c r="C196" s="22" t="s">
        <v>122</v>
      </c>
      <c r="D196" s="33"/>
      <c r="E196" s="33"/>
      <c r="F196" s="33"/>
      <c r="G196" s="178">
        <v>159347</v>
      </c>
      <c r="H196" s="33"/>
      <c r="I196" s="178">
        <v>18348653</v>
      </c>
      <c r="J196" s="33"/>
      <c r="K196" s="178">
        <v>124894</v>
      </c>
      <c r="L196" s="33"/>
      <c r="M196" s="178">
        <f t="shared" si="8"/>
        <v>18632894</v>
      </c>
      <c r="N196" s="33"/>
      <c r="O196" s="178">
        <v>8121855</v>
      </c>
      <c r="P196" s="33"/>
      <c r="Q196" s="178">
        <v>0</v>
      </c>
      <c r="R196" s="33"/>
      <c r="S196" s="178">
        <v>3833188</v>
      </c>
      <c r="T196" s="33"/>
      <c r="U196" s="178">
        <f t="shared" si="9"/>
        <v>11955043</v>
      </c>
      <c r="V196" s="33"/>
      <c r="W196" s="33"/>
      <c r="X196" s="178">
        <v>3226472</v>
      </c>
      <c r="Y196" s="33"/>
      <c r="Z196" s="178">
        <v>0</v>
      </c>
      <c r="AA196" s="33"/>
      <c r="AB196" s="178">
        <v>3213180</v>
      </c>
      <c r="AC196" s="33"/>
      <c r="AD196" s="178">
        <f t="shared" si="10"/>
        <v>6439652</v>
      </c>
      <c r="AE196" s="33"/>
      <c r="AF196" s="178">
        <v>0</v>
      </c>
      <c r="AG196" s="33"/>
      <c r="AH196" s="178">
        <v>164186</v>
      </c>
      <c r="AI196" s="33"/>
      <c r="AJ196" s="178">
        <v>31223</v>
      </c>
      <c r="AK196" s="33"/>
      <c r="AL196" s="178">
        <f t="shared" si="11"/>
        <v>18590104</v>
      </c>
      <c r="AM196" s="33"/>
      <c r="AN196" s="22">
        <v>77</v>
      </c>
    </row>
    <row r="197" spans="1:40" ht="8.85" customHeight="1" x14ac:dyDescent="0.3">
      <c r="A197" s="22">
        <v>78</v>
      </c>
      <c r="B197" s="33"/>
      <c r="C197" s="22" t="s">
        <v>205</v>
      </c>
      <c r="D197" s="33"/>
      <c r="E197" s="33"/>
      <c r="F197" s="33"/>
      <c r="G197" s="178">
        <v>0</v>
      </c>
      <c r="H197" s="33"/>
      <c r="I197" s="178">
        <v>5338616</v>
      </c>
      <c r="J197" s="33"/>
      <c r="K197" s="178">
        <v>0</v>
      </c>
      <c r="L197" s="33"/>
      <c r="M197" s="178">
        <f t="shared" si="8"/>
        <v>5338616</v>
      </c>
      <c r="N197" s="33"/>
      <c r="O197" s="178">
        <v>2441909</v>
      </c>
      <c r="P197" s="33"/>
      <c r="Q197" s="178">
        <v>0</v>
      </c>
      <c r="R197" s="33"/>
      <c r="S197" s="178">
        <v>435000</v>
      </c>
      <c r="T197" s="33"/>
      <c r="U197" s="178">
        <f t="shared" si="9"/>
        <v>2876909</v>
      </c>
      <c r="V197" s="33"/>
      <c r="W197" s="33"/>
      <c r="X197" s="178">
        <v>1577642</v>
      </c>
      <c r="Y197" s="33"/>
      <c r="Z197" s="178">
        <v>0</v>
      </c>
      <c r="AA197" s="33"/>
      <c r="AB197" s="178">
        <v>884065</v>
      </c>
      <c r="AC197" s="33"/>
      <c r="AD197" s="178">
        <f t="shared" si="10"/>
        <v>2461707</v>
      </c>
      <c r="AE197" s="33"/>
      <c r="AF197" s="178">
        <v>0</v>
      </c>
      <c r="AG197" s="33"/>
      <c r="AH197" s="178">
        <v>0</v>
      </c>
      <c r="AI197" s="33"/>
      <c r="AJ197" s="178">
        <v>0</v>
      </c>
      <c r="AK197" s="33"/>
      <c r="AL197" s="178">
        <f t="shared" si="11"/>
        <v>5338616</v>
      </c>
      <c r="AM197" s="33"/>
      <c r="AN197" s="22">
        <v>78</v>
      </c>
    </row>
    <row r="198" spans="1:40" ht="8.85" customHeight="1" x14ac:dyDescent="0.3">
      <c r="A198" s="22">
        <v>79</v>
      </c>
      <c r="B198" s="33"/>
      <c r="C198" s="22" t="s">
        <v>206</v>
      </c>
      <c r="D198" s="33"/>
      <c r="E198" s="33"/>
      <c r="F198" s="33"/>
      <c r="G198" s="178">
        <v>0</v>
      </c>
      <c r="H198" s="33"/>
      <c r="I198" s="178">
        <v>11675214</v>
      </c>
      <c r="J198" s="33"/>
      <c r="K198" s="178">
        <v>0</v>
      </c>
      <c r="L198" s="33"/>
      <c r="M198" s="178">
        <f t="shared" si="8"/>
        <v>11675214</v>
      </c>
      <c r="N198" s="33"/>
      <c r="O198" s="178">
        <v>5771477</v>
      </c>
      <c r="P198" s="33"/>
      <c r="Q198" s="178">
        <v>0</v>
      </c>
      <c r="R198" s="33"/>
      <c r="S198" s="178">
        <v>1897218</v>
      </c>
      <c r="T198" s="33"/>
      <c r="U198" s="178">
        <f t="shared" si="9"/>
        <v>7668695</v>
      </c>
      <c r="V198" s="33"/>
      <c r="W198" s="33"/>
      <c r="X198" s="178">
        <v>3739322</v>
      </c>
      <c r="Y198" s="33"/>
      <c r="Z198" s="178">
        <v>0</v>
      </c>
      <c r="AA198" s="33"/>
      <c r="AB198" s="178">
        <v>260271</v>
      </c>
      <c r="AC198" s="33"/>
      <c r="AD198" s="178">
        <f t="shared" si="10"/>
        <v>3999593</v>
      </c>
      <c r="AE198" s="33"/>
      <c r="AF198" s="178">
        <v>0</v>
      </c>
      <c r="AG198" s="33"/>
      <c r="AH198" s="178">
        <v>0</v>
      </c>
      <c r="AI198" s="33"/>
      <c r="AJ198" s="178">
        <v>6925</v>
      </c>
      <c r="AK198" s="33"/>
      <c r="AL198" s="178">
        <f t="shared" si="11"/>
        <v>11675213</v>
      </c>
      <c r="AM198" s="33"/>
      <c r="AN198" s="22">
        <v>79</v>
      </c>
    </row>
    <row r="199" spans="1:40" ht="8.85" customHeight="1" x14ac:dyDescent="0.3">
      <c r="A199" s="22">
        <v>80</v>
      </c>
      <c r="B199" s="33"/>
      <c r="C199" s="22" t="s">
        <v>207</v>
      </c>
      <c r="D199" s="33"/>
      <c r="E199" s="33"/>
      <c r="F199" s="33"/>
      <c r="G199" s="178">
        <v>0</v>
      </c>
      <c r="H199" s="33"/>
      <c r="I199" s="178">
        <v>2186031</v>
      </c>
      <c r="J199" s="33"/>
      <c r="K199" s="178">
        <v>0</v>
      </c>
      <c r="L199" s="33"/>
      <c r="M199" s="178">
        <f t="shared" si="8"/>
        <v>2186031</v>
      </c>
      <c r="N199" s="33"/>
      <c r="O199" s="178">
        <v>1257650</v>
      </c>
      <c r="P199" s="33"/>
      <c r="Q199" s="178">
        <v>0</v>
      </c>
      <c r="R199" s="33"/>
      <c r="S199" s="178">
        <v>259898</v>
      </c>
      <c r="T199" s="33"/>
      <c r="U199" s="178">
        <f t="shared" si="9"/>
        <v>1517548</v>
      </c>
      <c r="V199" s="33"/>
      <c r="W199" s="33"/>
      <c r="X199" s="178">
        <v>528175</v>
      </c>
      <c r="Y199" s="33"/>
      <c r="Z199" s="178">
        <v>0</v>
      </c>
      <c r="AA199" s="33"/>
      <c r="AB199" s="178">
        <v>140308</v>
      </c>
      <c r="AC199" s="33"/>
      <c r="AD199" s="178">
        <f t="shared" si="10"/>
        <v>668483</v>
      </c>
      <c r="AE199" s="33"/>
      <c r="AF199" s="178">
        <v>0</v>
      </c>
      <c r="AG199" s="33"/>
      <c r="AH199" s="178">
        <v>0</v>
      </c>
      <c r="AI199" s="33"/>
      <c r="AJ199" s="178">
        <v>0</v>
      </c>
      <c r="AK199" s="33"/>
      <c r="AL199" s="178">
        <f t="shared" si="11"/>
        <v>2186031</v>
      </c>
      <c r="AM199" s="33"/>
      <c r="AN199" s="22">
        <v>80</v>
      </c>
    </row>
    <row r="200" spans="1:40" ht="8.85" customHeight="1" x14ac:dyDescent="0.3">
      <c r="A200" s="41"/>
      <c r="B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41"/>
    </row>
    <row r="201" spans="1:40" ht="8.85" customHeight="1" x14ac:dyDescent="0.3">
      <c r="A201" s="22">
        <v>81</v>
      </c>
      <c r="B201" s="33"/>
      <c r="C201" s="22" t="s">
        <v>208</v>
      </c>
      <c r="D201" s="33"/>
      <c r="E201" s="33"/>
      <c r="F201" s="33"/>
      <c r="G201" s="178">
        <v>0</v>
      </c>
      <c r="H201" s="33"/>
      <c r="I201" s="178">
        <v>779387</v>
      </c>
      <c r="J201" s="33"/>
      <c r="K201" s="178">
        <v>0</v>
      </c>
      <c r="L201" s="33"/>
      <c r="M201" s="178">
        <f t="shared" si="8"/>
        <v>779387</v>
      </c>
      <c r="N201" s="33"/>
      <c r="O201" s="178">
        <v>0</v>
      </c>
      <c r="P201" s="33"/>
      <c r="Q201" s="178">
        <v>0</v>
      </c>
      <c r="R201" s="33"/>
      <c r="S201" s="178">
        <v>605156</v>
      </c>
      <c r="T201" s="33"/>
      <c r="U201" s="178">
        <f t="shared" si="9"/>
        <v>605156</v>
      </c>
      <c r="V201" s="33"/>
      <c r="W201" s="33"/>
      <c r="X201" s="178">
        <v>0</v>
      </c>
      <c r="Y201" s="33"/>
      <c r="Z201" s="178">
        <v>0</v>
      </c>
      <c r="AA201" s="33"/>
      <c r="AB201" s="178">
        <v>174231</v>
      </c>
      <c r="AC201" s="33"/>
      <c r="AD201" s="178">
        <f t="shared" si="10"/>
        <v>174231</v>
      </c>
      <c r="AE201" s="33"/>
      <c r="AF201" s="178">
        <v>0</v>
      </c>
      <c r="AG201" s="33"/>
      <c r="AH201" s="178">
        <v>0</v>
      </c>
      <c r="AI201" s="33"/>
      <c r="AJ201" s="178">
        <v>0</v>
      </c>
      <c r="AK201" s="33"/>
      <c r="AL201" s="178">
        <f t="shared" si="11"/>
        <v>779387</v>
      </c>
      <c r="AM201" s="33"/>
      <c r="AN201" s="22">
        <v>81</v>
      </c>
    </row>
    <row r="202" spans="1:40" ht="8.85" customHeight="1" x14ac:dyDescent="0.3">
      <c r="A202" s="22">
        <v>82</v>
      </c>
      <c r="B202" s="33"/>
      <c r="C202" s="22" t="s">
        <v>209</v>
      </c>
      <c r="D202" s="33"/>
      <c r="E202" s="33"/>
      <c r="F202" s="33"/>
      <c r="G202" s="178">
        <v>518011</v>
      </c>
      <c r="H202" s="33"/>
      <c r="I202" s="178">
        <v>6178437</v>
      </c>
      <c r="J202" s="33"/>
      <c r="K202" s="178">
        <v>0</v>
      </c>
      <c r="L202" s="33"/>
      <c r="M202" s="178">
        <f t="shared" si="8"/>
        <v>6696448</v>
      </c>
      <c r="N202" s="33"/>
      <c r="O202" s="178">
        <v>2931572</v>
      </c>
      <c r="P202" s="33"/>
      <c r="Q202" s="178">
        <v>0</v>
      </c>
      <c r="R202" s="33"/>
      <c r="S202" s="178">
        <v>1552454</v>
      </c>
      <c r="T202" s="33"/>
      <c r="U202" s="178">
        <f t="shared" si="9"/>
        <v>4484026</v>
      </c>
      <c r="V202" s="33"/>
      <c r="W202" s="33"/>
      <c r="X202" s="178">
        <v>930527</v>
      </c>
      <c r="Y202" s="33"/>
      <c r="Z202" s="178">
        <v>0</v>
      </c>
      <c r="AA202" s="33"/>
      <c r="AB202" s="178">
        <v>1163838</v>
      </c>
      <c r="AC202" s="33"/>
      <c r="AD202" s="178">
        <f t="shared" si="10"/>
        <v>2094365</v>
      </c>
      <c r="AE202" s="33"/>
      <c r="AF202" s="178">
        <v>0</v>
      </c>
      <c r="AG202" s="33"/>
      <c r="AH202" s="178">
        <v>0</v>
      </c>
      <c r="AI202" s="33"/>
      <c r="AJ202" s="178">
        <v>118057</v>
      </c>
      <c r="AK202" s="33"/>
      <c r="AL202" s="178">
        <f t="shared" si="11"/>
        <v>6696448</v>
      </c>
      <c r="AM202" s="33"/>
      <c r="AN202" s="22">
        <v>82</v>
      </c>
    </row>
    <row r="203" spans="1:40" ht="8.85" customHeight="1" x14ac:dyDescent="0.3">
      <c r="A203" s="22">
        <v>83</v>
      </c>
      <c r="B203" s="33"/>
      <c r="C203" s="22" t="s">
        <v>210</v>
      </c>
      <c r="D203" s="33"/>
      <c r="E203" s="33"/>
      <c r="F203" s="33"/>
      <c r="G203" s="178">
        <v>447668</v>
      </c>
      <c r="H203" s="33"/>
      <c r="I203" s="178">
        <v>3621955</v>
      </c>
      <c r="J203" s="33"/>
      <c r="K203" s="178">
        <v>0</v>
      </c>
      <c r="L203" s="33"/>
      <c r="M203" s="178">
        <f t="shared" si="8"/>
        <v>4069623</v>
      </c>
      <c r="N203" s="33"/>
      <c r="O203" s="178">
        <v>781376</v>
      </c>
      <c r="P203" s="33"/>
      <c r="Q203" s="178">
        <v>0</v>
      </c>
      <c r="R203" s="33"/>
      <c r="S203" s="178">
        <v>1546000</v>
      </c>
      <c r="T203" s="33"/>
      <c r="U203" s="178">
        <f t="shared" si="9"/>
        <v>2327376</v>
      </c>
      <c r="V203" s="33"/>
      <c r="W203" s="33"/>
      <c r="X203" s="178">
        <v>503888</v>
      </c>
      <c r="Y203" s="33"/>
      <c r="Z203" s="178">
        <v>0</v>
      </c>
      <c r="AA203" s="33"/>
      <c r="AB203" s="178">
        <v>1238359</v>
      </c>
      <c r="AC203" s="33"/>
      <c r="AD203" s="178">
        <f t="shared" si="10"/>
        <v>1742247</v>
      </c>
      <c r="AE203" s="33"/>
      <c r="AF203" s="178">
        <v>0</v>
      </c>
      <c r="AG203" s="33"/>
      <c r="AH203" s="178">
        <v>0</v>
      </c>
      <c r="AI203" s="33"/>
      <c r="AJ203" s="178">
        <v>0</v>
      </c>
      <c r="AK203" s="33"/>
      <c r="AL203" s="178">
        <f t="shared" si="11"/>
        <v>4069623</v>
      </c>
      <c r="AM203" s="33"/>
      <c r="AN203" s="22">
        <v>83</v>
      </c>
    </row>
    <row r="204" spans="1:40" ht="8.85" customHeight="1" x14ac:dyDescent="0.3">
      <c r="A204" s="22">
        <v>84</v>
      </c>
      <c r="B204" s="33"/>
      <c r="C204" s="22" t="s">
        <v>211</v>
      </c>
      <c r="D204" s="33"/>
      <c r="E204" s="33"/>
      <c r="F204" s="33"/>
      <c r="G204" s="178">
        <v>0</v>
      </c>
      <c r="H204" s="33"/>
      <c r="I204" s="178">
        <v>3837742</v>
      </c>
      <c r="J204" s="33"/>
      <c r="K204" s="178">
        <v>0</v>
      </c>
      <c r="L204" s="33"/>
      <c r="M204" s="178">
        <f t="shared" si="8"/>
        <v>3837742</v>
      </c>
      <c r="N204" s="33"/>
      <c r="O204" s="178">
        <v>2227174</v>
      </c>
      <c r="P204" s="33"/>
      <c r="Q204" s="178">
        <v>0</v>
      </c>
      <c r="R204" s="33"/>
      <c r="S204" s="178">
        <v>753399</v>
      </c>
      <c r="T204" s="33"/>
      <c r="U204" s="178">
        <f t="shared" si="9"/>
        <v>2980573</v>
      </c>
      <c r="V204" s="33"/>
      <c r="W204" s="33"/>
      <c r="X204" s="178">
        <v>551522</v>
      </c>
      <c r="Y204" s="33"/>
      <c r="Z204" s="178">
        <v>0</v>
      </c>
      <c r="AA204" s="33"/>
      <c r="AB204" s="178">
        <v>305647</v>
      </c>
      <c r="AC204" s="33"/>
      <c r="AD204" s="178">
        <f t="shared" si="10"/>
        <v>857169</v>
      </c>
      <c r="AE204" s="33"/>
      <c r="AF204" s="178">
        <v>0</v>
      </c>
      <c r="AG204" s="33"/>
      <c r="AH204" s="178">
        <v>0</v>
      </c>
      <c r="AI204" s="33"/>
      <c r="AJ204" s="178">
        <v>0</v>
      </c>
      <c r="AK204" s="33"/>
      <c r="AL204" s="178">
        <f t="shared" si="11"/>
        <v>3837742</v>
      </c>
      <c r="AM204" s="33"/>
      <c r="AN204" s="22">
        <v>84</v>
      </c>
    </row>
    <row r="205" spans="1:40" ht="8.85" customHeight="1" x14ac:dyDescent="0.3">
      <c r="A205" s="22">
        <v>85</v>
      </c>
      <c r="B205" s="33"/>
      <c r="C205" s="22" t="s">
        <v>212</v>
      </c>
      <c r="D205" s="33"/>
      <c r="E205" s="33"/>
      <c r="F205" s="33"/>
      <c r="G205" s="178">
        <v>459264</v>
      </c>
      <c r="H205" s="33"/>
      <c r="I205" s="178">
        <v>39068967</v>
      </c>
      <c r="J205" s="33"/>
      <c r="K205" s="178">
        <v>0</v>
      </c>
      <c r="L205" s="33"/>
      <c r="M205" s="178">
        <f t="shared" si="8"/>
        <v>39528231</v>
      </c>
      <c r="N205" s="33"/>
      <c r="O205" s="178">
        <v>17708263</v>
      </c>
      <c r="P205" s="33"/>
      <c r="Q205" s="178">
        <v>3043033</v>
      </c>
      <c r="R205" s="33"/>
      <c r="S205" s="178">
        <v>6806292</v>
      </c>
      <c r="T205" s="33"/>
      <c r="U205" s="178">
        <f t="shared" si="9"/>
        <v>27557588</v>
      </c>
      <c r="V205" s="33"/>
      <c r="W205" s="33"/>
      <c r="X205" s="178">
        <v>6766424</v>
      </c>
      <c r="Y205" s="33"/>
      <c r="Z205" s="178">
        <v>1690510</v>
      </c>
      <c r="AA205" s="33"/>
      <c r="AB205" s="178">
        <v>3210204</v>
      </c>
      <c r="AC205" s="33"/>
      <c r="AD205" s="178">
        <f t="shared" si="10"/>
        <v>11667138</v>
      </c>
      <c r="AE205" s="33"/>
      <c r="AF205" s="178">
        <v>0</v>
      </c>
      <c r="AG205" s="33"/>
      <c r="AH205" s="178">
        <v>0</v>
      </c>
      <c r="AI205" s="33"/>
      <c r="AJ205" s="178">
        <v>303505</v>
      </c>
      <c r="AK205" s="33"/>
      <c r="AL205" s="178">
        <f t="shared" si="11"/>
        <v>39528231</v>
      </c>
      <c r="AM205" s="33"/>
      <c r="AN205" s="22">
        <v>85</v>
      </c>
    </row>
    <row r="206" spans="1:40" ht="8.85" customHeight="1" x14ac:dyDescent="0.3">
      <c r="A206" s="33"/>
      <c r="B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row>
    <row r="207" spans="1:40" ht="8.85" customHeight="1" x14ac:dyDescent="0.3">
      <c r="A207" s="22">
        <v>86</v>
      </c>
      <c r="B207" s="33"/>
      <c r="C207" s="22" t="s">
        <v>213</v>
      </c>
      <c r="D207" s="33"/>
      <c r="E207" s="33"/>
      <c r="F207" s="33"/>
      <c r="G207" s="178">
        <v>0</v>
      </c>
      <c r="H207" s="33"/>
      <c r="I207" s="178">
        <v>0</v>
      </c>
      <c r="J207" s="33"/>
      <c r="K207" s="178">
        <v>0</v>
      </c>
      <c r="L207" s="33"/>
      <c r="M207" s="178">
        <f t="shared" si="8"/>
        <v>0</v>
      </c>
      <c r="N207" s="33"/>
      <c r="O207" s="178">
        <v>19575474</v>
      </c>
      <c r="P207" s="33"/>
      <c r="Q207" s="178">
        <v>0</v>
      </c>
      <c r="R207" s="33"/>
      <c r="S207" s="178">
        <v>10269547</v>
      </c>
      <c r="T207" s="33"/>
      <c r="U207" s="178">
        <f t="shared" si="9"/>
        <v>29845021</v>
      </c>
      <c r="V207" s="33"/>
      <c r="W207" s="33"/>
      <c r="X207" s="178">
        <v>12018087</v>
      </c>
      <c r="Y207" s="33"/>
      <c r="Z207" s="178">
        <v>0</v>
      </c>
      <c r="AA207" s="33"/>
      <c r="AB207" s="178">
        <v>5514921</v>
      </c>
      <c r="AC207" s="33"/>
      <c r="AD207" s="178">
        <f t="shared" si="10"/>
        <v>17533008</v>
      </c>
      <c r="AE207" s="33"/>
      <c r="AF207" s="178">
        <v>0</v>
      </c>
      <c r="AG207" s="33"/>
      <c r="AH207" s="178">
        <v>0</v>
      </c>
      <c r="AI207" s="33"/>
      <c r="AJ207" s="178">
        <v>0</v>
      </c>
      <c r="AK207" s="33"/>
      <c r="AL207" s="178">
        <f t="shared" si="11"/>
        <v>47378029</v>
      </c>
      <c r="AM207" s="33"/>
      <c r="AN207" s="22">
        <v>86</v>
      </c>
    </row>
    <row r="208" spans="1:40" ht="8.85" customHeight="1" x14ac:dyDescent="0.3">
      <c r="A208" s="22">
        <v>87</v>
      </c>
      <c r="B208" s="33"/>
      <c r="C208" s="22" t="s">
        <v>214</v>
      </c>
      <c r="D208" s="33"/>
      <c r="E208" s="33"/>
      <c r="F208" s="33"/>
      <c r="G208" s="178">
        <v>0</v>
      </c>
      <c r="H208" s="33"/>
      <c r="I208" s="178">
        <v>0</v>
      </c>
      <c r="J208" s="33"/>
      <c r="K208" s="178">
        <v>0</v>
      </c>
      <c r="L208" s="33"/>
      <c r="M208" s="178">
        <f t="shared" si="8"/>
        <v>0</v>
      </c>
      <c r="N208" s="33"/>
      <c r="O208" s="178">
        <v>135000</v>
      </c>
      <c r="P208" s="33"/>
      <c r="Q208" s="178">
        <v>0</v>
      </c>
      <c r="R208" s="33"/>
      <c r="S208" s="178">
        <v>920000</v>
      </c>
      <c r="T208" s="33"/>
      <c r="U208" s="178">
        <f t="shared" si="9"/>
        <v>1055000</v>
      </c>
      <c r="V208" s="33"/>
      <c r="W208" s="33"/>
      <c r="X208" s="178">
        <v>100768</v>
      </c>
      <c r="Y208" s="33"/>
      <c r="Z208" s="178">
        <v>0</v>
      </c>
      <c r="AA208" s="33"/>
      <c r="AB208" s="178">
        <v>739480</v>
      </c>
      <c r="AC208" s="33"/>
      <c r="AD208" s="178">
        <f t="shared" si="10"/>
        <v>840248</v>
      </c>
      <c r="AE208" s="33"/>
      <c r="AF208" s="178">
        <v>0</v>
      </c>
      <c r="AG208" s="33"/>
      <c r="AH208" s="178">
        <v>0</v>
      </c>
      <c r="AI208" s="33"/>
      <c r="AJ208" s="178">
        <v>0</v>
      </c>
      <c r="AK208" s="33"/>
      <c r="AL208" s="178">
        <f t="shared" si="11"/>
        <v>1895248</v>
      </c>
      <c r="AM208" s="33"/>
      <c r="AN208" s="22">
        <v>87</v>
      </c>
    </row>
    <row r="209" spans="1:40" ht="8.85" customHeight="1" x14ac:dyDescent="0.3">
      <c r="A209" s="22">
        <v>88</v>
      </c>
      <c r="B209" s="33"/>
      <c r="C209" s="22" t="s">
        <v>215</v>
      </c>
      <c r="D209" s="33"/>
      <c r="E209" s="33"/>
      <c r="F209" s="33"/>
      <c r="G209" s="178">
        <v>0</v>
      </c>
      <c r="H209" s="33"/>
      <c r="I209" s="178">
        <v>0</v>
      </c>
      <c r="J209" s="33"/>
      <c r="K209" s="178">
        <v>0</v>
      </c>
      <c r="L209" s="33"/>
      <c r="M209" s="178">
        <f t="shared" si="8"/>
        <v>0</v>
      </c>
      <c r="N209" s="33"/>
      <c r="O209" s="178">
        <v>1416988</v>
      </c>
      <c r="P209" s="33"/>
      <c r="Q209" s="178">
        <v>0</v>
      </c>
      <c r="R209" s="33"/>
      <c r="S209" s="178">
        <v>73000</v>
      </c>
      <c r="T209" s="33"/>
      <c r="U209" s="178">
        <f t="shared" si="9"/>
        <v>1489988</v>
      </c>
      <c r="V209" s="33"/>
      <c r="W209" s="33"/>
      <c r="X209" s="178">
        <v>422397</v>
      </c>
      <c r="Y209" s="33"/>
      <c r="Z209" s="178">
        <v>0</v>
      </c>
      <c r="AA209" s="33"/>
      <c r="AB209" s="178">
        <v>0</v>
      </c>
      <c r="AC209" s="33"/>
      <c r="AD209" s="178">
        <f t="shared" si="10"/>
        <v>422397</v>
      </c>
      <c r="AE209" s="33"/>
      <c r="AF209" s="178">
        <v>0</v>
      </c>
      <c r="AG209" s="33"/>
      <c r="AH209" s="178">
        <v>0</v>
      </c>
      <c r="AI209" s="33"/>
      <c r="AJ209" s="178">
        <v>0</v>
      </c>
      <c r="AK209" s="33"/>
      <c r="AL209" s="178">
        <f t="shared" si="11"/>
        <v>1912385</v>
      </c>
      <c r="AM209" s="33"/>
      <c r="AN209" s="22">
        <v>88</v>
      </c>
    </row>
    <row r="210" spans="1:40" ht="8.85" customHeight="1" x14ac:dyDescent="0.3">
      <c r="A210" s="22">
        <v>89</v>
      </c>
      <c r="B210" s="33"/>
      <c r="C210" s="22" t="s">
        <v>216</v>
      </c>
      <c r="D210" s="33"/>
      <c r="E210" s="33"/>
      <c r="F210" s="33"/>
      <c r="G210" s="178">
        <v>0</v>
      </c>
      <c r="H210" s="33"/>
      <c r="I210" s="178">
        <v>3649331</v>
      </c>
      <c r="J210" s="33"/>
      <c r="K210" s="178">
        <v>0</v>
      </c>
      <c r="L210" s="33"/>
      <c r="M210" s="178">
        <f t="shared" si="8"/>
        <v>3649331</v>
      </c>
      <c r="N210" s="33"/>
      <c r="O210" s="178">
        <v>1485605</v>
      </c>
      <c r="P210" s="33"/>
      <c r="Q210" s="178">
        <v>0</v>
      </c>
      <c r="R210" s="33"/>
      <c r="S210" s="178">
        <v>1312257</v>
      </c>
      <c r="T210" s="33"/>
      <c r="U210" s="178">
        <f t="shared" si="9"/>
        <v>2797862</v>
      </c>
      <c r="V210" s="33"/>
      <c r="W210" s="33"/>
      <c r="X210" s="178">
        <v>117306</v>
      </c>
      <c r="Y210" s="33"/>
      <c r="Z210" s="178">
        <v>0</v>
      </c>
      <c r="AA210" s="33"/>
      <c r="AB210" s="178">
        <v>734163</v>
      </c>
      <c r="AC210" s="33"/>
      <c r="AD210" s="178">
        <f t="shared" si="10"/>
        <v>851469</v>
      </c>
      <c r="AE210" s="33"/>
      <c r="AF210" s="178">
        <v>0</v>
      </c>
      <c r="AG210" s="33"/>
      <c r="AH210" s="178">
        <v>0</v>
      </c>
      <c r="AI210" s="33"/>
      <c r="AJ210" s="178">
        <v>0</v>
      </c>
      <c r="AK210" s="33"/>
      <c r="AL210" s="178">
        <f t="shared" si="11"/>
        <v>3649331</v>
      </c>
      <c r="AM210" s="33"/>
      <c r="AN210" s="22">
        <v>89</v>
      </c>
    </row>
    <row r="211" spans="1:40" ht="8.85" customHeight="1" x14ac:dyDescent="0.3">
      <c r="A211" s="22">
        <v>90</v>
      </c>
      <c r="B211" s="33"/>
      <c r="C211" s="22" t="s">
        <v>217</v>
      </c>
      <c r="D211" s="33"/>
      <c r="E211" s="33"/>
      <c r="F211" s="33"/>
      <c r="G211" s="182">
        <v>0</v>
      </c>
      <c r="H211" s="33"/>
      <c r="I211" s="182">
        <v>0</v>
      </c>
      <c r="J211" s="33"/>
      <c r="K211" s="182">
        <v>0</v>
      </c>
      <c r="L211" s="33"/>
      <c r="M211" s="182">
        <f t="shared" si="8"/>
        <v>0</v>
      </c>
      <c r="N211" s="33"/>
      <c r="O211" s="182">
        <v>11185466</v>
      </c>
      <c r="P211" s="33"/>
      <c r="Q211" s="182">
        <v>205000</v>
      </c>
      <c r="R211" s="33"/>
      <c r="S211" s="182">
        <v>2798817</v>
      </c>
      <c r="T211" s="33"/>
      <c r="U211" s="182">
        <f t="shared" si="9"/>
        <v>14189283</v>
      </c>
      <c r="V211" s="33"/>
      <c r="W211" s="33"/>
      <c r="X211" s="182">
        <v>5549412</v>
      </c>
      <c r="Y211" s="33"/>
      <c r="Z211" s="182">
        <v>228972</v>
      </c>
      <c r="AA211" s="33"/>
      <c r="AB211" s="182">
        <v>267757</v>
      </c>
      <c r="AC211" s="33"/>
      <c r="AD211" s="182">
        <f t="shared" si="10"/>
        <v>6046141</v>
      </c>
      <c r="AE211" s="33"/>
      <c r="AF211" s="182">
        <v>0</v>
      </c>
      <c r="AG211" s="33"/>
      <c r="AH211" s="182">
        <v>0</v>
      </c>
      <c r="AI211" s="33"/>
      <c r="AJ211" s="182">
        <v>0</v>
      </c>
      <c r="AK211" s="33"/>
      <c r="AL211" s="182">
        <f t="shared" si="11"/>
        <v>20235424</v>
      </c>
      <c r="AM211" s="33"/>
      <c r="AN211" s="22">
        <v>90</v>
      </c>
    </row>
    <row r="212" spans="1:40" ht="8.85" customHeight="1" x14ac:dyDescent="0.3">
      <c r="A212" s="33"/>
      <c r="B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41"/>
    </row>
    <row r="213" spans="1:40" ht="8.85" customHeight="1" x14ac:dyDescent="0.3">
      <c r="A213" s="22">
        <v>91</v>
      </c>
      <c r="B213" s="33"/>
      <c r="C213" s="22" t="s">
        <v>218</v>
      </c>
      <c r="D213" s="33"/>
      <c r="E213" s="33"/>
      <c r="F213" s="33"/>
      <c r="G213" s="178">
        <v>0</v>
      </c>
      <c r="H213" s="33"/>
      <c r="I213" s="178">
        <v>3271046</v>
      </c>
      <c r="J213" s="33"/>
      <c r="K213" s="178">
        <v>0</v>
      </c>
      <c r="L213" s="33"/>
      <c r="M213" s="178">
        <f>SUM(G213:K213)</f>
        <v>3271046</v>
      </c>
      <c r="N213" s="33"/>
      <c r="O213" s="178">
        <v>1735488</v>
      </c>
      <c r="P213" s="33"/>
      <c r="Q213" s="178">
        <v>0</v>
      </c>
      <c r="R213" s="33"/>
      <c r="S213" s="178">
        <v>713965</v>
      </c>
      <c r="T213" s="33"/>
      <c r="U213" s="178">
        <f>SUM(O213:S213)</f>
        <v>2449453</v>
      </c>
      <c r="V213" s="33"/>
      <c r="W213" s="33"/>
      <c r="X213" s="178">
        <v>244065</v>
      </c>
      <c r="Y213" s="33"/>
      <c r="Z213" s="178">
        <v>0</v>
      </c>
      <c r="AA213" s="33"/>
      <c r="AB213" s="178">
        <v>577528</v>
      </c>
      <c r="AC213" s="33"/>
      <c r="AD213" s="178">
        <f>SUM(X213:AB213)</f>
        <v>821593</v>
      </c>
      <c r="AE213" s="33"/>
      <c r="AF213" s="178">
        <v>0</v>
      </c>
      <c r="AG213" s="33"/>
      <c r="AH213" s="178">
        <v>0</v>
      </c>
      <c r="AI213" s="33"/>
      <c r="AJ213" s="178">
        <v>0</v>
      </c>
      <c r="AK213" s="33"/>
      <c r="AL213" s="178">
        <f>(U213+AD213+AF213+AH213+AJ213)</f>
        <v>3271046</v>
      </c>
      <c r="AM213" s="33"/>
      <c r="AN213" s="22">
        <v>91</v>
      </c>
    </row>
    <row r="214" spans="1:40" ht="8.85" customHeight="1" x14ac:dyDescent="0.3">
      <c r="A214" s="22">
        <v>92</v>
      </c>
      <c r="B214" s="33"/>
      <c r="C214" s="22" t="s">
        <v>219</v>
      </c>
      <c r="D214" s="33"/>
      <c r="E214" s="33"/>
      <c r="F214" s="33"/>
      <c r="G214" s="178">
        <v>138867</v>
      </c>
      <c r="H214" s="33"/>
      <c r="I214" s="178">
        <v>0</v>
      </c>
      <c r="J214" s="33"/>
      <c r="K214" s="178">
        <v>0</v>
      </c>
      <c r="L214" s="33"/>
      <c r="M214" s="178">
        <f>SUM(G214:K214)</f>
        <v>138867</v>
      </c>
      <c r="N214" s="33"/>
      <c r="O214" s="178">
        <v>452816</v>
      </c>
      <c r="P214" s="33"/>
      <c r="Q214" s="178">
        <v>0</v>
      </c>
      <c r="R214" s="33"/>
      <c r="S214" s="178">
        <v>1010788</v>
      </c>
      <c r="T214" s="33"/>
      <c r="U214" s="178">
        <f>SUM(O214:S214)</f>
        <v>1463604</v>
      </c>
      <c r="V214" s="33"/>
      <c r="W214" s="33"/>
      <c r="X214" s="178">
        <v>147728</v>
      </c>
      <c r="Y214" s="33"/>
      <c r="Z214" s="178">
        <v>0</v>
      </c>
      <c r="AA214" s="33"/>
      <c r="AB214" s="178">
        <v>417174</v>
      </c>
      <c r="AC214" s="33"/>
      <c r="AD214" s="178">
        <f>SUM(X214:AB214)</f>
        <v>564902</v>
      </c>
      <c r="AE214" s="33"/>
      <c r="AF214" s="178">
        <v>0</v>
      </c>
      <c r="AG214" s="33"/>
      <c r="AH214" s="178">
        <v>0</v>
      </c>
      <c r="AI214" s="33"/>
      <c r="AJ214" s="178">
        <v>0</v>
      </c>
      <c r="AK214" s="33"/>
      <c r="AL214" s="178">
        <f>(U214+AD214+AF214+AH214+AJ214)</f>
        <v>2028506</v>
      </c>
      <c r="AM214" s="33"/>
      <c r="AN214" s="22">
        <v>92</v>
      </c>
    </row>
    <row r="215" spans="1:40" ht="8.85" customHeight="1" x14ac:dyDescent="0.3">
      <c r="A215" s="22">
        <v>93</v>
      </c>
      <c r="B215" s="33"/>
      <c r="C215" s="22" t="s">
        <v>220</v>
      </c>
      <c r="D215" s="33"/>
      <c r="E215" s="33"/>
      <c r="F215" s="33"/>
      <c r="G215" s="178">
        <v>597975</v>
      </c>
      <c r="H215" s="33"/>
      <c r="I215" s="178">
        <v>3244529</v>
      </c>
      <c r="J215" s="33"/>
      <c r="K215" s="178">
        <v>0</v>
      </c>
      <c r="L215" s="33"/>
      <c r="M215" s="178">
        <f>SUM(G215:K215)</f>
        <v>3842504</v>
      </c>
      <c r="N215" s="33"/>
      <c r="O215" s="178">
        <v>1295428</v>
      </c>
      <c r="P215" s="33"/>
      <c r="Q215" s="178">
        <v>0</v>
      </c>
      <c r="R215" s="33"/>
      <c r="S215" s="178">
        <v>101721</v>
      </c>
      <c r="T215" s="33"/>
      <c r="U215" s="178">
        <f>SUM(O215:S215)</f>
        <v>1397149</v>
      </c>
      <c r="V215" s="33"/>
      <c r="W215" s="33"/>
      <c r="X215" s="178">
        <v>2443905</v>
      </c>
      <c r="Y215" s="33"/>
      <c r="Z215" s="178">
        <v>0</v>
      </c>
      <c r="AA215" s="33"/>
      <c r="AB215" s="178">
        <v>1450</v>
      </c>
      <c r="AC215" s="33"/>
      <c r="AD215" s="178">
        <f>SUM(X215:AB215)</f>
        <v>2445355</v>
      </c>
      <c r="AE215" s="33"/>
      <c r="AF215" s="178">
        <v>0</v>
      </c>
      <c r="AG215" s="33"/>
      <c r="AH215" s="178">
        <v>0</v>
      </c>
      <c r="AI215" s="33"/>
      <c r="AJ215" s="178">
        <v>0</v>
      </c>
      <c r="AK215" s="33"/>
      <c r="AL215" s="178">
        <f>(U215+AD215+AF215+AH215+AJ215)</f>
        <v>3842504</v>
      </c>
      <c r="AM215" s="33"/>
      <c r="AN215" s="22">
        <v>93</v>
      </c>
    </row>
    <row r="216" spans="1:40" ht="8.85" customHeight="1" x14ac:dyDescent="0.3">
      <c r="A216" s="22">
        <v>94</v>
      </c>
      <c r="B216" s="33"/>
      <c r="C216" s="22" t="s">
        <v>221</v>
      </c>
      <c r="D216" s="33"/>
      <c r="E216" s="33"/>
      <c r="F216" s="33"/>
      <c r="G216" s="178">
        <v>7500000</v>
      </c>
      <c r="H216" s="33"/>
      <c r="I216" s="178">
        <v>4123782</v>
      </c>
      <c r="J216" s="33"/>
      <c r="K216" s="178">
        <v>0</v>
      </c>
      <c r="L216" s="33"/>
      <c r="M216" s="178">
        <f>SUM(G216:K216)</f>
        <v>11623782</v>
      </c>
      <c r="N216" s="33"/>
      <c r="O216" s="178">
        <v>9385047</v>
      </c>
      <c r="P216" s="33"/>
      <c r="Q216" s="178">
        <v>0</v>
      </c>
      <c r="R216" s="33"/>
      <c r="S216" s="178">
        <v>848977</v>
      </c>
      <c r="T216" s="33"/>
      <c r="U216" s="178">
        <f>SUM(O216:S216)</f>
        <v>10234024</v>
      </c>
      <c r="V216" s="33"/>
      <c r="W216" s="33"/>
      <c r="X216" s="178">
        <v>896181</v>
      </c>
      <c r="Y216" s="33"/>
      <c r="Z216" s="178">
        <v>0</v>
      </c>
      <c r="AA216" s="33"/>
      <c r="AB216" s="178">
        <v>493577</v>
      </c>
      <c r="AC216" s="33"/>
      <c r="AD216" s="178">
        <f>SUM(X216:AB216)</f>
        <v>1389758</v>
      </c>
      <c r="AE216" s="33"/>
      <c r="AF216" s="178">
        <v>0</v>
      </c>
      <c r="AG216" s="33"/>
      <c r="AH216" s="178">
        <v>0</v>
      </c>
      <c r="AI216" s="33"/>
      <c r="AJ216" s="178">
        <v>0</v>
      </c>
      <c r="AK216" s="33"/>
      <c r="AL216" s="178">
        <f>(U216+AD216+AF216+AH216+AJ216)</f>
        <v>11623782</v>
      </c>
      <c r="AM216" s="33"/>
      <c r="AN216" s="22">
        <v>94</v>
      </c>
    </row>
    <row r="217" spans="1:40" ht="8.85" customHeight="1" x14ac:dyDescent="0.3">
      <c r="A217" s="42">
        <v>95</v>
      </c>
      <c r="B217" s="33"/>
      <c r="C217" s="22" t="s">
        <v>222</v>
      </c>
      <c r="D217" s="33"/>
      <c r="E217" s="33"/>
      <c r="F217" s="33"/>
      <c r="G217" s="180">
        <v>3717802</v>
      </c>
      <c r="H217" s="33"/>
      <c r="I217" s="180">
        <v>10991415</v>
      </c>
      <c r="J217" s="33"/>
      <c r="K217" s="180">
        <v>0</v>
      </c>
      <c r="L217" s="33"/>
      <c r="M217" s="180">
        <f>SUM(G217:K217)</f>
        <v>14709217</v>
      </c>
      <c r="N217" s="33"/>
      <c r="O217" s="180">
        <v>7370000</v>
      </c>
      <c r="P217" s="33"/>
      <c r="Q217" s="180">
        <v>0</v>
      </c>
      <c r="R217" s="33"/>
      <c r="S217" s="180">
        <v>3261646</v>
      </c>
      <c r="T217" s="33"/>
      <c r="U217" s="180">
        <f>SUM(O217:S217)</f>
        <v>10631646</v>
      </c>
      <c r="V217" s="33"/>
      <c r="W217" s="33"/>
      <c r="X217" s="180">
        <v>2702910</v>
      </c>
      <c r="Y217" s="33"/>
      <c r="Z217" s="180">
        <v>0</v>
      </c>
      <c r="AA217" s="33"/>
      <c r="AB217" s="180">
        <v>1140740</v>
      </c>
      <c r="AC217" s="33"/>
      <c r="AD217" s="180">
        <f>SUM(X217:AB217)</f>
        <v>3843650</v>
      </c>
      <c r="AE217" s="33"/>
      <c r="AF217" s="180">
        <v>0</v>
      </c>
      <c r="AG217" s="33"/>
      <c r="AH217" s="180">
        <v>0</v>
      </c>
      <c r="AI217" s="33"/>
      <c r="AJ217" s="180">
        <v>43418</v>
      </c>
      <c r="AK217" s="33"/>
      <c r="AL217" s="180">
        <f>(U217+AD217+AF217+AH217+AJ217)</f>
        <v>14518714</v>
      </c>
      <c r="AM217" s="33"/>
      <c r="AN217" s="42">
        <v>95</v>
      </c>
    </row>
    <row r="218" spans="1:40" ht="8.85" customHeight="1" x14ac:dyDescent="0.3">
      <c r="A218" s="33"/>
      <c r="B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row>
    <row r="219" spans="1:40" ht="8.85" customHeight="1" x14ac:dyDescent="0.3">
      <c r="A219" s="42">
        <f>A217</f>
        <v>95</v>
      </c>
      <c r="B219" s="33"/>
      <c r="C219" s="30" t="s">
        <v>72</v>
      </c>
      <c r="D219" s="33"/>
      <c r="E219" s="33"/>
      <c r="F219" s="33"/>
      <c r="G219" s="181">
        <f>SUM(G89:G217)</f>
        <v>155525640</v>
      </c>
      <c r="H219" s="33"/>
      <c r="I219" s="181">
        <f>SUM(I89:I217)</f>
        <v>1372871572</v>
      </c>
      <c r="J219" s="33"/>
      <c r="K219" s="181">
        <f>SUM(K89:K217)</f>
        <v>153661</v>
      </c>
      <c r="L219" s="33"/>
      <c r="M219" s="181">
        <f>SUM(M89:M217)</f>
        <v>1528550873</v>
      </c>
      <c r="N219" s="33"/>
      <c r="O219" s="181">
        <f>SUM(O89:O217)</f>
        <v>733724678</v>
      </c>
      <c r="P219" s="33"/>
      <c r="Q219" s="181">
        <f>SUM(Q89:Q217)</f>
        <v>66766967</v>
      </c>
      <c r="R219" s="33"/>
      <c r="S219" s="181">
        <f>SUM(S89:S217)</f>
        <v>409098513</v>
      </c>
      <c r="T219" s="33"/>
      <c r="U219" s="181">
        <f>SUM(U89:U217)</f>
        <v>1209590158</v>
      </c>
      <c r="V219" s="33"/>
      <c r="W219" s="33"/>
      <c r="X219" s="181">
        <f>SUM(X89:X217)</f>
        <v>298223415</v>
      </c>
      <c r="Y219" s="33"/>
      <c r="Z219" s="181">
        <f>SUM(Z89:Z217)</f>
        <v>26027045</v>
      </c>
      <c r="AA219" s="33"/>
      <c r="AB219" s="181">
        <f>SUM(AB89:AB217)</f>
        <v>190441761</v>
      </c>
      <c r="AC219" s="33"/>
      <c r="AD219" s="181">
        <f>SUM(AD89:AD217)</f>
        <v>514692221</v>
      </c>
      <c r="AE219" s="33"/>
      <c r="AF219" s="181">
        <f>SUM(AF89:AF217)</f>
        <v>0</v>
      </c>
      <c r="AG219" s="33"/>
      <c r="AH219" s="181">
        <f>SUM(AH89:AH217)</f>
        <v>15393272</v>
      </c>
      <c r="AI219" s="33"/>
      <c r="AJ219" s="181">
        <f>SUM(AJ89:AJ217)</f>
        <v>16211057</v>
      </c>
      <c r="AK219" s="33"/>
      <c r="AL219" s="181">
        <f>SUM(AL89:AL217)</f>
        <v>1755886708</v>
      </c>
      <c r="AM219" s="33"/>
      <c r="AN219" s="42">
        <f>AN217</f>
        <v>95</v>
      </c>
    </row>
    <row r="220" spans="1:40" ht="8.85" customHeight="1" x14ac:dyDescent="0.3">
      <c r="A220" s="33"/>
      <c r="B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row>
    <row r="221" spans="1:40" ht="8.85" customHeight="1" x14ac:dyDescent="0.3">
      <c r="A221" s="33"/>
      <c r="B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row>
    <row r="222" spans="1:40" ht="8.85" customHeight="1" x14ac:dyDescent="0.3">
      <c r="A222" s="33"/>
      <c r="B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row>
    <row r="223" spans="1:40" ht="8.85" customHeight="1" x14ac:dyDescent="0.3">
      <c r="A223" s="33"/>
      <c r="B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row>
    <row r="224" spans="1:40" ht="8.85" customHeight="1" x14ac:dyDescent="0.3">
      <c r="A224" s="33"/>
      <c r="B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row>
    <row r="225" spans="1:42" ht="12.15" hidden="1" customHeight="1" x14ac:dyDescent="0.3">
      <c r="A225" s="33"/>
      <c r="B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row>
    <row r="226" spans="1:42" ht="10.35" customHeight="1" x14ac:dyDescent="0.3">
      <c r="A226" s="33"/>
      <c r="B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row>
    <row r="227" spans="1:42" s="186" customFormat="1" ht="11.4" customHeight="1" x14ac:dyDescent="0.3">
      <c r="A227" s="26" t="s">
        <v>643</v>
      </c>
      <c r="AP227" s="131" t="s">
        <v>644</v>
      </c>
    </row>
    <row r="228" spans="1:42" s="20" customFormat="1" ht="10.5" customHeight="1" x14ac:dyDescent="0.3">
      <c r="U228" s="23" t="s">
        <v>49</v>
      </c>
      <c r="X228" s="50" t="s">
        <v>50</v>
      </c>
      <c r="AN228" s="131" t="s">
        <v>628</v>
      </c>
    </row>
    <row r="229" spans="1:42" s="20" customFormat="1" ht="10.5" customHeight="1" x14ac:dyDescent="0.3">
      <c r="A229" s="24"/>
      <c r="U229" s="23" t="s">
        <v>629</v>
      </c>
      <c r="X229" s="50" t="s">
        <v>597</v>
      </c>
      <c r="AN229" s="131" t="s">
        <v>645</v>
      </c>
    </row>
    <row r="230" spans="1:42" s="20" customFormat="1" ht="10.5" customHeight="1" x14ac:dyDescent="0.3">
      <c r="A230" s="25"/>
      <c r="U230" s="23" t="s">
        <v>55</v>
      </c>
      <c r="X230" s="26" t="s">
        <v>56</v>
      </c>
    </row>
    <row r="231" spans="1:42" ht="9.6" customHeight="1" x14ac:dyDescent="0.3">
      <c r="A231" s="149"/>
    </row>
    <row r="232" spans="1:42" ht="9.6" customHeight="1" x14ac:dyDescent="0.3"/>
    <row r="233" spans="1:42" ht="9.6" customHeight="1" x14ac:dyDescent="0.3">
      <c r="O233" s="28" t="s">
        <v>631</v>
      </c>
      <c r="P233" s="28"/>
      <c r="Q233" s="28"/>
      <c r="R233" s="28"/>
      <c r="S233" s="28"/>
      <c r="T233" s="28"/>
      <c r="U233" s="28"/>
      <c r="X233" s="28" t="s">
        <v>631</v>
      </c>
      <c r="Y233" s="28"/>
      <c r="Z233" s="28"/>
      <c r="AA233" s="28"/>
      <c r="AB233" s="28"/>
      <c r="AC233" s="28"/>
      <c r="AD233" s="28"/>
      <c r="AE233" s="28"/>
      <c r="AF233" s="28"/>
      <c r="AG233" s="28"/>
      <c r="AH233" s="28"/>
      <c r="AI233" s="28"/>
      <c r="AJ233" s="28"/>
      <c r="AK233" s="28"/>
      <c r="AL233" s="28"/>
    </row>
    <row r="234" spans="1:42" ht="9.6" customHeight="1" x14ac:dyDescent="0.3"/>
    <row r="235" spans="1:42" ht="9.6" customHeight="1" x14ac:dyDescent="0.3">
      <c r="G235" s="28" t="s">
        <v>632</v>
      </c>
      <c r="H235" s="28"/>
      <c r="I235" s="28"/>
      <c r="J235" s="28"/>
      <c r="K235" s="28"/>
      <c r="L235" s="28"/>
      <c r="M235" s="28"/>
      <c r="O235" s="28" t="s">
        <v>633</v>
      </c>
      <c r="P235" s="28"/>
      <c r="Q235" s="28"/>
      <c r="R235" s="28"/>
      <c r="S235" s="28"/>
      <c r="T235" s="28"/>
      <c r="U235" s="28"/>
      <c r="X235" s="28" t="s">
        <v>634</v>
      </c>
      <c r="Y235" s="28"/>
      <c r="Z235" s="28"/>
      <c r="AA235" s="28"/>
      <c r="AB235" s="28"/>
      <c r="AC235" s="28"/>
      <c r="AD235" s="28"/>
    </row>
    <row r="236" spans="1:42" ht="9.6" customHeight="1" x14ac:dyDescent="0.3">
      <c r="K236" s="30" t="s">
        <v>307</v>
      </c>
      <c r="AF236" s="30" t="s">
        <v>307</v>
      </c>
      <c r="AH236" s="30" t="s">
        <v>606</v>
      </c>
    </row>
    <row r="237" spans="1:42" ht="9.6" customHeight="1" x14ac:dyDescent="0.3">
      <c r="I237" s="30" t="s">
        <v>635</v>
      </c>
      <c r="K237" s="30" t="s">
        <v>603</v>
      </c>
      <c r="M237" s="30" t="s">
        <v>72</v>
      </c>
      <c r="Q237" s="30" t="s">
        <v>604</v>
      </c>
      <c r="S237" s="30" t="s">
        <v>605</v>
      </c>
      <c r="Z237" s="30" t="s">
        <v>604</v>
      </c>
      <c r="AB237" s="30" t="s">
        <v>605</v>
      </c>
      <c r="AF237" s="30" t="s">
        <v>607</v>
      </c>
      <c r="AH237" s="30" t="s">
        <v>68</v>
      </c>
      <c r="AL237" s="30" t="s">
        <v>72</v>
      </c>
    </row>
    <row r="238" spans="1:42" ht="9.6" customHeight="1" x14ac:dyDescent="0.3">
      <c r="A238" s="31" t="s">
        <v>78</v>
      </c>
      <c r="C238" s="31" t="s">
        <v>80</v>
      </c>
      <c r="G238" s="31" t="s">
        <v>636</v>
      </c>
      <c r="I238" s="31" t="s">
        <v>85</v>
      </c>
      <c r="K238" s="31" t="s">
        <v>613</v>
      </c>
      <c r="M238" s="31" t="s">
        <v>614</v>
      </c>
      <c r="O238" s="31" t="s">
        <v>385</v>
      </c>
      <c r="Q238" s="31" t="s">
        <v>615</v>
      </c>
      <c r="S238" s="31" t="s">
        <v>76</v>
      </c>
      <c r="U238" s="31" t="s">
        <v>72</v>
      </c>
      <c r="X238" s="31" t="s">
        <v>385</v>
      </c>
      <c r="Z238" s="31" t="s">
        <v>615</v>
      </c>
      <c r="AB238" s="31" t="s">
        <v>76</v>
      </c>
      <c r="AD238" s="31" t="s">
        <v>72</v>
      </c>
      <c r="AF238" s="31" t="s">
        <v>613</v>
      </c>
      <c r="AH238" s="31" t="s">
        <v>76</v>
      </c>
      <c r="AJ238" s="31" t="s">
        <v>335</v>
      </c>
      <c r="AL238" s="31" t="s">
        <v>617</v>
      </c>
      <c r="AN238" s="31" t="s">
        <v>78</v>
      </c>
    </row>
    <row r="239" spans="1:42" ht="8.85" customHeight="1" x14ac:dyDescent="0.3"/>
    <row r="240" spans="1:42" ht="8.85" customHeight="1" x14ac:dyDescent="0.3">
      <c r="B240" s="22" t="s">
        <v>297</v>
      </c>
    </row>
    <row r="241" spans="1:40" ht="8.85" customHeight="1" x14ac:dyDescent="0.3">
      <c r="A241" s="22">
        <v>1</v>
      </c>
      <c r="B241" s="30"/>
      <c r="C241" s="22" t="s">
        <v>224</v>
      </c>
      <c r="D241" s="33"/>
      <c r="E241" s="33"/>
      <c r="F241" s="33"/>
      <c r="G241" s="177">
        <v>0</v>
      </c>
      <c r="H241" s="33"/>
      <c r="I241" s="177">
        <v>710773</v>
      </c>
      <c r="J241" s="33"/>
      <c r="K241" s="177">
        <v>0</v>
      </c>
      <c r="L241" s="33"/>
      <c r="M241" s="177">
        <f t="shared" ref="M241:M272" si="12">SUM(G241:K241)</f>
        <v>710773</v>
      </c>
      <c r="N241" s="33"/>
      <c r="O241" s="177">
        <v>0</v>
      </c>
      <c r="P241" s="33"/>
      <c r="Q241" s="177">
        <v>0</v>
      </c>
      <c r="R241" s="33"/>
      <c r="S241" s="177">
        <v>588699</v>
      </c>
      <c r="T241" s="33"/>
      <c r="U241" s="177">
        <f t="shared" ref="U241:U272" si="13">SUM(O241:S241)</f>
        <v>588699</v>
      </c>
      <c r="V241" s="33"/>
      <c r="W241" s="33"/>
      <c r="X241" s="177">
        <v>0</v>
      </c>
      <c r="Y241" s="33"/>
      <c r="Z241" s="177">
        <v>0</v>
      </c>
      <c r="AA241" s="33"/>
      <c r="AB241" s="177">
        <v>122074</v>
      </c>
      <c r="AC241" s="33"/>
      <c r="AD241" s="177">
        <f t="shared" ref="AD241:AD272" si="14">SUM(X241:AB241)</f>
        <v>122074</v>
      </c>
      <c r="AE241" s="33"/>
      <c r="AF241" s="177">
        <v>0</v>
      </c>
      <c r="AG241" s="33"/>
      <c r="AH241" s="177">
        <v>0</v>
      </c>
      <c r="AI241" s="33"/>
      <c r="AJ241" s="177">
        <v>0</v>
      </c>
      <c r="AK241" s="33"/>
      <c r="AL241" s="177">
        <f t="shared" ref="AL241:AL272" si="15">(U241+AD241+AF241+AH241+AJ241)</f>
        <v>710773</v>
      </c>
      <c r="AM241" s="33"/>
      <c r="AN241" s="22">
        <v>1</v>
      </c>
    </row>
    <row r="242" spans="1:40" ht="8.85" customHeight="1" x14ac:dyDescent="0.3">
      <c r="A242" s="22">
        <v>2</v>
      </c>
      <c r="B242" s="30"/>
      <c r="C242" s="22" t="s">
        <v>225</v>
      </c>
      <c r="D242" s="33"/>
      <c r="E242" s="33"/>
      <c r="F242" s="33"/>
      <c r="G242" s="178">
        <v>0</v>
      </c>
      <c r="H242" s="33"/>
      <c r="I242" s="178">
        <v>0</v>
      </c>
      <c r="J242" s="33"/>
      <c r="K242" s="178">
        <v>0</v>
      </c>
      <c r="L242" s="33"/>
      <c r="M242" s="178">
        <f t="shared" si="12"/>
        <v>0</v>
      </c>
      <c r="N242" s="33"/>
      <c r="O242" s="178">
        <v>0</v>
      </c>
      <c r="P242" s="33"/>
      <c r="Q242" s="178">
        <v>0</v>
      </c>
      <c r="R242" s="33"/>
      <c r="S242" s="178">
        <v>467000</v>
      </c>
      <c r="T242" s="33"/>
      <c r="U242" s="178">
        <f t="shared" si="13"/>
        <v>467000</v>
      </c>
      <c r="V242" s="33"/>
      <c r="W242" s="33"/>
      <c r="X242" s="178">
        <v>0</v>
      </c>
      <c r="Y242" s="33"/>
      <c r="Z242" s="178">
        <v>0</v>
      </c>
      <c r="AA242" s="33"/>
      <c r="AB242" s="178">
        <v>153506</v>
      </c>
      <c r="AC242" s="33"/>
      <c r="AD242" s="178">
        <f t="shared" si="14"/>
        <v>153506</v>
      </c>
      <c r="AE242" s="33"/>
      <c r="AF242" s="178">
        <v>0</v>
      </c>
      <c r="AG242" s="33"/>
      <c r="AH242" s="178">
        <v>0</v>
      </c>
      <c r="AI242" s="33"/>
      <c r="AJ242" s="178">
        <v>0</v>
      </c>
      <c r="AK242" s="33"/>
      <c r="AL242" s="178">
        <f t="shared" si="15"/>
        <v>620506</v>
      </c>
      <c r="AM242" s="33"/>
      <c r="AN242" s="22">
        <v>2</v>
      </c>
    </row>
    <row r="243" spans="1:40" ht="8.85" customHeight="1" x14ac:dyDescent="0.3">
      <c r="A243" s="22">
        <v>3</v>
      </c>
      <c r="B243" s="30"/>
      <c r="C243" s="22" t="s">
        <v>140</v>
      </c>
      <c r="D243" s="33"/>
      <c r="E243" s="33"/>
      <c r="F243" s="33"/>
      <c r="G243" s="178">
        <v>746231</v>
      </c>
      <c r="H243" s="33"/>
      <c r="I243" s="178">
        <v>0</v>
      </c>
      <c r="J243" s="33"/>
      <c r="K243" s="178">
        <v>0</v>
      </c>
      <c r="L243" s="33"/>
      <c r="M243" s="178">
        <f t="shared" si="12"/>
        <v>746231</v>
      </c>
      <c r="N243" s="33"/>
      <c r="O243" s="178">
        <v>0</v>
      </c>
      <c r="P243" s="33"/>
      <c r="Q243" s="178">
        <v>0</v>
      </c>
      <c r="R243" s="33"/>
      <c r="S243" s="178">
        <v>802707</v>
      </c>
      <c r="T243" s="33"/>
      <c r="U243" s="178">
        <f t="shared" si="13"/>
        <v>802707</v>
      </c>
      <c r="V243" s="33"/>
      <c r="W243" s="33"/>
      <c r="X243" s="178">
        <v>0</v>
      </c>
      <c r="Y243" s="33"/>
      <c r="Z243" s="178">
        <v>0</v>
      </c>
      <c r="AA243" s="33"/>
      <c r="AB243" s="178">
        <v>137834</v>
      </c>
      <c r="AC243" s="33"/>
      <c r="AD243" s="178">
        <f t="shared" si="14"/>
        <v>137834</v>
      </c>
      <c r="AE243" s="33"/>
      <c r="AF243" s="178">
        <v>0</v>
      </c>
      <c r="AG243" s="33"/>
      <c r="AH243" s="178">
        <v>0</v>
      </c>
      <c r="AI243" s="33"/>
      <c r="AJ243" s="178">
        <v>0</v>
      </c>
      <c r="AK243" s="33"/>
      <c r="AL243" s="178">
        <f t="shared" si="15"/>
        <v>940541</v>
      </c>
      <c r="AM243" s="33"/>
      <c r="AN243" s="22">
        <v>3</v>
      </c>
    </row>
    <row r="244" spans="1:40" ht="8.85" customHeight="1" x14ac:dyDescent="0.3">
      <c r="A244" s="22">
        <v>4</v>
      </c>
      <c r="B244" s="30"/>
      <c r="C244" s="22" t="s">
        <v>226</v>
      </c>
      <c r="D244" s="33"/>
      <c r="E244" s="33"/>
      <c r="F244" s="33"/>
      <c r="G244" s="178">
        <v>0</v>
      </c>
      <c r="H244" s="33"/>
      <c r="I244" s="178">
        <v>121476</v>
      </c>
      <c r="J244" s="33"/>
      <c r="K244" s="178">
        <v>0</v>
      </c>
      <c r="L244" s="33"/>
      <c r="M244" s="178">
        <f t="shared" si="12"/>
        <v>121476</v>
      </c>
      <c r="N244" s="33"/>
      <c r="O244" s="178">
        <v>0</v>
      </c>
      <c r="P244" s="33"/>
      <c r="Q244" s="178">
        <v>0</v>
      </c>
      <c r="R244" s="33"/>
      <c r="S244" s="178">
        <v>37748</v>
      </c>
      <c r="T244" s="33"/>
      <c r="U244" s="178">
        <f t="shared" si="13"/>
        <v>37748</v>
      </c>
      <c r="V244" s="33"/>
      <c r="W244" s="33"/>
      <c r="X244" s="178">
        <v>0</v>
      </c>
      <c r="Y244" s="33"/>
      <c r="Z244" s="178">
        <v>0</v>
      </c>
      <c r="AA244" s="33"/>
      <c r="AB244" s="178">
        <v>83728</v>
      </c>
      <c r="AC244" s="33"/>
      <c r="AD244" s="178">
        <f t="shared" si="14"/>
        <v>83728</v>
      </c>
      <c r="AE244" s="33"/>
      <c r="AF244" s="178">
        <v>0</v>
      </c>
      <c r="AG244" s="33"/>
      <c r="AH244" s="178">
        <v>0</v>
      </c>
      <c r="AI244" s="33"/>
      <c r="AJ244" s="178">
        <v>0</v>
      </c>
      <c r="AK244" s="33"/>
      <c r="AL244" s="178">
        <f t="shared" si="15"/>
        <v>121476</v>
      </c>
      <c r="AM244" s="33"/>
      <c r="AN244" s="22">
        <v>4</v>
      </c>
    </row>
    <row r="245" spans="1:40" ht="8.85" customHeight="1" x14ac:dyDescent="0.3">
      <c r="A245" s="22">
        <v>5</v>
      </c>
      <c r="B245" s="30"/>
      <c r="C245" s="22" t="s">
        <v>227</v>
      </c>
      <c r="D245" s="33"/>
      <c r="E245" s="33"/>
      <c r="F245" s="33"/>
      <c r="G245" s="178">
        <v>73100</v>
      </c>
      <c r="H245" s="33"/>
      <c r="I245" s="178">
        <v>161407</v>
      </c>
      <c r="J245" s="33"/>
      <c r="K245" s="178">
        <v>0</v>
      </c>
      <c r="L245" s="33"/>
      <c r="M245" s="178">
        <f t="shared" si="12"/>
        <v>234507</v>
      </c>
      <c r="N245" s="33"/>
      <c r="O245" s="178">
        <v>0</v>
      </c>
      <c r="P245" s="33"/>
      <c r="Q245" s="178">
        <v>0</v>
      </c>
      <c r="R245" s="33"/>
      <c r="S245" s="178">
        <v>125036</v>
      </c>
      <c r="T245" s="33"/>
      <c r="U245" s="178">
        <f t="shared" si="13"/>
        <v>125036</v>
      </c>
      <c r="V245" s="33"/>
      <c r="W245" s="33"/>
      <c r="X245" s="178">
        <v>0</v>
      </c>
      <c r="Y245" s="33"/>
      <c r="Z245" s="178">
        <v>0</v>
      </c>
      <c r="AA245" s="33"/>
      <c r="AB245" s="178">
        <v>36371</v>
      </c>
      <c r="AC245" s="33"/>
      <c r="AD245" s="178">
        <f t="shared" si="14"/>
        <v>36371</v>
      </c>
      <c r="AE245" s="33"/>
      <c r="AF245" s="178">
        <v>0</v>
      </c>
      <c r="AG245" s="33"/>
      <c r="AH245" s="178">
        <v>73100</v>
      </c>
      <c r="AI245" s="33"/>
      <c r="AJ245" s="178">
        <v>0</v>
      </c>
      <c r="AK245" s="33"/>
      <c r="AL245" s="178">
        <f t="shared" si="15"/>
        <v>234507</v>
      </c>
      <c r="AM245" s="33"/>
      <c r="AN245" s="22">
        <v>5</v>
      </c>
    </row>
    <row r="246" spans="1:40" ht="8.85" customHeight="1" x14ac:dyDescent="0.3">
      <c r="A246" s="5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41"/>
    </row>
    <row r="247" spans="1:40" ht="8.85" customHeight="1" x14ac:dyDescent="0.3">
      <c r="A247" s="22">
        <v>6</v>
      </c>
      <c r="B247" s="30"/>
      <c r="C247" s="22" t="s">
        <v>228</v>
      </c>
      <c r="D247" s="33"/>
      <c r="E247" s="33"/>
      <c r="F247" s="33"/>
      <c r="G247" s="178">
        <v>0</v>
      </c>
      <c r="H247" s="33"/>
      <c r="I247" s="178">
        <v>2511883</v>
      </c>
      <c r="J247" s="33"/>
      <c r="K247" s="178">
        <v>0</v>
      </c>
      <c r="L247" s="33"/>
      <c r="M247" s="178">
        <f t="shared" si="12"/>
        <v>2511883</v>
      </c>
      <c r="N247" s="33"/>
      <c r="O247" s="178">
        <v>0</v>
      </c>
      <c r="P247" s="33"/>
      <c r="Q247" s="178">
        <v>0</v>
      </c>
      <c r="R247" s="33"/>
      <c r="S247" s="178">
        <v>1795092</v>
      </c>
      <c r="T247" s="33"/>
      <c r="U247" s="178">
        <f t="shared" si="13"/>
        <v>1795092</v>
      </c>
      <c r="V247" s="33"/>
      <c r="W247" s="33"/>
      <c r="X247" s="178">
        <v>0</v>
      </c>
      <c r="Y247" s="33"/>
      <c r="Z247" s="178">
        <v>0</v>
      </c>
      <c r="AA247" s="33"/>
      <c r="AB247" s="178">
        <v>716791</v>
      </c>
      <c r="AC247" s="33"/>
      <c r="AD247" s="178">
        <f t="shared" si="14"/>
        <v>716791</v>
      </c>
      <c r="AE247" s="33"/>
      <c r="AF247" s="178">
        <v>0</v>
      </c>
      <c r="AG247" s="33"/>
      <c r="AH247" s="178">
        <v>0</v>
      </c>
      <c r="AI247" s="33"/>
      <c r="AJ247" s="178">
        <v>0</v>
      </c>
      <c r="AK247" s="33"/>
      <c r="AL247" s="178">
        <f t="shared" si="15"/>
        <v>2511883</v>
      </c>
      <c r="AM247" s="33"/>
      <c r="AN247" s="22">
        <v>6</v>
      </c>
    </row>
    <row r="248" spans="1:40" ht="8.85" customHeight="1" x14ac:dyDescent="0.3">
      <c r="A248" s="22">
        <v>7</v>
      </c>
      <c r="B248" s="30"/>
      <c r="C248" s="22" t="s">
        <v>229</v>
      </c>
      <c r="D248" s="33"/>
      <c r="E248" s="33"/>
      <c r="F248" s="33"/>
      <c r="G248" s="178">
        <v>0</v>
      </c>
      <c r="H248" s="33"/>
      <c r="I248" s="178">
        <v>0</v>
      </c>
      <c r="J248" s="33"/>
      <c r="K248" s="178">
        <v>0</v>
      </c>
      <c r="L248" s="33"/>
      <c r="M248" s="178">
        <f t="shared" si="12"/>
        <v>0</v>
      </c>
      <c r="N248" s="33"/>
      <c r="O248" s="178">
        <v>0</v>
      </c>
      <c r="P248" s="33"/>
      <c r="Q248" s="178">
        <v>0</v>
      </c>
      <c r="R248" s="33"/>
      <c r="S248" s="178">
        <v>304309</v>
      </c>
      <c r="T248" s="33"/>
      <c r="U248" s="178">
        <f t="shared" si="13"/>
        <v>304309</v>
      </c>
      <c r="V248" s="33"/>
      <c r="W248" s="33"/>
      <c r="X248" s="178">
        <v>0</v>
      </c>
      <c r="Y248" s="33"/>
      <c r="Z248" s="178">
        <v>0</v>
      </c>
      <c r="AA248" s="33"/>
      <c r="AB248" s="178">
        <v>5505</v>
      </c>
      <c r="AC248" s="33"/>
      <c r="AD248" s="178">
        <f t="shared" si="14"/>
        <v>5505</v>
      </c>
      <c r="AE248" s="33"/>
      <c r="AF248" s="178">
        <v>0</v>
      </c>
      <c r="AG248" s="33"/>
      <c r="AH248" s="178">
        <v>0</v>
      </c>
      <c r="AI248" s="33"/>
      <c r="AJ248" s="178">
        <v>0</v>
      </c>
      <c r="AK248" s="33"/>
      <c r="AL248" s="178">
        <f t="shared" si="15"/>
        <v>309814</v>
      </c>
      <c r="AM248" s="33"/>
      <c r="AN248" s="22">
        <v>7</v>
      </c>
    </row>
    <row r="249" spans="1:40" ht="8.85" customHeight="1" x14ac:dyDescent="0.3">
      <c r="A249" s="22">
        <v>8</v>
      </c>
      <c r="B249" s="30"/>
      <c r="C249" s="22" t="s">
        <v>230</v>
      </c>
      <c r="D249" s="33"/>
      <c r="E249" s="33"/>
      <c r="F249" s="33"/>
      <c r="G249" s="178">
        <v>0</v>
      </c>
      <c r="H249" s="33"/>
      <c r="I249" s="178">
        <v>476884</v>
      </c>
      <c r="J249" s="33"/>
      <c r="K249" s="178">
        <v>0</v>
      </c>
      <c r="L249" s="33"/>
      <c r="M249" s="178">
        <f t="shared" si="12"/>
        <v>476884</v>
      </c>
      <c r="N249" s="33"/>
      <c r="O249" s="178">
        <v>0</v>
      </c>
      <c r="P249" s="33"/>
      <c r="Q249" s="178">
        <v>51625</v>
      </c>
      <c r="R249" s="33"/>
      <c r="S249" s="178">
        <v>329732</v>
      </c>
      <c r="T249" s="33"/>
      <c r="U249" s="178">
        <f t="shared" si="13"/>
        <v>381357</v>
      </c>
      <c r="V249" s="33"/>
      <c r="W249" s="33"/>
      <c r="X249" s="178">
        <v>0</v>
      </c>
      <c r="Y249" s="33"/>
      <c r="Z249" s="178">
        <v>19412</v>
      </c>
      <c r="AA249" s="33"/>
      <c r="AB249" s="178">
        <v>76115</v>
      </c>
      <c r="AC249" s="33"/>
      <c r="AD249" s="178">
        <f t="shared" si="14"/>
        <v>95527</v>
      </c>
      <c r="AE249" s="33"/>
      <c r="AF249" s="178">
        <v>0</v>
      </c>
      <c r="AG249" s="33"/>
      <c r="AH249" s="178">
        <v>0</v>
      </c>
      <c r="AI249" s="33"/>
      <c r="AJ249" s="178">
        <v>0</v>
      </c>
      <c r="AK249" s="33"/>
      <c r="AL249" s="178">
        <f t="shared" si="15"/>
        <v>476884</v>
      </c>
      <c r="AM249" s="33"/>
      <c r="AN249" s="22">
        <v>8</v>
      </c>
    </row>
    <row r="250" spans="1:40" ht="8.85" customHeight="1" x14ac:dyDescent="0.3">
      <c r="A250" s="22">
        <v>9</v>
      </c>
      <c r="B250" s="30"/>
      <c r="C250" s="22" t="s">
        <v>231</v>
      </c>
      <c r="D250" s="33"/>
      <c r="E250" s="33"/>
      <c r="F250" s="33"/>
      <c r="G250" s="178">
        <v>0</v>
      </c>
      <c r="H250" s="33"/>
      <c r="I250" s="178">
        <v>435177</v>
      </c>
      <c r="J250" s="33"/>
      <c r="K250" s="178">
        <v>0</v>
      </c>
      <c r="L250" s="33"/>
      <c r="M250" s="178">
        <f t="shared" si="12"/>
        <v>435177</v>
      </c>
      <c r="N250" s="33"/>
      <c r="O250" s="178">
        <v>0</v>
      </c>
      <c r="P250" s="33"/>
      <c r="Q250" s="178">
        <v>0</v>
      </c>
      <c r="R250" s="33"/>
      <c r="S250" s="178">
        <v>340755</v>
      </c>
      <c r="T250" s="33"/>
      <c r="U250" s="178">
        <f t="shared" si="13"/>
        <v>340755</v>
      </c>
      <c r="V250" s="33"/>
      <c r="W250" s="33"/>
      <c r="X250" s="178">
        <v>0</v>
      </c>
      <c r="Y250" s="33"/>
      <c r="Z250" s="178">
        <v>0</v>
      </c>
      <c r="AA250" s="33"/>
      <c r="AB250" s="178">
        <v>94422</v>
      </c>
      <c r="AC250" s="33"/>
      <c r="AD250" s="178">
        <f t="shared" si="14"/>
        <v>94422</v>
      </c>
      <c r="AE250" s="33"/>
      <c r="AF250" s="178">
        <v>0</v>
      </c>
      <c r="AG250" s="33"/>
      <c r="AH250" s="178">
        <v>0</v>
      </c>
      <c r="AI250" s="33"/>
      <c r="AJ250" s="178">
        <v>0</v>
      </c>
      <c r="AK250" s="33"/>
      <c r="AL250" s="178">
        <f t="shared" si="15"/>
        <v>435177</v>
      </c>
      <c r="AM250" s="33"/>
      <c r="AN250" s="22">
        <v>9</v>
      </c>
    </row>
    <row r="251" spans="1:40" ht="8.85" customHeight="1" x14ac:dyDescent="0.3">
      <c r="A251" s="22">
        <v>10</v>
      </c>
      <c r="B251" s="30"/>
      <c r="C251" s="22" t="s">
        <v>232</v>
      </c>
      <c r="D251" s="33"/>
      <c r="E251" s="33"/>
      <c r="F251" s="33"/>
      <c r="G251" s="178">
        <v>0</v>
      </c>
      <c r="H251" s="33"/>
      <c r="I251" s="178">
        <v>0</v>
      </c>
      <c r="J251" s="33"/>
      <c r="K251" s="178">
        <v>0</v>
      </c>
      <c r="L251" s="33"/>
      <c r="M251" s="178">
        <f t="shared" si="12"/>
        <v>0</v>
      </c>
      <c r="N251" s="33"/>
      <c r="O251" s="178">
        <v>0</v>
      </c>
      <c r="P251" s="33"/>
      <c r="Q251" s="178">
        <v>0</v>
      </c>
      <c r="R251" s="33"/>
      <c r="S251" s="178">
        <v>20815</v>
      </c>
      <c r="T251" s="33"/>
      <c r="U251" s="178">
        <f t="shared" si="13"/>
        <v>20815</v>
      </c>
      <c r="V251" s="33"/>
      <c r="W251" s="33"/>
      <c r="X251" s="178">
        <v>0</v>
      </c>
      <c r="Y251" s="33"/>
      <c r="Z251" s="178">
        <v>0</v>
      </c>
      <c r="AA251" s="33"/>
      <c r="AB251" s="178">
        <v>7585</v>
      </c>
      <c r="AC251" s="33"/>
      <c r="AD251" s="178">
        <f t="shared" si="14"/>
        <v>7585</v>
      </c>
      <c r="AE251" s="33"/>
      <c r="AF251" s="178">
        <v>0</v>
      </c>
      <c r="AG251" s="33"/>
      <c r="AH251" s="178">
        <v>0</v>
      </c>
      <c r="AI251" s="33"/>
      <c r="AJ251" s="178">
        <v>0</v>
      </c>
      <c r="AK251" s="33"/>
      <c r="AL251" s="178">
        <f t="shared" si="15"/>
        <v>28400</v>
      </c>
      <c r="AM251" s="33"/>
      <c r="AN251" s="22">
        <v>10</v>
      </c>
    </row>
    <row r="252" spans="1:40" ht="8.85" customHeight="1" x14ac:dyDescent="0.3">
      <c r="A252" s="5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41"/>
    </row>
    <row r="253" spans="1:40" ht="8.85" customHeight="1" x14ac:dyDescent="0.3">
      <c r="A253" s="22">
        <v>11</v>
      </c>
      <c r="B253" s="30"/>
      <c r="C253" s="22" t="s">
        <v>233</v>
      </c>
      <c r="D253" s="33"/>
      <c r="E253" s="33"/>
      <c r="F253" s="33"/>
      <c r="G253" s="178">
        <v>0</v>
      </c>
      <c r="H253" s="33"/>
      <c r="I253" s="178">
        <v>1019581</v>
      </c>
      <c r="J253" s="33"/>
      <c r="K253" s="178">
        <v>0</v>
      </c>
      <c r="L253" s="33"/>
      <c r="M253" s="178">
        <f t="shared" si="12"/>
        <v>1019581</v>
      </c>
      <c r="N253" s="33"/>
      <c r="O253" s="178">
        <v>0</v>
      </c>
      <c r="P253" s="33"/>
      <c r="Q253" s="178">
        <v>0</v>
      </c>
      <c r="R253" s="33"/>
      <c r="S253" s="178">
        <v>807980</v>
      </c>
      <c r="T253" s="33"/>
      <c r="U253" s="178">
        <f t="shared" si="13"/>
        <v>807980</v>
      </c>
      <c r="V253" s="33"/>
      <c r="W253" s="33"/>
      <c r="X253" s="178">
        <v>0</v>
      </c>
      <c r="Y253" s="33"/>
      <c r="Z253" s="178">
        <v>0</v>
      </c>
      <c r="AA253" s="33"/>
      <c r="AB253" s="178">
        <v>211601</v>
      </c>
      <c r="AC253" s="33"/>
      <c r="AD253" s="178">
        <f t="shared" si="14"/>
        <v>211601</v>
      </c>
      <c r="AE253" s="33"/>
      <c r="AF253" s="178">
        <v>0</v>
      </c>
      <c r="AG253" s="33"/>
      <c r="AH253" s="178">
        <v>0</v>
      </c>
      <c r="AI253" s="33"/>
      <c r="AJ253" s="178">
        <v>0</v>
      </c>
      <c r="AK253" s="33"/>
      <c r="AL253" s="178">
        <f t="shared" si="15"/>
        <v>1019581</v>
      </c>
      <c r="AM253" s="33"/>
      <c r="AN253" s="22">
        <v>11</v>
      </c>
    </row>
    <row r="254" spans="1:40" ht="8.85" customHeight="1" x14ac:dyDescent="0.3">
      <c r="A254" s="22">
        <v>12</v>
      </c>
      <c r="B254" s="30"/>
      <c r="C254" s="22" t="s">
        <v>234</v>
      </c>
      <c r="D254" s="33"/>
      <c r="E254" s="33"/>
      <c r="F254" s="33"/>
      <c r="G254" s="178">
        <v>0</v>
      </c>
      <c r="H254" s="33"/>
      <c r="I254" s="178">
        <v>150419</v>
      </c>
      <c r="J254" s="33"/>
      <c r="K254" s="178">
        <v>0</v>
      </c>
      <c r="L254" s="33"/>
      <c r="M254" s="178">
        <f t="shared" si="12"/>
        <v>150419</v>
      </c>
      <c r="N254" s="33"/>
      <c r="O254" s="178">
        <v>0</v>
      </c>
      <c r="P254" s="33"/>
      <c r="Q254" s="178">
        <v>0</v>
      </c>
      <c r="R254" s="33"/>
      <c r="S254" s="178">
        <v>121998</v>
      </c>
      <c r="T254" s="33"/>
      <c r="U254" s="178">
        <f t="shared" si="13"/>
        <v>121998</v>
      </c>
      <c r="V254" s="33"/>
      <c r="W254" s="33"/>
      <c r="X254" s="178">
        <v>0</v>
      </c>
      <c r="Y254" s="33"/>
      <c r="Z254" s="178">
        <v>0</v>
      </c>
      <c r="AA254" s="33"/>
      <c r="AB254" s="178">
        <v>28421</v>
      </c>
      <c r="AC254" s="33"/>
      <c r="AD254" s="178">
        <f t="shared" si="14"/>
        <v>28421</v>
      </c>
      <c r="AE254" s="33"/>
      <c r="AF254" s="178">
        <v>0</v>
      </c>
      <c r="AG254" s="33"/>
      <c r="AH254" s="178">
        <v>0</v>
      </c>
      <c r="AI254" s="33"/>
      <c r="AJ254" s="178">
        <v>0</v>
      </c>
      <c r="AK254" s="33"/>
      <c r="AL254" s="178">
        <f t="shared" si="15"/>
        <v>150419</v>
      </c>
      <c r="AM254" s="33"/>
      <c r="AN254" s="22">
        <v>12</v>
      </c>
    </row>
    <row r="255" spans="1:40" ht="8.85" customHeight="1" x14ac:dyDescent="0.3">
      <c r="A255" s="22">
        <v>13</v>
      </c>
      <c r="B255" s="30"/>
      <c r="C255" s="22" t="s">
        <v>235</v>
      </c>
      <c r="D255" s="33"/>
      <c r="E255" s="33"/>
      <c r="F255" s="33"/>
      <c r="G255" s="178">
        <v>0</v>
      </c>
      <c r="H255" s="33"/>
      <c r="I255" s="178">
        <v>0</v>
      </c>
      <c r="J255" s="33"/>
      <c r="K255" s="178">
        <v>0</v>
      </c>
      <c r="L255" s="33"/>
      <c r="M255" s="178">
        <f t="shared" si="12"/>
        <v>0</v>
      </c>
      <c r="N255" s="33"/>
      <c r="O255" s="178">
        <v>20380</v>
      </c>
      <c r="P255" s="33"/>
      <c r="Q255" s="178">
        <v>0</v>
      </c>
      <c r="R255" s="33"/>
      <c r="S255" s="178">
        <v>303062</v>
      </c>
      <c r="T255" s="33"/>
      <c r="U255" s="178">
        <f t="shared" si="13"/>
        <v>323442</v>
      </c>
      <c r="V255" s="33"/>
      <c r="W255" s="33"/>
      <c r="X255" s="178">
        <v>612</v>
      </c>
      <c r="Y255" s="33"/>
      <c r="Z255" s="178">
        <v>0</v>
      </c>
      <c r="AA255" s="33"/>
      <c r="AB255" s="178">
        <v>369052</v>
      </c>
      <c r="AC255" s="33"/>
      <c r="AD255" s="178">
        <f t="shared" si="14"/>
        <v>369664</v>
      </c>
      <c r="AE255" s="33"/>
      <c r="AF255" s="178">
        <v>0</v>
      </c>
      <c r="AG255" s="33"/>
      <c r="AH255" s="178">
        <v>0</v>
      </c>
      <c r="AI255" s="33"/>
      <c r="AJ255" s="178">
        <v>0</v>
      </c>
      <c r="AK255" s="33"/>
      <c r="AL255" s="178">
        <f t="shared" si="15"/>
        <v>693106</v>
      </c>
      <c r="AM255" s="33"/>
      <c r="AN255" s="22">
        <v>13</v>
      </c>
    </row>
    <row r="256" spans="1:40" ht="8.85" customHeight="1" x14ac:dyDescent="0.3">
      <c r="A256" s="22">
        <v>14</v>
      </c>
      <c r="B256" s="30"/>
      <c r="C256" s="22" t="s">
        <v>154</v>
      </c>
      <c r="D256" s="33"/>
      <c r="E256" s="33"/>
      <c r="F256" s="33"/>
      <c r="G256" s="178">
        <v>0</v>
      </c>
      <c r="H256" s="33"/>
      <c r="I256" s="178">
        <v>1726615</v>
      </c>
      <c r="J256" s="33"/>
      <c r="K256" s="178">
        <v>0</v>
      </c>
      <c r="L256" s="33"/>
      <c r="M256" s="178">
        <f t="shared" si="12"/>
        <v>1726615</v>
      </c>
      <c r="N256" s="33"/>
      <c r="O256" s="178">
        <v>0</v>
      </c>
      <c r="P256" s="33"/>
      <c r="Q256" s="178">
        <v>0</v>
      </c>
      <c r="R256" s="33"/>
      <c r="S256" s="178">
        <v>1284036</v>
      </c>
      <c r="T256" s="33"/>
      <c r="U256" s="178">
        <f t="shared" si="13"/>
        <v>1284036</v>
      </c>
      <c r="V256" s="33"/>
      <c r="W256" s="33"/>
      <c r="X256" s="178">
        <v>0</v>
      </c>
      <c r="Y256" s="33"/>
      <c r="Z256" s="178">
        <v>0</v>
      </c>
      <c r="AA256" s="33"/>
      <c r="AB256" s="178">
        <v>442579</v>
      </c>
      <c r="AC256" s="33"/>
      <c r="AD256" s="178">
        <f t="shared" si="14"/>
        <v>442579</v>
      </c>
      <c r="AE256" s="33"/>
      <c r="AF256" s="178">
        <v>0</v>
      </c>
      <c r="AG256" s="33"/>
      <c r="AH256" s="178">
        <v>0</v>
      </c>
      <c r="AI256" s="33"/>
      <c r="AJ256" s="178">
        <v>0</v>
      </c>
      <c r="AK256" s="33"/>
      <c r="AL256" s="178">
        <f t="shared" si="15"/>
        <v>1726615</v>
      </c>
      <c r="AM256" s="33"/>
      <c r="AN256" s="22">
        <v>14</v>
      </c>
    </row>
    <row r="257" spans="1:40" ht="8.85" customHeight="1" x14ac:dyDescent="0.3">
      <c r="A257" s="22">
        <v>15</v>
      </c>
      <c r="B257" s="30"/>
      <c r="C257" s="22" t="s">
        <v>236</v>
      </c>
      <c r="D257" s="33"/>
      <c r="E257" s="33"/>
      <c r="F257" s="33"/>
      <c r="G257" s="178">
        <v>0</v>
      </c>
      <c r="H257" s="33"/>
      <c r="I257" s="178">
        <v>0</v>
      </c>
      <c r="J257" s="33"/>
      <c r="K257" s="178">
        <v>0</v>
      </c>
      <c r="L257" s="33"/>
      <c r="M257" s="178">
        <f t="shared" si="12"/>
        <v>0</v>
      </c>
      <c r="N257" s="33"/>
      <c r="O257" s="178">
        <v>0</v>
      </c>
      <c r="P257" s="33"/>
      <c r="Q257" s="178">
        <v>0</v>
      </c>
      <c r="R257" s="33"/>
      <c r="S257" s="178">
        <v>341263</v>
      </c>
      <c r="T257" s="33"/>
      <c r="U257" s="178">
        <f t="shared" si="13"/>
        <v>341263</v>
      </c>
      <c r="V257" s="33"/>
      <c r="W257" s="33"/>
      <c r="X257" s="178">
        <v>0</v>
      </c>
      <c r="Y257" s="33"/>
      <c r="Z257" s="178">
        <v>0</v>
      </c>
      <c r="AA257" s="33"/>
      <c r="AB257" s="178">
        <v>404703</v>
      </c>
      <c r="AC257" s="33"/>
      <c r="AD257" s="178">
        <f t="shared" si="14"/>
        <v>404703</v>
      </c>
      <c r="AE257" s="33"/>
      <c r="AF257" s="178">
        <v>0</v>
      </c>
      <c r="AG257" s="33"/>
      <c r="AH257" s="178">
        <v>0</v>
      </c>
      <c r="AI257" s="33"/>
      <c r="AJ257" s="178">
        <v>0</v>
      </c>
      <c r="AK257" s="33"/>
      <c r="AL257" s="178">
        <f t="shared" si="15"/>
        <v>745966</v>
      </c>
      <c r="AM257" s="33"/>
      <c r="AN257" s="22">
        <v>15</v>
      </c>
    </row>
    <row r="258" spans="1:40" ht="8.85" customHeight="1" x14ac:dyDescent="0.3">
      <c r="A258" s="5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41"/>
    </row>
    <row r="259" spans="1:40" ht="8.85" customHeight="1" x14ac:dyDescent="0.3">
      <c r="A259" s="22">
        <v>16</v>
      </c>
      <c r="B259" s="30"/>
      <c r="C259" s="22" t="s">
        <v>237</v>
      </c>
      <c r="D259" s="33"/>
      <c r="E259" s="33"/>
      <c r="F259" s="33"/>
      <c r="G259" s="178">
        <v>0</v>
      </c>
      <c r="H259" s="33"/>
      <c r="I259" s="178">
        <v>0</v>
      </c>
      <c r="J259" s="33"/>
      <c r="K259" s="178">
        <v>0</v>
      </c>
      <c r="L259" s="33"/>
      <c r="M259" s="178">
        <f t="shared" si="12"/>
        <v>0</v>
      </c>
      <c r="N259" s="33"/>
      <c r="O259" s="178">
        <v>0</v>
      </c>
      <c r="P259" s="33"/>
      <c r="Q259" s="178">
        <v>0</v>
      </c>
      <c r="R259" s="33"/>
      <c r="S259" s="178">
        <v>1320982</v>
      </c>
      <c r="T259" s="33"/>
      <c r="U259" s="178">
        <f t="shared" si="13"/>
        <v>1320982</v>
      </c>
      <c r="V259" s="33"/>
      <c r="W259" s="33"/>
      <c r="X259" s="178">
        <v>0</v>
      </c>
      <c r="Y259" s="33"/>
      <c r="Z259" s="178">
        <v>0</v>
      </c>
      <c r="AA259" s="33"/>
      <c r="AB259" s="178">
        <v>439610</v>
      </c>
      <c r="AC259" s="33"/>
      <c r="AD259" s="178">
        <f t="shared" si="14"/>
        <v>439610</v>
      </c>
      <c r="AE259" s="33"/>
      <c r="AF259" s="178">
        <v>0</v>
      </c>
      <c r="AG259" s="33"/>
      <c r="AH259" s="178">
        <v>0</v>
      </c>
      <c r="AI259" s="33"/>
      <c r="AJ259" s="178">
        <v>0</v>
      </c>
      <c r="AK259" s="33"/>
      <c r="AL259" s="178">
        <f t="shared" si="15"/>
        <v>1760592</v>
      </c>
      <c r="AM259" s="33"/>
      <c r="AN259" s="22">
        <v>16</v>
      </c>
    </row>
    <row r="260" spans="1:40" ht="8.85" customHeight="1" x14ac:dyDescent="0.3">
      <c r="A260" s="22">
        <v>17</v>
      </c>
      <c r="B260" s="30"/>
      <c r="C260" s="22" t="s">
        <v>238</v>
      </c>
      <c r="D260" s="33"/>
      <c r="E260" s="33"/>
      <c r="F260" s="33"/>
      <c r="G260" s="178">
        <v>0</v>
      </c>
      <c r="H260" s="33"/>
      <c r="I260" s="178">
        <v>0</v>
      </c>
      <c r="J260" s="33"/>
      <c r="K260" s="178">
        <v>0</v>
      </c>
      <c r="L260" s="33"/>
      <c r="M260" s="178">
        <f t="shared" si="12"/>
        <v>0</v>
      </c>
      <c r="N260" s="33"/>
      <c r="O260" s="178">
        <v>0</v>
      </c>
      <c r="P260" s="33"/>
      <c r="Q260" s="178">
        <v>0</v>
      </c>
      <c r="R260" s="33"/>
      <c r="S260" s="178">
        <v>0</v>
      </c>
      <c r="T260" s="33"/>
      <c r="U260" s="178">
        <f t="shared" si="13"/>
        <v>0</v>
      </c>
      <c r="V260" s="33"/>
      <c r="W260" s="33"/>
      <c r="X260" s="178">
        <v>0</v>
      </c>
      <c r="Y260" s="33"/>
      <c r="Z260" s="178">
        <v>0</v>
      </c>
      <c r="AA260" s="33"/>
      <c r="AB260" s="178">
        <v>0</v>
      </c>
      <c r="AC260" s="33"/>
      <c r="AD260" s="178">
        <f t="shared" si="14"/>
        <v>0</v>
      </c>
      <c r="AE260" s="33"/>
      <c r="AF260" s="178">
        <v>0</v>
      </c>
      <c r="AG260" s="33"/>
      <c r="AH260" s="178">
        <v>0</v>
      </c>
      <c r="AI260" s="33"/>
      <c r="AJ260" s="178">
        <v>0</v>
      </c>
      <c r="AK260" s="33"/>
      <c r="AL260" s="178">
        <f t="shared" si="15"/>
        <v>0</v>
      </c>
      <c r="AM260" s="33"/>
      <c r="AN260" s="22">
        <v>17</v>
      </c>
    </row>
    <row r="261" spans="1:40" ht="8.85" customHeight="1" x14ac:dyDescent="0.3">
      <c r="A261" s="22">
        <v>18</v>
      </c>
      <c r="B261" s="30"/>
      <c r="C261" s="22" t="s">
        <v>239</v>
      </c>
      <c r="D261" s="33"/>
      <c r="E261" s="33"/>
      <c r="F261" s="33"/>
      <c r="G261" s="178">
        <v>0</v>
      </c>
      <c r="H261" s="33"/>
      <c r="I261" s="178">
        <v>2122558</v>
      </c>
      <c r="J261" s="33"/>
      <c r="K261" s="178">
        <v>0</v>
      </c>
      <c r="L261" s="33"/>
      <c r="M261" s="178">
        <f t="shared" si="12"/>
        <v>2122558</v>
      </c>
      <c r="N261" s="33"/>
      <c r="O261" s="178">
        <v>0</v>
      </c>
      <c r="P261" s="33"/>
      <c r="Q261" s="178">
        <v>0</v>
      </c>
      <c r="R261" s="33"/>
      <c r="S261" s="178">
        <v>1611000</v>
      </c>
      <c r="T261" s="33"/>
      <c r="U261" s="178">
        <f t="shared" si="13"/>
        <v>1611000</v>
      </c>
      <c r="V261" s="33"/>
      <c r="W261" s="33"/>
      <c r="X261" s="178">
        <v>0</v>
      </c>
      <c r="Y261" s="33"/>
      <c r="Z261" s="178">
        <v>0</v>
      </c>
      <c r="AA261" s="33"/>
      <c r="AB261" s="178">
        <v>511558</v>
      </c>
      <c r="AC261" s="33"/>
      <c r="AD261" s="178">
        <f t="shared" si="14"/>
        <v>511558</v>
      </c>
      <c r="AE261" s="33"/>
      <c r="AF261" s="178">
        <v>0</v>
      </c>
      <c r="AG261" s="33"/>
      <c r="AH261" s="178">
        <v>0</v>
      </c>
      <c r="AI261" s="33"/>
      <c r="AJ261" s="178">
        <v>0</v>
      </c>
      <c r="AK261" s="33"/>
      <c r="AL261" s="178">
        <f t="shared" si="15"/>
        <v>2122558</v>
      </c>
      <c r="AM261" s="33"/>
      <c r="AN261" s="22">
        <v>18</v>
      </c>
    </row>
    <row r="262" spans="1:40" ht="8.85" customHeight="1" x14ac:dyDescent="0.3">
      <c r="A262" s="22">
        <v>19</v>
      </c>
      <c r="B262" s="30"/>
      <c r="C262" s="22" t="s">
        <v>240</v>
      </c>
      <c r="D262" s="33"/>
      <c r="E262" s="33"/>
      <c r="F262" s="33"/>
      <c r="G262" s="178">
        <v>0</v>
      </c>
      <c r="H262" s="33"/>
      <c r="I262" s="178">
        <v>8066276</v>
      </c>
      <c r="J262" s="33"/>
      <c r="K262" s="178">
        <v>0</v>
      </c>
      <c r="L262" s="33"/>
      <c r="M262" s="178">
        <f t="shared" si="12"/>
        <v>8066276</v>
      </c>
      <c r="N262" s="33"/>
      <c r="O262" s="178">
        <v>0</v>
      </c>
      <c r="P262" s="33"/>
      <c r="Q262" s="178">
        <v>0</v>
      </c>
      <c r="R262" s="33"/>
      <c r="S262" s="178">
        <v>5582241</v>
      </c>
      <c r="T262" s="33"/>
      <c r="U262" s="178">
        <f t="shared" si="13"/>
        <v>5582241</v>
      </c>
      <c r="V262" s="33"/>
      <c r="W262" s="33"/>
      <c r="X262" s="178">
        <v>0</v>
      </c>
      <c r="Y262" s="33"/>
      <c r="Z262" s="178">
        <v>0</v>
      </c>
      <c r="AA262" s="33"/>
      <c r="AB262" s="178">
        <v>2484035</v>
      </c>
      <c r="AC262" s="33"/>
      <c r="AD262" s="178">
        <f t="shared" si="14"/>
        <v>2484035</v>
      </c>
      <c r="AE262" s="33"/>
      <c r="AF262" s="178">
        <v>0</v>
      </c>
      <c r="AG262" s="33"/>
      <c r="AH262" s="178">
        <v>0</v>
      </c>
      <c r="AI262" s="33"/>
      <c r="AJ262" s="178">
        <v>0</v>
      </c>
      <c r="AK262" s="33"/>
      <c r="AL262" s="178">
        <f t="shared" si="15"/>
        <v>8066276</v>
      </c>
      <c r="AM262" s="33"/>
      <c r="AN262" s="22">
        <v>19</v>
      </c>
    </row>
    <row r="263" spans="1:40" ht="8.85" customHeight="1" x14ac:dyDescent="0.3">
      <c r="A263" s="22">
        <v>20</v>
      </c>
      <c r="B263" s="30"/>
      <c r="C263" s="22" t="s">
        <v>241</v>
      </c>
      <c r="D263" s="33"/>
      <c r="E263" s="33"/>
      <c r="F263" s="33"/>
      <c r="G263" s="178">
        <v>0</v>
      </c>
      <c r="H263" s="33"/>
      <c r="I263" s="178">
        <v>3539408</v>
      </c>
      <c r="J263" s="33"/>
      <c r="K263" s="178">
        <v>0</v>
      </c>
      <c r="L263" s="33"/>
      <c r="M263" s="178">
        <f t="shared" si="12"/>
        <v>3539408</v>
      </c>
      <c r="N263" s="33"/>
      <c r="O263" s="178">
        <v>0</v>
      </c>
      <c r="P263" s="33"/>
      <c r="Q263" s="178">
        <v>3293633</v>
      </c>
      <c r="R263" s="33"/>
      <c r="S263" s="178">
        <v>186420</v>
      </c>
      <c r="T263" s="33"/>
      <c r="U263" s="178">
        <f t="shared" si="13"/>
        <v>3480053</v>
      </c>
      <c r="V263" s="33"/>
      <c r="W263" s="33"/>
      <c r="X263" s="178">
        <v>0</v>
      </c>
      <c r="Y263" s="33"/>
      <c r="Z263" s="178">
        <v>19743</v>
      </c>
      <c r="AA263" s="33"/>
      <c r="AB263" s="178">
        <v>39612</v>
      </c>
      <c r="AC263" s="33"/>
      <c r="AD263" s="178">
        <f t="shared" si="14"/>
        <v>59355</v>
      </c>
      <c r="AE263" s="33"/>
      <c r="AF263" s="178">
        <v>0</v>
      </c>
      <c r="AG263" s="33"/>
      <c r="AH263" s="178">
        <v>0</v>
      </c>
      <c r="AI263" s="33"/>
      <c r="AJ263" s="178">
        <v>0</v>
      </c>
      <c r="AK263" s="33"/>
      <c r="AL263" s="178">
        <f t="shared" si="15"/>
        <v>3539408</v>
      </c>
      <c r="AM263" s="33"/>
      <c r="AN263" s="22">
        <v>20</v>
      </c>
    </row>
    <row r="264" spans="1:40" ht="8.85" customHeight="1" x14ac:dyDescent="0.3">
      <c r="A264" s="53"/>
      <c r="D264" s="33"/>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41"/>
    </row>
    <row r="265" spans="1:40" ht="8.85" customHeight="1" x14ac:dyDescent="0.3">
      <c r="A265" s="22">
        <v>21</v>
      </c>
      <c r="B265" s="30"/>
      <c r="C265" s="22" t="s">
        <v>242</v>
      </c>
      <c r="D265" s="33"/>
      <c r="E265" s="33"/>
      <c r="F265" s="33"/>
      <c r="G265" s="178">
        <v>8680000</v>
      </c>
      <c r="H265" s="33"/>
      <c r="I265" s="178">
        <v>225975</v>
      </c>
      <c r="J265" s="33"/>
      <c r="K265" s="178">
        <v>0</v>
      </c>
      <c r="L265" s="33"/>
      <c r="M265" s="178">
        <f t="shared" si="12"/>
        <v>8905975</v>
      </c>
      <c r="N265" s="33"/>
      <c r="O265" s="178">
        <v>0</v>
      </c>
      <c r="P265" s="33"/>
      <c r="Q265" s="178">
        <v>0</v>
      </c>
      <c r="R265" s="33"/>
      <c r="S265" s="178">
        <v>8785730</v>
      </c>
      <c r="T265" s="33"/>
      <c r="U265" s="178">
        <f t="shared" si="13"/>
        <v>8785730</v>
      </c>
      <c r="V265" s="33"/>
      <c r="W265" s="33"/>
      <c r="X265" s="178">
        <v>0</v>
      </c>
      <c r="Y265" s="33"/>
      <c r="Z265" s="178">
        <v>0</v>
      </c>
      <c r="AA265" s="33"/>
      <c r="AB265" s="178">
        <v>120245</v>
      </c>
      <c r="AC265" s="33"/>
      <c r="AD265" s="178">
        <f t="shared" si="14"/>
        <v>120245</v>
      </c>
      <c r="AE265" s="33"/>
      <c r="AF265" s="178">
        <v>0</v>
      </c>
      <c r="AG265" s="33"/>
      <c r="AH265" s="178">
        <v>0</v>
      </c>
      <c r="AI265" s="33"/>
      <c r="AJ265" s="178">
        <v>0</v>
      </c>
      <c r="AK265" s="33"/>
      <c r="AL265" s="178">
        <f t="shared" si="15"/>
        <v>8905975</v>
      </c>
      <c r="AM265" s="33"/>
      <c r="AN265" s="22">
        <v>21</v>
      </c>
    </row>
    <row r="266" spans="1:40" ht="8.85" customHeight="1" x14ac:dyDescent="0.3">
      <c r="A266" s="22">
        <v>22</v>
      </c>
      <c r="B266" s="30"/>
      <c r="C266" s="22" t="s">
        <v>195</v>
      </c>
      <c r="D266" s="33"/>
      <c r="E266" s="33"/>
      <c r="F266" s="33"/>
      <c r="G266" s="178">
        <v>0</v>
      </c>
      <c r="H266" s="33"/>
      <c r="I266" s="178">
        <v>0</v>
      </c>
      <c r="J266" s="33"/>
      <c r="K266" s="178">
        <v>0</v>
      </c>
      <c r="L266" s="33"/>
      <c r="M266" s="178">
        <f t="shared" si="12"/>
        <v>0</v>
      </c>
      <c r="N266" s="33"/>
      <c r="O266" s="178">
        <v>0</v>
      </c>
      <c r="P266" s="33"/>
      <c r="Q266" s="178">
        <v>0</v>
      </c>
      <c r="R266" s="33"/>
      <c r="S266" s="178">
        <v>156762</v>
      </c>
      <c r="T266" s="33"/>
      <c r="U266" s="178">
        <f t="shared" si="13"/>
        <v>156762</v>
      </c>
      <c r="V266" s="33"/>
      <c r="W266" s="33"/>
      <c r="X266" s="178">
        <v>0</v>
      </c>
      <c r="Y266" s="33"/>
      <c r="Z266" s="178">
        <v>0</v>
      </c>
      <c r="AA266" s="33"/>
      <c r="AB266" s="178">
        <v>19631</v>
      </c>
      <c r="AC266" s="33"/>
      <c r="AD266" s="178">
        <f t="shared" si="14"/>
        <v>19631</v>
      </c>
      <c r="AE266" s="33"/>
      <c r="AF266" s="178">
        <v>0</v>
      </c>
      <c r="AG266" s="33"/>
      <c r="AH266" s="178">
        <v>0</v>
      </c>
      <c r="AI266" s="33"/>
      <c r="AJ266" s="178">
        <v>0</v>
      </c>
      <c r="AK266" s="33"/>
      <c r="AL266" s="178">
        <f t="shared" si="15"/>
        <v>176393</v>
      </c>
      <c r="AM266" s="33"/>
      <c r="AN266" s="22">
        <v>22</v>
      </c>
    </row>
    <row r="267" spans="1:40" ht="8.85" customHeight="1" x14ac:dyDescent="0.3">
      <c r="A267" s="22">
        <v>23</v>
      </c>
      <c r="B267" s="30"/>
      <c r="C267" s="22" t="s">
        <v>203</v>
      </c>
      <c r="D267" s="33"/>
      <c r="E267" s="33"/>
      <c r="F267" s="33"/>
      <c r="G267" s="178">
        <v>0</v>
      </c>
      <c r="H267" s="33"/>
      <c r="I267" s="178">
        <v>754572</v>
      </c>
      <c r="J267" s="33"/>
      <c r="K267" s="178">
        <v>0</v>
      </c>
      <c r="L267" s="33"/>
      <c r="M267" s="178">
        <f t="shared" si="12"/>
        <v>754572</v>
      </c>
      <c r="N267" s="33"/>
      <c r="O267" s="178">
        <v>0</v>
      </c>
      <c r="P267" s="33"/>
      <c r="Q267" s="178">
        <v>0</v>
      </c>
      <c r="R267" s="33"/>
      <c r="S267" s="178">
        <v>699886</v>
      </c>
      <c r="T267" s="33"/>
      <c r="U267" s="178">
        <f t="shared" si="13"/>
        <v>699886</v>
      </c>
      <c r="V267" s="33"/>
      <c r="W267" s="33"/>
      <c r="X267" s="178">
        <v>0</v>
      </c>
      <c r="Y267" s="33"/>
      <c r="Z267" s="178">
        <v>0</v>
      </c>
      <c r="AA267" s="33"/>
      <c r="AB267" s="178">
        <v>54686</v>
      </c>
      <c r="AC267" s="33"/>
      <c r="AD267" s="178">
        <f t="shared" si="14"/>
        <v>54686</v>
      </c>
      <c r="AE267" s="33"/>
      <c r="AF267" s="178">
        <v>0</v>
      </c>
      <c r="AG267" s="33"/>
      <c r="AH267" s="178">
        <v>0</v>
      </c>
      <c r="AI267" s="33"/>
      <c r="AJ267" s="178">
        <v>0</v>
      </c>
      <c r="AK267" s="33"/>
      <c r="AL267" s="178">
        <f t="shared" si="15"/>
        <v>754572</v>
      </c>
      <c r="AM267" s="33"/>
      <c r="AN267" s="22">
        <v>23</v>
      </c>
    </row>
    <row r="268" spans="1:40" ht="8.85" customHeight="1" x14ac:dyDescent="0.3">
      <c r="A268" s="22">
        <v>24</v>
      </c>
      <c r="B268" s="30"/>
      <c r="C268" s="49" t="s">
        <v>243</v>
      </c>
      <c r="D268" s="33"/>
      <c r="E268" s="33"/>
      <c r="F268" s="33"/>
      <c r="G268" s="178">
        <v>0</v>
      </c>
      <c r="H268" s="33"/>
      <c r="I268" s="178">
        <v>0</v>
      </c>
      <c r="J268" s="33"/>
      <c r="K268" s="178">
        <v>0</v>
      </c>
      <c r="L268" s="33"/>
      <c r="M268" s="178">
        <f t="shared" si="12"/>
        <v>0</v>
      </c>
      <c r="N268" s="33"/>
      <c r="O268" s="178">
        <v>0</v>
      </c>
      <c r="P268" s="33"/>
      <c r="Q268" s="178">
        <v>0</v>
      </c>
      <c r="R268" s="33"/>
      <c r="S268" s="178">
        <v>742353</v>
      </c>
      <c r="T268" s="33"/>
      <c r="U268" s="178">
        <f t="shared" si="13"/>
        <v>742353</v>
      </c>
      <c r="V268" s="33"/>
      <c r="W268" s="33"/>
      <c r="X268" s="178">
        <v>0</v>
      </c>
      <c r="Y268" s="33"/>
      <c r="Z268" s="178">
        <v>0</v>
      </c>
      <c r="AA268" s="33"/>
      <c r="AB268" s="178">
        <v>558819</v>
      </c>
      <c r="AC268" s="33"/>
      <c r="AD268" s="178">
        <f t="shared" si="14"/>
        <v>558819</v>
      </c>
      <c r="AE268" s="33"/>
      <c r="AF268" s="178">
        <v>0</v>
      </c>
      <c r="AG268" s="33"/>
      <c r="AH268" s="178">
        <v>0</v>
      </c>
      <c r="AI268" s="33"/>
      <c r="AJ268" s="178">
        <v>0</v>
      </c>
      <c r="AK268" s="33"/>
      <c r="AL268" s="178">
        <f t="shared" si="15"/>
        <v>1301172</v>
      </c>
      <c r="AM268" s="33"/>
      <c r="AN268" s="22">
        <v>24</v>
      </c>
    </row>
    <row r="269" spans="1:40" ht="8.85" customHeight="1" x14ac:dyDescent="0.3">
      <c r="A269" s="22">
        <v>25</v>
      </c>
      <c r="B269" s="30"/>
      <c r="C269" s="22" t="s">
        <v>244</v>
      </c>
      <c r="D269" s="33"/>
      <c r="E269" s="33"/>
      <c r="F269" s="33"/>
      <c r="G269" s="178">
        <v>0</v>
      </c>
      <c r="H269" s="33"/>
      <c r="I269" s="178">
        <v>7260</v>
      </c>
      <c r="J269" s="33"/>
      <c r="K269" s="178">
        <v>0</v>
      </c>
      <c r="L269" s="33"/>
      <c r="M269" s="178">
        <f t="shared" si="12"/>
        <v>7260</v>
      </c>
      <c r="N269" s="33"/>
      <c r="O269" s="178">
        <v>0</v>
      </c>
      <c r="P269" s="33"/>
      <c r="Q269" s="178">
        <v>0</v>
      </c>
      <c r="R269" s="33"/>
      <c r="S269" s="178">
        <v>7260</v>
      </c>
      <c r="T269" s="33"/>
      <c r="U269" s="178">
        <f t="shared" si="13"/>
        <v>7260</v>
      </c>
      <c r="V269" s="33"/>
      <c r="W269" s="33"/>
      <c r="X269" s="178">
        <v>0</v>
      </c>
      <c r="Y269" s="33"/>
      <c r="Z269" s="178">
        <v>0</v>
      </c>
      <c r="AA269" s="33"/>
      <c r="AB269" s="178">
        <v>0</v>
      </c>
      <c r="AC269" s="33"/>
      <c r="AD269" s="178">
        <f t="shared" si="14"/>
        <v>0</v>
      </c>
      <c r="AE269" s="33"/>
      <c r="AF269" s="178">
        <v>0</v>
      </c>
      <c r="AG269" s="33"/>
      <c r="AH269" s="178">
        <v>0</v>
      </c>
      <c r="AI269" s="33"/>
      <c r="AJ269" s="178">
        <v>0</v>
      </c>
      <c r="AK269" s="33"/>
      <c r="AL269" s="178">
        <f t="shared" si="15"/>
        <v>7260</v>
      </c>
      <c r="AM269" s="33"/>
      <c r="AN269" s="22">
        <v>25</v>
      </c>
    </row>
    <row r="270" spans="1:40" ht="8.85" customHeight="1" x14ac:dyDescent="0.3">
      <c r="A270" s="5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41"/>
    </row>
    <row r="271" spans="1:40" ht="8.85" customHeight="1" x14ac:dyDescent="0.3">
      <c r="A271" s="22">
        <v>26</v>
      </c>
      <c r="B271" s="30"/>
      <c r="C271" s="22" t="s">
        <v>245</v>
      </c>
      <c r="D271" s="33"/>
      <c r="E271" s="33"/>
      <c r="F271" s="33"/>
      <c r="G271" s="178">
        <v>0</v>
      </c>
      <c r="H271" s="33"/>
      <c r="I271" s="178">
        <v>340079</v>
      </c>
      <c r="J271" s="33"/>
      <c r="K271" s="178">
        <v>0</v>
      </c>
      <c r="L271" s="33"/>
      <c r="M271" s="178">
        <f t="shared" si="12"/>
        <v>340079</v>
      </c>
      <c r="N271" s="33"/>
      <c r="O271" s="178">
        <v>0</v>
      </c>
      <c r="P271" s="33"/>
      <c r="Q271" s="178">
        <v>0</v>
      </c>
      <c r="R271" s="33"/>
      <c r="S271" s="178">
        <v>290000</v>
      </c>
      <c r="T271" s="33"/>
      <c r="U271" s="178">
        <f t="shared" si="13"/>
        <v>290000</v>
      </c>
      <c r="V271" s="33"/>
      <c r="W271" s="33"/>
      <c r="X271" s="178">
        <v>0</v>
      </c>
      <c r="Y271" s="33"/>
      <c r="Z271" s="178">
        <v>0</v>
      </c>
      <c r="AA271" s="33"/>
      <c r="AB271" s="178">
        <v>50079</v>
      </c>
      <c r="AC271" s="33"/>
      <c r="AD271" s="178">
        <f t="shared" si="14"/>
        <v>50079</v>
      </c>
      <c r="AE271" s="33"/>
      <c r="AF271" s="178">
        <v>0</v>
      </c>
      <c r="AG271" s="33"/>
      <c r="AH271" s="178">
        <v>0</v>
      </c>
      <c r="AI271" s="33"/>
      <c r="AJ271" s="178">
        <v>0</v>
      </c>
      <c r="AK271" s="33"/>
      <c r="AL271" s="178">
        <f t="shared" si="15"/>
        <v>340079</v>
      </c>
      <c r="AM271" s="33"/>
      <c r="AN271" s="22">
        <v>26</v>
      </c>
    </row>
    <row r="272" spans="1:40" ht="8.85" customHeight="1" x14ac:dyDescent="0.3">
      <c r="A272" s="22">
        <v>27</v>
      </c>
      <c r="B272" s="30"/>
      <c r="C272" s="22" t="s">
        <v>246</v>
      </c>
      <c r="D272" s="33"/>
      <c r="E272" s="33"/>
      <c r="F272" s="33"/>
      <c r="G272" s="178">
        <v>0</v>
      </c>
      <c r="H272" s="33"/>
      <c r="I272" s="178">
        <v>0</v>
      </c>
      <c r="J272" s="33"/>
      <c r="K272" s="178">
        <v>0</v>
      </c>
      <c r="L272" s="33"/>
      <c r="M272" s="178">
        <f t="shared" si="12"/>
        <v>0</v>
      </c>
      <c r="N272" s="33"/>
      <c r="O272" s="178">
        <v>0</v>
      </c>
      <c r="P272" s="33"/>
      <c r="Q272" s="178">
        <v>0</v>
      </c>
      <c r="R272" s="33"/>
      <c r="S272" s="178">
        <v>882258</v>
      </c>
      <c r="T272" s="33"/>
      <c r="U272" s="178">
        <f t="shared" si="13"/>
        <v>882258</v>
      </c>
      <c r="V272" s="33"/>
      <c r="W272" s="33"/>
      <c r="X272" s="178">
        <v>0</v>
      </c>
      <c r="Y272" s="33"/>
      <c r="Z272" s="178">
        <v>0</v>
      </c>
      <c r="AA272" s="33"/>
      <c r="AB272" s="178">
        <v>105400</v>
      </c>
      <c r="AC272" s="33"/>
      <c r="AD272" s="178">
        <f t="shared" si="14"/>
        <v>105400</v>
      </c>
      <c r="AE272" s="33"/>
      <c r="AF272" s="178">
        <v>0</v>
      </c>
      <c r="AG272" s="33"/>
      <c r="AH272" s="178">
        <v>0</v>
      </c>
      <c r="AI272" s="33"/>
      <c r="AJ272" s="178">
        <v>0</v>
      </c>
      <c r="AK272" s="33"/>
      <c r="AL272" s="178">
        <f t="shared" si="15"/>
        <v>987658</v>
      </c>
      <c r="AM272" s="33"/>
      <c r="AN272" s="22">
        <v>27</v>
      </c>
    </row>
    <row r="273" spans="1:40" ht="8.85" customHeight="1" x14ac:dyDescent="0.3">
      <c r="A273" s="22">
        <v>28</v>
      </c>
      <c r="B273" s="30"/>
      <c r="C273" s="22" t="s">
        <v>247</v>
      </c>
      <c r="D273" s="33"/>
      <c r="E273" s="33"/>
      <c r="F273" s="33"/>
      <c r="G273" s="178">
        <v>1226714</v>
      </c>
      <c r="H273" s="33"/>
      <c r="I273" s="178">
        <v>0</v>
      </c>
      <c r="J273" s="33"/>
      <c r="K273" s="178">
        <v>540198</v>
      </c>
      <c r="L273" s="33"/>
      <c r="M273" s="178">
        <f>SUM(G273:K273)</f>
        <v>1766912</v>
      </c>
      <c r="N273" s="33"/>
      <c r="O273" s="178">
        <v>0</v>
      </c>
      <c r="P273" s="33"/>
      <c r="Q273" s="178">
        <v>0</v>
      </c>
      <c r="R273" s="33"/>
      <c r="S273" s="178">
        <v>2867896</v>
      </c>
      <c r="T273" s="33"/>
      <c r="U273" s="178">
        <f>SUM(O273:S273)</f>
        <v>2867896</v>
      </c>
      <c r="V273" s="33"/>
      <c r="W273" s="33"/>
      <c r="X273" s="178">
        <v>0</v>
      </c>
      <c r="Y273" s="33"/>
      <c r="Z273" s="178">
        <v>0</v>
      </c>
      <c r="AA273" s="33"/>
      <c r="AB273" s="178">
        <v>194193</v>
      </c>
      <c r="AC273" s="33"/>
      <c r="AD273" s="178">
        <f>SUM(X273:AB273)</f>
        <v>194193</v>
      </c>
      <c r="AE273" s="33"/>
      <c r="AF273" s="178">
        <v>0</v>
      </c>
      <c r="AG273" s="33"/>
      <c r="AH273" s="178">
        <v>0</v>
      </c>
      <c r="AI273" s="33"/>
      <c r="AJ273" s="178">
        <v>0</v>
      </c>
      <c r="AK273" s="33"/>
      <c r="AL273" s="178">
        <f>(U273+AD273+AF273+AH273+AJ273)</f>
        <v>3062089</v>
      </c>
      <c r="AM273" s="33"/>
      <c r="AN273" s="22">
        <v>28</v>
      </c>
    </row>
    <row r="274" spans="1:40" ht="8.85" customHeight="1" x14ac:dyDescent="0.3">
      <c r="A274" s="22">
        <v>29</v>
      </c>
      <c r="B274" s="30"/>
      <c r="C274" s="22" t="s">
        <v>248</v>
      </c>
      <c r="D274" s="33"/>
      <c r="E274" s="33"/>
      <c r="F274" s="33"/>
      <c r="G274" s="178">
        <v>0</v>
      </c>
      <c r="H274" s="33"/>
      <c r="I274" s="178">
        <v>0</v>
      </c>
      <c r="J274" s="33"/>
      <c r="K274" s="178">
        <v>0</v>
      </c>
      <c r="L274" s="33"/>
      <c r="M274" s="178">
        <f>SUM(G274:K274)</f>
        <v>0</v>
      </c>
      <c r="N274" s="33"/>
      <c r="O274" s="178">
        <v>0</v>
      </c>
      <c r="P274" s="33"/>
      <c r="Q274" s="178">
        <v>0</v>
      </c>
      <c r="R274" s="33"/>
      <c r="S274" s="178">
        <v>115552</v>
      </c>
      <c r="T274" s="33"/>
      <c r="U274" s="178">
        <f>SUM(O274:S274)</f>
        <v>115552</v>
      </c>
      <c r="V274" s="33"/>
      <c r="W274" s="33"/>
      <c r="X274" s="178">
        <v>0</v>
      </c>
      <c r="Y274" s="33"/>
      <c r="Z274" s="178">
        <v>0</v>
      </c>
      <c r="AA274" s="33"/>
      <c r="AB274" s="178">
        <v>0</v>
      </c>
      <c r="AC274" s="33"/>
      <c r="AD274" s="178">
        <f>SUM(X274:AB274)</f>
        <v>0</v>
      </c>
      <c r="AE274" s="33"/>
      <c r="AF274" s="178">
        <v>0</v>
      </c>
      <c r="AG274" s="33"/>
      <c r="AH274" s="178">
        <v>0</v>
      </c>
      <c r="AI274" s="33"/>
      <c r="AJ274" s="178">
        <v>0</v>
      </c>
      <c r="AK274" s="33"/>
      <c r="AL274" s="178">
        <f>(U274+AD274+AF274+AH274+AJ274)</f>
        <v>115552</v>
      </c>
      <c r="AM274" s="33"/>
      <c r="AN274" s="22">
        <v>29</v>
      </c>
    </row>
    <row r="275" spans="1:40" ht="8.85" customHeight="1" x14ac:dyDescent="0.3">
      <c r="A275" s="22">
        <v>30</v>
      </c>
      <c r="B275" s="30"/>
      <c r="C275" s="22" t="s">
        <v>249</v>
      </c>
      <c r="D275" s="33"/>
      <c r="E275" s="33"/>
      <c r="F275" s="33"/>
      <c r="G275" s="178">
        <v>0</v>
      </c>
      <c r="H275" s="33"/>
      <c r="I275" s="178">
        <v>258264</v>
      </c>
      <c r="J275" s="33"/>
      <c r="K275" s="178">
        <v>0</v>
      </c>
      <c r="L275" s="33"/>
      <c r="M275" s="178">
        <f>SUM(G275:K275)</f>
        <v>258264</v>
      </c>
      <c r="N275" s="33"/>
      <c r="O275" s="178">
        <v>0</v>
      </c>
      <c r="P275" s="33"/>
      <c r="Q275" s="178">
        <v>0</v>
      </c>
      <c r="R275" s="33"/>
      <c r="S275" s="178">
        <v>227225</v>
      </c>
      <c r="T275" s="33"/>
      <c r="U275" s="178">
        <f>SUM(O275:S275)</f>
        <v>227225</v>
      </c>
      <c r="V275" s="33"/>
      <c r="W275" s="33"/>
      <c r="X275" s="178">
        <v>0</v>
      </c>
      <c r="Y275" s="33"/>
      <c r="Z275" s="178">
        <v>0</v>
      </c>
      <c r="AA275" s="33"/>
      <c r="AB275" s="178">
        <v>31039</v>
      </c>
      <c r="AC275" s="33"/>
      <c r="AD275" s="178">
        <f>SUM(X275:AB275)</f>
        <v>31039</v>
      </c>
      <c r="AE275" s="33"/>
      <c r="AF275" s="178">
        <v>0</v>
      </c>
      <c r="AG275" s="33"/>
      <c r="AH275" s="178">
        <v>0</v>
      </c>
      <c r="AI275" s="33"/>
      <c r="AJ275" s="178">
        <v>0</v>
      </c>
      <c r="AK275" s="33"/>
      <c r="AL275" s="178">
        <f>(U275+AD275+AF275+AH275+AJ275)</f>
        <v>258264</v>
      </c>
      <c r="AM275" s="33"/>
      <c r="AN275" s="22">
        <v>30</v>
      </c>
    </row>
    <row r="276" spans="1:40" ht="8.85" customHeight="1" x14ac:dyDescent="0.3">
      <c r="A276" s="53"/>
      <c r="D276" s="33"/>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41"/>
    </row>
    <row r="277" spans="1:40" ht="8.85" customHeight="1" x14ac:dyDescent="0.3">
      <c r="A277" s="22">
        <v>31</v>
      </c>
      <c r="B277" s="30"/>
      <c r="C277" s="22" t="s">
        <v>216</v>
      </c>
      <c r="D277" s="33"/>
      <c r="E277" s="33"/>
      <c r="F277" s="33"/>
      <c r="G277" s="178">
        <v>0</v>
      </c>
      <c r="H277" s="33"/>
      <c r="I277" s="178">
        <v>0</v>
      </c>
      <c r="J277" s="33"/>
      <c r="K277" s="178">
        <v>0</v>
      </c>
      <c r="L277" s="33"/>
      <c r="M277" s="178">
        <f>SUM(G277:K277)</f>
        <v>0</v>
      </c>
      <c r="N277" s="33"/>
      <c r="O277" s="178">
        <v>0</v>
      </c>
      <c r="P277" s="33"/>
      <c r="Q277" s="178">
        <v>0</v>
      </c>
      <c r="R277" s="33"/>
      <c r="S277" s="178">
        <v>53084</v>
      </c>
      <c r="T277" s="33"/>
      <c r="U277" s="178">
        <f>SUM(O277:S277)</f>
        <v>53084</v>
      </c>
      <c r="V277" s="33"/>
      <c r="W277" s="33"/>
      <c r="X277" s="178">
        <v>0</v>
      </c>
      <c r="Y277" s="33"/>
      <c r="Z277" s="178">
        <v>0</v>
      </c>
      <c r="AA277" s="33"/>
      <c r="AB277" s="178">
        <v>9014</v>
      </c>
      <c r="AC277" s="33"/>
      <c r="AD277" s="178">
        <f>SUM(X277:AB277)</f>
        <v>9014</v>
      </c>
      <c r="AE277" s="33"/>
      <c r="AF277" s="178">
        <v>0</v>
      </c>
      <c r="AG277" s="33"/>
      <c r="AH277" s="178">
        <v>237902</v>
      </c>
      <c r="AI277" s="33"/>
      <c r="AJ277" s="178">
        <v>0</v>
      </c>
      <c r="AK277" s="33"/>
      <c r="AL277" s="178">
        <f>(U277+AD277+AF277+AH277+AJ277)</f>
        <v>300000</v>
      </c>
      <c r="AM277" s="33"/>
      <c r="AN277" s="22">
        <v>31</v>
      </c>
    </row>
    <row r="278" spans="1:40" ht="8.85" customHeight="1" x14ac:dyDescent="0.3">
      <c r="A278" s="22">
        <v>32</v>
      </c>
      <c r="B278" s="30"/>
      <c r="C278" s="22" t="s">
        <v>250</v>
      </c>
      <c r="D278" s="33"/>
      <c r="E278" s="33"/>
      <c r="F278" s="33"/>
      <c r="G278" s="178">
        <v>199793</v>
      </c>
      <c r="H278" s="33"/>
      <c r="I278" s="178">
        <v>0</v>
      </c>
      <c r="J278" s="33"/>
      <c r="K278" s="178">
        <v>0</v>
      </c>
      <c r="L278" s="33"/>
      <c r="M278" s="178">
        <f>SUM(G278:K278)</f>
        <v>199793</v>
      </c>
      <c r="N278" s="33"/>
      <c r="O278" s="178">
        <v>0</v>
      </c>
      <c r="P278" s="33"/>
      <c r="Q278" s="178">
        <v>0</v>
      </c>
      <c r="R278" s="33"/>
      <c r="S278" s="178">
        <v>3057558</v>
      </c>
      <c r="T278" s="33"/>
      <c r="U278" s="178">
        <f>SUM(O278:S278)</f>
        <v>3057558</v>
      </c>
      <c r="V278" s="33"/>
      <c r="W278" s="33"/>
      <c r="X278" s="178">
        <v>0</v>
      </c>
      <c r="Y278" s="33"/>
      <c r="Z278" s="178">
        <v>0</v>
      </c>
      <c r="AA278" s="33"/>
      <c r="AB278" s="178">
        <v>886805</v>
      </c>
      <c r="AC278" s="33"/>
      <c r="AD278" s="178">
        <f>SUM(X278:AB278)</f>
        <v>886805</v>
      </c>
      <c r="AE278" s="33"/>
      <c r="AF278" s="178">
        <v>0</v>
      </c>
      <c r="AG278" s="33"/>
      <c r="AH278" s="178">
        <v>0</v>
      </c>
      <c r="AI278" s="33"/>
      <c r="AJ278" s="178">
        <v>0</v>
      </c>
      <c r="AK278" s="33"/>
      <c r="AL278" s="178">
        <f>(U278+AD278+AF278+AH278+AJ278)</f>
        <v>3944363</v>
      </c>
      <c r="AM278" s="33"/>
      <c r="AN278" s="22">
        <v>32</v>
      </c>
    </row>
    <row r="279" spans="1:40" ht="8.85" customHeight="1" x14ac:dyDescent="0.3">
      <c r="A279" s="22">
        <v>33</v>
      </c>
      <c r="B279" s="30"/>
      <c r="C279" s="22" t="s">
        <v>251</v>
      </c>
      <c r="D279" s="33"/>
      <c r="E279" s="33"/>
      <c r="F279" s="33"/>
      <c r="G279" s="178">
        <v>0</v>
      </c>
      <c r="H279" s="33"/>
      <c r="I279" s="178">
        <v>0</v>
      </c>
      <c r="J279" s="33"/>
      <c r="K279" s="178">
        <v>0</v>
      </c>
      <c r="L279" s="33"/>
      <c r="M279" s="178">
        <f>SUM(G279:K279)</f>
        <v>0</v>
      </c>
      <c r="N279" s="33"/>
      <c r="O279" s="178">
        <v>0</v>
      </c>
      <c r="P279" s="33"/>
      <c r="Q279" s="178">
        <v>0</v>
      </c>
      <c r="R279" s="33"/>
      <c r="S279" s="178">
        <v>350793</v>
      </c>
      <c r="T279" s="33"/>
      <c r="U279" s="178">
        <f>SUM(O279:S279)</f>
        <v>350793</v>
      </c>
      <c r="V279" s="33"/>
      <c r="W279" s="33"/>
      <c r="X279" s="178">
        <v>0</v>
      </c>
      <c r="Y279" s="33"/>
      <c r="Z279" s="178">
        <v>0</v>
      </c>
      <c r="AA279" s="33"/>
      <c r="AB279" s="178">
        <v>71077</v>
      </c>
      <c r="AC279" s="33"/>
      <c r="AD279" s="178">
        <f>SUM(X279:AB279)</f>
        <v>71077</v>
      </c>
      <c r="AE279" s="33"/>
      <c r="AF279" s="178">
        <v>70230</v>
      </c>
      <c r="AG279" s="33"/>
      <c r="AH279" s="178">
        <v>0</v>
      </c>
      <c r="AI279" s="33"/>
      <c r="AJ279" s="178">
        <v>0</v>
      </c>
      <c r="AK279" s="33"/>
      <c r="AL279" s="178">
        <f>(U279+AD279+AF279+AH279+AJ279)</f>
        <v>492100</v>
      </c>
      <c r="AM279" s="33"/>
      <c r="AN279" s="22">
        <v>33</v>
      </c>
    </row>
    <row r="280" spans="1:40" ht="8.85" customHeight="1" x14ac:dyDescent="0.3">
      <c r="A280" s="22">
        <v>34</v>
      </c>
      <c r="B280" s="30"/>
      <c r="C280" s="22" t="s">
        <v>252</v>
      </c>
      <c r="D280" s="33"/>
      <c r="E280" s="33"/>
      <c r="F280" s="33"/>
      <c r="G280" s="178">
        <v>0</v>
      </c>
      <c r="H280" s="33"/>
      <c r="I280" s="178">
        <v>717632</v>
      </c>
      <c r="J280" s="33"/>
      <c r="K280" s="178">
        <v>0</v>
      </c>
      <c r="L280" s="33"/>
      <c r="M280" s="178">
        <f>SUM(G280:K280)</f>
        <v>717632</v>
      </c>
      <c r="N280" s="33"/>
      <c r="O280" s="178">
        <v>0</v>
      </c>
      <c r="P280" s="33"/>
      <c r="Q280" s="178">
        <v>0</v>
      </c>
      <c r="R280" s="33"/>
      <c r="S280" s="178">
        <v>527040</v>
      </c>
      <c r="T280" s="33"/>
      <c r="U280" s="178">
        <f>SUM(O280:S280)</f>
        <v>527040</v>
      </c>
      <c r="V280" s="33"/>
      <c r="W280" s="33"/>
      <c r="X280" s="178">
        <v>0</v>
      </c>
      <c r="Y280" s="33"/>
      <c r="Z280" s="178">
        <v>0</v>
      </c>
      <c r="AA280" s="33"/>
      <c r="AB280" s="178">
        <v>190592</v>
      </c>
      <c r="AC280" s="33"/>
      <c r="AD280" s="178">
        <f>SUM(X280:AB280)</f>
        <v>190592</v>
      </c>
      <c r="AE280" s="33"/>
      <c r="AF280" s="178">
        <v>0</v>
      </c>
      <c r="AG280" s="33"/>
      <c r="AH280" s="178">
        <v>0</v>
      </c>
      <c r="AI280" s="33"/>
      <c r="AJ280" s="178">
        <v>0</v>
      </c>
      <c r="AK280" s="33"/>
      <c r="AL280" s="178">
        <f>(U280+AD280+AF280+AH280+AJ280)</f>
        <v>717632</v>
      </c>
      <c r="AM280" s="33"/>
      <c r="AN280" s="22">
        <v>34</v>
      </c>
    </row>
    <row r="281" spans="1:40" ht="8.85" customHeight="1" x14ac:dyDescent="0.3">
      <c r="A281" s="22">
        <v>35</v>
      </c>
      <c r="B281" s="30"/>
      <c r="C281" s="22" t="s">
        <v>253</v>
      </c>
      <c r="D281" s="33"/>
      <c r="E281" s="33"/>
      <c r="F281" s="33"/>
      <c r="G281" s="178">
        <v>0</v>
      </c>
      <c r="H281" s="33"/>
      <c r="I281" s="178">
        <v>714917</v>
      </c>
      <c r="J281" s="33"/>
      <c r="K281" s="178">
        <v>0</v>
      </c>
      <c r="L281" s="33"/>
      <c r="M281" s="178">
        <f>SUM(G281:K281)</f>
        <v>714917</v>
      </c>
      <c r="N281" s="33"/>
      <c r="O281" s="178">
        <v>176128</v>
      </c>
      <c r="P281" s="33"/>
      <c r="Q281" s="178">
        <v>0</v>
      </c>
      <c r="R281" s="33"/>
      <c r="S281" s="178">
        <v>367181</v>
      </c>
      <c r="T281" s="33"/>
      <c r="U281" s="178">
        <f>SUM(O281:S281)</f>
        <v>543309</v>
      </c>
      <c r="V281" s="33"/>
      <c r="W281" s="33"/>
      <c r="X281" s="178">
        <v>21653</v>
      </c>
      <c r="Y281" s="33"/>
      <c r="Z281" s="178">
        <v>0</v>
      </c>
      <c r="AA281" s="33"/>
      <c r="AB281" s="178">
        <v>149955</v>
      </c>
      <c r="AC281" s="33"/>
      <c r="AD281" s="178">
        <f>SUM(X281:AB281)</f>
        <v>171608</v>
      </c>
      <c r="AE281" s="33"/>
      <c r="AF281" s="178">
        <v>0</v>
      </c>
      <c r="AG281" s="33"/>
      <c r="AH281" s="178">
        <v>0</v>
      </c>
      <c r="AI281" s="33"/>
      <c r="AJ281" s="178">
        <v>0</v>
      </c>
      <c r="AK281" s="33"/>
      <c r="AL281" s="178">
        <f>(U281+AD281+AF281+AH281+AJ281)</f>
        <v>714917</v>
      </c>
      <c r="AM281" s="33"/>
      <c r="AN281" s="22">
        <v>35</v>
      </c>
    </row>
    <row r="282" spans="1:40" ht="8.85" customHeight="1" x14ac:dyDescent="0.3">
      <c r="B282" s="30"/>
      <c r="D282" s="33"/>
      <c r="E282" s="33"/>
      <c r="F282" s="33"/>
      <c r="G282" s="178"/>
      <c r="H282" s="33"/>
      <c r="I282" s="178"/>
      <c r="J282" s="33"/>
      <c r="K282" s="178"/>
      <c r="L282" s="33"/>
      <c r="M282" s="178"/>
      <c r="N282" s="33"/>
      <c r="O282" s="178"/>
      <c r="P282" s="33"/>
      <c r="Q282" s="178"/>
      <c r="R282" s="33"/>
      <c r="S282" s="178"/>
      <c r="T282" s="33"/>
      <c r="U282" s="178"/>
      <c r="V282" s="33"/>
      <c r="W282" s="33"/>
      <c r="X282" s="178"/>
      <c r="Y282" s="33"/>
      <c r="Z282" s="178"/>
      <c r="AA282" s="33"/>
      <c r="AB282" s="178"/>
      <c r="AC282" s="33"/>
      <c r="AD282" s="178"/>
      <c r="AE282" s="33"/>
      <c r="AF282" s="178"/>
      <c r="AG282" s="33"/>
      <c r="AH282" s="178"/>
      <c r="AI282" s="33"/>
      <c r="AJ282" s="178"/>
      <c r="AK282" s="33"/>
      <c r="AL282" s="178"/>
      <c r="AM282" s="33"/>
    </row>
    <row r="283" spans="1:40" ht="8.85" customHeight="1" x14ac:dyDescent="0.3">
      <c r="A283" s="22">
        <v>36</v>
      </c>
      <c r="B283" s="30"/>
      <c r="C283" s="22" t="s">
        <v>220</v>
      </c>
      <c r="D283" s="33"/>
      <c r="E283" s="33"/>
      <c r="F283" s="33"/>
      <c r="G283" s="178">
        <v>0</v>
      </c>
      <c r="H283" s="33"/>
      <c r="I283" s="178">
        <v>0</v>
      </c>
      <c r="J283" s="33"/>
      <c r="K283" s="178">
        <v>0</v>
      </c>
      <c r="L283" s="33"/>
      <c r="M283" s="178">
        <f>SUM(G283:K283)</f>
        <v>0</v>
      </c>
      <c r="N283" s="33"/>
      <c r="O283" s="178">
        <v>0</v>
      </c>
      <c r="P283" s="33"/>
      <c r="Q283" s="178">
        <v>0</v>
      </c>
      <c r="R283" s="33"/>
      <c r="S283" s="178">
        <v>0</v>
      </c>
      <c r="T283" s="33"/>
      <c r="U283" s="178">
        <f>SUM(O283:S283)</f>
        <v>0</v>
      </c>
      <c r="V283" s="33"/>
      <c r="W283" s="33"/>
      <c r="X283" s="178">
        <v>0</v>
      </c>
      <c r="Y283" s="33"/>
      <c r="Z283" s="178">
        <v>0</v>
      </c>
      <c r="AA283" s="33"/>
      <c r="AB283" s="178">
        <v>0</v>
      </c>
      <c r="AC283" s="33"/>
      <c r="AD283" s="178">
        <f>SUM(X283:AB283)</f>
        <v>0</v>
      </c>
      <c r="AE283" s="33"/>
      <c r="AF283" s="178">
        <v>0</v>
      </c>
      <c r="AG283" s="33"/>
      <c r="AH283" s="178">
        <v>0</v>
      </c>
      <c r="AI283" s="33"/>
      <c r="AJ283" s="178">
        <v>0</v>
      </c>
      <c r="AK283" s="33"/>
      <c r="AL283" s="178">
        <f>(U283+AD283+AF283+AH283+AJ283)</f>
        <v>0</v>
      </c>
      <c r="AM283" s="33"/>
      <c r="AN283" s="22">
        <v>36</v>
      </c>
    </row>
    <row r="284" spans="1:40" ht="8.85" customHeight="1" x14ac:dyDescent="0.3">
      <c r="A284" s="22">
        <v>37</v>
      </c>
      <c r="B284" s="30"/>
      <c r="C284" s="22" t="s">
        <v>254</v>
      </c>
      <c r="D284" s="33"/>
      <c r="E284" s="33"/>
      <c r="F284" s="33"/>
      <c r="G284" s="178">
        <v>0</v>
      </c>
      <c r="H284" s="33"/>
      <c r="I284" s="178">
        <v>207112</v>
      </c>
      <c r="J284" s="33"/>
      <c r="K284" s="178">
        <v>0</v>
      </c>
      <c r="L284" s="33"/>
      <c r="M284" s="178">
        <f>SUM(G284:K284)</f>
        <v>207112</v>
      </c>
      <c r="N284" s="33"/>
      <c r="O284" s="178">
        <v>0</v>
      </c>
      <c r="P284" s="33"/>
      <c r="Q284" s="178">
        <v>0</v>
      </c>
      <c r="R284" s="33"/>
      <c r="S284" s="178">
        <v>165545</v>
      </c>
      <c r="T284" s="33"/>
      <c r="U284" s="178">
        <f>SUM(O284:S284)</f>
        <v>165545</v>
      </c>
      <c r="V284" s="33"/>
      <c r="W284" s="33"/>
      <c r="X284" s="178">
        <v>0</v>
      </c>
      <c r="Y284" s="33"/>
      <c r="Z284" s="178">
        <v>0</v>
      </c>
      <c r="AA284" s="33"/>
      <c r="AB284" s="178">
        <v>41567</v>
      </c>
      <c r="AC284" s="33"/>
      <c r="AD284" s="178">
        <f>SUM(X284:AB284)</f>
        <v>41567</v>
      </c>
      <c r="AE284" s="33"/>
      <c r="AF284" s="178">
        <v>0</v>
      </c>
      <c r="AG284" s="33"/>
      <c r="AH284" s="178">
        <v>0</v>
      </c>
      <c r="AI284" s="33"/>
      <c r="AJ284" s="178">
        <v>0</v>
      </c>
      <c r="AK284" s="33"/>
      <c r="AL284" s="178">
        <f>(U284+AD284+AF284+AH284+AJ284)</f>
        <v>207112</v>
      </c>
      <c r="AM284" s="33"/>
      <c r="AN284" s="22">
        <v>37</v>
      </c>
    </row>
    <row r="285" spans="1:40" ht="8.85" customHeight="1" x14ac:dyDescent="0.3">
      <c r="A285" s="42">
        <v>38</v>
      </c>
      <c r="B285" s="30"/>
      <c r="C285" s="22" t="s">
        <v>255</v>
      </c>
      <c r="D285" s="33"/>
      <c r="E285" s="33"/>
      <c r="F285" s="33"/>
      <c r="G285" s="180">
        <v>0</v>
      </c>
      <c r="H285" s="33"/>
      <c r="I285" s="180">
        <v>1054266</v>
      </c>
      <c r="J285" s="33"/>
      <c r="K285" s="180">
        <v>0</v>
      </c>
      <c r="L285" s="33"/>
      <c r="M285" s="180">
        <f>SUM(G285:K285)</f>
        <v>1054266</v>
      </c>
      <c r="N285" s="33"/>
      <c r="O285" s="180">
        <v>0</v>
      </c>
      <c r="P285" s="33"/>
      <c r="Q285" s="180">
        <v>0</v>
      </c>
      <c r="R285" s="33"/>
      <c r="S285" s="180">
        <v>790267</v>
      </c>
      <c r="T285" s="33"/>
      <c r="U285" s="180">
        <f>SUM(O285:S285)</f>
        <v>790267</v>
      </c>
      <c r="V285" s="33"/>
      <c r="W285" s="33"/>
      <c r="X285" s="180">
        <v>0</v>
      </c>
      <c r="Y285" s="33"/>
      <c r="Z285" s="180">
        <v>0</v>
      </c>
      <c r="AA285" s="33"/>
      <c r="AB285" s="180">
        <v>263999</v>
      </c>
      <c r="AC285" s="33"/>
      <c r="AD285" s="180">
        <f>SUM(X285:AB285)</f>
        <v>263999</v>
      </c>
      <c r="AE285" s="33"/>
      <c r="AF285" s="180">
        <v>0</v>
      </c>
      <c r="AG285" s="33"/>
      <c r="AH285" s="180">
        <v>0</v>
      </c>
      <c r="AI285" s="33"/>
      <c r="AJ285" s="180">
        <v>0</v>
      </c>
      <c r="AK285" s="33"/>
      <c r="AL285" s="180">
        <f>(U285+AD285+AF285+AH285+AJ285)</f>
        <v>1054266</v>
      </c>
      <c r="AM285" s="33"/>
      <c r="AN285" s="42">
        <v>38</v>
      </c>
    </row>
    <row r="286" spans="1:40" ht="8.85" customHeight="1" x14ac:dyDescent="0.3">
      <c r="A286" s="33"/>
      <c r="B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3"/>
    </row>
    <row r="287" spans="1:40" ht="8.85" customHeight="1" x14ac:dyDescent="0.3">
      <c r="A287" s="42">
        <f>A285</f>
        <v>38</v>
      </c>
      <c r="B287" s="33"/>
      <c r="C287" s="30" t="s">
        <v>72</v>
      </c>
      <c r="D287" s="33"/>
      <c r="E287" s="33"/>
      <c r="F287" s="33"/>
      <c r="G287" s="181">
        <f>SUM(G241:G285)</f>
        <v>10925838</v>
      </c>
      <c r="H287" s="33"/>
      <c r="I287" s="181">
        <f>SUM(I241:I285)</f>
        <v>25322534</v>
      </c>
      <c r="J287" s="33"/>
      <c r="K287" s="181">
        <f>SUM(K241:K285)</f>
        <v>540198</v>
      </c>
      <c r="L287" s="33"/>
      <c r="M287" s="181">
        <f>SUM(M241:M285)</f>
        <v>36788570</v>
      </c>
      <c r="N287" s="33"/>
      <c r="O287" s="181">
        <f>SUM(O241:O285)</f>
        <v>196508</v>
      </c>
      <c r="P287" s="33"/>
      <c r="Q287" s="181">
        <f>SUM(Q241:Q285)</f>
        <v>3345258</v>
      </c>
      <c r="R287" s="33"/>
      <c r="S287" s="181">
        <f>SUM(S241:S285)</f>
        <v>36457265</v>
      </c>
      <c r="T287" s="33"/>
      <c r="U287" s="181">
        <f>SUM(U241:U285)</f>
        <v>39999031</v>
      </c>
      <c r="V287" s="33"/>
      <c r="W287" s="33"/>
      <c r="X287" s="181">
        <f>SUM(X241:X285)</f>
        <v>22265</v>
      </c>
      <c r="Y287" s="33"/>
      <c r="Z287" s="181">
        <f>SUM(Z241:Z285)</f>
        <v>39155</v>
      </c>
      <c r="AA287" s="33"/>
      <c r="AB287" s="181">
        <f>SUM(AB241:AB285)</f>
        <v>9112203</v>
      </c>
      <c r="AC287" s="33"/>
      <c r="AD287" s="181">
        <f>SUM(AD241:AD285)</f>
        <v>9173623</v>
      </c>
      <c r="AE287" s="33"/>
      <c r="AF287" s="181">
        <f>SUM(AF241:AF285)</f>
        <v>70230</v>
      </c>
      <c r="AG287" s="33"/>
      <c r="AH287" s="181">
        <f>SUM(AH241:AH285)</f>
        <v>311002</v>
      </c>
      <c r="AI287" s="33"/>
      <c r="AJ287" s="181">
        <f>SUM(AJ241:AJ285)</f>
        <v>0</v>
      </c>
      <c r="AK287" s="33"/>
      <c r="AL287" s="181">
        <f>SUM(AL241:AL285)</f>
        <v>49553886</v>
      </c>
      <c r="AM287" s="33"/>
      <c r="AN287" s="42">
        <f>AN285</f>
        <v>38</v>
      </c>
    </row>
    <row r="288" spans="1:40" ht="8.85" customHeight="1" x14ac:dyDescent="0.3">
      <c r="A288" s="184"/>
      <c r="B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184"/>
    </row>
    <row r="289" spans="1:40" ht="14.25" customHeight="1" thickBot="1" x14ac:dyDescent="0.35">
      <c r="A289" s="54">
        <f>(A60+A219+A287)</f>
        <v>171</v>
      </c>
      <c r="B289" s="33"/>
      <c r="C289" s="30" t="s">
        <v>256</v>
      </c>
      <c r="D289" s="33"/>
      <c r="E289" s="33"/>
      <c r="F289" s="33"/>
      <c r="G289" s="185">
        <f>(G60+G219+G287)</f>
        <v>215138797</v>
      </c>
      <c r="H289" s="33"/>
      <c r="I289" s="185">
        <f>(I60+I219+I287)</f>
        <v>2047214237</v>
      </c>
      <c r="J289" s="33"/>
      <c r="K289" s="185">
        <f>(K60+K219+K287)</f>
        <v>5074200</v>
      </c>
      <c r="L289" s="33"/>
      <c r="M289" s="185">
        <f>(M60+M219+M287)</f>
        <v>2267427234</v>
      </c>
      <c r="N289" s="33"/>
      <c r="O289" s="185">
        <f>(O60+O219+O287)</f>
        <v>894252710</v>
      </c>
      <c r="P289" s="33"/>
      <c r="Q289" s="185">
        <f>(Q60+Q219+Q287)</f>
        <v>116371892</v>
      </c>
      <c r="R289" s="33"/>
      <c r="S289" s="185">
        <f>(S60+S219+S287)</f>
        <v>763121047</v>
      </c>
      <c r="T289" s="33"/>
      <c r="U289" s="185">
        <f>(U60+U219+U287)</f>
        <v>1773745649</v>
      </c>
      <c r="V289" s="33"/>
      <c r="W289" s="33"/>
      <c r="X289" s="185">
        <f>(X60+X219+X287)</f>
        <v>377256338</v>
      </c>
      <c r="Y289" s="33"/>
      <c r="Z289" s="185">
        <f>(Z60+Z219+Z287)</f>
        <v>46804802</v>
      </c>
      <c r="AA289" s="33"/>
      <c r="AB289" s="185">
        <f>(AB60+AB219+AB287)</f>
        <v>364789446</v>
      </c>
      <c r="AC289" s="33"/>
      <c r="AD289" s="185">
        <f>(AD60+AD219+AD287)</f>
        <v>788850586</v>
      </c>
      <c r="AE289" s="33"/>
      <c r="AF289" s="185">
        <f>(AF60+AF219+AF287)</f>
        <v>70230</v>
      </c>
      <c r="AG289" s="33"/>
      <c r="AH289" s="185">
        <f>(AH60+AH219+AH287)</f>
        <v>15763274</v>
      </c>
      <c r="AI289" s="33"/>
      <c r="AJ289" s="185">
        <f>(AJ60+AJ219+AJ287)</f>
        <v>22198951</v>
      </c>
      <c r="AK289" s="33"/>
      <c r="AL289" s="185">
        <f>(AL60+AL219+AL287)</f>
        <v>2600628690</v>
      </c>
      <c r="AM289" s="33"/>
      <c r="AN289" s="54">
        <f>(AN60+AN219+AN287)</f>
        <v>171</v>
      </c>
    </row>
    <row r="290" spans="1:40" ht="6.75" customHeight="1" thickTop="1" x14ac:dyDescent="0.3">
      <c r="A290" s="33"/>
      <c r="B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row>
    <row r="291" spans="1:40" ht="9.6" customHeight="1" x14ac:dyDescent="0.3">
      <c r="A291" s="33"/>
      <c r="B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row>
    <row r="292" spans="1:40" ht="11.1" customHeight="1" x14ac:dyDescent="0.3">
      <c r="A292" s="33"/>
      <c r="B292" s="33"/>
      <c r="C292" s="22" t="s">
        <v>257</v>
      </c>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row>
    <row r="293" spans="1:40" ht="6.6" customHeight="1" x14ac:dyDescent="0.3">
      <c r="A293" s="33"/>
      <c r="B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row>
    <row r="294" spans="1:40" ht="9.6" customHeight="1" x14ac:dyDescent="0.3">
      <c r="A294" s="33"/>
      <c r="B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row>
    <row r="295" spans="1:40" ht="9.6" customHeight="1" x14ac:dyDescent="0.3">
      <c r="A295" s="33"/>
      <c r="B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row>
    <row r="296" spans="1:40" ht="9.6" customHeight="1" x14ac:dyDescent="0.3">
      <c r="A296" s="33"/>
      <c r="B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row>
    <row r="297" spans="1:40" ht="9.6" customHeight="1" x14ac:dyDescent="0.3">
      <c r="A297" s="33"/>
      <c r="B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row>
    <row r="298" spans="1:40" ht="9.6" customHeight="1" x14ac:dyDescent="0.3">
      <c r="A298" s="33"/>
      <c r="B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row>
    <row r="299" spans="1:40" ht="1.65" customHeight="1" x14ac:dyDescent="0.3">
      <c r="A299" s="33"/>
      <c r="B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row>
    <row r="300" spans="1:40" ht="9.4499999999999993" hidden="1" customHeight="1" x14ac:dyDescent="0.3">
      <c r="A300" s="33"/>
      <c r="B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row>
    <row r="301" spans="1:40" ht="9.4499999999999993" hidden="1" customHeight="1" x14ac:dyDescent="0.3">
      <c r="A301" s="33"/>
      <c r="B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row>
    <row r="302" spans="1:40" ht="9.4499999999999993" hidden="1" customHeight="1" x14ac:dyDescent="0.3">
      <c r="A302" s="33"/>
      <c r="B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row>
    <row r="303" spans="1:40" ht="9.6" customHeight="1" x14ac:dyDescent="0.3">
      <c r="A303" s="33"/>
      <c r="B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row>
    <row r="304" spans="1:40" ht="6.75" customHeight="1" x14ac:dyDescent="0.3">
      <c r="A304" s="33"/>
      <c r="B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c r="AN304" s="33"/>
    </row>
    <row r="305" spans="1:42" ht="12" customHeight="1" x14ac:dyDescent="0.3">
      <c r="A305" s="26" t="s">
        <v>646</v>
      </c>
      <c r="B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c r="AA305" s="33"/>
      <c r="AB305" s="33"/>
      <c r="AC305" s="33"/>
      <c r="AD305" s="33"/>
      <c r="AE305" s="33"/>
      <c r="AF305" s="33"/>
      <c r="AG305" s="33"/>
      <c r="AH305" s="33"/>
      <c r="AI305" s="33"/>
      <c r="AJ305" s="33"/>
      <c r="AK305" s="33"/>
      <c r="AL305" s="33"/>
      <c r="AM305" s="33"/>
      <c r="AN305" s="33"/>
      <c r="AP305" s="131" t="s">
        <v>647</v>
      </c>
    </row>
  </sheetData>
  <printOptions gridLinesSet="0"/>
  <pageMargins left="3.75" right="0.25" top="0.5" bottom="0.25" header="0" footer="0"/>
  <pageSetup paperSize="17" pageOrder="overThenDown" orientation="landscape" r:id="rId1"/>
  <headerFooter alignWithMargins="0"/>
  <rowBreaks count="3" manualBreakCount="3">
    <brk id="75" max="16383" man="1"/>
    <brk id="151" max="16383" man="1"/>
    <brk id="227" max="16383" man="1"/>
  </rowBreaks>
  <colBreaks count="1" manualBreakCount="1">
    <brk id="22"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DDE3B-E69B-45A9-B2F0-6D6E77796D1D}">
  <sheetPr transitionEvaluation="1"/>
  <dimension ref="A1:AO304"/>
  <sheetViews>
    <sheetView showGridLines="0" zoomScale="120" zoomScaleNormal="120" workbookViewId="0"/>
  </sheetViews>
  <sheetFormatPr defaultColWidth="11.5546875" defaultRowHeight="9.75" customHeight="1" x14ac:dyDescent="0.3"/>
  <cols>
    <col min="1" max="1" width="4.5546875" style="22" customWidth="1"/>
    <col min="2" max="2" width="1.6640625" style="22" customWidth="1"/>
    <col min="3" max="3" width="14.21875" style="22" bestFit="1" customWidth="1"/>
    <col min="4" max="4" width="1.44140625" style="22" customWidth="1"/>
    <col min="5" max="5" width="12.33203125" style="22" customWidth="1"/>
    <col min="6" max="6" width="1.109375" style="22" customWidth="1"/>
    <col min="7" max="7" width="10.33203125" style="22" customWidth="1"/>
    <col min="8" max="8" width="1.44140625" style="22" customWidth="1"/>
    <col min="9" max="9" width="11.77734375" style="22" customWidth="1"/>
    <col min="10" max="10" width="1.109375" style="22" customWidth="1"/>
    <col min="11" max="11" width="10.44140625" style="22" customWidth="1"/>
    <col min="12" max="12" width="1.44140625" style="22" customWidth="1"/>
    <col min="13" max="13" width="12.5546875" style="22" customWidth="1"/>
    <col min="14" max="14" width="1.109375" style="22" customWidth="1"/>
    <col min="15" max="15" width="12.33203125" style="22" customWidth="1"/>
    <col min="16" max="16" width="1.44140625" style="22" customWidth="1"/>
    <col min="17" max="17" width="11.21875" style="22" customWidth="1"/>
    <col min="18" max="18" width="1.44140625" style="22" customWidth="1"/>
    <col min="19" max="19" width="11.109375" style="22" customWidth="1"/>
    <col min="20" max="20" width="1.109375" style="22" customWidth="1"/>
    <col min="21" max="21" width="10.77734375" style="22" customWidth="1"/>
    <col min="22" max="22" width="0.88671875" style="22" customWidth="1"/>
    <col min="23" max="23" width="11.77734375" style="22" customWidth="1"/>
    <col min="24" max="24" width="1.44140625" style="22" customWidth="1"/>
    <col min="25" max="25" width="13.109375" style="22" customWidth="1"/>
    <col min="26" max="26" width="1.109375" style="22" customWidth="1"/>
    <col min="27" max="27" width="13.44140625" style="22" customWidth="1"/>
    <col min="28" max="28" width="0.6640625" style="22" customWidth="1"/>
    <col min="29" max="29" width="13.33203125" style="22" customWidth="1"/>
    <col min="30" max="30" width="0.5546875" style="22" customWidth="1"/>
    <col min="31" max="31" width="13.77734375" style="22" customWidth="1"/>
    <col min="32" max="32" width="0.6640625" style="22" customWidth="1"/>
    <col min="33" max="33" width="11.77734375" style="22" customWidth="1"/>
    <col min="34" max="34" width="0.5546875" style="22" customWidth="1"/>
    <col min="35" max="35" width="14" style="22" customWidth="1"/>
    <col min="36" max="36" width="0.77734375" style="22" customWidth="1"/>
    <col min="37" max="37" width="14.109375" style="22" customWidth="1"/>
    <col min="38" max="38" width="0.77734375" style="22" customWidth="1"/>
    <col min="39" max="39" width="1.44140625" style="22" customWidth="1"/>
    <col min="40" max="40" width="4.77734375" style="30" customWidth="1"/>
    <col min="41" max="41" width="71.44140625" style="22" customWidth="1"/>
    <col min="42" max="42" width="16.21875" style="22" customWidth="1"/>
    <col min="43" max="256" width="11.5546875" style="22"/>
    <col min="257" max="257" width="4.5546875" style="22" customWidth="1"/>
    <col min="258" max="258" width="1.6640625" style="22" customWidth="1"/>
    <col min="259" max="259" width="14.21875" style="22" bestFit="1" customWidth="1"/>
    <col min="260" max="260" width="1.44140625" style="22" customWidth="1"/>
    <col min="261" max="261" width="12.33203125" style="22" customWidth="1"/>
    <col min="262" max="262" width="1.109375" style="22" customWidth="1"/>
    <col min="263" max="263" width="10.33203125" style="22" customWidth="1"/>
    <col min="264" max="264" width="1.44140625" style="22" customWidth="1"/>
    <col min="265" max="265" width="11.77734375" style="22" customWidth="1"/>
    <col min="266" max="266" width="1.109375" style="22" customWidth="1"/>
    <col min="267" max="267" width="10.44140625" style="22" customWidth="1"/>
    <col min="268" max="268" width="1.44140625" style="22" customWidth="1"/>
    <col min="269" max="269" width="12.5546875" style="22" customWidth="1"/>
    <col min="270" max="270" width="1.109375" style="22" customWidth="1"/>
    <col min="271" max="271" width="12.33203125" style="22" customWidth="1"/>
    <col min="272" max="272" width="1.44140625" style="22" customWidth="1"/>
    <col min="273" max="273" width="11.21875" style="22" customWidth="1"/>
    <col min="274" max="274" width="1.44140625" style="22" customWidth="1"/>
    <col min="275" max="275" width="11.109375" style="22" customWidth="1"/>
    <col min="276" max="276" width="1.109375" style="22" customWidth="1"/>
    <col min="277" max="277" width="10.77734375" style="22" customWidth="1"/>
    <col min="278" max="278" width="0.88671875" style="22" customWidth="1"/>
    <col min="279" max="279" width="11.77734375" style="22" customWidth="1"/>
    <col min="280" max="280" width="1.44140625" style="22" customWidth="1"/>
    <col min="281" max="281" width="13.109375" style="22" customWidth="1"/>
    <col min="282" max="282" width="1.109375" style="22" customWidth="1"/>
    <col min="283" max="283" width="13.44140625" style="22" customWidth="1"/>
    <col min="284" max="284" width="0.6640625" style="22" customWidth="1"/>
    <col min="285" max="285" width="13.33203125" style="22" customWidth="1"/>
    <col min="286" max="286" width="0.5546875" style="22" customWidth="1"/>
    <col min="287" max="287" width="13.77734375" style="22" customWidth="1"/>
    <col min="288" max="288" width="0.6640625" style="22" customWidth="1"/>
    <col min="289" max="289" width="11.77734375" style="22" customWidth="1"/>
    <col min="290" max="290" width="0.5546875" style="22" customWidth="1"/>
    <col min="291" max="291" width="14" style="22" customWidth="1"/>
    <col min="292" max="292" width="0.77734375" style="22" customWidth="1"/>
    <col min="293" max="293" width="14.109375" style="22" customWidth="1"/>
    <col min="294" max="294" width="0.77734375" style="22" customWidth="1"/>
    <col min="295" max="295" width="1.44140625" style="22" customWidth="1"/>
    <col min="296" max="296" width="4.77734375" style="22" customWidth="1"/>
    <col min="297" max="297" width="71.44140625" style="22" customWidth="1"/>
    <col min="298" max="298" width="16.21875" style="22" customWidth="1"/>
    <col min="299" max="512" width="11.5546875" style="22"/>
    <col min="513" max="513" width="4.5546875" style="22" customWidth="1"/>
    <col min="514" max="514" width="1.6640625" style="22" customWidth="1"/>
    <col min="515" max="515" width="14.21875" style="22" bestFit="1" customWidth="1"/>
    <col min="516" max="516" width="1.44140625" style="22" customWidth="1"/>
    <col min="517" max="517" width="12.33203125" style="22" customWidth="1"/>
    <col min="518" max="518" width="1.109375" style="22" customWidth="1"/>
    <col min="519" max="519" width="10.33203125" style="22" customWidth="1"/>
    <col min="520" max="520" width="1.44140625" style="22" customWidth="1"/>
    <col min="521" max="521" width="11.77734375" style="22" customWidth="1"/>
    <col min="522" max="522" width="1.109375" style="22" customWidth="1"/>
    <col min="523" max="523" width="10.44140625" style="22" customWidth="1"/>
    <col min="524" max="524" width="1.44140625" style="22" customWidth="1"/>
    <col min="525" max="525" width="12.5546875" style="22" customWidth="1"/>
    <col min="526" max="526" width="1.109375" style="22" customWidth="1"/>
    <col min="527" max="527" width="12.33203125" style="22" customWidth="1"/>
    <col min="528" max="528" width="1.44140625" style="22" customWidth="1"/>
    <col min="529" max="529" width="11.21875" style="22" customWidth="1"/>
    <col min="530" max="530" width="1.44140625" style="22" customWidth="1"/>
    <col min="531" max="531" width="11.109375" style="22" customWidth="1"/>
    <col min="532" max="532" width="1.109375" style="22" customWidth="1"/>
    <col min="533" max="533" width="10.77734375" style="22" customWidth="1"/>
    <col min="534" max="534" width="0.88671875" style="22" customWidth="1"/>
    <col min="535" max="535" width="11.77734375" style="22" customWidth="1"/>
    <col min="536" max="536" width="1.44140625" style="22" customWidth="1"/>
    <col min="537" max="537" width="13.109375" style="22" customWidth="1"/>
    <col min="538" max="538" width="1.109375" style="22" customWidth="1"/>
    <col min="539" max="539" width="13.44140625" style="22" customWidth="1"/>
    <col min="540" max="540" width="0.6640625" style="22" customWidth="1"/>
    <col min="541" max="541" width="13.33203125" style="22" customWidth="1"/>
    <col min="542" max="542" width="0.5546875" style="22" customWidth="1"/>
    <col min="543" max="543" width="13.77734375" style="22" customWidth="1"/>
    <col min="544" max="544" width="0.6640625" style="22" customWidth="1"/>
    <col min="545" max="545" width="11.77734375" style="22" customWidth="1"/>
    <col min="546" max="546" width="0.5546875" style="22" customWidth="1"/>
    <col min="547" max="547" width="14" style="22" customWidth="1"/>
    <col min="548" max="548" width="0.77734375" style="22" customWidth="1"/>
    <col min="549" max="549" width="14.109375" style="22" customWidth="1"/>
    <col min="550" max="550" width="0.77734375" style="22" customWidth="1"/>
    <col min="551" max="551" width="1.44140625" style="22" customWidth="1"/>
    <col min="552" max="552" width="4.77734375" style="22" customWidth="1"/>
    <col min="553" max="553" width="71.44140625" style="22" customWidth="1"/>
    <col min="554" max="554" width="16.21875" style="22" customWidth="1"/>
    <col min="555" max="768" width="11.5546875" style="22"/>
    <col min="769" max="769" width="4.5546875" style="22" customWidth="1"/>
    <col min="770" max="770" width="1.6640625" style="22" customWidth="1"/>
    <col min="771" max="771" width="14.21875" style="22" bestFit="1" customWidth="1"/>
    <col min="772" max="772" width="1.44140625" style="22" customWidth="1"/>
    <col min="773" max="773" width="12.33203125" style="22" customWidth="1"/>
    <col min="774" max="774" width="1.109375" style="22" customWidth="1"/>
    <col min="775" max="775" width="10.33203125" style="22" customWidth="1"/>
    <col min="776" max="776" width="1.44140625" style="22" customWidth="1"/>
    <col min="777" max="777" width="11.77734375" style="22" customWidth="1"/>
    <col min="778" max="778" width="1.109375" style="22" customWidth="1"/>
    <col min="779" max="779" width="10.44140625" style="22" customWidth="1"/>
    <col min="780" max="780" width="1.44140625" style="22" customWidth="1"/>
    <col min="781" max="781" width="12.5546875" style="22" customWidth="1"/>
    <col min="782" max="782" width="1.109375" style="22" customWidth="1"/>
    <col min="783" max="783" width="12.33203125" style="22" customWidth="1"/>
    <col min="784" max="784" width="1.44140625" style="22" customWidth="1"/>
    <col min="785" max="785" width="11.21875" style="22" customWidth="1"/>
    <col min="786" max="786" width="1.44140625" style="22" customWidth="1"/>
    <col min="787" max="787" width="11.109375" style="22" customWidth="1"/>
    <col min="788" max="788" width="1.109375" style="22" customWidth="1"/>
    <col min="789" max="789" width="10.77734375" style="22" customWidth="1"/>
    <col min="790" max="790" width="0.88671875" style="22" customWidth="1"/>
    <col min="791" max="791" width="11.77734375" style="22" customWidth="1"/>
    <col min="792" max="792" width="1.44140625" style="22" customWidth="1"/>
    <col min="793" max="793" width="13.109375" style="22" customWidth="1"/>
    <col min="794" max="794" width="1.109375" style="22" customWidth="1"/>
    <col min="795" max="795" width="13.44140625" style="22" customWidth="1"/>
    <col min="796" max="796" width="0.6640625" style="22" customWidth="1"/>
    <col min="797" max="797" width="13.33203125" style="22" customWidth="1"/>
    <col min="798" max="798" width="0.5546875" style="22" customWidth="1"/>
    <col min="799" max="799" width="13.77734375" style="22" customWidth="1"/>
    <col min="800" max="800" width="0.6640625" style="22" customWidth="1"/>
    <col min="801" max="801" width="11.77734375" style="22" customWidth="1"/>
    <col min="802" max="802" width="0.5546875" style="22" customWidth="1"/>
    <col min="803" max="803" width="14" style="22" customWidth="1"/>
    <col min="804" max="804" width="0.77734375" style="22" customWidth="1"/>
    <col min="805" max="805" width="14.109375" style="22" customWidth="1"/>
    <col min="806" max="806" width="0.77734375" style="22" customWidth="1"/>
    <col min="807" max="807" width="1.44140625" style="22" customWidth="1"/>
    <col min="808" max="808" width="4.77734375" style="22" customWidth="1"/>
    <col min="809" max="809" width="71.44140625" style="22" customWidth="1"/>
    <col min="810" max="810" width="16.21875" style="22" customWidth="1"/>
    <col min="811" max="1024" width="11.5546875" style="22"/>
    <col min="1025" max="1025" width="4.5546875" style="22" customWidth="1"/>
    <col min="1026" max="1026" width="1.6640625" style="22" customWidth="1"/>
    <col min="1027" max="1027" width="14.21875" style="22" bestFit="1" customWidth="1"/>
    <col min="1028" max="1028" width="1.44140625" style="22" customWidth="1"/>
    <col min="1029" max="1029" width="12.33203125" style="22" customWidth="1"/>
    <col min="1030" max="1030" width="1.109375" style="22" customWidth="1"/>
    <col min="1031" max="1031" width="10.33203125" style="22" customWidth="1"/>
    <col min="1032" max="1032" width="1.44140625" style="22" customWidth="1"/>
    <col min="1033" max="1033" width="11.77734375" style="22" customWidth="1"/>
    <col min="1034" max="1034" width="1.109375" style="22" customWidth="1"/>
    <col min="1035" max="1035" width="10.44140625" style="22" customWidth="1"/>
    <col min="1036" max="1036" width="1.44140625" style="22" customWidth="1"/>
    <col min="1037" max="1037" width="12.5546875" style="22" customWidth="1"/>
    <col min="1038" max="1038" width="1.109375" style="22" customWidth="1"/>
    <col min="1039" max="1039" width="12.33203125" style="22" customWidth="1"/>
    <col min="1040" max="1040" width="1.44140625" style="22" customWidth="1"/>
    <col min="1041" max="1041" width="11.21875" style="22" customWidth="1"/>
    <col min="1042" max="1042" width="1.44140625" style="22" customWidth="1"/>
    <col min="1043" max="1043" width="11.109375" style="22" customWidth="1"/>
    <col min="1044" max="1044" width="1.109375" style="22" customWidth="1"/>
    <col min="1045" max="1045" width="10.77734375" style="22" customWidth="1"/>
    <col min="1046" max="1046" width="0.88671875" style="22" customWidth="1"/>
    <col min="1047" max="1047" width="11.77734375" style="22" customWidth="1"/>
    <col min="1048" max="1048" width="1.44140625" style="22" customWidth="1"/>
    <col min="1049" max="1049" width="13.109375" style="22" customWidth="1"/>
    <col min="1050" max="1050" width="1.109375" style="22" customWidth="1"/>
    <col min="1051" max="1051" width="13.44140625" style="22" customWidth="1"/>
    <col min="1052" max="1052" width="0.6640625" style="22" customWidth="1"/>
    <col min="1053" max="1053" width="13.33203125" style="22" customWidth="1"/>
    <col min="1054" max="1054" width="0.5546875" style="22" customWidth="1"/>
    <col min="1055" max="1055" width="13.77734375" style="22" customWidth="1"/>
    <col min="1056" max="1056" width="0.6640625" style="22" customWidth="1"/>
    <col min="1057" max="1057" width="11.77734375" style="22" customWidth="1"/>
    <col min="1058" max="1058" width="0.5546875" style="22" customWidth="1"/>
    <col min="1059" max="1059" width="14" style="22" customWidth="1"/>
    <col min="1060" max="1060" width="0.77734375" style="22" customWidth="1"/>
    <col min="1061" max="1061" width="14.109375" style="22" customWidth="1"/>
    <col min="1062" max="1062" width="0.77734375" style="22" customWidth="1"/>
    <col min="1063" max="1063" width="1.44140625" style="22" customWidth="1"/>
    <col min="1064" max="1064" width="4.77734375" style="22" customWidth="1"/>
    <col min="1065" max="1065" width="71.44140625" style="22" customWidth="1"/>
    <col min="1066" max="1066" width="16.21875" style="22" customWidth="1"/>
    <col min="1067" max="1280" width="11.5546875" style="22"/>
    <col min="1281" max="1281" width="4.5546875" style="22" customWidth="1"/>
    <col min="1282" max="1282" width="1.6640625" style="22" customWidth="1"/>
    <col min="1283" max="1283" width="14.21875" style="22" bestFit="1" customWidth="1"/>
    <col min="1284" max="1284" width="1.44140625" style="22" customWidth="1"/>
    <col min="1285" max="1285" width="12.33203125" style="22" customWidth="1"/>
    <col min="1286" max="1286" width="1.109375" style="22" customWidth="1"/>
    <col min="1287" max="1287" width="10.33203125" style="22" customWidth="1"/>
    <col min="1288" max="1288" width="1.44140625" style="22" customWidth="1"/>
    <col min="1289" max="1289" width="11.77734375" style="22" customWidth="1"/>
    <col min="1290" max="1290" width="1.109375" style="22" customWidth="1"/>
    <col min="1291" max="1291" width="10.44140625" style="22" customWidth="1"/>
    <col min="1292" max="1292" width="1.44140625" style="22" customWidth="1"/>
    <col min="1293" max="1293" width="12.5546875" style="22" customWidth="1"/>
    <col min="1294" max="1294" width="1.109375" style="22" customWidth="1"/>
    <col min="1295" max="1295" width="12.33203125" style="22" customWidth="1"/>
    <col min="1296" max="1296" width="1.44140625" style="22" customWidth="1"/>
    <col min="1297" max="1297" width="11.21875" style="22" customWidth="1"/>
    <col min="1298" max="1298" width="1.44140625" style="22" customWidth="1"/>
    <col min="1299" max="1299" width="11.109375" style="22" customWidth="1"/>
    <col min="1300" max="1300" width="1.109375" style="22" customWidth="1"/>
    <col min="1301" max="1301" width="10.77734375" style="22" customWidth="1"/>
    <col min="1302" max="1302" width="0.88671875" style="22" customWidth="1"/>
    <col min="1303" max="1303" width="11.77734375" style="22" customWidth="1"/>
    <col min="1304" max="1304" width="1.44140625" style="22" customWidth="1"/>
    <col min="1305" max="1305" width="13.109375" style="22" customWidth="1"/>
    <col min="1306" max="1306" width="1.109375" style="22" customWidth="1"/>
    <col min="1307" max="1307" width="13.44140625" style="22" customWidth="1"/>
    <col min="1308" max="1308" width="0.6640625" style="22" customWidth="1"/>
    <col min="1309" max="1309" width="13.33203125" style="22" customWidth="1"/>
    <col min="1310" max="1310" width="0.5546875" style="22" customWidth="1"/>
    <col min="1311" max="1311" width="13.77734375" style="22" customWidth="1"/>
    <col min="1312" max="1312" width="0.6640625" style="22" customWidth="1"/>
    <col min="1313" max="1313" width="11.77734375" style="22" customWidth="1"/>
    <col min="1314" max="1314" width="0.5546875" style="22" customWidth="1"/>
    <col min="1315" max="1315" width="14" style="22" customWidth="1"/>
    <col min="1316" max="1316" width="0.77734375" style="22" customWidth="1"/>
    <col min="1317" max="1317" width="14.109375" style="22" customWidth="1"/>
    <col min="1318" max="1318" width="0.77734375" style="22" customWidth="1"/>
    <col min="1319" max="1319" width="1.44140625" style="22" customWidth="1"/>
    <col min="1320" max="1320" width="4.77734375" style="22" customWidth="1"/>
    <col min="1321" max="1321" width="71.44140625" style="22" customWidth="1"/>
    <col min="1322" max="1322" width="16.21875" style="22" customWidth="1"/>
    <col min="1323" max="1536" width="11.5546875" style="22"/>
    <col min="1537" max="1537" width="4.5546875" style="22" customWidth="1"/>
    <col min="1538" max="1538" width="1.6640625" style="22" customWidth="1"/>
    <col min="1539" max="1539" width="14.21875" style="22" bestFit="1" customWidth="1"/>
    <col min="1540" max="1540" width="1.44140625" style="22" customWidth="1"/>
    <col min="1541" max="1541" width="12.33203125" style="22" customWidth="1"/>
    <col min="1542" max="1542" width="1.109375" style="22" customWidth="1"/>
    <col min="1543" max="1543" width="10.33203125" style="22" customWidth="1"/>
    <col min="1544" max="1544" width="1.44140625" style="22" customWidth="1"/>
    <col min="1545" max="1545" width="11.77734375" style="22" customWidth="1"/>
    <col min="1546" max="1546" width="1.109375" style="22" customWidth="1"/>
    <col min="1547" max="1547" width="10.44140625" style="22" customWidth="1"/>
    <col min="1548" max="1548" width="1.44140625" style="22" customWidth="1"/>
    <col min="1549" max="1549" width="12.5546875" style="22" customWidth="1"/>
    <col min="1550" max="1550" width="1.109375" style="22" customWidth="1"/>
    <col min="1551" max="1551" width="12.33203125" style="22" customWidth="1"/>
    <col min="1552" max="1552" width="1.44140625" style="22" customWidth="1"/>
    <col min="1553" max="1553" width="11.21875" style="22" customWidth="1"/>
    <col min="1554" max="1554" width="1.44140625" style="22" customWidth="1"/>
    <col min="1555" max="1555" width="11.109375" style="22" customWidth="1"/>
    <col min="1556" max="1556" width="1.109375" style="22" customWidth="1"/>
    <col min="1557" max="1557" width="10.77734375" style="22" customWidth="1"/>
    <col min="1558" max="1558" width="0.88671875" style="22" customWidth="1"/>
    <col min="1559" max="1559" width="11.77734375" style="22" customWidth="1"/>
    <col min="1560" max="1560" width="1.44140625" style="22" customWidth="1"/>
    <col min="1561" max="1561" width="13.109375" style="22" customWidth="1"/>
    <col min="1562" max="1562" width="1.109375" style="22" customWidth="1"/>
    <col min="1563" max="1563" width="13.44140625" style="22" customWidth="1"/>
    <col min="1564" max="1564" width="0.6640625" style="22" customWidth="1"/>
    <col min="1565" max="1565" width="13.33203125" style="22" customWidth="1"/>
    <col min="1566" max="1566" width="0.5546875" style="22" customWidth="1"/>
    <col min="1567" max="1567" width="13.77734375" style="22" customWidth="1"/>
    <col min="1568" max="1568" width="0.6640625" style="22" customWidth="1"/>
    <col min="1569" max="1569" width="11.77734375" style="22" customWidth="1"/>
    <col min="1570" max="1570" width="0.5546875" style="22" customWidth="1"/>
    <col min="1571" max="1571" width="14" style="22" customWidth="1"/>
    <col min="1572" max="1572" width="0.77734375" style="22" customWidth="1"/>
    <col min="1573" max="1573" width="14.109375" style="22" customWidth="1"/>
    <col min="1574" max="1574" width="0.77734375" style="22" customWidth="1"/>
    <col min="1575" max="1575" width="1.44140625" style="22" customWidth="1"/>
    <col min="1576" max="1576" width="4.77734375" style="22" customWidth="1"/>
    <col min="1577" max="1577" width="71.44140625" style="22" customWidth="1"/>
    <col min="1578" max="1578" width="16.21875" style="22" customWidth="1"/>
    <col min="1579" max="1792" width="11.5546875" style="22"/>
    <col min="1793" max="1793" width="4.5546875" style="22" customWidth="1"/>
    <col min="1794" max="1794" width="1.6640625" style="22" customWidth="1"/>
    <col min="1795" max="1795" width="14.21875" style="22" bestFit="1" customWidth="1"/>
    <col min="1796" max="1796" width="1.44140625" style="22" customWidth="1"/>
    <col min="1797" max="1797" width="12.33203125" style="22" customWidth="1"/>
    <col min="1798" max="1798" width="1.109375" style="22" customWidth="1"/>
    <col min="1799" max="1799" width="10.33203125" style="22" customWidth="1"/>
    <col min="1800" max="1800" width="1.44140625" style="22" customWidth="1"/>
    <col min="1801" max="1801" width="11.77734375" style="22" customWidth="1"/>
    <col min="1802" max="1802" width="1.109375" style="22" customWidth="1"/>
    <col min="1803" max="1803" width="10.44140625" style="22" customWidth="1"/>
    <col min="1804" max="1804" width="1.44140625" style="22" customWidth="1"/>
    <col min="1805" max="1805" width="12.5546875" style="22" customWidth="1"/>
    <col min="1806" max="1806" width="1.109375" style="22" customWidth="1"/>
    <col min="1807" max="1807" width="12.33203125" style="22" customWidth="1"/>
    <col min="1808" max="1808" width="1.44140625" style="22" customWidth="1"/>
    <col min="1809" max="1809" width="11.21875" style="22" customWidth="1"/>
    <col min="1810" max="1810" width="1.44140625" style="22" customWidth="1"/>
    <col min="1811" max="1811" width="11.109375" style="22" customWidth="1"/>
    <col min="1812" max="1812" width="1.109375" style="22" customWidth="1"/>
    <col min="1813" max="1813" width="10.77734375" style="22" customWidth="1"/>
    <col min="1814" max="1814" width="0.88671875" style="22" customWidth="1"/>
    <col min="1815" max="1815" width="11.77734375" style="22" customWidth="1"/>
    <col min="1816" max="1816" width="1.44140625" style="22" customWidth="1"/>
    <col min="1817" max="1817" width="13.109375" style="22" customWidth="1"/>
    <col min="1818" max="1818" width="1.109375" style="22" customWidth="1"/>
    <col min="1819" max="1819" width="13.44140625" style="22" customWidth="1"/>
    <col min="1820" max="1820" width="0.6640625" style="22" customWidth="1"/>
    <col min="1821" max="1821" width="13.33203125" style="22" customWidth="1"/>
    <col min="1822" max="1822" width="0.5546875" style="22" customWidth="1"/>
    <col min="1823" max="1823" width="13.77734375" style="22" customWidth="1"/>
    <col min="1824" max="1824" width="0.6640625" style="22" customWidth="1"/>
    <col min="1825" max="1825" width="11.77734375" style="22" customWidth="1"/>
    <col min="1826" max="1826" width="0.5546875" style="22" customWidth="1"/>
    <col min="1827" max="1827" width="14" style="22" customWidth="1"/>
    <col min="1828" max="1828" width="0.77734375" style="22" customWidth="1"/>
    <col min="1829" max="1829" width="14.109375" style="22" customWidth="1"/>
    <col min="1830" max="1830" width="0.77734375" style="22" customWidth="1"/>
    <col min="1831" max="1831" width="1.44140625" style="22" customWidth="1"/>
    <col min="1832" max="1832" width="4.77734375" style="22" customWidth="1"/>
    <col min="1833" max="1833" width="71.44140625" style="22" customWidth="1"/>
    <col min="1834" max="1834" width="16.21875" style="22" customWidth="1"/>
    <col min="1835" max="2048" width="11.5546875" style="22"/>
    <col min="2049" max="2049" width="4.5546875" style="22" customWidth="1"/>
    <col min="2050" max="2050" width="1.6640625" style="22" customWidth="1"/>
    <col min="2051" max="2051" width="14.21875" style="22" bestFit="1" customWidth="1"/>
    <col min="2052" max="2052" width="1.44140625" style="22" customWidth="1"/>
    <col min="2053" max="2053" width="12.33203125" style="22" customWidth="1"/>
    <col min="2054" max="2054" width="1.109375" style="22" customWidth="1"/>
    <col min="2055" max="2055" width="10.33203125" style="22" customWidth="1"/>
    <col min="2056" max="2056" width="1.44140625" style="22" customWidth="1"/>
    <col min="2057" max="2057" width="11.77734375" style="22" customWidth="1"/>
    <col min="2058" max="2058" width="1.109375" style="22" customWidth="1"/>
    <col min="2059" max="2059" width="10.44140625" style="22" customWidth="1"/>
    <col min="2060" max="2060" width="1.44140625" style="22" customWidth="1"/>
    <col min="2061" max="2061" width="12.5546875" style="22" customWidth="1"/>
    <col min="2062" max="2062" width="1.109375" style="22" customWidth="1"/>
    <col min="2063" max="2063" width="12.33203125" style="22" customWidth="1"/>
    <col min="2064" max="2064" width="1.44140625" style="22" customWidth="1"/>
    <col min="2065" max="2065" width="11.21875" style="22" customWidth="1"/>
    <col min="2066" max="2066" width="1.44140625" style="22" customWidth="1"/>
    <col min="2067" max="2067" width="11.109375" style="22" customWidth="1"/>
    <col min="2068" max="2068" width="1.109375" style="22" customWidth="1"/>
    <col min="2069" max="2069" width="10.77734375" style="22" customWidth="1"/>
    <col min="2070" max="2070" width="0.88671875" style="22" customWidth="1"/>
    <col min="2071" max="2071" width="11.77734375" style="22" customWidth="1"/>
    <col min="2072" max="2072" width="1.44140625" style="22" customWidth="1"/>
    <col min="2073" max="2073" width="13.109375" style="22" customWidth="1"/>
    <col min="2074" max="2074" width="1.109375" style="22" customWidth="1"/>
    <col min="2075" max="2075" width="13.44140625" style="22" customWidth="1"/>
    <col min="2076" max="2076" width="0.6640625" style="22" customWidth="1"/>
    <col min="2077" max="2077" width="13.33203125" style="22" customWidth="1"/>
    <col min="2078" max="2078" width="0.5546875" style="22" customWidth="1"/>
    <col min="2079" max="2079" width="13.77734375" style="22" customWidth="1"/>
    <col min="2080" max="2080" width="0.6640625" style="22" customWidth="1"/>
    <col min="2081" max="2081" width="11.77734375" style="22" customWidth="1"/>
    <col min="2082" max="2082" width="0.5546875" style="22" customWidth="1"/>
    <col min="2083" max="2083" width="14" style="22" customWidth="1"/>
    <col min="2084" max="2084" width="0.77734375" style="22" customWidth="1"/>
    <col min="2085" max="2085" width="14.109375" style="22" customWidth="1"/>
    <col min="2086" max="2086" width="0.77734375" style="22" customWidth="1"/>
    <col min="2087" max="2087" width="1.44140625" style="22" customWidth="1"/>
    <col min="2088" max="2088" width="4.77734375" style="22" customWidth="1"/>
    <col min="2089" max="2089" width="71.44140625" style="22" customWidth="1"/>
    <col min="2090" max="2090" width="16.21875" style="22" customWidth="1"/>
    <col min="2091" max="2304" width="11.5546875" style="22"/>
    <col min="2305" max="2305" width="4.5546875" style="22" customWidth="1"/>
    <col min="2306" max="2306" width="1.6640625" style="22" customWidth="1"/>
    <col min="2307" max="2307" width="14.21875" style="22" bestFit="1" customWidth="1"/>
    <col min="2308" max="2308" width="1.44140625" style="22" customWidth="1"/>
    <col min="2309" max="2309" width="12.33203125" style="22" customWidth="1"/>
    <col min="2310" max="2310" width="1.109375" style="22" customWidth="1"/>
    <col min="2311" max="2311" width="10.33203125" style="22" customWidth="1"/>
    <col min="2312" max="2312" width="1.44140625" style="22" customWidth="1"/>
    <col min="2313" max="2313" width="11.77734375" style="22" customWidth="1"/>
    <col min="2314" max="2314" width="1.109375" style="22" customWidth="1"/>
    <col min="2315" max="2315" width="10.44140625" style="22" customWidth="1"/>
    <col min="2316" max="2316" width="1.44140625" style="22" customWidth="1"/>
    <col min="2317" max="2317" width="12.5546875" style="22" customWidth="1"/>
    <col min="2318" max="2318" width="1.109375" style="22" customWidth="1"/>
    <col min="2319" max="2319" width="12.33203125" style="22" customWidth="1"/>
    <col min="2320" max="2320" width="1.44140625" style="22" customWidth="1"/>
    <col min="2321" max="2321" width="11.21875" style="22" customWidth="1"/>
    <col min="2322" max="2322" width="1.44140625" style="22" customWidth="1"/>
    <col min="2323" max="2323" width="11.109375" style="22" customWidth="1"/>
    <col min="2324" max="2324" width="1.109375" style="22" customWidth="1"/>
    <col min="2325" max="2325" width="10.77734375" style="22" customWidth="1"/>
    <col min="2326" max="2326" width="0.88671875" style="22" customWidth="1"/>
    <col min="2327" max="2327" width="11.77734375" style="22" customWidth="1"/>
    <col min="2328" max="2328" width="1.44140625" style="22" customWidth="1"/>
    <col min="2329" max="2329" width="13.109375" style="22" customWidth="1"/>
    <col min="2330" max="2330" width="1.109375" style="22" customWidth="1"/>
    <col min="2331" max="2331" width="13.44140625" style="22" customWidth="1"/>
    <col min="2332" max="2332" width="0.6640625" style="22" customWidth="1"/>
    <col min="2333" max="2333" width="13.33203125" style="22" customWidth="1"/>
    <col min="2334" max="2334" width="0.5546875" style="22" customWidth="1"/>
    <col min="2335" max="2335" width="13.77734375" style="22" customWidth="1"/>
    <col min="2336" max="2336" width="0.6640625" style="22" customWidth="1"/>
    <col min="2337" max="2337" width="11.77734375" style="22" customWidth="1"/>
    <col min="2338" max="2338" width="0.5546875" style="22" customWidth="1"/>
    <col min="2339" max="2339" width="14" style="22" customWidth="1"/>
    <col min="2340" max="2340" width="0.77734375" style="22" customWidth="1"/>
    <col min="2341" max="2341" width="14.109375" style="22" customWidth="1"/>
    <col min="2342" max="2342" width="0.77734375" style="22" customWidth="1"/>
    <col min="2343" max="2343" width="1.44140625" style="22" customWidth="1"/>
    <col min="2344" max="2344" width="4.77734375" style="22" customWidth="1"/>
    <col min="2345" max="2345" width="71.44140625" style="22" customWidth="1"/>
    <col min="2346" max="2346" width="16.21875" style="22" customWidth="1"/>
    <col min="2347" max="2560" width="11.5546875" style="22"/>
    <col min="2561" max="2561" width="4.5546875" style="22" customWidth="1"/>
    <col min="2562" max="2562" width="1.6640625" style="22" customWidth="1"/>
    <col min="2563" max="2563" width="14.21875" style="22" bestFit="1" customWidth="1"/>
    <col min="2564" max="2564" width="1.44140625" style="22" customWidth="1"/>
    <col min="2565" max="2565" width="12.33203125" style="22" customWidth="1"/>
    <col min="2566" max="2566" width="1.109375" style="22" customWidth="1"/>
    <col min="2567" max="2567" width="10.33203125" style="22" customWidth="1"/>
    <col min="2568" max="2568" width="1.44140625" style="22" customWidth="1"/>
    <col min="2569" max="2569" width="11.77734375" style="22" customWidth="1"/>
    <col min="2570" max="2570" width="1.109375" style="22" customWidth="1"/>
    <col min="2571" max="2571" width="10.44140625" style="22" customWidth="1"/>
    <col min="2572" max="2572" width="1.44140625" style="22" customWidth="1"/>
    <col min="2573" max="2573" width="12.5546875" style="22" customWidth="1"/>
    <col min="2574" max="2574" width="1.109375" style="22" customWidth="1"/>
    <col min="2575" max="2575" width="12.33203125" style="22" customWidth="1"/>
    <col min="2576" max="2576" width="1.44140625" style="22" customWidth="1"/>
    <col min="2577" max="2577" width="11.21875" style="22" customWidth="1"/>
    <col min="2578" max="2578" width="1.44140625" style="22" customWidth="1"/>
    <col min="2579" max="2579" width="11.109375" style="22" customWidth="1"/>
    <col min="2580" max="2580" width="1.109375" style="22" customWidth="1"/>
    <col min="2581" max="2581" width="10.77734375" style="22" customWidth="1"/>
    <col min="2582" max="2582" width="0.88671875" style="22" customWidth="1"/>
    <col min="2583" max="2583" width="11.77734375" style="22" customWidth="1"/>
    <col min="2584" max="2584" width="1.44140625" style="22" customWidth="1"/>
    <col min="2585" max="2585" width="13.109375" style="22" customWidth="1"/>
    <col min="2586" max="2586" width="1.109375" style="22" customWidth="1"/>
    <col min="2587" max="2587" width="13.44140625" style="22" customWidth="1"/>
    <col min="2588" max="2588" width="0.6640625" style="22" customWidth="1"/>
    <col min="2589" max="2589" width="13.33203125" style="22" customWidth="1"/>
    <col min="2590" max="2590" width="0.5546875" style="22" customWidth="1"/>
    <col min="2591" max="2591" width="13.77734375" style="22" customWidth="1"/>
    <col min="2592" max="2592" width="0.6640625" style="22" customWidth="1"/>
    <col min="2593" max="2593" width="11.77734375" style="22" customWidth="1"/>
    <col min="2594" max="2594" width="0.5546875" style="22" customWidth="1"/>
    <col min="2595" max="2595" width="14" style="22" customWidth="1"/>
    <col min="2596" max="2596" width="0.77734375" style="22" customWidth="1"/>
    <col min="2597" max="2597" width="14.109375" style="22" customWidth="1"/>
    <col min="2598" max="2598" width="0.77734375" style="22" customWidth="1"/>
    <col min="2599" max="2599" width="1.44140625" style="22" customWidth="1"/>
    <col min="2600" max="2600" width="4.77734375" style="22" customWidth="1"/>
    <col min="2601" max="2601" width="71.44140625" style="22" customWidth="1"/>
    <col min="2602" max="2602" width="16.21875" style="22" customWidth="1"/>
    <col min="2603" max="2816" width="11.5546875" style="22"/>
    <col min="2817" max="2817" width="4.5546875" style="22" customWidth="1"/>
    <col min="2818" max="2818" width="1.6640625" style="22" customWidth="1"/>
    <col min="2819" max="2819" width="14.21875" style="22" bestFit="1" customWidth="1"/>
    <col min="2820" max="2820" width="1.44140625" style="22" customWidth="1"/>
    <col min="2821" max="2821" width="12.33203125" style="22" customWidth="1"/>
    <col min="2822" max="2822" width="1.109375" style="22" customWidth="1"/>
    <col min="2823" max="2823" width="10.33203125" style="22" customWidth="1"/>
    <col min="2824" max="2824" width="1.44140625" style="22" customWidth="1"/>
    <col min="2825" max="2825" width="11.77734375" style="22" customWidth="1"/>
    <col min="2826" max="2826" width="1.109375" style="22" customWidth="1"/>
    <col min="2827" max="2827" width="10.44140625" style="22" customWidth="1"/>
    <col min="2828" max="2828" width="1.44140625" style="22" customWidth="1"/>
    <col min="2829" max="2829" width="12.5546875" style="22" customWidth="1"/>
    <col min="2830" max="2830" width="1.109375" style="22" customWidth="1"/>
    <col min="2831" max="2831" width="12.33203125" style="22" customWidth="1"/>
    <col min="2832" max="2832" width="1.44140625" style="22" customWidth="1"/>
    <col min="2833" max="2833" width="11.21875" style="22" customWidth="1"/>
    <col min="2834" max="2834" width="1.44140625" style="22" customWidth="1"/>
    <col min="2835" max="2835" width="11.109375" style="22" customWidth="1"/>
    <col min="2836" max="2836" width="1.109375" style="22" customWidth="1"/>
    <col min="2837" max="2837" width="10.77734375" style="22" customWidth="1"/>
    <col min="2838" max="2838" width="0.88671875" style="22" customWidth="1"/>
    <col min="2839" max="2839" width="11.77734375" style="22" customWidth="1"/>
    <col min="2840" max="2840" width="1.44140625" style="22" customWidth="1"/>
    <col min="2841" max="2841" width="13.109375" style="22" customWidth="1"/>
    <col min="2842" max="2842" width="1.109375" style="22" customWidth="1"/>
    <col min="2843" max="2843" width="13.44140625" style="22" customWidth="1"/>
    <col min="2844" max="2844" width="0.6640625" style="22" customWidth="1"/>
    <col min="2845" max="2845" width="13.33203125" style="22" customWidth="1"/>
    <col min="2846" max="2846" width="0.5546875" style="22" customWidth="1"/>
    <col min="2847" max="2847" width="13.77734375" style="22" customWidth="1"/>
    <col min="2848" max="2848" width="0.6640625" style="22" customWidth="1"/>
    <col min="2849" max="2849" width="11.77734375" style="22" customWidth="1"/>
    <col min="2850" max="2850" width="0.5546875" style="22" customWidth="1"/>
    <col min="2851" max="2851" width="14" style="22" customWidth="1"/>
    <col min="2852" max="2852" width="0.77734375" style="22" customWidth="1"/>
    <col min="2853" max="2853" width="14.109375" style="22" customWidth="1"/>
    <col min="2854" max="2854" width="0.77734375" style="22" customWidth="1"/>
    <col min="2855" max="2855" width="1.44140625" style="22" customWidth="1"/>
    <col min="2856" max="2856" width="4.77734375" style="22" customWidth="1"/>
    <col min="2857" max="2857" width="71.44140625" style="22" customWidth="1"/>
    <col min="2858" max="2858" width="16.21875" style="22" customWidth="1"/>
    <col min="2859" max="3072" width="11.5546875" style="22"/>
    <col min="3073" max="3073" width="4.5546875" style="22" customWidth="1"/>
    <col min="3074" max="3074" width="1.6640625" style="22" customWidth="1"/>
    <col min="3075" max="3075" width="14.21875" style="22" bestFit="1" customWidth="1"/>
    <col min="3076" max="3076" width="1.44140625" style="22" customWidth="1"/>
    <col min="3077" max="3077" width="12.33203125" style="22" customWidth="1"/>
    <col min="3078" max="3078" width="1.109375" style="22" customWidth="1"/>
    <col min="3079" max="3079" width="10.33203125" style="22" customWidth="1"/>
    <col min="3080" max="3080" width="1.44140625" style="22" customWidth="1"/>
    <col min="3081" max="3081" width="11.77734375" style="22" customWidth="1"/>
    <col min="3082" max="3082" width="1.109375" style="22" customWidth="1"/>
    <col min="3083" max="3083" width="10.44140625" style="22" customWidth="1"/>
    <col min="3084" max="3084" width="1.44140625" style="22" customWidth="1"/>
    <col min="3085" max="3085" width="12.5546875" style="22" customWidth="1"/>
    <col min="3086" max="3086" width="1.109375" style="22" customWidth="1"/>
    <col min="3087" max="3087" width="12.33203125" style="22" customWidth="1"/>
    <col min="3088" max="3088" width="1.44140625" style="22" customWidth="1"/>
    <col min="3089" max="3089" width="11.21875" style="22" customWidth="1"/>
    <col min="3090" max="3090" width="1.44140625" style="22" customWidth="1"/>
    <col min="3091" max="3091" width="11.109375" style="22" customWidth="1"/>
    <col min="3092" max="3092" width="1.109375" style="22" customWidth="1"/>
    <col min="3093" max="3093" width="10.77734375" style="22" customWidth="1"/>
    <col min="3094" max="3094" width="0.88671875" style="22" customWidth="1"/>
    <col min="3095" max="3095" width="11.77734375" style="22" customWidth="1"/>
    <col min="3096" max="3096" width="1.44140625" style="22" customWidth="1"/>
    <col min="3097" max="3097" width="13.109375" style="22" customWidth="1"/>
    <col min="3098" max="3098" width="1.109375" style="22" customWidth="1"/>
    <col min="3099" max="3099" width="13.44140625" style="22" customWidth="1"/>
    <col min="3100" max="3100" width="0.6640625" style="22" customWidth="1"/>
    <col min="3101" max="3101" width="13.33203125" style="22" customWidth="1"/>
    <col min="3102" max="3102" width="0.5546875" style="22" customWidth="1"/>
    <col min="3103" max="3103" width="13.77734375" style="22" customWidth="1"/>
    <col min="3104" max="3104" width="0.6640625" style="22" customWidth="1"/>
    <col min="3105" max="3105" width="11.77734375" style="22" customWidth="1"/>
    <col min="3106" max="3106" width="0.5546875" style="22" customWidth="1"/>
    <col min="3107" max="3107" width="14" style="22" customWidth="1"/>
    <col min="3108" max="3108" width="0.77734375" style="22" customWidth="1"/>
    <col min="3109" max="3109" width="14.109375" style="22" customWidth="1"/>
    <col min="3110" max="3110" width="0.77734375" style="22" customWidth="1"/>
    <col min="3111" max="3111" width="1.44140625" style="22" customWidth="1"/>
    <col min="3112" max="3112" width="4.77734375" style="22" customWidth="1"/>
    <col min="3113" max="3113" width="71.44140625" style="22" customWidth="1"/>
    <col min="3114" max="3114" width="16.21875" style="22" customWidth="1"/>
    <col min="3115" max="3328" width="11.5546875" style="22"/>
    <col min="3329" max="3329" width="4.5546875" style="22" customWidth="1"/>
    <col min="3330" max="3330" width="1.6640625" style="22" customWidth="1"/>
    <col min="3331" max="3331" width="14.21875" style="22" bestFit="1" customWidth="1"/>
    <col min="3332" max="3332" width="1.44140625" style="22" customWidth="1"/>
    <col min="3333" max="3333" width="12.33203125" style="22" customWidth="1"/>
    <col min="3334" max="3334" width="1.109375" style="22" customWidth="1"/>
    <col min="3335" max="3335" width="10.33203125" style="22" customWidth="1"/>
    <col min="3336" max="3336" width="1.44140625" style="22" customWidth="1"/>
    <col min="3337" max="3337" width="11.77734375" style="22" customWidth="1"/>
    <col min="3338" max="3338" width="1.109375" style="22" customWidth="1"/>
    <col min="3339" max="3339" width="10.44140625" style="22" customWidth="1"/>
    <col min="3340" max="3340" width="1.44140625" style="22" customWidth="1"/>
    <col min="3341" max="3341" width="12.5546875" style="22" customWidth="1"/>
    <col min="3342" max="3342" width="1.109375" style="22" customWidth="1"/>
    <col min="3343" max="3343" width="12.33203125" style="22" customWidth="1"/>
    <col min="3344" max="3344" width="1.44140625" style="22" customWidth="1"/>
    <col min="3345" max="3345" width="11.21875" style="22" customWidth="1"/>
    <col min="3346" max="3346" width="1.44140625" style="22" customWidth="1"/>
    <col min="3347" max="3347" width="11.109375" style="22" customWidth="1"/>
    <col min="3348" max="3348" width="1.109375" style="22" customWidth="1"/>
    <col min="3349" max="3349" width="10.77734375" style="22" customWidth="1"/>
    <col min="3350" max="3350" width="0.88671875" style="22" customWidth="1"/>
    <col min="3351" max="3351" width="11.77734375" style="22" customWidth="1"/>
    <col min="3352" max="3352" width="1.44140625" style="22" customWidth="1"/>
    <col min="3353" max="3353" width="13.109375" style="22" customWidth="1"/>
    <col min="3354" max="3354" width="1.109375" style="22" customWidth="1"/>
    <col min="3355" max="3355" width="13.44140625" style="22" customWidth="1"/>
    <col min="3356" max="3356" width="0.6640625" style="22" customWidth="1"/>
    <col min="3357" max="3357" width="13.33203125" style="22" customWidth="1"/>
    <col min="3358" max="3358" width="0.5546875" style="22" customWidth="1"/>
    <col min="3359" max="3359" width="13.77734375" style="22" customWidth="1"/>
    <col min="3360" max="3360" width="0.6640625" style="22" customWidth="1"/>
    <col min="3361" max="3361" width="11.77734375" style="22" customWidth="1"/>
    <col min="3362" max="3362" width="0.5546875" style="22" customWidth="1"/>
    <col min="3363" max="3363" width="14" style="22" customWidth="1"/>
    <col min="3364" max="3364" width="0.77734375" style="22" customWidth="1"/>
    <col min="3365" max="3365" width="14.109375" style="22" customWidth="1"/>
    <col min="3366" max="3366" width="0.77734375" style="22" customWidth="1"/>
    <col min="3367" max="3367" width="1.44140625" style="22" customWidth="1"/>
    <col min="3368" max="3368" width="4.77734375" style="22" customWidth="1"/>
    <col min="3369" max="3369" width="71.44140625" style="22" customWidth="1"/>
    <col min="3370" max="3370" width="16.21875" style="22" customWidth="1"/>
    <col min="3371" max="3584" width="11.5546875" style="22"/>
    <col min="3585" max="3585" width="4.5546875" style="22" customWidth="1"/>
    <col min="3586" max="3586" width="1.6640625" style="22" customWidth="1"/>
    <col min="3587" max="3587" width="14.21875" style="22" bestFit="1" customWidth="1"/>
    <col min="3588" max="3588" width="1.44140625" style="22" customWidth="1"/>
    <col min="3589" max="3589" width="12.33203125" style="22" customWidth="1"/>
    <col min="3590" max="3590" width="1.109375" style="22" customWidth="1"/>
    <col min="3591" max="3591" width="10.33203125" style="22" customWidth="1"/>
    <col min="3592" max="3592" width="1.44140625" style="22" customWidth="1"/>
    <col min="3593" max="3593" width="11.77734375" style="22" customWidth="1"/>
    <col min="3594" max="3594" width="1.109375" style="22" customWidth="1"/>
    <col min="3595" max="3595" width="10.44140625" style="22" customWidth="1"/>
    <col min="3596" max="3596" width="1.44140625" style="22" customWidth="1"/>
    <col min="3597" max="3597" width="12.5546875" style="22" customWidth="1"/>
    <col min="3598" max="3598" width="1.109375" style="22" customWidth="1"/>
    <col min="3599" max="3599" width="12.33203125" style="22" customWidth="1"/>
    <col min="3600" max="3600" width="1.44140625" style="22" customWidth="1"/>
    <col min="3601" max="3601" width="11.21875" style="22" customWidth="1"/>
    <col min="3602" max="3602" width="1.44140625" style="22" customWidth="1"/>
    <col min="3603" max="3603" width="11.109375" style="22" customWidth="1"/>
    <col min="3604" max="3604" width="1.109375" style="22" customWidth="1"/>
    <col min="3605" max="3605" width="10.77734375" style="22" customWidth="1"/>
    <col min="3606" max="3606" width="0.88671875" style="22" customWidth="1"/>
    <col min="3607" max="3607" width="11.77734375" style="22" customWidth="1"/>
    <col min="3608" max="3608" width="1.44140625" style="22" customWidth="1"/>
    <col min="3609" max="3609" width="13.109375" style="22" customWidth="1"/>
    <col min="3610" max="3610" width="1.109375" style="22" customWidth="1"/>
    <col min="3611" max="3611" width="13.44140625" style="22" customWidth="1"/>
    <col min="3612" max="3612" width="0.6640625" style="22" customWidth="1"/>
    <col min="3613" max="3613" width="13.33203125" style="22" customWidth="1"/>
    <col min="3614" max="3614" width="0.5546875" style="22" customWidth="1"/>
    <col min="3615" max="3615" width="13.77734375" style="22" customWidth="1"/>
    <col min="3616" max="3616" width="0.6640625" style="22" customWidth="1"/>
    <col min="3617" max="3617" width="11.77734375" style="22" customWidth="1"/>
    <col min="3618" max="3618" width="0.5546875" style="22" customWidth="1"/>
    <col min="3619" max="3619" width="14" style="22" customWidth="1"/>
    <col min="3620" max="3620" width="0.77734375" style="22" customWidth="1"/>
    <col min="3621" max="3621" width="14.109375" style="22" customWidth="1"/>
    <col min="3622" max="3622" width="0.77734375" style="22" customWidth="1"/>
    <col min="3623" max="3623" width="1.44140625" style="22" customWidth="1"/>
    <col min="3624" max="3624" width="4.77734375" style="22" customWidth="1"/>
    <col min="3625" max="3625" width="71.44140625" style="22" customWidth="1"/>
    <col min="3626" max="3626" width="16.21875" style="22" customWidth="1"/>
    <col min="3627" max="3840" width="11.5546875" style="22"/>
    <col min="3841" max="3841" width="4.5546875" style="22" customWidth="1"/>
    <col min="3842" max="3842" width="1.6640625" style="22" customWidth="1"/>
    <col min="3843" max="3843" width="14.21875" style="22" bestFit="1" customWidth="1"/>
    <col min="3844" max="3844" width="1.44140625" style="22" customWidth="1"/>
    <col min="3845" max="3845" width="12.33203125" style="22" customWidth="1"/>
    <col min="3846" max="3846" width="1.109375" style="22" customWidth="1"/>
    <col min="3847" max="3847" width="10.33203125" style="22" customWidth="1"/>
    <col min="3848" max="3848" width="1.44140625" style="22" customWidth="1"/>
    <col min="3849" max="3849" width="11.77734375" style="22" customWidth="1"/>
    <col min="3850" max="3850" width="1.109375" style="22" customWidth="1"/>
    <col min="3851" max="3851" width="10.44140625" style="22" customWidth="1"/>
    <col min="3852" max="3852" width="1.44140625" style="22" customWidth="1"/>
    <col min="3853" max="3853" width="12.5546875" style="22" customWidth="1"/>
    <col min="3854" max="3854" width="1.109375" style="22" customWidth="1"/>
    <col min="3855" max="3855" width="12.33203125" style="22" customWidth="1"/>
    <col min="3856" max="3856" width="1.44140625" style="22" customWidth="1"/>
    <col min="3857" max="3857" width="11.21875" style="22" customWidth="1"/>
    <col min="3858" max="3858" width="1.44140625" style="22" customWidth="1"/>
    <col min="3859" max="3859" width="11.109375" style="22" customWidth="1"/>
    <col min="3860" max="3860" width="1.109375" style="22" customWidth="1"/>
    <col min="3861" max="3861" width="10.77734375" style="22" customWidth="1"/>
    <col min="3862" max="3862" width="0.88671875" style="22" customWidth="1"/>
    <col min="3863" max="3863" width="11.77734375" style="22" customWidth="1"/>
    <col min="3864" max="3864" width="1.44140625" style="22" customWidth="1"/>
    <col min="3865" max="3865" width="13.109375" style="22" customWidth="1"/>
    <col min="3866" max="3866" width="1.109375" style="22" customWidth="1"/>
    <col min="3867" max="3867" width="13.44140625" style="22" customWidth="1"/>
    <col min="3868" max="3868" width="0.6640625" style="22" customWidth="1"/>
    <col min="3869" max="3869" width="13.33203125" style="22" customWidth="1"/>
    <col min="3870" max="3870" width="0.5546875" style="22" customWidth="1"/>
    <col min="3871" max="3871" width="13.77734375" style="22" customWidth="1"/>
    <col min="3872" max="3872" width="0.6640625" style="22" customWidth="1"/>
    <col min="3873" max="3873" width="11.77734375" style="22" customWidth="1"/>
    <col min="3874" max="3874" width="0.5546875" style="22" customWidth="1"/>
    <col min="3875" max="3875" width="14" style="22" customWidth="1"/>
    <col min="3876" max="3876" width="0.77734375" style="22" customWidth="1"/>
    <col min="3877" max="3877" width="14.109375" style="22" customWidth="1"/>
    <col min="3878" max="3878" width="0.77734375" style="22" customWidth="1"/>
    <col min="3879" max="3879" width="1.44140625" style="22" customWidth="1"/>
    <col min="3880" max="3880" width="4.77734375" style="22" customWidth="1"/>
    <col min="3881" max="3881" width="71.44140625" style="22" customWidth="1"/>
    <col min="3882" max="3882" width="16.21875" style="22" customWidth="1"/>
    <col min="3883" max="4096" width="11.5546875" style="22"/>
    <col min="4097" max="4097" width="4.5546875" style="22" customWidth="1"/>
    <col min="4098" max="4098" width="1.6640625" style="22" customWidth="1"/>
    <col min="4099" max="4099" width="14.21875" style="22" bestFit="1" customWidth="1"/>
    <col min="4100" max="4100" width="1.44140625" style="22" customWidth="1"/>
    <col min="4101" max="4101" width="12.33203125" style="22" customWidth="1"/>
    <col min="4102" max="4102" width="1.109375" style="22" customWidth="1"/>
    <col min="4103" max="4103" width="10.33203125" style="22" customWidth="1"/>
    <col min="4104" max="4104" width="1.44140625" style="22" customWidth="1"/>
    <col min="4105" max="4105" width="11.77734375" style="22" customWidth="1"/>
    <col min="4106" max="4106" width="1.109375" style="22" customWidth="1"/>
    <col min="4107" max="4107" width="10.44140625" style="22" customWidth="1"/>
    <col min="4108" max="4108" width="1.44140625" style="22" customWidth="1"/>
    <col min="4109" max="4109" width="12.5546875" style="22" customWidth="1"/>
    <col min="4110" max="4110" width="1.109375" style="22" customWidth="1"/>
    <col min="4111" max="4111" width="12.33203125" style="22" customWidth="1"/>
    <col min="4112" max="4112" width="1.44140625" style="22" customWidth="1"/>
    <col min="4113" max="4113" width="11.21875" style="22" customWidth="1"/>
    <col min="4114" max="4114" width="1.44140625" style="22" customWidth="1"/>
    <col min="4115" max="4115" width="11.109375" style="22" customWidth="1"/>
    <col min="4116" max="4116" width="1.109375" style="22" customWidth="1"/>
    <col min="4117" max="4117" width="10.77734375" style="22" customWidth="1"/>
    <col min="4118" max="4118" width="0.88671875" style="22" customWidth="1"/>
    <col min="4119" max="4119" width="11.77734375" style="22" customWidth="1"/>
    <col min="4120" max="4120" width="1.44140625" style="22" customWidth="1"/>
    <col min="4121" max="4121" width="13.109375" style="22" customWidth="1"/>
    <col min="4122" max="4122" width="1.109375" style="22" customWidth="1"/>
    <col min="4123" max="4123" width="13.44140625" style="22" customWidth="1"/>
    <col min="4124" max="4124" width="0.6640625" style="22" customWidth="1"/>
    <col min="4125" max="4125" width="13.33203125" style="22" customWidth="1"/>
    <col min="4126" max="4126" width="0.5546875" style="22" customWidth="1"/>
    <col min="4127" max="4127" width="13.77734375" style="22" customWidth="1"/>
    <col min="4128" max="4128" width="0.6640625" style="22" customWidth="1"/>
    <col min="4129" max="4129" width="11.77734375" style="22" customWidth="1"/>
    <col min="4130" max="4130" width="0.5546875" style="22" customWidth="1"/>
    <col min="4131" max="4131" width="14" style="22" customWidth="1"/>
    <col min="4132" max="4132" width="0.77734375" style="22" customWidth="1"/>
    <col min="4133" max="4133" width="14.109375" style="22" customWidth="1"/>
    <col min="4134" max="4134" width="0.77734375" style="22" customWidth="1"/>
    <col min="4135" max="4135" width="1.44140625" style="22" customWidth="1"/>
    <col min="4136" max="4136" width="4.77734375" style="22" customWidth="1"/>
    <col min="4137" max="4137" width="71.44140625" style="22" customWidth="1"/>
    <col min="4138" max="4138" width="16.21875" style="22" customWidth="1"/>
    <col min="4139" max="4352" width="11.5546875" style="22"/>
    <col min="4353" max="4353" width="4.5546875" style="22" customWidth="1"/>
    <col min="4354" max="4354" width="1.6640625" style="22" customWidth="1"/>
    <col min="4355" max="4355" width="14.21875" style="22" bestFit="1" customWidth="1"/>
    <col min="4356" max="4356" width="1.44140625" style="22" customWidth="1"/>
    <col min="4357" max="4357" width="12.33203125" style="22" customWidth="1"/>
    <col min="4358" max="4358" width="1.109375" style="22" customWidth="1"/>
    <col min="4359" max="4359" width="10.33203125" style="22" customWidth="1"/>
    <col min="4360" max="4360" width="1.44140625" style="22" customWidth="1"/>
    <col min="4361" max="4361" width="11.77734375" style="22" customWidth="1"/>
    <col min="4362" max="4362" width="1.109375" style="22" customWidth="1"/>
    <col min="4363" max="4363" width="10.44140625" style="22" customWidth="1"/>
    <col min="4364" max="4364" width="1.44140625" style="22" customWidth="1"/>
    <col min="4365" max="4365" width="12.5546875" style="22" customWidth="1"/>
    <col min="4366" max="4366" width="1.109375" style="22" customWidth="1"/>
    <col min="4367" max="4367" width="12.33203125" style="22" customWidth="1"/>
    <col min="4368" max="4368" width="1.44140625" style="22" customWidth="1"/>
    <col min="4369" max="4369" width="11.21875" style="22" customWidth="1"/>
    <col min="4370" max="4370" width="1.44140625" style="22" customWidth="1"/>
    <col min="4371" max="4371" width="11.109375" style="22" customWidth="1"/>
    <col min="4372" max="4372" width="1.109375" style="22" customWidth="1"/>
    <col min="4373" max="4373" width="10.77734375" style="22" customWidth="1"/>
    <col min="4374" max="4374" width="0.88671875" style="22" customWidth="1"/>
    <col min="4375" max="4375" width="11.77734375" style="22" customWidth="1"/>
    <col min="4376" max="4376" width="1.44140625" style="22" customWidth="1"/>
    <col min="4377" max="4377" width="13.109375" style="22" customWidth="1"/>
    <col min="4378" max="4378" width="1.109375" style="22" customWidth="1"/>
    <col min="4379" max="4379" width="13.44140625" style="22" customWidth="1"/>
    <col min="4380" max="4380" width="0.6640625" style="22" customWidth="1"/>
    <col min="4381" max="4381" width="13.33203125" style="22" customWidth="1"/>
    <col min="4382" max="4382" width="0.5546875" style="22" customWidth="1"/>
    <col min="4383" max="4383" width="13.77734375" style="22" customWidth="1"/>
    <col min="4384" max="4384" width="0.6640625" style="22" customWidth="1"/>
    <col min="4385" max="4385" width="11.77734375" style="22" customWidth="1"/>
    <col min="4386" max="4386" width="0.5546875" style="22" customWidth="1"/>
    <col min="4387" max="4387" width="14" style="22" customWidth="1"/>
    <col min="4388" max="4388" width="0.77734375" style="22" customWidth="1"/>
    <col min="4389" max="4389" width="14.109375" style="22" customWidth="1"/>
    <col min="4390" max="4390" width="0.77734375" style="22" customWidth="1"/>
    <col min="4391" max="4391" width="1.44140625" style="22" customWidth="1"/>
    <col min="4392" max="4392" width="4.77734375" style="22" customWidth="1"/>
    <col min="4393" max="4393" width="71.44140625" style="22" customWidth="1"/>
    <col min="4394" max="4394" width="16.21875" style="22" customWidth="1"/>
    <col min="4395" max="4608" width="11.5546875" style="22"/>
    <col min="4609" max="4609" width="4.5546875" style="22" customWidth="1"/>
    <col min="4610" max="4610" width="1.6640625" style="22" customWidth="1"/>
    <col min="4611" max="4611" width="14.21875" style="22" bestFit="1" customWidth="1"/>
    <col min="4612" max="4612" width="1.44140625" style="22" customWidth="1"/>
    <col min="4613" max="4613" width="12.33203125" style="22" customWidth="1"/>
    <col min="4614" max="4614" width="1.109375" style="22" customWidth="1"/>
    <col min="4615" max="4615" width="10.33203125" style="22" customWidth="1"/>
    <col min="4616" max="4616" width="1.44140625" style="22" customWidth="1"/>
    <col min="4617" max="4617" width="11.77734375" style="22" customWidth="1"/>
    <col min="4618" max="4618" width="1.109375" style="22" customWidth="1"/>
    <col min="4619" max="4619" width="10.44140625" style="22" customWidth="1"/>
    <col min="4620" max="4620" width="1.44140625" style="22" customWidth="1"/>
    <col min="4621" max="4621" width="12.5546875" style="22" customWidth="1"/>
    <col min="4622" max="4622" width="1.109375" style="22" customWidth="1"/>
    <col min="4623" max="4623" width="12.33203125" style="22" customWidth="1"/>
    <col min="4624" max="4624" width="1.44140625" style="22" customWidth="1"/>
    <col min="4625" max="4625" width="11.21875" style="22" customWidth="1"/>
    <col min="4626" max="4626" width="1.44140625" style="22" customWidth="1"/>
    <col min="4627" max="4627" width="11.109375" style="22" customWidth="1"/>
    <col min="4628" max="4628" width="1.109375" style="22" customWidth="1"/>
    <col min="4629" max="4629" width="10.77734375" style="22" customWidth="1"/>
    <col min="4630" max="4630" width="0.88671875" style="22" customWidth="1"/>
    <col min="4631" max="4631" width="11.77734375" style="22" customWidth="1"/>
    <col min="4632" max="4632" width="1.44140625" style="22" customWidth="1"/>
    <col min="4633" max="4633" width="13.109375" style="22" customWidth="1"/>
    <col min="4634" max="4634" width="1.109375" style="22" customWidth="1"/>
    <col min="4635" max="4635" width="13.44140625" style="22" customWidth="1"/>
    <col min="4636" max="4636" width="0.6640625" style="22" customWidth="1"/>
    <col min="4637" max="4637" width="13.33203125" style="22" customWidth="1"/>
    <col min="4638" max="4638" width="0.5546875" style="22" customWidth="1"/>
    <col min="4639" max="4639" width="13.77734375" style="22" customWidth="1"/>
    <col min="4640" max="4640" width="0.6640625" style="22" customWidth="1"/>
    <col min="4641" max="4641" width="11.77734375" style="22" customWidth="1"/>
    <col min="4642" max="4642" width="0.5546875" style="22" customWidth="1"/>
    <col min="4643" max="4643" width="14" style="22" customWidth="1"/>
    <col min="4644" max="4644" width="0.77734375" style="22" customWidth="1"/>
    <col min="4645" max="4645" width="14.109375" style="22" customWidth="1"/>
    <col min="4646" max="4646" width="0.77734375" style="22" customWidth="1"/>
    <col min="4647" max="4647" width="1.44140625" style="22" customWidth="1"/>
    <col min="4648" max="4648" width="4.77734375" style="22" customWidth="1"/>
    <col min="4649" max="4649" width="71.44140625" style="22" customWidth="1"/>
    <col min="4650" max="4650" width="16.21875" style="22" customWidth="1"/>
    <col min="4651" max="4864" width="11.5546875" style="22"/>
    <col min="4865" max="4865" width="4.5546875" style="22" customWidth="1"/>
    <col min="4866" max="4866" width="1.6640625" style="22" customWidth="1"/>
    <col min="4867" max="4867" width="14.21875" style="22" bestFit="1" customWidth="1"/>
    <col min="4868" max="4868" width="1.44140625" style="22" customWidth="1"/>
    <col min="4869" max="4869" width="12.33203125" style="22" customWidth="1"/>
    <col min="4870" max="4870" width="1.109375" style="22" customWidth="1"/>
    <col min="4871" max="4871" width="10.33203125" style="22" customWidth="1"/>
    <col min="4872" max="4872" width="1.44140625" style="22" customWidth="1"/>
    <col min="4873" max="4873" width="11.77734375" style="22" customWidth="1"/>
    <col min="4874" max="4874" width="1.109375" style="22" customWidth="1"/>
    <col min="4875" max="4875" width="10.44140625" style="22" customWidth="1"/>
    <col min="4876" max="4876" width="1.44140625" style="22" customWidth="1"/>
    <col min="4877" max="4877" width="12.5546875" style="22" customWidth="1"/>
    <col min="4878" max="4878" width="1.109375" style="22" customWidth="1"/>
    <col min="4879" max="4879" width="12.33203125" style="22" customWidth="1"/>
    <col min="4880" max="4880" width="1.44140625" style="22" customWidth="1"/>
    <col min="4881" max="4881" width="11.21875" style="22" customWidth="1"/>
    <col min="4882" max="4882" width="1.44140625" style="22" customWidth="1"/>
    <col min="4883" max="4883" width="11.109375" style="22" customWidth="1"/>
    <col min="4884" max="4884" width="1.109375" style="22" customWidth="1"/>
    <col min="4885" max="4885" width="10.77734375" style="22" customWidth="1"/>
    <col min="4886" max="4886" width="0.88671875" style="22" customWidth="1"/>
    <col min="4887" max="4887" width="11.77734375" style="22" customWidth="1"/>
    <col min="4888" max="4888" width="1.44140625" style="22" customWidth="1"/>
    <col min="4889" max="4889" width="13.109375" style="22" customWidth="1"/>
    <col min="4890" max="4890" width="1.109375" style="22" customWidth="1"/>
    <col min="4891" max="4891" width="13.44140625" style="22" customWidth="1"/>
    <col min="4892" max="4892" width="0.6640625" style="22" customWidth="1"/>
    <col min="4893" max="4893" width="13.33203125" style="22" customWidth="1"/>
    <col min="4894" max="4894" width="0.5546875" style="22" customWidth="1"/>
    <col min="4895" max="4895" width="13.77734375" style="22" customWidth="1"/>
    <col min="4896" max="4896" width="0.6640625" style="22" customWidth="1"/>
    <col min="4897" max="4897" width="11.77734375" style="22" customWidth="1"/>
    <col min="4898" max="4898" width="0.5546875" style="22" customWidth="1"/>
    <col min="4899" max="4899" width="14" style="22" customWidth="1"/>
    <col min="4900" max="4900" width="0.77734375" style="22" customWidth="1"/>
    <col min="4901" max="4901" width="14.109375" style="22" customWidth="1"/>
    <col min="4902" max="4902" width="0.77734375" style="22" customWidth="1"/>
    <col min="4903" max="4903" width="1.44140625" style="22" customWidth="1"/>
    <col min="4904" max="4904" width="4.77734375" style="22" customWidth="1"/>
    <col min="4905" max="4905" width="71.44140625" style="22" customWidth="1"/>
    <col min="4906" max="4906" width="16.21875" style="22" customWidth="1"/>
    <col min="4907" max="5120" width="11.5546875" style="22"/>
    <col min="5121" max="5121" width="4.5546875" style="22" customWidth="1"/>
    <col min="5122" max="5122" width="1.6640625" style="22" customWidth="1"/>
    <col min="5123" max="5123" width="14.21875" style="22" bestFit="1" customWidth="1"/>
    <col min="5124" max="5124" width="1.44140625" style="22" customWidth="1"/>
    <col min="5125" max="5125" width="12.33203125" style="22" customWidth="1"/>
    <col min="5126" max="5126" width="1.109375" style="22" customWidth="1"/>
    <col min="5127" max="5127" width="10.33203125" style="22" customWidth="1"/>
    <col min="5128" max="5128" width="1.44140625" style="22" customWidth="1"/>
    <col min="5129" max="5129" width="11.77734375" style="22" customWidth="1"/>
    <col min="5130" max="5130" width="1.109375" style="22" customWidth="1"/>
    <col min="5131" max="5131" width="10.44140625" style="22" customWidth="1"/>
    <col min="5132" max="5132" width="1.44140625" style="22" customWidth="1"/>
    <col min="5133" max="5133" width="12.5546875" style="22" customWidth="1"/>
    <col min="5134" max="5134" width="1.109375" style="22" customWidth="1"/>
    <col min="5135" max="5135" width="12.33203125" style="22" customWidth="1"/>
    <col min="5136" max="5136" width="1.44140625" style="22" customWidth="1"/>
    <col min="5137" max="5137" width="11.21875" style="22" customWidth="1"/>
    <col min="5138" max="5138" width="1.44140625" style="22" customWidth="1"/>
    <col min="5139" max="5139" width="11.109375" style="22" customWidth="1"/>
    <col min="5140" max="5140" width="1.109375" style="22" customWidth="1"/>
    <col min="5141" max="5141" width="10.77734375" style="22" customWidth="1"/>
    <col min="5142" max="5142" width="0.88671875" style="22" customWidth="1"/>
    <col min="5143" max="5143" width="11.77734375" style="22" customWidth="1"/>
    <col min="5144" max="5144" width="1.44140625" style="22" customWidth="1"/>
    <col min="5145" max="5145" width="13.109375" style="22" customWidth="1"/>
    <col min="5146" max="5146" width="1.109375" style="22" customWidth="1"/>
    <col min="5147" max="5147" width="13.44140625" style="22" customWidth="1"/>
    <col min="5148" max="5148" width="0.6640625" style="22" customWidth="1"/>
    <col min="5149" max="5149" width="13.33203125" style="22" customWidth="1"/>
    <col min="5150" max="5150" width="0.5546875" style="22" customWidth="1"/>
    <col min="5151" max="5151" width="13.77734375" style="22" customWidth="1"/>
    <col min="5152" max="5152" width="0.6640625" style="22" customWidth="1"/>
    <col min="5153" max="5153" width="11.77734375" style="22" customWidth="1"/>
    <col min="5154" max="5154" width="0.5546875" style="22" customWidth="1"/>
    <col min="5155" max="5155" width="14" style="22" customWidth="1"/>
    <col min="5156" max="5156" width="0.77734375" style="22" customWidth="1"/>
    <col min="5157" max="5157" width="14.109375" style="22" customWidth="1"/>
    <col min="5158" max="5158" width="0.77734375" style="22" customWidth="1"/>
    <col min="5159" max="5159" width="1.44140625" style="22" customWidth="1"/>
    <col min="5160" max="5160" width="4.77734375" style="22" customWidth="1"/>
    <col min="5161" max="5161" width="71.44140625" style="22" customWidth="1"/>
    <col min="5162" max="5162" width="16.21875" style="22" customWidth="1"/>
    <col min="5163" max="5376" width="11.5546875" style="22"/>
    <col min="5377" max="5377" width="4.5546875" style="22" customWidth="1"/>
    <col min="5378" max="5378" width="1.6640625" style="22" customWidth="1"/>
    <col min="5379" max="5379" width="14.21875" style="22" bestFit="1" customWidth="1"/>
    <col min="5380" max="5380" width="1.44140625" style="22" customWidth="1"/>
    <col min="5381" max="5381" width="12.33203125" style="22" customWidth="1"/>
    <col min="5382" max="5382" width="1.109375" style="22" customWidth="1"/>
    <col min="5383" max="5383" width="10.33203125" style="22" customWidth="1"/>
    <col min="5384" max="5384" width="1.44140625" style="22" customWidth="1"/>
    <col min="5385" max="5385" width="11.77734375" style="22" customWidth="1"/>
    <col min="5386" max="5386" width="1.109375" style="22" customWidth="1"/>
    <col min="5387" max="5387" width="10.44140625" style="22" customWidth="1"/>
    <col min="5388" max="5388" width="1.44140625" style="22" customWidth="1"/>
    <col min="5389" max="5389" width="12.5546875" style="22" customWidth="1"/>
    <col min="5390" max="5390" width="1.109375" style="22" customWidth="1"/>
    <col min="5391" max="5391" width="12.33203125" style="22" customWidth="1"/>
    <col min="5392" max="5392" width="1.44140625" style="22" customWidth="1"/>
    <col min="5393" max="5393" width="11.21875" style="22" customWidth="1"/>
    <col min="5394" max="5394" width="1.44140625" style="22" customWidth="1"/>
    <col min="5395" max="5395" width="11.109375" style="22" customWidth="1"/>
    <col min="5396" max="5396" width="1.109375" style="22" customWidth="1"/>
    <col min="5397" max="5397" width="10.77734375" style="22" customWidth="1"/>
    <col min="5398" max="5398" width="0.88671875" style="22" customWidth="1"/>
    <col min="5399" max="5399" width="11.77734375" style="22" customWidth="1"/>
    <col min="5400" max="5400" width="1.44140625" style="22" customWidth="1"/>
    <col min="5401" max="5401" width="13.109375" style="22" customWidth="1"/>
    <col min="5402" max="5402" width="1.109375" style="22" customWidth="1"/>
    <col min="5403" max="5403" width="13.44140625" style="22" customWidth="1"/>
    <col min="5404" max="5404" width="0.6640625" style="22" customWidth="1"/>
    <col min="5405" max="5405" width="13.33203125" style="22" customWidth="1"/>
    <col min="5406" max="5406" width="0.5546875" style="22" customWidth="1"/>
    <col min="5407" max="5407" width="13.77734375" style="22" customWidth="1"/>
    <col min="5408" max="5408" width="0.6640625" style="22" customWidth="1"/>
    <col min="5409" max="5409" width="11.77734375" style="22" customWidth="1"/>
    <col min="5410" max="5410" width="0.5546875" style="22" customWidth="1"/>
    <col min="5411" max="5411" width="14" style="22" customWidth="1"/>
    <col min="5412" max="5412" width="0.77734375" style="22" customWidth="1"/>
    <col min="5413" max="5413" width="14.109375" style="22" customWidth="1"/>
    <col min="5414" max="5414" width="0.77734375" style="22" customWidth="1"/>
    <col min="5415" max="5415" width="1.44140625" style="22" customWidth="1"/>
    <col min="5416" max="5416" width="4.77734375" style="22" customWidth="1"/>
    <col min="5417" max="5417" width="71.44140625" style="22" customWidth="1"/>
    <col min="5418" max="5418" width="16.21875" style="22" customWidth="1"/>
    <col min="5419" max="5632" width="11.5546875" style="22"/>
    <col min="5633" max="5633" width="4.5546875" style="22" customWidth="1"/>
    <col min="5634" max="5634" width="1.6640625" style="22" customWidth="1"/>
    <col min="5635" max="5635" width="14.21875" style="22" bestFit="1" customWidth="1"/>
    <col min="5636" max="5636" width="1.44140625" style="22" customWidth="1"/>
    <col min="5637" max="5637" width="12.33203125" style="22" customWidth="1"/>
    <col min="5638" max="5638" width="1.109375" style="22" customWidth="1"/>
    <col min="5639" max="5639" width="10.33203125" style="22" customWidth="1"/>
    <col min="5640" max="5640" width="1.44140625" style="22" customWidth="1"/>
    <col min="5641" max="5641" width="11.77734375" style="22" customWidth="1"/>
    <col min="5642" max="5642" width="1.109375" style="22" customWidth="1"/>
    <col min="5643" max="5643" width="10.44140625" style="22" customWidth="1"/>
    <col min="5644" max="5644" width="1.44140625" style="22" customWidth="1"/>
    <col min="5645" max="5645" width="12.5546875" style="22" customWidth="1"/>
    <col min="5646" max="5646" width="1.109375" style="22" customWidth="1"/>
    <col min="5647" max="5647" width="12.33203125" style="22" customWidth="1"/>
    <col min="5648" max="5648" width="1.44140625" style="22" customWidth="1"/>
    <col min="5649" max="5649" width="11.21875" style="22" customWidth="1"/>
    <col min="5650" max="5650" width="1.44140625" style="22" customWidth="1"/>
    <col min="5651" max="5651" width="11.109375" style="22" customWidth="1"/>
    <col min="5652" max="5652" width="1.109375" style="22" customWidth="1"/>
    <col min="5653" max="5653" width="10.77734375" style="22" customWidth="1"/>
    <col min="5654" max="5654" width="0.88671875" style="22" customWidth="1"/>
    <col min="5655" max="5655" width="11.77734375" style="22" customWidth="1"/>
    <col min="5656" max="5656" width="1.44140625" style="22" customWidth="1"/>
    <col min="5657" max="5657" width="13.109375" style="22" customWidth="1"/>
    <col min="5658" max="5658" width="1.109375" style="22" customWidth="1"/>
    <col min="5659" max="5659" width="13.44140625" style="22" customWidth="1"/>
    <col min="5660" max="5660" width="0.6640625" style="22" customWidth="1"/>
    <col min="5661" max="5661" width="13.33203125" style="22" customWidth="1"/>
    <col min="5662" max="5662" width="0.5546875" style="22" customWidth="1"/>
    <col min="5663" max="5663" width="13.77734375" style="22" customWidth="1"/>
    <col min="5664" max="5664" width="0.6640625" style="22" customWidth="1"/>
    <col min="5665" max="5665" width="11.77734375" style="22" customWidth="1"/>
    <col min="5666" max="5666" width="0.5546875" style="22" customWidth="1"/>
    <col min="5667" max="5667" width="14" style="22" customWidth="1"/>
    <col min="5668" max="5668" width="0.77734375" style="22" customWidth="1"/>
    <col min="5669" max="5669" width="14.109375" style="22" customWidth="1"/>
    <col min="5670" max="5670" width="0.77734375" style="22" customWidth="1"/>
    <col min="5671" max="5671" width="1.44140625" style="22" customWidth="1"/>
    <col min="5672" max="5672" width="4.77734375" style="22" customWidth="1"/>
    <col min="5673" max="5673" width="71.44140625" style="22" customWidth="1"/>
    <col min="5674" max="5674" width="16.21875" style="22" customWidth="1"/>
    <col min="5675" max="5888" width="11.5546875" style="22"/>
    <col min="5889" max="5889" width="4.5546875" style="22" customWidth="1"/>
    <col min="5890" max="5890" width="1.6640625" style="22" customWidth="1"/>
    <col min="5891" max="5891" width="14.21875" style="22" bestFit="1" customWidth="1"/>
    <col min="5892" max="5892" width="1.44140625" style="22" customWidth="1"/>
    <col min="5893" max="5893" width="12.33203125" style="22" customWidth="1"/>
    <col min="5894" max="5894" width="1.109375" style="22" customWidth="1"/>
    <col min="5895" max="5895" width="10.33203125" style="22" customWidth="1"/>
    <col min="5896" max="5896" width="1.44140625" style="22" customWidth="1"/>
    <col min="5897" max="5897" width="11.77734375" style="22" customWidth="1"/>
    <col min="5898" max="5898" width="1.109375" style="22" customWidth="1"/>
    <col min="5899" max="5899" width="10.44140625" style="22" customWidth="1"/>
    <col min="5900" max="5900" width="1.44140625" style="22" customWidth="1"/>
    <col min="5901" max="5901" width="12.5546875" style="22" customWidth="1"/>
    <col min="5902" max="5902" width="1.109375" style="22" customWidth="1"/>
    <col min="5903" max="5903" width="12.33203125" style="22" customWidth="1"/>
    <col min="5904" max="5904" width="1.44140625" style="22" customWidth="1"/>
    <col min="5905" max="5905" width="11.21875" style="22" customWidth="1"/>
    <col min="5906" max="5906" width="1.44140625" style="22" customWidth="1"/>
    <col min="5907" max="5907" width="11.109375" style="22" customWidth="1"/>
    <col min="5908" max="5908" width="1.109375" style="22" customWidth="1"/>
    <col min="5909" max="5909" width="10.77734375" style="22" customWidth="1"/>
    <col min="5910" max="5910" width="0.88671875" style="22" customWidth="1"/>
    <col min="5911" max="5911" width="11.77734375" style="22" customWidth="1"/>
    <col min="5912" max="5912" width="1.44140625" style="22" customWidth="1"/>
    <col min="5913" max="5913" width="13.109375" style="22" customWidth="1"/>
    <col min="5914" max="5914" width="1.109375" style="22" customWidth="1"/>
    <col min="5915" max="5915" width="13.44140625" style="22" customWidth="1"/>
    <col min="5916" max="5916" width="0.6640625" style="22" customWidth="1"/>
    <col min="5917" max="5917" width="13.33203125" style="22" customWidth="1"/>
    <col min="5918" max="5918" width="0.5546875" style="22" customWidth="1"/>
    <col min="5919" max="5919" width="13.77734375" style="22" customWidth="1"/>
    <col min="5920" max="5920" width="0.6640625" style="22" customWidth="1"/>
    <col min="5921" max="5921" width="11.77734375" style="22" customWidth="1"/>
    <col min="5922" max="5922" width="0.5546875" style="22" customWidth="1"/>
    <col min="5923" max="5923" width="14" style="22" customWidth="1"/>
    <col min="5924" max="5924" width="0.77734375" style="22" customWidth="1"/>
    <col min="5925" max="5925" width="14.109375" style="22" customWidth="1"/>
    <col min="5926" max="5926" width="0.77734375" style="22" customWidth="1"/>
    <col min="5927" max="5927" width="1.44140625" style="22" customWidth="1"/>
    <col min="5928" max="5928" width="4.77734375" style="22" customWidth="1"/>
    <col min="5929" max="5929" width="71.44140625" style="22" customWidth="1"/>
    <col min="5930" max="5930" width="16.21875" style="22" customWidth="1"/>
    <col min="5931" max="6144" width="11.5546875" style="22"/>
    <col min="6145" max="6145" width="4.5546875" style="22" customWidth="1"/>
    <col min="6146" max="6146" width="1.6640625" style="22" customWidth="1"/>
    <col min="6147" max="6147" width="14.21875" style="22" bestFit="1" customWidth="1"/>
    <col min="6148" max="6148" width="1.44140625" style="22" customWidth="1"/>
    <col min="6149" max="6149" width="12.33203125" style="22" customWidth="1"/>
    <col min="6150" max="6150" width="1.109375" style="22" customWidth="1"/>
    <col min="6151" max="6151" width="10.33203125" style="22" customWidth="1"/>
    <col min="6152" max="6152" width="1.44140625" style="22" customWidth="1"/>
    <col min="6153" max="6153" width="11.77734375" style="22" customWidth="1"/>
    <col min="6154" max="6154" width="1.109375" style="22" customWidth="1"/>
    <col min="6155" max="6155" width="10.44140625" style="22" customWidth="1"/>
    <col min="6156" max="6156" width="1.44140625" style="22" customWidth="1"/>
    <col min="6157" max="6157" width="12.5546875" style="22" customWidth="1"/>
    <col min="6158" max="6158" width="1.109375" style="22" customWidth="1"/>
    <col min="6159" max="6159" width="12.33203125" style="22" customWidth="1"/>
    <col min="6160" max="6160" width="1.44140625" style="22" customWidth="1"/>
    <col min="6161" max="6161" width="11.21875" style="22" customWidth="1"/>
    <col min="6162" max="6162" width="1.44140625" style="22" customWidth="1"/>
    <col min="6163" max="6163" width="11.109375" style="22" customWidth="1"/>
    <col min="6164" max="6164" width="1.109375" style="22" customWidth="1"/>
    <col min="6165" max="6165" width="10.77734375" style="22" customWidth="1"/>
    <col min="6166" max="6166" width="0.88671875" style="22" customWidth="1"/>
    <col min="6167" max="6167" width="11.77734375" style="22" customWidth="1"/>
    <col min="6168" max="6168" width="1.44140625" style="22" customWidth="1"/>
    <col min="6169" max="6169" width="13.109375" style="22" customWidth="1"/>
    <col min="6170" max="6170" width="1.109375" style="22" customWidth="1"/>
    <col min="6171" max="6171" width="13.44140625" style="22" customWidth="1"/>
    <col min="6172" max="6172" width="0.6640625" style="22" customWidth="1"/>
    <col min="6173" max="6173" width="13.33203125" style="22" customWidth="1"/>
    <col min="6174" max="6174" width="0.5546875" style="22" customWidth="1"/>
    <col min="6175" max="6175" width="13.77734375" style="22" customWidth="1"/>
    <col min="6176" max="6176" width="0.6640625" style="22" customWidth="1"/>
    <col min="6177" max="6177" width="11.77734375" style="22" customWidth="1"/>
    <col min="6178" max="6178" width="0.5546875" style="22" customWidth="1"/>
    <col min="6179" max="6179" width="14" style="22" customWidth="1"/>
    <col min="6180" max="6180" width="0.77734375" style="22" customWidth="1"/>
    <col min="6181" max="6181" width="14.109375" style="22" customWidth="1"/>
    <col min="6182" max="6182" width="0.77734375" style="22" customWidth="1"/>
    <col min="6183" max="6183" width="1.44140625" style="22" customWidth="1"/>
    <col min="6184" max="6184" width="4.77734375" style="22" customWidth="1"/>
    <col min="6185" max="6185" width="71.44140625" style="22" customWidth="1"/>
    <col min="6186" max="6186" width="16.21875" style="22" customWidth="1"/>
    <col min="6187" max="6400" width="11.5546875" style="22"/>
    <col min="6401" max="6401" width="4.5546875" style="22" customWidth="1"/>
    <col min="6402" max="6402" width="1.6640625" style="22" customWidth="1"/>
    <col min="6403" max="6403" width="14.21875" style="22" bestFit="1" customWidth="1"/>
    <col min="6404" max="6404" width="1.44140625" style="22" customWidth="1"/>
    <col min="6405" max="6405" width="12.33203125" style="22" customWidth="1"/>
    <col min="6406" max="6406" width="1.109375" style="22" customWidth="1"/>
    <col min="6407" max="6407" width="10.33203125" style="22" customWidth="1"/>
    <col min="6408" max="6408" width="1.44140625" style="22" customWidth="1"/>
    <col min="6409" max="6409" width="11.77734375" style="22" customWidth="1"/>
    <col min="6410" max="6410" width="1.109375" style="22" customWidth="1"/>
    <col min="6411" max="6411" width="10.44140625" style="22" customWidth="1"/>
    <col min="6412" max="6412" width="1.44140625" style="22" customWidth="1"/>
    <col min="6413" max="6413" width="12.5546875" style="22" customWidth="1"/>
    <col min="6414" max="6414" width="1.109375" style="22" customWidth="1"/>
    <col min="6415" max="6415" width="12.33203125" style="22" customWidth="1"/>
    <col min="6416" max="6416" width="1.44140625" style="22" customWidth="1"/>
    <col min="6417" max="6417" width="11.21875" style="22" customWidth="1"/>
    <col min="6418" max="6418" width="1.44140625" style="22" customWidth="1"/>
    <col min="6419" max="6419" width="11.109375" style="22" customWidth="1"/>
    <col min="6420" max="6420" width="1.109375" style="22" customWidth="1"/>
    <col min="6421" max="6421" width="10.77734375" style="22" customWidth="1"/>
    <col min="6422" max="6422" width="0.88671875" style="22" customWidth="1"/>
    <col min="6423" max="6423" width="11.77734375" style="22" customWidth="1"/>
    <col min="6424" max="6424" width="1.44140625" style="22" customWidth="1"/>
    <col min="6425" max="6425" width="13.109375" style="22" customWidth="1"/>
    <col min="6426" max="6426" width="1.109375" style="22" customWidth="1"/>
    <col min="6427" max="6427" width="13.44140625" style="22" customWidth="1"/>
    <col min="6428" max="6428" width="0.6640625" style="22" customWidth="1"/>
    <col min="6429" max="6429" width="13.33203125" style="22" customWidth="1"/>
    <col min="6430" max="6430" width="0.5546875" style="22" customWidth="1"/>
    <col min="6431" max="6431" width="13.77734375" style="22" customWidth="1"/>
    <col min="6432" max="6432" width="0.6640625" style="22" customWidth="1"/>
    <col min="6433" max="6433" width="11.77734375" style="22" customWidth="1"/>
    <col min="6434" max="6434" width="0.5546875" style="22" customWidth="1"/>
    <col min="6435" max="6435" width="14" style="22" customWidth="1"/>
    <col min="6436" max="6436" width="0.77734375" style="22" customWidth="1"/>
    <col min="6437" max="6437" width="14.109375" style="22" customWidth="1"/>
    <col min="6438" max="6438" width="0.77734375" style="22" customWidth="1"/>
    <col min="6439" max="6439" width="1.44140625" style="22" customWidth="1"/>
    <col min="6440" max="6440" width="4.77734375" style="22" customWidth="1"/>
    <col min="6441" max="6441" width="71.44140625" style="22" customWidth="1"/>
    <col min="6442" max="6442" width="16.21875" style="22" customWidth="1"/>
    <col min="6443" max="6656" width="11.5546875" style="22"/>
    <col min="6657" max="6657" width="4.5546875" style="22" customWidth="1"/>
    <col min="6658" max="6658" width="1.6640625" style="22" customWidth="1"/>
    <col min="6659" max="6659" width="14.21875" style="22" bestFit="1" customWidth="1"/>
    <col min="6660" max="6660" width="1.44140625" style="22" customWidth="1"/>
    <col min="6661" max="6661" width="12.33203125" style="22" customWidth="1"/>
    <col min="6662" max="6662" width="1.109375" style="22" customWidth="1"/>
    <col min="6663" max="6663" width="10.33203125" style="22" customWidth="1"/>
    <col min="6664" max="6664" width="1.44140625" style="22" customWidth="1"/>
    <col min="6665" max="6665" width="11.77734375" style="22" customWidth="1"/>
    <col min="6666" max="6666" width="1.109375" style="22" customWidth="1"/>
    <col min="6667" max="6667" width="10.44140625" style="22" customWidth="1"/>
    <col min="6668" max="6668" width="1.44140625" style="22" customWidth="1"/>
    <col min="6669" max="6669" width="12.5546875" style="22" customWidth="1"/>
    <col min="6670" max="6670" width="1.109375" style="22" customWidth="1"/>
    <col min="6671" max="6671" width="12.33203125" style="22" customWidth="1"/>
    <col min="6672" max="6672" width="1.44140625" style="22" customWidth="1"/>
    <col min="6673" max="6673" width="11.21875" style="22" customWidth="1"/>
    <col min="6674" max="6674" width="1.44140625" style="22" customWidth="1"/>
    <col min="6675" max="6675" width="11.109375" style="22" customWidth="1"/>
    <col min="6676" max="6676" width="1.109375" style="22" customWidth="1"/>
    <col min="6677" max="6677" width="10.77734375" style="22" customWidth="1"/>
    <col min="6678" max="6678" width="0.88671875" style="22" customWidth="1"/>
    <col min="6679" max="6679" width="11.77734375" style="22" customWidth="1"/>
    <col min="6680" max="6680" width="1.44140625" style="22" customWidth="1"/>
    <col min="6681" max="6681" width="13.109375" style="22" customWidth="1"/>
    <col min="6682" max="6682" width="1.109375" style="22" customWidth="1"/>
    <col min="6683" max="6683" width="13.44140625" style="22" customWidth="1"/>
    <col min="6684" max="6684" width="0.6640625" style="22" customWidth="1"/>
    <col min="6685" max="6685" width="13.33203125" style="22" customWidth="1"/>
    <col min="6686" max="6686" width="0.5546875" style="22" customWidth="1"/>
    <col min="6687" max="6687" width="13.77734375" style="22" customWidth="1"/>
    <col min="6688" max="6688" width="0.6640625" style="22" customWidth="1"/>
    <col min="6689" max="6689" width="11.77734375" style="22" customWidth="1"/>
    <col min="6690" max="6690" width="0.5546875" style="22" customWidth="1"/>
    <col min="6691" max="6691" width="14" style="22" customWidth="1"/>
    <col min="6692" max="6692" width="0.77734375" style="22" customWidth="1"/>
    <col min="6693" max="6693" width="14.109375" style="22" customWidth="1"/>
    <col min="6694" max="6694" width="0.77734375" style="22" customWidth="1"/>
    <col min="6695" max="6695" width="1.44140625" style="22" customWidth="1"/>
    <col min="6696" max="6696" width="4.77734375" style="22" customWidth="1"/>
    <col min="6697" max="6697" width="71.44140625" style="22" customWidth="1"/>
    <col min="6698" max="6698" width="16.21875" style="22" customWidth="1"/>
    <col min="6699" max="6912" width="11.5546875" style="22"/>
    <col min="6913" max="6913" width="4.5546875" style="22" customWidth="1"/>
    <col min="6914" max="6914" width="1.6640625" style="22" customWidth="1"/>
    <col min="6915" max="6915" width="14.21875" style="22" bestFit="1" customWidth="1"/>
    <col min="6916" max="6916" width="1.44140625" style="22" customWidth="1"/>
    <col min="6917" max="6917" width="12.33203125" style="22" customWidth="1"/>
    <col min="6918" max="6918" width="1.109375" style="22" customWidth="1"/>
    <col min="6919" max="6919" width="10.33203125" style="22" customWidth="1"/>
    <col min="6920" max="6920" width="1.44140625" style="22" customWidth="1"/>
    <col min="6921" max="6921" width="11.77734375" style="22" customWidth="1"/>
    <col min="6922" max="6922" width="1.109375" style="22" customWidth="1"/>
    <col min="6923" max="6923" width="10.44140625" style="22" customWidth="1"/>
    <col min="6924" max="6924" width="1.44140625" style="22" customWidth="1"/>
    <col min="6925" max="6925" width="12.5546875" style="22" customWidth="1"/>
    <col min="6926" max="6926" width="1.109375" style="22" customWidth="1"/>
    <col min="6927" max="6927" width="12.33203125" style="22" customWidth="1"/>
    <col min="6928" max="6928" width="1.44140625" style="22" customWidth="1"/>
    <col min="6929" max="6929" width="11.21875" style="22" customWidth="1"/>
    <col min="6930" max="6930" width="1.44140625" style="22" customWidth="1"/>
    <col min="6931" max="6931" width="11.109375" style="22" customWidth="1"/>
    <col min="6932" max="6932" width="1.109375" style="22" customWidth="1"/>
    <col min="6933" max="6933" width="10.77734375" style="22" customWidth="1"/>
    <col min="6934" max="6934" width="0.88671875" style="22" customWidth="1"/>
    <col min="6935" max="6935" width="11.77734375" style="22" customWidth="1"/>
    <col min="6936" max="6936" width="1.44140625" style="22" customWidth="1"/>
    <col min="6937" max="6937" width="13.109375" style="22" customWidth="1"/>
    <col min="6938" max="6938" width="1.109375" style="22" customWidth="1"/>
    <col min="6939" max="6939" width="13.44140625" style="22" customWidth="1"/>
    <col min="6940" max="6940" width="0.6640625" style="22" customWidth="1"/>
    <col min="6941" max="6941" width="13.33203125" style="22" customWidth="1"/>
    <col min="6942" max="6942" width="0.5546875" style="22" customWidth="1"/>
    <col min="6943" max="6943" width="13.77734375" style="22" customWidth="1"/>
    <col min="6944" max="6944" width="0.6640625" style="22" customWidth="1"/>
    <col min="6945" max="6945" width="11.77734375" style="22" customWidth="1"/>
    <col min="6946" max="6946" width="0.5546875" style="22" customWidth="1"/>
    <col min="6947" max="6947" width="14" style="22" customWidth="1"/>
    <col min="6948" max="6948" width="0.77734375" style="22" customWidth="1"/>
    <col min="6949" max="6949" width="14.109375" style="22" customWidth="1"/>
    <col min="6950" max="6950" width="0.77734375" style="22" customWidth="1"/>
    <col min="6951" max="6951" width="1.44140625" style="22" customWidth="1"/>
    <col min="6952" max="6952" width="4.77734375" style="22" customWidth="1"/>
    <col min="6953" max="6953" width="71.44140625" style="22" customWidth="1"/>
    <col min="6954" max="6954" width="16.21875" style="22" customWidth="1"/>
    <col min="6955" max="7168" width="11.5546875" style="22"/>
    <col min="7169" max="7169" width="4.5546875" style="22" customWidth="1"/>
    <col min="7170" max="7170" width="1.6640625" style="22" customWidth="1"/>
    <col min="7171" max="7171" width="14.21875" style="22" bestFit="1" customWidth="1"/>
    <col min="7172" max="7172" width="1.44140625" style="22" customWidth="1"/>
    <col min="7173" max="7173" width="12.33203125" style="22" customWidth="1"/>
    <col min="7174" max="7174" width="1.109375" style="22" customWidth="1"/>
    <col min="7175" max="7175" width="10.33203125" style="22" customWidth="1"/>
    <col min="7176" max="7176" width="1.44140625" style="22" customWidth="1"/>
    <col min="7177" max="7177" width="11.77734375" style="22" customWidth="1"/>
    <col min="7178" max="7178" width="1.109375" style="22" customWidth="1"/>
    <col min="7179" max="7179" width="10.44140625" style="22" customWidth="1"/>
    <col min="7180" max="7180" width="1.44140625" style="22" customWidth="1"/>
    <col min="7181" max="7181" width="12.5546875" style="22" customWidth="1"/>
    <col min="7182" max="7182" width="1.109375" style="22" customWidth="1"/>
    <col min="7183" max="7183" width="12.33203125" style="22" customWidth="1"/>
    <col min="7184" max="7184" width="1.44140625" style="22" customWidth="1"/>
    <col min="7185" max="7185" width="11.21875" style="22" customWidth="1"/>
    <col min="7186" max="7186" width="1.44140625" style="22" customWidth="1"/>
    <col min="7187" max="7187" width="11.109375" style="22" customWidth="1"/>
    <col min="7188" max="7188" width="1.109375" style="22" customWidth="1"/>
    <col min="7189" max="7189" width="10.77734375" style="22" customWidth="1"/>
    <col min="7190" max="7190" width="0.88671875" style="22" customWidth="1"/>
    <col min="7191" max="7191" width="11.77734375" style="22" customWidth="1"/>
    <col min="7192" max="7192" width="1.44140625" style="22" customWidth="1"/>
    <col min="7193" max="7193" width="13.109375" style="22" customWidth="1"/>
    <col min="7194" max="7194" width="1.109375" style="22" customWidth="1"/>
    <col min="7195" max="7195" width="13.44140625" style="22" customWidth="1"/>
    <col min="7196" max="7196" width="0.6640625" style="22" customWidth="1"/>
    <col min="7197" max="7197" width="13.33203125" style="22" customWidth="1"/>
    <col min="7198" max="7198" width="0.5546875" style="22" customWidth="1"/>
    <col min="7199" max="7199" width="13.77734375" style="22" customWidth="1"/>
    <col min="7200" max="7200" width="0.6640625" style="22" customWidth="1"/>
    <col min="7201" max="7201" width="11.77734375" style="22" customWidth="1"/>
    <col min="7202" max="7202" width="0.5546875" style="22" customWidth="1"/>
    <col min="7203" max="7203" width="14" style="22" customWidth="1"/>
    <col min="7204" max="7204" width="0.77734375" style="22" customWidth="1"/>
    <col min="7205" max="7205" width="14.109375" style="22" customWidth="1"/>
    <col min="7206" max="7206" width="0.77734375" style="22" customWidth="1"/>
    <col min="7207" max="7207" width="1.44140625" style="22" customWidth="1"/>
    <col min="7208" max="7208" width="4.77734375" style="22" customWidth="1"/>
    <col min="7209" max="7209" width="71.44140625" style="22" customWidth="1"/>
    <col min="7210" max="7210" width="16.21875" style="22" customWidth="1"/>
    <col min="7211" max="7424" width="11.5546875" style="22"/>
    <col min="7425" max="7425" width="4.5546875" style="22" customWidth="1"/>
    <col min="7426" max="7426" width="1.6640625" style="22" customWidth="1"/>
    <col min="7427" max="7427" width="14.21875" style="22" bestFit="1" customWidth="1"/>
    <col min="7428" max="7428" width="1.44140625" style="22" customWidth="1"/>
    <col min="7429" max="7429" width="12.33203125" style="22" customWidth="1"/>
    <col min="7430" max="7430" width="1.109375" style="22" customWidth="1"/>
    <col min="7431" max="7431" width="10.33203125" style="22" customWidth="1"/>
    <col min="7432" max="7432" width="1.44140625" style="22" customWidth="1"/>
    <col min="7433" max="7433" width="11.77734375" style="22" customWidth="1"/>
    <col min="7434" max="7434" width="1.109375" style="22" customWidth="1"/>
    <col min="7435" max="7435" width="10.44140625" style="22" customWidth="1"/>
    <col min="7436" max="7436" width="1.44140625" style="22" customWidth="1"/>
    <col min="7437" max="7437" width="12.5546875" style="22" customWidth="1"/>
    <col min="7438" max="7438" width="1.109375" style="22" customWidth="1"/>
    <col min="7439" max="7439" width="12.33203125" style="22" customWidth="1"/>
    <col min="7440" max="7440" width="1.44140625" style="22" customWidth="1"/>
    <col min="7441" max="7441" width="11.21875" style="22" customWidth="1"/>
    <col min="7442" max="7442" width="1.44140625" style="22" customWidth="1"/>
    <col min="7443" max="7443" width="11.109375" style="22" customWidth="1"/>
    <col min="7444" max="7444" width="1.109375" style="22" customWidth="1"/>
    <col min="7445" max="7445" width="10.77734375" style="22" customWidth="1"/>
    <col min="7446" max="7446" width="0.88671875" style="22" customWidth="1"/>
    <col min="7447" max="7447" width="11.77734375" style="22" customWidth="1"/>
    <col min="7448" max="7448" width="1.44140625" style="22" customWidth="1"/>
    <col min="7449" max="7449" width="13.109375" style="22" customWidth="1"/>
    <col min="7450" max="7450" width="1.109375" style="22" customWidth="1"/>
    <col min="7451" max="7451" width="13.44140625" style="22" customWidth="1"/>
    <col min="7452" max="7452" width="0.6640625" style="22" customWidth="1"/>
    <col min="7453" max="7453" width="13.33203125" style="22" customWidth="1"/>
    <col min="7454" max="7454" width="0.5546875" style="22" customWidth="1"/>
    <col min="7455" max="7455" width="13.77734375" style="22" customWidth="1"/>
    <col min="7456" max="7456" width="0.6640625" style="22" customWidth="1"/>
    <col min="7457" max="7457" width="11.77734375" style="22" customWidth="1"/>
    <col min="7458" max="7458" width="0.5546875" style="22" customWidth="1"/>
    <col min="7459" max="7459" width="14" style="22" customWidth="1"/>
    <col min="7460" max="7460" width="0.77734375" style="22" customWidth="1"/>
    <col min="7461" max="7461" width="14.109375" style="22" customWidth="1"/>
    <col min="7462" max="7462" width="0.77734375" style="22" customWidth="1"/>
    <col min="7463" max="7463" width="1.44140625" style="22" customWidth="1"/>
    <col min="7464" max="7464" width="4.77734375" style="22" customWidth="1"/>
    <col min="7465" max="7465" width="71.44140625" style="22" customWidth="1"/>
    <col min="7466" max="7466" width="16.21875" style="22" customWidth="1"/>
    <col min="7467" max="7680" width="11.5546875" style="22"/>
    <col min="7681" max="7681" width="4.5546875" style="22" customWidth="1"/>
    <col min="7682" max="7682" width="1.6640625" style="22" customWidth="1"/>
    <col min="7683" max="7683" width="14.21875" style="22" bestFit="1" customWidth="1"/>
    <col min="7684" max="7684" width="1.44140625" style="22" customWidth="1"/>
    <col min="7685" max="7685" width="12.33203125" style="22" customWidth="1"/>
    <col min="7686" max="7686" width="1.109375" style="22" customWidth="1"/>
    <col min="7687" max="7687" width="10.33203125" style="22" customWidth="1"/>
    <col min="7688" max="7688" width="1.44140625" style="22" customWidth="1"/>
    <col min="7689" max="7689" width="11.77734375" style="22" customWidth="1"/>
    <col min="7690" max="7690" width="1.109375" style="22" customWidth="1"/>
    <col min="7691" max="7691" width="10.44140625" style="22" customWidth="1"/>
    <col min="7692" max="7692" width="1.44140625" style="22" customWidth="1"/>
    <col min="7693" max="7693" width="12.5546875" style="22" customWidth="1"/>
    <col min="7694" max="7694" width="1.109375" style="22" customWidth="1"/>
    <col min="7695" max="7695" width="12.33203125" style="22" customWidth="1"/>
    <col min="7696" max="7696" width="1.44140625" style="22" customWidth="1"/>
    <col min="7697" max="7697" width="11.21875" style="22" customWidth="1"/>
    <col min="7698" max="7698" width="1.44140625" style="22" customWidth="1"/>
    <col min="7699" max="7699" width="11.109375" style="22" customWidth="1"/>
    <col min="7700" max="7700" width="1.109375" style="22" customWidth="1"/>
    <col min="7701" max="7701" width="10.77734375" style="22" customWidth="1"/>
    <col min="7702" max="7702" width="0.88671875" style="22" customWidth="1"/>
    <col min="7703" max="7703" width="11.77734375" style="22" customWidth="1"/>
    <col min="7704" max="7704" width="1.44140625" style="22" customWidth="1"/>
    <col min="7705" max="7705" width="13.109375" style="22" customWidth="1"/>
    <col min="7706" max="7706" width="1.109375" style="22" customWidth="1"/>
    <col min="7707" max="7707" width="13.44140625" style="22" customWidth="1"/>
    <col min="7708" max="7708" width="0.6640625" style="22" customWidth="1"/>
    <col min="7709" max="7709" width="13.33203125" style="22" customWidth="1"/>
    <col min="7710" max="7710" width="0.5546875" style="22" customWidth="1"/>
    <col min="7711" max="7711" width="13.77734375" style="22" customWidth="1"/>
    <col min="7712" max="7712" width="0.6640625" style="22" customWidth="1"/>
    <col min="7713" max="7713" width="11.77734375" style="22" customWidth="1"/>
    <col min="7714" max="7714" width="0.5546875" style="22" customWidth="1"/>
    <col min="7715" max="7715" width="14" style="22" customWidth="1"/>
    <col min="7716" max="7716" width="0.77734375" style="22" customWidth="1"/>
    <col min="7717" max="7717" width="14.109375" style="22" customWidth="1"/>
    <col min="7718" max="7718" width="0.77734375" style="22" customWidth="1"/>
    <col min="7719" max="7719" width="1.44140625" style="22" customWidth="1"/>
    <col min="7720" max="7720" width="4.77734375" style="22" customWidth="1"/>
    <col min="7721" max="7721" width="71.44140625" style="22" customWidth="1"/>
    <col min="7722" max="7722" width="16.21875" style="22" customWidth="1"/>
    <col min="7723" max="7936" width="11.5546875" style="22"/>
    <col min="7937" max="7937" width="4.5546875" style="22" customWidth="1"/>
    <col min="7938" max="7938" width="1.6640625" style="22" customWidth="1"/>
    <col min="7939" max="7939" width="14.21875" style="22" bestFit="1" customWidth="1"/>
    <col min="7940" max="7940" width="1.44140625" style="22" customWidth="1"/>
    <col min="7941" max="7941" width="12.33203125" style="22" customWidth="1"/>
    <col min="7942" max="7942" width="1.109375" style="22" customWidth="1"/>
    <col min="7943" max="7943" width="10.33203125" style="22" customWidth="1"/>
    <col min="7944" max="7944" width="1.44140625" style="22" customWidth="1"/>
    <col min="7945" max="7945" width="11.77734375" style="22" customWidth="1"/>
    <col min="7946" max="7946" width="1.109375" style="22" customWidth="1"/>
    <col min="7947" max="7947" width="10.44140625" style="22" customWidth="1"/>
    <col min="7948" max="7948" width="1.44140625" style="22" customWidth="1"/>
    <col min="7949" max="7949" width="12.5546875" style="22" customWidth="1"/>
    <col min="7950" max="7950" width="1.109375" style="22" customWidth="1"/>
    <col min="7951" max="7951" width="12.33203125" style="22" customWidth="1"/>
    <col min="7952" max="7952" width="1.44140625" style="22" customWidth="1"/>
    <col min="7953" max="7953" width="11.21875" style="22" customWidth="1"/>
    <col min="7954" max="7954" width="1.44140625" style="22" customWidth="1"/>
    <col min="7955" max="7955" width="11.109375" style="22" customWidth="1"/>
    <col min="7956" max="7956" width="1.109375" style="22" customWidth="1"/>
    <col min="7957" max="7957" width="10.77734375" style="22" customWidth="1"/>
    <col min="7958" max="7958" width="0.88671875" style="22" customWidth="1"/>
    <col min="7959" max="7959" width="11.77734375" style="22" customWidth="1"/>
    <col min="7960" max="7960" width="1.44140625" style="22" customWidth="1"/>
    <col min="7961" max="7961" width="13.109375" style="22" customWidth="1"/>
    <col min="7962" max="7962" width="1.109375" style="22" customWidth="1"/>
    <col min="7963" max="7963" width="13.44140625" style="22" customWidth="1"/>
    <col min="7964" max="7964" width="0.6640625" style="22" customWidth="1"/>
    <col min="7965" max="7965" width="13.33203125" style="22" customWidth="1"/>
    <col min="7966" max="7966" width="0.5546875" style="22" customWidth="1"/>
    <col min="7967" max="7967" width="13.77734375" style="22" customWidth="1"/>
    <col min="7968" max="7968" width="0.6640625" style="22" customWidth="1"/>
    <col min="7969" max="7969" width="11.77734375" style="22" customWidth="1"/>
    <col min="7970" max="7970" width="0.5546875" style="22" customWidth="1"/>
    <col min="7971" max="7971" width="14" style="22" customWidth="1"/>
    <col min="7972" max="7972" width="0.77734375" style="22" customWidth="1"/>
    <col min="7973" max="7973" width="14.109375" style="22" customWidth="1"/>
    <col min="7974" max="7974" width="0.77734375" style="22" customWidth="1"/>
    <col min="7975" max="7975" width="1.44140625" style="22" customWidth="1"/>
    <col min="7976" max="7976" width="4.77734375" style="22" customWidth="1"/>
    <col min="7977" max="7977" width="71.44140625" style="22" customWidth="1"/>
    <col min="7978" max="7978" width="16.21875" style="22" customWidth="1"/>
    <col min="7979" max="8192" width="11.5546875" style="22"/>
    <col min="8193" max="8193" width="4.5546875" style="22" customWidth="1"/>
    <col min="8194" max="8194" width="1.6640625" style="22" customWidth="1"/>
    <col min="8195" max="8195" width="14.21875" style="22" bestFit="1" customWidth="1"/>
    <col min="8196" max="8196" width="1.44140625" style="22" customWidth="1"/>
    <col min="8197" max="8197" width="12.33203125" style="22" customWidth="1"/>
    <col min="8198" max="8198" width="1.109375" style="22" customWidth="1"/>
    <col min="8199" max="8199" width="10.33203125" style="22" customWidth="1"/>
    <col min="8200" max="8200" width="1.44140625" style="22" customWidth="1"/>
    <col min="8201" max="8201" width="11.77734375" style="22" customWidth="1"/>
    <col min="8202" max="8202" width="1.109375" style="22" customWidth="1"/>
    <col min="8203" max="8203" width="10.44140625" style="22" customWidth="1"/>
    <col min="8204" max="8204" width="1.44140625" style="22" customWidth="1"/>
    <col min="8205" max="8205" width="12.5546875" style="22" customWidth="1"/>
    <col min="8206" max="8206" width="1.109375" style="22" customWidth="1"/>
    <col min="8207" max="8207" width="12.33203125" style="22" customWidth="1"/>
    <col min="8208" max="8208" width="1.44140625" style="22" customWidth="1"/>
    <col min="8209" max="8209" width="11.21875" style="22" customWidth="1"/>
    <col min="8210" max="8210" width="1.44140625" style="22" customWidth="1"/>
    <col min="8211" max="8211" width="11.109375" style="22" customWidth="1"/>
    <col min="8212" max="8212" width="1.109375" style="22" customWidth="1"/>
    <col min="8213" max="8213" width="10.77734375" style="22" customWidth="1"/>
    <col min="8214" max="8214" width="0.88671875" style="22" customWidth="1"/>
    <col min="8215" max="8215" width="11.77734375" style="22" customWidth="1"/>
    <col min="8216" max="8216" width="1.44140625" style="22" customWidth="1"/>
    <col min="8217" max="8217" width="13.109375" style="22" customWidth="1"/>
    <col min="8218" max="8218" width="1.109375" style="22" customWidth="1"/>
    <col min="8219" max="8219" width="13.44140625" style="22" customWidth="1"/>
    <col min="8220" max="8220" width="0.6640625" style="22" customWidth="1"/>
    <col min="8221" max="8221" width="13.33203125" style="22" customWidth="1"/>
    <col min="8222" max="8222" width="0.5546875" style="22" customWidth="1"/>
    <col min="8223" max="8223" width="13.77734375" style="22" customWidth="1"/>
    <col min="8224" max="8224" width="0.6640625" style="22" customWidth="1"/>
    <col min="8225" max="8225" width="11.77734375" style="22" customWidth="1"/>
    <col min="8226" max="8226" width="0.5546875" style="22" customWidth="1"/>
    <col min="8227" max="8227" width="14" style="22" customWidth="1"/>
    <col min="8228" max="8228" width="0.77734375" style="22" customWidth="1"/>
    <col min="8229" max="8229" width="14.109375" style="22" customWidth="1"/>
    <col min="8230" max="8230" width="0.77734375" style="22" customWidth="1"/>
    <col min="8231" max="8231" width="1.44140625" style="22" customWidth="1"/>
    <col min="8232" max="8232" width="4.77734375" style="22" customWidth="1"/>
    <col min="8233" max="8233" width="71.44140625" style="22" customWidth="1"/>
    <col min="8234" max="8234" width="16.21875" style="22" customWidth="1"/>
    <col min="8235" max="8448" width="11.5546875" style="22"/>
    <col min="8449" max="8449" width="4.5546875" style="22" customWidth="1"/>
    <col min="8450" max="8450" width="1.6640625" style="22" customWidth="1"/>
    <col min="8451" max="8451" width="14.21875" style="22" bestFit="1" customWidth="1"/>
    <col min="8452" max="8452" width="1.44140625" style="22" customWidth="1"/>
    <col min="8453" max="8453" width="12.33203125" style="22" customWidth="1"/>
    <col min="8454" max="8454" width="1.109375" style="22" customWidth="1"/>
    <col min="8455" max="8455" width="10.33203125" style="22" customWidth="1"/>
    <col min="8456" max="8456" width="1.44140625" style="22" customWidth="1"/>
    <col min="8457" max="8457" width="11.77734375" style="22" customWidth="1"/>
    <col min="8458" max="8458" width="1.109375" style="22" customWidth="1"/>
    <col min="8459" max="8459" width="10.44140625" style="22" customWidth="1"/>
    <col min="8460" max="8460" width="1.44140625" style="22" customWidth="1"/>
    <col min="8461" max="8461" width="12.5546875" style="22" customWidth="1"/>
    <col min="8462" max="8462" width="1.109375" style="22" customWidth="1"/>
    <col min="8463" max="8463" width="12.33203125" style="22" customWidth="1"/>
    <col min="8464" max="8464" width="1.44140625" style="22" customWidth="1"/>
    <col min="8465" max="8465" width="11.21875" style="22" customWidth="1"/>
    <col min="8466" max="8466" width="1.44140625" style="22" customWidth="1"/>
    <col min="8467" max="8467" width="11.109375" style="22" customWidth="1"/>
    <col min="8468" max="8468" width="1.109375" style="22" customWidth="1"/>
    <col min="8469" max="8469" width="10.77734375" style="22" customWidth="1"/>
    <col min="8470" max="8470" width="0.88671875" style="22" customWidth="1"/>
    <col min="8471" max="8471" width="11.77734375" style="22" customWidth="1"/>
    <col min="8472" max="8472" width="1.44140625" style="22" customWidth="1"/>
    <col min="8473" max="8473" width="13.109375" style="22" customWidth="1"/>
    <col min="8474" max="8474" width="1.109375" style="22" customWidth="1"/>
    <col min="8475" max="8475" width="13.44140625" style="22" customWidth="1"/>
    <col min="8476" max="8476" width="0.6640625" style="22" customWidth="1"/>
    <col min="8477" max="8477" width="13.33203125" style="22" customWidth="1"/>
    <col min="8478" max="8478" width="0.5546875" style="22" customWidth="1"/>
    <col min="8479" max="8479" width="13.77734375" style="22" customWidth="1"/>
    <col min="8480" max="8480" width="0.6640625" style="22" customWidth="1"/>
    <col min="8481" max="8481" width="11.77734375" style="22" customWidth="1"/>
    <col min="8482" max="8482" width="0.5546875" style="22" customWidth="1"/>
    <col min="8483" max="8483" width="14" style="22" customWidth="1"/>
    <col min="8484" max="8484" width="0.77734375" style="22" customWidth="1"/>
    <col min="8485" max="8485" width="14.109375" style="22" customWidth="1"/>
    <col min="8486" max="8486" width="0.77734375" style="22" customWidth="1"/>
    <col min="8487" max="8487" width="1.44140625" style="22" customWidth="1"/>
    <col min="8488" max="8488" width="4.77734375" style="22" customWidth="1"/>
    <col min="8489" max="8489" width="71.44140625" style="22" customWidth="1"/>
    <col min="8490" max="8490" width="16.21875" style="22" customWidth="1"/>
    <col min="8491" max="8704" width="11.5546875" style="22"/>
    <col min="8705" max="8705" width="4.5546875" style="22" customWidth="1"/>
    <col min="8706" max="8706" width="1.6640625" style="22" customWidth="1"/>
    <col min="8707" max="8707" width="14.21875" style="22" bestFit="1" customWidth="1"/>
    <col min="8708" max="8708" width="1.44140625" style="22" customWidth="1"/>
    <col min="8709" max="8709" width="12.33203125" style="22" customWidth="1"/>
    <col min="8710" max="8710" width="1.109375" style="22" customWidth="1"/>
    <col min="8711" max="8711" width="10.33203125" style="22" customWidth="1"/>
    <col min="8712" max="8712" width="1.44140625" style="22" customWidth="1"/>
    <col min="8713" max="8713" width="11.77734375" style="22" customWidth="1"/>
    <col min="8714" max="8714" width="1.109375" style="22" customWidth="1"/>
    <col min="8715" max="8715" width="10.44140625" style="22" customWidth="1"/>
    <col min="8716" max="8716" width="1.44140625" style="22" customWidth="1"/>
    <col min="8717" max="8717" width="12.5546875" style="22" customWidth="1"/>
    <col min="8718" max="8718" width="1.109375" style="22" customWidth="1"/>
    <col min="8719" max="8719" width="12.33203125" style="22" customWidth="1"/>
    <col min="8720" max="8720" width="1.44140625" style="22" customWidth="1"/>
    <col min="8721" max="8721" width="11.21875" style="22" customWidth="1"/>
    <col min="8722" max="8722" width="1.44140625" style="22" customWidth="1"/>
    <col min="8723" max="8723" width="11.109375" style="22" customWidth="1"/>
    <col min="8724" max="8724" width="1.109375" style="22" customWidth="1"/>
    <col min="8725" max="8725" width="10.77734375" style="22" customWidth="1"/>
    <col min="8726" max="8726" width="0.88671875" style="22" customWidth="1"/>
    <col min="8727" max="8727" width="11.77734375" style="22" customWidth="1"/>
    <col min="8728" max="8728" width="1.44140625" style="22" customWidth="1"/>
    <col min="8729" max="8729" width="13.109375" style="22" customWidth="1"/>
    <col min="8730" max="8730" width="1.109375" style="22" customWidth="1"/>
    <col min="8731" max="8731" width="13.44140625" style="22" customWidth="1"/>
    <col min="8732" max="8732" width="0.6640625" style="22" customWidth="1"/>
    <col min="8733" max="8733" width="13.33203125" style="22" customWidth="1"/>
    <col min="8734" max="8734" width="0.5546875" style="22" customWidth="1"/>
    <col min="8735" max="8735" width="13.77734375" style="22" customWidth="1"/>
    <col min="8736" max="8736" width="0.6640625" style="22" customWidth="1"/>
    <col min="8737" max="8737" width="11.77734375" style="22" customWidth="1"/>
    <col min="8738" max="8738" width="0.5546875" style="22" customWidth="1"/>
    <col min="8739" max="8739" width="14" style="22" customWidth="1"/>
    <col min="8740" max="8740" width="0.77734375" style="22" customWidth="1"/>
    <col min="8741" max="8741" width="14.109375" style="22" customWidth="1"/>
    <col min="8742" max="8742" width="0.77734375" style="22" customWidth="1"/>
    <col min="8743" max="8743" width="1.44140625" style="22" customWidth="1"/>
    <col min="8744" max="8744" width="4.77734375" style="22" customWidth="1"/>
    <col min="8745" max="8745" width="71.44140625" style="22" customWidth="1"/>
    <col min="8746" max="8746" width="16.21875" style="22" customWidth="1"/>
    <col min="8747" max="8960" width="11.5546875" style="22"/>
    <col min="8961" max="8961" width="4.5546875" style="22" customWidth="1"/>
    <col min="8962" max="8962" width="1.6640625" style="22" customWidth="1"/>
    <col min="8963" max="8963" width="14.21875" style="22" bestFit="1" customWidth="1"/>
    <col min="8964" max="8964" width="1.44140625" style="22" customWidth="1"/>
    <col min="8965" max="8965" width="12.33203125" style="22" customWidth="1"/>
    <col min="8966" max="8966" width="1.109375" style="22" customWidth="1"/>
    <col min="8967" max="8967" width="10.33203125" style="22" customWidth="1"/>
    <col min="8968" max="8968" width="1.44140625" style="22" customWidth="1"/>
    <col min="8969" max="8969" width="11.77734375" style="22" customWidth="1"/>
    <col min="8970" max="8970" width="1.109375" style="22" customWidth="1"/>
    <col min="8971" max="8971" width="10.44140625" style="22" customWidth="1"/>
    <col min="8972" max="8972" width="1.44140625" style="22" customWidth="1"/>
    <col min="8973" max="8973" width="12.5546875" style="22" customWidth="1"/>
    <col min="8974" max="8974" width="1.109375" style="22" customWidth="1"/>
    <col min="8975" max="8975" width="12.33203125" style="22" customWidth="1"/>
    <col min="8976" max="8976" width="1.44140625" style="22" customWidth="1"/>
    <col min="8977" max="8977" width="11.21875" style="22" customWidth="1"/>
    <col min="8978" max="8978" width="1.44140625" style="22" customWidth="1"/>
    <col min="8979" max="8979" width="11.109375" style="22" customWidth="1"/>
    <col min="8980" max="8980" width="1.109375" style="22" customWidth="1"/>
    <col min="8981" max="8981" width="10.77734375" style="22" customWidth="1"/>
    <col min="8982" max="8982" width="0.88671875" style="22" customWidth="1"/>
    <col min="8983" max="8983" width="11.77734375" style="22" customWidth="1"/>
    <col min="8984" max="8984" width="1.44140625" style="22" customWidth="1"/>
    <col min="8985" max="8985" width="13.109375" style="22" customWidth="1"/>
    <col min="8986" max="8986" width="1.109375" style="22" customWidth="1"/>
    <col min="8987" max="8987" width="13.44140625" style="22" customWidth="1"/>
    <col min="8988" max="8988" width="0.6640625" style="22" customWidth="1"/>
    <col min="8989" max="8989" width="13.33203125" style="22" customWidth="1"/>
    <col min="8990" max="8990" width="0.5546875" style="22" customWidth="1"/>
    <col min="8991" max="8991" width="13.77734375" style="22" customWidth="1"/>
    <col min="8992" max="8992" width="0.6640625" style="22" customWidth="1"/>
    <col min="8993" max="8993" width="11.77734375" style="22" customWidth="1"/>
    <col min="8994" max="8994" width="0.5546875" style="22" customWidth="1"/>
    <col min="8995" max="8995" width="14" style="22" customWidth="1"/>
    <col min="8996" max="8996" width="0.77734375" style="22" customWidth="1"/>
    <col min="8997" max="8997" width="14.109375" style="22" customWidth="1"/>
    <col min="8998" max="8998" width="0.77734375" style="22" customWidth="1"/>
    <col min="8999" max="8999" width="1.44140625" style="22" customWidth="1"/>
    <col min="9000" max="9000" width="4.77734375" style="22" customWidth="1"/>
    <col min="9001" max="9001" width="71.44140625" style="22" customWidth="1"/>
    <col min="9002" max="9002" width="16.21875" style="22" customWidth="1"/>
    <col min="9003" max="9216" width="11.5546875" style="22"/>
    <col min="9217" max="9217" width="4.5546875" style="22" customWidth="1"/>
    <col min="9218" max="9218" width="1.6640625" style="22" customWidth="1"/>
    <col min="9219" max="9219" width="14.21875" style="22" bestFit="1" customWidth="1"/>
    <col min="9220" max="9220" width="1.44140625" style="22" customWidth="1"/>
    <col min="9221" max="9221" width="12.33203125" style="22" customWidth="1"/>
    <col min="9222" max="9222" width="1.109375" style="22" customWidth="1"/>
    <col min="9223" max="9223" width="10.33203125" style="22" customWidth="1"/>
    <col min="9224" max="9224" width="1.44140625" style="22" customWidth="1"/>
    <col min="9225" max="9225" width="11.77734375" style="22" customWidth="1"/>
    <col min="9226" max="9226" width="1.109375" style="22" customWidth="1"/>
    <col min="9227" max="9227" width="10.44140625" style="22" customWidth="1"/>
    <col min="9228" max="9228" width="1.44140625" style="22" customWidth="1"/>
    <col min="9229" max="9229" width="12.5546875" style="22" customWidth="1"/>
    <col min="9230" max="9230" width="1.109375" style="22" customWidth="1"/>
    <col min="9231" max="9231" width="12.33203125" style="22" customWidth="1"/>
    <col min="9232" max="9232" width="1.44140625" style="22" customWidth="1"/>
    <col min="9233" max="9233" width="11.21875" style="22" customWidth="1"/>
    <col min="9234" max="9234" width="1.44140625" style="22" customWidth="1"/>
    <col min="9235" max="9235" width="11.109375" style="22" customWidth="1"/>
    <col min="9236" max="9236" width="1.109375" style="22" customWidth="1"/>
    <col min="9237" max="9237" width="10.77734375" style="22" customWidth="1"/>
    <col min="9238" max="9238" width="0.88671875" style="22" customWidth="1"/>
    <col min="9239" max="9239" width="11.77734375" style="22" customWidth="1"/>
    <col min="9240" max="9240" width="1.44140625" style="22" customWidth="1"/>
    <col min="9241" max="9241" width="13.109375" style="22" customWidth="1"/>
    <col min="9242" max="9242" width="1.109375" style="22" customWidth="1"/>
    <col min="9243" max="9243" width="13.44140625" style="22" customWidth="1"/>
    <col min="9244" max="9244" width="0.6640625" style="22" customWidth="1"/>
    <col min="9245" max="9245" width="13.33203125" style="22" customWidth="1"/>
    <col min="9246" max="9246" width="0.5546875" style="22" customWidth="1"/>
    <col min="9247" max="9247" width="13.77734375" style="22" customWidth="1"/>
    <col min="9248" max="9248" width="0.6640625" style="22" customWidth="1"/>
    <col min="9249" max="9249" width="11.77734375" style="22" customWidth="1"/>
    <col min="9250" max="9250" width="0.5546875" style="22" customWidth="1"/>
    <col min="9251" max="9251" width="14" style="22" customWidth="1"/>
    <col min="9252" max="9252" width="0.77734375" style="22" customWidth="1"/>
    <col min="9253" max="9253" width="14.109375" style="22" customWidth="1"/>
    <col min="9254" max="9254" width="0.77734375" style="22" customWidth="1"/>
    <col min="9255" max="9255" width="1.44140625" style="22" customWidth="1"/>
    <col min="9256" max="9256" width="4.77734375" style="22" customWidth="1"/>
    <col min="9257" max="9257" width="71.44140625" style="22" customWidth="1"/>
    <col min="9258" max="9258" width="16.21875" style="22" customWidth="1"/>
    <col min="9259" max="9472" width="11.5546875" style="22"/>
    <col min="9473" max="9473" width="4.5546875" style="22" customWidth="1"/>
    <col min="9474" max="9474" width="1.6640625" style="22" customWidth="1"/>
    <col min="9475" max="9475" width="14.21875" style="22" bestFit="1" customWidth="1"/>
    <col min="9476" max="9476" width="1.44140625" style="22" customWidth="1"/>
    <col min="9477" max="9477" width="12.33203125" style="22" customWidth="1"/>
    <col min="9478" max="9478" width="1.109375" style="22" customWidth="1"/>
    <col min="9479" max="9479" width="10.33203125" style="22" customWidth="1"/>
    <col min="9480" max="9480" width="1.44140625" style="22" customWidth="1"/>
    <col min="9481" max="9481" width="11.77734375" style="22" customWidth="1"/>
    <col min="9482" max="9482" width="1.109375" style="22" customWidth="1"/>
    <col min="9483" max="9483" width="10.44140625" style="22" customWidth="1"/>
    <col min="9484" max="9484" width="1.44140625" style="22" customWidth="1"/>
    <col min="9485" max="9485" width="12.5546875" style="22" customWidth="1"/>
    <col min="9486" max="9486" width="1.109375" style="22" customWidth="1"/>
    <col min="9487" max="9487" width="12.33203125" style="22" customWidth="1"/>
    <col min="9488" max="9488" width="1.44140625" style="22" customWidth="1"/>
    <col min="9489" max="9489" width="11.21875" style="22" customWidth="1"/>
    <col min="9490" max="9490" width="1.44140625" style="22" customWidth="1"/>
    <col min="9491" max="9491" width="11.109375" style="22" customWidth="1"/>
    <col min="9492" max="9492" width="1.109375" style="22" customWidth="1"/>
    <col min="9493" max="9493" width="10.77734375" style="22" customWidth="1"/>
    <col min="9494" max="9494" width="0.88671875" style="22" customWidth="1"/>
    <col min="9495" max="9495" width="11.77734375" style="22" customWidth="1"/>
    <col min="9496" max="9496" width="1.44140625" style="22" customWidth="1"/>
    <col min="9497" max="9497" width="13.109375" style="22" customWidth="1"/>
    <col min="9498" max="9498" width="1.109375" style="22" customWidth="1"/>
    <col min="9499" max="9499" width="13.44140625" style="22" customWidth="1"/>
    <col min="9500" max="9500" width="0.6640625" style="22" customWidth="1"/>
    <col min="9501" max="9501" width="13.33203125" style="22" customWidth="1"/>
    <col min="9502" max="9502" width="0.5546875" style="22" customWidth="1"/>
    <col min="9503" max="9503" width="13.77734375" style="22" customWidth="1"/>
    <col min="9504" max="9504" width="0.6640625" style="22" customWidth="1"/>
    <col min="9505" max="9505" width="11.77734375" style="22" customWidth="1"/>
    <col min="9506" max="9506" width="0.5546875" style="22" customWidth="1"/>
    <col min="9507" max="9507" width="14" style="22" customWidth="1"/>
    <col min="9508" max="9508" width="0.77734375" style="22" customWidth="1"/>
    <col min="9509" max="9509" width="14.109375" style="22" customWidth="1"/>
    <col min="9510" max="9510" width="0.77734375" style="22" customWidth="1"/>
    <col min="9511" max="9511" width="1.44140625" style="22" customWidth="1"/>
    <col min="9512" max="9512" width="4.77734375" style="22" customWidth="1"/>
    <col min="9513" max="9513" width="71.44140625" style="22" customWidth="1"/>
    <col min="9514" max="9514" width="16.21875" style="22" customWidth="1"/>
    <col min="9515" max="9728" width="11.5546875" style="22"/>
    <col min="9729" max="9729" width="4.5546875" style="22" customWidth="1"/>
    <col min="9730" max="9730" width="1.6640625" style="22" customWidth="1"/>
    <col min="9731" max="9731" width="14.21875" style="22" bestFit="1" customWidth="1"/>
    <col min="9732" max="9732" width="1.44140625" style="22" customWidth="1"/>
    <col min="9733" max="9733" width="12.33203125" style="22" customWidth="1"/>
    <col min="9734" max="9734" width="1.109375" style="22" customWidth="1"/>
    <col min="9735" max="9735" width="10.33203125" style="22" customWidth="1"/>
    <col min="9736" max="9736" width="1.44140625" style="22" customWidth="1"/>
    <col min="9737" max="9737" width="11.77734375" style="22" customWidth="1"/>
    <col min="9738" max="9738" width="1.109375" style="22" customWidth="1"/>
    <col min="9739" max="9739" width="10.44140625" style="22" customWidth="1"/>
    <col min="9740" max="9740" width="1.44140625" style="22" customWidth="1"/>
    <col min="9741" max="9741" width="12.5546875" style="22" customWidth="1"/>
    <col min="9742" max="9742" width="1.109375" style="22" customWidth="1"/>
    <col min="9743" max="9743" width="12.33203125" style="22" customWidth="1"/>
    <col min="9744" max="9744" width="1.44140625" style="22" customWidth="1"/>
    <col min="9745" max="9745" width="11.21875" style="22" customWidth="1"/>
    <col min="9746" max="9746" width="1.44140625" style="22" customWidth="1"/>
    <col min="9747" max="9747" width="11.109375" style="22" customWidth="1"/>
    <col min="9748" max="9748" width="1.109375" style="22" customWidth="1"/>
    <col min="9749" max="9749" width="10.77734375" style="22" customWidth="1"/>
    <col min="9750" max="9750" width="0.88671875" style="22" customWidth="1"/>
    <col min="9751" max="9751" width="11.77734375" style="22" customWidth="1"/>
    <col min="9752" max="9752" width="1.44140625" style="22" customWidth="1"/>
    <col min="9753" max="9753" width="13.109375" style="22" customWidth="1"/>
    <col min="9754" max="9754" width="1.109375" style="22" customWidth="1"/>
    <col min="9755" max="9755" width="13.44140625" style="22" customWidth="1"/>
    <col min="9756" max="9756" width="0.6640625" style="22" customWidth="1"/>
    <col min="9757" max="9757" width="13.33203125" style="22" customWidth="1"/>
    <col min="9758" max="9758" width="0.5546875" style="22" customWidth="1"/>
    <col min="9759" max="9759" width="13.77734375" style="22" customWidth="1"/>
    <col min="9760" max="9760" width="0.6640625" style="22" customWidth="1"/>
    <col min="9761" max="9761" width="11.77734375" style="22" customWidth="1"/>
    <col min="9762" max="9762" width="0.5546875" style="22" customWidth="1"/>
    <col min="9763" max="9763" width="14" style="22" customWidth="1"/>
    <col min="9764" max="9764" width="0.77734375" style="22" customWidth="1"/>
    <col min="9765" max="9765" width="14.109375" style="22" customWidth="1"/>
    <col min="9766" max="9766" width="0.77734375" style="22" customWidth="1"/>
    <col min="9767" max="9767" width="1.44140625" style="22" customWidth="1"/>
    <col min="9768" max="9768" width="4.77734375" style="22" customWidth="1"/>
    <col min="9769" max="9769" width="71.44140625" style="22" customWidth="1"/>
    <col min="9770" max="9770" width="16.21875" style="22" customWidth="1"/>
    <col min="9771" max="9984" width="11.5546875" style="22"/>
    <col min="9985" max="9985" width="4.5546875" style="22" customWidth="1"/>
    <col min="9986" max="9986" width="1.6640625" style="22" customWidth="1"/>
    <col min="9987" max="9987" width="14.21875" style="22" bestFit="1" customWidth="1"/>
    <col min="9988" max="9988" width="1.44140625" style="22" customWidth="1"/>
    <col min="9989" max="9989" width="12.33203125" style="22" customWidth="1"/>
    <col min="9990" max="9990" width="1.109375" style="22" customWidth="1"/>
    <col min="9991" max="9991" width="10.33203125" style="22" customWidth="1"/>
    <col min="9992" max="9992" width="1.44140625" style="22" customWidth="1"/>
    <col min="9993" max="9993" width="11.77734375" style="22" customWidth="1"/>
    <col min="9994" max="9994" width="1.109375" style="22" customWidth="1"/>
    <col min="9995" max="9995" width="10.44140625" style="22" customWidth="1"/>
    <col min="9996" max="9996" width="1.44140625" style="22" customWidth="1"/>
    <col min="9997" max="9997" width="12.5546875" style="22" customWidth="1"/>
    <col min="9998" max="9998" width="1.109375" style="22" customWidth="1"/>
    <col min="9999" max="9999" width="12.33203125" style="22" customWidth="1"/>
    <col min="10000" max="10000" width="1.44140625" style="22" customWidth="1"/>
    <col min="10001" max="10001" width="11.21875" style="22" customWidth="1"/>
    <col min="10002" max="10002" width="1.44140625" style="22" customWidth="1"/>
    <col min="10003" max="10003" width="11.109375" style="22" customWidth="1"/>
    <col min="10004" max="10004" width="1.109375" style="22" customWidth="1"/>
    <col min="10005" max="10005" width="10.77734375" style="22" customWidth="1"/>
    <col min="10006" max="10006" width="0.88671875" style="22" customWidth="1"/>
    <col min="10007" max="10007" width="11.77734375" style="22" customWidth="1"/>
    <col min="10008" max="10008" width="1.44140625" style="22" customWidth="1"/>
    <col min="10009" max="10009" width="13.109375" style="22" customWidth="1"/>
    <col min="10010" max="10010" width="1.109375" style="22" customWidth="1"/>
    <col min="10011" max="10011" width="13.44140625" style="22" customWidth="1"/>
    <col min="10012" max="10012" width="0.6640625" style="22" customWidth="1"/>
    <col min="10013" max="10013" width="13.33203125" style="22" customWidth="1"/>
    <col min="10014" max="10014" width="0.5546875" style="22" customWidth="1"/>
    <col min="10015" max="10015" width="13.77734375" style="22" customWidth="1"/>
    <col min="10016" max="10016" width="0.6640625" style="22" customWidth="1"/>
    <col min="10017" max="10017" width="11.77734375" style="22" customWidth="1"/>
    <col min="10018" max="10018" width="0.5546875" style="22" customWidth="1"/>
    <col min="10019" max="10019" width="14" style="22" customWidth="1"/>
    <col min="10020" max="10020" width="0.77734375" style="22" customWidth="1"/>
    <col min="10021" max="10021" width="14.109375" style="22" customWidth="1"/>
    <col min="10022" max="10022" width="0.77734375" style="22" customWidth="1"/>
    <col min="10023" max="10023" width="1.44140625" style="22" customWidth="1"/>
    <col min="10024" max="10024" width="4.77734375" style="22" customWidth="1"/>
    <col min="10025" max="10025" width="71.44140625" style="22" customWidth="1"/>
    <col min="10026" max="10026" width="16.21875" style="22" customWidth="1"/>
    <col min="10027" max="10240" width="11.5546875" style="22"/>
    <col min="10241" max="10241" width="4.5546875" style="22" customWidth="1"/>
    <col min="10242" max="10242" width="1.6640625" style="22" customWidth="1"/>
    <col min="10243" max="10243" width="14.21875" style="22" bestFit="1" customWidth="1"/>
    <col min="10244" max="10244" width="1.44140625" style="22" customWidth="1"/>
    <col min="10245" max="10245" width="12.33203125" style="22" customWidth="1"/>
    <col min="10246" max="10246" width="1.109375" style="22" customWidth="1"/>
    <col min="10247" max="10247" width="10.33203125" style="22" customWidth="1"/>
    <col min="10248" max="10248" width="1.44140625" style="22" customWidth="1"/>
    <col min="10249" max="10249" width="11.77734375" style="22" customWidth="1"/>
    <col min="10250" max="10250" width="1.109375" style="22" customWidth="1"/>
    <col min="10251" max="10251" width="10.44140625" style="22" customWidth="1"/>
    <col min="10252" max="10252" width="1.44140625" style="22" customWidth="1"/>
    <col min="10253" max="10253" width="12.5546875" style="22" customWidth="1"/>
    <col min="10254" max="10254" width="1.109375" style="22" customWidth="1"/>
    <col min="10255" max="10255" width="12.33203125" style="22" customWidth="1"/>
    <col min="10256" max="10256" width="1.44140625" style="22" customWidth="1"/>
    <col min="10257" max="10257" width="11.21875" style="22" customWidth="1"/>
    <col min="10258" max="10258" width="1.44140625" style="22" customWidth="1"/>
    <col min="10259" max="10259" width="11.109375" style="22" customWidth="1"/>
    <col min="10260" max="10260" width="1.109375" style="22" customWidth="1"/>
    <col min="10261" max="10261" width="10.77734375" style="22" customWidth="1"/>
    <col min="10262" max="10262" width="0.88671875" style="22" customWidth="1"/>
    <col min="10263" max="10263" width="11.77734375" style="22" customWidth="1"/>
    <col min="10264" max="10264" width="1.44140625" style="22" customWidth="1"/>
    <col min="10265" max="10265" width="13.109375" style="22" customWidth="1"/>
    <col min="10266" max="10266" width="1.109375" style="22" customWidth="1"/>
    <col min="10267" max="10267" width="13.44140625" style="22" customWidth="1"/>
    <col min="10268" max="10268" width="0.6640625" style="22" customWidth="1"/>
    <col min="10269" max="10269" width="13.33203125" style="22" customWidth="1"/>
    <col min="10270" max="10270" width="0.5546875" style="22" customWidth="1"/>
    <col min="10271" max="10271" width="13.77734375" style="22" customWidth="1"/>
    <col min="10272" max="10272" width="0.6640625" style="22" customWidth="1"/>
    <col min="10273" max="10273" width="11.77734375" style="22" customWidth="1"/>
    <col min="10274" max="10274" width="0.5546875" style="22" customWidth="1"/>
    <col min="10275" max="10275" width="14" style="22" customWidth="1"/>
    <col min="10276" max="10276" width="0.77734375" style="22" customWidth="1"/>
    <col min="10277" max="10277" width="14.109375" style="22" customWidth="1"/>
    <col min="10278" max="10278" width="0.77734375" style="22" customWidth="1"/>
    <col min="10279" max="10279" width="1.44140625" style="22" customWidth="1"/>
    <col min="10280" max="10280" width="4.77734375" style="22" customWidth="1"/>
    <col min="10281" max="10281" width="71.44140625" style="22" customWidth="1"/>
    <col min="10282" max="10282" width="16.21875" style="22" customWidth="1"/>
    <col min="10283" max="10496" width="11.5546875" style="22"/>
    <col min="10497" max="10497" width="4.5546875" style="22" customWidth="1"/>
    <col min="10498" max="10498" width="1.6640625" style="22" customWidth="1"/>
    <col min="10499" max="10499" width="14.21875" style="22" bestFit="1" customWidth="1"/>
    <col min="10500" max="10500" width="1.44140625" style="22" customWidth="1"/>
    <col min="10501" max="10501" width="12.33203125" style="22" customWidth="1"/>
    <col min="10502" max="10502" width="1.109375" style="22" customWidth="1"/>
    <col min="10503" max="10503" width="10.33203125" style="22" customWidth="1"/>
    <col min="10504" max="10504" width="1.44140625" style="22" customWidth="1"/>
    <col min="10505" max="10505" width="11.77734375" style="22" customWidth="1"/>
    <col min="10506" max="10506" width="1.109375" style="22" customWidth="1"/>
    <col min="10507" max="10507" width="10.44140625" style="22" customWidth="1"/>
    <col min="10508" max="10508" width="1.44140625" style="22" customWidth="1"/>
    <col min="10509" max="10509" width="12.5546875" style="22" customWidth="1"/>
    <col min="10510" max="10510" width="1.109375" style="22" customWidth="1"/>
    <col min="10511" max="10511" width="12.33203125" style="22" customWidth="1"/>
    <col min="10512" max="10512" width="1.44140625" style="22" customWidth="1"/>
    <col min="10513" max="10513" width="11.21875" style="22" customWidth="1"/>
    <col min="10514" max="10514" width="1.44140625" style="22" customWidth="1"/>
    <col min="10515" max="10515" width="11.109375" style="22" customWidth="1"/>
    <col min="10516" max="10516" width="1.109375" style="22" customWidth="1"/>
    <col min="10517" max="10517" width="10.77734375" style="22" customWidth="1"/>
    <col min="10518" max="10518" width="0.88671875" style="22" customWidth="1"/>
    <col min="10519" max="10519" width="11.77734375" style="22" customWidth="1"/>
    <col min="10520" max="10520" width="1.44140625" style="22" customWidth="1"/>
    <col min="10521" max="10521" width="13.109375" style="22" customWidth="1"/>
    <col min="10522" max="10522" width="1.109375" style="22" customWidth="1"/>
    <col min="10523" max="10523" width="13.44140625" style="22" customWidth="1"/>
    <col min="10524" max="10524" width="0.6640625" style="22" customWidth="1"/>
    <col min="10525" max="10525" width="13.33203125" style="22" customWidth="1"/>
    <col min="10526" max="10526" width="0.5546875" style="22" customWidth="1"/>
    <col min="10527" max="10527" width="13.77734375" style="22" customWidth="1"/>
    <col min="10528" max="10528" width="0.6640625" style="22" customWidth="1"/>
    <col min="10529" max="10529" width="11.77734375" style="22" customWidth="1"/>
    <col min="10530" max="10530" width="0.5546875" style="22" customWidth="1"/>
    <col min="10531" max="10531" width="14" style="22" customWidth="1"/>
    <col min="10532" max="10532" width="0.77734375" style="22" customWidth="1"/>
    <col min="10533" max="10533" width="14.109375" style="22" customWidth="1"/>
    <col min="10534" max="10534" width="0.77734375" style="22" customWidth="1"/>
    <col min="10535" max="10535" width="1.44140625" style="22" customWidth="1"/>
    <col min="10536" max="10536" width="4.77734375" style="22" customWidth="1"/>
    <col min="10537" max="10537" width="71.44140625" style="22" customWidth="1"/>
    <col min="10538" max="10538" width="16.21875" style="22" customWidth="1"/>
    <col min="10539" max="10752" width="11.5546875" style="22"/>
    <col min="10753" max="10753" width="4.5546875" style="22" customWidth="1"/>
    <col min="10754" max="10754" width="1.6640625" style="22" customWidth="1"/>
    <col min="10755" max="10755" width="14.21875" style="22" bestFit="1" customWidth="1"/>
    <col min="10756" max="10756" width="1.44140625" style="22" customWidth="1"/>
    <col min="10757" max="10757" width="12.33203125" style="22" customWidth="1"/>
    <col min="10758" max="10758" width="1.109375" style="22" customWidth="1"/>
    <col min="10759" max="10759" width="10.33203125" style="22" customWidth="1"/>
    <col min="10760" max="10760" width="1.44140625" style="22" customWidth="1"/>
    <col min="10761" max="10761" width="11.77734375" style="22" customWidth="1"/>
    <col min="10762" max="10762" width="1.109375" style="22" customWidth="1"/>
    <col min="10763" max="10763" width="10.44140625" style="22" customWidth="1"/>
    <col min="10764" max="10764" width="1.44140625" style="22" customWidth="1"/>
    <col min="10765" max="10765" width="12.5546875" style="22" customWidth="1"/>
    <col min="10766" max="10766" width="1.109375" style="22" customWidth="1"/>
    <col min="10767" max="10767" width="12.33203125" style="22" customWidth="1"/>
    <col min="10768" max="10768" width="1.44140625" style="22" customWidth="1"/>
    <col min="10769" max="10769" width="11.21875" style="22" customWidth="1"/>
    <col min="10770" max="10770" width="1.44140625" style="22" customWidth="1"/>
    <col min="10771" max="10771" width="11.109375" style="22" customWidth="1"/>
    <col min="10772" max="10772" width="1.109375" style="22" customWidth="1"/>
    <col min="10773" max="10773" width="10.77734375" style="22" customWidth="1"/>
    <col min="10774" max="10774" width="0.88671875" style="22" customWidth="1"/>
    <col min="10775" max="10775" width="11.77734375" style="22" customWidth="1"/>
    <col min="10776" max="10776" width="1.44140625" style="22" customWidth="1"/>
    <col min="10777" max="10777" width="13.109375" style="22" customWidth="1"/>
    <col min="10778" max="10778" width="1.109375" style="22" customWidth="1"/>
    <col min="10779" max="10779" width="13.44140625" style="22" customWidth="1"/>
    <col min="10780" max="10780" width="0.6640625" style="22" customWidth="1"/>
    <col min="10781" max="10781" width="13.33203125" style="22" customWidth="1"/>
    <col min="10782" max="10782" width="0.5546875" style="22" customWidth="1"/>
    <col min="10783" max="10783" width="13.77734375" style="22" customWidth="1"/>
    <col min="10784" max="10784" width="0.6640625" style="22" customWidth="1"/>
    <col min="10785" max="10785" width="11.77734375" style="22" customWidth="1"/>
    <col min="10786" max="10786" width="0.5546875" style="22" customWidth="1"/>
    <col min="10787" max="10787" width="14" style="22" customWidth="1"/>
    <col min="10788" max="10788" width="0.77734375" style="22" customWidth="1"/>
    <col min="10789" max="10789" width="14.109375" style="22" customWidth="1"/>
    <col min="10790" max="10790" width="0.77734375" style="22" customWidth="1"/>
    <col min="10791" max="10791" width="1.44140625" style="22" customWidth="1"/>
    <col min="10792" max="10792" width="4.77734375" style="22" customWidth="1"/>
    <col min="10793" max="10793" width="71.44140625" style="22" customWidth="1"/>
    <col min="10794" max="10794" width="16.21875" style="22" customWidth="1"/>
    <col min="10795" max="11008" width="11.5546875" style="22"/>
    <col min="11009" max="11009" width="4.5546875" style="22" customWidth="1"/>
    <col min="11010" max="11010" width="1.6640625" style="22" customWidth="1"/>
    <col min="11011" max="11011" width="14.21875" style="22" bestFit="1" customWidth="1"/>
    <col min="11012" max="11012" width="1.44140625" style="22" customWidth="1"/>
    <col min="11013" max="11013" width="12.33203125" style="22" customWidth="1"/>
    <col min="11014" max="11014" width="1.109375" style="22" customWidth="1"/>
    <col min="11015" max="11015" width="10.33203125" style="22" customWidth="1"/>
    <col min="11016" max="11016" width="1.44140625" style="22" customWidth="1"/>
    <col min="11017" max="11017" width="11.77734375" style="22" customWidth="1"/>
    <col min="11018" max="11018" width="1.109375" style="22" customWidth="1"/>
    <col min="11019" max="11019" width="10.44140625" style="22" customWidth="1"/>
    <col min="11020" max="11020" width="1.44140625" style="22" customWidth="1"/>
    <col min="11021" max="11021" width="12.5546875" style="22" customWidth="1"/>
    <col min="11022" max="11022" width="1.109375" style="22" customWidth="1"/>
    <col min="11023" max="11023" width="12.33203125" style="22" customWidth="1"/>
    <col min="11024" max="11024" width="1.44140625" style="22" customWidth="1"/>
    <col min="11025" max="11025" width="11.21875" style="22" customWidth="1"/>
    <col min="11026" max="11026" width="1.44140625" style="22" customWidth="1"/>
    <col min="11027" max="11027" width="11.109375" style="22" customWidth="1"/>
    <col min="11028" max="11028" width="1.109375" style="22" customWidth="1"/>
    <col min="11029" max="11029" width="10.77734375" style="22" customWidth="1"/>
    <col min="11030" max="11030" width="0.88671875" style="22" customWidth="1"/>
    <col min="11031" max="11031" width="11.77734375" style="22" customWidth="1"/>
    <col min="11032" max="11032" width="1.44140625" style="22" customWidth="1"/>
    <col min="11033" max="11033" width="13.109375" style="22" customWidth="1"/>
    <col min="11034" max="11034" width="1.109375" style="22" customWidth="1"/>
    <col min="11035" max="11035" width="13.44140625" style="22" customWidth="1"/>
    <col min="11036" max="11036" width="0.6640625" style="22" customWidth="1"/>
    <col min="11037" max="11037" width="13.33203125" style="22" customWidth="1"/>
    <col min="11038" max="11038" width="0.5546875" style="22" customWidth="1"/>
    <col min="11039" max="11039" width="13.77734375" style="22" customWidth="1"/>
    <col min="11040" max="11040" width="0.6640625" style="22" customWidth="1"/>
    <col min="11041" max="11041" width="11.77734375" style="22" customWidth="1"/>
    <col min="11042" max="11042" width="0.5546875" style="22" customWidth="1"/>
    <col min="11043" max="11043" width="14" style="22" customWidth="1"/>
    <col min="11044" max="11044" width="0.77734375" style="22" customWidth="1"/>
    <col min="11045" max="11045" width="14.109375" style="22" customWidth="1"/>
    <col min="11046" max="11046" width="0.77734375" style="22" customWidth="1"/>
    <col min="11047" max="11047" width="1.44140625" style="22" customWidth="1"/>
    <col min="11048" max="11048" width="4.77734375" style="22" customWidth="1"/>
    <col min="11049" max="11049" width="71.44140625" style="22" customWidth="1"/>
    <col min="11050" max="11050" width="16.21875" style="22" customWidth="1"/>
    <col min="11051" max="11264" width="11.5546875" style="22"/>
    <col min="11265" max="11265" width="4.5546875" style="22" customWidth="1"/>
    <col min="11266" max="11266" width="1.6640625" style="22" customWidth="1"/>
    <col min="11267" max="11267" width="14.21875" style="22" bestFit="1" customWidth="1"/>
    <col min="11268" max="11268" width="1.44140625" style="22" customWidth="1"/>
    <col min="11269" max="11269" width="12.33203125" style="22" customWidth="1"/>
    <col min="11270" max="11270" width="1.109375" style="22" customWidth="1"/>
    <col min="11271" max="11271" width="10.33203125" style="22" customWidth="1"/>
    <col min="11272" max="11272" width="1.44140625" style="22" customWidth="1"/>
    <col min="11273" max="11273" width="11.77734375" style="22" customWidth="1"/>
    <col min="11274" max="11274" width="1.109375" style="22" customWidth="1"/>
    <col min="11275" max="11275" width="10.44140625" style="22" customWidth="1"/>
    <col min="11276" max="11276" width="1.44140625" style="22" customWidth="1"/>
    <col min="11277" max="11277" width="12.5546875" style="22" customWidth="1"/>
    <col min="11278" max="11278" width="1.109375" style="22" customWidth="1"/>
    <col min="11279" max="11279" width="12.33203125" style="22" customWidth="1"/>
    <col min="11280" max="11280" width="1.44140625" style="22" customWidth="1"/>
    <col min="11281" max="11281" width="11.21875" style="22" customWidth="1"/>
    <col min="11282" max="11282" width="1.44140625" style="22" customWidth="1"/>
    <col min="11283" max="11283" width="11.109375" style="22" customWidth="1"/>
    <col min="11284" max="11284" width="1.109375" style="22" customWidth="1"/>
    <col min="11285" max="11285" width="10.77734375" style="22" customWidth="1"/>
    <col min="11286" max="11286" width="0.88671875" style="22" customWidth="1"/>
    <col min="11287" max="11287" width="11.77734375" style="22" customWidth="1"/>
    <col min="11288" max="11288" width="1.44140625" style="22" customWidth="1"/>
    <col min="11289" max="11289" width="13.109375" style="22" customWidth="1"/>
    <col min="11290" max="11290" width="1.109375" style="22" customWidth="1"/>
    <col min="11291" max="11291" width="13.44140625" style="22" customWidth="1"/>
    <col min="11292" max="11292" width="0.6640625" style="22" customWidth="1"/>
    <col min="11293" max="11293" width="13.33203125" style="22" customWidth="1"/>
    <col min="11294" max="11294" width="0.5546875" style="22" customWidth="1"/>
    <col min="11295" max="11295" width="13.77734375" style="22" customWidth="1"/>
    <col min="11296" max="11296" width="0.6640625" style="22" customWidth="1"/>
    <col min="11297" max="11297" width="11.77734375" style="22" customWidth="1"/>
    <col min="11298" max="11298" width="0.5546875" style="22" customWidth="1"/>
    <col min="11299" max="11299" width="14" style="22" customWidth="1"/>
    <col min="11300" max="11300" width="0.77734375" style="22" customWidth="1"/>
    <col min="11301" max="11301" width="14.109375" style="22" customWidth="1"/>
    <col min="11302" max="11302" width="0.77734375" style="22" customWidth="1"/>
    <col min="11303" max="11303" width="1.44140625" style="22" customWidth="1"/>
    <col min="11304" max="11304" width="4.77734375" style="22" customWidth="1"/>
    <col min="11305" max="11305" width="71.44140625" style="22" customWidth="1"/>
    <col min="11306" max="11306" width="16.21875" style="22" customWidth="1"/>
    <col min="11307" max="11520" width="11.5546875" style="22"/>
    <col min="11521" max="11521" width="4.5546875" style="22" customWidth="1"/>
    <col min="11522" max="11522" width="1.6640625" style="22" customWidth="1"/>
    <col min="11523" max="11523" width="14.21875" style="22" bestFit="1" customWidth="1"/>
    <col min="11524" max="11524" width="1.44140625" style="22" customWidth="1"/>
    <col min="11525" max="11525" width="12.33203125" style="22" customWidth="1"/>
    <col min="11526" max="11526" width="1.109375" style="22" customWidth="1"/>
    <col min="11527" max="11527" width="10.33203125" style="22" customWidth="1"/>
    <col min="11528" max="11528" width="1.44140625" style="22" customWidth="1"/>
    <col min="11529" max="11529" width="11.77734375" style="22" customWidth="1"/>
    <col min="11530" max="11530" width="1.109375" style="22" customWidth="1"/>
    <col min="11531" max="11531" width="10.44140625" style="22" customWidth="1"/>
    <col min="11532" max="11532" width="1.44140625" style="22" customWidth="1"/>
    <col min="11533" max="11533" width="12.5546875" style="22" customWidth="1"/>
    <col min="11534" max="11534" width="1.109375" style="22" customWidth="1"/>
    <col min="11535" max="11535" width="12.33203125" style="22" customWidth="1"/>
    <col min="11536" max="11536" width="1.44140625" style="22" customWidth="1"/>
    <col min="11537" max="11537" width="11.21875" style="22" customWidth="1"/>
    <col min="11538" max="11538" width="1.44140625" style="22" customWidth="1"/>
    <col min="11539" max="11539" width="11.109375" style="22" customWidth="1"/>
    <col min="11540" max="11540" width="1.109375" style="22" customWidth="1"/>
    <col min="11541" max="11541" width="10.77734375" style="22" customWidth="1"/>
    <col min="11542" max="11542" width="0.88671875" style="22" customWidth="1"/>
    <col min="11543" max="11543" width="11.77734375" style="22" customWidth="1"/>
    <col min="11544" max="11544" width="1.44140625" style="22" customWidth="1"/>
    <col min="11545" max="11545" width="13.109375" style="22" customWidth="1"/>
    <col min="11546" max="11546" width="1.109375" style="22" customWidth="1"/>
    <col min="11547" max="11547" width="13.44140625" style="22" customWidth="1"/>
    <col min="11548" max="11548" width="0.6640625" style="22" customWidth="1"/>
    <col min="11549" max="11549" width="13.33203125" style="22" customWidth="1"/>
    <col min="11550" max="11550" width="0.5546875" style="22" customWidth="1"/>
    <col min="11551" max="11551" width="13.77734375" style="22" customWidth="1"/>
    <col min="11552" max="11552" width="0.6640625" style="22" customWidth="1"/>
    <col min="11553" max="11553" width="11.77734375" style="22" customWidth="1"/>
    <col min="11554" max="11554" width="0.5546875" style="22" customWidth="1"/>
    <col min="11555" max="11555" width="14" style="22" customWidth="1"/>
    <col min="11556" max="11556" width="0.77734375" style="22" customWidth="1"/>
    <col min="11557" max="11557" width="14.109375" style="22" customWidth="1"/>
    <col min="11558" max="11558" width="0.77734375" style="22" customWidth="1"/>
    <col min="11559" max="11559" width="1.44140625" style="22" customWidth="1"/>
    <col min="11560" max="11560" width="4.77734375" style="22" customWidth="1"/>
    <col min="11561" max="11561" width="71.44140625" style="22" customWidth="1"/>
    <col min="11562" max="11562" width="16.21875" style="22" customWidth="1"/>
    <col min="11563" max="11776" width="11.5546875" style="22"/>
    <col min="11777" max="11777" width="4.5546875" style="22" customWidth="1"/>
    <col min="11778" max="11778" width="1.6640625" style="22" customWidth="1"/>
    <col min="11779" max="11779" width="14.21875" style="22" bestFit="1" customWidth="1"/>
    <col min="11780" max="11780" width="1.44140625" style="22" customWidth="1"/>
    <col min="11781" max="11781" width="12.33203125" style="22" customWidth="1"/>
    <col min="11782" max="11782" width="1.109375" style="22" customWidth="1"/>
    <col min="11783" max="11783" width="10.33203125" style="22" customWidth="1"/>
    <col min="11784" max="11784" width="1.44140625" style="22" customWidth="1"/>
    <col min="11785" max="11785" width="11.77734375" style="22" customWidth="1"/>
    <col min="11786" max="11786" width="1.109375" style="22" customWidth="1"/>
    <col min="11787" max="11787" width="10.44140625" style="22" customWidth="1"/>
    <col min="11788" max="11788" width="1.44140625" style="22" customWidth="1"/>
    <col min="11789" max="11789" width="12.5546875" style="22" customWidth="1"/>
    <col min="11790" max="11790" width="1.109375" style="22" customWidth="1"/>
    <col min="11791" max="11791" width="12.33203125" style="22" customWidth="1"/>
    <col min="11792" max="11792" width="1.44140625" style="22" customWidth="1"/>
    <col min="11793" max="11793" width="11.21875" style="22" customWidth="1"/>
    <col min="11794" max="11794" width="1.44140625" style="22" customWidth="1"/>
    <col min="11795" max="11795" width="11.109375" style="22" customWidth="1"/>
    <col min="11796" max="11796" width="1.109375" style="22" customWidth="1"/>
    <col min="11797" max="11797" width="10.77734375" style="22" customWidth="1"/>
    <col min="11798" max="11798" width="0.88671875" style="22" customWidth="1"/>
    <col min="11799" max="11799" width="11.77734375" style="22" customWidth="1"/>
    <col min="11800" max="11800" width="1.44140625" style="22" customWidth="1"/>
    <col min="11801" max="11801" width="13.109375" style="22" customWidth="1"/>
    <col min="11802" max="11802" width="1.109375" style="22" customWidth="1"/>
    <col min="11803" max="11803" width="13.44140625" style="22" customWidth="1"/>
    <col min="11804" max="11804" width="0.6640625" style="22" customWidth="1"/>
    <col min="11805" max="11805" width="13.33203125" style="22" customWidth="1"/>
    <col min="11806" max="11806" width="0.5546875" style="22" customWidth="1"/>
    <col min="11807" max="11807" width="13.77734375" style="22" customWidth="1"/>
    <col min="11808" max="11808" width="0.6640625" style="22" customWidth="1"/>
    <col min="11809" max="11809" width="11.77734375" style="22" customWidth="1"/>
    <col min="11810" max="11810" width="0.5546875" style="22" customWidth="1"/>
    <col min="11811" max="11811" width="14" style="22" customWidth="1"/>
    <col min="11812" max="11812" width="0.77734375" style="22" customWidth="1"/>
    <col min="11813" max="11813" width="14.109375" style="22" customWidth="1"/>
    <col min="11814" max="11814" width="0.77734375" style="22" customWidth="1"/>
    <col min="11815" max="11815" width="1.44140625" style="22" customWidth="1"/>
    <col min="11816" max="11816" width="4.77734375" style="22" customWidth="1"/>
    <col min="11817" max="11817" width="71.44140625" style="22" customWidth="1"/>
    <col min="11818" max="11818" width="16.21875" style="22" customWidth="1"/>
    <col min="11819" max="12032" width="11.5546875" style="22"/>
    <col min="12033" max="12033" width="4.5546875" style="22" customWidth="1"/>
    <col min="12034" max="12034" width="1.6640625" style="22" customWidth="1"/>
    <col min="12035" max="12035" width="14.21875" style="22" bestFit="1" customWidth="1"/>
    <col min="12036" max="12036" width="1.44140625" style="22" customWidth="1"/>
    <col min="12037" max="12037" width="12.33203125" style="22" customWidth="1"/>
    <col min="12038" max="12038" width="1.109375" style="22" customWidth="1"/>
    <col min="12039" max="12039" width="10.33203125" style="22" customWidth="1"/>
    <col min="12040" max="12040" width="1.44140625" style="22" customWidth="1"/>
    <col min="12041" max="12041" width="11.77734375" style="22" customWidth="1"/>
    <col min="12042" max="12042" width="1.109375" style="22" customWidth="1"/>
    <col min="12043" max="12043" width="10.44140625" style="22" customWidth="1"/>
    <col min="12044" max="12044" width="1.44140625" style="22" customWidth="1"/>
    <col min="12045" max="12045" width="12.5546875" style="22" customWidth="1"/>
    <col min="12046" max="12046" width="1.109375" style="22" customWidth="1"/>
    <col min="12047" max="12047" width="12.33203125" style="22" customWidth="1"/>
    <col min="12048" max="12048" width="1.44140625" style="22" customWidth="1"/>
    <col min="12049" max="12049" width="11.21875" style="22" customWidth="1"/>
    <col min="12050" max="12050" width="1.44140625" style="22" customWidth="1"/>
    <col min="12051" max="12051" width="11.109375" style="22" customWidth="1"/>
    <col min="12052" max="12052" width="1.109375" style="22" customWidth="1"/>
    <col min="12053" max="12053" width="10.77734375" style="22" customWidth="1"/>
    <col min="12054" max="12054" width="0.88671875" style="22" customWidth="1"/>
    <col min="12055" max="12055" width="11.77734375" style="22" customWidth="1"/>
    <col min="12056" max="12056" width="1.44140625" style="22" customWidth="1"/>
    <col min="12057" max="12057" width="13.109375" style="22" customWidth="1"/>
    <col min="12058" max="12058" width="1.109375" style="22" customWidth="1"/>
    <col min="12059" max="12059" width="13.44140625" style="22" customWidth="1"/>
    <col min="12060" max="12060" width="0.6640625" style="22" customWidth="1"/>
    <col min="12061" max="12061" width="13.33203125" style="22" customWidth="1"/>
    <col min="12062" max="12062" width="0.5546875" style="22" customWidth="1"/>
    <col min="12063" max="12063" width="13.77734375" style="22" customWidth="1"/>
    <col min="12064" max="12064" width="0.6640625" style="22" customWidth="1"/>
    <col min="12065" max="12065" width="11.77734375" style="22" customWidth="1"/>
    <col min="12066" max="12066" width="0.5546875" style="22" customWidth="1"/>
    <col min="12067" max="12067" width="14" style="22" customWidth="1"/>
    <col min="12068" max="12068" width="0.77734375" style="22" customWidth="1"/>
    <col min="12069" max="12069" width="14.109375" style="22" customWidth="1"/>
    <col min="12070" max="12070" width="0.77734375" style="22" customWidth="1"/>
    <col min="12071" max="12071" width="1.44140625" style="22" customWidth="1"/>
    <col min="12072" max="12072" width="4.77734375" style="22" customWidth="1"/>
    <col min="12073" max="12073" width="71.44140625" style="22" customWidth="1"/>
    <col min="12074" max="12074" width="16.21875" style="22" customWidth="1"/>
    <col min="12075" max="12288" width="11.5546875" style="22"/>
    <col min="12289" max="12289" width="4.5546875" style="22" customWidth="1"/>
    <col min="12290" max="12290" width="1.6640625" style="22" customWidth="1"/>
    <col min="12291" max="12291" width="14.21875" style="22" bestFit="1" customWidth="1"/>
    <col min="12292" max="12292" width="1.44140625" style="22" customWidth="1"/>
    <col min="12293" max="12293" width="12.33203125" style="22" customWidth="1"/>
    <col min="12294" max="12294" width="1.109375" style="22" customWidth="1"/>
    <col min="12295" max="12295" width="10.33203125" style="22" customWidth="1"/>
    <col min="12296" max="12296" width="1.44140625" style="22" customWidth="1"/>
    <col min="12297" max="12297" width="11.77734375" style="22" customWidth="1"/>
    <col min="12298" max="12298" width="1.109375" style="22" customWidth="1"/>
    <col min="12299" max="12299" width="10.44140625" style="22" customWidth="1"/>
    <col min="12300" max="12300" width="1.44140625" style="22" customWidth="1"/>
    <col min="12301" max="12301" width="12.5546875" style="22" customWidth="1"/>
    <col min="12302" max="12302" width="1.109375" style="22" customWidth="1"/>
    <col min="12303" max="12303" width="12.33203125" style="22" customWidth="1"/>
    <col min="12304" max="12304" width="1.44140625" style="22" customWidth="1"/>
    <col min="12305" max="12305" width="11.21875" style="22" customWidth="1"/>
    <col min="12306" max="12306" width="1.44140625" style="22" customWidth="1"/>
    <col min="12307" max="12307" width="11.109375" style="22" customWidth="1"/>
    <col min="12308" max="12308" width="1.109375" style="22" customWidth="1"/>
    <col min="12309" max="12309" width="10.77734375" style="22" customWidth="1"/>
    <col min="12310" max="12310" width="0.88671875" style="22" customWidth="1"/>
    <col min="12311" max="12311" width="11.77734375" style="22" customWidth="1"/>
    <col min="12312" max="12312" width="1.44140625" style="22" customWidth="1"/>
    <col min="12313" max="12313" width="13.109375" style="22" customWidth="1"/>
    <col min="12314" max="12314" width="1.109375" style="22" customWidth="1"/>
    <col min="12315" max="12315" width="13.44140625" style="22" customWidth="1"/>
    <col min="12316" max="12316" width="0.6640625" style="22" customWidth="1"/>
    <col min="12317" max="12317" width="13.33203125" style="22" customWidth="1"/>
    <col min="12318" max="12318" width="0.5546875" style="22" customWidth="1"/>
    <col min="12319" max="12319" width="13.77734375" style="22" customWidth="1"/>
    <col min="12320" max="12320" width="0.6640625" style="22" customWidth="1"/>
    <col min="12321" max="12321" width="11.77734375" style="22" customWidth="1"/>
    <col min="12322" max="12322" width="0.5546875" style="22" customWidth="1"/>
    <col min="12323" max="12323" width="14" style="22" customWidth="1"/>
    <col min="12324" max="12324" width="0.77734375" style="22" customWidth="1"/>
    <col min="12325" max="12325" width="14.109375" style="22" customWidth="1"/>
    <col min="12326" max="12326" width="0.77734375" style="22" customWidth="1"/>
    <col min="12327" max="12327" width="1.44140625" style="22" customWidth="1"/>
    <col min="12328" max="12328" width="4.77734375" style="22" customWidth="1"/>
    <col min="12329" max="12329" width="71.44140625" style="22" customWidth="1"/>
    <col min="12330" max="12330" width="16.21875" style="22" customWidth="1"/>
    <col min="12331" max="12544" width="11.5546875" style="22"/>
    <col min="12545" max="12545" width="4.5546875" style="22" customWidth="1"/>
    <col min="12546" max="12546" width="1.6640625" style="22" customWidth="1"/>
    <col min="12547" max="12547" width="14.21875" style="22" bestFit="1" customWidth="1"/>
    <col min="12548" max="12548" width="1.44140625" style="22" customWidth="1"/>
    <col min="12549" max="12549" width="12.33203125" style="22" customWidth="1"/>
    <col min="12550" max="12550" width="1.109375" style="22" customWidth="1"/>
    <col min="12551" max="12551" width="10.33203125" style="22" customWidth="1"/>
    <col min="12552" max="12552" width="1.44140625" style="22" customWidth="1"/>
    <col min="12553" max="12553" width="11.77734375" style="22" customWidth="1"/>
    <col min="12554" max="12554" width="1.109375" style="22" customWidth="1"/>
    <col min="12555" max="12555" width="10.44140625" style="22" customWidth="1"/>
    <col min="12556" max="12556" width="1.44140625" style="22" customWidth="1"/>
    <col min="12557" max="12557" width="12.5546875" style="22" customWidth="1"/>
    <col min="12558" max="12558" width="1.109375" style="22" customWidth="1"/>
    <col min="12559" max="12559" width="12.33203125" style="22" customWidth="1"/>
    <col min="12560" max="12560" width="1.44140625" style="22" customWidth="1"/>
    <col min="12561" max="12561" width="11.21875" style="22" customWidth="1"/>
    <col min="12562" max="12562" width="1.44140625" style="22" customWidth="1"/>
    <col min="12563" max="12563" width="11.109375" style="22" customWidth="1"/>
    <col min="12564" max="12564" width="1.109375" style="22" customWidth="1"/>
    <col min="12565" max="12565" width="10.77734375" style="22" customWidth="1"/>
    <col min="12566" max="12566" width="0.88671875" style="22" customWidth="1"/>
    <col min="12567" max="12567" width="11.77734375" style="22" customWidth="1"/>
    <col min="12568" max="12568" width="1.44140625" style="22" customWidth="1"/>
    <col min="12569" max="12569" width="13.109375" style="22" customWidth="1"/>
    <col min="12570" max="12570" width="1.109375" style="22" customWidth="1"/>
    <col min="12571" max="12571" width="13.44140625" style="22" customWidth="1"/>
    <col min="12572" max="12572" width="0.6640625" style="22" customWidth="1"/>
    <col min="12573" max="12573" width="13.33203125" style="22" customWidth="1"/>
    <col min="12574" max="12574" width="0.5546875" style="22" customWidth="1"/>
    <col min="12575" max="12575" width="13.77734375" style="22" customWidth="1"/>
    <col min="12576" max="12576" width="0.6640625" style="22" customWidth="1"/>
    <col min="12577" max="12577" width="11.77734375" style="22" customWidth="1"/>
    <col min="12578" max="12578" width="0.5546875" style="22" customWidth="1"/>
    <col min="12579" max="12579" width="14" style="22" customWidth="1"/>
    <col min="12580" max="12580" width="0.77734375" style="22" customWidth="1"/>
    <col min="12581" max="12581" width="14.109375" style="22" customWidth="1"/>
    <col min="12582" max="12582" width="0.77734375" style="22" customWidth="1"/>
    <col min="12583" max="12583" width="1.44140625" style="22" customWidth="1"/>
    <col min="12584" max="12584" width="4.77734375" style="22" customWidth="1"/>
    <col min="12585" max="12585" width="71.44140625" style="22" customWidth="1"/>
    <col min="12586" max="12586" width="16.21875" style="22" customWidth="1"/>
    <col min="12587" max="12800" width="11.5546875" style="22"/>
    <col min="12801" max="12801" width="4.5546875" style="22" customWidth="1"/>
    <col min="12802" max="12802" width="1.6640625" style="22" customWidth="1"/>
    <col min="12803" max="12803" width="14.21875" style="22" bestFit="1" customWidth="1"/>
    <col min="12804" max="12804" width="1.44140625" style="22" customWidth="1"/>
    <col min="12805" max="12805" width="12.33203125" style="22" customWidth="1"/>
    <col min="12806" max="12806" width="1.109375" style="22" customWidth="1"/>
    <col min="12807" max="12807" width="10.33203125" style="22" customWidth="1"/>
    <col min="12808" max="12808" width="1.44140625" style="22" customWidth="1"/>
    <col min="12809" max="12809" width="11.77734375" style="22" customWidth="1"/>
    <col min="12810" max="12810" width="1.109375" style="22" customWidth="1"/>
    <col min="12811" max="12811" width="10.44140625" style="22" customWidth="1"/>
    <col min="12812" max="12812" width="1.44140625" style="22" customWidth="1"/>
    <col min="12813" max="12813" width="12.5546875" style="22" customWidth="1"/>
    <col min="12814" max="12814" width="1.109375" style="22" customWidth="1"/>
    <col min="12815" max="12815" width="12.33203125" style="22" customWidth="1"/>
    <col min="12816" max="12816" width="1.44140625" style="22" customWidth="1"/>
    <col min="12817" max="12817" width="11.21875" style="22" customWidth="1"/>
    <col min="12818" max="12818" width="1.44140625" style="22" customWidth="1"/>
    <col min="12819" max="12819" width="11.109375" style="22" customWidth="1"/>
    <col min="12820" max="12820" width="1.109375" style="22" customWidth="1"/>
    <col min="12821" max="12821" width="10.77734375" style="22" customWidth="1"/>
    <col min="12822" max="12822" width="0.88671875" style="22" customWidth="1"/>
    <col min="12823" max="12823" width="11.77734375" style="22" customWidth="1"/>
    <col min="12824" max="12824" width="1.44140625" style="22" customWidth="1"/>
    <col min="12825" max="12825" width="13.109375" style="22" customWidth="1"/>
    <col min="12826" max="12826" width="1.109375" style="22" customWidth="1"/>
    <col min="12827" max="12827" width="13.44140625" style="22" customWidth="1"/>
    <col min="12828" max="12828" width="0.6640625" style="22" customWidth="1"/>
    <col min="12829" max="12829" width="13.33203125" style="22" customWidth="1"/>
    <col min="12830" max="12830" width="0.5546875" style="22" customWidth="1"/>
    <col min="12831" max="12831" width="13.77734375" style="22" customWidth="1"/>
    <col min="12832" max="12832" width="0.6640625" style="22" customWidth="1"/>
    <col min="12833" max="12833" width="11.77734375" style="22" customWidth="1"/>
    <col min="12834" max="12834" width="0.5546875" style="22" customWidth="1"/>
    <col min="12835" max="12835" width="14" style="22" customWidth="1"/>
    <col min="12836" max="12836" width="0.77734375" style="22" customWidth="1"/>
    <col min="12837" max="12837" width="14.109375" style="22" customWidth="1"/>
    <col min="12838" max="12838" width="0.77734375" style="22" customWidth="1"/>
    <col min="12839" max="12839" width="1.44140625" style="22" customWidth="1"/>
    <col min="12840" max="12840" width="4.77734375" style="22" customWidth="1"/>
    <col min="12841" max="12841" width="71.44140625" style="22" customWidth="1"/>
    <col min="12842" max="12842" width="16.21875" style="22" customWidth="1"/>
    <col min="12843" max="13056" width="11.5546875" style="22"/>
    <col min="13057" max="13057" width="4.5546875" style="22" customWidth="1"/>
    <col min="13058" max="13058" width="1.6640625" style="22" customWidth="1"/>
    <col min="13059" max="13059" width="14.21875" style="22" bestFit="1" customWidth="1"/>
    <col min="13060" max="13060" width="1.44140625" style="22" customWidth="1"/>
    <col min="13061" max="13061" width="12.33203125" style="22" customWidth="1"/>
    <col min="13062" max="13062" width="1.109375" style="22" customWidth="1"/>
    <col min="13063" max="13063" width="10.33203125" style="22" customWidth="1"/>
    <col min="13064" max="13064" width="1.44140625" style="22" customWidth="1"/>
    <col min="13065" max="13065" width="11.77734375" style="22" customWidth="1"/>
    <col min="13066" max="13066" width="1.109375" style="22" customWidth="1"/>
    <col min="13067" max="13067" width="10.44140625" style="22" customWidth="1"/>
    <col min="13068" max="13068" width="1.44140625" style="22" customWidth="1"/>
    <col min="13069" max="13069" width="12.5546875" style="22" customWidth="1"/>
    <col min="13070" max="13070" width="1.109375" style="22" customWidth="1"/>
    <col min="13071" max="13071" width="12.33203125" style="22" customWidth="1"/>
    <col min="13072" max="13072" width="1.44140625" style="22" customWidth="1"/>
    <col min="13073" max="13073" width="11.21875" style="22" customWidth="1"/>
    <col min="13074" max="13074" width="1.44140625" style="22" customWidth="1"/>
    <col min="13075" max="13075" width="11.109375" style="22" customWidth="1"/>
    <col min="13076" max="13076" width="1.109375" style="22" customWidth="1"/>
    <col min="13077" max="13077" width="10.77734375" style="22" customWidth="1"/>
    <col min="13078" max="13078" width="0.88671875" style="22" customWidth="1"/>
    <col min="13079" max="13079" width="11.77734375" style="22" customWidth="1"/>
    <col min="13080" max="13080" width="1.44140625" style="22" customWidth="1"/>
    <col min="13081" max="13081" width="13.109375" style="22" customWidth="1"/>
    <col min="13082" max="13082" width="1.109375" style="22" customWidth="1"/>
    <col min="13083" max="13083" width="13.44140625" style="22" customWidth="1"/>
    <col min="13084" max="13084" width="0.6640625" style="22" customWidth="1"/>
    <col min="13085" max="13085" width="13.33203125" style="22" customWidth="1"/>
    <col min="13086" max="13086" width="0.5546875" style="22" customWidth="1"/>
    <col min="13087" max="13087" width="13.77734375" style="22" customWidth="1"/>
    <col min="13088" max="13088" width="0.6640625" style="22" customWidth="1"/>
    <col min="13089" max="13089" width="11.77734375" style="22" customWidth="1"/>
    <col min="13090" max="13090" width="0.5546875" style="22" customWidth="1"/>
    <col min="13091" max="13091" width="14" style="22" customWidth="1"/>
    <col min="13092" max="13092" width="0.77734375" style="22" customWidth="1"/>
    <col min="13093" max="13093" width="14.109375" style="22" customWidth="1"/>
    <col min="13094" max="13094" width="0.77734375" style="22" customWidth="1"/>
    <col min="13095" max="13095" width="1.44140625" style="22" customWidth="1"/>
    <col min="13096" max="13096" width="4.77734375" style="22" customWidth="1"/>
    <col min="13097" max="13097" width="71.44140625" style="22" customWidth="1"/>
    <col min="13098" max="13098" width="16.21875" style="22" customWidth="1"/>
    <col min="13099" max="13312" width="11.5546875" style="22"/>
    <col min="13313" max="13313" width="4.5546875" style="22" customWidth="1"/>
    <col min="13314" max="13314" width="1.6640625" style="22" customWidth="1"/>
    <col min="13315" max="13315" width="14.21875" style="22" bestFit="1" customWidth="1"/>
    <col min="13316" max="13316" width="1.44140625" style="22" customWidth="1"/>
    <col min="13317" max="13317" width="12.33203125" style="22" customWidth="1"/>
    <col min="13318" max="13318" width="1.109375" style="22" customWidth="1"/>
    <col min="13319" max="13319" width="10.33203125" style="22" customWidth="1"/>
    <col min="13320" max="13320" width="1.44140625" style="22" customWidth="1"/>
    <col min="13321" max="13321" width="11.77734375" style="22" customWidth="1"/>
    <col min="13322" max="13322" width="1.109375" style="22" customWidth="1"/>
    <col min="13323" max="13323" width="10.44140625" style="22" customWidth="1"/>
    <col min="13324" max="13324" width="1.44140625" style="22" customWidth="1"/>
    <col min="13325" max="13325" width="12.5546875" style="22" customWidth="1"/>
    <col min="13326" max="13326" width="1.109375" style="22" customWidth="1"/>
    <col min="13327" max="13327" width="12.33203125" style="22" customWidth="1"/>
    <col min="13328" max="13328" width="1.44140625" style="22" customWidth="1"/>
    <col min="13329" max="13329" width="11.21875" style="22" customWidth="1"/>
    <col min="13330" max="13330" width="1.44140625" style="22" customWidth="1"/>
    <col min="13331" max="13331" width="11.109375" style="22" customWidth="1"/>
    <col min="13332" max="13332" width="1.109375" style="22" customWidth="1"/>
    <col min="13333" max="13333" width="10.77734375" style="22" customWidth="1"/>
    <col min="13334" max="13334" width="0.88671875" style="22" customWidth="1"/>
    <col min="13335" max="13335" width="11.77734375" style="22" customWidth="1"/>
    <col min="13336" max="13336" width="1.44140625" style="22" customWidth="1"/>
    <col min="13337" max="13337" width="13.109375" style="22" customWidth="1"/>
    <col min="13338" max="13338" width="1.109375" style="22" customWidth="1"/>
    <col min="13339" max="13339" width="13.44140625" style="22" customWidth="1"/>
    <col min="13340" max="13340" width="0.6640625" style="22" customWidth="1"/>
    <col min="13341" max="13341" width="13.33203125" style="22" customWidth="1"/>
    <col min="13342" max="13342" width="0.5546875" style="22" customWidth="1"/>
    <col min="13343" max="13343" width="13.77734375" style="22" customWidth="1"/>
    <col min="13344" max="13344" width="0.6640625" style="22" customWidth="1"/>
    <col min="13345" max="13345" width="11.77734375" style="22" customWidth="1"/>
    <col min="13346" max="13346" width="0.5546875" style="22" customWidth="1"/>
    <col min="13347" max="13347" width="14" style="22" customWidth="1"/>
    <col min="13348" max="13348" width="0.77734375" style="22" customWidth="1"/>
    <col min="13349" max="13349" width="14.109375" style="22" customWidth="1"/>
    <col min="13350" max="13350" width="0.77734375" style="22" customWidth="1"/>
    <col min="13351" max="13351" width="1.44140625" style="22" customWidth="1"/>
    <col min="13352" max="13352" width="4.77734375" style="22" customWidth="1"/>
    <col min="13353" max="13353" width="71.44140625" style="22" customWidth="1"/>
    <col min="13354" max="13354" width="16.21875" style="22" customWidth="1"/>
    <col min="13355" max="13568" width="11.5546875" style="22"/>
    <col min="13569" max="13569" width="4.5546875" style="22" customWidth="1"/>
    <col min="13570" max="13570" width="1.6640625" style="22" customWidth="1"/>
    <col min="13571" max="13571" width="14.21875" style="22" bestFit="1" customWidth="1"/>
    <col min="13572" max="13572" width="1.44140625" style="22" customWidth="1"/>
    <col min="13573" max="13573" width="12.33203125" style="22" customWidth="1"/>
    <col min="13574" max="13574" width="1.109375" style="22" customWidth="1"/>
    <col min="13575" max="13575" width="10.33203125" style="22" customWidth="1"/>
    <col min="13576" max="13576" width="1.44140625" style="22" customWidth="1"/>
    <col min="13577" max="13577" width="11.77734375" style="22" customWidth="1"/>
    <col min="13578" max="13578" width="1.109375" style="22" customWidth="1"/>
    <col min="13579" max="13579" width="10.44140625" style="22" customWidth="1"/>
    <col min="13580" max="13580" width="1.44140625" style="22" customWidth="1"/>
    <col min="13581" max="13581" width="12.5546875" style="22" customWidth="1"/>
    <col min="13582" max="13582" width="1.109375" style="22" customWidth="1"/>
    <col min="13583" max="13583" width="12.33203125" style="22" customWidth="1"/>
    <col min="13584" max="13584" width="1.44140625" style="22" customWidth="1"/>
    <col min="13585" max="13585" width="11.21875" style="22" customWidth="1"/>
    <col min="13586" max="13586" width="1.44140625" style="22" customWidth="1"/>
    <col min="13587" max="13587" width="11.109375" style="22" customWidth="1"/>
    <col min="13588" max="13588" width="1.109375" style="22" customWidth="1"/>
    <col min="13589" max="13589" width="10.77734375" style="22" customWidth="1"/>
    <col min="13590" max="13590" width="0.88671875" style="22" customWidth="1"/>
    <col min="13591" max="13591" width="11.77734375" style="22" customWidth="1"/>
    <col min="13592" max="13592" width="1.44140625" style="22" customWidth="1"/>
    <col min="13593" max="13593" width="13.109375" style="22" customWidth="1"/>
    <col min="13594" max="13594" width="1.109375" style="22" customWidth="1"/>
    <col min="13595" max="13595" width="13.44140625" style="22" customWidth="1"/>
    <col min="13596" max="13596" width="0.6640625" style="22" customWidth="1"/>
    <col min="13597" max="13597" width="13.33203125" style="22" customWidth="1"/>
    <col min="13598" max="13598" width="0.5546875" style="22" customWidth="1"/>
    <col min="13599" max="13599" width="13.77734375" style="22" customWidth="1"/>
    <col min="13600" max="13600" width="0.6640625" style="22" customWidth="1"/>
    <col min="13601" max="13601" width="11.77734375" style="22" customWidth="1"/>
    <col min="13602" max="13602" width="0.5546875" style="22" customWidth="1"/>
    <col min="13603" max="13603" width="14" style="22" customWidth="1"/>
    <col min="13604" max="13604" width="0.77734375" style="22" customWidth="1"/>
    <col min="13605" max="13605" width="14.109375" style="22" customWidth="1"/>
    <col min="13606" max="13606" width="0.77734375" style="22" customWidth="1"/>
    <col min="13607" max="13607" width="1.44140625" style="22" customWidth="1"/>
    <col min="13608" max="13608" width="4.77734375" style="22" customWidth="1"/>
    <col min="13609" max="13609" width="71.44140625" style="22" customWidth="1"/>
    <col min="13610" max="13610" width="16.21875" style="22" customWidth="1"/>
    <col min="13611" max="13824" width="11.5546875" style="22"/>
    <col min="13825" max="13825" width="4.5546875" style="22" customWidth="1"/>
    <col min="13826" max="13826" width="1.6640625" style="22" customWidth="1"/>
    <col min="13827" max="13827" width="14.21875" style="22" bestFit="1" customWidth="1"/>
    <col min="13828" max="13828" width="1.44140625" style="22" customWidth="1"/>
    <col min="13829" max="13829" width="12.33203125" style="22" customWidth="1"/>
    <col min="13830" max="13830" width="1.109375" style="22" customWidth="1"/>
    <col min="13831" max="13831" width="10.33203125" style="22" customWidth="1"/>
    <col min="13832" max="13832" width="1.44140625" style="22" customWidth="1"/>
    <col min="13833" max="13833" width="11.77734375" style="22" customWidth="1"/>
    <col min="13834" max="13834" width="1.109375" style="22" customWidth="1"/>
    <col min="13835" max="13835" width="10.44140625" style="22" customWidth="1"/>
    <col min="13836" max="13836" width="1.44140625" style="22" customWidth="1"/>
    <col min="13837" max="13837" width="12.5546875" style="22" customWidth="1"/>
    <col min="13838" max="13838" width="1.109375" style="22" customWidth="1"/>
    <col min="13839" max="13839" width="12.33203125" style="22" customWidth="1"/>
    <col min="13840" max="13840" width="1.44140625" style="22" customWidth="1"/>
    <col min="13841" max="13841" width="11.21875" style="22" customWidth="1"/>
    <col min="13842" max="13842" width="1.44140625" style="22" customWidth="1"/>
    <col min="13843" max="13843" width="11.109375" style="22" customWidth="1"/>
    <col min="13844" max="13844" width="1.109375" style="22" customWidth="1"/>
    <col min="13845" max="13845" width="10.77734375" style="22" customWidth="1"/>
    <col min="13846" max="13846" width="0.88671875" style="22" customWidth="1"/>
    <col min="13847" max="13847" width="11.77734375" style="22" customWidth="1"/>
    <col min="13848" max="13848" width="1.44140625" style="22" customWidth="1"/>
    <col min="13849" max="13849" width="13.109375" style="22" customWidth="1"/>
    <col min="13850" max="13850" width="1.109375" style="22" customWidth="1"/>
    <col min="13851" max="13851" width="13.44140625" style="22" customWidth="1"/>
    <col min="13852" max="13852" width="0.6640625" style="22" customWidth="1"/>
    <col min="13853" max="13853" width="13.33203125" style="22" customWidth="1"/>
    <col min="13854" max="13854" width="0.5546875" style="22" customWidth="1"/>
    <col min="13855" max="13855" width="13.77734375" style="22" customWidth="1"/>
    <col min="13856" max="13856" width="0.6640625" style="22" customWidth="1"/>
    <col min="13857" max="13857" width="11.77734375" style="22" customWidth="1"/>
    <col min="13858" max="13858" width="0.5546875" style="22" customWidth="1"/>
    <col min="13859" max="13859" width="14" style="22" customWidth="1"/>
    <col min="13860" max="13860" width="0.77734375" style="22" customWidth="1"/>
    <col min="13861" max="13861" width="14.109375" style="22" customWidth="1"/>
    <col min="13862" max="13862" width="0.77734375" style="22" customWidth="1"/>
    <col min="13863" max="13863" width="1.44140625" style="22" customWidth="1"/>
    <col min="13864" max="13864" width="4.77734375" style="22" customWidth="1"/>
    <col min="13865" max="13865" width="71.44140625" style="22" customWidth="1"/>
    <col min="13866" max="13866" width="16.21875" style="22" customWidth="1"/>
    <col min="13867" max="14080" width="11.5546875" style="22"/>
    <col min="14081" max="14081" width="4.5546875" style="22" customWidth="1"/>
    <col min="14082" max="14082" width="1.6640625" style="22" customWidth="1"/>
    <col min="14083" max="14083" width="14.21875" style="22" bestFit="1" customWidth="1"/>
    <col min="14084" max="14084" width="1.44140625" style="22" customWidth="1"/>
    <col min="14085" max="14085" width="12.33203125" style="22" customWidth="1"/>
    <col min="14086" max="14086" width="1.109375" style="22" customWidth="1"/>
    <col min="14087" max="14087" width="10.33203125" style="22" customWidth="1"/>
    <col min="14088" max="14088" width="1.44140625" style="22" customWidth="1"/>
    <col min="14089" max="14089" width="11.77734375" style="22" customWidth="1"/>
    <col min="14090" max="14090" width="1.109375" style="22" customWidth="1"/>
    <col min="14091" max="14091" width="10.44140625" style="22" customWidth="1"/>
    <col min="14092" max="14092" width="1.44140625" style="22" customWidth="1"/>
    <col min="14093" max="14093" width="12.5546875" style="22" customWidth="1"/>
    <col min="14094" max="14094" width="1.109375" style="22" customWidth="1"/>
    <col min="14095" max="14095" width="12.33203125" style="22" customWidth="1"/>
    <col min="14096" max="14096" width="1.44140625" style="22" customWidth="1"/>
    <col min="14097" max="14097" width="11.21875" style="22" customWidth="1"/>
    <col min="14098" max="14098" width="1.44140625" style="22" customWidth="1"/>
    <col min="14099" max="14099" width="11.109375" style="22" customWidth="1"/>
    <col min="14100" max="14100" width="1.109375" style="22" customWidth="1"/>
    <col min="14101" max="14101" width="10.77734375" style="22" customWidth="1"/>
    <col min="14102" max="14102" width="0.88671875" style="22" customWidth="1"/>
    <col min="14103" max="14103" width="11.77734375" style="22" customWidth="1"/>
    <col min="14104" max="14104" width="1.44140625" style="22" customWidth="1"/>
    <col min="14105" max="14105" width="13.109375" style="22" customWidth="1"/>
    <col min="14106" max="14106" width="1.109375" style="22" customWidth="1"/>
    <col min="14107" max="14107" width="13.44140625" style="22" customWidth="1"/>
    <col min="14108" max="14108" width="0.6640625" style="22" customWidth="1"/>
    <col min="14109" max="14109" width="13.33203125" style="22" customWidth="1"/>
    <col min="14110" max="14110" width="0.5546875" style="22" customWidth="1"/>
    <col min="14111" max="14111" width="13.77734375" style="22" customWidth="1"/>
    <col min="14112" max="14112" width="0.6640625" style="22" customWidth="1"/>
    <col min="14113" max="14113" width="11.77734375" style="22" customWidth="1"/>
    <col min="14114" max="14114" width="0.5546875" style="22" customWidth="1"/>
    <col min="14115" max="14115" width="14" style="22" customWidth="1"/>
    <col min="14116" max="14116" width="0.77734375" style="22" customWidth="1"/>
    <col min="14117" max="14117" width="14.109375" style="22" customWidth="1"/>
    <col min="14118" max="14118" width="0.77734375" style="22" customWidth="1"/>
    <col min="14119" max="14119" width="1.44140625" style="22" customWidth="1"/>
    <col min="14120" max="14120" width="4.77734375" style="22" customWidth="1"/>
    <col min="14121" max="14121" width="71.44140625" style="22" customWidth="1"/>
    <col min="14122" max="14122" width="16.21875" style="22" customWidth="1"/>
    <col min="14123" max="14336" width="11.5546875" style="22"/>
    <col min="14337" max="14337" width="4.5546875" style="22" customWidth="1"/>
    <col min="14338" max="14338" width="1.6640625" style="22" customWidth="1"/>
    <col min="14339" max="14339" width="14.21875" style="22" bestFit="1" customWidth="1"/>
    <col min="14340" max="14340" width="1.44140625" style="22" customWidth="1"/>
    <col min="14341" max="14341" width="12.33203125" style="22" customWidth="1"/>
    <col min="14342" max="14342" width="1.109375" style="22" customWidth="1"/>
    <col min="14343" max="14343" width="10.33203125" style="22" customWidth="1"/>
    <col min="14344" max="14344" width="1.44140625" style="22" customWidth="1"/>
    <col min="14345" max="14345" width="11.77734375" style="22" customWidth="1"/>
    <col min="14346" max="14346" width="1.109375" style="22" customWidth="1"/>
    <col min="14347" max="14347" width="10.44140625" style="22" customWidth="1"/>
    <col min="14348" max="14348" width="1.44140625" style="22" customWidth="1"/>
    <col min="14349" max="14349" width="12.5546875" style="22" customWidth="1"/>
    <col min="14350" max="14350" width="1.109375" style="22" customWidth="1"/>
    <col min="14351" max="14351" width="12.33203125" style="22" customWidth="1"/>
    <col min="14352" max="14352" width="1.44140625" style="22" customWidth="1"/>
    <col min="14353" max="14353" width="11.21875" style="22" customWidth="1"/>
    <col min="14354" max="14354" width="1.44140625" style="22" customWidth="1"/>
    <col min="14355" max="14355" width="11.109375" style="22" customWidth="1"/>
    <col min="14356" max="14356" width="1.109375" style="22" customWidth="1"/>
    <col min="14357" max="14357" width="10.77734375" style="22" customWidth="1"/>
    <col min="14358" max="14358" width="0.88671875" style="22" customWidth="1"/>
    <col min="14359" max="14359" width="11.77734375" style="22" customWidth="1"/>
    <col min="14360" max="14360" width="1.44140625" style="22" customWidth="1"/>
    <col min="14361" max="14361" width="13.109375" style="22" customWidth="1"/>
    <col min="14362" max="14362" width="1.109375" style="22" customWidth="1"/>
    <col min="14363" max="14363" width="13.44140625" style="22" customWidth="1"/>
    <col min="14364" max="14364" width="0.6640625" style="22" customWidth="1"/>
    <col min="14365" max="14365" width="13.33203125" style="22" customWidth="1"/>
    <col min="14366" max="14366" width="0.5546875" style="22" customWidth="1"/>
    <col min="14367" max="14367" width="13.77734375" style="22" customWidth="1"/>
    <col min="14368" max="14368" width="0.6640625" style="22" customWidth="1"/>
    <col min="14369" max="14369" width="11.77734375" style="22" customWidth="1"/>
    <col min="14370" max="14370" width="0.5546875" style="22" customWidth="1"/>
    <col min="14371" max="14371" width="14" style="22" customWidth="1"/>
    <col min="14372" max="14372" width="0.77734375" style="22" customWidth="1"/>
    <col min="14373" max="14373" width="14.109375" style="22" customWidth="1"/>
    <col min="14374" max="14374" width="0.77734375" style="22" customWidth="1"/>
    <col min="14375" max="14375" width="1.44140625" style="22" customWidth="1"/>
    <col min="14376" max="14376" width="4.77734375" style="22" customWidth="1"/>
    <col min="14377" max="14377" width="71.44140625" style="22" customWidth="1"/>
    <col min="14378" max="14378" width="16.21875" style="22" customWidth="1"/>
    <col min="14379" max="14592" width="11.5546875" style="22"/>
    <col min="14593" max="14593" width="4.5546875" style="22" customWidth="1"/>
    <col min="14594" max="14594" width="1.6640625" style="22" customWidth="1"/>
    <col min="14595" max="14595" width="14.21875" style="22" bestFit="1" customWidth="1"/>
    <col min="14596" max="14596" width="1.44140625" style="22" customWidth="1"/>
    <col min="14597" max="14597" width="12.33203125" style="22" customWidth="1"/>
    <col min="14598" max="14598" width="1.109375" style="22" customWidth="1"/>
    <col min="14599" max="14599" width="10.33203125" style="22" customWidth="1"/>
    <col min="14600" max="14600" width="1.44140625" style="22" customWidth="1"/>
    <col min="14601" max="14601" width="11.77734375" style="22" customWidth="1"/>
    <col min="14602" max="14602" width="1.109375" style="22" customWidth="1"/>
    <col min="14603" max="14603" width="10.44140625" style="22" customWidth="1"/>
    <col min="14604" max="14604" width="1.44140625" style="22" customWidth="1"/>
    <col min="14605" max="14605" width="12.5546875" style="22" customWidth="1"/>
    <col min="14606" max="14606" width="1.109375" style="22" customWidth="1"/>
    <col min="14607" max="14607" width="12.33203125" style="22" customWidth="1"/>
    <col min="14608" max="14608" width="1.44140625" style="22" customWidth="1"/>
    <col min="14609" max="14609" width="11.21875" style="22" customWidth="1"/>
    <col min="14610" max="14610" width="1.44140625" style="22" customWidth="1"/>
    <col min="14611" max="14611" width="11.109375" style="22" customWidth="1"/>
    <col min="14612" max="14612" width="1.109375" style="22" customWidth="1"/>
    <col min="14613" max="14613" width="10.77734375" style="22" customWidth="1"/>
    <col min="14614" max="14614" width="0.88671875" style="22" customWidth="1"/>
    <col min="14615" max="14615" width="11.77734375" style="22" customWidth="1"/>
    <col min="14616" max="14616" width="1.44140625" style="22" customWidth="1"/>
    <col min="14617" max="14617" width="13.109375" style="22" customWidth="1"/>
    <col min="14618" max="14618" width="1.109375" style="22" customWidth="1"/>
    <col min="14619" max="14619" width="13.44140625" style="22" customWidth="1"/>
    <col min="14620" max="14620" width="0.6640625" style="22" customWidth="1"/>
    <col min="14621" max="14621" width="13.33203125" style="22" customWidth="1"/>
    <col min="14622" max="14622" width="0.5546875" style="22" customWidth="1"/>
    <col min="14623" max="14623" width="13.77734375" style="22" customWidth="1"/>
    <col min="14624" max="14624" width="0.6640625" style="22" customWidth="1"/>
    <col min="14625" max="14625" width="11.77734375" style="22" customWidth="1"/>
    <col min="14626" max="14626" width="0.5546875" style="22" customWidth="1"/>
    <col min="14627" max="14627" width="14" style="22" customWidth="1"/>
    <col min="14628" max="14628" width="0.77734375" style="22" customWidth="1"/>
    <col min="14629" max="14629" width="14.109375" style="22" customWidth="1"/>
    <col min="14630" max="14630" width="0.77734375" style="22" customWidth="1"/>
    <col min="14631" max="14631" width="1.44140625" style="22" customWidth="1"/>
    <col min="14632" max="14632" width="4.77734375" style="22" customWidth="1"/>
    <col min="14633" max="14633" width="71.44140625" style="22" customWidth="1"/>
    <col min="14634" max="14634" width="16.21875" style="22" customWidth="1"/>
    <col min="14635" max="14848" width="11.5546875" style="22"/>
    <col min="14849" max="14849" width="4.5546875" style="22" customWidth="1"/>
    <col min="14850" max="14850" width="1.6640625" style="22" customWidth="1"/>
    <col min="14851" max="14851" width="14.21875" style="22" bestFit="1" customWidth="1"/>
    <col min="14852" max="14852" width="1.44140625" style="22" customWidth="1"/>
    <col min="14853" max="14853" width="12.33203125" style="22" customWidth="1"/>
    <col min="14854" max="14854" width="1.109375" style="22" customWidth="1"/>
    <col min="14855" max="14855" width="10.33203125" style="22" customWidth="1"/>
    <col min="14856" max="14856" width="1.44140625" style="22" customWidth="1"/>
    <col min="14857" max="14857" width="11.77734375" style="22" customWidth="1"/>
    <col min="14858" max="14858" width="1.109375" style="22" customWidth="1"/>
    <col min="14859" max="14859" width="10.44140625" style="22" customWidth="1"/>
    <col min="14860" max="14860" width="1.44140625" style="22" customWidth="1"/>
    <col min="14861" max="14861" width="12.5546875" style="22" customWidth="1"/>
    <col min="14862" max="14862" width="1.109375" style="22" customWidth="1"/>
    <col min="14863" max="14863" width="12.33203125" style="22" customWidth="1"/>
    <col min="14864" max="14864" width="1.44140625" style="22" customWidth="1"/>
    <col min="14865" max="14865" width="11.21875" style="22" customWidth="1"/>
    <col min="14866" max="14866" width="1.44140625" style="22" customWidth="1"/>
    <col min="14867" max="14867" width="11.109375" style="22" customWidth="1"/>
    <col min="14868" max="14868" width="1.109375" style="22" customWidth="1"/>
    <col min="14869" max="14869" width="10.77734375" style="22" customWidth="1"/>
    <col min="14870" max="14870" width="0.88671875" style="22" customWidth="1"/>
    <col min="14871" max="14871" width="11.77734375" style="22" customWidth="1"/>
    <col min="14872" max="14872" width="1.44140625" style="22" customWidth="1"/>
    <col min="14873" max="14873" width="13.109375" style="22" customWidth="1"/>
    <col min="14874" max="14874" width="1.109375" style="22" customWidth="1"/>
    <col min="14875" max="14875" width="13.44140625" style="22" customWidth="1"/>
    <col min="14876" max="14876" width="0.6640625" style="22" customWidth="1"/>
    <col min="14877" max="14877" width="13.33203125" style="22" customWidth="1"/>
    <col min="14878" max="14878" width="0.5546875" style="22" customWidth="1"/>
    <col min="14879" max="14879" width="13.77734375" style="22" customWidth="1"/>
    <col min="14880" max="14880" width="0.6640625" style="22" customWidth="1"/>
    <col min="14881" max="14881" width="11.77734375" style="22" customWidth="1"/>
    <col min="14882" max="14882" width="0.5546875" style="22" customWidth="1"/>
    <col min="14883" max="14883" width="14" style="22" customWidth="1"/>
    <col min="14884" max="14884" width="0.77734375" style="22" customWidth="1"/>
    <col min="14885" max="14885" width="14.109375" style="22" customWidth="1"/>
    <col min="14886" max="14886" width="0.77734375" style="22" customWidth="1"/>
    <col min="14887" max="14887" width="1.44140625" style="22" customWidth="1"/>
    <col min="14888" max="14888" width="4.77734375" style="22" customWidth="1"/>
    <col min="14889" max="14889" width="71.44140625" style="22" customWidth="1"/>
    <col min="14890" max="14890" width="16.21875" style="22" customWidth="1"/>
    <col min="14891" max="15104" width="11.5546875" style="22"/>
    <col min="15105" max="15105" width="4.5546875" style="22" customWidth="1"/>
    <col min="15106" max="15106" width="1.6640625" style="22" customWidth="1"/>
    <col min="15107" max="15107" width="14.21875" style="22" bestFit="1" customWidth="1"/>
    <col min="15108" max="15108" width="1.44140625" style="22" customWidth="1"/>
    <col min="15109" max="15109" width="12.33203125" style="22" customWidth="1"/>
    <col min="15110" max="15110" width="1.109375" style="22" customWidth="1"/>
    <col min="15111" max="15111" width="10.33203125" style="22" customWidth="1"/>
    <col min="15112" max="15112" width="1.44140625" style="22" customWidth="1"/>
    <col min="15113" max="15113" width="11.77734375" style="22" customWidth="1"/>
    <col min="15114" max="15114" width="1.109375" style="22" customWidth="1"/>
    <col min="15115" max="15115" width="10.44140625" style="22" customWidth="1"/>
    <col min="15116" max="15116" width="1.44140625" style="22" customWidth="1"/>
    <col min="15117" max="15117" width="12.5546875" style="22" customWidth="1"/>
    <col min="15118" max="15118" width="1.109375" style="22" customWidth="1"/>
    <col min="15119" max="15119" width="12.33203125" style="22" customWidth="1"/>
    <col min="15120" max="15120" width="1.44140625" style="22" customWidth="1"/>
    <col min="15121" max="15121" width="11.21875" style="22" customWidth="1"/>
    <col min="15122" max="15122" width="1.44140625" style="22" customWidth="1"/>
    <col min="15123" max="15123" width="11.109375" style="22" customWidth="1"/>
    <col min="15124" max="15124" width="1.109375" style="22" customWidth="1"/>
    <col min="15125" max="15125" width="10.77734375" style="22" customWidth="1"/>
    <col min="15126" max="15126" width="0.88671875" style="22" customWidth="1"/>
    <col min="15127" max="15127" width="11.77734375" style="22" customWidth="1"/>
    <col min="15128" max="15128" width="1.44140625" style="22" customWidth="1"/>
    <col min="15129" max="15129" width="13.109375" style="22" customWidth="1"/>
    <col min="15130" max="15130" width="1.109375" style="22" customWidth="1"/>
    <col min="15131" max="15131" width="13.44140625" style="22" customWidth="1"/>
    <col min="15132" max="15132" width="0.6640625" style="22" customWidth="1"/>
    <col min="15133" max="15133" width="13.33203125" style="22" customWidth="1"/>
    <col min="15134" max="15134" width="0.5546875" style="22" customWidth="1"/>
    <col min="15135" max="15135" width="13.77734375" style="22" customWidth="1"/>
    <col min="15136" max="15136" width="0.6640625" style="22" customWidth="1"/>
    <col min="15137" max="15137" width="11.77734375" style="22" customWidth="1"/>
    <col min="15138" max="15138" width="0.5546875" style="22" customWidth="1"/>
    <col min="15139" max="15139" width="14" style="22" customWidth="1"/>
    <col min="15140" max="15140" width="0.77734375" style="22" customWidth="1"/>
    <col min="15141" max="15141" width="14.109375" style="22" customWidth="1"/>
    <col min="15142" max="15142" width="0.77734375" style="22" customWidth="1"/>
    <col min="15143" max="15143" width="1.44140625" style="22" customWidth="1"/>
    <col min="15144" max="15144" width="4.77734375" style="22" customWidth="1"/>
    <col min="15145" max="15145" width="71.44140625" style="22" customWidth="1"/>
    <col min="15146" max="15146" width="16.21875" style="22" customWidth="1"/>
    <col min="15147" max="15360" width="11.5546875" style="22"/>
    <col min="15361" max="15361" width="4.5546875" style="22" customWidth="1"/>
    <col min="15362" max="15362" width="1.6640625" style="22" customWidth="1"/>
    <col min="15363" max="15363" width="14.21875" style="22" bestFit="1" customWidth="1"/>
    <col min="15364" max="15364" width="1.44140625" style="22" customWidth="1"/>
    <col min="15365" max="15365" width="12.33203125" style="22" customWidth="1"/>
    <col min="15366" max="15366" width="1.109375" style="22" customWidth="1"/>
    <col min="15367" max="15367" width="10.33203125" style="22" customWidth="1"/>
    <col min="15368" max="15368" width="1.44140625" style="22" customWidth="1"/>
    <col min="15369" max="15369" width="11.77734375" style="22" customWidth="1"/>
    <col min="15370" max="15370" width="1.109375" style="22" customWidth="1"/>
    <col min="15371" max="15371" width="10.44140625" style="22" customWidth="1"/>
    <col min="15372" max="15372" width="1.44140625" style="22" customWidth="1"/>
    <col min="15373" max="15373" width="12.5546875" style="22" customWidth="1"/>
    <col min="15374" max="15374" width="1.109375" style="22" customWidth="1"/>
    <col min="15375" max="15375" width="12.33203125" style="22" customWidth="1"/>
    <col min="15376" max="15376" width="1.44140625" style="22" customWidth="1"/>
    <col min="15377" max="15377" width="11.21875" style="22" customWidth="1"/>
    <col min="15378" max="15378" width="1.44140625" style="22" customWidth="1"/>
    <col min="15379" max="15379" width="11.109375" style="22" customWidth="1"/>
    <col min="15380" max="15380" width="1.109375" style="22" customWidth="1"/>
    <col min="15381" max="15381" width="10.77734375" style="22" customWidth="1"/>
    <col min="15382" max="15382" width="0.88671875" style="22" customWidth="1"/>
    <col min="15383" max="15383" width="11.77734375" style="22" customWidth="1"/>
    <col min="15384" max="15384" width="1.44140625" style="22" customWidth="1"/>
    <col min="15385" max="15385" width="13.109375" style="22" customWidth="1"/>
    <col min="15386" max="15386" width="1.109375" style="22" customWidth="1"/>
    <col min="15387" max="15387" width="13.44140625" style="22" customWidth="1"/>
    <col min="15388" max="15388" width="0.6640625" style="22" customWidth="1"/>
    <col min="15389" max="15389" width="13.33203125" style="22" customWidth="1"/>
    <col min="15390" max="15390" width="0.5546875" style="22" customWidth="1"/>
    <col min="15391" max="15391" width="13.77734375" style="22" customWidth="1"/>
    <col min="15392" max="15392" width="0.6640625" style="22" customWidth="1"/>
    <col min="15393" max="15393" width="11.77734375" style="22" customWidth="1"/>
    <col min="15394" max="15394" width="0.5546875" style="22" customWidth="1"/>
    <col min="15395" max="15395" width="14" style="22" customWidth="1"/>
    <col min="15396" max="15396" width="0.77734375" style="22" customWidth="1"/>
    <col min="15397" max="15397" width="14.109375" style="22" customWidth="1"/>
    <col min="15398" max="15398" width="0.77734375" style="22" customWidth="1"/>
    <col min="15399" max="15399" width="1.44140625" style="22" customWidth="1"/>
    <col min="15400" max="15400" width="4.77734375" style="22" customWidth="1"/>
    <col min="15401" max="15401" width="71.44140625" style="22" customWidth="1"/>
    <col min="15402" max="15402" width="16.21875" style="22" customWidth="1"/>
    <col min="15403" max="15616" width="11.5546875" style="22"/>
    <col min="15617" max="15617" width="4.5546875" style="22" customWidth="1"/>
    <col min="15618" max="15618" width="1.6640625" style="22" customWidth="1"/>
    <col min="15619" max="15619" width="14.21875" style="22" bestFit="1" customWidth="1"/>
    <col min="15620" max="15620" width="1.44140625" style="22" customWidth="1"/>
    <col min="15621" max="15621" width="12.33203125" style="22" customWidth="1"/>
    <col min="15622" max="15622" width="1.109375" style="22" customWidth="1"/>
    <col min="15623" max="15623" width="10.33203125" style="22" customWidth="1"/>
    <col min="15624" max="15624" width="1.44140625" style="22" customWidth="1"/>
    <col min="15625" max="15625" width="11.77734375" style="22" customWidth="1"/>
    <col min="15626" max="15626" width="1.109375" style="22" customWidth="1"/>
    <col min="15627" max="15627" width="10.44140625" style="22" customWidth="1"/>
    <col min="15628" max="15628" width="1.44140625" style="22" customWidth="1"/>
    <col min="15629" max="15629" width="12.5546875" style="22" customWidth="1"/>
    <col min="15630" max="15630" width="1.109375" style="22" customWidth="1"/>
    <col min="15631" max="15631" width="12.33203125" style="22" customWidth="1"/>
    <col min="15632" max="15632" width="1.44140625" style="22" customWidth="1"/>
    <col min="15633" max="15633" width="11.21875" style="22" customWidth="1"/>
    <col min="15634" max="15634" width="1.44140625" style="22" customWidth="1"/>
    <col min="15635" max="15635" width="11.109375" style="22" customWidth="1"/>
    <col min="15636" max="15636" width="1.109375" style="22" customWidth="1"/>
    <col min="15637" max="15637" width="10.77734375" style="22" customWidth="1"/>
    <col min="15638" max="15638" width="0.88671875" style="22" customWidth="1"/>
    <col min="15639" max="15639" width="11.77734375" style="22" customWidth="1"/>
    <col min="15640" max="15640" width="1.44140625" style="22" customWidth="1"/>
    <col min="15641" max="15641" width="13.109375" style="22" customWidth="1"/>
    <col min="15642" max="15642" width="1.109375" style="22" customWidth="1"/>
    <col min="15643" max="15643" width="13.44140625" style="22" customWidth="1"/>
    <col min="15644" max="15644" width="0.6640625" style="22" customWidth="1"/>
    <col min="15645" max="15645" width="13.33203125" style="22" customWidth="1"/>
    <col min="15646" max="15646" width="0.5546875" style="22" customWidth="1"/>
    <col min="15647" max="15647" width="13.77734375" style="22" customWidth="1"/>
    <col min="15648" max="15648" width="0.6640625" style="22" customWidth="1"/>
    <col min="15649" max="15649" width="11.77734375" style="22" customWidth="1"/>
    <col min="15650" max="15650" width="0.5546875" style="22" customWidth="1"/>
    <col min="15651" max="15651" width="14" style="22" customWidth="1"/>
    <col min="15652" max="15652" width="0.77734375" style="22" customWidth="1"/>
    <col min="15653" max="15653" width="14.109375" style="22" customWidth="1"/>
    <col min="15654" max="15654" width="0.77734375" style="22" customWidth="1"/>
    <col min="15655" max="15655" width="1.44140625" style="22" customWidth="1"/>
    <col min="15656" max="15656" width="4.77734375" style="22" customWidth="1"/>
    <col min="15657" max="15657" width="71.44140625" style="22" customWidth="1"/>
    <col min="15658" max="15658" width="16.21875" style="22" customWidth="1"/>
    <col min="15659" max="15872" width="11.5546875" style="22"/>
    <col min="15873" max="15873" width="4.5546875" style="22" customWidth="1"/>
    <col min="15874" max="15874" width="1.6640625" style="22" customWidth="1"/>
    <col min="15875" max="15875" width="14.21875" style="22" bestFit="1" customWidth="1"/>
    <col min="15876" max="15876" width="1.44140625" style="22" customWidth="1"/>
    <col min="15877" max="15877" width="12.33203125" style="22" customWidth="1"/>
    <col min="15878" max="15878" width="1.109375" style="22" customWidth="1"/>
    <col min="15879" max="15879" width="10.33203125" style="22" customWidth="1"/>
    <col min="15880" max="15880" width="1.44140625" style="22" customWidth="1"/>
    <col min="15881" max="15881" width="11.77734375" style="22" customWidth="1"/>
    <col min="15882" max="15882" width="1.109375" style="22" customWidth="1"/>
    <col min="15883" max="15883" width="10.44140625" style="22" customWidth="1"/>
    <col min="15884" max="15884" width="1.44140625" style="22" customWidth="1"/>
    <col min="15885" max="15885" width="12.5546875" style="22" customWidth="1"/>
    <col min="15886" max="15886" width="1.109375" style="22" customWidth="1"/>
    <col min="15887" max="15887" width="12.33203125" style="22" customWidth="1"/>
    <col min="15888" max="15888" width="1.44140625" style="22" customWidth="1"/>
    <col min="15889" max="15889" width="11.21875" style="22" customWidth="1"/>
    <col min="15890" max="15890" width="1.44140625" style="22" customWidth="1"/>
    <col min="15891" max="15891" width="11.109375" style="22" customWidth="1"/>
    <col min="15892" max="15892" width="1.109375" style="22" customWidth="1"/>
    <col min="15893" max="15893" width="10.77734375" style="22" customWidth="1"/>
    <col min="15894" max="15894" width="0.88671875" style="22" customWidth="1"/>
    <col min="15895" max="15895" width="11.77734375" style="22" customWidth="1"/>
    <col min="15896" max="15896" width="1.44140625" style="22" customWidth="1"/>
    <col min="15897" max="15897" width="13.109375" style="22" customWidth="1"/>
    <col min="15898" max="15898" width="1.109375" style="22" customWidth="1"/>
    <col min="15899" max="15899" width="13.44140625" style="22" customWidth="1"/>
    <col min="15900" max="15900" width="0.6640625" style="22" customWidth="1"/>
    <col min="15901" max="15901" width="13.33203125" style="22" customWidth="1"/>
    <col min="15902" max="15902" width="0.5546875" style="22" customWidth="1"/>
    <col min="15903" max="15903" width="13.77734375" style="22" customWidth="1"/>
    <col min="15904" max="15904" width="0.6640625" style="22" customWidth="1"/>
    <col min="15905" max="15905" width="11.77734375" style="22" customWidth="1"/>
    <col min="15906" max="15906" width="0.5546875" style="22" customWidth="1"/>
    <col min="15907" max="15907" width="14" style="22" customWidth="1"/>
    <col min="15908" max="15908" width="0.77734375" style="22" customWidth="1"/>
    <col min="15909" max="15909" width="14.109375" style="22" customWidth="1"/>
    <col min="15910" max="15910" width="0.77734375" style="22" customWidth="1"/>
    <col min="15911" max="15911" width="1.44140625" style="22" customWidth="1"/>
    <col min="15912" max="15912" width="4.77734375" style="22" customWidth="1"/>
    <col min="15913" max="15913" width="71.44140625" style="22" customWidth="1"/>
    <col min="15914" max="15914" width="16.21875" style="22" customWidth="1"/>
    <col min="15915" max="16128" width="11.5546875" style="22"/>
    <col min="16129" max="16129" width="4.5546875" style="22" customWidth="1"/>
    <col min="16130" max="16130" width="1.6640625" style="22" customWidth="1"/>
    <col min="16131" max="16131" width="14.21875" style="22" bestFit="1" customWidth="1"/>
    <col min="16132" max="16132" width="1.44140625" style="22" customWidth="1"/>
    <col min="16133" max="16133" width="12.33203125" style="22" customWidth="1"/>
    <col min="16134" max="16134" width="1.109375" style="22" customWidth="1"/>
    <col min="16135" max="16135" width="10.33203125" style="22" customWidth="1"/>
    <col min="16136" max="16136" width="1.44140625" style="22" customWidth="1"/>
    <col min="16137" max="16137" width="11.77734375" style="22" customWidth="1"/>
    <col min="16138" max="16138" width="1.109375" style="22" customWidth="1"/>
    <col min="16139" max="16139" width="10.44140625" style="22" customWidth="1"/>
    <col min="16140" max="16140" width="1.44140625" style="22" customWidth="1"/>
    <col min="16141" max="16141" width="12.5546875" style="22" customWidth="1"/>
    <col min="16142" max="16142" width="1.109375" style="22" customWidth="1"/>
    <col min="16143" max="16143" width="12.33203125" style="22" customWidth="1"/>
    <col min="16144" max="16144" width="1.44140625" style="22" customWidth="1"/>
    <col min="16145" max="16145" width="11.21875" style="22" customWidth="1"/>
    <col min="16146" max="16146" width="1.44140625" style="22" customWidth="1"/>
    <col min="16147" max="16147" width="11.109375" style="22" customWidth="1"/>
    <col min="16148" max="16148" width="1.109375" style="22" customWidth="1"/>
    <col min="16149" max="16149" width="10.77734375" style="22" customWidth="1"/>
    <col min="16150" max="16150" width="0.88671875" style="22" customWidth="1"/>
    <col min="16151" max="16151" width="11.77734375" style="22" customWidth="1"/>
    <col min="16152" max="16152" width="1.44140625" style="22" customWidth="1"/>
    <col min="16153" max="16153" width="13.109375" style="22" customWidth="1"/>
    <col min="16154" max="16154" width="1.109375" style="22" customWidth="1"/>
    <col min="16155" max="16155" width="13.44140625" style="22" customWidth="1"/>
    <col min="16156" max="16156" width="0.6640625" style="22" customWidth="1"/>
    <col min="16157" max="16157" width="13.33203125" style="22" customWidth="1"/>
    <col min="16158" max="16158" width="0.5546875" style="22" customWidth="1"/>
    <col min="16159" max="16159" width="13.77734375" style="22" customWidth="1"/>
    <col min="16160" max="16160" width="0.6640625" style="22" customWidth="1"/>
    <col min="16161" max="16161" width="11.77734375" style="22" customWidth="1"/>
    <col min="16162" max="16162" width="0.5546875" style="22" customWidth="1"/>
    <col min="16163" max="16163" width="14" style="22" customWidth="1"/>
    <col min="16164" max="16164" width="0.77734375" style="22" customWidth="1"/>
    <col min="16165" max="16165" width="14.109375" style="22" customWidth="1"/>
    <col min="16166" max="16166" width="0.77734375" style="22" customWidth="1"/>
    <col min="16167" max="16167" width="1.44140625" style="22" customWidth="1"/>
    <col min="16168" max="16168" width="4.77734375" style="22" customWidth="1"/>
    <col min="16169" max="16169" width="71.44140625" style="22" customWidth="1"/>
    <col min="16170" max="16170" width="16.21875" style="22" customWidth="1"/>
    <col min="16171" max="16384" width="11.5546875" style="22"/>
  </cols>
  <sheetData>
    <row r="1" spans="1:40" s="20" customFormat="1" ht="10.65" customHeight="1" x14ac:dyDescent="0.3">
      <c r="Y1" s="23" t="s">
        <v>49</v>
      </c>
      <c r="AA1" s="50" t="s">
        <v>486</v>
      </c>
      <c r="AM1" s="23"/>
      <c r="AN1" s="131" t="s">
        <v>648</v>
      </c>
    </row>
    <row r="2" spans="1:40" s="20" customFormat="1" ht="10.65" customHeight="1" x14ac:dyDescent="0.3">
      <c r="Y2" s="23" t="s">
        <v>649</v>
      </c>
      <c r="AA2" s="50" t="s">
        <v>650</v>
      </c>
      <c r="AM2" s="23"/>
      <c r="AN2" s="23" t="s">
        <v>630</v>
      </c>
    </row>
    <row r="3" spans="1:40" s="20" customFormat="1" ht="10.65" customHeight="1" x14ac:dyDescent="0.3">
      <c r="Y3" s="23" t="s">
        <v>55</v>
      </c>
      <c r="AA3" s="187" t="s">
        <v>56</v>
      </c>
      <c r="AN3" s="134"/>
    </row>
    <row r="4" spans="1:40" ht="10.199999999999999" customHeight="1" x14ac:dyDescent="0.3"/>
    <row r="5" spans="1:40" ht="9.6" customHeight="1" x14ac:dyDescent="0.3">
      <c r="M5" s="28" t="s">
        <v>651</v>
      </c>
      <c r="N5" s="28"/>
      <c r="O5" s="28"/>
      <c r="P5" s="28"/>
      <c r="Q5" s="28"/>
      <c r="R5" s="28"/>
      <c r="S5" s="28"/>
      <c r="T5" s="28"/>
      <c r="U5" s="28"/>
      <c r="V5" s="28"/>
      <c r="W5" s="28"/>
      <c r="AA5" s="28" t="s">
        <v>652</v>
      </c>
      <c r="AB5" s="28"/>
      <c r="AC5" s="28"/>
      <c r="AD5" s="28"/>
      <c r="AE5" s="28"/>
      <c r="AF5" s="28"/>
      <c r="AG5" s="28"/>
      <c r="AH5" s="28"/>
      <c r="AI5" s="28"/>
    </row>
    <row r="6" spans="1:40" ht="9.6" customHeight="1" x14ac:dyDescent="0.3"/>
    <row r="7" spans="1:40" ht="9.6" customHeight="1" x14ac:dyDescent="0.3">
      <c r="E7" s="29" t="s">
        <v>653</v>
      </c>
      <c r="F7" s="29"/>
      <c r="G7" s="29"/>
      <c r="I7" s="29" t="s">
        <v>654</v>
      </c>
      <c r="J7" s="29"/>
      <c r="K7" s="29"/>
      <c r="L7" s="29"/>
      <c r="O7" s="29" t="s">
        <v>655</v>
      </c>
      <c r="P7" s="29"/>
      <c r="Q7" s="29"/>
      <c r="R7" s="29"/>
      <c r="S7" s="29"/>
      <c r="T7" s="29"/>
      <c r="U7" s="29"/>
    </row>
    <row r="8" spans="1:40" ht="9.6" customHeight="1" x14ac:dyDescent="0.3">
      <c r="E8" s="28" t="s">
        <v>656</v>
      </c>
      <c r="F8" s="28"/>
      <c r="G8" s="28"/>
      <c r="I8" s="28" t="s">
        <v>657</v>
      </c>
      <c r="J8" s="28"/>
      <c r="K8" s="28"/>
      <c r="L8" s="29"/>
      <c r="O8" s="28" t="s">
        <v>658</v>
      </c>
      <c r="P8" s="28"/>
      <c r="Q8" s="28"/>
      <c r="R8" s="28"/>
      <c r="S8" s="28"/>
      <c r="T8" s="28"/>
      <c r="U8" s="28"/>
    </row>
    <row r="9" spans="1:40" ht="9.6" customHeight="1" x14ac:dyDescent="0.3">
      <c r="O9" s="30" t="s">
        <v>659</v>
      </c>
      <c r="Q9" s="30"/>
      <c r="S9" s="30"/>
      <c r="U9" s="30" t="s">
        <v>660</v>
      </c>
      <c r="AA9" s="30" t="s">
        <v>68</v>
      </c>
    </row>
    <row r="10" spans="1:40" ht="9.6" customHeight="1" x14ac:dyDescent="0.3">
      <c r="E10" s="30" t="s">
        <v>661</v>
      </c>
      <c r="I10" s="30" t="s">
        <v>661</v>
      </c>
      <c r="O10" s="30" t="s">
        <v>662</v>
      </c>
      <c r="Q10" s="30" t="s">
        <v>663</v>
      </c>
      <c r="S10" s="30" t="s">
        <v>660</v>
      </c>
      <c r="U10" s="30" t="s">
        <v>318</v>
      </c>
      <c r="W10" s="30" t="s">
        <v>270</v>
      </c>
      <c r="Y10" s="30" t="s">
        <v>664</v>
      </c>
      <c r="AA10" s="30" t="s">
        <v>665</v>
      </c>
      <c r="AE10" s="30" t="s">
        <v>666</v>
      </c>
      <c r="AG10" s="30" t="s">
        <v>335</v>
      </c>
      <c r="AI10" s="30" t="s">
        <v>72</v>
      </c>
      <c r="AK10" s="30" t="s">
        <v>664</v>
      </c>
    </row>
    <row r="11" spans="1:40" ht="9.6" customHeight="1" x14ac:dyDescent="0.3">
      <c r="A11" s="31" t="s">
        <v>78</v>
      </c>
      <c r="C11" s="31" t="s">
        <v>80</v>
      </c>
      <c r="E11" s="31" t="s">
        <v>667</v>
      </c>
      <c r="G11" s="31" t="s">
        <v>286</v>
      </c>
      <c r="I11" s="31" t="s">
        <v>667</v>
      </c>
      <c r="K11" s="31" t="s">
        <v>286</v>
      </c>
      <c r="M11" s="31" t="s">
        <v>668</v>
      </c>
      <c r="O11" s="31" t="s">
        <v>669</v>
      </c>
      <c r="Q11" s="31" t="s">
        <v>613</v>
      </c>
      <c r="S11" s="31" t="s">
        <v>405</v>
      </c>
      <c r="U11" s="31" t="s">
        <v>76</v>
      </c>
      <c r="W11" s="31" t="s">
        <v>57</v>
      </c>
      <c r="Y11" s="31" t="s">
        <v>670</v>
      </c>
      <c r="AA11" s="31" t="s">
        <v>312</v>
      </c>
      <c r="AC11" s="31" t="s">
        <v>671</v>
      </c>
      <c r="AE11" s="31" t="s">
        <v>312</v>
      </c>
      <c r="AG11" s="31" t="s">
        <v>312</v>
      </c>
      <c r="AI11" s="31" t="s">
        <v>312</v>
      </c>
      <c r="AK11" s="31" t="s">
        <v>672</v>
      </c>
      <c r="AN11" s="31" t="s">
        <v>78</v>
      </c>
    </row>
    <row r="12" spans="1:40" ht="8.85" customHeight="1" x14ac:dyDescent="0.3"/>
    <row r="13" spans="1:40" ht="8.85" customHeight="1" x14ac:dyDescent="0.3">
      <c r="B13" s="22" t="s">
        <v>289</v>
      </c>
    </row>
    <row r="14" spans="1:40" ht="8.85" customHeight="1" x14ac:dyDescent="0.3">
      <c r="A14" s="22">
        <v>1</v>
      </c>
      <c r="B14" s="30"/>
      <c r="C14" s="22" t="s">
        <v>91</v>
      </c>
      <c r="E14" s="177">
        <v>0</v>
      </c>
      <c r="G14" s="177">
        <v>0</v>
      </c>
      <c r="I14" s="177">
        <v>26272941</v>
      </c>
      <c r="K14" s="177">
        <v>0</v>
      </c>
      <c r="M14" s="177">
        <v>29540377</v>
      </c>
      <c r="O14" s="177">
        <v>12788584</v>
      </c>
      <c r="Q14" s="177">
        <v>0</v>
      </c>
      <c r="S14" s="177">
        <v>622837</v>
      </c>
      <c r="U14" s="177">
        <v>0</v>
      </c>
      <c r="W14" s="177">
        <v>56036</v>
      </c>
      <c r="Y14" s="177">
        <f t="shared" ref="Y14:Y29" si="0">SUM(M14:W14)</f>
        <v>43007834</v>
      </c>
      <c r="AA14" s="177">
        <v>28455969</v>
      </c>
      <c r="AC14" s="177">
        <v>3835792</v>
      </c>
      <c r="AE14" s="177">
        <v>0</v>
      </c>
      <c r="AG14" s="177">
        <v>0</v>
      </c>
      <c r="AI14" s="177">
        <f t="shared" ref="AI14:AI29" si="1">SUM(AA14:AG14)</f>
        <v>32291761</v>
      </c>
      <c r="AK14" s="177">
        <f>(Y14-AI14)</f>
        <v>10716073</v>
      </c>
      <c r="AN14" s="30">
        <v>1</v>
      </c>
    </row>
    <row r="15" spans="1:40" ht="8.85" customHeight="1" x14ac:dyDescent="0.3">
      <c r="A15" s="22">
        <v>2</v>
      </c>
      <c r="B15" s="30"/>
      <c r="C15" s="22" t="s">
        <v>92</v>
      </c>
      <c r="E15" s="178">
        <v>0</v>
      </c>
      <c r="G15" s="178">
        <v>0</v>
      </c>
      <c r="I15" s="178">
        <v>0</v>
      </c>
      <c r="K15" s="178">
        <v>0</v>
      </c>
      <c r="M15" s="178">
        <v>43384</v>
      </c>
      <c r="O15" s="178">
        <v>0</v>
      </c>
      <c r="Q15" s="178">
        <v>0</v>
      </c>
      <c r="S15" s="178">
        <v>90117</v>
      </c>
      <c r="U15" s="178">
        <v>222643</v>
      </c>
      <c r="W15" s="178">
        <v>0</v>
      </c>
      <c r="Y15" s="178">
        <f t="shared" si="0"/>
        <v>356144</v>
      </c>
      <c r="AA15" s="178">
        <v>505113</v>
      </c>
      <c r="AC15" s="178">
        <v>0</v>
      </c>
      <c r="AE15" s="178">
        <v>0</v>
      </c>
      <c r="AG15" s="178">
        <v>0</v>
      </c>
      <c r="AI15" s="178">
        <f t="shared" si="1"/>
        <v>505113</v>
      </c>
      <c r="AK15" s="178">
        <f>(Y15-AI15)</f>
        <v>-148969</v>
      </c>
      <c r="AN15" s="30">
        <v>2</v>
      </c>
    </row>
    <row r="16" spans="1:40" ht="8.85" customHeight="1" x14ac:dyDescent="0.3">
      <c r="A16" s="22">
        <v>3</v>
      </c>
      <c r="B16" s="150"/>
      <c r="C16" s="22" t="s">
        <v>94</v>
      </c>
      <c r="E16" s="178">
        <v>0</v>
      </c>
      <c r="G16" s="178">
        <v>0</v>
      </c>
      <c r="I16" s="178">
        <v>0</v>
      </c>
      <c r="K16" s="178">
        <v>0</v>
      </c>
      <c r="M16" s="178">
        <v>2024132</v>
      </c>
      <c r="O16" s="178">
        <v>0</v>
      </c>
      <c r="Q16" s="178">
        <v>0</v>
      </c>
      <c r="S16" s="178">
        <v>0</v>
      </c>
      <c r="U16" s="178">
        <v>0</v>
      </c>
      <c r="W16" s="178">
        <v>15970</v>
      </c>
      <c r="Y16" s="178">
        <f t="shared" si="0"/>
        <v>2040102</v>
      </c>
      <c r="AA16" s="178">
        <v>1674122</v>
      </c>
      <c r="AC16" s="178">
        <v>439516</v>
      </c>
      <c r="AE16" s="178">
        <v>314476</v>
      </c>
      <c r="AG16" s="178">
        <v>49283</v>
      </c>
      <c r="AI16" s="178">
        <f t="shared" si="1"/>
        <v>2477397</v>
      </c>
      <c r="AK16" s="178">
        <f>(Y16-AI16)</f>
        <v>-437295</v>
      </c>
      <c r="AN16" s="30">
        <v>3</v>
      </c>
    </row>
    <row r="17" spans="1:40" ht="8.85" customHeight="1" x14ac:dyDescent="0.3">
      <c r="A17" s="22">
        <v>4</v>
      </c>
      <c r="B17" s="30"/>
      <c r="C17" s="22" t="s">
        <v>95</v>
      </c>
      <c r="E17" s="178">
        <v>0</v>
      </c>
      <c r="G17" s="178">
        <v>0</v>
      </c>
      <c r="I17" s="178">
        <v>1377047</v>
      </c>
      <c r="K17" s="178">
        <v>0</v>
      </c>
      <c r="M17" s="178">
        <v>57088749</v>
      </c>
      <c r="O17" s="178">
        <v>-2458615</v>
      </c>
      <c r="Q17" s="178">
        <v>1432382</v>
      </c>
      <c r="S17" s="178">
        <v>2053364</v>
      </c>
      <c r="U17" s="178">
        <v>2670697</v>
      </c>
      <c r="W17" s="178">
        <v>995276</v>
      </c>
      <c r="Y17" s="178">
        <f t="shared" si="0"/>
        <v>61781853</v>
      </c>
      <c r="AA17" s="178">
        <v>54717148</v>
      </c>
      <c r="AC17" s="178">
        <v>3504303</v>
      </c>
      <c r="AE17" s="178">
        <v>1184190</v>
      </c>
      <c r="AG17" s="178">
        <v>70981</v>
      </c>
      <c r="AI17" s="178">
        <f t="shared" si="1"/>
        <v>59476622</v>
      </c>
      <c r="AK17" s="178">
        <f>(Y17-AI17)</f>
        <v>2305231</v>
      </c>
      <c r="AN17" s="30">
        <v>4</v>
      </c>
    </row>
    <row r="18" spans="1:40" ht="8.85" customHeight="1" x14ac:dyDescent="0.3">
      <c r="A18" s="22">
        <v>5</v>
      </c>
      <c r="B18" s="150"/>
      <c r="C18" s="22" t="s">
        <v>96</v>
      </c>
      <c r="E18" s="178">
        <v>2712759</v>
      </c>
      <c r="G18" s="178">
        <v>0</v>
      </c>
      <c r="I18" s="178">
        <v>294050</v>
      </c>
      <c r="K18" s="178">
        <v>0</v>
      </c>
      <c r="M18" s="178">
        <v>101642469</v>
      </c>
      <c r="O18" s="178">
        <v>3100000</v>
      </c>
      <c r="Q18" s="178">
        <v>470557</v>
      </c>
      <c r="S18" s="178">
        <v>446792</v>
      </c>
      <c r="U18" s="178">
        <v>0</v>
      </c>
      <c r="W18" s="178">
        <v>5123410</v>
      </c>
      <c r="Y18" s="178">
        <f t="shared" si="0"/>
        <v>110783228</v>
      </c>
      <c r="AA18" s="178">
        <v>53091537</v>
      </c>
      <c r="AC18" s="178">
        <v>30593049</v>
      </c>
      <c r="AE18" s="178">
        <v>17513122</v>
      </c>
      <c r="AG18" s="178">
        <v>1951911</v>
      </c>
      <c r="AI18" s="178">
        <f t="shared" si="1"/>
        <v>103149619</v>
      </c>
      <c r="AK18" s="178">
        <f>(Y18-AI18)</f>
        <v>7633609</v>
      </c>
      <c r="AN18" s="30">
        <v>5</v>
      </c>
    </row>
    <row r="19" spans="1:40" ht="8.85" customHeight="1" x14ac:dyDescent="0.3">
      <c r="A19" s="53"/>
      <c r="AN19" s="188"/>
    </row>
    <row r="20" spans="1:40" ht="8.85" customHeight="1" x14ac:dyDescent="0.3">
      <c r="A20" s="22">
        <v>6</v>
      </c>
      <c r="B20" s="150"/>
      <c r="C20" s="22" t="s">
        <v>97</v>
      </c>
      <c r="E20" s="178">
        <v>0</v>
      </c>
      <c r="G20" s="178">
        <v>0</v>
      </c>
      <c r="I20" s="178">
        <v>629043</v>
      </c>
      <c r="K20" s="178">
        <v>0</v>
      </c>
      <c r="M20" s="178">
        <v>4723131</v>
      </c>
      <c r="O20" s="178">
        <v>0</v>
      </c>
      <c r="Q20" s="178">
        <v>0</v>
      </c>
      <c r="S20" s="178">
        <v>0</v>
      </c>
      <c r="U20" s="178">
        <v>0</v>
      </c>
      <c r="W20" s="178">
        <v>610691</v>
      </c>
      <c r="Y20" s="178">
        <f t="shared" si="0"/>
        <v>5333822</v>
      </c>
      <c r="AA20" s="178">
        <v>3031498</v>
      </c>
      <c r="AC20" s="178">
        <v>845212</v>
      </c>
      <c r="AE20" s="178">
        <v>79481</v>
      </c>
      <c r="AG20" s="178">
        <v>539776</v>
      </c>
      <c r="AI20" s="178">
        <f t="shared" si="1"/>
        <v>4495967</v>
      </c>
      <c r="AK20" s="178">
        <f>(Y20-AI20)</f>
        <v>837855</v>
      </c>
      <c r="AN20" s="30">
        <v>6</v>
      </c>
    </row>
    <row r="21" spans="1:40" ht="8.85" customHeight="1" x14ac:dyDescent="0.3">
      <c r="A21" s="22">
        <v>7</v>
      </c>
      <c r="B21" s="150"/>
      <c r="C21" s="22" t="s">
        <v>98</v>
      </c>
      <c r="E21" s="178">
        <v>0</v>
      </c>
      <c r="G21" s="178">
        <v>0</v>
      </c>
      <c r="I21" s="178">
        <v>0</v>
      </c>
      <c r="K21" s="178">
        <v>0</v>
      </c>
      <c r="M21" s="178">
        <v>4261438</v>
      </c>
      <c r="O21" s="178">
        <v>-428873</v>
      </c>
      <c r="Q21" s="178">
        <v>0</v>
      </c>
      <c r="S21" s="178">
        <v>0</v>
      </c>
      <c r="U21" s="178">
        <v>0</v>
      </c>
      <c r="W21" s="178">
        <v>29122</v>
      </c>
      <c r="Y21" s="178">
        <f t="shared" si="0"/>
        <v>3861687</v>
      </c>
      <c r="AA21" s="178">
        <v>2322585</v>
      </c>
      <c r="AC21" s="178">
        <v>767181</v>
      </c>
      <c r="AE21" s="178">
        <v>182711</v>
      </c>
      <c r="AG21" s="178">
        <v>10736</v>
      </c>
      <c r="AI21" s="178">
        <f t="shared" si="1"/>
        <v>3283213</v>
      </c>
      <c r="AK21" s="178">
        <f>(Y21-AI21)</f>
        <v>578474</v>
      </c>
      <c r="AN21" s="30">
        <v>7</v>
      </c>
    </row>
    <row r="22" spans="1:40" ht="8.85" customHeight="1" x14ac:dyDescent="0.3">
      <c r="A22" s="22">
        <v>8</v>
      </c>
      <c r="B22" s="30"/>
      <c r="C22" s="22" t="s">
        <v>99</v>
      </c>
      <c r="E22" s="178">
        <v>0</v>
      </c>
      <c r="G22" s="178">
        <v>0</v>
      </c>
      <c r="I22" s="178">
        <v>0</v>
      </c>
      <c r="K22" s="178">
        <v>0</v>
      </c>
      <c r="M22" s="178">
        <v>161252705</v>
      </c>
      <c r="O22" s="178">
        <v>-17484100</v>
      </c>
      <c r="Q22" s="178">
        <v>0</v>
      </c>
      <c r="S22" s="178">
        <v>39686</v>
      </c>
      <c r="U22" s="178">
        <v>2287063</v>
      </c>
      <c r="W22" s="178">
        <v>3514312</v>
      </c>
      <c r="Y22" s="178">
        <f t="shared" si="0"/>
        <v>149609666</v>
      </c>
      <c r="AA22" s="178">
        <v>134870601</v>
      </c>
      <c r="AC22" s="178">
        <v>14278417</v>
      </c>
      <c r="AE22" s="178">
        <v>1862438</v>
      </c>
      <c r="AG22" s="178">
        <v>674252</v>
      </c>
      <c r="AI22" s="178">
        <f t="shared" si="1"/>
        <v>151685708</v>
      </c>
      <c r="AK22" s="178">
        <f>(Y22-AI22)</f>
        <v>-2076042</v>
      </c>
      <c r="AN22" s="30">
        <v>8</v>
      </c>
    </row>
    <row r="23" spans="1:40" ht="8.85" customHeight="1" x14ac:dyDescent="0.3">
      <c r="A23" s="22">
        <v>9</v>
      </c>
      <c r="B23" s="150"/>
      <c r="C23" s="22" t="s">
        <v>100</v>
      </c>
      <c r="E23" s="178">
        <v>0</v>
      </c>
      <c r="G23" s="178">
        <v>0</v>
      </c>
      <c r="I23" s="178">
        <v>60000</v>
      </c>
      <c r="K23" s="178">
        <v>0</v>
      </c>
      <c r="M23" s="178">
        <v>3646035</v>
      </c>
      <c r="O23" s="178">
        <v>0</v>
      </c>
      <c r="Q23" s="178">
        <v>0</v>
      </c>
      <c r="S23" s="178">
        <v>0</v>
      </c>
      <c r="U23" s="178">
        <v>0</v>
      </c>
      <c r="W23" s="178">
        <v>92894</v>
      </c>
      <c r="Y23" s="178">
        <f t="shared" si="0"/>
        <v>3738929</v>
      </c>
      <c r="AA23" s="178">
        <v>2178419</v>
      </c>
      <c r="AC23" s="178">
        <v>663648</v>
      </c>
      <c r="AE23" s="178">
        <v>763327</v>
      </c>
      <c r="AG23" s="178">
        <v>0</v>
      </c>
      <c r="AI23" s="178">
        <f t="shared" si="1"/>
        <v>3605394</v>
      </c>
      <c r="AK23" s="178">
        <f>(Y23-AI23)</f>
        <v>133535</v>
      </c>
      <c r="AN23" s="30">
        <v>9</v>
      </c>
    </row>
    <row r="24" spans="1:40" ht="8.85" customHeight="1" x14ac:dyDescent="0.3">
      <c r="A24" s="22">
        <v>10</v>
      </c>
      <c r="B24" s="30"/>
      <c r="C24" s="22" t="s">
        <v>101</v>
      </c>
      <c r="E24" s="178">
        <v>0</v>
      </c>
      <c r="G24" s="178">
        <v>0</v>
      </c>
      <c r="I24" s="178">
        <v>0</v>
      </c>
      <c r="K24" s="178">
        <v>0</v>
      </c>
      <c r="M24" s="178">
        <v>10542273</v>
      </c>
      <c r="O24" s="178">
        <v>2483667</v>
      </c>
      <c r="Q24" s="178">
        <v>628000</v>
      </c>
      <c r="S24" s="178">
        <v>0</v>
      </c>
      <c r="U24" s="178">
        <v>0</v>
      </c>
      <c r="W24" s="178">
        <v>21892353</v>
      </c>
      <c r="Y24" s="178">
        <f t="shared" si="0"/>
        <v>35546293</v>
      </c>
      <c r="AA24" s="178">
        <v>8155147</v>
      </c>
      <c r="AC24" s="178">
        <v>1742460</v>
      </c>
      <c r="AE24" s="178">
        <v>1227999</v>
      </c>
      <c r="AG24" s="178">
        <v>0</v>
      </c>
      <c r="AI24" s="178">
        <f t="shared" si="1"/>
        <v>11125606</v>
      </c>
      <c r="AK24" s="178">
        <f>(Y24-AI24)</f>
        <v>24420687</v>
      </c>
      <c r="AN24" s="30">
        <v>10</v>
      </c>
    </row>
    <row r="25" spans="1:40" ht="8.85" customHeight="1" x14ac:dyDescent="0.3">
      <c r="A25" s="53"/>
      <c r="AN25" s="188"/>
    </row>
    <row r="26" spans="1:40" ht="8.85" customHeight="1" x14ac:dyDescent="0.3">
      <c r="A26" s="22">
        <v>11</v>
      </c>
      <c r="B26" s="30"/>
      <c r="C26" s="22" t="s">
        <v>102</v>
      </c>
      <c r="E26" s="178">
        <v>0</v>
      </c>
      <c r="G26" s="178">
        <v>254505</v>
      </c>
      <c r="I26" s="178">
        <v>1306960</v>
      </c>
      <c r="K26" s="178">
        <v>0</v>
      </c>
      <c r="M26" s="178">
        <v>4377024</v>
      </c>
      <c r="O26" s="178">
        <v>0</v>
      </c>
      <c r="Q26" s="178">
        <v>0</v>
      </c>
      <c r="S26" s="178">
        <v>0</v>
      </c>
      <c r="U26" s="178">
        <v>0</v>
      </c>
      <c r="W26" s="178">
        <v>337548</v>
      </c>
      <c r="Y26" s="178">
        <f t="shared" si="0"/>
        <v>4714572</v>
      </c>
      <c r="AA26" s="178">
        <v>1960400</v>
      </c>
      <c r="AC26" s="178">
        <v>1031196</v>
      </c>
      <c r="AE26" s="178">
        <v>266507</v>
      </c>
      <c r="AG26" s="178">
        <v>0</v>
      </c>
      <c r="AI26" s="178">
        <f t="shared" si="1"/>
        <v>3258103</v>
      </c>
      <c r="AK26" s="178">
        <f>(Y26-AI26)</f>
        <v>1456469</v>
      </c>
      <c r="AN26" s="30">
        <v>11</v>
      </c>
    </row>
    <row r="27" spans="1:40" ht="8.85" customHeight="1" x14ac:dyDescent="0.3">
      <c r="A27" s="22">
        <v>12</v>
      </c>
      <c r="B27" s="150"/>
      <c r="C27" s="22" t="s">
        <v>103</v>
      </c>
      <c r="E27" s="178">
        <v>0</v>
      </c>
      <c r="G27" s="178">
        <v>0</v>
      </c>
      <c r="I27" s="178">
        <v>0</v>
      </c>
      <c r="K27" s="178">
        <v>0</v>
      </c>
      <c r="M27" s="178">
        <v>19158573</v>
      </c>
      <c r="O27" s="178">
        <v>-1482236</v>
      </c>
      <c r="Q27" s="178">
        <v>0</v>
      </c>
      <c r="S27" s="178">
        <v>17142</v>
      </c>
      <c r="U27" s="178">
        <v>312579</v>
      </c>
      <c r="W27" s="178">
        <v>45018</v>
      </c>
      <c r="Y27" s="178">
        <f t="shared" si="0"/>
        <v>18051076</v>
      </c>
      <c r="AA27" s="178">
        <v>14979471</v>
      </c>
      <c r="AC27" s="178">
        <v>1189987</v>
      </c>
      <c r="AE27" s="178">
        <v>99810</v>
      </c>
      <c r="AG27" s="178">
        <v>0</v>
      </c>
      <c r="AI27" s="178">
        <f t="shared" si="1"/>
        <v>16269268</v>
      </c>
      <c r="AK27" s="178">
        <f>(Y27-AI27)</f>
        <v>1781808</v>
      </c>
      <c r="AN27" s="30">
        <v>12</v>
      </c>
    </row>
    <row r="28" spans="1:40" ht="8.85" customHeight="1" x14ac:dyDescent="0.3">
      <c r="A28" s="22">
        <v>13</v>
      </c>
      <c r="B28" s="30"/>
      <c r="C28" s="22" t="s">
        <v>104</v>
      </c>
      <c r="E28" s="178">
        <v>0</v>
      </c>
      <c r="G28" s="178">
        <v>0</v>
      </c>
      <c r="I28" s="178">
        <v>0</v>
      </c>
      <c r="K28" s="178">
        <v>0</v>
      </c>
      <c r="M28" s="178">
        <v>9435103</v>
      </c>
      <c r="O28" s="178">
        <v>-606172</v>
      </c>
      <c r="Q28" s="178">
        <v>0</v>
      </c>
      <c r="S28" s="178">
        <v>1726086</v>
      </c>
      <c r="U28" s="178">
        <v>1752371</v>
      </c>
      <c r="W28" s="178">
        <v>3886099</v>
      </c>
      <c r="Y28" s="178">
        <f t="shared" si="0"/>
        <v>16193487</v>
      </c>
      <c r="AA28" s="178">
        <v>10376887</v>
      </c>
      <c r="AC28" s="178">
        <v>3260934</v>
      </c>
      <c r="AE28" s="178">
        <v>882160</v>
      </c>
      <c r="AG28" s="178">
        <v>0</v>
      </c>
      <c r="AI28" s="178">
        <f t="shared" si="1"/>
        <v>14519981</v>
      </c>
      <c r="AK28" s="178">
        <f>(Y28-AI28)</f>
        <v>1673506</v>
      </c>
      <c r="AN28" s="30">
        <v>13</v>
      </c>
    </row>
    <row r="29" spans="1:40" ht="8.85" customHeight="1" x14ac:dyDescent="0.3">
      <c r="A29" s="22">
        <v>14</v>
      </c>
      <c r="B29" s="150"/>
      <c r="C29" s="22" t="s">
        <v>105</v>
      </c>
      <c r="E29" s="178">
        <v>0</v>
      </c>
      <c r="G29" s="178">
        <v>0</v>
      </c>
      <c r="I29" s="178">
        <v>33600</v>
      </c>
      <c r="K29" s="178">
        <v>0</v>
      </c>
      <c r="M29" s="178">
        <v>2883631</v>
      </c>
      <c r="O29" s="178">
        <v>0</v>
      </c>
      <c r="Q29" s="178">
        <v>0</v>
      </c>
      <c r="S29" s="178">
        <v>0</v>
      </c>
      <c r="U29" s="178">
        <v>0</v>
      </c>
      <c r="W29" s="178">
        <v>1401</v>
      </c>
      <c r="Y29" s="178">
        <f t="shared" si="0"/>
        <v>2885032</v>
      </c>
      <c r="AA29" s="178">
        <v>2270596</v>
      </c>
      <c r="AC29" s="178">
        <v>290267</v>
      </c>
      <c r="AE29" s="178">
        <v>0</v>
      </c>
      <c r="AG29" s="178">
        <v>0</v>
      </c>
      <c r="AI29" s="178">
        <f t="shared" si="1"/>
        <v>2560863</v>
      </c>
      <c r="AK29" s="178">
        <f>(Y29-AI29)</f>
        <v>324169</v>
      </c>
      <c r="AN29" s="30">
        <v>14</v>
      </c>
    </row>
    <row r="30" spans="1:40" ht="8.85" customHeight="1" x14ac:dyDescent="0.3">
      <c r="A30" s="22">
        <v>15</v>
      </c>
      <c r="B30" s="30"/>
      <c r="C30" s="22" t="s">
        <v>106</v>
      </c>
      <c r="E30" s="178">
        <v>0</v>
      </c>
      <c r="G30" s="178">
        <v>0</v>
      </c>
      <c r="I30" s="178">
        <v>4763183</v>
      </c>
      <c r="K30" s="178">
        <v>0</v>
      </c>
      <c r="M30" s="178">
        <v>32525554</v>
      </c>
      <c r="O30" s="178">
        <v>0</v>
      </c>
      <c r="Q30" s="178">
        <v>0</v>
      </c>
      <c r="S30" s="178">
        <v>0</v>
      </c>
      <c r="U30" s="178">
        <v>0</v>
      </c>
      <c r="W30" s="178">
        <v>1159734</v>
      </c>
      <c r="Y30" s="178">
        <f>SUM(M30:W30)</f>
        <v>33685288</v>
      </c>
      <c r="AA30" s="178">
        <v>28427490</v>
      </c>
      <c r="AC30" s="178">
        <v>5813685</v>
      </c>
      <c r="AE30" s="178">
        <v>3743943</v>
      </c>
      <c r="AG30" s="178">
        <v>2989</v>
      </c>
      <c r="AI30" s="178">
        <f>SUM(AA30:AG30)</f>
        <v>37988107</v>
      </c>
      <c r="AK30" s="178">
        <f>(Y30-AI30)</f>
        <v>-4302819</v>
      </c>
      <c r="AN30" s="30">
        <v>15</v>
      </c>
    </row>
    <row r="31" spans="1:40" ht="8.85" customHeight="1" x14ac:dyDescent="0.3">
      <c r="A31" s="53"/>
      <c r="AN31" s="188"/>
    </row>
    <row r="32" spans="1:40" ht="8.85" customHeight="1" x14ac:dyDescent="0.3">
      <c r="A32" s="22">
        <v>16</v>
      </c>
      <c r="B32" s="30"/>
      <c r="C32" s="22" t="s">
        <v>107</v>
      </c>
      <c r="E32" s="178">
        <v>0</v>
      </c>
      <c r="G32" s="178">
        <v>0</v>
      </c>
      <c r="I32" s="178">
        <v>67923</v>
      </c>
      <c r="K32" s="178">
        <v>0</v>
      </c>
      <c r="M32" s="178">
        <v>88644902</v>
      </c>
      <c r="O32" s="178">
        <v>-2931316</v>
      </c>
      <c r="Q32" s="178">
        <v>0</v>
      </c>
      <c r="S32" s="178">
        <v>1434450</v>
      </c>
      <c r="U32" s="178">
        <v>1720597</v>
      </c>
      <c r="W32" s="178">
        <v>2298602</v>
      </c>
      <c r="Y32" s="178">
        <f>SUM(M32:W32)</f>
        <v>91167235</v>
      </c>
      <c r="AA32" s="178">
        <v>70010734</v>
      </c>
      <c r="AC32" s="178">
        <v>9318735</v>
      </c>
      <c r="AE32" s="178">
        <v>919335</v>
      </c>
      <c r="AG32" s="178">
        <v>0</v>
      </c>
      <c r="AI32" s="178">
        <f>SUM(AA32:AG32)</f>
        <v>80248804</v>
      </c>
      <c r="AK32" s="178">
        <f>(Y32-AI32)</f>
        <v>10918431</v>
      </c>
      <c r="AN32" s="30">
        <v>16</v>
      </c>
    </row>
    <row r="33" spans="1:40" ht="8.85" customHeight="1" x14ac:dyDescent="0.3">
      <c r="A33" s="22">
        <v>17</v>
      </c>
      <c r="B33" s="150"/>
      <c r="C33" s="22" t="s">
        <v>108</v>
      </c>
      <c r="E33" s="178">
        <v>0</v>
      </c>
      <c r="G33" s="178">
        <v>0</v>
      </c>
      <c r="I33" s="178">
        <v>0</v>
      </c>
      <c r="K33" s="178">
        <v>0</v>
      </c>
      <c r="M33" s="178">
        <v>0</v>
      </c>
      <c r="O33" s="178">
        <v>0</v>
      </c>
      <c r="Q33" s="178">
        <v>0</v>
      </c>
      <c r="S33" s="178">
        <v>0</v>
      </c>
      <c r="U33" s="178">
        <v>0</v>
      </c>
      <c r="W33" s="178">
        <v>0</v>
      </c>
      <c r="Y33" s="178">
        <f>SUM(M33:W33)</f>
        <v>0</v>
      </c>
      <c r="AA33" s="178">
        <v>0</v>
      </c>
      <c r="AC33" s="178">
        <v>0</v>
      </c>
      <c r="AE33" s="178">
        <v>0</v>
      </c>
      <c r="AG33" s="178">
        <v>0</v>
      </c>
      <c r="AI33" s="178">
        <f>SUM(AA33:AG33)</f>
        <v>0</v>
      </c>
      <c r="AK33" s="178">
        <f>(Y33-AI33)</f>
        <v>0</v>
      </c>
      <c r="AN33" s="30">
        <v>17</v>
      </c>
    </row>
    <row r="34" spans="1:40" ht="8.85" customHeight="1" x14ac:dyDescent="0.3">
      <c r="A34" s="22">
        <v>18</v>
      </c>
      <c r="B34" s="30"/>
      <c r="C34" s="22" t="s">
        <v>109</v>
      </c>
      <c r="E34" s="178">
        <v>0</v>
      </c>
      <c r="G34" s="178">
        <v>0</v>
      </c>
      <c r="I34" s="178">
        <v>0</v>
      </c>
      <c r="K34" s="178">
        <v>0</v>
      </c>
      <c r="M34" s="178">
        <v>4638699</v>
      </c>
      <c r="O34" s="178">
        <v>-68678</v>
      </c>
      <c r="Q34" s="178">
        <v>146225</v>
      </c>
      <c r="S34" s="178">
        <v>0</v>
      </c>
      <c r="U34" s="178">
        <v>0</v>
      </c>
      <c r="W34" s="178">
        <v>27543</v>
      </c>
      <c r="Y34" s="178">
        <f>SUM(M34:W34)</f>
        <v>4743789</v>
      </c>
      <c r="AA34" s="178">
        <v>3358555</v>
      </c>
      <c r="AC34" s="178">
        <v>284266</v>
      </c>
      <c r="AE34" s="178">
        <v>241169</v>
      </c>
      <c r="AG34" s="178">
        <v>0</v>
      </c>
      <c r="AI34" s="178">
        <f>SUM(AA34:AG34)</f>
        <v>3883990</v>
      </c>
      <c r="AK34" s="178">
        <f>(Y34-AI34)</f>
        <v>859799</v>
      </c>
      <c r="AN34" s="30">
        <v>18</v>
      </c>
    </row>
    <row r="35" spans="1:40" ht="8.85" customHeight="1" x14ac:dyDescent="0.3">
      <c r="A35" s="22">
        <v>19</v>
      </c>
      <c r="B35" s="150"/>
      <c r="C35" s="22" t="s">
        <v>110</v>
      </c>
      <c r="E35" s="178">
        <v>0</v>
      </c>
      <c r="G35" s="178">
        <v>0</v>
      </c>
      <c r="I35" s="178">
        <v>0</v>
      </c>
      <c r="K35" s="178">
        <v>0</v>
      </c>
      <c r="M35" s="178">
        <v>42502986</v>
      </c>
      <c r="O35" s="178">
        <v>1764825</v>
      </c>
      <c r="Q35" s="178">
        <v>74780</v>
      </c>
      <c r="S35" s="178">
        <v>2039931</v>
      </c>
      <c r="U35" s="178">
        <v>2319354</v>
      </c>
      <c r="W35" s="178">
        <v>2922788</v>
      </c>
      <c r="Y35" s="178">
        <f>SUM(M35:W35)</f>
        <v>51624664</v>
      </c>
      <c r="AA35" s="178">
        <v>31464786</v>
      </c>
      <c r="AC35" s="178">
        <v>16875102</v>
      </c>
      <c r="AE35" s="178">
        <v>3324323</v>
      </c>
      <c r="AG35" s="178">
        <v>0</v>
      </c>
      <c r="AI35" s="178">
        <f>SUM(AA35:AG35)</f>
        <v>51664211</v>
      </c>
      <c r="AK35" s="178">
        <f>(Y35-AI35)</f>
        <v>-39547</v>
      </c>
      <c r="AN35" s="30">
        <v>19</v>
      </c>
    </row>
    <row r="36" spans="1:40" ht="8.85" customHeight="1" x14ac:dyDescent="0.3">
      <c r="A36" s="22">
        <v>20</v>
      </c>
      <c r="B36" s="150"/>
      <c r="C36" s="22" t="s">
        <v>111</v>
      </c>
      <c r="E36" s="178">
        <v>0</v>
      </c>
      <c r="G36" s="178">
        <v>0</v>
      </c>
      <c r="I36" s="178">
        <v>0</v>
      </c>
      <c r="K36" s="178">
        <v>0</v>
      </c>
      <c r="M36" s="178">
        <v>72364525</v>
      </c>
      <c r="O36" s="178">
        <v>-1745276</v>
      </c>
      <c r="Q36" s="178">
        <v>0</v>
      </c>
      <c r="S36" s="178">
        <v>33135</v>
      </c>
      <c r="U36" s="178">
        <v>50247</v>
      </c>
      <c r="W36" s="178">
        <v>961304</v>
      </c>
      <c r="Y36" s="178">
        <f>SUM(M36:W36)</f>
        <v>71663935</v>
      </c>
      <c r="AA36" s="178">
        <v>54763436</v>
      </c>
      <c r="AC36" s="178">
        <v>7285713</v>
      </c>
      <c r="AE36" s="178">
        <v>1107719</v>
      </c>
      <c r="AG36" s="178">
        <v>2115096</v>
      </c>
      <c r="AI36" s="178">
        <f>SUM(AA36:AG36)</f>
        <v>65271964</v>
      </c>
      <c r="AK36" s="178">
        <f>(Y36-AI36)</f>
        <v>6391971</v>
      </c>
      <c r="AN36" s="30">
        <v>20</v>
      </c>
    </row>
    <row r="37" spans="1:40" ht="8.85" customHeight="1" x14ac:dyDescent="0.3">
      <c r="A37" s="53"/>
      <c r="AN37" s="188"/>
    </row>
    <row r="38" spans="1:40" ht="8.85" customHeight="1" x14ac:dyDescent="0.3">
      <c r="A38" s="22">
        <v>21</v>
      </c>
      <c r="B38" s="30"/>
      <c r="C38" s="22" t="s">
        <v>112</v>
      </c>
      <c r="E38" s="178">
        <v>0</v>
      </c>
      <c r="G38" s="178">
        <v>0</v>
      </c>
      <c r="I38" s="178">
        <v>0</v>
      </c>
      <c r="K38" s="178">
        <v>0</v>
      </c>
      <c r="M38" s="178">
        <v>7982397</v>
      </c>
      <c r="O38" s="178">
        <v>-983618</v>
      </c>
      <c r="Q38" s="178">
        <v>0</v>
      </c>
      <c r="S38" s="178">
        <v>0</v>
      </c>
      <c r="U38" s="178">
        <v>0</v>
      </c>
      <c r="W38" s="178">
        <v>100292</v>
      </c>
      <c r="Y38" s="178">
        <f>SUM(M38:W38)</f>
        <v>7099071</v>
      </c>
      <c r="AA38" s="178">
        <v>4105633</v>
      </c>
      <c r="AC38" s="178">
        <v>739540</v>
      </c>
      <c r="AE38" s="178">
        <v>451007</v>
      </c>
      <c r="AG38" s="178">
        <v>1734429</v>
      </c>
      <c r="AI38" s="178">
        <f>SUM(AA38:AG38)</f>
        <v>7030609</v>
      </c>
      <c r="AK38" s="178">
        <f>(Y38-AI38)</f>
        <v>68462</v>
      </c>
      <c r="AN38" s="30">
        <v>21</v>
      </c>
    </row>
    <row r="39" spans="1:40" ht="8.85" customHeight="1" x14ac:dyDescent="0.3">
      <c r="A39" s="22">
        <v>22</v>
      </c>
      <c r="B39" s="30"/>
      <c r="C39" s="22" t="s">
        <v>113</v>
      </c>
      <c r="E39" s="178">
        <v>0</v>
      </c>
      <c r="G39" s="178">
        <v>0</v>
      </c>
      <c r="I39" s="178">
        <v>0</v>
      </c>
      <c r="K39" s="178">
        <v>0</v>
      </c>
      <c r="M39" s="178">
        <v>27096873</v>
      </c>
      <c r="O39" s="178">
        <v>0</v>
      </c>
      <c r="Q39" s="178">
        <v>0</v>
      </c>
      <c r="S39" s="178">
        <v>0</v>
      </c>
      <c r="U39" s="178">
        <v>0</v>
      </c>
      <c r="W39" s="178">
        <v>23386</v>
      </c>
      <c r="Y39" s="178">
        <f>SUM(M39:W39)</f>
        <v>27120259</v>
      </c>
      <c r="AA39" s="178">
        <v>22934958</v>
      </c>
      <c r="AC39" s="178">
        <v>1382261</v>
      </c>
      <c r="AE39" s="178">
        <v>171490</v>
      </c>
      <c r="AG39" s="178">
        <v>0</v>
      </c>
      <c r="AI39" s="178">
        <f>SUM(AA39:AG39)</f>
        <v>24488709</v>
      </c>
      <c r="AK39" s="178">
        <f>(Y39-AI39)</f>
        <v>2631550</v>
      </c>
      <c r="AN39" s="30">
        <v>22</v>
      </c>
    </row>
    <row r="40" spans="1:40" ht="8.85" customHeight="1" x14ac:dyDescent="0.3">
      <c r="A40" s="22">
        <v>23</v>
      </c>
      <c r="B40" s="30"/>
      <c r="C40" s="22" t="s">
        <v>114</v>
      </c>
      <c r="E40" s="178">
        <v>0</v>
      </c>
      <c r="G40" s="178">
        <v>0</v>
      </c>
      <c r="I40" s="178">
        <v>7673868</v>
      </c>
      <c r="K40" s="178">
        <v>0</v>
      </c>
      <c r="M40" s="178">
        <v>126740517</v>
      </c>
      <c r="O40" s="178">
        <v>-9500000</v>
      </c>
      <c r="Q40" s="178">
        <v>0</v>
      </c>
      <c r="S40" s="178">
        <v>0</v>
      </c>
      <c r="U40" s="178">
        <v>0</v>
      </c>
      <c r="W40" s="178">
        <v>3267243</v>
      </c>
      <c r="Y40" s="178">
        <f>SUM(M40:W40)</f>
        <v>120507760</v>
      </c>
      <c r="AA40" s="178">
        <v>72861828</v>
      </c>
      <c r="AC40" s="178">
        <v>21875520</v>
      </c>
      <c r="AE40" s="178">
        <v>6696084</v>
      </c>
      <c r="AG40" s="178">
        <v>888432</v>
      </c>
      <c r="AI40" s="178">
        <f>SUM(AA40:AG40)</f>
        <v>102321864</v>
      </c>
      <c r="AK40" s="178">
        <f>(Y40-AI40)</f>
        <v>18185896</v>
      </c>
      <c r="AN40" s="30">
        <v>23</v>
      </c>
    </row>
    <row r="41" spans="1:40" ht="8.85" customHeight="1" x14ac:dyDescent="0.3">
      <c r="A41" s="22">
        <v>24</v>
      </c>
      <c r="B41" s="30"/>
      <c r="C41" s="22" t="s">
        <v>115</v>
      </c>
      <c r="E41" s="178">
        <v>0</v>
      </c>
      <c r="G41" s="178">
        <v>0</v>
      </c>
      <c r="I41" s="178">
        <v>20435361</v>
      </c>
      <c r="K41" s="178">
        <v>0</v>
      </c>
      <c r="M41" s="178">
        <v>168985857</v>
      </c>
      <c r="O41" s="178">
        <v>-30308671</v>
      </c>
      <c r="Q41" s="178">
        <v>0</v>
      </c>
      <c r="S41" s="178">
        <v>0</v>
      </c>
      <c r="U41" s="178">
        <v>0</v>
      </c>
      <c r="W41" s="178">
        <v>2640979</v>
      </c>
      <c r="Y41" s="178">
        <f>SUM(M41:W41)</f>
        <v>141318165</v>
      </c>
      <c r="AA41" s="178">
        <v>69372531</v>
      </c>
      <c r="AC41" s="178">
        <v>28451011</v>
      </c>
      <c r="AE41" s="178">
        <v>16816207</v>
      </c>
      <c r="AG41" s="178">
        <v>927718</v>
      </c>
      <c r="AI41" s="178">
        <f>SUM(AA41:AG41)</f>
        <v>115567467</v>
      </c>
      <c r="AK41" s="178">
        <f>(Y41-AI41)</f>
        <v>25750698</v>
      </c>
      <c r="AN41" s="30">
        <v>24</v>
      </c>
    </row>
    <row r="42" spans="1:40" ht="8.85" customHeight="1" x14ac:dyDescent="0.3">
      <c r="A42" s="22">
        <v>25</v>
      </c>
      <c r="B42" s="150"/>
      <c r="C42" s="22" t="s">
        <v>116</v>
      </c>
      <c r="E42" s="178">
        <v>0</v>
      </c>
      <c r="G42" s="178">
        <v>0</v>
      </c>
      <c r="I42" s="178">
        <v>2645</v>
      </c>
      <c r="K42" s="178">
        <v>0</v>
      </c>
      <c r="M42" s="178">
        <v>2638496</v>
      </c>
      <c r="O42" s="178">
        <v>0</v>
      </c>
      <c r="Q42" s="178">
        <v>0</v>
      </c>
      <c r="S42" s="178">
        <v>0</v>
      </c>
      <c r="U42" s="178">
        <v>0</v>
      </c>
      <c r="W42" s="178">
        <v>426330</v>
      </c>
      <c r="Y42" s="178">
        <f>SUM(M42:W42)</f>
        <v>3064826</v>
      </c>
      <c r="AA42" s="178">
        <v>1970728</v>
      </c>
      <c r="AC42" s="178">
        <v>666563</v>
      </c>
      <c r="AE42" s="178">
        <v>182746</v>
      </c>
      <c r="AG42" s="178">
        <v>20971</v>
      </c>
      <c r="AI42" s="178">
        <f>SUM(AA42:AG42)</f>
        <v>2841008</v>
      </c>
      <c r="AK42" s="178">
        <f>(Y42-AI42)</f>
        <v>223818</v>
      </c>
      <c r="AN42" s="30">
        <v>25</v>
      </c>
    </row>
    <row r="43" spans="1:40" ht="8.85" customHeight="1" x14ac:dyDescent="0.3">
      <c r="A43" s="53"/>
      <c r="AN43" s="188"/>
    </row>
    <row r="44" spans="1:40" ht="8.85" customHeight="1" x14ac:dyDescent="0.3">
      <c r="A44" s="22">
        <v>26</v>
      </c>
      <c r="B44" s="150"/>
      <c r="C44" s="22" t="s">
        <v>117</v>
      </c>
      <c r="E44" s="178">
        <v>0</v>
      </c>
      <c r="G44" s="178">
        <v>0</v>
      </c>
      <c r="I44" s="178">
        <v>7219709</v>
      </c>
      <c r="K44" s="178">
        <v>0</v>
      </c>
      <c r="M44" s="178">
        <v>14540289</v>
      </c>
      <c r="O44" s="178">
        <v>980248</v>
      </c>
      <c r="Q44" s="178">
        <v>0</v>
      </c>
      <c r="S44" s="178">
        <v>976929</v>
      </c>
      <c r="U44" s="178">
        <v>584301</v>
      </c>
      <c r="W44" s="178">
        <v>766402</v>
      </c>
      <c r="Y44" s="178">
        <f>SUM(M44:W44)</f>
        <v>17848169</v>
      </c>
      <c r="AA44" s="178">
        <v>6701707</v>
      </c>
      <c r="AC44" s="178">
        <v>2330728</v>
      </c>
      <c r="AE44" s="178">
        <v>450012</v>
      </c>
      <c r="AG44" s="178">
        <v>0</v>
      </c>
      <c r="AI44" s="178">
        <f>SUM(AA44:AG44)</f>
        <v>9482447</v>
      </c>
      <c r="AK44" s="178">
        <f>(Y44-AI44)</f>
        <v>8365722</v>
      </c>
      <c r="AN44" s="30">
        <v>26</v>
      </c>
    </row>
    <row r="45" spans="1:40" ht="8.85" customHeight="1" x14ac:dyDescent="0.3">
      <c r="A45" s="22">
        <v>27</v>
      </c>
      <c r="B45" s="30"/>
      <c r="C45" s="22" t="s">
        <v>118</v>
      </c>
      <c r="E45" s="178">
        <v>0</v>
      </c>
      <c r="G45" s="178">
        <v>0</v>
      </c>
      <c r="I45" s="178">
        <v>0</v>
      </c>
      <c r="K45" s="178">
        <v>0</v>
      </c>
      <c r="M45" s="178">
        <v>1867248</v>
      </c>
      <c r="O45" s="178">
        <v>-150000</v>
      </c>
      <c r="Q45" s="178">
        <v>0</v>
      </c>
      <c r="S45" s="178">
        <v>0</v>
      </c>
      <c r="U45" s="178">
        <v>151952</v>
      </c>
      <c r="W45" s="178">
        <v>178547</v>
      </c>
      <c r="Y45" s="178">
        <f>SUM(M45:W45)</f>
        <v>2047747</v>
      </c>
      <c r="AA45" s="178">
        <v>628963</v>
      </c>
      <c r="AC45" s="178">
        <v>637728</v>
      </c>
      <c r="AE45" s="178">
        <v>196250</v>
      </c>
      <c r="AG45" s="178">
        <v>0</v>
      </c>
      <c r="AI45" s="178">
        <f>SUM(AA45:AG45)</f>
        <v>1462941</v>
      </c>
      <c r="AK45" s="178">
        <f>(Y45-AI45)</f>
        <v>584806</v>
      </c>
      <c r="AN45" s="30">
        <v>27</v>
      </c>
    </row>
    <row r="46" spans="1:40" ht="8.85" customHeight="1" x14ac:dyDescent="0.3">
      <c r="A46" s="22">
        <v>28</v>
      </c>
      <c r="B46" s="150"/>
      <c r="C46" s="22" t="s">
        <v>119</v>
      </c>
      <c r="E46" s="178">
        <v>0</v>
      </c>
      <c r="G46" s="178">
        <v>0</v>
      </c>
      <c r="I46" s="178">
        <v>2755485</v>
      </c>
      <c r="K46" s="178">
        <v>0</v>
      </c>
      <c r="M46" s="178">
        <v>42973988</v>
      </c>
      <c r="O46" s="178">
        <v>-10540730</v>
      </c>
      <c r="Q46" s="178">
        <v>0</v>
      </c>
      <c r="S46" s="178">
        <v>0</v>
      </c>
      <c r="U46" s="178">
        <v>21821</v>
      </c>
      <c r="W46" s="178">
        <v>1075074</v>
      </c>
      <c r="Y46" s="178">
        <f>SUM(M46:W46)</f>
        <v>33530153</v>
      </c>
      <c r="AA46" s="178">
        <v>14593453</v>
      </c>
      <c r="AC46" s="178">
        <v>9706973</v>
      </c>
      <c r="AE46" s="178">
        <v>4981193</v>
      </c>
      <c r="AG46" s="178">
        <v>3200</v>
      </c>
      <c r="AI46" s="178">
        <f>SUM(AA46:AG46)</f>
        <v>29284819</v>
      </c>
      <c r="AK46" s="178">
        <f>(Y46-AI46)</f>
        <v>4245334</v>
      </c>
      <c r="AN46" s="30">
        <v>28</v>
      </c>
    </row>
    <row r="47" spans="1:40" ht="8.85" customHeight="1" x14ac:dyDescent="0.3">
      <c r="A47" s="22">
        <v>29</v>
      </c>
      <c r="B47" s="30"/>
      <c r="C47" s="22" t="s">
        <v>120</v>
      </c>
      <c r="E47" s="178">
        <v>0</v>
      </c>
      <c r="G47" s="178">
        <v>0</v>
      </c>
      <c r="I47" s="178">
        <v>1768541</v>
      </c>
      <c r="K47" s="178">
        <v>0</v>
      </c>
      <c r="M47" s="178">
        <v>25132071</v>
      </c>
      <c r="O47" s="178">
        <v>-4079599</v>
      </c>
      <c r="Q47" s="178">
        <v>576573</v>
      </c>
      <c r="S47" s="178">
        <v>553608</v>
      </c>
      <c r="U47" s="178">
        <v>1494068</v>
      </c>
      <c r="W47" s="178">
        <v>105945</v>
      </c>
      <c r="Y47" s="178">
        <f>SUM(M47:W47)</f>
        <v>23782666</v>
      </c>
      <c r="AA47" s="178">
        <v>21058163</v>
      </c>
      <c r="AC47" s="178">
        <v>1408153</v>
      </c>
      <c r="AE47" s="178">
        <v>51999</v>
      </c>
      <c r="AG47" s="178">
        <v>0</v>
      </c>
      <c r="AI47" s="178">
        <f>SUM(AA47:AG47)</f>
        <v>22518315</v>
      </c>
      <c r="AK47" s="178">
        <f>(Y47-AI47)</f>
        <v>1264351</v>
      </c>
      <c r="AN47" s="30">
        <v>29</v>
      </c>
    </row>
    <row r="48" spans="1:40" ht="8.85" customHeight="1" x14ac:dyDescent="0.3">
      <c r="A48" s="22">
        <v>30</v>
      </c>
      <c r="B48" s="150"/>
      <c r="C48" s="22" t="s">
        <v>121</v>
      </c>
      <c r="E48" s="178">
        <v>0</v>
      </c>
      <c r="G48" s="178">
        <v>0</v>
      </c>
      <c r="I48" s="178">
        <v>24463318</v>
      </c>
      <c r="K48" s="178">
        <v>0</v>
      </c>
      <c r="M48" s="178">
        <v>347219441</v>
      </c>
      <c r="O48" s="178">
        <v>-4609164</v>
      </c>
      <c r="Q48" s="178">
        <v>0</v>
      </c>
      <c r="S48" s="178">
        <v>0</v>
      </c>
      <c r="U48" s="178">
        <v>259</v>
      </c>
      <c r="W48" s="178">
        <v>9599400</v>
      </c>
      <c r="Y48" s="178">
        <f>SUM(M48:W48)</f>
        <v>352209936</v>
      </c>
      <c r="AA48" s="178">
        <v>224265372</v>
      </c>
      <c r="AC48" s="178">
        <v>67955135</v>
      </c>
      <c r="AE48" s="178">
        <v>28764513</v>
      </c>
      <c r="AG48" s="178">
        <v>2116892</v>
      </c>
      <c r="AI48" s="178">
        <f>SUM(AA48:AG48)</f>
        <v>323101912</v>
      </c>
      <c r="AK48" s="178">
        <f>(Y48-AI48)</f>
        <v>29108024</v>
      </c>
      <c r="AN48" s="30">
        <v>30</v>
      </c>
    </row>
    <row r="49" spans="1:40" ht="8.85" customHeight="1" x14ac:dyDescent="0.3">
      <c r="A49" s="53"/>
      <c r="AN49" s="188"/>
    </row>
    <row r="50" spans="1:40" ht="8.85" customHeight="1" x14ac:dyDescent="0.3">
      <c r="A50" s="22">
        <v>31</v>
      </c>
      <c r="B50" s="30"/>
      <c r="C50" s="22" t="s">
        <v>122</v>
      </c>
      <c r="E50" s="178">
        <v>0</v>
      </c>
      <c r="G50" s="178">
        <v>0</v>
      </c>
      <c r="I50" s="178">
        <v>0</v>
      </c>
      <c r="K50" s="178">
        <v>0</v>
      </c>
      <c r="M50" s="178">
        <v>15222781</v>
      </c>
      <c r="O50" s="178">
        <v>2807743</v>
      </c>
      <c r="Q50" s="178">
        <v>320605</v>
      </c>
      <c r="S50" s="178">
        <v>2128404</v>
      </c>
      <c r="U50" s="178">
        <v>3301998</v>
      </c>
      <c r="W50" s="178">
        <v>1816582</v>
      </c>
      <c r="Y50" s="178">
        <f>SUM(M50:W50)</f>
        <v>25598113</v>
      </c>
      <c r="AA50" s="178">
        <v>21851541</v>
      </c>
      <c r="AC50" s="178">
        <v>4008491</v>
      </c>
      <c r="AE50" s="178">
        <v>1015132</v>
      </c>
      <c r="AG50" s="178">
        <v>0</v>
      </c>
      <c r="AI50" s="178">
        <f>SUM(AA50:AG50)</f>
        <v>26875164</v>
      </c>
      <c r="AK50" s="178">
        <f>(Y50-AI50)</f>
        <v>-1277051</v>
      </c>
      <c r="AN50" s="30">
        <v>31</v>
      </c>
    </row>
    <row r="51" spans="1:40" ht="8.85" customHeight="1" x14ac:dyDescent="0.3">
      <c r="A51" s="22">
        <v>32</v>
      </c>
      <c r="B51" s="150"/>
      <c r="C51" s="22" t="s">
        <v>123</v>
      </c>
      <c r="E51" s="178">
        <v>0</v>
      </c>
      <c r="G51" s="178">
        <v>0</v>
      </c>
      <c r="I51" s="178">
        <v>198854</v>
      </c>
      <c r="K51" s="178">
        <v>0</v>
      </c>
      <c r="M51" s="178">
        <v>57084067</v>
      </c>
      <c r="O51" s="178">
        <v>-1332706</v>
      </c>
      <c r="Q51" s="178">
        <v>0</v>
      </c>
      <c r="S51" s="178">
        <v>0</v>
      </c>
      <c r="U51" s="178">
        <v>0</v>
      </c>
      <c r="W51" s="178">
        <v>549448</v>
      </c>
      <c r="Y51" s="178">
        <f>SUM(M51:W51)</f>
        <v>56300809</v>
      </c>
      <c r="AA51" s="178">
        <v>42930295</v>
      </c>
      <c r="AC51" s="178">
        <v>3897527</v>
      </c>
      <c r="AE51" s="178">
        <v>991333</v>
      </c>
      <c r="AG51" s="178">
        <v>5726</v>
      </c>
      <c r="AI51" s="178">
        <f>SUM(AA51:AG51)</f>
        <v>47824881</v>
      </c>
      <c r="AK51" s="178">
        <f>(Y51-AI51)</f>
        <v>8475928</v>
      </c>
      <c r="AN51" s="30">
        <v>32</v>
      </c>
    </row>
    <row r="52" spans="1:40" ht="8.85" customHeight="1" x14ac:dyDescent="0.3">
      <c r="A52" s="22">
        <v>33</v>
      </c>
      <c r="B52" s="30"/>
      <c r="C52" s="22" t="s">
        <v>124</v>
      </c>
      <c r="E52" s="178">
        <v>0</v>
      </c>
      <c r="G52" s="178">
        <v>0</v>
      </c>
      <c r="I52" s="178">
        <v>48159</v>
      </c>
      <c r="K52" s="178">
        <v>0</v>
      </c>
      <c r="M52" s="178">
        <v>8906765</v>
      </c>
      <c r="O52" s="178">
        <v>0</v>
      </c>
      <c r="Q52" s="178">
        <v>0</v>
      </c>
      <c r="S52" s="178">
        <v>0</v>
      </c>
      <c r="U52" s="178">
        <v>0</v>
      </c>
      <c r="W52" s="178">
        <v>289712</v>
      </c>
      <c r="Y52" s="178">
        <f>SUM(M52:W52)</f>
        <v>9196477</v>
      </c>
      <c r="AA52" s="178">
        <v>4775486</v>
      </c>
      <c r="AC52" s="178">
        <v>2423001</v>
      </c>
      <c r="AE52" s="178">
        <v>446950</v>
      </c>
      <c r="AG52" s="178">
        <v>0</v>
      </c>
      <c r="AI52" s="178">
        <f>SUM(AA52:AG52)</f>
        <v>7645437</v>
      </c>
      <c r="AK52" s="178">
        <f>(Y52-AI52)</f>
        <v>1551040</v>
      </c>
      <c r="AN52" s="30">
        <v>33</v>
      </c>
    </row>
    <row r="53" spans="1:40" ht="8.85" customHeight="1" x14ac:dyDescent="0.3">
      <c r="A53" s="22">
        <v>34</v>
      </c>
      <c r="B53" s="30"/>
      <c r="C53" s="22" t="s">
        <v>125</v>
      </c>
      <c r="E53" s="178">
        <v>0</v>
      </c>
      <c r="G53" s="178">
        <v>0</v>
      </c>
      <c r="I53" s="178">
        <v>30069</v>
      </c>
      <c r="K53" s="178">
        <v>0</v>
      </c>
      <c r="M53" s="178">
        <v>52710306</v>
      </c>
      <c r="O53" s="178">
        <v>196039</v>
      </c>
      <c r="Q53" s="178">
        <v>0</v>
      </c>
      <c r="S53" s="178">
        <v>213637</v>
      </c>
      <c r="U53" s="178">
        <v>783530</v>
      </c>
      <c r="W53" s="178">
        <v>1881483</v>
      </c>
      <c r="Y53" s="178">
        <f>SUM(M53:W53)</f>
        <v>55784995</v>
      </c>
      <c r="AA53" s="178">
        <v>25586958</v>
      </c>
      <c r="AC53" s="178">
        <v>16349114</v>
      </c>
      <c r="AE53" s="178">
        <v>14227579</v>
      </c>
      <c r="AG53" s="178">
        <v>882361</v>
      </c>
      <c r="AI53" s="178">
        <f>SUM(AA53:AG53)</f>
        <v>57046012</v>
      </c>
      <c r="AK53" s="178">
        <f>(Y53-AI53)</f>
        <v>-1261017</v>
      </c>
      <c r="AN53" s="30">
        <v>34</v>
      </c>
    </row>
    <row r="54" spans="1:40" ht="8.85" customHeight="1" x14ac:dyDescent="0.3">
      <c r="A54" s="22">
        <v>35</v>
      </c>
      <c r="B54" s="30"/>
      <c r="C54" s="22" t="s">
        <v>126</v>
      </c>
      <c r="E54" s="178">
        <v>7491693</v>
      </c>
      <c r="G54" s="178">
        <v>0</v>
      </c>
      <c r="I54" s="178">
        <v>450528</v>
      </c>
      <c r="K54" s="178">
        <v>0</v>
      </c>
      <c r="M54" s="178">
        <v>129436713</v>
      </c>
      <c r="O54" s="178">
        <v>-371500</v>
      </c>
      <c r="Q54" s="178">
        <v>0</v>
      </c>
      <c r="S54" s="178">
        <v>0</v>
      </c>
      <c r="U54" s="178">
        <v>0</v>
      </c>
      <c r="W54" s="178">
        <v>7308697</v>
      </c>
      <c r="Y54" s="178">
        <f>SUM(M54:W54)</f>
        <v>136373910</v>
      </c>
      <c r="AA54" s="178">
        <v>89065170</v>
      </c>
      <c r="AC54" s="178">
        <v>27847371</v>
      </c>
      <c r="AE54" s="178">
        <v>8027464</v>
      </c>
      <c r="AG54" s="178">
        <v>0</v>
      </c>
      <c r="AI54" s="178">
        <f>SUM(AA54:AG54)</f>
        <v>124940005</v>
      </c>
      <c r="AK54" s="178">
        <f>(Y54-AI54)</f>
        <v>11433905</v>
      </c>
      <c r="AN54" s="30">
        <v>35</v>
      </c>
    </row>
    <row r="55" spans="1:40" ht="8.85" customHeight="1" x14ac:dyDescent="0.3">
      <c r="A55" s="53"/>
      <c r="AN55" s="188"/>
    </row>
    <row r="56" spans="1:40" ht="8.85" customHeight="1" x14ac:dyDescent="0.3">
      <c r="A56" s="22">
        <v>36</v>
      </c>
      <c r="B56" s="150"/>
      <c r="C56" s="22" t="s">
        <v>127</v>
      </c>
      <c r="E56" s="178">
        <v>0</v>
      </c>
      <c r="G56" s="178">
        <v>0</v>
      </c>
      <c r="I56" s="178">
        <v>44052</v>
      </c>
      <c r="K56" s="178">
        <v>0</v>
      </c>
      <c r="M56" s="178">
        <v>9754775</v>
      </c>
      <c r="O56" s="178">
        <v>-967354</v>
      </c>
      <c r="Q56" s="178">
        <v>0</v>
      </c>
      <c r="S56" s="178">
        <v>0</v>
      </c>
      <c r="U56" s="178">
        <v>0</v>
      </c>
      <c r="W56" s="178">
        <v>123214</v>
      </c>
      <c r="Y56" s="178">
        <f>SUM(M56:W56)</f>
        <v>8910635</v>
      </c>
      <c r="AA56" s="178">
        <v>5205667</v>
      </c>
      <c r="AC56" s="178">
        <v>3019822</v>
      </c>
      <c r="AE56" s="178">
        <v>1262910</v>
      </c>
      <c r="AG56" s="178">
        <v>0</v>
      </c>
      <c r="AI56" s="178">
        <f>SUM(AA56:AG56)</f>
        <v>9488399</v>
      </c>
      <c r="AK56" s="178">
        <f>(Y56-AI56)</f>
        <v>-577764</v>
      </c>
      <c r="AN56" s="30">
        <v>36</v>
      </c>
    </row>
    <row r="57" spans="1:40" ht="8.85" customHeight="1" x14ac:dyDescent="0.3">
      <c r="A57" s="22">
        <v>37</v>
      </c>
      <c r="B57" s="30"/>
      <c r="C57" s="22" t="s">
        <v>128</v>
      </c>
      <c r="E57" s="178">
        <v>0</v>
      </c>
      <c r="G57" s="178">
        <v>0</v>
      </c>
      <c r="I57" s="178">
        <v>0</v>
      </c>
      <c r="K57" s="178">
        <v>0</v>
      </c>
      <c r="M57" s="178">
        <v>7023408</v>
      </c>
      <c r="O57" s="178">
        <v>0</v>
      </c>
      <c r="Q57" s="178">
        <v>0</v>
      </c>
      <c r="S57" s="178">
        <v>0</v>
      </c>
      <c r="U57" s="178">
        <v>0</v>
      </c>
      <c r="W57" s="178">
        <v>979641</v>
      </c>
      <c r="Y57" s="178">
        <f>SUM(M57:W57)</f>
        <v>8003049</v>
      </c>
      <c r="AA57" s="178">
        <v>5543076</v>
      </c>
      <c r="AC57" s="178">
        <v>837623</v>
      </c>
      <c r="AE57" s="178">
        <v>130349</v>
      </c>
      <c r="AG57" s="178">
        <v>0</v>
      </c>
      <c r="AI57" s="178">
        <f>SUM(AA57:AG57)</f>
        <v>6511048</v>
      </c>
      <c r="AK57" s="178">
        <f>(Y57-AI57)</f>
        <v>1492001</v>
      </c>
      <c r="AN57" s="30">
        <v>37</v>
      </c>
    </row>
    <row r="58" spans="1:40" ht="8.85" customHeight="1" x14ac:dyDescent="0.3">
      <c r="A58" s="42">
        <v>38</v>
      </c>
      <c r="B58" s="30"/>
      <c r="C58" s="22" t="s">
        <v>129</v>
      </c>
      <c r="E58" s="180">
        <v>0</v>
      </c>
      <c r="G58" s="180">
        <v>0</v>
      </c>
      <c r="I58" s="180">
        <v>121207</v>
      </c>
      <c r="K58" s="180">
        <v>0</v>
      </c>
      <c r="M58" s="180">
        <v>32612323</v>
      </c>
      <c r="O58" s="180">
        <v>-1400000</v>
      </c>
      <c r="Q58" s="180">
        <v>0</v>
      </c>
      <c r="S58" s="180">
        <v>0</v>
      </c>
      <c r="U58" s="180">
        <v>270721</v>
      </c>
      <c r="W58" s="180">
        <v>1006530</v>
      </c>
      <c r="Y58" s="180">
        <f>SUM(M58:W58)</f>
        <v>32489574</v>
      </c>
      <c r="AA58" s="180">
        <v>17167949</v>
      </c>
      <c r="AC58" s="180">
        <v>5619319</v>
      </c>
      <c r="AE58" s="180">
        <v>5981575</v>
      </c>
      <c r="AG58" s="180">
        <v>4853</v>
      </c>
      <c r="AI58" s="180">
        <f>SUM(AA58:AG58)</f>
        <v>28773696</v>
      </c>
      <c r="AK58" s="180">
        <f>(Y58-AI58)</f>
        <v>3715878</v>
      </c>
      <c r="AN58" s="129">
        <v>38</v>
      </c>
    </row>
    <row r="59" spans="1:40" ht="8.85" customHeight="1" x14ac:dyDescent="0.3"/>
    <row r="60" spans="1:40" ht="8.85" customHeight="1" x14ac:dyDescent="0.3">
      <c r="A60" s="42">
        <f>A58</f>
        <v>38</v>
      </c>
      <c r="C60" s="30" t="s">
        <v>72</v>
      </c>
      <c r="E60" s="181">
        <f>SUM(E14:E58)</f>
        <v>10204452</v>
      </c>
      <c r="G60" s="181">
        <f>SUM(G14:G58)</f>
        <v>254505</v>
      </c>
      <c r="I60" s="181">
        <f>SUM(I14:I58)</f>
        <v>100016543</v>
      </c>
      <c r="K60" s="181">
        <f>SUM(K14:K58)</f>
        <v>0</v>
      </c>
      <c r="M60" s="181">
        <f>SUM(M14:M58)</f>
        <v>1729224005</v>
      </c>
      <c r="O60" s="181">
        <f>SUM(O14:O58)</f>
        <v>-67327502</v>
      </c>
      <c r="Q60" s="181">
        <f>SUM(Q14:Q58)</f>
        <v>3649122</v>
      </c>
      <c r="S60" s="181">
        <f>SUM(S14:S58)</f>
        <v>12376118</v>
      </c>
      <c r="U60" s="181">
        <f>SUM(U14:U58)</f>
        <v>17944201</v>
      </c>
      <c r="W60" s="181">
        <f>SUM(W14:W58)</f>
        <v>76109006</v>
      </c>
      <c r="Y60" s="181">
        <f>SUM(Y14:Y58)</f>
        <v>1771974950</v>
      </c>
      <c r="AA60" s="181">
        <f>SUM(AA14:AA58)</f>
        <v>1157233972</v>
      </c>
      <c r="AC60" s="181">
        <f>SUM(AC14:AC58)</f>
        <v>301175343</v>
      </c>
      <c r="AE60" s="181">
        <f>SUM(AE14:AE58)</f>
        <v>124557503</v>
      </c>
      <c r="AG60" s="181">
        <f>SUM(AG14:AG58)</f>
        <v>11999606</v>
      </c>
      <c r="AI60" s="181">
        <f>SUM(AI14:AI58)</f>
        <v>1594966424</v>
      </c>
      <c r="AK60" s="181">
        <f>SUM(AK14:AK58)</f>
        <v>177008526</v>
      </c>
      <c r="AN60" s="129">
        <f>AN58</f>
        <v>38</v>
      </c>
    </row>
    <row r="61" spans="1:40" ht="8.85" customHeight="1" x14ac:dyDescent="0.3"/>
    <row r="62" spans="1:40" ht="8.85" customHeight="1" x14ac:dyDescent="0.3"/>
    <row r="63" spans="1:40" ht="8.85" customHeight="1" x14ac:dyDescent="0.3"/>
    <row r="64" spans="1:40" ht="8.85" customHeight="1" x14ac:dyDescent="0.3"/>
    <row r="65" spans="1:41" ht="8.85" customHeight="1" x14ac:dyDescent="0.3"/>
    <row r="66" spans="1:41" ht="8.85" customHeight="1" x14ac:dyDescent="0.3"/>
    <row r="67" spans="1:41" ht="8.85" customHeight="1" x14ac:dyDescent="0.3"/>
    <row r="68" spans="1:41" ht="8.85" customHeight="1" x14ac:dyDescent="0.3"/>
    <row r="69" spans="1:41" ht="8.85" customHeight="1" x14ac:dyDescent="0.3"/>
    <row r="70" spans="1:41" ht="8.85" customHeight="1" x14ac:dyDescent="0.3"/>
    <row r="71" spans="1:41" ht="7.65" customHeight="1" x14ac:dyDescent="0.3"/>
    <row r="72" spans="1:41" ht="8.85" hidden="1" customHeight="1" x14ac:dyDescent="0.3"/>
    <row r="73" spans="1:41" ht="8.85" customHeight="1" x14ac:dyDescent="0.3"/>
    <row r="74" spans="1:41" ht="8.85" customHeight="1" x14ac:dyDescent="0.3"/>
    <row r="75" spans="1:41" s="20" customFormat="1" ht="11.25" customHeight="1" x14ac:dyDescent="0.3">
      <c r="A75" s="140">
        <v>148</v>
      </c>
      <c r="AN75" s="131"/>
      <c r="AO75" s="131">
        <v>149</v>
      </c>
    </row>
    <row r="76" spans="1:41" s="20" customFormat="1" ht="10.5" customHeight="1" x14ac:dyDescent="0.3">
      <c r="Y76" s="23" t="s">
        <v>49</v>
      </c>
      <c r="AA76" s="50" t="s">
        <v>486</v>
      </c>
      <c r="AN76" s="131" t="s">
        <v>648</v>
      </c>
    </row>
    <row r="77" spans="1:41" s="20" customFormat="1" ht="10.5" customHeight="1" x14ac:dyDescent="0.3">
      <c r="Y77" s="23" t="s">
        <v>649</v>
      </c>
      <c r="AA77" s="50" t="s">
        <v>650</v>
      </c>
      <c r="AN77" s="23" t="s">
        <v>639</v>
      </c>
    </row>
    <row r="78" spans="1:41" s="20" customFormat="1" ht="10.5" customHeight="1" x14ac:dyDescent="0.3">
      <c r="Y78" s="23" t="s">
        <v>55</v>
      </c>
      <c r="AA78" s="187" t="s">
        <v>56</v>
      </c>
      <c r="AN78" s="134"/>
    </row>
    <row r="80" spans="1:41" ht="9.75" customHeight="1" x14ac:dyDescent="0.3">
      <c r="M80" s="28" t="s">
        <v>651</v>
      </c>
      <c r="N80" s="28"/>
      <c r="O80" s="28"/>
      <c r="P80" s="28"/>
      <c r="Q80" s="28"/>
      <c r="R80" s="28"/>
      <c r="S80" s="28"/>
      <c r="T80" s="28"/>
      <c r="U80" s="28"/>
      <c r="V80" s="28"/>
      <c r="W80" s="28"/>
      <c r="AA80" s="28" t="s">
        <v>652</v>
      </c>
      <c r="AB80" s="28"/>
      <c r="AC80" s="28"/>
      <c r="AD80" s="28"/>
      <c r="AE80" s="28"/>
      <c r="AF80" s="28"/>
      <c r="AG80" s="28"/>
      <c r="AH80" s="28"/>
      <c r="AI80" s="28"/>
    </row>
    <row r="82" spans="1:40" ht="9.75" customHeight="1" x14ac:dyDescent="0.3">
      <c r="E82" s="29" t="s">
        <v>653</v>
      </c>
      <c r="F82" s="29"/>
      <c r="G82" s="29"/>
      <c r="I82" s="29" t="s">
        <v>654</v>
      </c>
      <c r="J82" s="29"/>
      <c r="K82" s="29"/>
      <c r="L82" s="29"/>
      <c r="O82" s="29" t="s">
        <v>655</v>
      </c>
      <c r="P82" s="29"/>
      <c r="Q82" s="29"/>
      <c r="R82" s="29"/>
      <c r="S82" s="29"/>
      <c r="T82" s="29"/>
      <c r="U82" s="29"/>
    </row>
    <row r="83" spans="1:40" ht="9.75" customHeight="1" x14ac:dyDescent="0.3">
      <c r="E83" s="28" t="s">
        <v>656</v>
      </c>
      <c r="F83" s="28"/>
      <c r="G83" s="28"/>
      <c r="I83" s="28" t="s">
        <v>657</v>
      </c>
      <c r="J83" s="28"/>
      <c r="K83" s="28"/>
      <c r="L83" s="29"/>
      <c r="O83" s="28" t="s">
        <v>658</v>
      </c>
      <c r="P83" s="28"/>
      <c r="Q83" s="28"/>
      <c r="R83" s="28"/>
      <c r="S83" s="28"/>
      <c r="T83" s="28"/>
      <c r="U83" s="28"/>
    </row>
    <row r="84" spans="1:40" ht="11.25" customHeight="1" x14ac:dyDescent="0.3">
      <c r="O84" s="30" t="s">
        <v>659</v>
      </c>
      <c r="Q84" s="30"/>
      <c r="S84" s="30"/>
      <c r="U84" s="30" t="s">
        <v>660</v>
      </c>
      <c r="AA84" s="30" t="s">
        <v>68</v>
      </c>
    </row>
    <row r="85" spans="1:40" ht="9.75" customHeight="1" x14ac:dyDescent="0.3">
      <c r="E85" s="30" t="s">
        <v>661</v>
      </c>
      <c r="I85" s="30" t="s">
        <v>661</v>
      </c>
      <c r="O85" s="30" t="s">
        <v>662</v>
      </c>
      <c r="Q85" s="30" t="s">
        <v>663</v>
      </c>
      <c r="S85" s="30" t="s">
        <v>660</v>
      </c>
      <c r="U85" s="30" t="s">
        <v>318</v>
      </c>
      <c r="W85" s="30" t="s">
        <v>270</v>
      </c>
      <c r="Y85" s="30" t="s">
        <v>664</v>
      </c>
      <c r="AA85" s="30" t="s">
        <v>665</v>
      </c>
      <c r="AE85" s="30" t="s">
        <v>666</v>
      </c>
      <c r="AG85" s="30" t="s">
        <v>335</v>
      </c>
      <c r="AI85" s="30" t="s">
        <v>72</v>
      </c>
      <c r="AK85" s="30" t="s">
        <v>664</v>
      </c>
    </row>
    <row r="86" spans="1:40" ht="9.75" customHeight="1" x14ac:dyDescent="0.3">
      <c r="A86" s="31" t="s">
        <v>78</v>
      </c>
      <c r="C86" s="31" t="s">
        <v>80</v>
      </c>
      <c r="E86" s="31" t="s">
        <v>667</v>
      </c>
      <c r="G86" s="31" t="s">
        <v>286</v>
      </c>
      <c r="I86" s="31" t="s">
        <v>667</v>
      </c>
      <c r="K86" s="31" t="s">
        <v>286</v>
      </c>
      <c r="M86" s="31" t="s">
        <v>668</v>
      </c>
      <c r="O86" s="31" t="s">
        <v>669</v>
      </c>
      <c r="Q86" s="31" t="s">
        <v>613</v>
      </c>
      <c r="S86" s="31" t="s">
        <v>405</v>
      </c>
      <c r="U86" s="31" t="s">
        <v>76</v>
      </c>
      <c r="W86" s="31" t="s">
        <v>57</v>
      </c>
      <c r="Y86" s="31" t="s">
        <v>670</v>
      </c>
      <c r="AA86" s="31" t="s">
        <v>312</v>
      </c>
      <c r="AC86" s="31" t="s">
        <v>671</v>
      </c>
      <c r="AE86" s="31" t="s">
        <v>312</v>
      </c>
      <c r="AG86" s="31" t="s">
        <v>312</v>
      </c>
      <c r="AI86" s="31" t="s">
        <v>312</v>
      </c>
      <c r="AK86" s="31" t="s">
        <v>672</v>
      </c>
      <c r="AN86" s="31" t="s">
        <v>78</v>
      </c>
    </row>
    <row r="87" spans="1:40" ht="8.85" customHeight="1" x14ac:dyDescent="0.3"/>
    <row r="88" spans="1:40" ht="8.85" customHeight="1" x14ac:dyDescent="0.3">
      <c r="B88" s="22" t="s">
        <v>292</v>
      </c>
    </row>
    <row r="89" spans="1:40" ht="8.85" customHeight="1" x14ac:dyDescent="0.3">
      <c r="A89" s="22">
        <v>1</v>
      </c>
      <c r="B89" s="30"/>
      <c r="C89" s="22" t="s">
        <v>131</v>
      </c>
      <c r="E89" s="177">
        <v>0</v>
      </c>
      <c r="G89" s="177">
        <v>0</v>
      </c>
      <c r="I89" s="177">
        <v>0</v>
      </c>
      <c r="K89" s="177">
        <v>0</v>
      </c>
      <c r="M89" s="177">
        <v>626077</v>
      </c>
      <c r="O89" s="177">
        <v>360064</v>
      </c>
      <c r="Q89" s="177">
        <v>0</v>
      </c>
      <c r="S89" s="177">
        <v>0</v>
      </c>
      <c r="U89" s="177">
        <v>0</v>
      </c>
      <c r="W89" s="177">
        <v>91</v>
      </c>
      <c r="Y89" s="177">
        <f t="shared" ref="Y89:Y104" si="2">SUM(M89:W89)</f>
        <v>986232</v>
      </c>
      <c r="AA89" s="177">
        <v>853131</v>
      </c>
      <c r="AC89" s="177">
        <v>219681</v>
      </c>
      <c r="AE89" s="177">
        <v>0</v>
      </c>
      <c r="AG89" s="177">
        <v>104170</v>
      </c>
      <c r="AI89" s="177">
        <f t="shared" ref="AI89:AI104" si="3">SUM(AA89:AG89)</f>
        <v>1176982</v>
      </c>
      <c r="AK89" s="177">
        <f>(Y89-AI89)</f>
        <v>-190750</v>
      </c>
      <c r="AN89" s="30">
        <v>1</v>
      </c>
    </row>
    <row r="90" spans="1:40" ht="8.85" customHeight="1" x14ac:dyDescent="0.3">
      <c r="A90" s="22">
        <v>2</v>
      </c>
      <c r="B90" s="30"/>
      <c r="C90" s="22" t="s">
        <v>132</v>
      </c>
      <c r="E90" s="178">
        <v>0</v>
      </c>
      <c r="G90" s="178">
        <v>0</v>
      </c>
      <c r="I90" s="178">
        <v>0</v>
      </c>
      <c r="K90" s="178">
        <v>0</v>
      </c>
      <c r="M90" s="178">
        <v>0</v>
      </c>
      <c r="O90" s="178">
        <v>0</v>
      </c>
      <c r="Q90" s="178">
        <v>0</v>
      </c>
      <c r="S90" s="178">
        <v>0</v>
      </c>
      <c r="U90" s="178">
        <v>0</v>
      </c>
      <c r="W90" s="178">
        <v>0</v>
      </c>
      <c r="Y90" s="178">
        <f t="shared" si="2"/>
        <v>0</v>
      </c>
      <c r="AA90" s="178">
        <v>0</v>
      </c>
      <c r="AC90" s="178">
        <v>0</v>
      </c>
      <c r="AE90" s="178">
        <v>0</v>
      </c>
      <c r="AG90" s="178">
        <v>0</v>
      </c>
      <c r="AI90" s="178">
        <f t="shared" si="3"/>
        <v>0</v>
      </c>
      <c r="AK90" s="178">
        <f>(Y90-AI90)</f>
        <v>0</v>
      </c>
      <c r="AN90" s="30">
        <v>2</v>
      </c>
    </row>
    <row r="91" spans="1:40" ht="8.85" customHeight="1" x14ac:dyDescent="0.3">
      <c r="A91" s="22">
        <v>3</v>
      </c>
      <c r="B91" s="30"/>
      <c r="C91" s="22" t="s">
        <v>133</v>
      </c>
      <c r="E91" s="178">
        <v>0</v>
      </c>
      <c r="G91" s="178">
        <v>0</v>
      </c>
      <c r="I91" s="178">
        <v>0</v>
      </c>
      <c r="K91" s="178">
        <v>0</v>
      </c>
      <c r="M91" s="178">
        <v>5314603</v>
      </c>
      <c r="O91" s="178">
        <v>0</v>
      </c>
      <c r="Q91" s="178">
        <v>0</v>
      </c>
      <c r="S91" s="178">
        <v>0</v>
      </c>
      <c r="U91" s="178">
        <v>0</v>
      </c>
      <c r="W91" s="178">
        <v>83992</v>
      </c>
      <c r="Y91" s="178">
        <f t="shared" si="2"/>
        <v>5398595</v>
      </c>
      <c r="AA91" s="178">
        <v>4122658</v>
      </c>
      <c r="AC91" s="178">
        <v>1307414</v>
      </c>
      <c r="AE91" s="178">
        <v>131687</v>
      </c>
      <c r="AG91" s="178">
        <v>23029</v>
      </c>
      <c r="AI91" s="178">
        <f t="shared" si="3"/>
        <v>5584788</v>
      </c>
      <c r="AK91" s="178">
        <f>(Y91-AI91)</f>
        <v>-186193</v>
      </c>
      <c r="AN91" s="30">
        <v>3</v>
      </c>
    </row>
    <row r="92" spans="1:40" ht="8.85" customHeight="1" x14ac:dyDescent="0.3">
      <c r="A92" s="22">
        <v>4</v>
      </c>
      <c r="B92" s="30"/>
      <c r="C92" s="22" t="s">
        <v>134</v>
      </c>
      <c r="E92" s="178">
        <v>0</v>
      </c>
      <c r="G92" s="178">
        <v>0</v>
      </c>
      <c r="I92" s="178">
        <v>0</v>
      </c>
      <c r="K92" s="178">
        <v>0</v>
      </c>
      <c r="M92" s="178">
        <v>353595</v>
      </c>
      <c r="O92" s="178">
        <v>257602</v>
      </c>
      <c r="Q92" s="178">
        <v>0</v>
      </c>
      <c r="S92" s="178">
        <v>0</v>
      </c>
      <c r="U92" s="178">
        <v>0</v>
      </c>
      <c r="W92" s="178">
        <v>0</v>
      </c>
      <c r="Y92" s="178">
        <f t="shared" si="2"/>
        <v>611197</v>
      </c>
      <c r="AA92" s="178">
        <v>407927</v>
      </c>
      <c r="AC92" s="178">
        <v>196438</v>
      </c>
      <c r="AE92" s="178">
        <v>53531</v>
      </c>
      <c r="AG92" s="178">
        <v>0</v>
      </c>
      <c r="AI92" s="178">
        <f t="shared" si="3"/>
        <v>657896</v>
      </c>
      <c r="AK92" s="178">
        <f>(Y92-AI92)</f>
        <v>-46699</v>
      </c>
      <c r="AN92" s="30">
        <v>4</v>
      </c>
    </row>
    <row r="93" spans="1:40" ht="8.85" customHeight="1" x14ac:dyDescent="0.3">
      <c r="A93" s="22">
        <v>5</v>
      </c>
      <c r="B93" s="30"/>
      <c r="C93" s="22" t="s">
        <v>135</v>
      </c>
      <c r="E93" s="178">
        <v>0</v>
      </c>
      <c r="G93" s="178">
        <v>0</v>
      </c>
      <c r="I93" s="178">
        <v>0</v>
      </c>
      <c r="K93" s="178">
        <v>0</v>
      </c>
      <c r="M93" s="178">
        <v>4032290</v>
      </c>
      <c r="O93" s="178">
        <v>0</v>
      </c>
      <c r="Q93" s="178">
        <v>0</v>
      </c>
      <c r="S93" s="178">
        <v>0</v>
      </c>
      <c r="U93" s="178">
        <v>0</v>
      </c>
      <c r="W93" s="178">
        <v>321906</v>
      </c>
      <c r="Y93" s="178">
        <f t="shared" si="2"/>
        <v>4354196</v>
      </c>
      <c r="AA93" s="178">
        <v>2455346</v>
      </c>
      <c r="AC93" s="178">
        <v>1070669</v>
      </c>
      <c r="AE93" s="178">
        <v>341265</v>
      </c>
      <c r="AG93" s="178">
        <v>571196</v>
      </c>
      <c r="AI93" s="178">
        <f t="shared" si="3"/>
        <v>4438476</v>
      </c>
      <c r="AK93" s="178">
        <f>(Y93-AI93)</f>
        <v>-84280</v>
      </c>
      <c r="AN93" s="30">
        <v>5</v>
      </c>
    </row>
    <row r="94" spans="1:40" ht="8.85" customHeight="1" x14ac:dyDescent="0.3">
      <c r="A94" s="53"/>
      <c r="AN94" s="188"/>
    </row>
    <row r="95" spans="1:40" ht="8.85" customHeight="1" x14ac:dyDescent="0.3">
      <c r="A95" s="22">
        <v>6</v>
      </c>
      <c r="B95" s="30"/>
      <c r="C95" s="22" t="s">
        <v>136</v>
      </c>
      <c r="E95" s="178">
        <v>0</v>
      </c>
      <c r="G95" s="178">
        <v>0</v>
      </c>
      <c r="I95" s="178">
        <v>0</v>
      </c>
      <c r="K95" s="178">
        <v>0</v>
      </c>
      <c r="M95" s="178">
        <v>154650</v>
      </c>
      <c r="O95" s="178">
        <v>205033</v>
      </c>
      <c r="Q95" s="178">
        <v>0</v>
      </c>
      <c r="S95" s="178">
        <v>0</v>
      </c>
      <c r="U95" s="178">
        <v>0</v>
      </c>
      <c r="W95" s="178">
        <v>0</v>
      </c>
      <c r="Y95" s="178">
        <f t="shared" si="2"/>
        <v>359683</v>
      </c>
      <c r="AA95" s="178">
        <v>198767</v>
      </c>
      <c r="AC95" s="178">
        <v>114246</v>
      </c>
      <c r="AE95" s="178">
        <v>58011</v>
      </c>
      <c r="AG95" s="178">
        <v>0</v>
      </c>
      <c r="AI95" s="178">
        <f t="shared" si="3"/>
        <v>371024</v>
      </c>
      <c r="AK95" s="178">
        <f>(Y95-AI95)</f>
        <v>-11341</v>
      </c>
      <c r="AN95" s="30">
        <v>6</v>
      </c>
    </row>
    <row r="96" spans="1:40" ht="8.85" customHeight="1" x14ac:dyDescent="0.3">
      <c r="A96" s="22">
        <v>7</v>
      </c>
      <c r="B96" s="30"/>
      <c r="C96" s="22" t="s">
        <v>137</v>
      </c>
      <c r="E96" s="178">
        <v>0</v>
      </c>
      <c r="G96" s="178">
        <v>0</v>
      </c>
      <c r="I96" s="178">
        <v>42601029</v>
      </c>
      <c r="K96" s="178">
        <v>0</v>
      </c>
      <c r="M96" s="178">
        <v>114189560</v>
      </c>
      <c r="O96" s="178">
        <v>0</v>
      </c>
      <c r="Q96" s="178">
        <v>0</v>
      </c>
      <c r="S96" s="178">
        <v>0</v>
      </c>
      <c r="U96" s="178">
        <v>0</v>
      </c>
      <c r="W96" s="178">
        <v>1642367</v>
      </c>
      <c r="Y96" s="178">
        <f t="shared" si="2"/>
        <v>115831927</v>
      </c>
      <c r="AA96" s="178">
        <v>61490417</v>
      </c>
      <c r="AC96" s="178">
        <v>17506461</v>
      </c>
      <c r="AE96" s="178">
        <v>11906504</v>
      </c>
      <c r="AG96" s="178">
        <v>7204933</v>
      </c>
      <c r="AI96" s="178">
        <f t="shared" si="3"/>
        <v>98108315</v>
      </c>
      <c r="AK96" s="178">
        <f>(Y96-AI96)</f>
        <v>17723612</v>
      </c>
      <c r="AN96" s="30">
        <v>7</v>
      </c>
    </row>
    <row r="97" spans="1:40" ht="8.85" customHeight="1" x14ac:dyDescent="0.3">
      <c r="A97" s="22">
        <v>8</v>
      </c>
      <c r="B97" s="30"/>
      <c r="C97" s="22" t="s">
        <v>138</v>
      </c>
      <c r="E97" s="178">
        <v>0</v>
      </c>
      <c r="G97" s="178">
        <v>0</v>
      </c>
      <c r="I97" s="178">
        <v>134080</v>
      </c>
      <c r="K97" s="178">
        <v>0</v>
      </c>
      <c r="M97" s="178">
        <v>0</v>
      </c>
      <c r="O97" s="178">
        <v>0</v>
      </c>
      <c r="Q97" s="178">
        <v>0</v>
      </c>
      <c r="S97" s="178">
        <v>0</v>
      </c>
      <c r="U97" s="178">
        <v>0</v>
      </c>
      <c r="W97" s="178">
        <v>0</v>
      </c>
      <c r="Y97" s="178">
        <f t="shared" si="2"/>
        <v>0</v>
      </c>
      <c r="AA97" s="178">
        <v>0</v>
      </c>
      <c r="AC97" s="178">
        <v>0</v>
      </c>
      <c r="AE97" s="178">
        <v>0</v>
      </c>
      <c r="AG97" s="178">
        <v>0</v>
      </c>
      <c r="AI97" s="178">
        <f t="shared" si="3"/>
        <v>0</v>
      </c>
      <c r="AK97" s="178">
        <f>(Y97-AI97)</f>
        <v>0</v>
      </c>
      <c r="AN97" s="30">
        <v>8</v>
      </c>
    </row>
    <row r="98" spans="1:40" ht="8.85" customHeight="1" x14ac:dyDescent="0.3">
      <c r="A98" s="22">
        <v>9</v>
      </c>
      <c r="B98" s="30"/>
      <c r="C98" s="22" t="s">
        <v>139</v>
      </c>
      <c r="E98" s="178">
        <v>0</v>
      </c>
      <c r="G98" s="178">
        <v>0</v>
      </c>
      <c r="I98" s="178">
        <v>0</v>
      </c>
      <c r="K98" s="178">
        <v>0</v>
      </c>
      <c r="M98" s="178">
        <v>1102792</v>
      </c>
      <c r="O98" s="178">
        <v>0</v>
      </c>
      <c r="Q98" s="178">
        <v>0</v>
      </c>
      <c r="S98" s="178">
        <v>0</v>
      </c>
      <c r="U98" s="178">
        <v>0</v>
      </c>
      <c r="W98" s="178">
        <v>107006</v>
      </c>
      <c r="Y98" s="178">
        <f t="shared" si="2"/>
        <v>1209798</v>
      </c>
      <c r="AA98" s="178">
        <v>1098783</v>
      </c>
      <c r="AC98" s="178">
        <v>448438</v>
      </c>
      <c r="AE98" s="178">
        <v>0</v>
      </c>
      <c r="AG98" s="178">
        <v>0</v>
      </c>
      <c r="AI98" s="178">
        <f t="shared" si="3"/>
        <v>1547221</v>
      </c>
      <c r="AK98" s="178">
        <f>(Y98-AI98)</f>
        <v>-337423</v>
      </c>
      <c r="AN98" s="30">
        <v>9</v>
      </c>
    </row>
    <row r="99" spans="1:40" ht="8.85" customHeight="1" x14ac:dyDescent="0.3">
      <c r="A99" s="22">
        <v>10</v>
      </c>
      <c r="B99" s="30"/>
      <c r="C99" s="22" t="s">
        <v>140</v>
      </c>
      <c r="E99" s="178">
        <v>0</v>
      </c>
      <c r="G99" s="178">
        <v>0</v>
      </c>
      <c r="I99" s="178">
        <v>0</v>
      </c>
      <c r="K99" s="178">
        <v>0</v>
      </c>
      <c r="M99" s="178">
        <v>7742767</v>
      </c>
      <c r="O99" s="178">
        <v>0</v>
      </c>
      <c r="Q99" s="178">
        <v>0</v>
      </c>
      <c r="S99" s="178">
        <v>0</v>
      </c>
      <c r="U99" s="178">
        <v>0</v>
      </c>
      <c r="W99" s="178">
        <v>85521</v>
      </c>
      <c r="Y99" s="178">
        <f t="shared" si="2"/>
        <v>7828288</v>
      </c>
      <c r="AA99" s="178">
        <v>6869545</v>
      </c>
      <c r="AC99" s="178">
        <v>288775</v>
      </c>
      <c r="AE99" s="178">
        <v>0</v>
      </c>
      <c r="AG99" s="178">
        <v>0</v>
      </c>
      <c r="AI99" s="178">
        <f t="shared" si="3"/>
        <v>7158320</v>
      </c>
      <c r="AK99" s="178">
        <f>(Y99-AI99)</f>
        <v>669968</v>
      </c>
      <c r="AN99" s="30">
        <v>10</v>
      </c>
    </row>
    <row r="100" spans="1:40" ht="8.85" customHeight="1" x14ac:dyDescent="0.3">
      <c r="A100" s="53"/>
      <c r="AN100" s="188"/>
    </row>
    <row r="101" spans="1:40" ht="8.85" customHeight="1" x14ac:dyDescent="0.3">
      <c r="A101" s="22">
        <v>11</v>
      </c>
      <c r="B101" s="30"/>
      <c r="C101" s="22" t="s">
        <v>141</v>
      </c>
      <c r="E101" s="178">
        <v>0</v>
      </c>
      <c r="G101" s="178">
        <v>0</v>
      </c>
      <c r="I101" s="178">
        <v>0</v>
      </c>
      <c r="K101" s="178">
        <v>0</v>
      </c>
      <c r="M101" s="178">
        <v>665085</v>
      </c>
      <c r="O101" s="178">
        <v>500344</v>
      </c>
      <c r="Q101" s="178">
        <v>0</v>
      </c>
      <c r="S101" s="178">
        <v>0</v>
      </c>
      <c r="U101" s="178">
        <v>0</v>
      </c>
      <c r="W101" s="178">
        <v>1632</v>
      </c>
      <c r="Y101" s="178">
        <f t="shared" si="2"/>
        <v>1167061</v>
      </c>
      <c r="AA101" s="178">
        <v>451917</v>
      </c>
      <c r="AC101" s="178">
        <v>724432</v>
      </c>
      <c r="AE101" s="178">
        <v>249589</v>
      </c>
      <c r="AG101" s="178">
        <v>0</v>
      </c>
      <c r="AI101" s="178">
        <f t="shared" si="3"/>
        <v>1425938</v>
      </c>
      <c r="AK101" s="178">
        <f>(Y101-AI101)</f>
        <v>-258877</v>
      </c>
      <c r="AN101" s="30">
        <v>11</v>
      </c>
    </row>
    <row r="102" spans="1:40" ht="8.85" customHeight="1" x14ac:dyDescent="0.3">
      <c r="A102" s="22">
        <v>12</v>
      </c>
      <c r="B102" s="30"/>
      <c r="C102" s="22" t="s">
        <v>142</v>
      </c>
      <c r="E102" s="178">
        <v>0</v>
      </c>
      <c r="G102" s="178">
        <v>0</v>
      </c>
      <c r="I102" s="178">
        <v>0</v>
      </c>
      <c r="K102" s="178">
        <v>0</v>
      </c>
      <c r="M102" s="178">
        <v>0</v>
      </c>
      <c r="O102" s="178">
        <v>0</v>
      </c>
      <c r="Q102" s="178">
        <v>0</v>
      </c>
      <c r="S102" s="178">
        <v>0</v>
      </c>
      <c r="U102" s="178">
        <v>0</v>
      </c>
      <c r="W102" s="178">
        <v>0</v>
      </c>
      <c r="Y102" s="178">
        <f t="shared" si="2"/>
        <v>0</v>
      </c>
      <c r="AA102" s="178">
        <v>0</v>
      </c>
      <c r="AC102" s="178">
        <v>0</v>
      </c>
      <c r="AE102" s="178">
        <v>0</v>
      </c>
      <c r="AG102" s="178">
        <v>0</v>
      </c>
      <c r="AI102" s="178">
        <f t="shared" si="3"/>
        <v>0</v>
      </c>
      <c r="AK102" s="178">
        <f>(Y102-AI102)</f>
        <v>0</v>
      </c>
      <c r="AN102" s="30">
        <v>12</v>
      </c>
    </row>
    <row r="103" spans="1:40" ht="8.85" customHeight="1" x14ac:dyDescent="0.3">
      <c r="A103" s="22">
        <v>13</v>
      </c>
      <c r="B103" s="30"/>
      <c r="C103" s="22" t="s">
        <v>143</v>
      </c>
      <c r="E103" s="178">
        <v>0</v>
      </c>
      <c r="G103" s="178">
        <v>0</v>
      </c>
      <c r="I103" s="178">
        <v>0</v>
      </c>
      <c r="K103" s="178">
        <v>0</v>
      </c>
      <c r="M103" s="178">
        <v>0</v>
      </c>
      <c r="O103" s="178">
        <v>0</v>
      </c>
      <c r="Q103" s="178">
        <v>4848</v>
      </c>
      <c r="S103" s="178">
        <v>9045</v>
      </c>
      <c r="U103" s="178">
        <v>0</v>
      </c>
      <c r="W103" s="178">
        <v>75987</v>
      </c>
      <c r="Y103" s="178">
        <f t="shared" si="2"/>
        <v>89880</v>
      </c>
      <c r="AA103" s="178">
        <v>34991</v>
      </c>
      <c r="AC103" s="178">
        <v>0</v>
      </c>
      <c r="AE103" s="178">
        <v>0</v>
      </c>
      <c r="AG103" s="178">
        <v>0</v>
      </c>
      <c r="AI103" s="178">
        <f t="shared" si="3"/>
        <v>34991</v>
      </c>
      <c r="AK103" s="178">
        <f>(Y103-AI103)</f>
        <v>54889</v>
      </c>
      <c r="AN103" s="30">
        <v>13</v>
      </c>
    </row>
    <row r="104" spans="1:40" ht="8.85" customHeight="1" x14ac:dyDescent="0.3">
      <c r="A104" s="22">
        <v>14</v>
      </c>
      <c r="B104" s="30"/>
      <c r="C104" s="22" t="s">
        <v>144</v>
      </c>
      <c r="E104" s="178">
        <v>0</v>
      </c>
      <c r="G104" s="178">
        <v>0</v>
      </c>
      <c r="I104" s="178">
        <v>0</v>
      </c>
      <c r="K104" s="178">
        <v>0</v>
      </c>
      <c r="M104" s="178">
        <v>6514915</v>
      </c>
      <c r="O104" s="178">
        <v>1405000</v>
      </c>
      <c r="Q104" s="178">
        <v>0</v>
      </c>
      <c r="S104" s="178">
        <v>0</v>
      </c>
      <c r="U104" s="178">
        <v>0</v>
      </c>
      <c r="W104" s="178">
        <v>65482</v>
      </c>
      <c r="Y104" s="178">
        <f t="shared" si="2"/>
        <v>7985397</v>
      </c>
      <c r="AA104" s="178">
        <v>6418847</v>
      </c>
      <c r="AC104" s="178">
        <v>3488897</v>
      </c>
      <c r="AE104" s="178">
        <v>203491</v>
      </c>
      <c r="AG104" s="178">
        <v>0</v>
      </c>
      <c r="AI104" s="178">
        <f t="shared" si="3"/>
        <v>10111235</v>
      </c>
      <c r="AK104" s="178">
        <f>(Y104-AI104)</f>
        <v>-2125838</v>
      </c>
      <c r="AN104" s="30">
        <v>14</v>
      </c>
    </row>
    <row r="105" spans="1:40" ht="8.85" customHeight="1" x14ac:dyDescent="0.3">
      <c r="A105" s="22">
        <v>15</v>
      </c>
      <c r="B105" s="30"/>
      <c r="C105" s="22" t="s">
        <v>145</v>
      </c>
      <c r="E105" s="178">
        <v>0</v>
      </c>
      <c r="G105" s="178">
        <v>0</v>
      </c>
      <c r="I105" s="178">
        <v>0</v>
      </c>
      <c r="K105" s="178">
        <v>0</v>
      </c>
      <c r="M105" s="178">
        <v>1755511</v>
      </c>
      <c r="O105" s="178">
        <v>6176</v>
      </c>
      <c r="Q105" s="178">
        <v>0</v>
      </c>
      <c r="S105" s="178">
        <v>0</v>
      </c>
      <c r="U105" s="178">
        <v>0</v>
      </c>
      <c r="W105" s="178">
        <v>1041</v>
      </c>
      <c r="Y105" s="178">
        <f>SUM(M105:W105)</f>
        <v>1762728</v>
      </c>
      <c r="AA105" s="178">
        <v>851053</v>
      </c>
      <c r="AC105" s="178">
        <v>874492</v>
      </c>
      <c r="AE105" s="178">
        <v>289829</v>
      </c>
      <c r="AG105" s="178">
        <v>0</v>
      </c>
      <c r="AI105" s="178">
        <f>SUM(AA105:AG105)</f>
        <v>2015374</v>
      </c>
      <c r="AK105" s="178">
        <f>(Y105-AI105)</f>
        <v>-252646</v>
      </c>
      <c r="AN105" s="30">
        <v>15</v>
      </c>
    </row>
    <row r="106" spans="1:40" ht="8.85" customHeight="1" x14ac:dyDescent="0.3">
      <c r="A106" s="53"/>
      <c r="AN106" s="188"/>
    </row>
    <row r="107" spans="1:40" ht="8.85" customHeight="1" x14ac:dyDescent="0.3">
      <c r="A107" s="22">
        <v>16</v>
      </c>
      <c r="B107" s="30"/>
      <c r="C107" s="22" t="s">
        <v>146</v>
      </c>
      <c r="E107" s="178">
        <v>0</v>
      </c>
      <c r="G107" s="178">
        <v>0</v>
      </c>
      <c r="I107" s="178">
        <v>114115</v>
      </c>
      <c r="K107" s="178">
        <v>0</v>
      </c>
      <c r="M107" s="178">
        <v>0</v>
      </c>
      <c r="O107" s="178">
        <v>0</v>
      </c>
      <c r="Q107" s="178">
        <v>0</v>
      </c>
      <c r="S107" s="178">
        <v>0</v>
      </c>
      <c r="U107" s="178">
        <v>0</v>
      </c>
      <c r="W107" s="178">
        <v>0</v>
      </c>
      <c r="Y107" s="178">
        <f>SUM(M107:W107)</f>
        <v>0</v>
      </c>
      <c r="AA107" s="178">
        <v>0</v>
      </c>
      <c r="AC107" s="178">
        <v>0</v>
      </c>
      <c r="AE107" s="178">
        <v>0</v>
      </c>
      <c r="AG107" s="178">
        <v>0</v>
      </c>
      <c r="AI107" s="178">
        <f>SUM(AA107:AG107)</f>
        <v>0</v>
      </c>
      <c r="AK107" s="178">
        <f>(Y107-AI107)</f>
        <v>0</v>
      </c>
      <c r="AN107" s="30">
        <v>16</v>
      </c>
    </row>
    <row r="108" spans="1:40" ht="8.85" customHeight="1" x14ac:dyDescent="0.3">
      <c r="A108" s="22">
        <v>17</v>
      </c>
      <c r="B108" s="30"/>
      <c r="C108" s="22" t="s">
        <v>147</v>
      </c>
      <c r="E108" s="178">
        <v>0</v>
      </c>
      <c r="G108" s="178">
        <v>0</v>
      </c>
      <c r="I108" s="178">
        <v>0</v>
      </c>
      <c r="K108" s="178">
        <v>0</v>
      </c>
      <c r="M108" s="178">
        <v>3093114</v>
      </c>
      <c r="O108" s="178">
        <v>2267705</v>
      </c>
      <c r="Q108" s="178">
        <v>0</v>
      </c>
      <c r="S108" s="178">
        <v>0</v>
      </c>
      <c r="U108" s="178">
        <v>352383</v>
      </c>
      <c r="W108" s="178">
        <v>674231</v>
      </c>
      <c r="Y108" s="178">
        <f>SUM(M108:W108)</f>
        <v>6387433</v>
      </c>
      <c r="AA108" s="178">
        <v>2496884</v>
      </c>
      <c r="AC108" s="178">
        <v>1432813</v>
      </c>
      <c r="AE108" s="178">
        <v>1929416</v>
      </c>
      <c r="AG108" s="178">
        <v>0</v>
      </c>
      <c r="AI108" s="178">
        <f>SUM(AA108:AG108)</f>
        <v>5859113</v>
      </c>
      <c r="AK108" s="178">
        <f>(Y108-AI108)</f>
        <v>528320</v>
      </c>
      <c r="AN108" s="30">
        <v>17</v>
      </c>
    </row>
    <row r="109" spans="1:40" ht="8.85" customHeight="1" x14ac:dyDescent="0.3">
      <c r="A109" s="22">
        <v>18</v>
      </c>
      <c r="B109" s="30"/>
      <c r="C109" s="22" t="s">
        <v>148</v>
      </c>
      <c r="E109" s="178">
        <v>0</v>
      </c>
      <c r="G109" s="178">
        <v>0</v>
      </c>
      <c r="I109" s="178">
        <v>283553</v>
      </c>
      <c r="K109" s="178">
        <v>0</v>
      </c>
      <c r="M109" s="178">
        <v>2990651</v>
      </c>
      <c r="O109" s="178">
        <v>0</v>
      </c>
      <c r="Q109" s="178">
        <v>1020405</v>
      </c>
      <c r="S109" s="178">
        <v>0</v>
      </c>
      <c r="U109" s="178">
        <v>0</v>
      </c>
      <c r="W109" s="178">
        <v>214353</v>
      </c>
      <c r="Y109" s="178">
        <f>SUM(M109:W109)</f>
        <v>4225409</v>
      </c>
      <c r="AA109" s="178">
        <v>2509961</v>
      </c>
      <c r="AC109" s="178">
        <v>1452215</v>
      </c>
      <c r="AE109" s="178">
        <v>674782</v>
      </c>
      <c r="AG109" s="178">
        <v>0</v>
      </c>
      <c r="AI109" s="178">
        <f>SUM(AA109:AG109)</f>
        <v>4636958</v>
      </c>
      <c r="AK109" s="178">
        <f>(Y109-AI109)</f>
        <v>-411549</v>
      </c>
      <c r="AN109" s="30">
        <v>18</v>
      </c>
    </row>
    <row r="110" spans="1:40" ht="8.85" customHeight="1" x14ac:dyDescent="0.3">
      <c r="A110" s="22">
        <v>19</v>
      </c>
      <c r="B110" s="30"/>
      <c r="C110" s="22" t="s">
        <v>149</v>
      </c>
      <c r="E110" s="178">
        <v>0</v>
      </c>
      <c r="G110" s="178">
        <v>0</v>
      </c>
      <c r="I110" s="178">
        <v>0</v>
      </c>
      <c r="K110" s="178">
        <v>0</v>
      </c>
      <c r="M110" s="178">
        <v>112943</v>
      </c>
      <c r="O110" s="178">
        <v>1439965</v>
      </c>
      <c r="Q110" s="178">
        <v>0</v>
      </c>
      <c r="S110" s="178">
        <v>0</v>
      </c>
      <c r="U110" s="178">
        <v>0</v>
      </c>
      <c r="W110" s="178">
        <v>0</v>
      </c>
      <c r="Y110" s="178">
        <f>SUM(M110:W110)</f>
        <v>1552908</v>
      </c>
      <c r="AA110" s="178">
        <v>574551</v>
      </c>
      <c r="AC110" s="178">
        <v>196133</v>
      </c>
      <c r="AE110" s="178">
        <v>0</v>
      </c>
      <c r="AG110" s="178">
        <v>0</v>
      </c>
      <c r="AI110" s="178">
        <f>SUM(AA110:AG110)</f>
        <v>770684</v>
      </c>
      <c r="AK110" s="178">
        <f>(Y110-AI110)</f>
        <v>782224</v>
      </c>
      <c r="AN110" s="30">
        <v>19</v>
      </c>
    </row>
    <row r="111" spans="1:40" ht="8.85" customHeight="1" x14ac:dyDescent="0.3">
      <c r="A111" s="22">
        <v>20</v>
      </c>
      <c r="B111" s="30"/>
      <c r="C111" s="22" t="s">
        <v>150</v>
      </c>
      <c r="E111" s="178">
        <v>0</v>
      </c>
      <c r="G111" s="178">
        <v>0</v>
      </c>
      <c r="I111" s="178">
        <v>0</v>
      </c>
      <c r="K111" s="178">
        <v>0</v>
      </c>
      <c r="M111" s="178">
        <v>0</v>
      </c>
      <c r="O111" s="178">
        <v>0</v>
      </c>
      <c r="Q111" s="178">
        <v>0</v>
      </c>
      <c r="S111" s="178">
        <v>0</v>
      </c>
      <c r="U111" s="178">
        <v>0</v>
      </c>
      <c r="W111" s="178">
        <v>0</v>
      </c>
      <c r="Y111" s="178">
        <f>SUM(M111:W111)</f>
        <v>0</v>
      </c>
      <c r="AA111" s="178">
        <v>0</v>
      </c>
      <c r="AC111" s="178">
        <v>0</v>
      </c>
      <c r="AE111" s="178">
        <v>0</v>
      </c>
      <c r="AG111" s="178">
        <v>0</v>
      </c>
      <c r="AI111" s="178">
        <f>SUM(AA111:AG111)</f>
        <v>0</v>
      </c>
      <c r="AK111" s="178">
        <f>(Y111-AI111)</f>
        <v>0</v>
      </c>
      <c r="AN111" s="30">
        <v>20</v>
      </c>
    </row>
    <row r="112" spans="1:40" ht="8.85" customHeight="1" x14ac:dyDescent="0.3">
      <c r="A112" s="53"/>
      <c r="AN112" s="188"/>
    </row>
    <row r="113" spans="1:40" ht="8.85" customHeight="1" x14ac:dyDescent="0.3">
      <c r="A113" s="22">
        <v>21</v>
      </c>
      <c r="B113" s="30"/>
      <c r="C113" s="22" t="s">
        <v>151</v>
      </c>
      <c r="E113" s="178">
        <v>0</v>
      </c>
      <c r="G113" s="178">
        <v>0</v>
      </c>
      <c r="I113" s="178">
        <v>707402</v>
      </c>
      <c r="K113" s="178">
        <v>1028911</v>
      </c>
      <c r="M113" s="178">
        <v>103434965</v>
      </c>
      <c r="O113" s="178">
        <v>34600</v>
      </c>
      <c r="Q113" s="178">
        <v>0</v>
      </c>
      <c r="S113" s="178">
        <v>0</v>
      </c>
      <c r="U113" s="178">
        <v>0</v>
      </c>
      <c r="W113" s="178">
        <v>8356884</v>
      </c>
      <c r="Y113" s="178">
        <f>SUM(M113:W113)</f>
        <v>111826449</v>
      </c>
      <c r="AA113" s="178">
        <v>54705440</v>
      </c>
      <c r="AC113" s="178">
        <v>32086093</v>
      </c>
      <c r="AE113" s="178">
        <v>1064379</v>
      </c>
      <c r="AG113" s="178">
        <v>366723</v>
      </c>
      <c r="AI113" s="178">
        <f>SUM(AA113:AG113)</f>
        <v>88222635</v>
      </c>
      <c r="AK113" s="178">
        <f>(Y113-AI113)</f>
        <v>23603814</v>
      </c>
      <c r="AN113" s="30">
        <v>21</v>
      </c>
    </row>
    <row r="114" spans="1:40" ht="8.85" customHeight="1" x14ac:dyDescent="0.3">
      <c r="A114" s="22">
        <v>22</v>
      </c>
      <c r="B114" s="30"/>
      <c r="C114" s="22" t="s">
        <v>152</v>
      </c>
      <c r="E114" s="178">
        <v>0</v>
      </c>
      <c r="G114" s="178">
        <v>0</v>
      </c>
      <c r="I114" s="178">
        <v>0</v>
      </c>
      <c r="K114" s="178">
        <v>0</v>
      </c>
      <c r="M114" s="178">
        <v>999978</v>
      </c>
      <c r="O114" s="178">
        <v>207000</v>
      </c>
      <c r="Q114" s="178">
        <v>0</v>
      </c>
      <c r="S114" s="178">
        <v>0</v>
      </c>
      <c r="U114" s="178">
        <v>0</v>
      </c>
      <c r="W114" s="178">
        <v>151032</v>
      </c>
      <c r="Y114" s="178">
        <f>SUM(M114:W114)</f>
        <v>1358010</v>
      </c>
      <c r="AA114" s="178">
        <v>736402</v>
      </c>
      <c r="AC114" s="178">
        <v>340784</v>
      </c>
      <c r="AE114" s="178">
        <v>24377</v>
      </c>
      <c r="AG114" s="178">
        <v>0</v>
      </c>
      <c r="AI114" s="178">
        <f>SUM(AA114:AG114)</f>
        <v>1101563</v>
      </c>
      <c r="AK114" s="178">
        <f>(Y114-AI114)</f>
        <v>256447</v>
      </c>
      <c r="AN114" s="30">
        <v>22</v>
      </c>
    </row>
    <row r="115" spans="1:40" ht="8.85" customHeight="1" x14ac:dyDescent="0.3">
      <c r="A115" s="22">
        <v>23</v>
      </c>
      <c r="B115" s="30"/>
      <c r="C115" s="22" t="s">
        <v>153</v>
      </c>
      <c r="E115" s="178">
        <v>0</v>
      </c>
      <c r="G115" s="178">
        <v>0</v>
      </c>
      <c r="I115" s="178">
        <v>0</v>
      </c>
      <c r="K115" s="178">
        <v>0</v>
      </c>
      <c r="M115" s="178">
        <v>0</v>
      </c>
      <c r="O115" s="178">
        <v>0</v>
      </c>
      <c r="Q115" s="178">
        <v>0</v>
      </c>
      <c r="S115" s="178">
        <v>0</v>
      </c>
      <c r="U115" s="178">
        <v>0</v>
      </c>
      <c r="W115" s="178">
        <v>0</v>
      </c>
      <c r="Y115" s="178">
        <f>SUM(M115:W115)</f>
        <v>0</v>
      </c>
      <c r="AA115" s="178">
        <v>0</v>
      </c>
      <c r="AC115" s="178">
        <v>0</v>
      </c>
      <c r="AE115" s="178">
        <v>0</v>
      </c>
      <c r="AG115" s="178">
        <v>0</v>
      </c>
      <c r="AI115" s="178">
        <f>SUM(AA115:AG115)</f>
        <v>0</v>
      </c>
      <c r="AK115" s="178">
        <f>(Y115-AI115)</f>
        <v>0</v>
      </c>
      <c r="AN115" s="30">
        <v>23</v>
      </c>
    </row>
    <row r="116" spans="1:40" ht="8.85" customHeight="1" x14ac:dyDescent="0.3">
      <c r="A116" s="22">
        <v>24</v>
      </c>
      <c r="B116" s="30"/>
      <c r="C116" s="22" t="s">
        <v>154</v>
      </c>
      <c r="E116" s="178">
        <v>0</v>
      </c>
      <c r="G116" s="178">
        <v>0</v>
      </c>
      <c r="I116" s="178">
        <v>0</v>
      </c>
      <c r="K116" s="178">
        <v>0</v>
      </c>
      <c r="M116" s="178">
        <v>1911012</v>
      </c>
      <c r="O116" s="178">
        <v>0</v>
      </c>
      <c r="Q116" s="178">
        <v>0</v>
      </c>
      <c r="S116" s="178">
        <v>23516</v>
      </c>
      <c r="U116" s="178">
        <v>0</v>
      </c>
      <c r="W116" s="178">
        <v>1956</v>
      </c>
      <c r="Y116" s="178">
        <f>SUM(M116:W116)</f>
        <v>1936484</v>
      </c>
      <c r="AA116" s="178">
        <v>2553094</v>
      </c>
      <c r="AC116" s="178">
        <v>1572037</v>
      </c>
      <c r="AE116" s="178">
        <v>90155</v>
      </c>
      <c r="AG116" s="178">
        <v>0</v>
      </c>
      <c r="AI116" s="178">
        <f>SUM(AA116:AG116)</f>
        <v>4215286</v>
      </c>
      <c r="AK116" s="178">
        <f>(Y116-AI116)</f>
        <v>-2278802</v>
      </c>
      <c r="AN116" s="30">
        <v>24</v>
      </c>
    </row>
    <row r="117" spans="1:40" ht="8.85" customHeight="1" x14ac:dyDescent="0.3">
      <c r="A117" s="22">
        <v>25</v>
      </c>
      <c r="B117" s="30"/>
      <c r="C117" s="22" t="s">
        <v>155</v>
      </c>
      <c r="E117" s="178">
        <v>0</v>
      </c>
      <c r="G117" s="178">
        <v>0</v>
      </c>
      <c r="I117" s="178">
        <v>0</v>
      </c>
      <c r="K117" s="178">
        <v>0</v>
      </c>
      <c r="M117" s="178">
        <v>428869</v>
      </c>
      <c r="O117" s="178">
        <v>0</v>
      </c>
      <c r="Q117" s="178">
        <v>0</v>
      </c>
      <c r="S117" s="178">
        <v>0</v>
      </c>
      <c r="U117" s="178">
        <v>0</v>
      </c>
      <c r="W117" s="178">
        <v>3594</v>
      </c>
      <c r="Y117" s="178">
        <f>SUM(M117:W117)</f>
        <v>432463</v>
      </c>
      <c r="AA117" s="178">
        <v>309707</v>
      </c>
      <c r="AC117" s="178">
        <v>363447</v>
      </c>
      <c r="AE117" s="178">
        <v>71549</v>
      </c>
      <c r="AG117" s="178">
        <v>0</v>
      </c>
      <c r="AI117" s="178">
        <f>SUM(AA117:AG117)</f>
        <v>744703</v>
      </c>
      <c r="AK117" s="178">
        <f>(Y117-AI117)</f>
        <v>-312240</v>
      </c>
      <c r="AN117" s="30">
        <v>25</v>
      </c>
    </row>
    <row r="118" spans="1:40" ht="8.85" customHeight="1" x14ac:dyDescent="0.3">
      <c r="A118" s="53"/>
      <c r="AN118" s="188"/>
    </row>
    <row r="119" spans="1:40" ht="8.85" customHeight="1" x14ac:dyDescent="0.3">
      <c r="A119" s="22">
        <v>26</v>
      </c>
      <c r="B119" s="30"/>
      <c r="C119" s="22" t="s">
        <v>156</v>
      </c>
      <c r="E119" s="178">
        <v>0</v>
      </c>
      <c r="G119" s="178">
        <v>0</v>
      </c>
      <c r="I119" s="178">
        <v>0</v>
      </c>
      <c r="K119" s="178">
        <v>0</v>
      </c>
      <c r="M119" s="178">
        <v>2419667</v>
      </c>
      <c r="O119" s="178">
        <v>1196056</v>
      </c>
      <c r="Q119" s="178">
        <v>0</v>
      </c>
      <c r="S119" s="178">
        <v>0</v>
      </c>
      <c r="U119" s="178">
        <v>0</v>
      </c>
      <c r="W119" s="178">
        <v>104820</v>
      </c>
      <c r="Y119" s="178">
        <f>SUM(M119:W119)</f>
        <v>3720543</v>
      </c>
      <c r="AA119" s="178">
        <v>2218454</v>
      </c>
      <c r="AC119" s="178">
        <v>914683</v>
      </c>
      <c r="AE119" s="178">
        <v>144412</v>
      </c>
      <c r="AG119" s="178">
        <v>0</v>
      </c>
      <c r="AI119" s="178">
        <f>SUM(AA119:AG119)</f>
        <v>3277549</v>
      </c>
      <c r="AK119" s="178">
        <f>(Y119-AI119)</f>
        <v>442994</v>
      </c>
      <c r="AN119" s="30">
        <v>26</v>
      </c>
    </row>
    <row r="120" spans="1:40" ht="8.85" customHeight="1" x14ac:dyDescent="0.3">
      <c r="A120" s="22">
        <v>27</v>
      </c>
      <c r="B120" s="30"/>
      <c r="C120" s="22" t="s">
        <v>157</v>
      </c>
      <c r="E120" s="178">
        <v>0</v>
      </c>
      <c r="G120" s="178">
        <v>0</v>
      </c>
      <c r="I120" s="178">
        <v>0</v>
      </c>
      <c r="K120" s="178">
        <v>0</v>
      </c>
      <c r="M120" s="178">
        <v>4361558</v>
      </c>
      <c r="O120" s="178">
        <v>391325</v>
      </c>
      <c r="Q120" s="178">
        <v>0</v>
      </c>
      <c r="S120" s="178">
        <v>19549</v>
      </c>
      <c r="U120" s="178">
        <v>142442</v>
      </c>
      <c r="W120" s="178">
        <v>482099</v>
      </c>
      <c r="Y120" s="178">
        <f>SUM(M120:W120)</f>
        <v>5396973</v>
      </c>
      <c r="AA120" s="178">
        <v>3022801</v>
      </c>
      <c r="AC120" s="178">
        <v>1299735</v>
      </c>
      <c r="AE120" s="178">
        <v>126338</v>
      </c>
      <c r="AG120" s="178">
        <v>21078</v>
      </c>
      <c r="AI120" s="178">
        <f>SUM(AA120:AG120)</f>
        <v>4469952</v>
      </c>
      <c r="AK120" s="178">
        <f>(Y120-AI120)</f>
        <v>927021</v>
      </c>
      <c r="AN120" s="30">
        <v>27</v>
      </c>
    </row>
    <row r="121" spans="1:40" ht="8.85" customHeight="1" x14ac:dyDescent="0.3">
      <c r="A121" s="22">
        <v>28</v>
      </c>
      <c r="B121" s="30"/>
      <c r="C121" s="22" t="s">
        <v>158</v>
      </c>
      <c r="E121" s="178">
        <v>0</v>
      </c>
      <c r="G121" s="178">
        <v>0</v>
      </c>
      <c r="I121" s="178">
        <v>0</v>
      </c>
      <c r="K121" s="178">
        <v>0</v>
      </c>
      <c r="M121" s="178">
        <v>234771</v>
      </c>
      <c r="O121" s="178">
        <v>65033</v>
      </c>
      <c r="Q121" s="178">
        <v>37525</v>
      </c>
      <c r="S121" s="178">
        <v>4624</v>
      </c>
      <c r="U121" s="178">
        <v>0</v>
      </c>
      <c r="W121" s="178">
        <v>512</v>
      </c>
      <c r="Y121" s="178">
        <f>SUM(M121:W121)</f>
        <v>342465</v>
      </c>
      <c r="AA121" s="178">
        <v>238171</v>
      </c>
      <c r="AC121" s="178">
        <v>510827</v>
      </c>
      <c r="AE121" s="178">
        <v>40340</v>
      </c>
      <c r="AG121" s="178">
        <v>0</v>
      </c>
      <c r="AI121" s="178">
        <f>SUM(AA121:AG121)</f>
        <v>789338</v>
      </c>
      <c r="AK121" s="178">
        <f>(Y121-AI121)</f>
        <v>-446873</v>
      </c>
      <c r="AN121" s="30">
        <v>28</v>
      </c>
    </row>
    <row r="122" spans="1:40" ht="8.85" customHeight="1" x14ac:dyDescent="0.3">
      <c r="A122" s="22">
        <v>29</v>
      </c>
      <c r="B122" s="30"/>
      <c r="C122" s="22" t="s">
        <v>101</v>
      </c>
      <c r="E122" s="178">
        <v>0</v>
      </c>
      <c r="G122" s="178">
        <v>0</v>
      </c>
      <c r="I122" s="178">
        <v>50463752</v>
      </c>
      <c r="K122" s="178">
        <v>0</v>
      </c>
      <c r="M122" s="178">
        <v>224247905</v>
      </c>
      <c r="O122" s="178">
        <v>67385462</v>
      </c>
      <c r="Q122" s="178">
        <v>0</v>
      </c>
      <c r="S122" s="178">
        <v>10260799</v>
      </c>
      <c r="U122" s="178">
        <v>0</v>
      </c>
      <c r="W122" s="178">
        <v>25179374</v>
      </c>
      <c r="Y122" s="178">
        <f>SUM(M122:W122)</f>
        <v>327073540</v>
      </c>
      <c r="AA122" s="178">
        <v>187640944</v>
      </c>
      <c r="AC122" s="178">
        <v>75181263</v>
      </c>
      <c r="AE122" s="178">
        <v>22702763</v>
      </c>
      <c r="AG122" s="178">
        <v>0</v>
      </c>
      <c r="AI122" s="178">
        <f>SUM(AA122:AG122)</f>
        <v>285524970</v>
      </c>
      <c r="AK122" s="178">
        <f>(Y122-AI122)</f>
        <v>41548570</v>
      </c>
      <c r="AN122" s="30">
        <v>29</v>
      </c>
    </row>
    <row r="123" spans="1:40" ht="8.85" customHeight="1" x14ac:dyDescent="0.3">
      <c r="A123" s="22">
        <v>30</v>
      </c>
      <c r="B123" s="30"/>
      <c r="C123" s="22" t="s">
        <v>159</v>
      </c>
      <c r="E123" s="178">
        <v>0</v>
      </c>
      <c r="G123" s="178">
        <v>0</v>
      </c>
      <c r="I123" s="178">
        <v>425373</v>
      </c>
      <c r="K123" s="178">
        <v>0</v>
      </c>
      <c r="M123" s="178">
        <v>698639</v>
      </c>
      <c r="O123" s="178">
        <v>827366</v>
      </c>
      <c r="Q123" s="178">
        <v>0</v>
      </c>
      <c r="S123" s="178">
        <v>2580284</v>
      </c>
      <c r="U123" s="178">
        <v>1824017</v>
      </c>
      <c r="W123" s="178">
        <v>12344</v>
      </c>
      <c r="Y123" s="178">
        <f>SUM(M123:W123)</f>
        <v>5942650</v>
      </c>
      <c r="AA123" s="178">
        <v>753259</v>
      </c>
      <c r="AC123" s="178">
        <v>205415</v>
      </c>
      <c r="AE123" s="178">
        <v>0</v>
      </c>
      <c r="AG123" s="178">
        <v>0</v>
      </c>
      <c r="AI123" s="178">
        <f>SUM(AA123:AG123)</f>
        <v>958674</v>
      </c>
      <c r="AK123" s="178">
        <f>(Y123-AI123)</f>
        <v>4983976</v>
      </c>
      <c r="AN123" s="30">
        <v>30</v>
      </c>
    </row>
    <row r="124" spans="1:40" ht="8.85" customHeight="1" x14ac:dyDescent="0.3">
      <c r="A124" s="53"/>
      <c r="AN124" s="188"/>
    </row>
    <row r="125" spans="1:40" ht="8.85" customHeight="1" x14ac:dyDescent="0.3">
      <c r="A125" s="22">
        <v>31</v>
      </c>
      <c r="B125" s="30"/>
      <c r="C125" s="22" t="s">
        <v>160</v>
      </c>
      <c r="E125" s="178">
        <v>0</v>
      </c>
      <c r="G125" s="178">
        <v>0</v>
      </c>
      <c r="I125" s="178">
        <v>0</v>
      </c>
      <c r="K125" s="178">
        <v>0</v>
      </c>
      <c r="M125" s="178">
        <v>0</v>
      </c>
      <c r="O125" s="178">
        <v>0</v>
      </c>
      <c r="Q125" s="178">
        <v>0</v>
      </c>
      <c r="S125" s="178">
        <v>0</v>
      </c>
      <c r="U125" s="178">
        <v>0</v>
      </c>
      <c r="W125" s="178">
        <v>0</v>
      </c>
      <c r="Y125" s="178">
        <f>SUM(M125:W125)</f>
        <v>0</v>
      </c>
      <c r="AA125" s="178">
        <v>0</v>
      </c>
      <c r="AC125" s="178">
        <v>0</v>
      </c>
      <c r="AE125" s="178">
        <v>0</v>
      </c>
      <c r="AG125" s="178">
        <v>0</v>
      </c>
      <c r="AI125" s="178">
        <f>SUM(AA125:AG125)</f>
        <v>0</v>
      </c>
      <c r="AK125" s="178">
        <f>(Y125-AI125)</f>
        <v>0</v>
      </c>
      <c r="AN125" s="30">
        <v>31</v>
      </c>
    </row>
    <row r="126" spans="1:40" ht="8.85" customHeight="1" x14ac:dyDescent="0.3">
      <c r="A126" s="22">
        <v>32</v>
      </c>
      <c r="B126" s="30"/>
      <c r="C126" s="22" t="s">
        <v>161</v>
      </c>
      <c r="E126" s="178">
        <v>0</v>
      </c>
      <c r="G126" s="178">
        <v>0</v>
      </c>
      <c r="I126" s="178">
        <v>247485</v>
      </c>
      <c r="K126" s="178">
        <v>0</v>
      </c>
      <c r="M126" s="178">
        <v>385851</v>
      </c>
      <c r="O126" s="178">
        <v>736338</v>
      </c>
      <c r="Q126" s="178">
        <v>0</v>
      </c>
      <c r="S126" s="178">
        <v>0</v>
      </c>
      <c r="U126" s="178">
        <v>0</v>
      </c>
      <c r="W126" s="178">
        <v>207424</v>
      </c>
      <c r="Y126" s="178">
        <f>SUM(M126:W126)</f>
        <v>1329613</v>
      </c>
      <c r="AA126" s="178">
        <v>398951</v>
      </c>
      <c r="AC126" s="178">
        <v>176750</v>
      </c>
      <c r="AE126" s="178">
        <v>254472</v>
      </c>
      <c r="AG126" s="178">
        <v>0</v>
      </c>
      <c r="AI126" s="178">
        <f>SUM(AA126:AG126)</f>
        <v>830173</v>
      </c>
      <c r="AK126" s="178">
        <f>(Y126-AI126)</f>
        <v>499440</v>
      </c>
      <c r="AN126" s="30">
        <v>32</v>
      </c>
    </row>
    <row r="127" spans="1:40" ht="8.85" customHeight="1" x14ac:dyDescent="0.3">
      <c r="A127" s="22">
        <v>33</v>
      </c>
      <c r="B127" s="30"/>
      <c r="C127" s="22" t="s">
        <v>103</v>
      </c>
      <c r="E127" s="178">
        <v>0</v>
      </c>
      <c r="G127" s="178">
        <v>0</v>
      </c>
      <c r="I127" s="178">
        <v>0</v>
      </c>
      <c r="K127" s="178">
        <v>554314</v>
      </c>
      <c r="M127" s="178">
        <v>31467</v>
      </c>
      <c r="O127" s="178">
        <v>15000</v>
      </c>
      <c r="Q127" s="178">
        <v>0</v>
      </c>
      <c r="S127" s="178">
        <v>0</v>
      </c>
      <c r="U127" s="178">
        <v>0</v>
      </c>
      <c r="W127" s="178">
        <v>0</v>
      </c>
      <c r="Y127" s="178">
        <f>SUM(M127:W127)</f>
        <v>46467</v>
      </c>
      <c r="AA127" s="178">
        <v>14923</v>
      </c>
      <c r="AC127" s="178">
        <v>32845</v>
      </c>
      <c r="AE127" s="178">
        <v>0</v>
      </c>
      <c r="AG127" s="178">
        <v>0</v>
      </c>
      <c r="AI127" s="178">
        <f>SUM(AA127:AG127)</f>
        <v>47768</v>
      </c>
      <c r="AK127" s="178">
        <f>(Y127-AI127)</f>
        <v>-1301</v>
      </c>
      <c r="AN127" s="30">
        <v>33</v>
      </c>
    </row>
    <row r="128" spans="1:40" ht="8.85" customHeight="1" x14ac:dyDescent="0.3">
      <c r="A128" s="22">
        <v>34</v>
      </c>
      <c r="B128" s="30"/>
      <c r="C128" s="22" t="s">
        <v>162</v>
      </c>
      <c r="E128" s="178">
        <v>0</v>
      </c>
      <c r="G128" s="178">
        <v>0</v>
      </c>
      <c r="I128" s="178">
        <v>120215</v>
      </c>
      <c r="K128" s="178">
        <v>261764</v>
      </c>
      <c r="M128" s="178">
        <v>0</v>
      </c>
      <c r="O128" s="178">
        <v>0</v>
      </c>
      <c r="Q128" s="178">
        <v>0</v>
      </c>
      <c r="S128" s="178">
        <v>0</v>
      </c>
      <c r="U128" s="178">
        <v>0</v>
      </c>
      <c r="W128" s="178">
        <v>0</v>
      </c>
      <c r="Y128" s="178">
        <f>SUM(M128:W128)</f>
        <v>0</v>
      </c>
      <c r="AA128" s="178">
        <v>0</v>
      </c>
      <c r="AC128" s="178">
        <v>0</v>
      </c>
      <c r="AE128" s="178">
        <v>0</v>
      </c>
      <c r="AG128" s="178">
        <v>0</v>
      </c>
      <c r="AI128" s="178">
        <f>SUM(AA128:AG128)</f>
        <v>0</v>
      </c>
      <c r="AK128" s="178">
        <f>(Y128-AI128)</f>
        <v>0</v>
      </c>
      <c r="AN128" s="30">
        <v>34</v>
      </c>
    </row>
    <row r="129" spans="1:40" ht="8.85" customHeight="1" x14ac:dyDescent="0.3">
      <c r="A129" s="22">
        <v>35</v>
      </c>
      <c r="B129" s="30"/>
      <c r="C129" s="22" t="s">
        <v>163</v>
      </c>
      <c r="E129" s="178">
        <v>0</v>
      </c>
      <c r="G129" s="178">
        <v>0</v>
      </c>
      <c r="I129" s="178">
        <v>0</v>
      </c>
      <c r="K129" s="178">
        <v>0</v>
      </c>
      <c r="M129" s="178">
        <v>647633</v>
      </c>
      <c r="O129" s="178">
        <v>0</v>
      </c>
      <c r="Q129" s="178">
        <v>0</v>
      </c>
      <c r="S129" s="178">
        <v>0</v>
      </c>
      <c r="U129" s="178">
        <v>132367</v>
      </c>
      <c r="W129" s="178">
        <v>40409</v>
      </c>
      <c r="Y129" s="178">
        <f>SUM(M129:W129)</f>
        <v>820409</v>
      </c>
      <c r="AA129" s="178">
        <v>1050436</v>
      </c>
      <c r="AC129" s="178">
        <v>669031</v>
      </c>
      <c r="AE129" s="178">
        <v>211014</v>
      </c>
      <c r="AG129" s="178">
        <v>0</v>
      </c>
      <c r="AI129" s="178">
        <f>SUM(AA129:AG129)</f>
        <v>1930481</v>
      </c>
      <c r="AK129" s="178">
        <f>(Y129-AI129)</f>
        <v>-1110072</v>
      </c>
      <c r="AN129" s="30">
        <v>35</v>
      </c>
    </row>
    <row r="130" spans="1:40" ht="8.85" customHeight="1" x14ac:dyDescent="0.3"/>
    <row r="131" spans="1:40" ht="8.85" customHeight="1" x14ac:dyDescent="0.3">
      <c r="A131" s="22">
        <v>36</v>
      </c>
      <c r="B131" s="30"/>
      <c r="C131" s="22" t="s">
        <v>164</v>
      </c>
      <c r="E131" s="178">
        <v>0</v>
      </c>
      <c r="G131" s="178">
        <v>0</v>
      </c>
      <c r="I131" s="178">
        <v>0</v>
      </c>
      <c r="K131" s="178">
        <v>0</v>
      </c>
      <c r="M131" s="178">
        <v>4504792</v>
      </c>
      <c r="O131" s="178">
        <v>0</v>
      </c>
      <c r="Q131" s="178">
        <v>0</v>
      </c>
      <c r="S131" s="178">
        <v>0</v>
      </c>
      <c r="U131" s="178">
        <v>0</v>
      </c>
      <c r="W131" s="178">
        <v>131608</v>
      </c>
      <c r="Y131" s="178">
        <f>SUM(M131:W131)</f>
        <v>4636400</v>
      </c>
      <c r="AA131" s="178">
        <v>2982716</v>
      </c>
      <c r="AC131" s="178">
        <v>1147853</v>
      </c>
      <c r="AE131" s="178">
        <v>66148</v>
      </c>
      <c r="AG131" s="178">
        <v>0</v>
      </c>
      <c r="AI131" s="178">
        <f>SUM(AA131:AG131)</f>
        <v>4196717</v>
      </c>
      <c r="AK131" s="178">
        <f>(Y131-AI131)</f>
        <v>439683</v>
      </c>
      <c r="AN131" s="30">
        <v>36</v>
      </c>
    </row>
    <row r="132" spans="1:40" ht="8.85" customHeight="1" x14ac:dyDescent="0.3">
      <c r="A132" s="22">
        <v>37</v>
      </c>
      <c r="B132" s="30"/>
      <c r="C132" s="22" t="s">
        <v>165</v>
      </c>
      <c r="E132" s="178">
        <v>0</v>
      </c>
      <c r="G132" s="178">
        <v>0</v>
      </c>
      <c r="I132" s="178">
        <v>0</v>
      </c>
      <c r="K132" s="178">
        <v>0</v>
      </c>
      <c r="M132" s="178">
        <v>12547339</v>
      </c>
      <c r="O132" s="178">
        <v>-500000</v>
      </c>
      <c r="Q132" s="178">
        <v>0</v>
      </c>
      <c r="S132" s="178">
        <v>0</v>
      </c>
      <c r="U132" s="178">
        <v>0</v>
      </c>
      <c r="W132" s="178">
        <v>573756</v>
      </c>
      <c r="Y132" s="178">
        <f>SUM(M132:W132)</f>
        <v>12621095</v>
      </c>
      <c r="AA132" s="178">
        <v>6046910</v>
      </c>
      <c r="AC132" s="178">
        <v>2851162</v>
      </c>
      <c r="AE132" s="178">
        <v>4197935</v>
      </c>
      <c r="AG132" s="178">
        <v>65097</v>
      </c>
      <c r="AI132" s="178">
        <f>SUM(AA132:AG132)</f>
        <v>13161104</v>
      </c>
      <c r="AK132" s="178">
        <f>(Y132-AI132)</f>
        <v>-540009</v>
      </c>
      <c r="AN132" s="30">
        <v>37</v>
      </c>
    </row>
    <row r="133" spans="1:40" ht="8.85" customHeight="1" x14ac:dyDescent="0.3">
      <c r="A133" s="22">
        <v>38</v>
      </c>
      <c r="B133" s="30"/>
      <c r="C133" s="22" t="s">
        <v>166</v>
      </c>
      <c r="E133" s="178">
        <v>0</v>
      </c>
      <c r="G133" s="178">
        <v>0</v>
      </c>
      <c r="I133" s="178">
        <v>50799</v>
      </c>
      <c r="K133" s="178">
        <v>0</v>
      </c>
      <c r="M133" s="178">
        <v>230600</v>
      </c>
      <c r="O133" s="178">
        <v>0</v>
      </c>
      <c r="Q133" s="178">
        <v>0</v>
      </c>
      <c r="S133" s="178">
        <v>0</v>
      </c>
      <c r="U133" s="178">
        <v>0</v>
      </c>
      <c r="W133" s="178">
        <v>0</v>
      </c>
      <c r="Y133" s="178">
        <f>SUM(M133:W133)</f>
        <v>230600</v>
      </c>
      <c r="AA133" s="178">
        <v>221945</v>
      </c>
      <c r="AC133" s="178">
        <v>92806</v>
      </c>
      <c r="AE133" s="178">
        <v>271</v>
      </c>
      <c r="AG133" s="178">
        <v>0</v>
      </c>
      <c r="AI133" s="178">
        <f>SUM(AA133:AG133)</f>
        <v>315022</v>
      </c>
      <c r="AK133" s="178">
        <f>(Y133-AI133)</f>
        <v>-84422</v>
      </c>
      <c r="AN133" s="30">
        <v>38</v>
      </c>
    </row>
    <row r="134" spans="1:40" ht="8.85" customHeight="1" x14ac:dyDescent="0.3">
      <c r="A134" s="22">
        <v>39</v>
      </c>
      <c r="B134" s="30"/>
      <c r="C134" s="22" t="s">
        <v>167</v>
      </c>
      <c r="E134" s="178">
        <v>0</v>
      </c>
      <c r="G134" s="178">
        <v>0</v>
      </c>
      <c r="I134" s="178">
        <v>0</v>
      </c>
      <c r="K134" s="178">
        <v>0</v>
      </c>
      <c r="M134" s="178">
        <v>209532</v>
      </c>
      <c r="O134" s="178">
        <v>0</v>
      </c>
      <c r="Q134" s="178">
        <v>0</v>
      </c>
      <c r="S134" s="178">
        <v>173741</v>
      </c>
      <c r="U134" s="178">
        <v>612355</v>
      </c>
      <c r="W134" s="178">
        <v>0</v>
      </c>
      <c r="Y134" s="178">
        <f>SUM(M134:W134)</f>
        <v>995628</v>
      </c>
      <c r="AA134" s="178">
        <v>995628</v>
      </c>
      <c r="AC134" s="178">
        <v>0</v>
      </c>
      <c r="AE134" s="178">
        <v>0</v>
      </c>
      <c r="AG134" s="178">
        <v>0</v>
      </c>
      <c r="AI134" s="178">
        <f>SUM(AA134:AG134)</f>
        <v>995628</v>
      </c>
      <c r="AK134" s="178">
        <f>(Y134-AI134)</f>
        <v>0</v>
      </c>
      <c r="AN134" s="30">
        <v>39</v>
      </c>
    </row>
    <row r="135" spans="1:40" ht="8.85" customHeight="1" x14ac:dyDescent="0.3">
      <c r="A135" s="22">
        <v>40</v>
      </c>
      <c r="B135" s="30"/>
      <c r="C135" s="22" t="s">
        <v>168</v>
      </c>
      <c r="E135" s="182">
        <v>0</v>
      </c>
      <c r="G135" s="182">
        <v>0</v>
      </c>
      <c r="I135" s="182">
        <v>0</v>
      </c>
      <c r="K135" s="182">
        <v>0</v>
      </c>
      <c r="M135" s="182">
        <v>4996035</v>
      </c>
      <c r="O135" s="182">
        <v>0</v>
      </c>
      <c r="Q135" s="182">
        <v>0</v>
      </c>
      <c r="S135" s="182">
        <v>0</v>
      </c>
      <c r="U135" s="182">
        <v>0</v>
      </c>
      <c r="W135" s="182">
        <v>15028</v>
      </c>
      <c r="Y135" s="182">
        <f>SUM(M135:W135)</f>
        <v>5011063</v>
      </c>
      <c r="AA135" s="182">
        <v>3382838</v>
      </c>
      <c r="AC135" s="182">
        <v>1188064</v>
      </c>
      <c r="AE135" s="182">
        <v>423286</v>
      </c>
      <c r="AG135" s="182">
        <v>0</v>
      </c>
      <c r="AI135" s="182">
        <f>SUM(AA135:AG135)</f>
        <v>4994188</v>
      </c>
      <c r="AK135" s="182">
        <f>(Y135-AI135)</f>
        <v>16875</v>
      </c>
      <c r="AN135" s="30">
        <v>40</v>
      </c>
    </row>
    <row r="136" spans="1:40" ht="8.85" customHeight="1" x14ac:dyDescent="0.3">
      <c r="A136" s="53"/>
      <c r="AN136" s="188"/>
    </row>
    <row r="137" spans="1:40" ht="8.85" customHeight="1" x14ac:dyDescent="0.3">
      <c r="A137" s="22">
        <v>41</v>
      </c>
      <c r="B137" s="30"/>
      <c r="C137" s="22" t="s">
        <v>169</v>
      </c>
      <c r="E137" s="178">
        <v>0</v>
      </c>
      <c r="G137" s="178">
        <v>0</v>
      </c>
      <c r="I137" s="178">
        <v>122659</v>
      </c>
      <c r="K137" s="178">
        <v>0</v>
      </c>
      <c r="M137" s="178">
        <v>0</v>
      </c>
      <c r="O137" s="178">
        <v>0</v>
      </c>
      <c r="Q137" s="178">
        <v>0</v>
      </c>
      <c r="S137" s="178">
        <v>0</v>
      </c>
      <c r="U137" s="178">
        <v>0</v>
      </c>
      <c r="W137" s="178">
        <v>78161</v>
      </c>
      <c r="Y137" s="178">
        <f>SUM(M137:W137)</f>
        <v>78161</v>
      </c>
      <c r="AA137" s="178">
        <v>83682</v>
      </c>
      <c r="AC137" s="178">
        <v>0</v>
      </c>
      <c r="AE137" s="178">
        <v>0</v>
      </c>
      <c r="AG137" s="178">
        <v>2208654</v>
      </c>
      <c r="AI137" s="178">
        <f>SUM(AA137:AG137)</f>
        <v>2292336</v>
      </c>
      <c r="AK137" s="178">
        <f>(Y137-AI137)</f>
        <v>-2214175</v>
      </c>
      <c r="AN137" s="30">
        <v>41</v>
      </c>
    </row>
    <row r="138" spans="1:40" ht="8.85" customHeight="1" x14ac:dyDescent="0.3">
      <c r="A138" s="22">
        <v>42</v>
      </c>
      <c r="B138" s="30"/>
      <c r="C138" s="22" t="s">
        <v>170</v>
      </c>
      <c r="E138" s="178">
        <v>0</v>
      </c>
      <c r="G138" s="178">
        <v>0</v>
      </c>
      <c r="I138" s="178">
        <v>129683</v>
      </c>
      <c r="K138" s="178">
        <v>158294</v>
      </c>
      <c r="M138" s="178">
        <v>26562262</v>
      </c>
      <c r="O138" s="178">
        <v>52029</v>
      </c>
      <c r="Q138" s="178">
        <v>0</v>
      </c>
      <c r="S138" s="178">
        <v>0</v>
      </c>
      <c r="U138" s="178">
        <v>0</v>
      </c>
      <c r="W138" s="178">
        <v>1462169</v>
      </c>
      <c r="Y138" s="178">
        <f>SUM(M138:W138)</f>
        <v>28076460</v>
      </c>
      <c r="AA138" s="178">
        <v>18232254</v>
      </c>
      <c r="AC138" s="178">
        <v>10225065</v>
      </c>
      <c r="AE138" s="178">
        <v>494364</v>
      </c>
      <c r="AG138" s="178">
        <v>774359</v>
      </c>
      <c r="AI138" s="178">
        <f>SUM(AA138:AG138)</f>
        <v>29726042</v>
      </c>
      <c r="AK138" s="178">
        <f>(Y138-AI138)</f>
        <v>-1649582</v>
      </c>
      <c r="AN138" s="30">
        <v>42</v>
      </c>
    </row>
    <row r="139" spans="1:40" ht="8.85" customHeight="1" x14ac:dyDescent="0.3">
      <c r="A139" s="22">
        <v>43</v>
      </c>
      <c r="B139" s="30"/>
      <c r="C139" s="22" t="s">
        <v>171</v>
      </c>
      <c r="E139" s="178">
        <v>0</v>
      </c>
      <c r="G139" s="178">
        <v>0</v>
      </c>
      <c r="I139" s="178">
        <v>10180758</v>
      </c>
      <c r="K139" s="178">
        <v>2770145</v>
      </c>
      <c r="M139" s="178">
        <v>118329896</v>
      </c>
      <c r="O139" s="178">
        <v>0</v>
      </c>
      <c r="Q139" s="178">
        <v>0</v>
      </c>
      <c r="S139" s="178">
        <v>0</v>
      </c>
      <c r="U139" s="178">
        <v>0</v>
      </c>
      <c r="W139" s="178">
        <v>22756062</v>
      </c>
      <c r="Y139" s="178">
        <f>SUM(M139:W139)</f>
        <v>141085958</v>
      </c>
      <c r="AA139" s="178">
        <v>65281031</v>
      </c>
      <c r="AC139" s="178">
        <v>36425016</v>
      </c>
      <c r="AE139" s="178">
        <v>10842396</v>
      </c>
      <c r="AG139" s="178">
        <v>0</v>
      </c>
      <c r="AI139" s="178">
        <f>SUM(AA139:AG139)</f>
        <v>112548443</v>
      </c>
      <c r="AK139" s="178">
        <f>(Y139-AI139)</f>
        <v>28537515</v>
      </c>
      <c r="AN139" s="30">
        <v>43</v>
      </c>
    </row>
    <row r="140" spans="1:40" ht="8.85" customHeight="1" x14ac:dyDescent="0.3">
      <c r="A140" s="22">
        <v>44</v>
      </c>
      <c r="B140" s="30"/>
      <c r="C140" s="22" t="s">
        <v>172</v>
      </c>
      <c r="E140" s="178">
        <v>0</v>
      </c>
      <c r="G140" s="178">
        <v>0</v>
      </c>
      <c r="I140" s="178">
        <v>0</v>
      </c>
      <c r="K140" s="178">
        <v>0</v>
      </c>
      <c r="M140" s="178">
        <v>0</v>
      </c>
      <c r="O140" s="178">
        <v>0</v>
      </c>
      <c r="Q140" s="178">
        <v>0</v>
      </c>
      <c r="S140" s="178">
        <v>0</v>
      </c>
      <c r="U140" s="178">
        <v>0</v>
      </c>
      <c r="W140" s="178">
        <v>0</v>
      </c>
      <c r="Y140" s="178">
        <f>SUM(M140:W140)</f>
        <v>0</v>
      </c>
      <c r="AA140" s="178">
        <v>0</v>
      </c>
      <c r="AC140" s="178">
        <v>0</v>
      </c>
      <c r="AE140" s="178">
        <v>0</v>
      </c>
      <c r="AG140" s="178">
        <v>0</v>
      </c>
      <c r="AI140" s="178">
        <f>SUM(AA140:AG140)</f>
        <v>0</v>
      </c>
      <c r="AK140" s="178">
        <f>(Y140-AI140)</f>
        <v>0</v>
      </c>
      <c r="AN140" s="30">
        <v>44</v>
      </c>
    </row>
    <row r="141" spans="1:40" ht="8.85" customHeight="1" x14ac:dyDescent="0.3">
      <c r="A141" s="22">
        <v>45</v>
      </c>
      <c r="B141" s="30"/>
      <c r="C141" s="22" t="s">
        <v>173</v>
      </c>
      <c r="E141" s="178">
        <v>0</v>
      </c>
      <c r="G141" s="178">
        <v>0</v>
      </c>
      <c r="I141" s="178">
        <v>0</v>
      </c>
      <c r="K141" s="178">
        <v>0</v>
      </c>
      <c r="M141" s="178">
        <v>34391</v>
      </c>
      <c r="O141" s="178">
        <v>0</v>
      </c>
      <c r="Q141" s="178">
        <v>0</v>
      </c>
      <c r="S141" s="178">
        <v>0</v>
      </c>
      <c r="U141" s="178">
        <v>0</v>
      </c>
      <c r="W141" s="178">
        <v>47</v>
      </c>
      <c r="Y141" s="178">
        <f>SUM(M141:W141)</f>
        <v>34438</v>
      </c>
      <c r="AA141" s="178">
        <v>21485</v>
      </c>
      <c r="AC141" s="178">
        <v>23802</v>
      </c>
      <c r="AE141" s="178">
        <v>6031</v>
      </c>
      <c r="AG141" s="178">
        <v>0</v>
      </c>
      <c r="AI141" s="178">
        <f>SUM(AA141:AG141)</f>
        <v>51318</v>
      </c>
      <c r="AK141" s="178">
        <f>(Y141-AI141)</f>
        <v>-16880</v>
      </c>
      <c r="AN141" s="30">
        <v>45</v>
      </c>
    </row>
    <row r="142" spans="1:40" ht="8.85" customHeight="1" x14ac:dyDescent="0.3">
      <c r="A142" s="53"/>
      <c r="AN142" s="188"/>
    </row>
    <row r="143" spans="1:40" ht="8.85" customHeight="1" x14ac:dyDescent="0.3">
      <c r="A143" s="22">
        <v>46</v>
      </c>
      <c r="B143" s="30"/>
      <c r="C143" s="22" t="s">
        <v>174</v>
      </c>
      <c r="E143" s="178">
        <v>0</v>
      </c>
      <c r="G143" s="178">
        <v>0</v>
      </c>
      <c r="I143" s="178">
        <v>0</v>
      </c>
      <c r="K143" s="178">
        <v>896531</v>
      </c>
      <c r="M143" s="178">
        <v>5226006</v>
      </c>
      <c r="O143" s="178">
        <v>3300000</v>
      </c>
      <c r="Q143" s="178">
        <v>0</v>
      </c>
      <c r="S143" s="178">
        <v>0</v>
      </c>
      <c r="U143" s="178">
        <v>0</v>
      </c>
      <c r="W143" s="178">
        <v>133851</v>
      </c>
      <c r="Y143" s="178">
        <f>SUM(M143:W143)</f>
        <v>8659857</v>
      </c>
      <c r="AA143" s="178">
        <v>6509406</v>
      </c>
      <c r="AC143" s="178">
        <v>677130</v>
      </c>
      <c r="AE143" s="178">
        <v>1245764</v>
      </c>
      <c r="AG143" s="178">
        <v>0</v>
      </c>
      <c r="AI143" s="178">
        <f>SUM(AA143:AG143)</f>
        <v>8432300</v>
      </c>
      <c r="AK143" s="178">
        <f>(Y143-AI143)</f>
        <v>227557</v>
      </c>
      <c r="AN143" s="30">
        <v>46</v>
      </c>
    </row>
    <row r="144" spans="1:40" ht="8.85" customHeight="1" x14ac:dyDescent="0.3">
      <c r="A144" s="22">
        <v>47</v>
      </c>
      <c r="B144" s="30"/>
      <c r="C144" s="22" t="s">
        <v>175</v>
      </c>
      <c r="E144" s="178">
        <v>0</v>
      </c>
      <c r="G144" s="178">
        <v>0</v>
      </c>
      <c r="I144" s="178">
        <v>708761</v>
      </c>
      <c r="K144" s="178">
        <v>0</v>
      </c>
      <c r="M144" s="178">
        <v>16779691</v>
      </c>
      <c r="O144" s="178">
        <v>0</v>
      </c>
      <c r="Q144" s="178">
        <v>0</v>
      </c>
      <c r="S144" s="178">
        <v>0</v>
      </c>
      <c r="U144" s="178">
        <v>0</v>
      </c>
      <c r="W144" s="178">
        <v>4867979</v>
      </c>
      <c r="Y144" s="178">
        <f>SUM(M144:W144)</f>
        <v>21647670</v>
      </c>
      <c r="AA144" s="178">
        <v>11669089</v>
      </c>
      <c r="AC144" s="178">
        <v>7922613</v>
      </c>
      <c r="AE144" s="178">
        <v>727965</v>
      </c>
      <c r="AG144" s="178">
        <v>0</v>
      </c>
      <c r="AI144" s="178">
        <f>SUM(AA144:AG144)</f>
        <v>20319667</v>
      </c>
      <c r="AK144" s="178">
        <f>(Y144-AI144)</f>
        <v>1328003</v>
      </c>
      <c r="AN144" s="30">
        <v>47</v>
      </c>
    </row>
    <row r="145" spans="1:41" ht="8.85" customHeight="1" x14ac:dyDescent="0.3">
      <c r="A145" s="22">
        <v>48</v>
      </c>
      <c r="B145" s="30"/>
      <c r="C145" s="22" t="s">
        <v>176</v>
      </c>
      <c r="E145" s="178">
        <v>0</v>
      </c>
      <c r="G145" s="178">
        <v>0</v>
      </c>
      <c r="I145" s="178">
        <v>55189</v>
      </c>
      <c r="K145" s="178">
        <v>0</v>
      </c>
      <c r="M145" s="178">
        <v>176394</v>
      </c>
      <c r="O145" s="178">
        <v>0</v>
      </c>
      <c r="Q145" s="178">
        <v>0</v>
      </c>
      <c r="S145" s="178">
        <v>0</v>
      </c>
      <c r="U145" s="178">
        <v>0</v>
      </c>
      <c r="W145" s="178">
        <v>122</v>
      </c>
      <c r="Y145" s="178">
        <f>SUM(M145:W145)</f>
        <v>176516</v>
      </c>
      <c r="AA145" s="178">
        <v>150995</v>
      </c>
      <c r="AC145" s="178">
        <v>29193</v>
      </c>
      <c r="AE145" s="178">
        <v>0</v>
      </c>
      <c r="AG145" s="178">
        <v>0</v>
      </c>
      <c r="AI145" s="178">
        <f>SUM(AA145:AG145)</f>
        <v>180188</v>
      </c>
      <c r="AK145" s="178">
        <f>(Y145-AI145)</f>
        <v>-3672</v>
      </c>
      <c r="AN145" s="30">
        <v>48</v>
      </c>
    </row>
    <row r="146" spans="1:41" ht="8.85" customHeight="1" x14ac:dyDescent="0.3">
      <c r="A146" s="22">
        <v>49</v>
      </c>
      <c r="B146" s="30"/>
      <c r="C146" s="22" t="s">
        <v>177</v>
      </c>
      <c r="E146" s="178">
        <v>0</v>
      </c>
      <c r="G146" s="178">
        <v>0</v>
      </c>
      <c r="I146" s="178">
        <v>0</v>
      </c>
      <c r="K146" s="178">
        <v>0</v>
      </c>
      <c r="M146" s="178">
        <v>5580056</v>
      </c>
      <c r="O146" s="178">
        <v>0</v>
      </c>
      <c r="Q146" s="178">
        <v>0</v>
      </c>
      <c r="S146" s="178">
        <v>0</v>
      </c>
      <c r="U146" s="178">
        <v>0</v>
      </c>
      <c r="W146" s="178">
        <v>429631</v>
      </c>
      <c r="Y146" s="178">
        <f>SUM(M146:W146)</f>
        <v>6009687</v>
      </c>
      <c r="AA146" s="178">
        <v>4186772</v>
      </c>
      <c r="AC146" s="178">
        <v>1501795</v>
      </c>
      <c r="AE146" s="178">
        <v>972271</v>
      </c>
      <c r="AG146" s="178">
        <v>0</v>
      </c>
      <c r="AI146" s="178">
        <f>SUM(AA146:AG146)</f>
        <v>6660838</v>
      </c>
      <c r="AK146" s="178">
        <f>(Y146-AI146)</f>
        <v>-651151</v>
      </c>
      <c r="AN146" s="30">
        <v>49</v>
      </c>
    </row>
    <row r="147" spans="1:41" ht="8.85" customHeight="1" x14ac:dyDescent="0.3">
      <c r="A147" s="22">
        <v>50</v>
      </c>
      <c r="B147" s="30"/>
      <c r="C147" s="22" t="s">
        <v>178</v>
      </c>
      <c r="E147" s="182">
        <v>0</v>
      </c>
      <c r="G147" s="182">
        <v>0</v>
      </c>
      <c r="I147" s="182">
        <v>0</v>
      </c>
      <c r="K147" s="182">
        <v>0</v>
      </c>
      <c r="M147" s="182">
        <v>0</v>
      </c>
      <c r="O147" s="182">
        <v>0</v>
      </c>
      <c r="Q147" s="182">
        <v>0</v>
      </c>
      <c r="S147" s="182">
        <v>0</v>
      </c>
      <c r="U147" s="182">
        <v>0</v>
      </c>
      <c r="W147" s="182">
        <v>0</v>
      </c>
      <c r="Y147" s="182">
        <f>SUM(M147:W147)</f>
        <v>0</v>
      </c>
      <c r="AA147" s="182">
        <v>0</v>
      </c>
      <c r="AC147" s="182">
        <v>0</v>
      </c>
      <c r="AE147" s="182">
        <v>0</v>
      </c>
      <c r="AG147" s="182">
        <v>0</v>
      </c>
      <c r="AI147" s="182">
        <f>SUM(AA147:AG147)</f>
        <v>0</v>
      </c>
      <c r="AK147" s="182">
        <f>(Y147-AI147)</f>
        <v>0</v>
      </c>
      <c r="AN147" s="30">
        <v>50</v>
      </c>
    </row>
    <row r="148" spans="1:41" ht="7.5" customHeight="1" x14ac:dyDescent="0.3"/>
    <row r="149" spans="1:41" ht="6.75" customHeight="1" x14ac:dyDescent="0.3"/>
    <row r="150" spans="1:41" ht="0.6" customHeight="1" x14ac:dyDescent="0.3"/>
    <row r="151" spans="1:41" s="20" customFormat="1" ht="11.25" customHeight="1" x14ac:dyDescent="0.3">
      <c r="A151" s="140">
        <v>150</v>
      </c>
      <c r="AN151" s="131"/>
      <c r="AO151" s="131">
        <v>151</v>
      </c>
    </row>
    <row r="152" spans="1:41" s="20" customFormat="1" ht="10.5" customHeight="1" x14ac:dyDescent="0.3">
      <c r="Y152" s="23" t="s">
        <v>49</v>
      </c>
      <c r="AA152" s="50" t="s">
        <v>486</v>
      </c>
      <c r="AN152" s="131" t="s">
        <v>648</v>
      </c>
    </row>
    <row r="153" spans="1:41" s="20" customFormat="1" ht="10.5" customHeight="1" x14ac:dyDescent="0.3">
      <c r="Y153" s="23" t="s">
        <v>649</v>
      </c>
      <c r="AA153" s="50" t="s">
        <v>650</v>
      </c>
      <c r="AN153" s="23" t="s">
        <v>642</v>
      </c>
    </row>
    <row r="154" spans="1:41" s="20" customFormat="1" ht="10.5" customHeight="1" x14ac:dyDescent="0.3">
      <c r="Y154" s="23" t="s">
        <v>55</v>
      </c>
      <c r="AA154" s="187" t="s">
        <v>56</v>
      </c>
      <c r="AN154" s="134"/>
    </row>
    <row r="156" spans="1:41" ht="9.75" customHeight="1" x14ac:dyDescent="0.3">
      <c r="M156" s="28" t="s">
        <v>651</v>
      </c>
      <c r="N156" s="28"/>
      <c r="O156" s="28"/>
      <c r="P156" s="28"/>
      <c r="Q156" s="28"/>
      <c r="R156" s="28"/>
      <c r="S156" s="28"/>
      <c r="T156" s="28"/>
      <c r="U156" s="28"/>
      <c r="V156" s="28"/>
      <c r="W156" s="28"/>
      <c r="AA156" s="28" t="s">
        <v>652</v>
      </c>
      <c r="AB156" s="28"/>
      <c r="AC156" s="28"/>
      <c r="AD156" s="28"/>
      <c r="AE156" s="28"/>
      <c r="AF156" s="28"/>
      <c r="AG156" s="28"/>
      <c r="AH156" s="28"/>
      <c r="AI156" s="28"/>
    </row>
    <row r="158" spans="1:41" ht="9.75" customHeight="1" x14ac:dyDescent="0.3">
      <c r="E158" s="29" t="s">
        <v>653</v>
      </c>
      <c r="F158" s="29"/>
      <c r="G158" s="29"/>
      <c r="I158" s="29" t="s">
        <v>654</v>
      </c>
      <c r="J158" s="29"/>
      <c r="K158" s="29"/>
      <c r="L158" s="29"/>
      <c r="O158" s="29" t="s">
        <v>655</v>
      </c>
      <c r="P158" s="29"/>
      <c r="Q158" s="29"/>
      <c r="R158" s="29"/>
      <c r="S158" s="29"/>
      <c r="T158" s="29"/>
      <c r="U158" s="29"/>
    </row>
    <row r="159" spans="1:41" ht="9.75" customHeight="1" x14ac:dyDescent="0.3">
      <c r="E159" s="28" t="s">
        <v>656</v>
      </c>
      <c r="F159" s="28"/>
      <c r="G159" s="28"/>
      <c r="I159" s="28" t="s">
        <v>657</v>
      </c>
      <c r="J159" s="28"/>
      <c r="K159" s="28"/>
      <c r="L159" s="29"/>
      <c r="O159" s="28" t="s">
        <v>658</v>
      </c>
      <c r="P159" s="28"/>
      <c r="Q159" s="28"/>
      <c r="R159" s="28"/>
      <c r="S159" s="28"/>
      <c r="T159" s="28"/>
      <c r="U159" s="28"/>
    </row>
    <row r="160" spans="1:41" ht="11.25" customHeight="1" x14ac:dyDescent="0.3">
      <c r="O160" s="30" t="s">
        <v>659</v>
      </c>
      <c r="Q160" s="30"/>
      <c r="S160" s="30"/>
      <c r="U160" s="30" t="s">
        <v>660</v>
      </c>
      <c r="AA160" s="30" t="s">
        <v>68</v>
      </c>
    </row>
    <row r="161" spans="1:40" ht="9.75" customHeight="1" x14ac:dyDescent="0.3">
      <c r="E161" s="30" t="s">
        <v>661</v>
      </c>
      <c r="I161" s="30" t="s">
        <v>661</v>
      </c>
      <c r="O161" s="30" t="s">
        <v>662</v>
      </c>
      <c r="Q161" s="30" t="s">
        <v>663</v>
      </c>
      <c r="S161" s="30" t="s">
        <v>660</v>
      </c>
      <c r="U161" s="30" t="s">
        <v>318</v>
      </c>
      <c r="W161" s="30" t="s">
        <v>270</v>
      </c>
      <c r="Y161" s="30" t="s">
        <v>664</v>
      </c>
      <c r="AA161" s="30" t="s">
        <v>665</v>
      </c>
      <c r="AE161" s="30" t="s">
        <v>666</v>
      </c>
      <c r="AG161" s="30" t="s">
        <v>335</v>
      </c>
      <c r="AI161" s="30" t="s">
        <v>72</v>
      </c>
      <c r="AK161" s="30" t="s">
        <v>664</v>
      </c>
    </row>
    <row r="162" spans="1:40" ht="9.75" customHeight="1" x14ac:dyDescent="0.3">
      <c r="A162" s="31" t="s">
        <v>78</v>
      </c>
      <c r="C162" s="31" t="s">
        <v>80</v>
      </c>
      <c r="E162" s="31" t="s">
        <v>667</v>
      </c>
      <c r="G162" s="31" t="s">
        <v>286</v>
      </c>
      <c r="I162" s="31" t="s">
        <v>667</v>
      </c>
      <c r="K162" s="31" t="s">
        <v>286</v>
      </c>
      <c r="M162" s="31" t="s">
        <v>668</v>
      </c>
      <c r="O162" s="31" t="s">
        <v>669</v>
      </c>
      <c r="Q162" s="31" t="s">
        <v>613</v>
      </c>
      <c r="S162" s="31" t="s">
        <v>405</v>
      </c>
      <c r="U162" s="31" t="s">
        <v>76</v>
      </c>
      <c r="W162" s="31" t="s">
        <v>57</v>
      </c>
      <c r="Y162" s="31" t="s">
        <v>670</v>
      </c>
      <c r="AA162" s="31" t="s">
        <v>312</v>
      </c>
      <c r="AC162" s="31" t="s">
        <v>671</v>
      </c>
      <c r="AE162" s="31" t="s">
        <v>312</v>
      </c>
      <c r="AG162" s="31" t="s">
        <v>312</v>
      </c>
      <c r="AI162" s="31" t="s">
        <v>312</v>
      </c>
      <c r="AK162" s="31" t="s">
        <v>672</v>
      </c>
      <c r="AN162" s="31" t="s">
        <v>78</v>
      </c>
    </row>
    <row r="163" spans="1:40" ht="8.85" customHeight="1" x14ac:dyDescent="0.3"/>
    <row r="164" spans="1:40" ht="8.85" customHeight="1" x14ac:dyDescent="0.3">
      <c r="B164" s="22" t="s">
        <v>292</v>
      </c>
    </row>
    <row r="165" spans="1:40" ht="8.85" customHeight="1" x14ac:dyDescent="0.3">
      <c r="A165" s="22">
        <v>51</v>
      </c>
      <c r="B165" s="30"/>
      <c r="C165" s="22" t="s">
        <v>180</v>
      </c>
      <c r="E165" s="177">
        <v>0</v>
      </c>
      <c r="G165" s="177">
        <v>0</v>
      </c>
      <c r="I165" s="177">
        <v>0</v>
      </c>
      <c r="K165" s="177">
        <v>0</v>
      </c>
      <c r="M165" s="177">
        <v>25110</v>
      </c>
      <c r="O165" s="177">
        <v>0</v>
      </c>
      <c r="Q165" s="177">
        <v>0</v>
      </c>
      <c r="S165" s="177">
        <v>0</v>
      </c>
      <c r="U165" s="177">
        <v>0</v>
      </c>
      <c r="W165" s="177">
        <v>6045</v>
      </c>
      <c r="Y165" s="177">
        <f t="shared" ref="Y165:Y180" si="4">SUM(M165:W165)</f>
        <v>31155</v>
      </c>
      <c r="AA165" s="177">
        <v>8043</v>
      </c>
      <c r="AC165" s="177">
        <v>52848</v>
      </c>
      <c r="AE165" s="177">
        <v>3498</v>
      </c>
      <c r="AG165" s="177">
        <v>0</v>
      </c>
      <c r="AI165" s="177">
        <f t="shared" ref="AI165:AI180" si="5">SUM(AA165:AG165)</f>
        <v>64389</v>
      </c>
      <c r="AK165" s="177">
        <f>(Y165-AI165)</f>
        <v>-33234</v>
      </c>
      <c r="AN165" s="30">
        <v>51</v>
      </c>
    </row>
    <row r="166" spans="1:40" ht="8.85" customHeight="1" x14ac:dyDescent="0.3">
      <c r="A166" s="22">
        <v>52</v>
      </c>
      <c r="B166" s="30"/>
      <c r="C166" s="22" t="s">
        <v>181</v>
      </c>
      <c r="E166" s="178">
        <v>0</v>
      </c>
      <c r="G166" s="178">
        <v>0</v>
      </c>
      <c r="I166" s="178">
        <v>0</v>
      </c>
      <c r="K166" s="178">
        <v>0</v>
      </c>
      <c r="M166" s="178">
        <v>3726408</v>
      </c>
      <c r="O166" s="178">
        <v>0</v>
      </c>
      <c r="Q166" s="178">
        <v>0</v>
      </c>
      <c r="S166" s="178">
        <v>0</v>
      </c>
      <c r="U166" s="178">
        <v>0</v>
      </c>
      <c r="W166" s="178">
        <v>164828</v>
      </c>
      <c r="Y166" s="178">
        <f t="shared" si="4"/>
        <v>3891236</v>
      </c>
      <c r="AA166" s="178">
        <v>2535734</v>
      </c>
      <c r="AC166" s="178">
        <v>3152554</v>
      </c>
      <c r="AE166" s="178">
        <v>391964</v>
      </c>
      <c r="AG166" s="178">
        <v>0</v>
      </c>
      <c r="AI166" s="178">
        <f t="shared" si="5"/>
        <v>6080252</v>
      </c>
      <c r="AK166" s="178">
        <f>(Y166-AI166)</f>
        <v>-2189016</v>
      </c>
      <c r="AN166" s="30">
        <v>52</v>
      </c>
    </row>
    <row r="167" spans="1:40" ht="8.85" customHeight="1" x14ac:dyDescent="0.3">
      <c r="A167" s="22">
        <v>53</v>
      </c>
      <c r="B167" s="30"/>
      <c r="C167" s="22" t="s">
        <v>182</v>
      </c>
      <c r="E167" s="178">
        <v>0</v>
      </c>
      <c r="G167" s="178">
        <v>0</v>
      </c>
      <c r="I167" s="178">
        <v>1376428</v>
      </c>
      <c r="K167" s="178">
        <v>0</v>
      </c>
      <c r="M167" s="178">
        <v>12434561</v>
      </c>
      <c r="O167" s="178">
        <v>27899483</v>
      </c>
      <c r="Q167" s="178">
        <v>0</v>
      </c>
      <c r="S167" s="178">
        <v>3669582</v>
      </c>
      <c r="U167" s="178">
        <v>118155</v>
      </c>
      <c r="W167" s="178">
        <v>0</v>
      </c>
      <c r="Y167" s="178">
        <f t="shared" si="4"/>
        <v>44121781</v>
      </c>
      <c r="AA167" s="178">
        <v>23784477</v>
      </c>
      <c r="AC167" s="178">
        <v>2641189</v>
      </c>
      <c r="AE167" s="178">
        <v>15775</v>
      </c>
      <c r="AG167" s="178">
        <v>0</v>
      </c>
      <c r="AI167" s="178">
        <f t="shared" si="5"/>
        <v>26441441</v>
      </c>
      <c r="AK167" s="178">
        <f>(Y167-AI167)</f>
        <v>17680340</v>
      </c>
      <c r="AN167" s="30">
        <v>53</v>
      </c>
    </row>
    <row r="168" spans="1:40" ht="8.85" customHeight="1" x14ac:dyDescent="0.3">
      <c r="A168" s="22">
        <v>54</v>
      </c>
      <c r="B168" s="30"/>
      <c r="C168" s="22" t="s">
        <v>183</v>
      </c>
      <c r="E168" s="178">
        <v>0</v>
      </c>
      <c r="G168" s="178">
        <v>0</v>
      </c>
      <c r="I168" s="178">
        <v>0</v>
      </c>
      <c r="K168" s="178">
        <v>0</v>
      </c>
      <c r="M168" s="178">
        <v>2250079</v>
      </c>
      <c r="O168" s="178">
        <v>0</v>
      </c>
      <c r="Q168" s="178">
        <v>0</v>
      </c>
      <c r="S168" s="178">
        <v>0</v>
      </c>
      <c r="U168" s="178">
        <v>0</v>
      </c>
      <c r="W168" s="178">
        <v>30492</v>
      </c>
      <c r="Y168" s="178">
        <f t="shared" si="4"/>
        <v>2280571</v>
      </c>
      <c r="AA168" s="178">
        <v>2787834</v>
      </c>
      <c r="AC168" s="178">
        <v>692807</v>
      </c>
      <c r="AE168" s="178">
        <v>0</v>
      </c>
      <c r="AG168" s="178">
        <v>0</v>
      </c>
      <c r="AI168" s="178">
        <f t="shared" si="5"/>
        <v>3480641</v>
      </c>
      <c r="AK168" s="178">
        <f>(Y168-AI168)</f>
        <v>-1200070</v>
      </c>
      <c r="AN168" s="30">
        <v>54</v>
      </c>
    </row>
    <row r="169" spans="1:40" ht="8.85" customHeight="1" x14ac:dyDescent="0.3">
      <c r="A169" s="22">
        <v>55</v>
      </c>
      <c r="B169" s="30"/>
      <c r="C169" s="22" t="s">
        <v>184</v>
      </c>
      <c r="E169" s="178">
        <v>0</v>
      </c>
      <c r="G169" s="178">
        <v>0</v>
      </c>
      <c r="I169" s="178">
        <v>0</v>
      </c>
      <c r="K169" s="178">
        <v>0</v>
      </c>
      <c r="M169" s="178">
        <v>0</v>
      </c>
      <c r="O169" s="178">
        <v>0</v>
      </c>
      <c r="Q169" s="178">
        <v>0</v>
      </c>
      <c r="S169" s="178">
        <v>0</v>
      </c>
      <c r="U169" s="178">
        <v>0</v>
      </c>
      <c r="W169" s="178">
        <v>0</v>
      </c>
      <c r="Y169" s="178">
        <f t="shared" si="4"/>
        <v>0</v>
      </c>
      <c r="AA169" s="178">
        <v>0</v>
      </c>
      <c r="AC169" s="178">
        <v>0</v>
      </c>
      <c r="AE169" s="178">
        <v>0</v>
      </c>
      <c r="AG169" s="178">
        <v>0</v>
      </c>
      <c r="AI169" s="178">
        <f t="shared" si="5"/>
        <v>0</v>
      </c>
      <c r="AK169" s="178">
        <f>(Y169-AI169)</f>
        <v>0</v>
      </c>
      <c r="AN169" s="30">
        <v>55</v>
      </c>
    </row>
    <row r="170" spans="1:40" ht="8.85" customHeight="1" x14ac:dyDescent="0.3">
      <c r="A170" s="53"/>
      <c r="AN170" s="188"/>
    </row>
    <row r="171" spans="1:40" ht="8.85" customHeight="1" x14ac:dyDescent="0.3">
      <c r="A171" s="22">
        <v>56</v>
      </c>
      <c r="B171" s="30"/>
      <c r="C171" s="22" t="s">
        <v>185</v>
      </c>
      <c r="E171" s="178">
        <v>0</v>
      </c>
      <c r="G171" s="178">
        <v>0</v>
      </c>
      <c r="I171" s="178">
        <v>0</v>
      </c>
      <c r="K171" s="178">
        <v>0</v>
      </c>
      <c r="M171" s="178">
        <v>0</v>
      </c>
      <c r="O171" s="178">
        <v>0</v>
      </c>
      <c r="Q171" s="178">
        <v>0</v>
      </c>
      <c r="S171" s="178">
        <v>0</v>
      </c>
      <c r="U171" s="178">
        <v>0</v>
      </c>
      <c r="W171" s="178">
        <v>0</v>
      </c>
      <c r="Y171" s="178">
        <f t="shared" si="4"/>
        <v>0</v>
      </c>
      <c r="AA171" s="178">
        <v>0</v>
      </c>
      <c r="AC171" s="178">
        <v>0</v>
      </c>
      <c r="AE171" s="178">
        <v>0</v>
      </c>
      <c r="AG171" s="178">
        <v>0</v>
      </c>
      <c r="AI171" s="178">
        <f t="shared" si="5"/>
        <v>0</v>
      </c>
      <c r="AK171" s="178">
        <f>(Y171-AI171)</f>
        <v>0</v>
      </c>
      <c r="AN171" s="30">
        <v>56</v>
      </c>
    </row>
    <row r="172" spans="1:40" ht="8.85" customHeight="1" x14ac:dyDescent="0.3">
      <c r="A172" s="22">
        <v>57</v>
      </c>
      <c r="B172" s="30"/>
      <c r="C172" s="22" t="s">
        <v>186</v>
      </c>
      <c r="E172" s="178">
        <v>0</v>
      </c>
      <c r="G172" s="178">
        <v>0</v>
      </c>
      <c r="I172" s="178">
        <v>0</v>
      </c>
      <c r="K172" s="178">
        <v>0</v>
      </c>
      <c r="M172" s="178">
        <v>0</v>
      </c>
      <c r="O172" s="178">
        <v>0</v>
      </c>
      <c r="Q172" s="178">
        <v>0</v>
      </c>
      <c r="S172" s="178">
        <v>0</v>
      </c>
      <c r="U172" s="178">
        <v>0</v>
      </c>
      <c r="W172" s="178">
        <v>0</v>
      </c>
      <c r="Y172" s="178">
        <f t="shared" si="4"/>
        <v>0</v>
      </c>
      <c r="AA172" s="178">
        <v>0</v>
      </c>
      <c r="AC172" s="178">
        <v>0</v>
      </c>
      <c r="AE172" s="178">
        <v>0</v>
      </c>
      <c r="AG172" s="178">
        <v>0</v>
      </c>
      <c r="AI172" s="178">
        <f t="shared" si="5"/>
        <v>0</v>
      </c>
      <c r="AK172" s="178">
        <f>(Y172-AI172)</f>
        <v>0</v>
      </c>
      <c r="AN172" s="30">
        <v>57</v>
      </c>
    </row>
    <row r="173" spans="1:40" ht="8.85" customHeight="1" x14ac:dyDescent="0.3">
      <c r="A173" s="22">
        <v>58</v>
      </c>
      <c r="B173" s="30"/>
      <c r="C173" s="22" t="s">
        <v>187</v>
      </c>
      <c r="E173" s="178">
        <v>0</v>
      </c>
      <c r="G173" s="178">
        <v>0</v>
      </c>
      <c r="I173" s="178">
        <v>188900</v>
      </c>
      <c r="K173" s="178">
        <v>0</v>
      </c>
      <c r="M173" s="178">
        <v>0</v>
      </c>
      <c r="O173" s="178">
        <v>0</v>
      </c>
      <c r="Q173" s="178">
        <v>0</v>
      </c>
      <c r="S173" s="178">
        <v>0</v>
      </c>
      <c r="U173" s="178">
        <v>0</v>
      </c>
      <c r="W173" s="178">
        <v>0</v>
      </c>
      <c r="Y173" s="178">
        <f t="shared" si="4"/>
        <v>0</v>
      </c>
      <c r="AA173" s="178">
        <v>0</v>
      </c>
      <c r="AC173" s="178">
        <v>0</v>
      </c>
      <c r="AE173" s="178">
        <v>0</v>
      </c>
      <c r="AG173" s="178">
        <v>0</v>
      </c>
      <c r="AI173" s="178">
        <f t="shared" si="5"/>
        <v>0</v>
      </c>
      <c r="AK173" s="178">
        <f>(Y173-AI173)</f>
        <v>0</v>
      </c>
      <c r="AN173" s="30">
        <v>58</v>
      </c>
    </row>
    <row r="174" spans="1:40" ht="8.85" customHeight="1" x14ac:dyDescent="0.3">
      <c r="A174" s="22">
        <v>59</v>
      </c>
      <c r="B174" s="30"/>
      <c r="C174" s="22" t="s">
        <v>188</v>
      </c>
      <c r="E174" s="178">
        <v>0</v>
      </c>
      <c r="G174" s="178">
        <v>0</v>
      </c>
      <c r="I174" s="178">
        <v>0</v>
      </c>
      <c r="K174" s="178">
        <v>0</v>
      </c>
      <c r="M174" s="178">
        <v>233268</v>
      </c>
      <c r="O174" s="178">
        <v>0</v>
      </c>
      <c r="Q174" s="178">
        <v>0</v>
      </c>
      <c r="S174" s="178">
        <v>74519</v>
      </c>
      <c r="U174" s="178">
        <v>0</v>
      </c>
      <c r="W174" s="178">
        <v>0</v>
      </c>
      <c r="Y174" s="178">
        <f t="shared" si="4"/>
        <v>307787</v>
      </c>
      <c r="AA174" s="178">
        <v>300260</v>
      </c>
      <c r="AC174" s="178">
        <v>0</v>
      </c>
      <c r="AE174" s="178">
        <v>0</v>
      </c>
      <c r="AG174" s="178">
        <v>0</v>
      </c>
      <c r="AI174" s="178">
        <f t="shared" si="5"/>
        <v>300260</v>
      </c>
      <c r="AK174" s="178">
        <f>(Y174-AI174)</f>
        <v>7527</v>
      </c>
      <c r="AN174" s="30">
        <v>59</v>
      </c>
    </row>
    <row r="175" spans="1:40" ht="8.85" customHeight="1" x14ac:dyDescent="0.3">
      <c r="A175" s="22">
        <v>60</v>
      </c>
      <c r="B175" s="30"/>
      <c r="C175" s="22" t="s">
        <v>189</v>
      </c>
      <c r="E175" s="178">
        <v>0</v>
      </c>
      <c r="G175" s="178">
        <v>0</v>
      </c>
      <c r="I175" s="178">
        <v>69800</v>
      </c>
      <c r="K175" s="178">
        <v>0</v>
      </c>
      <c r="M175" s="178">
        <v>3933485</v>
      </c>
      <c r="O175" s="178">
        <v>0</v>
      </c>
      <c r="Q175" s="178">
        <v>0</v>
      </c>
      <c r="S175" s="178">
        <v>0</v>
      </c>
      <c r="U175" s="178">
        <v>0</v>
      </c>
      <c r="W175" s="178">
        <v>200326</v>
      </c>
      <c r="Y175" s="178">
        <f t="shared" si="4"/>
        <v>4133811</v>
      </c>
      <c r="AA175" s="178">
        <v>3670809</v>
      </c>
      <c r="AC175" s="178">
        <v>875629</v>
      </c>
      <c r="AE175" s="178">
        <v>118111</v>
      </c>
      <c r="AG175" s="178">
        <v>0</v>
      </c>
      <c r="AI175" s="178">
        <f t="shared" si="5"/>
        <v>4664549</v>
      </c>
      <c r="AK175" s="178">
        <f>(Y175-AI175)</f>
        <v>-530738</v>
      </c>
      <c r="AN175" s="30">
        <v>60</v>
      </c>
    </row>
    <row r="176" spans="1:40" ht="8.85" customHeight="1" x14ac:dyDescent="0.3">
      <c r="A176" s="53"/>
      <c r="AN176" s="188"/>
    </row>
    <row r="177" spans="1:40" ht="8.85" customHeight="1" x14ac:dyDescent="0.3">
      <c r="A177" s="22">
        <v>61</v>
      </c>
      <c r="B177" s="30"/>
      <c r="C177" s="22" t="s">
        <v>190</v>
      </c>
      <c r="E177" s="178">
        <v>0</v>
      </c>
      <c r="G177" s="178">
        <v>0</v>
      </c>
      <c r="I177" s="178">
        <v>162812</v>
      </c>
      <c r="K177" s="178">
        <v>0</v>
      </c>
      <c r="M177" s="178">
        <v>646863</v>
      </c>
      <c r="O177" s="178">
        <v>530180</v>
      </c>
      <c r="Q177" s="178">
        <v>0</v>
      </c>
      <c r="S177" s="178">
        <v>0</v>
      </c>
      <c r="U177" s="178">
        <v>0</v>
      </c>
      <c r="W177" s="178">
        <v>0</v>
      </c>
      <c r="Y177" s="178">
        <f t="shared" si="4"/>
        <v>1177043</v>
      </c>
      <c r="AA177" s="178">
        <v>352713</v>
      </c>
      <c r="AC177" s="178">
        <v>477782</v>
      </c>
      <c r="AE177" s="178">
        <v>34394</v>
      </c>
      <c r="AG177" s="178">
        <v>0</v>
      </c>
      <c r="AI177" s="178">
        <f t="shared" si="5"/>
        <v>864889</v>
      </c>
      <c r="AK177" s="178">
        <f>(Y177-AI177)</f>
        <v>312154</v>
      </c>
      <c r="AN177" s="30">
        <v>61</v>
      </c>
    </row>
    <row r="178" spans="1:40" ht="8.85" customHeight="1" x14ac:dyDescent="0.3">
      <c r="A178" s="22">
        <v>62</v>
      </c>
      <c r="B178" s="30"/>
      <c r="C178" s="22" t="s">
        <v>191</v>
      </c>
      <c r="E178" s="178">
        <v>0</v>
      </c>
      <c r="G178" s="178">
        <v>0</v>
      </c>
      <c r="I178" s="178">
        <v>0</v>
      </c>
      <c r="K178" s="178">
        <v>0</v>
      </c>
      <c r="M178" s="178">
        <v>3933479</v>
      </c>
      <c r="O178" s="178">
        <v>0</v>
      </c>
      <c r="Q178" s="178">
        <v>0</v>
      </c>
      <c r="S178" s="178">
        <v>116289</v>
      </c>
      <c r="U178" s="178">
        <v>878741</v>
      </c>
      <c r="W178" s="178">
        <v>1487535</v>
      </c>
      <c r="Y178" s="178">
        <f t="shared" si="4"/>
        <v>6416044</v>
      </c>
      <c r="AA178" s="178">
        <v>3269519</v>
      </c>
      <c r="AC178" s="178">
        <v>1517466</v>
      </c>
      <c r="AE178" s="178">
        <v>496217</v>
      </c>
      <c r="AG178" s="178">
        <v>1012519</v>
      </c>
      <c r="AI178" s="178">
        <f t="shared" si="5"/>
        <v>6295721</v>
      </c>
      <c r="AK178" s="178">
        <f>(Y178-AI178)</f>
        <v>120323</v>
      </c>
      <c r="AN178" s="30">
        <v>62</v>
      </c>
    </row>
    <row r="179" spans="1:40" ht="8.85" customHeight="1" x14ac:dyDescent="0.3">
      <c r="A179" s="22">
        <v>63</v>
      </c>
      <c r="B179" s="30"/>
      <c r="C179" s="22" t="s">
        <v>192</v>
      </c>
      <c r="E179" s="178">
        <v>0</v>
      </c>
      <c r="G179" s="178">
        <v>0</v>
      </c>
      <c r="I179" s="178">
        <v>0</v>
      </c>
      <c r="K179" s="178">
        <v>0</v>
      </c>
      <c r="M179" s="178">
        <v>262294</v>
      </c>
      <c r="O179" s="178">
        <v>-4275</v>
      </c>
      <c r="Q179" s="178">
        <v>0</v>
      </c>
      <c r="S179" s="178">
        <v>0</v>
      </c>
      <c r="U179" s="178">
        <v>0</v>
      </c>
      <c r="W179" s="178">
        <v>0</v>
      </c>
      <c r="Y179" s="178">
        <f t="shared" si="4"/>
        <v>258019</v>
      </c>
      <c r="AA179" s="178">
        <v>187945</v>
      </c>
      <c r="AC179" s="178">
        <v>7001</v>
      </c>
      <c r="AE179" s="178">
        <v>0</v>
      </c>
      <c r="AG179" s="178">
        <v>0</v>
      </c>
      <c r="AI179" s="178">
        <f t="shared" si="5"/>
        <v>194946</v>
      </c>
      <c r="AK179" s="178">
        <f>(Y179-AI179)</f>
        <v>63073</v>
      </c>
      <c r="AN179" s="30">
        <v>63</v>
      </c>
    </row>
    <row r="180" spans="1:40" ht="8.85" customHeight="1" x14ac:dyDescent="0.3">
      <c r="A180" s="22">
        <v>64</v>
      </c>
      <c r="B180" s="30"/>
      <c r="C180" s="22" t="s">
        <v>193</v>
      </c>
      <c r="E180" s="178">
        <v>0</v>
      </c>
      <c r="G180" s="178">
        <v>0</v>
      </c>
      <c r="I180" s="178">
        <v>0</v>
      </c>
      <c r="K180" s="178">
        <v>0</v>
      </c>
      <c r="M180" s="178">
        <v>655581</v>
      </c>
      <c r="O180" s="178">
        <v>385581</v>
      </c>
      <c r="Q180" s="178">
        <v>0</v>
      </c>
      <c r="S180" s="178">
        <v>0</v>
      </c>
      <c r="U180" s="178">
        <v>0</v>
      </c>
      <c r="W180" s="178">
        <v>7817</v>
      </c>
      <c r="Y180" s="178">
        <f t="shared" si="4"/>
        <v>1048979</v>
      </c>
      <c r="AA180" s="178">
        <v>755453</v>
      </c>
      <c r="AC180" s="178">
        <v>277669</v>
      </c>
      <c r="AE180" s="178">
        <v>77456</v>
      </c>
      <c r="AG180" s="178">
        <v>0</v>
      </c>
      <c r="AI180" s="178">
        <f t="shared" si="5"/>
        <v>1110578</v>
      </c>
      <c r="AK180" s="178">
        <f>(Y180-AI180)</f>
        <v>-61599</v>
      </c>
      <c r="AN180" s="30">
        <v>64</v>
      </c>
    </row>
    <row r="181" spans="1:40" ht="8.85" customHeight="1" x14ac:dyDescent="0.3">
      <c r="A181" s="22">
        <v>65</v>
      </c>
      <c r="B181" s="30"/>
      <c r="C181" s="22" t="s">
        <v>194</v>
      </c>
      <c r="E181" s="178">
        <v>0</v>
      </c>
      <c r="G181" s="178">
        <v>0</v>
      </c>
      <c r="I181" s="178">
        <v>0</v>
      </c>
      <c r="K181" s="178">
        <v>0</v>
      </c>
      <c r="M181" s="178">
        <v>0</v>
      </c>
      <c r="O181" s="178">
        <v>0</v>
      </c>
      <c r="Q181" s="178">
        <v>0</v>
      </c>
      <c r="S181" s="178">
        <v>0</v>
      </c>
      <c r="U181" s="178">
        <v>0</v>
      </c>
      <c r="W181" s="178">
        <v>0</v>
      </c>
      <c r="Y181" s="178">
        <f>SUM(M181:W181)</f>
        <v>0</v>
      </c>
      <c r="AA181" s="178">
        <v>0</v>
      </c>
      <c r="AC181" s="178">
        <v>0</v>
      </c>
      <c r="AE181" s="178">
        <v>0</v>
      </c>
      <c r="AG181" s="178">
        <v>0</v>
      </c>
      <c r="AI181" s="178">
        <f>SUM(AA181:AG181)</f>
        <v>0</v>
      </c>
      <c r="AK181" s="178">
        <f>(Y181-AI181)</f>
        <v>0</v>
      </c>
      <c r="AN181" s="30">
        <v>65</v>
      </c>
    </row>
    <row r="182" spans="1:40" ht="8.85" customHeight="1" x14ac:dyDescent="0.3">
      <c r="A182" s="53"/>
      <c r="AN182" s="188"/>
    </row>
    <row r="183" spans="1:40" ht="8.85" customHeight="1" x14ac:dyDescent="0.3">
      <c r="A183" s="22">
        <v>66</v>
      </c>
      <c r="B183" s="30"/>
      <c r="C183" s="22" t="s">
        <v>195</v>
      </c>
      <c r="E183" s="178">
        <v>0</v>
      </c>
      <c r="G183" s="178">
        <v>0</v>
      </c>
      <c r="I183" s="178">
        <v>0</v>
      </c>
      <c r="K183" s="178">
        <v>0</v>
      </c>
      <c r="M183" s="178">
        <v>335377</v>
      </c>
      <c r="O183" s="178">
        <v>0</v>
      </c>
      <c r="Q183" s="178">
        <v>0</v>
      </c>
      <c r="S183" s="178">
        <v>5509</v>
      </c>
      <c r="U183" s="178">
        <v>0</v>
      </c>
      <c r="W183" s="178">
        <v>0</v>
      </c>
      <c r="Y183" s="178">
        <f>SUM(M183:W183)</f>
        <v>340886</v>
      </c>
      <c r="AA183" s="178">
        <v>494732</v>
      </c>
      <c r="AC183" s="178">
        <v>411167</v>
      </c>
      <c r="AE183" s="178">
        <v>5308</v>
      </c>
      <c r="AG183" s="178">
        <v>0</v>
      </c>
      <c r="AI183" s="178">
        <f>SUM(AA183:AG183)</f>
        <v>911207</v>
      </c>
      <c r="AK183" s="178">
        <f>(Y183-AI183)</f>
        <v>-570321</v>
      </c>
      <c r="AN183" s="30">
        <v>66</v>
      </c>
    </row>
    <row r="184" spans="1:40" ht="8.85" customHeight="1" x14ac:dyDescent="0.3">
      <c r="A184" s="22">
        <v>67</v>
      </c>
      <c r="B184" s="30"/>
      <c r="C184" s="22" t="s">
        <v>196</v>
      </c>
      <c r="E184" s="178">
        <v>0</v>
      </c>
      <c r="G184" s="178">
        <v>0</v>
      </c>
      <c r="I184" s="178">
        <v>42000</v>
      </c>
      <c r="K184" s="178">
        <v>0</v>
      </c>
      <c r="M184" s="178">
        <v>0</v>
      </c>
      <c r="O184" s="178">
        <v>0</v>
      </c>
      <c r="Q184" s="178">
        <v>0</v>
      </c>
      <c r="S184" s="178">
        <v>0</v>
      </c>
      <c r="U184" s="178">
        <v>0</v>
      </c>
      <c r="W184" s="178">
        <v>0</v>
      </c>
      <c r="Y184" s="178">
        <f>SUM(M184:W184)</f>
        <v>0</v>
      </c>
      <c r="AA184" s="178">
        <v>0</v>
      </c>
      <c r="AC184" s="178">
        <v>0</v>
      </c>
      <c r="AE184" s="178">
        <v>0</v>
      </c>
      <c r="AG184" s="178">
        <v>0</v>
      </c>
      <c r="AI184" s="178">
        <f>SUM(AA184:AG184)</f>
        <v>0</v>
      </c>
      <c r="AK184" s="178">
        <f>(Y184-AI184)</f>
        <v>0</v>
      </c>
      <c r="AN184" s="30">
        <v>67</v>
      </c>
    </row>
    <row r="185" spans="1:40" ht="8.85" customHeight="1" x14ac:dyDescent="0.3">
      <c r="A185" s="22">
        <v>68</v>
      </c>
      <c r="B185" s="30"/>
      <c r="C185" s="22" t="s">
        <v>197</v>
      </c>
      <c r="E185" s="178">
        <v>0</v>
      </c>
      <c r="G185" s="178">
        <v>0</v>
      </c>
      <c r="I185" s="178">
        <v>0</v>
      </c>
      <c r="K185" s="178">
        <v>0</v>
      </c>
      <c r="M185" s="178">
        <v>104559</v>
      </c>
      <c r="O185" s="178">
        <v>3409060</v>
      </c>
      <c r="Q185" s="178">
        <v>1308</v>
      </c>
      <c r="S185" s="178">
        <v>0</v>
      </c>
      <c r="U185" s="178">
        <v>0</v>
      </c>
      <c r="W185" s="178">
        <v>0</v>
      </c>
      <c r="Y185" s="178">
        <f>SUM(M185:W185)</f>
        <v>3514927</v>
      </c>
      <c r="AA185" s="178">
        <v>73190</v>
      </c>
      <c r="AC185" s="178">
        <v>126337</v>
      </c>
      <c r="AE185" s="178">
        <v>141874</v>
      </c>
      <c r="AG185" s="178">
        <v>0</v>
      </c>
      <c r="AI185" s="178">
        <f>SUM(AA185:AG185)</f>
        <v>341401</v>
      </c>
      <c r="AK185" s="178">
        <f>(Y185-AI185)</f>
        <v>3173526</v>
      </c>
      <c r="AN185" s="30">
        <v>68</v>
      </c>
    </row>
    <row r="186" spans="1:40" ht="8.85" customHeight="1" x14ac:dyDescent="0.3">
      <c r="A186" s="22">
        <v>69</v>
      </c>
      <c r="B186" s="30"/>
      <c r="C186" s="22" t="s">
        <v>198</v>
      </c>
      <c r="E186" s="178">
        <v>0</v>
      </c>
      <c r="G186" s="178">
        <v>0</v>
      </c>
      <c r="I186" s="178">
        <v>0</v>
      </c>
      <c r="K186" s="178">
        <v>0</v>
      </c>
      <c r="M186" s="178">
        <v>2797860</v>
      </c>
      <c r="O186" s="178">
        <v>0</v>
      </c>
      <c r="Q186" s="178">
        <v>0</v>
      </c>
      <c r="S186" s="178">
        <v>0</v>
      </c>
      <c r="U186" s="178">
        <v>0</v>
      </c>
      <c r="W186" s="178">
        <v>72018</v>
      </c>
      <c r="Y186" s="178">
        <f>SUM(M186:W186)</f>
        <v>2869878</v>
      </c>
      <c r="AA186" s="178">
        <v>2827455</v>
      </c>
      <c r="AC186" s="178">
        <v>810659</v>
      </c>
      <c r="AE186" s="178">
        <v>0</v>
      </c>
      <c r="AG186" s="178">
        <v>4521</v>
      </c>
      <c r="AI186" s="178">
        <f>SUM(AA186:AG186)</f>
        <v>3642635</v>
      </c>
      <c r="AK186" s="178">
        <f>(Y186-AI186)</f>
        <v>-772757</v>
      </c>
      <c r="AN186" s="30">
        <v>69</v>
      </c>
    </row>
    <row r="187" spans="1:40" ht="8.85" customHeight="1" x14ac:dyDescent="0.3">
      <c r="A187" s="22">
        <v>70</v>
      </c>
      <c r="B187" s="30"/>
      <c r="C187" s="22" t="s">
        <v>199</v>
      </c>
      <c r="E187" s="178">
        <v>0</v>
      </c>
      <c r="G187" s="178">
        <v>0</v>
      </c>
      <c r="I187" s="178">
        <v>0</v>
      </c>
      <c r="K187" s="178">
        <v>0</v>
      </c>
      <c r="M187" s="178">
        <v>414237</v>
      </c>
      <c r="O187" s="178">
        <v>2341334</v>
      </c>
      <c r="Q187" s="178">
        <v>0</v>
      </c>
      <c r="S187" s="178">
        <v>0</v>
      </c>
      <c r="U187" s="178">
        <v>0</v>
      </c>
      <c r="W187" s="178">
        <v>229601</v>
      </c>
      <c r="Y187" s="178">
        <f>SUM(M187:W187)</f>
        <v>2985172</v>
      </c>
      <c r="AA187" s="178">
        <v>1161458</v>
      </c>
      <c r="AC187" s="178">
        <v>568574</v>
      </c>
      <c r="AE187" s="178">
        <v>770966</v>
      </c>
      <c r="AG187" s="178">
        <v>0</v>
      </c>
      <c r="AI187" s="178">
        <f>SUM(AA187:AG187)</f>
        <v>2500998</v>
      </c>
      <c r="AK187" s="178">
        <f>(Y187-AI187)</f>
        <v>484174</v>
      </c>
      <c r="AN187" s="30">
        <v>70</v>
      </c>
    </row>
    <row r="188" spans="1:40" ht="8.85" customHeight="1" x14ac:dyDescent="0.3">
      <c r="A188" s="53"/>
      <c r="AN188" s="188"/>
    </row>
    <row r="189" spans="1:40" ht="8.85" customHeight="1" x14ac:dyDescent="0.3">
      <c r="A189" s="22">
        <v>71</v>
      </c>
      <c r="B189" s="30"/>
      <c r="C189" s="22" t="s">
        <v>200</v>
      </c>
      <c r="E189" s="178">
        <v>0</v>
      </c>
      <c r="G189" s="178">
        <v>0</v>
      </c>
      <c r="I189" s="178">
        <v>0</v>
      </c>
      <c r="K189" s="178">
        <v>0</v>
      </c>
      <c r="M189" s="178">
        <v>2675</v>
      </c>
      <c r="O189" s="178">
        <v>0</v>
      </c>
      <c r="Q189" s="178">
        <v>0</v>
      </c>
      <c r="S189" s="178">
        <v>0</v>
      </c>
      <c r="U189" s="178">
        <v>0</v>
      </c>
      <c r="W189" s="178">
        <v>0</v>
      </c>
      <c r="Y189" s="178">
        <f>SUM(M189:W189)</f>
        <v>2675</v>
      </c>
      <c r="AA189" s="178">
        <v>2832</v>
      </c>
      <c r="AC189" s="178">
        <v>86965</v>
      </c>
      <c r="AE189" s="178">
        <v>54729</v>
      </c>
      <c r="AG189" s="178">
        <v>0</v>
      </c>
      <c r="AI189" s="178">
        <f>SUM(AA189:AG189)</f>
        <v>144526</v>
      </c>
      <c r="AK189" s="178">
        <f>(Y189-AI189)</f>
        <v>-141851</v>
      </c>
      <c r="AN189" s="30">
        <v>71</v>
      </c>
    </row>
    <row r="190" spans="1:40" ht="8.85" customHeight="1" x14ac:dyDescent="0.3">
      <c r="A190" s="22">
        <v>72</v>
      </c>
      <c r="B190" s="30"/>
      <c r="C190" s="22" t="s">
        <v>201</v>
      </c>
      <c r="E190" s="178">
        <v>0</v>
      </c>
      <c r="G190" s="178">
        <v>0</v>
      </c>
      <c r="I190" s="178">
        <v>334667</v>
      </c>
      <c r="K190" s="178">
        <v>0</v>
      </c>
      <c r="M190" s="178">
        <v>6713833</v>
      </c>
      <c r="O190" s="178">
        <v>148628</v>
      </c>
      <c r="Q190" s="178">
        <v>0</v>
      </c>
      <c r="S190" s="178">
        <v>0</v>
      </c>
      <c r="U190" s="178">
        <v>0</v>
      </c>
      <c r="W190" s="178">
        <v>395996</v>
      </c>
      <c r="Y190" s="178">
        <f>SUM(M190:W190)</f>
        <v>7258457</v>
      </c>
      <c r="AA190" s="178">
        <v>4249297</v>
      </c>
      <c r="AC190" s="178">
        <v>787623</v>
      </c>
      <c r="AE190" s="178">
        <v>148525</v>
      </c>
      <c r="AG190" s="178">
        <v>0</v>
      </c>
      <c r="AI190" s="178">
        <f>SUM(AA190:AG190)</f>
        <v>5185445</v>
      </c>
      <c r="AK190" s="178">
        <f>(Y190-AI190)</f>
        <v>2073012</v>
      </c>
      <c r="AN190" s="30">
        <v>72</v>
      </c>
    </row>
    <row r="191" spans="1:40" ht="8.85" customHeight="1" x14ac:dyDescent="0.3">
      <c r="A191" s="22">
        <v>73</v>
      </c>
      <c r="B191" s="30"/>
      <c r="C191" s="22" t="s">
        <v>202</v>
      </c>
      <c r="E191" s="178">
        <v>0</v>
      </c>
      <c r="G191" s="178">
        <v>0</v>
      </c>
      <c r="I191" s="178">
        <v>1587000</v>
      </c>
      <c r="K191" s="178">
        <v>0</v>
      </c>
      <c r="M191" s="178">
        <v>0</v>
      </c>
      <c r="O191" s="178">
        <v>0</v>
      </c>
      <c r="Q191" s="178">
        <v>0</v>
      </c>
      <c r="S191" s="178">
        <v>0</v>
      </c>
      <c r="U191" s="178">
        <v>0</v>
      </c>
      <c r="W191" s="178">
        <v>0</v>
      </c>
      <c r="Y191" s="178">
        <f>SUM(M191:W191)</f>
        <v>0</v>
      </c>
      <c r="AA191" s="178">
        <v>0</v>
      </c>
      <c r="AC191" s="178">
        <v>0</v>
      </c>
      <c r="AE191" s="178">
        <v>0</v>
      </c>
      <c r="AG191" s="178">
        <v>0</v>
      </c>
      <c r="AI191" s="178">
        <f>SUM(AA191:AG191)</f>
        <v>0</v>
      </c>
      <c r="AK191" s="178">
        <f>(Y191-AI191)</f>
        <v>0</v>
      </c>
      <c r="AN191" s="30">
        <v>73</v>
      </c>
    </row>
    <row r="192" spans="1:40" ht="8.85" customHeight="1" x14ac:dyDescent="0.3">
      <c r="A192" s="22">
        <v>74</v>
      </c>
      <c r="B192" s="30"/>
      <c r="C192" s="22" t="s">
        <v>203</v>
      </c>
      <c r="E192" s="178">
        <v>0</v>
      </c>
      <c r="G192" s="178">
        <v>0</v>
      </c>
      <c r="I192" s="178">
        <v>128003</v>
      </c>
      <c r="K192" s="178">
        <v>0</v>
      </c>
      <c r="M192" s="178">
        <v>4867758</v>
      </c>
      <c r="O192" s="178">
        <v>135930</v>
      </c>
      <c r="Q192" s="178">
        <v>0</v>
      </c>
      <c r="S192" s="178">
        <v>9000</v>
      </c>
      <c r="U192" s="178">
        <v>0</v>
      </c>
      <c r="W192" s="178">
        <v>108334</v>
      </c>
      <c r="Y192" s="178">
        <f>SUM(M192:W192)</f>
        <v>5121022</v>
      </c>
      <c r="AA192" s="178">
        <v>3444058</v>
      </c>
      <c r="AC192" s="178">
        <v>1441820</v>
      </c>
      <c r="AE192" s="178">
        <v>309406</v>
      </c>
      <c r="AG192" s="178">
        <v>0</v>
      </c>
      <c r="AI192" s="178">
        <f>SUM(AA192:AG192)</f>
        <v>5195284</v>
      </c>
      <c r="AK192" s="178">
        <f>(Y192-AI192)</f>
        <v>-74262</v>
      </c>
      <c r="AN192" s="30">
        <v>74</v>
      </c>
    </row>
    <row r="193" spans="1:40" ht="8.85" customHeight="1" x14ac:dyDescent="0.3">
      <c r="A193" s="22">
        <v>75</v>
      </c>
      <c r="B193" s="30"/>
      <c r="C193" s="22" t="s">
        <v>204</v>
      </c>
      <c r="E193" s="178">
        <v>0</v>
      </c>
      <c r="G193" s="178">
        <v>0</v>
      </c>
      <c r="I193" s="178">
        <v>0</v>
      </c>
      <c r="K193" s="178">
        <v>0</v>
      </c>
      <c r="M193" s="178">
        <v>0</v>
      </c>
      <c r="O193" s="178">
        <v>0</v>
      </c>
      <c r="Q193" s="178">
        <v>0</v>
      </c>
      <c r="S193" s="178">
        <v>0</v>
      </c>
      <c r="U193" s="178">
        <v>0</v>
      </c>
      <c r="W193" s="178">
        <v>0</v>
      </c>
      <c r="Y193" s="178">
        <f>SUM(M193:W193)</f>
        <v>0</v>
      </c>
      <c r="AA193" s="178">
        <v>0</v>
      </c>
      <c r="AC193" s="178">
        <v>0</v>
      </c>
      <c r="AE193" s="178">
        <v>0</v>
      </c>
      <c r="AG193" s="178">
        <v>0</v>
      </c>
      <c r="AI193" s="178">
        <f>SUM(AA193:AG193)</f>
        <v>0</v>
      </c>
      <c r="AK193" s="178">
        <f>(Y193-AI193)</f>
        <v>0</v>
      </c>
      <c r="AN193" s="30">
        <v>75</v>
      </c>
    </row>
    <row r="194" spans="1:40" ht="8.85" customHeight="1" x14ac:dyDescent="0.3">
      <c r="A194" s="53"/>
      <c r="AN194" s="188"/>
    </row>
    <row r="195" spans="1:40" ht="8.85" customHeight="1" x14ac:dyDescent="0.3">
      <c r="A195" s="22">
        <v>76</v>
      </c>
      <c r="B195" s="30"/>
      <c r="C195" s="22" t="s">
        <v>121</v>
      </c>
      <c r="E195" s="178">
        <v>0</v>
      </c>
      <c r="G195" s="178">
        <v>0</v>
      </c>
      <c r="I195" s="178">
        <v>0</v>
      </c>
      <c r="K195" s="178">
        <v>0</v>
      </c>
      <c r="M195" s="178">
        <v>0</v>
      </c>
      <c r="O195" s="178">
        <v>0</v>
      </c>
      <c r="Q195" s="178">
        <v>0</v>
      </c>
      <c r="S195" s="178">
        <v>0</v>
      </c>
      <c r="U195" s="178">
        <v>0</v>
      </c>
      <c r="W195" s="178">
        <v>0</v>
      </c>
      <c r="Y195" s="178">
        <f>SUM(M195:W195)</f>
        <v>0</v>
      </c>
      <c r="AA195" s="178">
        <v>0</v>
      </c>
      <c r="AC195" s="178">
        <v>0</v>
      </c>
      <c r="AE195" s="178">
        <v>0</v>
      </c>
      <c r="AG195" s="178">
        <v>0</v>
      </c>
      <c r="AI195" s="178">
        <f>SUM(AA195:AG195)</f>
        <v>0</v>
      </c>
      <c r="AK195" s="178">
        <f>(Y195-AI195)</f>
        <v>0</v>
      </c>
      <c r="AN195" s="30">
        <v>76</v>
      </c>
    </row>
    <row r="196" spans="1:40" ht="8.85" customHeight="1" x14ac:dyDescent="0.3">
      <c r="A196" s="22">
        <v>77</v>
      </c>
      <c r="B196" s="30"/>
      <c r="C196" s="22" t="s">
        <v>122</v>
      </c>
      <c r="E196" s="178">
        <v>0</v>
      </c>
      <c r="G196" s="178">
        <v>0</v>
      </c>
      <c r="I196" s="178">
        <v>794700</v>
      </c>
      <c r="K196" s="178">
        <v>0</v>
      </c>
      <c r="M196" s="178">
        <v>0</v>
      </c>
      <c r="O196" s="178">
        <v>0</v>
      </c>
      <c r="Q196" s="178">
        <v>0</v>
      </c>
      <c r="S196" s="178">
        <v>0</v>
      </c>
      <c r="U196" s="178">
        <v>0</v>
      </c>
      <c r="W196" s="178">
        <v>0</v>
      </c>
      <c r="Y196" s="178">
        <f>SUM(M196:W196)</f>
        <v>0</v>
      </c>
      <c r="AA196" s="178">
        <v>0</v>
      </c>
      <c r="AC196" s="178">
        <v>0</v>
      </c>
      <c r="AE196" s="178">
        <v>0</v>
      </c>
      <c r="AG196" s="178">
        <v>0</v>
      </c>
      <c r="AI196" s="178">
        <f>SUM(AA196:AG196)</f>
        <v>0</v>
      </c>
      <c r="AK196" s="178">
        <f>(Y196-AI196)</f>
        <v>0</v>
      </c>
      <c r="AN196" s="30">
        <v>77</v>
      </c>
    </row>
    <row r="197" spans="1:40" ht="8.85" customHeight="1" x14ac:dyDescent="0.3">
      <c r="A197" s="22">
        <v>78</v>
      </c>
      <c r="B197" s="30"/>
      <c r="C197" s="22" t="s">
        <v>205</v>
      </c>
      <c r="E197" s="178">
        <v>0</v>
      </c>
      <c r="G197" s="178">
        <v>0</v>
      </c>
      <c r="I197" s="178">
        <v>0</v>
      </c>
      <c r="K197" s="178">
        <v>0</v>
      </c>
      <c r="M197" s="178">
        <v>3117863</v>
      </c>
      <c r="O197" s="178">
        <v>0</v>
      </c>
      <c r="Q197" s="178">
        <v>210642</v>
      </c>
      <c r="S197" s="178">
        <v>0</v>
      </c>
      <c r="U197" s="178">
        <v>0</v>
      </c>
      <c r="W197" s="178">
        <v>129289</v>
      </c>
      <c r="Y197" s="178">
        <f>SUM(M197:W197)</f>
        <v>3457794</v>
      </c>
      <c r="AA197" s="178">
        <v>2306554</v>
      </c>
      <c r="AC197" s="178">
        <v>925820</v>
      </c>
      <c r="AE197" s="178">
        <v>127804</v>
      </c>
      <c r="AG197" s="178">
        <v>35618</v>
      </c>
      <c r="AI197" s="178">
        <f>SUM(AA197:AG197)</f>
        <v>3395796</v>
      </c>
      <c r="AK197" s="178">
        <f>(Y197-AI197)</f>
        <v>61998</v>
      </c>
      <c r="AN197" s="30">
        <v>78</v>
      </c>
    </row>
    <row r="198" spans="1:40" ht="8.85" customHeight="1" x14ac:dyDescent="0.3">
      <c r="A198" s="22">
        <v>79</v>
      </c>
      <c r="B198" s="30"/>
      <c r="C198" s="22" t="s">
        <v>206</v>
      </c>
      <c r="E198" s="178">
        <v>0</v>
      </c>
      <c r="G198" s="178">
        <v>1685389</v>
      </c>
      <c r="I198" s="178">
        <v>1378422</v>
      </c>
      <c r="K198" s="178">
        <v>0</v>
      </c>
      <c r="M198" s="178">
        <v>7899974</v>
      </c>
      <c r="O198" s="178">
        <v>0</v>
      </c>
      <c r="Q198" s="178">
        <v>0</v>
      </c>
      <c r="S198" s="178">
        <v>0</v>
      </c>
      <c r="U198" s="178">
        <v>0</v>
      </c>
      <c r="W198" s="178">
        <v>1946300</v>
      </c>
      <c r="Y198" s="178">
        <f>SUM(M198:W198)</f>
        <v>9846274</v>
      </c>
      <c r="AA198" s="178">
        <v>3066827</v>
      </c>
      <c r="AC198" s="178">
        <v>1187695</v>
      </c>
      <c r="AE198" s="178">
        <v>559818</v>
      </c>
      <c r="AG198" s="178">
        <v>0</v>
      </c>
      <c r="AI198" s="178">
        <f>SUM(AA198:AG198)</f>
        <v>4814340</v>
      </c>
      <c r="AK198" s="178">
        <f>(Y198-AI198)</f>
        <v>5031934</v>
      </c>
      <c r="AN198" s="30">
        <v>79</v>
      </c>
    </row>
    <row r="199" spans="1:40" ht="8.85" customHeight="1" x14ac:dyDescent="0.3">
      <c r="A199" s="22">
        <v>80</v>
      </c>
      <c r="B199" s="30"/>
      <c r="C199" s="22" t="s">
        <v>207</v>
      </c>
      <c r="E199" s="178">
        <v>0</v>
      </c>
      <c r="G199" s="178">
        <v>0</v>
      </c>
      <c r="I199" s="178">
        <v>0</v>
      </c>
      <c r="K199" s="178">
        <v>0</v>
      </c>
      <c r="M199" s="178">
        <v>3406753</v>
      </c>
      <c r="O199" s="178">
        <v>0</v>
      </c>
      <c r="Q199" s="178">
        <v>129989</v>
      </c>
      <c r="S199" s="178">
        <v>0</v>
      </c>
      <c r="U199" s="178">
        <v>0</v>
      </c>
      <c r="W199" s="178">
        <v>3870</v>
      </c>
      <c r="Y199" s="178">
        <f>SUM(M199:W199)</f>
        <v>3540612</v>
      </c>
      <c r="AA199" s="178">
        <v>2762046</v>
      </c>
      <c r="AC199" s="178">
        <v>1103538</v>
      </c>
      <c r="AE199" s="178">
        <v>287867</v>
      </c>
      <c r="AG199" s="178">
        <v>28845</v>
      </c>
      <c r="AI199" s="178">
        <f>SUM(AA199:AG199)</f>
        <v>4182296</v>
      </c>
      <c r="AK199" s="178">
        <f>(Y199-AI199)</f>
        <v>-641684</v>
      </c>
      <c r="AN199" s="30">
        <v>80</v>
      </c>
    </row>
    <row r="200" spans="1:40" ht="8.85" customHeight="1" x14ac:dyDescent="0.3">
      <c r="A200" s="53"/>
      <c r="AN200" s="188"/>
    </row>
    <row r="201" spans="1:40" ht="8.85" customHeight="1" x14ac:dyDescent="0.3">
      <c r="A201" s="22">
        <v>81</v>
      </c>
      <c r="B201" s="30"/>
      <c r="C201" s="22" t="s">
        <v>208</v>
      </c>
      <c r="E201" s="178">
        <v>0</v>
      </c>
      <c r="G201" s="178">
        <v>0</v>
      </c>
      <c r="I201" s="178">
        <v>0</v>
      </c>
      <c r="K201" s="178">
        <v>0</v>
      </c>
      <c r="M201" s="178">
        <v>3936282</v>
      </c>
      <c r="O201" s="178">
        <v>0</v>
      </c>
      <c r="Q201" s="178">
        <v>0</v>
      </c>
      <c r="S201" s="178">
        <v>0</v>
      </c>
      <c r="U201" s="178">
        <v>0</v>
      </c>
      <c r="W201" s="178">
        <v>105044</v>
      </c>
      <c r="Y201" s="178">
        <f>SUM(M201:W201)</f>
        <v>4041326</v>
      </c>
      <c r="AA201" s="178">
        <v>2592116</v>
      </c>
      <c r="AC201" s="178">
        <v>1806690</v>
      </c>
      <c r="AE201" s="178">
        <v>261798</v>
      </c>
      <c r="AG201" s="178">
        <v>0</v>
      </c>
      <c r="AI201" s="178">
        <f>SUM(AA201:AG201)</f>
        <v>4660604</v>
      </c>
      <c r="AK201" s="178">
        <f>(Y201-AI201)</f>
        <v>-619278</v>
      </c>
      <c r="AN201" s="30">
        <v>81</v>
      </c>
    </row>
    <row r="202" spans="1:40" ht="8.85" customHeight="1" x14ac:dyDescent="0.3">
      <c r="A202" s="22">
        <v>82</v>
      </c>
      <c r="B202" s="30"/>
      <c r="C202" s="22" t="s">
        <v>209</v>
      </c>
      <c r="E202" s="178">
        <v>0</v>
      </c>
      <c r="G202" s="178">
        <v>0</v>
      </c>
      <c r="I202" s="178">
        <v>0</v>
      </c>
      <c r="K202" s="178">
        <v>0</v>
      </c>
      <c r="M202" s="178">
        <v>1821974</v>
      </c>
      <c r="O202" s="178">
        <v>0</v>
      </c>
      <c r="Q202" s="178">
        <v>0</v>
      </c>
      <c r="S202" s="178">
        <v>0</v>
      </c>
      <c r="U202" s="178">
        <v>0</v>
      </c>
      <c r="W202" s="178">
        <v>616735</v>
      </c>
      <c r="Y202" s="178">
        <f>SUM(M202:W202)</f>
        <v>2438709</v>
      </c>
      <c r="AA202" s="178">
        <v>1749773</v>
      </c>
      <c r="AC202" s="178">
        <v>378461</v>
      </c>
      <c r="AE202" s="178">
        <v>13674</v>
      </c>
      <c r="AG202" s="178">
        <v>0</v>
      </c>
      <c r="AI202" s="178">
        <f>SUM(AA202:AG202)</f>
        <v>2141908</v>
      </c>
      <c r="AK202" s="178">
        <f>(Y202-AI202)</f>
        <v>296801</v>
      </c>
      <c r="AN202" s="30">
        <v>82</v>
      </c>
    </row>
    <row r="203" spans="1:40" ht="8.85" customHeight="1" x14ac:dyDescent="0.3">
      <c r="A203" s="22">
        <v>83</v>
      </c>
      <c r="B203" s="30"/>
      <c r="C203" s="22" t="s">
        <v>210</v>
      </c>
      <c r="E203" s="178">
        <v>0</v>
      </c>
      <c r="G203" s="178">
        <v>0</v>
      </c>
      <c r="I203" s="178">
        <v>66133</v>
      </c>
      <c r="K203" s="178">
        <v>0</v>
      </c>
      <c r="M203" s="178">
        <v>2250002</v>
      </c>
      <c r="O203" s="178">
        <v>-204031</v>
      </c>
      <c r="Q203" s="178">
        <v>0</v>
      </c>
      <c r="S203" s="178">
        <v>0</v>
      </c>
      <c r="U203" s="178">
        <v>0</v>
      </c>
      <c r="W203" s="178">
        <v>0</v>
      </c>
      <c r="Y203" s="178">
        <f>SUM(M203:W203)</f>
        <v>2045971</v>
      </c>
      <c r="AA203" s="178">
        <v>1151093</v>
      </c>
      <c r="AC203" s="178">
        <v>1535004</v>
      </c>
      <c r="AE203" s="178">
        <v>228850</v>
      </c>
      <c r="AG203" s="178">
        <v>0</v>
      </c>
      <c r="AI203" s="178">
        <f>SUM(AA203:AG203)</f>
        <v>2914947</v>
      </c>
      <c r="AK203" s="178">
        <f>(Y203-AI203)</f>
        <v>-868976</v>
      </c>
      <c r="AN203" s="30">
        <v>83</v>
      </c>
    </row>
    <row r="204" spans="1:40" ht="8.85" customHeight="1" x14ac:dyDescent="0.3">
      <c r="A204" s="22">
        <v>84</v>
      </c>
      <c r="B204" s="30"/>
      <c r="C204" s="22" t="s">
        <v>211</v>
      </c>
      <c r="E204" s="178">
        <v>0</v>
      </c>
      <c r="G204" s="178">
        <v>0</v>
      </c>
      <c r="I204" s="178">
        <v>0</v>
      </c>
      <c r="K204" s="178">
        <v>0</v>
      </c>
      <c r="M204" s="178">
        <v>1292196</v>
      </c>
      <c r="O204" s="178">
        <v>2460947</v>
      </c>
      <c r="Q204" s="178">
        <v>0</v>
      </c>
      <c r="S204" s="178">
        <v>0</v>
      </c>
      <c r="U204" s="178">
        <v>0</v>
      </c>
      <c r="W204" s="178">
        <v>201312</v>
      </c>
      <c r="Y204" s="178">
        <f>SUM(M204:W204)</f>
        <v>3954455</v>
      </c>
      <c r="AA204" s="178">
        <v>1691355</v>
      </c>
      <c r="AC204" s="178">
        <v>1360391</v>
      </c>
      <c r="AE204" s="178">
        <v>2120737</v>
      </c>
      <c r="AG204" s="178">
        <v>948</v>
      </c>
      <c r="AI204" s="178">
        <f>SUM(AA204:AG204)</f>
        <v>5173431</v>
      </c>
      <c r="AK204" s="178">
        <f>(Y204-AI204)</f>
        <v>-1218976</v>
      </c>
      <c r="AN204" s="30">
        <v>84</v>
      </c>
    </row>
    <row r="205" spans="1:40" ht="8.85" customHeight="1" x14ac:dyDescent="0.3">
      <c r="A205" s="22">
        <v>85</v>
      </c>
      <c r="B205" s="30"/>
      <c r="C205" s="22" t="s">
        <v>212</v>
      </c>
      <c r="E205" s="178">
        <v>0</v>
      </c>
      <c r="G205" s="178">
        <v>0</v>
      </c>
      <c r="I205" s="178">
        <v>0</v>
      </c>
      <c r="K205" s="178">
        <v>0</v>
      </c>
      <c r="M205" s="178">
        <v>32545335</v>
      </c>
      <c r="O205" s="178">
        <v>-332934</v>
      </c>
      <c r="Q205" s="178">
        <v>0</v>
      </c>
      <c r="S205" s="178">
        <v>0</v>
      </c>
      <c r="U205" s="178">
        <v>505634</v>
      </c>
      <c r="W205" s="178">
        <v>4594181</v>
      </c>
      <c r="Y205" s="178">
        <f>SUM(M205:W205)</f>
        <v>37312216</v>
      </c>
      <c r="AA205" s="178">
        <v>16858774</v>
      </c>
      <c r="AC205" s="178">
        <v>11845149</v>
      </c>
      <c r="AE205" s="178">
        <v>4479776</v>
      </c>
      <c r="AG205" s="178">
        <v>1019404</v>
      </c>
      <c r="AI205" s="178">
        <f>SUM(AA205:AG205)</f>
        <v>34203103</v>
      </c>
      <c r="AK205" s="178">
        <f>(Y205-AI205)</f>
        <v>3109113</v>
      </c>
      <c r="AN205" s="30">
        <v>85</v>
      </c>
    </row>
    <row r="206" spans="1:40" ht="8.85" customHeight="1" x14ac:dyDescent="0.3"/>
    <row r="207" spans="1:40" ht="8.85" customHeight="1" x14ac:dyDescent="0.3">
      <c r="A207" s="22">
        <v>86</v>
      </c>
      <c r="B207" s="30"/>
      <c r="C207" s="22" t="s">
        <v>213</v>
      </c>
      <c r="E207" s="178">
        <v>0</v>
      </c>
      <c r="G207" s="178">
        <v>0</v>
      </c>
      <c r="I207" s="178">
        <v>0</v>
      </c>
      <c r="K207" s="178">
        <v>3055657</v>
      </c>
      <c r="M207" s="178">
        <v>42674920</v>
      </c>
      <c r="O207" s="178">
        <v>-854620</v>
      </c>
      <c r="Q207" s="178">
        <v>0</v>
      </c>
      <c r="S207" s="178">
        <v>0</v>
      </c>
      <c r="U207" s="178">
        <v>0</v>
      </c>
      <c r="W207" s="178">
        <v>4519277</v>
      </c>
      <c r="Y207" s="178">
        <f>SUM(M207:W207)</f>
        <v>46339577</v>
      </c>
      <c r="AA207" s="178">
        <v>24190604</v>
      </c>
      <c r="AC207" s="178">
        <v>16009423</v>
      </c>
      <c r="AE207" s="178">
        <v>3426297</v>
      </c>
      <c r="AG207" s="178">
        <v>136135</v>
      </c>
      <c r="AI207" s="178">
        <f>SUM(AA207:AG207)</f>
        <v>43762459</v>
      </c>
      <c r="AK207" s="178">
        <f>(Y207-AI207)</f>
        <v>2577118</v>
      </c>
      <c r="AN207" s="30">
        <v>86</v>
      </c>
    </row>
    <row r="208" spans="1:40" ht="8.85" customHeight="1" x14ac:dyDescent="0.3">
      <c r="A208" s="22">
        <v>87</v>
      </c>
      <c r="B208" s="30"/>
      <c r="C208" s="22" t="s">
        <v>214</v>
      </c>
      <c r="E208" s="178">
        <v>0</v>
      </c>
      <c r="G208" s="178">
        <v>0</v>
      </c>
      <c r="I208" s="178">
        <v>0</v>
      </c>
      <c r="K208" s="178">
        <v>0</v>
      </c>
      <c r="M208" s="178">
        <v>58839</v>
      </c>
      <c r="O208" s="178">
        <v>83190</v>
      </c>
      <c r="Q208" s="178">
        <v>0</v>
      </c>
      <c r="S208" s="178">
        <v>0</v>
      </c>
      <c r="U208" s="178">
        <v>0</v>
      </c>
      <c r="W208" s="178">
        <v>0</v>
      </c>
      <c r="Y208" s="178">
        <f>SUM(M208:W208)</f>
        <v>142029</v>
      </c>
      <c r="AA208" s="178">
        <v>136714</v>
      </c>
      <c r="AC208" s="178">
        <v>24861</v>
      </c>
      <c r="AE208" s="178">
        <v>0</v>
      </c>
      <c r="AG208" s="178">
        <v>0</v>
      </c>
      <c r="AI208" s="178">
        <f>SUM(AA208:AG208)</f>
        <v>161575</v>
      </c>
      <c r="AK208" s="178">
        <f>(Y208-AI208)</f>
        <v>-19546</v>
      </c>
      <c r="AN208" s="30">
        <v>87</v>
      </c>
    </row>
    <row r="209" spans="1:40" ht="8.85" customHeight="1" x14ac:dyDescent="0.3">
      <c r="A209" s="22">
        <v>88</v>
      </c>
      <c r="B209" s="30"/>
      <c r="C209" s="22" t="s">
        <v>215</v>
      </c>
      <c r="E209" s="178">
        <v>0</v>
      </c>
      <c r="G209" s="178">
        <v>0</v>
      </c>
      <c r="I209" s="178">
        <v>0</v>
      </c>
      <c r="K209" s="178">
        <v>0</v>
      </c>
      <c r="M209" s="178">
        <v>0</v>
      </c>
      <c r="O209" s="178">
        <v>0</v>
      </c>
      <c r="Q209" s="178">
        <v>0</v>
      </c>
      <c r="S209" s="178">
        <v>0</v>
      </c>
      <c r="U209" s="178">
        <v>0</v>
      </c>
      <c r="W209" s="178">
        <v>0</v>
      </c>
      <c r="Y209" s="178">
        <f>SUM(M209:W209)</f>
        <v>0</v>
      </c>
      <c r="AA209" s="178">
        <v>0</v>
      </c>
      <c r="AC209" s="178">
        <v>0</v>
      </c>
      <c r="AE209" s="178">
        <v>0</v>
      </c>
      <c r="AG209" s="178">
        <v>0</v>
      </c>
      <c r="AI209" s="178">
        <f>SUM(AA209:AG209)</f>
        <v>0</v>
      </c>
      <c r="AK209" s="178">
        <f>(Y209-AI209)</f>
        <v>0</v>
      </c>
      <c r="AN209" s="30">
        <v>88</v>
      </c>
    </row>
    <row r="210" spans="1:40" ht="8.85" customHeight="1" x14ac:dyDescent="0.3">
      <c r="A210" s="22">
        <v>89</v>
      </c>
      <c r="B210" s="30"/>
      <c r="C210" s="22" t="s">
        <v>216</v>
      </c>
      <c r="E210" s="178">
        <v>0</v>
      </c>
      <c r="G210" s="178">
        <v>0</v>
      </c>
      <c r="I210" s="178">
        <v>0</v>
      </c>
      <c r="K210" s="178">
        <v>0</v>
      </c>
      <c r="M210" s="178">
        <v>7080654</v>
      </c>
      <c r="O210" s="178">
        <v>1230535</v>
      </c>
      <c r="Q210" s="178">
        <v>35808</v>
      </c>
      <c r="S210" s="178">
        <v>40473</v>
      </c>
      <c r="U210" s="178">
        <v>0</v>
      </c>
      <c r="W210" s="178">
        <v>122169</v>
      </c>
      <c r="Y210" s="178">
        <f>SUM(M210:W210)</f>
        <v>8509639</v>
      </c>
      <c r="AA210" s="178">
        <v>5350822</v>
      </c>
      <c r="AC210" s="178">
        <v>2865319</v>
      </c>
      <c r="AE210" s="178">
        <v>349367</v>
      </c>
      <c r="AG210" s="178">
        <v>0</v>
      </c>
      <c r="AI210" s="178">
        <f>SUM(AA210:AG210)</f>
        <v>8565508</v>
      </c>
      <c r="AK210" s="178">
        <f>(Y210-AI210)</f>
        <v>-55869</v>
      </c>
      <c r="AN210" s="30">
        <v>89</v>
      </c>
    </row>
    <row r="211" spans="1:40" ht="8.85" customHeight="1" x14ac:dyDescent="0.3">
      <c r="A211" s="22">
        <v>90</v>
      </c>
      <c r="B211" s="30"/>
      <c r="C211" s="22" t="s">
        <v>217</v>
      </c>
      <c r="E211" s="182">
        <v>0</v>
      </c>
      <c r="G211" s="182">
        <v>0</v>
      </c>
      <c r="I211" s="182">
        <v>0</v>
      </c>
      <c r="K211" s="182">
        <v>0</v>
      </c>
      <c r="M211" s="182">
        <v>185075</v>
      </c>
      <c r="O211" s="182">
        <v>0</v>
      </c>
      <c r="Q211" s="182">
        <v>0</v>
      </c>
      <c r="S211" s="182">
        <v>29408</v>
      </c>
      <c r="U211" s="182">
        <v>0</v>
      </c>
      <c r="W211" s="182">
        <v>0</v>
      </c>
      <c r="Y211" s="182">
        <f>SUM(M211:W211)</f>
        <v>214483</v>
      </c>
      <c r="AA211" s="182">
        <v>98064</v>
      </c>
      <c r="AC211" s="182">
        <v>0</v>
      </c>
      <c r="AE211" s="182">
        <v>0</v>
      </c>
      <c r="AG211" s="182">
        <v>200407</v>
      </c>
      <c r="AI211" s="182">
        <f>SUM(AA211:AG211)</f>
        <v>298471</v>
      </c>
      <c r="AK211" s="182">
        <f>(Y211-AI211)</f>
        <v>-83988</v>
      </c>
      <c r="AN211" s="30">
        <v>90</v>
      </c>
    </row>
    <row r="212" spans="1:40" ht="8.85" customHeight="1" x14ac:dyDescent="0.3"/>
    <row r="213" spans="1:40" ht="8.85" customHeight="1" x14ac:dyDescent="0.3">
      <c r="A213" s="22">
        <v>91</v>
      </c>
      <c r="B213" s="30"/>
      <c r="C213" s="22" t="s">
        <v>218</v>
      </c>
      <c r="E213" s="178">
        <v>0</v>
      </c>
      <c r="G213" s="178">
        <v>0</v>
      </c>
      <c r="I213" s="178">
        <v>0</v>
      </c>
      <c r="K213" s="178">
        <v>0</v>
      </c>
      <c r="M213" s="178">
        <v>1548624</v>
      </c>
      <c r="O213" s="178">
        <v>0</v>
      </c>
      <c r="Q213" s="178">
        <v>0</v>
      </c>
      <c r="S213" s="178">
        <v>0</v>
      </c>
      <c r="U213" s="178">
        <v>0</v>
      </c>
      <c r="W213" s="178">
        <v>9323</v>
      </c>
      <c r="Y213" s="178">
        <f>SUM(M213:W213)</f>
        <v>1557947</v>
      </c>
      <c r="AA213" s="178">
        <v>1501900</v>
      </c>
      <c r="AC213" s="178">
        <v>307202</v>
      </c>
      <c r="AE213" s="178">
        <v>52444</v>
      </c>
      <c r="AG213" s="178">
        <v>0</v>
      </c>
      <c r="AI213" s="178">
        <f>SUM(AA213:AG213)</f>
        <v>1861546</v>
      </c>
      <c r="AK213" s="178">
        <f>(Y213-AI213)</f>
        <v>-303599</v>
      </c>
      <c r="AN213" s="30">
        <v>91</v>
      </c>
    </row>
    <row r="214" spans="1:40" ht="8.85" customHeight="1" x14ac:dyDescent="0.3">
      <c r="A214" s="22">
        <v>92</v>
      </c>
      <c r="B214" s="30"/>
      <c r="C214" s="22" t="s">
        <v>219</v>
      </c>
      <c r="E214" s="178">
        <v>0</v>
      </c>
      <c r="G214" s="178">
        <v>0</v>
      </c>
      <c r="I214" s="178">
        <v>0</v>
      </c>
      <c r="K214" s="178">
        <v>0</v>
      </c>
      <c r="M214" s="178">
        <v>1635310</v>
      </c>
      <c r="O214" s="178">
        <v>0</v>
      </c>
      <c r="Q214" s="178">
        <v>0</v>
      </c>
      <c r="S214" s="178">
        <v>0</v>
      </c>
      <c r="U214" s="178">
        <v>0</v>
      </c>
      <c r="W214" s="178">
        <v>535343</v>
      </c>
      <c r="Y214" s="178">
        <f>SUM(M214:W214)</f>
        <v>2170653</v>
      </c>
      <c r="AA214" s="178">
        <v>1160834</v>
      </c>
      <c r="AC214" s="178">
        <v>854132</v>
      </c>
      <c r="AE214" s="178">
        <v>426712</v>
      </c>
      <c r="AG214" s="178">
        <v>691</v>
      </c>
      <c r="AI214" s="178">
        <f>SUM(AA214:AG214)</f>
        <v>2442369</v>
      </c>
      <c r="AK214" s="178">
        <f>(Y214-AI214)</f>
        <v>-271716</v>
      </c>
      <c r="AN214" s="30">
        <v>92</v>
      </c>
    </row>
    <row r="215" spans="1:40" ht="8.85" customHeight="1" x14ac:dyDescent="0.3">
      <c r="A215" s="22">
        <v>93</v>
      </c>
      <c r="B215" s="30"/>
      <c r="C215" s="22" t="s">
        <v>220</v>
      </c>
      <c r="E215" s="178">
        <v>0</v>
      </c>
      <c r="G215" s="178">
        <v>0</v>
      </c>
      <c r="I215" s="178">
        <v>107500</v>
      </c>
      <c r="K215" s="178">
        <v>0</v>
      </c>
      <c r="M215" s="178">
        <v>0</v>
      </c>
      <c r="O215" s="178">
        <v>565000</v>
      </c>
      <c r="Q215" s="178">
        <v>0</v>
      </c>
      <c r="S215" s="178">
        <v>0</v>
      </c>
      <c r="U215" s="178">
        <v>0</v>
      </c>
      <c r="W215" s="178">
        <v>59346</v>
      </c>
      <c r="Y215" s="178">
        <f>SUM(M215:W215)</f>
        <v>624346</v>
      </c>
      <c r="AA215" s="178">
        <v>612773</v>
      </c>
      <c r="AC215" s="178">
        <v>27482</v>
      </c>
      <c r="AE215" s="178">
        <v>0</v>
      </c>
      <c r="AG215" s="178">
        <v>0</v>
      </c>
      <c r="AI215" s="178">
        <f>SUM(AA215:AG215)</f>
        <v>640255</v>
      </c>
      <c r="AK215" s="178">
        <f>(Y215-AI215)</f>
        <v>-15909</v>
      </c>
      <c r="AN215" s="30">
        <v>93</v>
      </c>
    </row>
    <row r="216" spans="1:40" ht="8.85" customHeight="1" x14ac:dyDescent="0.3">
      <c r="A216" s="22">
        <v>94</v>
      </c>
      <c r="B216" s="30"/>
      <c r="C216" s="22" t="s">
        <v>221</v>
      </c>
      <c r="E216" s="178">
        <v>0</v>
      </c>
      <c r="G216" s="178">
        <v>0</v>
      </c>
      <c r="I216" s="178">
        <v>53720</v>
      </c>
      <c r="K216" s="178">
        <v>0</v>
      </c>
      <c r="M216" s="178">
        <v>2967537</v>
      </c>
      <c r="O216" s="178">
        <v>1145937</v>
      </c>
      <c r="Q216" s="178">
        <v>0</v>
      </c>
      <c r="S216" s="178">
        <v>0</v>
      </c>
      <c r="U216" s="178">
        <v>0</v>
      </c>
      <c r="W216" s="178">
        <v>100579</v>
      </c>
      <c r="Y216" s="178">
        <f>SUM(M216:W216)</f>
        <v>4214053</v>
      </c>
      <c r="AA216" s="178">
        <v>1794595</v>
      </c>
      <c r="AC216" s="178">
        <v>1628115</v>
      </c>
      <c r="AE216" s="178">
        <v>555473</v>
      </c>
      <c r="AG216" s="178">
        <v>0</v>
      </c>
      <c r="AI216" s="178">
        <f>SUM(AA216:AG216)</f>
        <v>3978183</v>
      </c>
      <c r="AK216" s="178">
        <f>(Y216-AI216)</f>
        <v>235870</v>
      </c>
      <c r="AN216" s="30">
        <v>94</v>
      </c>
    </row>
    <row r="217" spans="1:40" ht="8.85" customHeight="1" x14ac:dyDescent="0.3">
      <c r="A217" s="42">
        <v>95</v>
      </c>
      <c r="B217" s="30"/>
      <c r="C217" s="22" t="s">
        <v>222</v>
      </c>
      <c r="E217" s="180">
        <v>0</v>
      </c>
      <c r="G217" s="180">
        <v>0</v>
      </c>
      <c r="I217" s="180">
        <v>381000</v>
      </c>
      <c r="K217" s="180">
        <v>0</v>
      </c>
      <c r="M217" s="180">
        <v>11999044</v>
      </c>
      <c r="O217" s="180">
        <v>0</v>
      </c>
      <c r="Q217" s="180">
        <v>0</v>
      </c>
      <c r="S217" s="180">
        <v>0</v>
      </c>
      <c r="U217" s="180">
        <v>0</v>
      </c>
      <c r="W217" s="180">
        <v>1845363</v>
      </c>
      <c r="Y217" s="180">
        <f>SUM(M217:W217)</f>
        <v>13844407</v>
      </c>
      <c r="AA217" s="180">
        <v>7138325</v>
      </c>
      <c r="AC217" s="180">
        <v>4086698</v>
      </c>
      <c r="AE217" s="180">
        <v>1200750</v>
      </c>
      <c r="AG217" s="180">
        <v>3611503</v>
      </c>
      <c r="AI217" s="180">
        <f>SUM(AA217:AG217)</f>
        <v>16037276</v>
      </c>
      <c r="AK217" s="180">
        <f>(Y217-AI217)</f>
        <v>-2192869</v>
      </c>
      <c r="AN217" s="129">
        <v>95</v>
      </c>
    </row>
    <row r="218" spans="1:40" ht="8.85" customHeight="1" x14ac:dyDescent="0.3"/>
    <row r="219" spans="1:40" ht="8.85" customHeight="1" x14ac:dyDescent="0.3">
      <c r="A219" s="42">
        <f>A217</f>
        <v>95</v>
      </c>
      <c r="C219" s="30" t="s">
        <v>72</v>
      </c>
      <c r="E219" s="181">
        <f>SUM(E89:E217)</f>
        <v>0</v>
      </c>
      <c r="G219" s="181">
        <f>SUM(G89:G217)</f>
        <v>1685389</v>
      </c>
      <c r="I219" s="181">
        <f>SUM(I89:I217)</f>
        <v>113015938</v>
      </c>
      <c r="K219" s="181">
        <f>SUM(K89:K217)</f>
        <v>8725616</v>
      </c>
      <c r="M219" s="181">
        <f>SUM(M89:M217)</f>
        <v>851385671</v>
      </c>
      <c r="O219" s="181">
        <f>SUM(O89:O217)</f>
        <v>119092043</v>
      </c>
      <c r="Q219" s="181">
        <f>SUM(Q89:Q217)</f>
        <v>1440525</v>
      </c>
      <c r="S219" s="181">
        <f>SUM(S89:S217)</f>
        <v>17016338</v>
      </c>
      <c r="U219" s="181">
        <f>SUM(U89:U217)</f>
        <v>4566094</v>
      </c>
      <c r="W219" s="181">
        <f>SUM(W89:W217)</f>
        <v>85753594</v>
      </c>
      <c r="Y219" s="181">
        <f>SUM(Y89:Y217)</f>
        <v>1079254265</v>
      </c>
      <c r="AA219" s="181">
        <f>SUM(AA89:AA217)</f>
        <v>588311089</v>
      </c>
      <c r="AC219" s="181">
        <f>SUM(AC89:AC217)</f>
        <v>264632583</v>
      </c>
      <c r="AE219" s="181">
        <f>SUM(AE89:AE217)</f>
        <v>76203925</v>
      </c>
      <c r="AG219" s="181">
        <f>SUM(AG89:AG217)</f>
        <v>17389830</v>
      </c>
      <c r="AI219" s="181">
        <f>SUM(AI89:AI217)</f>
        <v>946537427</v>
      </c>
      <c r="AK219" s="181">
        <f>SUM(AK89:AK217)</f>
        <v>132716838</v>
      </c>
      <c r="AN219" s="129">
        <f>AN217</f>
        <v>95</v>
      </c>
    </row>
    <row r="220" spans="1:40" ht="8.4" customHeight="1" x14ac:dyDescent="0.3"/>
    <row r="221" spans="1:40" ht="8.4" customHeight="1" x14ac:dyDescent="0.3"/>
    <row r="222" spans="1:40" ht="8.4" customHeight="1" x14ac:dyDescent="0.3"/>
    <row r="223" spans="1:40" ht="8.4" customHeight="1" x14ac:dyDescent="0.3"/>
    <row r="224" spans="1:40" ht="8.4" customHeight="1" x14ac:dyDescent="0.3"/>
    <row r="225" spans="1:41" ht="1.65" customHeight="1" x14ac:dyDescent="0.3"/>
    <row r="226" spans="1:41" ht="1.65" customHeight="1" x14ac:dyDescent="0.3"/>
    <row r="227" spans="1:41" s="20" customFormat="1" ht="11.25" customHeight="1" x14ac:dyDescent="0.3">
      <c r="A227" s="140">
        <v>152</v>
      </c>
      <c r="AM227" s="23"/>
      <c r="AN227" s="131"/>
      <c r="AO227" s="131">
        <v>153</v>
      </c>
    </row>
    <row r="228" spans="1:41" s="20" customFormat="1" ht="10.5" customHeight="1" x14ac:dyDescent="0.3">
      <c r="Y228" s="23" t="s">
        <v>49</v>
      </c>
      <c r="AA228" s="50" t="s">
        <v>486</v>
      </c>
      <c r="AM228" s="23"/>
      <c r="AN228" s="131" t="s">
        <v>648</v>
      </c>
    </row>
    <row r="229" spans="1:41" s="20" customFormat="1" ht="10.5" customHeight="1" x14ac:dyDescent="0.3">
      <c r="Y229" s="23" t="s">
        <v>649</v>
      </c>
      <c r="AA229" s="50" t="s">
        <v>650</v>
      </c>
      <c r="AM229" s="23"/>
      <c r="AN229" s="23" t="s">
        <v>645</v>
      </c>
    </row>
    <row r="230" spans="1:41" s="20" customFormat="1" ht="10.5" customHeight="1" x14ac:dyDescent="0.3">
      <c r="Y230" s="23" t="s">
        <v>55</v>
      </c>
      <c r="AA230" s="187" t="s">
        <v>56</v>
      </c>
      <c r="AN230" s="134"/>
    </row>
    <row r="232" spans="1:41" ht="9.75" customHeight="1" x14ac:dyDescent="0.3">
      <c r="M232" s="28" t="s">
        <v>651</v>
      </c>
      <c r="N232" s="28"/>
      <c r="O232" s="28"/>
      <c r="P232" s="28"/>
      <c r="Q232" s="28"/>
      <c r="R232" s="28"/>
      <c r="S232" s="28"/>
      <c r="T232" s="28"/>
      <c r="U232" s="28"/>
      <c r="V232" s="28"/>
      <c r="W232" s="28"/>
      <c r="AA232" s="28" t="s">
        <v>652</v>
      </c>
      <c r="AB232" s="28"/>
      <c r="AC232" s="28"/>
      <c r="AD232" s="28"/>
      <c r="AE232" s="28"/>
      <c r="AF232" s="28"/>
      <c r="AG232" s="28"/>
      <c r="AH232" s="28"/>
      <c r="AI232" s="28"/>
    </row>
    <row r="234" spans="1:41" ht="9.75" customHeight="1" x14ac:dyDescent="0.3">
      <c r="E234" s="29" t="s">
        <v>653</v>
      </c>
      <c r="F234" s="29"/>
      <c r="G234" s="29"/>
      <c r="I234" s="29" t="s">
        <v>654</v>
      </c>
      <c r="J234" s="29"/>
      <c r="K234" s="29"/>
      <c r="L234" s="29"/>
      <c r="O234" s="29" t="s">
        <v>655</v>
      </c>
      <c r="P234" s="29"/>
      <c r="Q234" s="29"/>
      <c r="R234" s="29"/>
      <c r="S234" s="29"/>
      <c r="T234" s="29"/>
      <c r="U234" s="29"/>
    </row>
    <row r="235" spans="1:41" ht="9.75" customHeight="1" x14ac:dyDescent="0.3">
      <c r="E235" s="28" t="s">
        <v>656</v>
      </c>
      <c r="F235" s="28"/>
      <c r="G235" s="28"/>
      <c r="I235" s="28" t="s">
        <v>657</v>
      </c>
      <c r="J235" s="28"/>
      <c r="K235" s="28"/>
      <c r="L235" s="29"/>
      <c r="O235" s="28" t="s">
        <v>658</v>
      </c>
      <c r="P235" s="28"/>
      <c r="Q235" s="28"/>
      <c r="R235" s="28"/>
      <c r="S235" s="28"/>
      <c r="T235" s="28"/>
      <c r="U235" s="28"/>
    </row>
    <row r="236" spans="1:41" ht="11.25" customHeight="1" x14ac:dyDescent="0.3">
      <c r="O236" s="30" t="s">
        <v>659</v>
      </c>
      <c r="Q236" s="30"/>
      <c r="S236" s="30"/>
      <c r="U236" s="30" t="s">
        <v>660</v>
      </c>
      <c r="AA236" s="30" t="s">
        <v>68</v>
      </c>
    </row>
    <row r="237" spans="1:41" ht="9.75" customHeight="1" x14ac:dyDescent="0.3">
      <c r="E237" s="30" t="s">
        <v>661</v>
      </c>
      <c r="I237" s="30" t="s">
        <v>661</v>
      </c>
      <c r="O237" s="30" t="s">
        <v>662</v>
      </c>
      <c r="Q237" s="30" t="s">
        <v>663</v>
      </c>
      <c r="S237" s="30" t="s">
        <v>660</v>
      </c>
      <c r="U237" s="30" t="s">
        <v>318</v>
      </c>
      <c r="W237" s="30" t="s">
        <v>270</v>
      </c>
      <c r="Y237" s="30" t="s">
        <v>664</v>
      </c>
      <c r="AA237" s="30" t="s">
        <v>665</v>
      </c>
      <c r="AE237" s="30" t="s">
        <v>666</v>
      </c>
      <c r="AG237" s="30" t="s">
        <v>335</v>
      </c>
      <c r="AI237" s="30" t="s">
        <v>72</v>
      </c>
      <c r="AK237" s="30" t="s">
        <v>664</v>
      </c>
    </row>
    <row r="238" spans="1:41" ht="9.75" customHeight="1" x14ac:dyDescent="0.3">
      <c r="A238" s="31" t="s">
        <v>78</v>
      </c>
      <c r="C238" s="31" t="s">
        <v>80</v>
      </c>
      <c r="E238" s="31" t="s">
        <v>667</v>
      </c>
      <c r="G238" s="31" t="s">
        <v>286</v>
      </c>
      <c r="I238" s="31" t="s">
        <v>667</v>
      </c>
      <c r="K238" s="31" t="s">
        <v>286</v>
      </c>
      <c r="M238" s="31" t="s">
        <v>668</v>
      </c>
      <c r="O238" s="31" t="s">
        <v>669</v>
      </c>
      <c r="Q238" s="31" t="s">
        <v>613</v>
      </c>
      <c r="S238" s="31" t="s">
        <v>405</v>
      </c>
      <c r="U238" s="31" t="s">
        <v>76</v>
      </c>
      <c r="W238" s="31" t="s">
        <v>57</v>
      </c>
      <c r="Y238" s="31" t="s">
        <v>670</v>
      </c>
      <c r="AA238" s="31" t="s">
        <v>312</v>
      </c>
      <c r="AC238" s="31" t="s">
        <v>671</v>
      </c>
      <c r="AE238" s="31" t="s">
        <v>312</v>
      </c>
      <c r="AG238" s="31" t="s">
        <v>312</v>
      </c>
      <c r="AI238" s="31" t="s">
        <v>312</v>
      </c>
      <c r="AK238" s="31" t="s">
        <v>672</v>
      </c>
      <c r="AN238" s="31" t="s">
        <v>78</v>
      </c>
    </row>
    <row r="239" spans="1:41" ht="8.85" customHeight="1" x14ac:dyDescent="0.3"/>
    <row r="240" spans="1:41" ht="8.85" customHeight="1" x14ac:dyDescent="0.3">
      <c r="B240" s="22" t="s">
        <v>297</v>
      </c>
    </row>
    <row r="241" spans="1:40" ht="8.85" customHeight="1" x14ac:dyDescent="0.3">
      <c r="A241" s="22">
        <v>1</v>
      </c>
      <c r="B241" s="30"/>
      <c r="C241" s="22" t="s">
        <v>224</v>
      </c>
      <c r="E241" s="177">
        <v>0</v>
      </c>
      <c r="G241" s="177">
        <v>0</v>
      </c>
      <c r="I241" s="177">
        <v>0</v>
      </c>
      <c r="K241" s="177">
        <v>0</v>
      </c>
      <c r="M241" s="177">
        <v>3259514</v>
      </c>
      <c r="O241" s="177">
        <v>0</v>
      </c>
      <c r="Q241" s="177">
        <v>0</v>
      </c>
      <c r="S241" s="177">
        <v>0</v>
      </c>
      <c r="U241" s="177">
        <v>0</v>
      </c>
      <c r="W241" s="177">
        <v>78254</v>
      </c>
      <c r="Y241" s="177">
        <f t="shared" ref="Y241:Y256" si="6">SUM(M241:W241)</f>
        <v>3337768</v>
      </c>
      <c r="AA241" s="177">
        <v>2450518</v>
      </c>
      <c r="AC241" s="177">
        <v>622766</v>
      </c>
      <c r="AE241" s="177">
        <v>18136</v>
      </c>
      <c r="AG241" s="177">
        <v>0</v>
      </c>
      <c r="AI241" s="177">
        <f t="shared" ref="AI241:AI256" si="7">SUM(AA241:AG241)</f>
        <v>3091420</v>
      </c>
      <c r="AK241" s="177">
        <f>(Y241-AI241)</f>
        <v>246348</v>
      </c>
      <c r="AN241" s="30">
        <v>1</v>
      </c>
    </row>
    <row r="242" spans="1:40" ht="8.85" customHeight="1" x14ac:dyDescent="0.3">
      <c r="A242" s="22">
        <v>2</v>
      </c>
      <c r="B242" s="30"/>
      <c r="C242" s="22" t="s">
        <v>225</v>
      </c>
      <c r="E242" s="178">
        <v>0</v>
      </c>
      <c r="G242" s="178">
        <v>0</v>
      </c>
      <c r="I242" s="178">
        <v>0</v>
      </c>
      <c r="K242" s="178">
        <v>0</v>
      </c>
      <c r="M242" s="178">
        <v>0</v>
      </c>
      <c r="O242" s="178">
        <v>0</v>
      </c>
      <c r="Q242" s="178">
        <v>0</v>
      </c>
      <c r="S242" s="178">
        <v>0</v>
      </c>
      <c r="U242" s="178">
        <v>0</v>
      </c>
      <c r="W242" s="178">
        <v>0</v>
      </c>
      <c r="Y242" s="178">
        <f t="shared" si="6"/>
        <v>0</v>
      </c>
      <c r="AA242" s="178">
        <v>0</v>
      </c>
      <c r="AC242" s="178">
        <v>0</v>
      </c>
      <c r="AE242" s="178">
        <v>0</v>
      </c>
      <c r="AG242" s="178">
        <v>0</v>
      </c>
      <c r="AI242" s="178">
        <f t="shared" si="7"/>
        <v>0</v>
      </c>
      <c r="AK242" s="178">
        <f>(Y242-AI242)</f>
        <v>0</v>
      </c>
      <c r="AN242" s="30">
        <v>2</v>
      </c>
    </row>
    <row r="243" spans="1:40" ht="8.85" customHeight="1" x14ac:dyDescent="0.3">
      <c r="A243" s="22">
        <v>3</v>
      </c>
      <c r="B243" s="30"/>
      <c r="C243" s="22" t="s">
        <v>140</v>
      </c>
      <c r="E243" s="182">
        <v>0</v>
      </c>
      <c r="G243" s="178">
        <v>0</v>
      </c>
      <c r="I243" s="178">
        <v>0</v>
      </c>
      <c r="K243" s="178">
        <v>0</v>
      </c>
      <c r="M243" s="178">
        <v>23623925</v>
      </c>
      <c r="O243" s="178">
        <v>-500000</v>
      </c>
      <c r="Q243" s="178">
        <v>0</v>
      </c>
      <c r="S243" s="178">
        <v>0</v>
      </c>
      <c r="U243" s="178">
        <v>0</v>
      </c>
      <c r="W243" s="178">
        <v>449478</v>
      </c>
      <c r="Y243" s="178">
        <f t="shared" si="6"/>
        <v>23573403</v>
      </c>
      <c r="AA243" s="178">
        <v>19071496</v>
      </c>
      <c r="AC243" s="178">
        <v>899373</v>
      </c>
      <c r="AE243" s="178">
        <v>336023</v>
      </c>
      <c r="AG243" s="178">
        <v>0</v>
      </c>
      <c r="AI243" s="178">
        <f t="shared" si="7"/>
        <v>20306892</v>
      </c>
      <c r="AK243" s="178">
        <f>(Y243-AI243)</f>
        <v>3266511</v>
      </c>
      <c r="AN243" s="30">
        <v>3</v>
      </c>
    </row>
    <row r="244" spans="1:40" ht="8.85" customHeight="1" x14ac:dyDescent="0.3">
      <c r="A244" s="22">
        <v>4</v>
      </c>
      <c r="B244" s="30"/>
      <c r="C244" s="22" t="s">
        <v>226</v>
      </c>
      <c r="E244" s="178">
        <v>0</v>
      </c>
      <c r="G244" s="178">
        <v>0</v>
      </c>
      <c r="I244" s="178">
        <v>0</v>
      </c>
      <c r="K244" s="178">
        <v>0</v>
      </c>
      <c r="M244" s="178">
        <v>2577362</v>
      </c>
      <c r="O244" s="178">
        <v>0</v>
      </c>
      <c r="Q244" s="178">
        <v>0</v>
      </c>
      <c r="S244" s="178">
        <v>0</v>
      </c>
      <c r="U244" s="178">
        <v>0</v>
      </c>
      <c r="W244" s="178">
        <v>79414</v>
      </c>
      <c r="Y244" s="178">
        <f t="shared" si="6"/>
        <v>2656776</v>
      </c>
      <c r="AA244" s="178">
        <v>2163389</v>
      </c>
      <c r="AC244" s="178">
        <v>1054480</v>
      </c>
      <c r="AE244" s="178">
        <v>0</v>
      </c>
      <c r="AG244" s="178">
        <v>0</v>
      </c>
      <c r="AI244" s="178">
        <f t="shared" si="7"/>
        <v>3217869</v>
      </c>
      <c r="AK244" s="178">
        <f>(Y244-AI244)</f>
        <v>-561093</v>
      </c>
      <c r="AN244" s="30">
        <v>4</v>
      </c>
    </row>
    <row r="245" spans="1:40" ht="8.85" customHeight="1" x14ac:dyDescent="0.3">
      <c r="A245" s="22">
        <v>5</v>
      </c>
      <c r="B245" s="30"/>
      <c r="C245" s="22" t="s">
        <v>227</v>
      </c>
      <c r="E245" s="178">
        <v>0</v>
      </c>
      <c r="G245" s="178">
        <v>0</v>
      </c>
      <c r="I245" s="178">
        <v>0</v>
      </c>
      <c r="K245" s="178">
        <v>0</v>
      </c>
      <c r="M245" s="178">
        <v>4158727</v>
      </c>
      <c r="O245" s="178">
        <v>0</v>
      </c>
      <c r="Q245" s="178">
        <v>20971</v>
      </c>
      <c r="S245" s="178">
        <v>0</v>
      </c>
      <c r="U245" s="178">
        <v>0</v>
      </c>
      <c r="W245" s="178">
        <v>493354</v>
      </c>
      <c r="Y245" s="178">
        <f t="shared" si="6"/>
        <v>4673052</v>
      </c>
      <c r="AA245" s="178">
        <v>1931157</v>
      </c>
      <c r="AC245" s="178">
        <v>1276447</v>
      </c>
      <c r="AE245" s="178">
        <v>305541</v>
      </c>
      <c r="AG245" s="178">
        <v>0</v>
      </c>
      <c r="AI245" s="178">
        <f t="shared" si="7"/>
        <v>3513145</v>
      </c>
      <c r="AK245" s="178">
        <f>(Y245-AI245)</f>
        <v>1159907</v>
      </c>
      <c r="AN245" s="30">
        <v>5</v>
      </c>
    </row>
    <row r="246" spans="1:40" ht="8.85" customHeight="1" x14ac:dyDescent="0.3">
      <c r="A246" s="53"/>
      <c r="AN246" s="188"/>
    </row>
    <row r="247" spans="1:40" ht="8.85" customHeight="1" x14ac:dyDescent="0.3">
      <c r="A247" s="22">
        <v>6</v>
      </c>
      <c r="B247" s="30"/>
      <c r="C247" s="22" t="s">
        <v>228</v>
      </c>
      <c r="E247" s="178">
        <v>0</v>
      </c>
      <c r="G247" s="178">
        <v>0</v>
      </c>
      <c r="I247" s="178">
        <v>50000</v>
      </c>
      <c r="K247" s="178">
        <v>0</v>
      </c>
      <c r="M247" s="178">
        <v>16843820</v>
      </c>
      <c r="O247" s="178">
        <v>-178279</v>
      </c>
      <c r="Q247" s="178">
        <v>0</v>
      </c>
      <c r="S247" s="178">
        <v>2609954</v>
      </c>
      <c r="U247" s="178">
        <v>1692444</v>
      </c>
      <c r="W247" s="178">
        <v>271781</v>
      </c>
      <c r="Y247" s="178">
        <f t="shared" si="6"/>
        <v>21239720</v>
      </c>
      <c r="AA247" s="178">
        <v>17853685</v>
      </c>
      <c r="AC247" s="178">
        <v>3868506</v>
      </c>
      <c r="AE247" s="178">
        <v>134224</v>
      </c>
      <c r="AG247" s="178">
        <v>2601543</v>
      </c>
      <c r="AI247" s="178">
        <f t="shared" si="7"/>
        <v>24457958</v>
      </c>
      <c r="AK247" s="178">
        <f>(Y247-AI247)</f>
        <v>-3218238</v>
      </c>
      <c r="AN247" s="30">
        <v>6</v>
      </c>
    </row>
    <row r="248" spans="1:40" ht="8.85" customHeight="1" x14ac:dyDescent="0.3">
      <c r="A248" s="22">
        <v>7</v>
      </c>
      <c r="B248" s="30"/>
      <c r="C248" s="22" t="s">
        <v>229</v>
      </c>
      <c r="E248" s="178">
        <v>0</v>
      </c>
      <c r="G248" s="178">
        <v>0</v>
      </c>
      <c r="I248" s="178">
        <v>0</v>
      </c>
      <c r="K248" s="178">
        <v>0</v>
      </c>
      <c r="M248" s="178">
        <v>7333794</v>
      </c>
      <c r="O248" s="178">
        <v>-84000</v>
      </c>
      <c r="Q248" s="178">
        <v>0</v>
      </c>
      <c r="S248" s="178">
        <v>0</v>
      </c>
      <c r="U248" s="178">
        <v>0</v>
      </c>
      <c r="W248" s="178">
        <v>99408</v>
      </c>
      <c r="Y248" s="178">
        <f t="shared" si="6"/>
        <v>7349202</v>
      </c>
      <c r="AA248" s="178">
        <v>5132531</v>
      </c>
      <c r="AC248" s="178">
        <v>773803</v>
      </c>
      <c r="AE248" s="178">
        <v>257515</v>
      </c>
      <c r="AG248" s="178">
        <v>0</v>
      </c>
      <c r="AI248" s="178">
        <f t="shared" si="7"/>
        <v>6163849</v>
      </c>
      <c r="AK248" s="178">
        <f>(Y248-AI248)</f>
        <v>1185353</v>
      </c>
      <c r="AN248" s="30">
        <v>7</v>
      </c>
    </row>
    <row r="249" spans="1:40" ht="8.85" customHeight="1" x14ac:dyDescent="0.3">
      <c r="A249" s="22">
        <v>8</v>
      </c>
      <c r="B249" s="30"/>
      <c r="C249" s="22" t="s">
        <v>230</v>
      </c>
      <c r="E249" s="178">
        <v>0</v>
      </c>
      <c r="G249" s="178">
        <v>0</v>
      </c>
      <c r="I249" s="178">
        <v>0</v>
      </c>
      <c r="K249" s="178">
        <v>0</v>
      </c>
      <c r="M249" s="178">
        <v>1296633</v>
      </c>
      <c r="O249" s="178">
        <v>0</v>
      </c>
      <c r="Q249" s="178">
        <v>0</v>
      </c>
      <c r="S249" s="178">
        <v>74365</v>
      </c>
      <c r="U249" s="178">
        <v>199876</v>
      </c>
      <c r="W249" s="178">
        <v>942</v>
      </c>
      <c r="Y249" s="178">
        <f t="shared" si="6"/>
        <v>1571816</v>
      </c>
      <c r="AA249" s="178">
        <v>1318794</v>
      </c>
      <c r="AC249" s="178">
        <v>248335</v>
      </c>
      <c r="AE249" s="178">
        <v>64848</v>
      </c>
      <c r="AG249" s="178">
        <v>0</v>
      </c>
      <c r="AI249" s="178">
        <f t="shared" si="7"/>
        <v>1631977</v>
      </c>
      <c r="AK249" s="178">
        <f>(Y249-AI249)</f>
        <v>-60161</v>
      </c>
      <c r="AN249" s="30">
        <v>8</v>
      </c>
    </row>
    <row r="250" spans="1:40" ht="8.85" customHeight="1" x14ac:dyDescent="0.3">
      <c r="A250" s="22">
        <v>9</v>
      </c>
      <c r="B250" s="30"/>
      <c r="C250" s="22" t="s">
        <v>231</v>
      </c>
      <c r="E250" s="178">
        <v>0</v>
      </c>
      <c r="G250" s="178">
        <v>0</v>
      </c>
      <c r="I250" s="178">
        <v>287005</v>
      </c>
      <c r="K250" s="178">
        <v>579647</v>
      </c>
      <c r="M250" s="178">
        <v>2712093</v>
      </c>
      <c r="O250" s="178">
        <v>-752450</v>
      </c>
      <c r="Q250" s="178">
        <v>0</v>
      </c>
      <c r="S250" s="178">
        <v>0</v>
      </c>
      <c r="U250" s="178">
        <v>0</v>
      </c>
      <c r="W250" s="178">
        <v>0</v>
      </c>
      <c r="Y250" s="178">
        <f t="shared" si="6"/>
        <v>1959643</v>
      </c>
      <c r="AA250" s="178">
        <v>1184399</v>
      </c>
      <c r="AC250" s="178">
        <v>213430</v>
      </c>
      <c r="AE250" s="178">
        <v>41060</v>
      </c>
      <c r="AG250" s="178">
        <v>0</v>
      </c>
      <c r="AI250" s="178">
        <f t="shared" si="7"/>
        <v>1438889</v>
      </c>
      <c r="AK250" s="178">
        <f>(Y250-AI250)</f>
        <v>520754</v>
      </c>
      <c r="AN250" s="30">
        <v>9</v>
      </c>
    </row>
    <row r="251" spans="1:40" ht="8.85" customHeight="1" x14ac:dyDescent="0.3">
      <c r="A251" s="22">
        <v>10</v>
      </c>
      <c r="B251" s="30"/>
      <c r="C251" s="22" t="s">
        <v>232</v>
      </c>
      <c r="E251" s="178">
        <v>0</v>
      </c>
      <c r="G251" s="178">
        <v>0</v>
      </c>
      <c r="I251" s="178">
        <v>0</v>
      </c>
      <c r="K251" s="178">
        <v>0</v>
      </c>
      <c r="M251" s="178">
        <v>4275150</v>
      </c>
      <c r="O251" s="178">
        <v>-85496</v>
      </c>
      <c r="Q251" s="178">
        <v>0</v>
      </c>
      <c r="S251" s="178">
        <v>0</v>
      </c>
      <c r="U251" s="178">
        <v>0</v>
      </c>
      <c r="W251" s="178">
        <v>53491</v>
      </c>
      <c r="Y251" s="178">
        <f t="shared" si="6"/>
        <v>4243145</v>
      </c>
      <c r="AA251" s="178">
        <v>2638230</v>
      </c>
      <c r="AC251" s="178">
        <v>708451</v>
      </c>
      <c r="AE251" s="178">
        <v>534972</v>
      </c>
      <c r="AG251" s="178">
        <v>5000</v>
      </c>
      <c r="AI251" s="178">
        <f t="shared" si="7"/>
        <v>3886653</v>
      </c>
      <c r="AK251" s="178">
        <f>(Y251-AI251)</f>
        <v>356492</v>
      </c>
      <c r="AN251" s="30">
        <v>10</v>
      </c>
    </row>
    <row r="252" spans="1:40" ht="8.85" customHeight="1" x14ac:dyDescent="0.3">
      <c r="A252" s="53"/>
      <c r="AN252" s="188"/>
    </row>
    <row r="253" spans="1:40" ht="8.85" customHeight="1" x14ac:dyDescent="0.3">
      <c r="A253" s="22">
        <v>11</v>
      </c>
      <c r="B253" s="30"/>
      <c r="C253" s="22" t="s">
        <v>233</v>
      </c>
      <c r="E253" s="178">
        <v>22140</v>
      </c>
      <c r="G253" s="178">
        <v>0</v>
      </c>
      <c r="I253" s="178">
        <v>0</v>
      </c>
      <c r="K253" s="178">
        <v>0</v>
      </c>
      <c r="M253" s="178">
        <v>10989349</v>
      </c>
      <c r="O253" s="178">
        <v>0</v>
      </c>
      <c r="Q253" s="178">
        <v>0</v>
      </c>
      <c r="S253" s="178">
        <v>0</v>
      </c>
      <c r="U253" s="178">
        <v>0</v>
      </c>
      <c r="W253" s="178">
        <v>0</v>
      </c>
      <c r="Y253" s="178">
        <f t="shared" si="6"/>
        <v>10989349</v>
      </c>
      <c r="AA253" s="178">
        <v>7127203</v>
      </c>
      <c r="AC253" s="178">
        <v>2083552</v>
      </c>
      <c r="AE253" s="178">
        <v>135092</v>
      </c>
      <c r="AG253" s="178">
        <v>0</v>
      </c>
      <c r="AI253" s="178">
        <f t="shared" si="7"/>
        <v>9345847</v>
      </c>
      <c r="AK253" s="178">
        <f>(Y253-AI253)</f>
        <v>1643502</v>
      </c>
      <c r="AN253" s="30">
        <v>11</v>
      </c>
    </row>
    <row r="254" spans="1:40" ht="8.85" customHeight="1" x14ac:dyDescent="0.3">
      <c r="A254" s="22">
        <v>12</v>
      </c>
      <c r="B254" s="30"/>
      <c r="C254" s="22" t="s">
        <v>234</v>
      </c>
      <c r="E254" s="178">
        <v>0</v>
      </c>
      <c r="G254" s="178">
        <v>0</v>
      </c>
      <c r="I254" s="178">
        <v>0</v>
      </c>
      <c r="K254" s="178">
        <v>0</v>
      </c>
      <c r="M254" s="178">
        <v>3151024</v>
      </c>
      <c r="O254" s="178">
        <v>0</v>
      </c>
      <c r="Q254" s="178">
        <v>0</v>
      </c>
      <c r="S254" s="178">
        <v>0</v>
      </c>
      <c r="U254" s="178">
        <v>0</v>
      </c>
      <c r="W254" s="178">
        <v>1149</v>
      </c>
      <c r="Y254" s="178">
        <f t="shared" si="6"/>
        <v>3152173</v>
      </c>
      <c r="AA254" s="178">
        <v>2559260</v>
      </c>
      <c r="AC254" s="178">
        <v>459474</v>
      </c>
      <c r="AE254" s="178">
        <v>51521</v>
      </c>
      <c r="AG254" s="178">
        <v>0</v>
      </c>
      <c r="AI254" s="178">
        <f t="shared" si="7"/>
        <v>3070255</v>
      </c>
      <c r="AK254" s="178">
        <f>(Y254-AI254)</f>
        <v>81918</v>
      </c>
      <c r="AN254" s="30">
        <v>12</v>
      </c>
    </row>
    <row r="255" spans="1:40" ht="8.85" customHeight="1" x14ac:dyDescent="0.3">
      <c r="A255" s="22">
        <v>13</v>
      </c>
      <c r="B255" s="30"/>
      <c r="C255" s="22" t="s">
        <v>235</v>
      </c>
      <c r="E255" s="178">
        <v>0</v>
      </c>
      <c r="G255" s="178">
        <v>0</v>
      </c>
      <c r="I255" s="178">
        <v>0</v>
      </c>
      <c r="K255" s="178">
        <v>0</v>
      </c>
      <c r="M255" s="178">
        <v>2711005</v>
      </c>
      <c r="O255" s="178">
        <v>0</v>
      </c>
      <c r="Q255" s="178">
        <v>0</v>
      </c>
      <c r="S255" s="178">
        <v>0</v>
      </c>
      <c r="U255" s="178">
        <v>0</v>
      </c>
      <c r="W255" s="178">
        <v>78785</v>
      </c>
      <c r="Y255" s="178">
        <f t="shared" si="6"/>
        <v>2789790</v>
      </c>
      <c r="AA255" s="178">
        <v>1562868</v>
      </c>
      <c r="AC255" s="178">
        <v>754819</v>
      </c>
      <c r="AE255" s="178">
        <v>127927</v>
      </c>
      <c r="AG255" s="178">
        <v>0</v>
      </c>
      <c r="AI255" s="178">
        <f t="shared" si="7"/>
        <v>2445614</v>
      </c>
      <c r="AK255" s="178">
        <f>(Y255-AI255)</f>
        <v>344176</v>
      </c>
      <c r="AN255" s="30">
        <v>13</v>
      </c>
    </row>
    <row r="256" spans="1:40" ht="8.85" customHeight="1" x14ac:dyDescent="0.3">
      <c r="A256" s="22">
        <v>14</v>
      </c>
      <c r="B256" s="30"/>
      <c r="C256" s="22" t="s">
        <v>154</v>
      </c>
      <c r="E256" s="178">
        <v>0</v>
      </c>
      <c r="G256" s="178">
        <v>0</v>
      </c>
      <c r="I256" s="178">
        <v>0</v>
      </c>
      <c r="K256" s="178">
        <v>0</v>
      </c>
      <c r="M256" s="178">
        <v>21356576</v>
      </c>
      <c r="O256" s="178">
        <v>-604380</v>
      </c>
      <c r="Q256" s="178">
        <v>0</v>
      </c>
      <c r="S256" s="178">
        <v>16341</v>
      </c>
      <c r="U256" s="178">
        <v>0</v>
      </c>
      <c r="W256" s="178">
        <v>2616987</v>
      </c>
      <c r="Y256" s="178">
        <f t="shared" si="6"/>
        <v>23385524</v>
      </c>
      <c r="AA256" s="178">
        <v>16398875</v>
      </c>
      <c r="AC256" s="178">
        <v>3511456</v>
      </c>
      <c r="AE256" s="178">
        <v>853233</v>
      </c>
      <c r="AG256" s="178">
        <v>0</v>
      </c>
      <c r="AI256" s="178">
        <f t="shared" si="7"/>
        <v>20763564</v>
      </c>
      <c r="AK256" s="178">
        <f>(Y256-AI256)</f>
        <v>2621960</v>
      </c>
      <c r="AN256" s="30">
        <v>14</v>
      </c>
    </row>
    <row r="257" spans="1:40" ht="8.85" customHeight="1" x14ac:dyDescent="0.3">
      <c r="A257" s="22">
        <v>15</v>
      </c>
      <c r="B257" s="30"/>
      <c r="C257" s="22" t="s">
        <v>236</v>
      </c>
      <c r="E257" s="178">
        <v>0</v>
      </c>
      <c r="G257" s="178">
        <v>0</v>
      </c>
      <c r="I257" s="178">
        <v>0</v>
      </c>
      <c r="K257" s="178">
        <v>0</v>
      </c>
      <c r="M257" s="178">
        <v>0</v>
      </c>
      <c r="O257" s="178">
        <v>0</v>
      </c>
      <c r="Q257" s="178">
        <v>0</v>
      </c>
      <c r="S257" s="178">
        <v>0</v>
      </c>
      <c r="U257" s="178">
        <v>0</v>
      </c>
      <c r="W257" s="178">
        <v>0</v>
      </c>
      <c r="Y257" s="178">
        <f>SUM(M257:W257)</f>
        <v>0</v>
      </c>
      <c r="AA257" s="178">
        <v>0</v>
      </c>
      <c r="AC257" s="178">
        <v>0</v>
      </c>
      <c r="AE257" s="178">
        <v>0</v>
      </c>
      <c r="AG257" s="178">
        <v>0</v>
      </c>
      <c r="AI257" s="178">
        <f>SUM(AA257:AG257)</f>
        <v>0</v>
      </c>
      <c r="AK257" s="178">
        <f>(Y257-AI257)</f>
        <v>0</v>
      </c>
      <c r="AN257" s="30">
        <v>15</v>
      </c>
    </row>
    <row r="258" spans="1:40" ht="8.85" customHeight="1" x14ac:dyDescent="0.3">
      <c r="A258" s="53"/>
      <c r="AN258" s="188"/>
    </row>
    <row r="259" spans="1:40" ht="8.85" customHeight="1" x14ac:dyDescent="0.3">
      <c r="A259" s="22">
        <v>16</v>
      </c>
      <c r="B259" s="30"/>
      <c r="C259" s="22" t="s">
        <v>237</v>
      </c>
      <c r="E259" s="178">
        <v>0</v>
      </c>
      <c r="G259" s="178">
        <v>0</v>
      </c>
      <c r="I259" s="178">
        <v>0</v>
      </c>
      <c r="K259" s="178">
        <v>0</v>
      </c>
      <c r="M259" s="178">
        <v>4627815</v>
      </c>
      <c r="O259" s="178">
        <v>-1170161</v>
      </c>
      <c r="Q259" s="178">
        <v>243950</v>
      </c>
      <c r="S259" s="178">
        <v>454528</v>
      </c>
      <c r="U259" s="178">
        <v>2156290</v>
      </c>
      <c r="W259" s="178">
        <v>118829</v>
      </c>
      <c r="Y259" s="178">
        <f>SUM(M259:W259)</f>
        <v>6431251</v>
      </c>
      <c r="AA259" s="178">
        <v>3160006</v>
      </c>
      <c r="AC259" s="178">
        <v>719065</v>
      </c>
      <c r="AE259" s="178">
        <v>119187</v>
      </c>
      <c r="AG259" s="178">
        <v>1914</v>
      </c>
      <c r="AI259" s="178">
        <f>SUM(AA259:AG259)</f>
        <v>4000172</v>
      </c>
      <c r="AK259" s="178">
        <f>(Y259-AI259)</f>
        <v>2431079</v>
      </c>
      <c r="AN259" s="30">
        <v>16</v>
      </c>
    </row>
    <row r="260" spans="1:40" ht="8.85" customHeight="1" x14ac:dyDescent="0.3">
      <c r="A260" s="22">
        <v>17</v>
      </c>
      <c r="B260" s="30"/>
      <c r="C260" s="22" t="s">
        <v>238</v>
      </c>
      <c r="E260" s="178">
        <v>0</v>
      </c>
      <c r="G260" s="178">
        <v>0</v>
      </c>
      <c r="I260" s="178">
        <v>0</v>
      </c>
      <c r="K260" s="178">
        <v>0</v>
      </c>
      <c r="M260" s="178">
        <v>31788896</v>
      </c>
      <c r="O260" s="178">
        <v>-3046000</v>
      </c>
      <c r="Q260" s="178">
        <v>0</v>
      </c>
      <c r="S260" s="178">
        <v>0</v>
      </c>
      <c r="U260" s="178">
        <v>0</v>
      </c>
      <c r="W260" s="178">
        <v>1045919</v>
      </c>
      <c r="Y260" s="178">
        <f>SUM(M260:W260)</f>
        <v>29788815</v>
      </c>
      <c r="AA260" s="178">
        <v>23481438</v>
      </c>
      <c r="AC260" s="178">
        <v>3520356</v>
      </c>
      <c r="AE260" s="178">
        <v>367779</v>
      </c>
      <c r="AG260" s="178">
        <v>0</v>
      </c>
      <c r="AI260" s="178">
        <f>SUM(AA260:AG260)</f>
        <v>27369573</v>
      </c>
      <c r="AK260" s="178">
        <f>(Y260-AI260)</f>
        <v>2419242</v>
      </c>
      <c r="AN260" s="30">
        <v>17</v>
      </c>
    </row>
    <row r="261" spans="1:40" ht="8.85" customHeight="1" x14ac:dyDescent="0.3">
      <c r="A261" s="22">
        <v>18</v>
      </c>
      <c r="B261" s="30"/>
      <c r="C261" s="22" t="s">
        <v>239</v>
      </c>
      <c r="E261" s="178">
        <v>0</v>
      </c>
      <c r="G261" s="178">
        <v>0</v>
      </c>
      <c r="I261" s="178">
        <v>0</v>
      </c>
      <c r="K261" s="178">
        <v>0</v>
      </c>
      <c r="M261" s="178">
        <v>6948662</v>
      </c>
      <c r="O261" s="178">
        <v>200000</v>
      </c>
      <c r="Q261" s="178">
        <v>0</v>
      </c>
      <c r="S261" s="178">
        <v>0</v>
      </c>
      <c r="U261" s="178">
        <v>0</v>
      </c>
      <c r="W261" s="178">
        <v>431851</v>
      </c>
      <c r="Y261" s="178">
        <f>SUM(M261:W261)</f>
        <v>7580513</v>
      </c>
      <c r="AA261" s="178">
        <v>6864191</v>
      </c>
      <c r="AC261" s="178">
        <v>978195</v>
      </c>
      <c r="AE261" s="178">
        <v>0</v>
      </c>
      <c r="AG261" s="178">
        <v>358968</v>
      </c>
      <c r="AI261" s="178">
        <f>SUM(AA261:AG261)</f>
        <v>8201354</v>
      </c>
      <c r="AK261" s="178">
        <f>(Y261-AI261)</f>
        <v>-620841</v>
      </c>
      <c r="AN261" s="30">
        <v>18</v>
      </c>
    </row>
    <row r="262" spans="1:40" ht="8.85" customHeight="1" x14ac:dyDescent="0.3">
      <c r="A262" s="22">
        <v>19</v>
      </c>
      <c r="B262" s="30"/>
      <c r="C262" s="22" t="s">
        <v>240</v>
      </c>
      <c r="E262" s="178">
        <v>0</v>
      </c>
      <c r="G262" s="178">
        <v>0</v>
      </c>
      <c r="I262" s="178">
        <v>0</v>
      </c>
      <c r="K262" s="178">
        <v>0</v>
      </c>
      <c r="M262" s="178">
        <v>22253360</v>
      </c>
      <c r="O262" s="178">
        <v>-1351300</v>
      </c>
      <c r="Q262" s="178">
        <v>0</v>
      </c>
      <c r="S262" s="178">
        <v>0</v>
      </c>
      <c r="U262" s="178">
        <v>0</v>
      </c>
      <c r="W262" s="178">
        <v>5704875</v>
      </c>
      <c r="Y262" s="178">
        <f>SUM(M262:W262)</f>
        <v>26606935</v>
      </c>
      <c r="AA262" s="178">
        <v>12463732</v>
      </c>
      <c r="AC262" s="178">
        <v>5998511</v>
      </c>
      <c r="AE262" s="178">
        <v>2352168</v>
      </c>
      <c r="AG262" s="178">
        <v>0</v>
      </c>
      <c r="AI262" s="178">
        <f>SUM(AA262:AG262)</f>
        <v>20814411</v>
      </c>
      <c r="AK262" s="178">
        <f>(Y262-AI262)</f>
        <v>5792524</v>
      </c>
      <c r="AN262" s="30">
        <v>19</v>
      </c>
    </row>
    <row r="263" spans="1:40" ht="8.85" customHeight="1" x14ac:dyDescent="0.3">
      <c r="A263" s="22">
        <v>20</v>
      </c>
      <c r="B263" s="30"/>
      <c r="C263" s="22" t="s">
        <v>241</v>
      </c>
      <c r="E263" s="178">
        <v>0</v>
      </c>
      <c r="G263" s="178">
        <v>0</v>
      </c>
      <c r="I263" s="178">
        <v>49150</v>
      </c>
      <c r="K263" s="178">
        <v>0</v>
      </c>
      <c r="M263" s="178">
        <v>3060951</v>
      </c>
      <c r="O263" s="178">
        <v>0</v>
      </c>
      <c r="Q263" s="178">
        <v>0</v>
      </c>
      <c r="S263" s="178">
        <v>0</v>
      </c>
      <c r="U263" s="178">
        <v>0</v>
      </c>
      <c r="W263" s="178">
        <v>0</v>
      </c>
      <c r="Y263" s="178">
        <f>SUM(M263:W263)</f>
        <v>3060951</v>
      </c>
      <c r="AA263" s="178">
        <v>1884965</v>
      </c>
      <c r="AC263" s="178">
        <v>785901</v>
      </c>
      <c r="AE263" s="178">
        <v>306452</v>
      </c>
      <c r="AG263" s="178">
        <v>0</v>
      </c>
      <c r="AI263" s="178">
        <f>SUM(AA263:AG263)</f>
        <v>2977318</v>
      </c>
      <c r="AK263" s="178">
        <f>(Y263-AI263)</f>
        <v>83633</v>
      </c>
      <c r="AN263" s="30">
        <v>20</v>
      </c>
    </row>
    <row r="264" spans="1:40" ht="8.85" customHeight="1" x14ac:dyDescent="0.3">
      <c r="A264" s="53"/>
      <c r="AN264" s="188"/>
    </row>
    <row r="265" spans="1:40" ht="8.85" customHeight="1" x14ac:dyDescent="0.3">
      <c r="A265" s="22">
        <v>21</v>
      </c>
      <c r="B265" s="30"/>
      <c r="C265" s="22" t="s">
        <v>242</v>
      </c>
      <c r="E265" s="178">
        <v>0</v>
      </c>
      <c r="G265" s="178">
        <v>0</v>
      </c>
      <c r="I265" s="178">
        <v>0</v>
      </c>
      <c r="K265" s="178">
        <v>0</v>
      </c>
      <c r="M265" s="178">
        <v>3573649</v>
      </c>
      <c r="O265" s="178">
        <v>0</v>
      </c>
      <c r="Q265" s="178">
        <v>0</v>
      </c>
      <c r="S265" s="178">
        <v>0</v>
      </c>
      <c r="U265" s="178">
        <v>0</v>
      </c>
      <c r="W265" s="178">
        <v>0</v>
      </c>
      <c r="Y265" s="178">
        <f>SUM(M265:W265)</f>
        <v>3573649</v>
      </c>
      <c r="AA265" s="178">
        <v>1139106</v>
      </c>
      <c r="AC265" s="178">
        <v>736277</v>
      </c>
      <c r="AE265" s="178">
        <v>84719</v>
      </c>
      <c r="AG265" s="178">
        <v>0</v>
      </c>
      <c r="AI265" s="178">
        <f>SUM(AA265:AG265)</f>
        <v>1960102</v>
      </c>
      <c r="AK265" s="178">
        <f>(Y265-AI265)</f>
        <v>1613547</v>
      </c>
      <c r="AN265" s="30">
        <v>21</v>
      </c>
    </row>
    <row r="266" spans="1:40" ht="8.85" customHeight="1" x14ac:dyDescent="0.3">
      <c r="A266" s="22">
        <v>22</v>
      </c>
      <c r="B266" s="30"/>
      <c r="C266" s="22" t="s">
        <v>195</v>
      </c>
      <c r="E266" s="178">
        <v>0</v>
      </c>
      <c r="G266" s="178">
        <v>0</v>
      </c>
      <c r="I266" s="178">
        <v>0</v>
      </c>
      <c r="K266" s="178">
        <v>0</v>
      </c>
      <c r="M266" s="178">
        <v>3216492</v>
      </c>
      <c r="O266" s="178">
        <v>106645</v>
      </c>
      <c r="Q266" s="178">
        <v>0</v>
      </c>
      <c r="S266" s="178">
        <v>0</v>
      </c>
      <c r="U266" s="178">
        <v>0</v>
      </c>
      <c r="W266" s="178">
        <v>5789</v>
      </c>
      <c r="Y266" s="178">
        <f>SUM(M266:W266)</f>
        <v>3328926</v>
      </c>
      <c r="AA266" s="178">
        <v>2284590</v>
      </c>
      <c r="AC266" s="178">
        <v>935115</v>
      </c>
      <c r="AE266" s="178">
        <v>63893</v>
      </c>
      <c r="AG266" s="178">
        <v>0</v>
      </c>
      <c r="AI266" s="178">
        <f>SUM(AA266:AG266)</f>
        <v>3283598</v>
      </c>
      <c r="AK266" s="178">
        <f>(Y266-AI266)</f>
        <v>45328</v>
      </c>
      <c r="AN266" s="30">
        <v>22</v>
      </c>
    </row>
    <row r="267" spans="1:40" ht="8.85" customHeight="1" x14ac:dyDescent="0.3">
      <c r="A267" s="22">
        <v>23</v>
      </c>
      <c r="B267" s="30"/>
      <c r="C267" s="22" t="s">
        <v>203</v>
      </c>
      <c r="E267" s="178">
        <v>0</v>
      </c>
      <c r="G267" s="178">
        <v>0</v>
      </c>
      <c r="I267" s="178">
        <v>22748</v>
      </c>
      <c r="K267" s="178">
        <v>0</v>
      </c>
      <c r="M267" s="178">
        <v>5142935</v>
      </c>
      <c r="O267" s="178">
        <v>7000</v>
      </c>
      <c r="Q267" s="178">
        <v>0</v>
      </c>
      <c r="S267" s="178">
        <v>0</v>
      </c>
      <c r="U267" s="178">
        <v>0</v>
      </c>
      <c r="W267" s="178">
        <v>134206</v>
      </c>
      <c r="Y267" s="178">
        <f>SUM(M267:W267)</f>
        <v>5284141</v>
      </c>
      <c r="AA267" s="178">
        <v>4469769</v>
      </c>
      <c r="AC267" s="178">
        <v>558677</v>
      </c>
      <c r="AE267" s="178">
        <v>47766</v>
      </c>
      <c r="AG267" s="178">
        <v>345</v>
      </c>
      <c r="AI267" s="178">
        <f>SUM(AA267:AG267)</f>
        <v>5076557</v>
      </c>
      <c r="AK267" s="178">
        <f>(Y267-AI267)</f>
        <v>207584</v>
      </c>
      <c r="AN267" s="30">
        <v>23</v>
      </c>
    </row>
    <row r="268" spans="1:40" ht="8.85" customHeight="1" x14ac:dyDescent="0.3">
      <c r="A268" s="22">
        <v>24</v>
      </c>
      <c r="B268" s="30"/>
      <c r="C268" s="49" t="s">
        <v>243</v>
      </c>
      <c r="E268" s="178">
        <v>0</v>
      </c>
      <c r="G268" s="178">
        <v>0</v>
      </c>
      <c r="I268" s="178">
        <v>0</v>
      </c>
      <c r="K268" s="178">
        <v>0</v>
      </c>
      <c r="M268" s="178">
        <v>5269352</v>
      </c>
      <c r="O268" s="178">
        <v>0</v>
      </c>
      <c r="Q268" s="178">
        <v>0</v>
      </c>
      <c r="S268" s="178">
        <v>0</v>
      </c>
      <c r="U268" s="178">
        <v>0</v>
      </c>
      <c r="W268" s="178">
        <v>457896</v>
      </c>
      <c r="Y268" s="178">
        <f>SUM(M268:W268)</f>
        <v>5727248</v>
      </c>
      <c r="AA268" s="178">
        <v>4107067</v>
      </c>
      <c r="AC268" s="178">
        <v>1047380</v>
      </c>
      <c r="AE268" s="178">
        <v>1430475</v>
      </c>
      <c r="AG268" s="178">
        <v>0</v>
      </c>
      <c r="AI268" s="178">
        <f>SUM(AA268:AG268)</f>
        <v>6584922</v>
      </c>
      <c r="AK268" s="178">
        <f>(Y268-AI268)</f>
        <v>-857674</v>
      </c>
      <c r="AN268" s="30">
        <v>24</v>
      </c>
    </row>
    <row r="269" spans="1:40" ht="8.85" customHeight="1" x14ac:dyDescent="0.3">
      <c r="A269" s="22">
        <v>25</v>
      </c>
      <c r="B269" s="30"/>
      <c r="C269" s="22" t="s">
        <v>244</v>
      </c>
      <c r="E269" s="178">
        <v>0</v>
      </c>
      <c r="G269" s="178">
        <v>0</v>
      </c>
      <c r="I269" s="178">
        <v>0</v>
      </c>
      <c r="K269" s="178">
        <v>0</v>
      </c>
      <c r="M269" s="178">
        <v>9522909</v>
      </c>
      <c r="O269" s="178">
        <v>0</v>
      </c>
      <c r="Q269" s="178">
        <v>0</v>
      </c>
      <c r="S269" s="178">
        <v>0</v>
      </c>
      <c r="U269" s="178">
        <v>0</v>
      </c>
      <c r="W269" s="178">
        <v>14565</v>
      </c>
      <c r="Y269" s="178">
        <f>SUM(M269:W269)</f>
        <v>9537474</v>
      </c>
      <c r="AA269" s="178">
        <v>8650022</v>
      </c>
      <c r="AC269" s="178">
        <v>626758</v>
      </c>
      <c r="AE269" s="178">
        <v>0</v>
      </c>
      <c r="AG269" s="178">
        <v>0</v>
      </c>
      <c r="AI269" s="178">
        <f>SUM(AA269:AG269)</f>
        <v>9276780</v>
      </c>
      <c r="AK269" s="178">
        <f>(Y269-AI269)</f>
        <v>260694</v>
      </c>
      <c r="AN269" s="30">
        <v>25</v>
      </c>
    </row>
    <row r="270" spans="1:40" ht="8.85" customHeight="1" x14ac:dyDescent="0.3">
      <c r="A270" s="53"/>
      <c r="AN270" s="188"/>
    </row>
    <row r="271" spans="1:40" ht="8.85" customHeight="1" x14ac:dyDescent="0.3">
      <c r="A271" s="22">
        <v>26</v>
      </c>
      <c r="B271" s="30"/>
      <c r="C271" s="22" t="s">
        <v>245</v>
      </c>
      <c r="E271" s="178">
        <v>0</v>
      </c>
      <c r="G271" s="178">
        <v>0</v>
      </c>
      <c r="I271" s="178">
        <v>0</v>
      </c>
      <c r="K271" s="178">
        <v>0</v>
      </c>
      <c r="M271" s="178">
        <v>2716967</v>
      </c>
      <c r="O271" s="178">
        <v>152943</v>
      </c>
      <c r="Q271" s="178">
        <v>0</v>
      </c>
      <c r="S271" s="178">
        <v>0</v>
      </c>
      <c r="U271" s="178">
        <v>0</v>
      </c>
      <c r="W271" s="178">
        <v>0</v>
      </c>
      <c r="Y271" s="178">
        <f>SUM(M271:W271)</f>
        <v>2869910</v>
      </c>
      <c r="AA271" s="178">
        <v>1929104</v>
      </c>
      <c r="AC271" s="178">
        <v>791273</v>
      </c>
      <c r="AE271" s="178">
        <v>100534</v>
      </c>
      <c r="AG271" s="178">
        <v>0</v>
      </c>
      <c r="AI271" s="178">
        <f>SUM(AA271:AG271)</f>
        <v>2820911</v>
      </c>
      <c r="AK271" s="178">
        <f>(Y271-AI271)</f>
        <v>48999</v>
      </c>
      <c r="AN271" s="30">
        <v>26</v>
      </c>
    </row>
    <row r="272" spans="1:40" ht="8.85" customHeight="1" x14ac:dyDescent="0.3">
      <c r="A272" s="22">
        <v>27</v>
      </c>
      <c r="B272" s="30"/>
      <c r="C272" s="22" t="s">
        <v>246</v>
      </c>
      <c r="E272" s="178">
        <v>0</v>
      </c>
      <c r="G272" s="178">
        <v>0</v>
      </c>
      <c r="I272" s="178">
        <v>0</v>
      </c>
      <c r="K272" s="178">
        <v>0</v>
      </c>
      <c r="M272" s="178">
        <v>2878313</v>
      </c>
      <c r="O272" s="178">
        <v>0</v>
      </c>
      <c r="Q272" s="178">
        <v>0</v>
      </c>
      <c r="S272" s="178">
        <v>0</v>
      </c>
      <c r="U272" s="178">
        <v>0</v>
      </c>
      <c r="W272" s="178">
        <v>59008</v>
      </c>
      <c r="Y272" s="178">
        <f>SUM(M272:W272)</f>
        <v>2937321</v>
      </c>
      <c r="AA272" s="178">
        <v>1733238</v>
      </c>
      <c r="AC272" s="178">
        <v>720022</v>
      </c>
      <c r="AE272" s="178">
        <v>43721</v>
      </c>
      <c r="AG272" s="178">
        <v>0</v>
      </c>
      <c r="AI272" s="178">
        <f>SUM(AA272:AG272)</f>
        <v>2496981</v>
      </c>
      <c r="AK272" s="178">
        <f>(Y272-AI272)</f>
        <v>440340</v>
      </c>
      <c r="AN272" s="30">
        <v>27</v>
      </c>
    </row>
    <row r="273" spans="1:40" ht="8.85" customHeight="1" x14ac:dyDescent="0.3">
      <c r="A273" s="22">
        <v>28</v>
      </c>
      <c r="B273" s="30"/>
      <c r="C273" s="22" t="s">
        <v>247</v>
      </c>
      <c r="E273" s="178">
        <v>0</v>
      </c>
      <c r="G273" s="178">
        <v>0</v>
      </c>
      <c r="I273" s="178">
        <v>0</v>
      </c>
      <c r="K273" s="178">
        <v>0</v>
      </c>
      <c r="M273" s="178">
        <v>0</v>
      </c>
      <c r="O273" s="178">
        <v>0</v>
      </c>
      <c r="Q273" s="178">
        <v>0</v>
      </c>
      <c r="S273" s="178">
        <v>0</v>
      </c>
      <c r="U273" s="178">
        <v>0</v>
      </c>
      <c r="W273" s="178">
        <v>0</v>
      </c>
      <c r="Y273" s="178">
        <f>SUM(M273:W273)</f>
        <v>0</v>
      </c>
      <c r="AA273" s="178">
        <v>0</v>
      </c>
      <c r="AC273" s="178">
        <v>0</v>
      </c>
      <c r="AE273" s="178">
        <v>0</v>
      </c>
      <c r="AG273" s="178">
        <v>0</v>
      </c>
      <c r="AI273" s="178">
        <f>SUM(AA273:AG273)</f>
        <v>0</v>
      </c>
      <c r="AK273" s="178">
        <f>(Y273-AI273)</f>
        <v>0</v>
      </c>
      <c r="AN273" s="30">
        <v>28</v>
      </c>
    </row>
    <row r="274" spans="1:40" ht="8.85" customHeight="1" x14ac:dyDescent="0.3">
      <c r="A274" s="22">
        <v>29</v>
      </c>
      <c r="B274" s="30"/>
      <c r="C274" s="22" t="s">
        <v>248</v>
      </c>
      <c r="E274" s="178">
        <v>0</v>
      </c>
      <c r="G274" s="178">
        <v>0</v>
      </c>
      <c r="I274" s="178">
        <v>25000</v>
      </c>
      <c r="K274" s="178">
        <v>0</v>
      </c>
      <c r="M274" s="178">
        <v>3735397</v>
      </c>
      <c r="O274" s="178">
        <v>13460</v>
      </c>
      <c r="Q274" s="178">
        <v>0</v>
      </c>
      <c r="S274" s="178">
        <v>0</v>
      </c>
      <c r="U274" s="178">
        <v>0</v>
      </c>
      <c r="W274" s="178">
        <v>0</v>
      </c>
      <c r="Y274" s="178">
        <f>SUM(M274:W274)</f>
        <v>3748857</v>
      </c>
      <c r="AA274" s="178">
        <v>2495502</v>
      </c>
      <c r="AC274" s="178">
        <v>585652</v>
      </c>
      <c r="AE274" s="178">
        <v>67463</v>
      </c>
      <c r="AG274" s="178">
        <v>0</v>
      </c>
      <c r="AI274" s="178">
        <f>SUM(AA274:AG274)</f>
        <v>3148617</v>
      </c>
      <c r="AK274" s="178">
        <f>(Y274-AI274)</f>
        <v>600240</v>
      </c>
      <c r="AN274" s="30">
        <v>29</v>
      </c>
    </row>
    <row r="275" spans="1:40" ht="8.85" customHeight="1" x14ac:dyDescent="0.3">
      <c r="A275" s="22">
        <v>30</v>
      </c>
      <c r="B275" s="30"/>
      <c r="C275" s="22" t="s">
        <v>249</v>
      </c>
      <c r="E275" s="178">
        <v>0</v>
      </c>
      <c r="G275" s="178">
        <v>0</v>
      </c>
      <c r="I275" s="178">
        <v>0</v>
      </c>
      <c r="K275" s="178">
        <v>0</v>
      </c>
      <c r="M275" s="178">
        <v>4628929</v>
      </c>
      <c r="O275" s="178">
        <v>65564</v>
      </c>
      <c r="Q275" s="178">
        <v>0</v>
      </c>
      <c r="S275" s="178">
        <v>0</v>
      </c>
      <c r="U275" s="178">
        <v>0</v>
      </c>
      <c r="W275" s="178">
        <v>160106</v>
      </c>
      <c r="Y275" s="178">
        <f>SUM(M275:W275)</f>
        <v>4854599</v>
      </c>
      <c r="AA275" s="178">
        <v>3470051</v>
      </c>
      <c r="AC275" s="178">
        <v>1265895</v>
      </c>
      <c r="AE275" s="178">
        <v>336424</v>
      </c>
      <c r="AG275" s="178">
        <v>0</v>
      </c>
      <c r="AI275" s="178">
        <f>SUM(AA275:AG275)</f>
        <v>5072370</v>
      </c>
      <c r="AK275" s="178">
        <f>(Y275-AI275)</f>
        <v>-217771</v>
      </c>
      <c r="AN275" s="30">
        <v>30</v>
      </c>
    </row>
    <row r="276" spans="1:40" ht="8.85" customHeight="1" x14ac:dyDescent="0.3">
      <c r="A276" s="53"/>
      <c r="AN276" s="188"/>
    </row>
    <row r="277" spans="1:40" ht="8.85" customHeight="1" x14ac:dyDescent="0.3">
      <c r="A277" s="22">
        <v>31</v>
      </c>
      <c r="B277" s="30"/>
      <c r="C277" s="22" t="s">
        <v>216</v>
      </c>
      <c r="E277" s="178">
        <v>0</v>
      </c>
      <c r="G277" s="178">
        <v>0</v>
      </c>
      <c r="I277" s="178">
        <v>0</v>
      </c>
      <c r="K277" s="178">
        <v>0</v>
      </c>
      <c r="M277" s="178">
        <v>2782543</v>
      </c>
      <c r="O277" s="178">
        <v>-117621</v>
      </c>
      <c r="Q277" s="178">
        <v>0</v>
      </c>
      <c r="S277" s="178">
        <v>0</v>
      </c>
      <c r="U277" s="178">
        <v>0</v>
      </c>
      <c r="W277" s="178">
        <v>61444</v>
      </c>
      <c r="Y277" s="178">
        <f t="shared" ref="Y277:Y285" si="8">SUM(M277:W277)</f>
        <v>2726366</v>
      </c>
      <c r="AA277" s="178">
        <v>2184567</v>
      </c>
      <c r="AC277" s="178">
        <v>414299</v>
      </c>
      <c r="AE277" s="178">
        <v>93451</v>
      </c>
      <c r="AG277" s="178">
        <v>0</v>
      </c>
      <c r="AI277" s="178">
        <f t="shared" ref="AI277:AI285" si="9">SUM(AA277:AG277)</f>
        <v>2692317</v>
      </c>
      <c r="AK277" s="178">
        <f>(Y277-AI277)</f>
        <v>34049</v>
      </c>
      <c r="AN277" s="30">
        <v>31</v>
      </c>
    </row>
    <row r="278" spans="1:40" ht="8.85" customHeight="1" x14ac:dyDescent="0.3">
      <c r="A278" s="22">
        <v>32</v>
      </c>
      <c r="B278" s="30"/>
      <c r="C278" s="22" t="s">
        <v>250</v>
      </c>
      <c r="E278" s="178">
        <v>0</v>
      </c>
      <c r="G278" s="178">
        <v>0</v>
      </c>
      <c r="I278" s="178">
        <v>0</v>
      </c>
      <c r="K278" s="178">
        <v>0</v>
      </c>
      <c r="M278" s="178">
        <v>7813703</v>
      </c>
      <c r="O278" s="178">
        <v>-1824221</v>
      </c>
      <c r="Q278" s="178">
        <v>0</v>
      </c>
      <c r="S278" s="178">
        <v>0</v>
      </c>
      <c r="U278" s="178">
        <v>0</v>
      </c>
      <c r="W278" s="178">
        <v>340222</v>
      </c>
      <c r="Y278" s="178">
        <f t="shared" si="8"/>
        <v>6329704</v>
      </c>
      <c r="AA278" s="178">
        <v>6158987</v>
      </c>
      <c r="AC278" s="178">
        <v>599080</v>
      </c>
      <c r="AE278" s="178">
        <v>3410</v>
      </c>
      <c r="AG278" s="178">
        <v>0</v>
      </c>
      <c r="AI278" s="178">
        <f t="shared" si="9"/>
        <v>6761477</v>
      </c>
      <c r="AK278" s="178">
        <f>(Y278-AI278)</f>
        <v>-431773</v>
      </c>
      <c r="AN278" s="30">
        <v>32</v>
      </c>
    </row>
    <row r="279" spans="1:40" ht="8.85" customHeight="1" x14ac:dyDescent="0.3">
      <c r="A279" s="22">
        <v>33</v>
      </c>
      <c r="B279" s="30"/>
      <c r="C279" s="22" t="s">
        <v>251</v>
      </c>
      <c r="E279" s="178">
        <v>0</v>
      </c>
      <c r="G279" s="178">
        <v>0</v>
      </c>
      <c r="I279" s="178">
        <v>0</v>
      </c>
      <c r="K279" s="178">
        <v>0</v>
      </c>
      <c r="M279" s="178">
        <v>3766221</v>
      </c>
      <c r="O279" s="178">
        <v>0</v>
      </c>
      <c r="Q279" s="178">
        <v>0</v>
      </c>
      <c r="S279" s="178">
        <v>0</v>
      </c>
      <c r="U279" s="178">
        <v>0</v>
      </c>
      <c r="W279" s="178">
        <v>40851</v>
      </c>
      <c r="Y279" s="178">
        <f t="shared" si="8"/>
        <v>3807072</v>
      </c>
      <c r="AA279" s="178">
        <v>2540084</v>
      </c>
      <c r="AC279" s="178">
        <v>768067</v>
      </c>
      <c r="AE279" s="178">
        <v>182969</v>
      </c>
      <c r="AG279" s="178">
        <v>0</v>
      </c>
      <c r="AI279" s="178">
        <f t="shared" si="9"/>
        <v>3491120</v>
      </c>
      <c r="AK279" s="178">
        <f>(Y279-AI279)</f>
        <v>315952</v>
      </c>
      <c r="AN279" s="30">
        <v>33</v>
      </c>
    </row>
    <row r="280" spans="1:40" ht="8.85" customHeight="1" x14ac:dyDescent="0.3">
      <c r="A280" s="22">
        <v>34</v>
      </c>
      <c r="B280" s="30"/>
      <c r="C280" s="22" t="s">
        <v>252</v>
      </c>
      <c r="E280" s="178">
        <v>0</v>
      </c>
      <c r="G280" s="178">
        <v>0</v>
      </c>
      <c r="I280" s="178">
        <v>0</v>
      </c>
      <c r="K280" s="178">
        <v>0</v>
      </c>
      <c r="M280" s="178">
        <v>5714579</v>
      </c>
      <c r="O280" s="178">
        <v>0</v>
      </c>
      <c r="Q280" s="178">
        <v>0</v>
      </c>
      <c r="S280" s="178">
        <v>0</v>
      </c>
      <c r="U280" s="178">
        <v>0</v>
      </c>
      <c r="W280" s="178">
        <v>563843</v>
      </c>
      <c r="Y280" s="178">
        <f t="shared" si="8"/>
        <v>6278422</v>
      </c>
      <c r="AA280" s="178">
        <v>4266934</v>
      </c>
      <c r="AC280" s="178">
        <v>1159419</v>
      </c>
      <c r="AE280" s="178">
        <v>400073</v>
      </c>
      <c r="AG280" s="178">
        <v>0</v>
      </c>
      <c r="AI280" s="178">
        <f t="shared" si="9"/>
        <v>5826426</v>
      </c>
      <c r="AK280" s="178">
        <f>(Y280-AI280)</f>
        <v>451996</v>
      </c>
      <c r="AN280" s="30">
        <v>34</v>
      </c>
    </row>
    <row r="281" spans="1:40" ht="8.85" customHeight="1" x14ac:dyDescent="0.3">
      <c r="A281" s="22">
        <v>35</v>
      </c>
      <c r="B281" s="30"/>
      <c r="C281" s="22" t="s">
        <v>253</v>
      </c>
      <c r="E281" s="178">
        <v>0</v>
      </c>
      <c r="G281" s="178">
        <v>0</v>
      </c>
      <c r="I281" s="178">
        <v>30000</v>
      </c>
      <c r="K281" s="178">
        <v>0</v>
      </c>
      <c r="M281" s="178">
        <v>757249</v>
      </c>
      <c r="O281" s="178">
        <v>-122400</v>
      </c>
      <c r="Q281" s="178">
        <v>0</v>
      </c>
      <c r="S281" s="178">
        <v>0</v>
      </c>
      <c r="U281" s="178">
        <v>0</v>
      </c>
      <c r="W281" s="178">
        <v>9547</v>
      </c>
      <c r="Y281" s="178">
        <f t="shared" si="8"/>
        <v>644396</v>
      </c>
      <c r="AA281" s="178">
        <v>395054</v>
      </c>
      <c r="AC281" s="178">
        <v>87002</v>
      </c>
      <c r="AE281" s="178">
        <v>17544</v>
      </c>
      <c r="AG281" s="178">
        <v>0</v>
      </c>
      <c r="AI281" s="178">
        <f t="shared" si="9"/>
        <v>499600</v>
      </c>
      <c r="AK281" s="178">
        <f>(Y281-AI281)</f>
        <v>144796</v>
      </c>
      <c r="AN281" s="30">
        <v>35</v>
      </c>
    </row>
    <row r="282" spans="1:40" ht="8.85" customHeight="1" x14ac:dyDescent="0.3">
      <c r="B282" s="30"/>
      <c r="E282" s="178"/>
      <c r="G282" s="178"/>
      <c r="I282" s="178"/>
      <c r="K282" s="178"/>
      <c r="M282" s="178"/>
      <c r="O282" s="178"/>
      <c r="Q282" s="178"/>
      <c r="S282" s="178"/>
      <c r="U282" s="178"/>
      <c r="W282" s="178"/>
      <c r="Y282" s="178"/>
      <c r="AA282" s="178"/>
      <c r="AC282" s="178"/>
      <c r="AE282" s="178"/>
      <c r="AG282" s="178"/>
      <c r="AI282" s="178"/>
      <c r="AK282" s="178"/>
    </row>
    <row r="283" spans="1:40" ht="8.85" customHeight="1" x14ac:dyDescent="0.3">
      <c r="A283" s="22">
        <v>36</v>
      </c>
      <c r="B283" s="30"/>
      <c r="C283" s="22" t="s">
        <v>220</v>
      </c>
      <c r="E283" s="178">
        <v>0</v>
      </c>
      <c r="G283" s="178">
        <v>0</v>
      </c>
      <c r="I283" s="178">
        <v>3000</v>
      </c>
      <c r="K283" s="178">
        <v>0</v>
      </c>
      <c r="M283" s="178">
        <v>3049380</v>
      </c>
      <c r="O283" s="178">
        <v>137398</v>
      </c>
      <c r="Q283" s="178">
        <v>0</v>
      </c>
      <c r="S283" s="178">
        <v>20893</v>
      </c>
      <c r="U283" s="178">
        <v>46600</v>
      </c>
      <c r="W283" s="178">
        <v>17033</v>
      </c>
      <c r="Y283" s="178">
        <f>SUM(M283:W283)</f>
        <v>3271304</v>
      </c>
      <c r="AA283" s="178">
        <v>2260105</v>
      </c>
      <c r="AC283" s="178">
        <v>499325</v>
      </c>
      <c r="AE283" s="178">
        <v>41272</v>
      </c>
      <c r="AG283" s="178">
        <v>0</v>
      </c>
      <c r="AI283" s="178">
        <f>SUM(AA283:AG283)</f>
        <v>2800702</v>
      </c>
      <c r="AK283" s="178">
        <f>(Y283-AI283)</f>
        <v>470602</v>
      </c>
      <c r="AN283" s="30">
        <v>36</v>
      </c>
    </row>
    <row r="284" spans="1:40" ht="8.85" customHeight="1" x14ac:dyDescent="0.3">
      <c r="A284" s="22">
        <v>37</v>
      </c>
      <c r="B284" s="30"/>
      <c r="C284" s="22" t="s">
        <v>254</v>
      </c>
      <c r="E284" s="178">
        <v>0</v>
      </c>
      <c r="G284" s="178">
        <v>0</v>
      </c>
      <c r="I284" s="178">
        <v>0</v>
      </c>
      <c r="K284" s="178">
        <v>0</v>
      </c>
      <c r="M284" s="178">
        <v>3937341</v>
      </c>
      <c r="O284" s="178">
        <v>0</v>
      </c>
      <c r="Q284" s="178">
        <v>0</v>
      </c>
      <c r="S284" s="178">
        <v>0</v>
      </c>
      <c r="U284" s="178">
        <v>0</v>
      </c>
      <c r="W284" s="178">
        <v>85385</v>
      </c>
      <c r="Y284" s="178">
        <f>SUM(M284:W284)</f>
        <v>4022726</v>
      </c>
      <c r="AA284" s="178">
        <v>2485922</v>
      </c>
      <c r="AC284" s="178">
        <v>1028353</v>
      </c>
      <c r="AE284" s="178">
        <v>251151</v>
      </c>
      <c r="AG284" s="178">
        <v>0</v>
      </c>
      <c r="AI284" s="178">
        <f>SUM(AA284:AG284)</f>
        <v>3765426</v>
      </c>
      <c r="AK284" s="178">
        <f>(Y284-AI284)</f>
        <v>257300</v>
      </c>
      <c r="AN284" s="30">
        <v>37</v>
      </c>
    </row>
    <row r="285" spans="1:40" ht="8.85" customHeight="1" x14ac:dyDescent="0.3">
      <c r="A285" s="42">
        <v>38</v>
      </c>
      <c r="B285" s="30"/>
      <c r="C285" s="22" t="s">
        <v>255</v>
      </c>
      <c r="E285" s="180">
        <v>0</v>
      </c>
      <c r="G285" s="180">
        <v>0</v>
      </c>
      <c r="I285" s="180">
        <v>439273</v>
      </c>
      <c r="K285" s="180">
        <v>0</v>
      </c>
      <c r="M285" s="180">
        <v>5776335</v>
      </c>
      <c r="O285" s="180">
        <v>0</v>
      </c>
      <c r="Q285" s="180">
        <v>0</v>
      </c>
      <c r="S285" s="180">
        <v>0</v>
      </c>
      <c r="U285" s="180">
        <v>0</v>
      </c>
      <c r="W285" s="180">
        <v>19308</v>
      </c>
      <c r="Y285" s="180">
        <f t="shared" si="8"/>
        <v>5795643</v>
      </c>
      <c r="AA285" s="180">
        <v>4300157</v>
      </c>
      <c r="AC285" s="180">
        <v>1388585</v>
      </c>
      <c r="AE285" s="180">
        <v>294234</v>
      </c>
      <c r="AG285" s="180">
        <v>0</v>
      </c>
      <c r="AI285" s="180">
        <f t="shared" si="9"/>
        <v>5982976</v>
      </c>
      <c r="AK285" s="180">
        <f>(Y285-AI285)</f>
        <v>-187333</v>
      </c>
      <c r="AN285" s="129">
        <v>38</v>
      </c>
    </row>
    <row r="286" spans="1:40" ht="8.85" customHeight="1" x14ac:dyDescent="0.3"/>
    <row r="287" spans="1:40" ht="8.85" customHeight="1" x14ac:dyDescent="0.3">
      <c r="A287" s="42">
        <f>A285</f>
        <v>38</v>
      </c>
      <c r="C287" s="30" t="s">
        <v>72</v>
      </c>
      <c r="E287" s="181">
        <f>SUM(E241:E285)</f>
        <v>22140</v>
      </c>
      <c r="G287" s="181">
        <f>SUM(G241:G285)</f>
        <v>0</v>
      </c>
      <c r="I287" s="181">
        <f>SUM(I241:I285)</f>
        <v>906176</v>
      </c>
      <c r="K287" s="181">
        <f>SUM(K241:K285)</f>
        <v>579647</v>
      </c>
      <c r="M287" s="181">
        <f>SUM(M241:M285)</f>
        <v>247250950</v>
      </c>
      <c r="O287" s="181">
        <f>SUM(O241:O285)</f>
        <v>-9153298</v>
      </c>
      <c r="Q287" s="181">
        <f>SUM(Q241:Q285)</f>
        <v>264921</v>
      </c>
      <c r="S287" s="181">
        <f>SUM(S241:S285)</f>
        <v>3176081</v>
      </c>
      <c r="U287" s="181">
        <f>SUM(U241:U285)</f>
        <v>4095210</v>
      </c>
      <c r="W287" s="181">
        <f>SUM(W241:W285)</f>
        <v>13493720</v>
      </c>
      <c r="Y287" s="181">
        <f>SUM(Y241:Y285)</f>
        <v>259127584</v>
      </c>
      <c r="AA287" s="181">
        <f>SUM(AA241:AA285)</f>
        <v>184116996</v>
      </c>
      <c r="AC287" s="181">
        <f>SUM(AC241:AC285)</f>
        <v>41688099</v>
      </c>
      <c r="AE287" s="181">
        <f>SUM(AE241:AE285)</f>
        <v>9464777</v>
      </c>
      <c r="AG287" s="181">
        <f>SUM(AG241:AG285)</f>
        <v>2967770</v>
      </c>
      <c r="AI287" s="181">
        <f>SUM(AI241:AI285)</f>
        <v>238237642</v>
      </c>
      <c r="AK287" s="181">
        <f>SUM(AK241:AK285)</f>
        <v>20889942</v>
      </c>
      <c r="AN287" s="129">
        <f>AN285</f>
        <v>38</v>
      </c>
    </row>
    <row r="288" spans="1:40" ht="8.85" customHeight="1" x14ac:dyDescent="0.3"/>
    <row r="289" spans="1:41" ht="10.8" thickBot="1" x14ac:dyDescent="0.35">
      <c r="A289" s="54">
        <f>(A60+A219+A287)</f>
        <v>171</v>
      </c>
      <c r="C289" s="30" t="s">
        <v>256</v>
      </c>
      <c r="E289" s="189">
        <f>(E60+E219+E287)</f>
        <v>10226592</v>
      </c>
      <c r="G289" s="189">
        <f>(G60+G219+G287)</f>
        <v>1939894</v>
      </c>
      <c r="I289" s="189">
        <f>(I60+I219+I287)</f>
        <v>213938657</v>
      </c>
      <c r="K289" s="189">
        <f>(K60+K219+K287)</f>
        <v>9305263</v>
      </c>
      <c r="M289" s="189">
        <f>(M60+M219+M287)</f>
        <v>2827860626</v>
      </c>
      <c r="O289" s="189">
        <f>(O60+O219+O287)</f>
        <v>42611243</v>
      </c>
      <c r="Q289" s="189">
        <f>(Q60+Q219+Q287)</f>
        <v>5354568</v>
      </c>
      <c r="S289" s="189">
        <f>(S60+S219+S287)</f>
        <v>32568537</v>
      </c>
      <c r="U289" s="189">
        <f>(U60+U219+U287)</f>
        <v>26605505</v>
      </c>
      <c r="W289" s="189">
        <f>(W60+W219+W287)</f>
        <v>175356320</v>
      </c>
      <c r="Y289" s="189">
        <f>(Y60+Y219+Y287)</f>
        <v>3110356799</v>
      </c>
      <c r="AA289" s="189">
        <f>(AA60+AA219+AA287)</f>
        <v>1929662057</v>
      </c>
      <c r="AC289" s="189">
        <f>(AC60+AC219+AC287)</f>
        <v>607496025</v>
      </c>
      <c r="AE289" s="189">
        <f>(AE60+AE219+AE287)</f>
        <v>210226205</v>
      </c>
      <c r="AG289" s="189">
        <f>(AG60+AG219+AG287)</f>
        <v>32357206</v>
      </c>
      <c r="AI289" s="189">
        <f>(AI60+AI219+AI287)</f>
        <v>2779741493</v>
      </c>
      <c r="AK289" s="189">
        <f>(AK60+AK219+AK287)</f>
        <v>330615306</v>
      </c>
      <c r="AN289" s="190">
        <f>(AN60+AN219+AN287)</f>
        <v>171</v>
      </c>
    </row>
    <row r="290" spans="1:41" ht="9.75" customHeight="1" thickTop="1" x14ac:dyDescent="0.3"/>
    <row r="292" spans="1:41" ht="11.1" customHeight="1" x14ac:dyDescent="0.3">
      <c r="C292" s="22" t="s">
        <v>257</v>
      </c>
    </row>
    <row r="293" spans="1:41" ht="3.6" customHeight="1" x14ac:dyDescent="0.3"/>
    <row r="294" spans="1:41" ht="6.45" customHeight="1" x14ac:dyDescent="0.3"/>
    <row r="295" spans="1:41" ht="6.45" customHeight="1" x14ac:dyDescent="0.3"/>
    <row r="296" spans="1:41" ht="6.45" customHeight="1" x14ac:dyDescent="0.3"/>
    <row r="297" spans="1:41" ht="6.45" customHeight="1" x14ac:dyDescent="0.3"/>
    <row r="298" spans="1:41" ht="6.45" customHeight="1" x14ac:dyDescent="0.3"/>
    <row r="301" spans="1:41" ht="9.4499999999999993" hidden="1" customHeight="1" x14ac:dyDescent="0.3"/>
    <row r="302" spans="1:41" ht="9.4499999999999993" hidden="1" customHeight="1" x14ac:dyDescent="0.3"/>
    <row r="304" spans="1:41" s="20" customFormat="1" ht="11.25" customHeight="1" x14ac:dyDescent="0.3">
      <c r="A304" s="140">
        <v>154</v>
      </c>
      <c r="AN304" s="140"/>
      <c r="AO304" s="131">
        <v>155</v>
      </c>
    </row>
  </sheetData>
  <printOptions gridLinesSet="0"/>
  <pageMargins left="3.75" right="0.25" top="0.5" bottom="0.3" header="0.5" footer="0.5"/>
  <pageSetup paperSize="17" pageOrder="overThenDown" orientation="landscape" r:id="rId1"/>
  <headerFooter alignWithMargins="0"/>
  <rowBreaks count="3" manualBreakCount="3">
    <brk id="75" max="16383" man="1"/>
    <brk id="151" max="16383" man="1"/>
    <brk id="227" max="16383" man="1"/>
  </rowBreaks>
  <colBreaks count="1" manualBreakCount="1">
    <brk id="25"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EEC4B-2DB4-4B86-8642-4E7C4C0DD168}">
  <sheetPr transitionEvaluation="1"/>
  <dimension ref="A1:BR335"/>
  <sheetViews>
    <sheetView showGridLines="0" zoomScale="120" zoomScaleNormal="120" workbookViewId="0">
      <pane xSplit="3" ySplit="11" topLeftCell="D12"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4" style="22" customWidth="1"/>
    <col min="2" max="2" width="0.77734375" style="22" customWidth="1"/>
    <col min="3" max="3" width="10.109375" style="22" customWidth="1"/>
    <col min="4" max="4" width="0.77734375" style="22" customWidth="1"/>
    <col min="5" max="5" width="12.21875" style="22" customWidth="1"/>
    <col min="6" max="6" width="0.77734375" style="22" customWidth="1"/>
    <col min="7" max="7" width="10.6640625" style="22" customWidth="1"/>
    <col min="8" max="8" width="0.77734375" style="22" customWidth="1"/>
    <col min="9" max="9" width="12.21875" style="22" customWidth="1"/>
    <col min="10" max="10" width="0.5546875" style="22" customWidth="1"/>
    <col min="11" max="11" width="10.21875" style="22" customWidth="1"/>
    <col min="12" max="12" width="0.77734375" style="22" customWidth="1"/>
    <col min="13" max="13" width="12.21875" style="22" customWidth="1"/>
    <col min="14" max="14" width="0.6640625" style="22" customWidth="1"/>
    <col min="15" max="15" width="12.33203125" style="22" customWidth="1"/>
    <col min="16" max="16" width="0.77734375" style="22" customWidth="1"/>
    <col min="17" max="17" width="11.6640625" style="22" customWidth="1"/>
    <col min="18" max="18" width="0.77734375" style="22" customWidth="1"/>
    <col min="19" max="19" width="12.5546875" style="22" bestFit="1" customWidth="1"/>
    <col min="20" max="20" width="0.77734375" style="22" customWidth="1"/>
    <col min="21" max="21" width="11.44140625" style="22" customWidth="1"/>
    <col min="22" max="22" width="0.77734375" style="22" customWidth="1"/>
    <col min="23" max="23" width="12.21875" style="22" customWidth="1"/>
    <col min="24" max="24" width="0.5546875" style="22" customWidth="1"/>
    <col min="25" max="25" width="10.21875" style="22" customWidth="1"/>
    <col min="26" max="26" width="0.5546875" style="22" customWidth="1"/>
    <col min="27" max="27" width="12.21875" style="22" customWidth="1"/>
    <col min="28" max="28" width="0.5546875" style="22" customWidth="1"/>
    <col min="29" max="29" width="7.88671875" style="22" customWidth="1"/>
    <col min="30" max="30" width="1.44140625" style="22" customWidth="1"/>
    <col min="31" max="31" width="11.5546875" style="22" hidden="1" customWidth="1"/>
    <col min="32" max="256" width="11.5546875" style="22"/>
    <col min="257" max="257" width="4" style="22" customWidth="1"/>
    <col min="258" max="258" width="0.77734375" style="22" customWidth="1"/>
    <col min="259" max="259" width="10.109375" style="22" customWidth="1"/>
    <col min="260" max="260" width="0.77734375" style="22" customWidth="1"/>
    <col min="261" max="261" width="12.21875" style="22" customWidth="1"/>
    <col min="262" max="262" width="0.77734375" style="22" customWidth="1"/>
    <col min="263" max="263" width="10.6640625" style="22" customWidth="1"/>
    <col min="264" max="264" width="0.77734375" style="22" customWidth="1"/>
    <col min="265" max="265" width="12.21875" style="22" customWidth="1"/>
    <col min="266" max="266" width="0.5546875" style="22" customWidth="1"/>
    <col min="267" max="267" width="10.21875" style="22" customWidth="1"/>
    <col min="268" max="268" width="0.77734375" style="22" customWidth="1"/>
    <col min="269" max="269" width="12.21875" style="22" customWidth="1"/>
    <col min="270" max="270" width="0.6640625" style="22" customWidth="1"/>
    <col min="271" max="271" width="12.33203125" style="22" customWidth="1"/>
    <col min="272" max="272" width="0.77734375" style="22" customWidth="1"/>
    <col min="273" max="273" width="11.6640625" style="22" customWidth="1"/>
    <col min="274" max="274" width="0.77734375" style="22" customWidth="1"/>
    <col min="275" max="275" width="12.5546875" style="22" bestFit="1" customWidth="1"/>
    <col min="276" max="276" width="0.77734375" style="22" customWidth="1"/>
    <col min="277" max="277" width="11.44140625" style="22" customWidth="1"/>
    <col min="278" max="278" width="0.77734375" style="22" customWidth="1"/>
    <col min="279" max="279" width="12.21875" style="22" customWidth="1"/>
    <col min="280" max="280" width="0.5546875" style="22" customWidth="1"/>
    <col min="281" max="281" width="10.21875" style="22" customWidth="1"/>
    <col min="282" max="282" width="0.5546875" style="22" customWidth="1"/>
    <col min="283" max="283" width="12.21875" style="22" customWidth="1"/>
    <col min="284" max="284" width="0.5546875" style="22" customWidth="1"/>
    <col min="285" max="285" width="7.88671875" style="22" customWidth="1"/>
    <col min="286" max="286" width="1.44140625" style="22" customWidth="1"/>
    <col min="287" max="512" width="11.5546875" style="22"/>
    <col min="513" max="513" width="4" style="22" customWidth="1"/>
    <col min="514" max="514" width="0.77734375" style="22" customWidth="1"/>
    <col min="515" max="515" width="10.109375" style="22" customWidth="1"/>
    <col min="516" max="516" width="0.77734375" style="22" customWidth="1"/>
    <col min="517" max="517" width="12.21875" style="22" customWidth="1"/>
    <col min="518" max="518" width="0.77734375" style="22" customWidth="1"/>
    <col min="519" max="519" width="10.6640625" style="22" customWidth="1"/>
    <col min="520" max="520" width="0.77734375" style="22" customWidth="1"/>
    <col min="521" max="521" width="12.21875" style="22" customWidth="1"/>
    <col min="522" max="522" width="0.5546875" style="22" customWidth="1"/>
    <col min="523" max="523" width="10.21875" style="22" customWidth="1"/>
    <col min="524" max="524" width="0.77734375" style="22" customWidth="1"/>
    <col min="525" max="525" width="12.21875" style="22" customWidth="1"/>
    <col min="526" max="526" width="0.6640625" style="22" customWidth="1"/>
    <col min="527" max="527" width="12.33203125" style="22" customWidth="1"/>
    <col min="528" max="528" width="0.77734375" style="22" customWidth="1"/>
    <col min="529" max="529" width="11.6640625" style="22" customWidth="1"/>
    <col min="530" max="530" width="0.77734375" style="22" customWidth="1"/>
    <col min="531" max="531" width="12.5546875" style="22" bestFit="1" customWidth="1"/>
    <col min="532" max="532" width="0.77734375" style="22" customWidth="1"/>
    <col min="533" max="533" width="11.44140625" style="22" customWidth="1"/>
    <col min="534" max="534" width="0.77734375" style="22" customWidth="1"/>
    <col min="535" max="535" width="12.21875" style="22" customWidth="1"/>
    <col min="536" max="536" width="0.5546875" style="22" customWidth="1"/>
    <col min="537" max="537" width="10.21875" style="22" customWidth="1"/>
    <col min="538" max="538" width="0.5546875" style="22" customWidth="1"/>
    <col min="539" max="539" width="12.21875" style="22" customWidth="1"/>
    <col min="540" max="540" width="0.5546875" style="22" customWidth="1"/>
    <col min="541" max="541" width="7.88671875" style="22" customWidth="1"/>
    <col min="542" max="542" width="1.44140625" style="22" customWidth="1"/>
    <col min="543" max="768" width="11.5546875" style="22"/>
    <col min="769" max="769" width="4" style="22" customWidth="1"/>
    <col min="770" max="770" width="0.77734375" style="22" customWidth="1"/>
    <col min="771" max="771" width="10.109375" style="22" customWidth="1"/>
    <col min="772" max="772" width="0.77734375" style="22" customWidth="1"/>
    <col min="773" max="773" width="12.21875" style="22" customWidth="1"/>
    <col min="774" max="774" width="0.77734375" style="22" customWidth="1"/>
    <col min="775" max="775" width="10.6640625" style="22" customWidth="1"/>
    <col min="776" max="776" width="0.77734375" style="22" customWidth="1"/>
    <col min="777" max="777" width="12.21875" style="22" customWidth="1"/>
    <col min="778" max="778" width="0.5546875" style="22" customWidth="1"/>
    <col min="779" max="779" width="10.21875" style="22" customWidth="1"/>
    <col min="780" max="780" width="0.77734375" style="22" customWidth="1"/>
    <col min="781" max="781" width="12.21875" style="22" customWidth="1"/>
    <col min="782" max="782" width="0.6640625" style="22" customWidth="1"/>
    <col min="783" max="783" width="12.33203125" style="22" customWidth="1"/>
    <col min="784" max="784" width="0.77734375" style="22" customWidth="1"/>
    <col min="785" max="785" width="11.6640625" style="22" customWidth="1"/>
    <col min="786" max="786" width="0.77734375" style="22" customWidth="1"/>
    <col min="787" max="787" width="12.5546875" style="22" bestFit="1" customWidth="1"/>
    <col min="788" max="788" width="0.77734375" style="22" customWidth="1"/>
    <col min="789" max="789" width="11.44140625" style="22" customWidth="1"/>
    <col min="790" max="790" width="0.77734375" style="22" customWidth="1"/>
    <col min="791" max="791" width="12.21875" style="22" customWidth="1"/>
    <col min="792" max="792" width="0.5546875" style="22" customWidth="1"/>
    <col min="793" max="793" width="10.21875" style="22" customWidth="1"/>
    <col min="794" max="794" width="0.5546875" style="22" customWidth="1"/>
    <col min="795" max="795" width="12.21875" style="22" customWidth="1"/>
    <col min="796" max="796" width="0.5546875" style="22" customWidth="1"/>
    <col min="797" max="797" width="7.88671875" style="22" customWidth="1"/>
    <col min="798" max="798" width="1.44140625" style="22" customWidth="1"/>
    <col min="799" max="1024" width="11.5546875" style="22"/>
    <col min="1025" max="1025" width="4" style="22" customWidth="1"/>
    <col min="1026" max="1026" width="0.77734375" style="22" customWidth="1"/>
    <col min="1027" max="1027" width="10.109375" style="22" customWidth="1"/>
    <col min="1028" max="1028" width="0.77734375" style="22" customWidth="1"/>
    <col min="1029" max="1029" width="12.21875" style="22" customWidth="1"/>
    <col min="1030" max="1030" width="0.77734375" style="22" customWidth="1"/>
    <col min="1031" max="1031" width="10.6640625" style="22" customWidth="1"/>
    <col min="1032" max="1032" width="0.77734375" style="22" customWidth="1"/>
    <col min="1033" max="1033" width="12.21875" style="22" customWidth="1"/>
    <col min="1034" max="1034" width="0.5546875" style="22" customWidth="1"/>
    <col min="1035" max="1035" width="10.21875" style="22" customWidth="1"/>
    <col min="1036" max="1036" width="0.77734375" style="22" customWidth="1"/>
    <col min="1037" max="1037" width="12.21875" style="22" customWidth="1"/>
    <col min="1038" max="1038" width="0.6640625" style="22" customWidth="1"/>
    <col min="1039" max="1039" width="12.33203125" style="22" customWidth="1"/>
    <col min="1040" max="1040" width="0.77734375" style="22" customWidth="1"/>
    <col min="1041" max="1041" width="11.6640625" style="22" customWidth="1"/>
    <col min="1042" max="1042" width="0.77734375" style="22" customWidth="1"/>
    <col min="1043" max="1043" width="12.5546875" style="22" bestFit="1" customWidth="1"/>
    <col min="1044" max="1044" width="0.77734375" style="22" customWidth="1"/>
    <col min="1045" max="1045" width="11.44140625" style="22" customWidth="1"/>
    <col min="1046" max="1046" width="0.77734375" style="22" customWidth="1"/>
    <col min="1047" max="1047" width="12.21875" style="22" customWidth="1"/>
    <col min="1048" max="1048" width="0.5546875" style="22" customWidth="1"/>
    <col min="1049" max="1049" width="10.21875" style="22" customWidth="1"/>
    <col min="1050" max="1050" width="0.5546875" style="22" customWidth="1"/>
    <col min="1051" max="1051" width="12.21875" style="22" customWidth="1"/>
    <col min="1052" max="1052" width="0.5546875" style="22" customWidth="1"/>
    <col min="1053" max="1053" width="7.88671875" style="22" customWidth="1"/>
    <col min="1054" max="1054" width="1.44140625" style="22" customWidth="1"/>
    <col min="1055" max="1280" width="11.5546875" style="22"/>
    <col min="1281" max="1281" width="4" style="22" customWidth="1"/>
    <col min="1282" max="1282" width="0.77734375" style="22" customWidth="1"/>
    <col min="1283" max="1283" width="10.109375" style="22" customWidth="1"/>
    <col min="1284" max="1284" width="0.77734375" style="22" customWidth="1"/>
    <col min="1285" max="1285" width="12.21875" style="22" customWidth="1"/>
    <col min="1286" max="1286" width="0.77734375" style="22" customWidth="1"/>
    <col min="1287" max="1287" width="10.6640625" style="22" customWidth="1"/>
    <col min="1288" max="1288" width="0.77734375" style="22" customWidth="1"/>
    <col min="1289" max="1289" width="12.21875" style="22" customWidth="1"/>
    <col min="1290" max="1290" width="0.5546875" style="22" customWidth="1"/>
    <col min="1291" max="1291" width="10.21875" style="22" customWidth="1"/>
    <col min="1292" max="1292" width="0.77734375" style="22" customWidth="1"/>
    <col min="1293" max="1293" width="12.21875" style="22" customWidth="1"/>
    <col min="1294" max="1294" width="0.6640625" style="22" customWidth="1"/>
    <col min="1295" max="1295" width="12.33203125" style="22" customWidth="1"/>
    <col min="1296" max="1296" width="0.77734375" style="22" customWidth="1"/>
    <col min="1297" max="1297" width="11.6640625" style="22" customWidth="1"/>
    <col min="1298" max="1298" width="0.77734375" style="22" customWidth="1"/>
    <col min="1299" max="1299" width="12.5546875" style="22" bestFit="1" customWidth="1"/>
    <col min="1300" max="1300" width="0.77734375" style="22" customWidth="1"/>
    <col min="1301" max="1301" width="11.44140625" style="22" customWidth="1"/>
    <col min="1302" max="1302" width="0.77734375" style="22" customWidth="1"/>
    <col min="1303" max="1303" width="12.21875" style="22" customWidth="1"/>
    <col min="1304" max="1304" width="0.5546875" style="22" customWidth="1"/>
    <col min="1305" max="1305" width="10.21875" style="22" customWidth="1"/>
    <col min="1306" max="1306" width="0.5546875" style="22" customWidth="1"/>
    <col min="1307" max="1307" width="12.21875" style="22" customWidth="1"/>
    <col min="1308" max="1308" width="0.5546875" style="22" customWidth="1"/>
    <col min="1309" max="1309" width="7.88671875" style="22" customWidth="1"/>
    <col min="1310" max="1310" width="1.44140625" style="22" customWidth="1"/>
    <col min="1311" max="1536" width="11.5546875" style="22"/>
    <col min="1537" max="1537" width="4" style="22" customWidth="1"/>
    <col min="1538" max="1538" width="0.77734375" style="22" customWidth="1"/>
    <col min="1539" max="1539" width="10.109375" style="22" customWidth="1"/>
    <col min="1540" max="1540" width="0.77734375" style="22" customWidth="1"/>
    <col min="1541" max="1541" width="12.21875" style="22" customWidth="1"/>
    <col min="1542" max="1542" width="0.77734375" style="22" customWidth="1"/>
    <col min="1543" max="1543" width="10.6640625" style="22" customWidth="1"/>
    <col min="1544" max="1544" width="0.77734375" style="22" customWidth="1"/>
    <col min="1545" max="1545" width="12.21875" style="22" customWidth="1"/>
    <col min="1546" max="1546" width="0.5546875" style="22" customWidth="1"/>
    <col min="1547" max="1547" width="10.21875" style="22" customWidth="1"/>
    <col min="1548" max="1548" width="0.77734375" style="22" customWidth="1"/>
    <col min="1549" max="1549" width="12.21875" style="22" customWidth="1"/>
    <col min="1550" max="1550" width="0.6640625" style="22" customWidth="1"/>
    <col min="1551" max="1551" width="12.33203125" style="22" customWidth="1"/>
    <col min="1552" max="1552" width="0.77734375" style="22" customWidth="1"/>
    <col min="1553" max="1553" width="11.6640625" style="22" customWidth="1"/>
    <col min="1554" max="1554" width="0.77734375" style="22" customWidth="1"/>
    <col min="1555" max="1555" width="12.5546875" style="22" bestFit="1" customWidth="1"/>
    <col min="1556" max="1556" width="0.77734375" style="22" customWidth="1"/>
    <col min="1557" max="1557" width="11.44140625" style="22" customWidth="1"/>
    <col min="1558" max="1558" width="0.77734375" style="22" customWidth="1"/>
    <col min="1559" max="1559" width="12.21875" style="22" customWidth="1"/>
    <col min="1560" max="1560" width="0.5546875" style="22" customWidth="1"/>
    <col min="1561" max="1561" width="10.21875" style="22" customWidth="1"/>
    <col min="1562" max="1562" width="0.5546875" style="22" customWidth="1"/>
    <col min="1563" max="1563" width="12.21875" style="22" customWidth="1"/>
    <col min="1564" max="1564" width="0.5546875" style="22" customWidth="1"/>
    <col min="1565" max="1565" width="7.88671875" style="22" customWidth="1"/>
    <col min="1566" max="1566" width="1.44140625" style="22" customWidth="1"/>
    <col min="1567" max="1792" width="11.5546875" style="22"/>
    <col min="1793" max="1793" width="4" style="22" customWidth="1"/>
    <col min="1794" max="1794" width="0.77734375" style="22" customWidth="1"/>
    <col min="1795" max="1795" width="10.109375" style="22" customWidth="1"/>
    <col min="1796" max="1796" width="0.77734375" style="22" customWidth="1"/>
    <col min="1797" max="1797" width="12.21875" style="22" customWidth="1"/>
    <col min="1798" max="1798" width="0.77734375" style="22" customWidth="1"/>
    <col min="1799" max="1799" width="10.6640625" style="22" customWidth="1"/>
    <col min="1800" max="1800" width="0.77734375" style="22" customWidth="1"/>
    <col min="1801" max="1801" width="12.21875" style="22" customWidth="1"/>
    <col min="1802" max="1802" width="0.5546875" style="22" customWidth="1"/>
    <col min="1803" max="1803" width="10.21875" style="22" customWidth="1"/>
    <col min="1804" max="1804" width="0.77734375" style="22" customWidth="1"/>
    <col min="1805" max="1805" width="12.21875" style="22" customWidth="1"/>
    <col min="1806" max="1806" width="0.6640625" style="22" customWidth="1"/>
    <col min="1807" max="1807" width="12.33203125" style="22" customWidth="1"/>
    <col min="1808" max="1808" width="0.77734375" style="22" customWidth="1"/>
    <col min="1809" max="1809" width="11.6640625" style="22" customWidth="1"/>
    <col min="1810" max="1810" width="0.77734375" style="22" customWidth="1"/>
    <col min="1811" max="1811" width="12.5546875" style="22" bestFit="1" customWidth="1"/>
    <col min="1812" max="1812" width="0.77734375" style="22" customWidth="1"/>
    <col min="1813" max="1813" width="11.44140625" style="22" customWidth="1"/>
    <col min="1814" max="1814" width="0.77734375" style="22" customWidth="1"/>
    <col min="1815" max="1815" width="12.21875" style="22" customWidth="1"/>
    <col min="1816" max="1816" width="0.5546875" style="22" customWidth="1"/>
    <col min="1817" max="1817" width="10.21875" style="22" customWidth="1"/>
    <col min="1818" max="1818" width="0.5546875" style="22" customWidth="1"/>
    <col min="1819" max="1819" width="12.21875" style="22" customWidth="1"/>
    <col min="1820" max="1820" width="0.5546875" style="22" customWidth="1"/>
    <col min="1821" max="1821" width="7.88671875" style="22" customWidth="1"/>
    <col min="1822" max="1822" width="1.44140625" style="22" customWidth="1"/>
    <col min="1823" max="2048" width="11.5546875" style="22"/>
    <col min="2049" max="2049" width="4" style="22" customWidth="1"/>
    <col min="2050" max="2050" width="0.77734375" style="22" customWidth="1"/>
    <col min="2051" max="2051" width="10.109375" style="22" customWidth="1"/>
    <col min="2052" max="2052" width="0.77734375" style="22" customWidth="1"/>
    <col min="2053" max="2053" width="12.21875" style="22" customWidth="1"/>
    <col min="2054" max="2054" width="0.77734375" style="22" customWidth="1"/>
    <col min="2055" max="2055" width="10.6640625" style="22" customWidth="1"/>
    <col min="2056" max="2056" width="0.77734375" style="22" customWidth="1"/>
    <col min="2057" max="2057" width="12.21875" style="22" customWidth="1"/>
    <col min="2058" max="2058" width="0.5546875" style="22" customWidth="1"/>
    <col min="2059" max="2059" width="10.21875" style="22" customWidth="1"/>
    <col min="2060" max="2060" width="0.77734375" style="22" customWidth="1"/>
    <col min="2061" max="2061" width="12.21875" style="22" customWidth="1"/>
    <col min="2062" max="2062" width="0.6640625" style="22" customWidth="1"/>
    <col min="2063" max="2063" width="12.33203125" style="22" customWidth="1"/>
    <col min="2064" max="2064" width="0.77734375" style="22" customWidth="1"/>
    <col min="2065" max="2065" width="11.6640625" style="22" customWidth="1"/>
    <col min="2066" max="2066" width="0.77734375" style="22" customWidth="1"/>
    <col min="2067" max="2067" width="12.5546875" style="22" bestFit="1" customWidth="1"/>
    <col min="2068" max="2068" width="0.77734375" style="22" customWidth="1"/>
    <col min="2069" max="2069" width="11.44140625" style="22" customWidth="1"/>
    <col min="2070" max="2070" width="0.77734375" style="22" customWidth="1"/>
    <col min="2071" max="2071" width="12.21875" style="22" customWidth="1"/>
    <col min="2072" max="2072" width="0.5546875" style="22" customWidth="1"/>
    <col min="2073" max="2073" width="10.21875" style="22" customWidth="1"/>
    <col min="2074" max="2074" width="0.5546875" style="22" customWidth="1"/>
    <col min="2075" max="2075" width="12.21875" style="22" customWidth="1"/>
    <col min="2076" max="2076" width="0.5546875" style="22" customWidth="1"/>
    <col min="2077" max="2077" width="7.88671875" style="22" customWidth="1"/>
    <col min="2078" max="2078" width="1.44140625" style="22" customWidth="1"/>
    <col min="2079" max="2304" width="11.5546875" style="22"/>
    <col min="2305" max="2305" width="4" style="22" customWidth="1"/>
    <col min="2306" max="2306" width="0.77734375" style="22" customWidth="1"/>
    <col min="2307" max="2307" width="10.109375" style="22" customWidth="1"/>
    <col min="2308" max="2308" width="0.77734375" style="22" customWidth="1"/>
    <col min="2309" max="2309" width="12.21875" style="22" customWidth="1"/>
    <col min="2310" max="2310" width="0.77734375" style="22" customWidth="1"/>
    <col min="2311" max="2311" width="10.6640625" style="22" customWidth="1"/>
    <col min="2312" max="2312" width="0.77734375" style="22" customWidth="1"/>
    <col min="2313" max="2313" width="12.21875" style="22" customWidth="1"/>
    <col min="2314" max="2314" width="0.5546875" style="22" customWidth="1"/>
    <col min="2315" max="2315" width="10.21875" style="22" customWidth="1"/>
    <col min="2316" max="2316" width="0.77734375" style="22" customWidth="1"/>
    <col min="2317" max="2317" width="12.21875" style="22" customWidth="1"/>
    <col min="2318" max="2318" width="0.6640625" style="22" customWidth="1"/>
    <col min="2319" max="2319" width="12.33203125" style="22" customWidth="1"/>
    <col min="2320" max="2320" width="0.77734375" style="22" customWidth="1"/>
    <col min="2321" max="2321" width="11.6640625" style="22" customWidth="1"/>
    <col min="2322" max="2322" width="0.77734375" style="22" customWidth="1"/>
    <col min="2323" max="2323" width="12.5546875" style="22" bestFit="1" customWidth="1"/>
    <col min="2324" max="2324" width="0.77734375" style="22" customWidth="1"/>
    <col min="2325" max="2325" width="11.44140625" style="22" customWidth="1"/>
    <col min="2326" max="2326" width="0.77734375" style="22" customWidth="1"/>
    <col min="2327" max="2327" width="12.21875" style="22" customWidth="1"/>
    <col min="2328" max="2328" width="0.5546875" style="22" customWidth="1"/>
    <col min="2329" max="2329" width="10.21875" style="22" customWidth="1"/>
    <col min="2330" max="2330" width="0.5546875" style="22" customWidth="1"/>
    <col min="2331" max="2331" width="12.21875" style="22" customWidth="1"/>
    <col min="2332" max="2332" width="0.5546875" style="22" customWidth="1"/>
    <col min="2333" max="2333" width="7.88671875" style="22" customWidth="1"/>
    <col min="2334" max="2334" width="1.44140625" style="22" customWidth="1"/>
    <col min="2335" max="2560" width="11.5546875" style="22"/>
    <col min="2561" max="2561" width="4" style="22" customWidth="1"/>
    <col min="2562" max="2562" width="0.77734375" style="22" customWidth="1"/>
    <col min="2563" max="2563" width="10.109375" style="22" customWidth="1"/>
    <col min="2564" max="2564" width="0.77734375" style="22" customWidth="1"/>
    <col min="2565" max="2565" width="12.21875" style="22" customWidth="1"/>
    <col min="2566" max="2566" width="0.77734375" style="22" customWidth="1"/>
    <col min="2567" max="2567" width="10.6640625" style="22" customWidth="1"/>
    <col min="2568" max="2568" width="0.77734375" style="22" customWidth="1"/>
    <col min="2569" max="2569" width="12.21875" style="22" customWidth="1"/>
    <col min="2570" max="2570" width="0.5546875" style="22" customWidth="1"/>
    <col min="2571" max="2571" width="10.21875" style="22" customWidth="1"/>
    <col min="2572" max="2572" width="0.77734375" style="22" customWidth="1"/>
    <col min="2573" max="2573" width="12.21875" style="22" customWidth="1"/>
    <col min="2574" max="2574" width="0.6640625" style="22" customWidth="1"/>
    <col min="2575" max="2575" width="12.33203125" style="22" customWidth="1"/>
    <col min="2576" max="2576" width="0.77734375" style="22" customWidth="1"/>
    <col min="2577" max="2577" width="11.6640625" style="22" customWidth="1"/>
    <col min="2578" max="2578" width="0.77734375" style="22" customWidth="1"/>
    <col min="2579" max="2579" width="12.5546875" style="22" bestFit="1" customWidth="1"/>
    <col min="2580" max="2580" width="0.77734375" style="22" customWidth="1"/>
    <col min="2581" max="2581" width="11.44140625" style="22" customWidth="1"/>
    <col min="2582" max="2582" width="0.77734375" style="22" customWidth="1"/>
    <col min="2583" max="2583" width="12.21875" style="22" customWidth="1"/>
    <col min="2584" max="2584" width="0.5546875" style="22" customWidth="1"/>
    <col min="2585" max="2585" width="10.21875" style="22" customWidth="1"/>
    <col min="2586" max="2586" width="0.5546875" style="22" customWidth="1"/>
    <col min="2587" max="2587" width="12.21875" style="22" customWidth="1"/>
    <col min="2588" max="2588" width="0.5546875" style="22" customWidth="1"/>
    <col min="2589" max="2589" width="7.88671875" style="22" customWidth="1"/>
    <col min="2590" max="2590" width="1.44140625" style="22" customWidth="1"/>
    <col min="2591" max="2816" width="11.5546875" style="22"/>
    <col min="2817" max="2817" width="4" style="22" customWidth="1"/>
    <col min="2818" max="2818" width="0.77734375" style="22" customWidth="1"/>
    <col min="2819" max="2819" width="10.109375" style="22" customWidth="1"/>
    <col min="2820" max="2820" width="0.77734375" style="22" customWidth="1"/>
    <col min="2821" max="2821" width="12.21875" style="22" customWidth="1"/>
    <col min="2822" max="2822" width="0.77734375" style="22" customWidth="1"/>
    <col min="2823" max="2823" width="10.6640625" style="22" customWidth="1"/>
    <col min="2824" max="2824" width="0.77734375" style="22" customWidth="1"/>
    <col min="2825" max="2825" width="12.21875" style="22" customWidth="1"/>
    <col min="2826" max="2826" width="0.5546875" style="22" customWidth="1"/>
    <col min="2827" max="2827" width="10.21875" style="22" customWidth="1"/>
    <col min="2828" max="2828" width="0.77734375" style="22" customWidth="1"/>
    <col min="2829" max="2829" width="12.21875" style="22" customWidth="1"/>
    <col min="2830" max="2830" width="0.6640625" style="22" customWidth="1"/>
    <col min="2831" max="2831" width="12.33203125" style="22" customWidth="1"/>
    <col min="2832" max="2832" width="0.77734375" style="22" customWidth="1"/>
    <col min="2833" max="2833" width="11.6640625" style="22" customWidth="1"/>
    <col min="2834" max="2834" width="0.77734375" style="22" customWidth="1"/>
    <col min="2835" max="2835" width="12.5546875" style="22" bestFit="1" customWidth="1"/>
    <col min="2836" max="2836" width="0.77734375" style="22" customWidth="1"/>
    <col min="2837" max="2837" width="11.44140625" style="22" customWidth="1"/>
    <col min="2838" max="2838" width="0.77734375" style="22" customWidth="1"/>
    <col min="2839" max="2839" width="12.21875" style="22" customWidth="1"/>
    <col min="2840" max="2840" width="0.5546875" style="22" customWidth="1"/>
    <col min="2841" max="2841" width="10.21875" style="22" customWidth="1"/>
    <col min="2842" max="2842" width="0.5546875" style="22" customWidth="1"/>
    <col min="2843" max="2843" width="12.21875" style="22" customWidth="1"/>
    <col min="2844" max="2844" width="0.5546875" style="22" customWidth="1"/>
    <col min="2845" max="2845" width="7.88671875" style="22" customWidth="1"/>
    <col min="2846" max="2846" width="1.44140625" style="22" customWidth="1"/>
    <col min="2847" max="3072" width="11.5546875" style="22"/>
    <col min="3073" max="3073" width="4" style="22" customWidth="1"/>
    <col min="3074" max="3074" width="0.77734375" style="22" customWidth="1"/>
    <col min="3075" max="3075" width="10.109375" style="22" customWidth="1"/>
    <col min="3076" max="3076" width="0.77734375" style="22" customWidth="1"/>
    <col min="3077" max="3077" width="12.21875" style="22" customWidth="1"/>
    <col min="3078" max="3078" width="0.77734375" style="22" customWidth="1"/>
    <col min="3079" max="3079" width="10.6640625" style="22" customWidth="1"/>
    <col min="3080" max="3080" width="0.77734375" style="22" customWidth="1"/>
    <col min="3081" max="3081" width="12.21875" style="22" customWidth="1"/>
    <col min="3082" max="3082" width="0.5546875" style="22" customWidth="1"/>
    <col min="3083" max="3083" width="10.21875" style="22" customWidth="1"/>
    <col min="3084" max="3084" width="0.77734375" style="22" customWidth="1"/>
    <col min="3085" max="3085" width="12.21875" style="22" customWidth="1"/>
    <col min="3086" max="3086" width="0.6640625" style="22" customWidth="1"/>
    <col min="3087" max="3087" width="12.33203125" style="22" customWidth="1"/>
    <col min="3088" max="3088" width="0.77734375" style="22" customWidth="1"/>
    <col min="3089" max="3089" width="11.6640625" style="22" customWidth="1"/>
    <col min="3090" max="3090" width="0.77734375" style="22" customWidth="1"/>
    <col min="3091" max="3091" width="12.5546875" style="22" bestFit="1" customWidth="1"/>
    <col min="3092" max="3092" width="0.77734375" style="22" customWidth="1"/>
    <col min="3093" max="3093" width="11.44140625" style="22" customWidth="1"/>
    <col min="3094" max="3094" width="0.77734375" style="22" customWidth="1"/>
    <col min="3095" max="3095" width="12.21875" style="22" customWidth="1"/>
    <col min="3096" max="3096" width="0.5546875" style="22" customWidth="1"/>
    <col min="3097" max="3097" width="10.21875" style="22" customWidth="1"/>
    <col min="3098" max="3098" width="0.5546875" style="22" customWidth="1"/>
    <col min="3099" max="3099" width="12.21875" style="22" customWidth="1"/>
    <col min="3100" max="3100" width="0.5546875" style="22" customWidth="1"/>
    <col min="3101" max="3101" width="7.88671875" style="22" customWidth="1"/>
    <col min="3102" max="3102" width="1.44140625" style="22" customWidth="1"/>
    <col min="3103" max="3328" width="11.5546875" style="22"/>
    <col min="3329" max="3329" width="4" style="22" customWidth="1"/>
    <col min="3330" max="3330" width="0.77734375" style="22" customWidth="1"/>
    <col min="3331" max="3331" width="10.109375" style="22" customWidth="1"/>
    <col min="3332" max="3332" width="0.77734375" style="22" customWidth="1"/>
    <col min="3333" max="3333" width="12.21875" style="22" customWidth="1"/>
    <col min="3334" max="3334" width="0.77734375" style="22" customWidth="1"/>
    <col min="3335" max="3335" width="10.6640625" style="22" customWidth="1"/>
    <col min="3336" max="3336" width="0.77734375" style="22" customWidth="1"/>
    <col min="3337" max="3337" width="12.21875" style="22" customWidth="1"/>
    <col min="3338" max="3338" width="0.5546875" style="22" customWidth="1"/>
    <col min="3339" max="3339" width="10.21875" style="22" customWidth="1"/>
    <col min="3340" max="3340" width="0.77734375" style="22" customWidth="1"/>
    <col min="3341" max="3341" width="12.21875" style="22" customWidth="1"/>
    <col min="3342" max="3342" width="0.6640625" style="22" customWidth="1"/>
    <col min="3343" max="3343" width="12.33203125" style="22" customWidth="1"/>
    <col min="3344" max="3344" width="0.77734375" style="22" customWidth="1"/>
    <col min="3345" max="3345" width="11.6640625" style="22" customWidth="1"/>
    <col min="3346" max="3346" width="0.77734375" style="22" customWidth="1"/>
    <col min="3347" max="3347" width="12.5546875" style="22" bestFit="1" customWidth="1"/>
    <col min="3348" max="3348" width="0.77734375" style="22" customWidth="1"/>
    <col min="3349" max="3349" width="11.44140625" style="22" customWidth="1"/>
    <col min="3350" max="3350" width="0.77734375" style="22" customWidth="1"/>
    <col min="3351" max="3351" width="12.21875" style="22" customWidth="1"/>
    <col min="3352" max="3352" width="0.5546875" style="22" customWidth="1"/>
    <col min="3353" max="3353" width="10.21875" style="22" customWidth="1"/>
    <col min="3354" max="3354" width="0.5546875" style="22" customWidth="1"/>
    <col min="3355" max="3355" width="12.21875" style="22" customWidth="1"/>
    <col min="3356" max="3356" width="0.5546875" style="22" customWidth="1"/>
    <col min="3357" max="3357" width="7.88671875" style="22" customWidth="1"/>
    <col min="3358" max="3358" width="1.44140625" style="22" customWidth="1"/>
    <col min="3359" max="3584" width="11.5546875" style="22"/>
    <col min="3585" max="3585" width="4" style="22" customWidth="1"/>
    <col min="3586" max="3586" width="0.77734375" style="22" customWidth="1"/>
    <col min="3587" max="3587" width="10.109375" style="22" customWidth="1"/>
    <col min="3588" max="3588" width="0.77734375" style="22" customWidth="1"/>
    <col min="3589" max="3589" width="12.21875" style="22" customWidth="1"/>
    <col min="3590" max="3590" width="0.77734375" style="22" customWidth="1"/>
    <col min="3591" max="3591" width="10.6640625" style="22" customWidth="1"/>
    <col min="3592" max="3592" width="0.77734375" style="22" customWidth="1"/>
    <col min="3593" max="3593" width="12.21875" style="22" customWidth="1"/>
    <col min="3594" max="3594" width="0.5546875" style="22" customWidth="1"/>
    <col min="3595" max="3595" width="10.21875" style="22" customWidth="1"/>
    <col min="3596" max="3596" width="0.77734375" style="22" customWidth="1"/>
    <col min="3597" max="3597" width="12.21875" style="22" customWidth="1"/>
    <col min="3598" max="3598" width="0.6640625" style="22" customWidth="1"/>
    <col min="3599" max="3599" width="12.33203125" style="22" customWidth="1"/>
    <col min="3600" max="3600" width="0.77734375" style="22" customWidth="1"/>
    <col min="3601" max="3601" width="11.6640625" style="22" customWidth="1"/>
    <col min="3602" max="3602" width="0.77734375" style="22" customWidth="1"/>
    <col min="3603" max="3603" width="12.5546875" style="22" bestFit="1" customWidth="1"/>
    <col min="3604" max="3604" width="0.77734375" style="22" customWidth="1"/>
    <col min="3605" max="3605" width="11.44140625" style="22" customWidth="1"/>
    <col min="3606" max="3606" width="0.77734375" style="22" customWidth="1"/>
    <col min="3607" max="3607" width="12.21875" style="22" customWidth="1"/>
    <col min="3608" max="3608" width="0.5546875" style="22" customWidth="1"/>
    <col min="3609" max="3609" width="10.21875" style="22" customWidth="1"/>
    <col min="3610" max="3610" width="0.5546875" style="22" customWidth="1"/>
    <col min="3611" max="3611" width="12.21875" style="22" customWidth="1"/>
    <col min="3612" max="3612" width="0.5546875" style="22" customWidth="1"/>
    <col min="3613" max="3613" width="7.88671875" style="22" customWidth="1"/>
    <col min="3614" max="3614" width="1.44140625" style="22" customWidth="1"/>
    <col min="3615" max="3840" width="11.5546875" style="22"/>
    <col min="3841" max="3841" width="4" style="22" customWidth="1"/>
    <col min="3842" max="3842" width="0.77734375" style="22" customWidth="1"/>
    <col min="3843" max="3843" width="10.109375" style="22" customWidth="1"/>
    <col min="3844" max="3844" width="0.77734375" style="22" customWidth="1"/>
    <col min="3845" max="3845" width="12.21875" style="22" customWidth="1"/>
    <col min="3846" max="3846" width="0.77734375" style="22" customWidth="1"/>
    <col min="3847" max="3847" width="10.6640625" style="22" customWidth="1"/>
    <col min="3848" max="3848" width="0.77734375" style="22" customWidth="1"/>
    <col min="3849" max="3849" width="12.21875" style="22" customWidth="1"/>
    <col min="3850" max="3850" width="0.5546875" style="22" customWidth="1"/>
    <col min="3851" max="3851" width="10.21875" style="22" customWidth="1"/>
    <col min="3852" max="3852" width="0.77734375" style="22" customWidth="1"/>
    <col min="3853" max="3853" width="12.21875" style="22" customWidth="1"/>
    <col min="3854" max="3854" width="0.6640625" style="22" customWidth="1"/>
    <col min="3855" max="3855" width="12.33203125" style="22" customWidth="1"/>
    <col min="3856" max="3856" width="0.77734375" style="22" customWidth="1"/>
    <col min="3857" max="3857" width="11.6640625" style="22" customWidth="1"/>
    <col min="3858" max="3858" width="0.77734375" style="22" customWidth="1"/>
    <col min="3859" max="3859" width="12.5546875" style="22" bestFit="1" customWidth="1"/>
    <col min="3860" max="3860" width="0.77734375" style="22" customWidth="1"/>
    <col min="3861" max="3861" width="11.44140625" style="22" customWidth="1"/>
    <col min="3862" max="3862" width="0.77734375" style="22" customWidth="1"/>
    <col min="3863" max="3863" width="12.21875" style="22" customWidth="1"/>
    <col min="3864" max="3864" width="0.5546875" style="22" customWidth="1"/>
    <col min="3865" max="3865" width="10.21875" style="22" customWidth="1"/>
    <col min="3866" max="3866" width="0.5546875" style="22" customWidth="1"/>
    <col min="3867" max="3867" width="12.21875" style="22" customWidth="1"/>
    <col min="3868" max="3868" width="0.5546875" style="22" customWidth="1"/>
    <col min="3869" max="3869" width="7.88671875" style="22" customWidth="1"/>
    <col min="3870" max="3870" width="1.44140625" style="22" customWidth="1"/>
    <col min="3871" max="4096" width="11.5546875" style="22"/>
    <col min="4097" max="4097" width="4" style="22" customWidth="1"/>
    <col min="4098" max="4098" width="0.77734375" style="22" customWidth="1"/>
    <col min="4099" max="4099" width="10.109375" style="22" customWidth="1"/>
    <col min="4100" max="4100" width="0.77734375" style="22" customWidth="1"/>
    <col min="4101" max="4101" width="12.21875" style="22" customWidth="1"/>
    <col min="4102" max="4102" width="0.77734375" style="22" customWidth="1"/>
    <col min="4103" max="4103" width="10.6640625" style="22" customWidth="1"/>
    <col min="4104" max="4104" width="0.77734375" style="22" customWidth="1"/>
    <col min="4105" max="4105" width="12.21875" style="22" customWidth="1"/>
    <col min="4106" max="4106" width="0.5546875" style="22" customWidth="1"/>
    <col min="4107" max="4107" width="10.21875" style="22" customWidth="1"/>
    <col min="4108" max="4108" width="0.77734375" style="22" customWidth="1"/>
    <col min="4109" max="4109" width="12.21875" style="22" customWidth="1"/>
    <col min="4110" max="4110" width="0.6640625" style="22" customWidth="1"/>
    <col min="4111" max="4111" width="12.33203125" style="22" customWidth="1"/>
    <col min="4112" max="4112" width="0.77734375" style="22" customWidth="1"/>
    <col min="4113" max="4113" width="11.6640625" style="22" customWidth="1"/>
    <col min="4114" max="4114" width="0.77734375" style="22" customWidth="1"/>
    <col min="4115" max="4115" width="12.5546875" style="22" bestFit="1" customWidth="1"/>
    <col min="4116" max="4116" width="0.77734375" style="22" customWidth="1"/>
    <col min="4117" max="4117" width="11.44140625" style="22" customWidth="1"/>
    <col min="4118" max="4118" width="0.77734375" style="22" customWidth="1"/>
    <col min="4119" max="4119" width="12.21875" style="22" customWidth="1"/>
    <col min="4120" max="4120" width="0.5546875" style="22" customWidth="1"/>
    <col min="4121" max="4121" width="10.21875" style="22" customWidth="1"/>
    <col min="4122" max="4122" width="0.5546875" style="22" customWidth="1"/>
    <col min="4123" max="4123" width="12.21875" style="22" customWidth="1"/>
    <col min="4124" max="4124" width="0.5546875" style="22" customWidth="1"/>
    <col min="4125" max="4125" width="7.88671875" style="22" customWidth="1"/>
    <col min="4126" max="4126" width="1.44140625" style="22" customWidth="1"/>
    <col min="4127" max="4352" width="11.5546875" style="22"/>
    <col min="4353" max="4353" width="4" style="22" customWidth="1"/>
    <col min="4354" max="4354" width="0.77734375" style="22" customWidth="1"/>
    <col min="4355" max="4355" width="10.109375" style="22" customWidth="1"/>
    <col min="4356" max="4356" width="0.77734375" style="22" customWidth="1"/>
    <col min="4357" max="4357" width="12.21875" style="22" customWidth="1"/>
    <col min="4358" max="4358" width="0.77734375" style="22" customWidth="1"/>
    <col min="4359" max="4359" width="10.6640625" style="22" customWidth="1"/>
    <col min="4360" max="4360" width="0.77734375" style="22" customWidth="1"/>
    <col min="4361" max="4361" width="12.21875" style="22" customWidth="1"/>
    <col min="4362" max="4362" width="0.5546875" style="22" customWidth="1"/>
    <col min="4363" max="4363" width="10.21875" style="22" customWidth="1"/>
    <col min="4364" max="4364" width="0.77734375" style="22" customWidth="1"/>
    <col min="4365" max="4365" width="12.21875" style="22" customWidth="1"/>
    <col min="4366" max="4366" width="0.6640625" style="22" customWidth="1"/>
    <col min="4367" max="4367" width="12.33203125" style="22" customWidth="1"/>
    <col min="4368" max="4368" width="0.77734375" style="22" customWidth="1"/>
    <col min="4369" max="4369" width="11.6640625" style="22" customWidth="1"/>
    <col min="4370" max="4370" width="0.77734375" style="22" customWidth="1"/>
    <col min="4371" max="4371" width="12.5546875" style="22" bestFit="1" customWidth="1"/>
    <col min="4372" max="4372" width="0.77734375" style="22" customWidth="1"/>
    <col min="4373" max="4373" width="11.44140625" style="22" customWidth="1"/>
    <col min="4374" max="4374" width="0.77734375" style="22" customWidth="1"/>
    <col min="4375" max="4375" width="12.21875" style="22" customWidth="1"/>
    <col min="4376" max="4376" width="0.5546875" style="22" customWidth="1"/>
    <col min="4377" max="4377" width="10.21875" style="22" customWidth="1"/>
    <col min="4378" max="4378" width="0.5546875" style="22" customWidth="1"/>
    <col min="4379" max="4379" width="12.21875" style="22" customWidth="1"/>
    <col min="4380" max="4380" width="0.5546875" style="22" customWidth="1"/>
    <col min="4381" max="4381" width="7.88671875" style="22" customWidth="1"/>
    <col min="4382" max="4382" width="1.44140625" style="22" customWidth="1"/>
    <col min="4383" max="4608" width="11.5546875" style="22"/>
    <col min="4609" max="4609" width="4" style="22" customWidth="1"/>
    <col min="4610" max="4610" width="0.77734375" style="22" customWidth="1"/>
    <col min="4611" max="4611" width="10.109375" style="22" customWidth="1"/>
    <col min="4612" max="4612" width="0.77734375" style="22" customWidth="1"/>
    <col min="4613" max="4613" width="12.21875" style="22" customWidth="1"/>
    <col min="4614" max="4614" width="0.77734375" style="22" customWidth="1"/>
    <col min="4615" max="4615" width="10.6640625" style="22" customWidth="1"/>
    <col min="4616" max="4616" width="0.77734375" style="22" customWidth="1"/>
    <col min="4617" max="4617" width="12.21875" style="22" customWidth="1"/>
    <col min="4618" max="4618" width="0.5546875" style="22" customWidth="1"/>
    <col min="4619" max="4619" width="10.21875" style="22" customWidth="1"/>
    <col min="4620" max="4620" width="0.77734375" style="22" customWidth="1"/>
    <col min="4621" max="4621" width="12.21875" style="22" customWidth="1"/>
    <col min="4622" max="4622" width="0.6640625" style="22" customWidth="1"/>
    <col min="4623" max="4623" width="12.33203125" style="22" customWidth="1"/>
    <col min="4624" max="4624" width="0.77734375" style="22" customWidth="1"/>
    <col min="4625" max="4625" width="11.6640625" style="22" customWidth="1"/>
    <col min="4626" max="4626" width="0.77734375" style="22" customWidth="1"/>
    <col min="4627" max="4627" width="12.5546875" style="22" bestFit="1" customWidth="1"/>
    <col min="4628" max="4628" width="0.77734375" style="22" customWidth="1"/>
    <col min="4629" max="4629" width="11.44140625" style="22" customWidth="1"/>
    <col min="4630" max="4630" width="0.77734375" style="22" customWidth="1"/>
    <col min="4631" max="4631" width="12.21875" style="22" customWidth="1"/>
    <col min="4632" max="4632" width="0.5546875" style="22" customWidth="1"/>
    <col min="4633" max="4633" width="10.21875" style="22" customWidth="1"/>
    <col min="4634" max="4634" width="0.5546875" style="22" customWidth="1"/>
    <col min="4635" max="4635" width="12.21875" style="22" customWidth="1"/>
    <col min="4636" max="4636" width="0.5546875" style="22" customWidth="1"/>
    <col min="4637" max="4637" width="7.88671875" style="22" customWidth="1"/>
    <col min="4638" max="4638" width="1.44140625" style="22" customWidth="1"/>
    <col min="4639" max="4864" width="11.5546875" style="22"/>
    <col min="4865" max="4865" width="4" style="22" customWidth="1"/>
    <col min="4866" max="4866" width="0.77734375" style="22" customWidth="1"/>
    <col min="4867" max="4867" width="10.109375" style="22" customWidth="1"/>
    <col min="4868" max="4868" width="0.77734375" style="22" customWidth="1"/>
    <col min="4869" max="4869" width="12.21875" style="22" customWidth="1"/>
    <col min="4870" max="4870" width="0.77734375" style="22" customWidth="1"/>
    <col min="4871" max="4871" width="10.6640625" style="22" customWidth="1"/>
    <col min="4872" max="4872" width="0.77734375" style="22" customWidth="1"/>
    <col min="4873" max="4873" width="12.21875" style="22" customWidth="1"/>
    <col min="4874" max="4874" width="0.5546875" style="22" customWidth="1"/>
    <col min="4875" max="4875" width="10.21875" style="22" customWidth="1"/>
    <col min="4876" max="4876" width="0.77734375" style="22" customWidth="1"/>
    <col min="4877" max="4877" width="12.21875" style="22" customWidth="1"/>
    <col min="4878" max="4878" width="0.6640625" style="22" customWidth="1"/>
    <col min="4879" max="4879" width="12.33203125" style="22" customWidth="1"/>
    <col min="4880" max="4880" width="0.77734375" style="22" customWidth="1"/>
    <col min="4881" max="4881" width="11.6640625" style="22" customWidth="1"/>
    <col min="4882" max="4882" width="0.77734375" style="22" customWidth="1"/>
    <col min="4883" max="4883" width="12.5546875" style="22" bestFit="1" customWidth="1"/>
    <col min="4884" max="4884" width="0.77734375" style="22" customWidth="1"/>
    <col min="4885" max="4885" width="11.44140625" style="22" customWidth="1"/>
    <col min="4886" max="4886" width="0.77734375" style="22" customWidth="1"/>
    <col min="4887" max="4887" width="12.21875" style="22" customWidth="1"/>
    <col min="4888" max="4888" width="0.5546875" style="22" customWidth="1"/>
    <col min="4889" max="4889" width="10.21875" style="22" customWidth="1"/>
    <col min="4890" max="4890" width="0.5546875" style="22" customWidth="1"/>
    <col min="4891" max="4891" width="12.21875" style="22" customWidth="1"/>
    <col min="4892" max="4892" width="0.5546875" style="22" customWidth="1"/>
    <col min="4893" max="4893" width="7.88671875" style="22" customWidth="1"/>
    <col min="4894" max="4894" width="1.44140625" style="22" customWidth="1"/>
    <col min="4895" max="5120" width="11.5546875" style="22"/>
    <col min="5121" max="5121" width="4" style="22" customWidth="1"/>
    <col min="5122" max="5122" width="0.77734375" style="22" customWidth="1"/>
    <col min="5123" max="5123" width="10.109375" style="22" customWidth="1"/>
    <col min="5124" max="5124" width="0.77734375" style="22" customWidth="1"/>
    <col min="5125" max="5125" width="12.21875" style="22" customWidth="1"/>
    <col min="5126" max="5126" width="0.77734375" style="22" customWidth="1"/>
    <col min="5127" max="5127" width="10.6640625" style="22" customWidth="1"/>
    <col min="5128" max="5128" width="0.77734375" style="22" customWidth="1"/>
    <col min="5129" max="5129" width="12.21875" style="22" customWidth="1"/>
    <col min="5130" max="5130" width="0.5546875" style="22" customWidth="1"/>
    <col min="5131" max="5131" width="10.21875" style="22" customWidth="1"/>
    <col min="5132" max="5132" width="0.77734375" style="22" customWidth="1"/>
    <col min="5133" max="5133" width="12.21875" style="22" customWidth="1"/>
    <col min="5134" max="5134" width="0.6640625" style="22" customWidth="1"/>
    <col min="5135" max="5135" width="12.33203125" style="22" customWidth="1"/>
    <col min="5136" max="5136" width="0.77734375" style="22" customWidth="1"/>
    <col min="5137" max="5137" width="11.6640625" style="22" customWidth="1"/>
    <col min="5138" max="5138" width="0.77734375" style="22" customWidth="1"/>
    <col min="5139" max="5139" width="12.5546875" style="22" bestFit="1" customWidth="1"/>
    <col min="5140" max="5140" width="0.77734375" style="22" customWidth="1"/>
    <col min="5141" max="5141" width="11.44140625" style="22" customWidth="1"/>
    <col min="5142" max="5142" width="0.77734375" style="22" customWidth="1"/>
    <col min="5143" max="5143" width="12.21875" style="22" customWidth="1"/>
    <col min="5144" max="5144" width="0.5546875" style="22" customWidth="1"/>
    <col min="5145" max="5145" width="10.21875" style="22" customWidth="1"/>
    <col min="5146" max="5146" width="0.5546875" style="22" customWidth="1"/>
    <col min="5147" max="5147" width="12.21875" style="22" customWidth="1"/>
    <col min="5148" max="5148" width="0.5546875" style="22" customWidth="1"/>
    <col min="5149" max="5149" width="7.88671875" style="22" customWidth="1"/>
    <col min="5150" max="5150" width="1.44140625" style="22" customWidth="1"/>
    <col min="5151" max="5376" width="11.5546875" style="22"/>
    <col min="5377" max="5377" width="4" style="22" customWidth="1"/>
    <col min="5378" max="5378" width="0.77734375" style="22" customWidth="1"/>
    <col min="5379" max="5379" width="10.109375" style="22" customWidth="1"/>
    <col min="5380" max="5380" width="0.77734375" style="22" customWidth="1"/>
    <col min="5381" max="5381" width="12.21875" style="22" customWidth="1"/>
    <col min="5382" max="5382" width="0.77734375" style="22" customWidth="1"/>
    <col min="5383" max="5383" width="10.6640625" style="22" customWidth="1"/>
    <col min="5384" max="5384" width="0.77734375" style="22" customWidth="1"/>
    <col min="5385" max="5385" width="12.21875" style="22" customWidth="1"/>
    <col min="5386" max="5386" width="0.5546875" style="22" customWidth="1"/>
    <col min="5387" max="5387" width="10.21875" style="22" customWidth="1"/>
    <col min="5388" max="5388" width="0.77734375" style="22" customWidth="1"/>
    <col min="5389" max="5389" width="12.21875" style="22" customWidth="1"/>
    <col min="5390" max="5390" width="0.6640625" style="22" customWidth="1"/>
    <col min="5391" max="5391" width="12.33203125" style="22" customWidth="1"/>
    <col min="5392" max="5392" width="0.77734375" style="22" customWidth="1"/>
    <col min="5393" max="5393" width="11.6640625" style="22" customWidth="1"/>
    <col min="5394" max="5394" width="0.77734375" style="22" customWidth="1"/>
    <col min="5395" max="5395" width="12.5546875" style="22" bestFit="1" customWidth="1"/>
    <col min="5396" max="5396" width="0.77734375" style="22" customWidth="1"/>
    <col min="5397" max="5397" width="11.44140625" style="22" customWidth="1"/>
    <col min="5398" max="5398" width="0.77734375" style="22" customWidth="1"/>
    <col min="5399" max="5399" width="12.21875" style="22" customWidth="1"/>
    <col min="5400" max="5400" width="0.5546875" style="22" customWidth="1"/>
    <col min="5401" max="5401" width="10.21875" style="22" customWidth="1"/>
    <col min="5402" max="5402" width="0.5546875" style="22" customWidth="1"/>
    <col min="5403" max="5403" width="12.21875" style="22" customWidth="1"/>
    <col min="5404" max="5404" width="0.5546875" style="22" customWidth="1"/>
    <col min="5405" max="5405" width="7.88671875" style="22" customWidth="1"/>
    <col min="5406" max="5406" width="1.44140625" style="22" customWidth="1"/>
    <col min="5407" max="5632" width="11.5546875" style="22"/>
    <col min="5633" max="5633" width="4" style="22" customWidth="1"/>
    <col min="5634" max="5634" width="0.77734375" style="22" customWidth="1"/>
    <col min="5635" max="5635" width="10.109375" style="22" customWidth="1"/>
    <col min="5636" max="5636" width="0.77734375" style="22" customWidth="1"/>
    <col min="5637" max="5637" width="12.21875" style="22" customWidth="1"/>
    <col min="5638" max="5638" width="0.77734375" style="22" customWidth="1"/>
    <col min="5639" max="5639" width="10.6640625" style="22" customWidth="1"/>
    <col min="5640" max="5640" width="0.77734375" style="22" customWidth="1"/>
    <col min="5641" max="5641" width="12.21875" style="22" customWidth="1"/>
    <col min="5642" max="5642" width="0.5546875" style="22" customWidth="1"/>
    <col min="5643" max="5643" width="10.21875" style="22" customWidth="1"/>
    <col min="5644" max="5644" width="0.77734375" style="22" customWidth="1"/>
    <col min="5645" max="5645" width="12.21875" style="22" customWidth="1"/>
    <col min="5646" max="5646" width="0.6640625" style="22" customWidth="1"/>
    <col min="5647" max="5647" width="12.33203125" style="22" customWidth="1"/>
    <col min="5648" max="5648" width="0.77734375" style="22" customWidth="1"/>
    <col min="5649" max="5649" width="11.6640625" style="22" customWidth="1"/>
    <col min="5650" max="5650" width="0.77734375" style="22" customWidth="1"/>
    <col min="5651" max="5651" width="12.5546875" style="22" bestFit="1" customWidth="1"/>
    <col min="5652" max="5652" width="0.77734375" style="22" customWidth="1"/>
    <col min="5653" max="5653" width="11.44140625" style="22" customWidth="1"/>
    <col min="5654" max="5654" width="0.77734375" style="22" customWidth="1"/>
    <col min="5655" max="5655" width="12.21875" style="22" customWidth="1"/>
    <col min="5656" max="5656" width="0.5546875" style="22" customWidth="1"/>
    <col min="5657" max="5657" width="10.21875" style="22" customWidth="1"/>
    <col min="5658" max="5658" width="0.5546875" style="22" customWidth="1"/>
    <col min="5659" max="5659" width="12.21875" style="22" customWidth="1"/>
    <col min="5660" max="5660" width="0.5546875" style="22" customWidth="1"/>
    <col min="5661" max="5661" width="7.88671875" style="22" customWidth="1"/>
    <col min="5662" max="5662" width="1.44140625" style="22" customWidth="1"/>
    <col min="5663" max="5888" width="11.5546875" style="22"/>
    <col min="5889" max="5889" width="4" style="22" customWidth="1"/>
    <col min="5890" max="5890" width="0.77734375" style="22" customWidth="1"/>
    <col min="5891" max="5891" width="10.109375" style="22" customWidth="1"/>
    <col min="5892" max="5892" width="0.77734375" style="22" customWidth="1"/>
    <col min="5893" max="5893" width="12.21875" style="22" customWidth="1"/>
    <col min="5894" max="5894" width="0.77734375" style="22" customWidth="1"/>
    <col min="5895" max="5895" width="10.6640625" style="22" customWidth="1"/>
    <col min="5896" max="5896" width="0.77734375" style="22" customWidth="1"/>
    <col min="5897" max="5897" width="12.21875" style="22" customWidth="1"/>
    <col min="5898" max="5898" width="0.5546875" style="22" customWidth="1"/>
    <col min="5899" max="5899" width="10.21875" style="22" customWidth="1"/>
    <col min="5900" max="5900" width="0.77734375" style="22" customWidth="1"/>
    <col min="5901" max="5901" width="12.21875" style="22" customWidth="1"/>
    <col min="5902" max="5902" width="0.6640625" style="22" customWidth="1"/>
    <col min="5903" max="5903" width="12.33203125" style="22" customWidth="1"/>
    <col min="5904" max="5904" width="0.77734375" style="22" customWidth="1"/>
    <col min="5905" max="5905" width="11.6640625" style="22" customWidth="1"/>
    <col min="5906" max="5906" width="0.77734375" style="22" customWidth="1"/>
    <col min="5907" max="5907" width="12.5546875" style="22" bestFit="1" customWidth="1"/>
    <col min="5908" max="5908" width="0.77734375" style="22" customWidth="1"/>
    <col min="5909" max="5909" width="11.44140625" style="22" customWidth="1"/>
    <col min="5910" max="5910" width="0.77734375" style="22" customWidth="1"/>
    <col min="5911" max="5911" width="12.21875" style="22" customWidth="1"/>
    <col min="5912" max="5912" width="0.5546875" style="22" customWidth="1"/>
    <col min="5913" max="5913" width="10.21875" style="22" customWidth="1"/>
    <col min="5914" max="5914" width="0.5546875" style="22" customWidth="1"/>
    <col min="5915" max="5915" width="12.21875" style="22" customWidth="1"/>
    <col min="5916" max="5916" width="0.5546875" style="22" customWidth="1"/>
    <col min="5917" max="5917" width="7.88671875" style="22" customWidth="1"/>
    <col min="5918" max="5918" width="1.44140625" style="22" customWidth="1"/>
    <col min="5919" max="6144" width="11.5546875" style="22"/>
    <col min="6145" max="6145" width="4" style="22" customWidth="1"/>
    <col min="6146" max="6146" width="0.77734375" style="22" customWidth="1"/>
    <col min="6147" max="6147" width="10.109375" style="22" customWidth="1"/>
    <col min="6148" max="6148" width="0.77734375" style="22" customWidth="1"/>
    <col min="6149" max="6149" width="12.21875" style="22" customWidth="1"/>
    <col min="6150" max="6150" width="0.77734375" style="22" customWidth="1"/>
    <col min="6151" max="6151" width="10.6640625" style="22" customWidth="1"/>
    <col min="6152" max="6152" width="0.77734375" style="22" customWidth="1"/>
    <col min="6153" max="6153" width="12.21875" style="22" customWidth="1"/>
    <col min="6154" max="6154" width="0.5546875" style="22" customWidth="1"/>
    <col min="6155" max="6155" width="10.21875" style="22" customWidth="1"/>
    <col min="6156" max="6156" width="0.77734375" style="22" customWidth="1"/>
    <col min="6157" max="6157" width="12.21875" style="22" customWidth="1"/>
    <col min="6158" max="6158" width="0.6640625" style="22" customWidth="1"/>
    <col min="6159" max="6159" width="12.33203125" style="22" customWidth="1"/>
    <col min="6160" max="6160" width="0.77734375" style="22" customWidth="1"/>
    <col min="6161" max="6161" width="11.6640625" style="22" customWidth="1"/>
    <col min="6162" max="6162" width="0.77734375" style="22" customWidth="1"/>
    <col min="6163" max="6163" width="12.5546875" style="22" bestFit="1" customWidth="1"/>
    <col min="6164" max="6164" width="0.77734375" style="22" customWidth="1"/>
    <col min="6165" max="6165" width="11.44140625" style="22" customWidth="1"/>
    <col min="6166" max="6166" width="0.77734375" style="22" customWidth="1"/>
    <col min="6167" max="6167" width="12.21875" style="22" customWidth="1"/>
    <col min="6168" max="6168" width="0.5546875" style="22" customWidth="1"/>
    <col min="6169" max="6169" width="10.21875" style="22" customWidth="1"/>
    <col min="6170" max="6170" width="0.5546875" style="22" customWidth="1"/>
    <col min="6171" max="6171" width="12.21875" style="22" customWidth="1"/>
    <col min="6172" max="6172" width="0.5546875" style="22" customWidth="1"/>
    <col min="6173" max="6173" width="7.88671875" style="22" customWidth="1"/>
    <col min="6174" max="6174" width="1.44140625" style="22" customWidth="1"/>
    <col min="6175" max="6400" width="11.5546875" style="22"/>
    <col min="6401" max="6401" width="4" style="22" customWidth="1"/>
    <col min="6402" max="6402" width="0.77734375" style="22" customWidth="1"/>
    <col min="6403" max="6403" width="10.109375" style="22" customWidth="1"/>
    <col min="6404" max="6404" width="0.77734375" style="22" customWidth="1"/>
    <col min="6405" max="6405" width="12.21875" style="22" customWidth="1"/>
    <col min="6406" max="6406" width="0.77734375" style="22" customWidth="1"/>
    <col min="6407" max="6407" width="10.6640625" style="22" customWidth="1"/>
    <col min="6408" max="6408" width="0.77734375" style="22" customWidth="1"/>
    <col min="6409" max="6409" width="12.21875" style="22" customWidth="1"/>
    <col min="6410" max="6410" width="0.5546875" style="22" customWidth="1"/>
    <col min="6411" max="6411" width="10.21875" style="22" customWidth="1"/>
    <col min="6412" max="6412" width="0.77734375" style="22" customWidth="1"/>
    <col min="6413" max="6413" width="12.21875" style="22" customWidth="1"/>
    <col min="6414" max="6414" width="0.6640625" style="22" customWidth="1"/>
    <col min="6415" max="6415" width="12.33203125" style="22" customWidth="1"/>
    <col min="6416" max="6416" width="0.77734375" style="22" customWidth="1"/>
    <col min="6417" max="6417" width="11.6640625" style="22" customWidth="1"/>
    <col min="6418" max="6418" width="0.77734375" style="22" customWidth="1"/>
    <col min="6419" max="6419" width="12.5546875" style="22" bestFit="1" customWidth="1"/>
    <col min="6420" max="6420" width="0.77734375" style="22" customWidth="1"/>
    <col min="6421" max="6421" width="11.44140625" style="22" customWidth="1"/>
    <col min="6422" max="6422" width="0.77734375" style="22" customWidth="1"/>
    <col min="6423" max="6423" width="12.21875" style="22" customWidth="1"/>
    <col min="6424" max="6424" width="0.5546875" style="22" customWidth="1"/>
    <col min="6425" max="6425" width="10.21875" style="22" customWidth="1"/>
    <col min="6426" max="6426" width="0.5546875" style="22" customWidth="1"/>
    <col min="6427" max="6427" width="12.21875" style="22" customWidth="1"/>
    <col min="6428" max="6428" width="0.5546875" style="22" customWidth="1"/>
    <col min="6429" max="6429" width="7.88671875" style="22" customWidth="1"/>
    <col min="6430" max="6430" width="1.44140625" style="22" customWidth="1"/>
    <col min="6431" max="6656" width="11.5546875" style="22"/>
    <col min="6657" max="6657" width="4" style="22" customWidth="1"/>
    <col min="6658" max="6658" width="0.77734375" style="22" customWidth="1"/>
    <col min="6659" max="6659" width="10.109375" style="22" customWidth="1"/>
    <col min="6660" max="6660" width="0.77734375" style="22" customWidth="1"/>
    <col min="6661" max="6661" width="12.21875" style="22" customWidth="1"/>
    <col min="6662" max="6662" width="0.77734375" style="22" customWidth="1"/>
    <col min="6663" max="6663" width="10.6640625" style="22" customWidth="1"/>
    <col min="6664" max="6664" width="0.77734375" style="22" customWidth="1"/>
    <col min="6665" max="6665" width="12.21875" style="22" customWidth="1"/>
    <col min="6666" max="6666" width="0.5546875" style="22" customWidth="1"/>
    <col min="6667" max="6667" width="10.21875" style="22" customWidth="1"/>
    <col min="6668" max="6668" width="0.77734375" style="22" customWidth="1"/>
    <col min="6669" max="6669" width="12.21875" style="22" customWidth="1"/>
    <col min="6670" max="6670" width="0.6640625" style="22" customWidth="1"/>
    <col min="6671" max="6671" width="12.33203125" style="22" customWidth="1"/>
    <col min="6672" max="6672" width="0.77734375" style="22" customWidth="1"/>
    <col min="6673" max="6673" width="11.6640625" style="22" customWidth="1"/>
    <col min="6674" max="6674" width="0.77734375" style="22" customWidth="1"/>
    <col min="6675" max="6675" width="12.5546875" style="22" bestFit="1" customWidth="1"/>
    <col min="6676" max="6676" width="0.77734375" style="22" customWidth="1"/>
    <col min="6677" max="6677" width="11.44140625" style="22" customWidth="1"/>
    <col min="6678" max="6678" width="0.77734375" style="22" customWidth="1"/>
    <col min="6679" max="6679" width="12.21875" style="22" customWidth="1"/>
    <col min="6680" max="6680" width="0.5546875" style="22" customWidth="1"/>
    <col min="6681" max="6681" width="10.21875" style="22" customWidth="1"/>
    <col min="6682" max="6682" width="0.5546875" style="22" customWidth="1"/>
    <col min="6683" max="6683" width="12.21875" style="22" customWidth="1"/>
    <col min="6684" max="6684" width="0.5546875" style="22" customWidth="1"/>
    <col min="6685" max="6685" width="7.88671875" style="22" customWidth="1"/>
    <col min="6686" max="6686" width="1.44140625" style="22" customWidth="1"/>
    <col min="6687" max="6912" width="11.5546875" style="22"/>
    <col min="6913" max="6913" width="4" style="22" customWidth="1"/>
    <col min="6914" max="6914" width="0.77734375" style="22" customWidth="1"/>
    <col min="6915" max="6915" width="10.109375" style="22" customWidth="1"/>
    <col min="6916" max="6916" width="0.77734375" style="22" customWidth="1"/>
    <col min="6917" max="6917" width="12.21875" style="22" customWidth="1"/>
    <col min="6918" max="6918" width="0.77734375" style="22" customWidth="1"/>
    <col min="6919" max="6919" width="10.6640625" style="22" customWidth="1"/>
    <col min="6920" max="6920" width="0.77734375" style="22" customWidth="1"/>
    <col min="6921" max="6921" width="12.21875" style="22" customWidth="1"/>
    <col min="6922" max="6922" width="0.5546875" style="22" customWidth="1"/>
    <col min="6923" max="6923" width="10.21875" style="22" customWidth="1"/>
    <col min="6924" max="6924" width="0.77734375" style="22" customWidth="1"/>
    <col min="6925" max="6925" width="12.21875" style="22" customWidth="1"/>
    <col min="6926" max="6926" width="0.6640625" style="22" customWidth="1"/>
    <col min="6927" max="6927" width="12.33203125" style="22" customWidth="1"/>
    <col min="6928" max="6928" width="0.77734375" style="22" customWidth="1"/>
    <col min="6929" max="6929" width="11.6640625" style="22" customWidth="1"/>
    <col min="6930" max="6930" width="0.77734375" style="22" customWidth="1"/>
    <col min="6931" max="6931" width="12.5546875" style="22" bestFit="1" customWidth="1"/>
    <col min="6932" max="6932" width="0.77734375" style="22" customWidth="1"/>
    <col min="6933" max="6933" width="11.44140625" style="22" customWidth="1"/>
    <col min="6934" max="6934" width="0.77734375" style="22" customWidth="1"/>
    <col min="6935" max="6935" width="12.21875" style="22" customWidth="1"/>
    <col min="6936" max="6936" width="0.5546875" style="22" customWidth="1"/>
    <col min="6937" max="6937" width="10.21875" style="22" customWidth="1"/>
    <col min="6938" max="6938" width="0.5546875" style="22" customWidth="1"/>
    <col min="6939" max="6939" width="12.21875" style="22" customWidth="1"/>
    <col min="6940" max="6940" width="0.5546875" style="22" customWidth="1"/>
    <col min="6941" max="6941" width="7.88671875" style="22" customWidth="1"/>
    <col min="6942" max="6942" width="1.44140625" style="22" customWidth="1"/>
    <col min="6943" max="7168" width="11.5546875" style="22"/>
    <col min="7169" max="7169" width="4" style="22" customWidth="1"/>
    <col min="7170" max="7170" width="0.77734375" style="22" customWidth="1"/>
    <col min="7171" max="7171" width="10.109375" style="22" customWidth="1"/>
    <col min="7172" max="7172" width="0.77734375" style="22" customWidth="1"/>
    <col min="7173" max="7173" width="12.21875" style="22" customWidth="1"/>
    <col min="7174" max="7174" width="0.77734375" style="22" customWidth="1"/>
    <col min="7175" max="7175" width="10.6640625" style="22" customWidth="1"/>
    <col min="7176" max="7176" width="0.77734375" style="22" customWidth="1"/>
    <col min="7177" max="7177" width="12.21875" style="22" customWidth="1"/>
    <col min="7178" max="7178" width="0.5546875" style="22" customWidth="1"/>
    <col min="7179" max="7179" width="10.21875" style="22" customWidth="1"/>
    <col min="7180" max="7180" width="0.77734375" style="22" customWidth="1"/>
    <col min="7181" max="7181" width="12.21875" style="22" customWidth="1"/>
    <col min="7182" max="7182" width="0.6640625" style="22" customWidth="1"/>
    <col min="7183" max="7183" width="12.33203125" style="22" customWidth="1"/>
    <col min="7184" max="7184" width="0.77734375" style="22" customWidth="1"/>
    <col min="7185" max="7185" width="11.6640625" style="22" customWidth="1"/>
    <col min="7186" max="7186" width="0.77734375" style="22" customWidth="1"/>
    <col min="7187" max="7187" width="12.5546875" style="22" bestFit="1" customWidth="1"/>
    <col min="7188" max="7188" width="0.77734375" style="22" customWidth="1"/>
    <col min="7189" max="7189" width="11.44140625" style="22" customWidth="1"/>
    <col min="7190" max="7190" width="0.77734375" style="22" customWidth="1"/>
    <col min="7191" max="7191" width="12.21875" style="22" customWidth="1"/>
    <col min="7192" max="7192" width="0.5546875" style="22" customWidth="1"/>
    <col min="7193" max="7193" width="10.21875" style="22" customWidth="1"/>
    <col min="7194" max="7194" width="0.5546875" style="22" customWidth="1"/>
    <col min="7195" max="7195" width="12.21875" style="22" customWidth="1"/>
    <col min="7196" max="7196" width="0.5546875" style="22" customWidth="1"/>
    <col min="7197" max="7197" width="7.88671875" style="22" customWidth="1"/>
    <col min="7198" max="7198" width="1.44140625" style="22" customWidth="1"/>
    <col min="7199" max="7424" width="11.5546875" style="22"/>
    <col min="7425" max="7425" width="4" style="22" customWidth="1"/>
    <col min="7426" max="7426" width="0.77734375" style="22" customWidth="1"/>
    <col min="7427" max="7427" width="10.109375" style="22" customWidth="1"/>
    <col min="7428" max="7428" width="0.77734375" style="22" customWidth="1"/>
    <col min="7429" max="7429" width="12.21875" style="22" customWidth="1"/>
    <col min="7430" max="7430" width="0.77734375" style="22" customWidth="1"/>
    <col min="7431" max="7431" width="10.6640625" style="22" customWidth="1"/>
    <col min="7432" max="7432" width="0.77734375" style="22" customWidth="1"/>
    <col min="7433" max="7433" width="12.21875" style="22" customWidth="1"/>
    <col min="7434" max="7434" width="0.5546875" style="22" customWidth="1"/>
    <col min="7435" max="7435" width="10.21875" style="22" customWidth="1"/>
    <col min="7436" max="7436" width="0.77734375" style="22" customWidth="1"/>
    <col min="7437" max="7437" width="12.21875" style="22" customWidth="1"/>
    <col min="7438" max="7438" width="0.6640625" style="22" customWidth="1"/>
    <col min="7439" max="7439" width="12.33203125" style="22" customWidth="1"/>
    <col min="7440" max="7440" width="0.77734375" style="22" customWidth="1"/>
    <col min="7441" max="7441" width="11.6640625" style="22" customWidth="1"/>
    <col min="7442" max="7442" width="0.77734375" style="22" customWidth="1"/>
    <col min="7443" max="7443" width="12.5546875" style="22" bestFit="1" customWidth="1"/>
    <col min="7444" max="7444" width="0.77734375" style="22" customWidth="1"/>
    <col min="7445" max="7445" width="11.44140625" style="22" customWidth="1"/>
    <col min="7446" max="7446" width="0.77734375" style="22" customWidth="1"/>
    <col min="7447" max="7447" width="12.21875" style="22" customWidth="1"/>
    <col min="7448" max="7448" width="0.5546875" style="22" customWidth="1"/>
    <col min="7449" max="7449" width="10.21875" style="22" customWidth="1"/>
    <col min="7450" max="7450" width="0.5546875" style="22" customWidth="1"/>
    <col min="7451" max="7451" width="12.21875" style="22" customWidth="1"/>
    <col min="7452" max="7452" width="0.5546875" style="22" customWidth="1"/>
    <col min="7453" max="7453" width="7.88671875" style="22" customWidth="1"/>
    <col min="7454" max="7454" width="1.44140625" style="22" customWidth="1"/>
    <col min="7455" max="7680" width="11.5546875" style="22"/>
    <col min="7681" max="7681" width="4" style="22" customWidth="1"/>
    <col min="7682" max="7682" width="0.77734375" style="22" customWidth="1"/>
    <col min="7683" max="7683" width="10.109375" style="22" customWidth="1"/>
    <col min="7684" max="7684" width="0.77734375" style="22" customWidth="1"/>
    <col min="7685" max="7685" width="12.21875" style="22" customWidth="1"/>
    <col min="7686" max="7686" width="0.77734375" style="22" customWidth="1"/>
    <col min="7687" max="7687" width="10.6640625" style="22" customWidth="1"/>
    <col min="7688" max="7688" width="0.77734375" style="22" customWidth="1"/>
    <col min="7689" max="7689" width="12.21875" style="22" customWidth="1"/>
    <col min="7690" max="7690" width="0.5546875" style="22" customWidth="1"/>
    <col min="7691" max="7691" width="10.21875" style="22" customWidth="1"/>
    <col min="7692" max="7692" width="0.77734375" style="22" customWidth="1"/>
    <col min="7693" max="7693" width="12.21875" style="22" customWidth="1"/>
    <col min="7694" max="7694" width="0.6640625" style="22" customWidth="1"/>
    <col min="7695" max="7695" width="12.33203125" style="22" customWidth="1"/>
    <col min="7696" max="7696" width="0.77734375" style="22" customWidth="1"/>
    <col min="7697" max="7697" width="11.6640625" style="22" customWidth="1"/>
    <col min="7698" max="7698" width="0.77734375" style="22" customWidth="1"/>
    <col min="7699" max="7699" width="12.5546875" style="22" bestFit="1" customWidth="1"/>
    <col min="7700" max="7700" width="0.77734375" style="22" customWidth="1"/>
    <col min="7701" max="7701" width="11.44140625" style="22" customWidth="1"/>
    <col min="7702" max="7702" width="0.77734375" style="22" customWidth="1"/>
    <col min="7703" max="7703" width="12.21875" style="22" customWidth="1"/>
    <col min="7704" max="7704" width="0.5546875" style="22" customWidth="1"/>
    <col min="7705" max="7705" width="10.21875" style="22" customWidth="1"/>
    <col min="7706" max="7706" width="0.5546875" style="22" customWidth="1"/>
    <col min="7707" max="7707" width="12.21875" style="22" customWidth="1"/>
    <col min="7708" max="7708" width="0.5546875" style="22" customWidth="1"/>
    <col min="7709" max="7709" width="7.88671875" style="22" customWidth="1"/>
    <col min="7710" max="7710" width="1.44140625" style="22" customWidth="1"/>
    <col min="7711" max="7936" width="11.5546875" style="22"/>
    <col min="7937" max="7937" width="4" style="22" customWidth="1"/>
    <col min="7938" max="7938" width="0.77734375" style="22" customWidth="1"/>
    <col min="7939" max="7939" width="10.109375" style="22" customWidth="1"/>
    <col min="7940" max="7940" width="0.77734375" style="22" customWidth="1"/>
    <col min="7941" max="7941" width="12.21875" style="22" customWidth="1"/>
    <col min="7942" max="7942" width="0.77734375" style="22" customWidth="1"/>
    <col min="7943" max="7943" width="10.6640625" style="22" customWidth="1"/>
    <col min="7944" max="7944" width="0.77734375" style="22" customWidth="1"/>
    <col min="7945" max="7945" width="12.21875" style="22" customWidth="1"/>
    <col min="7946" max="7946" width="0.5546875" style="22" customWidth="1"/>
    <col min="7947" max="7947" width="10.21875" style="22" customWidth="1"/>
    <col min="7948" max="7948" width="0.77734375" style="22" customWidth="1"/>
    <col min="7949" max="7949" width="12.21875" style="22" customWidth="1"/>
    <col min="7950" max="7950" width="0.6640625" style="22" customWidth="1"/>
    <col min="7951" max="7951" width="12.33203125" style="22" customWidth="1"/>
    <col min="7952" max="7952" width="0.77734375" style="22" customWidth="1"/>
    <col min="7953" max="7953" width="11.6640625" style="22" customWidth="1"/>
    <col min="7954" max="7954" width="0.77734375" style="22" customWidth="1"/>
    <col min="7955" max="7955" width="12.5546875" style="22" bestFit="1" customWidth="1"/>
    <col min="7956" max="7956" width="0.77734375" style="22" customWidth="1"/>
    <col min="7957" max="7957" width="11.44140625" style="22" customWidth="1"/>
    <col min="7958" max="7958" width="0.77734375" style="22" customWidth="1"/>
    <col min="7959" max="7959" width="12.21875" style="22" customWidth="1"/>
    <col min="7960" max="7960" width="0.5546875" style="22" customWidth="1"/>
    <col min="7961" max="7961" width="10.21875" style="22" customWidth="1"/>
    <col min="7962" max="7962" width="0.5546875" style="22" customWidth="1"/>
    <col min="7963" max="7963" width="12.21875" style="22" customWidth="1"/>
    <col min="7964" max="7964" width="0.5546875" style="22" customWidth="1"/>
    <col min="7965" max="7965" width="7.88671875" style="22" customWidth="1"/>
    <col min="7966" max="7966" width="1.44140625" style="22" customWidth="1"/>
    <col min="7967" max="8192" width="11.5546875" style="22"/>
    <col min="8193" max="8193" width="4" style="22" customWidth="1"/>
    <col min="8194" max="8194" width="0.77734375" style="22" customWidth="1"/>
    <col min="8195" max="8195" width="10.109375" style="22" customWidth="1"/>
    <col min="8196" max="8196" width="0.77734375" style="22" customWidth="1"/>
    <col min="8197" max="8197" width="12.21875" style="22" customWidth="1"/>
    <col min="8198" max="8198" width="0.77734375" style="22" customWidth="1"/>
    <col min="8199" max="8199" width="10.6640625" style="22" customWidth="1"/>
    <col min="8200" max="8200" width="0.77734375" style="22" customWidth="1"/>
    <col min="8201" max="8201" width="12.21875" style="22" customWidth="1"/>
    <col min="8202" max="8202" width="0.5546875" style="22" customWidth="1"/>
    <col min="8203" max="8203" width="10.21875" style="22" customWidth="1"/>
    <col min="8204" max="8204" width="0.77734375" style="22" customWidth="1"/>
    <col min="8205" max="8205" width="12.21875" style="22" customWidth="1"/>
    <col min="8206" max="8206" width="0.6640625" style="22" customWidth="1"/>
    <col min="8207" max="8207" width="12.33203125" style="22" customWidth="1"/>
    <col min="8208" max="8208" width="0.77734375" style="22" customWidth="1"/>
    <col min="8209" max="8209" width="11.6640625" style="22" customWidth="1"/>
    <col min="8210" max="8210" width="0.77734375" style="22" customWidth="1"/>
    <col min="8211" max="8211" width="12.5546875" style="22" bestFit="1" customWidth="1"/>
    <col min="8212" max="8212" width="0.77734375" style="22" customWidth="1"/>
    <col min="8213" max="8213" width="11.44140625" style="22" customWidth="1"/>
    <col min="8214" max="8214" width="0.77734375" style="22" customWidth="1"/>
    <col min="8215" max="8215" width="12.21875" style="22" customWidth="1"/>
    <col min="8216" max="8216" width="0.5546875" style="22" customWidth="1"/>
    <col min="8217" max="8217" width="10.21875" style="22" customWidth="1"/>
    <col min="8218" max="8218" width="0.5546875" style="22" customWidth="1"/>
    <col min="8219" max="8219" width="12.21875" style="22" customWidth="1"/>
    <col min="8220" max="8220" width="0.5546875" style="22" customWidth="1"/>
    <col min="8221" max="8221" width="7.88671875" style="22" customWidth="1"/>
    <col min="8222" max="8222" width="1.44140625" style="22" customWidth="1"/>
    <col min="8223" max="8448" width="11.5546875" style="22"/>
    <col min="8449" max="8449" width="4" style="22" customWidth="1"/>
    <col min="8450" max="8450" width="0.77734375" style="22" customWidth="1"/>
    <col min="8451" max="8451" width="10.109375" style="22" customWidth="1"/>
    <col min="8452" max="8452" width="0.77734375" style="22" customWidth="1"/>
    <col min="8453" max="8453" width="12.21875" style="22" customWidth="1"/>
    <col min="8454" max="8454" width="0.77734375" style="22" customWidth="1"/>
    <col min="8455" max="8455" width="10.6640625" style="22" customWidth="1"/>
    <col min="8456" max="8456" width="0.77734375" style="22" customWidth="1"/>
    <col min="8457" max="8457" width="12.21875" style="22" customWidth="1"/>
    <col min="8458" max="8458" width="0.5546875" style="22" customWidth="1"/>
    <col min="8459" max="8459" width="10.21875" style="22" customWidth="1"/>
    <col min="8460" max="8460" width="0.77734375" style="22" customWidth="1"/>
    <col min="8461" max="8461" width="12.21875" style="22" customWidth="1"/>
    <col min="8462" max="8462" width="0.6640625" style="22" customWidth="1"/>
    <col min="8463" max="8463" width="12.33203125" style="22" customWidth="1"/>
    <col min="8464" max="8464" width="0.77734375" style="22" customWidth="1"/>
    <col min="8465" max="8465" width="11.6640625" style="22" customWidth="1"/>
    <col min="8466" max="8466" width="0.77734375" style="22" customWidth="1"/>
    <col min="8467" max="8467" width="12.5546875" style="22" bestFit="1" customWidth="1"/>
    <col min="8468" max="8468" width="0.77734375" style="22" customWidth="1"/>
    <col min="8469" max="8469" width="11.44140625" style="22" customWidth="1"/>
    <col min="8470" max="8470" width="0.77734375" style="22" customWidth="1"/>
    <col min="8471" max="8471" width="12.21875" style="22" customWidth="1"/>
    <col min="8472" max="8472" width="0.5546875" style="22" customWidth="1"/>
    <col min="8473" max="8473" width="10.21875" style="22" customWidth="1"/>
    <col min="8474" max="8474" width="0.5546875" style="22" customWidth="1"/>
    <col min="8475" max="8475" width="12.21875" style="22" customWidth="1"/>
    <col min="8476" max="8476" width="0.5546875" style="22" customWidth="1"/>
    <col min="8477" max="8477" width="7.88671875" style="22" customWidth="1"/>
    <col min="8478" max="8478" width="1.44140625" style="22" customWidth="1"/>
    <col min="8479" max="8704" width="11.5546875" style="22"/>
    <col min="8705" max="8705" width="4" style="22" customWidth="1"/>
    <col min="8706" max="8706" width="0.77734375" style="22" customWidth="1"/>
    <col min="8707" max="8707" width="10.109375" style="22" customWidth="1"/>
    <col min="8708" max="8708" width="0.77734375" style="22" customWidth="1"/>
    <col min="8709" max="8709" width="12.21875" style="22" customWidth="1"/>
    <col min="8710" max="8710" width="0.77734375" style="22" customWidth="1"/>
    <col min="8711" max="8711" width="10.6640625" style="22" customWidth="1"/>
    <col min="8712" max="8712" width="0.77734375" style="22" customWidth="1"/>
    <col min="8713" max="8713" width="12.21875" style="22" customWidth="1"/>
    <col min="8714" max="8714" width="0.5546875" style="22" customWidth="1"/>
    <col min="8715" max="8715" width="10.21875" style="22" customWidth="1"/>
    <col min="8716" max="8716" width="0.77734375" style="22" customWidth="1"/>
    <col min="8717" max="8717" width="12.21875" style="22" customWidth="1"/>
    <col min="8718" max="8718" width="0.6640625" style="22" customWidth="1"/>
    <col min="8719" max="8719" width="12.33203125" style="22" customWidth="1"/>
    <col min="8720" max="8720" width="0.77734375" style="22" customWidth="1"/>
    <col min="8721" max="8721" width="11.6640625" style="22" customWidth="1"/>
    <col min="8722" max="8722" width="0.77734375" style="22" customWidth="1"/>
    <col min="8723" max="8723" width="12.5546875" style="22" bestFit="1" customWidth="1"/>
    <col min="8724" max="8724" width="0.77734375" style="22" customWidth="1"/>
    <col min="8725" max="8725" width="11.44140625" style="22" customWidth="1"/>
    <col min="8726" max="8726" width="0.77734375" style="22" customWidth="1"/>
    <col min="8727" max="8727" width="12.21875" style="22" customWidth="1"/>
    <col min="8728" max="8728" width="0.5546875" style="22" customWidth="1"/>
    <col min="8729" max="8729" width="10.21875" style="22" customWidth="1"/>
    <col min="8730" max="8730" width="0.5546875" style="22" customWidth="1"/>
    <col min="8731" max="8731" width="12.21875" style="22" customWidth="1"/>
    <col min="8732" max="8732" width="0.5546875" style="22" customWidth="1"/>
    <col min="8733" max="8733" width="7.88671875" style="22" customWidth="1"/>
    <col min="8734" max="8734" width="1.44140625" style="22" customWidth="1"/>
    <col min="8735" max="8960" width="11.5546875" style="22"/>
    <col min="8961" max="8961" width="4" style="22" customWidth="1"/>
    <col min="8962" max="8962" width="0.77734375" style="22" customWidth="1"/>
    <col min="8963" max="8963" width="10.109375" style="22" customWidth="1"/>
    <col min="8964" max="8964" width="0.77734375" style="22" customWidth="1"/>
    <col min="8965" max="8965" width="12.21875" style="22" customWidth="1"/>
    <col min="8966" max="8966" width="0.77734375" style="22" customWidth="1"/>
    <col min="8967" max="8967" width="10.6640625" style="22" customWidth="1"/>
    <col min="8968" max="8968" width="0.77734375" style="22" customWidth="1"/>
    <col min="8969" max="8969" width="12.21875" style="22" customWidth="1"/>
    <col min="8970" max="8970" width="0.5546875" style="22" customWidth="1"/>
    <col min="8971" max="8971" width="10.21875" style="22" customWidth="1"/>
    <col min="8972" max="8972" width="0.77734375" style="22" customWidth="1"/>
    <col min="8973" max="8973" width="12.21875" style="22" customWidth="1"/>
    <col min="8974" max="8974" width="0.6640625" style="22" customWidth="1"/>
    <col min="8975" max="8975" width="12.33203125" style="22" customWidth="1"/>
    <col min="8976" max="8976" width="0.77734375" style="22" customWidth="1"/>
    <col min="8977" max="8977" width="11.6640625" style="22" customWidth="1"/>
    <col min="8978" max="8978" width="0.77734375" style="22" customWidth="1"/>
    <col min="8979" max="8979" width="12.5546875" style="22" bestFit="1" customWidth="1"/>
    <col min="8980" max="8980" width="0.77734375" style="22" customWidth="1"/>
    <col min="8981" max="8981" width="11.44140625" style="22" customWidth="1"/>
    <col min="8982" max="8982" width="0.77734375" style="22" customWidth="1"/>
    <col min="8983" max="8983" width="12.21875" style="22" customWidth="1"/>
    <col min="8984" max="8984" width="0.5546875" style="22" customWidth="1"/>
    <col min="8985" max="8985" width="10.21875" style="22" customWidth="1"/>
    <col min="8986" max="8986" width="0.5546875" style="22" customWidth="1"/>
    <col min="8987" max="8987" width="12.21875" style="22" customWidth="1"/>
    <col min="8988" max="8988" width="0.5546875" style="22" customWidth="1"/>
    <col min="8989" max="8989" width="7.88671875" style="22" customWidth="1"/>
    <col min="8990" max="8990" width="1.44140625" style="22" customWidth="1"/>
    <col min="8991" max="9216" width="11.5546875" style="22"/>
    <col min="9217" max="9217" width="4" style="22" customWidth="1"/>
    <col min="9218" max="9218" width="0.77734375" style="22" customWidth="1"/>
    <col min="9219" max="9219" width="10.109375" style="22" customWidth="1"/>
    <col min="9220" max="9220" width="0.77734375" style="22" customWidth="1"/>
    <col min="9221" max="9221" width="12.21875" style="22" customWidth="1"/>
    <col min="9222" max="9222" width="0.77734375" style="22" customWidth="1"/>
    <col min="9223" max="9223" width="10.6640625" style="22" customWidth="1"/>
    <col min="9224" max="9224" width="0.77734375" style="22" customWidth="1"/>
    <col min="9225" max="9225" width="12.21875" style="22" customWidth="1"/>
    <col min="9226" max="9226" width="0.5546875" style="22" customWidth="1"/>
    <col min="9227" max="9227" width="10.21875" style="22" customWidth="1"/>
    <col min="9228" max="9228" width="0.77734375" style="22" customWidth="1"/>
    <col min="9229" max="9229" width="12.21875" style="22" customWidth="1"/>
    <col min="9230" max="9230" width="0.6640625" style="22" customWidth="1"/>
    <col min="9231" max="9231" width="12.33203125" style="22" customWidth="1"/>
    <col min="9232" max="9232" width="0.77734375" style="22" customWidth="1"/>
    <col min="9233" max="9233" width="11.6640625" style="22" customWidth="1"/>
    <col min="9234" max="9234" width="0.77734375" style="22" customWidth="1"/>
    <col min="9235" max="9235" width="12.5546875" style="22" bestFit="1" customWidth="1"/>
    <col min="9236" max="9236" width="0.77734375" style="22" customWidth="1"/>
    <col min="9237" max="9237" width="11.44140625" style="22" customWidth="1"/>
    <col min="9238" max="9238" width="0.77734375" style="22" customWidth="1"/>
    <col min="9239" max="9239" width="12.21875" style="22" customWidth="1"/>
    <col min="9240" max="9240" width="0.5546875" style="22" customWidth="1"/>
    <col min="9241" max="9241" width="10.21875" style="22" customWidth="1"/>
    <col min="9242" max="9242" width="0.5546875" style="22" customWidth="1"/>
    <col min="9243" max="9243" width="12.21875" style="22" customWidth="1"/>
    <col min="9244" max="9244" width="0.5546875" style="22" customWidth="1"/>
    <col min="9245" max="9245" width="7.88671875" style="22" customWidth="1"/>
    <col min="9246" max="9246" width="1.44140625" style="22" customWidth="1"/>
    <col min="9247" max="9472" width="11.5546875" style="22"/>
    <col min="9473" max="9473" width="4" style="22" customWidth="1"/>
    <col min="9474" max="9474" width="0.77734375" style="22" customWidth="1"/>
    <col min="9475" max="9475" width="10.109375" style="22" customWidth="1"/>
    <col min="9476" max="9476" width="0.77734375" style="22" customWidth="1"/>
    <col min="9477" max="9477" width="12.21875" style="22" customWidth="1"/>
    <col min="9478" max="9478" width="0.77734375" style="22" customWidth="1"/>
    <col min="9479" max="9479" width="10.6640625" style="22" customWidth="1"/>
    <col min="9480" max="9480" width="0.77734375" style="22" customWidth="1"/>
    <col min="9481" max="9481" width="12.21875" style="22" customWidth="1"/>
    <col min="9482" max="9482" width="0.5546875" style="22" customWidth="1"/>
    <col min="9483" max="9483" width="10.21875" style="22" customWidth="1"/>
    <col min="9484" max="9484" width="0.77734375" style="22" customWidth="1"/>
    <col min="9485" max="9485" width="12.21875" style="22" customWidth="1"/>
    <col min="9486" max="9486" width="0.6640625" style="22" customWidth="1"/>
    <col min="9487" max="9487" width="12.33203125" style="22" customWidth="1"/>
    <col min="9488" max="9488" width="0.77734375" style="22" customWidth="1"/>
    <col min="9489" max="9489" width="11.6640625" style="22" customWidth="1"/>
    <col min="9490" max="9490" width="0.77734375" style="22" customWidth="1"/>
    <col min="9491" max="9491" width="12.5546875" style="22" bestFit="1" customWidth="1"/>
    <col min="9492" max="9492" width="0.77734375" style="22" customWidth="1"/>
    <col min="9493" max="9493" width="11.44140625" style="22" customWidth="1"/>
    <col min="9494" max="9494" width="0.77734375" style="22" customWidth="1"/>
    <col min="9495" max="9495" width="12.21875" style="22" customWidth="1"/>
    <col min="9496" max="9496" width="0.5546875" style="22" customWidth="1"/>
    <col min="9497" max="9497" width="10.21875" style="22" customWidth="1"/>
    <col min="9498" max="9498" width="0.5546875" style="22" customWidth="1"/>
    <col min="9499" max="9499" width="12.21875" style="22" customWidth="1"/>
    <col min="9500" max="9500" width="0.5546875" style="22" customWidth="1"/>
    <col min="9501" max="9501" width="7.88671875" style="22" customWidth="1"/>
    <col min="9502" max="9502" width="1.44140625" style="22" customWidth="1"/>
    <col min="9503" max="9728" width="11.5546875" style="22"/>
    <col min="9729" max="9729" width="4" style="22" customWidth="1"/>
    <col min="9730" max="9730" width="0.77734375" style="22" customWidth="1"/>
    <col min="9731" max="9731" width="10.109375" style="22" customWidth="1"/>
    <col min="9732" max="9732" width="0.77734375" style="22" customWidth="1"/>
    <col min="9733" max="9733" width="12.21875" style="22" customWidth="1"/>
    <col min="9734" max="9734" width="0.77734375" style="22" customWidth="1"/>
    <col min="9735" max="9735" width="10.6640625" style="22" customWidth="1"/>
    <col min="9736" max="9736" width="0.77734375" style="22" customWidth="1"/>
    <col min="9737" max="9737" width="12.21875" style="22" customWidth="1"/>
    <col min="9738" max="9738" width="0.5546875" style="22" customWidth="1"/>
    <col min="9739" max="9739" width="10.21875" style="22" customWidth="1"/>
    <col min="9740" max="9740" width="0.77734375" style="22" customWidth="1"/>
    <col min="9741" max="9741" width="12.21875" style="22" customWidth="1"/>
    <col min="9742" max="9742" width="0.6640625" style="22" customWidth="1"/>
    <col min="9743" max="9743" width="12.33203125" style="22" customWidth="1"/>
    <col min="9744" max="9744" width="0.77734375" style="22" customWidth="1"/>
    <col min="9745" max="9745" width="11.6640625" style="22" customWidth="1"/>
    <col min="9746" max="9746" width="0.77734375" style="22" customWidth="1"/>
    <col min="9747" max="9747" width="12.5546875" style="22" bestFit="1" customWidth="1"/>
    <col min="9748" max="9748" width="0.77734375" style="22" customWidth="1"/>
    <col min="9749" max="9749" width="11.44140625" style="22" customWidth="1"/>
    <col min="9750" max="9750" width="0.77734375" style="22" customWidth="1"/>
    <col min="9751" max="9751" width="12.21875" style="22" customWidth="1"/>
    <col min="9752" max="9752" width="0.5546875" style="22" customWidth="1"/>
    <col min="9753" max="9753" width="10.21875" style="22" customWidth="1"/>
    <col min="9754" max="9754" width="0.5546875" style="22" customWidth="1"/>
    <col min="9755" max="9755" width="12.21875" style="22" customWidth="1"/>
    <col min="9756" max="9756" width="0.5546875" style="22" customWidth="1"/>
    <col min="9757" max="9757" width="7.88671875" style="22" customWidth="1"/>
    <col min="9758" max="9758" width="1.44140625" style="22" customWidth="1"/>
    <col min="9759" max="9984" width="11.5546875" style="22"/>
    <col min="9985" max="9985" width="4" style="22" customWidth="1"/>
    <col min="9986" max="9986" width="0.77734375" style="22" customWidth="1"/>
    <col min="9987" max="9987" width="10.109375" style="22" customWidth="1"/>
    <col min="9988" max="9988" width="0.77734375" style="22" customWidth="1"/>
    <col min="9989" max="9989" width="12.21875" style="22" customWidth="1"/>
    <col min="9990" max="9990" width="0.77734375" style="22" customWidth="1"/>
    <col min="9991" max="9991" width="10.6640625" style="22" customWidth="1"/>
    <col min="9992" max="9992" width="0.77734375" style="22" customWidth="1"/>
    <col min="9993" max="9993" width="12.21875" style="22" customWidth="1"/>
    <col min="9994" max="9994" width="0.5546875" style="22" customWidth="1"/>
    <col min="9995" max="9995" width="10.21875" style="22" customWidth="1"/>
    <col min="9996" max="9996" width="0.77734375" style="22" customWidth="1"/>
    <col min="9997" max="9997" width="12.21875" style="22" customWidth="1"/>
    <col min="9998" max="9998" width="0.6640625" style="22" customWidth="1"/>
    <col min="9999" max="9999" width="12.33203125" style="22" customWidth="1"/>
    <col min="10000" max="10000" width="0.77734375" style="22" customWidth="1"/>
    <col min="10001" max="10001" width="11.6640625" style="22" customWidth="1"/>
    <col min="10002" max="10002" width="0.77734375" style="22" customWidth="1"/>
    <col min="10003" max="10003" width="12.5546875" style="22" bestFit="1" customWidth="1"/>
    <col min="10004" max="10004" width="0.77734375" style="22" customWidth="1"/>
    <col min="10005" max="10005" width="11.44140625" style="22" customWidth="1"/>
    <col min="10006" max="10006" width="0.77734375" style="22" customWidth="1"/>
    <col min="10007" max="10007" width="12.21875" style="22" customWidth="1"/>
    <col min="10008" max="10008" width="0.5546875" style="22" customWidth="1"/>
    <col min="10009" max="10009" width="10.21875" style="22" customWidth="1"/>
    <col min="10010" max="10010" width="0.5546875" style="22" customWidth="1"/>
    <col min="10011" max="10011" width="12.21875" style="22" customWidth="1"/>
    <col min="10012" max="10012" width="0.5546875" style="22" customWidth="1"/>
    <col min="10013" max="10013" width="7.88671875" style="22" customWidth="1"/>
    <col min="10014" max="10014" width="1.44140625" style="22" customWidth="1"/>
    <col min="10015" max="10240" width="11.5546875" style="22"/>
    <col min="10241" max="10241" width="4" style="22" customWidth="1"/>
    <col min="10242" max="10242" width="0.77734375" style="22" customWidth="1"/>
    <col min="10243" max="10243" width="10.109375" style="22" customWidth="1"/>
    <col min="10244" max="10244" width="0.77734375" style="22" customWidth="1"/>
    <col min="10245" max="10245" width="12.21875" style="22" customWidth="1"/>
    <col min="10246" max="10246" width="0.77734375" style="22" customWidth="1"/>
    <col min="10247" max="10247" width="10.6640625" style="22" customWidth="1"/>
    <col min="10248" max="10248" width="0.77734375" style="22" customWidth="1"/>
    <col min="10249" max="10249" width="12.21875" style="22" customWidth="1"/>
    <col min="10250" max="10250" width="0.5546875" style="22" customWidth="1"/>
    <col min="10251" max="10251" width="10.21875" style="22" customWidth="1"/>
    <col min="10252" max="10252" width="0.77734375" style="22" customWidth="1"/>
    <col min="10253" max="10253" width="12.21875" style="22" customWidth="1"/>
    <col min="10254" max="10254" width="0.6640625" style="22" customWidth="1"/>
    <col min="10255" max="10255" width="12.33203125" style="22" customWidth="1"/>
    <col min="10256" max="10256" width="0.77734375" style="22" customWidth="1"/>
    <col min="10257" max="10257" width="11.6640625" style="22" customWidth="1"/>
    <col min="10258" max="10258" width="0.77734375" style="22" customWidth="1"/>
    <col min="10259" max="10259" width="12.5546875" style="22" bestFit="1" customWidth="1"/>
    <col min="10260" max="10260" width="0.77734375" style="22" customWidth="1"/>
    <col min="10261" max="10261" width="11.44140625" style="22" customWidth="1"/>
    <col min="10262" max="10262" width="0.77734375" style="22" customWidth="1"/>
    <col min="10263" max="10263" width="12.21875" style="22" customWidth="1"/>
    <col min="10264" max="10264" width="0.5546875" style="22" customWidth="1"/>
    <col min="10265" max="10265" width="10.21875" style="22" customWidth="1"/>
    <col min="10266" max="10266" width="0.5546875" style="22" customWidth="1"/>
    <col min="10267" max="10267" width="12.21875" style="22" customWidth="1"/>
    <col min="10268" max="10268" width="0.5546875" style="22" customWidth="1"/>
    <col min="10269" max="10269" width="7.88671875" style="22" customWidth="1"/>
    <col min="10270" max="10270" width="1.44140625" style="22" customWidth="1"/>
    <col min="10271" max="10496" width="11.5546875" style="22"/>
    <col min="10497" max="10497" width="4" style="22" customWidth="1"/>
    <col min="10498" max="10498" width="0.77734375" style="22" customWidth="1"/>
    <col min="10499" max="10499" width="10.109375" style="22" customWidth="1"/>
    <col min="10500" max="10500" width="0.77734375" style="22" customWidth="1"/>
    <col min="10501" max="10501" width="12.21875" style="22" customWidth="1"/>
    <col min="10502" max="10502" width="0.77734375" style="22" customWidth="1"/>
    <col min="10503" max="10503" width="10.6640625" style="22" customWidth="1"/>
    <col min="10504" max="10504" width="0.77734375" style="22" customWidth="1"/>
    <col min="10505" max="10505" width="12.21875" style="22" customWidth="1"/>
    <col min="10506" max="10506" width="0.5546875" style="22" customWidth="1"/>
    <col min="10507" max="10507" width="10.21875" style="22" customWidth="1"/>
    <col min="10508" max="10508" width="0.77734375" style="22" customWidth="1"/>
    <col min="10509" max="10509" width="12.21875" style="22" customWidth="1"/>
    <col min="10510" max="10510" width="0.6640625" style="22" customWidth="1"/>
    <col min="10511" max="10511" width="12.33203125" style="22" customWidth="1"/>
    <col min="10512" max="10512" width="0.77734375" style="22" customWidth="1"/>
    <col min="10513" max="10513" width="11.6640625" style="22" customWidth="1"/>
    <col min="10514" max="10514" width="0.77734375" style="22" customWidth="1"/>
    <col min="10515" max="10515" width="12.5546875" style="22" bestFit="1" customWidth="1"/>
    <col min="10516" max="10516" width="0.77734375" style="22" customWidth="1"/>
    <col min="10517" max="10517" width="11.44140625" style="22" customWidth="1"/>
    <col min="10518" max="10518" width="0.77734375" style="22" customWidth="1"/>
    <col min="10519" max="10519" width="12.21875" style="22" customWidth="1"/>
    <col min="10520" max="10520" width="0.5546875" style="22" customWidth="1"/>
    <col min="10521" max="10521" width="10.21875" style="22" customWidth="1"/>
    <col min="10522" max="10522" width="0.5546875" style="22" customWidth="1"/>
    <col min="10523" max="10523" width="12.21875" style="22" customWidth="1"/>
    <col min="10524" max="10524" width="0.5546875" style="22" customWidth="1"/>
    <col min="10525" max="10525" width="7.88671875" style="22" customWidth="1"/>
    <col min="10526" max="10526" width="1.44140625" style="22" customWidth="1"/>
    <col min="10527" max="10752" width="11.5546875" style="22"/>
    <col min="10753" max="10753" width="4" style="22" customWidth="1"/>
    <col min="10754" max="10754" width="0.77734375" style="22" customWidth="1"/>
    <col min="10755" max="10755" width="10.109375" style="22" customWidth="1"/>
    <col min="10756" max="10756" width="0.77734375" style="22" customWidth="1"/>
    <col min="10757" max="10757" width="12.21875" style="22" customWidth="1"/>
    <col min="10758" max="10758" width="0.77734375" style="22" customWidth="1"/>
    <col min="10759" max="10759" width="10.6640625" style="22" customWidth="1"/>
    <col min="10760" max="10760" width="0.77734375" style="22" customWidth="1"/>
    <col min="10761" max="10761" width="12.21875" style="22" customWidth="1"/>
    <col min="10762" max="10762" width="0.5546875" style="22" customWidth="1"/>
    <col min="10763" max="10763" width="10.21875" style="22" customWidth="1"/>
    <col min="10764" max="10764" width="0.77734375" style="22" customWidth="1"/>
    <col min="10765" max="10765" width="12.21875" style="22" customWidth="1"/>
    <col min="10766" max="10766" width="0.6640625" style="22" customWidth="1"/>
    <col min="10767" max="10767" width="12.33203125" style="22" customWidth="1"/>
    <col min="10768" max="10768" width="0.77734375" style="22" customWidth="1"/>
    <col min="10769" max="10769" width="11.6640625" style="22" customWidth="1"/>
    <col min="10770" max="10770" width="0.77734375" style="22" customWidth="1"/>
    <col min="10771" max="10771" width="12.5546875" style="22" bestFit="1" customWidth="1"/>
    <col min="10772" max="10772" width="0.77734375" style="22" customWidth="1"/>
    <col min="10773" max="10773" width="11.44140625" style="22" customWidth="1"/>
    <col min="10774" max="10774" width="0.77734375" style="22" customWidth="1"/>
    <col min="10775" max="10775" width="12.21875" style="22" customWidth="1"/>
    <col min="10776" max="10776" width="0.5546875" style="22" customWidth="1"/>
    <col min="10777" max="10777" width="10.21875" style="22" customWidth="1"/>
    <col min="10778" max="10778" width="0.5546875" style="22" customWidth="1"/>
    <col min="10779" max="10779" width="12.21875" style="22" customWidth="1"/>
    <col min="10780" max="10780" width="0.5546875" style="22" customWidth="1"/>
    <col min="10781" max="10781" width="7.88671875" style="22" customWidth="1"/>
    <col min="10782" max="10782" width="1.44140625" style="22" customWidth="1"/>
    <col min="10783" max="11008" width="11.5546875" style="22"/>
    <col min="11009" max="11009" width="4" style="22" customWidth="1"/>
    <col min="11010" max="11010" width="0.77734375" style="22" customWidth="1"/>
    <col min="11011" max="11011" width="10.109375" style="22" customWidth="1"/>
    <col min="11012" max="11012" width="0.77734375" style="22" customWidth="1"/>
    <col min="11013" max="11013" width="12.21875" style="22" customWidth="1"/>
    <col min="11014" max="11014" width="0.77734375" style="22" customWidth="1"/>
    <col min="11015" max="11015" width="10.6640625" style="22" customWidth="1"/>
    <col min="11016" max="11016" width="0.77734375" style="22" customWidth="1"/>
    <col min="11017" max="11017" width="12.21875" style="22" customWidth="1"/>
    <col min="11018" max="11018" width="0.5546875" style="22" customWidth="1"/>
    <col min="11019" max="11019" width="10.21875" style="22" customWidth="1"/>
    <col min="11020" max="11020" width="0.77734375" style="22" customWidth="1"/>
    <col min="11021" max="11021" width="12.21875" style="22" customWidth="1"/>
    <col min="11022" max="11022" width="0.6640625" style="22" customWidth="1"/>
    <col min="11023" max="11023" width="12.33203125" style="22" customWidth="1"/>
    <col min="11024" max="11024" width="0.77734375" style="22" customWidth="1"/>
    <col min="11025" max="11025" width="11.6640625" style="22" customWidth="1"/>
    <col min="11026" max="11026" width="0.77734375" style="22" customWidth="1"/>
    <col min="11027" max="11027" width="12.5546875" style="22" bestFit="1" customWidth="1"/>
    <col min="11028" max="11028" width="0.77734375" style="22" customWidth="1"/>
    <col min="11029" max="11029" width="11.44140625" style="22" customWidth="1"/>
    <col min="11030" max="11030" width="0.77734375" style="22" customWidth="1"/>
    <col min="11031" max="11031" width="12.21875" style="22" customWidth="1"/>
    <col min="11032" max="11032" width="0.5546875" style="22" customWidth="1"/>
    <col min="11033" max="11033" width="10.21875" style="22" customWidth="1"/>
    <col min="11034" max="11034" width="0.5546875" style="22" customWidth="1"/>
    <col min="11035" max="11035" width="12.21875" style="22" customWidth="1"/>
    <col min="11036" max="11036" width="0.5546875" style="22" customWidth="1"/>
    <col min="11037" max="11037" width="7.88671875" style="22" customWidth="1"/>
    <col min="11038" max="11038" width="1.44140625" style="22" customWidth="1"/>
    <col min="11039" max="11264" width="11.5546875" style="22"/>
    <col min="11265" max="11265" width="4" style="22" customWidth="1"/>
    <col min="11266" max="11266" width="0.77734375" style="22" customWidth="1"/>
    <col min="11267" max="11267" width="10.109375" style="22" customWidth="1"/>
    <col min="11268" max="11268" width="0.77734375" style="22" customWidth="1"/>
    <col min="11269" max="11269" width="12.21875" style="22" customWidth="1"/>
    <col min="11270" max="11270" width="0.77734375" style="22" customWidth="1"/>
    <col min="11271" max="11271" width="10.6640625" style="22" customWidth="1"/>
    <col min="11272" max="11272" width="0.77734375" style="22" customWidth="1"/>
    <col min="11273" max="11273" width="12.21875" style="22" customWidth="1"/>
    <col min="11274" max="11274" width="0.5546875" style="22" customWidth="1"/>
    <col min="11275" max="11275" width="10.21875" style="22" customWidth="1"/>
    <col min="11276" max="11276" width="0.77734375" style="22" customWidth="1"/>
    <col min="11277" max="11277" width="12.21875" style="22" customWidth="1"/>
    <col min="11278" max="11278" width="0.6640625" style="22" customWidth="1"/>
    <col min="11279" max="11279" width="12.33203125" style="22" customWidth="1"/>
    <col min="11280" max="11280" width="0.77734375" style="22" customWidth="1"/>
    <col min="11281" max="11281" width="11.6640625" style="22" customWidth="1"/>
    <col min="11282" max="11282" width="0.77734375" style="22" customWidth="1"/>
    <col min="11283" max="11283" width="12.5546875" style="22" bestFit="1" customWidth="1"/>
    <col min="11284" max="11284" width="0.77734375" style="22" customWidth="1"/>
    <col min="11285" max="11285" width="11.44140625" style="22" customWidth="1"/>
    <col min="11286" max="11286" width="0.77734375" style="22" customWidth="1"/>
    <col min="11287" max="11287" width="12.21875" style="22" customWidth="1"/>
    <col min="11288" max="11288" width="0.5546875" style="22" customWidth="1"/>
    <col min="11289" max="11289" width="10.21875" style="22" customWidth="1"/>
    <col min="11290" max="11290" width="0.5546875" style="22" customWidth="1"/>
    <col min="11291" max="11291" width="12.21875" style="22" customWidth="1"/>
    <col min="11292" max="11292" width="0.5546875" style="22" customWidth="1"/>
    <col min="11293" max="11293" width="7.88671875" style="22" customWidth="1"/>
    <col min="11294" max="11294" width="1.44140625" style="22" customWidth="1"/>
    <col min="11295" max="11520" width="11.5546875" style="22"/>
    <col min="11521" max="11521" width="4" style="22" customWidth="1"/>
    <col min="11522" max="11522" width="0.77734375" style="22" customWidth="1"/>
    <col min="11523" max="11523" width="10.109375" style="22" customWidth="1"/>
    <col min="11524" max="11524" width="0.77734375" style="22" customWidth="1"/>
    <col min="11525" max="11525" width="12.21875" style="22" customWidth="1"/>
    <col min="11526" max="11526" width="0.77734375" style="22" customWidth="1"/>
    <col min="11527" max="11527" width="10.6640625" style="22" customWidth="1"/>
    <col min="11528" max="11528" width="0.77734375" style="22" customWidth="1"/>
    <col min="11529" max="11529" width="12.21875" style="22" customWidth="1"/>
    <col min="11530" max="11530" width="0.5546875" style="22" customWidth="1"/>
    <col min="11531" max="11531" width="10.21875" style="22" customWidth="1"/>
    <col min="11532" max="11532" width="0.77734375" style="22" customWidth="1"/>
    <col min="11533" max="11533" width="12.21875" style="22" customWidth="1"/>
    <col min="11534" max="11534" width="0.6640625" style="22" customWidth="1"/>
    <col min="11535" max="11535" width="12.33203125" style="22" customWidth="1"/>
    <col min="11536" max="11536" width="0.77734375" style="22" customWidth="1"/>
    <col min="11537" max="11537" width="11.6640625" style="22" customWidth="1"/>
    <col min="11538" max="11538" width="0.77734375" style="22" customWidth="1"/>
    <col min="11539" max="11539" width="12.5546875" style="22" bestFit="1" customWidth="1"/>
    <col min="11540" max="11540" width="0.77734375" style="22" customWidth="1"/>
    <col min="11541" max="11541" width="11.44140625" style="22" customWidth="1"/>
    <col min="11542" max="11542" width="0.77734375" style="22" customWidth="1"/>
    <col min="11543" max="11543" width="12.21875" style="22" customWidth="1"/>
    <col min="11544" max="11544" width="0.5546875" style="22" customWidth="1"/>
    <col min="11545" max="11545" width="10.21875" style="22" customWidth="1"/>
    <col min="11546" max="11546" width="0.5546875" style="22" customWidth="1"/>
    <col min="11547" max="11547" width="12.21875" style="22" customWidth="1"/>
    <col min="11548" max="11548" width="0.5546875" style="22" customWidth="1"/>
    <col min="11549" max="11549" width="7.88671875" style="22" customWidth="1"/>
    <col min="11550" max="11550" width="1.44140625" style="22" customWidth="1"/>
    <col min="11551" max="11776" width="11.5546875" style="22"/>
    <col min="11777" max="11777" width="4" style="22" customWidth="1"/>
    <col min="11778" max="11778" width="0.77734375" style="22" customWidth="1"/>
    <col min="11779" max="11779" width="10.109375" style="22" customWidth="1"/>
    <col min="11780" max="11780" width="0.77734375" style="22" customWidth="1"/>
    <col min="11781" max="11781" width="12.21875" style="22" customWidth="1"/>
    <col min="11782" max="11782" width="0.77734375" style="22" customWidth="1"/>
    <col min="11783" max="11783" width="10.6640625" style="22" customWidth="1"/>
    <col min="11784" max="11784" width="0.77734375" style="22" customWidth="1"/>
    <col min="11785" max="11785" width="12.21875" style="22" customWidth="1"/>
    <col min="11786" max="11786" width="0.5546875" style="22" customWidth="1"/>
    <col min="11787" max="11787" width="10.21875" style="22" customWidth="1"/>
    <col min="11788" max="11788" width="0.77734375" style="22" customWidth="1"/>
    <col min="11789" max="11789" width="12.21875" style="22" customWidth="1"/>
    <col min="11790" max="11790" width="0.6640625" style="22" customWidth="1"/>
    <col min="11791" max="11791" width="12.33203125" style="22" customWidth="1"/>
    <col min="11792" max="11792" width="0.77734375" style="22" customWidth="1"/>
    <col min="11793" max="11793" width="11.6640625" style="22" customWidth="1"/>
    <col min="11794" max="11794" width="0.77734375" style="22" customWidth="1"/>
    <col min="11795" max="11795" width="12.5546875" style="22" bestFit="1" customWidth="1"/>
    <col min="11796" max="11796" width="0.77734375" style="22" customWidth="1"/>
    <col min="11797" max="11797" width="11.44140625" style="22" customWidth="1"/>
    <col min="11798" max="11798" width="0.77734375" style="22" customWidth="1"/>
    <col min="11799" max="11799" width="12.21875" style="22" customWidth="1"/>
    <col min="11800" max="11800" width="0.5546875" style="22" customWidth="1"/>
    <col min="11801" max="11801" width="10.21875" style="22" customWidth="1"/>
    <col min="11802" max="11802" width="0.5546875" style="22" customWidth="1"/>
    <col min="11803" max="11803" width="12.21875" style="22" customWidth="1"/>
    <col min="11804" max="11804" width="0.5546875" style="22" customWidth="1"/>
    <col min="11805" max="11805" width="7.88671875" style="22" customWidth="1"/>
    <col min="11806" max="11806" width="1.44140625" style="22" customWidth="1"/>
    <col min="11807" max="12032" width="11.5546875" style="22"/>
    <col min="12033" max="12033" width="4" style="22" customWidth="1"/>
    <col min="12034" max="12034" width="0.77734375" style="22" customWidth="1"/>
    <col min="12035" max="12035" width="10.109375" style="22" customWidth="1"/>
    <col min="12036" max="12036" width="0.77734375" style="22" customWidth="1"/>
    <col min="12037" max="12037" width="12.21875" style="22" customWidth="1"/>
    <col min="12038" max="12038" width="0.77734375" style="22" customWidth="1"/>
    <col min="12039" max="12039" width="10.6640625" style="22" customWidth="1"/>
    <col min="12040" max="12040" width="0.77734375" style="22" customWidth="1"/>
    <col min="12041" max="12041" width="12.21875" style="22" customWidth="1"/>
    <col min="12042" max="12042" width="0.5546875" style="22" customWidth="1"/>
    <col min="12043" max="12043" width="10.21875" style="22" customWidth="1"/>
    <col min="12044" max="12044" width="0.77734375" style="22" customWidth="1"/>
    <col min="12045" max="12045" width="12.21875" style="22" customWidth="1"/>
    <col min="12046" max="12046" width="0.6640625" style="22" customWidth="1"/>
    <col min="12047" max="12047" width="12.33203125" style="22" customWidth="1"/>
    <col min="12048" max="12048" width="0.77734375" style="22" customWidth="1"/>
    <col min="12049" max="12049" width="11.6640625" style="22" customWidth="1"/>
    <col min="12050" max="12050" width="0.77734375" style="22" customWidth="1"/>
    <col min="12051" max="12051" width="12.5546875" style="22" bestFit="1" customWidth="1"/>
    <col min="12052" max="12052" width="0.77734375" style="22" customWidth="1"/>
    <col min="12053" max="12053" width="11.44140625" style="22" customWidth="1"/>
    <col min="12054" max="12054" width="0.77734375" style="22" customWidth="1"/>
    <col min="12055" max="12055" width="12.21875" style="22" customWidth="1"/>
    <col min="12056" max="12056" width="0.5546875" style="22" customWidth="1"/>
    <col min="12057" max="12057" width="10.21875" style="22" customWidth="1"/>
    <col min="12058" max="12058" width="0.5546875" style="22" customWidth="1"/>
    <col min="12059" max="12059" width="12.21875" style="22" customWidth="1"/>
    <col min="12060" max="12060" width="0.5546875" style="22" customWidth="1"/>
    <col min="12061" max="12061" width="7.88671875" style="22" customWidth="1"/>
    <col min="12062" max="12062" width="1.44140625" style="22" customWidth="1"/>
    <col min="12063" max="12288" width="11.5546875" style="22"/>
    <col min="12289" max="12289" width="4" style="22" customWidth="1"/>
    <col min="12290" max="12290" width="0.77734375" style="22" customWidth="1"/>
    <col min="12291" max="12291" width="10.109375" style="22" customWidth="1"/>
    <col min="12292" max="12292" width="0.77734375" style="22" customWidth="1"/>
    <col min="12293" max="12293" width="12.21875" style="22" customWidth="1"/>
    <col min="12294" max="12294" width="0.77734375" style="22" customWidth="1"/>
    <col min="12295" max="12295" width="10.6640625" style="22" customWidth="1"/>
    <col min="12296" max="12296" width="0.77734375" style="22" customWidth="1"/>
    <col min="12297" max="12297" width="12.21875" style="22" customWidth="1"/>
    <col min="12298" max="12298" width="0.5546875" style="22" customWidth="1"/>
    <col min="12299" max="12299" width="10.21875" style="22" customWidth="1"/>
    <col min="12300" max="12300" width="0.77734375" style="22" customWidth="1"/>
    <col min="12301" max="12301" width="12.21875" style="22" customWidth="1"/>
    <col min="12302" max="12302" width="0.6640625" style="22" customWidth="1"/>
    <col min="12303" max="12303" width="12.33203125" style="22" customWidth="1"/>
    <col min="12304" max="12304" width="0.77734375" style="22" customWidth="1"/>
    <col min="12305" max="12305" width="11.6640625" style="22" customWidth="1"/>
    <col min="12306" max="12306" width="0.77734375" style="22" customWidth="1"/>
    <col min="12307" max="12307" width="12.5546875" style="22" bestFit="1" customWidth="1"/>
    <col min="12308" max="12308" width="0.77734375" style="22" customWidth="1"/>
    <col min="12309" max="12309" width="11.44140625" style="22" customWidth="1"/>
    <col min="12310" max="12310" width="0.77734375" style="22" customWidth="1"/>
    <col min="12311" max="12311" width="12.21875" style="22" customWidth="1"/>
    <col min="12312" max="12312" width="0.5546875" style="22" customWidth="1"/>
    <col min="12313" max="12313" width="10.21875" style="22" customWidth="1"/>
    <col min="12314" max="12314" width="0.5546875" style="22" customWidth="1"/>
    <col min="12315" max="12315" width="12.21875" style="22" customWidth="1"/>
    <col min="12316" max="12316" width="0.5546875" style="22" customWidth="1"/>
    <col min="12317" max="12317" width="7.88671875" style="22" customWidth="1"/>
    <col min="12318" max="12318" width="1.44140625" style="22" customWidth="1"/>
    <col min="12319" max="12544" width="11.5546875" style="22"/>
    <col min="12545" max="12545" width="4" style="22" customWidth="1"/>
    <col min="12546" max="12546" width="0.77734375" style="22" customWidth="1"/>
    <col min="12547" max="12547" width="10.109375" style="22" customWidth="1"/>
    <col min="12548" max="12548" width="0.77734375" style="22" customWidth="1"/>
    <col min="12549" max="12549" width="12.21875" style="22" customWidth="1"/>
    <col min="12550" max="12550" width="0.77734375" style="22" customWidth="1"/>
    <col min="12551" max="12551" width="10.6640625" style="22" customWidth="1"/>
    <col min="12552" max="12552" width="0.77734375" style="22" customWidth="1"/>
    <col min="12553" max="12553" width="12.21875" style="22" customWidth="1"/>
    <col min="12554" max="12554" width="0.5546875" style="22" customWidth="1"/>
    <col min="12555" max="12555" width="10.21875" style="22" customWidth="1"/>
    <col min="12556" max="12556" width="0.77734375" style="22" customWidth="1"/>
    <col min="12557" max="12557" width="12.21875" style="22" customWidth="1"/>
    <col min="12558" max="12558" width="0.6640625" style="22" customWidth="1"/>
    <col min="12559" max="12559" width="12.33203125" style="22" customWidth="1"/>
    <col min="12560" max="12560" width="0.77734375" style="22" customWidth="1"/>
    <col min="12561" max="12561" width="11.6640625" style="22" customWidth="1"/>
    <col min="12562" max="12562" width="0.77734375" style="22" customWidth="1"/>
    <col min="12563" max="12563" width="12.5546875" style="22" bestFit="1" customWidth="1"/>
    <col min="12564" max="12564" width="0.77734375" style="22" customWidth="1"/>
    <col min="12565" max="12565" width="11.44140625" style="22" customWidth="1"/>
    <col min="12566" max="12566" width="0.77734375" style="22" customWidth="1"/>
    <col min="12567" max="12567" width="12.21875" style="22" customWidth="1"/>
    <col min="12568" max="12568" width="0.5546875" style="22" customWidth="1"/>
    <col min="12569" max="12569" width="10.21875" style="22" customWidth="1"/>
    <col min="12570" max="12570" width="0.5546875" style="22" customWidth="1"/>
    <col min="12571" max="12571" width="12.21875" style="22" customWidth="1"/>
    <col min="12572" max="12572" width="0.5546875" style="22" customWidth="1"/>
    <col min="12573" max="12573" width="7.88671875" style="22" customWidth="1"/>
    <col min="12574" max="12574" width="1.44140625" style="22" customWidth="1"/>
    <col min="12575" max="12800" width="11.5546875" style="22"/>
    <col min="12801" max="12801" width="4" style="22" customWidth="1"/>
    <col min="12802" max="12802" width="0.77734375" style="22" customWidth="1"/>
    <col min="12803" max="12803" width="10.109375" style="22" customWidth="1"/>
    <col min="12804" max="12804" width="0.77734375" style="22" customWidth="1"/>
    <col min="12805" max="12805" width="12.21875" style="22" customWidth="1"/>
    <col min="12806" max="12806" width="0.77734375" style="22" customWidth="1"/>
    <col min="12807" max="12807" width="10.6640625" style="22" customWidth="1"/>
    <col min="12808" max="12808" width="0.77734375" style="22" customWidth="1"/>
    <col min="12809" max="12809" width="12.21875" style="22" customWidth="1"/>
    <col min="12810" max="12810" width="0.5546875" style="22" customWidth="1"/>
    <col min="12811" max="12811" width="10.21875" style="22" customWidth="1"/>
    <col min="12812" max="12812" width="0.77734375" style="22" customWidth="1"/>
    <col min="12813" max="12813" width="12.21875" style="22" customWidth="1"/>
    <col min="12814" max="12814" width="0.6640625" style="22" customWidth="1"/>
    <col min="12815" max="12815" width="12.33203125" style="22" customWidth="1"/>
    <col min="12816" max="12816" width="0.77734375" style="22" customWidth="1"/>
    <col min="12817" max="12817" width="11.6640625" style="22" customWidth="1"/>
    <col min="12818" max="12818" width="0.77734375" style="22" customWidth="1"/>
    <col min="12819" max="12819" width="12.5546875" style="22" bestFit="1" customWidth="1"/>
    <col min="12820" max="12820" width="0.77734375" style="22" customWidth="1"/>
    <col min="12821" max="12821" width="11.44140625" style="22" customWidth="1"/>
    <col min="12822" max="12822" width="0.77734375" style="22" customWidth="1"/>
    <col min="12823" max="12823" width="12.21875" style="22" customWidth="1"/>
    <col min="12824" max="12824" width="0.5546875" style="22" customWidth="1"/>
    <col min="12825" max="12825" width="10.21875" style="22" customWidth="1"/>
    <col min="12826" max="12826" width="0.5546875" style="22" customWidth="1"/>
    <col min="12827" max="12827" width="12.21875" style="22" customWidth="1"/>
    <col min="12828" max="12828" width="0.5546875" style="22" customWidth="1"/>
    <col min="12829" max="12829" width="7.88671875" style="22" customWidth="1"/>
    <col min="12830" max="12830" width="1.44140625" style="22" customWidth="1"/>
    <col min="12831" max="13056" width="11.5546875" style="22"/>
    <col min="13057" max="13057" width="4" style="22" customWidth="1"/>
    <col min="13058" max="13058" width="0.77734375" style="22" customWidth="1"/>
    <col min="13059" max="13059" width="10.109375" style="22" customWidth="1"/>
    <col min="13060" max="13060" width="0.77734375" style="22" customWidth="1"/>
    <col min="13061" max="13061" width="12.21875" style="22" customWidth="1"/>
    <col min="13062" max="13062" width="0.77734375" style="22" customWidth="1"/>
    <col min="13063" max="13063" width="10.6640625" style="22" customWidth="1"/>
    <col min="13064" max="13064" width="0.77734375" style="22" customWidth="1"/>
    <col min="13065" max="13065" width="12.21875" style="22" customWidth="1"/>
    <col min="13066" max="13066" width="0.5546875" style="22" customWidth="1"/>
    <col min="13067" max="13067" width="10.21875" style="22" customWidth="1"/>
    <col min="13068" max="13068" width="0.77734375" style="22" customWidth="1"/>
    <col min="13069" max="13069" width="12.21875" style="22" customWidth="1"/>
    <col min="13070" max="13070" width="0.6640625" style="22" customWidth="1"/>
    <col min="13071" max="13071" width="12.33203125" style="22" customWidth="1"/>
    <col min="13072" max="13072" width="0.77734375" style="22" customWidth="1"/>
    <col min="13073" max="13073" width="11.6640625" style="22" customWidth="1"/>
    <col min="13074" max="13074" width="0.77734375" style="22" customWidth="1"/>
    <col min="13075" max="13075" width="12.5546875" style="22" bestFit="1" customWidth="1"/>
    <col min="13076" max="13076" width="0.77734375" style="22" customWidth="1"/>
    <col min="13077" max="13077" width="11.44140625" style="22" customWidth="1"/>
    <col min="13078" max="13078" width="0.77734375" style="22" customWidth="1"/>
    <col min="13079" max="13079" width="12.21875" style="22" customWidth="1"/>
    <col min="13080" max="13080" width="0.5546875" style="22" customWidth="1"/>
    <col min="13081" max="13081" width="10.21875" style="22" customWidth="1"/>
    <col min="13082" max="13082" width="0.5546875" style="22" customWidth="1"/>
    <col min="13083" max="13083" width="12.21875" style="22" customWidth="1"/>
    <col min="13084" max="13084" width="0.5546875" style="22" customWidth="1"/>
    <col min="13085" max="13085" width="7.88671875" style="22" customWidth="1"/>
    <col min="13086" max="13086" width="1.44140625" style="22" customWidth="1"/>
    <col min="13087" max="13312" width="11.5546875" style="22"/>
    <col min="13313" max="13313" width="4" style="22" customWidth="1"/>
    <col min="13314" max="13314" width="0.77734375" style="22" customWidth="1"/>
    <col min="13315" max="13315" width="10.109375" style="22" customWidth="1"/>
    <col min="13316" max="13316" width="0.77734375" style="22" customWidth="1"/>
    <col min="13317" max="13317" width="12.21875" style="22" customWidth="1"/>
    <col min="13318" max="13318" width="0.77734375" style="22" customWidth="1"/>
    <col min="13319" max="13319" width="10.6640625" style="22" customWidth="1"/>
    <col min="13320" max="13320" width="0.77734375" style="22" customWidth="1"/>
    <col min="13321" max="13321" width="12.21875" style="22" customWidth="1"/>
    <col min="13322" max="13322" width="0.5546875" style="22" customWidth="1"/>
    <col min="13323" max="13323" width="10.21875" style="22" customWidth="1"/>
    <col min="13324" max="13324" width="0.77734375" style="22" customWidth="1"/>
    <col min="13325" max="13325" width="12.21875" style="22" customWidth="1"/>
    <col min="13326" max="13326" width="0.6640625" style="22" customWidth="1"/>
    <col min="13327" max="13327" width="12.33203125" style="22" customWidth="1"/>
    <col min="13328" max="13328" width="0.77734375" style="22" customWidth="1"/>
    <col min="13329" max="13329" width="11.6640625" style="22" customWidth="1"/>
    <col min="13330" max="13330" width="0.77734375" style="22" customWidth="1"/>
    <col min="13331" max="13331" width="12.5546875" style="22" bestFit="1" customWidth="1"/>
    <col min="13332" max="13332" width="0.77734375" style="22" customWidth="1"/>
    <col min="13333" max="13333" width="11.44140625" style="22" customWidth="1"/>
    <col min="13334" max="13334" width="0.77734375" style="22" customWidth="1"/>
    <col min="13335" max="13335" width="12.21875" style="22" customWidth="1"/>
    <col min="13336" max="13336" width="0.5546875" style="22" customWidth="1"/>
    <col min="13337" max="13337" width="10.21875" style="22" customWidth="1"/>
    <col min="13338" max="13338" width="0.5546875" style="22" customWidth="1"/>
    <col min="13339" max="13339" width="12.21875" style="22" customWidth="1"/>
    <col min="13340" max="13340" width="0.5546875" style="22" customWidth="1"/>
    <col min="13341" max="13341" width="7.88671875" style="22" customWidth="1"/>
    <col min="13342" max="13342" width="1.44140625" style="22" customWidth="1"/>
    <col min="13343" max="13568" width="11.5546875" style="22"/>
    <col min="13569" max="13569" width="4" style="22" customWidth="1"/>
    <col min="13570" max="13570" width="0.77734375" style="22" customWidth="1"/>
    <col min="13571" max="13571" width="10.109375" style="22" customWidth="1"/>
    <col min="13572" max="13572" width="0.77734375" style="22" customWidth="1"/>
    <col min="13573" max="13573" width="12.21875" style="22" customWidth="1"/>
    <col min="13574" max="13574" width="0.77734375" style="22" customWidth="1"/>
    <col min="13575" max="13575" width="10.6640625" style="22" customWidth="1"/>
    <col min="13576" max="13576" width="0.77734375" style="22" customWidth="1"/>
    <col min="13577" max="13577" width="12.21875" style="22" customWidth="1"/>
    <col min="13578" max="13578" width="0.5546875" style="22" customWidth="1"/>
    <col min="13579" max="13579" width="10.21875" style="22" customWidth="1"/>
    <col min="13580" max="13580" width="0.77734375" style="22" customWidth="1"/>
    <col min="13581" max="13581" width="12.21875" style="22" customWidth="1"/>
    <col min="13582" max="13582" width="0.6640625" style="22" customWidth="1"/>
    <col min="13583" max="13583" width="12.33203125" style="22" customWidth="1"/>
    <col min="13584" max="13584" width="0.77734375" style="22" customWidth="1"/>
    <col min="13585" max="13585" width="11.6640625" style="22" customWidth="1"/>
    <col min="13586" max="13586" width="0.77734375" style="22" customWidth="1"/>
    <col min="13587" max="13587" width="12.5546875" style="22" bestFit="1" customWidth="1"/>
    <col min="13588" max="13588" width="0.77734375" style="22" customWidth="1"/>
    <col min="13589" max="13589" width="11.44140625" style="22" customWidth="1"/>
    <col min="13590" max="13590" width="0.77734375" style="22" customWidth="1"/>
    <col min="13591" max="13591" width="12.21875" style="22" customWidth="1"/>
    <col min="13592" max="13592" width="0.5546875" style="22" customWidth="1"/>
    <col min="13593" max="13593" width="10.21875" style="22" customWidth="1"/>
    <col min="13594" max="13594" width="0.5546875" style="22" customWidth="1"/>
    <col min="13595" max="13595" width="12.21875" style="22" customWidth="1"/>
    <col min="13596" max="13596" width="0.5546875" style="22" customWidth="1"/>
    <col min="13597" max="13597" width="7.88671875" style="22" customWidth="1"/>
    <col min="13598" max="13598" width="1.44140625" style="22" customWidth="1"/>
    <col min="13599" max="13824" width="11.5546875" style="22"/>
    <col min="13825" max="13825" width="4" style="22" customWidth="1"/>
    <col min="13826" max="13826" width="0.77734375" style="22" customWidth="1"/>
    <col min="13827" max="13827" width="10.109375" style="22" customWidth="1"/>
    <col min="13828" max="13828" width="0.77734375" style="22" customWidth="1"/>
    <col min="13829" max="13829" width="12.21875" style="22" customWidth="1"/>
    <col min="13830" max="13830" width="0.77734375" style="22" customWidth="1"/>
    <col min="13831" max="13831" width="10.6640625" style="22" customWidth="1"/>
    <col min="13832" max="13832" width="0.77734375" style="22" customWidth="1"/>
    <col min="13833" max="13833" width="12.21875" style="22" customWidth="1"/>
    <col min="13834" max="13834" width="0.5546875" style="22" customWidth="1"/>
    <col min="13835" max="13835" width="10.21875" style="22" customWidth="1"/>
    <col min="13836" max="13836" width="0.77734375" style="22" customWidth="1"/>
    <col min="13837" max="13837" width="12.21875" style="22" customWidth="1"/>
    <col min="13838" max="13838" width="0.6640625" style="22" customWidth="1"/>
    <col min="13839" max="13839" width="12.33203125" style="22" customWidth="1"/>
    <col min="13840" max="13840" width="0.77734375" style="22" customWidth="1"/>
    <col min="13841" max="13841" width="11.6640625" style="22" customWidth="1"/>
    <col min="13842" max="13842" width="0.77734375" style="22" customWidth="1"/>
    <col min="13843" max="13843" width="12.5546875" style="22" bestFit="1" customWidth="1"/>
    <col min="13844" max="13844" width="0.77734375" style="22" customWidth="1"/>
    <col min="13845" max="13845" width="11.44140625" style="22" customWidth="1"/>
    <col min="13846" max="13846" width="0.77734375" style="22" customWidth="1"/>
    <col min="13847" max="13847" width="12.21875" style="22" customWidth="1"/>
    <col min="13848" max="13848" width="0.5546875" style="22" customWidth="1"/>
    <col min="13849" max="13849" width="10.21875" style="22" customWidth="1"/>
    <col min="13850" max="13850" width="0.5546875" style="22" customWidth="1"/>
    <col min="13851" max="13851" width="12.21875" style="22" customWidth="1"/>
    <col min="13852" max="13852" width="0.5546875" style="22" customWidth="1"/>
    <col min="13853" max="13853" width="7.88671875" style="22" customWidth="1"/>
    <col min="13854" max="13854" width="1.44140625" style="22" customWidth="1"/>
    <col min="13855" max="14080" width="11.5546875" style="22"/>
    <col min="14081" max="14081" width="4" style="22" customWidth="1"/>
    <col min="14082" max="14082" width="0.77734375" style="22" customWidth="1"/>
    <col min="14083" max="14083" width="10.109375" style="22" customWidth="1"/>
    <col min="14084" max="14084" width="0.77734375" style="22" customWidth="1"/>
    <col min="14085" max="14085" width="12.21875" style="22" customWidth="1"/>
    <col min="14086" max="14086" width="0.77734375" style="22" customWidth="1"/>
    <col min="14087" max="14087" width="10.6640625" style="22" customWidth="1"/>
    <col min="14088" max="14088" width="0.77734375" style="22" customWidth="1"/>
    <col min="14089" max="14089" width="12.21875" style="22" customWidth="1"/>
    <col min="14090" max="14090" width="0.5546875" style="22" customWidth="1"/>
    <col min="14091" max="14091" width="10.21875" style="22" customWidth="1"/>
    <col min="14092" max="14092" width="0.77734375" style="22" customWidth="1"/>
    <col min="14093" max="14093" width="12.21875" style="22" customWidth="1"/>
    <col min="14094" max="14094" width="0.6640625" style="22" customWidth="1"/>
    <col min="14095" max="14095" width="12.33203125" style="22" customWidth="1"/>
    <col min="14096" max="14096" width="0.77734375" style="22" customWidth="1"/>
    <col min="14097" max="14097" width="11.6640625" style="22" customWidth="1"/>
    <col min="14098" max="14098" width="0.77734375" style="22" customWidth="1"/>
    <col min="14099" max="14099" width="12.5546875" style="22" bestFit="1" customWidth="1"/>
    <col min="14100" max="14100" width="0.77734375" style="22" customWidth="1"/>
    <col min="14101" max="14101" width="11.44140625" style="22" customWidth="1"/>
    <col min="14102" max="14102" width="0.77734375" style="22" customWidth="1"/>
    <col min="14103" max="14103" width="12.21875" style="22" customWidth="1"/>
    <col min="14104" max="14104" width="0.5546875" style="22" customWidth="1"/>
    <col min="14105" max="14105" width="10.21875" style="22" customWidth="1"/>
    <col min="14106" max="14106" width="0.5546875" style="22" customWidth="1"/>
    <col min="14107" max="14107" width="12.21875" style="22" customWidth="1"/>
    <col min="14108" max="14108" width="0.5546875" style="22" customWidth="1"/>
    <col min="14109" max="14109" width="7.88671875" style="22" customWidth="1"/>
    <col min="14110" max="14110" width="1.44140625" style="22" customWidth="1"/>
    <col min="14111" max="14336" width="11.5546875" style="22"/>
    <col min="14337" max="14337" width="4" style="22" customWidth="1"/>
    <col min="14338" max="14338" width="0.77734375" style="22" customWidth="1"/>
    <col min="14339" max="14339" width="10.109375" style="22" customWidth="1"/>
    <col min="14340" max="14340" width="0.77734375" style="22" customWidth="1"/>
    <col min="14341" max="14341" width="12.21875" style="22" customWidth="1"/>
    <col min="14342" max="14342" width="0.77734375" style="22" customWidth="1"/>
    <col min="14343" max="14343" width="10.6640625" style="22" customWidth="1"/>
    <col min="14344" max="14344" width="0.77734375" style="22" customWidth="1"/>
    <col min="14345" max="14345" width="12.21875" style="22" customWidth="1"/>
    <col min="14346" max="14346" width="0.5546875" style="22" customWidth="1"/>
    <col min="14347" max="14347" width="10.21875" style="22" customWidth="1"/>
    <col min="14348" max="14348" width="0.77734375" style="22" customWidth="1"/>
    <col min="14349" max="14349" width="12.21875" style="22" customWidth="1"/>
    <col min="14350" max="14350" width="0.6640625" style="22" customWidth="1"/>
    <col min="14351" max="14351" width="12.33203125" style="22" customWidth="1"/>
    <col min="14352" max="14352" width="0.77734375" style="22" customWidth="1"/>
    <col min="14353" max="14353" width="11.6640625" style="22" customWidth="1"/>
    <col min="14354" max="14354" width="0.77734375" style="22" customWidth="1"/>
    <col min="14355" max="14355" width="12.5546875" style="22" bestFit="1" customWidth="1"/>
    <col min="14356" max="14356" width="0.77734375" style="22" customWidth="1"/>
    <col min="14357" max="14357" width="11.44140625" style="22" customWidth="1"/>
    <col min="14358" max="14358" width="0.77734375" style="22" customWidth="1"/>
    <col min="14359" max="14359" width="12.21875" style="22" customWidth="1"/>
    <col min="14360" max="14360" width="0.5546875" style="22" customWidth="1"/>
    <col min="14361" max="14361" width="10.21875" style="22" customWidth="1"/>
    <col min="14362" max="14362" width="0.5546875" style="22" customWidth="1"/>
    <col min="14363" max="14363" width="12.21875" style="22" customWidth="1"/>
    <col min="14364" max="14364" width="0.5546875" style="22" customWidth="1"/>
    <col min="14365" max="14365" width="7.88671875" style="22" customWidth="1"/>
    <col min="14366" max="14366" width="1.44140625" style="22" customWidth="1"/>
    <col min="14367" max="14592" width="11.5546875" style="22"/>
    <col min="14593" max="14593" width="4" style="22" customWidth="1"/>
    <col min="14594" max="14594" width="0.77734375" style="22" customWidth="1"/>
    <col min="14595" max="14595" width="10.109375" style="22" customWidth="1"/>
    <col min="14596" max="14596" width="0.77734375" style="22" customWidth="1"/>
    <col min="14597" max="14597" width="12.21875" style="22" customWidth="1"/>
    <col min="14598" max="14598" width="0.77734375" style="22" customWidth="1"/>
    <col min="14599" max="14599" width="10.6640625" style="22" customWidth="1"/>
    <col min="14600" max="14600" width="0.77734375" style="22" customWidth="1"/>
    <col min="14601" max="14601" width="12.21875" style="22" customWidth="1"/>
    <col min="14602" max="14602" width="0.5546875" style="22" customWidth="1"/>
    <col min="14603" max="14603" width="10.21875" style="22" customWidth="1"/>
    <col min="14604" max="14604" width="0.77734375" style="22" customWidth="1"/>
    <col min="14605" max="14605" width="12.21875" style="22" customWidth="1"/>
    <col min="14606" max="14606" width="0.6640625" style="22" customWidth="1"/>
    <col min="14607" max="14607" width="12.33203125" style="22" customWidth="1"/>
    <col min="14608" max="14608" width="0.77734375" style="22" customWidth="1"/>
    <col min="14609" max="14609" width="11.6640625" style="22" customWidth="1"/>
    <col min="14610" max="14610" width="0.77734375" style="22" customWidth="1"/>
    <col min="14611" max="14611" width="12.5546875" style="22" bestFit="1" customWidth="1"/>
    <col min="14612" max="14612" width="0.77734375" style="22" customWidth="1"/>
    <col min="14613" max="14613" width="11.44140625" style="22" customWidth="1"/>
    <col min="14614" max="14614" width="0.77734375" style="22" customWidth="1"/>
    <col min="14615" max="14615" width="12.21875" style="22" customWidth="1"/>
    <col min="14616" max="14616" width="0.5546875" style="22" customWidth="1"/>
    <col min="14617" max="14617" width="10.21875" style="22" customWidth="1"/>
    <col min="14618" max="14618" width="0.5546875" style="22" customWidth="1"/>
    <col min="14619" max="14619" width="12.21875" style="22" customWidth="1"/>
    <col min="14620" max="14620" width="0.5546875" style="22" customWidth="1"/>
    <col min="14621" max="14621" width="7.88671875" style="22" customWidth="1"/>
    <col min="14622" max="14622" width="1.44140625" style="22" customWidth="1"/>
    <col min="14623" max="14848" width="11.5546875" style="22"/>
    <col min="14849" max="14849" width="4" style="22" customWidth="1"/>
    <col min="14850" max="14850" width="0.77734375" style="22" customWidth="1"/>
    <col min="14851" max="14851" width="10.109375" style="22" customWidth="1"/>
    <col min="14852" max="14852" width="0.77734375" style="22" customWidth="1"/>
    <col min="14853" max="14853" width="12.21875" style="22" customWidth="1"/>
    <col min="14854" max="14854" width="0.77734375" style="22" customWidth="1"/>
    <col min="14855" max="14855" width="10.6640625" style="22" customWidth="1"/>
    <col min="14856" max="14856" width="0.77734375" style="22" customWidth="1"/>
    <col min="14857" max="14857" width="12.21875" style="22" customWidth="1"/>
    <col min="14858" max="14858" width="0.5546875" style="22" customWidth="1"/>
    <col min="14859" max="14859" width="10.21875" style="22" customWidth="1"/>
    <col min="14860" max="14860" width="0.77734375" style="22" customWidth="1"/>
    <col min="14861" max="14861" width="12.21875" style="22" customWidth="1"/>
    <col min="14862" max="14862" width="0.6640625" style="22" customWidth="1"/>
    <col min="14863" max="14863" width="12.33203125" style="22" customWidth="1"/>
    <col min="14864" max="14864" width="0.77734375" style="22" customWidth="1"/>
    <col min="14865" max="14865" width="11.6640625" style="22" customWidth="1"/>
    <col min="14866" max="14866" width="0.77734375" style="22" customWidth="1"/>
    <col min="14867" max="14867" width="12.5546875" style="22" bestFit="1" customWidth="1"/>
    <col min="14868" max="14868" width="0.77734375" style="22" customWidth="1"/>
    <col min="14869" max="14869" width="11.44140625" style="22" customWidth="1"/>
    <col min="14870" max="14870" width="0.77734375" style="22" customWidth="1"/>
    <col min="14871" max="14871" width="12.21875" style="22" customWidth="1"/>
    <col min="14872" max="14872" width="0.5546875" style="22" customWidth="1"/>
    <col min="14873" max="14873" width="10.21875" style="22" customWidth="1"/>
    <col min="14874" max="14874" width="0.5546875" style="22" customWidth="1"/>
    <col min="14875" max="14875" width="12.21875" style="22" customWidth="1"/>
    <col min="14876" max="14876" width="0.5546875" style="22" customWidth="1"/>
    <col min="14877" max="14877" width="7.88671875" style="22" customWidth="1"/>
    <col min="14878" max="14878" width="1.44140625" style="22" customWidth="1"/>
    <col min="14879" max="15104" width="11.5546875" style="22"/>
    <col min="15105" max="15105" width="4" style="22" customWidth="1"/>
    <col min="15106" max="15106" width="0.77734375" style="22" customWidth="1"/>
    <col min="15107" max="15107" width="10.109375" style="22" customWidth="1"/>
    <col min="15108" max="15108" width="0.77734375" style="22" customWidth="1"/>
    <col min="15109" max="15109" width="12.21875" style="22" customWidth="1"/>
    <col min="15110" max="15110" width="0.77734375" style="22" customWidth="1"/>
    <col min="15111" max="15111" width="10.6640625" style="22" customWidth="1"/>
    <col min="15112" max="15112" width="0.77734375" style="22" customWidth="1"/>
    <col min="15113" max="15113" width="12.21875" style="22" customWidth="1"/>
    <col min="15114" max="15114" width="0.5546875" style="22" customWidth="1"/>
    <col min="15115" max="15115" width="10.21875" style="22" customWidth="1"/>
    <col min="15116" max="15116" width="0.77734375" style="22" customWidth="1"/>
    <col min="15117" max="15117" width="12.21875" style="22" customWidth="1"/>
    <col min="15118" max="15118" width="0.6640625" style="22" customWidth="1"/>
    <col min="15119" max="15119" width="12.33203125" style="22" customWidth="1"/>
    <col min="15120" max="15120" width="0.77734375" style="22" customWidth="1"/>
    <col min="15121" max="15121" width="11.6640625" style="22" customWidth="1"/>
    <col min="15122" max="15122" width="0.77734375" style="22" customWidth="1"/>
    <col min="15123" max="15123" width="12.5546875" style="22" bestFit="1" customWidth="1"/>
    <col min="15124" max="15124" width="0.77734375" style="22" customWidth="1"/>
    <col min="15125" max="15125" width="11.44140625" style="22" customWidth="1"/>
    <col min="15126" max="15126" width="0.77734375" style="22" customWidth="1"/>
    <col min="15127" max="15127" width="12.21875" style="22" customWidth="1"/>
    <col min="15128" max="15128" width="0.5546875" style="22" customWidth="1"/>
    <col min="15129" max="15129" width="10.21875" style="22" customWidth="1"/>
    <col min="15130" max="15130" width="0.5546875" style="22" customWidth="1"/>
    <col min="15131" max="15131" width="12.21875" style="22" customWidth="1"/>
    <col min="15132" max="15132" width="0.5546875" style="22" customWidth="1"/>
    <col min="15133" max="15133" width="7.88671875" style="22" customWidth="1"/>
    <col min="15134" max="15134" width="1.44140625" style="22" customWidth="1"/>
    <col min="15135" max="15360" width="11.5546875" style="22"/>
    <col min="15361" max="15361" width="4" style="22" customWidth="1"/>
    <col min="15362" max="15362" width="0.77734375" style="22" customWidth="1"/>
    <col min="15363" max="15363" width="10.109375" style="22" customWidth="1"/>
    <col min="15364" max="15364" width="0.77734375" style="22" customWidth="1"/>
    <col min="15365" max="15365" width="12.21875" style="22" customWidth="1"/>
    <col min="15366" max="15366" width="0.77734375" style="22" customWidth="1"/>
    <col min="15367" max="15367" width="10.6640625" style="22" customWidth="1"/>
    <col min="15368" max="15368" width="0.77734375" style="22" customWidth="1"/>
    <col min="15369" max="15369" width="12.21875" style="22" customWidth="1"/>
    <col min="15370" max="15370" width="0.5546875" style="22" customWidth="1"/>
    <col min="15371" max="15371" width="10.21875" style="22" customWidth="1"/>
    <col min="15372" max="15372" width="0.77734375" style="22" customWidth="1"/>
    <col min="15373" max="15373" width="12.21875" style="22" customWidth="1"/>
    <col min="15374" max="15374" width="0.6640625" style="22" customWidth="1"/>
    <col min="15375" max="15375" width="12.33203125" style="22" customWidth="1"/>
    <col min="15376" max="15376" width="0.77734375" style="22" customWidth="1"/>
    <col min="15377" max="15377" width="11.6640625" style="22" customWidth="1"/>
    <col min="15378" max="15378" width="0.77734375" style="22" customWidth="1"/>
    <col min="15379" max="15379" width="12.5546875" style="22" bestFit="1" customWidth="1"/>
    <col min="15380" max="15380" width="0.77734375" style="22" customWidth="1"/>
    <col min="15381" max="15381" width="11.44140625" style="22" customWidth="1"/>
    <col min="15382" max="15382" width="0.77734375" style="22" customWidth="1"/>
    <col min="15383" max="15383" width="12.21875" style="22" customWidth="1"/>
    <col min="15384" max="15384" width="0.5546875" style="22" customWidth="1"/>
    <col min="15385" max="15385" width="10.21875" style="22" customWidth="1"/>
    <col min="15386" max="15386" width="0.5546875" style="22" customWidth="1"/>
    <col min="15387" max="15387" width="12.21875" style="22" customWidth="1"/>
    <col min="15388" max="15388" width="0.5546875" style="22" customWidth="1"/>
    <col min="15389" max="15389" width="7.88671875" style="22" customWidth="1"/>
    <col min="15390" max="15390" width="1.44140625" style="22" customWidth="1"/>
    <col min="15391" max="15616" width="11.5546875" style="22"/>
    <col min="15617" max="15617" width="4" style="22" customWidth="1"/>
    <col min="15618" max="15618" width="0.77734375" style="22" customWidth="1"/>
    <col min="15619" max="15619" width="10.109375" style="22" customWidth="1"/>
    <col min="15620" max="15620" width="0.77734375" style="22" customWidth="1"/>
    <col min="15621" max="15621" width="12.21875" style="22" customWidth="1"/>
    <col min="15622" max="15622" width="0.77734375" style="22" customWidth="1"/>
    <col min="15623" max="15623" width="10.6640625" style="22" customWidth="1"/>
    <col min="15624" max="15624" width="0.77734375" style="22" customWidth="1"/>
    <col min="15625" max="15625" width="12.21875" style="22" customWidth="1"/>
    <col min="15626" max="15626" width="0.5546875" style="22" customWidth="1"/>
    <col min="15627" max="15627" width="10.21875" style="22" customWidth="1"/>
    <col min="15628" max="15628" width="0.77734375" style="22" customWidth="1"/>
    <col min="15629" max="15629" width="12.21875" style="22" customWidth="1"/>
    <col min="15630" max="15630" width="0.6640625" style="22" customWidth="1"/>
    <col min="15631" max="15631" width="12.33203125" style="22" customWidth="1"/>
    <col min="15632" max="15632" width="0.77734375" style="22" customWidth="1"/>
    <col min="15633" max="15633" width="11.6640625" style="22" customWidth="1"/>
    <col min="15634" max="15634" width="0.77734375" style="22" customWidth="1"/>
    <col min="15635" max="15635" width="12.5546875" style="22" bestFit="1" customWidth="1"/>
    <col min="15636" max="15636" width="0.77734375" style="22" customWidth="1"/>
    <col min="15637" max="15637" width="11.44140625" style="22" customWidth="1"/>
    <col min="15638" max="15638" width="0.77734375" style="22" customWidth="1"/>
    <col min="15639" max="15639" width="12.21875" style="22" customWidth="1"/>
    <col min="15640" max="15640" width="0.5546875" style="22" customWidth="1"/>
    <col min="15641" max="15641" width="10.21875" style="22" customWidth="1"/>
    <col min="15642" max="15642" width="0.5546875" style="22" customWidth="1"/>
    <col min="15643" max="15643" width="12.21875" style="22" customWidth="1"/>
    <col min="15644" max="15644" width="0.5546875" style="22" customWidth="1"/>
    <col min="15645" max="15645" width="7.88671875" style="22" customWidth="1"/>
    <col min="15646" max="15646" width="1.44140625" style="22" customWidth="1"/>
    <col min="15647" max="15872" width="11.5546875" style="22"/>
    <col min="15873" max="15873" width="4" style="22" customWidth="1"/>
    <col min="15874" max="15874" width="0.77734375" style="22" customWidth="1"/>
    <col min="15875" max="15875" width="10.109375" style="22" customWidth="1"/>
    <col min="15876" max="15876" width="0.77734375" style="22" customWidth="1"/>
    <col min="15877" max="15877" width="12.21875" style="22" customWidth="1"/>
    <col min="15878" max="15878" width="0.77734375" style="22" customWidth="1"/>
    <col min="15879" max="15879" width="10.6640625" style="22" customWidth="1"/>
    <col min="15880" max="15880" width="0.77734375" style="22" customWidth="1"/>
    <col min="15881" max="15881" width="12.21875" style="22" customWidth="1"/>
    <col min="15882" max="15882" width="0.5546875" style="22" customWidth="1"/>
    <col min="15883" max="15883" width="10.21875" style="22" customWidth="1"/>
    <col min="15884" max="15884" width="0.77734375" style="22" customWidth="1"/>
    <col min="15885" max="15885" width="12.21875" style="22" customWidth="1"/>
    <col min="15886" max="15886" width="0.6640625" style="22" customWidth="1"/>
    <col min="15887" max="15887" width="12.33203125" style="22" customWidth="1"/>
    <col min="15888" max="15888" width="0.77734375" style="22" customWidth="1"/>
    <col min="15889" max="15889" width="11.6640625" style="22" customWidth="1"/>
    <col min="15890" max="15890" width="0.77734375" style="22" customWidth="1"/>
    <col min="15891" max="15891" width="12.5546875" style="22" bestFit="1" customWidth="1"/>
    <col min="15892" max="15892" width="0.77734375" style="22" customWidth="1"/>
    <col min="15893" max="15893" width="11.44140625" style="22" customWidth="1"/>
    <col min="15894" max="15894" width="0.77734375" style="22" customWidth="1"/>
    <col min="15895" max="15895" width="12.21875" style="22" customWidth="1"/>
    <col min="15896" max="15896" width="0.5546875" style="22" customWidth="1"/>
    <col min="15897" max="15897" width="10.21875" style="22" customWidth="1"/>
    <col min="15898" max="15898" width="0.5546875" style="22" customWidth="1"/>
    <col min="15899" max="15899" width="12.21875" style="22" customWidth="1"/>
    <col min="15900" max="15900" width="0.5546875" style="22" customWidth="1"/>
    <col min="15901" max="15901" width="7.88671875" style="22" customWidth="1"/>
    <col min="15902" max="15902" width="1.44140625" style="22" customWidth="1"/>
    <col min="15903" max="16128" width="11.5546875" style="22"/>
    <col min="16129" max="16129" width="4" style="22" customWidth="1"/>
    <col min="16130" max="16130" width="0.77734375" style="22" customWidth="1"/>
    <col min="16131" max="16131" width="10.109375" style="22" customWidth="1"/>
    <col min="16132" max="16132" width="0.77734375" style="22" customWidth="1"/>
    <col min="16133" max="16133" width="12.21875" style="22" customWidth="1"/>
    <col min="16134" max="16134" width="0.77734375" style="22" customWidth="1"/>
    <col min="16135" max="16135" width="10.6640625" style="22" customWidth="1"/>
    <col min="16136" max="16136" width="0.77734375" style="22" customWidth="1"/>
    <col min="16137" max="16137" width="12.21875" style="22" customWidth="1"/>
    <col min="16138" max="16138" width="0.5546875" style="22" customWidth="1"/>
    <col min="16139" max="16139" width="10.21875" style="22" customWidth="1"/>
    <col min="16140" max="16140" width="0.77734375" style="22" customWidth="1"/>
    <col min="16141" max="16141" width="12.21875" style="22" customWidth="1"/>
    <col min="16142" max="16142" width="0.6640625" style="22" customWidth="1"/>
    <col min="16143" max="16143" width="12.33203125" style="22" customWidth="1"/>
    <col min="16144" max="16144" width="0.77734375" style="22" customWidth="1"/>
    <col min="16145" max="16145" width="11.6640625" style="22" customWidth="1"/>
    <col min="16146" max="16146" width="0.77734375" style="22" customWidth="1"/>
    <col min="16147" max="16147" width="12.5546875" style="22" bestFit="1" customWidth="1"/>
    <col min="16148" max="16148" width="0.77734375" style="22" customWidth="1"/>
    <col min="16149" max="16149" width="11.44140625" style="22" customWidth="1"/>
    <col min="16150" max="16150" width="0.77734375" style="22" customWidth="1"/>
    <col min="16151" max="16151" width="12.21875" style="22" customWidth="1"/>
    <col min="16152" max="16152" width="0.5546875" style="22" customWidth="1"/>
    <col min="16153" max="16153" width="10.21875" style="22" customWidth="1"/>
    <col min="16154" max="16154" width="0.5546875" style="22" customWidth="1"/>
    <col min="16155" max="16155" width="12.21875" style="22" customWidth="1"/>
    <col min="16156" max="16156" width="0.5546875" style="22" customWidth="1"/>
    <col min="16157" max="16157" width="7.88671875" style="22" customWidth="1"/>
    <col min="16158" max="16158" width="1.44140625" style="22" customWidth="1"/>
    <col min="16159" max="16384" width="11.5546875" style="22"/>
  </cols>
  <sheetData>
    <row r="1" spans="1:70" s="20" customFormat="1" ht="10.65" customHeight="1" x14ac:dyDescent="0.3">
      <c r="C1" s="22"/>
      <c r="N1" s="134" t="s">
        <v>300</v>
      </c>
      <c r="AC1" s="23" t="s">
        <v>673</v>
      </c>
    </row>
    <row r="2" spans="1:70" s="20" customFormat="1" ht="10.65" customHeight="1" x14ac:dyDescent="0.3">
      <c r="C2" s="22"/>
      <c r="N2" s="134" t="s">
        <v>674</v>
      </c>
      <c r="AC2" s="23" t="s">
        <v>630</v>
      </c>
    </row>
    <row r="3" spans="1:70" s="20" customFormat="1" ht="10.65" customHeight="1" x14ac:dyDescent="0.3">
      <c r="C3" s="22"/>
      <c r="N3" s="140" t="s">
        <v>675</v>
      </c>
    </row>
    <row r="4" spans="1:70" ht="9.6" customHeight="1" x14ac:dyDescent="0.3">
      <c r="A4" s="33"/>
      <c r="B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row>
    <row r="5" spans="1:70" ht="9.6" customHeight="1" x14ac:dyDescent="0.3">
      <c r="A5" s="33"/>
      <c r="B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row>
    <row r="6" spans="1:70" ht="9.6" customHeight="1" x14ac:dyDescent="0.3">
      <c r="A6" s="33"/>
      <c r="B6" s="33"/>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row>
    <row r="7" spans="1:70" ht="9.6" customHeight="1" x14ac:dyDescent="0.3">
      <c r="E7" s="28" t="s">
        <v>676</v>
      </c>
      <c r="F7" s="28"/>
      <c r="G7" s="28"/>
      <c r="H7" s="28"/>
      <c r="I7" s="28"/>
      <c r="J7" s="28"/>
      <c r="K7" s="28"/>
      <c r="L7" s="28"/>
      <c r="M7" s="28"/>
      <c r="O7" s="28" t="s">
        <v>677</v>
      </c>
      <c r="P7" s="28"/>
      <c r="Q7" s="28"/>
      <c r="R7" s="28"/>
      <c r="S7" s="28"/>
      <c r="T7" s="28"/>
      <c r="U7" s="28"/>
      <c r="V7" s="28"/>
      <c r="W7" s="28"/>
      <c r="AA7" s="28" t="s">
        <v>678</v>
      </c>
      <c r="AB7" s="28"/>
      <c r="AC7" s="28"/>
    </row>
    <row r="8" spans="1:70" ht="9.6" customHeight="1" x14ac:dyDescent="0.3"/>
    <row r="9" spans="1:70" ht="9.6" customHeight="1" x14ac:dyDescent="0.3">
      <c r="E9" s="30" t="s">
        <v>679</v>
      </c>
      <c r="I9" s="30" t="s">
        <v>335</v>
      </c>
      <c r="Q9" s="30" t="s">
        <v>680</v>
      </c>
      <c r="S9" s="30" t="s">
        <v>335</v>
      </c>
    </row>
    <row r="10" spans="1:70" ht="9.6" customHeight="1" x14ac:dyDescent="0.3">
      <c r="E10" s="30" t="s">
        <v>681</v>
      </c>
      <c r="G10" s="30" t="s">
        <v>682</v>
      </c>
      <c r="I10" s="30" t="s">
        <v>683</v>
      </c>
      <c r="K10" s="30" t="s">
        <v>684</v>
      </c>
      <c r="Q10" s="30" t="s">
        <v>685</v>
      </c>
      <c r="S10" s="30" t="s">
        <v>68</v>
      </c>
      <c r="U10" s="30" t="s">
        <v>77</v>
      </c>
      <c r="Y10" s="30" t="s">
        <v>686</v>
      </c>
    </row>
    <row r="11" spans="1:70" ht="9.6" customHeight="1" x14ac:dyDescent="0.3">
      <c r="A11" s="31" t="s">
        <v>78</v>
      </c>
      <c r="C11" s="31" t="s">
        <v>80</v>
      </c>
      <c r="E11" s="129" t="s">
        <v>687</v>
      </c>
      <c r="G11" s="31" t="s">
        <v>688</v>
      </c>
      <c r="I11" s="31" t="s">
        <v>689</v>
      </c>
      <c r="K11" s="31" t="s">
        <v>690</v>
      </c>
      <c r="M11" s="31" t="s">
        <v>72</v>
      </c>
      <c r="O11" s="31" t="s">
        <v>385</v>
      </c>
      <c r="Q11" s="31" t="s">
        <v>615</v>
      </c>
      <c r="S11" s="31" t="s">
        <v>76</v>
      </c>
      <c r="U11" s="143" t="s">
        <v>691</v>
      </c>
      <c r="W11" s="31" t="s">
        <v>72</v>
      </c>
      <c r="Y11" s="31" t="s">
        <v>692</v>
      </c>
      <c r="AA11" s="31" t="s">
        <v>81</v>
      </c>
      <c r="AC11" s="31" t="s">
        <v>442</v>
      </c>
      <c r="AE11" s="129" t="s">
        <v>693</v>
      </c>
    </row>
    <row r="12" spans="1:70" ht="8.85" customHeight="1" x14ac:dyDescent="0.3">
      <c r="B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row>
    <row r="13" spans="1:70" ht="8.85" customHeight="1" x14ac:dyDescent="0.3">
      <c r="B13" s="22" t="s">
        <v>289</v>
      </c>
    </row>
    <row r="14" spans="1:70" ht="8.85" customHeight="1" x14ac:dyDescent="0.3">
      <c r="A14" s="22">
        <v>1</v>
      </c>
      <c r="B14" s="33"/>
      <c r="C14" s="22" t="s">
        <v>91</v>
      </c>
      <c r="E14" s="177">
        <v>658445928</v>
      </c>
      <c r="G14" s="177">
        <v>0</v>
      </c>
      <c r="I14" s="177">
        <v>533431576</v>
      </c>
      <c r="K14" s="177">
        <v>0</v>
      </c>
      <c r="M14" s="177">
        <f t="shared" ref="M14:M58" si="0">(E14+G14+I14+K14)</f>
        <v>1191877504</v>
      </c>
      <c r="O14" s="177">
        <v>414438700</v>
      </c>
      <c r="Q14" s="177">
        <v>35238091</v>
      </c>
      <c r="S14" s="177">
        <v>742200713</v>
      </c>
      <c r="U14" s="177">
        <v>0</v>
      </c>
      <c r="W14" s="177">
        <f t="shared" ref="W14:W58" si="1">(O14+Q14+S14+U14)</f>
        <v>1191877504</v>
      </c>
      <c r="Y14" s="177">
        <v>0</v>
      </c>
      <c r="AA14" s="177">
        <f>(M14-Y14)</f>
        <v>1191877504</v>
      </c>
      <c r="AC14" s="83">
        <f t="shared" ref="AC14:AC58" si="2">(AA14/AE14)</f>
        <v>7400.6675194039117</v>
      </c>
      <c r="AE14" s="88">
        <v>161050</v>
      </c>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row>
    <row r="15" spans="1:70" ht="8.85" customHeight="1" x14ac:dyDescent="0.3">
      <c r="A15" s="22">
        <v>2</v>
      </c>
      <c r="B15" s="33"/>
      <c r="C15" s="22" t="s">
        <v>92</v>
      </c>
      <c r="E15" s="178">
        <v>108404818</v>
      </c>
      <c r="G15" s="178">
        <v>0</v>
      </c>
      <c r="I15" s="178">
        <v>70942383</v>
      </c>
      <c r="K15" s="178">
        <v>0</v>
      </c>
      <c r="M15" s="178">
        <f t="shared" si="0"/>
        <v>179347201</v>
      </c>
      <c r="O15" s="178">
        <v>27664414</v>
      </c>
      <c r="Q15" s="178">
        <v>0</v>
      </c>
      <c r="S15" s="178">
        <v>151682787</v>
      </c>
      <c r="U15" s="178">
        <v>0</v>
      </c>
      <c r="W15" s="178">
        <f t="shared" si="1"/>
        <v>179347201</v>
      </c>
      <c r="Y15" s="178">
        <v>0</v>
      </c>
      <c r="AA15" s="178">
        <f>(M15-Y15)</f>
        <v>179347201</v>
      </c>
      <c r="AC15" s="84">
        <f t="shared" si="2"/>
        <v>10626.72281803638</v>
      </c>
      <c r="AE15" s="88">
        <v>16877</v>
      </c>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row>
    <row r="16" spans="1:70" ht="8.85" customHeight="1" x14ac:dyDescent="0.3">
      <c r="A16" s="22">
        <v>3</v>
      </c>
      <c r="B16" s="33"/>
      <c r="C16" s="22" t="s">
        <v>94</v>
      </c>
      <c r="E16" s="178">
        <v>15142137</v>
      </c>
      <c r="G16" s="178">
        <v>1125000</v>
      </c>
      <c r="I16" s="178">
        <v>18983160</v>
      </c>
      <c r="K16" s="178">
        <v>0</v>
      </c>
      <c r="M16" s="178">
        <f t="shared" si="0"/>
        <v>35250297</v>
      </c>
      <c r="O16" s="178">
        <v>12154550</v>
      </c>
      <c r="Q16" s="178">
        <v>0</v>
      </c>
      <c r="S16" s="178">
        <v>16633171</v>
      </c>
      <c r="U16" s="178">
        <v>6462576</v>
      </c>
      <c r="W16" s="178">
        <f t="shared" si="1"/>
        <v>35250297</v>
      </c>
      <c r="Y16" s="178">
        <v>0</v>
      </c>
      <c r="AA16" s="178">
        <f t="shared" ref="AA16:AA32" si="3">(M16-Y16)</f>
        <v>35250297</v>
      </c>
      <c r="AC16" s="84">
        <f t="shared" si="2"/>
        <v>5550.3538025507796</v>
      </c>
      <c r="AE16" s="88">
        <v>6351</v>
      </c>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row>
    <row r="17" spans="1:70" ht="8.85" customHeight="1" x14ac:dyDescent="0.3">
      <c r="A17" s="22">
        <v>4</v>
      </c>
      <c r="B17" s="33"/>
      <c r="C17" s="22" t="s">
        <v>95</v>
      </c>
      <c r="E17" s="178">
        <v>145748542</v>
      </c>
      <c r="G17" s="178">
        <v>0</v>
      </c>
      <c r="I17" s="178">
        <v>203136941</v>
      </c>
      <c r="K17" s="178">
        <v>0</v>
      </c>
      <c r="M17" s="178">
        <f t="shared" si="0"/>
        <v>348885483</v>
      </c>
      <c r="O17" s="178">
        <v>87381951</v>
      </c>
      <c r="Q17" s="178">
        <v>25125304</v>
      </c>
      <c r="S17" s="178">
        <v>175741178</v>
      </c>
      <c r="U17" s="178">
        <v>60637050</v>
      </c>
      <c r="W17" s="178">
        <f t="shared" si="1"/>
        <v>348885483</v>
      </c>
      <c r="Y17" s="178">
        <v>12830074</v>
      </c>
      <c r="AA17" s="178">
        <f t="shared" si="3"/>
        <v>336055409</v>
      </c>
      <c r="AC17" s="84">
        <f t="shared" si="2"/>
        <v>6819.1678131531426</v>
      </c>
      <c r="AE17" s="88">
        <v>49281</v>
      </c>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row>
    <row r="18" spans="1:70" ht="8.85" customHeight="1" x14ac:dyDescent="0.3">
      <c r="A18" s="22">
        <v>5</v>
      </c>
      <c r="B18" s="33"/>
      <c r="C18" s="22" t="s">
        <v>96</v>
      </c>
      <c r="E18" s="178">
        <v>673125628</v>
      </c>
      <c r="G18" s="178">
        <v>199533</v>
      </c>
      <c r="I18" s="178">
        <v>931413894</v>
      </c>
      <c r="K18" s="178">
        <v>0</v>
      </c>
      <c r="M18" s="178">
        <f t="shared" si="0"/>
        <v>1604739055</v>
      </c>
      <c r="O18" s="178">
        <v>750591638</v>
      </c>
      <c r="Q18" s="178">
        <v>36945870</v>
      </c>
      <c r="S18" s="178">
        <v>336441526</v>
      </c>
      <c r="U18" s="178">
        <v>480760021</v>
      </c>
      <c r="W18" s="178">
        <f t="shared" si="1"/>
        <v>1604739055</v>
      </c>
      <c r="Y18" s="178">
        <v>34717634</v>
      </c>
      <c r="AA18" s="178">
        <f t="shared" si="3"/>
        <v>1570021421</v>
      </c>
      <c r="AC18" s="84">
        <f t="shared" si="2"/>
        <v>6437.9968712582213</v>
      </c>
      <c r="AE18" s="88">
        <v>243868</v>
      </c>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row>
    <row r="19" spans="1:70" ht="8.85" customHeight="1" x14ac:dyDescent="0.3">
      <c r="A19" s="53"/>
      <c r="B19" s="33"/>
      <c r="AC19" s="191"/>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row>
    <row r="20" spans="1:70" ht="8.85" customHeight="1" x14ac:dyDescent="0.3">
      <c r="A20" s="22">
        <v>6</v>
      </c>
      <c r="B20" s="33"/>
      <c r="C20" s="22" t="s">
        <v>97</v>
      </c>
      <c r="E20" s="178">
        <v>42172204</v>
      </c>
      <c r="G20" s="178">
        <v>0</v>
      </c>
      <c r="I20" s="178">
        <v>59891722</v>
      </c>
      <c r="K20" s="178">
        <v>0</v>
      </c>
      <c r="M20" s="178">
        <f t="shared" si="0"/>
        <v>102063926</v>
      </c>
      <c r="O20" s="178">
        <v>53254721</v>
      </c>
      <c r="Q20" s="178">
        <v>0</v>
      </c>
      <c r="S20" s="178">
        <v>45115889</v>
      </c>
      <c r="U20" s="178">
        <v>3693316</v>
      </c>
      <c r="W20" s="178">
        <f t="shared" si="1"/>
        <v>102063926</v>
      </c>
      <c r="Y20" s="178">
        <v>0</v>
      </c>
      <c r="AA20" s="178">
        <f t="shared" si="3"/>
        <v>102063926</v>
      </c>
      <c r="AC20" s="84">
        <f t="shared" si="2"/>
        <v>5811.6345518733633</v>
      </c>
      <c r="AE20" s="88">
        <v>17562</v>
      </c>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row>
    <row r="21" spans="1:70" ht="8.85" customHeight="1" x14ac:dyDescent="0.3">
      <c r="A21" s="22">
        <v>7</v>
      </c>
      <c r="B21" s="33"/>
      <c r="C21" s="22" t="s">
        <v>98</v>
      </c>
      <c r="E21" s="178">
        <v>29076978</v>
      </c>
      <c r="G21" s="178">
        <v>10340000</v>
      </c>
      <c r="I21" s="178">
        <v>25128699</v>
      </c>
      <c r="K21" s="178">
        <v>0</v>
      </c>
      <c r="M21" s="178">
        <f t="shared" si="0"/>
        <v>64545677</v>
      </c>
      <c r="O21" s="178">
        <v>32004115</v>
      </c>
      <c r="Q21" s="178">
        <v>0</v>
      </c>
      <c r="S21" s="178">
        <v>17562509</v>
      </c>
      <c r="U21" s="178">
        <v>14979053</v>
      </c>
      <c r="W21" s="178">
        <f t="shared" si="1"/>
        <v>64545677</v>
      </c>
      <c r="Y21" s="178">
        <v>0</v>
      </c>
      <c r="AA21" s="178">
        <f t="shared" si="3"/>
        <v>64545677</v>
      </c>
      <c r="AC21" s="84">
        <f t="shared" si="2"/>
        <v>11292.105843247025</v>
      </c>
      <c r="AE21" s="88">
        <v>5716</v>
      </c>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row>
    <row r="22" spans="1:70" ht="8.85" customHeight="1" x14ac:dyDescent="0.3">
      <c r="A22" s="22">
        <v>8</v>
      </c>
      <c r="B22" s="33"/>
      <c r="C22" s="22" t="s">
        <v>99</v>
      </c>
      <c r="E22" s="178">
        <v>103073811</v>
      </c>
      <c r="G22" s="178">
        <v>0</v>
      </c>
      <c r="I22" s="178">
        <v>61841259</v>
      </c>
      <c r="K22" s="178">
        <v>0</v>
      </c>
      <c r="M22" s="178">
        <f t="shared" si="0"/>
        <v>164915070</v>
      </c>
      <c r="O22" s="178">
        <v>58865252</v>
      </c>
      <c r="Q22" s="178">
        <v>0</v>
      </c>
      <c r="S22" s="178">
        <v>61282249</v>
      </c>
      <c r="U22" s="178">
        <v>44767569</v>
      </c>
      <c r="W22" s="178">
        <f t="shared" si="1"/>
        <v>164915070</v>
      </c>
      <c r="Y22" s="178">
        <v>0</v>
      </c>
      <c r="AA22" s="178">
        <f t="shared" si="3"/>
        <v>164915070</v>
      </c>
      <c r="AC22" s="84">
        <f t="shared" si="2"/>
        <v>4062.9482631189949</v>
      </c>
      <c r="AE22" s="88">
        <v>40590</v>
      </c>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row>
    <row r="23" spans="1:70" ht="8.85" customHeight="1" x14ac:dyDescent="0.3">
      <c r="A23" s="22">
        <v>9</v>
      </c>
      <c r="B23" s="33"/>
      <c r="C23" s="22" t="s">
        <v>100</v>
      </c>
      <c r="E23" s="178">
        <v>28773485</v>
      </c>
      <c r="G23" s="178">
        <v>0</v>
      </c>
      <c r="I23" s="178">
        <v>3354694</v>
      </c>
      <c r="K23" s="178">
        <v>0</v>
      </c>
      <c r="M23" s="178">
        <f t="shared" si="0"/>
        <v>32128179</v>
      </c>
      <c r="O23" s="178">
        <v>0</v>
      </c>
      <c r="Q23" s="178">
        <v>0</v>
      </c>
      <c r="S23" s="178">
        <v>7265229</v>
      </c>
      <c r="U23" s="178">
        <v>24862950</v>
      </c>
      <c r="W23" s="178">
        <f t="shared" si="1"/>
        <v>32128179</v>
      </c>
      <c r="Y23" s="178">
        <v>0</v>
      </c>
      <c r="AA23" s="178">
        <f t="shared" si="3"/>
        <v>32128179</v>
      </c>
      <c r="AC23" s="84">
        <f t="shared" si="2"/>
        <v>5808.74688121497</v>
      </c>
      <c r="AE23" s="88">
        <v>5531</v>
      </c>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row>
    <row r="24" spans="1:70" ht="8.85" customHeight="1" x14ac:dyDescent="0.3">
      <c r="A24" s="22">
        <v>10</v>
      </c>
      <c r="B24" s="33"/>
      <c r="C24" s="22" t="s">
        <v>101</v>
      </c>
      <c r="E24" s="178">
        <v>146971259</v>
      </c>
      <c r="G24" s="178">
        <v>0</v>
      </c>
      <c r="I24" s="178">
        <v>90186687</v>
      </c>
      <c r="K24" s="178">
        <v>0</v>
      </c>
      <c r="M24" s="178">
        <f t="shared" si="0"/>
        <v>237157946</v>
      </c>
      <c r="O24" s="178">
        <v>204356</v>
      </c>
      <c r="Q24" s="178">
        <v>0</v>
      </c>
      <c r="S24" s="178">
        <v>210240922</v>
      </c>
      <c r="U24" s="178">
        <v>26712668</v>
      </c>
      <c r="W24" s="178">
        <f t="shared" si="1"/>
        <v>237157946</v>
      </c>
      <c r="Y24" s="178">
        <v>0</v>
      </c>
      <c r="AA24" s="178">
        <f t="shared" si="3"/>
        <v>237157946</v>
      </c>
      <c r="AC24" s="84">
        <f t="shared" si="2"/>
        <v>9659.4145487129354</v>
      </c>
      <c r="AE24" s="88">
        <v>24552</v>
      </c>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row>
    <row r="25" spans="1:70" ht="8.85" customHeight="1" x14ac:dyDescent="0.3">
      <c r="A25" s="53"/>
      <c r="B25" s="33"/>
      <c r="AC25" s="191"/>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row>
    <row r="26" spans="1:70" ht="8.85" customHeight="1" x14ac:dyDescent="0.3">
      <c r="A26" s="22">
        <v>11</v>
      </c>
      <c r="B26" s="33"/>
      <c r="C26" s="22" t="s">
        <v>102</v>
      </c>
      <c r="E26" s="178">
        <v>97795954</v>
      </c>
      <c r="G26" s="178">
        <v>0</v>
      </c>
      <c r="I26" s="178">
        <v>26251494</v>
      </c>
      <c r="K26" s="178">
        <v>0</v>
      </c>
      <c r="M26" s="178">
        <f t="shared" si="0"/>
        <v>124047448</v>
      </c>
      <c r="O26" s="178">
        <v>97890280</v>
      </c>
      <c r="Q26" s="178">
        <v>3657661</v>
      </c>
      <c r="S26" s="178">
        <v>11683357</v>
      </c>
      <c r="U26" s="178">
        <v>10816150</v>
      </c>
      <c r="W26" s="178">
        <f t="shared" si="1"/>
        <v>124047448</v>
      </c>
      <c r="Y26" s="178">
        <v>0</v>
      </c>
      <c r="AA26" s="178">
        <f t="shared" si="3"/>
        <v>124047448</v>
      </c>
      <c r="AC26" s="84">
        <f t="shared" si="2"/>
        <v>8578.6616874135543</v>
      </c>
      <c r="AE26" s="88">
        <v>14460</v>
      </c>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row>
    <row r="27" spans="1:70" ht="8.85" customHeight="1" x14ac:dyDescent="0.3">
      <c r="A27" s="22">
        <v>12</v>
      </c>
      <c r="B27" s="33"/>
      <c r="C27" s="22" t="s">
        <v>103</v>
      </c>
      <c r="E27" s="178">
        <v>16299152</v>
      </c>
      <c r="G27" s="178">
        <v>0</v>
      </c>
      <c r="I27" s="178">
        <v>24297969</v>
      </c>
      <c r="K27" s="178">
        <v>0</v>
      </c>
      <c r="M27" s="178">
        <f t="shared" si="0"/>
        <v>40597121</v>
      </c>
      <c r="O27" s="178">
        <v>20511349</v>
      </c>
      <c r="Q27" s="178">
        <v>0</v>
      </c>
      <c r="S27" s="178">
        <v>16254477</v>
      </c>
      <c r="U27" s="178">
        <v>3831295</v>
      </c>
      <c r="W27" s="178">
        <f t="shared" si="1"/>
        <v>40597121</v>
      </c>
      <c r="Y27" s="178">
        <v>0</v>
      </c>
      <c r="AA27" s="178">
        <f t="shared" si="3"/>
        <v>40597121</v>
      </c>
      <c r="AC27" s="84">
        <f t="shared" si="2"/>
        <v>4886.5095089070774</v>
      </c>
      <c r="AE27" s="88">
        <v>8308</v>
      </c>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row>
    <row r="28" spans="1:70" ht="8.85" customHeight="1" x14ac:dyDescent="0.3">
      <c r="A28" s="22">
        <v>13</v>
      </c>
      <c r="B28" s="33"/>
      <c r="C28" s="22" t="s">
        <v>104</v>
      </c>
      <c r="E28" s="178">
        <v>115946629</v>
      </c>
      <c r="G28" s="178">
        <v>0</v>
      </c>
      <c r="I28" s="178">
        <v>90576575</v>
      </c>
      <c r="K28" s="178">
        <v>0</v>
      </c>
      <c r="M28" s="178">
        <f t="shared" si="0"/>
        <v>206523204</v>
      </c>
      <c r="O28" s="178">
        <v>86830602</v>
      </c>
      <c r="Q28" s="178">
        <v>0</v>
      </c>
      <c r="S28" s="178">
        <v>91673998</v>
      </c>
      <c r="U28" s="178">
        <v>28018604</v>
      </c>
      <c r="W28" s="178">
        <f t="shared" si="1"/>
        <v>206523204</v>
      </c>
      <c r="Y28" s="178">
        <v>0</v>
      </c>
      <c r="AA28" s="178">
        <f t="shared" si="3"/>
        <v>206523204</v>
      </c>
      <c r="AC28" s="84">
        <f t="shared" si="2"/>
        <v>7275.2740338887515</v>
      </c>
      <c r="AE28" s="88">
        <v>28387</v>
      </c>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row>
    <row r="29" spans="1:70" ht="8.85" customHeight="1" x14ac:dyDescent="0.3">
      <c r="A29" s="22">
        <v>14</v>
      </c>
      <c r="B29" s="33"/>
      <c r="C29" s="22" t="s">
        <v>105</v>
      </c>
      <c r="E29" s="178">
        <v>18642808</v>
      </c>
      <c r="G29" s="178">
        <v>131116</v>
      </c>
      <c r="I29" s="178">
        <v>15901851</v>
      </c>
      <c r="K29" s="178">
        <v>0</v>
      </c>
      <c r="M29" s="178">
        <f t="shared" si="0"/>
        <v>34675775</v>
      </c>
      <c r="O29" s="178">
        <v>21992837</v>
      </c>
      <c r="Q29" s="178">
        <v>0</v>
      </c>
      <c r="S29" s="178">
        <v>6137871</v>
      </c>
      <c r="U29" s="178">
        <v>6545067</v>
      </c>
      <c r="W29" s="178">
        <f t="shared" si="1"/>
        <v>34675775</v>
      </c>
      <c r="Y29" s="178">
        <v>0</v>
      </c>
      <c r="AA29" s="178">
        <f t="shared" si="3"/>
        <v>34675775</v>
      </c>
      <c r="AC29" s="84">
        <f t="shared" si="2"/>
        <v>5264.2743282222564</v>
      </c>
      <c r="AE29" s="88">
        <v>6587</v>
      </c>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row>
    <row r="30" spans="1:70" ht="8.85" customHeight="1" x14ac:dyDescent="0.3">
      <c r="A30" s="22">
        <v>15</v>
      </c>
      <c r="B30" s="33"/>
      <c r="C30" s="22" t="s">
        <v>106</v>
      </c>
      <c r="E30" s="178">
        <v>350689109</v>
      </c>
      <c r="G30" s="178">
        <v>0</v>
      </c>
      <c r="I30" s="178">
        <v>470819323</v>
      </c>
      <c r="K30" s="178">
        <v>0</v>
      </c>
      <c r="M30" s="178">
        <f t="shared" si="0"/>
        <v>821508432</v>
      </c>
      <c r="O30" s="178">
        <v>208174065</v>
      </c>
      <c r="Q30" s="178">
        <v>0</v>
      </c>
      <c r="S30" s="178">
        <v>521886162</v>
      </c>
      <c r="U30" s="178">
        <v>91448205</v>
      </c>
      <c r="W30" s="178">
        <f t="shared" si="1"/>
        <v>821508432</v>
      </c>
      <c r="Y30" s="178">
        <v>9077693</v>
      </c>
      <c r="AA30" s="178">
        <f t="shared" si="3"/>
        <v>812430739</v>
      </c>
      <c r="AC30" s="84">
        <f t="shared" si="2"/>
        <v>5990.0960635262372</v>
      </c>
      <c r="AE30" s="88">
        <v>135629</v>
      </c>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row>
    <row r="31" spans="1:70" ht="8.85" customHeight="1" x14ac:dyDescent="0.3">
      <c r="A31" s="53"/>
      <c r="B31" s="33"/>
      <c r="AC31" s="191"/>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row>
    <row r="32" spans="1:70" ht="8.85" customHeight="1" x14ac:dyDescent="0.3">
      <c r="A32" s="22">
        <v>16</v>
      </c>
      <c r="B32" s="33"/>
      <c r="C32" s="22" t="s">
        <v>107</v>
      </c>
      <c r="E32" s="178">
        <v>184476253</v>
      </c>
      <c r="G32" s="178">
        <v>0</v>
      </c>
      <c r="I32" s="178">
        <v>128829525</v>
      </c>
      <c r="K32" s="178">
        <v>0</v>
      </c>
      <c r="M32" s="178">
        <f t="shared" si="0"/>
        <v>313305778</v>
      </c>
      <c r="O32" s="178">
        <v>175988565</v>
      </c>
      <c r="Q32" s="178">
        <v>24186144</v>
      </c>
      <c r="S32" s="178">
        <v>75412046</v>
      </c>
      <c r="U32" s="178">
        <v>37719023</v>
      </c>
      <c r="W32" s="178">
        <f t="shared" si="1"/>
        <v>313305778</v>
      </c>
      <c r="Y32" s="178">
        <v>0</v>
      </c>
      <c r="AA32" s="178">
        <f t="shared" si="3"/>
        <v>313305778</v>
      </c>
      <c r="AC32" s="84">
        <f t="shared" si="2"/>
        <v>5737.5705600117208</v>
      </c>
      <c r="AE32" s="88">
        <v>54606</v>
      </c>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row>
    <row r="33" spans="1:70" ht="8.85" customHeight="1" x14ac:dyDescent="0.3">
      <c r="A33" s="22">
        <v>17</v>
      </c>
      <c r="B33" s="33"/>
      <c r="C33" s="22" t="s">
        <v>108</v>
      </c>
      <c r="E33" s="178">
        <v>0</v>
      </c>
      <c r="G33" s="178">
        <v>0</v>
      </c>
      <c r="I33" s="178">
        <v>0</v>
      </c>
      <c r="K33" s="178">
        <v>0</v>
      </c>
      <c r="M33" s="178">
        <f t="shared" si="0"/>
        <v>0</v>
      </c>
      <c r="O33" s="178">
        <v>0</v>
      </c>
      <c r="Q33" s="178">
        <v>0</v>
      </c>
      <c r="S33" s="178">
        <v>0</v>
      </c>
      <c r="U33" s="178">
        <v>0</v>
      </c>
      <c r="W33" s="178">
        <f t="shared" si="1"/>
        <v>0</v>
      </c>
      <c r="Y33" s="178">
        <v>0</v>
      </c>
      <c r="AA33" s="178">
        <f>(M33-Y33)</f>
        <v>0</v>
      </c>
      <c r="AC33" s="84">
        <v>0</v>
      </c>
      <c r="AE33" s="88">
        <v>0</v>
      </c>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row>
    <row r="34" spans="1:70" ht="8.85" customHeight="1" x14ac:dyDescent="0.3">
      <c r="A34" s="22">
        <v>18</v>
      </c>
      <c r="B34" s="33"/>
      <c r="C34" s="22" t="s">
        <v>109</v>
      </c>
      <c r="E34" s="178">
        <v>31385436</v>
      </c>
      <c r="G34" s="178">
        <v>0</v>
      </c>
      <c r="I34" s="178">
        <v>8050898</v>
      </c>
      <c r="K34" s="178">
        <v>0</v>
      </c>
      <c r="M34" s="178">
        <f t="shared" si="0"/>
        <v>39436334</v>
      </c>
      <c r="O34" s="178">
        <v>20756752</v>
      </c>
      <c r="Q34" s="178">
        <v>0</v>
      </c>
      <c r="S34" s="178">
        <v>13202362</v>
      </c>
      <c r="U34" s="178">
        <v>5477220</v>
      </c>
      <c r="W34" s="178">
        <f t="shared" si="1"/>
        <v>39436334</v>
      </c>
      <c r="Y34" s="178">
        <v>0</v>
      </c>
      <c r="AA34" s="178">
        <f>(M34-Y34)</f>
        <v>39436334</v>
      </c>
      <c r="AC34" s="84">
        <f t="shared" si="2"/>
        <v>5356.741917957077</v>
      </c>
      <c r="AE34" s="88">
        <v>7362</v>
      </c>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row>
    <row r="35" spans="1:70" ht="8.85" customHeight="1" x14ac:dyDescent="0.3">
      <c r="A35" s="22">
        <v>19</v>
      </c>
      <c r="B35" s="33"/>
      <c r="C35" s="22" t="s">
        <v>110</v>
      </c>
      <c r="E35" s="178">
        <v>393176541</v>
      </c>
      <c r="G35" s="178">
        <v>0</v>
      </c>
      <c r="I35" s="178">
        <v>309429167</v>
      </c>
      <c r="K35" s="178">
        <v>0</v>
      </c>
      <c r="M35" s="178">
        <f t="shared" si="0"/>
        <v>702605708</v>
      </c>
      <c r="O35" s="178">
        <v>210641882</v>
      </c>
      <c r="Q35" s="178">
        <v>36644234</v>
      </c>
      <c r="S35" s="178">
        <v>225744617</v>
      </c>
      <c r="U35" s="178">
        <v>229574975</v>
      </c>
      <c r="W35" s="178">
        <f t="shared" si="1"/>
        <v>702605708</v>
      </c>
      <c r="Y35" s="178">
        <v>0</v>
      </c>
      <c r="AA35" s="178">
        <f>(M35-Y35)</f>
        <v>702605708</v>
      </c>
      <c r="AC35" s="84">
        <f t="shared" si="2"/>
        <v>8637.9929431146193</v>
      </c>
      <c r="AE35" s="88">
        <v>81339</v>
      </c>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row>
    <row r="36" spans="1:70" ht="8.85" customHeight="1" x14ac:dyDescent="0.3">
      <c r="A36" s="22">
        <v>20</v>
      </c>
      <c r="B36" s="33"/>
      <c r="C36" s="22" t="s">
        <v>111</v>
      </c>
      <c r="E36" s="178">
        <v>160130840</v>
      </c>
      <c r="G36" s="178">
        <v>0</v>
      </c>
      <c r="I36" s="178">
        <v>142181967</v>
      </c>
      <c r="K36" s="178">
        <v>0</v>
      </c>
      <c r="M36" s="178">
        <f t="shared" si="0"/>
        <v>302312807</v>
      </c>
      <c r="O36" s="178">
        <v>155304322</v>
      </c>
      <c r="Q36" s="178">
        <v>14384250</v>
      </c>
      <c r="S36" s="178">
        <v>75442546</v>
      </c>
      <c r="U36" s="178">
        <v>57181689</v>
      </c>
      <c r="W36" s="178">
        <f t="shared" si="1"/>
        <v>302312807</v>
      </c>
      <c r="Y36" s="178">
        <v>0</v>
      </c>
      <c r="AA36" s="178">
        <f>(M36-Y36)</f>
        <v>302312807</v>
      </c>
      <c r="AC36" s="84">
        <f t="shared" si="2"/>
        <v>7188.8523292036243</v>
      </c>
      <c r="AE36" s="88">
        <v>42053</v>
      </c>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row>
    <row r="37" spans="1:70" ht="8.85" customHeight="1" x14ac:dyDescent="0.3">
      <c r="A37" s="53"/>
      <c r="B37" s="33"/>
      <c r="AC37" s="191"/>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row>
    <row r="38" spans="1:70" ht="8.85" customHeight="1" x14ac:dyDescent="0.3">
      <c r="A38" s="22">
        <v>21</v>
      </c>
      <c r="B38" s="33"/>
      <c r="C38" s="22" t="s">
        <v>112</v>
      </c>
      <c r="E38" s="178">
        <v>98546761</v>
      </c>
      <c r="G38" s="178">
        <v>7315000</v>
      </c>
      <c r="I38" s="178">
        <v>46374148</v>
      </c>
      <c r="K38" s="178">
        <v>0</v>
      </c>
      <c r="M38" s="178">
        <f t="shared" si="0"/>
        <v>152235909</v>
      </c>
      <c r="O38" s="178">
        <v>94045216</v>
      </c>
      <c r="Q38" s="178">
        <v>0</v>
      </c>
      <c r="S38" s="178">
        <v>45779119</v>
      </c>
      <c r="U38" s="178">
        <v>12411574</v>
      </c>
      <c r="W38" s="178">
        <f t="shared" si="1"/>
        <v>152235909</v>
      </c>
      <c r="Y38" s="178">
        <v>0</v>
      </c>
      <c r="AA38" s="178">
        <f>(M38-Y38)</f>
        <v>152235909</v>
      </c>
      <c r="AC38" s="84">
        <f t="shared" si="2"/>
        <v>9210.7882986447239</v>
      </c>
      <c r="AE38" s="88">
        <v>16528</v>
      </c>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row>
    <row r="39" spans="1:70" ht="8.85" customHeight="1" x14ac:dyDescent="0.3">
      <c r="A39" s="22">
        <v>22</v>
      </c>
      <c r="B39" s="33"/>
      <c r="C39" s="22" t="s">
        <v>113</v>
      </c>
      <c r="E39" s="178">
        <v>27597447</v>
      </c>
      <c r="G39" s="178">
        <v>750000</v>
      </c>
      <c r="I39" s="178">
        <v>56152904</v>
      </c>
      <c r="K39" s="178">
        <v>0</v>
      </c>
      <c r="M39" s="178">
        <f t="shared" si="0"/>
        <v>84500351</v>
      </c>
      <c r="O39" s="178">
        <v>31714223</v>
      </c>
      <c r="Q39" s="178">
        <v>0</v>
      </c>
      <c r="S39" s="178">
        <v>25414330</v>
      </c>
      <c r="U39" s="178">
        <v>27371798</v>
      </c>
      <c r="W39" s="178">
        <f t="shared" si="1"/>
        <v>84500351</v>
      </c>
      <c r="Y39" s="178">
        <v>0</v>
      </c>
      <c r="AA39" s="178">
        <f>(M39-Y39)</f>
        <v>84500351</v>
      </c>
      <c r="AC39" s="84">
        <f t="shared" si="2"/>
        <v>6441.0664684808289</v>
      </c>
      <c r="AE39" s="88">
        <v>13119</v>
      </c>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row>
    <row r="40" spans="1:70" ht="8.85" customHeight="1" x14ac:dyDescent="0.3">
      <c r="A40" s="22">
        <v>23</v>
      </c>
      <c r="B40" s="33"/>
      <c r="C40" s="22" t="s">
        <v>114</v>
      </c>
      <c r="E40" s="178">
        <v>616400238</v>
      </c>
      <c r="G40" s="178">
        <v>3359286</v>
      </c>
      <c r="I40" s="178">
        <v>899365026</v>
      </c>
      <c r="K40" s="178">
        <v>0</v>
      </c>
      <c r="M40" s="178">
        <f t="shared" si="0"/>
        <v>1519124550</v>
      </c>
      <c r="O40" s="178">
        <v>505262359</v>
      </c>
      <c r="Q40" s="178">
        <v>48553861</v>
      </c>
      <c r="S40" s="178">
        <v>755881181</v>
      </c>
      <c r="U40" s="178">
        <v>209427149</v>
      </c>
      <c r="W40" s="178">
        <f t="shared" si="1"/>
        <v>1519124550</v>
      </c>
      <c r="Y40" s="178">
        <v>1461022</v>
      </c>
      <c r="AA40" s="178">
        <f>(M40-Y40)</f>
        <v>1517663528</v>
      </c>
      <c r="AC40" s="84">
        <f t="shared" si="2"/>
        <v>8379.3722801031363</v>
      </c>
      <c r="AE40" s="88">
        <v>181119</v>
      </c>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row>
    <row r="41" spans="1:70" ht="8.85" customHeight="1" x14ac:dyDescent="0.3">
      <c r="A41" s="22">
        <v>24</v>
      </c>
      <c r="B41" s="33"/>
      <c r="C41" s="22" t="s">
        <v>115</v>
      </c>
      <c r="E41" s="178">
        <v>1492998496</v>
      </c>
      <c r="G41" s="178">
        <v>0</v>
      </c>
      <c r="I41" s="178">
        <v>808407575</v>
      </c>
      <c r="K41" s="178">
        <v>16320000</v>
      </c>
      <c r="M41" s="178">
        <f t="shared" si="0"/>
        <v>2317726071</v>
      </c>
      <c r="O41" s="178">
        <v>581371462</v>
      </c>
      <c r="Q41" s="178">
        <v>27750038</v>
      </c>
      <c r="S41" s="178">
        <v>1006628641</v>
      </c>
      <c r="U41" s="178">
        <v>701975930</v>
      </c>
      <c r="W41" s="178">
        <f t="shared" si="1"/>
        <v>2317726071</v>
      </c>
      <c r="Y41" s="178">
        <v>0</v>
      </c>
      <c r="AA41" s="178">
        <f>(M41-Y41)</f>
        <v>2317726071</v>
      </c>
      <c r="AC41" s="84">
        <f t="shared" si="2"/>
        <v>9431.5806926805053</v>
      </c>
      <c r="AE41" s="88">
        <v>245741</v>
      </c>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row>
    <row r="42" spans="1:70" ht="8.85" customHeight="1" x14ac:dyDescent="0.3">
      <c r="A42" s="22">
        <v>25</v>
      </c>
      <c r="B42" s="33"/>
      <c r="C42" s="22" t="s">
        <v>116</v>
      </c>
      <c r="E42" s="178">
        <v>16692090</v>
      </c>
      <c r="G42" s="178">
        <v>0</v>
      </c>
      <c r="I42" s="178">
        <v>8312732</v>
      </c>
      <c r="K42" s="178">
        <v>0</v>
      </c>
      <c r="M42" s="178">
        <f t="shared" si="0"/>
        <v>25004822</v>
      </c>
      <c r="O42" s="178">
        <v>15146965</v>
      </c>
      <c r="Q42" s="178">
        <v>0</v>
      </c>
      <c r="S42" s="178">
        <v>2412481</v>
      </c>
      <c r="U42" s="178">
        <v>7445376</v>
      </c>
      <c r="W42" s="178">
        <f t="shared" si="1"/>
        <v>25004822</v>
      </c>
      <c r="Y42" s="178">
        <v>0</v>
      </c>
      <c r="AA42" s="178">
        <f>(M42-Y42)</f>
        <v>25004822</v>
      </c>
      <c r="AC42" s="84">
        <f t="shared" si="2"/>
        <v>6398.3679631525074</v>
      </c>
      <c r="AE42" s="88">
        <v>3908</v>
      </c>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row>
    <row r="43" spans="1:70" ht="8.85" customHeight="1" x14ac:dyDescent="0.3">
      <c r="A43" s="53"/>
      <c r="B43" s="33"/>
      <c r="AC43" s="191"/>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row>
    <row r="44" spans="1:70" ht="8.85" customHeight="1" x14ac:dyDescent="0.3">
      <c r="A44" s="22">
        <v>26</v>
      </c>
      <c r="B44" s="33"/>
      <c r="C44" s="22" t="s">
        <v>117</v>
      </c>
      <c r="E44" s="178">
        <v>63835197</v>
      </c>
      <c r="G44" s="178">
        <v>150000</v>
      </c>
      <c r="I44" s="178">
        <v>65742436</v>
      </c>
      <c r="K44" s="178">
        <v>0</v>
      </c>
      <c r="M44" s="178">
        <f t="shared" si="0"/>
        <v>129727633</v>
      </c>
      <c r="O44" s="178">
        <v>44680566</v>
      </c>
      <c r="Q44" s="178">
        <v>0</v>
      </c>
      <c r="S44" s="178">
        <v>70977466</v>
      </c>
      <c r="U44" s="178">
        <v>14069601</v>
      </c>
      <c r="W44" s="178">
        <f t="shared" si="1"/>
        <v>129727633</v>
      </c>
      <c r="Y44" s="178">
        <v>0</v>
      </c>
      <c r="AA44" s="178">
        <f>(M44-Y44)</f>
        <v>129727633</v>
      </c>
      <c r="AC44" s="84">
        <f t="shared" si="2"/>
        <v>4086.4245259245258</v>
      </c>
      <c r="AE44" s="88">
        <v>31746</v>
      </c>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row>
    <row r="45" spans="1:70" ht="8.85" customHeight="1" x14ac:dyDescent="0.3">
      <c r="A45" s="22">
        <v>27</v>
      </c>
      <c r="B45" s="33"/>
      <c r="C45" s="22" t="s">
        <v>118</v>
      </c>
      <c r="E45" s="178">
        <v>47444374</v>
      </c>
      <c r="G45" s="178">
        <v>0</v>
      </c>
      <c r="I45" s="178">
        <v>25749400</v>
      </c>
      <c r="K45" s="178">
        <v>0</v>
      </c>
      <c r="M45" s="178">
        <f t="shared" si="0"/>
        <v>73193774</v>
      </c>
      <c r="O45" s="178">
        <v>40683713</v>
      </c>
      <c r="Q45" s="178">
        <v>0</v>
      </c>
      <c r="S45" s="178">
        <v>26515243</v>
      </c>
      <c r="U45" s="178">
        <v>5994818</v>
      </c>
      <c r="W45" s="178">
        <f t="shared" si="1"/>
        <v>73193774</v>
      </c>
      <c r="Y45" s="178">
        <v>1109526</v>
      </c>
      <c r="AA45" s="178">
        <f>(M45-Y45)</f>
        <v>72084248</v>
      </c>
      <c r="AC45" s="84">
        <f t="shared" si="2"/>
        <v>5850.994155844156</v>
      </c>
      <c r="AE45" s="88">
        <v>12320</v>
      </c>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row>
    <row r="46" spans="1:70" ht="8.85" customHeight="1" x14ac:dyDescent="0.3">
      <c r="A46" s="22">
        <v>28</v>
      </c>
      <c r="B46" s="33"/>
      <c r="C46" s="22" t="s">
        <v>119</v>
      </c>
      <c r="E46" s="178">
        <v>566114256</v>
      </c>
      <c r="G46" s="178">
        <v>0</v>
      </c>
      <c r="I46" s="178">
        <v>328942393</v>
      </c>
      <c r="K46" s="178">
        <v>0</v>
      </c>
      <c r="M46" s="178">
        <f t="shared" si="0"/>
        <v>895056649</v>
      </c>
      <c r="O46" s="178">
        <v>175132135</v>
      </c>
      <c r="Q46" s="178">
        <v>0</v>
      </c>
      <c r="S46" s="178">
        <v>588324799</v>
      </c>
      <c r="U46" s="178">
        <v>131599715</v>
      </c>
      <c r="W46" s="178">
        <f t="shared" si="1"/>
        <v>895056649</v>
      </c>
      <c r="Y46" s="178">
        <v>5960426</v>
      </c>
      <c r="AA46" s="178">
        <f>(M46-Y46)</f>
        <v>889096223</v>
      </c>
      <c r="AC46" s="84">
        <f t="shared" si="2"/>
        <v>9363.5400987857156</v>
      </c>
      <c r="AE46" s="88">
        <v>94953</v>
      </c>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row>
    <row r="47" spans="1:70" ht="8.85" customHeight="1" x14ac:dyDescent="0.3">
      <c r="A47" s="22">
        <v>29</v>
      </c>
      <c r="B47" s="33"/>
      <c r="C47" s="22" t="s">
        <v>120</v>
      </c>
      <c r="E47" s="178">
        <v>20313434</v>
      </c>
      <c r="G47" s="178">
        <v>0</v>
      </c>
      <c r="I47" s="178">
        <v>27453471</v>
      </c>
      <c r="K47" s="178">
        <v>0</v>
      </c>
      <c r="M47" s="178">
        <f t="shared" si="0"/>
        <v>47766905</v>
      </c>
      <c r="O47" s="178">
        <v>25355802</v>
      </c>
      <c r="Q47" s="178">
        <v>0</v>
      </c>
      <c r="S47" s="178">
        <v>18112494</v>
      </c>
      <c r="U47" s="178">
        <v>4298609</v>
      </c>
      <c r="W47" s="178">
        <f t="shared" si="1"/>
        <v>47766905</v>
      </c>
      <c r="Y47" s="178">
        <v>0</v>
      </c>
      <c r="AA47" s="178">
        <f>(M47-Y47)</f>
        <v>47766905</v>
      </c>
      <c r="AC47" s="84">
        <f t="shared" si="2"/>
        <v>2647.6861038745083</v>
      </c>
      <c r="AE47" s="88">
        <v>18041</v>
      </c>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row>
    <row r="48" spans="1:70" ht="8.85" customHeight="1" x14ac:dyDescent="0.3">
      <c r="A48" s="22">
        <v>30</v>
      </c>
      <c r="B48" s="33"/>
      <c r="C48" s="22" t="s">
        <v>121</v>
      </c>
      <c r="E48" s="178">
        <v>1671325420</v>
      </c>
      <c r="G48" s="178">
        <v>0</v>
      </c>
      <c r="I48" s="178">
        <v>797118278</v>
      </c>
      <c r="K48" s="178">
        <v>0</v>
      </c>
      <c r="M48" s="178">
        <f t="shared" si="0"/>
        <v>2468443698</v>
      </c>
      <c r="O48" s="178">
        <v>507278361</v>
      </c>
      <c r="Q48" s="178">
        <v>84982126</v>
      </c>
      <c r="S48" s="178">
        <v>937689006</v>
      </c>
      <c r="U48" s="178">
        <v>938494205</v>
      </c>
      <c r="W48" s="178">
        <f t="shared" si="1"/>
        <v>2468443698</v>
      </c>
      <c r="Y48" s="178">
        <v>8986205</v>
      </c>
      <c r="AA48" s="178">
        <f>(M48-Y48)</f>
        <v>2459457493</v>
      </c>
      <c r="AC48" s="84">
        <f t="shared" si="2"/>
        <v>10838.481982557652</v>
      </c>
      <c r="AE48" s="88">
        <v>226919</v>
      </c>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row>
    <row r="49" spans="1:70" ht="8.85" customHeight="1" x14ac:dyDescent="0.3">
      <c r="A49" s="53"/>
      <c r="B49" s="33"/>
      <c r="AC49" s="191"/>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row>
    <row r="50" spans="1:70" ht="8.85" customHeight="1" x14ac:dyDescent="0.3">
      <c r="A50" s="22">
        <v>31</v>
      </c>
      <c r="B50" s="33"/>
      <c r="C50" s="22" t="s">
        <v>122</v>
      </c>
      <c r="E50" s="178">
        <v>232397174</v>
      </c>
      <c r="G50" s="178">
        <v>250000</v>
      </c>
      <c r="I50" s="178">
        <v>312613334</v>
      </c>
      <c r="K50" s="178">
        <v>0</v>
      </c>
      <c r="M50" s="178">
        <f t="shared" si="0"/>
        <v>545260508</v>
      </c>
      <c r="O50" s="178">
        <v>248025928</v>
      </c>
      <c r="Q50" s="178">
        <v>31919516</v>
      </c>
      <c r="S50" s="178">
        <v>242378556</v>
      </c>
      <c r="U50" s="178">
        <v>22936508</v>
      </c>
      <c r="W50" s="178">
        <f t="shared" si="1"/>
        <v>545260508</v>
      </c>
      <c r="Y50" s="178">
        <v>17890</v>
      </c>
      <c r="AA50" s="178">
        <f>(M50-Y50)</f>
        <v>545242618</v>
      </c>
      <c r="AC50" s="84">
        <f t="shared" si="2"/>
        <v>5450.627472933932</v>
      </c>
      <c r="AE50" s="88">
        <v>100033</v>
      </c>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row>
    <row r="51" spans="1:70" ht="8.85" customHeight="1" x14ac:dyDescent="0.3">
      <c r="A51" s="22">
        <v>32</v>
      </c>
      <c r="B51" s="33"/>
      <c r="C51" s="22" t="s">
        <v>123</v>
      </c>
      <c r="E51" s="178">
        <v>73690915</v>
      </c>
      <c r="G51" s="178">
        <v>0</v>
      </c>
      <c r="I51" s="178">
        <v>93185796</v>
      </c>
      <c r="K51" s="178">
        <v>0</v>
      </c>
      <c r="M51" s="178">
        <f t="shared" si="0"/>
        <v>166876711</v>
      </c>
      <c r="O51" s="178">
        <v>53977797</v>
      </c>
      <c r="Q51" s="178">
        <v>223750</v>
      </c>
      <c r="S51" s="178">
        <v>60313471</v>
      </c>
      <c r="U51" s="178">
        <v>52361693</v>
      </c>
      <c r="W51" s="178">
        <f t="shared" si="1"/>
        <v>166876711</v>
      </c>
      <c r="Y51" s="178">
        <v>0</v>
      </c>
      <c r="AA51" s="178">
        <f>(M51-Y51)</f>
        <v>166876711</v>
      </c>
      <c r="AC51" s="84">
        <f t="shared" si="2"/>
        <v>6492.2467709305947</v>
      </c>
      <c r="AE51" s="88">
        <v>25704</v>
      </c>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row>
    <row r="52" spans="1:70" ht="8.85" customHeight="1" x14ac:dyDescent="0.3">
      <c r="A52" s="22">
        <v>33</v>
      </c>
      <c r="B52" s="33"/>
      <c r="C52" s="22" t="s">
        <v>124</v>
      </c>
      <c r="E52" s="178">
        <v>82623745</v>
      </c>
      <c r="G52" s="178">
        <v>8100000</v>
      </c>
      <c r="I52" s="178">
        <v>62074837</v>
      </c>
      <c r="K52" s="178">
        <v>0</v>
      </c>
      <c r="M52" s="178">
        <f t="shared" si="0"/>
        <v>152798582</v>
      </c>
      <c r="O52" s="178">
        <v>88160593</v>
      </c>
      <c r="Q52" s="178">
        <v>0</v>
      </c>
      <c r="S52" s="178">
        <v>46068157</v>
      </c>
      <c r="U52" s="178">
        <v>18569832</v>
      </c>
      <c r="W52" s="178">
        <f t="shared" si="1"/>
        <v>152798582</v>
      </c>
      <c r="Y52" s="178">
        <v>45910160</v>
      </c>
      <c r="AA52" s="178">
        <f>(M52-Y52)</f>
        <v>106888422</v>
      </c>
      <c r="AC52" s="84">
        <f t="shared" si="2"/>
        <v>4280.3308505526193</v>
      </c>
      <c r="AE52" s="88">
        <v>24972</v>
      </c>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row>
    <row r="53" spans="1:70" ht="8.85" customHeight="1" x14ac:dyDescent="0.3">
      <c r="A53" s="22">
        <v>34</v>
      </c>
      <c r="B53" s="33"/>
      <c r="C53" s="22" t="s">
        <v>125</v>
      </c>
      <c r="E53" s="178">
        <v>685173311</v>
      </c>
      <c r="G53" s="178">
        <v>0</v>
      </c>
      <c r="I53" s="178">
        <v>202345623</v>
      </c>
      <c r="K53" s="178">
        <v>0</v>
      </c>
      <c r="M53" s="178">
        <f t="shared" si="0"/>
        <v>887518934</v>
      </c>
      <c r="O53" s="178">
        <v>241630680</v>
      </c>
      <c r="Q53" s="178">
        <v>0</v>
      </c>
      <c r="S53" s="178">
        <v>248817640</v>
      </c>
      <c r="U53" s="178">
        <v>397070614</v>
      </c>
      <c r="W53" s="178">
        <f t="shared" si="1"/>
        <v>887518934</v>
      </c>
      <c r="Y53" s="178">
        <v>0</v>
      </c>
      <c r="AA53" s="178">
        <f>(M53-Y53)</f>
        <v>887518934</v>
      </c>
      <c r="AC53" s="84">
        <f t="shared" si="2"/>
        <v>9572.6528248161012</v>
      </c>
      <c r="AE53" s="88">
        <v>92714</v>
      </c>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row>
    <row r="54" spans="1:70" ht="8.85" customHeight="1" x14ac:dyDescent="0.3">
      <c r="A54" s="22">
        <v>35</v>
      </c>
      <c r="B54" s="33"/>
      <c r="C54" s="22" t="s">
        <v>126</v>
      </c>
      <c r="E54" s="178">
        <v>1201977308</v>
      </c>
      <c r="G54" s="178">
        <v>1125000</v>
      </c>
      <c r="I54" s="178">
        <v>1471947761</v>
      </c>
      <c r="K54" s="178">
        <v>0</v>
      </c>
      <c r="M54" s="178">
        <f t="shared" si="0"/>
        <v>2675050069</v>
      </c>
      <c r="O54" s="178">
        <v>1150547768</v>
      </c>
      <c r="Q54" s="178">
        <v>144417546</v>
      </c>
      <c r="S54" s="178">
        <v>1147956284</v>
      </c>
      <c r="U54" s="178">
        <v>232128471</v>
      </c>
      <c r="W54" s="178">
        <f t="shared" si="1"/>
        <v>2675050069</v>
      </c>
      <c r="Y54" s="178">
        <v>0</v>
      </c>
      <c r="AA54" s="178">
        <f>(M54-Y54)</f>
        <v>2675050069</v>
      </c>
      <c r="AC54" s="84">
        <f t="shared" si="2"/>
        <v>5899.8479720341411</v>
      </c>
      <c r="AE54" s="88">
        <v>453410</v>
      </c>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row>
    <row r="55" spans="1:70" ht="8.85" customHeight="1" x14ac:dyDescent="0.3">
      <c r="A55" s="53"/>
      <c r="B55" s="33"/>
      <c r="AC55" s="191"/>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row>
    <row r="56" spans="1:70" ht="8.85" customHeight="1" x14ac:dyDescent="0.3">
      <c r="A56" s="22">
        <v>36</v>
      </c>
      <c r="B56" s="33"/>
      <c r="C56" s="22" t="s">
        <v>127</v>
      </c>
      <c r="E56" s="178">
        <v>75569722</v>
      </c>
      <c r="G56" s="178">
        <v>250000</v>
      </c>
      <c r="I56" s="178">
        <v>45974238</v>
      </c>
      <c r="K56" s="178">
        <v>0</v>
      </c>
      <c r="M56" s="178">
        <f t="shared" si="0"/>
        <v>121793960</v>
      </c>
      <c r="O56" s="178">
        <v>67269517</v>
      </c>
      <c r="Q56" s="178">
        <v>0</v>
      </c>
      <c r="S56" s="178">
        <v>21010117</v>
      </c>
      <c r="U56" s="178">
        <v>33514326</v>
      </c>
      <c r="W56" s="178">
        <f t="shared" si="1"/>
        <v>121793960</v>
      </c>
      <c r="Y56" s="178">
        <v>0</v>
      </c>
      <c r="AA56" s="178">
        <f>(M56-Y56)</f>
        <v>121793960</v>
      </c>
      <c r="AC56" s="84">
        <f t="shared" si="2"/>
        <v>5465.2887592551042</v>
      </c>
      <c r="AE56" s="88">
        <v>22285</v>
      </c>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row>
    <row r="57" spans="1:70" ht="8.85" customHeight="1" x14ac:dyDescent="0.3">
      <c r="A57" s="22">
        <v>37</v>
      </c>
      <c r="B57" s="33"/>
      <c r="C57" s="22" t="s">
        <v>128</v>
      </c>
      <c r="E57" s="178">
        <v>22668690</v>
      </c>
      <c r="G57" s="178">
        <v>0</v>
      </c>
      <c r="I57" s="178">
        <v>13105824</v>
      </c>
      <c r="K57" s="178">
        <v>0</v>
      </c>
      <c r="M57" s="178">
        <f t="shared" si="0"/>
        <v>35774514</v>
      </c>
      <c r="O57" s="178">
        <v>0</v>
      </c>
      <c r="Q57" s="178">
        <v>0</v>
      </c>
      <c r="S57" s="178">
        <v>30165356</v>
      </c>
      <c r="U57" s="178">
        <v>5609158</v>
      </c>
      <c r="W57" s="178">
        <f t="shared" si="1"/>
        <v>35774514</v>
      </c>
      <c r="Y57" s="178">
        <v>0</v>
      </c>
      <c r="AA57" s="178">
        <f>(M57-Y57)</f>
        <v>35774514</v>
      </c>
      <c r="AC57" s="84">
        <f t="shared" si="2"/>
        <v>2356.221695317131</v>
      </c>
      <c r="AE57" s="88">
        <v>15183</v>
      </c>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row>
    <row r="58" spans="1:70" ht="8.85" customHeight="1" x14ac:dyDescent="0.3">
      <c r="A58" s="22">
        <v>38</v>
      </c>
      <c r="B58" s="33"/>
      <c r="C58" s="22" t="s">
        <v>129</v>
      </c>
      <c r="E58" s="178">
        <v>196300394</v>
      </c>
      <c r="G58" s="178">
        <v>0</v>
      </c>
      <c r="I58" s="178">
        <v>105137257</v>
      </c>
      <c r="K58" s="178">
        <v>0</v>
      </c>
      <c r="M58" s="178">
        <f t="shared" si="0"/>
        <v>301437651</v>
      </c>
      <c r="O58" s="178">
        <v>107313614</v>
      </c>
      <c r="Q58" s="178">
        <v>0</v>
      </c>
      <c r="S58" s="178">
        <v>47127368</v>
      </c>
      <c r="U58" s="178">
        <v>146996669</v>
      </c>
      <c r="W58" s="178">
        <f t="shared" si="1"/>
        <v>301437651</v>
      </c>
      <c r="Y58" s="178">
        <v>0</v>
      </c>
      <c r="AA58" s="178">
        <f>(M58-Y58)</f>
        <v>301437651</v>
      </c>
      <c r="AC58" s="84">
        <f t="shared" si="2"/>
        <v>10658.286224453715</v>
      </c>
      <c r="AE58" s="88">
        <v>28282</v>
      </c>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row>
    <row r="59" spans="1:70" ht="8.85" customHeight="1" x14ac:dyDescent="0.3">
      <c r="A59" s="42"/>
      <c r="B59" s="33"/>
      <c r="E59" s="180"/>
      <c r="G59" s="180"/>
      <c r="I59" s="180"/>
      <c r="K59" s="180"/>
      <c r="M59" s="180"/>
      <c r="O59" s="180"/>
      <c r="Q59" s="180"/>
      <c r="S59" s="180"/>
      <c r="U59" s="180"/>
      <c r="W59" s="180"/>
      <c r="Y59" s="180"/>
      <c r="AA59" s="180"/>
      <c r="AC59" s="192"/>
      <c r="AE59" s="9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row>
    <row r="60" spans="1:70" ht="8.85" customHeight="1" x14ac:dyDescent="0.3">
      <c r="B60" s="33"/>
      <c r="E60" s="182"/>
      <c r="G60" s="182"/>
      <c r="I60" s="182"/>
      <c r="K60" s="182"/>
      <c r="M60" s="182"/>
      <c r="O60" s="182"/>
      <c r="Q60" s="182"/>
      <c r="S60" s="182"/>
      <c r="U60" s="182"/>
      <c r="W60" s="182"/>
      <c r="Y60" s="182"/>
      <c r="AA60" s="182"/>
      <c r="AC60" s="89"/>
      <c r="AE60" s="118"/>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row>
    <row r="61" spans="1:70" ht="8.85" customHeight="1" x14ac:dyDescent="0.3">
      <c r="A61" s="42">
        <f>A58</f>
        <v>38</v>
      </c>
      <c r="B61" s="33"/>
      <c r="C61" s="22" t="s">
        <v>72</v>
      </c>
      <c r="E61" s="181">
        <f>SUM(E14:E58)</f>
        <v>10511146484</v>
      </c>
      <c r="G61" s="181">
        <f>SUM(G14:G58)</f>
        <v>33094935</v>
      </c>
      <c r="I61" s="181">
        <f>SUM(I14:I58)</f>
        <v>8584652817</v>
      </c>
      <c r="K61" s="181">
        <f>SUM(K14:K58)</f>
        <v>16320000</v>
      </c>
      <c r="M61" s="181">
        <f>SUM(E61:K61)</f>
        <v>19145214236</v>
      </c>
      <c r="O61" s="181">
        <f>SUM(O14:O58)</f>
        <v>6412247050</v>
      </c>
      <c r="Q61" s="181">
        <f>SUM(Q14:Q58)</f>
        <v>514028391</v>
      </c>
      <c r="S61" s="181">
        <f>SUM(S14:S58)</f>
        <v>8123175318</v>
      </c>
      <c r="U61" s="181">
        <f>SUM(U14:U58)</f>
        <v>4095763477</v>
      </c>
      <c r="W61" s="181">
        <f>SUM(W14:W58)</f>
        <v>19145214236</v>
      </c>
      <c r="Y61" s="181">
        <f>SUM(Y14:Y58)</f>
        <v>120070630</v>
      </c>
      <c r="AA61" s="181">
        <f>SUM(AA14:AA58)</f>
        <v>19025143606</v>
      </c>
      <c r="AC61" s="193">
        <f>(AA61/AE61)</f>
        <v>7440.1657222322601</v>
      </c>
      <c r="AE61" s="194">
        <f>SUM(AE14:AE58)</f>
        <v>2557086</v>
      </c>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row>
    <row r="62" spans="1:70" ht="6.75" customHeight="1" x14ac:dyDescent="0.3">
      <c r="B62" s="33"/>
      <c r="E62" s="177"/>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row>
    <row r="63" spans="1:70" ht="6.75" customHeight="1" x14ac:dyDescent="0.3">
      <c r="B63" s="33"/>
      <c r="E63" s="178"/>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row>
    <row r="64" spans="1:70" ht="8.85" customHeight="1" x14ac:dyDescent="0.3">
      <c r="B64" s="33"/>
      <c r="E64" s="178"/>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row>
    <row r="65" spans="1:70" ht="8.85" customHeight="1" x14ac:dyDescent="0.3">
      <c r="B65" s="33"/>
      <c r="E65" s="178"/>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row>
    <row r="66" spans="1:70" ht="8.85" customHeight="1" x14ac:dyDescent="0.3">
      <c r="B66" s="33"/>
      <c r="E66" s="178"/>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row>
    <row r="67" spans="1:70" ht="8.85" customHeight="1" x14ac:dyDescent="0.3">
      <c r="B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row>
    <row r="68" spans="1:70" ht="8.85" customHeight="1" x14ac:dyDescent="0.3">
      <c r="B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row>
    <row r="69" spans="1:70" ht="8.85" customHeight="1" x14ac:dyDescent="0.3">
      <c r="B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row>
    <row r="70" spans="1:70" ht="8.85" customHeight="1" x14ac:dyDescent="0.3">
      <c r="B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row>
    <row r="71" spans="1:70" ht="8.85" customHeight="1" x14ac:dyDescent="0.3">
      <c r="B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row>
    <row r="72" spans="1:70" ht="8.85" customHeight="1" x14ac:dyDescent="0.3">
      <c r="B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row>
    <row r="73" spans="1:70" ht="8.85" customHeight="1" x14ac:dyDescent="0.3">
      <c r="B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c r="BQ73" s="33"/>
      <c r="BR73" s="33"/>
    </row>
    <row r="74" spans="1:70" ht="8.85" customHeight="1" x14ac:dyDescent="0.3">
      <c r="B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row>
    <row r="75" spans="1:70" s="20" customFormat="1" ht="10.5" customHeight="1" x14ac:dyDescent="0.3">
      <c r="A75" s="26" t="s">
        <v>694</v>
      </c>
    </row>
    <row r="76" spans="1:70" s="20" customFormat="1" ht="10.5" customHeight="1" x14ac:dyDescent="0.3">
      <c r="N76" s="134" t="s">
        <v>300</v>
      </c>
      <c r="AC76" s="23" t="s">
        <v>673</v>
      </c>
    </row>
    <row r="77" spans="1:70" s="20" customFormat="1" ht="10.5" customHeight="1" x14ac:dyDescent="0.3">
      <c r="N77" s="134" t="s">
        <v>674</v>
      </c>
      <c r="AC77" s="23" t="s">
        <v>639</v>
      </c>
    </row>
    <row r="78" spans="1:70" s="20" customFormat="1" ht="10.5" customHeight="1" x14ac:dyDescent="0.3">
      <c r="N78" s="140" t="s">
        <v>675</v>
      </c>
    </row>
    <row r="79" spans="1:70" ht="6.75" customHeight="1" x14ac:dyDescent="0.3">
      <c r="A79" s="33"/>
      <c r="B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c r="BQ79" s="33"/>
      <c r="BR79" s="33"/>
    </row>
    <row r="80" spans="1:70" ht="6.75" customHeight="1" x14ac:dyDescent="0.3">
      <c r="A80" s="33"/>
      <c r="B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row>
    <row r="81" spans="1:70" ht="9.6" customHeight="1" x14ac:dyDescent="0.3">
      <c r="A81" s="33"/>
      <c r="B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c r="BO81" s="33"/>
      <c r="BP81" s="33"/>
      <c r="BQ81" s="33"/>
      <c r="BR81" s="33"/>
    </row>
    <row r="82" spans="1:70" ht="9.6" customHeight="1" x14ac:dyDescent="0.3">
      <c r="E82" s="28" t="s">
        <v>676</v>
      </c>
      <c r="F82" s="28"/>
      <c r="G82" s="28"/>
      <c r="H82" s="28"/>
      <c r="I82" s="28"/>
      <c r="J82" s="28"/>
      <c r="K82" s="28"/>
      <c r="L82" s="28"/>
      <c r="M82" s="28"/>
      <c r="O82" s="28" t="s">
        <v>677</v>
      </c>
      <c r="P82" s="28"/>
      <c r="Q82" s="28"/>
      <c r="R82" s="28"/>
      <c r="S82" s="28"/>
      <c r="T82" s="28"/>
      <c r="U82" s="28"/>
      <c r="V82" s="28"/>
      <c r="W82" s="28"/>
      <c r="AA82" s="28" t="s">
        <v>678</v>
      </c>
      <c r="AB82" s="28"/>
      <c r="AC82" s="28"/>
    </row>
    <row r="83" spans="1:70" ht="8.4" customHeight="1" x14ac:dyDescent="0.3"/>
    <row r="84" spans="1:70" ht="9.6" customHeight="1" x14ac:dyDescent="0.3">
      <c r="E84" s="30" t="s">
        <v>679</v>
      </c>
      <c r="I84" s="30" t="s">
        <v>335</v>
      </c>
      <c r="Q84" s="30" t="s">
        <v>680</v>
      </c>
      <c r="S84" s="30" t="s">
        <v>335</v>
      </c>
    </row>
    <row r="85" spans="1:70" ht="9.6" customHeight="1" x14ac:dyDescent="0.3">
      <c r="E85" s="30" t="s">
        <v>681</v>
      </c>
      <c r="G85" s="30" t="s">
        <v>682</v>
      </c>
      <c r="I85" s="30" t="s">
        <v>683</v>
      </c>
      <c r="K85" s="30" t="s">
        <v>684</v>
      </c>
      <c r="Q85" s="30" t="s">
        <v>685</v>
      </c>
      <c r="S85" s="30" t="s">
        <v>68</v>
      </c>
      <c r="U85" s="30" t="s">
        <v>77</v>
      </c>
      <c r="Y85" s="30" t="s">
        <v>686</v>
      </c>
    </row>
    <row r="86" spans="1:70" ht="9.6" customHeight="1" x14ac:dyDescent="0.3">
      <c r="A86" s="31" t="s">
        <v>78</v>
      </c>
      <c r="C86" s="31" t="s">
        <v>80</v>
      </c>
      <c r="E86" s="129" t="s">
        <v>687</v>
      </c>
      <c r="G86" s="31" t="s">
        <v>688</v>
      </c>
      <c r="I86" s="31" t="s">
        <v>689</v>
      </c>
      <c r="K86" s="31" t="s">
        <v>690</v>
      </c>
      <c r="M86" s="31" t="s">
        <v>72</v>
      </c>
      <c r="O86" s="31" t="s">
        <v>385</v>
      </c>
      <c r="Q86" s="31" t="s">
        <v>615</v>
      </c>
      <c r="S86" s="31" t="s">
        <v>76</v>
      </c>
      <c r="U86" s="143" t="s">
        <v>691</v>
      </c>
      <c r="W86" s="31" t="s">
        <v>72</v>
      </c>
      <c r="Y86" s="31" t="s">
        <v>692</v>
      </c>
      <c r="AA86" s="31" t="s">
        <v>81</v>
      </c>
      <c r="AC86" s="31" t="s">
        <v>442</v>
      </c>
      <c r="AE86" s="129" t="s">
        <v>693</v>
      </c>
    </row>
    <row r="87" spans="1:70" ht="8.85" customHeight="1" x14ac:dyDescent="0.3">
      <c r="B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row>
    <row r="88" spans="1:70" ht="8.85" customHeight="1" x14ac:dyDescent="0.3">
      <c r="B88" s="22" t="s">
        <v>292</v>
      </c>
    </row>
    <row r="89" spans="1:70" ht="8.85" customHeight="1" x14ac:dyDescent="0.3">
      <c r="A89" s="22">
        <v>1</v>
      </c>
      <c r="B89" s="33"/>
      <c r="C89" s="22" t="s">
        <v>131</v>
      </c>
      <c r="E89" s="177">
        <v>25129650</v>
      </c>
      <c r="G89" s="177">
        <v>0</v>
      </c>
      <c r="I89" s="177">
        <v>65611330</v>
      </c>
      <c r="K89" s="177">
        <v>0</v>
      </c>
      <c r="M89" s="177">
        <f t="shared" ref="M89:M147" si="4">(E89+G89+I89+K89)</f>
        <v>90740980</v>
      </c>
      <c r="O89" s="177">
        <v>67500413</v>
      </c>
      <c r="Q89" s="177">
        <v>0</v>
      </c>
      <c r="S89" s="177">
        <v>23240567</v>
      </c>
      <c r="U89" s="177">
        <v>0</v>
      </c>
      <c r="W89" s="177">
        <f t="shared" ref="W89:W147" si="5">(O89+Q89+S89+U89)</f>
        <v>90740980</v>
      </c>
      <c r="Y89" s="177">
        <v>0</v>
      </c>
      <c r="AA89" s="177">
        <f t="shared" ref="AA89:AA111" si="6">(M89-Y89)</f>
        <v>90740980</v>
      </c>
      <c r="AC89" s="83">
        <f t="shared" ref="AC89:AC147" si="7">(AA89/AE89)</f>
        <v>2769.1104397448808</v>
      </c>
      <c r="AE89" s="88">
        <v>32769</v>
      </c>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row>
    <row r="90" spans="1:70" ht="8.85" customHeight="1" x14ac:dyDescent="0.3">
      <c r="A90" s="22">
        <v>2</v>
      </c>
      <c r="B90" s="33"/>
      <c r="C90" s="22" t="s">
        <v>132</v>
      </c>
      <c r="E90" s="178">
        <v>185551343</v>
      </c>
      <c r="G90" s="178">
        <v>0</v>
      </c>
      <c r="I90" s="178">
        <v>242745743</v>
      </c>
      <c r="K90" s="178">
        <v>0</v>
      </c>
      <c r="M90" s="178">
        <f t="shared" si="4"/>
        <v>428297086</v>
      </c>
      <c r="O90" s="178">
        <v>306195634</v>
      </c>
      <c r="Q90" s="178">
        <v>0</v>
      </c>
      <c r="S90" s="178">
        <v>122101452</v>
      </c>
      <c r="U90" s="178">
        <v>0</v>
      </c>
      <c r="W90" s="178">
        <f t="shared" si="5"/>
        <v>428297086</v>
      </c>
      <c r="Y90" s="178">
        <v>0</v>
      </c>
      <c r="AA90" s="178">
        <f t="shared" si="6"/>
        <v>428297086</v>
      </c>
      <c r="AC90" s="84">
        <f t="shared" si="7"/>
        <v>3942.387963806736</v>
      </c>
      <c r="AE90" s="88">
        <v>108639</v>
      </c>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row>
    <row r="91" spans="1:70" ht="8.85" customHeight="1" x14ac:dyDescent="0.3">
      <c r="A91" s="22">
        <v>3</v>
      </c>
      <c r="B91" s="33"/>
      <c r="C91" s="22" t="s">
        <v>133</v>
      </c>
      <c r="E91" s="178">
        <v>14718940</v>
      </c>
      <c r="G91" s="178">
        <v>2250000</v>
      </c>
      <c r="I91" s="178">
        <v>35982805</v>
      </c>
      <c r="K91" s="178">
        <v>0</v>
      </c>
      <c r="M91" s="178">
        <f t="shared" si="4"/>
        <v>52951745</v>
      </c>
      <c r="O91" s="178">
        <v>25963332</v>
      </c>
      <c r="Q91" s="178">
        <v>0</v>
      </c>
      <c r="S91" s="178">
        <v>14378439</v>
      </c>
      <c r="U91" s="178">
        <v>12609974</v>
      </c>
      <c r="W91" s="178">
        <f t="shared" si="5"/>
        <v>52951745</v>
      </c>
      <c r="Y91" s="178">
        <v>0</v>
      </c>
      <c r="AA91" s="178">
        <f t="shared" si="6"/>
        <v>52951745</v>
      </c>
      <c r="AC91" s="84">
        <f t="shared" si="7"/>
        <v>3496.5494585314318</v>
      </c>
      <c r="AE91" s="88">
        <v>15144</v>
      </c>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row>
    <row r="92" spans="1:70" ht="8.85" customHeight="1" x14ac:dyDescent="0.3">
      <c r="A92" s="22">
        <v>4</v>
      </c>
      <c r="B92" s="33"/>
      <c r="C92" s="22" t="s">
        <v>134</v>
      </c>
      <c r="E92" s="178">
        <v>4496845</v>
      </c>
      <c r="G92" s="178">
        <v>0</v>
      </c>
      <c r="I92" s="178">
        <v>23332762</v>
      </c>
      <c r="K92" s="178">
        <v>0</v>
      </c>
      <c r="M92" s="178">
        <f t="shared" si="4"/>
        <v>27829607</v>
      </c>
      <c r="O92" s="178">
        <v>25477952</v>
      </c>
      <c r="Q92" s="178">
        <v>0</v>
      </c>
      <c r="S92" s="178">
        <v>630757</v>
      </c>
      <c r="U92" s="178">
        <v>1720898</v>
      </c>
      <c r="W92" s="178">
        <f t="shared" si="5"/>
        <v>27829607</v>
      </c>
      <c r="Y92" s="178">
        <v>0</v>
      </c>
      <c r="AA92" s="178">
        <f t="shared" si="6"/>
        <v>27829607</v>
      </c>
      <c r="AC92" s="84">
        <f t="shared" si="7"/>
        <v>2141.5626779530589</v>
      </c>
      <c r="AE92" s="88">
        <v>12995</v>
      </c>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row>
    <row r="93" spans="1:70" ht="8.85" customHeight="1" x14ac:dyDescent="0.3">
      <c r="A93" s="22">
        <v>5</v>
      </c>
      <c r="B93" s="33"/>
      <c r="C93" s="22" t="s">
        <v>135</v>
      </c>
      <c r="E93" s="178">
        <v>21734574</v>
      </c>
      <c r="G93" s="178">
        <v>0</v>
      </c>
      <c r="I93" s="178">
        <v>74914649</v>
      </c>
      <c r="K93" s="178">
        <v>0</v>
      </c>
      <c r="M93" s="178">
        <f t="shared" si="4"/>
        <v>96649223</v>
      </c>
      <c r="O93" s="178">
        <v>64830294</v>
      </c>
      <c r="Q93" s="178">
        <v>0</v>
      </c>
      <c r="S93" s="178">
        <v>20009947</v>
      </c>
      <c r="U93" s="178">
        <v>11808982</v>
      </c>
      <c r="W93" s="178">
        <f t="shared" si="5"/>
        <v>96649223</v>
      </c>
      <c r="Y93" s="178">
        <v>0</v>
      </c>
      <c r="AA93" s="178">
        <f t="shared" si="6"/>
        <v>96649223</v>
      </c>
      <c r="AC93" s="84">
        <f t="shared" si="7"/>
        <v>3032.8936831204696</v>
      </c>
      <c r="AE93" s="88">
        <v>31867</v>
      </c>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row>
    <row r="94" spans="1:70" ht="8.85" customHeight="1" x14ac:dyDescent="0.3">
      <c r="A94" s="53"/>
      <c r="B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row>
    <row r="95" spans="1:70" ht="8.85" customHeight="1" x14ac:dyDescent="0.3">
      <c r="A95" s="22">
        <v>6</v>
      </c>
      <c r="B95" s="33"/>
      <c r="C95" s="22" t="s">
        <v>136</v>
      </c>
      <c r="E95" s="178">
        <v>19674573</v>
      </c>
      <c r="G95" s="178">
        <v>0</v>
      </c>
      <c r="I95" s="178">
        <v>27174736</v>
      </c>
      <c r="K95" s="178">
        <v>0</v>
      </c>
      <c r="M95" s="178">
        <f t="shared" si="4"/>
        <v>46849309</v>
      </c>
      <c r="O95" s="178">
        <v>28357494</v>
      </c>
      <c r="Q95" s="178">
        <v>0</v>
      </c>
      <c r="S95" s="178">
        <v>16492235</v>
      </c>
      <c r="U95" s="178">
        <v>1999580</v>
      </c>
      <c r="W95" s="178">
        <f t="shared" si="5"/>
        <v>46849309</v>
      </c>
      <c r="Y95" s="178">
        <v>0</v>
      </c>
      <c r="AA95" s="178">
        <f t="shared" si="6"/>
        <v>46849309</v>
      </c>
      <c r="AC95" s="84">
        <f t="shared" si="7"/>
        <v>2988.0291472670451</v>
      </c>
      <c r="AE95" s="88">
        <v>15679</v>
      </c>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row>
    <row r="96" spans="1:70" ht="8.85" customHeight="1" x14ac:dyDescent="0.3">
      <c r="A96" s="22">
        <v>7</v>
      </c>
      <c r="B96" s="33"/>
      <c r="C96" s="22" t="s">
        <v>137</v>
      </c>
      <c r="E96" s="178">
        <v>1388142444</v>
      </c>
      <c r="G96" s="178">
        <v>0</v>
      </c>
      <c r="I96" s="178">
        <v>1103280863</v>
      </c>
      <c r="K96" s="178">
        <v>0</v>
      </c>
      <c r="M96" s="178">
        <f t="shared" si="4"/>
        <v>2491423307</v>
      </c>
      <c r="O96" s="178">
        <v>1242202055</v>
      </c>
      <c r="Q96" s="178">
        <v>138005047</v>
      </c>
      <c r="S96" s="178">
        <v>829064539</v>
      </c>
      <c r="U96" s="178">
        <v>282151666</v>
      </c>
      <c r="W96" s="178">
        <f t="shared" si="5"/>
        <v>2491423307</v>
      </c>
      <c r="Y96" s="178">
        <v>0</v>
      </c>
      <c r="AA96" s="178">
        <f t="shared" si="6"/>
        <v>2491423307</v>
      </c>
      <c r="AC96" s="84">
        <f t="shared" si="7"/>
        <v>10336.526450954441</v>
      </c>
      <c r="AE96" s="88">
        <v>241031</v>
      </c>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row>
    <row r="97" spans="1:70" ht="8.85" customHeight="1" x14ac:dyDescent="0.3">
      <c r="A97" s="22">
        <v>8</v>
      </c>
      <c r="B97" s="33"/>
      <c r="C97" s="22" t="s">
        <v>138</v>
      </c>
      <c r="E97" s="178">
        <v>80897655</v>
      </c>
      <c r="G97" s="178">
        <v>0</v>
      </c>
      <c r="I97" s="178">
        <v>128022501</v>
      </c>
      <c r="K97" s="178">
        <v>0</v>
      </c>
      <c r="M97" s="178">
        <f t="shared" si="4"/>
        <v>208920156</v>
      </c>
      <c r="O97" s="178">
        <v>188789613</v>
      </c>
      <c r="Q97" s="178">
        <v>3723847</v>
      </c>
      <c r="S97" s="178">
        <v>16406696</v>
      </c>
      <c r="U97" s="178">
        <v>0</v>
      </c>
      <c r="W97" s="178">
        <f t="shared" si="5"/>
        <v>208920156</v>
      </c>
      <c r="Y97" s="178">
        <v>0</v>
      </c>
      <c r="AA97" s="178">
        <f t="shared" si="6"/>
        <v>208920156</v>
      </c>
      <c r="AC97" s="84">
        <f t="shared" si="7"/>
        <v>2776.2000159459963</v>
      </c>
      <c r="AE97" s="88">
        <v>75254</v>
      </c>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row>
    <row r="98" spans="1:70" ht="8.85" customHeight="1" x14ac:dyDescent="0.3">
      <c r="A98" s="22">
        <v>9</v>
      </c>
      <c r="B98" s="33"/>
      <c r="C98" s="22" t="s">
        <v>139</v>
      </c>
      <c r="E98" s="178">
        <v>3503751</v>
      </c>
      <c r="G98" s="178">
        <v>0</v>
      </c>
      <c r="I98" s="178">
        <v>13130156</v>
      </c>
      <c r="K98" s="178">
        <v>0</v>
      </c>
      <c r="M98" s="178">
        <f t="shared" si="4"/>
        <v>16633907</v>
      </c>
      <c r="O98" s="178">
        <v>10452093</v>
      </c>
      <c r="Q98" s="178">
        <v>0</v>
      </c>
      <c r="S98" s="178">
        <v>5494657</v>
      </c>
      <c r="U98" s="178">
        <v>687157</v>
      </c>
      <c r="W98" s="178">
        <f t="shared" si="5"/>
        <v>16633907</v>
      </c>
      <c r="Y98" s="178">
        <v>0</v>
      </c>
      <c r="AA98" s="178">
        <f t="shared" si="6"/>
        <v>16633907</v>
      </c>
      <c r="AC98" s="84">
        <f t="shared" si="7"/>
        <v>3755.6800632196882</v>
      </c>
      <c r="AE98" s="88">
        <v>4429</v>
      </c>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row>
    <row r="99" spans="1:70" ht="8.85" customHeight="1" x14ac:dyDescent="0.3">
      <c r="A99" s="22">
        <v>10</v>
      </c>
      <c r="B99" s="33"/>
      <c r="C99" s="22" t="s">
        <v>140</v>
      </c>
      <c r="E99" s="178">
        <v>85828552</v>
      </c>
      <c r="G99" s="178">
        <v>0</v>
      </c>
      <c r="I99" s="178">
        <v>117463982</v>
      </c>
      <c r="K99" s="178">
        <v>0</v>
      </c>
      <c r="M99" s="178">
        <f t="shared" si="4"/>
        <v>203292534</v>
      </c>
      <c r="O99" s="178">
        <v>181580102</v>
      </c>
      <c r="Q99" s="178">
        <v>0</v>
      </c>
      <c r="S99" s="178">
        <v>20887842</v>
      </c>
      <c r="U99" s="178">
        <v>824590</v>
      </c>
      <c r="W99" s="178">
        <f t="shared" si="5"/>
        <v>203292534</v>
      </c>
      <c r="Y99" s="178">
        <v>0</v>
      </c>
      <c r="AA99" s="178">
        <f t="shared" si="6"/>
        <v>203292534</v>
      </c>
      <c r="AC99" s="84">
        <f t="shared" si="7"/>
        <v>2595.3674118142708</v>
      </c>
      <c r="AE99" s="88">
        <v>78329</v>
      </c>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row>
    <row r="100" spans="1:70" ht="8.85" customHeight="1" x14ac:dyDescent="0.3">
      <c r="A100" s="53"/>
      <c r="B100" s="33"/>
      <c r="AC100" s="191"/>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row>
    <row r="101" spans="1:70" ht="8.85" customHeight="1" x14ac:dyDescent="0.3">
      <c r="A101" s="22">
        <v>11</v>
      </c>
      <c r="B101" s="33"/>
      <c r="C101" s="22" t="s">
        <v>141</v>
      </c>
      <c r="E101" s="178">
        <v>11987660</v>
      </c>
      <c r="G101" s="178">
        <v>0</v>
      </c>
      <c r="I101" s="178">
        <v>10437680</v>
      </c>
      <c r="K101" s="178">
        <v>0</v>
      </c>
      <c r="M101" s="178">
        <f t="shared" si="4"/>
        <v>22425340</v>
      </c>
      <c r="O101" s="178">
        <v>6602384</v>
      </c>
      <c r="Q101" s="178">
        <v>0</v>
      </c>
      <c r="S101" s="178">
        <v>6067382</v>
      </c>
      <c r="U101" s="178">
        <v>9755574</v>
      </c>
      <c r="W101" s="178">
        <f t="shared" si="5"/>
        <v>22425340</v>
      </c>
      <c r="Y101" s="178">
        <v>0</v>
      </c>
      <c r="AA101" s="178">
        <f t="shared" si="6"/>
        <v>22425340</v>
      </c>
      <c r="AC101" s="84">
        <f t="shared" si="7"/>
        <v>3486.5267412935323</v>
      </c>
      <c r="AE101" s="88">
        <v>6432</v>
      </c>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row>
    <row r="102" spans="1:70" ht="8.85" customHeight="1" x14ac:dyDescent="0.3">
      <c r="A102" s="22">
        <v>12</v>
      </c>
      <c r="B102" s="33"/>
      <c r="C102" s="22" t="s">
        <v>142</v>
      </c>
      <c r="E102" s="178">
        <v>52070705</v>
      </c>
      <c r="G102" s="178">
        <v>857720</v>
      </c>
      <c r="I102" s="178">
        <v>58501850</v>
      </c>
      <c r="K102" s="178">
        <v>0</v>
      </c>
      <c r="M102" s="178">
        <f t="shared" si="4"/>
        <v>111430275</v>
      </c>
      <c r="O102" s="178">
        <v>89717912</v>
      </c>
      <c r="Q102" s="178">
        <v>0</v>
      </c>
      <c r="S102" s="178">
        <v>21712363</v>
      </c>
      <c r="U102" s="178">
        <v>0</v>
      </c>
      <c r="W102" s="178">
        <f t="shared" si="5"/>
        <v>111430275</v>
      </c>
      <c r="Y102" s="178">
        <v>0</v>
      </c>
      <c r="AA102" s="178">
        <f t="shared" si="6"/>
        <v>111430275</v>
      </c>
      <c r="AC102" s="84">
        <f t="shared" si="7"/>
        <v>3347.4607966834897</v>
      </c>
      <c r="AE102" s="88">
        <v>33288</v>
      </c>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row>
    <row r="103" spans="1:70" ht="8.85" customHeight="1" x14ac:dyDescent="0.3">
      <c r="A103" s="22">
        <v>13</v>
      </c>
      <c r="B103" s="33"/>
      <c r="C103" s="22" t="s">
        <v>143</v>
      </c>
      <c r="E103" s="178">
        <v>13630650</v>
      </c>
      <c r="G103" s="178">
        <v>0</v>
      </c>
      <c r="I103" s="178">
        <v>24662528</v>
      </c>
      <c r="K103" s="178">
        <v>0</v>
      </c>
      <c r="M103" s="178">
        <f t="shared" si="4"/>
        <v>38293178</v>
      </c>
      <c r="O103" s="178">
        <v>22449717</v>
      </c>
      <c r="Q103" s="178">
        <v>0</v>
      </c>
      <c r="S103" s="178">
        <v>15843461</v>
      </c>
      <c r="U103" s="178">
        <v>0</v>
      </c>
      <c r="W103" s="178">
        <f t="shared" si="5"/>
        <v>38293178</v>
      </c>
      <c r="Y103" s="178">
        <v>1264628</v>
      </c>
      <c r="AA103" s="178">
        <f t="shared" si="6"/>
        <v>37028550</v>
      </c>
      <c r="AC103" s="84">
        <f t="shared" si="7"/>
        <v>2246.7417025665918</v>
      </c>
      <c r="AE103" s="88">
        <v>16481</v>
      </c>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row>
    <row r="104" spans="1:70" ht="8.85" customHeight="1" x14ac:dyDescent="0.3">
      <c r="A104" s="22">
        <v>14</v>
      </c>
      <c r="B104" s="33"/>
      <c r="C104" s="22" t="s">
        <v>144</v>
      </c>
      <c r="E104" s="178">
        <v>13597167</v>
      </c>
      <c r="G104" s="178">
        <v>0</v>
      </c>
      <c r="I104" s="178">
        <v>55381787</v>
      </c>
      <c r="K104" s="178">
        <v>0</v>
      </c>
      <c r="M104" s="178">
        <f t="shared" si="4"/>
        <v>68978954</v>
      </c>
      <c r="O104" s="178">
        <v>40906178</v>
      </c>
      <c r="Q104" s="178">
        <v>0</v>
      </c>
      <c r="S104" s="178">
        <v>14202591</v>
      </c>
      <c r="U104" s="178">
        <v>13870185</v>
      </c>
      <c r="W104" s="178">
        <f t="shared" si="5"/>
        <v>68978954</v>
      </c>
      <c r="Y104" s="178">
        <v>0</v>
      </c>
      <c r="AA104" s="178">
        <f t="shared" si="6"/>
        <v>68978954</v>
      </c>
      <c r="AC104" s="84">
        <f t="shared" si="7"/>
        <v>3197.0223396366332</v>
      </c>
      <c r="AE104" s="88">
        <v>21576</v>
      </c>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row>
    <row r="105" spans="1:70" ht="8.85" customHeight="1" x14ac:dyDescent="0.3">
      <c r="A105" s="22">
        <v>15</v>
      </c>
      <c r="B105" s="33"/>
      <c r="C105" s="22" t="s">
        <v>145</v>
      </c>
      <c r="E105" s="178">
        <v>27674214</v>
      </c>
      <c r="G105" s="178">
        <v>0</v>
      </c>
      <c r="I105" s="178">
        <v>32051616</v>
      </c>
      <c r="K105" s="178">
        <v>0</v>
      </c>
      <c r="M105" s="178">
        <f t="shared" si="4"/>
        <v>59725830</v>
      </c>
      <c r="O105" s="178">
        <v>40501865</v>
      </c>
      <c r="Q105" s="178">
        <v>0</v>
      </c>
      <c r="S105" s="178">
        <v>7687706</v>
      </c>
      <c r="U105" s="178">
        <v>11536259</v>
      </c>
      <c r="W105" s="178">
        <f t="shared" si="5"/>
        <v>59725830</v>
      </c>
      <c r="Y105" s="178">
        <v>0</v>
      </c>
      <c r="AA105" s="178">
        <f t="shared" si="6"/>
        <v>59725830</v>
      </c>
      <c r="AC105" s="84">
        <f t="shared" si="7"/>
        <v>3523.2320670127419</v>
      </c>
      <c r="AE105" s="88">
        <v>16952</v>
      </c>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row>
    <row r="106" spans="1:70" ht="8.85" customHeight="1" x14ac:dyDescent="0.3">
      <c r="A106" s="53"/>
      <c r="B106" s="33"/>
      <c r="AC106" s="191"/>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row>
    <row r="107" spans="1:70" ht="8.85" customHeight="1" x14ac:dyDescent="0.3">
      <c r="A107" s="22">
        <v>16</v>
      </c>
      <c r="B107" s="33"/>
      <c r="C107" s="22" t="s">
        <v>146</v>
      </c>
      <c r="E107" s="178">
        <v>26641715</v>
      </c>
      <c r="G107" s="178">
        <v>2213936</v>
      </c>
      <c r="I107" s="178">
        <v>109507400</v>
      </c>
      <c r="K107" s="178">
        <v>0</v>
      </c>
      <c r="M107" s="178">
        <f t="shared" si="4"/>
        <v>138363051</v>
      </c>
      <c r="O107" s="178">
        <v>106319717</v>
      </c>
      <c r="Q107" s="178">
        <v>0</v>
      </c>
      <c r="S107" s="178">
        <v>32043334</v>
      </c>
      <c r="U107" s="178">
        <v>0</v>
      </c>
      <c r="W107" s="178">
        <f t="shared" si="5"/>
        <v>138363051</v>
      </c>
      <c r="Y107" s="178">
        <v>0</v>
      </c>
      <c r="AA107" s="178">
        <f t="shared" si="6"/>
        <v>138363051</v>
      </c>
      <c r="AC107" s="84">
        <f t="shared" si="7"/>
        <v>2496.401461434371</v>
      </c>
      <c r="AE107" s="88">
        <v>55425</v>
      </c>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row>
    <row r="108" spans="1:70" ht="8.85" customHeight="1" x14ac:dyDescent="0.3">
      <c r="A108" s="22">
        <v>17</v>
      </c>
      <c r="B108" s="33"/>
      <c r="C108" s="22" t="s">
        <v>147</v>
      </c>
      <c r="E108" s="178">
        <v>107765430</v>
      </c>
      <c r="G108" s="178">
        <v>0</v>
      </c>
      <c r="I108" s="178">
        <v>60116976</v>
      </c>
      <c r="K108" s="178">
        <v>0</v>
      </c>
      <c r="M108" s="178">
        <f t="shared" si="4"/>
        <v>167882406</v>
      </c>
      <c r="O108" s="178">
        <v>87073579</v>
      </c>
      <c r="Q108" s="178">
        <v>0</v>
      </c>
      <c r="S108" s="178">
        <v>42620307</v>
      </c>
      <c r="U108" s="178">
        <v>38188520</v>
      </c>
      <c r="W108" s="178">
        <f t="shared" si="5"/>
        <v>167882406</v>
      </c>
      <c r="Y108" s="178">
        <v>0</v>
      </c>
      <c r="AA108" s="178">
        <f t="shared" si="6"/>
        <v>167882406</v>
      </c>
      <c r="AC108" s="84">
        <f t="shared" si="7"/>
        <v>5542.1367357718209</v>
      </c>
      <c r="AE108" s="88">
        <v>30292</v>
      </c>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row>
    <row r="109" spans="1:70" ht="8.85" customHeight="1" x14ac:dyDescent="0.3">
      <c r="A109" s="22">
        <v>18</v>
      </c>
      <c r="B109" s="33"/>
      <c r="C109" s="22" t="s">
        <v>148</v>
      </c>
      <c r="E109" s="178">
        <v>60145869</v>
      </c>
      <c r="G109" s="178">
        <v>1722494</v>
      </c>
      <c r="I109" s="178">
        <v>51288073</v>
      </c>
      <c r="K109" s="178">
        <v>0</v>
      </c>
      <c r="M109" s="178">
        <f t="shared" si="4"/>
        <v>113156436</v>
      </c>
      <c r="O109" s="178">
        <v>64846207</v>
      </c>
      <c r="Q109" s="178">
        <v>0</v>
      </c>
      <c r="S109" s="178">
        <v>23716947</v>
      </c>
      <c r="U109" s="178">
        <v>24593282</v>
      </c>
      <c r="W109" s="178">
        <f t="shared" si="5"/>
        <v>113156436</v>
      </c>
      <c r="Y109" s="178">
        <v>0</v>
      </c>
      <c r="AA109" s="178">
        <f t="shared" si="6"/>
        <v>113156436</v>
      </c>
      <c r="AC109" s="84">
        <f t="shared" si="7"/>
        <v>3883.0663326584536</v>
      </c>
      <c r="AE109" s="88">
        <v>29141</v>
      </c>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row>
    <row r="110" spans="1:70" ht="8.85" customHeight="1" x14ac:dyDescent="0.3">
      <c r="A110" s="22">
        <v>19</v>
      </c>
      <c r="B110" s="33"/>
      <c r="C110" s="22" t="s">
        <v>149</v>
      </c>
      <c r="E110" s="178">
        <v>3910972</v>
      </c>
      <c r="G110" s="178">
        <v>0</v>
      </c>
      <c r="I110" s="178">
        <v>10085563</v>
      </c>
      <c r="K110" s="178">
        <v>0</v>
      </c>
      <c r="M110" s="178">
        <f t="shared" si="4"/>
        <v>13996535</v>
      </c>
      <c r="O110" s="178">
        <v>7695014</v>
      </c>
      <c r="Q110" s="178">
        <v>0</v>
      </c>
      <c r="S110" s="178">
        <v>4751585</v>
      </c>
      <c r="U110" s="178">
        <v>1549936</v>
      </c>
      <c r="W110" s="178">
        <f t="shared" si="5"/>
        <v>13996535</v>
      </c>
      <c r="Y110" s="178">
        <v>0</v>
      </c>
      <c r="AA110" s="178">
        <f t="shared" si="6"/>
        <v>13996535</v>
      </c>
      <c r="AC110" s="84">
        <f t="shared" si="7"/>
        <v>1994.6608237138378</v>
      </c>
      <c r="AE110" s="88">
        <v>7017</v>
      </c>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row>
    <row r="111" spans="1:70" ht="8.85" customHeight="1" x14ac:dyDescent="0.3">
      <c r="A111" s="22">
        <v>20</v>
      </c>
      <c r="B111" s="33"/>
      <c r="C111" s="22" t="s">
        <v>150</v>
      </c>
      <c r="E111" s="178">
        <v>18679587</v>
      </c>
      <c r="G111" s="178">
        <v>0</v>
      </c>
      <c r="I111" s="178">
        <v>24921099</v>
      </c>
      <c r="K111" s="178">
        <v>0</v>
      </c>
      <c r="M111" s="178">
        <f t="shared" si="4"/>
        <v>43600686</v>
      </c>
      <c r="O111" s="178">
        <v>28700506</v>
      </c>
      <c r="Q111" s="178">
        <v>0</v>
      </c>
      <c r="S111" s="178">
        <v>14900180</v>
      </c>
      <c r="U111" s="178">
        <v>0</v>
      </c>
      <c r="W111" s="178">
        <f t="shared" si="5"/>
        <v>43600686</v>
      </c>
      <c r="Y111" s="178">
        <v>0</v>
      </c>
      <c r="AA111" s="178">
        <f t="shared" si="6"/>
        <v>43600686</v>
      </c>
      <c r="AC111" s="84">
        <f t="shared" si="7"/>
        <v>3627.0431744447219</v>
      </c>
      <c r="AE111" s="88">
        <v>12021</v>
      </c>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row>
    <row r="112" spans="1:70" ht="8.85" customHeight="1" x14ac:dyDescent="0.3">
      <c r="A112" s="53"/>
      <c r="B112" s="33"/>
      <c r="AC112" s="191"/>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row>
    <row r="113" spans="1:70" ht="8.85" customHeight="1" x14ac:dyDescent="0.3">
      <c r="A113" s="22">
        <v>21</v>
      </c>
      <c r="B113" s="33"/>
      <c r="C113" s="22" t="s">
        <v>151</v>
      </c>
      <c r="E113" s="178">
        <v>571968406</v>
      </c>
      <c r="G113" s="178">
        <v>0</v>
      </c>
      <c r="I113" s="178">
        <v>1097100166</v>
      </c>
      <c r="K113" s="178">
        <v>0</v>
      </c>
      <c r="M113" s="178">
        <f t="shared" si="4"/>
        <v>1669068572</v>
      </c>
      <c r="O113" s="178">
        <v>1116097821</v>
      </c>
      <c r="Q113" s="178">
        <v>15935557</v>
      </c>
      <c r="S113" s="178">
        <v>475598515</v>
      </c>
      <c r="U113" s="178">
        <v>61436679</v>
      </c>
      <c r="W113" s="178">
        <f t="shared" si="5"/>
        <v>1669068572</v>
      </c>
      <c r="Y113" s="178">
        <v>19681526</v>
      </c>
      <c r="AA113" s="178">
        <f>(M113-Y113)</f>
        <v>1649387046</v>
      </c>
      <c r="AC113" s="84">
        <f t="shared" si="7"/>
        <v>4762.1010864512627</v>
      </c>
      <c r="AE113" s="88">
        <v>346357</v>
      </c>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row>
    <row r="114" spans="1:70" ht="8.85" customHeight="1" x14ac:dyDescent="0.3">
      <c r="A114" s="22">
        <v>22</v>
      </c>
      <c r="B114" s="33"/>
      <c r="C114" s="22" t="s">
        <v>152</v>
      </c>
      <c r="E114" s="178">
        <v>26144012</v>
      </c>
      <c r="G114" s="178">
        <v>0</v>
      </c>
      <c r="I114" s="178">
        <v>28416412</v>
      </c>
      <c r="K114" s="178">
        <v>0</v>
      </c>
      <c r="M114" s="178">
        <f t="shared" si="4"/>
        <v>54560424</v>
      </c>
      <c r="O114" s="178">
        <v>44439334</v>
      </c>
      <c r="Q114" s="178">
        <v>0</v>
      </c>
      <c r="S114" s="178">
        <v>6550995</v>
      </c>
      <c r="U114" s="178">
        <v>3570095</v>
      </c>
      <c r="W114" s="178">
        <f t="shared" si="5"/>
        <v>54560424</v>
      </c>
      <c r="Y114" s="178">
        <v>0</v>
      </c>
      <c r="AA114" s="178">
        <f>(M114-Y114)</f>
        <v>54560424</v>
      </c>
      <c r="AC114" s="84">
        <f t="shared" si="7"/>
        <v>3788.9183333333335</v>
      </c>
      <c r="AE114" s="88">
        <v>14400</v>
      </c>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row>
    <row r="115" spans="1:70" ht="8.85" customHeight="1" x14ac:dyDescent="0.3">
      <c r="A115" s="22">
        <v>23</v>
      </c>
      <c r="B115" s="33"/>
      <c r="C115" s="22" t="s">
        <v>153</v>
      </c>
      <c r="E115" s="178">
        <v>1474101</v>
      </c>
      <c r="G115" s="178">
        <v>0</v>
      </c>
      <c r="I115" s="178">
        <v>7835843</v>
      </c>
      <c r="K115" s="178">
        <v>0</v>
      </c>
      <c r="M115" s="178">
        <f t="shared" si="4"/>
        <v>9309944</v>
      </c>
      <c r="O115" s="178">
        <v>8065242</v>
      </c>
      <c r="Q115" s="178">
        <v>0</v>
      </c>
      <c r="S115" s="178">
        <v>1244702</v>
      </c>
      <c r="U115" s="178">
        <v>0</v>
      </c>
      <c r="W115" s="178">
        <f t="shared" si="5"/>
        <v>9309944</v>
      </c>
      <c r="Y115" s="178">
        <v>0</v>
      </c>
      <c r="AA115" s="178">
        <f>(M115-Y115)</f>
        <v>9309944</v>
      </c>
      <c r="AC115" s="84">
        <f t="shared" si="7"/>
        <v>1827.6293678837849</v>
      </c>
      <c r="AE115" s="88">
        <v>5094</v>
      </c>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row>
    <row r="116" spans="1:70" ht="8.85" customHeight="1" x14ac:dyDescent="0.3">
      <c r="A116" s="22">
        <v>24</v>
      </c>
      <c r="B116" s="33"/>
      <c r="C116" s="22" t="s">
        <v>154</v>
      </c>
      <c r="E116" s="178">
        <v>71827348</v>
      </c>
      <c r="G116" s="178">
        <v>3750000</v>
      </c>
      <c r="I116" s="178">
        <v>89043936</v>
      </c>
      <c r="K116" s="178">
        <v>0</v>
      </c>
      <c r="M116" s="178">
        <f t="shared" si="4"/>
        <v>164621284</v>
      </c>
      <c r="O116" s="178">
        <v>142100132</v>
      </c>
      <c r="Q116" s="178">
        <v>0</v>
      </c>
      <c r="S116" s="178">
        <v>20046239</v>
      </c>
      <c r="U116" s="178">
        <v>2474913</v>
      </c>
      <c r="W116" s="178">
        <f t="shared" si="5"/>
        <v>164621284</v>
      </c>
      <c r="Y116" s="178">
        <v>0</v>
      </c>
      <c r="AA116" s="178">
        <f>(M116-Y116)</f>
        <v>164621284</v>
      </c>
      <c r="AC116" s="84">
        <f t="shared" si="7"/>
        <v>3210.1182481182482</v>
      </c>
      <c r="AE116" s="88">
        <v>51282</v>
      </c>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row>
    <row r="117" spans="1:70" ht="8.85" customHeight="1" x14ac:dyDescent="0.3">
      <c r="A117" s="22">
        <v>25</v>
      </c>
      <c r="B117" s="33"/>
      <c r="C117" s="22" t="s">
        <v>155</v>
      </c>
      <c r="E117" s="178">
        <v>25010852</v>
      </c>
      <c r="G117" s="178">
        <v>1333330</v>
      </c>
      <c r="I117" s="178">
        <v>19758600</v>
      </c>
      <c r="K117" s="178">
        <v>0</v>
      </c>
      <c r="M117" s="178">
        <f t="shared" si="4"/>
        <v>46102782</v>
      </c>
      <c r="O117" s="178">
        <v>36585992</v>
      </c>
      <c r="Q117" s="178">
        <v>0</v>
      </c>
      <c r="S117" s="178">
        <v>7455216</v>
      </c>
      <c r="U117" s="178">
        <v>2061574</v>
      </c>
      <c r="W117" s="178">
        <f t="shared" si="5"/>
        <v>46102782</v>
      </c>
      <c r="Y117" s="178">
        <v>0</v>
      </c>
      <c r="AA117" s="178">
        <f>(M117-Y117)</f>
        <v>46102782</v>
      </c>
      <c r="AC117" s="84">
        <f t="shared" si="7"/>
        <v>4694.7843177189407</v>
      </c>
      <c r="AE117" s="88">
        <v>9820</v>
      </c>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row>
    <row r="118" spans="1:70" ht="8.85" customHeight="1" x14ac:dyDescent="0.3">
      <c r="A118" s="53"/>
      <c r="B118" s="33"/>
      <c r="AC118" s="191"/>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row>
    <row r="119" spans="1:70" ht="8.85" customHeight="1" x14ac:dyDescent="0.3">
      <c r="A119" s="22">
        <v>26</v>
      </c>
      <c r="B119" s="33"/>
      <c r="C119" s="22" t="s">
        <v>156</v>
      </c>
      <c r="E119" s="178">
        <v>24417293</v>
      </c>
      <c r="G119" s="178">
        <v>0</v>
      </c>
      <c r="I119" s="178">
        <v>57827914</v>
      </c>
      <c r="K119" s="178">
        <v>0</v>
      </c>
      <c r="M119" s="178">
        <f t="shared" si="4"/>
        <v>82245207</v>
      </c>
      <c r="O119" s="178">
        <v>43895806</v>
      </c>
      <c r="Q119" s="178">
        <v>0</v>
      </c>
      <c r="S119" s="178">
        <v>30312470</v>
      </c>
      <c r="U119" s="178">
        <v>8036931</v>
      </c>
      <c r="W119" s="178">
        <f t="shared" si="5"/>
        <v>82245207</v>
      </c>
      <c r="Y119" s="178">
        <v>0</v>
      </c>
      <c r="AA119" s="178">
        <f>(M119-Y119)</f>
        <v>82245207</v>
      </c>
      <c r="AC119" s="84">
        <f t="shared" si="7"/>
        <v>5665.831289611463</v>
      </c>
      <c r="AE119" s="88">
        <v>14516</v>
      </c>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row>
    <row r="120" spans="1:70" ht="8.85" customHeight="1" x14ac:dyDescent="0.3">
      <c r="A120" s="22">
        <v>27</v>
      </c>
      <c r="B120" s="33"/>
      <c r="C120" s="22" t="s">
        <v>157</v>
      </c>
      <c r="E120" s="178">
        <v>66982995</v>
      </c>
      <c r="G120" s="178">
        <v>0</v>
      </c>
      <c r="I120" s="178">
        <v>50595815</v>
      </c>
      <c r="K120" s="178">
        <v>0</v>
      </c>
      <c r="M120" s="178">
        <f t="shared" si="4"/>
        <v>117578810</v>
      </c>
      <c r="O120" s="178">
        <v>79579458</v>
      </c>
      <c r="Q120" s="178">
        <v>0</v>
      </c>
      <c r="S120" s="178">
        <v>32883523</v>
      </c>
      <c r="U120" s="178">
        <v>5115829</v>
      </c>
      <c r="W120" s="178">
        <f t="shared" si="5"/>
        <v>117578810</v>
      </c>
      <c r="Y120" s="178">
        <v>0</v>
      </c>
      <c r="AA120" s="178">
        <f>(M120-Y120)</f>
        <v>117578810</v>
      </c>
      <c r="AC120" s="84">
        <f t="shared" si="7"/>
        <v>4125.2827871728296</v>
      </c>
      <c r="AE120" s="88">
        <v>28502</v>
      </c>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row>
    <row r="121" spans="1:70" ht="8.85" customHeight="1" x14ac:dyDescent="0.3">
      <c r="A121" s="22">
        <v>28</v>
      </c>
      <c r="B121" s="33"/>
      <c r="C121" s="22" t="s">
        <v>158</v>
      </c>
      <c r="E121" s="178">
        <v>26039575</v>
      </c>
      <c r="G121" s="178">
        <v>0</v>
      </c>
      <c r="I121" s="178">
        <v>14453183</v>
      </c>
      <c r="K121" s="178">
        <v>0</v>
      </c>
      <c r="M121" s="178">
        <f t="shared" si="4"/>
        <v>40492758</v>
      </c>
      <c r="O121" s="178">
        <v>34328055</v>
      </c>
      <c r="Q121" s="178">
        <v>0</v>
      </c>
      <c r="S121" s="178">
        <v>5313000</v>
      </c>
      <c r="U121" s="178">
        <v>851703</v>
      </c>
      <c r="W121" s="178">
        <f t="shared" si="5"/>
        <v>40492758</v>
      </c>
      <c r="Y121" s="178">
        <v>0</v>
      </c>
      <c r="AA121" s="178">
        <f>(M121-Y121)</f>
        <v>40492758</v>
      </c>
      <c r="AC121" s="84">
        <f t="shared" si="7"/>
        <v>3756.2855287569573</v>
      </c>
      <c r="AE121" s="88">
        <v>10780</v>
      </c>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row>
    <row r="122" spans="1:70" ht="8.85" customHeight="1" x14ac:dyDescent="0.3">
      <c r="A122" s="22">
        <v>29</v>
      </c>
      <c r="B122" s="33"/>
      <c r="C122" s="22" t="s">
        <v>101</v>
      </c>
      <c r="E122" s="178">
        <v>3982816455</v>
      </c>
      <c r="G122" s="178">
        <v>0</v>
      </c>
      <c r="I122" s="178">
        <v>6707328084</v>
      </c>
      <c r="K122" s="178">
        <v>0</v>
      </c>
      <c r="M122" s="178">
        <f t="shared" si="4"/>
        <v>10690144539</v>
      </c>
      <c r="O122" s="178">
        <v>5570585089</v>
      </c>
      <c r="Q122" s="178">
        <v>321658796</v>
      </c>
      <c r="S122" s="178">
        <v>4137822917</v>
      </c>
      <c r="U122" s="178">
        <v>660077737</v>
      </c>
      <c r="W122" s="178">
        <f t="shared" si="5"/>
        <v>10690144539</v>
      </c>
      <c r="Y122" s="178">
        <v>74798786</v>
      </c>
      <c r="AA122" s="178">
        <f>(M122-Y122)</f>
        <v>10615345753</v>
      </c>
      <c r="AC122" s="84">
        <f t="shared" si="7"/>
        <v>9263.1322355228458</v>
      </c>
      <c r="AE122" s="88">
        <v>1145978</v>
      </c>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row>
    <row r="123" spans="1:70" ht="8.85" customHeight="1" x14ac:dyDescent="0.3">
      <c r="A123" s="22">
        <v>30</v>
      </c>
      <c r="B123" s="33"/>
      <c r="C123" s="22" t="s">
        <v>159</v>
      </c>
      <c r="E123" s="178">
        <v>97759261</v>
      </c>
      <c r="G123" s="178">
        <v>0</v>
      </c>
      <c r="I123" s="178">
        <v>181622902</v>
      </c>
      <c r="K123" s="178">
        <v>0</v>
      </c>
      <c r="M123" s="178">
        <f t="shared" si="4"/>
        <v>279382163</v>
      </c>
      <c r="O123" s="178">
        <v>203797917</v>
      </c>
      <c r="Q123" s="178">
        <v>0</v>
      </c>
      <c r="S123" s="178">
        <v>71046157</v>
      </c>
      <c r="U123" s="178">
        <v>4538089</v>
      </c>
      <c r="W123" s="178">
        <f t="shared" si="5"/>
        <v>279382163</v>
      </c>
      <c r="Y123" s="178">
        <v>86231</v>
      </c>
      <c r="AA123" s="178">
        <f>(M123-Y123)</f>
        <v>279295932</v>
      </c>
      <c r="AC123" s="84">
        <f t="shared" si="7"/>
        <v>3981.4102922309339</v>
      </c>
      <c r="AE123" s="88">
        <v>70150</v>
      </c>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row>
    <row r="124" spans="1:70" ht="8.85" customHeight="1" x14ac:dyDescent="0.3">
      <c r="A124" s="53"/>
      <c r="B124" s="33"/>
      <c r="AC124" s="191"/>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row>
    <row r="125" spans="1:70" ht="8.85" customHeight="1" x14ac:dyDescent="0.3">
      <c r="A125" s="22">
        <v>31</v>
      </c>
      <c r="B125" s="33"/>
      <c r="C125" s="22" t="s">
        <v>160</v>
      </c>
      <c r="E125" s="178">
        <v>14047603</v>
      </c>
      <c r="G125" s="178">
        <v>0</v>
      </c>
      <c r="I125" s="178">
        <v>27486869</v>
      </c>
      <c r="K125" s="178">
        <v>0</v>
      </c>
      <c r="M125" s="178">
        <f t="shared" si="4"/>
        <v>41534472</v>
      </c>
      <c r="O125" s="178">
        <v>32217423</v>
      </c>
      <c r="Q125" s="178">
        <v>0</v>
      </c>
      <c r="S125" s="178">
        <v>9317049</v>
      </c>
      <c r="U125" s="178">
        <v>0</v>
      </c>
      <c r="W125" s="178">
        <f t="shared" si="5"/>
        <v>41534472</v>
      </c>
      <c r="Y125" s="178">
        <v>0</v>
      </c>
      <c r="AA125" s="178">
        <f>(M125-Y125)</f>
        <v>41534472</v>
      </c>
      <c r="AC125" s="84">
        <f t="shared" si="7"/>
        <v>2655.1474781052229</v>
      </c>
      <c r="AE125" s="88">
        <v>15643</v>
      </c>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row>
    <row r="126" spans="1:70" ht="8.85" customHeight="1" x14ac:dyDescent="0.3">
      <c r="A126" s="22">
        <v>32</v>
      </c>
      <c r="B126" s="33"/>
      <c r="C126" s="22" t="s">
        <v>161</v>
      </c>
      <c r="E126" s="178">
        <v>97122194</v>
      </c>
      <c r="G126" s="178">
        <v>0</v>
      </c>
      <c r="I126" s="178">
        <v>44635622</v>
      </c>
      <c r="K126" s="178">
        <v>0</v>
      </c>
      <c r="M126" s="178">
        <f t="shared" si="4"/>
        <v>141757816</v>
      </c>
      <c r="O126" s="178">
        <v>115219889</v>
      </c>
      <c r="Q126" s="178">
        <v>0</v>
      </c>
      <c r="S126" s="178">
        <v>17451041</v>
      </c>
      <c r="U126" s="178">
        <v>9086886</v>
      </c>
      <c r="W126" s="178">
        <f t="shared" si="5"/>
        <v>141757816</v>
      </c>
      <c r="Y126" s="178">
        <v>0</v>
      </c>
      <c r="AA126" s="178">
        <f>(M126-Y126)</f>
        <v>141757816</v>
      </c>
      <c r="AC126" s="84">
        <f t="shared" si="7"/>
        <v>5310.8727708676761</v>
      </c>
      <c r="AE126" s="88">
        <v>26692</v>
      </c>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row>
    <row r="127" spans="1:70" ht="8.85" customHeight="1" x14ac:dyDescent="0.3">
      <c r="A127" s="22">
        <v>33</v>
      </c>
      <c r="B127" s="33"/>
      <c r="C127" s="22" t="s">
        <v>103</v>
      </c>
      <c r="E127" s="178">
        <v>56377013</v>
      </c>
      <c r="G127" s="178">
        <v>0</v>
      </c>
      <c r="I127" s="178">
        <v>101288186</v>
      </c>
      <c r="K127" s="178">
        <v>0</v>
      </c>
      <c r="M127" s="178">
        <f t="shared" si="4"/>
        <v>157665199</v>
      </c>
      <c r="O127" s="178">
        <v>88828370</v>
      </c>
      <c r="Q127" s="178">
        <v>0</v>
      </c>
      <c r="S127" s="178">
        <v>68836829</v>
      </c>
      <c r="U127" s="178">
        <v>0</v>
      </c>
      <c r="W127" s="178">
        <f t="shared" si="5"/>
        <v>157665199</v>
      </c>
      <c r="Y127" s="178">
        <v>0</v>
      </c>
      <c r="AA127" s="178">
        <f>(M127-Y127)</f>
        <v>157665199</v>
      </c>
      <c r="AC127" s="84">
        <f t="shared" si="7"/>
        <v>2809.0793913802627</v>
      </c>
      <c r="AE127" s="88">
        <v>56127</v>
      </c>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row>
    <row r="128" spans="1:70" ht="8.85" customHeight="1" x14ac:dyDescent="0.3">
      <c r="A128" s="22">
        <v>34</v>
      </c>
      <c r="B128" s="33"/>
      <c r="C128" s="22" t="s">
        <v>162</v>
      </c>
      <c r="E128" s="178">
        <v>162340329</v>
      </c>
      <c r="G128" s="178">
        <v>0</v>
      </c>
      <c r="I128" s="178">
        <v>236956802</v>
      </c>
      <c r="K128" s="178">
        <v>0</v>
      </c>
      <c r="M128" s="178">
        <f t="shared" si="4"/>
        <v>399297131</v>
      </c>
      <c r="O128" s="178">
        <v>293052006</v>
      </c>
      <c r="Q128" s="178">
        <v>0</v>
      </c>
      <c r="S128" s="178">
        <v>106245125</v>
      </c>
      <c r="U128" s="178">
        <v>0</v>
      </c>
      <c r="W128" s="178">
        <f t="shared" si="5"/>
        <v>399297131</v>
      </c>
      <c r="Y128" s="178">
        <v>31896</v>
      </c>
      <c r="AA128" s="178">
        <f>(M128-Y128)</f>
        <v>399265235</v>
      </c>
      <c r="AC128" s="84">
        <f t="shared" si="7"/>
        <v>4548.6834100437482</v>
      </c>
      <c r="AE128" s="88">
        <v>87776</v>
      </c>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row>
    <row r="129" spans="1:70" ht="8.85" customHeight="1" x14ac:dyDescent="0.3">
      <c r="A129" s="22">
        <v>35</v>
      </c>
      <c r="B129" s="33"/>
      <c r="C129" s="22" t="s">
        <v>163</v>
      </c>
      <c r="E129" s="178">
        <v>26233403</v>
      </c>
      <c r="G129" s="178">
        <v>6765603</v>
      </c>
      <c r="I129" s="178">
        <v>35279995</v>
      </c>
      <c r="K129" s="178">
        <v>0</v>
      </c>
      <c r="M129" s="178">
        <f t="shared" si="4"/>
        <v>68279001</v>
      </c>
      <c r="O129" s="178">
        <v>41429895</v>
      </c>
      <c r="Q129" s="178">
        <v>0</v>
      </c>
      <c r="S129" s="178">
        <v>18933879</v>
      </c>
      <c r="U129" s="178">
        <v>7915227</v>
      </c>
      <c r="W129" s="178">
        <f t="shared" si="5"/>
        <v>68279001</v>
      </c>
      <c r="Y129" s="178">
        <v>0</v>
      </c>
      <c r="AA129" s="178">
        <f>(M129-Y129)</f>
        <v>68279001</v>
      </c>
      <c r="AC129" s="84">
        <f t="shared" si="7"/>
        <v>4032.7801665583838</v>
      </c>
      <c r="AE129" s="88">
        <v>16931</v>
      </c>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row>
    <row r="130" spans="1:70" ht="8.85" customHeight="1" x14ac:dyDescent="0.3">
      <c r="B130" s="33"/>
      <c r="AC130" s="191"/>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row>
    <row r="131" spans="1:70" ht="8.85" customHeight="1" x14ac:dyDescent="0.3">
      <c r="A131" s="22">
        <v>36</v>
      </c>
      <c r="B131" s="33"/>
      <c r="C131" s="22" t="s">
        <v>164</v>
      </c>
      <c r="E131" s="178">
        <v>52555359</v>
      </c>
      <c r="G131" s="178">
        <v>0</v>
      </c>
      <c r="I131" s="178">
        <v>74032401</v>
      </c>
      <c r="K131" s="178">
        <v>0</v>
      </c>
      <c r="M131" s="178">
        <f t="shared" si="4"/>
        <v>126587760</v>
      </c>
      <c r="O131" s="178">
        <v>90761153</v>
      </c>
      <c r="Q131" s="178">
        <v>0</v>
      </c>
      <c r="S131" s="178">
        <v>27937699</v>
      </c>
      <c r="U131" s="178">
        <v>7888908</v>
      </c>
      <c r="W131" s="178">
        <f t="shared" si="5"/>
        <v>126587760</v>
      </c>
      <c r="Y131" s="178">
        <v>0</v>
      </c>
      <c r="AA131" s="178">
        <f>(M131-Y131)</f>
        <v>126587760</v>
      </c>
      <c r="AC131" s="84">
        <f t="shared" si="7"/>
        <v>3403.4457170511373</v>
      </c>
      <c r="AE131" s="88">
        <v>37194</v>
      </c>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row>
    <row r="132" spans="1:70" ht="8.85" customHeight="1" x14ac:dyDescent="0.3">
      <c r="A132" s="22">
        <v>37</v>
      </c>
      <c r="B132" s="33"/>
      <c r="C132" s="22" t="s">
        <v>165</v>
      </c>
      <c r="E132" s="178">
        <v>101440200</v>
      </c>
      <c r="G132" s="178">
        <v>0</v>
      </c>
      <c r="I132" s="178">
        <v>66051455</v>
      </c>
      <c r="K132" s="178">
        <v>0</v>
      </c>
      <c r="M132" s="178">
        <f t="shared" si="4"/>
        <v>167491655</v>
      </c>
      <c r="O132" s="178">
        <v>33775952</v>
      </c>
      <c r="Q132" s="178">
        <v>0</v>
      </c>
      <c r="S132" s="178">
        <v>15286940</v>
      </c>
      <c r="U132" s="178">
        <v>118428763</v>
      </c>
      <c r="W132" s="178">
        <f t="shared" si="5"/>
        <v>167491655</v>
      </c>
      <c r="Y132" s="178">
        <v>0</v>
      </c>
      <c r="AA132" s="178">
        <f>(M132-Y132)</f>
        <v>167491655</v>
      </c>
      <c r="AC132" s="84">
        <f t="shared" si="7"/>
        <v>7226.9440369347603</v>
      </c>
      <c r="AE132" s="88">
        <v>23176</v>
      </c>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row>
    <row r="133" spans="1:70" ht="8.85" customHeight="1" x14ac:dyDescent="0.3">
      <c r="A133" s="22">
        <v>38</v>
      </c>
      <c r="B133" s="33"/>
      <c r="C133" s="22" t="s">
        <v>166</v>
      </c>
      <c r="E133" s="178">
        <v>15477205</v>
      </c>
      <c r="G133" s="178">
        <v>0</v>
      </c>
      <c r="I133" s="178">
        <v>23439239</v>
      </c>
      <c r="K133" s="178">
        <v>0</v>
      </c>
      <c r="M133" s="178">
        <f t="shared" si="4"/>
        <v>38916444</v>
      </c>
      <c r="O133" s="178">
        <v>32657175</v>
      </c>
      <c r="Q133" s="178">
        <v>0</v>
      </c>
      <c r="S133" s="178">
        <v>6196708</v>
      </c>
      <c r="U133" s="178">
        <v>62561</v>
      </c>
      <c r="W133" s="178">
        <f t="shared" si="5"/>
        <v>38916444</v>
      </c>
      <c r="Y133" s="178">
        <v>0</v>
      </c>
      <c r="AA133" s="178">
        <f>(M133-Y133)</f>
        <v>38916444</v>
      </c>
      <c r="AC133" s="84">
        <f t="shared" si="7"/>
        <v>2538.5808219178084</v>
      </c>
      <c r="AE133" s="88">
        <v>15330</v>
      </c>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row>
    <row r="134" spans="1:70" ht="8.85" customHeight="1" x14ac:dyDescent="0.3">
      <c r="A134" s="22">
        <v>39</v>
      </c>
      <c r="B134" s="33"/>
      <c r="C134" s="22" t="s">
        <v>167</v>
      </c>
      <c r="E134" s="178">
        <v>60920098</v>
      </c>
      <c r="G134" s="178">
        <v>4050000</v>
      </c>
      <c r="I134" s="178">
        <v>38354038</v>
      </c>
      <c r="K134" s="178">
        <v>0</v>
      </c>
      <c r="M134" s="178">
        <f t="shared" si="4"/>
        <v>103324136</v>
      </c>
      <c r="O134" s="178">
        <v>69677208</v>
      </c>
      <c r="Q134" s="178">
        <v>0</v>
      </c>
      <c r="S134" s="178">
        <v>5117522</v>
      </c>
      <c r="U134" s="178">
        <v>28529406</v>
      </c>
      <c r="W134" s="178">
        <f t="shared" si="5"/>
        <v>103324136</v>
      </c>
      <c r="Y134" s="178">
        <v>0</v>
      </c>
      <c r="AA134" s="178">
        <f>(M134-Y134)</f>
        <v>103324136</v>
      </c>
      <c r="AC134" s="84">
        <f t="shared" si="7"/>
        <v>5176.8192795230225</v>
      </c>
      <c r="AE134" s="88">
        <v>19959</v>
      </c>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row>
    <row r="135" spans="1:70" ht="8.85" customHeight="1" x14ac:dyDescent="0.3">
      <c r="A135" s="22">
        <v>40</v>
      </c>
      <c r="B135" s="33"/>
      <c r="C135" s="22" t="s">
        <v>168</v>
      </c>
      <c r="E135" s="182">
        <v>31887797</v>
      </c>
      <c r="G135" s="182">
        <v>3750000</v>
      </c>
      <c r="I135" s="182">
        <v>46281212</v>
      </c>
      <c r="K135" s="182">
        <v>0</v>
      </c>
      <c r="M135" s="182">
        <f t="shared" si="4"/>
        <v>81919009</v>
      </c>
      <c r="O135" s="182">
        <v>26728600</v>
      </c>
      <c r="Q135" s="182">
        <v>0</v>
      </c>
      <c r="S135" s="182">
        <v>35427128</v>
      </c>
      <c r="U135" s="182">
        <v>19763281</v>
      </c>
      <c r="W135" s="182">
        <f t="shared" si="5"/>
        <v>81919009</v>
      </c>
      <c r="Y135" s="182">
        <v>0</v>
      </c>
      <c r="AA135" s="182">
        <f>(M135-Y135)</f>
        <v>81919009</v>
      </c>
      <c r="AC135" s="89">
        <f t="shared" si="7"/>
        <v>7140.1559313170055</v>
      </c>
      <c r="AE135" s="88">
        <v>11473</v>
      </c>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row>
    <row r="136" spans="1:70" ht="8.85" customHeight="1" x14ac:dyDescent="0.3">
      <c r="A136" s="53"/>
      <c r="B136" s="33"/>
      <c r="AC136" s="191"/>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row>
    <row r="137" spans="1:70" ht="8.85" customHeight="1" x14ac:dyDescent="0.3">
      <c r="A137" s="22">
        <v>41</v>
      </c>
      <c r="B137" s="33"/>
      <c r="C137" s="22" t="s">
        <v>169</v>
      </c>
      <c r="E137" s="178">
        <v>47006706</v>
      </c>
      <c r="G137" s="178">
        <v>2333461</v>
      </c>
      <c r="I137" s="178">
        <v>55588370</v>
      </c>
      <c r="K137" s="178">
        <v>0</v>
      </c>
      <c r="M137" s="178">
        <f t="shared" si="4"/>
        <v>104928537</v>
      </c>
      <c r="O137" s="178">
        <v>83346583</v>
      </c>
      <c r="Q137" s="178">
        <v>0</v>
      </c>
      <c r="S137" s="178">
        <v>21581954</v>
      </c>
      <c r="U137" s="178">
        <v>0</v>
      </c>
      <c r="W137" s="178">
        <f t="shared" si="5"/>
        <v>104928537</v>
      </c>
      <c r="Y137" s="178">
        <v>0</v>
      </c>
      <c r="AA137" s="178">
        <f>(M137-Y137)</f>
        <v>104928537</v>
      </c>
      <c r="AC137" s="84">
        <f t="shared" si="7"/>
        <v>3028.5028140964587</v>
      </c>
      <c r="AE137" s="88">
        <v>34647</v>
      </c>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row>
    <row r="138" spans="1:70" ht="8.85" customHeight="1" x14ac:dyDescent="0.3">
      <c r="A138" s="22">
        <v>42</v>
      </c>
      <c r="B138" s="33"/>
      <c r="C138" s="22" t="s">
        <v>170</v>
      </c>
      <c r="E138" s="178">
        <v>161125528</v>
      </c>
      <c r="G138" s="178">
        <v>0</v>
      </c>
      <c r="I138" s="178">
        <v>217141739</v>
      </c>
      <c r="K138" s="178">
        <v>0</v>
      </c>
      <c r="M138" s="178">
        <f t="shared" si="4"/>
        <v>378267267</v>
      </c>
      <c r="O138" s="178">
        <v>251289512</v>
      </c>
      <c r="Q138" s="178">
        <v>0</v>
      </c>
      <c r="S138" s="178">
        <v>109064013</v>
      </c>
      <c r="U138" s="178">
        <v>17913742</v>
      </c>
      <c r="W138" s="178">
        <f t="shared" si="5"/>
        <v>378267267</v>
      </c>
      <c r="Y138" s="178">
        <v>0</v>
      </c>
      <c r="AA138" s="178">
        <f>(M138-Y138)</f>
        <v>378267267</v>
      </c>
      <c r="AC138" s="84">
        <f t="shared" si="7"/>
        <v>3523.452285365649</v>
      </c>
      <c r="AE138" s="88">
        <v>107357</v>
      </c>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row>
    <row r="139" spans="1:70" ht="8.85" customHeight="1" x14ac:dyDescent="0.3">
      <c r="A139" s="22">
        <v>43</v>
      </c>
      <c r="B139" s="33"/>
      <c r="C139" s="22" t="s">
        <v>171</v>
      </c>
      <c r="E139" s="178">
        <v>949490530</v>
      </c>
      <c r="G139" s="178">
        <v>0</v>
      </c>
      <c r="I139" s="178">
        <v>843437566</v>
      </c>
      <c r="K139" s="178">
        <v>0</v>
      </c>
      <c r="M139" s="178">
        <f t="shared" si="4"/>
        <v>1792928096</v>
      </c>
      <c r="O139" s="178">
        <v>843064773</v>
      </c>
      <c r="Q139" s="178">
        <v>19249264</v>
      </c>
      <c r="S139" s="178">
        <v>452218153</v>
      </c>
      <c r="U139" s="178">
        <v>478395906</v>
      </c>
      <c r="W139" s="178">
        <f t="shared" si="5"/>
        <v>1792928096</v>
      </c>
      <c r="Y139" s="178">
        <v>99187122</v>
      </c>
      <c r="AA139" s="178">
        <f>(M139-Y139)</f>
        <v>1693740974</v>
      </c>
      <c r="AC139" s="84">
        <f t="shared" si="7"/>
        <v>5179.7468875480517</v>
      </c>
      <c r="AE139" s="88">
        <v>326993</v>
      </c>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row>
    <row r="140" spans="1:70" ht="8.85" customHeight="1" x14ac:dyDescent="0.3">
      <c r="A140" s="22">
        <v>44</v>
      </c>
      <c r="B140" s="33"/>
      <c r="C140" s="22" t="s">
        <v>172</v>
      </c>
      <c r="E140" s="178">
        <v>88517917</v>
      </c>
      <c r="G140" s="178">
        <v>0</v>
      </c>
      <c r="I140" s="178">
        <v>78888061</v>
      </c>
      <c r="K140" s="178">
        <v>0</v>
      </c>
      <c r="M140" s="178">
        <f t="shared" si="4"/>
        <v>167405978</v>
      </c>
      <c r="O140" s="178">
        <v>96190177</v>
      </c>
      <c r="Q140" s="178">
        <v>0</v>
      </c>
      <c r="S140" s="178">
        <v>71215801</v>
      </c>
      <c r="U140" s="178">
        <v>0</v>
      </c>
      <c r="W140" s="178">
        <f t="shared" si="5"/>
        <v>167405978</v>
      </c>
      <c r="Y140" s="178">
        <v>0</v>
      </c>
      <c r="AA140" s="178">
        <f>(M140-Y140)</f>
        <v>167405978</v>
      </c>
      <c r="AC140" s="84">
        <f t="shared" si="7"/>
        <v>3254.5195769664451</v>
      </c>
      <c r="AE140" s="88">
        <v>51438</v>
      </c>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row>
    <row r="141" spans="1:70" ht="8.85" customHeight="1" x14ac:dyDescent="0.3">
      <c r="A141" s="22">
        <v>45</v>
      </c>
      <c r="B141" s="33"/>
      <c r="C141" s="22" t="s">
        <v>173</v>
      </c>
      <c r="E141" s="178">
        <v>130753</v>
      </c>
      <c r="G141" s="178">
        <v>0</v>
      </c>
      <c r="I141" s="178">
        <v>5212828</v>
      </c>
      <c r="K141" s="178">
        <v>0</v>
      </c>
      <c r="M141" s="178">
        <f t="shared" si="4"/>
        <v>5343581</v>
      </c>
      <c r="O141" s="178">
        <v>3972163</v>
      </c>
      <c r="Q141" s="178">
        <v>0</v>
      </c>
      <c r="S141" s="178">
        <v>1240665</v>
      </c>
      <c r="U141" s="178">
        <v>130753</v>
      </c>
      <c r="W141" s="178">
        <f t="shared" si="5"/>
        <v>5343581</v>
      </c>
      <c r="Y141" s="178">
        <v>0</v>
      </c>
      <c r="AA141" s="178">
        <f>(M141-Y141)</f>
        <v>5343581</v>
      </c>
      <c r="AC141" s="84">
        <f t="shared" si="7"/>
        <v>2359.1969094922738</v>
      </c>
      <c r="AE141" s="88">
        <v>2265</v>
      </c>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row>
    <row r="142" spans="1:70" ht="8.85" customHeight="1" x14ac:dyDescent="0.3">
      <c r="A142" s="53"/>
      <c r="B142" s="33"/>
      <c r="AC142" s="191"/>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row>
    <row r="143" spans="1:70" ht="8.85" customHeight="1" x14ac:dyDescent="0.3">
      <c r="A143" s="22">
        <v>46</v>
      </c>
      <c r="B143" s="33"/>
      <c r="C143" s="22" t="s">
        <v>174</v>
      </c>
      <c r="E143" s="178">
        <v>148330252</v>
      </c>
      <c r="G143" s="178">
        <v>0</v>
      </c>
      <c r="I143" s="178">
        <v>76608058</v>
      </c>
      <c r="K143" s="178">
        <v>0</v>
      </c>
      <c r="M143" s="178">
        <f t="shared" si="4"/>
        <v>224938310</v>
      </c>
      <c r="O143" s="178">
        <v>67240918</v>
      </c>
      <c r="Q143" s="178">
        <v>0</v>
      </c>
      <c r="S143" s="178">
        <v>120636539</v>
      </c>
      <c r="U143" s="178">
        <v>37060853</v>
      </c>
      <c r="W143" s="178">
        <f t="shared" si="5"/>
        <v>224938310</v>
      </c>
      <c r="Y143" s="178">
        <v>0</v>
      </c>
      <c r="AA143" s="178">
        <f>(M143-Y143)</f>
        <v>224938310</v>
      </c>
      <c r="AC143" s="84">
        <f t="shared" si="7"/>
        <v>5999.6348554358265</v>
      </c>
      <c r="AE143" s="88">
        <v>37492</v>
      </c>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row>
    <row r="144" spans="1:70" ht="8.85" customHeight="1" x14ac:dyDescent="0.3">
      <c r="A144" s="22">
        <v>47</v>
      </c>
      <c r="B144" s="33"/>
      <c r="C144" s="22" t="s">
        <v>175</v>
      </c>
      <c r="E144" s="178">
        <v>168056366</v>
      </c>
      <c r="G144" s="178">
        <v>0</v>
      </c>
      <c r="I144" s="178">
        <v>151586375</v>
      </c>
      <c r="K144" s="178">
        <v>0</v>
      </c>
      <c r="M144" s="178">
        <f t="shared" si="4"/>
        <v>319642741</v>
      </c>
      <c r="O144" s="178">
        <v>223552543</v>
      </c>
      <c r="Q144" s="178">
        <v>0</v>
      </c>
      <c r="S144" s="178">
        <v>72416801</v>
      </c>
      <c r="U144" s="178">
        <v>23673397</v>
      </c>
      <c r="W144" s="178">
        <f t="shared" si="5"/>
        <v>319642741</v>
      </c>
      <c r="Y144" s="178">
        <v>0</v>
      </c>
      <c r="AA144" s="178">
        <f>(M144-Y144)</f>
        <v>319642741</v>
      </c>
      <c r="AC144" s="84">
        <f t="shared" si="7"/>
        <v>4214.8653164022835</v>
      </c>
      <c r="AE144" s="88">
        <v>75837</v>
      </c>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row>
    <row r="145" spans="1:70" ht="8.85" customHeight="1" x14ac:dyDescent="0.3">
      <c r="A145" s="22">
        <v>48</v>
      </c>
      <c r="B145" s="33"/>
      <c r="C145" s="22" t="s">
        <v>176</v>
      </c>
      <c r="E145" s="178">
        <v>0</v>
      </c>
      <c r="G145" s="178">
        <v>0</v>
      </c>
      <c r="I145" s="178">
        <v>10813264</v>
      </c>
      <c r="K145" s="178">
        <v>0</v>
      </c>
      <c r="M145" s="178">
        <f t="shared" si="4"/>
        <v>10813264</v>
      </c>
      <c r="O145" s="178">
        <v>9493752</v>
      </c>
      <c r="Q145" s="178">
        <v>0</v>
      </c>
      <c r="S145" s="178">
        <v>1319512</v>
      </c>
      <c r="U145" s="178">
        <v>0</v>
      </c>
      <c r="W145" s="178">
        <f t="shared" si="5"/>
        <v>10813264</v>
      </c>
      <c r="Y145" s="178">
        <v>0</v>
      </c>
      <c r="AA145" s="178">
        <f>(M145-Y145)</f>
        <v>10813264</v>
      </c>
      <c r="AC145" s="84">
        <f t="shared" si="7"/>
        <v>1558.1072046109509</v>
      </c>
      <c r="AE145" s="88">
        <v>6940</v>
      </c>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row>
    <row r="146" spans="1:70" ht="8.85" customHeight="1" x14ac:dyDescent="0.3">
      <c r="A146" s="22">
        <v>49</v>
      </c>
      <c r="B146" s="33"/>
      <c r="C146" s="22" t="s">
        <v>177</v>
      </c>
      <c r="E146" s="178">
        <v>98396317</v>
      </c>
      <c r="G146" s="178">
        <v>0</v>
      </c>
      <c r="I146" s="178">
        <v>48688771</v>
      </c>
      <c r="K146" s="178">
        <v>0</v>
      </c>
      <c r="M146" s="178">
        <f t="shared" si="4"/>
        <v>147085088</v>
      </c>
      <c r="O146" s="178">
        <v>92497837</v>
      </c>
      <c r="Q146" s="178">
        <v>0</v>
      </c>
      <c r="S146" s="178">
        <v>29205243</v>
      </c>
      <c r="U146" s="178">
        <v>25382008</v>
      </c>
      <c r="W146" s="178">
        <f t="shared" si="5"/>
        <v>147085088</v>
      </c>
      <c r="Y146" s="178">
        <v>0</v>
      </c>
      <c r="AA146" s="178">
        <f>(M146-Y146)</f>
        <v>147085088</v>
      </c>
      <c r="AC146" s="84">
        <f t="shared" si="7"/>
        <v>5687.0853342613</v>
      </c>
      <c r="AE146" s="88">
        <v>25863</v>
      </c>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row>
    <row r="147" spans="1:70" ht="8.85" customHeight="1" x14ac:dyDescent="0.3">
      <c r="A147" s="22">
        <v>50</v>
      </c>
      <c r="B147" s="33"/>
      <c r="C147" s="22" t="s">
        <v>178</v>
      </c>
      <c r="E147" s="182">
        <v>23644905</v>
      </c>
      <c r="G147" s="182">
        <v>0</v>
      </c>
      <c r="I147" s="182">
        <v>25428930</v>
      </c>
      <c r="K147" s="182">
        <v>0</v>
      </c>
      <c r="M147" s="182">
        <f t="shared" si="4"/>
        <v>49073835</v>
      </c>
      <c r="O147" s="182">
        <v>38259291</v>
      </c>
      <c r="Q147" s="182">
        <v>0</v>
      </c>
      <c r="S147" s="182">
        <v>10814544</v>
      </c>
      <c r="U147" s="182">
        <v>0</v>
      </c>
      <c r="W147" s="182">
        <f t="shared" si="5"/>
        <v>49073835</v>
      </c>
      <c r="Y147" s="182">
        <v>0</v>
      </c>
      <c r="AA147" s="182">
        <f>(M147-Y147)</f>
        <v>49073835</v>
      </c>
      <c r="AC147" s="89">
        <f t="shared" si="7"/>
        <v>2901.0306810120596</v>
      </c>
      <c r="AE147" s="88">
        <v>16916</v>
      </c>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row>
    <row r="148" spans="1:70" ht="8.85" customHeight="1" x14ac:dyDescent="0.3">
      <c r="B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row>
    <row r="149" spans="1:70" ht="8.4" customHeight="1" x14ac:dyDescent="0.3">
      <c r="B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row>
    <row r="150" spans="1:70" ht="8.85" hidden="1" customHeight="1" x14ac:dyDescent="0.3">
      <c r="B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row>
    <row r="151" spans="1:70" s="20" customFormat="1" ht="9.6" customHeight="1" x14ac:dyDescent="0.3">
      <c r="A151" s="26"/>
      <c r="AC151" s="23" t="s">
        <v>695</v>
      </c>
    </row>
    <row r="152" spans="1:70" s="20" customFormat="1" ht="10.5" customHeight="1" x14ac:dyDescent="0.3">
      <c r="N152" s="134" t="s">
        <v>300</v>
      </c>
      <c r="AC152" s="23" t="s">
        <v>673</v>
      </c>
    </row>
    <row r="153" spans="1:70" s="20" customFormat="1" ht="10.5" customHeight="1" x14ac:dyDescent="0.3">
      <c r="N153" s="134" t="s">
        <v>674</v>
      </c>
      <c r="AC153" s="23" t="s">
        <v>642</v>
      </c>
    </row>
    <row r="154" spans="1:70" s="20" customFormat="1" ht="10.5" customHeight="1" x14ac:dyDescent="0.3">
      <c r="N154" s="140" t="s">
        <v>675</v>
      </c>
    </row>
    <row r="155" spans="1:70" ht="8.85" customHeight="1" x14ac:dyDescent="0.3">
      <c r="A155" s="33"/>
      <c r="B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row>
    <row r="156" spans="1:70" ht="8.85" customHeight="1" x14ac:dyDescent="0.3">
      <c r="A156" s="33"/>
      <c r="B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row>
    <row r="157" spans="1:70" ht="9.6" customHeight="1" x14ac:dyDescent="0.3">
      <c r="A157" s="33"/>
      <c r="B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row>
    <row r="158" spans="1:70" ht="9.6" customHeight="1" x14ac:dyDescent="0.3">
      <c r="E158" s="28" t="s">
        <v>676</v>
      </c>
      <c r="F158" s="28"/>
      <c r="G158" s="28"/>
      <c r="H158" s="28"/>
      <c r="I158" s="28"/>
      <c r="J158" s="28"/>
      <c r="K158" s="28"/>
      <c r="L158" s="28"/>
      <c r="M158" s="28"/>
      <c r="O158" s="28" t="s">
        <v>677</v>
      </c>
      <c r="P158" s="28"/>
      <c r="Q158" s="28"/>
      <c r="R158" s="28"/>
      <c r="S158" s="28"/>
      <c r="T158" s="28"/>
      <c r="U158" s="28"/>
      <c r="V158" s="28"/>
      <c r="W158" s="28"/>
      <c r="AA158" s="28" t="s">
        <v>678</v>
      </c>
      <c r="AB158" s="28"/>
      <c r="AC158" s="28"/>
    </row>
    <row r="159" spans="1:70" ht="7.5" customHeight="1" x14ac:dyDescent="0.3"/>
    <row r="160" spans="1:70" ht="9.6" customHeight="1" x14ac:dyDescent="0.3">
      <c r="E160" s="30" t="s">
        <v>679</v>
      </c>
      <c r="I160" s="30" t="s">
        <v>335</v>
      </c>
      <c r="Q160" s="30" t="s">
        <v>680</v>
      </c>
      <c r="S160" s="30" t="s">
        <v>335</v>
      </c>
    </row>
    <row r="161" spans="1:70" ht="9.6" customHeight="1" x14ac:dyDescent="0.3">
      <c r="E161" s="30" t="s">
        <v>681</v>
      </c>
      <c r="G161" s="30" t="s">
        <v>682</v>
      </c>
      <c r="I161" s="30" t="s">
        <v>683</v>
      </c>
      <c r="K161" s="30" t="s">
        <v>684</v>
      </c>
      <c r="Q161" s="30" t="s">
        <v>685</v>
      </c>
      <c r="S161" s="30" t="s">
        <v>68</v>
      </c>
      <c r="U161" s="30" t="s">
        <v>77</v>
      </c>
      <c r="Y161" s="30" t="s">
        <v>686</v>
      </c>
    </row>
    <row r="162" spans="1:70" ht="9.6" customHeight="1" x14ac:dyDescent="0.3">
      <c r="A162" s="31" t="s">
        <v>78</v>
      </c>
      <c r="C162" s="31" t="s">
        <v>80</v>
      </c>
      <c r="E162" s="129" t="s">
        <v>687</v>
      </c>
      <c r="G162" s="31" t="s">
        <v>688</v>
      </c>
      <c r="I162" s="31" t="s">
        <v>689</v>
      </c>
      <c r="K162" s="31" t="s">
        <v>690</v>
      </c>
      <c r="M162" s="31" t="s">
        <v>72</v>
      </c>
      <c r="O162" s="31" t="s">
        <v>385</v>
      </c>
      <c r="Q162" s="31" t="s">
        <v>615</v>
      </c>
      <c r="S162" s="31" t="s">
        <v>76</v>
      </c>
      <c r="U162" s="143" t="s">
        <v>691</v>
      </c>
      <c r="W162" s="31" t="s">
        <v>72</v>
      </c>
      <c r="Y162" s="31" t="s">
        <v>692</v>
      </c>
      <c r="AA162" s="31" t="s">
        <v>81</v>
      </c>
      <c r="AC162" s="31" t="s">
        <v>442</v>
      </c>
      <c r="AE162" s="129" t="s">
        <v>693</v>
      </c>
    </row>
    <row r="163" spans="1:70" ht="8.85" customHeight="1" x14ac:dyDescent="0.3">
      <c r="B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row>
    <row r="164" spans="1:70" ht="8.85" customHeight="1" x14ac:dyDescent="0.3">
      <c r="B164" s="22" t="s">
        <v>292</v>
      </c>
    </row>
    <row r="165" spans="1:70" ht="8.85" customHeight="1" x14ac:dyDescent="0.3">
      <c r="A165" s="22">
        <v>51</v>
      </c>
      <c r="B165" s="33"/>
      <c r="C165" s="22" t="s">
        <v>180</v>
      </c>
      <c r="E165" s="177">
        <v>7964052</v>
      </c>
      <c r="G165" s="177">
        <v>0</v>
      </c>
      <c r="I165" s="177">
        <v>17010095</v>
      </c>
      <c r="K165" s="177">
        <v>0</v>
      </c>
      <c r="M165" s="177">
        <f t="shared" ref="M165:M211" si="8">(E165+G165+I165+K165)</f>
        <v>24974147</v>
      </c>
      <c r="O165" s="177">
        <v>15205336</v>
      </c>
      <c r="Q165" s="177">
        <v>0</v>
      </c>
      <c r="S165" s="177">
        <v>9600530</v>
      </c>
      <c r="U165" s="177">
        <v>168281</v>
      </c>
      <c r="W165" s="177">
        <f t="shared" ref="W165:W211" si="9">(O165+Q165+S165+U165)</f>
        <v>24974147</v>
      </c>
      <c r="Y165" s="177">
        <v>0</v>
      </c>
      <c r="AA165" s="177">
        <f t="shared" ref="AA165:AA187" si="10">(M165-Y165)</f>
        <v>24974147</v>
      </c>
      <c r="AC165" s="83">
        <f t="shared" ref="AC165:AC211" si="11">(AA165/AE165)</f>
        <v>2274.719646598051</v>
      </c>
      <c r="AE165" s="88">
        <v>10979</v>
      </c>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row>
    <row r="166" spans="1:70" ht="8.85" customHeight="1" x14ac:dyDescent="0.3">
      <c r="A166" s="22">
        <v>52</v>
      </c>
      <c r="B166" s="33"/>
      <c r="C166" s="22" t="s">
        <v>181</v>
      </c>
      <c r="E166" s="178">
        <v>22214015</v>
      </c>
      <c r="G166" s="178">
        <v>0</v>
      </c>
      <c r="I166" s="178">
        <v>60415168</v>
      </c>
      <c r="K166" s="178">
        <v>0</v>
      </c>
      <c r="M166" s="178">
        <f t="shared" si="8"/>
        <v>82629183</v>
      </c>
      <c r="O166" s="178">
        <v>52083827</v>
      </c>
      <c r="Q166" s="178">
        <v>0</v>
      </c>
      <c r="S166" s="178">
        <v>9963907</v>
      </c>
      <c r="U166" s="178">
        <v>20581449</v>
      </c>
      <c r="W166" s="178">
        <f t="shared" si="9"/>
        <v>82629183</v>
      </c>
      <c r="Y166" s="178">
        <v>0</v>
      </c>
      <c r="AA166" s="178">
        <f t="shared" si="10"/>
        <v>82629183</v>
      </c>
      <c r="AC166" s="195">
        <f t="shared" si="11"/>
        <v>3443.7435608902224</v>
      </c>
      <c r="AE166" s="88">
        <v>23994</v>
      </c>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row>
    <row r="167" spans="1:70" ht="8.85" customHeight="1" x14ac:dyDescent="0.3">
      <c r="A167" s="22">
        <v>53</v>
      </c>
      <c r="B167" s="33"/>
      <c r="C167" s="22" t="s">
        <v>182</v>
      </c>
      <c r="E167" s="178">
        <v>1162111509</v>
      </c>
      <c r="G167" s="178">
        <v>0</v>
      </c>
      <c r="I167" s="178">
        <v>2042531713</v>
      </c>
      <c r="K167" s="178">
        <v>0</v>
      </c>
      <c r="M167" s="178">
        <f t="shared" si="8"/>
        <v>3204643222</v>
      </c>
      <c r="O167" s="178">
        <v>2193385016</v>
      </c>
      <c r="Q167" s="178">
        <v>92713680</v>
      </c>
      <c r="S167" s="178">
        <v>588689358</v>
      </c>
      <c r="U167" s="178">
        <v>329855168</v>
      </c>
      <c r="W167" s="178">
        <f t="shared" si="9"/>
        <v>3204643222</v>
      </c>
      <c r="Y167" s="178">
        <v>40175515</v>
      </c>
      <c r="AA167" s="178">
        <f t="shared" si="10"/>
        <v>3164467707</v>
      </c>
      <c r="AC167" s="84">
        <f t="shared" si="11"/>
        <v>7787.4462157473145</v>
      </c>
      <c r="AE167" s="88">
        <v>406355</v>
      </c>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row>
    <row r="168" spans="1:70" ht="8.85" customHeight="1" x14ac:dyDescent="0.3">
      <c r="A168" s="22">
        <v>54</v>
      </c>
      <c r="B168" s="33"/>
      <c r="C168" s="22" t="s">
        <v>183</v>
      </c>
      <c r="E168" s="178">
        <v>62823068</v>
      </c>
      <c r="G168" s="178">
        <v>0</v>
      </c>
      <c r="I168" s="178">
        <v>63684994</v>
      </c>
      <c r="K168" s="178">
        <v>0</v>
      </c>
      <c r="M168" s="178">
        <f t="shared" si="8"/>
        <v>126508062</v>
      </c>
      <c r="O168" s="178">
        <v>75185426</v>
      </c>
      <c r="Q168" s="178">
        <v>0</v>
      </c>
      <c r="S168" s="178">
        <v>51322636</v>
      </c>
      <c r="U168" s="178">
        <v>0</v>
      </c>
      <c r="W168" s="178">
        <f t="shared" si="9"/>
        <v>126508062</v>
      </c>
      <c r="Y168" s="178">
        <v>0</v>
      </c>
      <c r="AA168" s="178">
        <f t="shared" si="10"/>
        <v>126508062</v>
      </c>
      <c r="AC168" s="84">
        <f t="shared" si="11"/>
        <v>3512.064129257933</v>
      </c>
      <c r="AE168" s="88">
        <v>36021</v>
      </c>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row>
    <row r="169" spans="1:70" ht="8.85" customHeight="1" x14ac:dyDescent="0.3">
      <c r="A169" s="22">
        <v>55</v>
      </c>
      <c r="B169" s="33"/>
      <c r="C169" s="22" t="s">
        <v>184</v>
      </c>
      <c r="E169" s="178">
        <v>9646857</v>
      </c>
      <c r="G169" s="178">
        <v>0</v>
      </c>
      <c r="I169" s="178">
        <v>16091248</v>
      </c>
      <c r="K169" s="178">
        <v>0</v>
      </c>
      <c r="M169" s="178">
        <f t="shared" si="8"/>
        <v>25738105</v>
      </c>
      <c r="O169" s="178">
        <v>21121767</v>
      </c>
      <c r="Q169" s="178">
        <v>0</v>
      </c>
      <c r="S169" s="178">
        <v>4616338</v>
      </c>
      <c r="U169" s="178">
        <v>0</v>
      </c>
      <c r="W169" s="178">
        <f t="shared" si="9"/>
        <v>25738105</v>
      </c>
      <c r="Y169" s="178">
        <v>0</v>
      </c>
      <c r="AA169" s="178">
        <f t="shared" si="10"/>
        <v>25738105</v>
      </c>
      <c r="AC169" s="84">
        <f t="shared" si="11"/>
        <v>2103.4737659365805</v>
      </c>
      <c r="AE169" s="88">
        <v>12236</v>
      </c>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row>
    <row r="170" spans="1:70" ht="6.75" customHeight="1" x14ac:dyDescent="0.3">
      <c r="A170" s="53"/>
      <c r="B170" s="33"/>
      <c r="AC170" s="191"/>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row>
    <row r="171" spans="1:70" ht="8.85" customHeight="1" x14ac:dyDescent="0.3">
      <c r="A171" s="22">
        <v>56</v>
      </c>
      <c r="B171" s="33"/>
      <c r="C171" s="22" t="s">
        <v>185</v>
      </c>
      <c r="E171" s="178">
        <v>8662490</v>
      </c>
      <c r="G171" s="178">
        <v>620000</v>
      </c>
      <c r="I171" s="178">
        <v>20661170</v>
      </c>
      <c r="K171" s="178">
        <v>0</v>
      </c>
      <c r="M171" s="178">
        <f t="shared" si="8"/>
        <v>29943660</v>
      </c>
      <c r="O171" s="178">
        <v>19468075</v>
      </c>
      <c r="Q171" s="178">
        <v>0</v>
      </c>
      <c r="S171" s="178">
        <v>10475585</v>
      </c>
      <c r="U171" s="178">
        <v>0</v>
      </c>
      <c r="W171" s="178">
        <f t="shared" si="9"/>
        <v>29943660</v>
      </c>
      <c r="Y171" s="178">
        <v>0</v>
      </c>
      <c r="AA171" s="178">
        <f t="shared" si="10"/>
        <v>29943660</v>
      </c>
      <c r="AC171" s="84">
        <f t="shared" si="11"/>
        <v>2255.1333032083144</v>
      </c>
      <c r="AE171" s="88">
        <v>13278</v>
      </c>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row>
    <row r="172" spans="1:70" ht="8.85" customHeight="1" x14ac:dyDescent="0.3">
      <c r="A172" s="22">
        <v>57</v>
      </c>
      <c r="B172" s="33"/>
      <c r="C172" s="22" t="s">
        <v>186</v>
      </c>
      <c r="E172" s="178">
        <v>2838292</v>
      </c>
      <c r="G172" s="178">
        <v>0</v>
      </c>
      <c r="I172" s="178">
        <v>13948396</v>
      </c>
      <c r="K172" s="178">
        <v>0</v>
      </c>
      <c r="M172" s="178">
        <f t="shared" si="8"/>
        <v>16786688</v>
      </c>
      <c r="O172" s="178">
        <v>12647819</v>
      </c>
      <c r="Q172" s="178">
        <v>0</v>
      </c>
      <c r="S172" s="178">
        <v>4138869</v>
      </c>
      <c r="U172" s="178">
        <v>0</v>
      </c>
      <c r="W172" s="178">
        <f t="shared" si="9"/>
        <v>16786688</v>
      </c>
      <c r="Y172" s="178">
        <v>0</v>
      </c>
      <c r="AA172" s="178">
        <f t="shared" si="10"/>
        <v>16786688</v>
      </c>
      <c r="AC172" s="84">
        <f t="shared" si="11"/>
        <v>1928.6176470588234</v>
      </c>
      <c r="AE172" s="88">
        <v>8704</v>
      </c>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row>
    <row r="173" spans="1:70" ht="8.85" customHeight="1" x14ac:dyDescent="0.3">
      <c r="A173" s="22">
        <v>58</v>
      </c>
      <c r="B173" s="33"/>
      <c r="C173" s="22" t="s">
        <v>187</v>
      </c>
      <c r="E173" s="178">
        <v>94361219</v>
      </c>
      <c r="G173" s="178">
        <v>0</v>
      </c>
      <c r="I173" s="178">
        <v>50890892</v>
      </c>
      <c r="K173" s="178">
        <v>0</v>
      </c>
      <c r="M173" s="178">
        <f t="shared" si="8"/>
        <v>145252111</v>
      </c>
      <c r="O173" s="178">
        <v>136907564</v>
      </c>
      <c r="Q173" s="178">
        <v>0</v>
      </c>
      <c r="S173" s="178">
        <v>8344547</v>
      </c>
      <c r="U173" s="178">
        <v>0</v>
      </c>
      <c r="W173" s="178">
        <f t="shared" si="9"/>
        <v>145252111</v>
      </c>
      <c r="Y173" s="178">
        <v>0</v>
      </c>
      <c r="AA173" s="178">
        <f t="shared" si="10"/>
        <v>145252111</v>
      </c>
      <c r="AC173" s="84">
        <f t="shared" si="11"/>
        <v>4687.8202678715506</v>
      </c>
      <c r="AE173" s="88">
        <v>30985</v>
      </c>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row>
    <row r="174" spans="1:70" ht="8.85" customHeight="1" x14ac:dyDescent="0.3">
      <c r="A174" s="22">
        <v>59</v>
      </c>
      <c r="B174" s="33"/>
      <c r="C174" s="22" t="s">
        <v>188</v>
      </c>
      <c r="E174" s="178">
        <v>21121800</v>
      </c>
      <c r="G174" s="178">
        <v>0</v>
      </c>
      <c r="I174" s="178">
        <v>14999917</v>
      </c>
      <c r="K174" s="178">
        <v>0</v>
      </c>
      <c r="M174" s="178">
        <f t="shared" si="8"/>
        <v>36121717</v>
      </c>
      <c r="O174" s="178">
        <v>25450850</v>
      </c>
      <c r="Q174" s="178">
        <v>0</v>
      </c>
      <c r="S174" s="178">
        <v>10670867</v>
      </c>
      <c r="U174" s="178">
        <v>0</v>
      </c>
      <c r="W174" s="178">
        <f t="shared" si="9"/>
        <v>36121717</v>
      </c>
      <c r="Y174" s="178">
        <v>0</v>
      </c>
      <c r="AA174" s="178">
        <f t="shared" si="10"/>
        <v>36121717</v>
      </c>
      <c r="AC174" s="84">
        <f t="shared" si="11"/>
        <v>3317.2666911562128</v>
      </c>
      <c r="AE174" s="88">
        <v>10889</v>
      </c>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row>
    <row r="175" spans="1:70" ht="8.85" customHeight="1" x14ac:dyDescent="0.3">
      <c r="A175" s="22">
        <v>60</v>
      </c>
      <c r="B175" s="33"/>
      <c r="C175" s="22" t="s">
        <v>189</v>
      </c>
      <c r="E175" s="178">
        <v>171762182</v>
      </c>
      <c r="G175" s="178">
        <v>750000</v>
      </c>
      <c r="I175" s="178">
        <v>122286068</v>
      </c>
      <c r="K175" s="178">
        <v>0</v>
      </c>
      <c r="M175" s="178">
        <f t="shared" si="8"/>
        <v>294798250</v>
      </c>
      <c r="O175" s="178">
        <v>136931021</v>
      </c>
      <c r="Q175" s="178">
        <v>0</v>
      </c>
      <c r="S175" s="178">
        <v>151152236</v>
      </c>
      <c r="U175" s="178">
        <v>6714993</v>
      </c>
      <c r="W175" s="178">
        <f t="shared" si="9"/>
        <v>294798250</v>
      </c>
      <c r="Y175" s="178">
        <v>0</v>
      </c>
      <c r="AA175" s="178">
        <f t="shared" si="10"/>
        <v>294798250</v>
      </c>
      <c r="AC175" s="84">
        <f t="shared" si="11"/>
        <v>2964.7928756046786</v>
      </c>
      <c r="AE175" s="88">
        <v>99433</v>
      </c>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row>
    <row r="176" spans="1:70" ht="6.75" customHeight="1" x14ac:dyDescent="0.3">
      <c r="A176" s="53"/>
      <c r="B176" s="33"/>
      <c r="AC176" s="191"/>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row>
    <row r="177" spans="1:70" ht="8.85" customHeight="1" x14ac:dyDescent="0.3">
      <c r="A177" s="22">
        <v>61</v>
      </c>
      <c r="B177" s="33"/>
      <c r="C177" s="22" t="s">
        <v>190</v>
      </c>
      <c r="E177" s="178">
        <v>22971371</v>
      </c>
      <c r="G177" s="178">
        <v>0</v>
      </c>
      <c r="I177" s="178">
        <v>25981456</v>
      </c>
      <c r="K177" s="178">
        <v>0</v>
      </c>
      <c r="M177" s="178">
        <f t="shared" si="8"/>
        <v>48952827</v>
      </c>
      <c r="O177" s="178">
        <v>39303487</v>
      </c>
      <c r="Q177" s="178">
        <v>0</v>
      </c>
      <c r="S177" s="178">
        <v>8986947</v>
      </c>
      <c r="U177" s="178">
        <v>662393</v>
      </c>
      <c r="W177" s="178">
        <f t="shared" si="9"/>
        <v>48952827</v>
      </c>
      <c r="Y177" s="178">
        <v>0</v>
      </c>
      <c r="AA177" s="178">
        <f t="shared" si="10"/>
        <v>48952827</v>
      </c>
      <c r="AC177" s="84">
        <f t="shared" si="11"/>
        <v>3299.5973982205446</v>
      </c>
      <c r="AE177" s="88">
        <v>14836</v>
      </c>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row>
    <row r="178" spans="1:70" ht="8.85" customHeight="1" x14ac:dyDescent="0.3">
      <c r="A178" s="22">
        <v>62</v>
      </c>
      <c r="B178" s="33"/>
      <c r="C178" s="22" t="s">
        <v>191</v>
      </c>
      <c r="E178" s="178">
        <v>66665035</v>
      </c>
      <c r="G178" s="178">
        <v>0</v>
      </c>
      <c r="I178" s="178">
        <v>34837115</v>
      </c>
      <c r="K178" s="178">
        <v>0</v>
      </c>
      <c r="M178" s="178">
        <f t="shared" si="8"/>
        <v>101502150</v>
      </c>
      <c r="O178" s="178">
        <v>66744896</v>
      </c>
      <c r="Q178" s="178">
        <v>0</v>
      </c>
      <c r="S178" s="178">
        <v>20418022</v>
      </c>
      <c r="U178" s="178">
        <v>14339232</v>
      </c>
      <c r="W178" s="178">
        <f t="shared" si="9"/>
        <v>101502150</v>
      </c>
      <c r="Y178" s="178">
        <v>0</v>
      </c>
      <c r="AA178" s="178">
        <f t="shared" si="10"/>
        <v>101502150</v>
      </c>
      <c r="AC178" s="84">
        <f t="shared" si="11"/>
        <v>4518.8384827709024</v>
      </c>
      <c r="AE178" s="88">
        <v>22462</v>
      </c>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row>
    <row r="179" spans="1:70" ht="8.85" customHeight="1" x14ac:dyDescent="0.3">
      <c r="A179" s="22">
        <v>63</v>
      </c>
      <c r="B179" s="33"/>
      <c r="C179" s="22" t="s">
        <v>192</v>
      </c>
      <c r="E179" s="178">
        <v>22977610</v>
      </c>
      <c r="G179" s="178">
        <v>36391</v>
      </c>
      <c r="I179" s="178">
        <v>23238060</v>
      </c>
      <c r="K179" s="178">
        <v>0</v>
      </c>
      <c r="M179" s="178">
        <f t="shared" si="8"/>
        <v>46252061</v>
      </c>
      <c r="O179" s="178">
        <v>21175902</v>
      </c>
      <c r="Q179" s="178">
        <v>0</v>
      </c>
      <c r="S179" s="178">
        <v>25061015</v>
      </c>
      <c r="U179" s="178">
        <v>15144</v>
      </c>
      <c r="W179" s="178">
        <f t="shared" si="9"/>
        <v>46252061</v>
      </c>
      <c r="Y179" s="178">
        <v>0</v>
      </c>
      <c r="AA179" s="178">
        <f t="shared" si="10"/>
        <v>46252061</v>
      </c>
      <c r="AC179" s="84">
        <f t="shared" si="11"/>
        <v>3899.178974877761</v>
      </c>
      <c r="AE179" s="88">
        <v>11862</v>
      </c>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row>
    <row r="180" spans="1:70" ht="8.85" customHeight="1" x14ac:dyDescent="0.3">
      <c r="A180" s="22">
        <v>64</v>
      </c>
      <c r="B180" s="33"/>
      <c r="C180" s="22" t="s">
        <v>193</v>
      </c>
      <c r="E180" s="178">
        <v>32130377</v>
      </c>
      <c r="G180" s="178">
        <v>0</v>
      </c>
      <c r="I180" s="178">
        <v>17883756</v>
      </c>
      <c r="K180" s="178">
        <v>0</v>
      </c>
      <c r="M180" s="178">
        <f t="shared" si="8"/>
        <v>50014133</v>
      </c>
      <c r="O180" s="178">
        <v>45580852</v>
      </c>
      <c r="Q180" s="178">
        <v>0</v>
      </c>
      <c r="S180" s="178">
        <v>2107000</v>
      </c>
      <c r="U180" s="178">
        <v>2326281</v>
      </c>
      <c r="W180" s="178">
        <f t="shared" si="9"/>
        <v>50014133</v>
      </c>
      <c r="Y180" s="178">
        <v>0</v>
      </c>
      <c r="AA180" s="178">
        <f t="shared" si="10"/>
        <v>50014133</v>
      </c>
      <c r="AC180" s="84">
        <f t="shared" si="11"/>
        <v>4141.9571842650103</v>
      </c>
      <c r="AE180" s="88">
        <v>12075</v>
      </c>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row>
    <row r="181" spans="1:70" ht="8.85" customHeight="1" x14ac:dyDescent="0.3">
      <c r="A181" s="22">
        <v>65</v>
      </c>
      <c r="B181" s="33"/>
      <c r="C181" s="22" t="s">
        <v>194</v>
      </c>
      <c r="E181" s="178">
        <v>1674646</v>
      </c>
      <c r="G181" s="178">
        <v>310367</v>
      </c>
      <c r="I181" s="178">
        <v>25613775</v>
      </c>
      <c r="K181" s="178">
        <v>0</v>
      </c>
      <c r="M181" s="178">
        <f t="shared" si="8"/>
        <v>27598788</v>
      </c>
      <c r="O181" s="178">
        <v>22041029</v>
      </c>
      <c r="Q181" s="178">
        <v>0</v>
      </c>
      <c r="S181" s="178">
        <v>5557759</v>
      </c>
      <c r="U181" s="178">
        <v>0</v>
      </c>
      <c r="W181" s="178">
        <f t="shared" si="9"/>
        <v>27598788</v>
      </c>
      <c r="Y181" s="178">
        <v>0</v>
      </c>
      <c r="AA181" s="178">
        <f t="shared" si="10"/>
        <v>27598788</v>
      </c>
      <c r="AC181" s="84">
        <f t="shared" si="11"/>
        <v>1762.4872597228432</v>
      </c>
      <c r="AE181" s="88">
        <v>15659</v>
      </c>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row>
    <row r="182" spans="1:70" ht="6.75" customHeight="1" x14ac:dyDescent="0.3">
      <c r="A182" s="53"/>
      <c r="B182" s="33"/>
      <c r="AC182" s="191"/>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row>
    <row r="183" spans="1:70" ht="8.85" customHeight="1" x14ac:dyDescent="0.3">
      <c r="A183" s="22">
        <v>66</v>
      </c>
      <c r="B183" s="33"/>
      <c r="C183" s="22" t="s">
        <v>195</v>
      </c>
      <c r="E183" s="178">
        <v>82645568</v>
      </c>
      <c r="G183" s="178">
        <v>0</v>
      </c>
      <c r="I183" s="178">
        <v>65547093</v>
      </c>
      <c r="K183" s="178">
        <v>0</v>
      </c>
      <c r="M183" s="178">
        <f t="shared" si="8"/>
        <v>148192661</v>
      </c>
      <c r="O183" s="178">
        <v>89298038</v>
      </c>
      <c r="Q183" s="178">
        <v>0</v>
      </c>
      <c r="S183" s="178">
        <v>58822427</v>
      </c>
      <c r="U183" s="178">
        <v>72196</v>
      </c>
      <c r="W183" s="178">
        <f t="shared" si="9"/>
        <v>148192661</v>
      </c>
      <c r="Y183" s="178">
        <v>0</v>
      </c>
      <c r="AA183" s="178">
        <f t="shared" si="10"/>
        <v>148192661</v>
      </c>
      <c r="AC183" s="84">
        <f t="shared" si="11"/>
        <v>4164.8210050025291</v>
      </c>
      <c r="AE183" s="88">
        <v>35582</v>
      </c>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row>
    <row r="184" spans="1:70" ht="8.85" customHeight="1" x14ac:dyDescent="0.3">
      <c r="A184" s="22">
        <v>67</v>
      </c>
      <c r="B184" s="33"/>
      <c r="C184" s="22" t="s">
        <v>196</v>
      </c>
      <c r="E184" s="178">
        <v>55333241</v>
      </c>
      <c r="G184" s="178">
        <v>0</v>
      </c>
      <c r="I184" s="178">
        <v>55928077</v>
      </c>
      <c r="K184" s="178">
        <v>0</v>
      </c>
      <c r="M184" s="178">
        <f t="shared" si="8"/>
        <v>111261318</v>
      </c>
      <c r="O184" s="178">
        <v>80470063</v>
      </c>
      <c r="Q184" s="178">
        <v>0</v>
      </c>
      <c r="S184" s="178">
        <v>30791255</v>
      </c>
      <c r="U184" s="178">
        <v>0</v>
      </c>
      <c r="W184" s="178">
        <f t="shared" si="9"/>
        <v>111261318</v>
      </c>
      <c r="Y184" s="178">
        <v>0</v>
      </c>
      <c r="AA184" s="178">
        <f t="shared" si="10"/>
        <v>111261318</v>
      </c>
      <c r="AC184" s="84">
        <f t="shared" si="11"/>
        <v>4668.3723408719006</v>
      </c>
      <c r="AE184" s="88">
        <v>23833</v>
      </c>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row>
    <row r="185" spans="1:70" ht="8.85" customHeight="1" x14ac:dyDescent="0.3">
      <c r="A185" s="22">
        <v>68</v>
      </c>
      <c r="B185" s="33"/>
      <c r="C185" s="22" t="s">
        <v>197</v>
      </c>
      <c r="E185" s="178">
        <v>35516760</v>
      </c>
      <c r="G185" s="178">
        <v>960000</v>
      </c>
      <c r="I185" s="178">
        <v>31564446</v>
      </c>
      <c r="K185" s="178">
        <v>0</v>
      </c>
      <c r="M185" s="178">
        <f t="shared" si="8"/>
        <v>68041206</v>
      </c>
      <c r="O185" s="178">
        <v>52277689</v>
      </c>
      <c r="Q185" s="178">
        <v>0</v>
      </c>
      <c r="S185" s="178">
        <v>12424618</v>
      </c>
      <c r="U185" s="178">
        <v>3338899</v>
      </c>
      <c r="W185" s="178">
        <f t="shared" si="9"/>
        <v>68041206</v>
      </c>
      <c r="Y185" s="178">
        <v>0</v>
      </c>
      <c r="AA185" s="178">
        <f t="shared" si="10"/>
        <v>68041206</v>
      </c>
      <c r="AC185" s="84">
        <f t="shared" si="11"/>
        <v>3824.6883642495786</v>
      </c>
      <c r="AE185" s="88">
        <v>17790</v>
      </c>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row>
    <row r="186" spans="1:70" ht="8.85" customHeight="1" x14ac:dyDescent="0.3">
      <c r="A186" s="22">
        <v>69</v>
      </c>
      <c r="B186" s="33"/>
      <c r="C186" s="22" t="s">
        <v>198</v>
      </c>
      <c r="E186" s="178">
        <v>74130950</v>
      </c>
      <c r="G186" s="178">
        <v>0</v>
      </c>
      <c r="I186" s="178">
        <v>107843450</v>
      </c>
      <c r="K186" s="178">
        <v>0</v>
      </c>
      <c r="M186" s="178">
        <f t="shared" si="8"/>
        <v>181974400</v>
      </c>
      <c r="O186" s="178">
        <v>144742298</v>
      </c>
      <c r="Q186" s="178">
        <v>0</v>
      </c>
      <c r="S186" s="178">
        <v>36903477</v>
      </c>
      <c r="U186" s="178">
        <v>328625</v>
      </c>
      <c r="W186" s="178">
        <f t="shared" si="9"/>
        <v>181974400</v>
      </c>
      <c r="Y186" s="178">
        <v>0</v>
      </c>
      <c r="AA186" s="178">
        <f t="shared" si="10"/>
        <v>181974400</v>
      </c>
      <c r="AC186" s="84">
        <f t="shared" si="11"/>
        <v>2952.212848799481</v>
      </c>
      <c r="AE186" s="88">
        <v>61640</v>
      </c>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row>
    <row r="187" spans="1:70" ht="8.85" customHeight="1" x14ac:dyDescent="0.3">
      <c r="A187" s="22">
        <v>70</v>
      </c>
      <c r="B187" s="33"/>
      <c r="C187" s="22" t="s">
        <v>199</v>
      </c>
      <c r="E187" s="178">
        <v>125828610</v>
      </c>
      <c r="G187" s="178">
        <v>0</v>
      </c>
      <c r="I187" s="178">
        <v>62861086</v>
      </c>
      <c r="K187" s="178">
        <v>0</v>
      </c>
      <c r="M187" s="178">
        <f t="shared" si="8"/>
        <v>188689696</v>
      </c>
      <c r="O187" s="178">
        <v>131329544</v>
      </c>
      <c r="Q187" s="178">
        <v>0</v>
      </c>
      <c r="S187" s="178">
        <v>40046622</v>
      </c>
      <c r="U187" s="178">
        <v>17313530</v>
      </c>
      <c r="W187" s="178">
        <f t="shared" si="9"/>
        <v>188689696</v>
      </c>
      <c r="Y187" s="178">
        <v>0</v>
      </c>
      <c r="AA187" s="178">
        <f t="shared" si="10"/>
        <v>188689696</v>
      </c>
      <c r="AC187" s="84">
        <f t="shared" si="11"/>
        <v>6391.0613737975882</v>
      </c>
      <c r="AE187" s="88">
        <v>29524</v>
      </c>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row>
    <row r="188" spans="1:70" ht="6.75" customHeight="1" x14ac:dyDescent="0.3">
      <c r="A188" s="53"/>
      <c r="B188" s="33"/>
      <c r="AC188" s="191"/>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row>
    <row r="189" spans="1:70" ht="8.85" customHeight="1" x14ac:dyDescent="0.3">
      <c r="A189" s="22">
        <v>71</v>
      </c>
      <c r="B189" s="33"/>
      <c r="C189" s="22" t="s">
        <v>200</v>
      </c>
      <c r="E189" s="178">
        <v>15114843</v>
      </c>
      <c r="G189" s="178">
        <v>0</v>
      </c>
      <c r="I189" s="178">
        <v>30628843</v>
      </c>
      <c r="K189" s="178">
        <v>0</v>
      </c>
      <c r="M189" s="178">
        <f t="shared" si="8"/>
        <v>45743686</v>
      </c>
      <c r="O189" s="178">
        <v>31830111</v>
      </c>
      <c r="Q189" s="178">
        <v>0</v>
      </c>
      <c r="S189" s="178">
        <v>10589996</v>
      </c>
      <c r="U189" s="178">
        <v>3323579</v>
      </c>
      <c r="W189" s="178">
        <f t="shared" si="9"/>
        <v>45743686</v>
      </c>
      <c r="Y189" s="178">
        <v>1608189</v>
      </c>
      <c r="AA189" s="178">
        <f>(M189-Y189)</f>
        <v>44135497</v>
      </c>
      <c r="AC189" s="84">
        <f t="shared" si="11"/>
        <v>1898.3825971009505</v>
      </c>
      <c r="AE189" s="88">
        <v>23249</v>
      </c>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row>
    <row r="190" spans="1:70" ht="8.85" customHeight="1" x14ac:dyDescent="0.3">
      <c r="A190" s="22">
        <v>72</v>
      </c>
      <c r="B190" s="33"/>
      <c r="C190" s="22" t="s">
        <v>201</v>
      </c>
      <c r="E190" s="178">
        <v>50687395</v>
      </c>
      <c r="G190" s="178">
        <v>7160000</v>
      </c>
      <c r="I190" s="178">
        <v>80798198</v>
      </c>
      <c r="K190" s="178">
        <v>0</v>
      </c>
      <c r="M190" s="178">
        <f t="shared" si="8"/>
        <v>138645593</v>
      </c>
      <c r="O190" s="178">
        <v>76879377</v>
      </c>
      <c r="Q190" s="178">
        <v>0</v>
      </c>
      <c r="S190" s="178">
        <v>59083771</v>
      </c>
      <c r="U190" s="178">
        <v>2682445</v>
      </c>
      <c r="W190" s="178">
        <f t="shared" si="9"/>
        <v>138645593</v>
      </c>
      <c r="Y190" s="178">
        <v>0</v>
      </c>
      <c r="AA190" s="178">
        <f>(M190-Y190)</f>
        <v>138645593</v>
      </c>
      <c r="AC190" s="84">
        <f t="shared" si="11"/>
        <v>3725.8301891862839</v>
      </c>
      <c r="AE190" s="88">
        <v>37212</v>
      </c>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row>
    <row r="191" spans="1:70" ht="8.85" customHeight="1" x14ac:dyDescent="0.3">
      <c r="A191" s="22">
        <v>73</v>
      </c>
      <c r="B191" s="33"/>
      <c r="C191" s="22" t="s">
        <v>202</v>
      </c>
      <c r="E191" s="178">
        <v>1073508000</v>
      </c>
      <c r="G191" s="178">
        <v>0</v>
      </c>
      <c r="I191" s="178">
        <v>1400359000</v>
      </c>
      <c r="K191" s="178">
        <v>0</v>
      </c>
      <c r="M191" s="178">
        <f t="shared" si="8"/>
        <v>2473867000</v>
      </c>
      <c r="O191" s="178">
        <v>1790045000</v>
      </c>
      <c r="Q191" s="178">
        <v>110865000</v>
      </c>
      <c r="S191" s="178">
        <v>572957000</v>
      </c>
      <c r="U191" s="178">
        <v>0</v>
      </c>
      <c r="W191" s="178">
        <f t="shared" si="9"/>
        <v>2473867000</v>
      </c>
      <c r="Y191" s="178">
        <v>0</v>
      </c>
      <c r="AA191" s="178">
        <f>(M191-Y191)</f>
        <v>2473867000</v>
      </c>
      <c r="AC191" s="84">
        <f t="shared" si="11"/>
        <v>5342.5944722554559</v>
      </c>
      <c r="AE191" s="88">
        <v>463046</v>
      </c>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row>
    <row r="192" spans="1:70" ht="8.85" customHeight="1" x14ac:dyDescent="0.3">
      <c r="A192" s="22">
        <v>74</v>
      </c>
      <c r="B192" s="33"/>
      <c r="C192" s="22" t="s">
        <v>203</v>
      </c>
      <c r="E192" s="178">
        <v>82801482</v>
      </c>
      <c r="G192" s="178">
        <v>3732865</v>
      </c>
      <c r="I192" s="178">
        <v>58926988</v>
      </c>
      <c r="K192" s="178">
        <v>0</v>
      </c>
      <c r="M192" s="178">
        <f t="shared" si="8"/>
        <v>145461335</v>
      </c>
      <c r="O192" s="178">
        <v>107933211</v>
      </c>
      <c r="Q192" s="178">
        <v>0</v>
      </c>
      <c r="S192" s="178">
        <v>25565340</v>
      </c>
      <c r="U192" s="178">
        <v>11962784</v>
      </c>
      <c r="W192" s="178">
        <f t="shared" si="9"/>
        <v>145461335</v>
      </c>
      <c r="Y192" s="178">
        <v>0</v>
      </c>
      <c r="AA192" s="178">
        <f>(M192-Y192)</f>
        <v>145461335</v>
      </c>
      <c r="AC192" s="84">
        <f t="shared" si="11"/>
        <v>4255.370652078519</v>
      </c>
      <c r="AE192" s="88">
        <v>34183</v>
      </c>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row>
    <row r="193" spans="1:70" ht="8.85" customHeight="1" x14ac:dyDescent="0.3">
      <c r="A193" s="22">
        <v>75</v>
      </c>
      <c r="B193" s="33"/>
      <c r="C193" s="22" t="s">
        <v>204</v>
      </c>
      <c r="E193" s="178">
        <v>1581610</v>
      </c>
      <c r="G193" s="178">
        <v>0</v>
      </c>
      <c r="I193" s="178">
        <v>17285617</v>
      </c>
      <c r="K193" s="178">
        <v>0</v>
      </c>
      <c r="M193" s="178">
        <f t="shared" si="8"/>
        <v>18867227</v>
      </c>
      <c r="O193" s="178">
        <v>12629366</v>
      </c>
      <c r="Q193" s="178">
        <v>0</v>
      </c>
      <c r="S193" s="178">
        <v>6237861</v>
      </c>
      <c r="U193" s="178">
        <v>0</v>
      </c>
      <c r="W193" s="178">
        <f t="shared" si="9"/>
        <v>18867227</v>
      </c>
      <c r="Y193" s="178">
        <v>0</v>
      </c>
      <c r="AA193" s="178">
        <f>(M193-Y193)</f>
        <v>18867227</v>
      </c>
      <c r="AC193" s="84">
        <f t="shared" si="11"/>
        <v>2613.5513228979084</v>
      </c>
      <c r="AE193" s="88">
        <v>7219</v>
      </c>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row>
    <row r="194" spans="1:70" ht="6.75" customHeight="1" x14ac:dyDescent="0.3">
      <c r="A194" s="53"/>
      <c r="B194" s="33"/>
      <c r="AC194" s="191"/>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row>
    <row r="195" spans="1:70" ht="8.85" customHeight="1" x14ac:dyDescent="0.3">
      <c r="A195" s="22">
        <v>76</v>
      </c>
      <c r="B195" s="33"/>
      <c r="C195" s="22" t="s">
        <v>121</v>
      </c>
      <c r="E195" s="178">
        <v>17080185</v>
      </c>
      <c r="G195" s="178">
        <v>0</v>
      </c>
      <c r="I195" s="178">
        <v>13108181</v>
      </c>
      <c r="K195" s="178">
        <v>0</v>
      </c>
      <c r="M195" s="178">
        <f t="shared" si="8"/>
        <v>30188366</v>
      </c>
      <c r="O195" s="178">
        <v>26626123</v>
      </c>
      <c r="Q195" s="178">
        <v>0</v>
      </c>
      <c r="S195" s="178">
        <v>3562243</v>
      </c>
      <c r="U195" s="178">
        <v>0</v>
      </c>
      <c r="W195" s="178">
        <f t="shared" si="9"/>
        <v>30188366</v>
      </c>
      <c r="Y195" s="178">
        <v>0</v>
      </c>
      <c r="AA195" s="178">
        <f>(M195-Y195)</f>
        <v>30188366</v>
      </c>
      <c r="AC195" s="84">
        <f t="shared" si="11"/>
        <v>3301.078840896665</v>
      </c>
      <c r="AE195" s="88">
        <v>9145</v>
      </c>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row>
    <row r="196" spans="1:70" ht="8.85" customHeight="1" x14ac:dyDescent="0.3">
      <c r="A196" s="22">
        <v>77</v>
      </c>
      <c r="B196" s="33"/>
      <c r="C196" s="22" t="s">
        <v>122</v>
      </c>
      <c r="E196" s="178">
        <v>186685563</v>
      </c>
      <c r="G196" s="178">
        <v>0</v>
      </c>
      <c r="I196" s="178">
        <v>208821821</v>
      </c>
      <c r="K196" s="178">
        <v>0</v>
      </c>
      <c r="M196" s="178">
        <f t="shared" si="8"/>
        <v>395507384</v>
      </c>
      <c r="O196" s="178">
        <v>237889488</v>
      </c>
      <c r="Q196" s="178">
        <v>0</v>
      </c>
      <c r="S196" s="178">
        <v>157617896</v>
      </c>
      <c r="U196" s="178">
        <v>0</v>
      </c>
      <c r="W196" s="178">
        <f t="shared" si="9"/>
        <v>395507384</v>
      </c>
      <c r="Y196" s="178">
        <v>104674</v>
      </c>
      <c r="AA196" s="178">
        <f>(M196-Y196)</f>
        <v>395402710</v>
      </c>
      <c r="AC196" s="84">
        <f t="shared" si="11"/>
        <v>4221.1408958920492</v>
      </c>
      <c r="AE196" s="88">
        <v>93672</v>
      </c>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row>
    <row r="197" spans="1:70" ht="8.85" customHeight="1" x14ac:dyDescent="0.3">
      <c r="A197" s="22">
        <v>78</v>
      </c>
      <c r="B197" s="33"/>
      <c r="C197" s="22" t="s">
        <v>205</v>
      </c>
      <c r="E197" s="178">
        <v>67532793</v>
      </c>
      <c r="G197" s="178">
        <v>540000</v>
      </c>
      <c r="I197" s="178">
        <v>53300296</v>
      </c>
      <c r="K197" s="178">
        <v>0</v>
      </c>
      <c r="M197" s="178">
        <f t="shared" si="8"/>
        <v>121373089</v>
      </c>
      <c r="O197" s="178">
        <v>72184166</v>
      </c>
      <c r="Q197" s="178">
        <v>0</v>
      </c>
      <c r="S197" s="178">
        <v>49188923</v>
      </c>
      <c r="U197" s="178">
        <v>0</v>
      </c>
      <c r="W197" s="178">
        <f t="shared" si="9"/>
        <v>121373089</v>
      </c>
      <c r="Y197" s="178">
        <v>0</v>
      </c>
      <c r="AA197" s="178">
        <f>(M197-Y197)</f>
        <v>121373089</v>
      </c>
      <c r="AC197" s="84">
        <f t="shared" si="11"/>
        <v>5385.0254669683663</v>
      </c>
      <c r="AE197" s="88">
        <v>22539</v>
      </c>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row>
    <row r="198" spans="1:70" ht="8.85" customHeight="1" x14ac:dyDescent="0.3">
      <c r="A198" s="22">
        <v>79</v>
      </c>
      <c r="B198" s="33"/>
      <c r="C198" s="22" t="s">
        <v>206</v>
      </c>
      <c r="E198" s="178">
        <v>106903515</v>
      </c>
      <c r="G198" s="178">
        <v>0</v>
      </c>
      <c r="I198" s="178">
        <v>190284471</v>
      </c>
      <c r="K198" s="178">
        <v>0</v>
      </c>
      <c r="M198" s="178">
        <f t="shared" si="8"/>
        <v>297187986</v>
      </c>
      <c r="O198" s="178">
        <v>216323176</v>
      </c>
      <c r="Q198" s="178">
        <v>0</v>
      </c>
      <c r="S198" s="178">
        <v>64581105</v>
      </c>
      <c r="U198" s="178">
        <v>16283705</v>
      </c>
      <c r="W198" s="178">
        <f t="shared" si="9"/>
        <v>297187986</v>
      </c>
      <c r="Y198" s="178">
        <v>0</v>
      </c>
      <c r="AA198" s="178">
        <f>(M198-Y198)</f>
        <v>297187986</v>
      </c>
      <c r="AC198" s="84">
        <f t="shared" si="11"/>
        <v>3649.9715801626098</v>
      </c>
      <c r="AE198" s="88">
        <v>81422</v>
      </c>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row>
    <row r="199" spans="1:70" ht="8.85" customHeight="1" x14ac:dyDescent="0.3">
      <c r="A199" s="22">
        <v>80</v>
      </c>
      <c r="B199" s="33"/>
      <c r="C199" s="22" t="s">
        <v>207</v>
      </c>
      <c r="E199" s="178">
        <v>21666277</v>
      </c>
      <c r="G199" s="178">
        <v>172662</v>
      </c>
      <c r="I199" s="178">
        <v>73554981</v>
      </c>
      <c r="K199" s="178">
        <v>0</v>
      </c>
      <c r="M199" s="178">
        <f t="shared" si="8"/>
        <v>95393920</v>
      </c>
      <c r="O199" s="178">
        <v>56713278</v>
      </c>
      <c r="Q199" s="178">
        <v>0</v>
      </c>
      <c r="S199" s="178">
        <v>25376881</v>
      </c>
      <c r="U199" s="178">
        <v>13303761</v>
      </c>
      <c r="W199" s="178">
        <f t="shared" si="9"/>
        <v>95393920</v>
      </c>
      <c r="Y199" s="178">
        <v>0</v>
      </c>
      <c r="AA199" s="178">
        <f>(M199-Y199)</f>
        <v>95393920</v>
      </c>
      <c r="AC199" s="84">
        <f t="shared" si="11"/>
        <v>3525.6650774291311</v>
      </c>
      <c r="AE199" s="88">
        <v>27057</v>
      </c>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row>
    <row r="200" spans="1:70" ht="6.75" customHeight="1" x14ac:dyDescent="0.3">
      <c r="A200" s="53"/>
      <c r="B200" s="33"/>
      <c r="AC200" s="191"/>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row>
    <row r="201" spans="1:70" ht="8.85" customHeight="1" x14ac:dyDescent="0.3">
      <c r="A201" s="22">
        <v>81</v>
      </c>
      <c r="B201" s="33"/>
      <c r="C201" s="22" t="s">
        <v>208</v>
      </c>
      <c r="E201" s="178">
        <v>6324000</v>
      </c>
      <c r="G201" s="178">
        <v>0</v>
      </c>
      <c r="I201" s="178">
        <v>77398440</v>
      </c>
      <c r="K201" s="178">
        <v>0</v>
      </c>
      <c r="M201" s="178">
        <f t="shared" si="8"/>
        <v>83722440</v>
      </c>
      <c r="O201" s="178">
        <v>43562686</v>
      </c>
      <c r="Q201" s="178">
        <v>0</v>
      </c>
      <c r="S201" s="178">
        <v>20633099</v>
      </c>
      <c r="U201" s="178">
        <v>19526655</v>
      </c>
      <c r="W201" s="178">
        <f t="shared" si="9"/>
        <v>83722440</v>
      </c>
      <c r="Y201" s="178">
        <v>0</v>
      </c>
      <c r="AA201" s="178">
        <f>(M201-Y201)</f>
        <v>83722440</v>
      </c>
      <c r="AC201" s="84">
        <f t="shared" si="11"/>
        <v>3784.7493332127842</v>
      </c>
      <c r="AE201" s="88">
        <v>22121</v>
      </c>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row>
    <row r="202" spans="1:70" ht="8.85" customHeight="1" x14ac:dyDescent="0.3">
      <c r="A202" s="22">
        <v>82</v>
      </c>
      <c r="B202" s="33"/>
      <c r="C202" s="22" t="s">
        <v>209</v>
      </c>
      <c r="E202" s="178">
        <v>48201523</v>
      </c>
      <c r="G202" s="178">
        <v>629000</v>
      </c>
      <c r="I202" s="178">
        <v>85787678</v>
      </c>
      <c r="K202" s="178">
        <v>0</v>
      </c>
      <c r="M202" s="178">
        <f t="shared" si="8"/>
        <v>134618201</v>
      </c>
      <c r="O202" s="178">
        <v>80895408</v>
      </c>
      <c r="Q202" s="178">
        <v>0</v>
      </c>
      <c r="S202" s="178">
        <v>53034951</v>
      </c>
      <c r="U202" s="178">
        <v>687842</v>
      </c>
      <c r="W202" s="178">
        <f t="shared" si="9"/>
        <v>134618201</v>
      </c>
      <c r="Y202" s="178">
        <v>0</v>
      </c>
      <c r="AA202" s="178">
        <f>(M202-Y202)</f>
        <v>134618201</v>
      </c>
      <c r="AC202" s="84">
        <f t="shared" si="11"/>
        <v>3135.0302980903584</v>
      </c>
      <c r="AE202" s="88">
        <v>42940</v>
      </c>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row>
    <row r="203" spans="1:70" ht="8.85" customHeight="1" x14ac:dyDescent="0.3">
      <c r="A203" s="22">
        <v>83</v>
      </c>
      <c r="B203" s="33"/>
      <c r="C203" s="22" t="s">
        <v>210</v>
      </c>
      <c r="E203" s="178">
        <v>50743286</v>
      </c>
      <c r="G203" s="178">
        <v>0</v>
      </c>
      <c r="I203" s="178">
        <v>51853712</v>
      </c>
      <c r="K203" s="178">
        <v>0</v>
      </c>
      <c r="M203" s="178">
        <f t="shared" si="8"/>
        <v>102596998</v>
      </c>
      <c r="O203" s="178">
        <v>53067012</v>
      </c>
      <c r="Q203" s="178">
        <v>0</v>
      </c>
      <c r="S203" s="178">
        <v>38695545</v>
      </c>
      <c r="U203" s="178">
        <v>10834441</v>
      </c>
      <c r="W203" s="178">
        <f t="shared" si="9"/>
        <v>102596998</v>
      </c>
      <c r="Y203" s="178">
        <v>0</v>
      </c>
      <c r="AA203" s="178">
        <f>(M203-Y203)</f>
        <v>102596998</v>
      </c>
      <c r="AC203" s="84">
        <f t="shared" si="11"/>
        <v>3366.5955045118949</v>
      </c>
      <c r="AE203" s="88">
        <v>30475</v>
      </c>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row>
    <row r="204" spans="1:70" ht="8.85" customHeight="1" x14ac:dyDescent="0.3">
      <c r="A204" s="22">
        <v>84</v>
      </c>
      <c r="B204" s="33"/>
      <c r="C204" s="22" t="s">
        <v>211</v>
      </c>
      <c r="E204" s="178">
        <v>53681927</v>
      </c>
      <c r="G204" s="178">
        <v>4125000</v>
      </c>
      <c r="I204" s="178">
        <v>36573709</v>
      </c>
      <c r="K204" s="178">
        <v>0</v>
      </c>
      <c r="M204" s="178">
        <f t="shared" si="8"/>
        <v>94380636</v>
      </c>
      <c r="O204" s="178">
        <v>41360779</v>
      </c>
      <c r="Q204" s="178">
        <v>0</v>
      </c>
      <c r="S204" s="178">
        <v>20102227</v>
      </c>
      <c r="U204" s="178">
        <v>32917630</v>
      </c>
      <c r="W204" s="178">
        <f t="shared" si="9"/>
        <v>94380636</v>
      </c>
      <c r="Y204" s="178">
        <v>0</v>
      </c>
      <c r="AA204" s="178">
        <f>(M204-Y204)</f>
        <v>94380636</v>
      </c>
      <c r="AC204" s="84">
        <f t="shared" si="11"/>
        <v>5287.1343902302388</v>
      </c>
      <c r="AE204" s="88">
        <v>17851</v>
      </c>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row>
    <row r="205" spans="1:70" ht="8.85" customHeight="1" x14ac:dyDescent="0.3">
      <c r="A205" s="22">
        <v>85</v>
      </c>
      <c r="B205" s="33"/>
      <c r="C205" s="22" t="s">
        <v>212</v>
      </c>
      <c r="E205" s="178">
        <v>412852173</v>
      </c>
      <c r="G205" s="178">
        <v>0</v>
      </c>
      <c r="I205" s="178">
        <v>605131829</v>
      </c>
      <c r="K205" s="178">
        <v>0</v>
      </c>
      <c r="M205" s="178">
        <f t="shared" si="8"/>
        <v>1017984002</v>
      </c>
      <c r="O205" s="178">
        <v>648827043</v>
      </c>
      <c r="Q205" s="178">
        <v>41900000</v>
      </c>
      <c r="S205" s="178">
        <v>199378919</v>
      </c>
      <c r="U205" s="178">
        <v>127878040</v>
      </c>
      <c r="W205" s="178">
        <f t="shared" si="9"/>
        <v>1017984002</v>
      </c>
      <c r="Y205" s="178">
        <v>3867937</v>
      </c>
      <c r="AA205" s="178">
        <f>(M205-Y205)</f>
        <v>1014116065</v>
      </c>
      <c r="AC205" s="84">
        <f t="shared" si="11"/>
        <v>7599.7337025352026</v>
      </c>
      <c r="AE205" s="88">
        <v>133441</v>
      </c>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row>
    <row r="206" spans="1:70" ht="6.75" customHeight="1" x14ac:dyDescent="0.3">
      <c r="B206" s="33"/>
      <c r="AC206" s="191"/>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row>
    <row r="207" spans="1:70" ht="8.85" customHeight="1" x14ac:dyDescent="0.3">
      <c r="A207" s="22">
        <v>86</v>
      </c>
      <c r="B207" s="33"/>
      <c r="C207" s="22" t="s">
        <v>213</v>
      </c>
      <c r="E207" s="178">
        <v>432151012</v>
      </c>
      <c r="G207" s="178">
        <v>648441</v>
      </c>
      <c r="I207" s="178">
        <v>648114279</v>
      </c>
      <c r="K207" s="178">
        <v>0</v>
      </c>
      <c r="M207" s="178">
        <f t="shared" si="8"/>
        <v>1080913732</v>
      </c>
      <c r="O207" s="178">
        <v>690937969</v>
      </c>
      <c r="Q207" s="178">
        <v>0</v>
      </c>
      <c r="S207" s="178">
        <v>267638016</v>
      </c>
      <c r="U207" s="178">
        <v>122337747</v>
      </c>
      <c r="W207" s="178">
        <f t="shared" si="9"/>
        <v>1080913732</v>
      </c>
      <c r="Y207" s="178">
        <v>0</v>
      </c>
      <c r="AA207" s="178">
        <f>(M207-Y207)</f>
        <v>1080913732</v>
      </c>
      <c r="AC207" s="84">
        <f t="shared" si="11"/>
        <v>7249.1028904835357</v>
      </c>
      <c r="AE207" s="88">
        <v>149110</v>
      </c>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row>
    <row r="208" spans="1:70" ht="8.85" customHeight="1" x14ac:dyDescent="0.3">
      <c r="A208" s="22">
        <v>87</v>
      </c>
      <c r="B208" s="33"/>
      <c r="C208" s="22" t="s">
        <v>214</v>
      </c>
      <c r="E208" s="178">
        <v>21730228</v>
      </c>
      <c r="G208" s="178">
        <v>0</v>
      </c>
      <c r="I208" s="178">
        <v>17974067</v>
      </c>
      <c r="K208" s="178">
        <v>0</v>
      </c>
      <c r="M208" s="178">
        <f t="shared" si="8"/>
        <v>39704295</v>
      </c>
      <c r="O208" s="178">
        <v>16906749</v>
      </c>
      <c r="Q208" s="178">
        <v>0</v>
      </c>
      <c r="S208" s="178">
        <v>22797546</v>
      </c>
      <c r="U208" s="178">
        <v>0</v>
      </c>
      <c r="W208" s="178">
        <f t="shared" si="9"/>
        <v>39704295</v>
      </c>
      <c r="Y208" s="178">
        <v>0</v>
      </c>
      <c r="AA208" s="178">
        <f>(M208-Y208)</f>
        <v>39704295</v>
      </c>
      <c r="AC208" s="84">
        <f t="shared" si="11"/>
        <v>6030.4214763061973</v>
      </c>
      <c r="AE208" s="88">
        <v>6584</v>
      </c>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row>
    <row r="209" spans="1:70" ht="8.85" customHeight="1" x14ac:dyDescent="0.3">
      <c r="A209" s="22">
        <v>88</v>
      </c>
      <c r="B209" s="33"/>
      <c r="C209" s="22" t="s">
        <v>215</v>
      </c>
      <c r="E209" s="178">
        <v>7290561</v>
      </c>
      <c r="G209" s="178">
        <v>5680026</v>
      </c>
      <c r="I209" s="178">
        <v>19089131</v>
      </c>
      <c r="K209" s="178">
        <v>0</v>
      </c>
      <c r="M209" s="178">
        <f t="shared" si="8"/>
        <v>32059718</v>
      </c>
      <c r="O209" s="178">
        <v>28067237</v>
      </c>
      <c r="Q209" s="178">
        <v>0</v>
      </c>
      <c r="S209" s="178">
        <v>3992481</v>
      </c>
      <c r="U209" s="178">
        <v>0</v>
      </c>
      <c r="W209" s="178">
        <f t="shared" si="9"/>
        <v>32059718</v>
      </c>
      <c r="Y209" s="178">
        <v>0</v>
      </c>
      <c r="AA209" s="178">
        <f>(M209-Y209)</f>
        <v>32059718</v>
      </c>
      <c r="AC209" s="84">
        <f t="shared" si="11"/>
        <v>2794.3622417850606</v>
      </c>
      <c r="AE209" s="88">
        <v>11473</v>
      </c>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row>
    <row r="210" spans="1:70" ht="8.85" customHeight="1" x14ac:dyDescent="0.3">
      <c r="A210" s="22">
        <v>89</v>
      </c>
      <c r="B210" s="33"/>
      <c r="C210" s="22" t="s">
        <v>216</v>
      </c>
      <c r="E210" s="178">
        <v>47933312</v>
      </c>
      <c r="G210" s="178">
        <v>150000</v>
      </c>
      <c r="I210" s="178">
        <v>94032694</v>
      </c>
      <c r="K210" s="178">
        <v>0</v>
      </c>
      <c r="M210" s="178">
        <f t="shared" si="8"/>
        <v>142116006</v>
      </c>
      <c r="O210" s="178">
        <v>70905098</v>
      </c>
      <c r="Q210" s="178">
        <v>0</v>
      </c>
      <c r="S210" s="178">
        <v>33795216</v>
      </c>
      <c r="U210" s="178">
        <v>37415692</v>
      </c>
      <c r="W210" s="178">
        <f t="shared" si="9"/>
        <v>142116006</v>
      </c>
      <c r="Y210" s="178">
        <v>0</v>
      </c>
      <c r="AA210" s="178">
        <f>(M210-Y210)</f>
        <v>142116006</v>
      </c>
      <c r="AC210" s="84">
        <f t="shared" si="11"/>
        <v>3385.8910728325354</v>
      </c>
      <c r="AE210" s="88">
        <v>41973</v>
      </c>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row>
    <row r="211" spans="1:70" ht="8.85" customHeight="1" x14ac:dyDescent="0.3">
      <c r="A211" s="22">
        <v>90</v>
      </c>
      <c r="B211" s="33"/>
      <c r="C211" s="22" t="s">
        <v>217</v>
      </c>
      <c r="E211" s="182">
        <v>148156256</v>
      </c>
      <c r="G211" s="182">
        <v>0</v>
      </c>
      <c r="I211" s="182">
        <v>67165644</v>
      </c>
      <c r="K211" s="182">
        <v>0</v>
      </c>
      <c r="M211" s="182">
        <f t="shared" si="8"/>
        <v>215321900</v>
      </c>
      <c r="O211" s="182">
        <v>186513844</v>
      </c>
      <c r="Q211" s="182">
        <v>5537759</v>
      </c>
      <c r="S211" s="182">
        <v>23270297</v>
      </c>
      <c r="U211" s="182">
        <v>0</v>
      </c>
      <c r="W211" s="182">
        <f t="shared" si="9"/>
        <v>215321900</v>
      </c>
      <c r="Y211" s="182">
        <v>0</v>
      </c>
      <c r="AA211" s="182">
        <f>(M211-Y211)</f>
        <v>215321900</v>
      </c>
      <c r="AC211" s="84">
        <f t="shared" si="11"/>
        <v>5433.305576583396</v>
      </c>
      <c r="AE211" s="88">
        <v>39630</v>
      </c>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row>
    <row r="212" spans="1:70" ht="6.75" customHeight="1" x14ac:dyDescent="0.3">
      <c r="B212" s="33"/>
      <c r="AC212" s="191"/>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row>
    <row r="213" spans="1:70" ht="8.85" customHeight="1" x14ac:dyDescent="0.3">
      <c r="A213" s="22">
        <v>91</v>
      </c>
      <c r="B213" s="33"/>
      <c r="C213" s="22" t="s">
        <v>218</v>
      </c>
      <c r="E213" s="178">
        <v>13385863</v>
      </c>
      <c r="G213" s="178">
        <v>938975</v>
      </c>
      <c r="I213" s="178">
        <v>104287173</v>
      </c>
      <c r="K213" s="178">
        <v>0</v>
      </c>
      <c r="M213" s="178">
        <f>(E213+G213+I213+K213)</f>
        <v>118612011</v>
      </c>
      <c r="O213" s="178">
        <v>91732987</v>
      </c>
      <c r="Q213" s="178">
        <v>0</v>
      </c>
      <c r="S213" s="178">
        <v>24614892</v>
      </c>
      <c r="U213" s="178">
        <v>2264132</v>
      </c>
      <c r="W213" s="178">
        <f>(O213+Q213+S213+U213)</f>
        <v>118612011</v>
      </c>
      <c r="Y213" s="178">
        <v>0</v>
      </c>
      <c r="AA213" s="178">
        <f>(M213-Y213)</f>
        <v>118612011</v>
      </c>
      <c r="AC213" s="84">
        <f>(AA213/AE213)</f>
        <v>2196.8441806193509</v>
      </c>
      <c r="AE213" s="88">
        <v>53992</v>
      </c>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row>
    <row r="214" spans="1:70" ht="8.85" customHeight="1" x14ac:dyDescent="0.3">
      <c r="A214" s="22">
        <v>92</v>
      </c>
      <c r="B214" s="33"/>
      <c r="C214" s="22" t="s">
        <v>219</v>
      </c>
      <c r="E214" s="178">
        <v>22724422</v>
      </c>
      <c r="G214" s="178">
        <v>0</v>
      </c>
      <c r="I214" s="178">
        <v>27639227</v>
      </c>
      <c r="K214" s="178">
        <v>0</v>
      </c>
      <c r="M214" s="178">
        <f>(E214+G214+I214+K214)</f>
        <v>50363649</v>
      </c>
      <c r="O214" s="178">
        <v>19810774</v>
      </c>
      <c r="Q214" s="178">
        <v>0</v>
      </c>
      <c r="S214" s="178">
        <v>17090081</v>
      </c>
      <c r="U214" s="178">
        <v>13462794</v>
      </c>
      <c r="W214" s="178">
        <f>(O214+Q214+S214+U214)</f>
        <v>50363649</v>
      </c>
      <c r="Y214" s="178">
        <v>0</v>
      </c>
      <c r="AA214" s="178">
        <f>(M214-Y214)</f>
        <v>50363649</v>
      </c>
      <c r="AC214" s="84">
        <f>(AA214/AE214)</f>
        <v>2811.8837027524983</v>
      </c>
      <c r="AE214" s="88">
        <v>17911</v>
      </c>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row>
    <row r="215" spans="1:70" ht="8.85" customHeight="1" x14ac:dyDescent="0.3">
      <c r="A215" s="22">
        <v>93</v>
      </c>
      <c r="B215" s="33"/>
      <c r="C215" s="22" t="s">
        <v>220</v>
      </c>
      <c r="E215" s="178">
        <v>53280022</v>
      </c>
      <c r="G215" s="178">
        <v>0</v>
      </c>
      <c r="I215" s="178">
        <v>95968158</v>
      </c>
      <c r="K215" s="178">
        <v>0</v>
      </c>
      <c r="M215" s="178">
        <f>(E215+G215+I215+K215)</f>
        <v>149248180</v>
      </c>
      <c r="O215" s="178">
        <v>106870863</v>
      </c>
      <c r="Q215" s="178">
        <v>0</v>
      </c>
      <c r="S215" s="178">
        <v>28294710</v>
      </c>
      <c r="U215" s="178">
        <v>14082607</v>
      </c>
      <c r="W215" s="178">
        <f>(O215+Q215+S215+U215)</f>
        <v>149248180</v>
      </c>
      <c r="Y215" s="178">
        <v>0</v>
      </c>
      <c r="AA215" s="178">
        <f>(M215-Y215)</f>
        <v>149248180</v>
      </c>
      <c r="AC215" s="84">
        <f>(AA215/AE215)</f>
        <v>3888.08888657323</v>
      </c>
      <c r="AE215" s="88">
        <v>38386</v>
      </c>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row>
    <row r="216" spans="1:70" ht="8.85" customHeight="1" x14ac:dyDescent="0.3">
      <c r="A216" s="22">
        <v>94</v>
      </c>
      <c r="B216" s="33"/>
      <c r="C216" s="22" t="s">
        <v>221</v>
      </c>
      <c r="E216" s="178">
        <v>64094281</v>
      </c>
      <c r="G216" s="178">
        <v>10018951</v>
      </c>
      <c r="I216" s="178">
        <v>44928484</v>
      </c>
      <c r="K216" s="178">
        <v>0</v>
      </c>
      <c r="M216" s="178">
        <f>(E216+G216+I216+K216)</f>
        <v>119041716</v>
      </c>
      <c r="O216" s="178">
        <v>74062834</v>
      </c>
      <c r="Q216" s="178">
        <v>0</v>
      </c>
      <c r="S216" s="178">
        <v>20031506</v>
      </c>
      <c r="U216" s="178">
        <v>24947376</v>
      </c>
      <c r="W216" s="178">
        <f>(O216+Q216+S216+U216)</f>
        <v>119041716</v>
      </c>
      <c r="Y216" s="178">
        <v>0</v>
      </c>
      <c r="AA216" s="178">
        <f>(M216-Y216)</f>
        <v>119041716</v>
      </c>
      <c r="AC216" s="84">
        <f>(AA216/AE216)</f>
        <v>4155.0337172774871</v>
      </c>
      <c r="AE216" s="88">
        <v>28650</v>
      </c>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row>
    <row r="217" spans="1:70" ht="8.85" customHeight="1" x14ac:dyDescent="0.3">
      <c r="A217" s="42">
        <v>95</v>
      </c>
      <c r="B217" s="33"/>
      <c r="C217" s="22" t="s">
        <v>222</v>
      </c>
      <c r="E217" s="180">
        <v>157011802</v>
      </c>
      <c r="G217" s="180">
        <v>0</v>
      </c>
      <c r="I217" s="180">
        <v>162220153</v>
      </c>
      <c r="K217" s="180">
        <v>0</v>
      </c>
      <c r="M217" s="180">
        <f>(E217+G217+I217+K217)</f>
        <v>319231955</v>
      </c>
      <c r="O217" s="180">
        <v>196969865</v>
      </c>
      <c r="Q217" s="180">
        <v>12523089</v>
      </c>
      <c r="S217" s="180">
        <v>73502973</v>
      </c>
      <c r="U217" s="180">
        <v>36236028</v>
      </c>
      <c r="W217" s="180">
        <f>(O217+Q217+S217+U217)</f>
        <v>319231955</v>
      </c>
      <c r="Y217" s="180">
        <v>0</v>
      </c>
      <c r="AA217" s="180">
        <f>(M217-Y217)</f>
        <v>319231955</v>
      </c>
      <c r="AC217" s="192">
        <f>(AA217/AE217)</f>
        <v>4645.0630047289924</v>
      </c>
      <c r="AE217" s="93">
        <v>68725</v>
      </c>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row>
    <row r="218" spans="1:70" ht="8.85" customHeight="1" x14ac:dyDescent="0.3">
      <c r="B218" s="33"/>
      <c r="AC218" s="196"/>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row>
    <row r="219" spans="1:70" ht="8.85" customHeight="1" x14ac:dyDescent="0.3">
      <c r="A219" s="42">
        <f>A217</f>
        <v>95</v>
      </c>
      <c r="B219" s="33"/>
      <c r="C219" s="30" t="s">
        <v>72</v>
      </c>
      <c r="E219" s="181">
        <f>SUM(E89:E217)</f>
        <v>14609825052</v>
      </c>
      <c r="G219" s="181">
        <f>SUM(G89:G217)</f>
        <v>65499222</v>
      </c>
      <c r="I219" s="181">
        <f>SUM(I89:I217)</f>
        <v>19868847484</v>
      </c>
      <c r="K219" s="181">
        <f>SUM(K89:K217)</f>
        <v>0</v>
      </c>
      <c r="M219" s="181">
        <f>SUM(M89:M217)</f>
        <v>34544171758</v>
      </c>
      <c r="O219" s="181">
        <f>SUM(O89:O217)</f>
        <v>20809787070</v>
      </c>
      <c r="Q219" s="181">
        <f>SUM(Q89:Q217)</f>
        <v>762112039</v>
      </c>
      <c r="S219" s="181">
        <f>SUM(S89:S217)</f>
        <v>10152717356</v>
      </c>
      <c r="U219" s="181">
        <f>SUM(U89:U217)</f>
        <v>2819555293</v>
      </c>
      <c r="W219" s="181">
        <f>SUM(W89:W217)</f>
        <v>34544171758</v>
      </c>
      <c r="Y219" s="181">
        <f>SUM(Y89:Y217)</f>
        <v>240806504</v>
      </c>
      <c r="AA219" s="181">
        <f>SUM(AA89:AA217)</f>
        <v>34303365254</v>
      </c>
      <c r="AC219" s="197">
        <f>(AA219/AE219)</f>
        <v>5777.0858545677947</v>
      </c>
      <c r="AE219" s="194">
        <f>SUM(AE89:AE217)</f>
        <v>5937832</v>
      </c>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row>
    <row r="220" spans="1:70" ht="8.85" customHeight="1" x14ac:dyDescent="0.3">
      <c r="B220" s="33"/>
      <c r="AE220" s="88"/>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row>
    <row r="221" spans="1:70" ht="8.85" customHeight="1" x14ac:dyDescent="0.3">
      <c r="B221" s="33"/>
      <c r="AE221" s="88"/>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row>
    <row r="222" spans="1:70" ht="8.85" customHeight="1" x14ac:dyDescent="0.3">
      <c r="B222" s="33"/>
      <c r="AE222" s="88"/>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row>
    <row r="223" spans="1:70" ht="8.85" customHeight="1" x14ac:dyDescent="0.3">
      <c r="B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row>
    <row r="224" spans="1:70" ht="8.85" customHeight="1" x14ac:dyDescent="0.3">
      <c r="B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row>
    <row r="225" spans="1:70" ht="8.85" customHeight="1" x14ac:dyDescent="0.3">
      <c r="B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row>
    <row r="226" spans="1:70" ht="8.85" customHeight="1" x14ac:dyDescent="0.3">
      <c r="B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row>
    <row r="227" spans="1:70" s="20" customFormat="1" ht="10.5" customHeight="1" x14ac:dyDescent="0.3">
      <c r="A227" s="26" t="s">
        <v>696</v>
      </c>
    </row>
    <row r="228" spans="1:70" s="20" customFormat="1" ht="10.5" customHeight="1" x14ac:dyDescent="0.3">
      <c r="N228" s="134" t="s">
        <v>300</v>
      </c>
      <c r="AC228" s="23" t="s">
        <v>673</v>
      </c>
    </row>
    <row r="229" spans="1:70" s="20" customFormat="1" ht="10.5" customHeight="1" x14ac:dyDescent="0.3">
      <c r="N229" s="134" t="s">
        <v>674</v>
      </c>
      <c r="AC229" s="23" t="s">
        <v>645</v>
      </c>
    </row>
    <row r="230" spans="1:70" s="20" customFormat="1" ht="10.5" customHeight="1" x14ac:dyDescent="0.3">
      <c r="N230" s="140" t="s">
        <v>675</v>
      </c>
    </row>
    <row r="231" spans="1:70" ht="9.6" customHeight="1" x14ac:dyDescent="0.3">
      <c r="A231" s="33"/>
      <c r="B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row>
    <row r="232" spans="1:70" ht="9.6" customHeight="1" x14ac:dyDescent="0.3">
      <c r="A232" s="33"/>
      <c r="B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row>
    <row r="233" spans="1:70" ht="9.6" customHeight="1" x14ac:dyDescent="0.3">
      <c r="A233" s="33"/>
      <c r="B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row>
    <row r="234" spans="1:70" ht="9.6" customHeight="1" x14ac:dyDescent="0.3">
      <c r="E234" s="28" t="s">
        <v>676</v>
      </c>
      <c r="F234" s="28"/>
      <c r="G234" s="28"/>
      <c r="H234" s="28"/>
      <c r="I234" s="28"/>
      <c r="J234" s="28"/>
      <c r="K234" s="28"/>
      <c r="L234" s="28"/>
      <c r="M234" s="28"/>
      <c r="O234" s="28" t="s">
        <v>677</v>
      </c>
      <c r="P234" s="28"/>
      <c r="Q234" s="28"/>
      <c r="R234" s="28"/>
      <c r="S234" s="28"/>
      <c r="T234" s="28"/>
      <c r="U234" s="28"/>
      <c r="V234" s="28"/>
      <c r="W234" s="28"/>
      <c r="AA234" s="28" t="s">
        <v>678</v>
      </c>
      <c r="AB234" s="28"/>
      <c r="AC234" s="28"/>
    </row>
    <row r="235" spans="1:70" ht="9.6" customHeight="1" x14ac:dyDescent="0.3"/>
    <row r="236" spans="1:70" ht="9.6" customHeight="1" x14ac:dyDescent="0.3">
      <c r="E236" s="30" t="s">
        <v>679</v>
      </c>
      <c r="I236" s="30" t="s">
        <v>335</v>
      </c>
      <c r="Q236" s="30" t="s">
        <v>680</v>
      </c>
      <c r="S236" s="30" t="s">
        <v>335</v>
      </c>
    </row>
    <row r="237" spans="1:70" ht="9.6" customHeight="1" x14ac:dyDescent="0.3">
      <c r="E237" s="30" t="s">
        <v>681</v>
      </c>
      <c r="G237" s="30" t="s">
        <v>682</v>
      </c>
      <c r="I237" s="30" t="s">
        <v>683</v>
      </c>
      <c r="K237" s="30" t="s">
        <v>684</v>
      </c>
      <c r="Q237" s="30" t="s">
        <v>685</v>
      </c>
      <c r="S237" s="30" t="s">
        <v>68</v>
      </c>
      <c r="U237" s="30" t="s">
        <v>77</v>
      </c>
      <c r="Y237" s="30" t="s">
        <v>686</v>
      </c>
    </row>
    <row r="238" spans="1:70" ht="9.6" customHeight="1" x14ac:dyDescent="0.3">
      <c r="A238" s="31" t="s">
        <v>78</v>
      </c>
      <c r="C238" s="31" t="s">
        <v>80</v>
      </c>
      <c r="E238" s="129" t="s">
        <v>687</v>
      </c>
      <c r="G238" s="31" t="s">
        <v>688</v>
      </c>
      <c r="I238" s="31" t="s">
        <v>689</v>
      </c>
      <c r="K238" s="31" t="s">
        <v>690</v>
      </c>
      <c r="M238" s="31" t="s">
        <v>72</v>
      </c>
      <c r="O238" s="31" t="s">
        <v>385</v>
      </c>
      <c r="Q238" s="31" t="s">
        <v>615</v>
      </c>
      <c r="S238" s="31" t="s">
        <v>76</v>
      </c>
      <c r="U238" s="143" t="s">
        <v>691</v>
      </c>
      <c r="W238" s="31" t="s">
        <v>72</v>
      </c>
      <c r="Y238" s="31" t="s">
        <v>692</v>
      </c>
      <c r="AA238" s="31" t="s">
        <v>81</v>
      </c>
      <c r="AC238" s="31" t="s">
        <v>442</v>
      </c>
      <c r="AE238" s="129" t="s">
        <v>693</v>
      </c>
    </row>
    <row r="239" spans="1:70" ht="8.85" customHeight="1" x14ac:dyDescent="0.3">
      <c r="B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row>
    <row r="240" spans="1:70" ht="8.85" customHeight="1" x14ac:dyDescent="0.3">
      <c r="B240" s="22" t="s">
        <v>297</v>
      </c>
    </row>
    <row r="241" spans="1:70" ht="8.85" customHeight="1" x14ac:dyDescent="0.3">
      <c r="A241" s="22">
        <v>1</v>
      </c>
      <c r="B241" s="30"/>
      <c r="C241" s="22" t="s">
        <v>224</v>
      </c>
      <c r="E241" s="177">
        <v>12994100</v>
      </c>
      <c r="G241" s="177">
        <v>0</v>
      </c>
      <c r="I241" s="177">
        <v>6457602</v>
      </c>
      <c r="K241" s="177">
        <v>0</v>
      </c>
      <c r="M241" s="177">
        <f t="shared" ref="M241:M272" si="12">(E241+G241+I241+K241)</f>
        <v>19451702</v>
      </c>
      <c r="O241" s="177">
        <v>0</v>
      </c>
      <c r="Q241" s="177">
        <v>0</v>
      </c>
      <c r="S241" s="177">
        <v>11880164</v>
      </c>
      <c r="U241" s="177">
        <v>7571538</v>
      </c>
      <c r="W241" s="177">
        <f t="shared" ref="W241:W272" si="13">(O241+Q241+S241+U241)</f>
        <v>19451702</v>
      </c>
      <c r="Y241" s="177">
        <v>0</v>
      </c>
      <c r="AA241" s="177">
        <f t="shared" ref="AA241:AA263" si="14">(M241-Y241)</f>
        <v>19451702</v>
      </c>
      <c r="AC241" s="83">
        <f t="shared" ref="AC241:AC272" si="15">(AA241/AE241)</f>
        <v>2374.7652301306312</v>
      </c>
      <c r="AE241" s="88">
        <v>8191</v>
      </c>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row>
    <row r="242" spans="1:70" ht="8.85" customHeight="1" x14ac:dyDescent="0.3">
      <c r="A242" s="22">
        <v>2</v>
      </c>
      <c r="B242" s="30"/>
      <c r="C242" s="22" t="s">
        <v>225</v>
      </c>
      <c r="E242" s="178">
        <v>8433000</v>
      </c>
      <c r="G242" s="178">
        <v>0</v>
      </c>
      <c r="I242" s="178">
        <v>2160953</v>
      </c>
      <c r="K242" s="178">
        <v>0</v>
      </c>
      <c r="M242" s="178">
        <f t="shared" si="12"/>
        <v>10593953</v>
      </c>
      <c r="O242" s="178">
        <v>0</v>
      </c>
      <c r="Q242" s="178">
        <v>0</v>
      </c>
      <c r="S242" s="178">
        <v>10593953</v>
      </c>
      <c r="U242" s="178">
        <v>0</v>
      </c>
      <c r="W242" s="178">
        <f t="shared" si="13"/>
        <v>10593953</v>
      </c>
      <c r="Y242" s="178">
        <v>0</v>
      </c>
      <c r="AA242" s="178">
        <f t="shared" si="14"/>
        <v>10593953</v>
      </c>
      <c r="AC242" s="84">
        <f t="shared" si="15"/>
        <v>1466.2910726643599</v>
      </c>
      <c r="AE242" s="88">
        <v>7225</v>
      </c>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row>
    <row r="243" spans="1:70" ht="8.85" customHeight="1" x14ac:dyDescent="0.3">
      <c r="A243" s="22">
        <v>3</v>
      </c>
      <c r="B243" s="30"/>
      <c r="C243" s="22" t="s">
        <v>140</v>
      </c>
      <c r="E243" s="178">
        <v>13557807</v>
      </c>
      <c r="G243" s="178">
        <v>0</v>
      </c>
      <c r="I243" s="178">
        <v>13401363</v>
      </c>
      <c r="K243" s="178">
        <v>0</v>
      </c>
      <c r="M243" s="178">
        <f t="shared" si="12"/>
        <v>26959170</v>
      </c>
      <c r="O243" s="178">
        <v>0</v>
      </c>
      <c r="Q243" s="178">
        <v>0</v>
      </c>
      <c r="S243" s="178">
        <v>11177755</v>
      </c>
      <c r="U243" s="178">
        <v>15781415</v>
      </c>
      <c r="W243" s="178">
        <f t="shared" si="13"/>
        <v>26959170</v>
      </c>
      <c r="Y243" s="178">
        <v>0</v>
      </c>
      <c r="AA243" s="178">
        <f t="shared" si="14"/>
        <v>26959170</v>
      </c>
      <c r="AC243" s="84">
        <f t="shared" si="15"/>
        <v>4367.9795852235902</v>
      </c>
      <c r="AE243" s="88">
        <v>6172</v>
      </c>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row>
    <row r="244" spans="1:70" ht="8.85" customHeight="1" x14ac:dyDescent="0.3">
      <c r="A244" s="22">
        <v>4</v>
      </c>
      <c r="B244" s="30"/>
      <c r="C244" s="22" t="s">
        <v>226</v>
      </c>
      <c r="E244" s="178">
        <v>10704232</v>
      </c>
      <c r="G244" s="178">
        <v>0</v>
      </c>
      <c r="I244" s="178">
        <v>1154460</v>
      </c>
      <c r="K244" s="178">
        <v>0</v>
      </c>
      <c r="M244" s="178">
        <f t="shared" si="12"/>
        <v>11858692</v>
      </c>
      <c r="O244" s="178">
        <v>0</v>
      </c>
      <c r="Q244" s="178">
        <v>0</v>
      </c>
      <c r="S244" s="178">
        <v>2807224</v>
      </c>
      <c r="U244" s="178">
        <v>9051468</v>
      </c>
      <c r="W244" s="178">
        <f t="shared" si="13"/>
        <v>11858692</v>
      </c>
      <c r="Y244" s="178">
        <v>0</v>
      </c>
      <c r="AA244" s="178">
        <f t="shared" si="14"/>
        <v>11858692</v>
      </c>
      <c r="AC244" s="84">
        <f t="shared" si="15"/>
        <v>2833.6181600955792</v>
      </c>
      <c r="AE244" s="88">
        <v>4185</v>
      </c>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row>
    <row r="245" spans="1:70" ht="8.85" customHeight="1" x14ac:dyDescent="0.3">
      <c r="A245" s="22">
        <v>5</v>
      </c>
      <c r="B245" s="30"/>
      <c r="C245" s="22" t="s">
        <v>227</v>
      </c>
      <c r="E245" s="178">
        <v>13532061</v>
      </c>
      <c r="G245" s="178">
        <v>0</v>
      </c>
      <c r="I245" s="178">
        <v>4990046</v>
      </c>
      <c r="K245" s="178">
        <v>0</v>
      </c>
      <c r="M245" s="178">
        <f t="shared" si="12"/>
        <v>18522107</v>
      </c>
      <c r="O245" s="178">
        <v>0</v>
      </c>
      <c r="Q245" s="178">
        <v>0</v>
      </c>
      <c r="S245" s="178">
        <v>3748724</v>
      </c>
      <c r="U245" s="178">
        <v>14773383</v>
      </c>
      <c r="W245" s="178">
        <f t="shared" si="13"/>
        <v>18522107</v>
      </c>
      <c r="Y245" s="178">
        <v>0</v>
      </c>
      <c r="AA245" s="178">
        <f t="shared" si="14"/>
        <v>18522107</v>
      </c>
      <c r="AC245" s="84">
        <f t="shared" si="15"/>
        <v>3299.2709298183113</v>
      </c>
      <c r="AE245" s="88">
        <v>5614</v>
      </c>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row>
    <row r="246" spans="1:70" ht="8.85" customHeight="1" x14ac:dyDescent="0.3">
      <c r="A246" s="53"/>
      <c r="AC246" s="191"/>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row>
    <row r="247" spans="1:70" ht="8.85" customHeight="1" x14ac:dyDescent="0.3">
      <c r="A247" s="22">
        <v>6</v>
      </c>
      <c r="B247" s="30"/>
      <c r="C247" s="22" t="s">
        <v>228</v>
      </c>
      <c r="E247" s="178">
        <v>25846065</v>
      </c>
      <c r="G247" s="178">
        <v>0</v>
      </c>
      <c r="I247" s="178">
        <v>26642671</v>
      </c>
      <c r="K247" s="178">
        <v>0</v>
      </c>
      <c r="M247" s="178">
        <f t="shared" si="12"/>
        <v>52488736</v>
      </c>
      <c r="O247" s="178">
        <v>0</v>
      </c>
      <c r="Q247" s="178">
        <v>0</v>
      </c>
      <c r="S247" s="178">
        <v>41489853</v>
      </c>
      <c r="U247" s="178">
        <v>10998883</v>
      </c>
      <c r="W247" s="178">
        <f t="shared" si="13"/>
        <v>52488736</v>
      </c>
      <c r="Y247" s="178">
        <v>0</v>
      </c>
      <c r="AA247" s="178">
        <f t="shared" si="14"/>
        <v>52488736</v>
      </c>
      <c r="AC247" s="84">
        <f t="shared" si="15"/>
        <v>1231.5517597372125</v>
      </c>
      <c r="AE247" s="88">
        <v>42620</v>
      </c>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row>
    <row r="248" spans="1:70" ht="8.85" customHeight="1" x14ac:dyDescent="0.3">
      <c r="A248" s="22">
        <v>7</v>
      </c>
      <c r="B248" s="30"/>
      <c r="C248" s="22" t="s">
        <v>229</v>
      </c>
      <c r="E248" s="178">
        <v>10430674</v>
      </c>
      <c r="G248" s="178">
        <v>0</v>
      </c>
      <c r="I248" s="178">
        <v>499413</v>
      </c>
      <c r="K248" s="178">
        <v>0</v>
      </c>
      <c r="M248" s="178">
        <f t="shared" si="12"/>
        <v>10930087</v>
      </c>
      <c r="O248" s="178">
        <v>0</v>
      </c>
      <c r="Q248" s="178">
        <v>0</v>
      </c>
      <c r="S248" s="178">
        <v>387045</v>
      </c>
      <c r="U248" s="178">
        <v>10543042</v>
      </c>
      <c r="W248" s="178">
        <f t="shared" si="13"/>
        <v>10930087</v>
      </c>
      <c r="Y248" s="178">
        <v>0</v>
      </c>
      <c r="AA248" s="178">
        <f t="shared" si="14"/>
        <v>10930087</v>
      </c>
      <c r="AC248" s="84">
        <f t="shared" si="15"/>
        <v>3018.5272024302681</v>
      </c>
      <c r="AE248" s="88">
        <v>3621</v>
      </c>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row>
    <row r="249" spans="1:70" ht="8.85" customHeight="1" x14ac:dyDescent="0.3">
      <c r="A249" s="22">
        <v>8</v>
      </c>
      <c r="B249" s="30"/>
      <c r="C249" s="22" t="s">
        <v>230</v>
      </c>
      <c r="E249" s="178">
        <v>4938416</v>
      </c>
      <c r="G249" s="178">
        <v>0</v>
      </c>
      <c r="I249" s="178">
        <v>1451505</v>
      </c>
      <c r="K249" s="178">
        <v>0</v>
      </c>
      <c r="M249" s="178">
        <f t="shared" si="12"/>
        <v>6389921</v>
      </c>
      <c r="O249" s="178">
        <v>0</v>
      </c>
      <c r="Q249" s="178">
        <v>541140</v>
      </c>
      <c r="S249" s="178">
        <v>3571992</v>
      </c>
      <c r="U249" s="178">
        <v>2276789</v>
      </c>
      <c r="W249" s="178">
        <f t="shared" si="13"/>
        <v>6389921</v>
      </c>
      <c r="Y249" s="178">
        <v>0</v>
      </c>
      <c r="AA249" s="178">
        <f t="shared" si="14"/>
        <v>6389921</v>
      </c>
      <c r="AC249" s="84">
        <f t="shared" si="15"/>
        <v>1173.7547759000736</v>
      </c>
      <c r="AE249" s="88">
        <v>5444</v>
      </c>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row>
    <row r="250" spans="1:70" ht="8.85" customHeight="1" x14ac:dyDescent="0.3">
      <c r="A250" s="22">
        <v>9</v>
      </c>
      <c r="B250" s="30"/>
      <c r="C250" s="22" t="s">
        <v>231</v>
      </c>
      <c r="E250" s="178">
        <v>5655186</v>
      </c>
      <c r="G250" s="178">
        <v>0</v>
      </c>
      <c r="I250" s="178">
        <v>1292169</v>
      </c>
      <c r="K250" s="178">
        <v>0</v>
      </c>
      <c r="M250" s="178">
        <f t="shared" si="12"/>
        <v>6947355</v>
      </c>
      <c r="O250" s="178">
        <v>0</v>
      </c>
      <c r="Q250" s="178">
        <v>0</v>
      </c>
      <c r="S250" s="178">
        <v>4583651</v>
      </c>
      <c r="U250" s="178">
        <v>2363704</v>
      </c>
      <c r="W250" s="178">
        <f t="shared" si="13"/>
        <v>6947355</v>
      </c>
      <c r="Y250" s="178">
        <v>0</v>
      </c>
      <c r="AA250" s="178">
        <f t="shared" si="14"/>
        <v>6947355</v>
      </c>
      <c r="AC250" s="84">
        <f t="shared" si="15"/>
        <v>1230.9275336640681</v>
      </c>
      <c r="AE250" s="88">
        <v>5644</v>
      </c>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row>
    <row r="251" spans="1:70" ht="8.85" customHeight="1" x14ac:dyDescent="0.3">
      <c r="A251" s="22">
        <v>10</v>
      </c>
      <c r="B251" s="30"/>
      <c r="C251" s="22" t="s">
        <v>232</v>
      </c>
      <c r="E251" s="178">
        <v>20611695</v>
      </c>
      <c r="G251" s="178">
        <v>0</v>
      </c>
      <c r="I251" s="178">
        <v>394295</v>
      </c>
      <c r="K251" s="178">
        <v>0</v>
      </c>
      <c r="M251" s="178">
        <f t="shared" si="12"/>
        <v>21005990</v>
      </c>
      <c r="O251" s="178">
        <v>0</v>
      </c>
      <c r="Q251" s="178">
        <v>0</v>
      </c>
      <c r="S251" s="178">
        <v>463872</v>
      </c>
      <c r="U251" s="178">
        <v>20542118</v>
      </c>
      <c r="W251" s="178">
        <f t="shared" si="13"/>
        <v>21005990</v>
      </c>
      <c r="Y251" s="178">
        <v>0</v>
      </c>
      <c r="AA251" s="178">
        <f t="shared" si="14"/>
        <v>21005990</v>
      </c>
      <c r="AC251" s="84">
        <f t="shared" si="15"/>
        <v>5691.1379030073149</v>
      </c>
      <c r="AE251" s="88">
        <v>3691</v>
      </c>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row>
    <row r="252" spans="1:70" ht="8.85" customHeight="1" x14ac:dyDescent="0.3">
      <c r="A252" s="53"/>
      <c r="AC252" s="191"/>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row>
    <row r="253" spans="1:70" ht="8.85" customHeight="1" x14ac:dyDescent="0.3">
      <c r="A253" s="22">
        <v>11</v>
      </c>
      <c r="B253" s="30"/>
      <c r="C253" s="22" t="s">
        <v>233</v>
      </c>
      <c r="E253" s="178">
        <v>15821162</v>
      </c>
      <c r="G253" s="178">
        <v>0</v>
      </c>
      <c r="I253" s="178">
        <v>14868674</v>
      </c>
      <c r="K253" s="178">
        <v>0</v>
      </c>
      <c r="M253" s="178">
        <f t="shared" si="12"/>
        <v>30689836</v>
      </c>
      <c r="O253" s="178">
        <v>0</v>
      </c>
      <c r="Q253" s="178">
        <v>2262160</v>
      </c>
      <c r="S253" s="178">
        <v>22292895</v>
      </c>
      <c r="U253" s="178">
        <v>6134781</v>
      </c>
      <c r="W253" s="178">
        <f t="shared" si="13"/>
        <v>30689836</v>
      </c>
      <c r="Y253" s="178">
        <v>0</v>
      </c>
      <c r="AA253" s="178">
        <f t="shared" si="14"/>
        <v>30689836</v>
      </c>
      <c r="AC253" s="84">
        <f t="shared" si="15"/>
        <v>1458.5730716220712</v>
      </c>
      <c r="AE253" s="88">
        <v>21041</v>
      </c>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row>
    <row r="254" spans="1:70" ht="8.85" customHeight="1" x14ac:dyDescent="0.3">
      <c r="A254" s="22">
        <v>12</v>
      </c>
      <c r="B254" s="30"/>
      <c r="C254" s="22" t="s">
        <v>234</v>
      </c>
      <c r="E254" s="178">
        <v>5591327</v>
      </c>
      <c r="G254" s="178">
        <v>0</v>
      </c>
      <c r="I254" s="178">
        <v>2122684</v>
      </c>
      <c r="K254" s="178">
        <v>0</v>
      </c>
      <c r="M254" s="178">
        <f t="shared" si="12"/>
        <v>7714011</v>
      </c>
      <c r="O254" s="178">
        <v>0</v>
      </c>
      <c r="Q254" s="178">
        <v>0</v>
      </c>
      <c r="S254" s="178">
        <v>1404101</v>
      </c>
      <c r="U254" s="178">
        <v>6309910</v>
      </c>
      <c r="W254" s="178">
        <f t="shared" si="13"/>
        <v>7714011</v>
      </c>
      <c r="Y254" s="178">
        <v>0</v>
      </c>
      <c r="AA254" s="178">
        <f t="shared" si="14"/>
        <v>7714011</v>
      </c>
      <c r="AC254" s="84">
        <f t="shared" si="15"/>
        <v>1986.099639546859</v>
      </c>
      <c r="AE254" s="88">
        <v>3884</v>
      </c>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c r="BQ254" s="33"/>
      <c r="BR254" s="33"/>
    </row>
    <row r="255" spans="1:70" ht="8.85" customHeight="1" x14ac:dyDescent="0.3">
      <c r="A255" s="22">
        <v>13</v>
      </c>
      <c r="B255" s="30"/>
      <c r="C255" s="22" t="s">
        <v>235</v>
      </c>
      <c r="E255" s="178">
        <v>20667304</v>
      </c>
      <c r="G255" s="178">
        <v>0</v>
      </c>
      <c r="I255" s="178">
        <v>7024740</v>
      </c>
      <c r="K255" s="178">
        <v>0</v>
      </c>
      <c r="M255" s="178">
        <f t="shared" si="12"/>
        <v>27692044</v>
      </c>
      <c r="O255" s="178">
        <v>6322653</v>
      </c>
      <c r="Q255" s="178">
        <v>0</v>
      </c>
      <c r="S255" s="178">
        <v>10679801</v>
      </c>
      <c r="U255" s="178">
        <v>10689590</v>
      </c>
      <c r="W255" s="178">
        <f t="shared" si="13"/>
        <v>27692044</v>
      </c>
      <c r="Y255" s="178">
        <v>0</v>
      </c>
      <c r="AA255" s="178">
        <f t="shared" si="14"/>
        <v>27692044</v>
      </c>
      <c r="AC255" s="84">
        <f t="shared" si="15"/>
        <v>7818.1942405420668</v>
      </c>
      <c r="AE255" s="88">
        <v>3542</v>
      </c>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row>
    <row r="256" spans="1:70" ht="8.85" customHeight="1" x14ac:dyDescent="0.3">
      <c r="A256" s="22">
        <v>14</v>
      </c>
      <c r="B256" s="30"/>
      <c r="C256" s="22" t="s">
        <v>154</v>
      </c>
      <c r="E256" s="178">
        <v>41101097</v>
      </c>
      <c r="G256" s="178">
        <v>0</v>
      </c>
      <c r="I256" s="178">
        <v>10186939</v>
      </c>
      <c r="K256" s="178">
        <v>0</v>
      </c>
      <c r="M256" s="178">
        <f t="shared" si="12"/>
        <v>51288036</v>
      </c>
      <c r="O256" s="178">
        <v>0</v>
      </c>
      <c r="Q256" s="178">
        <v>0</v>
      </c>
      <c r="S256" s="178">
        <v>20577460</v>
      </c>
      <c r="U256" s="178">
        <v>30710576</v>
      </c>
      <c r="W256" s="178">
        <f t="shared" si="13"/>
        <v>51288036</v>
      </c>
      <c r="Y256" s="178">
        <v>0</v>
      </c>
      <c r="AA256" s="178">
        <f t="shared" si="14"/>
        <v>51288036</v>
      </c>
      <c r="AC256" s="84">
        <f t="shared" si="15"/>
        <v>3131.3288967580438</v>
      </c>
      <c r="AE256" s="88">
        <v>16379</v>
      </c>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row>
    <row r="257" spans="1:70" ht="8.85" customHeight="1" x14ac:dyDescent="0.3">
      <c r="A257" s="22">
        <v>15</v>
      </c>
      <c r="B257" s="30"/>
      <c r="C257" s="22" t="s">
        <v>236</v>
      </c>
      <c r="E257" s="178">
        <v>9229394</v>
      </c>
      <c r="G257" s="178">
        <v>0</v>
      </c>
      <c r="I257" s="178">
        <v>1236085</v>
      </c>
      <c r="K257" s="178">
        <v>0</v>
      </c>
      <c r="M257" s="178">
        <f t="shared" si="12"/>
        <v>10465479</v>
      </c>
      <c r="O257" s="178">
        <v>0</v>
      </c>
      <c r="Q257" s="178">
        <v>0</v>
      </c>
      <c r="S257" s="178">
        <v>10465479</v>
      </c>
      <c r="U257" s="178">
        <v>0</v>
      </c>
      <c r="W257" s="178">
        <f t="shared" si="13"/>
        <v>10465479</v>
      </c>
      <c r="Y257" s="178">
        <v>0</v>
      </c>
      <c r="AA257" s="178">
        <f t="shared" si="14"/>
        <v>10465479</v>
      </c>
      <c r="AC257" s="84">
        <f t="shared" si="15"/>
        <v>2109.5502922797823</v>
      </c>
      <c r="AE257" s="88">
        <v>4961</v>
      </c>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row>
    <row r="258" spans="1:70" ht="8.85" customHeight="1" x14ac:dyDescent="0.3">
      <c r="A258" s="53"/>
      <c r="AC258" s="191"/>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row>
    <row r="259" spans="1:70" ht="8.85" customHeight="1" x14ac:dyDescent="0.3">
      <c r="A259" s="22">
        <v>16</v>
      </c>
      <c r="B259" s="30"/>
      <c r="C259" s="22" t="s">
        <v>237</v>
      </c>
      <c r="E259" s="178">
        <v>13021247</v>
      </c>
      <c r="G259" s="178">
        <v>0</v>
      </c>
      <c r="I259" s="178">
        <v>3995884</v>
      </c>
      <c r="K259" s="178">
        <v>0</v>
      </c>
      <c r="M259" s="178">
        <f t="shared" si="12"/>
        <v>17017131</v>
      </c>
      <c r="O259" s="178">
        <v>0</v>
      </c>
      <c r="Q259" s="178">
        <v>0</v>
      </c>
      <c r="S259" s="178">
        <v>13193058</v>
      </c>
      <c r="U259" s="178">
        <v>3824073</v>
      </c>
      <c r="W259" s="178">
        <f t="shared" si="13"/>
        <v>17017131</v>
      </c>
      <c r="Y259" s="178">
        <v>0</v>
      </c>
      <c r="AA259" s="178">
        <f t="shared" si="14"/>
        <v>17017131</v>
      </c>
      <c r="AC259" s="84">
        <f t="shared" si="15"/>
        <v>2071.218476144109</v>
      </c>
      <c r="AE259" s="88">
        <v>8216</v>
      </c>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row>
    <row r="260" spans="1:70" ht="8.85" customHeight="1" x14ac:dyDescent="0.3">
      <c r="A260" s="22">
        <v>17</v>
      </c>
      <c r="B260" s="30"/>
      <c r="C260" s="22" t="s">
        <v>238</v>
      </c>
      <c r="E260" s="178">
        <v>45256686</v>
      </c>
      <c r="G260" s="178">
        <v>0</v>
      </c>
      <c r="I260" s="178">
        <v>22294155</v>
      </c>
      <c r="K260" s="178">
        <v>0</v>
      </c>
      <c r="M260" s="178">
        <f t="shared" si="12"/>
        <v>67550841</v>
      </c>
      <c r="O260" s="178">
        <v>0</v>
      </c>
      <c r="Q260" s="178">
        <v>0</v>
      </c>
      <c r="S260" s="178">
        <v>18962123</v>
      </c>
      <c r="U260" s="178">
        <v>48588718</v>
      </c>
      <c r="W260" s="178">
        <f t="shared" si="13"/>
        <v>67550841</v>
      </c>
      <c r="Y260" s="178">
        <v>0</v>
      </c>
      <c r="AA260" s="178">
        <f t="shared" si="14"/>
        <v>67550841</v>
      </c>
      <c r="AC260" s="84">
        <f t="shared" si="15"/>
        <v>4678.0360803324102</v>
      </c>
      <c r="AE260" s="88">
        <v>14440</v>
      </c>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row>
    <row r="261" spans="1:70" ht="8.85" customHeight="1" x14ac:dyDescent="0.3">
      <c r="A261" s="22">
        <v>18</v>
      </c>
      <c r="B261" s="30"/>
      <c r="C261" s="22" t="s">
        <v>239</v>
      </c>
      <c r="E261" s="178">
        <v>25389489</v>
      </c>
      <c r="G261" s="178">
        <v>0</v>
      </c>
      <c r="I261" s="178">
        <v>10047324</v>
      </c>
      <c r="K261" s="178">
        <v>0</v>
      </c>
      <c r="M261" s="178">
        <f t="shared" si="12"/>
        <v>35436813</v>
      </c>
      <c r="O261" s="178">
        <v>0</v>
      </c>
      <c r="Q261" s="178">
        <v>0</v>
      </c>
      <c r="S261" s="178">
        <v>24433708</v>
      </c>
      <c r="U261" s="178">
        <v>11003105</v>
      </c>
      <c r="W261" s="178">
        <f t="shared" si="13"/>
        <v>35436813</v>
      </c>
      <c r="Y261" s="178">
        <v>0</v>
      </c>
      <c r="AA261" s="178">
        <f t="shared" si="14"/>
        <v>35436813</v>
      </c>
      <c r="AC261" s="84">
        <f t="shared" si="15"/>
        <v>1521.4156362699639</v>
      </c>
      <c r="AE261" s="88">
        <v>23292</v>
      </c>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row>
    <row r="262" spans="1:70" ht="8.85" customHeight="1" x14ac:dyDescent="0.3">
      <c r="A262" s="22">
        <v>19</v>
      </c>
      <c r="B262" s="30"/>
      <c r="C262" s="22" t="s">
        <v>240</v>
      </c>
      <c r="E262" s="178">
        <v>118187334</v>
      </c>
      <c r="G262" s="178">
        <v>0</v>
      </c>
      <c r="I262" s="178">
        <v>26654776</v>
      </c>
      <c r="K262" s="178">
        <v>0</v>
      </c>
      <c r="M262" s="178">
        <f t="shared" si="12"/>
        <v>144842110</v>
      </c>
      <c r="O262" s="178">
        <v>0</v>
      </c>
      <c r="Q262" s="178">
        <v>0</v>
      </c>
      <c r="S262" s="178">
        <v>78155704</v>
      </c>
      <c r="U262" s="178">
        <v>66686406</v>
      </c>
      <c r="W262" s="178">
        <f t="shared" si="13"/>
        <v>144842110</v>
      </c>
      <c r="Y262" s="178">
        <v>0</v>
      </c>
      <c r="AA262" s="178">
        <f t="shared" si="14"/>
        <v>144842110</v>
      </c>
      <c r="AC262" s="84">
        <f t="shared" si="15"/>
        <v>3398.7729960578185</v>
      </c>
      <c r="AE262" s="88">
        <v>42616</v>
      </c>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row>
    <row r="263" spans="1:70" ht="8.85" customHeight="1" x14ac:dyDescent="0.3">
      <c r="A263" s="22">
        <v>20</v>
      </c>
      <c r="B263" s="30"/>
      <c r="C263" s="22" t="s">
        <v>241</v>
      </c>
      <c r="E263" s="178">
        <v>3674114</v>
      </c>
      <c r="G263" s="178">
        <v>0</v>
      </c>
      <c r="I263" s="178">
        <v>8451631</v>
      </c>
      <c r="K263" s="178">
        <v>0</v>
      </c>
      <c r="M263" s="178">
        <f t="shared" si="12"/>
        <v>12125745</v>
      </c>
      <c r="O263" s="178">
        <v>0</v>
      </c>
      <c r="Q263" s="178">
        <v>446381</v>
      </c>
      <c r="S263" s="178">
        <v>2249626</v>
      </c>
      <c r="U263" s="178">
        <v>9429738</v>
      </c>
      <c r="W263" s="178">
        <f t="shared" si="13"/>
        <v>12125745</v>
      </c>
      <c r="Y263" s="178">
        <v>0</v>
      </c>
      <c r="AA263" s="178">
        <f t="shared" si="14"/>
        <v>12125745</v>
      </c>
      <c r="AC263" s="84">
        <f t="shared" si="15"/>
        <v>2477.1695607763022</v>
      </c>
      <c r="AE263" s="88">
        <v>4895</v>
      </c>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row>
    <row r="264" spans="1:70" ht="8.85" customHeight="1" x14ac:dyDescent="0.3">
      <c r="A264" s="53"/>
      <c r="AC264" s="191"/>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row>
    <row r="265" spans="1:70" ht="8.85" customHeight="1" x14ac:dyDescent="0.3">
      <c r="A265" s="22">
        <v>21</v>
      </c>
      <c r="B265" s="30"/>
      <c r="C265" s="22" t="s">
        <v>242</v>
      </c>
      <c r="E265" s="178">
        <v>5849736</v>
      </c>
      <c r="G265" s="178">
        <v>0</v>
      </c>
      <c r="I265" s="178">
        <v>9100775</v>
      </c>
      <c r="K265" s="178">
        <v>1151500</v>
      </c>
      <c r="M265" s="178">
        <f t="shared" si="12"/>
        <v>16102011</v>
      </c>
      <c r="O265" s="178">
        <v>0</v>
      </c>
      <c r="Q265" s="178">
        <v>0</v>
      </c>
      <c r="S265" s="178">
        <v>8226487</v>
      </c>
      <c r="U265" s="178">
        <v>7875524</v>
      </c>
      <c r="W265" s="178">
        <f t="shared" si="13"/>
        <v>16102011</v>
      </c>
      <c r="Y265" s="178">
        <v>0</v>
      </c>
      <c r="AA265" s="178">
        <f>(M265-Y265)</f>
        <v>16102011</v>
      </c>
      <c r="AC265" s="84">
        <f t="shared" si="15"/>
        <v>2698.0581434316355</v>
      </c>
      <c r="AE265" s="88">
        <v>5968</v>
      </c>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row>
    <row r="266" spans="1:70" ht="8.85" customHeight="1" x14ac:dyDescent="0.3">
      <c r="A266" s="22">
        <v>22</v>
      </c>
      <c r="B266" s="30"/>
      <c r="C266" s="22" t="s">
        <v>195</v>
      </c>
      <c r="E266" s="178">
        <v>14060023</v>
      </c>
      <c r="G266" s="178">
        <v>0</v>
      </c>
      <c r="I266" s="178">
        <v>2758667</v>
      </c>
      <c r="K266" s="178">
        <v>0</v>
      </c>
      <c r="M266" s="178">
        <f t="shared" si="12"/>
        <v>16818690</v>
      </c>
      <c r="O266" s="178">
        <v>0</v>
      </c>
      <c r="Q266" s="178">
        <v>0</v>
      </c>
      <c r="S266" s="178">
        <v>3036113</v>
      </c>
      <c r="U266" s="178">
        <v>13782577</v>
      </c>
      <c r="W266" s="178">
        <f t="shared" si="13"/>
        <v>16818690</v>
      </c>
      <c r="Y266" s="178">
        <v>0</v>
      </c>
      <c r="AA266" s="178">
        <f>(M266-Y266)</f>
        <v>16818690</v>
      </c>
      <c r="AC266" s="84">
        <f t="shared" si="15"/>
        <v>3562.5270069900444</v>
      </c>
      <c r="AE266" s="88">
        <v>4721</v>
      </c>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c r="BQ266" s="33"/>
      <c r="BR266" s="33"/>
    </row>
    <row r="267" spans="1:70" ht="8.85" customHeight="1" x14ac:dyDescent="0.3">
      <c r="A267" s="22">
        <v>23</v>
      </c>
      <c r="B267" s="30"/>
      <c r="C267" s="49" t="s">
        <v>203</v>
      </c>
      <c r="E267" s="178">
        <v>6857482</v>
      </c>
      <c r="G267" s="178">
        <v>0</v>
      </c>
      <c r="I267" s="178">
        <v>2375943</v>
      </c>
      <c r="K267" s="178">
        <v>0</v>
      </c>
      <c r="M267" s="178">
        <f t="shared" si="12"/>
        <v>9233425</v>
      </c>
      <c r="O267" s="178">
        <v>0</v>
      </c>
      <c r="Q267" s="178">
        <v>0</v>
      </c>
      <c r="S267" s="178">
        <v>3537246</v>
      </c>
      <c r="U267" s="178">
        <v>5696179</v>
      </c>
      <c r="W267" s="178">
        <f t="shared" si="13"/>
        <v>9233425</v>
      </c>
      <c r="Y267" s="178">
        <v>0</v>
      </c>
      <c r="AA267" s="178">
        <f>(M267-Y267)</f>
        <v>9233425</v>
      </c>
      <c r="AC267" s="84">
        <f t="shared" si="15"/>
        <v>1016.2255117763592</v>
      </c>
      <c r="AE267" s="88">
        <v>9086</v>
      </c>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row>
    <row r="268" spans="1:70" ht="8.85" customHeight="1" x14ac:dyDescent="0.3">
      <c r="A268" s="22">
        <v>24</v>
      </c>
      <c r="B268" s="30"/>
      <c r="C268" s="22" t="s">
        <v>243</v>
      </c>
      <c r="E268" s="178">
        <v>54505886</v>
      </c>
      <c r="G268" s="178">
        <v>0</v>
      </c>
      <c r="I268" s="178">
        <v>6269709</v>
      </c>
      <c r="K268" s="178">
        <v>0</v>
      </c>
      <c r="M268" s="178">
        <f t="shared" si="12"/>
        <v>60775595</v>
      </c>
      <c r="O268" s="178">
        <v>0</v>
      </c>
      <c r="Q268" s="178">
        <v>0</v>
      </c>
      <c r="S268" s="178">
        <v>18929924</v>
      </c>
      <c r="U268" s="178">
        <v>41845671</v>
      </c>
      <c r="W268" s="178">
        <f t="shared" si="13"/>
        <v>60775595</v>
      </c>
      <c r="Y268" s="178">
        <v>0</v>
      </c>
      <c r="AA268" s="178">
        <f>(M268-Y268)</f>
        <v>60775595</v>
      </c>
      <c r="AC268" s="84">
        <f t="shared" si="15"/>
        <v>7865.3546007506147</v>
      </c>
      <c r="AE268" s="88">
        <v>7727</v>
      </c>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row>
    <row r="269" spans="1:70" ht="8.85" customHeight="1" x14ac:dyDescent="0.3">
      <c r="A269" s="22">
        <v>25</v>
      </c>
      <c r="B269" s="30"/>
      <c r="C269" s="22" t="s">
        <v>244</v>
      </c>
      <c r="E269" s="178">
        <v>2061667</v>
      </c>
      <c r="G269" s="178">
        <v>0</v>
      </c>
      <c r="I269" s="178">
        <v>8165976</v>
      </c>
      <c r="K269" s="178">
        <v>0</v>
      </c>
      <c r="M269" s="178">
        <f t="shared" si="12"/>
        <v>10227643</v>
      </c>
      <c r="O269" s="178">
        <v>0</v>
      </c>
      <c r="Q269" s="178">
        <v>0</v>
      </c>
      <c r="S269" s="178">
        <v>5657867</v>
      </c>
      <c r="U269" s="178">
        <v>4569776</v>
      </c>
      <c r="W269" s="178">
        <f t="shared" si="13"/>
        <v>10227643</v>
      </c>
      <c r="Y269" s="178">
        <v>0</v>
      </c>
      <c r="AA269" s="178">
        <f>(M269-Y269)</f>
        <v>10227643</v>
      </c>
      <c r="AC269" s="84">
        <f t="shared" si="15"/>
        <v>1756.4216039842006</v>
      </c>
      <c r="AE269" s="88">
        <v>5823</v>
      </c>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row>
    <row r="270" spans="1:70" ht="8.85" customHeight="1" x14ac:dyDescent="0.3">
      <c r="A270" s="53"/>
      <c r="AC270" s="191"/>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row>
    <row r="271" spans="1:70" ht="8.85" customHeight="1" x14ac:dyDescent="0.3">
      <c r="A271" s="22">
        <v>26</v>
      </c>
      <c r="B271" s="30"/>
      <c r="C271" s="22" t="s">
        <v>245</v>
      </c>
      <c r="E271" s="178">
        <v>5443500</v>
      </c>
      <c r="G271" s="178">
        <v>0</v>
      </c>
      <c r="I271" s="178">
        <v>4438769</v>
      </c>
      <c r="K271" s="178">
        <v>0</v>
      </c>
      <c r="M271" s="178">
        <f t="shared" si="12"/>
        <v>9882269</v>
      </c>
      <c r="O271" s="178">
        <v>0</v>
      </c>
      <c r="Q271" s="178">
        <v>0</v>
      </c>
      <c r="S271" s="178">
        <v>4979907</v>
      </c>
      <c r="U271" s="178">
        <v>4902362</v>
      </c>
      <c r="W271" s="178">
        <f t="shared" si="13"/>
        <v>9882269</v>
      </c>
      <c r="Y271" s="178">
        <v>0</v>
      </c>
      <c r="AA271" s="178">
        <f>(M271-Y271)</f>
        <v>9882269</v>
      </c>
      <c r="AC271" s="84">
        <f t="shared" si="15"/>
        <v>2059.235048968535</v>
      </c>
      <c r="AE271" s="88">
        <v>4799</v>
      </c>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row>
    <row r="272" spans="1:70" ht="8.85" customHeight="1" x14ac:dyDescent="0.3">
      <c r="A272" s="22">
        <v>27</v>
      </c>
      <c r="B272" s="30"/>
      <c r="C272" s="22" t="s">
        <v>246</v>
      </c>
      <c r="E272" s="178">
        <v>1977000</v>
      </c>
      <c r="G272" s="178">
        <v>0</v>
      </c>
      <c r="I272" s="178">
        <v>5698549</v>
      </c>
      <c r="K272" s="178">
        <v>0</v>
      </c>
      <c r="M272" s="178">
        <f t="shared" si="12"/>
        <v>7675549</v>
      </c>
      <c r="O272" s="178">
        <v>0</v>
      </c>
      <c r="Q272" s="178">
        <v>0</v>
      </c>
      <c r="S272" s="178">
        <v>5295058</v>
      </c>
      <c r="U272" s="178">
        <v>2380491</v>
      </c>
      <c r="W272" s="178">
        <f t="shared" si="13"/>
        <v>7675549</v>
      </c>
      <c r="Y272" s="178">
        <v>0</v>
      </c>
      <c r="AA272" s="178">
        <f>(M272-Y272)</f>
        <v>7675549</v>
      </c>
      <c r="AC272" s="84">
        <f t="shared" si="15"/>
        <v>948.88725429595752</v>
      </c>
      <c r="AE272" s="88">
        <v>8089</v>
      </c>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row>
    <row r="273" spans="1:70" ht="8.85" customHeight="1" x14ac:dyDescent="0.3">
      <c r="A273" s="22">
        <v>28</v>
      </c>
      <c r="B273" s="30"/>
      <c r="C273" s="22" t="s">
        <v>247</v>
      </c>
      <c r="E273" s="178">
        <v>10188864</v>
      </c>
      <c r="G273" s="178">
        <v>0</v>
      </c>
      <c r="I273" s="178">
        <v>6430020</v>
      </c>
      <c r="K273" s="178">
        <v>0</v>
      </c>
      <c r="M273" s="178">
        <f>(E273+G273+I273+K273)</f>
        <v>16618884</v>
      </c>
      <c r="O273" s="178">
        <v>0</v>
      </c>
      <c r="Q273" s="178">
        <v>0</v>
      </c>
      <c r="S273" s="178">
        <v>16618884</v>
      </c>
      <c r="U273" s="178">
        <v>0</v>
      </c>
      <c r="W273" s="178">
        <f>(O273+Q273+S273+U273)</f>
        <v>16618884</v>
      </c>
      <c r="Y273" s="178">
        <v>0</v>
      </c>
      <c r="AA273" s="178">
        <f>(M273-Y273)</f>
        <v>16618884</v>
      </c>
      <c r="AC273" s="84">
        <f>(AA273/AE273)</f>
        <v>2041.1304347826087</v>
      </c>
      <c r="AE273" s="88">
        <v>8142</v>
      </c>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row>
    <row r="274" spans="1:70" ht="8.85" customHeight="1" x14ac:dyDescent="0.3">
      <c r="A274" s="22">
        <v>29</v>
      </c>
      <c r="B274" s="30"/>
      <c r="C274" s="22" t="s">
        <v>248</v>
      </c>
      <c r="E274" s="178">
        <v>1387092</v>
      </c>
      <c r="G274" s="178">
        <v>0</v>
      </c>
      <c r="I274" s="178">
        <v>3923428</v>
      </c>
      <c r="K274" s="178">
        <v>0</v>
      </c>
      <c r="M274" s="178">
        <f>(E274+G274+I274+K274)</f>
        <v>5310520</v>
      </c>
      <c r="O274" s="178">
        <v>0</v>
      </c>
      <c r="Q274" s="178">
        <v>0</v>
      </c>
      <c r="S274" s="178">
        <v>3519021</v>
      </c>
      <c r="U274" s="178">
        <v>1791499</v>
      </c>
      <c r="W274" s="178">
        <f>(O274+Q274+S274+U274)</f>
        <v>5310520</v>
      </c>
      <c r="Y274" s="178">
        <v>0</v>
      </c>
      <c r="AA274" s="178">
        <f>(M274-Y274)</f>
        <v>5310520</v>
      </c>
      <c r="AC274" s="84">
        <f>(AA274/AE274)</f>
        <v>1142.0473118279569</v>
      </c>
      <c r="AE274" s="88">
        <v>4650</v>
      </c>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33"/>
    </row>
    <row r="275" spans="1:70" ht="8.85" customHeight="1" x14ac:dyDescent="0.3">
      <c r="A275" s="22">
        <v>30</v>
      </c>
      <c r="B275" s="30"/>
      <c r="C275" s="22" t="s">
        <v>249</v>
      </c>
      <c r="E275" s="178">
        <v>28143949</v>
      </c>
      <c r="G275" s="178">
        <v>0</v>
      </c>
      <c r="I275" s="178">
        <v>781836</v>
      </c>
      <c r="K275" s="178">
        <v>0</v>
      </c>
      <c r="M275" s="178">
        <f>(E275+G275+I275+K275)</f>
        <v>28925785</v>
      </c>
      <c r="O275" s="178">
        <v>0</v>
      </c>
      <c r="Q275" s="178">
        <v>0</v>
      </c>
      <c r="S275" s="178">
        <v>1049453</v>
      </c>
      <c r="U275" s="178">
        <v>27876332</v>
      </c>
      <c r="W275" s="178">
        <f>(O275+Q275+S275+U275)</f>
        <v>28925785</v>
      </c>
      <c r="Y275" s="178">
        <v>0</v>
      </c>
      <c r="AA275" s="178">
        <f>(M275-Y275)</f>
        <v>28925785</v>
      </c>
      <c r="AC275" s="84">
        <f>(AA275/AE275)</f>
        <v>4521.0667396061272</v>
      </c>
      <c r="AE275" s="88">
        <v>6398</v>
      </c>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row>
    <row r="276" spans="1:70" ht="8.85" customHeight="1" x14ac:dyDescent="0.3">
      <c r="A276" s="53"/>
      <c r="AC276" s="191"/>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row>
    <row r="277" spans="1:70" ht="8.85" customHeight="1" x14ac:dyDescent="0.3">
      <c r="A277" s="22">
        <v>31</v>
      </c>
      <c r="B277" s="30"/>
      <c r="C277" s="22" t="s">
        <v>216</v>
      </c>
      <c r="E277" s="178">
        <v>4111818</v>
      </c>
      <c r="G277" s="178">
        <v>0</v>
      </c>
      <c r="I277" s="178">
        <v>2892657</v>
      </c>
      <c r="K277" s="178">
        <v>0</v>
      </c>
      <c r="M277" s="178">
        <f>(E277+G277+I277+K277)</f>
        <v>7004475</v>
      </c>
      <c r="O277" s="178">
        <v>0</v>
      </c>
      <c r="Q277" s="178">
        <v>0</v>
      </c>
      <c r="S277" s="178">
        <v>2573856</v>
      </c>
      <c r="U277" s="178">
        <v>4430619</v>
      </c>
      <c r="W277" s="178">
        <f>(O277+Q277+S277+U277)</f>
        <v>7004475</v>
      </c>
      <c r="Y277" s="178">
        <v>0</v>
      </c>
      <c r="AA277" s="178">
        <f t="shared" ref="AA277:AA285" si="16">(M277-Y277)</f>
        <v>7004475</v>
      </c>
      <c r="AC277" s="84">
        <f>(AA277/AE277)</f>
        <v>1513.8264534255457</v>
      </c>
      <c r="AE277" s="88">
        <v>4627</v>
      </c>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c r="BE277" s="33"/>
      <c r="BF277" s="33"/>
      <c r="BG277" s="33"/>
      <c r="BH277" s="33"/>
      <c r="BI277" s="33"/>
      <c r="BJ277" s="33"/>
      <c r="BK277" s="33"/>
      <c r="BL277" s="33"/>
      <c r="BM277" s="33"/>
      <c r="BN277" s="33"/>
      <c r="BO277" s="33"/>
      <c r="BP277" s="33"/>
      <c r="BQ277" s="33"/>
      <c r="BR277" s="33"/>
    </row>
    <row r="278" spans="1:70" ht="8.85" customHeight="1" x14ac:dyDescent="0.3">
      <c r="A278" s="22">
        <v>32</v>
      </c>
      <c r="B278" s="30"/>
      <c r="C278" s="22" t="s">
        <v>250</v>
      </c>
      <c r="E278" s="178">
        <v>26041039</v>
      </c>
      <c r="G278" s="178">
        <v>0</v>
      </c>
      <c r="I278" s="178">
        <v>22600285</v>
      </c>
      <c r="K278" s="178">
        <v>0</v>
      </c>
      <c r="M278" s="178">
        <f>(E278+G278+I278+K278)</f>
        <v>48641324</v>
      </c>
      <c r="O278" s="178">
        <v>0</v>
      </c>
      <c r="Q278" s="178">
        <v>0</v>
      </c>
      <c r="S278" s="178">
        <v>43076091</v>
      </c>
      <c r="U278" s="178">
        <v>5565233</v>
      </c>
      <c r="W278" s="178">
        <f>(O278+Q278+S278+U278)</f>
        <v>48641324</v>
      </c>
      <c r="Y278" s="178">
        <v>0</v>
      </c>
      <c r="AA278" s="178">
        <f t="shared" si="16"/>
        <v>48641324</v>
      </c>
      <c r="AC278" s="84">
        <f>(AA278/AE278)</f>
        <v>3100.7409957289474</v>
      </c>
      <c r="AE278" s="88">
        <v>15687</v>
      </c>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row>
    <row r="279" spans="1:70" ht="8.85" customHeight="1" x14ac:dyDescent="0.3">
      <c r="A279" s="22">
        <v>33</v>
      </c>
      <c r="B279" s="30"/>
      <c r="C279" s="22" t="s">
        <v>251</v>
      </c>
      <c r="E279" s="178">
        <v>7469319</v>
      </c>
      <c r="G279" s="178">
        <v>0</v>
      </c>
      <c r="I279" s="178">
        <v>4320676</v>
      </c>
      <c r="K279" s="178">
        <v>0</v>
      </c>
      <c r="M279" s="178">
        <f>(E279+G279+I279+K279)</f>
        <v>11789995</v>
      </c>
      <c r="O279" s="178">
        <v>0</v>
      </c>
      <c r="Q279" s="178">
        <v>0</v>
      </c>
      <c r="S279" s="178">
        <v>5254395</v>
      </c>
      <c r="U279" s="178">
        <v>6535600</v>
      </c>
      <c r="W279" s="178">
        <f>(O279+Q279+S279+U279)</f>
        <v>11789995</v>
      </c>
      <c r="Y279" s="178">
        <v>0</v>
      </c>
      <c r="AA279" s="178">
        <f t="shared" si="16"/>
        <v>11789995</v>
      </c>
      <c r="AC279" s="84">
        <f>(AA279/AE279)</f>
        <v>1455.9144233143986</v>
      </c>
      <c r="AE279" s="88">
        <v>8098</v>
      </c>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row>
    <row r="280" spans="1:70" ht="8.85" customHeight="1" x14ac:dyDescent="0.3">
      <c r="A280" s="22">
        <v>34</v>
      </c>
      <c r="B280" s="30"/>
      <c r="C280" s="22" t="s">
        <v>252</v>
      </c>
      <c r="E280" s="178">
        <v>19106000</v>
      </c>
      <c r="G280" s="178">
        <v>0</v>
      </c>
      <c r="I280" s="178">
        <v>4210453</v>
      </c>
      <c r="K280" s="178">
        <v>0</v>
      </c>
      <c r="M280" s="178">
        <f>(E280+G280+I280+K280)</f>
        <v>23316453</v>
      </c>
      <c r="O280" s="178">
        <v>0</v>
      </c>
      <c r="Q280" s="178">
        <v>0</v>
      </c>
      <c r="S280" s="178">
        <v>10254350</v>
      </c>
      <c r="U280" s="178">
        <v>13062103</v>
      </c>
      <c r="W280" s="178">
        <f>(O280+Q280+S280+U280)</f>
        <v>23316453</v>
      </c>
      <c r="Y280" s="178">
        <v>0</v>
      </c>
      <c r="AA280" s="178">
        <f t="shared" si="16"/>
        <v>23316453</v>
      </c>
      <c r="AC280" s="84">
        <f>(AA280/AE280)</f>
        <v>2426.0173759234212</v>
      </c>
      <c r="AE280" s="88">
        <v>9611</v>
      </c>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c r="BE280" s="33"/>
      <c r="BF280" s="33"/>
      <c r="BG280" s="33"/>
      <c r="BH280" s="33"/>
      <c r="BI280" s="33"/>
      <c r="BJ280" s="33"/>
      <c r="BK280" s="33"/>
      <c r="BL280" s="33"/>
      <c r="BM280" s="33"/>
      <c r="BN280" s="33"/>
      <c r="BO280" s="33"/>
      <c r="BP280" s="33"/>
      <c r="BQ280" s="33"/>
      <c r="BR280" s="33"/>
    </row>
    <row r="281" spans="1:70" ht="8.85" customHeight="1" x14ac:dyDescent="0.3">
      <c r="A281" s="22">
        <v>35</v>
      </c>
      <c r="B281" s="30"/>
      <c r="C281" s="22" t="s">
        <v>253</v>
      </c>
      <c r="E281" s="178">
        <v>6093142</v>
      </c>
      <c r="G281" s="178">
        <v>0</v>
      </c>
      <c r="I281" s="178">
        <v>9886886</v>
      </c>
      <c r="K281" s="178">
        <v>0</v>
      </c>
      <c r="M281" s="178">
        <f>(E281+G281+I281+K281)</f>
        <v>15980028</v>
      </c>
      <c r="O281" s="178">
        <v>9836202</v>
      </c>
      <c r="Q281" s="178">
        <v>0</v>
      </c>
      <c r="S281" s="178">
        <v>5580913</v>
      </c>
      <c r="U281" s="178">
        <v>562913</v>
      </c>
      <c r="W281" s="178">
        <f>(O281+Q281+S281+U281)</f>
        <v>15980028</v>
      </c>
      <c r="Y281" s="178">
        <v>0</v>
      </c>
      <c r="AA281" s="178">
        <f t="shared" si="16"/>
        <v>15980028</v>
      </c>
      <c r="AC281" s="84">
        <f>(AA281/AE281)</f>
        <v>4833.6442831215973</v>
      </c>
      <c r="AE281" s="88">
        <v>3306</v>
      </c>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33"/>
      <c r="BF281" s="33"/>
      <c r="BG281" s="33"/>
      <c r="BH281" s="33"/>
      <c r="BI281" s="33"/>
      <c r="BJ281" s="33"/>
      <c r="BK281" s="33"/>
      <c r="BL281" s="33"/>
      <c r="BM281" s="33"/>
      <c r="BN281" s="33"/>
      <c r="BO281" s="33"/>
      <c r="BP281" s="33"/>
      <c r="BQ281" s="33"/>
      <c r="BR281" s="33"/>
    </row>
    <row r="282" spans="1:70" s="198" customFormat="1" ht="8.85" customHeight="1" x14ac:dyDescent="0.2">
      <c r="A282" s="22"/>
      <c r="B282" s="30"/>
      <c r="C282" s="22"/>
    </row>
    <row r="283" spans="1:70" ht="8.85" customHeight="1" x14ac:dyDescent="0.3">
      <c r="A283" s="22">
        <v>36</v>
      </c>
      <c r="B283" s="30"/>
      <c r="C283" s="22" t="s">
        <v>220</v>
      </c>
      <c r="E283" s="178">
        <v>1705922</v>
      </c>
      <c r="G283" s="178">
        <v>0</v>
      </c>
      <c r="I283" s="178">
        <v>1388706</v>
      </c>
      <c r="K283" s="178">
        <v>0</v>
      </c>
      <c r="M283" s="178">
        <f>(E283+G283+I283+K283)</f>
        <v>3094628</v>
      </c>
      <c r="O283" s="178">
        <v>0</v>
      </c>
      <c r="Q283" s="178">
        <v>0</v>
      </c>
      <c r="S283" s="178">
        <v>971163</v>
      </c>
      <c r="U283" s="178">
        <v>2123465</v>
      </c>
      <c r="W283" s="178">
        <f>(O283+Q283+S283+U283)</f>
        <v>3094628</v>
      </c>
      <c r="Y283" s="178">
        <v>0</v>
      </c>
      <c r="AA283" s="178">
        <f>(M283-Y283)</f>
        <v>3094628</v>
      </c>
      <c r="AC283" s="84">
        <f>(AA283/AE283)</f>
        <v>941.76141205112594</v>
      </c>
      <c r="AE283" s="88">
        <v>3286</v>
      </c>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3"/>
      <c r="BC283" s="33"/>
      <c r="BD283" s="33"/>
      <c r="BE283" s="33"/>
      <c r="BF283" s="33"/>
      <c r="BG283" s="33"/>
      <c r="BH283" s="33"/>
      <c r="BI283" s="33"/>
      <c r="BJ283" s="33"/>
      <c r="BK283" s="33"/>
      <c r="BL283" s="33"/>
      <c r="BM283" s="33"/>
      <c r="BN283" s="33"/>
      <c r="BO283" s="33"/>
      <c r="BP283" s="33"/>
      <c r="BQ283" s="33"/>
      <c r="BR283" s="33"/>
    </row>
    <row r="284" spans="1:70" ht="8.85" customHeight="1" x14ac:dyDescent="0.3">
      <c r="A284" s="22">
        <v>37</v>
      </c>
      <c r="B284" s="30"/>
      <c r="C284" s="22" t="s">
        <v>254</v>
      </c>
      <c r="E284" s="182">
        <v>19500748</v>
      </c>
      <c r="G284" s="182">
        <v>0</v>
      </c>
      <c r="I284" s="182">
        <v>4304340</v>
      </c>
      <c r="K284" s="182">
        <v>0</v>
      </c>
      <c r="M284" s="182">
        <f>(E284+G284+I284+K284)</f>
        <v>23805088</v>
      </c>
      <c r="O284" s="182">
        <v>0</v>
      </c>
      <c r="Q284" s="182">
        <v>0</v>
      </c>
      <c r="S284" s="182">
        <v>4550691</v>
      </c>
      <c r="U284" s="182">
        <v>19254397</v>
      </c>
      <c r="W284" s="182">
        <f>(O284+Q284+S284+U284)</f>
        <v>23805088</v>
      </c>
      <c r="Y284" s="182">
        <v>0</v>
      </c>
      <c r="AA284" s="182">
        <f>(M284-Y284)</f>
        <v>23805088</v>
      </c>
      <c r="AC284" s="89">
        <f>(AA284/AE284)</f>
        <v>4670.4116146752995</v>
      </c>
      <c r="AE284" s="118">
        <v>5097</v>
      </c>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3"/>
      <c r="BC284" s="33"/>
      <c r="BD284" s="33"/>
      <c r="BE284" s="33"/>
      <c r="BF284" s="33"/>
      <c r="BG284" s="33"/>
      <c r="BH284" s="33"/>
      <c r="BI284" s="33"/>
      <c r="BJ284" s="33"/>
      <c r="BK284" s="33"/>
      <c r="BL284" s="33"/>
      <c r="BM284" s="33"/>
      <c r="BN284" s="33"/>
      <c r="BO284" s="33"/>
      <c r="BP284" s="33"/>
      <c r="BQ284" s="33"/>
      <c r="BR284" s="33"/>
    </row>
    <row r="285" spans="1:70" ht="8.85" customHeight="1" x14ac:dyDescent="0.3">
      <c r="A285" s="42">
        <v>38</v>
      </c>
      <c r="B285" s="33"/>
      <c r="C285" s="22" t="s">
        <v>255</v>
      </c>
      <c r="E285" s="180">
        <v>20824560</v>
      </c>
      <c r="G285" s="180">
        <v>0</v>
      </c>
      <c r="I285" s="180">
        <v>9987434</v>
      </c>
      <c r="K285" s="180">
        <v>0</v>
      </c>
      <c r="M285" s="180">
        <f>(E285+G285+I285+K285)</f>
        <v>30811994</v>
      </c>
      <c r="O285" s="180">
        <v>0</v>
      </c>
      <c r="Q285" s="180">
        <v>0</v>
      </c>
      <c r="S285" s="180">
        <v>17585077</v>
      </c>
      <c r="U285" s="180">
        <v>13226917</v>
      </c>
      <c r="W285" s="180">
        <f>(O285+Q285+S285+U285)</f>
        <v>30811994</v>
      </c>
      <c r="Y285" s="180">
        <v>0</v>
      </c>
      <c r="AA285" s="180">
        <f t="shared" si="16"/>
        <v>30811994</v>
      </c>
      <c r="AC285" s="192">
        <f>(AA285/AE285)</f>
        <v>3752.5263670685667</v>
      </c>
      <c r="AE285" s="93">
        <v>8211</v>
      </c>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3"/>
      <c r="BC285" s="33"/>
      <c r="BD285" s="33"/>
      <c r="BE285" s="33"/>
      <c r="BF285" s="33"/>
      <c r="BG285" s="33"/>
      <c r="BH285" s="33"/>
      <c r="BI285" s="33"/>
      <c r="BJ285" s="33"/>
      <c r="BK285" s="33"/>
      <c r="BL285" s="33"/>
      <c r="BM285" s="33"/>
      <c r="BN285" s="33"/>
      <c r="BO285" s="33"/>
      <c r="BP285" s="33"/>
      <c r="BQ285" s="33"/>
      <c r="BR285" s="33"/>
    </row>
    <row r="286" spans="1:70" ht="8.85" customHeight="1" x14ac:dyDescent="0.3">
      <c r="B286" s="33"/>
      <c r="C286" s="30"/>
      <c r="E286" s="199"/>
      <c r="G286" s="199"/>
      <c r="I286" s="199"/>
      <c r="K286" s="199"/>
      <c r="M286" s="199"/>
      <c r="O286" s="199"/>
      <c r="Q286" s="199"/>
      <c r="S286" s="199"/>
      <c r="U286" s="199"/>
      <c r="W286" s="199"/>
      <c r="Y286" s="199"/>
      <c r="AA286" s="199"/>
      <c r="AC286" s="97"/>
      <c r="AE286" s="182"/>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c r="BC286" s="33"/>
      <c r="BD286" s="33"/>
      <c r="BE286" s="33"/>
      <c r="BF286" s="33"/>
      <c r="BG286" s="33"/>
      <c r="BH286" s="33"/>
      <c r="BI286" s="33"/>
      <c r="BJ286" s="33"/>
      <c r="BK286" s="33"/>
      <c r="BL286" s="33"/>
      <c r="BM286" s="33"/>
      <c r="BN286" s="33"/>
      <c r="BO286" s="33"/>
      <c r="BP286" s="33"/>
      <c r="BQ286" s="33"/>
      <c r="BR286" s="33"/>
    </row>
    <row r="287" spans="1:70" ht="8.85" customHeight="1" x14ac:dyDescent="0.3">
      <c r="A287" s="42">
        <f>A285</f>
        <v>38</v>
      </c>
      <c r="B287" s="33"/>
      <c r="C287" s="22" t="s">
        <v>72</v>
      </c>
      <c r="E287" s="181">
        <f>SUM(E241:E285)</f>
        <v>659970137</v>
      </c>
      <c r="G287" s="181">
        <f>SUM(G241:G285)</f>
        <v>0</v>
      </c>
      <c r="I287" s="181">
        <f>SUM(I241:I285)</f>
        <v>274862478</v>
      </c>
      <c r="K287" s="181">
        <f>SUM(K241:K285)</f>
        <v>1151500</v>
      </c>
      <c r="M287" s="181">
        <f>SUM(M241:M285)</f>
        <v>935984115</v>
      </c>
      <c r="O287" s="181">
        <f>SUM(O241:O285)</f>
        <v>16158855</v>
      </c>
      <c r="Q287" s="181">
        <f>SUM(Q241:Q285)</f>
        <v>3249681</v>
      </c>
      <c r="S287" s="181">
        <f>SUM(S241:S285)</f>
        <v>453814684</v>
      </c>
      <c r="U287" s="181">
        <f>SUM(U241:U285)</f>
        <v>462760895</v>
      </c>
      <c r="W287" s="181">
        <f>SUM(W241:W285)</f>
        <v>935984115</v>
      </c>
      <c r="Y287" s="181">
        <f>SUM(Y241:Y285)</f>
        <v>0</v>
      </c>
      <c r="AA287" s="181">
        <f>SUM(AA241:AA285)</f>
        <v>935984115</v>
      </c>
      <c r="AC287" s="197">
        <f>(AA287/AE287)</f>
        <v>2607.2053543324632</v>
      </c>
      <c r="AE287" s="194">
        <f>SUM(AE241:AE285)</f>
        <v>358999</v>
      </c>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3"/>
      <c r="BE287" s="33"/>
      <c r="BF287" s="33"/>
      <c r="BG287" s="33"/>
      <c r="BH287" s="33"/>
      <c r="BI287" s="33"/>
      <c r="BJ287" s="33"/>
      <c r="BK287" s="33"/>
      <c r="BL287" s="33"/>
      <c r="BM287" s="33"/>
      <c r="BN287" s="33"/>
      <c r="BO287" s="33"/>
      <c r="BP287" s="33"/>
      <c r="BQ287" s="33"/>
      <c r="BR287" s="33"/>
    </row>
    <row r="288" spans="1:70" ht="12.15" customHeight="1" x14ac:dyDescent="0.3">
      <c r="B288" s="33"/>
      <c r="C288" s="30"/>
      <c r="E288" s="199"/>
      <c r="G288" s="199"/>
      <c r="I288" s="199"/>
      <c r="K288" s="199"/>
      <c r="M288" s="199"/>
      <c r="O288" s="199"/>
      <c r="Q288" s="199"/>
      <c r="S288" s="199"/>
      <c r="U288" s="199"/>
      <c r="W288" s="199"/>
      <c r="Y288" s="199"/>
      <c r="AA288" s="199"/>
      <c r="AC288" s="97"/>
      <c r="AE288" s="182"/>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33"/>
      <c r="BF288" s="33"/>
      <c r="BG288" s="33"/>
      <c r="BH288" s="33"/>
      <c r="BI288" s="33"/>
      <c r="BJ288" s="33"/>
      <c r="BK288" s="33"/>
      <c r="BL288" s="33"/>
      <c r="BM288" s="33"/>
      <c r="BN288" s="33"/>
      <c r="BO288" s="33"/>
      <c r="BP288" s="33"/>
      <c r="BQ288" s="33"/>
      <c r="BR288" s="33"/>
    </row>
    <row r="289" spans="1:70" ht="12" thickBot="1" x14ac:dyDescent="0.35">
      <c r="A289" s="54">
        <f>(A61+A219+A287)</f>
        <v>171</v>
      </c>
      <c r="B289" s="33"/>
      <c r="C289" s="22" t="s">
        <v>256</v>
      </c>
      <c r="E289" s="185">
        <f>(E61+E219+E287)</f>
        <v>25780941673</v>
      </c>
      <c r="G289" s="185">
        <f>(G61+G219+G287)</f>
        <v>98594157</v>
      </c>
      <c r="I289" s="185">
        <f>(I61+I219+I287)</f>
        <v>28728362779</v>
      </c>
      <c r="K289" s="185">
        <f>(K61+K219+K287)</f>
        <v>17471500</v>
      </c>
      <c r="M289" s="185">
        <f>(M61+M219+M287)</f>
        <v>54625370109</v>
      </c>
      <c r="O289" s="185">
        <f>(O61+O219+O287)</f>
        <v>27238192975</v>
      </c>
      <c r="Q289" s="185">
        <f>(Q61+Q219+Q287)</f>
        <v>1279390111</v>
      </c>
      <c r="S289" s="185">
        <f>(S61+S219+S287)</f>
        <v>18729707358</v>
      </c>
      <c r="U289" s="185">
        <f>(U61+U219+U287)</f>
        <v>7378079665</v>
      </c>
      <c r="W289" s="185">
        <f>(W61+W219+W287)</f>
        <v>54625370109</v>
      </c>
      <c r="Y289" s="185">
        <f>(Y61+Y219+Y287)</f>
        <v>360877134</v>
      </c>
      <c r="AA289" s="185">
        <f>(AA61+AA219+AA287)</f>
        <v>54264492975</v>
      </c>
      <c r="AC289" s="200">
        <f>(AA289/AE289)</f>
        <v>6128.8684968472144</v>
      </c>
      <c r="AE289" s="201">
        <f>(AE61+AE219+AE287)</f>
        <v>8853917</v>
      </c>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c r="BE289" s="33"/>
      <c r="BF289" s="33"/>
      <c r="BG289" s="33"/>
      <c r="BH289" s="33"/>
      <c r="BI289" s="33"/>
      <c r="BJ289" s="33"/>
      <c r="BK289" s="33"/>
      <c r="BL289" s="33"/>
      <c r="BM289" s="33"/>
      <c r="BN289" s="33"/>
      <c r="BO289" s="33"/>
      <c r="BP289" s="33"/>
      <c r="BQ289" s="33"/>
      <c r="BR289" s="33"/>
    </row>
    <row r="290" spans="1:70" ht="7.2" customHeight="1" thickTop="1" x14ac:dyDescent="0.3">
      <c r="B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c r="BE290" s="33"/>
      <c r="BF290" s="33"/>
      <c r="BG290" s="33"/>
      <c r="BH290" s="33"/>
      <c r="BI290" s="33"/>
      <c r="BJ290" s="33"/>
      <c r="BK290" s="33"/>
      <c r="BL290" s="33"/>
      <c r="BM290" s="33"/>
      <c r="BN290" s="33"/>
      <c r="BO290" s="33"/>
      <c r="BP290" s="33"/>
      <c r="BQ290" s="33"/>
      <c r="BR290" s="33"/>
    </row>
    <row r="291" spans="1:70" ht="10.5" customHeight="1" x14ac:dyDescent="0.3">
      <c r="B291" s="33"/>
      <c r="C291" s="49"/>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33"/>
      <c r="BF291" s="33"/>
      <c r="BG291" s="33"/>
      <c r="BH291" s="33"/>
      <c r="BI291" s="33"/>
      <c r="BJ291" s="33"/>
      <c r="BK291" s="33"/>
      <c r="BL291" s="33"/>
      <c r="BM291" s="33"/>
      <c r="BN291" s="33"/>
      <c r="BO291" s="33"/>
      <c r="BP291" s="33"/>
      <c r="BQ291" s="33"/>
      <c r="BR291" s="33"/>
    </row>
    <row r="292" spans="1:70" ht="11.4" x14ac:dyDescent="0.3">
      <c r="B292" s="33"/>
      <c r="C292" s="22" t="s">
        <v>257</v>
      </c>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33"/>
      <c r="BF292" s="33"/>
      <c r="BG292" s="33"/>
      <c r="BH292" s="33"/>
      <c r="BI292" s="33"/>
      <c r="BJ292" s="33"/>
      <c r="BK292" s="33"/>
      <c r="BL292" s="33"/>
      <c r="BM292" s="33"/>
      <c r="BN292" s="33"/>
      <c r="BO292" s="33"/>
      <c r="BP292" s="33"/>
      <c r="BQ292" s="33"/>
      <c r="BR292" s="33"/>
    </row>
    <row r="293" spans="1:70" ht="8.85" customHeight="1" x14ac:dyDescent="0.3">
      <c r="B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c r="BK293" s="33"/>
      <c r="BL293" s="33"/>
      <c r="BM293" s="33"/>
      <c r="BN293" s="33"/>
      <c r="BO293" s="33"/>
      <c r="BP293" s="33"/>
      <c r="BQ293" s="33"/>
      <c r="BR293" s="33"/>
    </row>
    <row r="294" spans="1:70" ht="8.85" customHeight="1" x14ac:dyDescent="0.3">
      <c r="B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3"/>
      <c r="BF294" s="33"/>
      <c r="BG294" s="33"/>
      <c r="BH294" s="33"/>
      <c r="BI294" s="33"/>
      <c r="BJ294" s="33"/>
      <c r="BK294" s="33"/>
      <c r="BL294" s="33"/>
      <c r="BM294" s="33"/>
      <c r="BN294" s="33"/>
      <c r="BO294" s="33"/>
      <c r="BP294" s="33"/>
      <c r="BQ294" s="33"/>
      <c r="BR294" s="33"/>
    </row>
    <row r="295" spans="1:70" ht="8.85" customHeight="1" x14ac:dyDescent="0.3">
      <c r="B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3"/>
      <c r="BF295" s="33"/>
      <c r="BG295" s="33"/>
      <c r="BH295" s="33"/>
      <c r="BI295" s="33"/>
      <c r="BJ295" s="33"/>
      <c r="BK295" s="33"/>
      <c r="BL295" s="33"/>
      <c r="BM295" s="33"/>
      <c r="BN295" s="33"/>
      <c r="BO295" s="33"/>
      <c r="BP295" s="33"/>
      <c r="BQ295" s="33"/>
      <c r="BR295" s="33"/>
    </row>
    <row r="296" spans="1:70" ht="8.85" customHeight="1" x14ac:dyDescent="0.3">
      <c r="B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33"/>
      <c r="BF296" s="33"/>
      <c r="BG296" s="33"/>
      <c r="BH296" s="33"/>
      <c r="BI296" s="33"/>
      <c r="BJ296" s="33"/>
      <c r="BK296" s="33"/>
      <c r="BL296" s="33"/>
      <c r="BM296" s="33"/>
      <c r="BN296" s="33"/>
      <c r="BO296" s="33"/>
      <c r="BP296" s="33"/>
      <c r="BQ296" s="33"/>
      <c r="BR296" s="33"/>
    </row>
    <row r="297" spans="1:70" ht="8.85" customHeight="1" x14ac:dyDescent="0.3">
      <c r="B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3"/>
      <c r="BF297" s="33"/>
      <c r="BG297" s="33"/>
      <c r="BH297" s="33"/>
      <c r="BI297" s="33"/>
      <c r="BJ297" s="33"/>
      <c r="BK297" s="33"/>
      <c r="BL297" s="33"/>
      <c r="BM297" s="33"/>
      <c r="BN297" s="33"/>
      <c r="BO297" s="33"/>
      <c r="BP297" s="33"/>
      <c r="BQ297" s="33"/>
      <c r="BR297" s="33"/>
    </row>
    <row r="298" spans="1:70" ht="8.85" customHeight="1" x14ac:dyDescent="0.3">
      <c r="B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3"/>
      <c r="BF298" s="33"/>
      <c r="BG298" s="33"/>
      <c r="BH298" s="33"/>
      <c r="BI298" s="33"/>
      <c r="BJ298" s="33"/>
      <c r="BK298" s="33"/>
      <c r="BL298" s="33"/>
      <c r="BM298" s="33"/>
      <c r="BN298" s="33"/>
      <c r="BO298" s="33"/>
      <c r="BP298" s="33"/>
      <c r="BQ298" s="33"/>
      <c r="BR298" s="33"/>
    </row>
    <row r="299" spans="1:70" ht="8.4" customHeight="1" x14ac:dyDescent="0.3">
      <c r="B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3"/>
      <c r="BF299" s="33"/>
      <c r="BG299" s="33"/>
      <c r="BH299" s="33"/>
      <c r="BI299" s="33"/>
      <c r="BJ299" s="33"/>
      <c r="BK299" s="33"/>
      <c r="BL299" s="33"/>
      <c r="BM299" s="33"/>
      <c r="BN299" s="33"/>
      <c r="BO299" s="33"/>
      <c r="BP299" s="33"/>
      <c r="BQ299" s="33"/>
      <c r="BR299" s="33"/>
    </row>
    <row r="300" spans="1:70" ht="8.85" hidden="1" customHeight="1" x14ac:dyDescent="0.3">
      <c r="B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c r="BJ300" s="33"/>
      <c r="BK300" s="33"/>
      <c r="BL300" s="33"/>
      <c r="BM300" s="33"/>
      <c r="BN300" s="33"/>
      <c r="BO300" s="33"/>
      <c r="BP300" s="33"/>
      <c r="BQ300" s="33"/>
      <c r="BR300" s="33"/>
    </row>
    <row r="301" spans="1:70" ht="2.25" hidden="1" customHeight="1" x14ac:dyDescent="0.3">
      <c r="B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c r="BK301" s="33"/>
      <c r="BL301" s="33"/>
      <c r="BM301" s="33"/>
      <c r="BN301" s="33"/>
      <c r="BO301" s="33"/>
      <c r="BP301" s="33"/>
      <c r="BQ301" s="33"/>
      <c r="BR301" s="33"/>
    </row>
    <row r="302" spans="1:70" ht="0.6" hidden="1" customHeight="1" x14ac:dyDescent="0.3">
      <c r="B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3"/>
      <c r="BF302" s="33"/>
      <c r="BG302" s="33"/>
      <c r="BH302" s="33"/>
      <c r="BI302" s="33"/>
      <c r="BJ302" s="33"/>
      <c r="BK302" s="33"/>
      <c r="BL302" s="33"/>
      <c r="BM302" s="33"/>
      <c r="BN302" s="33"/>
      <c r="BO302" s="33"/>
      <c r="BP302" s="33"/>
      <c r="BQ302" s="33"/>
      <c r="BR302" s="33"/>
    </row>
    <row r="303" spans="1:70" ht="8.85" customHeight="1" x14ac:dyDescent="0.3">
      <c r="B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33"/>
      <c r="BF303" s="33"/>
      <c r="BG303" s="33"/>
      <c r="BH303" s="33"/>
      <c r="BI303" s="33"/>
      <c r="BJ303" s="33"/>
      <c r="BK303" s="33"/>
      <c r="BL303" s="33"/>
      <c r="BM303" s="33"/>
      <c r="BN303" s="33"/>
      <c r="BO303" s="33"/>
      <c r="BP303" s="33"/>
      <c r="BQ303" s="33"/>
      <c r="BR303" s="33"/>
    </row>
    <row r="304" spans="1:70" s="20" customFormat="1" ht="9.75" customHeight="1" x14ac:dyDescent="0.3">
      <c r="A304" s="26"/>
      <c r="AC304" s="23" t="s">
        <v>697</v>
      </c>
    </row>
    <row r="305" spans="2:70" ht="9.75" customHeight="1" x14ac:dyDescent="0.3">
      <c r="B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33"/>
      <c r="BF305" s="33"/>
      <c r="BG305" s="33"/>
      <c r="BH305" s="33"/>
      <c r="BI305" s="33"/>
      <c r="BJ305" s="33"/>
      <c r="BK305" s="33"/>
      <c r="BL305" s="33"/>
      <c r="BM305" s="33"/>
      <c r="BN305" s="33"/>
      <c r="BO305" s="33"/>
      <c r="BP305" s="33"/>
      <c r="BQ305" s="33"/>
      <c r="BR305" s="33"/>
    </row>
    <row r="306" spans="2:70" ht="9.75" customHeight="1" x14ac:dyDescent="0.3">
      <c r="B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33"/>
      <c r="BF306" s="33"/>
      <c r="BG306" s="33"/>
      <c r="BH306" s="33"/>
      <c r="BI306" s="33"/>
      <c r="BJ306" s="33"/>
      <c r="BK306" s="33"/>
      <c r="BL306" s="33"/>
      <c r="BM306" s="33"/>
      <c r="BN306" s="33"/>
      <c r="BO306" s="33"/>
      <c r="BP306" s="33"/>
      <c r="BQ306" s="33"/>
      <c r="BR306" s="33"/>
    </row>
    <row r="307" spans="2:70" ht="9.75" customHeight="1" x14ac:dyDescent="0.3">
      <c r="B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33"/>
      <c r="BF307" s="33"/>
      <c r="BG307" s="33"/>
      <c r="BH307" s="33"/>
      <c r="BI307" s="33"/>
      <c r="BJ307" s="33"/>
      <c r="BK307" s="33"/>
      <c r="BL307" s="33"/>
      <c r="BM307" s="33"/>
      <c r="BN307" s="33"/>
      <c r="BO307" s="33"/>
      <c r="BP307" s="33"/>
      <c r="BQ307" s="33"/>
      <c r="BR307" s="33"/>
    </row>
    <row r="308" spans="2:70" ht="9.75" customHeight="1" x14ac:dyDescent="0.3">
      <c r="B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33"/>
      <c r="BF308" s="33"/>
      <c r="BG308" s="33"/>
      <c r="BH308" s="33"/>
      <c r="BI308" s="33"/>
      <c r="BJ308" s="33"/>
      <c r="BK308" s="33"/>
      <c r="BL308" s="33"/>
      <c r="BM308" s="33"/>
      <c r="BN308" s="33"/>
      <c r="BO308" s="33"/>
      <c r="BP308" s="33"/>
      <c r="BQ308" s="33"/>
      <c r="BR308" s="33"/>
    </row>
    <row r="309" spans="2:70" ht="9.75" customHeight="1" x14ac:dyDescent="0.3">
      <c r="B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33"/>
      <c r="BF309" s="33"/>
      <c r="BG309" s="33"/>
      <c r="BH309" s="33"/>
      <c r="BI309" s="33"/>
      <c r="BJ309" s="33"/>
      <c r="BK309" s="33"/>
      <c r="BL309" s="33"/>
      <c r="BM309" s="33"/>
      <c r="BN309" s="33"/>
      <c r="BO309" s="33"/>
      <c r="BP309" s="33"/>
      <c r="BQ309" s="33"/>
      <c r="BR309" s="33"/>
    </row>
    <row r="310" spans="2:70" ht="9.75" customHeight="1" x14ac:dyDescent="0.3">
      <c r="B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3"/>
      <c r="BC310" s="33"/>
      <c r="BD310" s="33"/>
      <c r="BE310" s="33"/>
      <c r="BF310" s="33"/>
      <c r="BG310" s="33"/>
      <c r="BH310" s="33"/>
      <c r="BI310" s="33"/>
      <c r="BJ310" s="33"/>
      <c r="BK310" s="33"/>
      <c r="BL310" s="33"/>
      <c r="BM310" s="33"/>
      <c r="BN310" s="33"/>
      <c r="BO310" s="33"/>
      <c r="BP310" s="33"/>
      <c r="BQ310" s="33"/>
      <c r="BR310" s="33"/>
    </row>
    <row r="311" spans="2:70" ht="9.75" customHeight="1" x14ac:dyDescent="0.3">
      <c r="B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c r="BQ311" s="33"/>
      <c r="BR311" s="33"/>
    </row>
    <row r="312" spans="2:70" ht="9.75" customHeight="1" x14ac:dyDescent="0.3">
      <c r="B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33"/>
      <c r="BF312" s="33"/>
      <c r="BG312" s="33"/>
      <c r="BH312" s="33"/>
      <c r="BI312" s="33"/>
      <c r="BJ312" s="33"/>
      <c r="BK312" s="33"/>
      <c r="BL312" s="33"/>
      <c r="BM312" s="33"/>
      <c r="BN312" s="33"/>
      <c r="BO312" s="33"/>
      <c r="BP312" s="33"/>
      <c r="BQ312" s="33"/>
      <c r="BR312" s="33"/>
    </row>
    <row r="313" spans="2:70" ht="9.75" customHeight="1" x14ac:dyDescent="0.3">
      <c r="B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33"/>
      <c r="BF313" s="33"/>
      <c r="BG313" s="33"/>
      <c r="BH313" s="33"/>
      <c r="BI313" s="33"/>
      <c r="BJ313" s="33"/>
      <c r="BK313" s="33"/>
      <c r="BL313" s="33"/>
      <c r="BM313" s="33"/>
      <c r="BN313" s="33"/>
      <c r="BO313" s="33"/>
      <c r="BP313" s="33"/>
      <c r="BQ313" s="33"/>
      <c r="BR313" s="33"/>
    </row>
    <row r="314" spans="2:70" ht="9.75" customHeight="1" x14ac:dyDescent="0.3">
      <c r="B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c r="BI314" s="33"/>
      <c r="BJ314" s="33"/>
      <c r="BK314" s="33"/>
      <c r="BL314" s="33"/>
      <c r="BM314" s="33"/>
      <c r="BN314" s="33"/>
      <c r="BO314" s="33"/>
      <c r="BP314" s="33"/>
      <c r="BQ314" s="33"/>
      <c r="BR314" s="33"/>
    </row>
    <row r="315" spans="2:70" ht="9.75" customHeight="1" x14ac:dyDescent="0.3">
      <c r="B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c r="BI315" s="33"/>
      <c r="BJ315" s="33"/>
      <c r="BK315" s="33"/>
      <c r="BL315" s="33"/>
      <c r="BM315" s="33"/>
      <c r="BN315" s="33"/>
      <c r="BO315" s="33"/>
      <c r="BP315" s="33"/>
      <c r="BQ315" s="33"/>
      <c r="BR315" s="33"/>
    </row>
    <row r="316" spans="2:70" ht="9.75" customHeight="1" x14ac:dyDescent="0.3">
      <c r="B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c r="BI316" s="33"/>
      <c r="BJ316" s="33"/>
      <c r="BK316" s="33"/>
      <c r="BL316" s="33"/>
      <c r="BM316" s="33"/>
      <c r="BN316" s="33"/>
      <c r="BO316" s="33"/>
      <c r="BP316" s="33"/>
      <c r="BQ316" s="33"/>
      <c r="BR316" s="33"/>
    </row>
    <row r="317" spans="2:70" ht="9.75" customHeight="1" x14ac:dyDescent="0.3">
      <c r="B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3"/>
      <c r="BG317" s="33"/>
      <c r="BH317" s="33"/>
      <c r="BI317" s="33"/>
      <c r="BJ317" s="33"/>
      <c r="BK317" s="33"/>
      <c r="BL317" s="33"/>
      <c r="BM317" s="33"/>
      <c r="BN317" s="33"/>
      <c r="BO317" s="33"/>
      <c r="BP317" s="33"/>
      <c r="BQ317" s="33"/>
      <c r="BR317" s="33"/>
    </row>
    <row r="318" spans="2:70" ht="9.75" customHeight="1" x14ac:dyDescent="0.3">
      <c r="B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c r="BM318" s="33"/>
      <c r="BN318" s="33"/>
      <c r="BO318" s="33"/>
      <c r="BP318" s="33"/>
      <c r="BQ318" s="33"/>
      <c r="BR318" s="33"/>
    </row>
    <row r="319" spans="2:70" ht="9.75" customHeight="1" x14ac:dyDescent="0.3">
      <c r="B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33"/>
      <c r="BF319" s="33"/>
      <c r="BG319" s="33"/>
      <c r="BH319" s="33"/>
      <c r="BI319" s="33"/>
      <c r="BJ319" s="33"/>
      <c r="BK319" s="33"/>
      <c r="BL319" s="33"/>
      <c r="BM319" s="33"/>
      <c r="BN319" s="33"/>
      <c r="BO319" s="33"/>
      <c r="BP319" s="33"/>
      <c r="BQ319" s="33"/>
      <c r="BR319" s="33"/>
    </row>
    <row r="320" spans="2:70" ht="9.75" customHeight="1" x14ac:dyDescent="0.3">
      <c r="B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33"/>
      <c r="BF320" s="33"/>
      <c r="BG320" s="33"/>
      <c r="BH320" s="33"/>
      <c r="BI320" s="33"/>
      <c r="BJ320" s="33"/>
      <c r="BK320" s="33"/>
      <c r="BL320" s="33"/>
      <c r="BM320" s="33"/>
      <c r="BN320" s="33"/>
      <c r="BO320" s="33"/>
      <c r="BP320" s="33"/>
      <c r="BQ320" s="33"/>
      <c r="BR320" s="33"/>
    </row>
    <row r="321" spans="2:70" ht="9.75" customHeight="1" x14ac:dyDescent="0.3">
      <c r="B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row>
    <row r="322" spans="2:70" ht="9.75" customHeight="1" x14ac:dyDescent="0.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c r="BN322" s="33"/>
      <c r="BO322" s="33"/>
      <c r="BP322" s="33"/>
      <c r="BQ322" s="33"/>
      <c r="BR322" s="33"/>
    </row>
    <row r="323" spans="2:70" ht="9.75" customHeight="1" x14ac:dyDescent="0.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row>
    <row r="324" spans="2:70" ht="9.75" customHeight="1" x14ac:dyDescent="0.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c r="BN324" s="33"/>
      <c r="BO324" s="33"/>
      <c r="BP324" s="33"/>
      <c r="BQ324" s="33"/>
      <c r="BR324" s="33"/>
    </row>
    <row r="325" spans="2:70" ht="9.75" customHeight="1" x14ac:dyDescent="0.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c r="BI325" s="33"/>
      <c r="BJ325" s="33"/>
      <c r="BK325" s="33"/>
      <c r="BL325" s="33"/>
      <c r="BM325" s="33"/>
      <c r="BN325" s="33"/>
      <c r="BO325" s="33"/>
      <c r="BP325" s="33"/>
      <c r="BQ325" s="33"/>
      <c r="BR325" s="33"/>
    </row>
    <row r="326" spans="2:70" ht="9.75" customHeight="1" x14ac:dyDescent="0.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c r="BI326" s="33"/>
      <c r="BJ326" s="33"/>
      <c r="BK326" s="33"/>
      <c r="BL326" s="33"/>
      <c r="BM326" s="33"/>
      <c r="BN326" s="33"/>
      <c r="BO326" s="33"/>
      <c r="BP326" s="33"/>
      <c r="BQ326" s="33"/>
      <c r="BR326" s="33"/>
    </row>
    <row r="327" spans="2:70" ht="9.75" customHeight="1" x14ac:dyDescent="0.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3"/>
      <c r="BH327" s="33"/>
      <c r="BI327" s="33"/>
      <c r="BJ327" s="33"/>
      <c r="BK327" s="33"/>
      <c r="BL327" s="33"/>
      <c r="BM327" s="33"/>
      <c r="BN327" s="33"/>
      <c r="BO327" s="33"/>
      <c r="BP327" s="33"/>
      <c r="BQ327" s="33"/>
      <c r="BR327" s="33"/>
    </row>
    <row r="328" spans="2:70" ht="9.75" customHeight="1" x14ac:dyDescent="0.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c r="BI328" s="33"/>
      <c r="BJ328" s="33"/>
      <c r="BK328" s="33"/>
      <c r="BL328" s="33"/>
      <c r="BM328" s="33"/>
      <c r="BN328" s="33"/>
      <c r="BO328" s="33"/>
      <c r="BP328" s="33"/>
      <c r="BQ328" s="33"/>
      <c r="BR328" s="33"/>
    </row>
    <row r="329" spans="2:70" ht="9.75" customHeight="1" x14ac:dyDescent="0.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3"/>
      <c r="BH329" s="33"/>
      <c r="BI329" s="33"/>
      <c r="BJ329" s="33"/>
      <c r="BK329" s="33"/>
      <c r="BL329" s="33"/>
      <c r="BM329" s="33"/>
      <c r="BN329" s="33"/>
      <c r="BO329" s="33"/>
      <c r="BP329" s="33"/>
      <c r="BQ329" s="33"/>
      <c r="BR329" s="33"/>
    </row>
    <row r="330" spans="2:70" ht="9.75" customHeight="1" x14ac:dyDescent="0.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3"/>
      <c r="BH330" s="33"/>
      <c r="BI330" s="33"/>
      <c r="BJ330" s="33"/>
      <c r="BK330" s="33"/>
      <c r="BL330" s="33"/>
      <c r="BM330" s="33"/>
      <c r="BN330" s="33"/>
      <c r="BO330" s="33"/>
      <c r="BP330" s="33"/>
      <c r="BQ330" s="33"/>
      <c r="BR330" s="33"/>
    </row>
    <row r="331" spans="2:70" ht="9.75" customHeight="1" x14ac:dyDescent="0.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3"/>
      <c r="BG331" s="33"/>
      <c r="BH331" s="33"/>
      <c r="BI331" s="33"/>
      <c r="BJ331" s="33"/>
      <c r="BK331" s="33"/>
      <c r="BL331" s="33"/>
      <c r="BM331" s="33"/>
      <c r="BN331" s="33"/>
      <c r="BO331" s="33"/>
      <c r="BP331" s="33"/>
      <c r="BQ331" s="33"/>
      <c r="BR331" s="33"/>
    </row>
    <row r="332" spans="2:70" ht="9.75" customHeight="1" x14ac:dyDescent="0.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3"/>
      <c r="BH332" s="33"/>
      <c r="BI332" s="33"/>
      <c r="BJ332" s="33"/>
      <c r="BK332" s="33"/>
      <c r="BL332" s="33"/>
      <c r="BM332" s="33"/>
      <c r="BN332" s="33"/>
      <c r="BO332" s="33"/>
      <c r="BP332" s="33"/>
      <c r="BQ332" s="33"/>
      <c r="BR332" s="33"/>
    </row>
    <row r="333" spans="2:70" ht="9.75" customHeight="1" x14ac:dyDescent="0.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3"/>
      <c r="BM333" s="33"/>
      <c r="BN333" s="33"/>
      <c r="BO333" s="33"/>
      <c r="BP333" s="33"/>
      <c r="BQ333" s="33"/>
      <c r="BR333" s="33"/>
    </row>
    <row r="334" spans="2:70" ht="9.75" customHeight="1" x14ac:dyDescent="0.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c r="BI334" s="33"/>
      <c r="BJ334" s="33"/>
      <c r="BK334" s="33"/>
      <c r="BL334" s="33"/>
      <c r="BM334" s="33"/>
      <c r="BN334" s="33"/>
      <c r="BO334" s="33"/>
      <c r="BP334" s="33"/>
      <c r="BQ334" s="33"/>
      <c r="BR334" s="33"/>
    </row>
    <row r="335" spans="2:70" ht="9.75" customHeight="1" x14ac:dyDescent="0.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3"/>
      <c r="BM335" s="33"/>
      <c r="BN335" s="33"/>
      <c r="BO335" s="33"/>
      <c r="BP335" s="33"/>
      <c r="BQ335" s="33"/>
      <c r="BR335" s="33"/>
    </row>
  </sheetData>
  <printOptions horizontalCentered="1" gridLinesSet="0"/>
  <pageMargins left="3.75" right="0.25" top="0.5" bottom="0.3" header="0.5" footer="0.5"/>
  <pageSetup paperSize="17" orientation="landscape" horizontalDpi="300" verticalDpi="300" r:id="rId1"/>
  <headerFooter alignWithMargins="0"/>
  <rowBreaks count="3" manualBreakCount="3">
    <brk id="75" max="28" man="1"/>
    <brk id="151" max="28" man="1"/>
    <brk id="227" max="2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58"/>
  <sheetViews>
    <sheetView showGridLines="0" workbookViewId="0">
      <selection activeCell="C22" sqref="C22"/>
    </sheetView>
  </sheetViews>
  <sheetFormatPr defaultColWidth="7.88671875" defaultRowHeight="15.6" x14ac:dyDescent="0.3"/>
  <cols>
    <col min="1" max="1" width="11.5546875" style="3" customWidth="1"/>
    <col min="2" max="2" width="5.6640625" style="3" customWidth="1"/>
    <col min="3" max="3" width="74.109375" style="3" customWidth="1"/>
    <col min="4" max="16384" width="7.88671875" style="3"/>
  </cols>
  <sheetData>
    <row r="1" spans="1:3" x14ac:dyDescent="0.3">
      <c r="A1" s="1" t="s">
        <v>0</v>
      </c>
      <c r="B1" s="2"/>
    </row>
    <row r="2" spans="1:3" x14ac:dyDescent="0.3">
      <c r="A2" s="1" t="s">
        <v>1</v>
      </c>
      <c r="B2" s="2"/>
    </row>
    <row r="3" spans="1:3" x14ac:dyDescent="0.3">
      <c r="A3" s="14" t="s">
        <v>47</v>
      </c>
      <c r="B3" s="2"/>
    </row>
    <row r="4" spans="1:3" x14ac:dyDescent="0.3">
      <c r="A4" s="2"/>
      <c r="B4" s="2"/>
      <c r="C4" s="4"/>
    </row>
    <row r="5" spans="1:3" x14ac:dyDescent="0.3">
      <c r="A5" s="2" t="s">
        <v>2</v>
      </c>
      <c r="B5" s="2" t="s">
        <v>3</v>
      </c>
      <c r="C5" s="5" t="s">
        <v>4</v>
      </c>
    </row>
    <row r="6" spans="1:3" x14ac:dyDescent="0.3">
      <c r="A6" s="2" t="s">
        <v>2</v>
      </c>
      <c r="B6" s="2" t="s">
        <v>5</v>
      </c>
      <c r="C6" s="5" t="s">
        <v>6</v>
      </c>
    </row>
    <row r="7" spans="1:3" x14ac:dyDescent="0.3">
      <c r="A7" s="2" t="s">
        <v>2</v>
      </c>
      <c r="B7" s="2" t="s">
        <v>7</v>
      </c>
      <c r="C7" s="5" t="s">
        <v>8</v>
      </c>
    </row>
    <row r="8" spans="1:3" x14ac:dyDescent="0.3">
      <c r="A8" s="2" t="s">
        <v>2</v>
      </c>
      <c r="B8" s="2" t="s">
        <v>9</v>
      </c>
      <c r="C8" s="5" t="s">
        <v>10</v>
      </c>
    </row>
    <row r="9" spans="1:3" x14ac:dyDescent="0.3">
      <c r="A9" s="2" t="s">
        <v>2</v>
      </c>
      <c r="B9" s="2" t="s">
        <v>11</v>
      </c>
      <c r="C9" s="5" t="s">
        <v>12</v>
      </c>
    </row>
    <row r="10" spans="1:3" x14ac:dyDescent="0.3">
      <c r="A10" s="2" t="s">
        <v>2</v>
      </c>
      <c r="B10" s="2" t="s">
        <v>13</v>
      </c>
      <c r="C10" s="5" t="s">
        <v>14</v>
      </c>
    </row>
    <row r="11" spans="1:3" x14ac:dyDescent="0.3">
      <c r="A11" s="2" t="s">
        <v>2</v>
      </c>
      <c r="B11" s="2" t="s">
        <v>15</v>
      </c>
      <c r="C11" s="6" t="s">
        <v>16</v>
      </c>
    </row>
    <row r="12" spans="1:3" x14ac:dyDescent="0.3">
      <c r="A12" s="2" t="s">
        <v>2</v>
      </c>
      <c r="B12" s="2" t="s">
        <v>17</v>
      </c>
      <c r="C12" s="5" t="s">
        <v>18</v>
      </c>
    </row>
    <row r="13" spans="1:3" x14ac:dyDescent="0.3">
      <c r="A13" s="2" t="s">
        <v>2</v>
      </c>
      <c r="B13" s="2" t="s">
        <v>19</v>
      </c>
      <c r="C13" s="5" t="s">
        <v>20</v>
      </c>
    </row>
    <row r="14" spans="1:3" x14ac:dyDescent="0.3">
      <c r="A14" s="2" t="s">
        <v>2</v>
      </c>
      <c r="B14" s="2" t="s">
        <v>21</v>
      </c>
      <c r="C14" s="5" t="s">
        <v>22</v>
      </c>
    </row>
    <row r="15" spans="1:3" x14ac:dyDescent="0.3">
      <c r="A15" s="2" t="s">
        <v>2</v>
      </c>
      <c r="B15" s="2" t="s">
        <v>23</v>
      </c>
      <c r="C15" s="5" t="s">
        <v>24</v>
      </c>
    </row>
    <row r="16" spans="1:3" x14ac:dyDescent="0.3">
      <c r="A16" s="2" t="s">
        <v>2</v>
      </c>
      <c r="B16" s="2" t="s">
        <v>25</v>
      </c>
      <c r="C16" s="6" t="s">
        <v>26</v>
      </c>
    </row>
    <row r="17" spans="1:3" x14ac:dyDescent="0.3">
      <c r="A17" s="2" t="s">
        <v>2</v>
      </c>
      <c r="B17" s="2" t="s">
        <v>27</v>
      </c>
      <c r="C17" s="5" t="s">
        <v>28</v>
      </c>
    </row>
    <row r="18" spans="1:3" x14ac:dyDescent="0.3">
      <c r="A18" s="2" t="s">
        <v>2</v>
      </c>
      <c r="B18" s="2" t="s">
        <v>29</v>
      </c>
      <c r="C18" s="5" t="s">
        <v>30</v>
      </c>
    </row>
    <row r="19" spans="1:3" x14ac:dyDescent="0.3">
      <c r="A19" s="2" t="s">
        <v>2</v>
      </c>
      <c r="B19" s="2" t="s">
        <v>31</v>
      </c>
      <c r="C19" s="5" t="s">
        <v>32</v>
      </c>
    </row>
    <row r="20" spans="1:3" x14ac:dyDescent="0.3">
      <c r="A20" s="2" t="s">
        <v>2</v>
      </c>
      <c r="B20" s="2" t="s">
        <v>33</v>
      </c>
      <c r="C20" s="5" t="s">
        <v>34</v>
      </c>
    </row>
    <row r="21" spans="1:3" x14ac:dyDescent="0.3">
      <c r="A21" s="2" t="s">
        <v>2</v>
      </c>
      <c r="B21" s="2" t="s">
        <v>35</v>
      </c>
      <c r="C21" s="5" t="s">
        <v>36</v>
      </c>
    </row>
    <row r="22" spans="1:3" x14ac:dyDescent="0.3">
      <c r="A22" s="2" t="s">
        <v>2</v>
      </c>
      <c r="B22" s="2" t="s">
        <v>37</v>
      </c>
      <c r="C22" s="7" t="s">
        <v>38</v>
      </c>
    </row>
    <row r="23" spans="1:3" x14ac:dyDescent="0.3">
      <c r="A23" s="61" t="s">
        <v>39</v>
      </c>
      <c r="B23" s="61"/>
      <c r="C23" s="61"/>
    </row>
    <row r="82" spans="5:5" x14ac:dyDescent="0.3">
      <c r="E82" s="3" t="s">
        <v>40</v>
      </c>
    </row>
    <row r="158" spans="5:5" x14ac:dyDescent="0.3">
      <c r="E158" s="3" t="s">
        <v>40</v>
      </c>
    </row>
  </sheetData>
  <mergeCells count="1">
    <mergeCell ref="A23:C23"/>
  </mergeCells>
  <hyperlinks>
    <hyperlink ref="C22" location="'Exhibit H'!A1" display="Demographic and Tax Data" xr:uid="{00000000-0004-0000-0100-000000000000}"/>
    <hyperlink ref="A23" r:id="rId1" xr:uid="{00000000-0004-0000-0100-000001000000}"/>
    <hyperlink ref="A23:C23" r:id="rId2" display="Notes to Comparative Report of Local Government Revenues and Expenditures" xr:uid="{00000000-0004-0000-0100-000002000000}"/>
    <hyperlink ref="C5" location="'Exhibit A'!A1" display="General Government" xr:uid="{00000000-0004-0000-0100-000003000000}"/>
    <hyperlink ref="C6" location="'Exhibit B'!A1" display="Local Revenue" xr:uid="{00000000-0004-0000-0100-000004000000}"/>
    <hyperlink ref="C7" location="'Exhibit B1'!A1" display="Inter-Governmental Revenue" xr:uid="{00000000-0004-0000-0100-000005000000}"/>
    <hyperlink ref="C8" location="'Exhibit B2'!A1" display="Other Local Taxes" xr:uid="{00000000-0004-0000-0100-000006000000}"/>
    <hyperlink ref="C9" location="'Exhibit C'!A1" display="Summary of Maintenance and Operation Expenditures" xr:uid="{00000000-0004-0000-0100-000007000000}"/>
    <hyperlink ref="C10" location="'Exhibit C1'!A1" display="General Government Administration Expenditures by Activity" xr:uid="{00000000-0004-0000-0100-000008000000}"/>
    <hyperlink ref="C11" location="'Exhibit C2'!A1" display="Judicial Administration Expenditures by Activity" xr:uid="{00000000-0004-0000-0100-000009000000}"/>
    <hyperlink ref="C12" location="'Exhibit C3'!A1" display="Public Safety Expenditures by Activity" xr:uid="{00000000-0004-0000-0100-00000A000000}"/>
    <hyperlink ref="C13" location="'Exhibit C4'!A1" display="Public Works Expenditures by Activity" xr:uid="{00000000-0004-0000-0100-00000B000000}"/>
    <hyperlink ref="C14" location="'Exhibit C5'!A1" display="Health and Welfare Expenditures by Activity" xr:uid="{00000000-0004-0000-0100-00000C000000}"/>
    <hyperlink ref="C15" location="'Exhibit C6'!A1" display="Education Expenditures by Activity" xr:uid="{00000000-0004-0000-0100-00000D000000}"/>
    <hyperlink ref="C16" location="'Exhibit C7'!A1" display="Parks, Recreation, and Cultural Expenditures by Activity" xr:uid="{00000000-0004-0000-0100-00000E000000}"/>
    <hyperlink ref="C17" location="'Exhibit C8'!A1" display="Community Development Expenditures by Activity" xr:uid="{00000000-0004-0000-0100-00000F000000}"/>
    <hyperlink ref="C18" location="'Exhibit D'!A1" display="Capital Projects for General Government" xr:uid="{00000000-0004-0000-0100-000010000000}"/>
    <hyperlink ref="C19" location="'Exhibit E'!A1" display="Debt Service for General Government" xr:uid="{00000000-0004-0000-0100-000011000000}"/>
    <hyperlink ref="C20" location="'Exhibit F'!A1" display="Summary of Enterprise Activities" xr:uid="{00000000-0004-0000-0100-000012000000}"/>
    <hyperlink ref="C21" location="'Exhibit G'!A1" display="Summary of Outstanding Debt" xr:uid="{00000000-0004-0000-0100-000013000000}"/>
  </hyperlinks>
  <pageMargins left="0.7" right="0.7" top="0.75" bottom="0.75" header="0.3" footer="0.3"/>
  <pageSetup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267CC-3028-40A4-9A17-A3C2AB9A73F7}">
  <dimension ref="A1:W239"/>
  <sheetViews>
    <sheetView showGridLines="0" zoomScale="120" zoomScaleNormal="120" workbookViewId="0">
      <pane xSplit="4" ySplit="11" topLeftCell="E12" activePane="bottomRight" state="frozen"/>
      <selection sqref="A1:XFD1048576"/>
      <selection pane="topRight" sqref="A1:XFD1048576"/>
      <selection pane="bottomLeft" sqref="A1:XFD1048576"/>
      <selection pane="bottomRight"/>
    </sheetView>
  </sheetViews>
  <sheetFormatPr defaultColWidth="22.88671875" defaultRowHeight="9.75" customHeight="1" x14ac:dyDescent="0.3"/>
  <cols>
    <col min="1" max="1" width="4.88671875" style="227" customWidth="1"/>
    <col min="2" max="2" width="2.44140625" style="224" customWidth="1"/>
    <col min="3" max="3" width="17.44140625" style="224" customWidth="1"/>
    <col min="4" max="4" width="2.44140625" style="224" customWidth="1"/>
    <col min="5" max="5" width="10.5546875" style="225" customWidth="1"/>
    <col min="6" max="6" width="2.44140625" style="225" customWidth="1"/>
    <col min="7" max="7" width="11.6640625" style="226" customWidth="1"/>
    <col min="8" max="8" width="2.44140625" style="226" customWidth="1"/>
    <col min="9" max="9" width="9.109375" style="226" customWidth="1"/>
    <col min="10" max="10" width="2.44140625" style="226" customWidth="1"/>
    <col min="11" max="11" width="11" style="227" customWidth="1"/>
    <col min="12" max="12" width="2.44140625" style="227" customWidth="1"/>
    <col min="13" max="13" width="11.44140625" style="227" customWidth="1"/>
    <col min="14" max="14" width="2.44140625" style="227" customWidth="1"/>
    <col min="15" max="15" width="13.6640625" style="228" customWidth="1"/>
    <col min="16" max="16" width="2.44140625" style="228" customWidth="1"/>
    <col min="17" max="17" width="9.88671875" style="229" customWidth="1"/>
    <col min="18" max="18" width="2.44140625" style="229" customWidth="1"/>
    <col min="19" max="19" width="14.5546875" style="230" customWidth="1"/>
    <col min="20" max="20" width="2.109375" style="230" customWidth="1"/>
    <col min="21" max="21" width="11.33203125" style="261" customWidth="1"/>
    <col min="22" max="22" width="2.33203125" style="224" customWidth="1"/>
    <col min="23" max="23" width="8.88671875" style="224" customWidth="1"/>
    <col min="24" max="256" width="22.88671875" style="224"/>
    <col min="257" max="257" width="4.88671875" style="224" customWidth="1"/>
    <col min="258" max="258" width="2.44140625" style="224" customWidth="1"/>
    <col min="259" max="259" width="17.44140625" style="224" customWidth="1"/>
    <col min="260" max="260" width="2.44140625" style="224" customWidth="1"/>
    <col min="261" max="261" width="10.5546875" style="224" customWidth="1"/>
    <col min="262" max="262" width="2.44140625" style="224" customWidth="1"/>
    <col min="263" max="263" width="11.6640625" style="224" customWidth="1"/>
    <col min="264" max="264" width="2.44140625" style="224" customWidth="1"/>
    <col min="265" max="265" width="9.109375" style="224" customWidth="1"/>
    <col min="266" max="266" width="2.44140625" style="224" customWidth="1"/>
    <col min="267" max="267" width="11" style="224" customWidth="1"/>
    <col min="268" max="268" width="2.44140625" style="224" customWidth="1"/>
    <col min="269" max="269" width="11.44140625" style="224" customWidth="1"/>
    <col min="270" max="270" width="2.44140625" style="224" customWidth="1"/>
    <col min="271" max="271" width="13.6640625" style="224" customWidth="1"/>
    <col min="272" max="272" width="2.44140625" style="224" customWidth="1"/>
    <col min="273" max="273" width="9.88671875" style="224" customWidth="1"/>
    <col min="274" max="274" width="2.44140625" style="224" customWidth="1"/>
    <col min="275" max="275" width="14.5546875" style="224" customWidth="1"/>
    <col min="276" max="276" width="2.109375" style="224" customWidth="1"/>
    <col min="277" max="277" width="11.33203125" style="224" customWidth="1"/>
    <col min="278" max="278" width="2.33203125" style="224" customWidth="1"/>
    <col min="279" max="279" width="8.88671875" style="224" customWidth="1"/>
    <col min="280" max="512" width="22.88671875" style="224"/>
    <col min="513" max="513" width="4.88671875" style="224" customWidth="1"/>
    <col min="514" max="514" width="2.44140625" style="224" customWidth="1"/>
    <col min="515" max="515" width="17.44140625" style="224" customWidth="1"/>
    <col min="516" max="516" width="2.44140625" style="224" customWidth="1"/>
    <col min="517" max="517" width="10.5546875" style="224" customWidth="1"/>
    <col min="518" max="518" width="2.44140625" style="224" customWidth="1"/>
    <col min="519" max="519" width="11.6640625" style="224" customWidth="1"/>
    <col min="520" max="520" width="2.44140625" style="224" customWidth="1"/>
    <col min="521" max="521" width="9.109375" style="224" customWidth="1"/>
    <col min="522" max="522" width="2.44140625" style="224" customWidth="1"/>
    <col min="523" max="523" width="11" style="224" customWidth="1"/>
    <col min="524" max="524" width="2.44140625" style="224" customWidth="1"/>
    <col min="525" max="525" width="11.44140625" style="224" customWidth="1"/>
    <col min="526" max="526" width="2.44140625" style="224" customWidth="1"/>
    <col min="527" max="527" width="13.6640625" style="224" customWidth="1"/>
    <col min="528" max="528" width="2.44140625" style="224" customWidth="1"/>
    <col min="529" max="529" width="9.88671875" style="224" customWidth="1"/>
    <col min="530" max="530" width="2.44140625" style="224" customWidth="1"/>
    <col min="531" max="531" width="14.5546875" style="224" customWidth="1"/>
    <col min="532" max="532" width="2.109375" style="224" customWidth="1"/>
    <col min="533" max="533" width="11.33203125" style="224" customWidth="1"/>
    <col min="534" max="534" width="2.33203125" style="224" customWidth="1"/>
    <col min="535" max="535" width="8.88671875" style="224" customWidth="1"/>
    <col min="536" max="768" width="22.88671875" style="224"/>
    <col min="769" max="769" width="4.88671875" style="224" customWidth="1"/>
    <col min="770" max="770" width="2.44140625" style="224" customWidth="1"/>
    <col min="771" max="771" width="17.44140625" style="224" customWidth="1"/>
    <col min="772" max="772" width="2.44140625" style="224" customWidth="1"/>
    <col min="773" max="773" width="10.5546875" style="224" customWidth="1"/>
    <col min="774" max="774" width="2.44140625" style="224" customWidth="1"/>
    <col min="775" max="775" width="11.6640625" style="224" customWidth="1"/>
    <col min="776" max="776" width="2.44140625" style="224" customWidth="1"/>
    <col min="777" max="777" width="9.109375" style="224" customWidth="1"/>
    <col min="778" max="778" width="2.44140625" style="224" customWidth="1"/>
    <col min="779" max="779" width="11" style="224" customWidth="1"/>
    <col min="780" max="780" width="2.44140625" style="224" customWidth="1"/>
    <col min="781" max="781" width="11.44140625" style="224" customWidth="1"/>
    <col min="782" max="782" width="2.44140625" style="224" customWidth="1"/>
    <col min="783" max="783" width="13.6640625" style="224" customWidth="1"/>
    <col min="784" max="784" width="2.44140625" style="224" customWidth="1"/>
    <col min="785" max="785" width="9.88671875" style="224" customWidth="1"/>
    <col min="786" max="786" width="2.44140625" style="224" customWidth="1"/>
    <col min="787" max="787" width="14.5546875" style="224" customWidth="1"/>
    <col min="788" max="788" width="2.109375" style="224" customWidth="1"/>
    <col min="789" max="789" width="11.33203125" style="224" customWidth="1"/>
    <col min="790" max="790" width="2.33203125" style="224" customWidth="1"/>
    <col min="791" max="791" width="8.88671875" style="224" customWidth="1"/>
    <col min="792" max="1024" width="22.88671875" style="224"/>
    <col min="1025" max="1025" width="4.88671875" style="224" customWidth="1"/>
    <col min="1026" max="1026" width="2.44140625" style="224" customWidth="1"/>
    <col min="1027" max="1027" width="17.44140625" style="224" customWidth="1"/>
    <col min="1028" max="1028" width="2.44140625" style="224" customWidth="1"/>
    <col min="1029" max="1029" width="10.5546875" style="224" customWidth="1"/>
    <col min="1030" max="1030" width="2.44140625" style="224" customWidth="1"/>
    <col min="1031" max="1031" width="11.6640625" style="224" customWidth="1"/>
    <col min="1032" max="1032" width="2.44140625" style="224" customWidth="1"/>
    <col min="1033" max="1033" width="9.109375" style="224" customWidth="1"/>
    <col min="1034" max="1034" width="2.44140625" style="224" customWidth="1"/>
    <col min="1035" max="1035" width="11" style="224" customWidth="1"/>
    <col min="1036" max="1036" width="2.44140625" style="224" customWidth="1"/>
    <col min="1037" max="1037" width="11.44140625" style="224" customWidth="1"/>
    <col min="1038" max="1038" width="2.44140625" style="224" customWidth="1"/>
    <col min="1039" max="1039" width="13.6640625" style="224" customWidth="1"/>
    <col min="1040" max="1040" width="2.44140625" style="224" customWidth="1"/>
    <col min="1041" max="1041" width="9.88671875" style="224" customWidth="1"/>
    <col min="1042" max="1042" width="2.44140625" style="224" customWidth="1"/>
    <col min="1043" max="1043" width="14.5546875" style="224" customWidth="1"/>
    <col min="1044" max="1044" width="2.109375" style="224" customWidth="1"/>
    <col min="1045" max="1045" width="11.33203125" style="224" customWidth="1"/>
    <col min="1046" max="1046" width="2.33203125" style="224" customWidth="1"/>
    <col min="1047" max="1047" width="8.88671875" style="224" customWidth="1"/>
    <col min="1048" max="1280" width="22.88671875" style="224"/>
    <col min="1281" max="1281" width="4.88671875" style="224" customWidth="1"/>
    <col min="1282" max="1282" width="2.44140625" style="224" customWidth="1"/>
    <col min="1283" max="1283" width="17.44140625" style="224" customWidth="1"/>
    <col min="1284" max="1284" width="2.44140625" style="224" customWidth="1"/>
    <col min="1285" max="1285" width="10.5546875" style="224" customWidth="1"/>
    <col min="1286" max="1286" width="2.44140625" style="224" customWidth="1"/>
    <col min="1287" max="1287" width="11.6640625" style="224" customWidth="1"/>
    <col min="1288" max="1288" width="2.44140625" style="224" customWidth="1"/>
    <col min="1289" max="1289" width="9.109375" style="224" customWidth="1"/>
    <col min="1290" max="1290" width="2.44140625" style="224" customWidth="1"/>
    <col min="1291" max="1291" width="11" style="224" customWidth="1"/>
    <col min="1292" max="1292" width="2.44140625" style="224" customWidth="1"/>
    <col min="1293" max="1293" width="11.44140625" style="224" customWidth="1"/>
    <col min="1294" max="1294" width="2.44140625" style="224" customWidth="1"/>
    <col min="1295" max="1295" width="13.6640625" style="224" customWidth="1"/>
    <col min="1296" max="1296" width="2.44140625" style="224" customWidth="1"/>
    <col min="1297" max="1297" width="9.88671875" style="224" customWidth="1"/>
    <col min="1298" max="1298" width="2.44140625" style="224" customWidth="1"/>
    <col min="1299" max="1299" width="14.5546875" style="224" customWidth="1"/>
    <col min="1300" max="1300" width="2.109375" style="224" customWidth="1"/>
    <col min="1301" max="1301" width="11.33203125" style="224" customWidth="1"/>
    <col min="1302" max="1302" width="2.33203125" style="224" customWidth="1"/>
    <col min="1303" max="1303" width="8.88671875" style="224" customWidth="1"/>
    <col min="1304" max="1536" width="22.88671875" style="224"/>
    <col min="1537" max="1537" width="4.88671875" style="224" customWidth="1"/>
    <col min="1538" max="1538" width="2.44140625" style="224" customWidth="1"/>
    <col min="1539" max="1539" width="17.44140625" style="224" customWidth="1"/>
    <col min="1540" max="1540" width="2.44140625" style="224" customWidth="1"/>
    <col min="1541" max="1541" width="10.5546875" style="224" customWidth="1"/>
    <col min="1542" max="1542" width="2.44140625" style="224" customWidth="1"/>
    <col min="1543" max="1543" width="11.6640625" style="224" customWidth="1"/>
    <col min="1544" max="1544" width="2.44140625" style="224" customWidth="1"/>
    <col min="1545" max="1545" width="9.109375" style="224" customWidth="1"/>
    <col min="1546" max="1546" width="2.44140625" style="224" customWidth="1"/>
    <col min="1547" max="1547" width="11" style="224" customWidth="1"/>
    <col min="1548" max="1548" width="2.44140625" style="224" customWidth="1"/>
    <col min="1549" max="1549" width="11.44140625" style="224" customWidth="1"/>
    <col min="1550" max="1550" width="2.44140625" style="224" customWidth="1"/>
    <col min="1551" max="1551" width="13.6640625" style="224" customWidth="1"/>
    <col min="1552" max="1552" width="2.44140625" style="224" customWidth="1"/>
    <col min="1553" max="1553" width="9.88671875" style="224" customWidth="1"/>
    <col min="1554" max="1554" width="2.44140625" style="224" customWidth="1"/>
    <col min="1555" max="1555" width="14.5546875" style="224" customWidth="1"/>
    <col min="1556" max="1556" width="2.109375" style="224" customWidth="1"/>
    <col min="1557" max="1557" width="11.33203125" style="224" customWidth="1"/>
    <col min="1558" max="1558" width="2.33203125" style="224" customWidth="1"/>
    <col min="1559" max="1559" width="8.88671875" style="224" customWidth="1"/>
    <col min="1560" max="1792" width="22.88671875" style="224"/>
    <col min="1793" max="1793" width="4.88671875" style="224" customWidth="1"/>
    <col min="1794" max="1794" width="2.44140625" style="224" customWidth="1"/>
    <col min="1795" max="1795" width="17.44140625" style="224" customWidth="1"/>
    <col min="1796" max="1796" width="2.44140625" style="224" customWidth="1"/>
    <col min="1797" max="1797" width="10.5546875" style="224" customWidth="1"/>
    <col min="1798" max="1798" width="2.44140625" style="224" customWidth="1"/>
    <col min="1799" max="1799" width="11.6640625" style="224" customWidth="1"/>
    <col min="1800" max="1800" width="2.44140625" style="224" customWidth="1"/>
    <col min="1801" max="1801" width="9.109375" style="224" customWidth="1"/>
    <col min="1802" max="1802" width="2.44140625" style="224" customWidth="1"/>
    <col min="1803" max="1803" width="11" style="224" customWidth="1"/>
    <col min="1804" max="1804" width="2.44140625" style="224" customWidth="1"/>
    <col min="1805" max="1805" width="11.44140625" style="224" customWidth="1"/>
    <col min="1806" max="1806" width="2.44140625" style="224" customWidth="1"/>
    <col min="1807" max="1807" width="13.6640625" style="224" customWidth="1"/>
    <col min="1808" max="1808" width="2.44140625" style="224" customWidth="1"/>
    <col min="1809" max="1809" width="9.88671875" style="224" customWidth="1"/>
    <col min="1810" max="1810" width="2.44140625" style="224" customWidth="1"/>
    <col min="1811" max="1811" width="14.5546875" style="224" customWidth="1"/>
    <col min="1812" max="1812" width="2.109375" style="224" customWidth="1"/>
    <col min="1813" max="1813" width="11.33203125" style="224" customWidth="1"/>
    <col min="1814" max="1814" width="2.33203125" style="224" customWidth="1"/>
    <col min="1815" max="1815" width="8.88671875" style="224" customWidth="1"/>
    <col min="1816" max="2048" width="22.88671875" style="224"/>
    <col min="2049" max="2049" width="4.88671875" style="224" customWidth="1"/>
    <col min="2050" max="2050" width="2.44140625" style="224" customWidth="1"/>
    <col min="2051" max="2051" width="17.44140625" style="224" customWidth="1"/>
    <col min="2052" max="2052" width="2.44140625" style="224" customWidth="1"/>
    <col min="2053" max="2053" width="10.5546875" style="224" customWidth="1"/>
    <col min="2054" max="2054" width="2.44140625" style="224" customWidth="1"/>
    <col min="2055" max="2055" width="11.6640625" style="224" customWidth="1"/>
    <col min="2056" max="2056" width="2.44140625" style="224" customWidth="1"/>
    <col min="2057" max="2057" width="9.109375" style="224" customWidth="1"/>
    <col min="2058" max="2058" width="2.44140625" style="224" customWidth="1"/>
    <col min="2059" max="2059" width="11" style="224" customWidth="1"/>
    <col min="2060" max="2060" width="2.44140625" style="224" customWidth="1"/>
    <col min="2061" max="2061" width="11.44140625" style="224" customWidth="1"/>
    <col min="2062" max="2062" width="2.44140625" style="224" customWidth="1"/>
    <col min="2063" max="2063" width="13.6640625" style="224" customWidth="1"/>
    <col min="2064" max="2064" width="2.44140625" style="224" customWidth="1"/>
    <col min="2065" max="2065" width="9.88671875" style="224" customWidth="1"/>
    <col min="2066" max="2066" width="2.44140625" style="224" customWidth="1"/>
    <col min="2067" max="2067" width="14.5546875" style="224" customWidth="1"/>
    <col min="2068" max="2068" width="2.109375" style="224" customWidth="1"/>
    <col min="2069" max="2069" width="11.33203125" style="224" customWidth="1"/>
    <col min="2070" max="2070" width="2.33203125" style="224" customWidth="1"/>
    <col min="2071" max="2071" width="8.88671875" style="224" customWidth="1"/>
    <col min="2072" max="2304" width="22.88671875" style="224"/>
    <col min="2305" max="2305" width="4.88671875" style="224" customWidth="1"/>
    <col min="2306" max="2306" width="2.44140625" style="224" customWidth="1"/>
    <col min="2307" max="2307" width="17.44140625" style="224" customWidth="1"/>
    <col min="2308" max="2308" width="2.44140625" style="224" customWidth="1"/>
    <col min="2309" max="2309" width="10.5546875" style="224" customWidth="1"/>
    <col min="2310" max="2310" width="2.44140625" style="224" customWidth="1"/>
    <col min="2311" max="2311" width="11.6640625" style="224" customWidth="1"/>
    <col min="2312" max="2312" width="2.44140625" style="224" customWidth="1"/>
    <col min="2313" max="2313" width="9.109375" style="224" customWidth="1"/>
    <col min="2314" max="2314" width="2.44140625" style="224" customWidth="1"/>
    <col min="2315" max="2315" width="11" style="224" customWidth="1"/>
    <col min="2316" max="2316" width="2.44140625" style="224" customWidth="1"/>
    <col min="2317" max="2317" width="11.44140625" style="224" customWidth="1"/>
    <col min="2318" max="2318" width="2.44140625" style="224" customWidth="1"/>
    <col min="2319" max="2319" width="13.6640625" style="224" customWidth="1"/>
    <col min="2320" max="2320" width="2.44140625" style="224" customWidth="1"/>
    <col min="2321" max="2321" width="9.88671875" style="224" customWidth="1"/>
    <col min="2322" max="2322" width="2.44140625" style="224" customWidth="1"/>
    <col min="2323" max="2323" width="14.5546875" style="224" customWidth="1"/>
    <col min="2324" max="2324" width="2.109375" style="224" customWidth="1"/>
    <col min="2325" max="2325" width="11.33203125" style="224" customWidth="1"/>
    <col min="2326" max="2326" width="2.33203125" style="224" customWidth="1"/>
    <col min="2327" max="2327" width="8.88671875" style="224" customWidth="1"/>
    <col min="2328" max="2560" width="22.88671875" style="224"/>
    <col min="2561" max="2561" width="4.88671875" style="224" customWidth="1"/>
    <col min="2562" max="2562" width="2.44140625" style="224" customWidth="1"/>
    <col min="2563" max="2563" width="17.44140625" style="224" customWidth="1"/>
    <col min="2564" max="2564" width="2.44140625" style="224" customWidth="1"/>
    <col min="2565" max="2565" width="10.5546875" style="224" customWidth="1"/>
    <col min="2566" max="2566" width="2.44140625" style="224" customWidth="1"/>
    <col min="2567" max="2567" width="11.6640625" style="224" customWidth="1"/>
    <col min="2568" max="2568" width="2.44140625" style="224" customWidth="1"/>
    <col min="2569" max="2569" width="9.109375" style="224" customWidth="1"/>
    <col min="2570" max="2570" width="2.44140625" style="224" customWidth="1"/>
    <col min="2571" max="2571" width="11" style="224" customWidth="1"/>
    <col min="2572" max="2572" width="2.44140625" style="224" customWidth="1"/>
    <col min="2573" max="2573" width="11.44140625" style="224" customWidth="1"/>
    <col min="2574" max="2574" width="2.44140625" style="224" customWidth="1"/>
    <col min="2575" max="2575" width="13.6640625" style="224" customWidth="1"/>
    <col min="2576" max="2576" width="2.44140625" style="224" customWidth="1"/>
    <col min="2577" max="2577" width="9.88671875" style="224" customWidth="1"/>
    <col min="2578" max="2578" width="2.44140625" style="224" customWidth="1"/>
    <col min="2579" max="2579" width="14.5546875" style="224" customWidth="1"/>
    <col min="2580" max="2580" width="2.109375" style="224" customWidth="1"/>
    <col min="2581" max="2581" width="11.33203125" style="224" customWidth="1"/>
    <col min="2582" max="2582" width="2.33203125" style="224" customWidth="1"/>
    <col min="2583" max="2583" width="8.88671875" style="224" customWidth="1"/>
    <col min="2584" max="2816" width="22.88671875" style="224"/>
    <col min="2817" max="2817" width="4.88671875" style="224" customWidth="1"/>
    <col min="2818" max="2818" width="2.44140625" style="224" customWidth="1"/>
    <col min="2819" max="2819" width="17.44140625" style="224" customWidth="1"/>
    <col min="2820" max="2820" width="2.44140625" style="224" customWidth="1"/>
    <col min="2821" max="2821" width="10.5546875" style="224" customWidth="1"/>
    <col min="2822" max="2822" width="2.44140625" style="224" customWidth="1"/>
    <col min="2823" max="2823" width="11.6640625" style="224" customWidth="1"/>
    <col min="2824" max="2824" width="2.44140625" style="224" customWidth="1"/>
    <col min="2825" max="2825" width="9.109375" style="224" customWidth="1"/>
    <col min="2826" max="2826" width="2.44140625" style="224" customWidth="1"/>
    <col min="2827" max="2827" width="11" style="224" customWidth="1"/>
    <col min="2828" max="2828" width="2.44140625" style="224" customWidth="1"/>
    <col min="2829" max="2829" width="11.44140625" style="224" customWidth="1"/>
    <col min="2830" max="2830" width="2.44140625" style="224" customWidth="1"/>
    <col min="2831" max="2831" width="13.6640625" style="224" customWidth="1"/>
    <col min="2832" max="2832" width="2.44140625" style="224" customWidth="1"/>
    <col min="2833" max="2833" width="9.88671875" style="224" customWidth="1"/>
    <col min="2834" max="2834" width="2.44140625" style="224" customWidth="1"/>
    <col min="2835" max="2835" width="14.5546875" style="224" customWidth="1"/>
    <col min="2836" max="2836" width="2.109375" style="224" customWidth="1"/>
    <col min="2837" max="2837" width="11.33203125" style="224" customWidth="1"/>
    <col min="2838" max="2838" width="2.33203125" style="224" customWidth="1"/>
    <col min="2839" max="2839" width="8.88671875" style="224" customWidth="1"/>
    <col min="2840" max="3072" width="22.88671875" style="224"/>
    <col min="3073" max="3073" width="4.88671875" style="224" customWidth="1"/>
    <col min="3074" max="3074" width="2.44140625" style="224" customWidth="1"/>
    <col min="3075" max="3075" width="17.44140625" style="224" customWidth="1"/>
    <col min="3076" max="3076" width="2.44140625" style="224" customWidth="1"/>
    <col min="3077" max="3077" width="10.5546875" style="224" customWidth="1"/>
    <col min="3078" max="3078" width="2.44140625" style="224" customWidth="1"/>
    <col min="3079" max="3079" width="11.6640625" style="224" customWidth="1"/>
    <col min="3080" max="3080" width="2.44140625" style="224" customWidth="1"/>
    <col min="3081" max="3081" width="9.109375" style="224" customWidth="1"/>
    <col min="3082" max="3082" width="2.44140625" style="224" customWidth="1"/>
    <col min="3083" max="3083" width="11" style="224" customWidth="1"/>
    <col min="3084" max="3084" width="2.44140625" style="224" customWidth="1"/>
    <col min="3085" max="3085" width="11.44140625" style="224" customWidth="1"/>
    <col min="3086" max="3086" width="2.44140625" style="224" customWidth="1"/>
    <col min="3087" max="3087" width="13.6640625" style="224" customWidth="1"/>
    <col min="3088" max="3088" width="2.44140625" style="224" customWidth="1"/>
    <col min="3089" max="3089" width="9.88671875" style="224" customWidth="1"/>
    <col min="3090" max="3090" width="2.44140625" style="224" customWidth="1"/>
    <col min="3091" max="3091" width="14.5546875" style="224" customWidth="1"/>
    <col min="3092" max="3092" width="2.109375" style="224" customWidth="1"/>
    <col min="3093" max="3093" width="11.33203125" style="224" customWidth="1"/>
    <col min="3094" max="3094" width="2.33203125" style="224" customWidth="1"/>
    <col min="3095" max="3095" width="8.88671875" style="224" customWidth="1"/>
    <col min="3096" max="3328" width="22.88671875" style="224"/>
    <col min="3329" max="3329" width="4.88671875" style="224" customWidth="1"/>
    <col min="3330" max="3330" width="2.44140625" style="224" customWidth="1"/>
    <col min="3331" max="3331" width="17.44140625" style="224" customWidth="1"/>
    <col min="3332" max="3332" width="2.44140625" style="224" customWidth="1"/>
    <col min="3333" max="3333" width="10.5546875" style="224" customWidth="1"/>
    <col min="3334" max="3334" width="2.44140625" style="224" customWidth="1"/>
    <col min="3335" max="3335" width="11.6640625" style="224" customWidth="1"/>
    <col min="3336" max="3336" width="2.44140625" style="224" customWidth="1"/>
    <col min="3337" max="3337" width="9.109375" style="224" customWidth="1"/>
    <col min="3338" max="3338" width="2.44140625" style="224" customWidth="1"/>
    <col min="3339" max="3339" width="11" style="224" customWidth="1"/>
    <col min="3340" max="3340" width="2.44140625" style="224" customWidth="1"/>
    <col min="3341" max="3341" width="11.44140625" style="224" customWidth="1"/>
    <col min="3342" max="3342" width="2.44140625" style="224" customWidth="1"/>
    <col min="3343" max="3343" width="13.6640625" style="224" customWidth="1"/>
    <col min="3344" max="3344" width="2.44140625" style="224" customWidth="1"/>
    <col min="3345" max="3345" width="9.88671875" style="224" customWidth="1"/>
    <col min="3346" max="3346" width="2.44140625" style="224" customWidth="1"/>
    <col min="3347" max="3347" width="14.5546875" style="224" customWidth="1"/>
    <col min="3348" max="3348" width="2.109375" style="224" customWidth="1"/>
    <col min="3349" max="3349" width="11.33203125" style="224" customWidth="1"/>
    <col min="3350" max="3350" width="2.33203125" style="224" customWidth="1"/>
    <col min="3351" max="3351" width="8.88671875" style="224" customWidth="1"/>
    <col min="3352" max="3584" width="22.88671875" style="224"/>
    <col min="3585" max="3585" width="4.88671875" style="224" customWidth="1"/>
    <col min="3586" max="3586" width="2.44140625" style="224" customWidth="1"/>
    <col min="3587" max="3587" width="17.44140625" style="224" customWidth="1"/>
    <col min="3588" max="3588" width="2.44140625" style="224" customWidth="1"/>
    <col min="3589" max="3589" width="10.5546875" style="224" customWidth="1"/>
    <col min="3590" max="3590" width="2.44140625" style="224" customWidth="1"/>
    <col min="3591" max="3591" width="11.6640625" style="224" customWidth="1"/>
    <col min="3592" max="3592" width="2.44140625" style="224" customWidth="1"/>
    <col min="3593" max="3593" width="9.109375" style="224" customWidth="1"/>
    <col min="3594" max="3594" width="2.44140625" style="224" customWidth="1"/>
    <col min="3595" max="3595" width="11" style="224" customWidth="1"/>
    <col min="3596" max="3596" width="2.44140625" style="224" customWidth="1"/>
    <col min="3597" max="3597" width="11.44140625" style="224" customWidth="1"/>
    <col min="3598" max="3598" width="2.44140625" style="224" customWidth="1"/>
    <col min="3599" max="3599" width="13.6640625" style="224" customWidth="1"/>
    <col min="3600" max="3600" width="2.44140625" style="224" customWidth="1"/>
    <col min="3601" max="3601" width="9.88671875" style="224" customWidth="1"/>
    <col min="3602" max="3602" width="2.44140625" style="224" customWidth="1"/>
    <col min="3603" max="3603" width="14.5546875" style="224" customWidth="1"/>
    <col min="3604" max="3604" width="2.109375" style="224" customWidth="1"/>
    <col min="3605" max="3605" width="11.33203125" style="224" customWidth="1"/>
    <col min="3606" max="3606" width="2.33203125" style="224" customWidth="1"/>
    <col min="3607" max="3607" width="8.88671875" style="224" customWidth="1"/>
    <col min="3608" max="3840" width="22.88671875" style="224"/>
    <col min="3841" max="3841" width="4.88671875" style="224" customWidth="1"/>
    <col min="3842" max="3842" width="2.44140625" style="224" customWidth="1"/>
    <col min="3843" max="3843" width="17.44140625" style="224" customWidth="1"/>
    <col min="3844" max="3844" width="2.44140625" style="224" customWidth="1"/>
    <col min="3845" max="3845" width="10.5546875" style="224" customWidth="1"/>
    <col min="3846" max="3846" width="2.44140625" style="224" customWidth="1"/>
    <col min="3847" max="3847" width="11.6640625" style="224" customWidth="1"/>
    <col min="3848" max="3848" width="2.44140625" style="224" customWidth="1"/>
    <col min="3849" max="3849" width="9.109375" style="224" customWidth="1"/>
    <col min="3850" max="3850" width="2.44140625" style="224" customWidth="1"/>
    <col min="3851" max="3851" width="11" style="224" customWidth="1"/>
    <col min="3852" max="3852" width="2.44140625" style="224" customWidth="1"/>
    <col min="3853" max="3853" width="11.44140625" style="224" customWidth="1"/>
    <col min="3854" max="3854" width="2.44140625" style="224" customWidth="1"/>
    <col min="3855" max="3855" width="13.6640625" style="224" customWidth="1"/>
    <col min="3856" max="3856" width="2.44140625" style="224" customWidth="1"/>
    <col min="3857" max="3857" width="9.88671875" style="224" customWidth="1"/>
    <col min="3858" max="3858" width="2.44140625" style="224" customWidth="1"/>
    <col min="3859" max="3859" width="14.5546875" style="224" customWidth="1"/>
    <col min="3860" max="3860" width="2.109375" style="224" customWidth="1"/>
    <col min="3861" max="3861" width="11.33203125" style="224" customWidth="1"/>
    <col min="3862" max="3862" width="2.33203125" style="224" customWidth="1"/>
    <col min="3863" max="3863" width="8.88671875" style="224" customWidth="1"/>
    <col min="3864" max="4096" width="22.88671875" style="224"/>
    <col min="4097" max="4097" width="4.88671875" style="224" customWidth="1"/>
    <col min="4098" max="4098" width="2.44140625" style="224" customWidth="1"/>
    <col min="4099" max="4099" width="17.44140625" style="224" customWidth="1"/>
    <col min="4100" max="4100" width="2.44140625" style="224" customWidth="1"/>
    <col min="4101" max="4101" width="10.5546875" style="224" customWidth="1"/>
    <col min="4102" max="4102" width="2.44140625" style="224" customWidth="1"/>
    <col min="4103" max="4103" width="11.6640625" style="224" customWidth="1"/>
    <col min="4104" max="4104" width="2.44140625" style="224" customWidth="1"/>
    <col min="4105" max="4105" width="9.109375" style="224" customWidth="1"/>
    <col min="4106" max="4106" width="2.44140625" style="224" customWidth="1"/>
    <col min="4107" max="4107" width="11" style="224" customWidth="1"/>
    <col min="4108" max="4108" width="2.44140625" style="224" customWidth="1"/>
    <col min="4109" max="4109" width="11.44140625" style="224" customWidth="1"/>
    <col min="4110" max="4110" width="2.44140625" style="224" customWidth="1"/>
    <col min="4111" max="4111" width="13.6640625" style="224" customWidth="1"/>
    <col min="4112" max="4112" width="2.44140625" style="224" customWidth="1"/>
    <col min="4113" max="4113" width="9.88671875" style="224" customWidth="1"/>
    <col min="4114" max="4114" width="2.44140625" style="224" customWidth="1"/>
    <col min="4115" max="4115" width="14.5546875" style="224" customWidth="1"/>
    <col min="4116" max="4116" width="2.109375" style="224" customWidth="1"/>
    <col min="4117" max="4117" width="11.33203125" style="224" customWidth="1"/>
    <col min="4118" max="4118" width="2.33203125" style="224" customWidth="1"/>
    <col min="4119" max="4119" width="8.88671875" style="224" customWidth="1"/>
    <col min="4120" max="4352" width="22.88671875" style="224"/>
    <col min="4353" max="4353" width="4.88671875" style="224" customWidth="1"/>
    <col min="4354" max="4354" width="2.44140625" style="224" customWidth="1"/>
    <col min="4355" max="4355" width="17.44140625" style="224" customWidth="1"/>
    <col min="4356" max="4356" width="2.44140625" style="224" customWidth="1"/>
    <col min="4357" max="4357" width="10.5546875" style="224" customWidth="1"/>
    <col min="4358" max="4358" width="2.44140625" style="224" customWidth="1"/>
    <col min="4359" max="4359" width="11.6640625" style="224" customWidth="1"/>
    <col min="4360" max="4360" width="2.44140625" style="224" customWidth="1"/>
    <col min="4361" max="4361" width="9.109375" style="224" customWidth="1"/>
    <col min="4362" max="4362" width="2.44140625" style="224" customWidth="1"/>
    <col min="4363" max="4363" width="11" style="224" customWidth="1"/>
    <col min="4364" max="4364" width="2.44140625" style="224" customWidth="1"/>
    <col min="4365" max="4365" width="11.44140625" style="224" customWidth="1"/>
    <col min="4366" max="4366" width="2.44140625" style="224" customWidth="1"/>
    <col min="4367" max="4367" width="13.6640625" style="224" customWidth="1"/>
    <col min="4368" max="4368" width="2.44140625" style="224" customWidth="1"/>
    <col min="4369" max="4369" width="9.88671875" style="224" customWidth="1"/>
    <col min="4370" max="4370" width="2.44140625" style="224" customWidth="1"/>
    <col min="4371" max="4371" width="14.5546875" style="224" customWidth="1"/>
    <col min="4372" max="4372" width="2.109375" style="224" customWidth="1"/>
    <col min="4373" max="4373" width="11.33203125" style="224" customWidth="1"/>
    <col min="4374" max="4374" width="2.33203125" style="224" customWidth="1"/>
    <col min="4375" max="4375" width="8.88671875" style="224" customWidth="1"/>
    <col min="4376" max="4608" width="22.88671875" style="224"/>
    <col min="4609" max="4609" width="4.88671875" style="224" customWidth="1"/>
    <col min="4610" max="4610" width="2.44140625" style="224" customWidth="1"/>
    <col min="4611" max="4611" width="17.44140625" style="224" customWidth="1"/>
    <col min="4612" max="4612" width="2.44140625" style="224" customWidth="1"/>
    <col min="4613" max="4613" width="10.5546875" style="224" customWidth="1"/>
    <col min="4614" max="4614" width="2.44140625" style="224" customWidth="1"/>
    <col min="4615" max="4615" width="11.6640625" style="224" customWidth="1"/>
    <col min="4616" max="4616" width="2.44140625" style="224" customWidth="1"/>
    <col min="4617" max="4617" width="9.109375" style="224" customWidth="1"/>
    <col min="4618" max="4618" width="2.44140625" style="224" customWidth="1"/>
    <col min="4619" max="4619" width="11" style="224" customWidth="1"/>
    <col min="4620" max="4620" width="2.44140625" style="224" customWidth="1"/>
    <col min="4621" max="4621" width="11.44140625" style="224" customWidth="1"/>
    <col min="4622" max="4622" width="2.44140625" style="224" customWidth="1"/>
    <col min="4623" max="4623" width="13.6640625" style="224" customWidth="1"/>
    <col min="4624" max="4624" width="2.44140625" style="224" customWidth="1"/>
    <col min="4625" max="4625" width="9.88671875" style="224" customWidth="1"/>
    <col min="4626" max="4626" width="2.44140625" style="224" customWidth="1"/>
    <col min="4627" max="4627" width="14.5546875" style="224" customWidth="1"/>
    <col min="4628" max="4628" width="2.109375" style="224" customWidth="1"/>
    <col min="4629" max="4629" width="11.33203125" style="224" customWidth="1"/>
    <col min="4630" max="4630" width="2.33203125" style="224" customWidth="1"/>
    <col min="4631" max="4631" width="8.88671875" style="224" customWidth="1"/>
    <col min="4632" max="4864" width="22.88671875" style="224"/>
    <col min="4865" max="4865" width="4.88671875" style="224" customWidth="1"/>
    <col min="4866" max="4866" width="2.44140625" style="224" customWidth="1"/>
    <col min="4867" max="4867" width="17.44140625" style="224" customWidth="1"/>
    <col min="4868" max="4868" width="2.44140625" style="224" customWidth="1"/>
    <col min="4869" max="4869" width="10.5546875" style="224" customWidth="1"/>
    <col min="4870" max="4870" width="2.44140625" style="224" customWidth="1"/>
    <col min="4871" max="4871" width="11.6640625" style="224" customWidth="1"/>
    <col min="4872" max="4872" width="2.44140625" style="224" customWidth="1"/>
    <col min="4873" max="4873" width="9.109375" style="224" customWidth="1"/>
    <col min="4874" max="4874" width="2.44140625" style="224" customWidth="1"/>
    <col min="4875" max="4875" width="11" style="224" customWidth="1"/>
    <col min="4876" max="4876" width="2.44140625" style="224" customWidth="1"/>
    <col min="4877" max="4877" width="11.44140625" style="224" customWidth="1"/>
    <col min="4878" max="4878" width="2.44140625" style="224" customWidth="1"/>
    <col min="4879" max="4879" width="13.6640625" style="224" customWidth="1"/>
    <col min="4880" max="4880" width="2.44140625" style="224" customWidth="1"/>
    <col min="4881" max="4881" width="9.88671875" style="224" customWidth="1"/>
    <col min="4882" max="4882" width="2.44140625" style="224" customWidth="1"/>
    <col min="4883" max="4883" width="14.5546875" style="224" customWidth="1"/>
    <col min="4884" max="4884" width="2.109375" style="224" customWidth="1"/>
    <col min="4885" max="4885" width="11.33203125" style="224" customWidth="1"/>
    <col min="4886" max="4886" width="2.33203125" style="224" customWidth="1"/>
    <col min="4887" max="4887" width="8.88671875" style="224" customWidth="1"/>
    <col min="4888" max="5120" width="22.88671875" style="224"/>
    <col min="5121" max="5121" width="4.88671875" style="224" customWidth="1"/>
    <col min="5122" max="5122" width="2.44140625" style="224" customWidth="1"/>
    <col min="5123" max="5123" width="17.44140625" style="224" customWidth="1"/>
    <col min="5124" max="5124" width="2.44140625" style="224" customWidth="1"/>
    <col min="5125" max="5125" width="10.5546875" style="224" customWidth="1"/>
    <col min="5126" max="5126" width="2.44140625" style="224" customWidth="1"/>
    <col min="5127" max="5127" width="11.6640625" style="224" customWidth="1"/>
    <col min="5128" max="5128" width="2.44140625" style="224" customWidth="1"/>
    <col min="5129" max="5129" width="9.109375" style="224" customWidth="1"/>
    <col min="5130" max="5130" width="2.44140625" style="224" customWidth="1"/>
    <col min="5131" max="5131" width="11" style="224" customWidth="1"/>
    <col min="5132" max="5132" width="2.44140625" style="224" customWidth="1"/>
    <col min="5133" max="5133" width="11.44140625" style="224" customWidth="1"/>
    <col min="5134" max="5134" width="2.44140625" style="224" customWidth="1"/>
    <col min="5135" max="5135" width="13.6640625" style="224" customWidth="1"/>
    <col min="5136" max="5136" width="2.44140625" style="224" customWidth="1"/>
    <col min="5137" max="5137" width="9.88671875" style="224" customWidth="1"/>
    <col min="5138" max="5138" width="2.44140625" style="224" customWidth="1"/>
    <col min="5139" max="5139" width="14.5546875" style="224" customWidth="1"/>
    <col min="5140" max="5140" width="2.109375" style="224" customWidth="1"/>
    <col min="5141" max="5141" width="11.33203125" style="224" customWidth="1"/>
    <col min="5142" max="5142" width="2.33203125" style="224" customWidth="1"/>
    <col min="5143" max="5143" width="8.88671875" style="224" customWidth="1"/>
    <col min="5144" max="5376" width="22.88671875" style="224"/>
    <col min="5377" max="5377" width="4.88671875" style="224" customWidth="1"/>
    <col min="5378" max="5378" width="2.44140625" style="224" customWidth="1"/>
    <col min="5379" max="5379" width="17.44140625" style="224" customWidth="1"/>
    <col min="5380" max="5380" width="2.44140625" style="224" customWidth="1"/>
    <col min="5381" max="5381" width="10.5546875" style="224" customWidth="1"/>
    <col min="5382" max="5382" width="2.44140625" style="224" customWidth="1"/>
    <col min="5383" max="5383" width="11.6640625" style="224" customWidth="1"/>
    <col min="5384" max="5384" width="2.44140625" style="224" customWidth="1"/>
    <col min="5385" max="5385" width="9.109375" style="224" customWidth="1"/>
    <col min="5386" max="5386" width="2.44140625" style="224" customWidth="1"/>
    <col min="5387" max="5387" width="11" style="224" customWidth="1"/>
    <col min="5388" max="5388" width="2.44140625" style="224" customWidth="1"/>
    <col min="5389" max="5389" width="11.44140625" style="224" customWidth="1"/>
    <col min="5390" max="5390" width="2.44140625" style="224" customWidth="1"/>
    <col min="5391" max="5391" width="13.6640625" style="224" customWidth="1"/>
    <col min="5392" max="5392" width="2.44140625" style="224" customWidth="1"/>
    <col min="5393" max="5393" width="9.88671875" style="224" customWidth="1"/>
    <col min="5394" max="5394" width="2.44140625" style="224" customWidth="1"/>
    <col min="5395" max="5395" width="14.5546875" style="224" customWidth="1"/>
    <col min="5396" max="5396" width="2.109375" style="224" customWidth="1"/>
    <col min="5397" max="5397" width="11.33203125" style="224" customWidth="1"/>
    <col min="5398" max="5398" width="2.33203125" style="224" customWidth="1"/>
    <col min="5399" max="5399" width="8.88671875" style="224" customWidth="1"/>
    <col min="5400" max="5632" width="22.88671875" style="224"/>
    <col min="5633" max="5633" width="4.88671875" style="224" customWidth="1"/>
    <col min="5634" max="5634" width="2.44140625" style="224" customWidth="1"/>
    <col min="5635" max="5635" width="17.44140625" style="224" customWidth="1"/>
    <col min="5636" max="5636" width="2.44140625" style="224" customWidth="1"/>
    <col min="5637" max="5637" width="10.5546875" style="224" customWidth="1"/>
    <col min="5638" max="5638" width="2.44140625" style="224" customWidth="1"/>
    <col min="5639" max="5639" width="11.6640625" style="224" customWidth="1"/>
    <col min="5640" max="5640" width="2.44140625" style="224" customWidth="1"/>
    <col min="5641" max="5641" width="9.109375" style="224" customWidth="1"/>
    <col min="5642" max="5642" width="2.44140625" style="224" customWidth="1"/>
    <col min="5643" max="5643" width="11" style="224" customWidth="1"/>
    <col min="5644" max="5644" width="2.44140625" style="224" customWidth="1"/>
    <col min="5645" max="5645" width="11.44140625" style="224" customWidth="1"/>
    <col min="5646" max="5646" width="2.44140625" style="224" customWidth="1"/>
    <col min="5647" max="5647" width="13.6640625" style="224" customWidth="1"/>
    <col min="5648" max="5648" width="2.44140625" style="224" customWidth="1"/>
    <col min="5649" max="5649" width="9.88671875" style="224" customWidth="1"/>
    <col min="5650" max="5650" width="2.44140625" style="224" customWidth="1"/>
    <col min="5651" max="5651" width="14.5546875" style="224" customWidth="1"/>
    <col min="5652" max="5652" width="2.109375" style="224" customWidth="1"/>
    <col min="5653" max="5653" width="11.33203125" style="224" customWidth="1"/>
    <col min="5654" max="5654" width="2.33203125" style="224" customWidth="1"/>
    <col min="5655" max="5655" width="8.88671875" style="224" customWidth="1"/>
    <col min="5656" max="5888" width="22.88671875" style="224"/>
    <col min="5889" max="5889" width="4.88671875" style="224" customWidth="1"/>
    <col min="5890" max="5890" width="2.44140625" style="224" customWidth="1"/>
    <col min="5891" max="5891" width="17.44140625" style="224" customWidth="1"/>
    <col min="5892" max="5892" width="2.44140625" style="224" customWidth="1"/>
    <col min="5893" max="5893" width="10.5546875" style="224" customWidth="1"/>
    <col min="5894" max="5894" width="2.44140625" style="224" customWidth="1"/>
    <col min="5895" max="5895" width="11.6640625" style="224" customWidth="1"/>
    <col min="5896" max="5896" width="2.44140625" style="224" customWidth="1"/>
    <col min="5897" max="5897" width="9.109375" style="224" customWidth="1"/>
    <col min="5898" max="5898" width="2.44140625" style="224" customWidth="1"/>
    <col min="5899" max="5899" width="11" style="224" customWidth="1"/>
    <col min="5900" max="5900" width="2.44140625" style="224" customWidth="1"/>
    <col min="5901" max="5901" width="11.44140625" style="224" customWidth="1"/>
    <col min="5902" max="5902" width="2.44140625" style="224" customWidth="1"/>
    <col min="5903" max="5903" width="13.6640625" style="224" customWidth="1"/>
    <col min="5904" max="5904" width="2.44140625" style="224" customWidth="1"/>
    <col min="5905" max="5905" width="9.88671875" style="224" customWidth="1"/>
    <col min="5906" max="5906" width="2.44140625" style="224" customWidth="1"/>
    <col min="5907" max="5907" width="14.5546875" style="224" customWidth="1"/>
    <col min="5908" max="5908" width="2.109375" style="224" customWidth="1"/>
    <col min="5909" max="5909" width="11.33203125" style="224" customWidth="1"/>
    <col min="5910" max="5910" width="2.33203125" style="224" customWidth="1"/>
    <col min="5911" max="5911" width="8.88671875" style="224" customWidth="1"/>
    <col min="5912" max="6144" width="22.88671875" style="224"/>
    <col min="6145" max="6145" width="4.88671875" style="224" customWidth="1"/>
    <col min="6146" max="6146" width="2.44140625" style="224" customWidth="1"/>
    <col min="6147" max="6147" width="17.44140625" style="224" customWidth="1"/>
    <col min="6148" max="6148" width="2.44140625" style="224" customWidth="1"/>
    <col min="6149" max="6149" width="10.5546875" style="224" customWidth="1"/>
    <col min="6150" max="6150" width="2.44140625" style="224" customWidth="1"/>
    <col min="6151" max="6151" width="11.6640625" style="224" customWidth="1"/>
    <col min="6152" max="6152" width="2.44140625" style="224" customWidth="1"/>
    <col min="6153" max="6153" width="9.109375" style="224" customWidth="1"/>
    <col min="6154" max="6154" width="2.44140625" style="224" customWidth="1"/>
    <col min="6155" max="6155" width="11" style="224" customWidth="1"/>
    <col min="6156" max="6156" width="2.44140625" style="224" customWidth="1"/>
    <col min="6157" max="6157" width="11.44140625" style="224" customWidth="1"/>
    <col min="6158" max="6158" width="2.44140625" style="224" customWidth="1"/>
    <col min="6159" max="6159" width="13.6640625" style="224" customWidth="1"/>
    <col min="6160" max="6160" width="2.44140625" style="224" customWidth="1"/>
    <col min="6161" max="6161" width="9.88671875" style="224" customWidth="1"/>
    <col min="6162" max="6162" width="2.44140625" style="224" customWidth="1"/>
    <col min="6163" max="6163" width="14.5546875" style="224" customWidth="1"/>
    <col min="6164" max="6164" width="2.109375" style="224" customWidth="1"/>
    <col min="6165" max="6165" width="11.33203125" style="224" customWidth="1"/>
    <col min="6166" max="6166" width="2.33203125" style="224" customWidth="1"/>
    <col min="6167" max="6167" width="8.88671875" style="224" customWidth="1"/>
    <col min="6168" max="6400" width="22.88671875" style="224"/>
    <col min="6401" max="6401" width="4.88671875" style="224" customWidth="1"/>
    <col min="6402" max="6402" width="2.44140625" style="224" customWidth="1"/>
    <col min="6403" max="6403" width="17.44140625" style="224" customWidth="1"/>
    <col min="6404" max="6404" width="2.44140625" style="224" customWidth="1"/>
    <col min="6405" max="6405" width="10.5546875" style="224" customWidth="1"/>
    <col min="6406" max="6406" width="2.44140625" style="224" customWidth="1"/>
    <col min="6407" max="6407" width="11.6640625" style="224" customWidth="1"/>
    <col min="6408" max="6408" width="2.44140625" style="224" customWidth="1"/>
    <col min="6409" max="6409" width="9.109375" style="224" customWidth="1"/>
    <col min="6410" max="6410" width="2.44140625" style="224" customWidth="1"/>
    <col min="6411" max="6411" width="11" style="224" customWidth="1"/>
    <col min="6412" max="6412" width="2.44140625" style="224" customWidth="1"/>
    <col min="6413" max="6413" width="11.44140625" style="224" customWidth="1"/>
    <col min="6414" max="6414" width="2.44140625" style="224" customWidth="1"/>
    <col min="6415" max="6415" width="13.6640625" style="224" customWidth="1"/>
    <col min="6416" max="6416" width="2.44140625" style="224" customWidth="1"/>
    <col min="6417" max="6417" width="9.88671875" style="224" customWidth="1"/>
    <col min="6418" max="6418" width="2.44140625" style="224" customWidth="1"/>
    <col min="6419" max="6419" width="14.5546875" style="224" customWidth="1"/>
    <col min="6420" max="6420" width="2.109375" style="224" customWidth="1"/>
    <col min="6421" max="6421" width="11.33203125" style="224" customWidth="1"/>
    <col min="6422" max="6422" width="2.33203125" style="224" customWidth="1"/>
    <col min="6423" max="6423" width="8.88671875" style="224" customWidth="1"/>
    <col min="6424" max="6656" width="22.88671875" style="224"/>
    <col min="6657" max="6657" width="4.88671875" style="224" customWidth="1"/>
    <col min="6658" max="6658" width="2.44140625" style="224" customWidth="1"/>
    <col min="6659" max="6659" width="17.44140625" style="224" customWidth="1"/>
    <col min="6660" max="6660" width="2.44140625" style="224" customWidth="1"/>
    <col min="6661" max="6661" width="10.5546875" style="224" customWidth="1"/>
    <col min="6662" max="6662" width="2.44140625" style="224" customWidth="1"/>
    <col min="6663" max="6663" width="11.6640625" style="224" customWidth="1"/>
    <col min="6664" max="6664" width="2.44140625" style="224" customWidth="1"/>
    <col min="6665" max="6665" width="9.109375" style="224" customWidth="1"/>
    <col min="6666" max="6666" width="2.44140625" style="224" customWidth="1"/>
    <col min="6667" max="6667" width="11" style="224" customWidth="1"/>
    <col min="6668" max="6668" width="2.44140625" style="224" customWidth="1"/>
    <col min="6669" max="6669" width="11.44140625" style="224" customWidth="1"/>
    <col min="6670" max="6670" width="2.44140625" style="224" customWidth="1"/>
    <col min="6671" max="6671" width="13.6640625" style="224" customWidth="1"/>
    <col min="6672" max="6672" width="2.44140625" style="224" customWidth="1"/>
    <col min="6673" max="6673" width="9.88671875" style="224" customWidth="1"/>
    <col min="6674" max="6674" width="2.44140625" style="224" customWidth="1"/>
    <col min="6675" max="6675" width="14.5546875" style="224" customWidth="1"/>
    <col min="6676" max="6676" width="2.109375" style="224" customWidth="1"/>
    <col min="6677" max="6677" width="11.33203125" style="224" customWidth="1"/>
    <col min="6678" max="6678" width="2.33203125" style="224" customWidth="1"/>
    <col min="6679" max="6679" width="8.88671875" style="224" customWidth="1"/>
    <col min="6680" max="6912" width="22.88671875" style="224"/>
    <col min="6913" max="6913" width="4.88671875" style="224" customWidth="1"/>
    <col min="6914" max="6914" width="2.44140625" style="224" customWidth="1"/>
    <col min="6915" max="6915" width="17.44140625" style="224" customWidth="1"/>
    <col min="6916" max="6916" width="2.44140625" style="224" customWidth="1"/>
    <col min="6917" max="6917" width="10.5546875" style="224" customWidth="1"/>
    <col min="6918" max="6918" width="2.44140625" style="224" customWidth="1"/>
    <col min="6919" max="6919" width="11.6640625" style="224" customWidth="1"/>
    <col min="6920" max="6920" width="2.44140625" style="224" customWidth="1"/>
    <col min="6921" max="6921" width="9.109375" style="224" customWidth="1"/>
    <col min="6922" max="6922" width="2.44140625" style="224" customWidth="1"/>
    <col min="6923" max="6923" width="11" style="224" customWidth="1"/>
    <col min="6924" max="6924" width="2.44140625" style="224" customWidth="1"/>
    <col min="6925" max="6925" width="11.44140625" style="224" customWidth="1"/>
    <col min="6926" max="6926" width="2.44140625" style="224" customWidth="1"/>
    <col min="6927" max="6927" width="13.6640625" style="224" customWidth="1"/>
    <col min="6928" max="6928" width="2.44140625" style="224" customWidth="1"/>
    <col min="6929" max="6929" width="9.88671875" style="224" customWidth="1"/>
    <col min="6930" max="6930" width="2.44140625" style="224" customWidth="1"/>
    <col min="6931" max="6931" width="14.5546875" style="224" customWidth="1"/>
    <col min="6932" max="6932" width="2.109375" style="224" customWidth="1"/>
    <col min="6933" max="6933" width="11.33203125" style="224" customWidth="1"/>
    <col min="6934" max="6934" width="2.33203125" style="224" customWidth="1"/>
    <col min="6935" max="6935" width="8.88671875" style="224" customWidth="1"/>
    <col min="6936" max="7168" width="22.88671875" style="224"/>
    <col min="7169" max="7169" width="4.88671875" style="224" customWidth="1"/>
    <col min="7170" max="7170" width="2.44140625" style="224" customWidth="1"/>
    <col min="7171" max="7171" width="17.44140625" style="224" customWidth="1"/>
    <col min="7172" max="7172" width="2.44140625" style="224" customWidth="1"/>
    <col min="7173" max="7173" width="10.5546875" style="224" customWidth="1"/>
    <col min="7174" max="7174" width="2.44140625" style="224" customWidth="1"/>
    <col min="7175" max="7175" width="11.6640625" style="224" customWidth="1"/>
    <col min="7176" max="7176" width="2.44140625" style="224" customWidth="1"/>
    <col min="7177" max="7177" width="9.109375" style="224" customWidth="1"/>
    <col min="7178" max="7178" width="2.44140625" style="224" customWidth="1"/>
    <col min="7179" max="7179" width="11" style="224" customWidth="1"/>
    <col min="7180" max="7180" width="2.44140625" style="224" customWidth="1"/>
    <col min="7181" max="7181" width="11.44140625" style="224" customWidth="1"/>
    <col min="7182" max="7182" width="2.44140625" style="224" customWidth="1"/>
    <col min="7183" max="7183" width="13.6640625" style="224" customWidth="1"/>
    <col min="7184" max="7184" width="2.44140625" style="224" customWidth="1"/>
    <col min="7185" max="7185" width="9.88671875" style="224" customWidth="1"/>
    <col min="7186" max="7186" width="2.44140625" style="224" customWidth="1"/>
    <col min="7187" max="7187" width="14.5546875" style="224" customWidth="1"/>
    <col min="7188" max="7188" width="2.109375" style="224" customWidth="1"/>
    <col min="7189" max="7189" width="11.33203125" style="224" customWidth="1"/>
    <col min="7190" max="7190" width="2.33203125" style="224" customWidth="1"/>
    <col min="7191" max="7191" width="8.88671875" style="224" customWidth="1"/>
    <col min="7192" max="7424" width="22.88671875" style="224"/>
    <col min="7425" max="7425" width="4.88671875" style="224" customWidth="1"/>
    <col min="7426" max="7426" width="2.44140625" style="224" customWidth="1"/>
    <col min="7427" max="7427" width="17.44140625" style="224" customWidth="1"/>
    <col min="7428" max="7428" width="2.44140625" style="224" customWidth="1"/>
    <col min="7429" max="7429" width="10.5546875" style="224" customWidth="1"/>
    <col min="7430" max="7430" width="2.44140625" style="224" customWidth="1"/>
    <col min="7431" max="7431" width="11.6640625" style="224" customWidth="1"/>
    <col min="7432" max="7432" width="2.44140625" style="224" customWidth="1"/>
    <col min="7433" max="7433" width="9.109375" style="224" customWidth="1"/>
    <col min="7434" max="7434" width="2.44140625" style="224" customWidth="1"/>
    <col min="7435" max="7435" width="11" style="224" customWidth="1"/>
    <col min="7436" max="7436" width="2.44140625" style="224" customWidth="1"/>
    <col min="7437" max="7437" width="11.44140625" style="224" customWidth="1"/>
    <col min="7438" max="7438" width="2.44140625" style="224" customWidth="1"/>
    <col min="7439" max="7439" width="13.6640625" style="224" customWidth="1"/>
    <col min="7440" max="7440" width="2.44140625" style="224" customWidth="1"/>
    <col min="7441" max="7441" width="9.88671875" style="224" customWidth="1"/>
    <col min="7442" max="7442" width="2.44140625" style="224" customWidth="1"/>
    <col min="7443" max="7443" width="14.5546875" style="224" customWidth="1"/>
    <col min="7444" max="7444" width="2.109375" style="224" customWidth="1"/>
    <col min="7445" max="7445" width="11.33203125" style="224" customWidth="1"/>
    <col min="7446" max="7446" width="2.33203125" style="224" customWidth="1"/>
    <col min="7447" max="7447" width="8.88671875" style="224" customWidth="1"/>
    <col min="7448" max="7680" width="22.88671875" style="224"/>
    <col min="7681" max="7681" width="4.88671875" style="224" customWidth="1"/>
    <col min="7682" max="7682" width="2.44140625" style="224" customWidth="1"/>
    <col min="7683" max="7683" width="17.44140625" style="224" customWidth="1"/>
    <col min="7684" max="7684" width="2.44140625" style="224" customWidth="1"/>
    <col min="7685" max="7685" width="10.5546875" style="224" customWidth="1"/>
    <col min="7686" max="7686" width="2.44140625" style="224" customWidth="1"/>
    <col min="7687" max="7687" width="11.6640625" style="224" customWidth="1"/>
    <col min="7688" max="7688" width="2.44140625" style="224" customWidth="1"/>
    <col min="7689" max="7689" width="9.109375" style="224" customWidth="1"/>
    <col min="7690" max="7690" width="2.44140625" style="224" customWidth="1"/>
    <col min="7691" max="7691" width="11" style="224" customWidth="1"/>
    <col min="7692" max="7692" width="2.44140625" style="224" customWidth="1"/>
    <col min="7693" max="7693" width="11.44140625" style="224" customWidth="1"/>
    <col min="7694" max="7694" width="2.44140625" style="224" customWidth="1"/>
    <col min="7695" max="7695" width="13.6640625" style="224" customWidth="1"/>
    <col min="7696" max="7696" width="2.44140625" style="224" customWidth="1"/>
    <col min="7697" max="7697" width="9.88671875" style="224" customWidth="1"/>
    <col min="7698" max="7698" width="2.44140625" style="224" customWidth="1"/>
    <col min="7699" max="7699" width="14.5546875" style="224" customWidth="1"/>
    <col min="7700" max="7700" width="2.109375" style="224" customWidth="1"/>
    <col min="7701" max="7701" width="11.33203125" style="224" customWidth="1"/>
    <col min="7702" max="7702" width="2.33203125" style="224" customWidth="1"/>
    <col min="7703" max="7703" width="8.88671875" style="224" customWidth="1"/>
    <col min="7704" max="7936" width="22.88671875" style="224"/>
    <col min="7937" max="7937" width="4.88671875" style="224" customWidth="1"/>
    <col min="7938" max="7938" width="2.44140625" style="224" customWidth="1"/>
    <col min="7939" max="7939" width="17.44140625" style="224" customWidth="1"/>
    <col min="7940" max="7940" width="2.44140625" style="224" customWidth="1"/>
    <col min="7941" max="7941" width="10.5546875" style="224" customWidth="1"/>
    <col min="7942" max="7942" width="2.44140625" style="224" customWidth="1"/>
    <col min="7943" max="7943" width="11.6640625" style="224" customWidth="1"/>
    <col min="7944" max="7944" width="2.44140625" style="224" customWidth="1"/>
    <col min="7945" max="7945" width="9.109375" style="224" customWidth="1"/>
    <col min="7946" max="7946" width="2.44140625" style="224" customWidth="1"/>
    <col min="7947" max="7947" width="11" style="224" customWidth="1"/>
    <col min="7948" max="7948" width="2.44140625" style="224" customWidth="1"/>
    <col min="7949" max="7949" width="11.44140625" style="224" customWidth="1"/>
    <col min="7950" max="7950" width="2.44140625" style="224" customWidth="1"/>
    <col min="7951" max="7951" width="13.6640625" style="224" customWidth="1"/>
    <col min="7952" max="7952" width="2.44140625" style="224" customWidth="1"/>
    <col min="7953" max="7953" width="9.88671875" style="224" customWidth="1"/>
    <col min="7954" max="7954" width="2.44140625" style="224" customWidth="1"/>
    <col min="7955" max="7955" width="14.5546875" style="224" customWidth="1"/>
    <col min="7956" max="7956" width="2.109375" style="224" customWidth="1"/>
    <col min="7957" max="7957" width="11.33203125" style="224" customWidth="1"/>
    <col min="7958" max="7958" width="2.33203125" style="224" customWidth="1"/>
    <col min="7959" max="7959" width="8.88671875" style="224" customWidth="1"/>
    <col min="7960" max="8192" width="22.88671875" style="224"/>
    <col min="8193" max="8193" width="4.88671875" style="224" customWidth="1"/>
    <col min="8194" max="8194" width="2.44140625" style="224" customWidth="1"/>
    <col min="8195" max="8195" width="17.44140625" style="224" customWidth="1"/>
    <col min="8196" max="8196" width="2.44140625" style="224" customWidth="1"/>
    <col min="8197" max="8197" width="10.5546875" style="224" customWidth="1"/>
    <col min="8198" max="8198" width="2.44140625" style="224" customWidth="1"/>
    <col min="8199" max="8199" width="11.6640625" style="224" customWidth="1"/>
    <col min="8200" max="8200" width="2.44140625" style="224" customWidth="1"/>
    <col min="8201" max="8201" width="9.109375" style="224" customWidth="1"/>
    <col min="8202" max="8202" width="2.44140625" style="224" customWidth="1"/>
    <col min="8203" max="8203" width="11" style="224" customWidth="1"/>
    <col min="8204" max="8204" width="2.44140625" style="224" customWidth="1"/>
    <col min="8205" max="8205" width="11.44140625" style="224" customWidth="1"/>
    <col min="8206" max="8206" width="2.44140625" style="224" customWidth="1"/>
    <col min="8207" max="8207" width="13.6640625" style="224" customWidth="1"/>
    <col min="8208" max="8208" width="2.44140625" style="224" customWidth="1"/>
    <col min="8209" max="8209" width="9.88671875" style="224" customWidth="1"/>
    <col min="8210" max="8210" width="2.44140625" style="224" customWidth="1"/>
    <col min="8211" max="8211" width="14.5546875" style="224" customWidth="1"/>
    <col min="8212" max="8212" width="2.109375" style="224" customWidth="1"/>
    <col min="8213" max="8213" width="11.33203125" style="224" customWidth="1"/>
    <col min="8214" max="8214" width="2.33203125" style="224" customWidth="1"/>
    <col min="8215" max="8215" width="8.88671875" style="224" customWidth="1"/>
    <col min="8216" max="8448" width="22.88671875" style="224"/>
    <col min="8449" max="8449" width="4.88671875" style="224" customWidth="1"/>
    <col min="8450" max="8450" width="2.44140625" style="224" customWidth="1"/>
    <col min="8451" max="8451" width="17.44140625" style="224" customWidth="1"/>
    <col min="8452" max="8452" width="2.44140625" style="224" customWidth="1"/>
    <col min="8453" max="8453" width="10.5546875" style="224" customWidth="1"/>
    <col min="8454" max="8454" width="2.44140625" style="224" customWidth="1"/>
    <col min="8455" max="8455" width="11.6640625" style="224" customWidth="1"/>
    <col min="8456" max="8456" width="2.44140625" style="224" customWidth="1"/>
    <col min="8457" max="8457" width="9.109375" style="224" customWidth="1"/>
    <col min="8458" max="8458" width="2.44140625" style="224" customWidth="1"/>
    <col min="8459" max="8459" width="11" style="224" customWidth="1"/>
    <col min="8460" max="8460" width="2.44140625" style="224" customWidth="1"/>
    <col min="8461" max="8461" width="11.44140625" style="224" customWidth="1"/>
    <col min="8462" max="8462" width="2.44140625" style="224" customWidth="1"/>
    <col min="8463" max="8463" width="13.6640625" style="224" customWidth="1"/>
    <col min="8464" max="8464" width="2.44140625" style="224" customWidth="1"/>
    <col min="8465" max="8465" width="9.88671875" style="224" customWidth="1"/>
    <col min="8466" max="8466" width="2.44140625" style="224" customWidth="1"/>
    <col min="8467" max="8467" width="14.5546875" style="224" customWidth="1"/>
    <col min="8468" max="8468" width="2.109375" style="224" customWidth="1"/>
    <col min="8469" max="8469" width="11.33203125" style="224" customWidth="1"/>
    <col min="8470" max="8470" width="2.33203125" style="224" customWidth="1"/>
    <col min="8471" max="8471" width="8.88671875" style="224" customWidth="1"/>
    <col min="8472" max="8704" width="22.88671875" style="224"/>
    <col min="8705" max="8705" width="4.88671875" style="224" customWidth="1"/>
    <col min="8706" max="8706" width="2.44140625" style="224" customWidth="1"/>
    <col min="8707" max="8707" width="17.44140625" style="224" customWidth="1"/>
    <col min="8708" max="8708" width="2.44140625" style="224" customWidth="1"/>
    <col min="8709" max="8709" width="10.5546875" style="224" customWidth="1"/>
    <col min="8710" max="8710" width="2.44140625" style="224" customWidth="1"/>
    <col min="8711" max="8711" width="11.6640625" style="224" customWidth="1"/>
    <col min="8712" max="8712" width="2.44140625" style="224" customWidth="1"/>
    <col min="8713" max="8713" width="9.109375" style="224" customWidth="1"/>
    <col min="8714" max="8714" width="2.44140625" style="224" customWidth="1"/>
    <col min="8715" max="8715" width="11" style="224" customWidth="1"/>
    <col min="8716" max="8716" width="2.44140625" style="224" customWidth="1"/>
    <col min="8717" max="8717" width="11.44140625" style="224" customWidth="1"/>
    <col min="8718" max="8718" width="2.44140625" style="224" customWidth="1"/>
    <col min="8719" max="8719" width="13.6640625" style="224" customWidth="1"/>
    <col min="8720" max="8720" width="2.44140625" style="224" customWidth="1"/>
    <col min="8721" max="8721" width="9.88671875" style="224" customWidth="1"/>
    <col min="8722" max="8722" width="2.44140625" style="224" customWidth="1"/>
    <col min="8723" max="8723" width="14.5546875" style="224" customWidth="1"/>
    <col min="8724" max="8724" width="2.109375" style="224" customWidth="1"/>
    <col min="8725" max="8725" width="11.33203125" style="224" customWidth="1"/>
    <col min="8726" max="8726" width="2.33203125" style="224" customWidth="1"/>
    <col min="8727" max="8727" width="8.88671875" style="224" customWidth="1"/>
    <col min="8728" max="8960" width="22.88671875" style="224"/>
    <col min="8961" max="8961" width="4.88671875" style="224" customWidth="1"/>
    <col min="8962" max="8962" width="2.44140625" style="224" customWidth="1"/>
    <col min="8963" max="8963" width="17.44140625" style="224" customWidth="1"/>
    <col min="8964" max="8964" width="2.44140625" style="224" customWidth="1"/>
    <col min="8965" max="8965" width="10.5546875" style="224" customWidth="1"/>
    <col min="8966" max="8966" width="2.44140625" style="224" customWidth="1"/>
    <col min="8967" max="8967" width="11.6640625" style="224" customWidth="1"/>
    <col min="8968" max="8968" width="2.44140625" style="224" customWidth="1"/>
    <col min="8969" max="8969" width="9.109375" style="224" customWidth="1"/>
    <col min="8970" max="8970" width="2.44140625" style="224" customWidth="1"/>
    <col min="8971" max="8971" width="11" style="224" customWidth="1"/>
    <col min="8972" max="8972" width="2.44140625" style="224" customWidth="1"/>
    <col min="8973" max="8973" width="11.44140625" style="224" customWidth="1"/>
    <col min="8974" max="8974" width="2.44140625" style="224" customWidth="1"/>
    <col min="8975" max="8975" width="13.6640625" style="224" customWidth="1"/>
    <col min="8976" max="8976" width="2.44140625" style="224" customWidth="1"/>
    <col min="8977" max="8977" width="9.88671875" style="224" customWidth="1"/>
    <col min="8978" max="8978" width="2.44140625" style="224" customWidth="1"/>
    <col min="8979" max="8979" width="14.5546875" style="224" customWidth="1"/>
    <col min="8980" max="8980" width="2.109375" style="224" customWidth="1"/>
    <col min="8981" max="8981" width="11.33203125" style="224" customWidth="1"/>
    <col min="8982" max="8982" width="2.33203125" style="224" customWidth="1"/>
    <col min="8983" max="8983" width="8.88671875" style="224" customWidth="1"/>
    <col min="8984" max="9216" width="22.88671875" style="224"/>
    <col min="9217" max="9217" width="4.88671875" style="224" customWidth="1"/>
    <col min="9218" max="9218" width="2.44140625" style="224" customWidth="1"/>
    <col min="9219" max="9219" width="17.44140625" style="224" customWidth="1"/>
    <col min="9220" max="9220" width="2.44140625" style="224" customWidth="1"/>
    <col min="9221" max="9221" width="10.5546875" style="224" customWidth="1"/>
    <col min="9222" max="9222" width="2.44140625" style="224" customWidth="1"/>
    <col min="9223" max="9223" width="11.6640625" style="224" customWidth="1"/>
    <col min="9224" max="9224" width="2.44140625" style="224" customWidth="1"/>
    <col min="9225" max="9225" width="9.109375" style="224" customWidth="1"/>
    <col min="9226" max="9226" width="2.44140625" style="224" customWidth="1"/>
    <col min="9227" max="9227" width="11" style="224" customWidth="1"/>
    <col min="9228" max="9228" width="2.44140625" style="224" customWidth="1"/>
    <col min="9229" max="9229" width="11.44140625" style="224" customWidth="1"/>
    <col min="9230" max="9230" width="2.44140625" style="224" customWidth="1"/>
    <col min="9231" max="9231" width="13.6640625" style="224" customWidth="1"/>
    <col min="9232" max="9232" width="2.44140625" style="224" customWidth="1"/>
    <col min="9233" max="9233" width="9.88671875" style="224" customWidth="1"/>
    <col min="9234" max="9234" width="2.44140625" style="224" customWidth="1"/>
    <col min="9235" max="9235" width="14.5546875" style="224" customWidth="1"/>
    <col min="9236" max="9236" width="2.109375" style="224" customWidth="1"/>
    <col min="9237" max="9237" width="11.33203125" style="224" customWidth="1"/>
    <col min="9238" max="9238" width="2.33203125" style="224" customWidth="1"/>
    <col min="9239" max="9239" width="8.88671875" style="224" customWidth="1"/>
    <col min="9240" max="9472" width="22.88671875" style="224"/>
    <col min="9473" max="9473" width="4.88671875" style="224" customWidth="1"/>
    <col min="9474" max="9474" width="2.44140625" style="224" customWidth="1"/>
    <col min="9475" max="9475" width="17.44140625" style="224" customWidth="1"/>
    <col min="9476" max="9476" width="2.44140625" style="224" customWidth="1"/>
    <col min="9477" max="9477" width="10.5546875" style="224" customWidth="1"/>
    <col min="9478" max="9478" width="2.44140625" style="224" customWidth="1"/>
    <col min="9479" max="9479" width="11.6640625" style="224" customWidth="1"/>
    <col min="9480" max="9480" width="2.44140625" style="224" customWidth="1"/>
    <col min="9481" max="9481" width="9.109375" style="224" customWidth="1"/>
    <col min="9482" max="9482" width="2.44140625" style="224" customWidth="1"/>
    <col min="9483" max="9483" width="11" style="224" customWidth="1"/>
    <col min="9484" max="9484" width="2.44140625" style="224" customWidth="1"/>
    <col min="9485" max="9485" width="11.44140625" style="224" customWidth="1"/>
    <col min="9486" max="9486" width="2.44140625" style="224" customWidth="1"/>
    <col min="9487" max="9487" width="13.6640625" style="224" customWidth="1"/>
    <col min="9488" max="9488" width="2.44140625" style="224" customWidth="1"/>
    <col min="9489" max="9489" width="9.88671875" style="224" customWidth="1"/>
    <col min="9490" max="9490" width="2.44140625" style="224" customWidth="1"/>
    <col min="9491" max="9491" width="14.5546875" style="224" customWidth="1"/>
    <col min="9492" max="9492" width="2.109375" style="224" customWidth="1"/>
    <col min="9493" max="9493" width="11.33203125" style="224" customWidth="1"/>
    <col min="9494" max="9494" width="2.33203125" style="224" customWidth="1"/>
    <col min="9495" max="9495" width="8.88671875" style="224" customWidth="1"/>
    <col min="9496" max="9728" width="22.88671875" style="224"/>
    <col min="9729" max="9729" width="4.88671875" style="224" customWidth="1"/>
    <col min="9730" max="9730" width="2.44140625" style="224" customWidth="1"/>
    <col min="9731" max="9731" width="17.44140625" style="224" customWidth="1"/>
    <col min="9732" max="9732" width="2.44140625" style="224" customWidth="1"/>
    <col min="9733" max="9733" width="10.5546875" style="224" customWidth="1"/>
    <col min="9734" max="9734" width="2.44140625" style="224" customWidth="1"/>
    <col min="9735" max="9735" width="11.6640625" style="224" customWidth="1"/>
    <col min="9736" max="9736" width="2.44140625" style="224" customWidth="1"/>
    <col min="9737" max="9737" width="9.109375" style="224" customWidth="1"/>
    <col min="9738" max="9738" width="2.44140625" style="224" customWidth="1"/>
    <col min="9739" max="9739" width="11" style="224" customWidth="1"/>
    <col min="9740" max="9740" width="2.44140625" style="224" customWidth="1"/>
    <col min="9741" max="9741" width="11.44140625" style="224" customWidth="1"/>
    <col min="9742" max="9742" width="2.44140625" style="224" customWidth="1"/>
    <col min="9743" max="9743" width="13.6640625" style="224" customWidth="1"/>
    <col min="9744" max="9744" width="2.44140625" style="224" customWidth="1"/>
    <col min="9745" max="9745" width="9.88671875" style="224" customWidth="1"/>
    <col min="9746" max="9746" width="2.44140625" style="224" customWidth="1"/>
    <col min="9747" max="9747" width="14.5546875" style="224" customWidth="1"/>
    <col min="9748" max="9748" width="2.109375" style="224" customWidth="1"/>
    <col min="9749" max="9749" width="11.33203125" style="224" customWidth="1"/>
    <col min="9750" max="9750" width="2.33203125" style="224" customWidth="1"/>
    <col min="9751" max="9751" width="8.88671875" style="224" customWidth="1"/>
    <col min="9752" max="9984" width="22.88671875" style="224"/>
    <col min="9985" max="9985" width="4.88671875" style="224" customWidth="1"/>
    <col min="9986" max="9986" width="2.44140625" style="224" customWidth="1"/>
    <col min="9987" max="9987" width="17.44140625" style="224" customWidth="1"/>
    <col min="9988" max="9988" width="2.44140625" style="224" customWidth="1"/>
    <col min="9989" max="9989" width="10.5546875" style="224" customWidth="1"/>
    <col min="9990" max="9990" width="2.44140625" style="224" customWidth="1"/>
    <col min="9991" max="9991" width="11.6640625" style="224" customWidth="1"/>
    <col min="9992" max="9992" width="2.44140625" style="224" customWidth="1"/>
    <col min="9993" max="9993" width="9.109375" style="224" customWidth="1"/>
    <col min="9994" max="9994" width="2.44140625" style="224" customWidth="1"/>
    <col min="9995" max="9995" width="11" style="224" customWidth="1"/>
    <col min="9996" max="9996" width="2.44140625" style="224" customWidth="1"/>
    <col min="9997" max="9997" width="11.44140625" style="224" customWidth="1"/>
    <col min="9998" max="9998" width="2.44140625" style="224" customWidth="1"/>
    <col min="9999" max="9999" width="13.6640625" style="224" customWidth="1"/>
    <col min="10000" max="10000" width="2.44140625" style="224" customWidth="1"/>
    <col min="10001" max="10001" width="9.88671875" style="224" customWidth="1"/>
    <col min="10002" max="10002" width="2.44140625" style="224" customWidth="1"/>
    <col min="10003" max="10003" width="14.5546875" style="224" customWidth="1"/>
    <col min="10004" max="10004" width="2.109375" style="224" customWidth="1"/>
    <col min="10005" max="10005" width="11.33203125" style="224" customWidth="1"/>
    <col min="10006" max="10006" width="2.33203125" style="224" customWidth="1"/>
    <col min="10007" max="10007" width="8.88671875" style="224" customWidth="1"/>
    <col min="10008" max="10240" width="22.88671875" style="224"/>
    <col min="10241" max="10241" width="4.88671875" style="224" customWidth="1"/>
    <col min="10242" max="10242" width="2.44140625" style="224" customWidth="1"/>
    <col min="10243" max="10243" width="17.44140625" style="224" customWidth="1"/>
    <col min="10244" max="10244" width="2.44140625" style="224" customWidth="1"/>
    <col min="10245" max="10245" width="10.5546875" style="224" customWidth="1"/>
    <col min="10246" max="10246" width="2.44140625" style="224" customWidth="1"/>
    <col min="10247" max="10247" width="11.6640625" style="224" customWidth="1"/>
    <col min="10248" max="10248" width="2.44140625" style="224" customWidth="1"/>
    <col min="10249" max="10249" width="9.109375" style="224" customWidth="1"/>
    <col min="10250" max="10250" width="2.44140625" style="224" customWidth="1"/>
    <col min="10251" max="10251" width="11" style="224" customWidth="1"/>
    <col min="10252" max="10252" width="2.44140625" style="224" customWidth="1"/>
    <col min="10253" max="10253" width="11.44140625" style="224" customWidth="1"/>
    <col min="10254" max="10254" width="2.44140625" style="224" customWidth="1"/>
    <col min="10255" max="10255" width="13.6640625" style="224" customWidth="1"/>
    <col min="10256" max="10256" width="2.44140625" style="224" customWidth="1"/>
    <col min="10257" max="10257" width="9.88671875" style="224" customWidth="1"/>
    <col min="10258" max="10258" width="2.44140625" style="224" customWidth="1"/>
    <col min="10259" max="10259" width="14.5546875" style="224" customWidth="1"/>
    <col min="10260" max="10260" width="2.109375" style="224" customWidth="1"/>
    <col min="10261" max="10261" width="11.33203125" style="224" customWidth="1"/>
    <col min="10262" max="10262" width="2.33203125" style="224" customWidth="1"/>
    <col min="10263" max="10263" width="8.88671875" style="224" customWidth="1"/>
    <col min="10264" max="10496" width="22.88671875" style="224"/>
    <col min="10497" max="10497" width="4.88671875" style="224" customWidth="1"/>
    <col min="10498" max="10498" width="2.44140625" style="224" customWidth="1"/>
    <col min="10499" max="10499" width="17.44140625" style="224" customWidth="1"/>
    <col min="10500" max="10500" width="2.44140625" style="224" customWidth="1"/>
    <col min="10501" max="10501" width="10.5546875" style="224" customWidth="1"/>
    <col min="10502" max="10502" width="2.44140625" style="224" customWidth="1"/>
    <col min="10503" max="10503" width="11.6640625" style="224" customWidth="1"/>
    <col min="10504" max="10504" width="2.44140625" style="224" customWidth="1"/>
    <col min="10505" max="10505" width="9.109375" style="224" customWidth="1"/>
    <col min="10506" max="10506" width="2.44140625" style="224" customWidth="1"/>
    <col min="10507" max="10507" width="11" style="224" customWidth="1"/>
    <col min="10508" max="10508" width="2.44140625" style="224" customWidth="1"/>
    <col min="10509" max="10509" width="11.44140625" style="224" customWidth="1"/>
    <col min="10510" max="10510" width="2.44140625" style="224" customWidth="1"/>
    <col min="10511" max="10511" width="13.6640625" style="224" customWidth="1"/>
    <col min="10512" max="10512" width="2.44140625" style="224" customWidth="1"/>
    <col min="10513" max="10513" width="9.88671875" style="224" customWidth="1"/>
    <col min="10514" max="10514" width="2.44140625" style="224" customWidth="1"/>
    <col min="10515" max="10515" width="14.5546875" style="224" customWidth="1"/>
    <col min="10516" max="10516" width="2.109375" style="224" customWidth="1"/>
    <col min="10517" max="10517" width="11.33203125" style="224" customWidth="1"/>
    <col min="10518" max="10518" width="2.33203125" style="224" customWidth="1"/>
    <col min="10519" max="10519" width="8.88671875" style="224" customWidth="1"/>
    <col min="10520" max="10752" width="22.88671875" style="224"/>
    <col min="10753" max="10753" width="4.88671875" style="224" customWidth="1"/>
    <col min="10754" max="10754" width="2.44140625" style="224" customWidth="1"/>
    <col min="10755" max="10755" width="17.44140625" style="224" customWidth="1"/>
    <col min="10756" max="10756" width="2.44140625" style="224" customWidth="1"/>
    <col min="10757" max="10757" width="10.5546875" style="224" customWidth="1"/>
    <col min="10758" max="10758" width="2.44140625" style="224" customWidth="1"/>
    <col min="10759" max="10759" width="11.6640625" style="224" customWidth="1"/>
    <col min="10760" max="10760" width="2.44140625" style="224" customWidth="1"/>
    <col min="10761" max="10761" width="9.109375" style="224" customWidth="1"/>
    <col min="10762" max="10762" width="2.44140625" style="224" customWidth="1"/>
    <col min="10763" max="10763" width="11" style="224" customWidth="1"/>
    <col min="10764" max="10764" width="2.44140625" style="224" customWidth="1"/>
    <col min="10765" max="10765" width="11.44140625" style="224" customWidth="1"/>
    <col min="10766" max="10766" width="2.44140625" style="224" customWidth="1"/>
    <col min="10767" max="10767" width="13.6640625" style="224" customWidth="1"/>
    <col min="10768" max="10768" width="2.44140625" style="224" customWidth="1"/>
    <col min="10769" max="10769" width="9.88671875" style="224" customWidth="1"/>
    <col min="10770" max="10770" width="2.44140625" style="224" customWidth="1"/>
    <col min="10771" max="10771" width="14.5546875" style="224" customWidth="1"/>
    <col min="10772" max="10772" width="2.109375" style="224" customWidth="1"/>
    <col min="10773" max="10773" width="11.33203125" style="224" customWidth="1"/>
    <col min="10774" max="10774" width="2.33203125" style="224" customWidth="1"/>
    <col min="10775" max="10775" width="8.88671875" style="224" customWidth="1"/>
    <col min="10776" max="11008" width="22.88671875" style="224"/>
    <col min="11009" max="11009" width="4.88671875" style="224" customWidth="1"/>
    <col min="11010" max="11010" width="2.44140625" style="224" customWidth="1"/>
    <col min="11011" max="11011" width="17.44140625" style="224" customWidth="1"/>
    <col min="11012" max="11012" width="2.44140625" style="224" customWidth="1"/>
    <col min="11013" max="11013" width="10.5546875" style="224" customWidth="1"/>
    <col min="11014" max="11014" width="2.44140625" style="224" customWidth="1"/>
    <col min="11015" max="11015" width="11.6640625" style="224" customWidth="1"/>
    <col min="11016" max="11016" width="2.44140625" style="224" customWidth="1"/>
    <col min="11017" max="11017" width="9.109375" style="224" customWidth="1"/>
    <col min="11018" max="11018" width="2.44140625" style="224" customWidth="1"/>
    <col min="11019" max="11019" width="11" style="224" customWidth="1"/>
    <col min="11020" max="11020" width="2.44140625" style="224" customWidth="1"/>
    <col min="11021" max="11021" width="11.44140625" style="224" customWidth="1"/>
    <col min="11022" max="11022" width="2.44140625" style="224" customWidth="1"/>
    <col min="11023" max="11023" width="13.6640625" style="224" customWidth="1"/>
    <col min="11024" max="11024" width="2.44140625" style="224" customWidth="1"/>
    <col min="11025" max="11025" width="9.88671875" style="224" customWidth="1"/>
    <col min="11026" max="11026" width="2.44140625" style="224" customWidth="1"/>
    <col min="11027" max="11027" width="14.5546875" style="224" customWidth="1"/>
    <col min="11028" max="11028" width="2.109375" style="224" customWidth="1"/>
    <col min="11029" max="11029" width="11.33203125" style="224" customWidth="1"/>
    <col min="11030" max="11030" width="2.33203125" style="224" customWidth="1"/>
    <col min="11031" max="11031" width="8.88671875" style="224" customWidth="1"/>
    <col min="11032" max="11264" width="22.88671875" style="224"/>
    <col min="11265" max="11265" width="4.88671875" style="224" customWidth="1"/>
    <col min="11266" max="11266" width="2.44140625" style="224" customWidth="1"/>
    <col min="11267" max="11267" width="17.44140625" style="224" customWidth="1"/>
    <col min="11268" max="11268" width="2.44140625" style="224" customWidth="1"/>
    <col min="11269" max="11269" width="10.5546875" style="224" customWidth="1"/>
    <col min="11270" max="11270" width="2.44140625" style="224" customWidth="1"/>
    <col min="11271" max="11271" width="11.6640625" style="224" customWidth="1"/>
    <col min="11272" max="11272" width="2.44140625" style="224" customWidth="1"/>
    <col min="11273" max="11273" width="9.109375" style="224" customWidth="1"/>
    <col min="11274" max="11274" width="2.44140625" style="224" customWidth="1"/>
    <col min="11275" max="11275" width="11" style="224" customWidth="1"/>
    <col min="11276" max="11276" width="2.44140625" style="224" customWidth="1"/>
    <col min="11277" max="11277" width="11.44140625" style="224" customWidth="1"/>
    <col min="11278" max="11278" width="2.44140625" style="224" customWidth="1"/>
    <col min="11279" max="11279" width="13.6640625" style="224" customWidth="1"/>
    <col min="11280" max="11280" width="2.44140625" style="224" customWidth="1"/>
    <col min="11281" max="11281" width="9.88671875" style="224" customWidth="1"/>
    <col min="11282" max="11282" width="2.44140625" style="224" customWidth="1"/>
    <col min="11283" max="11283" width="14.5546875" style="224" customWidth="1"/>
    <col min="11284" max="11284" width="2.109375" style="224" customWidth="1"/>
    <col min="11285" max="11285" width="11.33203125" style="224" customWidth="1"/>
    <col min="11286" max="11286" width="2.33203125" style="224" customWidth="1"/>
    <col min="11287" max="11287" width="8.88671875" style="224" customWidth="1"/>
    <col min="11288" max="11520" width="22.88671875" style="224"/>
    <col min="11521" max="11521" width="4.88671875" style="224" customWidth="1"/>
    <col min="11522" max="11522" width="2.44140625" style="224" customWidth="1"/>
    <col min="11523" max="11523" width="17.44140625" style="224" customWidth="1"/>
    <col min="11524" max="11524" width="2.44140625" style="224" customWidth="1"/>
    <col min="11525" max="11525" width="10.5546875" style="224" customWidth="1"/>
    <col min="11526" max="11526" width="2.44140625" style="224" customWidth="1"/>
    <col min="11527" max="11527" width="11.6640625" style="224" customWidth="1"/>
    <col min="11528" max="11528" width="2.44140625" style="224" customWidth="1"/>
    <col min="11529" max="11529" width="9.109375" style="224" customWidth="1"/>
    <col min="11530" max="11530" width="2.44140625" style="224" customWidth="1"/>
    <col min="11531" max="11531" width="11" style="224" customWidth="1"/>
    <col min="11532" max="11532" width="2.44140625" style="224" customWidth="1"/>
    <col min="11533" max="11533" width="11.44140625" style="224" customWidth="1"/>
    <col min="11534" max="11534" width="2.44140625" style="224" customWidth="1"/>
    <col min="11535" max="11535" width="13.6640625" style="224" customWidth="1"/>
    <col min="11536" max="11536" width="2.44140625" style="224" customWidth="1"/>
    <col min="11537" max="11537" width="9.88671875" style="224" customWidth="1"/>
    <col min="11538" max="11538" width="2.44140625" style="224" customWidth="1"/>
    <col min="11539" max="11539" width="14.5546875" style="224" customWidth="1"/>
    <col min="11540" max="11540" width="2.109375" style="224" customWidth="1"/>
    <col min="11541" max="11541" width="11.33203125" style="224" customWidth="1"/>
    <col min="11542" max="11542" width="2.33203125" style="224" customWidth="1"/>
    <col min="11543" max="11543" width="8.88671875" style="224" customWidth="1"/>
    <col min="11544" max="11776" width="22.88671875" style="224"/>
    <col min="11777" max="11777" width="4.88671875" style="224" customWidth="1"/>
    <col min="11778" max="11778" width="2.44140625" style="224" customWidth="1"/>
    <col min="11779" max="11779" width="17.44140625" style="224" customWidth="1"/>
    <col min="11780" max="11780" width="2.44140625" style="224" customWidth="1"/>
    <col min="11781" max="11781" width="10.5546875" style="224" customWidth="1"/>
    <col min="11782" max="11782" width="2.44140625" style="224" customWidth="1"/>
    <col min="11783" max="11783" width="11.6640625" style="224" customWidth="1"/>
    <col min="11784" max="11784" width="2.44140625" style="224" customWidth="1"/>
    <col min="11785" max="11785" width="9.109375" style="224" customWidth="1"/>
    <col min="11786" max="11786" width="2.44140625" style="224" customWidth="1"/>
    <col min="11787" max="11787" width="11" style="224" customWidth="1"/>
    <col min="11788" max="11788" width="2.44140625" style="224" customWidth="1"/>
    <col min="11789" max="11789" width="11.44140625" style="224" customWidth="1"/>
    <col min="11790" max="11790" width="2.44140625" style="224" customWidth="1"/>
    <col min="11791" max="11791" width="13.6640625" style="224" customWidth="1"/>
    <col min="11792" max="11792" width="2.44140625" style="224" customWidth="1"/>
    <col min="11793" max="11793" width="9.88671875" style="224" customWidth="1"/>
    <col min="11794" max="11794" width="2.44140625" style="224" customWidth="1"/>
    <col min="11795" max="11795" width="14.5546875" style="224" customWidth="1"/>
    <col min="11796" max="11796" width="2.109375" style="224" customWidth="1"/>
    <col min="11797" max="11797" width="11.33203125" style="224" customWidth="1"/>
    <col min="11798" max="11798" width="2.33203125" style="224" customWidth="1"/>
    <col min="11799" max="11799" width="8.88671875" style="224" customWidth="1"/>
    <col min="11800" max="12032" width="22.88671875" style="224"/>
    <col min="12033" max="12033" width="4.88671875" style="224" customWidth="1"/>
    <col min="12034" max="12034" width="2.44140625" style="224" customWidth="1"/>
    <col min="12035" max="12035" width="17.44140625" style="224" customWidth="1"/>
    <col min="12036" max="12036" width="2.44140625" style="224" customWidth="1"/>
    <col min="12037" max="12037" width="10.5546875" style="224" customWidth="1"/>
    <col min="12038" max="12038" width="2.44140625" style="224" customWidth="1"/>
    <col min="12039" max="12039" width="11.6640625" style="224" customWidth="1"/>
    <col min="12040" max="12040" width="2.44140625" style="224" customWidth="1"/>
    <col min="12041" max="12041" width="9.109375" style="224" customWidth="1"/>
    <col min="12042" max="12042" width="2.44140625" style="224" customWidth="1"/>
    <col min="12043" max="12043" width="11" style="224" customWidth="1"/>
    <col min="12044" max="12044" width="2.44140625" style="224" customWidth="1"/>
    <col min="12045" max="12045" width="11.44140625" style="224" customWidth="1"/>
    <col min="12046" max="12046" width="2.44140625" style="224" customWidth="1"/>
    <col min="12047" max="12047" width="13.6640625" style="224" customWidth="1"/>
    <col min="12048" max="12048" width="2.44140625" style="224" customWidth="1"/>
    <col min="12049" max="12049" width="9.88671875" style="224" customWidth="1"/>
    <col min="12050" max="12050" width="2.44140625" style="224" customWidth="1"/>
    <col min="12051" max="12051" width="14.5546875" style="224" customWidth="1"/>
    <col min="12052" max="12052" width="2.109375" style="224" customWidth="1"/>
    <col min="12053" max="12053" width="11.33203125" style="224" customWidth="1"/>
    <col min="12054" max="12054" width="2.33203125" style="224" customWidth="1"/>
    <col min="12055" max="12055" width="8.88671875" style="224" customWidth="1"/>
    <col min="12056" max="12288" width="22.88671875" style="224"/>
    <col min="12289" max="12289" width="4.88671875" style="224" customWidth="1"/>
    <col min="12290" max="12290" width="2.44140625" style="224" customWidth="1"/>
    <col min="12291" max="12291" width="17.44140625" style="224" customWidth="1"/>
    <col min="12292" max="12292" width="2.44140625" style="224" customWidth="1"/>
    <col min="12293" max="12293" width="10.5546875" style="224" customWidth="1"/>
    <col min="12294" max="12294" width="2.44140625" style="224" customWidth="1"/>
    <col min="12295" max="12295" width="11.6640625" style="224" customWidth="1"/>
    <col min="12296" max="12296" width="2.44140625" style="224" customWidth="1"/>
    <col min="12297" max="12297" width="9.109375" style="224" customWidth="1"/>
    <col min="12298" max="12298" width="2.44140625" style="224" customWidth="1"/>
    <col min="12299" max="12299" width="11" style="224" customWidth="1"/>
    <col min="12300" max="12300" width="2.44140625" style="224" customWidth="1"/>
    <col min="12301" max="12301" width="11.44140625" style="224" customWidth="1"/>
    <col min="12302" max="12302" width="2.44140625" style="224" customWidth="1"/>
    <col min="12303" max="12303" width="13.6640625" style="224" customWidth="1"/>
    <col min="12304" max="12304" width="2.44140625" style="224" customWidth="1"/>
    <col min="12305" max="12305" width="9.88671875" style="224" customWidth="1"/>
    <col min="12306" max="12306" width="2.44140625" style="224" customWidth="1"/>
    <col min="12307" max="12307" width="14.5546875" style="224" customWidth="1"/>
    <col min="12308" max="12308" width="2.109375" style="224" customWidth="1"/>
    <col min="12309" max="12309" width="11.33203125" style="224" customWidth="1"/>
    <col min="12310" max="12310" width="2.33203125" style="224" customWidth="1"/>
    <col min="12311" max="12311" width="8.88671875" style="224" customWidth="1"/>
    <col min="12312" max="12544" width="22.88671875" style="224"/>
    <col min="12545" max="12545" width="4.88671875" style="224" customWidth="1"/>
    <col min="12546" max="12546" width="2.44140625" style="224" customWidth="1"/>
    <col min="12547" max="12547" width="17.44140625" style="224" customWidth="1"/>
    <col min="12548" max="12548" width="2.44140625" style="224" customWidth="1"/>
    <col min="12549" max="12549" width="10.5546875" style="224" customWidth="1"/>
    <col min="12550" max="12550" width="2.44140625" style="224" customWidth="1"/>
    <col min="12551" max="12551" width="11.6640625" style="224" customWidth="1"/>
    <col min="12552" max="12552" width="2.44140625" style="224" customWidth="1"/>
    <col min="12553" max="12553" width="9.109375" style="224" customWidth="1"/>
    <col min="12554" max="12554" width="2.44140625" style="224" customWidth="1"/>
    <col min="12555" max="12555" width="11" style="224" customWidth="1"/>
    <col min="12556" max="12556" width="2.44140625" style="224" customWidth="1"/>
    <col min="12557" max="12557" width="11.44140625" style="224" customWidth="1"/>
    <col min="12558" max="12558" width="2.44140625" style="224" customWidth="1"/>
    <col min="12559" max="12559" width="13.6640625" style="224" customWidth="1"/>
    <col min="12560" max="12560" width="2.44140625" style="224" customWidth="1"/>
    <col min="12561" max="12561" width="9.88671875" style="224" customWidth="1"/>
    <col min="12562" max="12562" width="2.44140625" style="224" customWidth="1"/>
    <col min="12563" max="12563" width="14.5546875" style="224" customWidth="1"/>
    <col min="12564" max="12564" width="2.109375" style="224" customWidth="1"/>
    <col min="12565" max="12565" width="11.33203125" style="224" customWidth="1"/>
    <col min="12566" max="12566" width="2.33203125" style="224" customWidth="1"/>
    <col min="12567" max="12567" width="8.88671875" style="224" customWidth="1"/>
    <col min="12568" max="12800" width="22.88671875" style="224"/>
    <col min="12801" max="12801" width="4.88671875" style="224" customWidth="1"/>
    <col min="12802" max="12802" width="2.44140625" style="224" customWidth="1"/>
    <col min="12803" max="12803" width="17.44140625" style="224" customWidth="1"/>
    <col min="12804" max="12804" width="2.44140625" style="224" customWidth="1"/>
    <col min="12805" max="12805" width="10.5546875" style="224" customWidth="1"/>
    <col min="12806" max="12806" width="2.44140625" style="224" customWidth="1"/>
    <col min="12807" max="12807" width="11.6640625" style="224" customWidth="1"/>
    <col min="12808" max="12808" width="2.44140625" style="224" customWidth="1"/>
    <col min="12809" max="12809" width="9.109375" style="224" customWidth="1"/>
    <col min="12810" max="12810" width="2.44140625" style="224" customWidth="1"/>
    <col min="12811" max="12811" width="11" style="224" customWidth="1"/>
    <col min="12812" max="12812" width="2.44140625" style="224" customWidth="1"/>
    <col min="12813" max="12813" width="11.44140625" style="224" customWidth="1"/>
    <col min="12814" max="12814" width="2.44140625" style="224" customWidth="1"/>
    <col min="12815" max="12815" width="13.6640625" style="224" customWidth="1"/>
    <col min="12816" max="12816" width="2.44140625" style="224" customWidth="1"/>
    <col min="12817" max="12817" width="9.88671875" style="224" customWidth="1"/>
    <col min="12818" max="12818" width="2.44140625" style="224" customWidth="1"/>
    <col min="12819" max="12819" width="14.5546875" style="224" customWidth="1"/>
    <col min="12820" max="12820" width="2.109375" style="224" customWidth="1"/>
    <col min="12821" max="12821" width="11.33203125" style="224" customWidth="1"/>
    <col min="12822" max="12822" width="2.33203125" style="224" customWidth="1"/>
    <col min="12823" max="12823" width="8.88671875" style="224" customWidth="1"/>
    <col min="12824" max="13056" width="22.88671875" style="224"/>
    <col min="13057" max="13057" width="4.88671875" style="224" customWidth="1"/>
    <col min="13058" max="13058" width="2.44140625" style="224" customWidth="1"/>
    <col min="13059" max="13059" width="17.44140625" style="224" customWidth="1"/>
    <col min="13060" max="13060" width="2.44140625" style="224" customWidth="1"/>
    <col min="13061" max="13061" width="10.5546875" style="224" customWidth="1"/>
    <col min="13062" max="13062" width="2.44140625" style="224" customWidth="1"/>
    <col min="13063" max="13063" width="11.6640625" style="224" customWidth="1"/>
    <col min="13064" max="13064" width="2.44140625" style="224" customWidth="1"/>
    <col min="13065" max="13065" width="9.109375" style="224" customWidth="1"/>
    <col min="13066" max="13066" width="2.44140625" style="224" customWidth="1"/>
    <col min="13067" max="13067" width="11" style="224" customWidth="1"/>
    <col min="13068" max="13068" width="2.44140625" style="224" customWidth="1"/>
    <col min="13069" max="13069" width="11.44140625" style="224" customWidth="1"/>
    <col min="13070" max="13070" width="2.44140625" style="224" customWidth="1"/>
    <col min="13071" max="13071" width="13.6640625" style="224" customWidth="1"/>
    <col min="13072" max="13072" width="2.44140625" style="224" customWidth="1"/>
    <col min="13073" max="13073" width="9.88671875" style="224" customWidth="1"/>
    <col min="13074" max="13074" width="2.44140625" style="224" customWidth="1"/>
    <col min="13075" max="13075" width="14.5546875" style="224" customWidth="1"/>
    <col min="13076" max="13076" width="2.109375" style="224" customWidth="1"/>
    <col min="13077" max="13077" width="11.33203125" style="224" customWidth="1"/>
    <col min="13078" max="13078" width="2.33203125" style="224" customWidth="1"/>
    <col min="13079" max="13079" width="8.88671875" style="224" customWidth="1"/>
    <col min="13080" max="13312" width="22.88671875" style="224"/>
    <col min="13313" max="13313" width="4.88671875" style="224" customWidth="1"/>
    <col min="13314" max="13314" width="2.44140625" style="224" customWidth="1"/>
    <col min="13315" max="13315" width="17.44140625" style="224" customWidth="1"/>
    <col min="13316" max="13316" width="2.44140625" style="224" customWidth="1"/>
    <col min="13317" max="13317" width="10.5546875" style="224" customWidth="1"/>
    <col min="13318" max="13318" width="2.44140625" style="224" customWidth="1"/>
    <col min="13319" max="13319" width="11.6640625" style="224" customWidth="1"/>
    <col min="13320" max="13320" width="2.44140625" style="224" customWidth="1"/>
    <col min="13321" max="13321" width="9.109375" style="224" customWidth="1"/>
    <col min="13322" max="13322" width="2.44140625" style="224" customWidth="1"/>
    <col min="13323" max="13323" width="11" style="224" customWidth="1"/>
    <col min="13324" max="13324" width="2.44140625" style="224" customWidth="1"/>
    <col min="13325" max="13325" width="11.44140625" style="224" customWidth="1"/>
    <col min="13326" max="13326" width="2.44140625" style="224" customWidth="1"/>
    <col min="13327" max="13327" width="13.6640625" style="224" customWidth="1"/>
    <col min="13328" max="13328" width="2.44140625" style="224" customWidth="1"/>
    <col min="13329" max="13329" width="9.88671875" style="224" customWidth="1"/>
    <col min="13330" max="13330" width="2.44140625" style="224" customWidth="1"/>
    <col min="13331" max="13331" width="14.5546875" style="224" customWidth="1"/>
    <col min="13332" max="13332" width="2.109375" style="224" customWidth="1"/>
    <col min="13333" max="13333" width="11.33203125" style="224" customWidth="1"/>
    <col min="13334" max="13334" width="2.33203125" style="224" customWidth="1"/>
    <col min="13335" max="13335" width="8.88671875" style="224" customWidth="1"/>
    <col min="13336" max="13568" width="22.88671875" style="224"/>
    <col min="13569" max="13569" width="4.88671875" style="224" customWidth="1"/>
    <col min="13570" max="13570" width="2.44140625" style="224" customWidth="1"/>
    <col min="13571" max="13571" width="17.44140625" style="224" customWidth="1"/>
    <col min="13572" max="13572" width="2.44140625" style="224" customWidth="1"/>
    <col min="13573" max="13573" width="10.5546875" style="224" customWidth="1"/>
    <col min="13574" max="13574" width="2.44140625" style="224" customWidth="1"/>
    <col min="13575" max="13575" width="11.6640625" style="224" customWidth="1"/>
    <col min="13576" max="13576" width="2.44140625" style="224" customWidth="1"/>
    <col min="13577" max="13577" width="9.109375" style="224" customWidth="1"/>
    <col min="13578" max="13578" width="2.44140625" style="224" customWidth="1"/>
    <col min="13579" max="13579" width="11" style="224" customWidth="1"/>
    <col min="13580" max="13580" width="2.44140625" style="224" customWidth="1"/>
    <col min="13581" max="13581" width="11.44140625" style="224" customWidth="1"/>
    <col min="13582" max="13582" width="2.44140625" style="224" customWidth="1"/>
    <col min="13583" max="13583" width="13.6640625" style="224" customWidth="1"/>
    <col min="13584" max="13584" width="2.44140625" style="224" customWidth="1"/>
    <col min="13585" max="13585" width="9.88671875" style="224" customWidth="1"/>
    <col min="13586" max="13586" width="2.44140625" style="224" customWidth="1"/>
    <col min="13587" max="13587" width="14.5546875" style="224" customWidth="1"/>
    <col min="13588" max="13588" width="2.109375" style="224" customWidth="1"/>
    <col min="13589" max="13589" width="11.33203125" style="224" customWidth="1"/>
    <col min="13590" max="13590" width="2.33203125" style="224" customWidth="1"/>
    <col min="13591" max="13591" width="8.88671875" style="224" customWidth="1"/>
    <col min="13592" max="13824" width="22.88671875" style="224"/>
    <col min="13825" max="13825" width="4.88671875" style="224" customWidth="1"/>
    <col min="13826" max="13826" width="2.44140625" style="224" customWidth="1"/>
    <col min="13827" max="13827" width="17.44140625" style="224" customWidth="1"/>
    <col min="13828" max="13828" width="2.44140625" style="224" customWidth="1"/>
    <col min="13829" max="13829" width="10.5546875" style="224" customWidth="1"/>
    <col min="13830" max="13830" width="2.44140625" style="224" customWidth="1"/>
    <col min="13831" max="13831" width="11.6640625" style="224" customWidth="1"/>
    <col min="13832" max="13832" width="2.44140625" style="224" customWidth="1"/>
    <col min="13833" max="13833" width="9.109375" style="224" customWidth="1"/>
    <col min="13834" max="13834" width="2.44140625" style="224" customWidth="1"/>
    <col min="13835" max="13835" width="11" style="224" customWidth="1"/>
    <col min="13836" max="13836" width="2.44140625" style="224" customWidth="1"/>
    <col min="13837" max="13837" width="11.44140625" style="224" customWidth="1"/>
    <col min="13838" max="13838" width="2.44140625" style="224" customWidth="1"/>
    <col min="13839" max="13839" width="13.6640625" style="224" customWidth="1"/>
    <col min="13840" max="13840" width="2.44140625" style="224" customWidth="1"/>
    <col min="13841" max="13841" width="9.88671875" style="224" customWidth="1"/>
    <col min="13842" max="13842" width="2.44140625" style="224" customWidth="1"/>
    <col min="13843" max="13843" width="14.5546875" style="224" customWidth="1"/>
    <col min="13844" max="13844" width="2.109375" style="224" customWidth="1"/>
    <col min="13845" max="13845" width="11.33203125" style="224" customWidth="1"/>
    <col min="13846" max="13846" width="2.33203125" style="224" customWidth="1"/>
    <col min="13847" max="13847" width="8.88671875" style="224" customWidth="1"/>
    <col min="13848" max="14080" width="22.88671875" style="224"/>
    <col min="14081" max="14081" width="4.88671875" style="224" customWidth="1"/>
    <col min="14082" max="14082" width="2.44140625" style="224" customWidth="1"/>
    <col min="14083" max="14083" width="17.44140625" style="224" customWidth="1"/>
    <col min="14084" max="14084" width="2.44140625" style="224" customWidth="1"/>
    <col min="14085" max="14085" width="10.5546875" style="224" customWidth="1"/>
    <col min="14086" max="14086" width="2.44140625" style="224" customWidth="1"/>
    <col min="14087" max="14087" width="11.6640625" style="224" customWidth="1"/>
    <col min="14088" max="14088" width="2.44140625" style="224" customWidth="1"/>
    <col min="14089" max="14089" width="9.109375" style="224" customWidth="1"/>
    <col min="14090" max="14090" width="2.44140625" style="224" customWidth="1"/>
    <col min="14091" max="14091" width="11" style="224" customWidth="1"/>
    <col min="14092" max="14092" width="2.44140625" style="224" customWidth="1"/>
    <col min="14093" max="14093" width="11.44140625" style="224" customWidth="1"/>
    <col min="14094" max="14094" width="2.44140625" style="224" customWidth="1"/>
    <col min="14095" max="14095" width="13.6640625" style="224" customWidth="1"/>
    <col min="14096" max="14096" width="2.44140625" style="224" customWidth="1"/>
    <col min="14097" max="14097" width="9.88671875" style="224" customWidth="1"/>
    <col min="14098" max="14098" width="2.44140625" style="224" customWidth="1"/>
    <col min="14099" max="14099" width="14.5546875" style="224" customWidth="1"/>
    <col min="14100" max="14100" width="2.109375" style="224" customWidth="1"/>
    <col min="14101" max="14101" width="11.33203125" style="224" customWidth="1"/>
    <col min="14102" max="14102" width="2.33203125" style="224" customWidth="1"/>
    <col min="14103" max="14103" width="8.88671875" style="224" customWidth="1"/>
    <col min="14104" max="14336" width="22.88671875" style="224"/>
    <col min="14337" max="14337" width="4.88671875" style="224" customWidth="1"/>
    <col min="14338" max="14338" width="2.44140625" style="224" customWidth="1"/>
    <col min="14339" max="14339" width="17.44140625" style="224" customWidth="1"/>
    <col min="14340" max="14340" width="2.44140625" style="224" customWidth="1"/>
    <col min="14341" max="14341" width="10.5546875" style="224" customWidth="1"/>
    <col min="14342" max="14342" width="2.44140625" style="224" customWidth="1"/>
    <col min="14343" max="14343" width="11.6640625" style="224" customWidth="1"/>
    <col min="14344" max="14344" width="2.44140625" style="224" customWidth="1"/>
    <col min="14345" max="14345" width="9.109375" style="224" customWidth="1"/>
    <col min="14346" max="14346" width="2.44140625" style="224" customWidth="1"/>
    <col min="14347" max="14347" width="11" style="224" customWidth="1"/>
    <col min="14348" max="14348" width="2.44140625" style="224" customWidth="1"/>
    <col min="14349" max="14349" width="11.44140625" style="224" customWidth="1"/>
    <col min="14350" max="14350" width="2.44140625" style="224" customWidth="1"/>
    <col min="14351" max="14351" width="13.6640625" style="224" customWidth="1"/>
    <col min="14352" max="14352" width="2.44140625" style="224" customWidth="1"/>
    <col min="14353" max="14353" width="9.88671875" style="224" customWidth="1"/>
    <col min="14354" max="14354" width="2.44140625" style="224" customWidth="1"/>
    <col min="14355" max="14355" width="14.5546875" style="224" customWidth="1"/>
    <col min="14356" max="14356" width="2.109375" style="224" customWidth="1"/>
    <col min="14357" max="14357" width="11.33203125" style="224" customWidth="1"/>
    <col min="14358" max="14358" width="2.33203125" style="224" customWidth="1"/>
    <col min="14359" max="14359" width="8.88671875" style="224" customWidth="1"/>
    <col min="14360" max="14592" width="22.88671875" style="224"/>
    <col min="14593" max="14593" width="4.88671875" style="224" customWidth="1"/>
    <col min="14594" max="14594" width="2.44140625" style="224" customWidth="1"/>
    <col min="14595" max="14595" width="17.44140625" style="224" customWidth="1"/>
    <col min="14596" max="14596" width="2.44140625" style="224" customWidth="1"/>
    <col min="14597" max="14597" width="10.5546875" style="224" customWidth="1"/>
    <col min="14598" max="14598" width="2.44140625" style="224" customWidth="1"/>
    <col min="14599" max="14599" width="11.6640625" style="224" customWidth="1"/>
    <col min="14600" max="14600" width="2.44140625" style="224" customWidth="1"/>
    <col min="14601" max="14601" width="9.109375" style="224" customWidth="1"/>
    <col min="14602" max="14602" width="2.44140625" style="224" customWidth="1"/>
    <col min="14603" max="14603" width="11" style="224" customWidth="1"/>
    <col min="14604" max="14604" width="2.44140625" style="224" customWidth="1"/>
    <col min="14605" max="14605" width="11.44140625" style="224" customWidth="1"/>
    <col min="14606" max="14606" width="2.44140625" style="224" customWidth="1"/>
    <col min="14607" max="14607" width="13.6640625" style="224" customWidth="1"/>
    <col min="14608" max="14608" width="2.44140625" style="224" customWidth="1"/>
    <col min="14609" max="14609" width="9.88671875" style="224" customWidth="1"/>
    <col min="14610" max="14610" width="2.44140625" style="224" customWidth="1"/>
    <col min="14611" max="14611" width="14.5546875" style="224" customWidth="1"/>
    <col min="14612" max="14612" width="2.109375" style="224" customWidth="1"/>
    <col min="14613" max="14613" width="11.33203125" style="224" customWidth="1"/>
    <col min="14614" max="14614" width="2.33203125" style="224" customWidth="1"/>
    <col min="14615" max="14615" width="8.88671875" style="224" customWidth="1"/>
    <col min="14616" max="14848" width="22.88671875" style="224"/>
    <col min="14849" max="14849" width="4.88671875" style="224" customWidth="1"/>
    <col min="14850" max="14850" width="2.44140625" style="224" customWidth="1"/>
    <col min="14851" max="14851" width="17.44140625" style="224" customWidth="1"/>
    <col min="14852" max="14852" width="2.44140625" style="224" customWidth="1"/>
    <col min="14853" max="14853" width="10.5546875" style="224" customWidth="1"/>
    <col min="14854" max="14854" width="2.44140625" style="224" customWidth="1"/>
    <col min="14855" max="14855" width="11.6640625" style="224" customWidth="1"/>
    <col min="14856" max="14856" width="2.44140625" style="224" customWidth="1"/>
    <col min="14857" max="14857" width="9.109375" style="224" customWidth="1"/>
    <col min="14858" max="14858" width="2.44140625" style="224" customWidth="1"/>
    <col min="14859" max="14859" width="11" style="224" customWidth="1"/>
    <col min="14860" max="14860" width="2.44140625" style="224" customWidth="1"/>
    <col min="14861" max="14861" width="11.44140625" style="224" customWidth="1"/>
    <col min="14862" max="14862" width="2.44140625" style="224" customWidth="1"/>
    <col min="14863" max="14863" width="13.6640625" style="224" customWidth="1"/>
    <col min="14864" max="14864" width="2.44140625" style="224" customWidth="1"/>
    <col min="14865" max="14865" width="9.88671875" style="224" customWidth="1"/>
    <col min="14866" max="14866" width="2.44140625" style="224" customWidth="1"/>
    <col min="14867" max="14867" width="14.5546875" style="224" customWidth="1"/>
    <col min="14868" max="14868" width="2.109375" style="224" customWidth="1"/>
    <col min="14869" max="14869" width="11.33203125" style="224" customWidth="1"/>
    <col min="14870" max="14870" width="2.33203125" style="224" customWidth="1"/>
    <col min="14871" max="14871" width="8.88671875" style="224" customWidth="1"/>
    <col min="14872" max="15104" width="22.88671875" style="224"/>
    <col min="15105" max="15105" width="4.88671875" style="224" customWidth="1"/>
    <col min="15106" max="15106" width="2.44140625" style="224" customWidth="1"/>
    <col min="15107" max="15107" width="17.44140625" style="224" customWidth="1"/>
    <col min="15108" max="15108" width="2.44140625" style="224" customWidth="1"/>
    <col min="15109" max="15109" width="10.5546875" style="224" customWidth="1"/>
    <col min="15110" max="15110" width="2.44140625" style="224" customWidth="1"/>
    <col min="15111" max="15111" width="11.6640625" style="224" customWidth="1"/>
    <col min="15112" max="15112" width="2.44140625" style="224" customWidth="1"/>
    <col min="15113" max="15113" width="9.109375" style="224" customWidth="1"/>
    <col min="15114" max="15114" width="2.44140625" style="224" customWidth="1"/>
    <col min="15115" max="15115" width="11" style="224" customWidth="1"/>
    <col min="15116" max="15116" width="2.44140625" style="224" customWidth="1"/>
    <col min="15117" max="15117" width="11.44140625" style="224" customWidth="1"/>
    <col min="15118" max="15118" width="2.44140625" style="224" customWidth="1"/>
    <col min="15119" max="15119" width="13.6640625" style="224" customWidth="1"/>
    <col min="15120" max="15120" width="2.44140625" style="224" customWidth="1"/>
    <col min="15121" max="15121" width="9.88671875" style="224" customWidth="1"/>
    <col min="15122" max="15122" width="2.44140625" style="224" customWidth="1"/>
    <col min="15123" max="15123" width="14.5546875" style="224" customWidth="1"/>
    <col min="15124" max="15124" width="2.109375" style="224" customWidth="1"/>
    <col min="15125" max="15125" width="11.33203125" style="224" customWidth="1"/>
    <col min="15126" max="15126" width="2.33203125" style="224" customWidth="1"/>
    <col min="15127" max="15127" width="8.88671875" style="224" customWidth="1"/>
    <col min="15128" max="15360" width="22.88671875" style="224"/>
    <col min="15361" max="15361" width="4.88671875" style="224" customWidth="1"/>
    <col min="15362" max="15362" width="2.44140625" style="224" customWidth="1"/>
    <col min="15363" max="15363" width="17.44140625" style="224" customWidth="1"/>
    <col min="15364" max="15364" width="2.44140625" style="224" customWidth="1"/>
    <col min="15365" max="15365" width="10.5546875" style="224" customWidth="1"/>
    <col min="15366" max="15366" width="2.44140625" style="224" customWidth="1"/>
    <col min="15367" max="15367" width="11.6640625" style="224" customWidth="1"/>
    <col min="15368" max="15368" width="2.44140625" style="224" customWidth="1"/>
    <col min="15369" max="15369" width="9.109375" style="224" customWidth="1"/>
    <col min="15370" max="15370" width="2.44140625" style="224" customWidth="1"/>
    <col min="15371" max="15371" width="11" style="224" customWidth="1"/>
    <col min="15372" max="15372" width="2.44140625" style="224" customWidth="1"/>
    <col min="15373" max="15373" width="11.44140625" style="224" customWidth="1"/>
    <col min="15374" max="15374" width="2.44140625" style="224" customWidth="1"/>
    <col min="15375" max="15375" width="13.6640625" style="224" customWidth="1"/>
    <col min="15376" max="15376" width="2.44140625" style="224" customWidth="1"/>
    <col min="15377" max="15377" width="9.88671875" style="224" customWidth="1"/>
    <col min="15378" max="15378" width="2.44140625" style="224" customWidth="1"/>
    <col min="15379" max="15379" width="14.5546875" style="224" customWidth="1"/>
    <col min="15380" max="15380" width="2.109375" style="224" customWidth="1"/>
    <col min="15381" max="15381" width="11.33203125" style="224" customWidth="1"/>
    <col min="15382" max="15382" width="2.33203125" style="224" customWidth="1"/>
    <col min="15383" max="15383" width="8.88671875" style="224" customWidth="1"/>
    <col min="15384" max="15616" width="22.88671875" style="224"/>
    <col min="15617" max="15617" width="4.88671875" style="224" customWidth="1"/>
    <col min="15618" max="15618" width="2.44140625" style="224" customWidth="1"/>
    <col min="15619" max="15619" width="17.44140625" style="224" customWidth="1"/>
    <col min="15620" max="15620" width="2.44140625" style="224" customWidth="1"/>
    <col min="15621" max="15621" width="10.5546875" style="224" customWidth="1"/>
    <col min="15622" max="15622" width="2.44140625" style="224" customWidth="1"/>
    <col min="15623" max="15623" width="11.6640625" style="224" customWidth="1"/>
    <col min="15624" max="15624" width="2.44140625" style="224" customWidth="1"/>
    <col min="15625" max="15625" width="9.109375" style="224" customWidth="1"/>
    <col min="15626" max="15626" width="2.44140625" style="224" customWidth="1"/>
    <col min="15627" max="15627" width="11" style="224" customWidth="1"/>
    <col min="15628" max="15628" width="2.44140625" style="224" customWidth="1"/>
    <col min="15629" max="15629" width="11.44140625" style="224" customWidth="1"/>
    <col min="15630" max="15630" width="2.44140625" style="224" customWidth="1"/>
    <col min="15631" max="15631" width="13.6640625" style="224" customWidth="1"/>
    <col min="15632" max="15632" width="2.44140625" style="224" customWidth="1"/>
    <col min="15633" max="15633" width="9.88671875" style="224" customWidth="1"/>
    <col min="15634" max="15634" width="2.44140625" style="224" customWidth="1"/>
    <col min="15635" max="15635" width="14.5546875" style="224" customWidth="1"/>
    <col min="15636" max="15636" width="2.109375" style="224" customWidth="1"/>
    <col min="15637" max="15637" width="11.33203125" style="224" customWidth="1"/>
    <col min="15638" max="15638" width="2.33203125" style="224" customWidth="1"/>
    <col min="15639" max="15639" width="8.88671875" style="224" customWidth="1"/>
    <col min="15640" max="15872" width="22.88671875" style="224"/>
    <col min="15873" max="15873" width="4.88671875" style="224" customWidth="1"/>
    <col min="15874" max="15874" width="2.44140625" style="224" customWidth="1"/>
    <col min="15875" max="15875" width="17.44140625" style="224" customWidth="1"/>
    <col min="15876" max="15876" width="2.44140625" style="224" customWidth="1"/>
    <col min="15877" max="15877" width="10.5546875" style="224" customWidth="1"/>
    <col min="15878" max="15878" width="2.44140625" style="224" customWidth="1"/>
    <col min="15879" max="15879" width="11.6640625" style="224" customWidth="1"/>
    <col min="15880" max="15880" width="2.44140625" style="224" customWidth="1"/>
    <col min="15881" max="15881" width="9.109375" style="224" customWidth="1"/>
    <col min="15882" max="15882" width="2.44140625" style="224" customWidth="1"/>
    <col min="15883" max="15883" width="11" style="224" customWidth="1"/>
    <col min="15884" max="15884" width="2.44140625" style="224" customWidth="1"/>
    <col min="15885" max="15885" width="11.44140625" style="224" customWidth="1"/>
    <col min="15886" max="15886" width="2.44140625" style="224" customWidth="1"/>
    <col min="15887" max="15887" width="13.6640625" style="224" customWidth="1"/>
    <col min="15888" max="15888" width="2.44140625" style="224" customWidth="1"/>
    <col min="15889" max="15889" width="9.88671875" style="224" customWidth="1"/>
    <col min="15890" max="15890" width="2.44140625" style="224" customWidth="1"/>
    <col min="15891" max="15891" width="14.5546875" style="224" customWidth="1"/>
    <col min="15892" max="15892" width="2.109375" style="224" customWidth="1"/>
    <col min="15893" max="15893" width="11.33203125" style="224" customWidth="1"/>
    <col min="15894" max="15894" width="2.33203125" style="224" customWidth="1"/>
    <col min="15895" max="15895" width="8.88671875" style="224" customWidth="1"/>
    <col min="15896" max="16128" width="22.88671875" style="224"/>
    <col min="16129" max="16129" width="4.88671875" style="224" customWidth="1"/>
    <col min="16130" max="16130" width="2.44140625" style="224" customWidth="1"/>
    <col min="16131" max="16131" width="17.44140625" style="224" customWidth="1"/>
    <col min="16132" max="16132" width="2.44140625" style="224" customWidth="1"/>
    <col min="16133" max="16133" width="10.5546875" style="224" customWidth="1"/>
    <col min="16134" max="16134" width="2.44140625" style="224" customWidth="1"/>
    <col min="16135" max="16135" width="11.6640625" style="224" customWidth="1"/>
    <col min="16136" max="16136" width="2.44140625" style="224" customWidth="1"/>
    <col min="16137" max="16137" width="9.109375" style="224" customWidth="1"/>
    <col min="16138" max="16138" width="2.44140625" style="224" customWidth="1"/>
    <col min="16139" max="16139" width="11" style="224" customWidth="1"/>
    <col min="16140" max="16140" width="2.44140625" style="224" customWidth="1"/>
    <col min="16141" max="16141" width="11.44140625" style="224" customWidth="1"/>
    <col min="16142" max="16142" width="2.44140625" style="224" customWidth="1"/>
    <col min="16143" max="16143" width="13.6640625" style="224" customWidth="1"/>
    <col min="16144" max="16144" width="2.44140625" style="224" customWidth="1"/>
    <col min="16145" max="16145" width="9.88671875" style="224" customWidth="1"/>
    <col min="16146" max="16146" width="2.44140625" style="224" customWidth="1"/>
    <col min="16147" max="16147" width="14.5546875" style="224" customWidth="1"/>
    <col min="16148" max="16148" width="2.109375" style="224" customWidth="1"/>
    <col min="16149" max="16149" width="11.33203125" style="224" customWidth="1"/>
    <col min="16150" max="16150" width="2.33203125" style="224" customWidth="1"/>
    <col min="16151" max="16151" width="8.88671875" style="224" customWidth="1"/>
    <col min="16152" max="16384" width="22.88671875" style="224"/>
  </cols>
  <sheetData>
    <row r="1" spans="1:23" s="202" customFormat="1" ht="12.15" customHeight="1" x14ac:dyDescent="0.3">
      <c r="C1" s="203"/>
      <c r="E1" s="204"/>
      <c r="F1" s="204"/>
      <c r="G1" s="205"/>
      <c r="H1" s="205"/>
      <c r="I1" s="203"/>
      <c r="J1" s="205"/>
      <c r="K1" s="206"/>
      <c r="L1" s="207" t="s">
        <v>300</v>
      </c>
      <c r="M1" s="206"/>
      <c r="N1" s="206"/>
      <c r="O1" s="208"/>
      <c r="P1" s="208"/>
      <c r="Q1" s="209"/>
      <c r="R1" s="209"/>
      <c r="S1" s="210"/>
      <c r="T1" s="210"/>
      <c r="U1" s="211" t="s">
        <v>698</v>
      </c>
    </row>
    <row r="2" spans="1:23" s="202" customFormat="1" ht="11.25" customHeight="1" x14ac:dyDescent="0.3">
      <c r="C2" s="212"/>
      <c r="E2" s="204"/>
      <c r="F2" s="204"/>
      <c r="G2" s="205"/>
      <c r="H2" s="205"/>
      <c r="I2" s="203"/>
      <c r="J2" s="205"/>
      <c r="K2" s="206"/>
      <c r="L2" s="213" t="s">
        <v>38</v>
      </c>
      <c r="M2" s="206"/>
      <c r="N2" s="206"/>
      <c r="O2" s="208"/>
      <c r="P2" s="208"/>
      <c r="Q2" s="209"/>
      <c r="R2" s="209"/>
      <c r="S2" s="210"/>
      <c r="T2" s="210"/>
      <c r="U2" s="211" t="s">
        <v>699</v>
      </c>
    </row>
    <row r="3" spans="1:23" s="202" customFormat="1" ht="11.25" customHeight="1" x14ac:dyDescent="0.3">
      <c r="C3" s="214"/>
      <c r="E3" s="204"/>
      <c r="F3" s="204"/>
      <c r="G3" s="205"/>
      <c r="H3" s="205"/>
      <c r="I3" s="215"/>
      <c r="J3" s="205"/>
      <c r="K3" s="206"/>
      <c r="L3" s="213" t="s">
        <v>303</v>
      </c>
      <c r="M3" s="206"/>
      <c r="N3" s="206"/>
      <c r="O3" s="208"/>
      <c r="P3" s="208"/>
      <c r="Q3" s="209"/>
      <c r="R3" s="209"/>
      <c r="S3" s="210"/>
      <c r="T3" s="210"/>
      <c r="U3" s="216"/>
    </row>
    <row r="4" spans="1:23" s="202" customFormat="1" ht="9.75" customHeight="1" x14ac:dyDescent="0.3">
      <c r="A4" s="215"/>
      <c r="E4" s="217"/>
      <c r="F4" s="204"/>
      <c r="G4" s="205"/>
      <c r="H4" s="205"/>
      <c r="I4" s="205"/>
      <c r="J4" s="205"/>
      <c r="K4" s="206"/>
      <c r="L4" s="206"/>
      <c r="M4" s="206"/>
      <c r="N4" s="206"/>
      <c r="O4" s="208"/>
      <c r="P4" s="208"/>
      <c r="Q4" s="208"/>
      <c r="R4" s="209"/>
      <c r="S4" s="210"/>
      <c r="T4" s="210"/>
      <c r="U4" s="206"/>
    </row>
    <row r="5" spans="1:23" s="202" customFormat="1" ht="12.75" customHeight="1" x14ac:dyDescent="0.3">
      <c r="A5" s="215"/>
      <c r="C5" s="203"/>
      <c r="E5" s="218"/>
      <c r="F5" s="204"/>
      <c r="G5" s="205"/>
      <c r="H5" s="205"/>
      <c r="I5" s="205"/>
      <c r="J5" s="205"/>
      <c r="K5" s="219"/>
      <c r="L5" s="206"/>
      <c r="M5" s="206"/>
      <c r="N5" s="206"/>
      <c r="O5" s="208"/>
      <c r="P5" s="208"/>
      <c r="Q5" s="208"/>
      <c r="R5" s="209"/>
      <c r="S5" s="210"/>
      <c r="T5" s="210"/>
      <c r="U5" s="206"/>
    </row>
    <row r="6" spans="1:23" s="202" customFormat="1" ht="11.25" customHeight="1" x14ac:dyDescent="0.3">
      <c r="A6" s="215"/>
      <c r="E6" s="218"/>
      <c r="F6" s="204"/>
      <c r="G6" s="205"/>
      <c r="H6" s="205"/>
      <c r="I6" s="205"/>
      <c r="J6" s="205"/>
      <c r="K6" s="219"/>
      <c r="L6" s="206"/>
      <c r="M6" s="220"/>
      <c r="N6" s="206"/>
      <c r="O6" s="221"/>
      <c r="P6" s="208"/>
      <c r="Q6" s="222"/>
      <c r="R6" s="209"/>
      <c r="S6" s="210"/>
      <c r="T6" s="210"/>
      <c r="U6" s="216"/>
    </row>
    <row r="7" spans="1:23" ht="10.5" customHeight="1" x14ac:dyDescent="0.3">
      <c r="A7" s="223"/>
      <c r="M7" s="274"/>
      <c r="O7" s="274"/>
      <c r="Q7" s="274"/>
      <c r="S7" s="290"/>
      <c r="U7" s="274"/>
    </row>
    <row r="8" spans="1:23" ht="9.75" customHeight="1" x14ac:dyDescent="0.3">
      <c r="A8" s="223"/>
      <c r="K8" s="274"/>
      <c r="M8" s="231" t="s">
        <v>700</v>
      </c>
      <c r="O8" s="231" t="s">
        <v>701</v>
      </c>
      <c r="Q8" s="232" t="s">
        <v>702</v>
      </c>
      <c r="S8" s="233" t="s">
        <v>703</v>
      </c>
      <c r="U8" s="234" t="s">
        <v>704</v>
      </c>
    </row>
    <row r="9" spans="1:23" ht="10.199999999999999" x14ac:dyDescent="0.3">
      <c r="A9" s="223"/>
      <c r="E9" s="234" t="s">
        <v>69</v>
      </c>
      <c r="G9" s="235" t="s">
        <v>705</v>
      </c>
      <c r="I9" s="236" t="s">
        <v>706</v>
      </c>
      <c r="K9" s="237" t="s">
        <v>707</v>
      </c>
      <c r="M9" s="231" t="s">
        <v>708</v>
      </c>
      <c r="O9" s="231" t="s">
        <v>442</v>
      </c>
      <c r="Q9" s="232" t="s">
        <v>709</v>
      </c>
      <c r="S9" s="238" t="s">
        <v>710</v>
      </c>
      <c r="U9" s="234" t="s">
        <v>711</v>
      </c>
    </row>
    <row r="10" spans="1:23" ht="10.199999999999999" customHeight="1" x14ac:dyDescent="0.3">
      <c r="B10" s="239"/>
      <c r="C10" s="239"/>
      <c r="D10" s="239"/>
      <c r="E10" s="237" t="s">
        <v>712</v>
      </c>
      <c r="F10" s="239"/>
      <c r="G10" s="234" t="s">
        <v>713</v>
      </c>
      <c r="H10" s="239"/>
      <c r="I10" s="234" t="s">
        <v>714</v>
      </c>
      <c r="J10" s="239"/>
      <c r="K10" s="235" t="s">
        <v>715</v>
      </c>
      <c r="L10" s="239"/>
      <c r="M10" s="235" t="s">
        <v>716</v>
      </c>
      <c r="N10" s="239"/>
      <c r="O10" s="235" t="s">
        <v>717</v>
      </c>
      <c r="P10" s="239"/>
      <c r="Q10" s="235" t="s">
        <v>717</v>
      </c>
      <c r="R10" s="239"/>
      <c r="S10" s="233" t="s">
        <v>718</v>
      </c>
      <c r="T10" s="239"/>
      <c r="U10" s="235" t="s">
        <v>719</v>
      </c>
    </row>
    <row r="11" spans="1:23" s="237" customFormat="1" ht="10.199999999999999" x14ac:dyDescent="0.3">
      <c r="A11" s="240" t="s">
        <v>78</v>
      </c>
      <c r="C11" s="240" t="s">
        <v>720</v>
      </c>
      <c r="E11" s="241" t="s">
        <v>721</v>
      </c>
      <c r="F11" s="234"/>
      <c r="G11" s="241" t="s">
        <v>722</v>
      </c>
      <c r="H11" s="236"/>
      <c r="I11" s="241" t="s">
        <v>721</v>
      </c>
      <c r="J11" s="236"/>
      <c r="K11" s="242" t="s">
        <v>723</v>
      </c>
      <c r="M11" s="242" t="s">
        <v>723</v>
      </c>
      <c r="N11" s="243"/>
      <c r="O11" s="242" t="s">
        <v>724</v>
      </c>
      <c r="P11" s="244"/>
      <c r="Q11" s="242" t="s">
        <v>724</v>
      </c>
      <c r="R11" s="245"/>
      <c r="S11" s="246" t="s">
        <v>725</v>
      </c>
      <c r="T11" s="247"/>
      <c r="U11" s="248" t="s">
        <v>726</v>
      </c>
    </row>
    <row r="12" spans="1:23" s="250" customFormat="1" ht="4.5" customHeight="1" x14ac:dyDescent="0.3">
      <c r="A12" s="249"/>
      <c r="C12" s="251"/>
      <c r="D12" s="251"/>
      <c r="E12" s="252"/>
      <c r="F12" s="253"/>
      <c r="G12" s="254"/>
      <c r="H12" s="254"/>
      <c r="I12" s="254"/>
      <c r="J12" s="254"/>
      <c r="K12" s="249"/>
      <c r="L12" s="249"/>
      <c r="M12" s="249"/>
      <c r="N12" s="249"/>
      <c r="O12" s="255"/>
      <c r="P12" s="255"/>
      <c r="Q12" s="256"/>
      <c r="R12" s="256"/>
      <c r="S12" s="257"/>
      <c r="T12" s="257"/>
      <c r="U12" s="258"/>
    </row>
    <row r="13" spans="1:23" ht="9.6" customHeight="1" x14ac:dyDescent="0.3">
      <c r="B13" s="259" t="s">
        <v>289</v>
      </c>
      <c r="C13" s="260"/>
      <c r="D13" s="223"/>
    </row>
    <row r="14" spans="1:23" ht="9.6" customHeight="1" x14ac:dyDescent="0.3">
      <c r="A14" s="262" t="s">
        <v>727</v>
      </c>
      <c r="C14" s="224" t="s">
        <v>91</v>
      </c>
      <c r="E14" s="263">
        <v>161050</v>
      </c>
      <c r="F14" s="263"/>
      <c r="G14" s="291">
        <v>15.03</v>
      </c>
      <c r="I14" s="264">
        <f t="shared" ref="I14:I58" si="0">E14/G14</f>
        <v>10715.236194278112</v>
      </c>
      <c r="K14" s="292">
        <v>2.2000000000000002</v>
      </c>
      <c r="L14" s="229"/>
      <c r="M14" s="263">
        <v>15303.47</v>
      </c>
      <c r="N14" s="224"/>
      <c r="O14" s="263">
        <v>126</v>
      </c>
      <c r="P14" s="265"/>
      <c r="Q14" s="263">
        <v>124</v>
      </c>
      <c r="S14" s="293">
        <v>1.1299999999999999</v>
      </c>
      <c r="U14" s="294">
        <v>38785</v>
      </c>
      <c r="W14" s="266"/>
    </row>
    <row r="15" spans="1:23" ht="9.6" customHeight="1" x14ac:dyDescent="0.3">
      <c r="A15" s="262" t="s">
        <v>728</v>
      </c>
      <c r="C15" s="224" t="s">
        <v>92</v>
      </c>
      <c r="E15" s="263">
        <v>16877</v>
      </c>
      <c r="F15" s="267"/>
      <c r="G15" s="291">
        <v>13.01</v>
      </c>
      <c r="I15" s="226">
        <f t="shared" si="0"/>
        <v>1297.2328977709456</v>
      </c>
      <c r="K15" s="292">
        <v>3.9</v>
      </c>
      <c r="L15" s="229"/>
      <c r="M15" s="263">
        <v>2125.0700000000002</v>
      </c>
      <c r="N15" s="224"/>
      <c r="O15" s="263">
        <v>37</v>
      </c>
      <c r="P15" s="265"/>
      <c r="Q15" s="263">
        <v>5</v>
      </c>
      <c r="S15" s="293">
        <v>1.17</v>
      </c>
      <c r="U15" s="263">
        <v>1159</v>
      </c>
      <c r="W15" s="266"/>
    </row>
    <row r="16" spans="1:23" ht="9.6" customHeight="1" x14ac:dyDescent="0.3">
      <c r="A16" s="262" t="s">
        <v>729</v>
      </c>
      <c r="C16" s="224" t="s">
        <v>94</v>
      </c>
      <c r="E16" s="263">
        <v>6351</v>
      </c>
      <c r="F16" s="263"/>
      <c r="G16" s="291">
        <v>6.7</v>
      </c>
      <c r="I16" s="226">
        <f t="shared" si="0"/>
        <v>947.91044776119395</v>
      </c>
      <c r="K16" s="292">
        <v>3.1</v>
      </c>
      <c r="L16" s="229"/>
      <c r="M16" s="263">
        <v>856.14</v>
      </c>
      <c r="N16" s="224"/>
      <c r="O16" s="263">
        <v>3</v>
      </c>
      <c r="P16" s="265"/>
      <c r="Q16" s="263">
        <v>12</v>
      </c>
      <c r="S16" s="293">
        <v>1.21</v>
      </c>
      <c r="U16" s="263">
        <v>328</v>
      </c>
      <c r="W16" s="266"/>
    </row>
    <row r="17" spans="1:23" ht="9.6" customHeight="1" x14ac:dyDescent="0.3">
      <c r="A17" s="262" t="s">
        <v>730</v>
      </c>
      <c r="C17" s="224" t="s">
        <v>95</v>
      </c>
      <c r="E17" s="263">
        <v>49281</v>
      </c>
      <c r="F17" s="263"/>
      <c r="G17" s="291">
        <v>10.24</v>
      </c>
      <c r="I17" s="226">
        <f t="shared" si="0"/>
        <v>4812.59765625</v>
      </c>
      <c r="K17" s="292">
        <v>2.7</v>
      </c>
      <c r="L17" s="229"/>
      <c r="M17" s="263">
        <v>4211.1899999999996</v>
      </c>
      <c r="N17" s="224"/>
      <c r="O17" s="263">
        <v>101</v>
      </c>
      <c r="P17" s="265"/>
      <c r="Q17" s="263">
        <v>37</v>
      </c>
      <c r="S17" s="293">
        <v>0.95</v>
      </c>
      <c r="U17" s="263">
        <v>7060</v>
      </c>
      <c r="W17" s="266"/>
    </row>
    <row r="18" spans="1:23" ht="9.6" customHeight="1" x14ac:dyDescent="0.3">
      <c r="A18" s="262" t="s">
        <v>731</v>
      </c>
      <c r="C18" s="224" t="s">
        <v>96</v>
      </c>
      <c r="E18" s="263">
        <v>243868</v>
      </c>
      <c r="F18" s="263"/>
      <c r="G18" s="291">
        <v>340.8</v>
      </c>
      <c r="I18" s="226">
        <f t="shared" si="0"/>
        <v>715.57511737089203</v>
      </c>
      <c r="K18" s="292">
        <v>3</v>
      </c>
      <c r="L18" s="229"/>
      <c r="M18" s="263">
        <v>39705.24</v>
      </c>
      <c r="N18" s="224"/>
      <c r="O18" s="263">
        <v>68</v>
      </c>
      <c r="P18" s="265"/>
      <c r="Q18" s="263">
        <v>77</v>
      </c>
      <c r="S18" s="293">
        <v>1.04</v>
      </c>
      <c r="U18" s="263">
        <v>26640</v>
      </c>
      <c r="W18" s="266"/>
    </row>
    <row r="19" spans="1:23" ht="9.6" customHeight="1" x14ac:dyDescent="0.3">
      <c r="A19" s="262"/>
      <c r="E19" s="263"/>
      <c r="F19" s="263"/>
      <c r="G19" s="291"/>
      <c r="K19" s="292"/>
      <c r="L19" s="229"/>
      <c r="M19" s="263"/>
      <c r="N19" s="224"/>
      <c r="O19" s="292"/>
      <c r="P19" s="268"/>
      <c r="Q19" s="292"/>
      <c r="S19" s="293"/>
      <c r="U19" s="263"/>
      <c r="W19" s="266"/>
    </row>
    <row r="20" spans="1:23" ht="9.6" customHeight="1" x14ac:dyDescent="0.3">
      <c r="A20" s="262" t="s">
        <v>732</v>
      </c>
      <c r="C20" s="224" t="s">
        <v>97</v>
      </c>
      <c r="E20" s="263">
        <v>17562</v>
      </c>
      <c r="F20" s="263"/>
      <c r="G20" s="291">
        <v>7.52</v>
      </c>
      <c r="I20" s="226">
        <f t="shared" si="0"/>
        <v>2335.372340425532</v>
      </c>
      <c r="K20" s="292">
        <v>3.3</v>
      </c>
      <c r="L20" s="229"/>
      <c r="M20" s="263">
        <v>2778.23</v>
      </c>
      <c r="N20" s="224"/>
      <c r="O20" s="295">
        <v>82</v>
      </c>
      <c r="P20" s="269"/>
      <c r="Q20" s="295">
        <v>32</v>
      </c>
      <c r="S20" s="293">
        <v>1.2</v>
      </c>
      <c r="U20" s="263">
        <v>1637</v>
      </c>
      <c r="W20" s="266"/>
    </row>
    <row r="21" spans="1:23" ht="9.6" customHeight="1" x14ac:dyDescent="0.3">
      <c r="A21" s="262" t="s">
        <v>733</v>
      </c>
      <c r="C21" s="224" t="s">
        <v>98</v>
      </c>
      <c r="E21" s="263">
        <v>5716</v>
      </c>
      <c r="F21" s="263"/>
      <c r="G21" s="291">
        <v>5.47</v>
      </c>
      <c r="I21" s="226">
        <f t="shared" si="0"/>
        <v>1044.9725776965265</v>
      </c>
      <c r="K21" s="292">
        <v>4.3</v>
      </c>
      <c r="L21" s="229"/>
      <c r="M21" s="263">
        <v>982.44</v>
      </c>
      <c r="N21" s="224"/>
      <c r="O21" s="295">
        <v>47</v>
      </c>
      <c r="P21" s="269"/>
      <c r="Q21" s="295">
        <v>9</v>
      </c>
      <c r="S21" s="293">
        <v>0.8</v>
      </c>
      <c r="U21" s="263">
        <v>287</v>
      </c>
      <c r="W21" s="266"/>
    </row>
    <row r="22" spans="1:23" ht="9.6" customHeight="1" x14ac:dyDescent="0.3">
      <c r="A22" s="262" t="s">
        <v>734</v>
      </c>
      <c r="C22" s="224" t="s">
        <v>99</v>
      </c>
      <c r="E22" s="263">
        <v>40590</v>
      </c>
      <c r="F22" s="263"/>
      <c r="G22" s="291">
        <v>42.93</v>
      </c>
      <c r="I22" s="226">
        <f t="shared" si="0"/>
        <v>945.49266247379455</v>
      </c>
      <c r="K22" s="292">
        <v>5.5</v>
      </c>
      <c r="L22" s="229"/>
      <c r="M22" s="263">
        <v>5386.46</v>
      </c>
      <c r="N22" s="224"/>
      <c r="O22" s="295">
        <v>13</v>
      </c>
      <c r="P22" s="269"/>
      <c r="Q22" s="295">
        <v>16</v>
      </c>
      <c r="S22" s="293">
        <v>0.8</v>
      </c>
      <c r="U22" s="263">
        <v>2261</v>
      </c>
      <c r="W22" s="266"/>
    </row>
    <row r="23" spans="1:23" ht="9.6" customHeight="1" x14ac:dyDescent="0.3">
      <c r="A23" s="262" t="s">
        <v>735</v>
      </c>
      <c r="C23" s="224" t="s">
        <v>100</v>
      </c>
      <c r="E23" s="263">
        <v>5531</v>
      </c>
      <c r="F23" s="263"/>
      <c r="G23" s="291">
        <v>6.89</v>
      </c>
      <c r="I23" s="226">
        <f t="shared" si="0"/>
        <v>802.75761973875183</v>
      </c>
      <c r="K23" s="292">
        <v>4.9000000000000004</v>
      </c>
      <c r="L23" s="229"/>
      <c r="M23" s="263">
        <v>910.5</v>
      </c>
      <c r="N23" s="224"/>
      <c r="O23" s="295">
        <v>24</v>
      </c>
      <c r="P23" s="269"/>
      <c r="Q23" s="295">
        <v>1</v>
      </c>
      <c r="S23" s="293">
        <v>0.9</v>
      </c>
      <c r="T23" s="270"/>
      <c r="U23" s="263">
        <v>347</v>
      </c>
      <c r="W23" s="266"/>
    </row>
    <row r="24" spans="1:23" ht="9.6" customHeight="1" x14ac:dyDescent="0.3">
      <c r="A24" s="262" t="s">
        <v>736</v>
      </c>
      <c r="C24" s="224" t="s">
        <v>101</v>
      </c>
      <c r="E24" s="263">
        <v>24552</v>
      </c>
      <c r="F24" s="263"/>
      <c r="G24" s="291">
        <v>6.24</v>
      </c>
      <c r="I24" s="226">
        <f t="shared" si="0"/>
        <v>3934.6153846153843</v>
      </c>
      <c r="K24" s="292">
        <v>2.2000000000000002</v>
      </c>
      <c r="L24" s="229"/>
      <c r="M24" s="263">
        <v>3007.09</v>
      </c>
      <c r="N24" s="224"/>
      <c r="O24" s="295">
        <v>129</v>
      </c>
      <c r="P24" s="269"/>
      <c r="Q24" s="295">
        <v>126</v>
      </c>
      <c r="S24" s="293">
        <v>1.06</v>
      </c>
      <c r="U24" s="263">
        <v>6092</v>
      </c>
      <c r="W24" s="266"/>
    </row>
    <row r="25" spans="1:23" ht="9.6" customHeight="1" x14ac:dyDescent="0.3">
      <c r="A25" s="262"/>
      <c r="E25" s="263"/>
      <c r="F25" s="263"/>
      <c r="G25" s="291"/>
      <c r="K25" s="292"/>
      <c r="L25" s="229"/>
      <c r="M25" s="263"/>
      <c r="N25" s="224"/>
      <c r="O25" s="295"/>
      <c r="P25" s="269"/>
      <c r="Q25" s="295"/>
      <c r="S25" s="293"/>
      <c r="U25" s="263"/>
      <c r="W25" s="266"/>
    </row>
    <row r="26" spans="1:23" ht="9.6" customHeight="1" x14ac:dyDescent="0.3">
      <c r="A26" s="262" t="s">
        <v>737</v>
      </c>
      <c r="C26" s="224" t="s">
        <v>102</v>
      </c>
      <c r="E26" s="263">
        <v>14460</v>
      </c>
      <c r="F26" s="263"/>
      <c r="G26" s="291">
        <v>2</v>
      </c>
      <c r="I26" s="226">
        <f t="shared" si="0"/>
        <v>7230</v>
      </c>
      <c r="K26" s="292">
        <v>2.2000000000000002</v>
      </c>
      <c r="L26" s="229"/>
      <c r="M26" s="263">
        <v>2535.96</v>
      </c>
      <c r="N26" s="224"/>
      <c r="O26" s="295">
        <v>132</v>
      </c>
      <c r="P26" s="269"/>
      <c r="Q26" s="295">
        <v>132</v>
      </c>
      <c r="S26" s="293">
        <v>1.385</v>
      </c>
      <c r="U26" s="263">
        <v>4145</v>
      </c>
      <c r="W26" s="266"/>
    </row>
    <row r="27" spans="1:23" ht="9.6" customHeight="1" x14ac:dyDescent="0.3">
      <c r="A27" s="262" t="s">
        <v>290</v>
      </c>
      <c r="C27" s="224" t="s">
        <v>103</v>
      </c>
      <c r="E27" s="263">
        <v>8308</v>
      </c>
      <c r="F27" s="263"/>
      <c r="G27" s="291">
        <v>8.2100000000000009</v>
      </c>
      <c r="I27" s="226">
        <f t="shared" si="0"/>
        <v>1011.9366626065772</v>
      </c>
      <c r="K27" s="292">
        <v>4.0999999999999996</v>
      </c>
      <c r="L27" s="229"/>
      <c r="M27" s="263">
        <v>987.77</v>
      </c>
      <c r="N27" s="224"/>
      <c r="O27" s="295">
        <v>19</v>
      </c>
      <c r="P27" s="269"/>
      <c r="Q27" s="295">
        <v>3</v>
      </c>
      <c r="S27" s="293">
        <v>0.99</v>
      </c>
      <c r="U27" s="263">
        <v>566</v>
      </c>
      <c r="W27" s="266"/>
    </row>
    <row r="28" spans="1:23" ht="9.6" customHeight="1" x14ac:dyDescent="0.3">
      <c r="A28" s="262" t="s">
        <v>291</v>
      </c>
      <c r="C28" s="224" t="s">
        <v>104</v>
      </c>
      <c r="E28" s="263">
        <v>28387</v>
      </c>
      <c r="F28" s="263"/>
      <c r="G28" s="291">
        <v>10.44</v>
      </c>
      <c r="I28" s="226">
        <f t="shared" si="0"/>
        <v>2719.0613026819924</v>
      </c>
      <c r="K28" s="292">
        <v>3.6</v>
      </c>
      <c r="L28" s="229"/>
      <c r="M28" s="263">
        <v>3497.4</v>
      </c>
      <c r="N28" s="224"/>
      <c r="O28" s="295">
        <v>112</v>
      </c>
      <c r="P28" s="269"/>
      <c r="Q28" s="295">
        <v>63</v>
      </c>
      <c r="S28" s="293">
        <v>0.8</v>
      </c>
      <c r="U28" s="263">
        <v>4003</v>
      </c>
      <c r="W28" s="266"/>
    </row>
    <row r="29" spans="1:23" ht="9.6" customHeight="1" x14ac:dyDescent="0.3">
      <c r="A29" s="262" t="s">
        <v>293</v>
      </c>
      <c r="C29" s="224" t="s">
        <v>105</v>
      </c>
      <c r="E29" s="263">
        <v>6587</v>
      </c>
      <c r="F29" s="263"/>
      <c r="G29" s="291">
        <v>8.24</v>
      </c>
      <c r="I29" s="226">
        <f t="shared" si="0"/>
        <v>799.39320388349518</v>
      </c>
      <c r="K29" s="292">
        <v>3.7</v>
      </c>
      <c r="L29" s="229"/>
      <c r="M29" s="263">
        <v>1251.67</v>
      </c>
      <c r="N29" s="224"/>
      <c r="O29" s="295">
        <v>36</v>
      </c>
      <c r="P29" s="269"/>
      <c r="Q29" s="295">
        <v>7</v>
      </c>
      <c r="S29" s="293">
        <v>0.755</v>
      </c>
      <c r="U29" s="263">
        <v>446</v>
      </c>
      <c r="W29" s="266"/>
    </row>
    <row r="30" spans="1:23" ht="9.6" customHeight="1" x14ac:dyDescent="0.3">
      <c r="A30" s="262" t="s">
        <v>294</v>
      </c>
      <c r="C30" s="224" t="s">
        <v>106</v>
      </c>
      <c r="E30" s="263">
        <v>135629</v>
      </c>
      <c r="F30" s="263"/>
      <c r="G30" s="291">
        <v>51.41</v>
      </c>
      <c r="I30" s="226">
        <f t="shared" si="0"/>
        <v>2638.1832328340793</v>
      </c>
      <c r="K30" s="292">
        <v>3.8</v>
      </c>
      <c r="L30" s="229"/>
      <c r="M30" s="263">
        <v>18800.53</v>
      </c>
      <c r="N30" s="224"/>
      <c r="O30" s="295">
        <v>25</v>
      </c>
      <c r="P30" s="269"/>
      <c r="Q30" s="295">
        <v>17</v>
      </c>
      <c r="S30" s="293">
        <v>1.24</v>
      </c>
      <c r="U30" s="263">
        <v>10855</v>
      </c>
      <c r="W30" s="266"/>
    </row>
    <row r="31" spans="1:23" ht="9.6" customHeight="1" x14ac:dyDescent="0.3">
      <c r="A31" s="262"/>
      <c r="E31" s="263"/>
      <c r="F31" s="263"/>
      <c r="G31" s="291"/>
      <c r="K31" s="292"/>
      <c r="L31" s="229"/>
      <c r="M31" s="263"/>
      <c r="N31" s="224"/>
      <c r="O31" s="292"/>
      <c r="P31" s="268"/>
      <c r="Q31" s="292"/>
      <c r="S31" s="293"/>
      <c r="U31" s="263"/>
      <c r="W31" s="266"/>
    </row>
    <row r="32" spans="1:23" ht="9.6" customHeight="1" x14ac:dyDescent="0.3">
      <c r="A32" s="262" t="s">
        <v>295</v>
      </c>
      <c r="C32" s="224" t="s">
        <v>107</v>
      </c>
      <c r="E32" s="263">
        <v>54606</v>
      </c>
      <c r="F32" s="263"/>
      <c r="G32" s="291">
        <v>17.420000000000002</v>
      </c>
      <c r="I32" s="226">
        <f t="shared" si="0"/>
        <v>3134.6727898966701</v>
      </c>
      <c r="K32" s="292">
        <v>3.8</v>
      </c>
      <c r="L32" s="229"/>
      <c r="M32" s="263">
        <v>6007.92</v>
      </c>
      <c r="N32" s="224"/>
      <c r="O32" s="263">
        <v>15</v>
      </c>
      <c r="P32" s="265"/>
      <c r="Q32" s="263">
        <v>19</v>
      </c>
      <c r="S32" s="293">
        <v>0.85</v>
      </c>
      <c r="U32" s="263">
        <v>4196</v>
      </c>
      <c r="W32" s="266"/>
    </row>
    <row r="33" spans="1:23" ht="9.6" customHeight="1" x14ac:dyDescent="0.3">
      <c r="A33" s="262" t="s">
        <v>296</v>
      </c>
      <c r="C33" s="224" t="s">
        <v>108</v>
      </c>
      <c r="E33" s="263">
        <v>22767</v>
      </c>
      <c r="F33" s="263"/>
      <c r="G33" s="291">
        <v>10.28</v>
      </c>
      <c r="I33" s="226">
        <f t="shared" si="0"/>
        <v>2214.6887159533076</v>
      </c>
      <c r="K33" s="292">
        <v>4.4000000000000004</v>
      </c>
      <c r="L33" s="229"/>
      <c r="M33" s="263">
        <v>3958.81</v>
      </c>
      <c r="N33" s="224"/>
      <c r="O33" s="263">
        <v>9</v>
      </c>
      <c r="P33" s="265"/>
      <c r="Q33" s="263">
        <v>6</v>
      </c>
      <c r="S33" s="293">
        <v>1.1299999999999999</v>
      </c>
      <c r="U33" s="263">
        <v>1332</v>
      </c>
      <c r="W33" s="266"/>
    </row>
    <row r="34" spans="1:23" ht="9.6" customHeight="1" x14ac:dyDescent="0.3">
      <c r="A34" s="262" t="s">
        <v>298</v>
      </c>
      <c r="C34" s="224" t="s">
        <v>109</v>
      </c>
      <c r="E34" s="263">
        <v>7362</v>
      </c>
      <c r="F34" s="263"/>
      <c r="G34" s="291">
        <v>2.5</v>
      </c>
      <c r="I34" s="226">
        <f t="shared" si="0"/>
        <v>2944.8</v>
      </c>
      <c r="K34" s="292">
        <v>5.4</v>
      </c>
      <c r="L34" s="229"/>
      <c r="M34" s="263">
        <v>676.01</v>
      </c>
      <c r="N34" s="224"/>
      <c r="O34" s="263">
        <v>23</v>
      </c>
      <c r="P34" s="265"/>
      <c r="Q34" s="263">
        <v>20</v>
      </c>
      <c r="S34" s="293">
        <v>1.0349999999999999</v>
      </c>
      <c r="U34" s="263">
        <v>567</v>
      </c>
      <c r="W34" s="266"/>
    </row>
    <row r="35" spans="1:23" ht="9.6" customHeight="1" x14ac:dyDescent="0.3">
      <c r="A35" s="262" t="s">
        <v>299</v>
      </c>
      <c r="C35" s="224" t="s">
        <v>110</v>
      </c>
      <c r="E35" s="263">
        <v>81339</v>
      </c>
      <c r="F35" s="263"/>
      <c r="G35" s="291">
        <v>49.13</v>
      </c>
      <c r="I35" s="226">
        <f t="shared" si="0"/>
        <v>1655.5872175859963</v>
      </c>
      <c r="K35" s="292">
        <v>4.3</v>
      </c>
      <c r="L35" s="229"/>
      <c r="M35" s="263">
        <v>7825.41</v>
      </c>
      <c r="N35" s="224"/>
      <c r="O35" s="263">
        <v>18</v>
      </c>
      <c r="P35" s="265"/>
      <c r="Q35" s="263">
        <v>8</v>
      </c>
      <c r="S35" s="293">
        <v>1.1100000000000001</v>
      </c>
      <c r="U35" s="263">
        <v>4819</v>
      </c>
      <c r="W35" s="266"/>
    </row>
    <row r="36" spans="1:23" ht="9.6" customHeight="1" x14ac:dyDescent="0.3">
      <c r="A36" s="262" t="s">
        <v>738</v>
      </c>
      <c r="C36" s="224" t="s">
        <v>111</v>
      </c>
      <c r="E36" s="263">
        <v>42053</v>
      </c>
      <c r="F36" s="263"/>
      <c r="G36" s="291">
        <v>9.8800000000000008</v>
      </c>
      <c r="I36" s="226">
        <f t="shared" si="0"/>
        <v>4256.3765182186235</v>
      </c>
      <c r="K36" s="292">
        <v>2.6</v>
      </c>
      <c r="L36" s="229"/>
      <c r="M36" s="263">
        <v>7312.61</v>
      </c>
      <c r="N36" s="224"/>
      <c r="O36" s="263">
        <v>95</v>
      </c>
      <c r="P36" s="265"/>
      <c r="Q36" s="263">
        <v>78</v>
      </c>
      <c r="S36" s="293">
        <v>1.268</v>
      </c>
      <c r="U36" s="263">
        <v>4889</v>
      </c>
      <c r="W36" s="266"/>
    </row>
    <row r="37" spans="1:23" ht="9.6" customHeight="1" x14ac:dyDescent="0.3">
      <c r="A37" s="262"/>
      <c r="E37" s="263"/>
      <c r="F37" s="263"/>
      <c r="G37" s="291"/>
      <c r="K37" s="292"/>
      <c r="L37" s="229"/>
      <c r="M37" s="263"/>
      <c r="N37" s="224"/>
      <c r="O37" s="263"/>
      <c r="P37" s="265"/>
      <c r="Q37" s="263"/>
      <c r="S37" s="293"/>
      <c r="U37" s="263"/>
      <c r="W37" s="266"/>
    </row>
    <row r="38" spans="1:23" ht="9.6" customHeight="1" x14ac:dyDescent="0.3">
      <c r="A38" s="262" t="s">
        <v>739</v>
      </c>
      <c r="C38" s="224" t="s">
        <v>112</v>
      </c>
      <c r="E38" s="263">
        <v>16528</v>
      </c>
      <c r="F38" s="263"/>
      <c r="G38" s="291">
        <v>2.5299999999999998</v>
      </c>
      <c r="I38" s="226">
        <f t="shared" si="0"/>
        <v>6532.806324110672</v>
      </c>
      <c r="K38" s="292">
        <v>2.6</v>
      </c>
      <c r="L38" s="229"/>
      <c r="M38" s="263">
        <v>3563.33</v>
      </c>
      <c r="N38" s="224"/>
      <c r="O38" s="263">
        <v>56</v>
      </c>
      <c r="P38" s="265"/>
      <c r="Q38" s="263">
        <v>54</v>
      </c>
      <c r="S38" s="293">
        <v>1.55</v>
      </c>
      <c r="U38" s="263">
        <v>1626</v>
      </c>
      <c r="W38" s="266"/>
    </row>
    <row r="39" spans="1:23" ht="9.6" customHeight="1" x14ac:dyDescent="0.3">
      <c r="A39" s="262" t="s">
        <v>319</v>
      </c>
      <c r="C39" s="224" t="s">
        <v>113</v>
      </c>
      <c r="E39" s="263">
        <v>13119</v>
      </c>
      <c r="F39" s="263"/>
      <c r="G39" s="291">
        <v>10.96</v>
      </c>
      <c r="I39" s="226">
        <f t="shared" si="0"/>
        <v>1196.9890510948903</v>
      </c>
      <c r="K39" s="292">
        <v>4.7</v>
      </c>
      <c r="L39" s="229"/>
      <c r="M39" s="263">
        <v>1800.54</v>
      </c>
      <c r="N39" s="224"/>
      <c r="O39" s="263">
        <v>5</v>
      </c>
      <c r="P39" s="265"/>
      <c r="Q39" s="263">
        <v>4</v>
      </c>
      <c r="S39" s="293">
        <v>1.0620000000000001</v>
      </c>
      <c r="U39" s="263">
        <v>632</v>
      </c>
      <c r="W39" s="266"/>
    </row>
    <row r="40" spans="1:23" ht="9.6" customHeight="1" x14ac:dyDescent="0.3">
      <c r="A40" s="262" t="s">
        <v>320</v>
      </c>
      <c r="C40" s="224" t="s">
        <v>114</v>
      </c>
      <c r="E40" s="263">
        <v>181119</v>
      </c>
      <c r="F40" s="263"/>
      <c r="G40" s="291">
        <v>68.709999999999994</v>
      </c>
      <c r="I40" s="226">
        <f t="shared" si="0"/>
        <v>2635.9918498035222</v>
      </c>
      <c r="K40" s="292">
        <v>3.5</v>
      </c>
      <c r="L40" s="229"/>
      <c r="M40" s="263">
        <v>26856.93</v>
      </c>
      <c r="N40" s="224"/>
      <c r="O40" s="263">
        <v>31</v>
      </c>
      <c r="P40" s="265"/>
      <c r="Q40" s="263">
        <v>15</v>
      </c>
      <c r="S40" s="293">
        <v>1.22</v>
      </c>
      <c r="U40" s="263">
        <v>15365</v>
      </c>
      <c r="W40" s="266"/>
    </row>
    <row r="41" spans="1:23" ht="9.6" customHeight="1" x14ac:dyDescent="0.3">
      <c r="A41" s="262" t="s">
        <v>321</v>
      </c>
      <c r="C41" s="224" t="s">
        <v>115</v>
      </c>
      <c r="E41" s="263">
        <v>245741</v>
      </c>
      <c r="F41" s="263"/>
      <c r="G41" s="291">
        <v>54.12</v>
      </c>
      <c r="I41" s="226">
        <f t="shared" si="0"/>
        <v>4540.6688839615672</v>
      </c>
      <c r="K41" s="292">
        <v>3.6</v>
      </c>
      <c r="L41" s="229"/>
      <c r="M41" s="263">
        <v>27872.400000000001</v>
      </c>
      <c r="N41" s="224"/>
      <c r="O41" s="263">
        <v>17</v>
      </c>
      <c r="P41" s="265"/>
      <c r="Q41" s="263">
        <v>14</v>
      </c>
      <c r="S41" s="293">
        <v>1.25</v>
      </c>
      <c r="U41" s="263">
        <v>19438</v>
      </c>
      <c r="W41" s="266"/>
    </row>
    <row r="42" spans="1:23" ht="9.6" customHeight="1" x14ac:dyDescent="0.3">
      <c r="A42" s="262" t="s">
        <v>322</v>
      </c>
      <c r="C42" s="224" t="s">
        <v>116</v>
      </c>
      <c r="E42" s="263">
        <v>3908</v>
      </c>
      <c r="F42" s="263"/>
      <c r="G42" s="291">
        <v>7.48</v>
      </c>
      <c r="I42" s="226">
        <f t="shared" si="0"/>
        <v>522.45989304812827</v>
      </c>
      <c r="K42" s="292">
        <v>3.9</v>
      </c>
      <c r="L42" s="229"/>
      <c r="M42" s="263">
        <v>775.87</v>
      </c>
      <c r="N42" s="224"/>
      <c r="O42" s="263">
        <v>43</v>
      </c>
      <c r="P42" s="265"/>
      <c r="Q42" s="263">
        <v>11</v>
      </c>
      <c r="S42" s="293">
        <v>0.9</v>
      </c>
      <c r="U42" s="263">
        <v>234</v>
      </c>
      <c r="W42" s="266"/>
    </row>
    <row r="43" spans="1:23" ht="9.6" customHeight="1" x14ac:dyDescent="0.3">
      <c r="A43" s="262"/>
      <c r="E43" s="263"/>
      <c r="F43" s="263"/>
      <c r="G43" s="291"/>
      <c r="K43" s="292"/>
      <c r="L43" s="229"/>
      <c r="M43" s="263"/>
      <c r="N43" s="224"/>
      <c r="O43" s="263"/>
      <c r="P43" s="265"/>
      <c r="Q43" s="263"/>
      <c r="S43" s="293"/>
      <c r="U43" s="263"/>
      <c r="W43" s="266"/>
    </row>
    <row r="44" spans="1:23" ht="9.6" customHeight="1" x14ac:dyDescent="0.3">
      <c r="A44" s="262" t="s">
        <v>740</v>
      </c>
      <c r="C44" s="224" t="s">
        <v>117</v>
      </c>
      <c r="E44" s="263">
        <v>31746</v>
      </c>
      <c r="F44" s="263"/>
      <c r="G44" s="291">
        <v>22.93</v>
      </c>
      <c r="I44" s="226">
        <f t="shared" si="0"/>
        <v>1384.474487570868</v>
      </c>
      <c r="K44" s="292">
        <v>5.8</v>
      </c>
      <c r="L44" s="229"/>
      <c r="M44" s="263">
        <v>3786.39</v>
      </c>
      <c r="N44" s="224"/>
      <c r="O44" s="263">
        <v>4</v>
      </c>
      <c r="P44" s="265"/>
      <c r="Q44" s="263">
        <v>2</v>
      </c>
      <c r="S44" s="293">
        <v>1.35</v>
      </c>
      <c r="U44" s="263">
        <v>1915</v>
      </c>
      <c r="W44" s="266"/>
    </row>
    <row r="45" spans="1:23" ht="9.6" customHeight="1" x14ac:dyDescent="0.3">
      <c r="A45" s="262" t="s">
        <v>741</v>
      </c>
      <c r="C45" s="224" t="s">
        <v>118</v>
      </c>
      <c r="E45" s="263">
        <v>12320</v>
      </c>
      <c r="F45" s="263"/>
      <c r="G45" s="291">
        <v>15.32</v>
      </c>
      <c r="I45" s="226">
        <f t="shared" si="0"/>
        <v>804.17754569190595</v>
      </c>
      <c r="K45" s="292">
        <v>2.5</v>
      </c>
      <c r="L45" s="229"/>
      <c r="M45" s="263">
        <v>2119.59</v>
      </c>
      <c r="N45" s="224"/>
      <c r="O45" s="263">
        <v>99</v>
      </c>
      <c r="P45" s="265"/>
      <c r="Q45" s="263">
        <v>112</v>
      </c>
      <c r="S45" s="293">
        <v>1.1399999999999999</v>
      </c>
      <c r="U45" s="263">
        <v>1602</v>
      </c>
      <c r="W45" s="266"/>
    </row>
    <row r="46" spans="1:23" ht="9.6" customHeight="1" x14ac:dyDescent="0.3">
      <c r="A46" s="262" t="s">
        <v>347</v>
      </c>
      <c r="C46" s="224" t="s">
        <v>119</v>
      </c>
      <c r="E46" s="263">
        <v>94953</v>
      </c>
      <c r="F46" s="263"/>
      <c r="G46" s="291">
        <v>33.65</v>
      </c>
      <c r="I46" s="226">
        <f t="shared" si="0"/>
        <v>2821.7830609212483</v>
      </c>
      <c r="K46" s="292">
        <v>3.9</v>
      </c>
      <c r="L46" s="229"/>
      <c r="M46" s="263">
        <v>13184.77</v>
      </c>
      <c r="N46" s="224"/>
      <c r="O46" s="263">
        <v>12</v>
      </c>
      <c r="P46" s="265"/>
      <c r="Q46" s="263">
        <v>13</v>
      </c>
      <c r="S46" s="293">
        <v>1.3</v>
      </c>
      <c r="U46" s="263">
        <v>7495</v>
      </c>
      <c r="W46" s="266"/>
    </row>
    <row r="47" spans="1:23" ht="9.6" customHeight="1" x14ac:dyDescent="0.3">
      <c r="A47" s="262" t="s">
        <v>348</v>
      </c>
      <c r="C47" s="224" t="s">
        <v>120</v>
      </c>
      <c r="E47" s="263">
        <v>18041</v>
      </c>
      <c r="F47" s="263"/>
      <c r="G47" s="291">
        <v>9.8699999999999992</v>
      </c>
      <c r="I47" s="226">
        <f t="shared" si="0"/>
        <v>1827.8622087132726</v>
      </c>
      <c r="K47" s="292">
        <v>4</v>
      </c>
      <c r="L47" s="229"/>
      <c r="M47" s="263">
        <v>1587.28</v>
      </c>
      <c r="N47" s="224"/>
      <c r="O47" s="263">
        <v>1</v>
      </c>
      <c r="P47" s="265"/>
      <c r="Q47" s="263">
        <v>10</v>
      </c>
      <c r="S47" s="293">
        <v>0.76</v>
      </c>
      <c r="U47" s="263">
        <v>816</v>
      </c>
      <c r="W47" s="266"/>
    </row>
    <row r="48" spans="1:23" ht="9.6" customHeight="1" x14ac:dyDescent="0.3">
      <c r="A48" s="262" t="s">
        <v>350</v>
      </c>
      <c r="C48" s="224" t="s">
        <v>121</v>
      </c>
      <c r="E48" s="263">
        <v>226919</v>
      </c>
      <c r="F48" s="263"/>
      <c r="G48" s="291">
        <v>59.81</v>
      </c>
      <c r="I48" s="226">
        <f t="shared" si="0"/>
        <v>3793.9976592543053</v>
      </c>
      <c r="K48" s="292">
        <v>3.4</v>
      </c>
      <c r="L48" s="229"/>
      <c r="M48" s="263">
        <v>22849.3</v>
      </c>
      <c r="N48" s="224"/>
      <c r="O48" s="263">
        <v>69</v>
      </c>
      <c r="P48" s="265"/>
      <c r="Q48" s="263">
        <v>27</v>
      </c>
      <c r="S48" s="293">
        <v>1.2</v>
      </c>
      <c r="U48" s="263">
        <v>22711</v>
      </c>
      <c r="W48" s="266"/>
    </row>
    <row r="49" spans="1:23" ht="9.6" customHeight="1" x14ac:dyDescent="0.3">
      <c r="A49" s="262"/>
      <c r="E49" s="263"/>
      <c r="F49" s="263"/>
      <c r="G49" s="291"/>
      <c r="K49" s="292"/>
      <c r="L49" s="229"/>
      <c r="M49" s="263"/>
      <c r="N49" s="224"/>
      <c r="O49" s="263"/>
      <c r="P49" s="265"/>
      <c r="Q49" s="263"/>
      <c r="S49" s="293"/>
      <c r="U49" s="263"/>
      <c r="W49" s="266"/>
    </row>
    <row r="50" spans="1:23" ht="9.6" customHeight="1" x14ac:dyDescent="0.3">
      <c r="A50" s="262" t="s">
        <v>351</v>
      </c>
      <c r="C50" s="224" t="s">
        <v>122</v>
      </c>
      <c r="E50" s="263">
        <v>100033</v>
      </c>
      <c r="F50" s="263"/>
      <c r="G50" s="291">
        <v>42.56</v>
      </c>
      <c r="I50" s="226">
        <f t="shared" si="0"/>
        <v>2350.3994360902257</v>
      </c>
      <c r="K50" s="292">
        <v>3.4</v>
      </c>
      <c r="L50" s="229"/>
      <c r="M50" s="263">
        <v>12905.1</v>
      </c>
      <c r="N50" s="224"/>
      <c r="O50" s="263">
        <v>39</v>
      </c>
      <c r="P50" s="265"/>
      <c r="Q50" s="263">
        <v>18</v>
      </c>
      <c r="S50" s="293">
        <v>1.22</v>
      </c>
      <c r="U50" s="263">
        <v>7329</v>
      </c>
      <c r="W50" s="266"/>
    </row>
    <row r="51" spans="1:23" ht="9.6" customHeight="1" x14ac:dyDescent="0.3">
      <c r="A51" s="262" t="s">
        <v>353</v>
      </c>
      <c r="C51" s="224" t="s">
        <v>123</v>
      </c>
      <c r="E51" s="263">
        <v>25704</v>
      </c>
      <c r="F51" s="263"/>
      <c r="G51" s="291">
        <v>14.44</v>
      </c>
      <c r="I51" s="226">
        <f t="shared" si="0"/>
        <v>1780.0554016620499</v>
      </c>
      <c r="K51" s="292">
        <v>2.9</v>
      </c>
      <c r="L51" s="229"/>
      <c r="M51" s="263">
        <v>3835.27</v>
      </c>
      <c r="N51" s="224"/>
      <c r="O51" s="263">
        <v>61</v>
      </c>
      <c r="P51" s="265"/>
      <c r="Q51" s="263">
        <v>22</v>
      </c>
      <c r="S51" s="293">
        <v>1.18</v>
      </c>
      <c r="U51" s="263">
        <v>2208</v>
      </c>
      <c r="W51" s="266"/>
    </row>
    <row r="52" spans="1:23" ht="9.6" customHeight="1" x14ac:dyDescent="0.3">
      <c r="A52" s="262" t="s">
        <v>354</v>
      </c>
      <c r="C52" s="224" t="s">
        <v>124</v>
      </c>
      <c r="E52" s="263">
        <v>24972</v>
      </c>
      <c r="F52" s="263"/>
      <c r="G52" s="291">
        <v>19.98</v>
      </c>
      <c r="I52" s="226">
        <f t="shared" si="0"/>
        <v>1249.8498498498498</v>
      </c>
      <c r="K52" s="292">
        <v>2.9</v>
      </c>
      <c r="L52" s="229"/>
      <c r="M52" s="263">
        <v>2575.2600000000002</v>
      </c>
      <c r="N52" s="224"/>
      <c r="O52" s="263">
        <v>34</v>
      </c>
      <c r="P52" s="265"/>
      <c r="Q52" s="263">
        <v>26</v>
      </c>
      <c r="S52" s="293">
        <v>0.97</v>
      </c>
      <c r="U52" s="263">
        <v>1866</v>
      </c>
      <c r="W52" s="266"/>
    </row>
    <row r="53" spans="1:23" ht="9.6" customHeight="1" x14ac:dyDescent="0.3">
      <c r="A53" s="262" t="s">
        <v>356</v>
      </c>
      <c r="C53" s="224" t="s">
        <v>125</v>
      </c>
      <c r="E53" s="263">
        <v>92714</v>
      </c>
      <c r="F53" s="263"/>
      <c r="G53" s="291">
        <v>400.17</v>
      </c>
      <c r="I53" s="226">
        <f t="shared" si="0"/>
        <v>231.68653322338005</v>
      </c>
      <c r="K53" s="292">
        <v>3.2</v>
      </c>
      <c r="L53" s="229"/>
      <c r="M53" s="263">
        <v>13692.48</v>
      </c>
      <c r="N53" s="224"/>
      <c r="O53" s="263">
        <v>63</v>
      </c>
      <c r="P53" s="265"/>
      <c r="Q53" s="263">
        <v>56</v>
      </c>
      <c r="S53" s="293">
        <v>1.1100000000000001</v>
      </c>
      <c r="U53" s="263">
        <v>9772</v>
      </c>
      <c r="W53" s="266"/>
    </row>
    <row r="54" spans="1:23" ht="9.6" customHeight="1" x14ac:dyDescent="0.3">
      <c r="A54" s="262" t="s">
        <v>357</v>
      </c>
      <c r="C54" s="224" t="s">
        <v>126</v>
      </c>
      <c r="E54" s="263">
        <v>453410</v>
      </c>
      <c r="F54" s="263"/>
      <c r="G54" s="291">
        <v>249.02</v>
      </c>
      <c r="I54" s="226">
        <f t="shared" si="0"/>
        <v>1820.7774475945707</v>
      </c>
      <c r="K54" s="292">
        <v>2.8</v>
      </c>
      <c r="L54" s="229"/>
      <c r="M54" s="263">
        <v>66505.149999999994</v>
      </c>
      <c r="N54" s="224"/>
      <c r="O54" s="263">
        <v>86</v>
      </c>
      <c r="P54" s="265"/>
      <c r="Q54" s="263">
        <v>74</v>
      </c>
      <c r="S54" s="293">
        <v>1.002</v>
      </c>
      <c r="U54" s="263">
        <v>57237</v>
      </c>
      <c r="W54" s="266"/>
    </row>
    <row r="55" spans="1:23" ht="9.6" customHeight="1" x14ac:dyDescent="0.3">
      <c r="A55" s="262"/>
      <c r="E55" s="263"/>
      <c r="F55" s="263"/>
      <c r="G55" s="291"/>
      <c r="K55" s="292"/>
      <c r="L55" s="229"/>
      <c r="M55" s="263"/>
      <c r="N55" s="224"/>
      <c r="O55" s="263"/>
      <c r="P55" s="265"/>
      <c r="Q55" s="263"/>
      <c r="S55" s="293"/>
      <c r="U55" s="263"/>
      <c r="W55" s="266"/>
    </row>
    <row r="56" spans="1:23" ht="9.6" customHeight="1" x14ac:dyDescent="0.3">
      <c r="A56" s="262" t="s">
        <v>742</v>
      </c>
      <c r="C56" s="224" t="s">
        <v>127</v>
      </c>
      <c r="E56" s="263">
        <v>22285</v>
      </c>
      <c r="F56" s="263"/>
      <c r="G56" s="291">
        <v>15.04</v>
      </c>
      <c r="I56" s="226">
        <f t="shared" si="0"/>
        <v>1481.7154255319149</v>
      </c>
      <c r="K56" s="292">
        <v>3</v>
      </c>
      <c r="L56" s="229"/>
      <c r="M56" s="263">
        <v>2850.87</v>
      </c>
      <c r="N56" s="224"/>
      <c r="O56" s="263">
        <v>54</v>
      </c>
      <c r="P56" s="265"/>
      <c r="Q56" s="263">
        <v>21</v>
      </c>
      <c r="S56" s="293">
        <v>0.9</v>
      </c>
      <c r="U56" s="263">
        <v>1757</v>
      </c>
      <c r="W56" s="266"/>
    </row>
    <row r="57" spans="1:23" ht="9.6" customHeight="1" x14ac:dyDescent="0.3">
      <c r="A57" s="262" t="s">
        <v>743</v>
      </c>
      <c r="C57" s="224" t="s">
        <v>128</v>
      </c>
      <c r="E57" s="263">
        <v>15183</v>
      </c>
      <c r="F57" s="263"/>
      <c r="G57" s="291">
        <v>9.02</v>
      </c>
      <c r="I57" s="226">
        <f t="shared" si="0"/>
        <v>1683.2594235033259</v>
      </c>
      <c r="K57" s="292">
        <v>4.3</v>
      </c>
      <c r="L57" s="229"/>
      <c r="M57" s="263">
        <v>1020.66</v>
      </c>
      <c r="N57" s="224"/>
      <c r="O57" s="263">
        <v>88</v>
      </c>
      <c r="P57" s="265"/>
      <c r="Q57" s="263">
        <v>53</v>
      </c>
      <c r="S57" s="293">
        <v>0.6</v>
      </c>
      <c r="U57" s="263">
        <v>1873</v>
      </c>
      <c r="W57" s="266"/>
    </row>
    <row r="58" spans="1:23" ht="9.6" customHeight="1" x14ac:dyDescent="0.3">
      <c r="A58" s="262" t="s">
        <v>389</v>
      </c>
      <c r="C58" s="224" t="s">
        <v>129</v>
      </c>
      <c r="E58" s="263">
        <v>28282</v>
      </c>
      <c r="F58" s="263"/>
      <c r="G58" s="291">
        <v>9.23</v>
      </c>
      <c r="I58" s="226">
        <f t="shared" si="0"/>
        <v>3064.1386782231853</v>
      </c>
      <c r="K58" s="292">
        <v>2.8</v>
      </c>
      <c r="L58" s="229"/>
      <c r="M58" s="263">
        <v>4164.01</v>
      </c>
      <c r="N58" s="224"/>
      <c r="O58" s="263">
        <v>89</v>
      </c>
      <c r="P58" s="265"/>
      <c r="Q58" s="263">
        <v>31</v>
      </c>
      <c r="S58" s="293">
        <v>0.91</v>
      </c>
      <c r="U58" s="263">
        <v>3123</v>
      </c>
      <c r="W58" s="266"/>
    </row>
    <row r="59" spans="1:23" ht="9.6" customHeight="1" x14ac:dyDescent="0.3">
      <c r="E59" s="266"/>
      <c r="F59" s="224"/>
      <c r="K59" s="271"/>
      <c r="L59" s="229"/>
      <c r="M59" s="272"/>
      <c r="N59" s="261"/>
      <c r="O59" s="292"/>
      <c r="P59" s="268"/>
      <c r="Q59" s="268"/>
      <c r="S59" s="273"/>
      <c r="U59" s="268"/>
    </row>
    <row r="60" spans="1:23" ht="13.65" customHeight="1" x14ac:dyDescent="0.3">
      <c r="E60" s="224"/>
      <c r="F60" s="224"/>
      <c r="K60" s="229"/>
      <c r="L60" s="229"/>
      <c r="M60" s="261"/>
      <c r="N60" s="261"/>
      <c r="O60" s="268"/>
      <c r="P60" s="268"/>
      <c r="Q60" s="268"/>
      <c r="S60" s="273"/>
      <c r="U60" s="268"/>
    </row>
    <row r="61" spans="1:23" ht="13.65" customHeight="1" x14ac:dyDescent="0.3">
      <c r="E61" s="224"/>
      <c r="F61" s="224"/>
      <c r="K61" s="229"/>
      <c r="L61" s="229"/>
      <c r="M61" s="261"/>
      <c r="N61" s="261"/>
      <c r="S61" s="273"/>
      <c r="U61" s="229"/>
    </row>
    <row r="62" spans="1:23" ht="13.65" customHeight="1" x14ac:dyDescent="0.3">
      <c r="E62" s="224"/>
      <c r="F62" s="224"/>
      <c r="K62" s="229"/>
      <c r="L62" s="229"/>
      <c r="M62" s="261"/>
      <c r="N62" s="261"/>
      <c r="S62" s="273"/>
      <c r="U62" s="229"/>
    </row>
    <row r="63" spans="1:23" ht="13.65" customHeight="1" x14ac:dyDescent="0.3">
      <c r="E63" s="224"/>
      <c r="F63" s="224"/>
      <c r="K63" s="229"/>
      <c r="L63" s="229"/>
      <c r="M63" s="261"/>
      <c r="N63" s="261"/>
      <c r="S63" s="273"/>
      <c r="U63" s="229"/>
    </row>
    <row r="64" spans="1:23" ht="11.1" customHeight="1" x14ac:dyDescent="0.3">
      <c r="E64" s="224"/>
      <c r="F64" s="224"/>
      <c r="K64" s="229"/>
      <c r="L64" s="229"/>
      <c r="M64" s="261"/>
      <c r="N64" s="261"/>
      <c r="S64" s="273"/>
      <c r="U64" s="229"/>
    </row>
    <row r="65" spans="1:21" ht="13.35" hidden="1" customHeight="1" x14ac:dyDescent="0.3">
      <c r="E65" s="224"/>
      <c r="F65" s="224"/>
      <c r="K65" s="229"/>
      <c r="L65" s="229"/>
      <c r="M65" s="261"/>
      <c r="N65" s="261"/>
      <c r="S65" s="273"/>
      <c r="U65" s="229"/>
    </row>
    <row r="66" spans="1:21" ht="18.149999999999999" customHeight="1" x14ac:dyDescent="0.3">
      <c r="E66" s="224"/>
      <c r="F66" s="224"/>
      <c r="K66" s="229"/>
      <c r="L66" s="229"/>
      <c r="M66" s="261"/>
      <c r="N66" s="261"/>
      <c r="S66" s="273"/>
      <c r="U66" s="229"/>
    </row>
    <row r="67" spans="1:21" ht="13.65" customHeight="1" x14ac:dyDescent="0.3">
      <c r="E67" s="224"/>
      <c r="F67" s="224"/>
      <c r="K67" s="229"/>
      <c r="L67" s="229"/>
      <c r="M67" s="261"/>
      <c r="N67" s="261"/>
      <c r="S67" s="273"/>
      <c r="U67" s="229"/>
    </row>
    <row r="68" spans="1:21" ht="13.65" customHeight="1" x14ac:dyDescent="0.3">
      <c r="E68" s="224"/>
      <c r="F68" s="224"/>
      <c r="K68" s="229"/>
      <c r="L68" s="229"/>
      <c r="M68" s="261"/>
      <c r="N68" s="261"/>
      <c r="S68" s="229"/>
      <c r="U68" s="229"/>
    </row>
    <row r="69" spans="1:21" ht="8.85" customHeight="1" x14ac:dyDescent="0.3">
      <c r="E69" s="224"/>
      <c r="F69" s="224"/>
      <c r="K69" s="229"/>
      <c r="L69" s="229"/>
      <c r="M69" s="261"/>
      <c r="N69" s="261"/>
      <c r="S69" s="229"/>
      <c r="U69" s="229"/>
    </row>
    <row r="70" spans="1:21" ht="8.85" customHeight="1" x14ac:dyDescent="0.3">
      <c r="E70" s="224"/>
      <c r="F70" s="224"/>
      <c r="K70" s="229"/>
      <c r="L70" s="229"/>
      <c r="M70" s="261"/>
      <c r="N70" s="261"/>
      <c r="S70" s="229"/>
      <c r="U70" s="229"/>
    </row>
    <row r="71" spans="1:21" ht="8.85" customHeight="1" x14ac:dyDescent="0.3">
      <c r="E71" s="224"/>
      <c r="F71" s="224"/>
      <c r="K71" s="229"/>
      <c r="L71" s="229"/>
      <c r="M71" s="261"/>
      <c r="N71" s="261"/>
      <c r="S71" s="229"/>
      <c r="U71" s="229"/>
    </row>
    <row r="72" spans="1:21" ht="8.85" customHeight="1" x14ac:dyDescent="0.3">
      <c r="E72" s="224"/>
      <c r="F72" s="224"/>
      <c r="K72" s="229"/>
      <c r="L72" s="229"/>
      <c r="M72" s="261"/>
      <c r="N72" s="261"/>
      <c r="S72" s="229"/>
      <c r="U72" s="229"/>
    </row>
    <row r="73" spans="1:21" ht="8.85" customHeight="1" x14ac:dyDescent="0.3">
      <c r="E73" s="224"/>
      <c r="F73" s="224"/>
      <c r="K73" s="229"/>
      <c r="L73" s="229"/>
      <c r="M73" s="261"/>
      <c r="N73" s="261"/>
      <c r="S73" s="229"/>
      <c r="U73" s="229"/>
    </row>
    <row r="74" spans="1:21" ht="12" x14ac:dyDescent="0.3">
      <c r="A74" s="203" t="s">
        <v>744</v>
      </c>
      <c r="E74" s="224"/>
      <c r="F74" s="224"/>
      <c r="K74" s="229"/>
      <c r="L74" s="229"/>
      <c r="M74" s="261"/>
      <c r="N74" s="261"/>
      <c r="S74" s="229"/>
      <c r="U74" s="229"/>
    </row>
    <row r="75" spans="1:21" s="202" customFormat="1" ht="12.15" customHeight="1" x14ac:dyDescent="0.3">
      <c r="E75" s="204"/>
      <c r="F75" s="204"/>
      <c r="G75" s="205"/>
      <c r="H75" s="205"/>
      <c r="I75" s="203"/>
      <c r="J75" s="205"/>
      <c r="K75" s="206"/>
      <c r="L75" s="207" t="s">
        <v>300</v>
      </c>
      <c r="M75" s="206"/>
      <c r="N75" s="206"/>
      <c r="O75" s="208"/>
      <c r="P75" s="208"/>
      <c r="Q75" s="209"/>
      <c r="R75" s="209"/>
      <c r="S75" s="209"/>
      <c r="T75" s="210"/>
      <c r="U75" s="211" t="s">
        <v>698</v>
      </c>
    </row>
    <row r="76" spans="1:21" s="202" customFormat="1" ht="11.25" customHeight="1" x14ac:dyDescent="0.3">
      <c r="E76" s="204"/>
      <c r="F76" s="204"/>
      <c r="G76" s="205"/>
      <c r="H76" s="205"/>
      <c r="I76" s="203"/>
      <c r="J76" s="205"/>
      <c r="K76" s="206"/>
      <c r="L76" s="213" t="s">
        <v>38</v>
      </c>
      <c r="M76" s="206"/>
      <c r="N76" s="206"/>
      <c r="O76" s="208"/>
      <c r="P76" s="208"/>
      <c r="Q76" s="209"/>
      <c r="R76" s="209"/>
      <c r="S76" s="209"/>
      <c r="T76" s="210"/>
      <c r="U76" s="211" t="s">
        <v>745</v>
      </c>
    </row>
    <row r="77" spans="1:21" s="202" customFormat="1" ht="11.25" customHeight="1" x14ac:dyDescent="0.3">
      <c r="E77" s="204"/>
      <c r="F77" s="204"/>
      <c r="G77" s="205"/>
      <c r="H77" s="205"/>
      <c r="I77" s="215"/>
      <c r="J77" s="205"/>
      <c r="K77" s="206"/>
      <c r="L77" s="213" t="s">
        <v>303</v>
      </c>
      <c r="M77" s="206"/>
      <c r="N77" s="206"/>
      <c r="O77" s="208"/>
      <c r="P77" s="208"/>
      <c r="Q77" s="209"/>
      <c r="R77" s="209"/>
      <c r="S77" s="209"/>
      <c r="T77" s="210"/>
      <c r="U77" s="209"/>
    </row>
    <row r="78" spans="1:21" ht="9" customHeight="1" x14ac:dyDescent="0.3">
      <c r="A78" s="223"/>
      <c r="S78" s="229"/>
      <c r="U78" s="229"/>
    </row>
    <row r="79" spans="1:21" ht="9.75" customHeight="1" x14ac:dyDescent="0.3">
      <c r="A79" s="223"/>
      <c r="S79" s="229"/>
      <c r="U79" s="229"/>
    </row>
    <row r="80" spans="1:21" ht="12" customHeight="1" x14ac:dyDescent="0.3">
      <c r="A80" s="223"/>
      <c r="S80" s="229"/>
      <c r="U80" s="229"/>
    </row>
    <row r="81" spans="1:21" ht="10.5" customHeight="1" x14ac:dyDescent="0.3">
      <c r="A81" s="223"/>
      <c r="E81" s="274"/>
      <c r="M81" s="274"/>
      <c r="O81" s="274"/>
      <c r="Q81" s="274"/>
      <c r="S81" s="290"/>
      <c r="U81" s="274"/>
    </row>
    <row r="82" spans="1:21" ht="10.199999999999999" x14ac:dyDescent="0.3">
      <c r="A82" s="223"/>
      <c r="K82" s="274"/>
      <c r="M82" s="231" t="s">
        <v>700</v>
      </c>
      <c r="O82" s="231" t="s">
        <v>701</v>
      </c>
      <c r="Q82" s="232" t="s">
        <v>702</v>
      </c>
      <c r="S82" s="233" t="s">
        <v>703</v>
      </c>
      <c r="U82" s="234" t="s">
        <v>704</v>
      </c>
    </row>
    <row r="83" spans="1:21" ht="10.199999999999999" x14ac:dyDescent="0.3">
      <c r="A83" s="223"/>
      <c r="E83" s="234" t="s">
        <v>69</v>
      </c>
      <c r="G83" s="235" t="s">
        <v>705</v>
      </c>
      <c r="I83" s="236" t="s">
        <v>706</v>
      </c>
      <c r="K83" s="237" t="s">
        <v>707</v>
      </c>
      <c r="M83" s="231" t="s">
        <v>708</v>
      </c>
      <c r="O83" s="231" t="s">
        <v>442</v>
      </c>
      <c r="Q83" s="232" t="s">
        <v>709</v>
      </c>
      <c r="S83" s="238" t="s">
        <v>710</v>
      </c>
      <c r="U83" s="234" t="s">
        <v>711</v>
      </c>
    </row>
    <row r="84" spans="1:21" ht="9" customHeight="1" x14ac:dyDescent="0.3">
      <c r="B84" s="239"/>
      <c r="C84" s="239"/>
      <c r="D84" s="239"/>
      <c r="E84" s="237" t="s">
        <v>712</v>
      </c>
      <c r="F84" s="239"/>
      <c r="G84" s="234" t="s">
        <v>713</v>
      </c>
      <c r="H84" s="239"/>
      <c r="I84" s="234" t="s">
        <v>714</v>
      </c>
      <c r="J84" s="239"/>
      <c r="K84" s="235" t="s">
        <v>715</v>
      </c>
      <c r="L84" s="239"/>
      <c r="M84" s="235" t="s">
        <v>716</v>
      </c>
      <c r="N84" s="239"/>
      <c r="O84" s="235" t="s">
        <v>717</v>
      </c>
      <c r="P84" s="239"/>
      <c r="Q84" s="235" t="s">
        <v>717</v>
      </c>
      <c r="R84" s="239"/>
      <c r="S84" s="233" t="s">
        <v>718</v>
      </c>
      <c r="T84" s="239"/>
      <c r="U84" s="235" t="s">
        <v>719</v>
      </c>
    </row>
    <row r="85" spans="1:21" s="237" customFormat="1" ht="10.95" customHeight="1" x14ac:dyDescent="0.3">
      <c r="A85" s="240" t="s">
        <v>78</v>
      </c>
      <c r="C85" s="240" t="s">
        <v>720</v>
      </c>
      <c r="E85" s="241" t="s">
        <v>721</v>
      </c>
      <c r="F85" s="234"/>
      <c r="G85" s="241" t="s">
        <v>722</v>
      </c>
      <c r="H85" s="236"/>
      <c r="I85" s="241" t="s">
        <v>721</v>
      </c>
      <c r="J85" s="236"/>
      <c r="K85" s="242" t="s">
        <v>723</v>
      </c>
      <c r="M85" s="242" t="s">
        <v>723</v>
      </c>
      <c r="N85" s="243"/>
      <c r="O85" s="242" t="s">
        <v>724</v>
      </c>
      <c r="P85" s="244"/>
      <c r="Q85" s="242" t="s">
        <v>724</v>
      </c>
      <c r="R85" s="245"/>
      <c r="S85" s="246" t="s">
        <v>725</v>
      </c>
      <c r="T85" s="247"/>
      <c r="U85" s="248" t="s">
        <v>726</v>
      </c>
    </row>
    <row r="86" spans="1:21" ht="8.85" customHeight="1" x14ac:dyDescent="0.3">
      <c r="E86" s="224"/>
      <c r="F86" s="224"/>
      <c r="K86" s="229"/>
      <c r="L86" s="229"/>
      <c r="M86" s="261"/>
      <c r="N86" s="261"/>
      <c r="S86" s="229"/>
      <c r="U86" s="229"/>
    </row>
    <row r="87" spans="1:21" ht="9.6" customHeight="1" x14ac:dyDescent="0.3">
      <c r="B87" s="259" t="s">
        <v>292</v>
      </c>
      <c r="C87" s="260"/>
      <c r="D87" s="223"/>
      <c r="E87" s="224"/>
      <c r="F87" s="224"/>
      <c r="K87" s="229"/>
      <c r="L87" s="229"/>
      <c r="M87" s="261"/>
      <c r="N87" s="261"/>
      <c r="S87" s="229"/>
      <c r="U87" s="229"/>
    </row>
    <row r="88" spans="1:21" ht="9.6" customHeight="1" x14ac:dyDescent="0.3">
      <c r="A88" s="262" t="s">
        <v>727</v>
      </c>
      <c r="C88" s="224" t="s">
        <v>131</v>
      </c>
      <c r="E88" s="275">
        <v>32769</v>
      </c>
      <c r="F88" s="263"/>
      <c r="G88" s="291">
        <v>449.5</v>
      </c>
      <c r="I88" s="226">
        <f t="shared" ref="I88:I146" si="1">E88/G88</f>
        <v>72.901001112347046</v>
      </c>
      <c r="K88" s="292">
        <v>3.2</v>
      </c>
      <c r="L88" s="229"/>
      <c r="M88" s="263">
        <v>4933.3999999999996</v>
      </c>
      <c r="N88" s="224"/>
      <c r="O88" s="263">
        <v>74</v>
      </c>
      <c r="P88" s="265"/>
      <c r="Q88" s="263">
        <v>64</v>
      </c>
      <c r="S88" s="293">
        <v>0.61</v>
      </c>
      <c r="U88" s="294">
        <v>3502</v>
      </c>
    </row>
    <row r="89" spans="1:21" ht="9.6" customHeight="1" x14ac:dyDescent="0.3">
      <c r="A89" s="262" t="s">
        <v>728</v>
      </c>
      <c r="C89" s="224" t="s">
        <v>132</v>
      </c>
      <c r="E89" s="275">
        <v>108639</v>
      </c>
      <c r="F89" s="263"/>
      <c r="G89" s="291">
        <v>720.7</v>
      </c>
      <c r="I89" s="226">
        <f t="shared" si="1"/>
        <v>150.74094630220617</v>
      </c>
      <c r="K89" s="292">
        <v>2.8</v>
      </c>
      <c r="L89" s="229"/>
      <c r="M89" s="263">
        <v>13555.28</v>
      </c>
      <c r="N89" s="224"/>
      <c r="O89" s="263">
        <v>119</v>
      </c>
      <c r="P89" s="265"/>
      <c r="Q89" s="263">
        <v>119</v>
      </c>
      <c r="S89" s="293">
        <v>0.83899999999999997</v>
      </c>
      <c r="U89" s="263">
        <v>17969</v>
      </c>
    </row>
    <row r="90" spans="1:21" ht="9.6" customHeight="1" x14ac:dyDescent="0.3">
      <c r="A90" s="262" t="s">
        <v>729</v>
      </c>
      <c r="C90" s="224" t="s">
        <v>133</v>
      </c>
      <c r="E90" s="275">
        <v>15144</v>
      </c>
      <c r="F90" s="263"/>
      <c r="G90" s="291">
        <v>445.46</v>
      </c>
      <c r="I90" s="226">
        <f t="shared" si="1"/>
        <v>33.996318412427605</v>
      </c>
      <c r="K90" s="292">
        <v>3.4</v>
      </c>
      <c r="L90" s="229"/>
      <c r="M90" s="263">
        <v>1948.89</v>
      </c>
      <c r="N90" s="224"/>
      <c r="O90" s="263">
        <v>45</v>
      </c>
      <c r="P90" s="265"/>
      <c r="Q90" s="263">
        <v>39</v>
      </c>
      <c r="S90" s="293">
        <v>0.71</v>
      </c>
      <c r="U90" s="263">
        <v>1030</v>
      </c>
    </row>
    <row r="91" spans="1:21" ht="9.6" customHeight="1" x14ac:dyDescent="0.3">
      <c r="A91" s="262" t="s">
        <v>730</v>
      </c>
      <c r="C91" s="224" t="s">
        <v>134</v>
      </c>
      <c r="E91" s="275">
        <v>12995</v>
      </c>
      <c r="F91" s="263"/>
      <c r="G91" s="291">
        <v>355.27</v>
      </c>
      <c r="I91" s="226">
        <f t="shared" si="1"/>
        <v>36.577814056914463</v>
      </c>
      <c r="K91" s="292">
        <v>3.2</v>
      </c>
      <c r="L91" s="229"/>
      <c r="M91" s="263">
        <v>1709.23</v>
      </c>
      <c r="N91" s="224"/>
      <c r="O91" s="263">
        <v>70</v>
      </c>
      <c r="P91" s="265"/>
      <c r="Q91" s="263">
        <v>83</v>
      </c>
      <c r="S91" s="293">
        <v>0.47</v>
      </c>
      <c r="U91" s="263">
        <v>1200</v>
      </c>
    </row>
    <row r="92" spans="1:21" ht="9.6" customHeight="1" x14ac:dyDescent="0.3">
      <c r="A92" s="262" t="s">
        <v>731</v>
      </c>
      <c r="C92" s="224" t="s">
        <v>135</v>
      </c>
      <c r="E92" s="275">
        <v>31867</v>
      </c>
      <c r="F92" s="263"/>
      <c r="G92" s="291">
        <v>473.93</v>
      </c>
      <c r="I92" s="226">
        <f t="shared" si="1"/>
        <v>67.239887747135654</v>
      </c>
      <c r="K92" s="292">
        <v>3.6</v>
      </c>
      <c r="L92" s="229"/>
      <c r="M92" s="263">
        <v>3918.96</v>
      </c>
      <c r="N92" s="224"/>
      <c r="O92" s="263">
        <v>42</v>
      </c>
      <c r="P92" s="265"/>
      <c r="Q92" s="263">
        <v>57</v>
      </c>
      <c r="S92" s="293">
        <v>0.61</v>
      </c>
      <c r="U92" s="263">
        <v>2352</v>
      </c>
    </row>
    <row r="93" spans="1:21" ht="9.6" customHeight="1" x14ac:dyDescent="0.3">
      <c r="A93" s="262"/>
      <c r="E93" s="275"/>
      <c r="F93" s="263"/>
      <c r="G93" s="291"/>
      <c r="K93" s="292"/>
      <c r="L93" s="229"/>
      <c r="M93" s="263"/>
      <c r="N93" s="224"/>
      <c r="O93" s="263"/>
      <c r="P93" s="265"/>
      <c r="Q93" s="263"/>
      <c r="S93" s="293"/>
      <c r="U93" s="263"/>
    </row>
    <row r="94" spans="1:21" ht="9.6" customHeight="1" x14ac:dyDescent="0.3">
      <c r="A94" s="262" t="s">
        <v>732</v>
      </c>
      <c r="C94" s="224" t="s">
        <v>136</v>
      </c>
      <c r="E94" s="275">
        <v>15679</v>
      </c>
      <c r="F94" s="263"/>
      <c r="G94" s="291">
        <v>333.49</v>
      </c>
      <c r="I94" s="226">
        <f t="shared" si="1"/>
        <v>47.014902995592074</v>
      </c>
      <c r="K94" s="292">
        <v>3.8</v>
      </c>
      <c r="L94" s="229"/>
      <c r="M94" s="263">
        <v>2156.1799999999998</v>
      </c>
      <c r="N94" s="224"/>
      <c r="O94" s="263">
        <v>49</v>
      </c>
      <c r="P94" s="265"/>
      <c r="Q94" s="263">
        <v>69</v>
      </c>
      <c r="S94" s="293">
        <v>0.65</v>
      </c>
      <c r="U94" s="263">
        <v>1321</v>
      </c>
    </row>
    <row r="95" spans="1:21" ht="9.6" customHeight="1" x14ac:dyDescent="0.3">
      <c r="A95" s="262" t="s">
        <v>733</v>
      </c>
      <c r="C95" s="224" t="s">
        <v>137</v>
      </c>
      <c r="E95" s="275">
        <v>241031</v>
      </c>
      <c r="F95" s="263"/>
      <c r="G95" s="291">
        <v>25.97</v>
      </c>
      <c r="I95" s="226">
        <f t="shared" si="1"/>
        <v>9281.132075471698</v>
      </c>
      <c r="K95" s="292">
        <v>2</v>
      </c>
      <c r="L95" s="229"/>
      <c r="M95" s="263">
        <v>26366.19</v>
      </c>
      <c r="N95" s="224"/>
      <c r="O95" s="263">
        <v>130</v>
      </c>
      <c r="P95" s="265"/>
      <c r="Q95" s="263">
        <v>131</v>
      </c>
      <c r="S95" s="293">
        <v>0.99299999999999999</v>
      </c>
      <c r="U95" s="263">
        <v>77590</v>
      </c>
    </row>
    <row r="96" spans="1:21" ht="9.6" customHeight="1" x14ac:dyDescent="0.3">
      <c r="A96" s="262" t="s">
        <v>734</v>
      </c>
      <c r="C96" s="224" t="s">
        <v>138</v>
      </c>
      <c r="E96" s="275">
        <v>75254</v>
      </c>
      <c r="F96" s="263"/>
      <c r="G96" s="291">
        <v>967</v>
      </c>
      <c r="I96" s="226">
        <f t="shared" si="1"/>
        <v>77.822130299896585</v>
      </c>
      <c r="K96" s="292">
        <v>2.6</v>
      </c>
      <c r="L96" s="229"/>
      <c r="M96" s="263">
        <v>9912.5499999999993</v>
      </c>
      <c r="N96" s="224"/>
      <c r="O96" s="263">
        <v>73</v>
      </c>
      <c r="P96" s="265"/>
      <c r="Q96" s="263">
        <v>95</v>
      </c>
      <c r="S96" s="293">
        <v>0.63</v>
      </c>
      <c r="U96" s="263">
        <v>6965</v>
      </c>
    </row>
    <row r="97" spans="1:21" ht="9.6" customHeight="1" x14ac:dyDescent="0.3">
      <c r="A97" s="262" t="s">
        <v>735</v>
      </c>
      <c r="C97" s="224" t="s">
        <v>139</v>
      </c>
      <c r="E97" s="275">
        <v>4429</v>
      </c>
      <c r="F97" s="263"/>
      <c r="G97" s="291">
        <v>529.16</v>
      </c>
      <c r="I97" s="226">
        <f t="shared" si="1"/>
        <v>8.3698692266989188</v>
      </c>
      <c r="K97" s="292">
        <v>2.4</v>
      </c>
      <c r="L97" s="229"/>
      <c r="M97" s="263">
        <v>517.04999999999995</v>
      </c>
      <c r="N97" s="224"/>
      <c r="O97" s="263">
        <v>133</v>
      </c>
      <c r="P97" s="265"/>
      <c r="Q97" s="263">
        <v>130</v>
      </c>
      <c r="S97" s="293">
        <v>0.5</v>
      </c>
      <c r="U97" s="263">
        <v>852</v>
      </c>
    </row>
    <row r="98" spans="1:21" ht="9.6" customHeight="1" x14ac:dyDescent="0.3">
      <c r="A98" s="262" t="s">
        <v>736</v>
      </c>
      <c r="C98" s="224" t="s">
        <v>140</v>
      </c>
      <c r="E98" s="275">
        <v>78329</v>
      </c>
      <c r="F98" s="263"/>
      <c r="G98" s="291">
        <v>753.02</v>
      </c>
      <c r="I98" s="226">
        <f t="shared" si="1"/>
        <v>104.0198135507689</v>
      </c>
      <c r="K98" s="292">
        <v>3</v>
      </c>
      <c r="L98" s="229"/>
      <c r="M98" s="263">
        <v>9385.48</v>
      </c>
      <c r="N98" s="224"/>
      <c r="O98" s="263">
        <v>94</v>
      </c>
      <c r="P98" s="265"/>
      <c r="Q98" s="263">
        <v>105</v>
      </c>
      <c r="S98" s="293">
        <v>0.52</v>
      </c>
      <c r="U98" s="263">
        <v>8480</v>
      </c>
    </row>
    <row r="99" spans="1:21" ht="9.6" customHeight="1" x14ac:dyDescent="0.3">
      <c r="A99" s="262"/>
      <c r="E99" s="275"/>
      <c r="F99" s="263"/>
      <c r="G99" s="291"/>
      <c r="K99" s="292"/>
      <c r="L99" s="229"/>
      <c r="M99" s="263"/>
      <c r="N99" s="224"/>
      <c r="O99" s="263"/>
      <c r="P99" s="265"/>
      <c r="Q99" s="263"/>
      <c r="S99" s="293"/>
      <c r="U99" s="263"/>
    </row>
    <row r="100" spans="1:21" ht="9.6" customHeight="1" x14ac:dyDescent="0.3">
      <c r="A100" s="262" t="s">
        <v>737</v>
      </c>
      <c r="C100" s="224" t="s">
        <v>746</v>
      </c>
      <c r="E100" s="275">
        <v>6432</v>
      </c>
      <c r="F100" s="263"/>
      <c r="G100" s="291">
        <v>357.73</v>
      </c>
      <c r="I100" s="226">
        <f t="shared" si="1"/>
        <v>17.980040812903585</v>
      </c>
      <c r="K100" s="292">
        <v>3</v>
      </c>
      <c r="L100" s="229"/>
      <c r="M100" s="263">
        <v>716.78</v>
      </c>
      <c r="N100" s="224"/>
      <c r="O100" s="263">
        <v>46</v>
      </c>
      <c r="P100" s="265"/>
      <c r="Q100" s="263">
        <v>45</v>
      </c>
      <c r="S100" s="293">
        <v>0.6</v>
      </c>
      <c r="U100" s="263">
        <v>451</v>
      </c>
    </row>
    <row r="101" spans="1:21" ht="9.6" customHeight="1" x14ac:dyDescent="0.3">
      <c r="A101" s="262" t="s">
        <v>290</v>
      </c>
      <c r="C101" s="224" t="s">
        <v>142</v>
      </c>
      <c r="E101" s="275">
        <v>33288</v>
      </c>
      <c r="F101" s="263"/>
      <c r="G101" s="291">
        <v>541.20000000000005</v>
      </c>
      <c r="I101" s="226">
        <f t="shared" si="1"/>
        <v>61.507760532150769</v>
      </c>
      <c r="K101" s="292">
        <v>2.7</v>
      </c>
      <c r="L101" s="229"/>
      <c r="M101" s="263">
        <v>4547.71</v>
      </c>
      <c r="N101" s="224"/>
      <c r="O101" s="263">
        <v>91</v>
      </c>
      <c r="P101" s="265"/>
      <c r="Q101" s="263">
        <v>101</v>
      </c>
      <c r="S101" s="293">
        <v>0.79</v>
      </c>
      <c r="U101" s="263">
        <v>3382</v>
      </c>
    </row>
    <row r="102" spans="1:21" ht="9.6" customHeight="1" x14ac:dyDescent="0.3">
      <c r="A102" s="262" t="s">
        <v>291</v>
      </c>
      <c r="C102" s="224" t="s">
        <v>143</v>
      </c>
      <c r="E102" s="275">
        <v>16481</v>
      </c>
      <c r="F102" s="263"/>
      <c r="G102" s="291">
        <v>566.16999999999996</v>
      </c>
      <c r="I102" s="226">
        <f t="shared" si="1"/>
        <v>29.10963138280022</v>
      </c>
      <c r="K102" s="292">
        <v>4.7</v>
      </c>
      <c r="L102" s="229"/>
      <c r="M102" s="263">
        <v>1536.55</v>
      </c>
      <c r="N102" s="224"/>
      <c r="O102" s="263">
        <v>67</v>
      </c>
      <c r="P102" s="265"/>
      <c r="Q102" s="263">
        <v>70</v>
      </c>
      <c r="S102" s="293">
        <v>0.52</v>
      </c>
      <c r="U102" s="263">
        <v>1300</v>
      </c>
    </row>
    <row r="103" spans="1:21" ht="9.6" customHeight="1" x14ac:dyDescent="0.3">
      <c r="A103" s="262" t="s">
        <v>293</v>
      </c>
      <c r="C103" s="224" t="s">
        <v>144</v>
      </c>
      <c r="E103" s="275">
        <v>21576</v>
      </c>
      <c r="F103" s="263"/>
      <c r="G103" s="291">
        <v>502.76</v>
      </c>
      <c r="I103" s="226">
        <f t="shared" si="1"/>
        <v>42.915108600525102</v>
      </c>
      <c r="K103" s="292">
        <v>4.9000000000000004</v>
      </c>
      <c r="L103" s="229"/>
      <c r="M103" s="263">
        <v>2629.6</v>
      </c>
      <c r="N103" s="224"/>
      <c r="O103" s="263">
        <v>52</v>
      </c>
      <c r="P103" s="265"/>
      <c r="Q103" s="263">
        <v>23</v>
      </c>
      <c r="S103" s="293">
        <v>0.39</v>
      </c>
      <c r="U103" s="263">
        <v>2385</v>
      </c>
    </row>
    <row r="104" spans="1:21" ht="9.6" customHeight="1" x14ac:dyDescent="0.3">
      <c r="A104" s="262" t="s">
        <v>294</v>
      </c>
      <c r="C104" s="224" t="s">
        <v>145</v>
      </c>
      <c r="E104" s="275">
        <v>16952</v>
      </c>
      <c r="F104" s="263"/>
      <c r="G104" s="291">
        <v>579.66</v>
      </c>
      <c r="I104" s="226">
        <f t="shared" si="1"/>
        <v>29.244729669116381</v>
      </c>
      <c r="K104" s="292">
        <v>4.3</v>
      </c>
      <c r="L104" s="229"/>
      <c r="M104" s="263">
        <v>1977.74</v>
      </c>
      <c r="N104" s="224"/>
      <c r="O104" s="263">
        <v>53</v>
      </c>
      <c r="P104" s="265"/>
      <c r="Q104" s="263">
        <v>62</v>
      </c>
      <c r="S104" s="293">
        <v>0.55000000000000004</v>
      </c>
      <c r="U104" s="263">
        <v>1428</v>
      </c>
    </row>
    <row r="105" spans="1:21" ht="9.6" customHeight="1" x14ac:dyDescent="0.3">
      <c r="A105" s="262"/>
      <c r="E105" s="275"/>
      <c r="F105" s="263"/>
      <c r="G105" s="291"/>
      <c r="K105" s="292"/>
      <c r="L105" s="229"/>
      <c r="M105" s="263"/>
      <c r="N105" s="224"/>
      <c r="O105" s="263"/>
      <c r="P105" s="265"/>
      <c r="Q105" s="263"/>
      <c r="S105" s="293"/>
      <c r="U105" s="263"/>
    </row>
    <row r="106" spans="1:21" ht="9.6" customHeight="1" x14ac:dyDescent="0.3">
      <c r="A106" s="262" t="s">
        <v>295</v>
      </c>
      <c r="C106" s="224" t="s">
        <v>146</v>
      </c>
      <c r="E106" s="275">
        <v>55425</v>
      </c>
      <c r="F106" s="263"/>
      <c r="G106" s="291">
        <v>503.87</v>
      </c>
      <c r="I106" s="226">
        <f t="shared" si="1"/>
        <v>109.99861075277353</v>
      </c>
      <c r="K106" s="292">
        <v>3.3</v>
      </c>
      <c r="L106" s="229"/>
      <c r="M106" s="263">
        <v>7602.85</v>
      </c>
      <c r="N106" s="224"/>
      <c r="O106" s="263">
        <v>40</v>
      </c>
      <c r="P106" s="265"/>
      <c r="Q106" s="263">
        <v>59</v>
      </c>
      <c r="S106" s="293">
        <v>0.52</v>
      </c>
      <c r="U106" s="263">
        <v>3893</v>
      </c>
    </row>
    <row r="107" spans="1:21" ht="9.6" customHeight="1" x14ac:dyDescent="0.3">
      <c r="A107" s="262" t="s">
        <v>296</v>
      </c>
      <c r="C107" s="224" t="s">
        <v>147</v>
      </c>
      <c r="E107" s="275">
        <v>30292</v>
      </c>
      <c r="F107" s="263"/>
      <c r="G107" s="291">
        <v>527.51</v>
      </c>
      <c r="I107" s="226">
        <f t="shared" si="1"/>
        <v>57.424503800875812</v>
      </c>
      <c r="K107" s="292">
        <v>3.3</v>
      </c>
      <c r="L107" s="229"/>
      <c r="M107" s="263">
        <v>4072.41</v>
      </c>
      <c r="N107" s="224"/>
      <c r="O107" s="263">
        <v>64</v>
      </c>
      <c r="P107" s="265"/>
      <c r="Q107" s="263">
        <v>81</v>
      </c>
      <c r="S107" s="293">
        <v>0.83</v>
      </c>
      <c r="U107" s="263">
        <v>2653</v>
      </c>
    </row>
    <row r="108" spans="1:21" ht="9.6" customHeight="1" x14ac:dyDescent="0.3">
      <c r="A108" s="262" t="s">
        <v>298</v>
      </c>
      <c r="C108" s="224" t="s">
        <v>148</v>
      </c>
      <c r="E108" s="275">
        <v>29141</v>
      </c>
      <c r="F108" s="263"/>
      <c r="G108" s="291">
        <v>474.69</v>
      </c>
      <c r="I108" s="226">
        <f t="shared" si="1"/>
        <v>61.389538435610611</v>
      </c>
      <c r="K108" s="292">
        <v>3.3</v>
      </c>
      <c r="L108" s="229"/>
      <c r="M108" s="263">
        <v>3578.98</v>
      </c>
      <c r="N108" s="224"/>
      <c r="O108" s="263">
        <v>28</v>
      </c>
      <c r="P108" s="265"/>
      <c r="Q108" s="263">
        <v>33</v>
      </c>
      <c r="S108" s="293">
        <v>0.69499999999999995</v>
      </c>
      <c r="U108" s="263">
        <v>2153</v>
      </c>
    </row>
    <row r="109" spans="1:21" ht="9.6" customHeight="1" x14ac:dyDescent="0.3">
      <c r="A109" s="262" t="s">
        <v>299</v>
      </c>
      <c r="C109" s="224" t="s">
        <v>149</v>
      </c>
      <c r="E109" s="275">
        <v>7017</v>
      </c>
      <c r="F109" s="263"/>
      <c r="G109" s="291">
        <v>182.82</v>
      </c>
      <c r="I109" s="226">
        <f t="shared" si="1"/>
        <v>38.382015096816545</v>
      </c>
      <c r="K109" s="292">
        <v>3.6</v>
      </c>
      <c r="L109" s="229"/>
      <c r="M109" s="263">
        <v>584.25</v>
      </c>
      <c r="N109" s="224"/>
      <c r="O109" s="263">
        <v>107</v>
      </c>
      <c r="P109" s="265"/>
      <c r="Q109" s="263">
        <v>79</v>
      </c>
      <c r="S109" s="293">
        <v>0.72</v>
      </c>
      <c r="U109" s="263">
        <v>846</v>
      </c>
    </row>
    <row r="110" spans="1:21" ht="9.6" customHeight="1" x14ac:dyDescent="0.3">
      <c r="A110" s="262" t="s">
        <v>738</v>
      </c>
      <c r="C110" s="224" t="s">
        <v>150</v>
      </c>
      <c r="E110" s="275">
        <v>12021</v>
      </c>
      <c r="F110" s="263"/>
      <c r="G110" s="291">
        <v>475.27</v>
      </c>
      <c r="I110" s="226">
        <f t="shared" si="1"/>
        <v>25.292991352283966</v>
      </c>
      <c r="K110" s="292">
        <v>3.9</v>
      </c>
      <c r="L110" s="229"/>
      <c r="M110" s="263">
        <v>1749.76</v>
      </c>
      <c r="N110" s="224"/>
      <c r="O110" s="263">
        <v>33</v>
      </c>
      <c r="P110" s="265"/>
      <c r="Q110" s="263">
        <v>40</v>
      </c>
      <c r="S110" s="293">
        <v>0.53</v>
      </c>
      <c r="U110" s="263">
        <v>931</v>
      </c>
    </row>
    <row r="111" spans="1:21" ht="9.6" customHeight="1" x14ac:dyDescent="0.3">
      <c r="A111" s="262"/>
      <c r="E111" s="275"/>
      <c r="F111" s="263"/>
      <c r="G111" s="291"/>
      <c r="K111" s="292"/>
      <c r="L111" s="229"/>
      <c r="M111" s="263"/>
      <c r="N111" s="224"/>
      <c r="O111" s="263"/>
      <c r="P111" s="265"/>
      <c r="Q111" s="263"/>
      <c r="S111" s="293"/>
      <c r="U111" s="263"/>
    </row>
    <row r="112" spans="1:21" ht="9.6" customHeight="1" x14ac:dyDescent="0.3">
      <c r="A112" s="262" t="s">
        <v>739</v>
      </c>
      <c r="C112" s="224" t="s">
        <v>151</v>
      </c>
      <c r="E112" s="275">
        <v>346357</v>
      </c>
      <c r="F112" s="263"/>
      <c r="G112" s="291">
        <v>423.3</v>
      </c>
      <c r="I112" s="226">
        <f t="shared" si="1"/>
        <v>818.23056933616817</v>
      </c>
      <c r="K112" s="292">
        <v>2.9</v>
      </c>
      <c r="L112" s="229"/>
      <c r="M112" s="263">
        <v>60737.87</v>
      </c>
      <c r="N112" s="224"/>
      <c r="O112" s="263">
        <v>78</v>
      </c>
      <c r="P112" s="265"/>
      <c r="Q112" s="263">
        <v>100</v>
      </c>
      <c r="S112" s="293">
        <v>0.95</v>
      </c>
      <c r="U112" s="263">
        <v>36890</v>
      </c>
    </row>
    <row r="113" spans="1:23" ht="9.6" customHeight="1" x14ac:dyDescent="0.3">
      <c r="A113" s="262" t="s">
        <v>319</v>
      </c>
      <c r="C113" s="224" t="s">
        <v>152</v>
      </c>
      <c r="E113" s="275">
        <v>14400</v>
      </c>
      <c r="F113" s="263"/>
      <c r="G113" s="291">
        <v>176.18</v>
      </c>
      <c r="I113" s="226">
        <f t="shared" si="1"/>
        <v>81.734589624247931</v>
      </c>
      <c r="K113" s="292">
        <v>2.6</v>
      </c>
      <c r="L113" s="229"/>
      <c r="M113" s="263">
        <v>1924.08</v>
      </c>
      <c r="N113" s="224"/>
      <c r="O113" s="263">
        <v>115</v>
      </c>
      <c r="P113" s="265"/>
      <c r="Q113" s="263">
        <v>121</v>
      </c>
      <c r="S113" s="293">
        <v>0.71</v>
      </c>
      <c r="U113" s="263">
        <v>2066</v>
      </c>
    </row>
    <row r="114" spans="1:23" ht="9.6" customHeight="1" x14ac:dyDescent="0.3">
      <c r="A114" s="262" t="s">
        <v>320</v>
      </c>
      <c r="C114" s="224" t="s">
        <v>153</v>
      </c>
      <c r="E114" s="275">
        <v>5094</v>
      </c>
      <c r="F114" s="263"/>
      <c r="G114" s="291">
        <v>329.53</v>
      </c>
      <c r="I114" s="226">
        <f t="shared" si="1"/>
        <v>15.45838011713653</v>
      </c>
      <c r="K114" s="292">
        <v>3.4</v>
      </c>
      <c r="L114" s="229"/>
      <c r="M114" s="263">
        <v>570.74</v>
      </c>
      <c r="N114" s="224"/>
      <c r="O114" s="263">
        <v>58</v>
      </c>
      <c r="P114" s="265"/>
      <c r="Q114" s="263">
        <v>80</v>
      </c>
      <c r="S114" s="293">
        <v>0.59</v>
      </c>
      <c r="U114" s="263">
        <v>512</v>
      </c>
    </row>
    <row r="115" spans="1:23" ht="9.6" customHeight="1" x14ac:dyDescent="0.3">
      <c r="A115" s="262" t="s">
        <v>321</v>
      </c>
      <c r="C115" s="224" t="s">
        <v>154</v>
      </c>
      <c r="E115" s="275">
        <v>51282</v>
      </c>
      <c r="F115" s="263"/>
      <c r="G115" s="291">
        <v>379.23</v>
      </c>
      <c r="I115" s="226">
        <f t="shared" si="1"/>
        <v>135.22664346175145</v>
      </c>
      <c r="K115" s="292">
        <v>2.7</v>
      </c>
      <c r="L115" s="229"/>
      <c r="M115" s="263">
        <v>8037.48</v>
      </c>
      <c r="N115" s="224"/>
      <c r="O115" s="263">
        <v>81</v>
      </c>
      <c r="P115" s="265"/>
      <c r="Q115" s="263">
        <v>94</v>
      </c>
      <c r="S115" s="293">
        <v>0.67</v>
      </c>
      <c r="U115" s="263">
        <v>5094</v>
      </c>
    </row>
    <row r="116" spans="1:23" ht="9.6" customHeight="1" x14ac:dyDescent="0.3">
      <c r="A116" s="262" t="s">
        <v>322</v>
      </c>
      <c r="C116" s="224" t="s">
        <v>155</v>
      </c>
      <c r="E116" s="275">
        <v>9820</v>
      </c>
      <c r="F116" s="263"/>
      <c r="G116" s="291">
        <v>297.45999999999998</v>
      </c>
      <c r="I116" s="226">
        <f t="shared" si="1"/>
        <v>33.012842062798363</v>
      </c>
      <c r="K116" s="292">
        <v>3.1</v>
      </c>
      <c r="L116" s="229"/>
      <c r="M116" s="263">
        <v>1250.51</v>
      </c>
      <c r="N116" s="224"/>
      <c r="O116" s="263">
        <v>44</v>
      </c>
      <c r="P116" s="265"/>
      <c r="Q116" s="263">
        <v>44</v>
      </c>
      <c r="S116" s="293">
        <v>0.78</v>
      </c>
      <c r="U116" s="263">
        <v>767</v>
      </c>
    </row>
    <row r="117" spans="1:23" ht="9.6" customHeight="1" x14ac:dyDescent="0.3">
      <c r="A117" s="262"/>
      <c r="E117" s="275"/>
      <c r="F117" s="263"/>
      <c r="G117" s="291"/>
      <c r="K117" s="292"/>
      <c r="L117" s="229"/>
      <c r="M117" s="263"/>
      <c r="N117" s="224"/>
      <c r="O117" s="263"/>
      <c r="P117" s="265"/>
      <c r="Q117" s="263"/>
      <c r="S117" s="293"/>
      <c r="U117" s="263"/>
    </row>
    <row r="118" spans="1:23" ht="9.6" customHeight="1" x14ac:dyDescent="0.3">
      <c r="A118" s="262" t="s">
        <v>740</v>
      </c>
      <c r="C118" s="224" t="s">
        <v>156</v>
      </c>
      <c r="E118" s="275">
        <v>14516</v>
      </c>
      <c r="F118" s="263"/>
      <c r="G118" s="291">
        <v>330.53</v>
      </c>
      <c r="I118" s="226">
        <f t="shared" si="1"/>
        <v>43.917344870359727</v>
      </c>
      <c r="K118" s="292">
        <v>5.4</v>
      </c>
      <c r="L118" s="229"/>
      <c r="M118" s="263">
        <v>1960.87</v>
      </c>
      <c r="N118" s="224"/>
      <c r="O118" s="263">
        <v>35</v>
      </c>
      <c r="P118" s="265"/>
      <c r="Q118" s="263">
        <v>24</v>
      </c>
      <c r="S118" s="293">
        <v>0.6</v>
      </c>
      <c r="U118" s="263">
        <v>1344</v>
      </c>
    </row>
    <row r="119" spans="1:23" ht="9.6" customHeight="1" x14ac:dyDescent="0.3">
      <c r="A119" s="262" t="s">
        <v>741</v>
      </c>
      <c r="C119" s="224" t="s">
        <v>157</v>
      </c>
      <c r="E119" s="275">
        <v>28502</v>
      </c>
      <c r="F119" s="263"/>
      <c r="G119" s="291">
        <v>503.72</v>
      </c>
      <c r="I119" s="226">
        <f t="shared" si="1"/>
        <v>56.583022313983953</v>
      </c>
      <c r="K119" s="292">
        <v>3.6</v>
      </c>
      <c r="L119" s="229"/>
      <c r="M119" s="263">
        <v>4297.8500000000004</v>
      </c>
      <c r="N119" s="224"/>
      <c r="O119" s="263">
        <v>50</v>
      </c>
      <c r="P119" s="265"/>
      <c r="Q119" s="263">
        <v>68</v>
      </c>
      <c r="S119" s="293">
        <v>0.79</v>
      </c>
      <c r="U119" s="263">
        <v>2220</v>
      </c>
    </row>
    <row r="120" spans="1:23" ht="9.6" customHeight="1" x14ac:dyDescent="0.3">
      <c r="A120" s="262" t="s">
        <v>347</v>
      </c>
      <c r="C120" s="224" t="s">
        <v>158</v>
      </c>
      <c r="E120" s="275">
        <v>10780</v>
      </c>
      <c r="F120" s="263"/>
      <c r="G120" s="291">
        <v>257.12</v>
      </c>
      <c r="I120" s="226">
        <f t="shared" si="1"/>
        <v>41.925948973242065</v>
      </c>
      <c r="K120" s="292">
        <v>3.3</v>
      </c>
      <c r="L120" s="229"/>
      <c r="M120" s="263">
        <v>1255.3</v>
      </c>
      <c r="N120" s="224"/>
      <c r="O120" s="263">
        <v>102</v>
      </c>
      <c r="P120" s="265"/>
      <c r="Q120" s="263">
        <v>75</v>
      </c>
      <c r="S120" s="293">
        <v>0.88</v>
      </c>
      <c r="U120" s="263">
        <v>1296</v>
      </c>
    </row>
    <row r="121" spans="1:23" ht="9.6" customHeight="1" x14ac:dyDescent="0.3">
      <c r="A121" s="262" t="s">
        <v>348</v>
      </c>
      <c r="C121" s="224" t="s">
        <v>101</v>
      </c>
      <c r="E121" s="275">
        <v>1145978</v>
      </c>
      <c r="F121" s="263"/>
      <c r="G121" s="291">
        <v>390.97</v>
      </c>
      <c r="I121" s="226">
        <f t="shared" si="1"/>
        <v>2931.1149193032711</v>
      </c>
      <c r="K121" s="292">
        <v>2.4</v>
      </c>
      <c r="L121" s="229"/>
      <c r="M121" s="263">
        <v>179489.29</v>
      </c>
      <c r="N121" s="224"/>
      <c r="O121" s="263">
        <v>124</v>
      </c>
      <c r="P121" s="265"/>
      <c r="Q121" s="263">
        <v>128</v>
      </c>
      <c r="S121" s="293">
        <v>1.1499999999999999</v>
      </c>
      <c r="U121" s="263">
        <v>246334</v>
      </c>
    </row>
    <row r="122" spans="1:23" ht="9.6" customHeight="1" x14ac:dyDescent="0.3">
      <c r="A122" s="262" t="s">
        <v>350</v>
      </c>
      <c r="C122" s="224" t="s">
        <v>159</v>
      </c>
      <c r="E122" s="275">
        <v>70150</v>
      </c>
      <c r="F122" s="263"/>
      <c r="G122" s="291">
        <v>647.45000000000005</v>
      </c>
      <c r="I122" s="226">
        <f t="shared" si="1"/>
        <v>108.348134991119</v>
      </c>
      <c r="K122" s="292">
        <v>2.6</v>
      </c>
      <c r="L122" s="229"/>
      <c r="M122" s="263">
        <v>10945.5</v>
      </c>
      <c r="N122" s="224"/>
      <c r="O122" s="263">
        <v>123</v>
      </c>
      <c r="P122" s="265"/>
      <c r="Q122" s="263">
        <v>127</v>
      </c>
      <c r="S122" s="293">
        <v>0.98199999999999998</v>
      </c>
      <c r="U122" s="263">
        <v>11935</v>
      </c>
    </row>
    <row r="123" spans="1:23" ht="9.6" customHeight="1" x14ac:dyDescent="0.3">
      <c r="A123" s="262"/>
      <c r="E123" s="275"/>
      <c r="F123" s="263"/>
      <c r="G123" s="291"/>
      <c r="K123" s="292"/>
      <c r="L123" s="229"/>
      <c r="M123" s="263"/>
      <c r="N123" s="224"/>
      <c r="O123" s="263"/>
      <c r="P123" s="265"/>
      <c r="Q123" s="263"/>
      <c r="S123" s="293"/>
      <c r="U123" s="263"/>
    </row>
    <row r="124" spans="1:23" ht="9.6" customHeight="1" x14ac:dyDescent="0.3">
      <c r="A124" s="262" t="s">
        <v>351</v>
      </c>
      <c r="C124" s="224" t="s">
        <v>160</v>
      </c>
      <c r="E124" s="275">
        <v>15643</v>
      </c>
      <c r="F124" s="263"/>
      <c r="G124" s="291">
        <v>380.42</v>
      </c>
      <c r="I124" s="226">
        <f t="shared" si="1"/>
        <v>41.120340676094841</v>
      </c>
      <c r="K124" s="292">
        <v>2.7</v>
      </c>
      <c r="L124" s="229"/>
      <c r="M124" s="263">
        <v>1870.26</v>
      </c>
      <c r="N124" s="224"/>
      <c r="O124" s="263">
        <v>62</v>
      </c>
      <c r="P124" s="265"/>
      <c r="Q124" s="263">
        <v>82</v>
      </c>
      <c r="S124" s="293">
        <v>0.6</v>
      </c>
      <c r="U124" s="263">
        <v>1589</v>
      </c>
    </row>
    <row r="125" spans="1:23" ht="9.6" customHeight="1" x14ac:dyDescent="0.3">
      <c r="A125" s="262" t="s">
        <v>353</v>
      </c>
      <c r="C125" s="224" t="s">
        <v>161</v>
      </c>
      <c r="E125" s="275">
        <v>26692</v>
      </c>
      <c r="F125" s="263"/>
      <c r="G125" s="291">
        <v>286.01</v>
      </c>
      <c r="I125" s="226">
        <f t="shared" si="1"/>
        <v>93.325408202510403</v>
      </c>
      <c r="K125" s="292">
        <v>2.5</v>
      </c>
      <c r="L125" s="229"/>
      <c r="M125" s="263">
        <v>3444.68</v>
      </c>
      <c r="N125" s="224"/>
      <c r="O125" s="263">
        <v>75</v>
      </c>
      <c r="P125" s="265"/>
      <c r="Q125" s="263">
        <v>97</v>
      </c>
      <c r="S125" s="293">
        <v>0.93899999999999995</v>
      </c>
      <c r="U125" s="263">
        <v>2523</v>
      </c>
    </row>
    <row r="126" spans="1:23" ht="9.6" customHeight="1" x14ac:dyDescent="0.3">
      <c r="A126" s="262" t="s">
        <v>354</v>
      </c>
      <c r="C126" s="224" t="s">
        <v>103</v>
      </c>
      <c r="E126" s="275">
        <v>56127</v>
      </c>
      <c r="F126" s="263"/>
      <c r="G126" s="291">
        <v>690.43</v>
      </c>
      <c r="I126" s="226">
        <f t="shared" si="1"/>
        <v>81.292817519516831</v>
      </c>
      <c r="K126" s="292">
        <v>3</v>
      </c>
      <c r="L126" s="229"/>
      <c r="M126" s="263">
        <v>6662.05</v>
      </c>
      <c r="N126" s="224"/>
      <c r="O126" s="263">
        <v>76</v>
      </c>
      <c r="P126" s="265"/>
      <c r="Q126" s="263">
        <v>85</v>
      </c>
      <c r="S126" s="293">
        <v>0.61</v>
      </c>
      <c r="U126" s="263">
        <v>6680</v>
      </c>
    </row>
    <row r="127" spans="1:23" ht="9.6" customHeight="1" x14ac:dyDescent="0.3">
      <c r="A127" s="262" t="s">
        <v>356</v>
      </c>
      <c r="C127" s="224" t="s">
        <v>162</v>
      </c>
      <c r="E127" s="275">
        <v>87776</v>
      </c>
      <c r="F127" s="263"/>
      <c r="G127" s="291">
        <v>413.5</v>
      </c>
      <c r="I127" s="226">
        <f t="shared" si="1"/>
        <v>212.27569528415961</v>
      </c>
      <c r="K127" s="292">
        <v>2.5</v>
      </c>
      <c r="L127" s="229"/>
      <c r="M127" s="263">
        <v>13448.65</v>
      </c>
      <c r="N127" s="224"/>
      <c r="O127" s="263">
        <v>97</v>
      </c>
      <c r="P127" s="265"/>
      <c r="Q127" s="263">
        <v>99</v>
      </c>
      <c r="S127" s="293">
        <v>0.61</v>
      </c>
      <c r="U127" s="263">
        <v>9681</v>
      </c>
    </row>
    <row r="128" spans="1:23" ht="9.6" customHeight="1" x14ac:dyDescent="0.3">
      <c r="A128" s="262" t="s">
        <v>357</v>
      </c>
      <c r="C128" s="224" t="s">
        <v>163</v>
      </c>
      <c r="E128" s="275">
        <v>16931</v>
      </c>
      <c r="F128" s="263"/>
      <c r="G128" s="291">
        <v>355.78</v>
      </c>
      <c r="I128" s="226">
        <f t="shared" si="1"/>
        <v>47.58839732418911</v>
      </c>
      <c r="K128" s="292">
        <v>3.4</v>
      </c>
      <c r="L128" s="229"/>
      <c r="M128" s="263">
        <v>2339.17</v>
      </c>
      <c r="N128" s="224"/>
      <c r="O128" s="263">
        <v>29</v>
      </c>
      <c r="P128" s="265"/>
      <c r="Q128" s="263">
        <v>47</v>
      </c>
      <c r="S128" s="293">
        <v>0.63</v>
      </c>
      <c r="U128" s="263">
        <v>1068</v>
      </c>
      <c r="V128" s="230"/>
      <c r="W128" s="263"/>
    </row>
    <row r="129" spans="1:23" ht="9.6" customHeight="1" x14ac:dyDescent="0.3">
      <c r="A129" s="262"/>
      <c r="E129" s="275"/>
      <c r="F129" s="263"/>
      <c r="G129" s="291"/>
      <c r="K129" s="292"/>
      <c r="L129" s="229"/>
      <c r="M129" s="263"/>
      <c r="N129" s="224"/>
      <c r="O129" s="263"/>
      <c r="P129" s="265"/>
      <c r="Q129" s="263"/>
      <c r="S129" s="293"/>
      <c r="U129" s="263"/>
      <c r="V129" s="230"/>
      <c r="W129" s="263"/>
    </row>
    <row r="130" spans="1:23" ht="9.6" customHeight="1" x14ac:dyDescent="0.3">
      <c r="A130" s="262" t="s">
        <v>742</v>
      </c>
      <c r="C130" s="224" t="s">
        <v>164</v>
      </c>
      <c r="E130" s="275">
        <v>37194</v>
      </c>
      <c r="F130" s="263"/>
      <c r="G130" s="291">
        <v>217.81</v>
      </c>
      <c r="I130" s="226">
        <f t="shared" si="1"/>
        <v>170.76350948074008</v>
      </c>
      <c r="K130" s="292">
        <v>2.6</v>
      </c>
      <c r="L130" s="229"/>
      <c r="M130" s="263">
        <v>5172.1000000000004</v>
      </c>
      <c r="N130" s="224"/>
      <c r="O130" s="263">
        <v>84</v>
      </c>
      <c r="P130" s="265"/>
      <c r="Q130" s="263">
        <v>93</v>
      </c>
      <c r="S130" s="293">
        <v>0.69499999999999995</v>
      </c>
      <c r="U130" s="263">
        <v>4343</v>
      </c>
    </row>
    <row r="131" spans="1:23" ht="9.6" customHeight="1" x14ac:dyDescent="0.3">
      <c r="A131" s="262" t="s">
        <v>743</v>
      </c>
      <c r="C131" s="224" t="s">
        <v>165</v>
      </c>
      <c r="E131" s="275">
        <v>23176</v>
      </c>
      <c r="F131" s="263"/>
      <c r="G131" s="291">
        <v>281.42</v>
      </c>
      <c r="I131" s="226">
        <f t="shared" si="1"/>
        <v>82.35377727240423</v>
      </c>
      <c r="K131" s="292">
        <v>2.9</v>
      </c>
      <c r="L131" s="229"/>
      <c r="M131" s="263">
        <v>2557.5500000000002</v>
      </c>
      <c r="N131" s="224"/>
      <c r="O131" s="263">
        <v>128</v>
      </c>
      <c r="P131" s="265"/>
      <c r="Q131" s="263">
        <v>133</v>
      </c>
      <c r="S131" s="293">
        <v>0.53</v>
      </c>
      <c r="U131" s="263">
        <v>4871</v>
      </c>
    </row>
    <row r="132" spans="1:23" ht="9.6" customHeight="1" x14ac:dyDescent="0.3">
      <c r="A132" s="262" t="s">
        <v>389</v>
      </c>
      <c r="C132" s="224" t="s">
        <v>166</v>
      </c>
      <c r="E132" s="275">
        <v>15330</v>
      </c>
      <c r="F132" s="263"/>
      <c r="G132" s="291">
        <v>442.18</v>
      </c>
      <c r="I132" s="226">
        <f t="shared" si="1"/>
        <v>34.669139264552896</v>
      </c>
      <c r="K132" s="292">
        <v>2.8</v>
      </c>
      <c r="L132" s="229"/>
      <c r="M132" s="263">
        <v>1478.11</v>
      </c>
      <c r="N132" s="224"/>
      <c r="O132" s="263">
        <v>59</v>
      </c>
      <c r="P132" s="265"/>
      <c r="Q132" s="263">
        <v>60</v>
      </c>
      <c r="S132" s="293">
        <v>0.49</v>
      </c>
      <c r="U132" s="263">
        <v>1665</v>
      </c>
    </row>
    <row r="133" spans="1:23" ht="9.6" customHeight="1" x14ac:dyDescent="0.3">
      <c r="A133" s="262" t="s">
        <v>390</v>
      </c>
      <c r="C133" s="224" t="s">
        <v>167</v>
      </c>
      <c r="E133" s="275">
        <v>19959</v>
      </c>
      <c r="F133" s="263"/>
      <c r="G133" s="291">
        <v>156.25</v>
      </c>
      <c r="I133" s="226">
        <f t="shared" si="1"/>
        <v>127.7376</v>
      </c>
      <c r="K133" s="292">
        <v>2.5</v>
      </c>
      <c r="L133" s="229"/>
      <c r="M133" s="263">
        <v>2903.56</v>
      </c>
      <c r="N133" s="224"/>
      <c r="O133" s="263">
        <v>65</v>
      </c>
      <c r="P133" s="265"/>
      <c r="Q133" s="263">
        <v>87</v>
      </c>
      <c r="S133" s="293">
        <v>0.77500000000000002</v>
      </c>
      <c r="U133" s="263">
        <v>1968</v>
      </c>
    </row>
    <row r="134" spans="1:23" ht="9.6" customHeight="1" x14ac:dyDescent="0.3">
      <c r="A134" s="262" t="s">
        <v>391</v>
      </c>
      <c r="C134" s="224" t="s">
        <v>168</v>
      </c>
      <c r="E134" s="275">
        <v>11473</v>
      </c>
      <c r="F134" s="263"/>
      <c r="G134" s="291">
        <v>295.23</v>
      </c>
      <c r="I134" s="226">
        <f t="shared" si="1"/>
        <v>38.861226840090772</v>
      </c>
      <c r="K134" s="292">
        <v>3.2</v>
      </c>
      <c r="L134" s="229"/>
      <c r="M134" s="263">
        <v>1206.07</v>
      </c>
      <c r="N134" s="224"/>
      <c r="O134" s="263">
        <v>22</v>
      </c>
      <c r="P134" s="265"/>
      <c r="Q134" s="263">
        <v>29</v>
      </c>
      <c r="S134" s="293">
        <v>0.67</v>
      </c>
      <c r="U134" s="263">
        <v>616</v>
      </c>
    </row>
    <row r="135" spans="1:23" ht="9.6" customHeight="1" x14ac:dyDescent="0.3">
      <c r="A135" s="262"/>
      <c r="E135" s="275"/>
      <c r="F135" s="263"/>
      <c r="G135" s="291"/>
      <c r="K135" s="292"/>
      <c r="L135" s="229"/>
      <c r="M135" s="263"/>
      <c r="N135" s="224"/>
      <c r="O135" s="263"/>
      <c r="P135" s="265"/>
      <c r="Q135" s="263"/>
      <c r="S135" s="293"/>
      <c r="U135" s="263"/>
    </row>
    <row r="136" spans="1:23" ht="9.6" customHeight="1" x14ac:dyDescent="0.3">
      <c r="A136" s="262" t="s">
        <v>392</v>
      </c>
      <c r="C136" s="224" t="s">
        <v>747</v>
      </c>
      <c r="E136" s="275">
        <v>34647</v>
      </c>
      <c r="F136" s="263"/>
      <c r="G136" s="291">
        <v>817.84</v>
      </c>
      <c r="I136" s="226">
        <f t="shared" si="1"/>
        <v>42.364032084515308</v>
      </c>
      <c r="K136" s="292">
        <v>4.3</v>
      </c>
      <c r="L136" s="229"/>
      <c r="M136" s="263">
        <v>4596.3</v>
      </c>
      <c r="N136" s="224"/>
      <c r="O136" s="263">
        <v>51</v>
      </c>
      <c r="P136" s="265"/>
      <c r="Q136" s="263">
        <v>58</v>
      </c>
      <c r="S136" s="293">
        <v>0.48</v>
      </c>
      <c r="U136" s="263">
        <v>2621</v>
      </c>
    </row>
    <row r="137" spans="1:23" ht="9.6" customHeight="1" x14ac:dyDescent="0.3">
      <c r="A137" s="262" t="s">
        <v>393</v>
      </c>
      <c r="C137" s="224" t="s">
        <v>170</v>
      </c>
      <c r="E137" s="275">
        <v>107357</v>
      </c>
      <c r="F137" s="263"/>
      <c r="G137" s="291">
        <v>468.54</v>
      </c>
      <c r="I137" s="226">
        <f t="shared" si="1"/>
        <v>229.13091731762495</v>
      </c>
      <c r="K137" s="292">
        <v>2.6</v>
      </c>
      <c r="L137" s="229"/>
      <c r="M137" s="263">
        <v>17381.29</v>
      </c>
      <c r="N137" s="224"/>
      <c r="O137" s="263">
        <v>111</v>
      </c>
      <c r="P137" s="265"/>
      <c r="Q137" s="263">
        <v>122</v>
      </c>
      <c r="S137" s="293">
        <v>0.81</v>
      </c>
      <c r="U137" s="263">
        <v>14483</v>
      </c>
    </row>
    <row r="138" spans="1:23" ht="9.6" customHeight="1" x14ac:dyDescent="0.3">
      <c r="A138" s="262" t="s">
        <v>394</v>
      </c>
      <c r="C138" s="224" t="s">
        <v>171</v>
      </c>
      <c r="E138" s="275">
        <v>326993</v>
      </c>
      <c r="F138" s="263"/>
      <c r="G138" s="291">
        <v>233.7</v>
      </c>
      <c r="I138" s="226">
        <f t="shared" si="1"/>
        <v>1399.1998288403938</v>
      </c>
      <c r="K138" s="292">
        <v>2.9</v>
      </c>
      <c r="L138" s="229"/>
      <c r="M138" s="263">
        <v>50143.23</v>
      </c>
      <c r="N138" s="224"/>
      <c r="O138" s="263">
        <v>96</v>
      </c>
      <c r="P138" s="265"/>
      <c r="Q138" s="263">
        <v>88</v>
      </c>
      <c r="S138" s="293">
        <v>0.87</v>
      </c>
      <c r="U138" s="263">
        <v>37894</v>
      </c>
    </row>
    <row r="139" spans="1:23" ht="9.6" customHeight="1" x14ac:dyDescent="0.3">
      <c r="A139" s="262" t="s">
        <v>395</v>
      </c>
      <c r="C139" s="224" t="s">
        <v>172</v>
      </c>
      <c r="E139" s="275">
        <v>51438</v>
      </c>
      <c r="F139" s="263"/>
      <c r="G139" s="291">
        <v>382.33</v>
      </c>
      <c r="I139" s="226">
        <f t="shared" si="1"/>
        <v>134.53822613972224</v>
      </c>
      <c r="K139" s="292">
        <v>3.6</v>
      </c>
      <c r="L139" s="229"/>
      <c r="M139" s="263">
        <v>7010.01</v>
      </c>
      <c r="N139" s="224"/>
      <c r="O139" s="263">
        <v>10</v>
      </c>
      <c r="P139" s="265"/>
      <c r="Q139" s="263">
        <v>46</v>
      </c>
      <c r="S139" s="293">
        <v>0.55500000000000005</v>
      </c>
      <c r="U139" s="263">
        <v>2908</v>
      </c>
    </row>
    <row r="140" spans="1:23" ht="9.6" customHeight="1" x14ac:dyDescent="0.3">
      <c r="A140" s="262" t="s">
        <v>396</v>
      </c>
      <c r="C140" s="224" t="s">
        <v>173</v>
      </c>
      <c r="E140" s="275">
        <v>2265</v>
      </c>
      <c r="F140" s="263"/>
      <c r="G140" s="291">
        <v>415.16</v>
      </c>
      <c r="I140" s="226">
        <f t="shared" si="1"/>
        <v>5.4557279121302624</v>
      </c>
      <c r="K140" s="292">
        <v>2.2000000000000002</v>
      </c>
      <c r="L140" s="229"/>
      <c r="M140" s="263">
        <v>187.53</v>
      </c>
      <c r="N140" s="224"/>
      <c r="O140" s="263">
        <v>127</v>
      </c>
      <c r="P140" s="265"/>
      <c r="Q140" s="263">
        <v>117</v>
      </c>
      <c r="S140" s="293">
        <v>0.44</v>
      </c>
      <c r="U140" s="263">
        <v>670</v>
      </c>
    </row>
    <row r="141" spans="1:23" ht="9.6" customHeight="1" x14ac:dyDescent="0.3">
      <c r="A141" s="262"/>
      <c r="E141" s="275"/>
      <c r="F141" s="263"/>
      <c r="G141" s="291"/>
      <c r="K141" s="292"/>
      <c r="L141" s="229"/>
      <c r="M141" s="263"/>
      <c r="N141" s="224"/>
      <c r="O141" s="263"/>
      <c r="P141" s="265"/>
      <c r="Q141" s="263"/>
      <c r="S141" s="293"/>
      <c r="U141" s="263"/>
    </row>
    <row r="142" spans="1:23" ht="9.6" customHeight="1" x14ac:dyDescent="0.3">
      <c r="A142" s="262" t="s">
        <v>748</v>
      </c>
      <c r="C142" s="224" t="s">
        <v>174</v>
      </c>
      <c r="E142" s="275">
        <v>37492</v>
      </c>
      <c r="F142" s="263"/>
      <c r="G142" s="291">
        <v>315.61</v>
      </c>
      <c r="I142" s="226">
        <f t="shared" si="1"/>
        <v>118.79218022242641</v>
      </c>
      <c r="K142" s="292">
        <v>3</v>
      </c>
      <c r="L142" s="229"/>
      <c r="M142" s="263">
        <v>5398.08</v>
      </c>
      <c r="N142" s="224"/>
      <c r="O142" s="263">
        <v>93</v>
      </c>
      <c r="P142" s="265"/>
      <c r="Q142" s="263">
        <v>92</v>
      </c>
      <c r="S142" s="293">
        <v>0.85</v>
      </c>
      <c r="U142" s="263">
        <v>4461</v>
      </c>
    </row>
    <row r="143" spans="1:23" ht="9.6" customHeight="1" x14ac:dyDescent="0.3">
      <c r="A143" s="262" t="s">
        <v>749</v>
      </c>
      <c r="C143" s="224" t="s">
        <v>175</v>
      </c>
      <c r="E143" s="275">
        <v>75837</v>
      </c>
      <c r="F143" s="263"/>
      <c r="G143" s="291">
        <v>142.44</v>
      </c>
      <c r="I143" s="226">
        <f t="shared" si="1"/>
        <v>532.41364785172709</v>
      </c>
      <c r="K143" s="292">
        <v>2.8</v>
      </c>
      <c r="L143" s="229"/>
      <c r="M143" s="263">
        <v>10397.780000000001</v>
      </c>
      <c r="N143" s="224"/>
      <c r="O143" s="263">
        <v>113</v>
      </c>
      <c r="P143" s="265"/>
      <c r="Q143" s="263">
        <v>115</v>
      </c>
      <c r="S143" s="293">
        <v>0.84</v>
      </c>
      <c r="U143" s="263">
        <v>12089</v>
      </c>
    </row>
    <row r="144" spans="1:23" ht="9.6" customHeight="1" x14ac:dyDescent="0.3">
      <c r="A144" s="262" t="s">
        <v>427</v>
      </c>
      <c r="C144" s="224" t="s">
        <v>176</v>
      </c>
      <c r="E144" s="275">
        <v>6940</v>
      </c>
      <c r="F144" s="263"/>
      <c r="G144" s="291">
        <v>315.14</v>
      </c>
      <c r="I144" s="226">
        <f t="shared" si="1"/>
        <v>22.021958494637303</v>
      </c>
      <c r="K144" s="292">
        <v>2.8</v>
      </c>
      <c r="L144" s="229"/>
      <c r="M144" s="263">
        <v>757.27</v>
      </c>
      <c r="N144" s="224"/>
      <c r="O144" s="263">
        <v>80</v>
      </c>
      <c r="P144" s="265"/>
      <c r="Q144" s="263">
        <v>71</v>
      </c>
      <c r="S144" s="293">
        <v>0.53</v>
      </c>
      <c r="U144" s="263">
        <v>898</v>
      </c>
    </row>
    <row r="145" spans="1:21" ht="9.6" customHeight="1" x14ac:dyDescent="0.3">
      <c r="A145" s="262" t="s">
        <v>428</v>
      </c>
      <c r="C145" s="224" t="s">
        <v>177</v>
      </c>
      <c r="E145" s="275">
        <v>25863</v>
      </c>
      <c r="F145" s="263"/>
      <c r="G145" s="291">
        <v>179.64</v>
      </c>
      <c r="I145" s="226">
        <f t="shared" si="1"/>
        <v>143.97127588510355</v>
      </c>
      <c r="K145" s="292">
        <v>2.7</v>
      </c>
      <c r="L145" s="229"/>
      <c r="M145" s="263">
        <v>4306.78</v>
      </c>
      <c r="N145" s="224"/>
      <c r="O145" s="263">
        <v>100</v>
      </c>
      <c r="P145" s="265"/>
      <c r="Q145" s="263">
        <v>111</v>
      </c>
      <c r="S145" s="293">
        <v>0.7</v>
      </c>
      <c r="U145" s="263">
        <v>2756</v>
      </c>
    </row>
    <row r="146" spans="1:21" ht="9.6" customHeight="1" x14ac:dyDescent="0.3">
      <c r="A146" s="262" t="s">
        <v>429</v>
      </c>
      <c r="C146" s="224" t="s">
        <v>178</v>
      </c>
      <c r="E146" s="275">
        <v>16916</v>
      </c>
      <c r="F146" s="263"/>
      <c r="G146" s="291">
        <v>273.94</v>
      </c>
      <c r="I146" s="226">
        <f t="shared" si="1"/>
        <v>61.75074833905235</v>
      </c>
      <c r="K146" s="292">
        <v>2.6</v>
      </c>
      <c r="L146" s="229"/>
      <c r="M146" s="263">
        <v>2178.3000000000002</v>
      </c>
      <c r="N146" s="224"/>
      <c r="O146" s="263">
        <v>72</v>
      </c>
      <c r="P146" s="265"/>
      <c r="Q146" s="263">
        <v>96</v>
      </c>
      <c r="S146" s="293">
        <v>0.88</v>
      </c>
      <c r="U146" s="263">
        <v>1257</v>
      </c>
    </row>
    <row r="147" spans="1:21" ht="13.65" customHeight="1" x14ac:dyDescent="0.3">
      <c r="E147" s="276"/>
      <c r="F147" s="263"/>
      <c r="G147" s="277"/>
      <c r="K147" s="229"/>
      <c r="L147" s="229"/>
      <c r="M147" s="272"/>
      <c r="N147" s="261"/>
      <c r="O147" s="268"/>
      <c r="P147" s="268"/>
      <c r="Q147" s="268"/>
      <c r="S147" s="273"/>
      <c r="U147" s="273"/>
    </row>
    <row r="148" spans="1:21" ht="10.199999999999999" customHeight="1" x14ac:dyDescent="0.3">
      <c r="E148" s="276"/>
      <c r="F148" s="263"/>
      <c r="G148" s="277"/>
      <c r="K148" s="229"/>
      <c r="L148" s="229"/>
      <c r="M148" s="261"/>
      <c r="N148" s="261"/>
      <c r="O148" s="268"/>
      <c r="P148" s="268"/>
      <c r="Q148" s="268"/>
      <c r="S148" s="273"/>
      <c r="U148" s="273"/>
    </row>
    <row r="149" spans="1:21" ht="18.899999999999999" customHeight="1" x14ac:dyDescent="0.3">
      <c r="E149" s="276"/>
      <c r="F149" s="263"/>
      <c r="G149" s="277"/>
      <c r="K149" s="229"/>
      <c r="L149" s="229"/>
      <c r="M149" s="261"/>
      <c r="N149" s="261"/>
      <c r="S149" s="273"/>
      <c r="U149" s="273"/>
    </row>
    <row r="150" spans="1:21" s="202" customFormat="1" ht="12" x14ac:dyDescent="0.3">
      <c r="A150" s="206"/>
      <c r="E150" s="278"/>
      <c r="F150" s="279"/>
      <c r="G150" s="280"/>
      <c r="H150" s="205"/>
      <c r="I150" s="205"/>
      <c r="J150" s="205"/>
      <c r="K150" s="209"/>
      <c r="L150" s="209"/>
      <c r="M150" s="216"/>
      <c r="N150" s="216"/>
      <c r="O150" s="208"/>
      <c r="P150" s="208"/>
      <c r="Q150" s="209"/>
      <c r="R150" s="209"/>
      <c r="S150" s="281"/>
      <c r="T150" s="210"/>
      <c r="U150" s="211" t="s">
        <v>750</v>
      </c>
    </row>
    <row r="151" spans="1:21" s="202" customFormat="1" ht="12.15" customHeight="1" x14ac:dyDescent="0.3">
      <c r="E151" s="204"/>
      <c r="F151" s="204"/>
      <c r="G151" s="280"/>
      <c r="H151" s="205"/>
      <c r="I151" s="203"/>
      <c r="J151" s="205"/>
      <c r="K151" s="206"/>
      <c r="L151" s="207" t="s">
        <v>300</v>
      </c>
      <c r="M151" s="206"/>
      <c r="N151" s="206"/>
      <c r="O151" s="208"/>
      <c r="P151" s="208"/>
      <c r="Q151" s="209"/>
      <c r="R151" s="209"/>
      <c r="S151" s="281"/>
      <c r="T151" s="210"/>
      <c r="U151" s="211" t="s">
        <v>698</v>
      </c>
    </row>
    <row r="152" spans="1:21" s="202" customFormat="1" ht="11.25" customHeight="1" x14ac:dyDescent="0.3">
      <c r="E152" s="204"/>
      <c r="F152" s="204"/>
      <c r="G152" s="280"/>
      <c r="H152" s="205"/>
      <c r="I152" s="203"/>
      <c r="J152" s="205"/>
      <c r="K152" s="206"/>
      <c r="L152" s="213" t="s">
        <v>38</v>
      </c>
      <c r="M152" s="206"/>
      <c r="N152" s="206"/>
      <c r="O152" s="208"/>
      <c r="P152" s="208"/>
      <c r="Q152" s="209"/>
      <c r="R152" s="209"/>
      <c r="S152" s="281"/>
      <c r="T152" s="210"/>
      <c r="U152" s="211" t="s">
        <v>751</v>
      </c>
    </row>
    <row r="153" spans="1:21" s="202" customFormat="1" ht="11.25" customHeight="1" x14ac:dyDescent="0.3">
      <c r="E153" s="204"/>
      <c r="F153" s="204"/>
      <c r="G153" s="280"/>
      <c r="H153" s="205"/>
      <c r="I153" s="215"/>
      <c r="J153" s="205"/>
      <c r="K153" s="206"/>
      <c r="L153" s="213" t="s">
        <v>303</v>
      </c>
      <c r="M153" s="206"/>
      <c r="N153" s="206"/>
      <c r="O153" s="208"/>
      <c r="P153" s="208"/>
      <c r="Q153" s="209"/>
      <c r="R153" s="209"/>
      <c r="S153" s="281"/>
      <c r="T153" s="210"/>
      <c r="U153" s="281"/>
    </row>
    <row r="154" spans="1:21" ht="11.25" customHeight="1" x14ac:dyDescent="0.3">
      <c r="A154" s="223"/>
      <c r="G154" s="277"/>
      <c r="S154" s="273"/>
      <c r="U154" s="273"/>
    </row>
    <row r="155" spans="1:21" ht="9.75" customHeight="1" x14ac:dyDescent="0.3">
      <c r="A155" s="223"/>
      <c r="G155" s="277"/>
      <c r="S155" s="273"/>
      <c r="U155" s="273"/>
    </row>
    <row r="156" spans="1:21" ht="12" customHeight="1" x14ac:dyDescent="0.3">
      <c r="A156" s="223"/>
      <c r="G156" s="277"/>
      <c r="S156" s="273"/>
      <c r="U156" s="273"/>
    </row>
    <row r="157" spans="1:21" ht="10.5" customHeight="1" x14ac:dyDescent="0.3">
      <c r="A157" s="223"/>
      <c r="G157" s="277"/>
      <c r="M157" s="274"/>
      <c r="O157" s="274"/>
      <c r="Q157" s="274"/>
      <c r="S157" s="290"/>
      <c r="U157" s="274"/>
    </row>
    <row r="158" spans="1:21" ht="10.199999999999999" customHeight="1" x14ac:dyDescent="0.3">
      <c r="A158" s="223"/>
      <c r="K158" s="274"/>
      <c r="M158" s="231" t="s">
        <v>700</v>
      </c>
      <c r="O158" s="231" t="s">
        <v>701</v>
      </c>
      <c r="Q158" s="232" t="s">
        <v>702</v>
      </c>
      <c r="S158" s="233" t="s">
        <v>703</v>
      </c>
      <c r="U158" s="234" t="s">
        <v>704</v>
      </c>
    </row>
    <row r="159" spans="1:21" ht="10.199999999999999" x14ac:dyDescent="0.3">
      <c r="A159" s="223"/>
      <c r="E159" s="234" t="s">
        <v>69</v>
      </c>
      <c r="G159" s="235" t="s">
        <v>705</v>
      </c>
      <c r="I159" s="236" t="s">
        <v>706</v>
      </c>
      <c r="K159" s="237" t="s">
        <v>707</v>
      </c>
      <c r="M159" s="231" t="s">
        <v>708</v>
      </c>
      <c r="O159" s="231" t="s">
        <v>442</v>
      </c>
      <c r="Q159" s="232" t="s">
        <v>709</v>
      </c>
      <c r="S159" s="238" t="s">
        <v>710</v>
      </c>
      <c r="U159" s="234" t="s">
        <v>711</v>
      </c>
    </row>
    <row r="160" spans="1:21" ht="10.199999999999999" customHeight="1" x14ac:dyDescent="0.3">
      <c r="B160" s="239"/>
      <c r="C160" s="239"/>
      <c r="D160" s="239"/>
      <c r="E160" s="237" t="s">
        <v>712</v>
      </c>
      <c r="F160" s="239"/>
      <c r="G160" s="234" t="s">
        <v>713</v>
      </c>
      <c r="H160" s="239"/>
      <c r="I160" s="234" t="s">
        <v>714</v>
      </c>
      <c r="J160" s="239"/>
      <c r="K160" s="235" t="s">
        <v>715</v>
      </c>
      <c r="L160" s="239"/>
      <c r="M160" s="235" t="s">
        <v>716</v>
      </c>
      <c r="N160" s="239"/>
      <c r="O160" s="235" t="s">
        <v>717</v>
      </c>
      <c r="P160" s="239"/>
      <c r="Q160" s="235" t="s">
        <v>717</v>
      </c>
      <c r="R160" s="239"/>
      <c r="S160" s="233" t="s">
        <v>718</v>
      </c>
      <c r="T160" s="239"/>
      <c r="U160" s="235" t="s">
        <v>719</v>
      </c>
    </row>
    <row r="161" spans="1:21" s="237" customFormat="1" ht="10.95" customHeight="1" x14ac:dyDescent="0.3">
      <c r="A161" s="240" t="s">
        <v>78</v>
      </c>
      <c r="C161" s="240" t="s">
        <v>720</v>
      </c>
      <c r="E161" s="241" t="s">
        <v>721</v>
      </c>
      <c r="F161" s="234"/>
      <c r="G161" s="241" t="s">
        <v>722</v>
      </c>
      <c r="H161" s="236"/>
      <c r="I161" s="241" t="s">
        <v>721</v>
      </c>
      <c r="J161" s="236"/>
      <c r="K161" s="242" t="s">
        <v>723</v>
      </c>
      <c r="M161" s="242" t="s">
        <v>723</v>
      </c>
      <c r="N161" s="243"/>
      <c r="O161" s="242" t="s">
        <v>724</v>
      </c>
      <c r="P161" s="244"/>
      <c r="Q161" s="242" t="s">
        <v>724</v>
      </c>
      <c r="R161" s="245"/>
      <c r="S161" s="246" t="s">
        <v>725</v>
      </c>
      <c r="T161" s="247"/>
      <c r="U161" s="248" t="s">
        <v>726</v>
      </c>
    </row>
    <row r="162" spans="1:21" ht="9.75" customHeight="1" x14ac:dyDescent="0.3">
      <c r="E162" s="276"/>
      <c r="F162" s="263"/>
      <c r="G162" s="277"/>
      <c r="K162" s="229"/>
      <c r="L162" s="229"/>
      <c r="M162" s="261"/>
      <c r="N162" s="261"/>
      <c r="S162" s="273"/>
      <c r="U162" s="273"/>
    </row>
    <row r="163" spans="1:21" ht="9.75" customHeight="1" x14ac:dyDescent="0.3">
      <c r="B163" s="260" t="s">
        <v>292</v>
      </c>
      <c r="C163" s="260"/>
      <c r="D163" s="223"/>
      <c r="E163" s="276"/>
      <c r="F163" s="263"/>
      <c r="G163" s="277"/>
      <c r="K163" s="229"/>
      <c r="L163" s="229"/>
      <c r="M163" s="261"/>
      <c r="N163" s="261"/>
      <c r="S163" s="273"/>
      <c r="U163" s="273"/>
    </row>
    <row r="164" spans="1:21" ht="9.75" customHeight="1" x14ac:dyDescent="0.3">
      <c r="A164" s="262" t="s">
        <v>430</v>
      </c>
      <c r="C164" s="224" t="s">
        <v>180</v>
      </c>
      <c r="E164" s="275">
        <v>10979</v>
      </c>
      <c r="F164" s="263"/>
      <c r="G164" s="291">
        <v>133.25</v>
      </c>
      <c r="I164" s="226">
        <f>E164/G164</f>
        <v>82.393996247654783</v>
      </c>
      <c r="K164" s="292">
        <v>3.5</v>
      </c>
      <c r="L164" s="229"/>
      <c r="M164" s="263">
        <v>1038.33</v>
      </c>
      <c r="N164" s="224"/>
      <c r="O164" s="263">
        <v>121</v>
      </c>
      <c r="P164" s="265"/>
      <c r="Q164" s="263">
        <v>114</v>
      </c>
      <c r="S164" s="293">
        <v>0.59</v>
      </c>
      <c r="U164" s="294">
        <v>2539</v>
      </c>
    </row>
    <row r="165" spans="1:21" ht="9.75" customHeight="1" x14ac:dyDescent="0.3">
      <c r="A165" s="262" t="s">
        <v>431</v>
      </c>
      <c r="C165" s="224" t="s">
        <v>181</v>
      </c>
      <c r="E165" s="275">
        <v>23994</v>
      </c>
      <c r="F165" s="263"/>
      <c r="G165" s="291">
        <v>435.52</v>
      </c>
      <c r="I165" s="226">
        <f>E165/G165</f>
        <v>55.092762674504044</v>
      </c>
      <c r="K165" s="292">
        <v>3.8</v>
      </c>
      <c r="L165" s="229"/>
      <c r="M165" s="263">
        <v>2995.05</v>
      </c>
      <c r="N165" s="224"/>
      <c r="O165" s="263">
        <v>2</v>
      </c>
      <c r="P165" s="265"/>
      <c r="Q165" s="263">
        <v>30</v>
      </c>
      <c r="S165" s="293">
        <v>0.61899999999999999</v>
      </c>
      <c r="U165" s="263">
        <v>961</v>
      </c>
    </row>
    <row r="166" spans="1:21" ht="9.75" customHeight="1" x14ac:dyDescent="0.3">
      <c r="A166" s="262" t="s">
        <v>432</v>
      </c>
      <c r="C166" s="224" t="s">
        <v>182</v>
      </c>
      <c r="E166" s="275">
        <v>406355</v>
      </c>
      <c r="F166" s="263"/>
      <c r="G166" s="291">
        <v>515.55999999999995</v>
      </c>
      <c r="I166" s="226">
        <f>E166/G166</f>
        <v>788.1817829156646</v>
      </c>
      <c r="K166" s="292">
        <v>2.4</v>
      </c>
      <c r="L166" s="229"/>
      <c r="M166" s="263">
        <v>81636.759999999995</v>
      </c>
      <c r="N166" s="224"/>
      <c r="O166" s="263">
        <v>120</v>
      </c>
      <c r="P166" s="265"/>
      <c r="Q166" s="263">
        <v>129</v>
      </c>
      <c r="S166" s="293">
        <v>1.125</v>
      </c>
      <c r="U166" s="263">
        <v>78442</v>
      </c>
    </row>
    <row r="167" spans="1:21" ht="9.75" customHeight="1" x14ac:dyDescent="0.3">
      <c r="A167" s="262" t="s">
        <v>433</v>
      </c>
      <c r="C167" s="224" t="s">
        <v>183</v>
      </c>
      <c r="E167" s="275">
        <v>36021</v>
      </c>
      <c r="F167" s="263"/>
      <c r="G167" s="291">
        <v>496.3</v>
      </c>
      <c r="I167" s="226">
        <f>E167/G167</f>
        <v>72.579085230707236</v>
      </c>
      <c r="K167" s="292">
        <v>2.7</v>
      </c>
      <c r="L167" s="229"/>
      <c r="M167" s="263">
        <v>4720.01</v>
      </c>
      <c r="N167" s="224"/>
      <c r="O167" s="263">
        <v>116</v>
      </c>
      <c r="P167" s="265"/>
      <c r="Q167" s="263">
        <v>108</v>
      </c>
      <c r="S167" s="293">
        <v>0.72</v>
      </c>
      <c r="U167" s="263">
        <v>4767</v>
      </c>
    </row>
    <row r="168" spans="1:21" ht="9.75" customHeight="1" x14ac:dyDescent="0.3">
      <c r="A168" s="262" t="s">
        <v>434</v>
      </c>
      <c r="C168" s="224" t="s">
        <v>184</v>
      </c>
      <c r="E168" s="275">
        <v>12236</v>
      </c>
      <c r="F168" s="263"/>
      <c r="G168" s="291">
        <v>431.68</v>
      </c>
      <c r="I168" s="226">
        <f>E168/G168</f>
        <v>28.345070422535212</v>
      </c>
      <c r="K168" s="292">
        <v>3.3</v>
      </c>
      <c r="L168" s="229"/>
      <c r="M168" s="263">
        <v>1483.18</v>
      </c>
      <c r="N168" s="224"/>
      <c r="O168" s="263">
        <v>21</v>
      </c>
      <c r="P168" s="265"/>
      <c r="Q168" s="263">
        <v>50</v>
      </c>
      <c r="S168" s="293">
        <v>0.38</v>
      </c>
      <c r="U168" s="263">
        <v>925</v>
      </c>
    </row>
    <row r="169" spans="1:21" ht="9.75" customHeight="1" x14ac:dyDescent="0.3">
      <c r="A169" s="262"/>
      <c r="E169" s="275"/>
      <c r="F169" s="263"/>
      <c r="G169" s="291"/>
      <c r="K169" s="292"/>
      <c r="L169" s="229"/>
      <c r="M169" s="263"/>
      <c r="N169" s="224"/>
      <c r="O169" s="263"/>
      <c r="P169" s="265"/>
      <c r="Q169" s="263"/>
      <c r="S169" s="293"/>
      <c r="U169" s="263"/>
    </row>
    <row r="170" spans="1:21" ht="9.75" customHeight="1" x14ac:dyDescent="0.3">
      <c r="A170" s="262" t="s">
        <v>752</v>
      </c>
      <c r="C170" s="224" t="s">
        <v>185</v>
      </c>
      <c r="E170" s="275">
        <v>13278</v>
      </c>
      <c r="F170" s="263"/>
      <c r="G170" s="291">
        <v>320.68</v>
      </c>
      <c r="I170" s="226">
        <f t="shared" ref="I170:I216" si="2">E170/G170</f>
        <v>41.405762754147439</v>
      </c>
      <c r="K170" s="292">
        <v>2.4</v>
      </c>
      <c r="L170" s="229"/>
      <c r="M170" s="263">
        <v>1657.22</v>
      </c>
      <c r="N170" s="224"/>
      <c r="O170" s="263">
        <v>110</v>
      </c>
      <c r="P170" s="265"/>
      <c r="Q170" s="263">
        <v>103</v>
      </c>
      <c r="S170" s="293">
        <v>0.68</v>
      </c>
      <c r="U170" s="263">
        <v>1657</v>
      </c>
    </row>
    <row r="171" spans="1:21" ht="9.75" customHeight="1" x14ac:dyDescent="0.3">
      <c r="A171" s="262" t="s">
        <v>753</v>
      </c>
      <c r="C171" s="224" t="s">
        <v>186</v>
      </c>
      <c r="E171" s="275">
        <v>8704</v>
      </c>
      <c r="F171" s="263"/>
      <c r="G171" s="291">
        <v>85.93</v>
      </c>
      <c r="I171" s="226">
        <f t="shared" si="2"/>
        <v>101.2917490981031</v>
      </c>
      <c r="K171" s="292">
        <v>2.9</v>
      </c>
      <c r="L171" s="229"/>
      <c r="M171" s="263">
        <v>1045.3699999999999</v>
      </c>
      <c r="N171" s="224"/>
      <c r="O171" s="263">
        <v>114</v>
      </c>
      <c r="P171" s="265"/>
      <c r="Q171" s="263">
        <v>109</v>
      </c>
      <c r="S171" s="293">
        <v>0.57499999999999996</v>
      </c>
      <c r="U171" s="263">
        <v>1696</v>
      </c>
    </row>
    <row r="172" spans="1:21" ht="9.75" customHeight="1" x14ac:dyDescent="0.3">
      <c r="A172" s="262" t="s">
        <v>446</v>
      </c>
      <c r="C172" s="224" t="s">
        <v>187</v>
      </c>
      <c r="E172" s="275">
        <v>30985</v>
      </c>
      <c r="F172" s="263"/>
      <c r="G172" s="291">
        <v>625.49</v>
      </c>
      <c r="I172" s="226">
        <f t="shared" si="2"/>
        <v>49.537162864314375</v>
      </c>
      <c r="K172" s="292">
        <v>4.3</v>
      </c>
      <c r="L172" s="229"/>
      <c r="M172" s="263">
        <v>3979.43</v>
      </c>
      <c r="N172" s="224"/>
      <c r="O172" s="263">
        <v>83</v>
      </c>
      <c r="P172" s="265"/>
      <c r="Q172" s="263">
        <v>42</v>
      </c>
      <c r="S172" s="293">
        <v>0.42</v>
      </c>
      <c r="U172" s="263">
        <v>4284</v>
      </c>
    </row>
    <row r="173" spans="1:21" ht="9.75" customHeight="1" x14ac:dyDescent="0.3">
      <c r="A173" s="262" t="s">
        <v>447</v>
      </c>
      <c r="C173" s="224" t="s">
        <v>188</v>
      </c>
      <c r="E173" s="275">
        <v>10889</v>
      </c>
      <c r="F173" s="263"/>
      <c r="G173" s="291">
        <v>130.31</v>
      </c>
      <c r="I173" s="226">
        <f t="shared" si="2"/>
        <v>83.562274576011049</v>
      </c>
      <c r="K173" s="292">
        <v>2.6</v>
      </c>
      <c r="L173" s="229"/>
      <c r="M173" s="263">
        <v>1149.7</v>
      </c>
      <c r="N173" s="224"/>
      <c r="O173" s="263">
        <v>118</v>
      </c>
      <c r="P173" s="265"/>
      <c r="Q173" s="263">
        <v>107</v>
      </c>
      <c r="S173" s="293">
        <v>0.61</v>
      </c>
      <c r="U173" s="263">
        <v>2077</v>
      </c>
    </row>
    <row r="174" spans="1:21" ht="9.75" customHeight="1" x14ac:dyDescent="0.3">
      <c r="A174" s="262" t="s">
        <v>448</v>
      </c>
      <c r="C174" s="224" t="s">
        <v>189</v>
      </c>
      <c r="E174" s="275">
        <v>99433</v>
      </c>
      <c r="F174" s="263"/>
      <c r="G174" s="291">
        <v>387.01</v>
      </c>
      <c r="I174" s="226">
        <f t="shared" si="2"/>
        <v>256.92617761814938</v>
      </c>
      <c r="K174" s="292">
        <v>3.2</v>
      </c>
      <c r="L174" s="229"/>
      <c r="M174" s="263">
        <v>9703.76</v>
      </c>
      <c r="N174" s="224"/>
      <c r="O174" s="263">
        <v>30</v>
      </c>
      <c r="P174" s="265"/>
      <c r="Q174" s="263">
        <v>55</v>
      </c>
      <c r="S174" s="293">
        <v>0.89</v>
      </c>
      <c r="U174" s="263">
        <v>7729</v>
      </c>
    </row>
    <row r="175" spans="1:21" ht="9.75" customHeight="1" x14ac:dyDescent="0.3">
      <c r="A175" s="262"/>
      <c r="E175" s="275"/>
      <c r="F175" s="263"/>
      <c r="G175" s="291"/>
      <c r="K175" s="292"/>
      <c r="L175" s="229"/>
      <c r="M175" s="263"/>
      <c r="N175" s="224"/>
      <c r="O175" s="263"/>
      <c r="P175" s="265"/>
      <c r="Q175" s="263"/>
      <c r="S175" s="293"/>
      <c r="U175" s="263"/>
    </row>
    <row r="176" spans="1:21" ht="9.75" customHeight="1" x14ac:dyDescent="0.3">
      <c r="A176" s="262" t="s">
        <v>449</v>
      </c>
      <c r="C176" s="224" t="s">
        <v>190</v>
      </c>
      <c r="E176" s="275">
        <v>14836</v>
      </c>
      <c r="F176" s="263"/>
      <c r="G176" s="291">
        <v>470.86</v>
      </c>
      <c r="I176" s="226">
        <f t="shared" si="2"/>
        <v>31.508303954466296</v>
      </c>
      <c r="K176" s="292">
        <v>3.1</v>
      </c>
      <c r="L176" s="229"/>
      <c r="M176" s="263">
        <v>1699.3</v>
      </c>
      <c r="N176" s="224"/>
      <c r="O176" s="263">
        <v>117</v>
      </c>
      <c r="P176" s="265"/>
      <c r="Q176" s="263">
        <v>102</v>
      </c>
      <c r="S176" s="293">
        <v>0.72</v>
      </c>
      <c r="U176" s="263">
        <v>2453</v>
      </c>
    </row>
    <row r="177" spans="1:21" ht="9.75" customHeight="1" x14ac:dyDescent="0.3">
      <c r="A177" s="262" t="s">
        <v>450</v>
      </c>
      <c r="C177" s="224" t="s">
        <v>754</v>
      </c>
      <c r="E177" s="275">
        <v>22462</v>
      </c>
      <c r="F177" s="263"/>
      <c r="G177" s="291">
        <v>209.73</v>
      </c>
      <c r="I177" s="226">
        <f t="shared" si="2"/>
        <v>107.09960425308731</v>
      </c>
      <c r="K177" s="292">
        <v>2.6</v>
      </c>
      <c r="L177" s="229"/>
      <c r="M177" s="263">
        <v>3217.72</v>
      </c>
      <c r="N177" s="224"/>
      <c r="O177" s="263">
        <v>104</v>
      </c>
      <c r="P177" s="265"/>
      <c r="Q177" s="263">
        <v>113</v>
      </c>
      <c r="S177" s="293">
        <v>0.82</v>
      </c>
      <c r="U177" s="263">
        <v>2935</v>
      </c>
    </row>
    <row r="178" spans="1:21" ht="9.75" customHeight="1" x14ac:dyDescent="0.3">
      <c r="A178" s="262" t="s">
        <v>451</v>
      </c>
      <c r="C178" s="224" t="s">
        <v>192</v>
      </c>
      <c r="E178" s="275">
        <v>11862</v>
      </c>
      <c r="F178" s="263"/>
      <c r="G178" s="291">
        <v>211.61</v>
      </c>
      <c r="I178" s="226">
        <f t="shared" si="2"/>
        <v>56.055951987146159</v>
      </c>
      <c r="K178" s="292">
        <v>4</v>
      </c>
      <c r="L178" s="229"/>
      <c r="M178" s="263">
        <v>1480.68</v>
      </c>
      <c r="N178" s="224"/>
      <c r="O178" s="263">
        <v>109</v>
      </c>
      <c r="P178" s="265"/>
      <c r="Q178" s="263">
        <v>65</v>
      </c>
      <c r="S178" s="293">
        <v>0.83</v>
      </c>
      <c r="U178" s="263">
        <v>1871</v>
      </c>
    </row>
    <row r="179" spans="1:21" ht="9.75" customHeight="1" x14ac:dyDescent="0.3">
      <c r="A179" s="262" t="s">
        <v>452</v>
      </c>
      <c r="C179" s="224" t="s">
        <v>193</v>
      </c>
      <c r="E179" s="275">
        <v>12075</v>
      </c>
      <c r="F179" s="263"/>
      <c r="G179" s="291">
        <v>191.3</v>
      </c>
      <c r="I179" s="226">
        <f t="shared" si="2"/>
        <v>63.120752744380553</v>
      </c>
      <c r="K179" s="292">
        <v>3.5</v>
      </c>
      <c r="L179" s="229"/>
      <c r="M179" s="263">
        <v>1243.5999999999999</v>
      </c>
      <c r="N179" s="224"/>
      <c r="O179" s="263">
        <v>122</v>
      </c>
      <c r="P179" s="265"/>
      <c r="Q179" s="263">
        <v>116</v>
      </c>
      <c r="S179" s="293">
        <v>0.56000000000000005</v>
      </c>
      <c r="U179" s="263">
        <v>2870</v>
      </c>
    </row>
    <row r="180" spans="1:21" ht="9.75" customHeight="1" x14ac:dyDescent="0.3">
      <c r="A180" s="262" t="s">
        <v>453</v>
      </c>
      <c r="C180" s="224" t="s">
        <v>194</v>
      </c>
      <c r="E180" s="275">
        <v>15659</v>
      </c>
      <c r="F180" s="263"/>
      <c r="G180" s="291">
        <v>314.39</v>
      </c>
      <c r="I180" s="226">
        <f t="shared" si="2"/>
        <v>49.807563853812148</v>
      </c>
      <c r="K180" s="292">
        <v>2.9</v>
      </c>
      <c r="L180" s="229"/>
      <c r="M180" s="263">
        <v>1937.57</v>
      </c>
      <c r="N180" s="224"/>
      <c r="O180" s="263">
        <v>8</v>
      </c>
      <c r="P180" s="265"/>
      <c r="Q180" s="263">
        <v>49</v>
      </c>
      <c r="S180" s="293">
        <v>0.48</v>
      </c>
      <c r="U180" s="263">
        <v>945</v>
      </c>
    </row>
    <row r="181" spans="1:21" ht="9.75" customHeight="1" x14ac:dyDescent="0.3">
      <c r="A181" s="262"/>
      <c r="E181" s="275"/>
      <c r="F181" s="263"/>
      <c r="G181" s="291"/>
      <c r="K181" s="292"/>
      <c r="L181" s="229"/>
      <c r="M181" s="263"/>
      <c r="N181" s="224"/>
      <c r="O181" s="263"/>
      <c r="P181" s="265"/>
      <c r="Q181" s="263"/>
      <c r="S181" s="293"/>
      <c r="U181" s="263"/>
    </row>
    <row r="182" spans="1:21" ht="9.75" customHeight="1" x14ac:dyDescent="0.3">
      <c r="A182" s="262" t="s">
        <v>755</v>
      </c>
      <c r="C182" s="224" t="s">
        <v>195</v>
      </c>
      <c r="E182" s="275">
        <v>35582</v>
      </c>
      <c r="F182" s="263"/>
      <c r="G182" s="291">
        <v>340.78</v>
      </c>
      <c r="I182" s="226">
        <f t="shared" si="2"/>
        <v>104.41340454252011</v>
      </c>
      <c r="K182" s="292">
        <v>3.2</v>
      </c>
      <c r="L182" s="229"/>
      <c r="M182" s="263">
        <v>4727</v>
      </c>
      <c r="N182" s="224"/>
      <c r="O182" s="263">
        <v>87</v>
      </c>
      <c r="P182" s="265"/>
      <c r="Q182" s="263">
        <v>91</v>
      </c>
      <c r="S182" s="293">
        <v>0.80400000000000005</v>
      </c>
      <c r="U182" s="263">
        <v>3795</v>
      </c>
    </row>
    <row r="183" spans="1:21" ht="9.75" customHeight="1" x14ac:dyDescent="0.3">
      <c r="A183" s="262" t="s">
        <v>756</v>
      </c>
      <c r="C183" s="224" t="s">
        <v>757</v>
      </c>
      <c r="E183" s="275">
        <v>23833</v>
      </c>
      <c r="F183" s="263"/>
      <c r="G183" s="291">
        <v>310.86</v>
      </c>
      <c r="I183" s="226">
        <f t="shared" si="2"/>
        <v>76.667953419545768</v>
      </c>
      <c r="K183" s="292">
        <v>3.3</v>
      </c>
      <c r="L183" s="229"/>
      <c r="M183" s="263">
        <v>3204.01</v>
      </c>
      <c r="N183" s="224"/>
      <c r="O183" s="263">
        <v>57</v>
      </c>
      <c r="P183" s="265"/>
      <c r="Q183" s="263">
        <v>61</v>
      </c>
      <c r="S183" s="293">
        <v>0.7</v>
      </c>
      <c r="U183" s="263">
        <v>2027</v>
      </c>
    </row>
    <row r="184" spans="1:21" ht="9.75" customHeight="1" x14ac:dyDescent="0.3">
      <c r="A184" s="262" t="s">
        <v>478</v>
      </c>
      <c r="C184" s="224" t="s">
        <v>197</v>
      </c>
      <c r="E184" s="275">
        <v>17790</v>
      </c>
      <c r="F184" s="263"/>
      <c r="G184" s="291">
        <v>483.1</v>
      </c>
      <c r="I184" s="226">
        <f t="shared" si="2"/>
        <v>36.824673980542329</v>
      </c>
      <c r="K184" s="292">
        <v>3.5</v>
      </c>
      <c r="L184" s="229"/>
      <c r="M184" s="263">
        <v>2486.64</v>
      </c>
      <c r="N184" s="224"/>
      <c r="O184" s="263">
        <v>38</v>
      </c>
      <c r="P184" s="265"/>
      <c r="Q184" s="263">
        <v>51</v>
      </c>
      <c r="S184" s="293">
        <v>0.56999999999999995</v>
      </c>
      <c r="U184" s="263">
        <v>1573</v>
      </c>
    </row>
    <row r="185" spans="1:21" ht="9.75" customHeight="1" x14ac:dyDescent="0.3">
      <c r="A185" s="262" t="s">
        <v>479</v>
      </c>
      <c r="C185" s="224" t="s">
        <v>198</v>
      </c>
      <c r="E185" s="275">
        <v>61640</v>
      </c>
      <c r="F185" s="263"/>
      <c r="G185" s="291">
        <v>968.94</v>
      </c>
      <c r="I185" s="226">
        <f t="shared" si="2"/>
        <v>63.615910169876358</v>
      </c>
      <c r="K185" s="292">
        <v>3.7</v>
      </c>
      <c r="L185" s="229"/>
      <c r="M185" s="263">
        <v>8498.4699999999993</v>
      </c>
      <c r="N185" s="224"/>
      <c r="O185" s="263">
        <v>26</v>
      </c>
      <c r="P185" s="265"/>
      <c r="Q185" s="263">
        <v>66</v>
      </c>
      <c r="S185" s="293">
        <v>0.62</v>
      </c>
      <c r="U185" s="263">
        <v>4220</v>
      </c>
    </row>
    <row r="186" spans="1:21" ht="9.75" customHeight="1" x14ac:dyDescent="0.3">
      <c r="A186" s="262" t="s">
        <v>480</v>
      </c>
      <c r="C186" s="224" t="s">
        <v>199</v>
      </c>
      <c r="E186" s="275">
        <v>29524</v>
      </c>
      <c r="F186" s="263"/>
      <c r="G186" s="291">
        <v>260.22000000000003</v>
      </c>
      <c r="I186" s="226">
        <f t="shared" si="2"/>
        <v>113.45784336330796</v>
      </c>
      <c r="K186" s="292">
        <v>2.6</v>
      </c>
      <c r="L186" s="229"/>
      <c r="M186" s="263">
        <v>4223.7700000000004</v>
      </c>
      <c r="N186" s="224"/>
      <c r="O186" s="263">
        <v>108</v>
      </c>
      <c r="P186" s="265"/>
      <c r="Q186" s="263">
        <v>118</v>
      </c>
      <c r="S186" s="293">
        <v>0.88500000000000001</v>
      </c>
      <c r="U186" s="263">
        <v>3486</v>
      </c>
    </row>
    <row r="187" spans="1:21" ht="9.75" customHeight="1" x14ac:dyDescent="0.3">
      <c r="A187" s="262"/>
      <c r="E187" s="275"/>
      <c r="F187" s="263"/>
      <c r="G187" s="291"/>
      <c r="K187" s="292"/>
      <c r="L187" s="229"/>
      <c r="M187" s="263"/>
      <c r="N187" s="224"/>
      <c r="O187" s="263"/>
      <c r="P187" s="265"/>
      <c r="Q187" s="263"/>
      <c r="S187" s="293"/>
      <c r="U187" s="263"/>
    </row>
    <row r="188" spans="1:21" ht="9.75" customHeight="1" x14ac:dyDescent="0.3">
      <c r="A188" s="262" t="s">
        <v>481</v>
      </c>
      <c r="C188" s="224" t="s">
        <v>200</v>
      </c>
      <c r="E188" s="275">
        <v>23249</v>
      </c>
      <c r="F188" s="263"/>
      <c r="G188" s="291">
        <v>349.96</v>
      </c>
      <c r="I188" s="226">
        <f t="shared" si="2"/>
        <v>66.433306663618708</v>
      </c>
      <c r="K188" s="292">
        <v>4.4000000000000004</v>
      </c>
      <c r="L188" s="229"/>
      <c r="M188" s="263">
        <v>1938.18</v>
      </c>
      <c r="N188" s="224"/>
      <c r="O188" s="263">
        <v>11</v>
      </c>
      <c r="P188" s="265"/>
      <c r="Q188" s="263">
        <v>41</v>
      </c>
      <c r="S188" s="293">
        <v>0.51</v>
      </c>
      <c r="U188" s="263">
        <v>1531</v>
      </c>
    </row>
    <row r="189" spans="1:21" ht="9.75" customHeight="1" x14ac:dyDescent="0.3">
      <c r="A189" s="262" t="s">
        <v>482</v>
      </c>
      <c r="C189" s="224" t="s">
        <v>201</v>
      </c>
      <c r="E189" s="275">
        <v>37212</v>
      </c>
      <c r="F189" s="263"/>
      <c r="G189" s="291">
        <v>265.16000000000003</v>
      </c>
      <c r="I189" s="226">
        <f t="shared" si="2"/>
        <v>140.33790918690602</v>
      </c>
      <c r="K189" s="292">
        <v>3.5</v>
      </c>
      <c r="L189" s="229"/>
      <c r="M189" s="263">
        <v>6211.53</v>
      </c>
      <c r="N189" s="224"/>
      <c r="O189" s="263">
        <v>32</v>
      </c>
      <c r="P189" s="265"/>
      <c r="Q189" s="263">
        <v>76</v>
      </c>
      <c r="S189" s="293">
        <v>0.86</v>
      </c>
      <c r="U189" s="263">
        <v>2734</v>
      </c>
    </row>
    <row r="190" spans="1:21" ht="9.75" customHeight="1" x14ac:dyDescent="0.3">
      <c r="A190" s="262" t="s">
        <v>483</v>
      </c>
      <c r="C190" s="224" t="s">
        <v>202</v>
      </c>
      <c r="E190" s="275">
        <v>463046</v>
      </c>
      <c r="F190" s="263"/>
      <c r="G190" s="291">
        <v>336.4</v>
      </c>
      <c r="I190" s="226">
        <f t="shared" si="2"/>
        <v>1376.4744351961951</v>
      </c>
      <c r="K190" s="292">
        <v>2.6</v>
      </c>
      <c r="L190" s="229"/>
      <c r="M190" s="263">
        <v>88238.76</v>
      </c>
      <c r="N190" s="224"/>
      <c r="O190" s="263">
        <v>105</v>
      </c>
      <c r="P190" s="265"/>
      <c r="Q190" s="263">
        <v>110</v>
      </c>
      <c r="S190" s="293">
        <v>1.125</v>
      </c>
      <c r="U190" s="263">
        <v>59410</v>
      </c>
    </row>
    <row r="191" spans="1:21" ht="9.75" customHeight="1" x14ac:dyDescent="0.3">
      <c r="A191" s="262" t="s">
        <v>484</v>
      </c>
      <c r="C191" s="224" t="s">
        <v>203</v>
      </c>
      <c r="E191" s="275">
        <v>34183</v>
      </c>
      <c r="F191" s="263"/>
      <c r="G191" s="291">
        <v>319.86</v>
      </c>
      <c r="I191" s="226">
        <f t="shared" si="2"/>
        <v>106.86863002563621</v>
      </c>
      <c r="K191" s="292">
        <v>3.4</v>
      </c>
      <c r="L191" s="229"/>
      <c r="M191" s="263">
        <v>3919.66</v>
      </c>
      <c r="N191" s="224"/>
      <c r="O191" s="263">
        <v>41</v>
      </c>
      <c r="P191" s="265"/>
      <c r="Q191" s="263">
        <v>38</v>
      </c>
      <c r="S191" s="293">
        <v>0.77</v>
      </c>
      <c r="U191" s="263">
        <v>2557</v>
      </c>
    </row>
    <row r="192" spans="1:21" ht="9.75" customHeight="1" x14ac:dyDescent="0.3">
      <c r="A192" s="262" t="s">
        <v>485</v>
      </c>
      <c r="C192" s="224" t="s">
        <v>204</v>
      </c>
      <c r="E192" s="275">
        <v>7219</v>
      </c>
      <c r="F192" s="263"/>
      <c r="G192" s="291">
        <v>266.23</v>
      </c>
      <c r="I192" s="226">
        <f t="shared" si="2"/>
        <v>27.115651879953422</v>
      </c>
      <c r="K192" s="292">
        <v>2.5</v>
      </c>
      <c r="L192" s="229"/>
      <c r="M192" s="263">
        <v>764.45</v>
      </c>
      <c r="N192" s="224"/>
      <c r="O192" s="263">
        <v>125</v>
      </c>
      <c r="P192" s="265"/>
      <c r="Q192" s="263">
        <v>125</v>
      </c>
      <c r="S192" s="293">
        <v>0.73</v>
      </c>
      <c r="U192" s="263">
        <v>1582</v>
      </c>
    </row>
    <row r="193" spans="1:21" ht="9.75" customHeight="1" x14ac:dyDescent="0.3">
      <c r="A193" s="262"/>
      <c r="E193" s="275"/>
      <c r="F193" s="263"/>
      <c r="G193" s="291"/>
      <c r="K193" s="292"/>
      <c r="L193" s="229"/>
      <c r="M193" s="263"/>
      <c r="N193" s="224"/>
      <c r="O193" s="263"/>
      <c r="P193" s="265"/>
      <c r="Q193" s="263"/>
      <c r="S193" s="293"/>
      <c r="U193" s="263"/>
    </row>
    <row r="194" spans="1:21" ht="9.75" customHeight="1" x14ac:dyDescent="0.3">
      <c r="A194" s="262" t="s">
        <v>758</v>
      </c>
      <c r="C194" s="224" t="s">
        <v>121</v>
      </c>
      <c r="E194" s="275">
        <v>9145</v>
      </c>
      <c r="F194" s="263"/>
      <c r="G194" s="291">
        <v>191.49</v>
      </c>
      <c r="I194" s="226">
        <f t="shared" si="2"/>
        <v>47.757063032012113</v>
      </c>
      <c r="K194" s="292">
        <v>2.9</v>
      </c>
      <c r="L194" s="229"/>
      <c r="M194" s="263">
        <v>1249.3</v>
      </c>
      <c r="N194" s="224"/>
      <c r="O194" s="263">
        <v>79</v>
      </c>
      <c r="P194" s="265"/>
      <c r="Q194" s="263">
        <v>84</v>
      </c>
      <c r="S194" s="293">
        <v>0.7</v>
      </c>
      <c r="U194" s="263">
        <v>804</v>
      </c>
    </row>
    <row r="195" spans="1:21" ht="9.75" customHeight="1" x14ac:dyDescent="0.3">
      <c r="A195" s="262" t="s">
        <v>759</v>
      </c>
      <c r="C195" s="224" t="s">
        <v>122</v>
      </c>
      <c r="E195" s="275">
        <v>93672</v>
      </c>
      <c r="F195" s="263"/>
      <c r="G195" s="291">
        <v>250.52</v>
      </c>
      <c r="I195" s="226">
        <f t="shared" si="2"/>
        <v>373.91026664537759</v>
      </c>
      <c r="K195" s="292">
        <v>2.7</v>
      </c>
      <c r="L195" s="229"/>
      <c r="M195" s="263">
        <v>13661.93</v>
      </c>
      <c r="N195" s="224"/>
      <c r="O195" s="263">
        <v>66</v>
      </c>
      <c r="P195" s="265"/>
      <c r="Q195" s="263">
        <v>73</v>
      </c>
      <c r="S195" s="293">
        <v>1.0900000000000001</v>
      </c>
      <c r="U195" s="263">
        <v>8449</v>
      </c>
    </row>
    <row r="196" spans="1:21" ht="9.75" customHeight="1" x14ac:dyDescent="0.3">
      <c r="A196" s="262" t="s">
        <v>499</v>
      </c>
      <c r="C196" s="224" t="s">
        <v>205</v>
      </c>
      <c r="E196" s="275">
        <v>22539</v>
      </c>
      <c r="F196" s="263"/>
      <c r="G196" s="291">
        <v>597.55999999999995</v>
      </c>
      <c r="I196" s="226">
        <f t="shared" si="2"/>
        <v>37.718388111654065</v>
      </c>
      <c r="K196" s="292">
        <v>2.9</v>
      </c>
      <c r="L196" s="229"/>
      <c r="M196" s="263">
        <v>2564.3000000000002</v>
      </c>
      <c r="N196" s="224"/>
      <c r="O196" s="263">
        <v>85</v>
      </c>
      <c r="P196" s="265"/>
      <c r="Q196" s="263">
        <v>67</v>
      </c>
      <c r="S196" s="293">
        <v>0.7</v>
      </c>
      <c r="U196" s="263">
        <v>2334</v>
      </c>
    </row>
    <row r="197" spans="1:21" ht="9.75" customHeight="1" x14ac:dyDescent="0.3">
      <c r="A197" s="262" t="s">
        <v>500</v>
      </c>
      <c r="C197" s="224" t="s">
        <v>206</v>
      </c>
      <c r="E197" s="275">
        <v>81422</v>
      </c>
      <c r="F197" s="263"/>
      <c r="G197" s="291">
        <v>849.09</v>
      </c>
      <c r="I197" s="226">
        <f t="shared" si="2"/>
        <v>95.893250421038985</v>
      </c>
      <c r="K197" s="292">
        <v>2.7</v>
      </c>
      <c r="L197" s="229"/>
      <c r="M197" s="263">
        <v>11346.01</v>
      </c>
      <c r="N197" s="224"/>
      <c r="O197" s="263">
        <v>71</v>
      </c>
      <c r="P197" s="265"/>
      <c r="Q197" s="263">
        <v>86</v>
      </c>
      <c r="S197" s="293">
        <v>0.74</v>
      </c>
      <c r="U197" s="263">
        <v>7941</v>
      </c>
    </row>
    <row r="198" spans="1:21" ht="9.75" customHeight="1" x14ac:dyDescent="0.3">
      <c r="A198" s="262" t="s">
        <v>501</v>
      </c>
      <c r="C198" s="224" t="s">
        <v>207</v>
      </c>
      <c r="E198" s="275">
        <v>27057</v>
      </c>
      <c r="F198" s="263"/>
      <c r="G198" s="291">
        <v>473.82</v>
      </c>
      <c r="I198" s="226">
        <f t="shared" si="2"/>
        <v>57.103963530454607</v>
      </c>
      <c r="K198" s="292">
        <v>4.0999999999999996</v>
      </c>
      <c r="L198" s="229"/>
      <c r="M198" s="263">
        <v>3530.63</v>
      </c>
      <c r="N198" s="224"/>
      <c r="O198" s="263">
        <v>14</v>
      </c>
      <c r="P198" s="265"/>
      <c r="Q198" s="263">
        <v>36</v>
      </c>
      <c r="S198" s="293">
        <v>0.63</v>
      </c>
      <c r="U198" s="263">
        <v>1434</v>
      </c>
    </row>
    <row r="199" spans="1:21" ht="9.75" customHeight="1" x14ac:dyDescent="0.3">
      <c r="A199" s="262"/>
      <c r="E199" s="275"/>
      <c r="F199" s="263"/>
      <c r="G199" s="291"/>
      <c r="K199" s="292"/>
      <c r="L199" s="229"/>
      <c r="M199" s="263"/>
      <c r="N199" s="224"/>
      <c r="O199" s="263"/>
      <c r="P199" s="265"/>
      <c r="Q199" s="263"/>
      <c r="S199" s="293"/>
      <c r="U199" s="263"/>
    </row>
    <row r="200" spans="1:21" ht="9.75" customHeight="1" x14ac:dyDescent="0.3">
      <c r="A200" s="262" t="s">
        <v>502</v>
      </c>
      <c r="C200" s="224" t="s">
        <v>208</v>
      </c>
      <c r="E200" s="275">
        <v>22121</v>
      </c>
      <c r="F200" s="263"/>
      <c r="G200" s="291">
        <v>535.53</v>
      </c>
      <c r="I200" s="226">
        <f t="shared" si="2"/>
        <v>41.306742852874727</v>
      </c>
      <c r="K200" s="292">
        <v>3.2</v>
      </c>
      <c r="L200" s="229"/>
      <c r="M200" s="263">
        <v>3388.34</v>
      </c>
      <c r="N200" s="224"/>
      <c r="O200" s="263">
        <v>7</v>
      </c>
      <c r="P200" s="265"/>
      <c r="Q200" s="263">
        <v>34</v>
      </c>
      <c r="S200" s="293">
        <v>0.74</v>
      </c>
      <c r="U200" s="263">
        <v>1227</v>
      </c>
    </row>
    <row r="201" spans="1:21" ht="9.75" customHeight="1" x14ac:dyDescent="0.3">
      <c r="A201" s="262" t="s">
        <v>503</v>
      </c>
      <c r="C201" s="224" t="s">
        <v>209</v>
      </c>
      <c r="E201" s="275">
        <v>42940</v>
      </c>
      <c r="F201" s="263"/>
      <c r="G201" s="291">
        <v>508.78</v>
      </c>
      <c r="I201" s="226">
        <f t="shared" si="2"/>
        <v>84.397971618381234</v>
      </c>
      <c r="K201" s="292">
        <v>2.6</v>
      </c>
      <c r="L201" s="229"/>
      <c r="M201" s="263">
        <v>5765.97</v>
      </c>
      <c r="N201" s="224"/>
      <c r="O201" s="263">
        <v>77</v>
      </c>
      <c r="P201" s="265"/>
      <c r="Q201" s="263">
        <v>89</v>
      </c>
      <c r="S201" s="293">
        <v>0.64</v>
      </c>
      <c r="U201" s="263">
        <v>4407</v>
      </c>
    </row>
    <row r="202" spans="1:21" ht="9.75" customHeight="1" x14ac:dyDescent="0.3">
      <c r="A202" s="262" t="s">
        <v>504</v>
      </c>
      <c r="C202" s="224" t="s">
        <v>210</v>
      </c>
      <c r="E202" s="275">
        <v>30475</v>
      </c>
      <c r="F202" s="263"/>
      <c r="G202" s="291">
        <v>450.93</v>
      </c>
      <c r="I202" s="226">
        <f t="shared" si="2"/>
        <v>67.582551615550088</v>
      </c>
      <c r="K202" s="292">
        <v>3.7</v>
      </c>
      <c r="L202" s="229"/>
      <c r="M202" s="263">
        <v>4156.3500000000004</v>
      </c>
      <c r="N202" s="224"/>
      <c r="O202" s="263">
        <v>6</v>
      </c>
      <c r="P202" s="265"/>
      <c r="Q202" s="263">
        <v>28</v>
      </c>
      <c r="S202" s="293">
        <v>0.74</v>
      </c>
      <c r="U202" s="263">
        <v>1413</v>
      </c>
    </row>
    <row r="203" spans="1:21" ht="9.75" customHeight="1" x14ac:dyDescent="0.3">
      <c r="A203" s="262" t="s">
        <v>505</v>
      </c>
      <c r="C203" s="224" t="s">
        <v>211</v>
      </c>
      <c r="E203" s="275">
        <v>17851</v>
      </c>
      <c r="F203" s="263"/>
      <c r="G203" s="291">
        <v>599.15</v>
      </c>
      <c r="I203" s="226">
        <f t="shared" si="2"/>
        <v>29.79387465576233</v>
      </c>
      <c r="K203" s="292">
        <v>2.6</v>
      </c>
      <c r="L203" s="229"/>
      <c r="M203" s="263">
        <v>2668.48</v>
      </c>
      <c r="N203" s="224"/>
      <c r="O203" s="263">
        <v>55</v>
      </c>
      <c r="P203" s="265"/>
      <c r="Q203" s="263">
        <v>48</v>
      </c>
      <c r="S203" s="293">
        <v>0.85</v>
      </c>
      <c r="U203" s="263">
        <v>1514</v>
      </c>
    </row>
    <row r="204" spans="1:21" ht="9.75" customHeight="1" x14ac:dyDescent="0.3">
      <c r="A204" s="262" t="s">
        <v>506</v>
      </c>
      <c r="C204" s="224" t="s">
        <v>212</v>
      </c>
      <c r="E204" s="275">
        <v>133441</v>
      </c>
      <c r="F204" s="263"/>
      <c r="G204" s="291">
        <v>401.5</v>
      </c>
      <c r="I204" s="226">
        <f t="shared" si="2"/>
        <v>332.35616438356163</v>
      </c>
      <c r="K204" s="292">
        <v>3.1</v>
      </c>
      <c r="L204" s="229"/>
      <c r="M204" s="263">
        <v>22976.48</v>
      </c>
      <c r="N204" s="224"/>
      <c r="O204" s="263">
        <v>92</v>
      </c>
      <c r="P204" s="265"/>
      <c r="Q204" s="263">
        <v>104</v>
      </c>
      <c r="S204" s="293">
        <v>0.83299999999999996</v>
      </c>
      <c r="U204" s="263">
        <v>14989</v>
      </c>
    </row>
    <row r="205" spans="1:21" ht="9.75" customHeight="1" x14ac:dyDescent="0.3">
      <c r="A205" s="262"/>
      <c r="E205" s="275"/>
      <c r="F205" s="263"/>
      <c r="G205" s="291"/>
      <c r="K205" s="292"/>
      <c r="L205" s="229"/>
      <c r="M205" s="263"/>
      <c r="N205" s="224"/>
      <c r="O205" s="263"/>
      <c r="P205" s="265"/>
      <c r="Q205" s="263"/>
      <c r="S205" s="293"/>
      <c r="U205" s="263"/>
    </row>
    <row r="206" spans="1:21" ht="9.75" customHeight="1" x14ac:dyDescent="0.3">
      <c r="A206" s="262" t="s">
        <v>760</v>
      </c>
      <c r="C206" s="224" t="s">
        <v>213</v>
      </c>
      <c r="E206" s="275">
        <v>149110</v>
      </c>
      <c r="F206" s="263"/>
      <c r="G206" s="291">
        <v>268.95999999999998</v>
      </c>
      <c r="I206" s="226">
        <f t="shared" si="2"/>
        <v>554.3947055324212</v>
      </c>
      <c r="K206" s="292">
        <v>2.9</v>
      </c>
      <c r="L206" s="229"/>
      <c r="M206" s="263">
        <v>28846.43</v>
      </c>
      <c r="N206" s="224"/>
      <c r="O206" s="263">
        <v>90</v>
      </c>
      <c r="P206" s="265"/>
      <c r="Q206" s="263">
        <v>120</v>
      </c>
      <c r="S206" s="293">
        <v>0.99</v>
      </c>
      <c r="U206" s="263">
        <v>17208</v>
      </c>
    </row>
    <row r="207" spans="1:21" ht="9.75" customHeight="1" x14ac:dyDescent="0.3">
      <c r="A207" s="262" t="s">
        <v>761</v>
      </c>
      <c r="C207" s="224" t="s">
        <v>214</v>
      </c>
      <c r="E207" s="275">
        <v>6584</v>
      </c>
      <c r="F207" s="263"/>
      <c r="G207" s="291">
        <v>278.95</v>
      </c>
      <c r="I207" s="226">
        <f t="shared" si="2"/>
        <v>23.602796200035851</v>
      </c>
      <c r="K207" s="292">
        <v>3.8</v>
      </c>
      <c r="L207" s="229"/>
      <c r="M207" s="263">
        <v>716.73</v>
      </c>
      <c r="N207" s="224"/>
      <c r="O207" s="263">
        <v>131</v>
      </c>
      <c r="P207" s="265"/>
      <c r="Q207" s="263">
        <v>123</v>
      </c>
      <c r="S207" s="293">
        <v>0.71</v>
      </c>
      <c r="U207" s="263">
        <v>928</v>
      </c>
    </row>
    <row r="208" spans="1:21" ht="9.75" customHeight="1" x14ac:dyDescent="0.3">
      <c r="A208" s="262" t="s">
        <v>762</v>
      </c>
      <c r="C208" s="224" t="s">
        <v>215</v>
      </c>
      <c r="E208" s="275">
        <v>11473</v>
      </c>
      <c r="F208" s="263"/>
      <c r="G208" s="291">
        <v>490.22</v>
      </c>
      <c r="I208" s="226">
        <f t="shared" si="2"/>
        <v>23.40377789563869</v>
      </c>
      <c r="K208" s="292">
        <v>4.5</v>
      </c>
      <c r="L208" s="229"/>
      <c r="M208" s="263">
        <v>1013.8</v>
      </c>
      <c r="N208" s="224"/>
      <c r="O208" s="263">
        <v>27</v>
      </c>
      <c r="P208" s="265"/>
      <c r="Q208" s="263">
        <v>25</v>
      </c>
      <c r="S208" s="293">
        <v>0.57999999999999996</v>
      </c>
      <c r="U208" s="263">
        <v>901</v>
      </c>
    </row>
    <row r="209" spans="1:21" ht="9.75" customHeight="1" x14ac:dyDescent="0.3">
      <c r="A209" s="262" t="s">
        <v>763</v>
      </c>
      <c r="C209" s="224" t="s">
        <v>216</v>
      </c>
      <c r="E209" s="275">
        <v>41973</v>
      </c>
      <c r="F209" s="263"/>
      <c r="G209" s="291">
        <v>518.85</v>
      </c>
      <c r="I209" s="226">
        <f t="shared" si="2"/>
        <v>80.89621277825961</v>
      </c>
      <c r="K209" s="292">
        <v>4.3</v>
      </c>
      <c r="L209" s="229"/>
      <c r="M209" s="263">
        <v>5407.73</v>
      </c>
      <c r="N209" s="224"/>
      <c r="O209" s="263">
        <v>16</v>
      </c>
      <c r="P209" s="265"/>
      <c r="Q209" s="263">
        <v>35</v>
      </c>
      <c r="S209" s="293">
        <v>0.57999999999999996</v>
      </c>
      <c r="U209" s="263">
        <v>2626</v>
      </c>
    </row>
    <row r="210" spans="1:21" ht="9.75" customHeight="1" x14ac:dyDescent="0.3">
      <c r="A210" s="262" t="s">
        <v>764</v>
      </c>
      <c r="C210" s="224" t="s">
        <v>217</v>
      </c>
      <c r="E210" s="275">
        <v>39630</v>
      </c>
      <c r="F210" s="263"/>
      <c r="G210" s="291">
        <v>213.47</v>
      </c>
      <c r="I210" s="226">
        <f t="shared" si="2"/>
        <v>185.64669508596054</v>
      </c>
      <c r="K210" s="292">
        <v>2.9</v>
      </c>
      <c r="L210" s="229"/>
      <c r="M210" s="263">
        <v>5161.54</v>
      </c>
      <c r="N210" s="224"/>
      <c r="O210" s="263">
        <v>103</v>
      </c>
      <c r="P210" s="265"/>
      <c r="Q210" s="263">
        <v>98</v>
      </c>
      <c r="S210" s="293">
        <v>0.66</v>
      </c>
      <c r="U210" s="263">
        <v>4165</v>
      </c>
    </row>
    <row r="211" spans="1:21" ht="9.75" customHeight="1" x14ac:dyDescent="0.3">
      <c r="A211" s="262"/>
      <c r="E211" s="275"/>
      <c r="F211" s="263"/>
      <c r="G211" s="291"/>
      <c r="K211" s="292"/>
      <c r="L211" s="229"/>
      <c r="M211" s="263"/>
      <c r="N211" s="224"/>
      <c r="O211" s="263"/>
      <c r="P211" s="265"/>
      <c r="Q211" s="263"/>
      <c r="S211" s="293"/>
      <c r="U211" s="263"/>
    </row>
    <row r="212" spans="1:21" ht="9.75" customHeight="1" x14ac:dyDescent="0.3">
      <c r="A212" s="262" t="s">
        <v>765</v>
      </c>
      <c r="C212" s="224" t="s">
        <v>218</v>
      </c>
      <c r="E212" s="275">
        <v>53992</v>
      </c>
      <c r="F212" s="263"/>
      <c r="G212" s="291">
        <v>560.98</v>
      </c>
      <c r="I212" s="226">
        <f t="shared" si="2"/>
        <v>96.245855467218078</v>
      </c>
      <c r="K212" s="292">
        <v>3.4</v>
      </c>
      <c r="L212" s="229"/>
      <c r="M212" s="263">
        <v>6821.32</v>
      </c>
      <c r="N212" s="224"/>
      <c r="O212" s="263">
        <v>60</v>
      </c>
      <c r="P212" s="265"/>
      <c r="Q212" s="263">
        <v>72</v>
      </c>
      <c r="S212" s="293">
        <v>0.63</v>
      </c>
      <c r="U212" s="263">
        <v>4102</v>
      </c>
    </row>
    <row r="213" spans="1:21" ht="9.75" customHeight="1" x14ac:dyDescent="0.3">
      <c r="A213" s="262" t="s">
        <v>766</v>
      </c>
      <c r="C213" s="224" t="s">
        <v>219</v>
      </c>
      <c r="E213" s="275">
        <v>17911</v>
      </c>
      <c r="F213" s="263"/>
      <c r="G213" s="291">
        <v>229.38</v>
      </c>
      <c r="I213" s="226">
        <f t="shared" si="2"/>
        <v>78.084401429941579</v>
      </c>
      <c r="K213" s="292">
        <v>3.2</v>
      </c>
      <c r="L213" s="229"/>
      <c r="M213" s="263">
        <v>1527.18</v>
      </c>
      <c r="N213" s="224"/>
      <c r="O213" s="263">
        <v>98</v>
      </c>
      <c r="P213" s="265"/>
      <c r="Q213" s="263">
        <v>90</v>
      </c>
      <c r="S213" s="293">
        <v>0.61</v>
      </c>
      <c r="U213" s="263">
        <v>2493</v>
      </c>
    </row>
    <row r="214" spans="1:21" ht="9.75" customHeight="1" x14ac:dyDescent="0.3">
      <c r="A214" s="262" t="s">
        <v>767</v>
      </c>
      <c r="C214" s="224" t="s">
        <v>220</v>
      </c>
      <c r="E214" s="275">
        <v>38386</v>
      </c>
      <c r="F214" s="263"/>
      <c r="G214" s="291">
        <v>403.19</v>
      </c>
      <c r="I214" s="226">
        <f t="shared" si="2"/>
        <v>95.205734269203106</v>
      </c>
      <c r="K214" s="292">
        <v>4.9000000000000004</v>
      </c>
      <c r="L214" s="229"/>
      <c r="M214" s="263">
        <v>5410.43</v>
      </c>
      <c r="N214" s="224"/>
      <c r="O214" s="263">
        <v>20</v>
      </c>
      <c r="P214" s="265"/>
      <c r="Q214" s="263">
        <v>43</v>
      </c>
      <c r="S214" s="293">
        <v>0.6</v>
      </c>
      <c r="U214" s="263">
        <v>1891</v>
      </c>
    </row>
    <row r="215" spans="1:21" ht="9.75" customHeight="1" x14ac:dyDescent="0.3">
      <c r="A215" s="262" t="s">
        <v>768</v>
      </c>
      <c r="C215" s="224" t="s">
        <v>221</v>
      </c>
      <c r="E215" s="275">
        <v>28650</v>
      </c>
      <c r="F215" s="263"/>
      <c r="G215" s="291">
        <v>461.82</v>
      </c>
      <c r="I215" s="226">
        <f t="shared" si="2"/>
        <v>62.037157334026247</v>
      </c>
      <c r="K215" s="292">
        <v>3.5</v>
      </c>
      <c r="L215" s="229"/>
      <c r="M215" s="263">
        <v>3893.01</v>
      </c>
      <c r="N215" s="224"/>
      <c r="O215" s="263">
        <v>48</v>
      </c>
      <c r="P215" s="265"/>
      <c r="Q215" s="263">
        <v>52</v>
      </c>
      <c r="S215" s="293">
        <v>0.54</v>
      </c>
      <c r="U215" s="263">
        <v>2329</v>
      </c>
    </row>
    <row r="216" spans="1:21" ht="9.75" customHeight="1" x14ac:dyDescent="0.3">
      <c r="A216" s="262" t="s">
        <v>769</v>
      </c>
      <c r="C216" s="224" t="s">
        <v>222</v>
      </c>
      <c r="E216" s="282">
        <v>68725</v>
      </c>
      <c r="F216" s="263"/>
      <c r="G216" s="291">
        <v>104.78</v>
      </c>
      <c r="I216" s="226">
        <f t="shared" si="2"/>
        <v>655.89807215117389</v>
      </c>
      <c r="K216" s="292">
        <v>2.7</v>
      </c>
      <c r="L216" s="229"/>
      <c r="M216" s="263">
        <v>12753.24</v>
      </c>
      <c r="N216" s="224"/>
      <c r="O216" s="263">
        <v>106</v>
      </c>
      <c r="P216" s="265"/>
      <c r="Q216" s="263">
        <v>106</v>
      </c>
      <c r="S216" s="293">
        <v>0.79500000000000004</v>
      </c>
      <c r="U216" s="263">
        <v>9131</v>
      </c>
    </row>
    <row r="217" spans="1:21" ht="9.75" customHeight="1" x14ac:dyDescent="0.3">
      <c r="K217" s="229"/>
      <c r="L217" s="229"/>
      <c r="O217" s="268"/>
      <c r="P217" s="268"/>
      <c r="Q217" s="268"/>
      <c r="S217" s="273"/>
      <c r="U217" s="228"/>
    </row>
    <row r="218" spans="1:21" ht="9.75" customHeight="1" x14ac:dyDescent="0.3">
      <c r="K218" s="229"/>
      <c r="L218" s="229"/>
      <c r="M218" s="272"/>
      <c r="O218" s="268"/>
      <c r="P218" s="268"/>
      <c r="Q218" s="268"/>
      <c r="S218" s="273"/>
    </row>
    <row r="219" spans="1:21" ht="11.25" customHeight="1" x14ac:dyDescent="0.3">
      <c r="C219" s="283" t="s">
        <v>770</v>
      </c>
      <c r="K219" s="229"/>
      <c r="L219" s="229"/>
      <c r="O219" s="268"/>
      <c r="P219" s="268"/>
      <c r="Q219" s="268"/>
      <c r="S219" s="273"/>
    </row>
    <row r="220" spans="1:21" ht="13.35" customHeight="1" x14ac:dyDescent="0.3">
      <c r="C220" s="283" t="s">
        <v>771</v>
      </c>
      <c r="K220" s="229"/>
      <c r="L220" s="229"/>
      <c r="S220" s="273"/>
    </row>
    <row r="221" spans="1:21" ht="12.75" customHeight="1" x14ac:dyDescent="0.3">
      <c r="C221" s="283" t="s">
        <v>772</v>
      </c>
      <c r="K221" s="229"/>
      <c r="L221" s="229"/>
      <c r="S221" s="273"/>
    </row>
    <row r="222" spans="1:21" ht="9.75" customHeight="1" x14ac:dyDescent="0.3">
      <c r="C222" s="283"/>
      <c r="K222" s="229"/>
      <c r="L222" s="229"/>
    </row>
    <row r="223" spans="1:21" ht="11.25" customHeight="1" x14ac:dyDescent="0.3">
      <c r="A223" s="203" t="s">
        <v>773</v>
      </c>
      <c r="K223" s="229"/>
      <c r="L223" s="229"/>
    </row>
    <row r="224" spans="1:21" s="202" customFormat="1" ht="12" x14ac:dyDescent="0.3">
      <c r="E224" s="204"/>
      <c r="F224" s="204"/>
      <c r="G224" s="205"/>
      <c r="H224" s="205"/>
      <c r="I224" s="205"/>
      <c r="J224" s="205"/>
      <c r="K224" s="209"/>
      <c r="L224" s="209"/>
      <c r="M224" s="206"/>
      <c r="N224" s="206"/>
      <c r="O224" s="208"/>
      <c r="P224" s="208"/>
      <c r="Q224" s="209"/>
      <c r="R224" s="209"/>
      <c r="S224" s="210"/>
      <c r="T224" s="210"/>
      <c r="U224" s="216"/>
    </row>
    <row r="225" spans="1:21" ht="9.75" customHeight="1" x14ac:dyDescent="0.3">
      <c r="B225" s="284"/>
      <c r="C225" s="283"/>
      <c r="D225" s="285"/>
      <c r="E225" s="223"/>
      <c r="F225" s="223"/>
      <c r="G225" s="223"/>
      <c r="H225" s="223"/>
      <c r="I225" s="223"/>
      <c r="J225" s="223"/>
      <c r="K225" s="223"/>
      <c r="L225" s="223"/>
      <c r="M225" s="223"/>
      <c r="N225" s="223"/>
      <c r="O225" s="223"/>
      <c r="P225" s="223"/>
      <c r="Q225" s="223"/>
      <c r="R225" s="223"/>
      <c r="S225" s="286"/>
      <c r="T225" s="223"/>
      <c r="U225" s="223"/>
    </row>
    <row r="226" spans="1:21" ht="9.75" customHeight="1" x14ac:dyDescent="0.3">
      <c r="B226" s="284"/>
      <c r="C226" s="283"/>
      <c r="D226" s="283"/>
      <c r="E226" s="223"/>
      <c r="F226" s="223"/>
      <c r="G226" s="223"/>
      <c r="H226" s="223"/>
      <c r="I226" s="223"/>
      <c r="J226" s="223"/>
      <c r="K226" s="223"/>
      <c r="L226" s="223"/>
      <c r="M226" s="223"/>
      <c r="N226" s="223"/>
      <c r="O226" s="223"/>
      <c r="P226" s="223"/>
      <c r="Q226" s="223"/>
      <c r="R226" s="223"/>
      <c r="S226" s="286"/>
      <c r="T226" s="223"/>
      <c r="U226" s="223"/>
    </row>
    <row r="227" spans="1:21" ht="9.75" customHeight="1" x14ac:dyDescent="0.3">
      <c r="B227" s="283"/>
      <c r="C227" s="283"/>
      <c r="D227" s="283"/>
      <c r="E227" s="223"/>
      <c r="F227" s="223"/>
      <c r="G227" s="223"/>
      <c r="H227" s="223"/>
      <c r="I227" s="223"/>
      <c r="J227" s="223"/>
      <c r="K227" s="223"/>
      <c r="L227" s="223"/>
      <c r="M227" s="223"/>
      <c r="N227" s="223"/>
      <c r="O227" s="223"/>
      <c r="P227" s="223"/>
      <c r="Q227" s="223"/>
      <c r="R227" s="223"/>
      <c r="S227" s="286"/>
      <c r="T227" s="223"/>
      <c r="U227" s="223"/>
    </row>
    <row r="228" spans="1:21" ht="9.75" customHeight="1" x14ac:dyDescent="0.3">
      <c r="C228" s="283"/>
      <c r="D228" s="283"/>
      <c r="E228" s="287"/>
      <c r="F228" s="287"/>
      <c r="G228" s="287"/>
      <c r="H228" s="287"/>
      <c r="I228" s="287"/>
      <c r="J228" s="287"/>
      <c r="K228" s="287"/>
      <c r="L228" s="287"/>
      <c r="M228" s="287"/>
      <c r="N228" s="287"/>
      <c r="O228" s="287"/>
      <c r="P228" s="287"/>
      <c r="Q228" s="287"/>
      <c r="R228" s="287"/>
      <c r="S228" s="288"/>
      <c r="T228" s="287"/>
      <c r="U228" s="287"/>
    </row>
    <row r="229" spans="1:21" ht="9.75" customHeight="1" x14ac:dyDescent="0.3">
      <c r="D229" s="283"/>
      <c r="E229" s="287"/>
      <c r="F229" s="287"/>
      <c r="G229" s="287"/>
      <c r="H229" s="287"/>
      <c r="I229" s="287"/>
      <c r="J229" s="287"/>
      <c r="K229" s="287"/>
      <c r="L229" s="287"/>
      <c r="M229" s="287"/>
      <c r="N229" s="287"/>
      <c r="O229" s="287"/>
      <c r="P229" s="287"/>
      <c r="Q229" s="287"/>
      <c r="R229" s="287"/>
      <c r="S229" s="288"/>
      <c r="T229" s="287"/>
      <c r="U229" s="287"/>
    </row>
    <row r="230" spans="1:21" ht="9.75" customHeight="1" x14ac:dyDescent="0.3">
      <c r="C230" s="223"/>
      <c r="D230" s="223"/>
      <c r="E230" s="223"/>
      <c r="F230" s="223"/>
      <c r="G230" s="223"/>
      <c r="H230" s="223"/>
      <c r="I230" s="223"/>
      <c r="J230" s="223"/>
      <c r="K230" s="223"/>
      <c r="L230" s="223"/>
      <c r="M230" s="223"/>
      <c r="N230" s="223"/>
      <c r="O230" s="223"/>
      <c r="P230" s="223"/>
      <c r="Q230" s="223"/>
      <c r="R230" s="223"/>
      <c r="S230" s="286"/>
      <c r="T230" s="286"/>
      <c r="U230" s="239"/>
    </row>
    <row r="231" spans="1:21" ht="13.65" customHeight="1" x14ac:dyDescent="0.3">
      <c r="C231" s="287"/>
      <c r="D231" s="287"/>
      <c r="E231" s="287"/>
      <c r="F231" s="287"/>
      <c r="G231" s="287"/>
      <c r="H231" s="287"/>
      <c r="I231" s="287"/>
      <c r="J231" s="287"/>
      <c r="K231" s="287"/>
      <c r="L231" s="287"/>
      <c r="M231" s="287"/>
      <c r="N231" s="287"/>
      <c r="O231" s="287"/>
      <c r="P231" s="287"/>
      <c r="Q231" s="287"/>
      <c r="R231" s="287"/>
      <c r="S231" s="288"/>
      <c r="T231" s="288"/>
      <c r="U231" s="289"/>
    </row>
    <row r="232" spans="1:21" ht="13.65" customHeight="1" x14ac:dyDescent="0.3"/>
    <row r="233" spans="1:21" ht="31.95" customHeight="1" x14ac:dyDescent="0.3"/>
    <row r="234" spans="1:21" ht="13.65" customHeight="1" x14ac:dyDescent="0.3"/>
    <row r="235" spans="1:21" ht="15" customHeight="1" x14ac:dyDescent="0.3"/>
    <row r="236" spans="1:21" ht="12" customHeight="1" x14ac:dyDescent="0.3"/>
    <row r="237" spans="1:21" ht="12.75" customHeight="1" x14ac:dyDescent="0.3"/>
    <row r="238" spans="1:21" ht="15.75" customHeight="1" x14ac:dyDescent="0.3">
      <c r="A238" s="206"/>
      <c r="C238" s="225"/>
      <c r="D238" s="225"/>
      <c r="U238" s="211"/>
    </row>
    <row r="239" spans="1:21" ht="9.75" customHeight="1" x14ac:dyDescent="0.3">
      <c r="C239" s="225"/>
      <c r="D239" s="225"/>
    </row>
  </sheetData>
  <mergeCells count="3">
    <mergeCell ref="B13:C13"/>
    <mergeCell ref="B87:C87"/>
    <mergeCell ref="B163:C163"/>
  </mergeCells>
  <pageMargins left="3.5" right="0.5" top="0.5" bottom="0.25" header="0.5" footer="0.5"/>
  <pageSetup paperSize="17" orientation="landscape" r:id="rId1"/>
  <headerFooter alignWithMargins="0"/>
  <rowBreaks count="2" manualBreakCount="2">
    <brk id="74" max="16383" man="1"/>
    <brk id="150" max="16383" man="1"/>
  </rowBreaks>
  <ignoredErrors>
    <ignoredError sqref="E11 A14:A233 G11:Q11 E85:Q85 E161:Q16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AF5D0-42F9-44DA-A74D-E2B2AF4217EE}">
  <sheetPr transitionEvaluation="1"/>
  <dimension ref="A1:BC396"/>
  <sheetViews>
    <sheetView showGridLines="0" zoomScale="120" zoomScaleNormal="120" workbookViewId="0">
      <pane xSplit="5" ySplit="11" topLeftCell="F12"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3.77734375" style="22" customWidth="1"/>
    <col min="2" max="2" width="0.88671875" style="22" customWidth="1"/>
    <col min="3" max="3" width="8" style="22" customWidth="1"/>
    <col min="4" max="4" width="1.77734375" style="22" customWidth="1"/>
    <col min="5" max="5" width="11.44140625" style="22" customWidth="1"/>
    <col min="6" max="6" width="0.88671875" style="22" customWidth="1"/>
    <col min="7" max="7" width="12.6640625" style="22" customWidth="1"/>
    <col min="8" max="8" width="1.44140625" style="22" customWidth="1"/>
    <col min="9" max="9" width="8.33203125" style="22" customWidth="1"/>
    <col min="10" max="10" width="1.44140625" style="22" customWidth="1"/>
    <col min="11" max="11" width="6.5546875" style="22" customWidth="1"/>
    <col min="12" max="12" width="1.44140625" style="22" customWidth="1"/>
    <col min="13" max="13" width="12.5546875" style="22" bestFit="1" customWidth="1"/>
    <col min="14" max="14" width="1.44140625" style="22" customWidth="1"/>
    <col min="15" max="15" width="8.109375" style="22" customWidth="1"/>
    <col min="16" max="16" width="1.44140625" style="22" customWidth="1"/>
    <col min="17" max="17" width="6.44140625" style="22" customWidth="1"/>
    <col min="18" max="18" width="1.44140625" style="22" customWidth="1"/>
    <col min="19" max="19" width="11.6640625" style="22" customWidth="1"/>
    <col min="20" max="20" width="1.44140625" style="22" customWidth="1"/>
    <col min="21" max="21" width="6.77734375" style="22" customWidth="1"/>
    <col min="22" max="22" width="1.44140625" style="22" customWidth="1"/>
    <col min="23" max="23" width="6.109375" style="22" customWidth="1"/>
    <col min="24" max="24" width="1.44140625" style="22" customWidth="1"/>
    <col min="25" max="25" width="10.33203125" style="22" customWidth="1"/>
    <col min="26" max="26" width="1.44140625" style="22" customWidth="1"/>
    <col min="27" max="27" width="6.33203125" style="22" customWidth="1"/>
    <col min="28" max="28" width="1.44140625" style="22" customWidth="1"/>
    <col min="29" max="29" width="6.44140625" style="22" customWidth="1"/>
    <col min="30" max="30" width="1.44140625" style="22" customWidth="1"/>
    <col min="31" max="31" width="12.6640625" style="22" customWidth="1"/>
    <col min="32" max="33" width="1.44140625" style="22" customWidth="1"/>
    <col min="34" max="34" width="13.88671875" style="22" customWidth="1"/>
    <col min="35" max="35" width="2.21875" style="22" customWidth="1"/>
    <col min="36" max="36" width="13.88671875" style="22" customWidth="1"/>
    <col min="37" max="37" width="2.21875" style="22" customWidth="1"/>
    <col min="38" max="38" width="14.6640625" style="22" customWidth="1"/>
    <col min="39" max="39" width="3" style="22" customWidth="1"/>
    <col min="40" max="40" width="14.6640625" style="22" customWidth="1"/>
    <col min="41" max="41" width="1.44140625" style="22" customWidth="1"/>
    <col min="42" max="42" width="8.44140625" style="22" customWidth="1"/>
    <col min="43" max="43" width="1.44140625" style="22" customWidth="1"/>
    <col min="44" max="44" width="8.44140625" style="22" customWidth="1"/>
    <col min="45" max="45" width="3" style="22" customWidth="1"/>
    <col min="46" max="46" width="13.88671875" style="22" customWidth="1"/>
    <col min="47" max="47" width="1.44140625" style="22" customWidth="1"/>
    <col min="48" max="48" width="12.33203125" style="22" customWidth="1"/>
    <col min="49" max="49" width="1.44140625" style="22" customWidth="1"/>
    <col min="50" max="50" width="12.33203125" style="22" hidden="1" customWidth="1"/>
    <col min="51" max="51" width="1.44140625" style="22" customWidth="1"/>
    <col min="52" max="52" width="12.33203125" style="22" customWidth="1"/>
    <col min="53" max="53" width="2.21875" style="22" customWidth="1"/>
    <col min="54" max="54" width="4.5546875" style="22" customWidth="1"/>
    <col min="55" max="55" width="6.5546875" style="27" customWidth="1"/>
    <col min="56" max="56" width="9.88671875" style="22" customWidth="1"/>
    <col min="57" max="57" width="7.33203125" style="22" customWidth="1"/>
    <col min="58" max="256" width="11.5546875" style="22"/>
    <col min="257" max="257" width="3.77734375" style="22" customWidth="1"/>
    <col min="258" max="258" width="0.88671875" style="22" customWidth="1"/>
    <col min="259" max="259" width="8" style="22" customWidth="1"/>
    <col min="260" max="260" width="1.77734375" style="22" customWidth="1"/>
    <col min="261" max="261" width="11.44140625" style="22" customWidth="1"/>
    <col min="262" max="262" width="0.88671875" style="22" customWidth="1"/>
    <col min="263" max="263" width="12.6640625" style="22" customWidth="1"/>
    <col min="264" max="264" width="1.44140625" style="22" customWidth="1"/>
    <col min="265" max="265" width="8.33203125" style="22" customWidth="1"/>
    <col min="266" max="266" width="1.44140625" style="22" customWidth="1"/>
    <col min="267" max="267" width="6.5546875" style="22" customWidth="1"/>
    <col min="268" max="268" width="1.44140625" style="22" customWidth="1"/>
    <col min="269" max="269" width="12.5546875" style="22" bestFit="1" customWidth="1"/>
    <col min="270" max="270" width="1.44140625" style="22" customWidth="1"/>
    <col min="271" max="271" width="8.109375" style="22" customWidth="1"/>
    <col min="272" max="272" width="1.44140625" style="22" customWidth="1"/>
    <col min="273" max="273" width="6.44140625" style="22" customWidth="1"/>
    <col min="274" max="274" width="1.44140625" style="22" customWidth="1"/>
    <col min="275" max="275" width="11.6640625" style="22" customWidth="1"/>
    <col min="276" max="276" width="1.44140625" style="22" customWidth="1"/>
    <col min="277" max="277" width="6.77734375" style="22" customWidth="1"/>
    <col min="278" max="278" width="1.44140625" style="22" customWidth="1"/>
    <col min="279" max="279" width="6.109375" style="22" customWidth="1"/>
    <col min="280" max="280" width="1.44140625" style="22" customWidth="1"/>
    <col min="281" max="281" width="10.33203125" style="22" customWidth="1"/>
    <col min="282" max="282" width="1.44140625" style="22" customWidth="1"/>
    <col min="283" max="283" width="6.33203125" style="22" customWidth="1"/>
    <col min="284" max="284" width="1.44140625" style="22" customWidth="1"/>
    <col min="285" max="285" width="6.44140625" style="22" customWidth="1"/>
    <col min="286" max="286" width="1.44140625" style="22" customWidth="1"/>
    <col min="287" max="287" width="12.6640625" style="22" customWidth="1"/>
    <col min="288" max="289" width="1.44140625" style="22" customWidth="1"/>
    <col min="290" max="290" width="13.88671875" style="22" customWidth="1"/>
    <col min="291" max="291" width="2.21875" style="22" customWidth="1"/>
    <col min="292" max="292" width="13.88671875" style="22" customWidth="1"/>
    <col min="293" max="293" width="2.21875" style="22" customWidth="1"/>
    <col min="294" max="294" width="14.6640625" style="22" customWidth="1"/>
    <col min="295" max="295" width="3" style="22" customWidth="1"/>
    <col min="296" max="296" width="14.6640625" style="22" customWidth="1"/>
    <col min="297" max="297" width="1.44140625" style="22" customWidth="1"/>
    <col min="298" max="298" width="8.44140625" style="22" customWidth="1"/>
    <col min="299" max="299" width="1.44140625" style="22" customWidth="1"/>
    <col min="300" max="300" width="8.44140625" style="22" customWidth="1"/>
    <col min="301" max="301" width="3" style="22" customWidth="1"/>
    <col min="302" max="302" width="13.88671875" style="22" customWidth="1"/>
    <col min="303" max="303" width="1.44140625" style="22" customWidth="1"/>
    <col min="304" max="304" width="12.33203125" style="22" customWidth="1"/>
    <col min="305" max="305" width="1.44140625" style="22" customWidth="1"/>
    <col min="306" max="306" width="0" style="22" hidden="1" customWidth="1"/>
    <col min="307" max="307" width="1.44140625" style="22" customWidth="1"/>
    <col min="308" max="308" width="12.33203125" style="22" customWidth="1"/>
    <col min="309" max="309" width="2.21875" style="22" customWidth="1"/>
    <col min="310" max="310" width="4.5546875" style="22" customWidth="1"/>
    <col min="311" max="311" width="6.5546875" style="22" customWidth="1"/>
    <col min="312" max="312" width="9.88671875" style="22" customWidth="1"/>
    <col min="313" max="313" width="7.33203125" style="22" customWidth="1"/>
    <col min="314" max="512" width="11.5546875" style="22"/>
    <col min="513" max="513" width="3.77734375" style="22" customWidth="1"/>
    <col min="514" max="514" width="0.88671875" style="22" customWidth="1"/>
    <col min="515" max="515" width="8" style="22" customWidth="1"/>
    <col min="516" max="516" width="1.77734375" style="22" customWidth="1"/>
    <col min="517" max="517" width="11.44140625" style="22" customWidth="1"/>
    <col min="518" max="518" width="0.88671875" style="22" customWidth="1"/>
    <col min="519" max="519" width="12.6640625" style="22" customWidth="1"/>
    <col min="520" max="520" width="1.44140625" style="22" customWidth="1"/>
    <col min="521" max="521" width="8.33203125" style="22" customWidth="1"/>
    <col min="522" max="522" width="1.44140625" style="22" customWidth="1"/>
    <col min="523" max="523" width="6.5546875" style="22" customWidth="1"/>
    <col min="524" max="524" width="1.44140625" style="22" customWidth="1"/>
    <col min="525" max="525" width="12.5546875" style="22" bestFit="1" customWidth="1"/>
    <col min="526" max="526" width="1.44140625" style="22" customWidth="1"/>
    <col min="527" max="527" width="8.109375" style="22" customWidth="1"/>
    <col min="528" max="528" width="1.44140625" style="22" customWidth="1"/>
    <col min="529" max="529" width="6.44140625" style="22" customWidth="1"/>
    <col min="530" max="530" width="1.44140625" style="22" customWidth="1"/>
    <col min="531" max="531" width="11.6640625" style="22" customWidth="1"/>
    <col min="532" max="532" width="1.44140625" style="22" customWidth="1"/>
    <col min="533" max="533" width="6.77734375" style="22" customWidth="1"/>
    <col min="534" max="534" width="1.44140625" style="22" customWidth="1"/>
    <col min="535" max="535" width="6.109375" style="22" customWidth="1"/>
    <col min="536" max="536" width="1.44140625" style="22" customWidth="1"/>
    <col min="537" max="537" width="10.33203125" style="22" customWidth="1"/>
    <col min="538" max="538" width="1.44140625" style="22" customWidth="1"/>
    <col min="539" max="539" width="6.33203125" style="22" customWidth="1"/>
    <col min="540" max="540" width="1.44140625" style="22" customWidth="1"/>
    <col min="541" max="541" width="6.44140625" style="22" customWidth="1"/>
    <col min="542" max="542" width="1.44140625" style="22" customWidth="1"/>
    <col min="543" max="543" width="12.6640625" style="22" customWidth="1"/>
    <col min="544" max="545" width="1.44140625" style="22" customWidth="1"/>
    <col min="546" max="546" width="13.88671875" style="22" customWidth="1"/>
    <col min="547" max="547" width="2.21875" style="22" customWidth="1"/>
    <col min="548" max="548" width="13.88671875" style="22" customWidth="1"/>
    <col min="549" max="549" width="2.21875" style="22" customWidth="1"/>
    <col min="550" max="550" width="14.6640625" style="22" customWidth="1"/>
    <col min="551" max="551" width="3" style="22" customWidth="1"/>
    <col min="552" max="552" width="14.6640625" style="22" customWidth="1"/>
    <col min="553" max="553" width="1.44140625" style="22" customWidth="1"/>
    <col min="554" max="554" width="8.44140625" style="22" customWidth="1"/>
    <col min="555" max="555" width="1.44140625" style="22" customWidth="1"/>
    <col min="556" max="556" width="8.44140625" style="22" customWidth="1"/>
    <col min="557" max="557" width="3" style="22" customWidth="1"/>
    <col min="558" max="558" width="13.88671875" style="22" customWidth="1"/>
    <col min="559" max="559" width="1.44140625" style="22" customWidth="1"/>
    <col min="560" max="560" width="12.33203125" style="22" customWidth="1"/>
    <col min="561" max="561" width="1.44140625" style="22" customWidth="1"/>
    <col min="562" max="562" width="0" style="22" hidden="1" customWidth="1"/>
    <col min="563" max="563" width="1.44140625" style="22" customWidth="1"/>
    <col min="564" max="564" width="12.33203125" style="22" customWidth="1"/>
    <col min="565" max="565" width="2.21875" style="22" customWidth="1"/>
    <col min="566" max="566" width="4.5546875" style="22" customWidth="1"/>
    <col min="567" max="567" width="6.5546875" style="22" customWidth="1"/>
    <col min="568" max="568" width="9.88671875" style="22" customWidth="1"/>
    <col min="569" max="569" width="7.33203125" style="22" customWidth="1"/>
    <col min="570" max="768" width="11.5546875" style="22"/>
    <col min="769" max="769" width="3.77734375" style="22" customWidth="1"/>
    <col min="770" max="770" width="0.88671875" style="22" customWidth="1"/>
    <col min="771" max="771" width="8" style="22" customWidth="1"/>
    <col min="772" max="772" width="1.77734375" style="22" customWidth="1"/>
    <col min="773" max="773" width="11.44140625" style="22" customWidth="1"/>
    <col min="774" max="774" width="0.88671875" style="22" customWidth="1"/>
    <col min="775" max="775" width="12.6640625" style="22" customWidth="1"/>
    <col min="776" max="776" width="1.44140625" style="22" customWidth="1"/>
    <col min="777" max="777" width="8.33203125" style="22" customWidth="1"/>
    <col min="778" max="778" width="1.44140625" style="22" customWidth="1"/>
    <col min="779" max="779" width="6.5546875" style="22" customWidth="1"/>
    <col min="780" max="780" width="1.44140625" style="22" customWidth="1"/>
    <col min="781" max="781" width="12.5546875" style="22" bestFit="1" customWidth="1"/>
    <col min="782" max="782" width="1.44140625" style="22" customWidth="1"/>
    <col min="783" max="783" width="8.109375" style="22" customWidth="1"/>
    <col min="784" max="784" width="1.44140625" style="22" customWidth="1"/>
    <col min="785" max="785" width="6.44140625" style="22" customWidth="1"/>
    <col min="786" max="786" width="1.44140625" style="22" customWidth="1"/>
    <col min="787" max="787" width="11.6640625" style="22" customWidth="1"/>
    <col min="788" max="788" width="1.44140625" style="22" customWidth="1"/>
    <col min="789" max="789" width="6.77734375" style="22" customWidth="1"/>
    <col min="790" max="790" width="1.44140625" style="22" customWidth="1"/>
    <col min="791" max="791" width="6.109375" style="22" customWidth="1"/>
    <col min="792" max="792" width="1.44140625" style="22" customWidth="1"/>
    <col min="793" max="793" width="10.33203125" style="22" customWidth="1"/>
    <col min="794" max="794" width="1.44140625" style="22" customWidth="1"/>
    <col min="795" max="795" width="6.33203125" style="22" customWidth="1"/>
    <col min="796" max="796" width="1.44140625" style="22" customWidth="1"/>
    <col min="797" max="797" width="6.44140625" style="22" customWidth="1"/>
    <col min="798" max="798" width="1.44140625" style="22" customWidth="1"/>
    <col min="799" max="799" width="12.6640625" style="22" customWidth="1"/>
    <col min="800" max="801" width="1.44140625" style="22" customWidth="1"/>
    <col min="802" max="802" width="13.88671875" style="22" customWidth="1"/>
    <col min="803" max="803" width="2.21875" style="22" customWidth="1"/>
    <col min="804" max="804" width="13.88671875" style="22" customWidth="1"/>
    <col min="805" max="805" width="2.21875" style="22" customWidth="1"/>
    <col min="806" max="806" width="14.6640625" style="22" customWidth="1"/>
    <col min="807" max="807" width="3" style="22" customWidth="1"/>
    <col min="808" max="808" width="14.6640625" style="22" customWidth="1"/>
    <col min="809" max="809" width="1.44140625" style="22" customWidth="1"/>
    <col min="810" max="810" width="8.44140625" style="22" customWidth="1"/>
    <col min="811" max="811" width="1.44140625" style="22" customWidth="1"/>
    <col min="812" max="812" width="8.44140625" style="22" customWidth="1"/>
    <col min="813" max="813" width="3" style="22" customWidth="1"/>
    <col min="814" max="814" width="13.88671875" style="22" customWidth="1"/>
    <col min="815" max="815" width="1.44140625" style="22" customWidth="1"/>
    <col min="816" max="816" width="12.33203125" style="22" customWidth="1"/>
    <col min="817" max="817" width="1.44140625" style="22" customWidth="1"/>
    <col min="818" max="818" width="0" style="22" hidden="1" customWidth="1"/>
    <col min="819" max="819" width="1.44140625" style="22" customWidth="1"/>
    <col min="820" max="820" width="12.33203125" style="22" customWidth="1"/>
    <col min="821" max="821" width="2.21875" style="22" customWidth="1"/>
    <col min="822" max="822" width="4.5546875" style="22" customWidth="1"/>
    <col min="823" max="823" width="6.5546875" style="22" customWidth="1"/>
    <col min="824" max="824" width="9.88671875" style="22" customWidth="1"/>
    <col min="825" max="825" width="7.33203125" style="22" customWidth="1"/>
    <col min="826" max="1024" width="11.5546875" style="22"/>
    <col min="1025" max="1025" width="3.77734375" style="22" customWidth="1"/>
    <col min="1026" max="1026" width="0.88671875" style="22" customWidth="1"/>
    <col min="1027" max="1027" width="8" style="22" customWidth="1"/>
    <col min="1028" max="1028" width="1.77734375" style="22" customWidth="1"/>
    <col min="1029" max="1029" width="11.44140625" style="22" customWidth="1"/>
    <col min="1030" max="1030" width="0.88671875" style="22" customWidth="1"/>
    <col min="1031" max="1031" width="12.6640625" style="22" customWidth="1"/>
    <col min="1032" max="1032" width="1.44140625" style="22" customWidth="1"/>
    <col min="1033" max="1033" width="8.33203125" style="22" customWidth="1"/>
    <col min="1034" max="1034" width="1.44140625" style="22" customWidth="1"/>
    <col min="1035" max="1035" width="6.5546875" style="22" customWidth="1"/>
    <col min="1036" max="1036" width="1.44140625" style="22" customWidth="1"/>
    <col min="1037" max="1037" width="12.5546875" style="22" bestFit="1" customWidth="1"/>
    <col min="1038" max="1038" width="1.44140625" style="22" customWidth="1"/>
    <col min="1039" max="1039" width="8.109375" style="22" customWidth="1"/>
    <col min="1040" max="1040" width="1.44140625" style="22" customWidth="1"/>
    <col min="1041" max="1041" width="6.44140625" style="22" customWidth="1"/>
    <col min="1042" max="1042" width="1.44140625" style="22" customWidth="1"/>
    <col min="1043" max="1043" width="11.6640625" style="22" customWidth="1"/>
    <col min="1044" max="1044" width="1.44140625" style="22" customWidth="1"/>
    <col min="1045" max="1045" width="6.77734375" style="22" customWidth="1"/>
    <col min="1046" max="1046" width="1.44140625" style="22" customWidth="1"/>
    <col min="1047" max="1047" width="6.109375" style="22" customWidth="1"/>
    <col min="1048" max="1048" width="1.44140625" style="22" customWidth="1"/>
    <col min="1049" max="1049" width="10.33203125" style="22" customWidth="1"/>
    <col min="1050" max="1050" width="1.44140625" style="22" customWidth="1"/>
    <col min="1051" max="1051" width="6.33203125" style="22" customWidth="1"/>
    <col min="1052" max="1052" width="1.44140625" style="22" customWidth="1"/>
    <col min="1053" max="1053" width="6.44140625" style="22" customWidth="1"/>
    <col min="1054" max="1054" width="1.44140625" style="22" customWidth="1"/>
    <col min="1055" max="1055" width="12.6640625" style="22" customWidth="1"/>
    <col min="1056" max="1057" width="1.44140625" style="22" customWidth="1"/>
    <col min="1058" max="1058" width="13.88671875" style="22" customWidth="1"/>
    <col min="1059" max="1059" width="2.21875" style="22" customWidth="1"/>
    <col min="1060" max="1060" width="13.88671875" style="22" customWidth="1"/>
    <col min="1061" max="1061" width="2.21875" style="22" customWidth="1"/>
    <col min="1062" max="1062" width="14.6640625" style="22" customWidth="1"/>
    <col min="1063" max="1063" width="3" style="22" customWidth="1"/>
    <col min="1064" max="1064" width="14.6640625" style="22" customWidth="1"/>
    <col min="1065" max="1065" width="1.44140625" style="22" customWidth="1"/>
    <col min="1066" max="1066" width="8.44140625" style="22" customWidth="1"/>
    <col min="1067" max="1067" width="1.44140625" style="22" customWidth="1"/>
    <col min="1068" max="1068" width="8.44140625" style="22" customWidth="1"/>
    <col min="1069" max="1069" width="3" style="22" customWidth="1"/>
    <col min="1070" max="1070" width="13.88671875" style="22" customWidth="1"/>
    <col min="1071" max="1071" width="1.44140625" style="22" customWidth="1"/>
    <col min="1072" max="1072" width="12.33203125" style="22" customWidth="1"/>
    <col min="1073" max="1073" width="1.44140625" style="22" customWidth="1"/>
    <col min="1074" max="1074" width="0" style="22" hidden="1" customWidth="1"/>
    <col min="1075" max="1075" width="1.44140625" style="22" customWidth="1"/>
    <col min="1076" max="1076" width="12.33203125" style="22" customWidth="1"/>
    <col min="1077" max="1077" width="2.21875" style="22" customWidth="1"/>
    <col min="1078" max="1078" width="4.5546875" style="22" customWidth="1"/>
    <col min="1079" max="1079" width="6.5546875" style="22" customWidth="1"/>
    <col min="1080" max="1080" width="9.88671875" style="22" customWidth="1"/>
    <col min="1081" max="1081" width="7.33203125" style="22" customWidth="1"/>
    <col min="1082" max="1280" width="11.5546875" style="22"/>
    <col min="1281" max="1281" width="3.77734375" style="22" customWidth="1"/>
    <col min="1282" max="1282" width="0.88671875" style="22" customWidth="1"/>
    <col min="1283" max="1283" width="8" style="22" customWidth="1"/>
    <col min="1284" max="1284" width="1.77734375" style="22" customWidth="1"/>
    <col min="1285" max="1285" width="11.44140625" style="22" customWidth="1"/>
    <col min="1286" max="1286" width="0.88671875" style="22" customWidth="1"/>
    <col min="1287" max="1287" width="12.6640625" style="22" customWidth="1"/>
    <col min="1288" max="1288" width="1.44140625" style="22" customWidth="1"/>
    <col min="1289" max="1289" width="8.33203125" style="22" customWidth="1"/>
    <col min="1290" max="1290" width="1.44140625" style="22" customWidth="1"/>
    <col min="1291" max="1291" width="6.5546875" style="22" customWidth="1"/>
    <col min="1292" max="1292" width="1.44140625" style="22" customWidth="1"/>
    <col min="1293" max="1293" width="12.5546875" style="22" bestFit="1" customWidth="1"/>
    <col min="1294" max="1294" width="1.44140625" style="22" customWidth="1"/>
    <col min="1295" max="1295" width="8.109375" style="22" customWidth="1"/>
    <col min="1296" max="1296" width="1.44140625" style="22" customWidth="1"/>
    <col min="1297" max="1297" width="6.44140625" style="22" customWidth="1"/>
    <col min="1298" max="1298" width="1.44140625" style="22" customWidth="1"/>
    <col min="1299" max="1299" width="11.6640625" style="22" customWidth="1"/>
    <col min="1300" max="1300" width="1.44140625" style="22" customWidth="1"/>
    <col min="1301" max="1301" width="6.77734375" style="22" customWidth="1"/>
    <col min="1302" max="1302" width="1.44140625" style="22" customWidth="1"/>
    <col min="1303" max="1303" width="6.109375" style="22" customWidth="1"/>
    <col min="1304" max="1304" width="1.44140625" style="22" customWidth="1"/>
    <col min="1305" max="1305" width="10.33203125" style="22" customWidth="1"/>
    <col min="1306" max="1306" width="1.44140625" style="22" customWidth="1"/>
    <col min="1307" max="1307" width="6.33203125" style="22" customWidth="1"/>
    <col min="1308" max="1308" width="1.44140625" style="22" customWidth="1"/>
    <col min="1309" max="1309" width="6.44140625" style="22" customWidth="1"/>
    <col min="1310" max="1310" width="1.44140625" style="22" customWidth="1"/>
    <col min="1311" max="1311" width="12.6640625" style="22" customWidth="1"/>
    <col min="1312" max="1313" width="1.44140625" style="22" customWidth="1"/>
    <col min="1314" max="1314" width="13.88671875" style="22" customWidth="1"/>
    <col min="1315" max="1315" width="2.21875" style="22" customWidth="1"/>
    <col min="1316" max="1316" width="13.88671875" style="22" customWidth="1"/>
    <col min="1317" max="1317" width="2.21875" style="22" customWidth="1"/>
    <col min="1318" max="1318" width="14.6640625" style="22" customWidth="1"/>
    <col min="1319" max="1319" width="3" style="22" customWidth="1"/>
    <col min="1320" max="1320" width="14.6640625" style="22" customWidth="1"/>
    <col min="1321" max="1321" width="1.44140625" style="22" customWidth="1"/>
    <col min="1322" max="1322" width="8.44140625" style="22" customWidth="1"/>
    <col min="1323" max="1323" width="1.44140625" style="22" customWidth="1"/>
    <col min="1324" max="1324" width="8.44140625" style="22" customWidth="1"/>
    <col min="1325" max="1325" width="3" style="22" customWidth="1"/>
    <col min="1326" max="1326" width="13.88671875" style="22" customWidth="1"/>
    <col min="1327" max="1327" width="1.44140625" style="22" customWidth="1"/>
    <col min="1328" max="1328" width="12.33203125" style="22" customWidth="1"/>
    <col min="1329" max="1329" width="1.44140625" style="22" customWidth="1"/>
    <col min="1330" max="1330" width="0" style="22" hidden="1" customWidth="1"/>
    <col min="1331" max="1331" width="1.44140625" style="22" customWidth="1"/>
    <col min="1332" max="1332" width="12.33203125" style="22" customWidth="1"/>
    <col min="1333" max="1333" width="2.21875" style="22" customWidth="1"/>
    <col min="1334" max="1334" width="4.5546875" style="22" customWidth="1"/>
    <col min="1335" max="1335" width="6.5546875" style="22" customWidth="1"/>
    <col min="1336" max="1336" width="9.88671875" style="22" customWidth="1"/>
    <col min="1337" max="1337" width="7.33203125" style="22" customWidth="1"/>
    <col min="1338" max="1536" width="11.5546875" style="22"/>
    <col min="1537" max="1537" width="3.77734375" style="22" customWidth="1"/>
    <col min="1538" max="1538" width="0.88671875" style="22" customWidth="1"/>
    <col min="1539" max="1539" width="8" style="22" customWidth="1"/>
    <col min="1540" max="1540" width="1.77734375" style="22" customWidth="1"/>
    <col min="1541" max="1541" width="11.44140625" style="22" customWidth="1"/>
    <col min="1542" max="1542" width="0.88671875" style="22" customWidth="1"/>
    <col min="1543" max="1543" width="12.6640625" style="22" customWidth="1"/>
    <col min="1544" max="1544" width="1.44140625" style="22" customWidth="1"/>
    <col min="1545" max="1545" width="8.33203125" style="22" customWidth="1"/>
    <col min="1546" max="1546" width="1.44140625" style="22" customWidth="1"/>
    <col min="1547" max="1547" width="6.5546875" style="22" customWidth="1"/>
    <col min="1548" max="1548" width="1.44140625" style="22" customWidth="1"/>
    <col min="1549" max="1549" width="12.5546875" style="22" bestFit="1" customWidth="1"/>
    <col min="1550" max="1550" width="1.44140625" style="22" customWidth="1"/>
    <col min="1551" max="1551" width="8.109375" style="22" customWidth="1"/>
    <col min="1552" max="1552" width="1.44140625" style="22" customWidth="1"/>
    <col min="1553" max="1553" width="6.44140625" style="22" customWidth="1"/>
    <col min="1554" max="1554" width="1.44140625" style="22" customWidth="1"/>
    <col min="1555" max="1555" width="11.6640625" style="22" customWidth="1"/>
    <col min="1556" max="1556" width="1.44140625" style="22" customWidth="1"/>
    <col min="1557" max="1557" width="6.77734375" style="22" customWidth="1"/>
    <col min="1558" max="1558" width="1.44140625" style="22" customWidth="1"/>
    <col min="1559" max="1559" width="6.109375" style="22" customWidth="1"/>
    <col min="1560" max="1560" width="1.44140625" style="22" customWidth="1"/>
    <col min="1561" max="1561" width="10.33203125" style="22" customWidth="1"/>
    <col min="1562" max="1562" width="1.44140625" style="22" customWidth="1"/>
    <col min="1563" max="1563" width="6.33203125" style="22" customWidth="1"/>
    <col min="1564" max="1564" width="1.44140625" style="22" customWidth="1"/>
    <col min="1565" max="1565" width="6.44140625" style="22" customWidth="1"/>
    <col min="1566" max="1566" width="1.44140625" style="22" customWidth="1"/>
    <col min="1567" max="1567" width="12.6640625" style="22" customWidth="1"/>
    <col min="1568" max="1569" width="1.44140625" style="22" customWidth="1"/>
    <col min="1570" max="1570" width="13.88671875" style="22" customWidth="1"/>
    <col min="1571" max="1571" width="2.21875" style="22" customWidth="1"/>
    <col min="1572" max="1572" width="13.88671875" style="22" customWidth="1"/>
    <col min="1573" max="1573" width="2.21875" style="22" customWidth="1"/>
    <col min="1574" max="1574" width="14.6640625" style="22" customWidth="1"/>
    <col min="1575" max="1575" width="3" style="22" customWidth="1"/>
    <col min="1576" max="1576" width="14.6640625" style="22" customWidth="1"/>
    <col min="1577" max="1577" width="1.44140625" style="22" customWidth="1"/>
    <col min="1578" max="1578" width="8.44140625" style="22" customWidth="1"/>
    <col min="1579" max="1579" width="1.44140625" style="22" customWidth="1"/>
    <col min="1580" max="1580" width="8.44140625" style="22" customWidth="1"/>
    <col min="1581" max="1581" width="3" style="22" customWidth="1"/>
    <col min="1582" max="1582" width="13.88671875" style="22" customWidth="1"/>
    <col min="1583" max="1583" width="1.44140625" style="22" customWidth="1"/>
    <col min="1584" max="1584" width="12.33203125" style="22" customWidth="1"/>
    <col min="1585" max="1585" width="1.44140625" style="22" customWidth="1"/>
    <col min="1586" max="1586" width="0" style="22" hidden="1" customWidth="1"/>
    <col min="1587" max="1587" width="1.44140625" style="22" customWidth="1"/>
    <col min="1588" max="1588" width="12.33203125" style="22" customWidth="1"/>
    <col min="1589" max="1589" width="2.21875" style="22" customWidth="1"/>
    <col min="1590" max="1590" width="4.5546875" style="22" customWidth="1"/>
    <col min="1591" max="1591" width="6.5546875" style="22" customWidth="1"/>
    <col min="1592" max="1592" width="9.88671875" style="22" customWidth="1"/>
    <col min="1593" max="1593" width="7.33203125" style="22" customWidth="1"/>
    <col min="1594" max="1792" width="11.5546875" style="22"/>
    <col min="1793" max="1793" width="3.77734375" style="22" customWidth="1"/>
    <col min="1794" max="1794" width="0.88671875" style="22" customWidth="1"/>
    <col min="1795" max="1795" width="8" style="22" customWidth="1"/>
    <col min="1796" max="1796" width="1.77734375" style="22" customWidth="1"/>
    <col min="1797" max="1797" width="11.44140625" style="22" customWidth="1"/>
    <col min="1798" max="1798" width="0.88671875" style="22" customWidth="1"/>
    <col min="1799" max="1799" width="12.6640625" style="22" customWidth="1"/>
    <col min="1800" max="1800" width="1.44140625" style="22" customWidth="1"/>
    <col min="1801" max="1801" width="8.33203125" style="22" customWidth="1"/>
    <col min="1802" max="1802" width="1.44140625" style="22" customWidth="1"/>
    <col min="1803" max="1803" width="6.5546875" style="22" customWidth="1"/>
    <col min="1804" max="1804" width="1.44140625" style="22" customWidth="1"/>
    <col min="1805" max="1805" width="12.5546875" style="22" bestFit="1" customWidth="1"/>
    <col min="1806" max="1806" width="1.44140625" style="22" customWidth="1"/>
    <col min="1807" max="1807" width="8.109375" style="22" customWidth="1"/>
    <col min="1808" max="1808" width="1.44140625" style="22" customWidth="1"/>
    <col min="1809" max="1809" width="6.44140625" style="22" customWidth="1"/>
    <col min="1810" max="1810" width="1.44140625" style="22" customWidth="1"/>
    <col min="1811" max="1811" width="11.6640625" style="22" customWidth="1"/>
    <col min="1812" max="1812" width="1.44140625" style="22" customWidth="1"/>
    <col min="1813" max="1813" width="6.77734375" style="22" customWidth="1"/>
    <col min="1814" max="1814" width="1.44140625" style="22" customWidth="1"/>
    <col min="1815" max="1815" width="6.109375" style="22" customWidth="1"/>
    <col min="1816" max="1816" width="1.44140625" style="22" customWidth="1"/>
    <col min="1817" max="1817" width="10.33203125" style="22" customWidth="1"/>
    <col min="1818" max="1818" width="1.44140625" style="22" customWidth="1"/>
    <col min="1819" max="1819" width="6.33203125" style="22" customWidth="1"/>
    <col min="1820" max="1820" width="1.44140625" style="22" customWidth="1"/>
    <col min="1821" max="1821" width="6.44140625" style="22" customWidth="1"/>
    <col min="1822" max="1822" width="1.44140625" style="22" customWidth="1"/>
    <col min="1823" max="1823" width="12.6640625" style="22" customWidth="1"/>
    <col min="1824" max="1825" width="1.44140625" style="22" customWidth="1"/>
    <col min="1826" max="1826" width="13.88671875" style="22" customWidth="1"/>
    <col min="1827" max="1827" width="2.21875" style="22" customWidth="1"/>
    <col min="1828" max="1828" width="13.88671875" style="22" customWidth="1"/>
    <col min="1829" max="1829" width="2.21875" style="22" customWidth="1"/>
    <col min="1830" max="1830" width="14.6640625" style="22" customWidth="1"/>
    <col min="1831" max="1831" width="3" style="22" customWidth="1"/>
    <col min="1832" max="1832" width="14.6640625" style="22" customWidth="1"/>
    <col min="1833" max="1833" width="1.44140625" style="22" customWidth="1"/>
    <col min="1834" max="1834" width="8.44140625" style="22" customWidth="1"/>
    <col min="1835" max="1835" width="1.44140625" style="22" customWidth="1"/>
    <col min="1836" max="1836" width="8.44140625" style="22" customWidth="1"/>
    <col min="1837" max="1837" width="3" style="22" customWidth="1"/>
    <col min="1838" max="1838" width="13.88671875" style="22" customWidth="1"/>
    <col min="1839" max="1839" width="1.44140625" style="22" customWidth="1"/>
    <col min="1840" max="1840" width="12.33203125" style="22" customWidth="1"/>
    <col min="1841" max="1841" width="1.44140625" style="22" customWidth="1"/>
    <col min="1842" max="1842" width="0" style="22" hidden="1" customWidth="1"/>
    <col min="1843" max="1843" width="1.44140625" style="22" customWidth="1"/>
    <col min="1844" max="1844" width="12.33203125" style="22" customWidth="1"/>
    <col min="1845" max="1845" width="2.21875" style="22" customWidth="1"/>
    <col min="1846" max="1846" width="4.5546875" style="22" customWidth="1"/>
    <col min="1847" max="1847" width="6.5546875" style="22" customWidth="1"/>
    <col min="1848" max="1848" width="9.88671875" style="22" customWidth="1"/>
    <col min="1849" max="1849" width="7.33203125" style="22" customWidth="1"/>
    <col min="1850" max="2048" width="11.5546875" style="22"/>
    <col min="2049" max="2049" width="3.77734375" style="22" customWidth="1"/>
    <col min="2050" max="2050" width="0.88671875" style="22" customWidth="1"/>
    <col min="2051" max="2051" width="8" style="22" customWidth="1"/>
    <col min="2052" max="2052" width="1.77734375" style="22" customWidth="1"/>
    <col min="2053" max="2053" width="11.44140625" style="22" customWidth="1"/>
    <col min="2054" max="2054" width="0.88671875" style="22" customWidth="1"/>
    <col min="2055" max="2055" width="12.6640625" style="22" customWidth="1"/>
    <col min="2056" max="2056" width="1.44140625" style="22" customWidth="1"/>
    <col min="2057" max="2057" width="8.33203125" style="22" customWidth="1"/>
    <col min="2058" max="2058" width="1.44140625" style="22" customWidth="1"/>
    <col min="2059" max="2059" width="6.5546875" style="22" customWidth="1"/>
    <col min="2060" max="2060" width="1.44140625" style="22" customWidth="1"/>
    <col min="2061" max="2061" width="12.5546875" style="22" bestFit="1" customWidth="1"/>
    <col min="2062" max="2062" width="1.44140625" style="22" customWidth="1"/>
    <col min="2063" max="2063" width="8.109375" style="22" customWidth="1"/>
    <col min="2064" max="2064" width="1.44140625" style="22" customWidth="1"/>
    <col min="2065" max="2065" width="6.44140625" style="22" customWidth="1"/>
    <col min="2066" max="2066" width="1.44140625" style="22" customWidth="1"/>
    <col min="2067" max="2067" width="11.6640625" style="22" customWidth="1"/>
    <col min="2068" max="2068" width="1.44140625" style="22" customWidth="1"/>
    <col min="2069" max="2069" width="6.77734375" style="22" customWidth="1"/>
    <col min="2070" max="2070" width="1.44140625" style="22" customWidth="1"/>
    <col min="2071" max="2071" width="6.109375" style="22" customWidth="1"/>
    <col min="2072" max="2072" width="1.44140625" style="22" customWidth="1"/>
    <col min="2073" max="2073" width="10.33203125" style="22" customWidth="1"/>
    <col min="2074" max="2074" width="1.44140625" style="22" customWidth="1"/>
    <col min="2075" max="2075" width="6.33203125" style="22" customWidth="1"/>
    <col min="2076" max="2076" width="1.44140625" style="22" customWidth="1"/>
    <col min="2077" max="2077" width="6.44140625" style="22" customWidth="1"/>
    <col min="2078" max="2078" width="1.44140625" style="22" customWidth="1"/>
    <col min="2079" max="2079" width="12.6640625" style="22" customWidth="1"/>
    <col min="2080" max="2081" width="1.44140625" style="22" customWidth="1"/>
    <col min="2082" max="2082" width="13.88671875" style="22" customWidth="1"/>
    <col min="2083" max="2083" width="2.21875" style="22" customWidth="1"/>
    <col min="2084" max="2084" width="13.88671875" style="22" customWidth="1"/>
    <col min="2085" max="2085" width="2.21875" style="22" customWidth="1"/>
    <col min="2086" max="2086" width="14.6640625" style="22" customWidth="1"/>
    <col min="2087" max="2087" width="3" style="22" customWidth="1"/>
    <col min="2088" max="2088" width="14.6640625" style="22" customWidth="1"/>
    <col min="2089" max="2089" width="1.44140625" style="22" customWidth="1"/>
    <col min="2090" max="2090" width="8.44140625" style="22" customWidth="1"/>
    <col min="2091" max="2091" width="1.44140625" style="22" customWidth="1"/>
    <col min="2092" max="2092" width="8.44140625" style="22" customWidth="1"/>
    <col min="2093" max="2093" width="3" style="22" customWidth="1"/>
    <col min="2094" max="2094" width="13.88671875" style="22" customWidth="1"/>
    <col min="2095" max="2095" width="1.44140625" style="22" customWidth="1"/>
    <col min="2096" max="2096" width="12.33203125" style="22" customWidth="1"/>
    <col min="2097" max="2097" width="1.44140625" style="22" customWidth="1"/>
    <col min="2098" max="2098" width="0" style="22" hidden="1" customWidth="1"/>
    <col min="2099" max="2099" width="1.44140625" style="22" customWidth="1"/>
    <col min="2100" max="2100" width="12.33203125" style="22" customWidth="1"/>
    <col min="2101" max="2101" width="2.21875" style="22" customWidth="1"/>
    <col min="2102" max="2102" width="4.5546875" style="22" customWidth="1"/>
    <col min="2103" max="2103" width="6.5546875" style="22" customWidth="1"/>
    <col min="2104" max="2104" width="9.88671875" style="22" customWidth="1"/>
    <col min="2105" max="2105" width="7.33203125" style="22" customWidth="1"/>
    <col min="2106" max="2304" width="11.5546875" style="22"/>
    <col min="2305" max="2305" width="3.77734375" style="22" customWidth="1"/>
    <col min="2306" max="2306" width="0.88671875" style="22" customWidth="1"/>
    <col min="2307" max="2307" width="8" style="22" customWidth="1"/>
    <col min="2308" max="2308" width="1.77734375" style="22" customWidth="1"/>
    <col min="2309" max="2309" width="11.44140625" style="22" customWidth="1"/>
    <col min="2310" max="2310" width="0.88671875" style="22" customWidth="1"/>
    <col min="2311" max="2311" width="12.6640625" style="22" customWidth="1"/>
    <col min="2312" max="2312" width="1.44140625" style="22" customWidth="1"/>
    <col min="2313" max="2313" width="8.33203125" style="22" customWidth="1"/>
    <col min="2314" max="2314" width="1.44140625" style="22" customWidth="1"/>
    <col min="2315" max="2315" width="6.5546875" style="22" customWidth="1"/>
    <col min="2316" max="2316" width="1.44140625" style="22" customWidth="1"/>
    <col min="2317" max="2317" width="12.5546875" style="22" bestFit="1" customWidth="1"/>
    <col min="2318" max="2318" width="1.44140625" style="22" customWidth="1"/>
    <col min="2319" max="2319" width="8.109375" style="22" customWidth="1"/>
    <col min="2320" max="2320" width="1.44140625" style="22" customWidth="1"/>
    <col min="2321" max="2321" width="6.44140625" style="22" customWidth="1"/>
    <col min="2322" max="2322" width="1.44140625" style="22" customWidth="1"/>
    <col min="2323" max="2323" width="11.6640625" style="22" customWidth="1"/>
    <col min="2324" max="2324" width="1.44140625" style="22" customWidth="1"/>
    <col min="2325" max="2325" width="6.77734375" style="22" customWidth="1"/>
    <col min="2326" max="2326" width="1.44140625" style="22" customWidth="1"/>
    <col min="2327" max="2327" width="6.109375" style="22" customWidth="1"/>
    <col min="2328" max="2328" width="1.44140625" style="22" customWidth="1"/>
    <col min="2329" max="2329" width="10.33203125" style="22" customWidth="1"/>
    <col min="2330" max="2330" width="1.44140625" style="22" customWidth="1"/>
    <col min="2331" max="2331" width="6.33203125" style="22" customWidth="1"/>
    <col min="2332" max="2332" width="1.44140625" style="22" customWidth="1"/>
    <col min="2333" max="2333" width="6.44140625" style="22" customWidth="1"/>
    <col min="2334" max="2334" width="1.44140625" style="22" customWidth="1"/>
    <col min="2335" max="2335" width="12.6640625" style="22" customWidth="1"/>
    <col min="2336" max="2337" width="1.44140625" style="22" customWidth="1"/>
    <col min="2338" max="2338" width="13.88671875" style="22" customWidth="1"/>
    <col min="2339" max="2339" width="2.21875" style="22" customWidth="1"/>
    <col min="2340" max="2340" width="13.88671875" style="22" customWidth="1"/>
    <col min="2341" max="2341" width="2.21875" style="22" customWidth="1"/>
    <col min="2342" max="2342" width="14.6640625" style="22" customWidth="1"/>
    <col min="2343" max="2343" width="3" style="22" customWidth="1"/>
    <col min="2344" max="2344" width="14.6640625" style="22" customWidth="1"/>
    <col min="2345" max="2345" width="1.44140625" style="22" customWidth="1"/>
    <col min="2346" max="2346" width="8.44140625" style="22" customWidth="1"/>
    <col min="2347" max="2347" width="1.44140625" style="22" customWidth="1"/>
    <col min="2348" max="2348" width="8.44140625" style="22" customWidth="1"/>
    <col min="2349" max="2349" width="3" style="22" customWidth="1"/>
    <col min="2350" max="2350" width="13.88671875" style="22" customWidth="1"/>
    <col min="2351" max="2351" width="1.44140625" style="22" customWidth="1"/>
    <col min="2352" max="2352" width="12.33203125" style="22" customWidth="1"/>
    <col min="2353" max="2353" width="1.44140625" style="22" customWidth="1"/>
    <col min="2354" max="2354" width="0" style="22" hidden="1" customWidth="1"/>
    <col min="2355" max="2355" width="1.44140625" style="22" customWidth="1"/>
    <col min="2356" max="2356" width="12.33203125" style="22" customWidth="1"/>
    <col min="2357" max="2357" width="2.21875" style="22" customWidth="1"/>
    <col min="2358" max="2358" width="4.5546875" style="22" customWidth="1"/>
    <col min="2359" max="2359" width="6.5546875" style="22" customWidth="1"/>
    <col min="2360" max="2360" width="9.88671875" style="22" customWidth="1"/>
    <col min="2361" max="2361" width="7.33203125" style="22" customWidth="1"/>
    <col min="2362" max="2560" width="11.5546875" style="22"/>
    <col min="2561" max="2561" width="3.77734375" style="22" customWidth="1"/>
    <col min="2562" max="2562" width="0.88671875" style="22" customWidth="1"/>
    <col min="2563" max="2563" width="8" style="22" customWidth="1"/>
    <col min="2564" max="2564" width="1.77734375" style="22" customWidth="1"/>
    <col min="2565" max="2565" width="11.44140625" style="22" customWidth="1"/>
    <col min="2566" max="2566" width="0.88671875" style="22" customWidth="1"/>
    <col min="2567" max="2567" width="12.6640625" style="22" customWidth="1"/>
    <col min="2568" max="2568" width="1.44140625" style="22" customWidth="1"/>
    <col min="2569" max="2569" width="8.33203125" style="22" customWidth="1"/>
    <col min="2570" max="2570" width="1.44140625" style="22" customWidth="1"/>
    <col min="2571" max="2571" width="6.5546875" style="22" customWidth="1"/>
    <col min="2572" max="2572" width="1.44140625" style="22" customWidth="1"/>
    <col min="2573" max="2573" width="12.5546875" style="22" bestFit="1" customWidth="1"/>
    <col min="2574" max="2574" width="1.44140625" style="22" customWidth="1"/>
    <col min="2575" max="2575" width="8.109375" style="22" customWidth="1"/>
    <col min="2576" max="2576" width="1.44140625" style="22" customWidth="1"/>
    <col min="2577" max="2577" width="6.44140625" style="22" customWidth="1"/>
    <col min="2578" max="2578" width="1.44140625" style="22" customWidth="1"/>
    <col min="2579" max="2579" width="11.6640625" style="22" customWidth="1"/>
    <col min="2580" max="2580" width="1.44140625" style="22" customWidth="1"/>
    <col min="2581" max="2581" width="6.77734375" style="22" customWidth="1"/>
    <col min="2582" max="2582" width="1.44140625" style="22" customWidth="1"/>
    <col min="2583" max="2583" width="6.109375" style="22" customWidth="1"/>
    <col min="2584" max="2584" width="1.44140625" style="22" customWidth="1"/>
    <col min="2585" max="2585" width="10.33203125" style="22" customWidth="1"/>
    <col min="2586" max="2586" width="1.44140625" style="22" customWidth="1"/>
    <col min="2587" max="2587" width="6.33203125" style="22" customWidth="1"/>
    <col min="2588" max="2588" width="1.44140625" style="22" customWidth="1"/>
    <col min="2589" max="2589" width="6.44140625" style="22" customWidth="1"/>
    <col min="2590" max="2590" width="1.44140625" style="22" customWidth="1"/>
    <col min="2591" max="2591" width="12.6640625" style="22" customWidth="1"/>
    <col min="2592" max="2593" width="1.44140625" style="22" customWidth="1"/>
    <col min="2594" max="2594" width="13.88671875" style="22" customWidth="1"/>
    <col min="2595" max="2595" width="2.21875" style="22" customWidth="1"/>
    <col min="2596" max="2596" width="13.88671875" style="22" customWidth="1"/>
    <col min="2597" max="2597" width="2.21875" style="22" customWidth="1"/>
    <col min="2598" max="2598" width="14.6640625" style="22" customWidth="1"/>
    <col min="2599" max="2599" width="3" style="22" customWidth="1"/>
    <col min="2600" max="2600" width="14.6640625" style="22" customWidth="1"/>
    <col min="2601" max="2601" width="1.44140625" style="22" customWidth="1"/>
    <col min="2602" max="2602" width="8.44140625" style="22" customWidth="1"/>
    <col min="2603" max="2603" width="1.44140625" style="22" customWidth="1"/>
    <col min="2604" max="2604" width="8.44140625" style="22" customWidth="1"/>
    <col min="2605" max="2605" width="3" style="22" customWidth="1"/>
    <col min="2606" max="2606" width="13.88671875" style="22" customWidth="1"/>
    <col min="2607" max="2607" width="1.44140625" style="22" customWidth="1"/>
    <col min="2608" max="2608" width="12.33203125" style="22" customWidth="1"/>
    <col min="2609" max="2609" width="1.44140625" style="22" customWidth="1"/>
    <col min="2610" max="2610" width="0" style="22" hidden="1" customWidth="1"/>
    <col min="2611" max="2611" width="1.44140625" style="22" customWidth="1"/>
    <col min="2612" max="2612" width="12.33203125" style="22" customWidth="1"/>
    <col min="2613" max="2613" width="2.21875" style="22" customWidth="1"/>
    <col min="2614" max="2614" width="4.5546875" style="22" customWidth="1"/>
    <col min="2615" max="2615" width="6.5546875" style="22" customWidth="1"/>
    <col min="2616" max="2616" width="9.88671875" style="22" customWidth="1"/>
    <col min="2617" max="2617" width="7.33203125" style="22" customWidth="1"/>
    <col min="2618" max="2816" width="11.5546875" style="22"/>
    <col min="2817" max="2817" width="3.77734375" style="22" customWidth="1"/>
    <col min="2818" max="2818" width="0.88671875" style="22" customWidth="1"/>
    <col min="2819" max="2819" width="8" style="22" customWidth="1"/>
    <col min="2820" max="2820" width="1.77734375" style="22" customWidth="1"/>
    <col min="2821" max="2821" width="11.44140625" style="22" customWidth="1"/>
    <col min="2822" max="2822" width="0.88671875" style="22" customWidth="1"/>
    <col min="2823" max="2823" width="12.6640625" style="22" customWidth="1"/>
    <col min="2824" max="2824" width="1.44140625" style="22" customWidth="1"/>
    <col min="2825" max="2825" width="8.33203125" style="22" customWidth="1"/>
    <col min="2826" max="2826" width="1.44140625" style="22" customWidth="1"/>
    <col min="2827" max="2827" width="6.5546875" style="22" customWidth="1"/>
    <col min="2828" max="2828" width="1.44140625" style="22" customWidth="1"/>
    <col min="2829" max="2829" width="12.5546875" style="22" bestFit="1" customWidth="1"/>
    <col min="2830" max="2830" width="1.44140625" style="22" customWidth="1"/>
    <col min="2831" max="2831" width="8.109375" style="22" customWidth="1"/>
    <col min="2832" max="2832" width="1.44140625" style="22" customWidth="1"/>
    <col min="2833" max="2833" width="6.44140625" style="22" customWidth="1"/>
    <col min="2834" max="2834" width="1.44140625" style="22" customWidth="1"/>
    <col min="2835" max="2835" width="11.6640625" style="22" customWidth="1"/>
    <col min="2836" max="2836" width="1.44140625" style="22" customWidth="1"/>
    <col min="2837" max="2837" width="6.77734375" style="22" customWidth="1"/>
    <col min="2838" max="2838" width="1.44140625" style="22" customWidth="1"/>
    <col min="2839" max="2839" width="6.109375" style="22" customWidth="1"/>
    <col min="2840" max="2840" width="1.44140625" style="22" customWidth="1"/>
    <col min="2841" max="2841" width="10.33203125" style="22" customWidth="1"/>
    <col min="2842" max="2842" width="1.44140625" style="22" customWidth="1"/>
    <col min="2843" max="2843" width="6.33203125" style="22" customWidth="1"/>
    <col min="2844" max="2844" width="1.44140625" style="22" customWidth="1"/>
    <col min="2845" max="2845" width="6.44140625" style="22" customWidth="1"/>
    <col min="2846" max="2846" width="1.44140625" style="22" customWidth="1"/>
    <col min="2847" max="2847" width="12.6640625" style="22" customWidth="1"/>
    <col min="2848" max="2849" width="1.44140625" style="22" customWidth="1"/>
    <col min="2850" max="2850" width="13.88671875" style="22" customWidth="1"/>
    <col min="2851" max="2851" width="2.21875" style="22" customWidth="1"/>
    <col min="2852" max="2852" width="13.88671875" style="22" customWidth="1"/>
    <col min="2853" max="2853" width="2.21875" style="22" customWidth="1"/>
    <col min="2854" max="2854" width="14.6640625" style="22" customWidth="1"/>
    <col min="2855" max="2855" width="3" style="22" customWidth="1"/>
    <col min="2856" max="2856" width="14.6640625" style="22" customWidth="1"/>
    <col min="2857" max="2857" width="1.44140625" style="22" customWidth="1"/>
    <col min="2858" max="2858" width="8.44140625" style="22" customWidth="1"/>
    <col min="2859" max="2859" width="1.44140625" style="22" customWidth="1"/>
    <col min="2860" max="2860" width="8.44140625" style="22" customWidth="1"/>
    <col min="2861" max="2861" width="3" style="22" customWidth="1"/>
    <col min="2862" max="2862" width="13.88671875" style="22" customWidth="1"/>
    <col min="2863" max="2863" width="1.44140625" style="22" customWidth="1"/>
    <col min="2864" max="2864" width="12.33203125" style="22" customWidth="1"/>
    <col min="2865" max="2865" width="1.44140625" style="22" customWidth="1"/>
    <col min="2866" max="2866" width="0" style="22" hidden="1" customWidth="1"/>
    <col min="2867" max="2867" width="1.44140625" style="22" customWidth="1"/>
    <col min="2868" max="2868" width="12.33203125" style="22" customWidth="1"/>
    <col min="2869" max="2869" width="2.21875" style="22" customWidth="1"/>
    <col min="2870" max="2870" width="4.5546875" style="22" customWidth="1"/>
    <col min="2871" max="2871" width="6.5546875" style="22" customWidth="1"/>
    <col min="2872" max="2872" width="9.88671875" style="22" customWidth="1"/>
    <col min="2873" max="2873" width="7.33203125" style="22" customWidth="1"/>
    <col min="2874" max="3072" width="11.5546875" style="22"/>
    <col min="3073" max="3073" width="3.77734375" style="22" customWidth="1"/>
    <col min="3074" max="3074" width="0.88671875" style="22" customWidth="1"/>
    <col min="3075" max="3075" width="8" style="22" customWidth="1"/>
    <col min="3076" max="3076" width="1.77734375" style="22" customWidth="1"/>
    <col min="3077" max="3077" width="11.44140625" style="22" customWidth="1"/>
    <col min="3078" max="3078" width="0.88671875" style="22" customWidth="1"/>
    <col min="3079" max="3079" width="12.6640625" style="22" customWidth="1"/>
    <col min="3080" max="3080" width="1.44140625" style="22" customWidth="1"/>
    <col min="3081" max="3081" width="8.33203125" style="22" customWidth="1"/>
    <col min="3082" max="3082" width="1.44140625" style="22" customWidth="1"/>
    <col min="3083" max="3083" width="6.5546875" style="22" customWidth="1"/>
    <col min="3084" max="3084" width="1.44140625" style="22" customWidth="1"/>
    <col min="3085" max="3085" width="12.5546875" style="22" bestFit="1" customWidth="1"/>
    <col min="3086" max="3086" width="1.44140625" style="22" customWidth="1"/>
    <col min="3087" max="3087" width="8.109375" style="22" customWidth="1"/>
    <col min="3088" max="3088" width="1.44140625" style="22" customWidth="1"/>
    <col min="3089" max="3089" width="6.44140625" style="22" customWidth="1"/>
    <col min="3090" max="3090" width="1.44140625" style="22" customWidth="1"/>
    <col min="3091" max="3091" width="11.6640625" style="22" customWidth="1"/>
    <col min="3092" max="3092" width="1.44140625" style="22" customWidth="1"/>
    <col min="3093" max="3093" width="6.77734375" style="22" customWidth="1"/>
    <col min="3094" max="3094" width="1.44140625" style="22" customWidth="1"/>
    <col min="3095" max="3095" width="6.109375" style="22" customWidth="1"/>
    <col min="3096" max="3096" width="1.44140625" style="22" customWidth="1"/>
    <col min="3097" max="3097" width="10.33203125" style="22" customWidth="1"/>
    <col min="3098" max="3098" width="1.44140625" style="22" customWidth="1"/>
    <col min="3099" max="3099" width="6.33203125" style="22" customWidth="1"/>
    <col min="3100" max="3100" width="1.44140625" style="22" customWidth="1"/>
    <col min="3101" max="3101" width="6.44140625" style="22" customWidth="1"/>
    <col min="3102" max="3102" width="1.44140625" style="22" customWidth="1"/>
    <col min="3103" max="3103" width="12.6640625" style="22" customWidth="1"/>
    <col min="3104" max="3105" width="1.44140625" style="22" customWidth="1"/>
    <col min="3106" max="3106" width="13.88671875" style="22" customWidth="1"/>
    <col min="3107" max="3107" width="2.21875" style="22" customWidth="1"/>
    <col min="3108" max="3108" width="13.88671875" style="22" customWidth="1"/>
    <col min="3109" max="3109" width="2.21875" style="22" customWidth="1"/>
    <col min="3110" max="3110" width="14.6640625" style="22" customWidth="1"/>
    <col min="3111" max="3111" width="3" style="22" customWidth="1"/>
    <col min="3112" max="3112" width="14.6640625" style="22" customWidth="1"/>
    <col min="3113" max="3113" width="1.44140625" style="22" customWidth="1"/>
    <col min="3114" max="3114" width="8.44140625" style="22" customWidth="1"/>
    <col min="3115" max="3115" width="1.44140625" style="22" customWidth="1"/>
    <col min="3116" max="3116" width="8.44140625" style="22" customWidth="1"/>
    <col min="3117" max="3117" width="3" style="22" customWidth="1"/>
    <col min="3118" max="3118" width="13.88671875" style="22" customWidth="1"/>
    <col min="3119" max="3119" width="1.44140625" style="22" customWidth="1"/>
    <col min="3120" max="3120" width="12.33203125" style="22" customWidth="1"/>
    <col min="3121" max="3121" width="1.44140625" style="22" customWidth="1"/>
    <col min="3122" max="3122" width="0" style="22" hidden="1" customWidth="1"/>
    <col min="3123" max="3123" width="1.44140625" style="22" customWidth="1"/>
    <col min="3124" max="3124" width="12.33203125" style="22" customWidth="1"/>
    <col min="3125" max="3125" width="2.21875" style="22" customWidth="1"/>
    <col min="3126" max="3126" width="4.5546875" style="22" customWidth="1"/>
    <col min="3127" max="3127" width="6.5546875" style="22" customWidth="1"/>
    <col min="3128" max="3128" width="9.88671875" style="22" customWidth="1"/>
    <col min="3129" max="3129" width="7.33203125" style="22" customWidth="1"/>
    <col min="3130" max="3328" width="11.5546875" style="22"/>
    <col min="3329" max="3329" width="3.77734375" style="22" customWidth="1"/>
    <col min="3330" max="3330" width="0.88671875" style="22" customWidth="1"/>
    <col min="3331" max="3331" width="8" style="22" customWidth="1"/>
    <col min="3332" max="3332" width="1.77734375" style="22" customWidth="1"/>
    <col min="3333" max="3333" width="11.44140625" style="22" customWidth="1"/>
    <col min="3334" max="3334" width="0.88671875" style="22" customWidth="1"/>
    <col min="3335" max="3335" width="12.6640625" style="22" customWidth="1"/>
    <col min="3336" max="3336" width="1.44140625" style="22" customWidth="1"/>
    <col min="3337" max="3337" width="8.33203125" style="22" customWidth="1"/>
    <col min="3338" max="3338" width="1.44140625" style="22" customWidth="1"/>
    <col min="3339" max="3339" width="6.5546875" style="22" customWidth="1"/>
    <col min="3340" max="3340" width="1.44140625" style="22" customWidth="1"/>
    <col min="3341" max="3341" width="12.5546875" style="22" bestFit="1" customWidth="1"/>
    <col min="3342" max="3342" width="1.44140625" style="22" customWidth="1"/>
    <col min="3343" max="3343" width="8.109375" style="22" customWidth="1"/>
    <col min="3344" max="3344" width="1.44140625" style="22" customWidth="1"/>
    <col min="3345" max="3345" width="6.44140625" style="22" customWidth="1"/>
    <col min="3346" max="3346" width="1.44140625" style="22" customWidth="1"/>
    <col min="3347" max="3347" width="11.6640625" style="22" customWidth="1"/>
    <col min="3348" max="3348" width="1.44140625" style="22" customWidth="1"/>
    <col min="3349" max="3349" width="6.77734375" style="22" customWidth="1"/>
    <col min="3350" max="3350" width="1.44140625" style="22" customWidth="1"/>
    <col min="3351" max="3351" width="6.109375" style="22" customWidth="1"/>
    <col min="3352" max="3352" width="1.44140625" style="22" customWidth="1"/>
    <col min="3353" max="3353" width="10.33203125" style="22" customWidth="1"/>
    <col min="3354" max="3354" width="1.44140625" style="22" customWidth="1"/>
    <col min="3355" max="3355" width="6.33203125" style="22" customWidth="1"/>
    <col min="3356" max="3356" width="1.44140625" style="22" customWidth="1"/>
    <col min="3357" max="3357" width="6.44140625" style="22" customWidth="1"/>
    <col min="3358" max="3358" width="1.44140625" style="22" customWidth="1"/>
    <col min="3359" max="3359" width="12.6640625" style="22" customWidth="1"/>
    <col min="3360" max="3361" width="1.44140625" style="22" customWidth="1"/>
    <col min="3362" max="3362" width="13.88671875" style="22" customWidth="1"/>
    <col min="3363" max="3363" width="2.21875" style="22" customWidth="1"/>
    <col min="3364" max="3364" width="13.88671875" style="22" customWidth="1"/>
    <col min="3365" max="3365" width="2.21875" style="22" customWidth="1"/>
    <col min="3366" max="3366" width="14.6640625" style="22" customWidth="1"/>
    <col min="3367" max="3367" width="3" style="22" customWidth="1"/>
    <col min="3368" max="3368" width="14.6640625" style="22" customWidth="1"/>
    <col min="3369" max="3369" width="1.44140625" style="22" customWidth="1"/>
    <col min="3370" max="3370" width="8.44140625" style="22" customWidth="1"/>
    <col min="3371" max="3371" width="1.44140625" style="22" customWidth="1"/>
    <col min="3372" max="3372" width="8.44140625" style="22" customWidth="1"/>
    <col min="3373" max="3373" width="3" style="22" customWidth="1"/>
    <col min="3374" max="3374" width="13.88671875" style="22" customWidth="1"/>
    <col min="3375" max="3375" width="1.44140625" style="22" customWidth="1"/>
    <col min="3376" max="3376" width="12.33203125" style="22" customWidth="1"/>
    <col min="3377" max="3377" width="1.44140625" style="22" customWidth="1"/>
    <col min="3378" max="3378" width="0" style="22" hidden="1" customWidth="1"/>
    <col min="3379" max="3379" width="1.44140625" style="22" customWidth="1"/>
    <col min="3380" max="3380" width="12.33203125" style="22" customWidth="1"/>
    <col min="3381" max="3381" width="2.21875" style="22" customWidth="1"/>
    <col min="3382" max="3382" width="4.5546875" style="22" customWidth="1"/>
    <col min="3383" max="3383" width="6.5546875" style="22" customWidth="1"/>
    <col min="3384" max="3384" width="9.88671875" style="22" customWidth="1"/>
    <col min="3385" max="3385" width="7.33203125" style="22" customWidth="1"/>
    <col min="3386" max="3584" width="11.5546875" style="22"/>
    <col min="3585" max="3585" width="3.77734375" style="22" customWidth="1"/>
    <col min="3586" max="3586" width="0.88671875" style="22" customWidth="1"/>
    <col min="3587" max="3587" width="8" style="22" customWidth="1"/>
    <col min="3588" max="3588" width="1.77734375" style="22" customWidth="1"/>
    <col min="3589" max="3589" width="11.44140625" style="22" customWidth="1"/>
    <col min="3590" max="3590" width="0.88671875" style="22" customWidth="1"/>
    <col min="3591" max="3591" width="12.6640625" style="22" customWidth="1"/>
    <col min="3592" max="3592" width="1.44140625" style="22" customWidth="1"/>
    <col min="3593" max="3593" width="8.33203125" style="22" customWidth="1"/>
    <col min="3594" max="3594" width="1.44140625" style="22" customWidth="1"/>
    <col min="3595" max="3595" width="6.5546875" style="22" customWidth="1"/>
    <col min="3596" max="3596" width="1.44140625" style="22" customWidth="1"/>
    <col min="3597" max="3597" width="12.5546875" style="22" bestFit="1" customWidth="1"/>
    <col min="3598" max="3598" width="1.44140625" style="22" customWidth="1"/>
    <col min="3599" max="3599" width="8.109375" style="22" customWidth="1"/>
    <col min="3600" max="3600" width="1.44140625" style="22" customWidth="1"/>
    <col min="3601" max="3601" width="6.44140625" style="22" customWidth="1"/>
    <col min="3602" max="3602" width="1.44140625" style="22" customWidth="1"/>
    <col min="3603" max="3603" width="11.6640625" style="22" customWidth="1"/>
    <col min="3604" max="3604" width="1.44140625" style="22" customWidth="1"/>
    <col min="3605" max="3605" width="6.77734375" style="22" customWidth="1"/>
    <col min="3606" max="3606" width="1.44140625" style="22" customWidth="1"/>
    <col min="3607" max="3607" width="6.109375" style="22" customWidth="1"/>
    <col min="3608" max="3608" width="1.44140625" style="22" customWidth="1"/>
    <col min="3609" max="3609" width="10.33203125" style="22" customWidth="1"/>
    <col min="3610" max="3610" width="1.44140625" style="22" customWidth="1"/>
    <col min="3611" max="3611" width="6.33203125" style="22" customWidth="1"/>
    <col min="3612" max="3612" width="1.44140625" style="22" customWidth="1"/>
    <col min="3613" max="3613" width="6.44140625" style="22" customWidth="1"/>
    <col min="3614" max="3614" width="1.44140625" style="22" customWidth="1"/>
    <col min="3615" max="3615" width="12.6640625" style="22" customWidth="1"/>
    <col min="3616" max="3617" width="1.44140625" style="22" customWidth="1"/>
    <col min="3618" max="3618" width="13.88671875" style="22" customWidth="1"/>
    <col min="3619" max="3619" width="2.21875" style="22" customWidth="1"/>
    <col min="3620" max="3620" width="13.88671875" style="22" customWidth="1"/>
    <col min="3621" max="3621" width="2.21875" style="22" customWidth="1"/>
    <col min="3622" max="3622" width="14.6640625" style="22" customWidth="1"/>
    <col min="3623" max="3623" width="3" style="22" customWidth="1"/>
    <col min="3624" max="3624" width="14.6640625" style="22" customWidth="1"/>
    <col min="3625" max="3625" width="1.44140625" style="22" customWidth="1"/>
    <col min="3626" max="3626" width="8.44140625" style="22" customWidth="1"/>
    <col min="3627" max="3627" width="1.44140625" style="22" customWidth="1"/>
    <col min="3628" max="3628" width="8.44140625" style="22" customWidth="1"/>
    <col min="3629" max="3629" width="3" style="22" customWidth="1"/>
    <col min="3630" max="3630" width="13.88671875" style="22" customWidth="1"/>
    <col min="3631" max="3631" width="1.44140625" style="22" customWidth="1"/>
    <col min="3632" max="3632" width="12.33203125" style="22" customWidth="1"/>
    <col min="3633" max="3633" width="1.44140625" style="22" customWidth="1"/>
    <col min="3634" max="3634" width="0" style="22" hidden="1" customWidth="1"/>
    <col min="3635" max="3635" width="1.44140625" style="22" customWidth="1"/>
    <col min="3636" max="3636" width="12.33203125" style="22" customWidth="1"/>
    <col min="3637" max="3637" width="2.21875" style="22" customWidth="1"/>
    <col min="3638" max="3638" width="4.5546875" style="22" customWidth="1"/>
    <col min="3639" max="3639" width="6.5546875" style="22" customWidth="1"/>
    <col min="3640" max="3640" width="9.88671875" style="22" customWidth="1"/>
    <col min="3641" max="3641" width="7.33203125" style="22" customWidth="1"/>
    <col min="3642" max="3840" width="11.5546875" style="22"/>
    <col min="3841" max="3841" width="3.77734375" style="22" customWidth="1"/>
    <col min="3842" max="3842" width="0.88671875" style="22" customWidth="1"/>
    <col min="3843" max="3843" width="8" style="22" customWidth="1"/>
    <col min="3844" max="3844" width="1.77734375" style="22" customWidth="1"/>
    <col min="3845" max="3845" width="11.44140625" style="22" customWidth="1"/>
    <col min="3846" max="3846" width="0.88671875" style="22" customWidth="1"/>
    <col min="3847" max="3847" width="12.6640625" style="22" customWidth="1"/>
    <col min="3848" max="3848" width="1.44140625" style="22" customWidth="1"/>
    <col min="3849" max="3849" width="8.33203125" style="22" customWidth="1"/>
    <col min="3850" max="3850" width="1.44140625" style="22" customWidth="1"/>
    <col min="3851" max="3851" width="6.5546875" style="22" customWidth="1"/>
    <col min="3852" max="3852" width="1.44140625" style="22" customWidth="1"/>
    <col min="3853" max="3853" width="12.5546875" style="22" bestFit="1" customWidth="1"/>
    <col min="3854" max="3854" width="1.44140625" style="22" customWidth="1"/>
    <col min="3855" max="3855" width="8.109375" style="22" customWidth="1"/>
    <col min="3856" max="3856" width="1.44140625" style="22" customWidth="1"/>
    <col min="3857" max="3857" width="6.44140625" style="22" customWidth="1"/>
    <col min="3858" max="3858" width="1.44140625" style="22" customWidth="1"/>
    <col min="3859" max="3859" width="11.6640625" style="22" customWidth="1"/>
    <col min="3860" max="3860" width="1.44140625" style="22" customWidth="1"/>
    <col min="3861" max="3861" width="6.77734375" style="22" customWidth="1"/>
    <col min="3862" max="3862" width="1.44140625" style="22" customWidth="1"/>
    <col min="3863" max="3863" width="6.109375" style="22" customWidth="1"/>
    <col min="3864" max="3864" width="1.44140625" style="22" customWidth="1"/>
    <col min="3865" max="3865" width="10.33203125" style="22" customWidth="1"/>
    <col min="3866" max="3866" width="1.44140625" style="22" customWidth="1"/>
    <col min="3867" max="3867" width="6.33203125" style="22" customWidth="1"/>
    <col min="3868" max="3868" width="1.44140625" style="22" customWidth="1"/>
    <col min="3869" max="3869" width="6.44140625" style="22" customWidth="1"/>
    <col min="3870" max="3870" width="1.44140625" style="22" customWidth="1"/>
    <col min="3871" max="3871" width="12.6640625" style="22" customWidth="1"/>
    <col min="3872" max="3873" width="1.44140625" style="22" customWidth="1"/>
    <col min="3874" max="3874" width="13.88671875" style="22" customWidth="1"/>
    <col min="3875" max="3875" width="2.21875" style="22" customWidth="1"/>
    <col min="3876" max="3876" width="13.88671875" style="22" customWidth="1"/>
    <col min="3877" max="3877" width="2.21875" style="22" customWidth="1"/>
    <col min="3878" max="3878" width="14.6640625" style="22" customWidth="1"/>
    <col min="3879" max="3879" width="3" style="22" customWidth="1"/>
    <col min="3880" max="3880" width="14.6640625" style="22" customWidth="1"/>
    <col min="3881" max="3881" width="1.44140625" style="22" customWidth="1"/>
    <col min="3882" max="3882" width="8.44140625" style="22" customWidth="1"/>
    <col min="3883" max="3883" width="1.44140625" style="22" customWidth="1"/>
    <col min="3884" max="3884" width="8.44140625" style="22" customWidth="1"/>
    <col min="3885" max="3885" width="3" style="22" customWidth="1"/>
    <col min="3886" max="3886" width="13.88671875" style="22" customWidth="1"/>
    <col min="3887" max="3887" width="1.44140625" style="22" customWidth="1"/>
    <col min="3888" max="3888" width="12.33203125" style="22" customWidth="1"/>
    <col min="3889" max="3889" width="1.44140625" style="22" customWidth="1"/>
    <col min="3890" max="3890" width="0" style="22" hidden="1" customWidth="1"/>
    <col min="3891" max="3891" width="1.44140625" style="22" customWidth="1"/>
    <col min="3892" max="3892" width="12.33203125" style="22" customWidth="1"/>
    <col min="3893" max="3893" width="2.21875" style="22" customWidth="1"/>
    <col min="3894" max="3894" width="4.5546875" style="22" customWidth="1"/>
    <col min="3895" max="3895" width="6.5546875" style="22" customWidth="1"/>
    <col min="3896" max="3896" width="9.88671875" style="22" customWidth="1"/>
    <col min="3897" max="3897" width="7.33203125" style="22" customWidth="1"/>
    <col min="3898" max="4096" width="11.5546875" style="22"/>
    <col min="4097" max="4097" width="3.77734375" style="22" customWidth="1"/>
    <col min="4098" max="4098" width="0.88671875" style="22" customWidth="1"/>
    <col min="4099" max="4099" width="8" style="22" customWidth="1"/>
    <col min="4100" max="4100" width="1.77734375" style="22" customWidth="1"/>
    <col min="4101" max="4101" width="11.44140625" style="22" customWidth="1"/>
    <col min="4102" max="4102" width="0.88671875" style="22" customWidth="1"/>
    <col min="4103" max="4103" width="12.6640625" style="22" customWidth="1"/>
    <col min="4104" max="4104" width="1.44140625" style="22" customWidth="1"/>
    <col min="4105" max="4105" width="8.33203125" style="22" customWidth="1"/>
    <col min="4106" max="4106" width="1.44140625" style="22" customWidth="1"/>
    <col min="4107" max="4107" width="6.5546875" style="22" customWidth="1"/>
    <col min="4108" max="4108" width="1.44140625" style="22" customWidth="1"/>
    <col min="4109" max="4109" width="12.5546875" style="22" bestFit="1" customWidth="1"/>
    <col min="4110" max="4110" width="1.44140625" style="22" customWidth="1"/>
    <col min="4111" max="4111" width="8.109375" style="22" customWidth="1"/>
    <col min="4112" max="4112" width="1.44140625" style="22" customWidth="1"/>
    <col min="4113" max="4113" width="6.44140625" style="22" customWidth="1"/>
    <col min="4114" max="4114" width="1.44140625" style="22" customWidth="1"/>
    <col min="4115" max="4115" width="11.6640625" style="22" customWidth="1"/>
    <col min="4116" max="4116" width="1.44140625" style="22" customWidth="1"/>
    <col min="4117" max="4117" width="6.77734375" style="22" customWidth="1"/>
    <col min="4118" max="4118" width="1.44140625" style="22" customWidth="1"/>
    <col min="4119" max="4119" width="6.109375" style="22" customWidth="1"/>
    <col min="4120" max="4120" width="1.44140625" style="22" customWidth="1"/>
    <col min="4121" max="4121" width="10.33203125" style="22" customWidth="1"/>
    <col min="4122" max="4122" width="1.44140625" style="22" customWidth="1"/>
    <col min="4123" max="4123" width="6.33203125" style="22" customWidth="1"/>
    <col min="4124" max="4124" width="1.44140625" style="22" customWidth="1"/>
    <col min="4125" max="4125" width="6.44140625" style="22" customWidth="1"/>
    <col min="4126" max="4126" width="1.44140625" style="22" customWidth="1"/>
    <col min="4127" max="4127" width="12.6640625" style="22" customWidth="1"/>
    <col min="4128" max="4129" width="1.44140625" style="22" customWidth="1"/>
    <col min="4130" max="4130" width="13.88671875" style="22" customWidth="1"/>
    <col min="4131" max="4131" width="2.21875" style="22" customWidth="1"/>
    <col min="4132" max="4132" width="13.88671875" style="22" customWidth="1"/>
    <col min="4133" max="4133" width="2.21875" style="22" customWidth="1"/>
    <col min="4134" max="4134" width="14.6640625" style="22" customWidth="1"/>
    <col min="4135" max="4135" width="3" style="22" customWidth="1"/>
    <col min="4136" max="4136" width="14.6640625" style="22" customWidth="1"/>
    <col min="4137" max="4137" width="1.44140625" style="22" customWidth="1"/>
    <col min="4138" max="4138" width="8.44140625" style="22" customWidth="1"/>
    <col min="4139" max="4139" width="1.44140625" style="22" customWidth="1"/>
    <col min="4140" max="4140" width="8.44140625" style="22" customWidth="1"/>
    <col min="4141" max="4141" width="3" style="22" customWidth="1"/>
    <col min="4142" max="4142" width="13.88671875" style="22" customWidth="1"/>
    <col min="4143" max="4143" width="1.44140625" style="22" customWidth="1"/>
    <col min="4144" max="4144" width="12.33203125" style="22" customWidth="1"/>
    <col min="4145" max="4145" width="1.44140625" style="22" customWidth="1"/>
    <col min="4146" max="4146" width="0" style="22" hidden="1" customWidth="1"/>
    <col min="4147" max="4147" width="1.44140625" style="22" customWidth="1"/>
    <col min="4148" max="4148" width="12.33203125" style="22" customWidth="1"/>
    <col min="4149" max="4149" width="2.21875" style="22" customWidth="1"/>
    <col min="4150" max="4150" width="4.5546875" style="22" customWidth="1"/>
    <col min="4151" max="4151" width="6.5546875" style="22" customWidth="1"/>
    <col min="4152" max="4152" width="9.88671875" style="22" customWidth="1"/>
    <col min="4153" max="4153" width="7.33203125" style="22" customWidth="1"/>
    <col min="4154" max="4352" width="11.5546875" style="22"/>
    <col min="4353" max="4353" width="3.77734375" style="22" customWidth="1"/>
    <col min="4354" max="4354" width="0.88671875" style="22" customWidth="1"/>
    <col min="4355" max="4355" width="8" style="22" customWidth="1"/>
    <col min="4356" max="4356" width="1.77734375" style="22" customWidth="1"/>
    <col min="4357" max="4357" width="11.44140625" style="22" customWidth="1"/>
    <col min="4358" max="4358" width="0.88671875" style="22" customWidth="1"/>
    <col min="4359" max="4359" width="12.6640625" style="22" customWidth="1"/>
    <col min="4360" max="4360" width="1.44140625" style="22" customWidth="1"/>
    <col min="4361" max="4361" width="8.33203125" style="22" customWidth="1"/>
    <col min="4362" max="4362" width="1.44140625" style="22" customWidth="1"/>
    <col min="4363" max="4363" width="6.5546875" style="22" customWidth="1"/>
    <col min="4364" max="4364" width="1.44140625" style="22" customWidth="1"/>
    <col min="4365" max="4365" width="12.5546875" style="22" bestFit="1" customWidth="1"/>
    <col min="4366" max="4366" width="1.44140625" style="22" customWidth="1"/>
    <col min="4367" max="4367" width="8.109375" style="22" customWidth="1"/>
    <col min="4368" max="4368" width="1.44140625" style="22" customWidth="1"/>
    <col min="4369" max="4369" width="6.44140625" style="22" customWidth="1"/>
    <col min="4370" max="4370" width="1.44140625" style="22" customWidth="1"/>
    <col min="4371" max="4371" width="11.6640625" style="22" customWidth="1"/>
    <col min="4372" max="4372" width="1.44140625" style="22" customWidth="1"/>
    <col min="4373" max="4373" width="6.77734375" style="22" customWidth="1"/>
    <col min="4374" max="4374" width="1.44140625" style="22" customWidth="1"/>
    <col min="4375" max="4375" width="6.109375" style="22" customWidth="1"/>
    <col min="4376" max="4376" width="1.44140625" style="22" customWidth="1"/>
    <col min="4377" max="4377" width="10.33203125" style="22" customWidth="1"/>
    <col min="4378" max="4378" width="1.44140625" style="22" customWidth="1"/>
    <col min="4379" max="4379" width="6.33203125" style="22" customWidth="1"/>
    <col min="4380" max="4380" width="1.44140625" style="22" customWidth="1"/>
    <col min="4381" max="4381" width="6.44140625" style="22" customWidth="1"/>
    <col min="4382" max="4382" width="1.44140625" style="22" customWidth="1"/>
    <col min="4383" max="4383" width="12.6640625" style="22" customWidth="1"/>
    <col min="4384" max="4385" width="1.44140625" style="22" customWidth="1"/>
    <col min="4386" max="4386" width="13.88671875" style="22" customWidth="1"/>
    <col min="4387" max="4387" width="2.21875" style="22" customWidth="1"/>
    <col min="4388" max="4388" width="13.88671875" style="22" customWidth="1"/>
    <col min="4389" max="4389" width="2.21875" style="22" customWidth="1"/>
    <col min="4390" max="4390" width="14.6640625" style="22" customWidth="1"/>
    <col min="4391" max="4391" width="3" style="22" customWidth="1"/>
    <col min="4392" max="4392" width="14.6640625" style="22" customWidth="1"/>
    <col min="4393" max="4393" width="1.44140625" style="22" customWidth="1"/>
    <col min="4394" max="4394" width="8.44140625" style="22" customWidth="1"/>
    <col min="4395" max="4395" width="1.44140625" style="22" customWidth="1"/>
    <col min="4396" max="4396" width="8.44140625" style="22" customWidth="1"/>
    <col min="4397" max="4397" width="3" style="22" customWidth="1"/>
    <col min="4398" max="4398" width="13.88671875" style="22" customWidth="1"/>
    <col min="4399" max="4399" width="1.44140625" style="22" customWidth="1"/>
    <col min="4400" max="4400" width="12.33203125" style="22" customWidth="1"/>
    <col min="4401" max="4401" width="1.44140625" style="22" customWidth="1"/>
    <col min="4402" max="4402" width="0" style="22" hidden="1" customWidth="1"/>
    <col min="4403" max="4403" width="1.44140625" style="22" customWidth="1"/>
    <col min="4404" max="4404" width="12.33203125" style="22" customWidth="1"/>
    <col min="4405" max="4405" width="2.21875" style="22" customWidth="1"/>
    <col min="4406" max="4406" width="4.5546875" style="22" customWidth="1"/>
    <col min="4407" max="4407" width="6.5546875" style="22" customWidth="1"/>
    <col min="4408" max="4408" width="9.88671875" style="22" customWidth="1"/>
    <col min="4409" max="4409" width="7.33203125" style="22" customWidth="1"/>
    <col min="4410" max="4608" width="11.5546875" style="22"/>
    <col min="4609" max="4609" width="3.77734375" style="22" customWidth="1"/>
    <col min="4610" max="4610" width="0.88671875" style="22" customWidth="1"/>
    <col min="4611" max="4611" width="8" style="22" customWidth="1"/>
    <col min="4612" max="4612" width="1.77734375" style="22" customWidth="1"/>
    <col min="4613" max="4613" width="11.44140625" style="22" customWidth="1"/>
    <col min="4614" max="4614" width="0.88671875" style="22" customWidth="1"/>
    <col min="4615" max="4615" width="12.6640625" style="22" customWidth="1"/>
    <col min="4616" max="4616" width="1.44140625" style="22" customWidth="1"/>
    <col min="4617" max="4617" width="8.33203125" style="22" customWidth="1"/>
    <col min="4618" max="4618" width="1.44140625" style="22" customWidth="1"/>
    <col min="4619" max="4619" width="6.5546875" style="22" customWidth="1"/>
    <col min="4620" max="4620" width="1.44140625" style="22" customWidth="1"/>
    <col min="4621" max="4621" width="12.5546875" style="22" bestFit="1" customWidth="1"/>
    <col min="4622" max="4622" width="1.44140625" style="22" customWidth="1"/>
    <col min="4623" max="4623" width="8.109375" style="22" customWidth="1"/>
    <col min="4624" max="4624" width="1.44140625" style="22" customWidth="1"/>
    <col min="4625" max="4625" width="6.44140625" style="22" customWidth="1"/>
    <col min="4626" max="4626" width="1.44140625" style="22" customWidth="1"/>
    <col min="4627" max="4627" width="11.6640625" style="22" customWidth="1"/>
    <col min="4628" max="4628" width="1.44140625" style="22" customWidth="1"/>
    <col min="4629" max="4629" width="6.77734375" style="22" customWidth="1"/>
    <col min="4630" max="4630" width="1.44140625" style="22" customWidth="1"/>
    <col min="4631" max="4631" width="6.109375" style="22" customWidth="1"/>
    <col min="4632" max="4632" width="1.44140625" style="22" customWidth="1"/>
    <col min="4633" max="4633" width="10.33203125" style="22" customWidth="1"/>
    <col min="4634" max="4634" width="1.44140625" style="22" customWidth="1"/>
    <col min="4635" max="4635" width="6.33203125" style="22" customWidth="1"/>
    <col min="4636" max="4636" width="1.44140625" style="22" customWidth="1"/>
    <col min="4637" max="4637" width="6.44140625" style="22" customWidth="1"/>
    <col min="4638" max="4638" width="1.44140625" style="22" customWidth="1"/>
    <col min="4639" max="4639" width="12.6640625" style="22" customWidth="1"/>
    <col min="4640" max="4641" width="1.44140625" style="22" customWidth="1"/>
    <col min="4642" max="4642" width="13.88671875" style="22" customWidth="1"/>
    <col min="4643" max="4643" width="2.21875" style="22" customWidth="1"/>
    <col min="4644" max="4644" width="13.88671875" style="22" customWidth="1"/>
    <col min="4645" max="4645" width="2.21875" style="22" customWidth="1"/>
    <col min="4646" max="4646" width="14.6640625" style="22" customWidth="1"/>
    <col min="4647" max="4647" width="3" style="22" customWidth="1"/>
    <col min="4648" max="4648" width="14.6640625" style="22" customWidth="1"/>
    <col min="4649" max="4649" width="1.44140625" style="22" customWidth="1"/>
    <col min="4650" max="4650" width="8.44140625" style="22" customWidth="1"/>
    <col min="4651" max="4651" width="1.44140625" style="22" customWidth="1"/>
    <col min="4652" max="4652" width="8.44140625" style="22" customWidth="1"/>
    <col min="4653" max="4653" width="3" style="22" customWidth="1"/>
    <col min="4654" max="4654" width="13.88671875" style="22" customWidth="1"/>
    <col min="4655" max="4655" width="1.44140625" style="22" customWidth="1"/>
    <col min="4656" max="4656" width="12.33203125" style="22" customWidth="1"/>
    <col min="4657" max="4657" width="1.44140625" style="22" customWidth="1"/>
    <col min="4658" max="4658" width="0" style="22" hidden="1" customWidth="1"/>
    <col min="4659" max="4659" width="1.44140625" style="22" customWidth="1"/>
    <col min="4660" max="4660" width="12.33203125" style="22" customWidth="1"/>
    <col min="4661" max="4661" width="2.21875" style="22" customWidth="1"/>
    <col min="4662" max="4662" width="4.5546875" style="22" customWidth="1"/>
    <col min="4663" max="4663" width="6.5546875" style="22" customWidth="1"/>
    <col min="4664" max="4664" width="9.88671875" style="22" customWidth="1"/>
    <col min="4665" max="4665" width="7.33203125" style="22" customWidth="1"/>
    <col min="4666" max="4864" width="11.5546875" style="22"/>
    <col min="4865" max="4865" width="3.77734375" style="22" customWidth="1"/>
    <col min="4866" max="4866" width="0.88671875" style="22" customWidth="1"/>
    <col min="4867" max="4867" width="8" style="22" customWidth="1"/>
    <col min="4868" max="4868" width="1.77734375" style="22" customWidth="1"/>
    <col min="4869" max="4869" width="11.44140625" style="22" customWidth="1"/>
    <col min="4870" max="4870" width="0.88671875" style="22" customWidth="1"/>
    <col min="4871" max="4871" width="12.6640625" style="22" customWidth="1"/>
    <col min="4872" max="4872" width="1.44140625" style="22" customWidth="1"/>
    <col min="4873" max="4873" width="8.33203125" style="22" customWidth="1"/>
    <col min="4874" max="4874" width="1.44140625" style="22" customWidth="1"/>
    <col min="4875" max="4875" width="6.5546875" style="22" customWidth="1"/>
    <col min="4876" max="4876" width="1.44140625" style="22" customWidth="1"/>
    <col min="4877" max="4877" width="12.5546875" style="22" bestFit="1" customWidth="1"/>
    <col min="4878" max="4878" width="1.44140625" style="22" customWidth="1"/>
    <col min="4879" max="4879" width="8.109375" style="22" customWidth="1"/>
    <col min="4880" max="4880" width="1.44140625" style="22" customWidth="1"/>
    <col min="4881" max="4881" width="6.44140625" style="22" customWidth="1"/>
    <col min="4882" max="4882" width="1.44140625" style="22" customWidth="1"/>
    <col min="4883" max="4883" width="11.6640625" style="22" customWidth="1"/>
    <col min="4884" max="4884" width="1.44140625" style="22" customWidth="1"/>
    <col min="4885" max="4885" width="6.77734375" style="22" customWidth="1"/>
    <col min="4886" max="4886" width="1.44140625" style="22" customWidth="1"/>
    <col min="4887" max="4887" width="6.109375" style="22" customWidth="1"/>
    <col min="4888" max="4888" width="1.44140625" style="22" customWidth="1"/>
    <col min="4889" max="4889" width="10.33203125" style="22" customWidth="1"/>
    <col min="4890" max="4890" width="1.44140625" style="22" customWidth="1"/>
    <col min="4891" max="4891" width="6.33203125" style="22" customWidth="1"/>
    <col min="4892" max="4892" width="1.44140625" style="22" customWidth="1"/>
    <col min="4893" max="4893" width="6.44140625" style="22" customWidth="1"/>
    <col min="4894" max="4894" width="1.44140625" style="22" customWidth="1"/>
    <col min="4895" max="4895" width="12.6640625" style="22" customWidth="1"/>
    <col min="4896" max="4897" width="1.44140625" style="22" customWidth="1"/>
    <col min="4898" max="4898" width="13.88671875" style="22" customWidth="1"/>
    <col min="4899" max="4899" width="2.21875" style="22" customWidth="1"/>
    <col min="4900" max="4900" width="13.88671875" style="22" customWidth="1"/>
    <col min="4901" max="4901" width="2.21875" style="22" customWidth="1"/>
    <col min="4902" max="4902" width="14.6640625" style="22" customWidth="1"/>
    <col min="4903" max="4903" width="3" style="22" customWidth="1"/>
    <col min="4904" max="4904" width="14.6640625" style="22" customWidth="1"/>
    <col min="4905" max="4905" width="1.44140625" style="22" customWidth="1"/>
    <col min="4906" max="4906" width="8.44140625" style="22" customWidth="1"/>
    <col min="4907" max="4907" width="1.44140625" style="22" customWidth="1"/>
    <col min="4908" max="4908" width="8.44140625" style="22" customWidth="1"/>
    <col min="4909" max="4909" width="3" style="22" customWidth="1"/>
    <col min="4910" max="4910" width="13.88671875" style="22" customWidth="1"/>
    <col min="4911" max="4911" width="1.44140625" style="22" customWidth="1"/>
    <col min="4912" max="4912" width="12.33203125" style="22" customWidth="1"/>
    <col min="4913" max="4913" width="1.44140625" style="22" customWidth="1"/>
    <col min="4914" max="4914" width="0" style="22" hidden="1" customWidth="1"/>
    <col min="4915" max="4915" width="1.44140625" style="22" customWidth="1"/>
    <col min="4916" max="4916" width="12.33203125" style="22" customWidth="1"/>
    <col min="4917" max="4917" width="2.21875" style="22" customWidth="1"/>
    <col min="4918" max="4918" width="4.5546875" style="22" customWidth="1"/>
    <col min="4919" max="4919" width="6.5546875" style="22" customWidth="1"/>
    <col min="4920" max="4920" width="9.88671875" style="22" customWidth="1"/>
    <col min="4921" max="4921" width="7.33203125" style="22" customWidth="1"/>
    <col min="4922" max="5120" width="11.5546875" style="22"/>
    <col min="5121" max="5121" width="3.77734375" style="22" customWidth="1"/>
    <col min="5122" max="5122" width="0.88671875" style="22" customWidth="1"/>
    <col min="5123" max="5123" width="8" style="22" customWidth="1"/>
    <col min="5124" max="5124" width="1.77734375" style="22" customWidth="1"/>
    <col min="5125" max="5125" width="11.44140625" style="22" customWidth="1"/>
    <col min="5126" max="5126" width="0.88671875" style="22" customWidth="1"/>
    <col min="5127" max="5127" width="12.6640625" style="22" customWidth="1"/>
    <col min="5128" max="5128" width="1.44140625" style="22" customWidth="1"/>
    <col min="5129" max="5129" width="8.33203125" style="22" customWidth="1"/>
    <col min="5130" max="5130" width="1.44140625" style="22" customWidth="1"/>
    <col min="5131" max="5131" width="6.5546875" style="22" customWidth="1"/>
    <col min="5132" max="5132" width="1.44140625" style="22" customWidth="1"/>
    <col min="5133" max="5133" width="12.5546875" style="22" bestFit="1" customWidth="1"/>
    <col min="5134" max="5134" width="1.44140625" style="22" customWidth="1"/>
    <col min="5135" max="5135" width="8.109375" style="22" customWidth="1"/>
    <col min="5136" max="5136" width="1.44140625" style="22" customWidth="1"/>
    <col min="5137" max="5137" width="6.44140625" style="22" customWidth="1"/>
    <col min="5138" max="5138" width="1.44140625" style="22" customWidth="1"/>
    <col min="5139" max="5139" width="11.6640625" style="22" customWidth="1"/>
    <col min="5140" max="5140" width="1.44140625" style="22" customWidth="1"/>
    <col min="5141" max="5141" width="6.77734375" style="22" customWidth="1"/>
    <col min="5142" max="5142" width="1.44140625" style="22" customWidth="1"/>
    <col min="5143" max="5143" width="6.109375" style="22" customWidth="1"/>
    <col min="5144" max="5144" width="1.44140625" style="22" customWidth="1"/>
    <col min="5145" max="5145" width="10.33203125" style="22" customWidth="1"/>
    <col min="5146" max="5146" width="1.44140625" style="22" customWidth="1"/>
    <col min="5147" max="5147" width="6.33203125" style="22" customWidth="1"/>
    <col min="5148" max="5148" width="1.44140625" style="22" customWidth="1"/>
    <col min="5149" max="5149" width="6.44140625" style="22" customWidth="1"/>
    <col min="5150" max="5150" width="1.44140625" style="22" customWidth="1"/>
    <col min="5151" max="5151" width="12.6640625" style="22" customWidth="1"/>
    <col min="5152" max="5153" width="1.44140625" style="22" customWidth="1"/>
    <col min="5154" max="5154" width="13.88671875" style="22" customWidth="1"/>
    <col min="5155" max="5155" width="2.21875" style="22" customWidth="1"/>
    <col min="5156" max="5156" width="13.88671875" style="22" customWidth="1"/>
    <col min="5157" max="5157" width="2.21875" style="22" customWidth="1"/>
    <col min="5158" max="5158" width="14.6640625" style="22" customWidth="1"/>
    <col min="5159" max="5159" width="3" style="22" customWidth="1"/>
    <col min="5160" max="5160" width="14.6640625" style="22" customWidth="1"/>
    <col min="5161" max="5161" width="1.44140625" style="22" customWidth="1"/>
    <col min="5162" max="5162" width="8.44140625" style="22" customWidth="1"/>
    <col min="5163" max="5163" width="1.44140625" style="22" customWidth="1"/>
    <col min="5164" max="5164" width="8.44140625" style="22" customWidth="1"/>
    <col min="5165" max="5165" width="3" style="22" customWidth="1"/>
    <col min="5166" max="5166" width="13.88671875" style="22" customWidth="1"/>
    <col min="5167" max="5167" width="1.44140625" style="22" customWidth="1"/>
    <col min="5168" max="5168" width="12.33203125" style="22" customWidth="1"/>
    <col min="5169" max="5169" width="1.44140625" style="22" customWidth="1"/>
    <col min="5170" max="5170" width="0" style="22" hidden="1" customWidth="1"/>
    <col min="5171" max="5171" width="1.44140625" style="22" customWidth="1"/>
    <col min="5172" max="5172" width="12.33203125" style="22" customWidth="1"/>
    <col min="5173" max="5173" width="2.21875" style="22" customWidth="1"/>
    <col min="5174" max="5174" width="4.5546875" style="22" customWidth="1"/>
    <col min="5175" max="5175" width="6.5546875" style="22" customWidth="1"/>
    <col min="5176" max="5176" width="9.88671875" style="22" customWidth="1"/>
    <col min="5177" max="5177" width="7.33203125" style="22" customWidth="1"/>
    <col min="5178" max="5376" width="11.5546875" style="22"/>
    <col min="5377" max="5377" width="3.77734375" style="22" customWidth="1"/>
    <col min="5378" max="5378" width="0.88671875" style="22" customWidth="1"/>
    <col min="5379" max="5379" width="8" style="22" customWidth="1"/>
    <col min="5380" max="5380" width="1.77734375" style="22" customWidth="1"/>
    <col min="5381" max="5381" width="11.44140625" style="22" customWidth="1"/>
    <col min="5382" max="5382" width="0.88671875" style="22" customWidth="1"/>
    <col min="5383" max="5383" width="12.6640625" style="22" customWidth="1"/>
    <col min="5384" max="5384" width="1.44140625" style="22" customWidth="1"/>
    <col min="5385" max="5385" width="8.33203125" style="22" customWidth="1"/>
    <col min="5386" max="5386" width="1.44140625" style="22" customWidth="1"/>
    <col min="5387" max="5387" width="6.5546875" style="22" customWidth="1"/>
    <col min="5388" max="5388" width="1.44140625" style="22" customWidth="1"/>
    <col min="5389" max="5389" width="12.5546875" style="22" bestFit="1" customWidth="1"/>
    <col min="5390" max="5390" width="1.44140625" style="22" customWidth="1"/>
    <col min="5391" max="5391" width="8.109375" style="22" customWidth="1"/>
    <col min="5392" max="5392" width="1.44140625" style="22" customWidth="1"/>
    <col min="5393" max="5393" width="6.44140625" style="22" customWidth="1"/>
    <col min="5394" max="5394" width="1.44140625" style="22" customWidth="1"/>
    <col min="5395" max="5395" width="11.6640625" style="22" customWidth="1"/>
    <col min="5396" max="5396" width="1.44140625" style="22" customWidth="1"/>
    <col min="5397" max="5397" width="6.77734375" style="22" customWidth="1"/>
    <col min="5398" max="5398" width="1.44140625" style="22" customWidth="1"/>
    <col min="5399" max="5399" width="6.109375" style="22" customWidth="1"/>
    <col min="5400" max="5400" width="1.44140625" style="22" customWidth="1"/>
    <col min="5401" max="5401" width="10.33203125" style="22" customWidth="1"/>
    <col min="5402" max="5402" width="1.44140625" style="22" customWidth="1"/>
    <col min="5403" max="5403" width="6.33203125" style="22" customWidth="1"/>
    <col min="5404" max="5404" width="1.44140625" style="22" customWidth="1"/>
    <col min="5405" max="5405" width="6.44140625" style="22" customWidth="1"/>
    <col min="5406" max="5406" width="1.44140625" style="22" customWidth="1"/>
    <col min="5407" max="5407" width="12.6640625" style="22" customWidth="1"/>
    <col min="5408" max="5409" width="1.44140625" style="22" customWidth="1"/>
    <col min="5410" max="5410" width="13.88671875" style="22" customWidth="1"/>
    <col min="5411" max="5411" width="2.21875" style="22" customWidth="1"/>
    <col min="5412" max="5412" width="13.88671875" style="22" customWidth="1"/>
    <col min="5413" max="5413" width="2.21875" style="22" customWidth="1"/>
    <col min="5414" max="5414" width="14.6640625" style="22" customWidth="1"/>
    <col min="5415" max="5415" width="3" style="22" customWidth="1"/>
    <col min="5416" max="5416" width="14.6640625" style="22" customWidth="1"/>
    <col min="5417" max="5417" width="1.44140625" style="22" customWidth="1"/>
    <col min="5418" max="5418" width="8.44140625" style="22" customWidth="1"/>
    <col min="5419" max="5419" width="1.44140625" style="22" customWidth="1"/>
    <col min="5420" max="5420" width="8.44140625" style="22" customWidth="1"/>
    <col min="5421" max="5421" width="3" style="22" customWidth="1"/>
    <col min="5422" max="5422" width="13.88671875" style="22" customWidth="1"/>
    <col min="5423" max="5423" width="1.44140625" style="22" customWidth="1"/>
    <col min="5424" max="5424" width="12.33203125" style="22" customWidth="1"/>
    <col min="5425" max="5425" width="1.44140625" style="22" customWidth="1"/>
    <col min="5426" max="5426" width="0" style="22" hidden="1" customWidth="1"/>
    <col min="5427" max="5427" width="1.44140625" style="22" customWidth="1"/>
    <col min="5428" max="5428" width="12.33203125" style="22" customWidth="1"/>
    <col min="5429" max="5429" width="2.21875" style="22" customWidth="1"/>
    <col min="5430" max="5430" width="4.5546875" style="22" customWidth="1"/>
    <col min="5431" max="5431" width="6.5546875" style="22" customWidth="1"/>
    <col min="5432" max="5432" width="9.88671875" style="22" customWidth="1"/>
    <col min="5433" max="5433" width="7.33203125" style="22" customWidth="1"/>
    <col min="5434" max="5632" width="11.5546875" style="22"/>
    <col min="5633" max="5633" width="3.77734375" style="22" customWidth="1"/>
    <col min="5634" max="5634" width="0.88671875" style="22" customWidth="1"/>
    <col min="5635" max="5635" width="8" style="22" customWidth="1"/>
    <col min="5636" max="5636" width="1.77734375" style="22" customWidth="1"/>
    <col min="5637" max="5637" width="11.44140625" style="22" customWidth="1"/>
    <col min="5638" max="5638" width="0.88671875" style="22" customWidth="1"/>
    <col min="5639" max="5639" width="12.6640625" style="22" customWidth="1"/>
    <col min="5640" max="5640" width="1.44140625" style="22" customWidth="1"/>
    <col min="5641" max="5641" width="8.33203125" style="22" customWidth="1"/>
    <col min="5642" max="5642" width="1.44140625" style="22" customWidth="1"/>
    <col min="5643" max="5643" width="6.5546875" style="22" customWidth="1"/>
    <col min="5644" max="5644" width="1.44140625" style="22" customWidth="1"/>
    <col min="5645" max="5645" width="12.5546875" style="22" bestFit="1" customWidth="1"/>
    <col min="5646" max="5646" width="1.44140625" style="22" customWidth="1"/>
    <col min="5647" max="5647" width="8.109375" style="22" customWidth="1"/>
    <col min="5648" max="5648" width="1.44140625" style="22" customWidth="1"/>
    <col min="5649" max="5649" width="6.44140625" style="22" customWidth="1"/>
    <col min="5650" max="5650" width="1.44140625" style="22" customWidth="1"/>
    <col min="5651" max="5651" width="11.6640625" style="22" customWidth="1"/>
    <col min="5652" max="5652" width="1.44140625" style="22" customWidth="1"/>
    <col min="5653" max="5653" width="6.77734375" style="22" customWidth="1"/>
    <col min="5654" max="5654" width="1.44140625" style="22" customWidth="1"/>
    <col min="5655" max="5655" width="6.109375" style="22" customWidth="1"/>
    <col min="5656" max="5656" width="1.44140625" style="22" customWidth="1"/>
    <col min="5657" max="5657" width="10.33203125" style="22" customWidth="1"/>
    <col min="5658" max="5658" width="1.44140625" style="22" customWidth="1"/>
    <col min="5659" max="5659" width="6.33203125" style="22" customWidth="1"/>
    <col min="5660" max="5660" width="1.44140625" style="22" customWidth="1"/>
    <col min="5661" max="5661" width="6.44140625" style="22" customWidth="1"/>
    <col min="5662" max="5662" width="1.44140625" style="22" customWidth="1"/>
    <col min="5663" max="5663" width="12.6640625" style="22" customWidth="1"/>
    <col min="5664" max="5665" width="1.44140625" style="22" customWidth="1"/>
    <col min="5666" max="5666" width="13.88671875" style="22" customWidth="1"/>
    <col min="5667" max="5667" width="2.21875" style="22" customWidth="1"/>
    <col min="5668" max="5668" width="13.88671875" style="22" customWidth="1"/>
    <col min="5669" max="5669" width="2.21875" style="22" customWidth="1"/>
    <col min="5670" max="5670" width="14.6640625" style="22" customWidth="1"/>
    <col min="5671" max="5671" width="3" style="22" customWidth="1"/>
    <col min="5672" max="5672" width="14.6640625" style="22" customWidth="1"/>
    <col min="5673" max="5673" width="1.44140625" style="22" customWidth="1"/>
    <col min="5674" max="5674" width="8.44140625" style="22" customWidth="1"/>
    <col min="5675" max="5675" width="1.44140625" style="22" customWidth="1"/>
    <col min="5676" max="5676" width="8.44140625" style="22" customWidth="1"/>
    <col min="5677" max="5677" width="3" style="22" customWidth="1"/>
    <col min="5678" max="5678" width="13.88671875" style="22" customWidth="1"/>
    <col min="5679" max="5679" width="1.44140625" style="22" customWidth="1"/>
    <col min="5680" max="5680" width="12.33203125" style="22" customWidth="1"/>
    <col min="5681" max="5681" width="1.44140625" style="22" customWidth="1"/>
    <col min="5682" max="5682" width="0" style="22" hidden="1" customWidth="1"/>
    <col min="5683" max="5683" width="1.44140625" style="22" customWidth="1"/>
    <col min="5684" max="5684" width="12.33203125" style="22" customWidth="1"/>
    <col min="5685" max="5685" width="2.21875" style="22" customWidth="1"/>
    <col min="5686" max="5686" width="4.5546875" style="22" customWidth="1"/>
    <col min="5687" max="5687" width="6.5546875" style="22" customWidth="1"/>
    <col min="5688" max="5688" width="9.88671875" style="22" customWidth="1"/>
    <col min="5689" max="5689" width="7.33203125" style="22" customWidth="1"/>
    <col min="5690" max="5888" width="11.5546875" style="22"/>
    <col min="5889" max="5889" width="3.77734375" style="22" customWidth="1"/>
    <col min="5890" max="5890" width="0.88671875" style="22" customWidth="1"/>
    <col min="5891" max="5891" width="8" style="22" customWidth="1"/>
    <col min="5892" max="5892" width="1.77734375" style="22" customWidth="1"/>
    <col min="5893" max="5893" width="11.44140625" style="22" customWidth="1"/>
    <col min="5894" max="5894" width="0.88671875" style="22" customWidth="1"/>
    <col min="5895" max="5895" width="12.6640625" style="22" customWidth="1"/>
    <col min="5896" max="5896" width="1.44140625" style="22" customWidth="1"/>
    <col min="5897" max="5897" width="8.33203125" style="22" customWidth="1"/>
    <col min="5898" max="5898" width="1.44140625" style="22" customWidth="1"/>
    <col min="5899" max="5899" width="6.5546875" style="22" customWidth="1"/>
    <col min="5900" max="5900" width="1.44140625" style="22" customWidth="1"/>
    <col min="5901" max="5901" width="12.5546875" style="22" bestFit="1" customWidth="1"/>
    <col min="5902" max="5902" width="1.44140625" style="22" customWidth="1"/>
    <col min="5903" max="5903" width="8.109375" style="22" customWidth="1"/>
    <col min="5904" max="5904" width="1.44140625" style="22" customWidth="1"/>
    <col min="5905" max="5905" width="6.44140625" style="22" customWidth="1"/>
    <col min="5906" max="5906" width="1.44140625" style="22" customWidth="1"/>
    <col min="5907" max="5907" width="11.6640625" style="22" customWidth="1"/>
    <col min="5908" max="5908" width="1.44140625" style="22" customWidth="1"/>
    <col min="5909" max="5909" width="6.77734375" style="22" customWidth="1"/>
    <col min="5910" max="5910" width="1.44140625" style="22" customWidth="1"/>
    <col min="5911" max="5911" width="6.109375" style="22" customWidth="1"/>
    <col min="5912" max="5912" width="1.44140625" style="22" customWidth="1"/>
    <col min="5913" max="5913" width="10.33203125" style="22" customWidth="1"/>
    <col min="5914" max="5914" width="1.44140625" style="22" customWidth="1"/>
    <col min="5915" max="5915" width="6.33203125" style="22" customWidth="1"/>
    <col min="5916" max="5916" width="1.44140625" style="22" customWidth="1"/>
    <col min="5917" max="5917" width="6.44140625" style="22" customWidth="1"/>
    <col min="5918" max="5918" width="1.44140625" style="22" customWidth="1"/>
    <col min="5919" max="5919" width="12.6640625" style="22" customWidth="1"/>
    <col min="5920" max="5921" width="1.44140625" style="22" customWidth="1"/>
    <col min="5922" max="5922" width="13.88671875" style="22" customWidth="1"/>
    <col min="5923" max="5923" width="2.21875" style="22" customWidth="1"/>
    <col min="5924" max="5924" width="13.88671875" style="22" customWidth="1"/>
    <col min="5925" max="5925" width="2.21875" style="22" customWidth="1"/>
    <col min="5926" max="5926" width="14.6640625" style="22" customWidth="1"/>
    <col min="5927" max="5927" width="3" style="22" customWidth="1"/>
    <col min="5928" max="5928" width="14.6640625" style="22" customWidth="1"/>
    <col min="5929" max="5929" width="1.44140625" style="22" customWidth="1"/>
    <col min="5930" max="5930" width="8.44140625" style="22" customWidth="1"/>
    <col min="5931" max="5931" width="1.44140625" style="22" customWidth="1"/>
    <col min="5932" max="5932" width="8.44140625" style="22" customWidth="1"/>
    <col min="5933" max="5933" width="3" style="22" customWidth="1"/>
    <col min="5934" max="5934" width="13.88671875" style="22" customWidth="1"/>
    <col min="5935" max="5935" width="1.44140625" style="22" customWidth="1"/>
    <col min="5936" max="5936" width="12.33203125" style="22" customWidth="1"/>
    <col min="5937" max="5937" width="1.44140625" style="22" customWidth="1"/>
    <col min="5938" max="5938" width="0" style="22" hidden="1" customWidth="1"/>
    <col min="5939" max="5939" width="1.44140625" style="22" customWidth="1"/>
    <col min="5940" max="5940" width="12.33203125" style="22" customWidth="1"/>
    <col min="5941" max="5941" width="2.21875" style="22" customWidth="1"/>
    <col min="5942" max="5942" width="4.5546875" style="22" customWidth="1"/>
    <col min="5943" max="5943" width="6.5546875" style="22" customWidth="1"/>
    <col min="5944" max="5944" width="9.88671875" style="22" customWidth="1"/>
    <col min="5945" max="5945" width="7.33203125" style="22" customWidth="1"/>
    <col min="5946" max="6144" width="11.5546875" style="22"/>
    <col min="6145" max="6145" width="3.77734375" style="22" customWidth="1"/>
    <col min="6146" max="6146" width="0.88671875" style="22" customWidth="1"/>
    <col min="6147" max="6147" width="8" style="22" customWidth="1"/>
    <col min="6148" max="6148" width="1.77734375" style="22" customWidth="1"/>
    <col min="6149" max="6149" width="11.44140625" style="22" customWidth="1"/>
    <col min="6150" max="6150" width="0.88671875" style="22" customWidth="1"/>
    <col min="6151" max="6151" width="12.6640625" style="22" customWidth="1"/>
    <col min="6152" max="6152" width="1.44140625" style="22" customWidth="1"/>
    <col min="6153" max="6153" width="8.33203125" style="22" customWidth="1"/>
    <col min="6154" max="6154" width="1.44140625" style="22" customWidth="1"/>
    <col min="6155" max="6155" width="6.5546875" style="22" customWidth="1"/>
    <col min="6156" max="6156" width="1.44140625" style="22" customWidth="1"/>
    <col min="6157" max="6157" width="12.5546875" style="22" bestFit="1" customWidth="1"/>
    <col min="6158" max="6158" width="1.44140625" style="22" customWidth="1"/>
    <col min="6159" max="6159" width="8.109375" style="22" customWidth="1"/>
    <col min="6160" max="6160" width="1.44140625" style="22" customWidth="1"/>
    <col min="6161" max="6161" width="6.44140625" style="22" customWidth="1"/>
    <col min="6162" max="6162" width="1.44140625" style="22" customWidth="1"/>
    <col min="6163" max="6163" width="11.6640625" style="22" customWidth="1"/>
    <col min="6164" max="6164" width="1.44140625" style="22" customWidth="1"/>
    <col min="6165" max="6165" width="6.77734375" style="22" customWidth="1"/>
    <col min="6166" max="6166" width="1.44140625" style="22" customWidth="1"/>
    <col min="6167" max="6167" width="6.109375" style="22" customWidth="1"/>
    <col min="6168" max="6168" width="1.44140625" style="22" customWidth="1"/>
    <col min="6169" max="6169" width="10.33203125" style="22" customWidth="1"/>
    <col min="6170" max="6170" width="1.44140625" style="22" customWidth="1"/>
    <col min="6171" max="6171" width="6.33203125" style="22" customWidth="1"/>
    <col min="6172" max="6172" width="1.44140625" style="22" customWidth="1"/>
    <col min="6173" max="6173" width="6.44140625" style="22" customWidth="1"/>
    <col min="6174" max="6174" width="1.44140625" style="22" customWidth="1"/>
    <col min="6175" max="6175" width="12.6640625" style="22" customWidth="1"/>
    <col min="6176" max="6177" width="1.44140625" style="22" customWidth="1"/>
    <col min="6178" max="6178" width="13.88671875" style="22" customWidth="1"/>
    <col min="6179" max="6179" width="2.21875" style="22" customWidth="1"/>
    <col min="6180" max="6180" width="13.88671875" style="22" customWidth="1"/>
    <col min="6181" max="6181" width="2.21875" style="22" customWidth="1"/>
    <col min="6182" max="6182" width="14.6640625" style="22" customWidth="1"/>
    <col min="6183" max="6183" width="3" style="22" customWidth="1"/>
    <col min="6184" max="6184" width="14.6640625" style="22" customWidth="1"/>
    <col min="6185" max="6185" width="1.44140625" style="22" customWidth="1"/>
    <col min="6186" max="6186" width="8.44140625" style="22" customWidth="1"/>
    <col min="6187" max="6187" width="1.44140625" style="22" customWidth="1"/>
    <col min="6188" max="6188" width="8.44140625" style="22" customWidth="1"/>
    <col min="6189" max="6189" width="3" style="22" customWidth="1"/>
    <col min="6190" max="6190" width="13.88671875" style="22" customWidth="1"/>
    <col min="6191" max="6191" width="1.44140625" style="22" customWidth="1"/>
    <col min="6192" max="6192" width="12.33203125" style="22" customWidth="1"/>
    <col min="6193" max="6193" width="1.44140625" style="22" customWidth="1"/>
    <col min="6194" max="6194" width="0" style="22" hidden="1" customWidth="1"/>
    <col min="6195" max="6195" width="1.44140625" style="22" customWidth="1"/>
    <col min="6196" max="6196" width="12.33203125" style="22" customWidth="1"/>
    <col min="6197" max="6197" width="2.21875" style="22" customWidth="1"/>
    <col min="6198" max="6198" width="4.5546875" style="22" customWidth="1"/>
    <col min="6199" max="6199" width="6.5546875" style="22" customWidth="1"/>
    <col min="6200" max="6200" width="9.88671875" style="22" customWidth="1"/>
    <col min="6201" max="6201" width="7.33203125" style="22" customWidth="1"/>
    <col min="6202" max="6400" width="11.5546875" style="22"/>
    <col min="6401" max="6401" width="3.77734375" style="22" customWidth="1"/>
    <col min="6402" max="6402" width="0.88671875" style="22" customWidth="1"/>
    <col min="6403" max="6403" width="8" style="22" customWidth="1"/>
    <col min="6404" max="6404" width="1.77734375" style="22" customWidth="1"/>
    <col min="6405" max="6405" width="11.44140625" style="22" customWidth="1"/>
    <col min="6406" max="6406" width="0.88671875" style="22" customWidth="1"/>
    <col min="6407" max="6407" width="12.6640625" style="22" customWidth="1"/>
    <col min="6408" max="6408" width="1.44140625" style="22" customWidth="1"/>
    <col min="6409" max="6409" width="8.33203125" style="22" customWidth="1"/>
    <col min="6410" max="6410" width="1.44140625" style="22" customWidth="1"/>
    <col min="6411" max="6411" width="6.5546875" style="22" customWidth="1"/>
    <col min="6412" max="6412" width="1.44140625" style="22" customWidth="1"/>
    <col min="6413" max="6413" width="12.5546875" style="22" bestFit="1" customWidth="1"/>
    <col min="6414" max="6414" width="1.44140625" style="22" customWidth="1"/>
    <col min="6415" max="6415" width="8.109375" style="22" customWidth="1"/>
    <col min="6416" max="6416" width="1.44140625" style="22" customWidth="1"/>
    <col min="6417" max="6417" width="6.44140625" style="22" customWidth="1"/>
    <col min="6418" max="6418" width="1.44140625" style="22" customWidth="1"/>
    <col min="6419" max="6419" width="11.6640625" style="22" customWidth="1"/>
    <col min="6420" max="6420" width="1.44140625" style="22" customWidth="1"/>
    <col min="6421" max="6421" width="6.77734375" style="22" customWidth="1"/>
    <col min="6422" max="6422" width="1.44140625" style="22" customWidth="1"/>
    <col min="6423" max="6423" width="6.109375" style="22" customWidth="1"/>
    <col min="6424" max="6424" width="1.44140625" style="22" customWidth="1"/>
    <col min="6425" max="6425" width="10.33203125" style="22" customWidth="1"/>
    <col min="6426" max="6426" width="1.44140625" style="22" customWidth="1"/>
    <col min="6427" max="6427" width="6.33203125" style="22" customWidth="1"/>
    <col min="6428" max="6428" width="1.44140625" style="22" customWidth="1"/>
    <col min="6429" max="6429" width="6.44140625" style="22" customWidth="1"/>
    <col min="6430" max="6430" width="1.44140625" style="22" customWidth="1"/>
    <col min="6431" max="6431" width="12.6640625" style="22" customWidth="1"/>
    <col min="6432" max="6433" width="1.44140625" style="22" customWidth="1"/>
    <col min="6434" max="6434" width="13.88671875" style="22" customWidth="1"/>
    <col min="6435" max="6435" width="2.21875" style="22" customWidth="1"/>
    <col min="6436" max="6436" width="13.88671875" style="22" customWidth="1"/>
    <col min="6437" max="6437" width="2.21875" style="22" customWidth="1"/>
    <col min="6438" max="6438" width="14.6640625" style="22" customWidth="1"/>
    <col min="6439" max="6439" width="3" style="22" customWidth="1"/>
    <col min="6440" max="6440" width="14.6640625" style="22" customWidth="1"/>
    <col min="6441" max="6441" width="1.44140625" style="22" customWidth="1"/>
    <col min="6442" max="6442" width="8.44140625" style="22" customWidth="1"/>
    <col min="6443" max="6443" width="1.44140625" style="22" customWidth="1"/>
    <col min="6444" max="6444" width="8.44140625" style="22" customWidth="1"/>
    <col min="6445" max="6445" width="3" style="22" customWidth="1"/>
    <col min="6446" max="6446" width="13.88671875" style="22" customWidth="1"/>
    <col min="6447" max="6447" width="1.44140625" style="22" customWidth="1"/>
    <col min="6448" max="6448" width="12.33203125" style="22" customWidth="1"/>
    <col min="6449" max="6449" width="1.44140625" style="22" customWidth="1"/>
    <col min="6450" max="6450" width="0" style="22" hidden="1" customWidth="1"/>
    <col min="6451" max="6451" width="1.44140625" style="22" customWidth="1"/>
    <col min="6452" max="6452" width="12.33203125" style="22" customWidth="1"/>
    <col min="6453" max="6453" width="2.21875" style="22" customWidth="1"/>
    <col min="6454" max="6454" width="4.5546875" style="22" customWidth="1"/>
    <col min="6455" max="6455" width="6.5546875" style="22" customWidth="1"/>
    <col min="6456" max="6456" width="9.88671875" style="22" customWidth="1"/>
    <col min="6457" max="6457" width="7.33203125" style="22" customWidth="1"/>
    <col min="6458" max="6656" width="11.5546875" style="22"/>
    <col min="6657" max="6657" width="3.77734375" style="22" customWidth="1"/>
    <col min="6658" max="6658" width="0.88671875" style="22" customWidth="1"/>
    <col min="6659" max="6659" width="8" style="22" customWidth="1"/>
    <col min="6660" max="6660" width="1.77734375" style="22" customWidth="1"/>
    <col min="6661" max="6661" width="11.44140625" style="22" customWidth="1"/>
    <col min="6662" max="6662" width="0.88671875" style="22" customWidth="1"/>
    <col min="6663" max="6663" width="12.6640625" style="22" customWidth="1"/>
    <col min="6664" max="6664" width="1.44140625" style="22" customWidth="1"/>
    <col min="6665" max="6665" width="8.33203125" style="22" customWidth="1"/>
    <col min="6666" max="6666" width="1.44140625" style="22" customWidth="1"/>
    <col min="6667" max="6667" width="6.5546875" style="22" customWidth="1"/>
    <col min="6668" max="6668" width="1.44140625" style="22" customWidth="1"/>
    <col min="6669" max="6669" width="12.5546875" style="22" bestFit="1" customWidth="1"/>
    <col min="6670" max="6670" width="1.44140625" style="22" customWidth="1"/>
    <col min="6671" max="6671" width="8.109375" style="22" customWidth="1"/>
    <col min="6672" max="6672" width="1.44140625" style="22" customWidth="1"/>
    <col min="6673" max="6673" width="6.44140625" style="22" customWidth="1"/>
    <col min="6674" max="6674" width="1.44140625" style="22" customWidth="1"/>
    <col min="6675" max="6675" width="11.6640625" style="22" customWidth="1"/>
    <col min="6676" max="6676" width="1.44140625" style="22" customWidth="1"/>
    <col min="6677" max="6677" width="6.77734375" style="22" customWidth="1"/>
    <col min="6678" max="6678" width="1.44140625" style="22" customWidth="1"/>
    <col min="6679" max="6679" width="6.109375" style="22" customWidth="1"/>
    <col min="6680" max="6680" width="1.44140625" style="22" customWidth="1"/>
    <col min="6681" max="6681" width="10.33203125" style="22" customWidth="1"/>
    <col min="6682" max="6682" width="1.44140625" style="22" customWidth="1"/>
    <col min="6683" max="6683" width="6.33203125" style="22" customWidth="1"/>
    <col min="6684" max="6684" width="1.44140625" style="22" customWidth="1"/>
    <col min="6685" max="6685" width="6.44140625" style="22" customWidth="1"/>
    <col min="6686" max="6686" width="1.44140625" style="22" customWidth="1"/>
    <col min="6687" max="6687" width="12.6640625" style="22" customWidth="1"/>
    <col min="6688" max="6689" width="1.44140625" style="22" customWidth="1"/>
    <col min="6690" max="6690" width="13.88671875" style="22" customWidth="1"/>
    <col min="6691" max="6691" width="2.21875" style="22" customWidth="1"/>
    <col min="6692" max="6692" width="13.88671875" style="22" customWidth="1"/>
    <col min="6693" max="6693" width="2.21875" style="22" customWidth="1"/>
    <col min="6694" max="6694" width="14.6640625" style="22" customWidth="1"/>
    <col min="6695" max="6695" width="3" style="22" customWidth="1"/>
    <col min="6696" max="6696" width="14.6640625" style="22" customWidth="1"/>
    <col min="6697" max="6697" width="1.44140625" style="22" customWidth="1"/>
    <col min="6698" max="6698" width="8.44140625" style="22" customWidth="1"/>
    <col min="6699" max="6699" width="1.44140625" style="22" customWidth="1"/>
    <col min="6700" max="6700" width="8.44140625" style="22" customWidth="1"/>
    <col min="6701" max="6701" width="3" style="22" customWidth="1"/>
    <col min="6702" max="6702" width="13.88671875" style="22" customWidth="1"/>
    <col min="6703" max="6703" width="1.44140625" style="22" customWidth="1"/>
    <col min="6704" max="6704" width="12.33203125" style="22" customWidth="1"/>
    <col min="6705" max="6705" width="1.44140625" style="22" customWidth="1"/>
    <col min="6706" max="6706" width="0" style="22" hidden="1" customWidth="1"/>
    <col min="6707" max="6707" width="1.44140625" style="22" customWidth="1"/>
    <col min="6708" max="6708" width="12.33203125" style="22" customWidth="1"/>
    <col min="6709" max="6709" width="2.21875" style="22" customWidth="1"/>
    <col min="6710" max="6710" width="4.5546875" style="22" customWidth="1"/>
    <col min="6711" max="6711" width="6.5546875" style="22" customWidth="1"/>
    <col min="6712" max="6712" width="9.88671875" style="22" customWidth="1"/>
    <col min="6713" max="6713" width="7.33203125" style="22" customWidth="1"/>
    <col min="6714" max="6912" width="11.5546875" style="22"/>
    <col min="6913" max="6913" width="3.77734375" style="22" customWidth="1"/>
    <col min="6914" max="6914" width="0.88671875" style="22" customWidth="1"/>
    <col min="6915" max="6915" width="8" style="22" customWidth="1"/>
    <col min="6916" max="6916" width="1.77734375" style="22" customWidth="1"/>
    <col min="6917" max="6917" width="11.44140625" style="22" customWidth="1"/>
    <col min="6918" max="6918" width="0.88671875" style="22" customWidth="1"/>
    <col min="6919" max="6919" width="12.6640625" style="22" customWidth="1"/>
    <col min="6920" max="6920" width="1.44140625" style="22" customWidth="1"/>
    <col min="6921" max="6921" width="8.33203125" style="22" customWidth="1"/>
    <col min="6922" max="6922" width="1.44140625" style="22" customWidth="1"/>
    <col min="6923" max="6923" width="6.5546875" style="22" customWidth="1"/>
    <col min="6924" max="6924" width="1.44140625" style="22" customWidth="1"/>
    <col min="6925" max="6925" width="12.5546875" style="22" bestFit="1" customWidth="1"/>
    <col min="6926" max="6926" width="1.44140625" style="22" customWidth="1"/>
    <col min="6927" max="6927" width="8.109375" style="22" customWidth="1"/>
    <col min="6928" max="6928" width="1.44140625" style="22" customWidth="1"/>
    <col min="6929" max="6929" width="6.44140625" style="22" customWidth="1"/>
    <col min="6930" max="6930" width="1.44140625" style="22" customWidth="1"/>
    <col min="6931" max="6931" width="11.6640625" style="22" customWidth="1"/>
    <col min="6932" max="6932" width="1.44140625" style="22" customWidth="1"/>
    <col min="6933" max="6933" width="6.77734375" style="22" customWidth="1"/>
    <col min="6934" max="6934" width="1.44140625" style="22" customWidth="1"/>
    <col min="6935" max="6935" width="6.109375" style="22" customWidth="1"/>
    <col min="6936" max="6936" width="1.44140625" style="22" customWidth="1"/>
    <col min="6937" max="6937" width="10.33203125" style="22" customWidth="1"/>
    <col min="6938" max="6938" width="1.44140625" style="22" customWidth="1"/>
    <col min="6939" max="6939" width="6.33203125" style="22" customWidth="1"/>
    <col min="6940" max="6940" width="1.44140625" style="22" customWidth="1"/>
    <col min="6941" max="6941" width="6.44140625" style="22" customWidth="1"/>
    <col min="6942" max="6942" width="1.44140625" style="22" customWidth="1"/>
    <col min="6943" max="6943" width="12.6640625" style="22" customWidth="1"/>
    <col min="6944" max="6945" width="1.44140625" style="22" customWidth="1"/>
    <col min="6946" max="6946" width="13.88671875" style="22" customWidth="1"/>
    <col min="6947" max="6947" width="2.21875" style="22" customWidth="1"/>
    <col min="6948" max="6948" width="13.88671875" style="22" customWidth="1"/>
    <col min="6949" max="6949" width="2.21875" style="22" customWidth="1"/>
    <col min="6950" max="6950" width="14.6640625" style="22" customWidth="1"/>
    <col min="6951" max="6951" width="3" style="22" customWidth="1"/>
    <col min="6952" max="6952" width="14.6640625" style="22" customWidth="1"/>
    <col min="6953" max="6953" width="1.44140625" style="22" customWidth="1"/>
    <col min="6954" max="6954" width="8.44140625" style="22" customWidth="1"/>
    <col min="6955" max="6955" width="1.44140625" style="22" customWidth="1"/>
    <col min="6956" max="6956" width="8.44140625" style="22" customWidth="1"/>
    <col min="6957" max="6957" width="3" style="22" customWidth="1"/>
    <col min="6958" max="6958" width="13.88671875" style="22" customWidth="1"/>
    <col min="6959" max="6959" width="1.44140625" style="22" customWidth="1"/>
    <col min="6960" max="6960" width="12.33203125" style="22" customWidth="1"/>
    <col min="6961" max="6961" width="1.44140625" style="22" customWidth="1"/>
    <col min="6962" max="6962" width="0" style="22" hidden="1" customWidth="1"/>
    <col min="6963" max="6963" width="1.44140625" style="22" customWidth="1"/>
    <col min="6964" max="6964" width="12.33203125" style="22" customWidth="1"/>
    <col min="6965" max="6965" width="2.21875" style="22" customWidth="1"/>
    <col min="6966" max="6966" width="4.5546875" style="22" customWidth="1"/>
    <col min="6967" max="6967" width="6.5546875" style="22" customWidth="1"/>
    <col min="6968" max="6968" width="9.88671875" style="22" customWidth="1"/>
    <col min="6969" max="6969" width="7.33203125" style="22" customWidth="1"/>
    <col min="6970" max="7168" width="11.5546875" style="22"/>
    <col min="7169" max="7169" width="3.77734375" style="22" customWidth="1"/>
    <col min="7170" max="7170" width="0.88671875" style="22" customWidth="1"/>
    <col min="7171" max="7171" width="8" style="22" customWidth="1"/>
    <col min="7172" max="7172" width="1.77734375" style="22" customWidth="1"/>
    <col min="7173" max="7173" width="11.44140625" style="22" customWidth="1"/>
    <col min="7174" max="7174" width="0.88671875" style="22" customWidth="1"/>
    <col min="7175" max="7175" width="12.6640625" style="22" customWidth="1"/>
    <col min="7176" max="7176" width="1.44140625" style="22" customWidth="1"/>
    <col min="7177" max="7177" width="8.33203125" style="22" customWidth="1"/>
    <col min="7178" max="7178" width="1.44140625" style="22" customWidth="1"/>
    <col min="7179" max="7179" width="6.5546875" style="22" customWidth="1"/>
    <col min="7180" max="7180" width="1.44140625" style="22" customWidth="1"/>
    <col min="7181" max="7181" width="12.5546875" style="22" bestFit="1" customWidth="1"/>
    <col min="7182" max="7182" width="1.44140625" style="22" customWidth="1"/>
    <col min="7183" max="7183" width="8.109375" style="22" customWidth="1"/>
    <col min="7184" max="7184" width="1.44140625" style="22" customWidth="1"/>
    <col min="7185" max="7185" width="6.44140625" style="22" customWidth="1"/>
    <col min="7186" max="7186" width="1.44140625" style="22" customWidth="1"/>
    <col min="7187" max="7187" width="11.6640625" style="22" customWidth="1"/>
    <col min="7188" max="7188" width="1.44140625" style="22" customWidth="1"/>
    <col min="7189" max="7189" width="6.77734375" style="22" customWidth="1"/>
    <col min="7190" max="7190" width="1.44140625" style="22" customWidth="1"/>
    <col min="7191" max="7191" width="6.109375" style="22" customWidth="1"/>
    <col min="7192" max="7192" width="1.44140625" style="22" customWidth="1"/>
    <col min="7193" max="7193" width="10.33203125" style="22" customWidth="1"/>
    <col min="7194" max="7194" width="1.44140625" style="22" customWidth="1"/>
    <col min="7195" max="7195" width="6.33203125" style="22" customWidth="1"/>
    <col min="7196" max="7196" width="1.44140625" style="22" customWidth="1"/>
    <col min="7197" max="7197" width="6.44140625" style="22" customWidth="1"/>
    <col min="7198" max="7198" width="1.44140625" style="22" customWidth="1"/>
    <col min="7199" max="7199" width="12.6640625" style="22" customWidth="1"/>
    <col min="7200" max="7201" width="1.44140625" style="22" customWidth="1"/>
    <col min="7202" max="7202" width="13.88671875" style="22" customWidth="1"/>
    <col min="7203" max="7203" width="2.21875" style="22" customWidth="1"/>
    <col min="7204" max="7204" width="13.88671875" style="22" customWidth="1"/>
    <col min="7205" max="7205" width="2.21875" style="22" customWidth="1"/>
    <col min="7206" max="7206" width="14.6640625" style="22" customWidth="1"/>
    <col min="7207" max="7207" width="3" style="22" customWidth="1"/>
    <col min="7208" max="7208" width="14.6640625" style="22" customWidth="1"/>
    <col min="7209" max="7209" width="1.44140625" style="22" customWidth="1"/>
    <col min="7210" max="7210" width="8.44140625" style="22" customWidth="1"/>
    <col min="7211" max="7211" width="1.44140625" style="22" customWidth="1"/>
    <col min="7212" max="7212" width="8.44140625" style="22" customWidth="1"/>
    <col min="7213" max="7213" width="3" style="22" customWidth="1"/>
    <col min="7214" max="7214" width="13.88671875" style="22" customWidth="1"/>
    <col min="7215" max="7215" width="1.44140625" style="22" customWidth="1"/>
    <col min="7216" max="7216" width="12.33203125" style="22" customWidth="1"/>
    <col min="7217" max="7217" width="1.44140625" style="22" customWidth="1"/>
    <col min="7218" max="7218" width="0" style="22" hidden="1" customWidth="1"/>
    <col min="7219" max="7219" width="1.44140625" style="22" customWidth="1"/>
    <col min="7220" max="7220" width="12.33203125" style="22" customWidth="1"/>
    <col min="7221" max="7221" width="2.21875" style="22" customWidth="1"/>
    <col min="7222" max="7222" width="4.5546875" style="22" customWidth="1"/>
    <col min="7223" max="7223" width="6.5546875" style="22" customWidth="1"/>
    <col min="7224" max="7224" width="9.88671875" style="22" customWidth="1"/>
    <col min="7225" max="7225" width="7.33203125" style="22" customWidth="1"/>
    <col min="7226" max="7424" width="11.5546875" style="22"/>
    <col min="7425" max="7425" width="3.77734375" style="22" customWidth="1"/>
    <col min="7426" max="7426" width="0.88671875" style="22" customWidth="1"/>
    <col min="7427" max="7427" width="8" style="22" customWidth="1"/>
    <col min="7428" max="7428" width="1.77734375" style="22" customWidth="1"/>
    <col min="7429" max="7429" width="11.44140625" style="22" customWidth="1"/>
    <col min="7430" max="7430" width="0.88671875" style="22" customWidth="1"/>
    <col min="7431" max="7431" width="12.6640625" style="22" customWidth="1"/>
    <col min="7432" max="7432" width="1.44140625" style="22" customWidth="1"/>
    <col min="7433" max="7433" width="8.33203125" style="22" customWidth="1"/>
    <col min="7434" max="7434" width="1.44140625" style="22" customWidth="1"/>
    <col min="7435" max="7435" width="6.5546875" style="22" customWidth="1"/>
    <col min="7436" max="7436" width="1.44140625" style="22" customWidth="1"/>
    <col min="7437" max="7437" width="12.5546875" style="22" bestFit="1" customWidth="1"/>
    <col min="7438" max="7438" width="1.44140625" style="22" customWidth="1"/>
    <col min="7439" max="7439" width="8.109375" style="22" customWidth="1"/>
    <col min="7440" max="7440" width="1.44140625" style="22" customWidth="1"/>
    <col min="7441" max="7441" width="6.44140625" style="22" customWidth="1"/>
    <col min="7442" max="7442" width="1.44140625" style="22" customWidth="1"/>
    <col min="7443" max="7443" width="11.6640625" style="22" customWidth="1"/>
    <col min="7444" max="7444" width="1.44140625" style="22" customWidth="1"/>
    <col min="7445" max="7445" width="6.77734375" style="22" customWidth="1"/>
    <col min="7446" max="7446" width="1.44140625" style="22" customWidth="1"/>
    <col min="7447" max="7447" width="6.109375" style="22" customWidth="1"/>
    <col min="7448" max="7448" width="1.44140625" style="22" customWidth="1"/>
    <col min="7449" max="7449" width="10.33203125" style="22" customWidth="1"/>
    <col min="7450" max="7450" width="1.44140625" style="22" customWidth="1"/>
    <col min="7451" max="7451" width="6.33203125" style="22" customWidth="1"/>
    <col min="7452" max="7452" width="1.44140625" style="22" customWidth="1"/>
    <col min="7453" max="7453" width="6.44140625" style="22" customWidth="1"/>
    <col min="7454" max="7454" width="1.44140625" style="22" customWidth="1"/>
    <col min="7455" max="7455" width="12.6640625" style="22" customWidth="1"/>
    <col min="7456" max="7457" width="1.44140625" style="22" customWidth="1"/>
    <col min="7458" max="7458" width="13.88671875" style="22" customWidth="1"/>
    <col min="7459" max="7459" width="2.21875" style="22" customWidth="1"/>
    <col min="7460" max="7460" width="13.88671875" style="22" customWidth="1"/>
    <col min="7461" max="7461" width="2.21875" style="22" customWidth="1"/>
    <col min="7462" max="7462" width="14.6640625" style="22" customWidth="1"/>
    <col min="7463" max="7463" width="3" style="22" customWidth="1"/>
    <col min="7464" max="7464" width="14.6640625" style="22" customWidth="1"/>
    <col min="7465" max="7465" width="1.44140625" style="22" customWidth="1"/>
    <col min="7466" max="7466" width="8.44140625" style="22" customWidth="1"/>
    <col min="7467" max="7467" width="1.44140625" style="22" customWidth="1"/>
    <col min="7468" max="7468" width="8.44140625" style="22" customWidth="1"/>
    <col min="7469" max="7469" width="3" style="22" customWidth="1"/>
    <col min="7470" max="7470" width="13.88671875" style="22" customWidth="1"/>
    <col min="7471" max="7471" width="1.44140625" style="22" customWidth="1"/>
    <col min="7472" max="7472" width="12.33203125" style="22" customWidth="1"/>
    <col min="7473" max="7473" width="1.44140625" style="22" customWidth="1"/>
    <col min="7474" max="7474" width="0" style="22" hidden="1" customWidth="1"/>
    <col min="7475" max="7475" width="1.44140625" style="22" customWidth="1"/>
    <col min="7476" max="7476" width="12.33203125" style="22" customWidth="1"/>
    <col min="7477" max="7477" width="2.21875" style="22" customWidth="1"/>
    <col min="7478" max="7478" width="4.5546875" style="22" customWidth="1"/>
    <col min="7479" max="7479" width="6.5546875" style="22" customWidth="1"/>
    <col min="7480" max="7480" width="9.88671875" style="22" customWidth="1"/>
    <col min="7481" max="7481" width="7.33203125" style="22" customWidth="1"/>
    <col min="7482" max="7680" width="11.5546875" style="22"/>
    <col min="7681" max="7681" width="3.77734375" style="22" customWidth="1"/>
    <col min="7682" max="7682" width="0.88671875" style="22" customWidth="1"/>
    <col min="7683" max="7683" width="8" style="22" customWidth="1"/>
    <col min="7684" max="7684" width="1.77734375" style="22" customWidth="1"/>
    <col min="7685" max="7685" width="11.44140625" style="22" customWidth="1"/>
    <col min="7686" max="7686" width="0.88671875" style="22" customWidth="1"/>
    <col min="7687" max="7687" width="12.6640625" style="22" customWidth="1"/>
    <col min="7688" max="7688" width="1.44140625" style="22" customWidth="1"/>
    <col min="7689" max="7689" width="8.33203125" style="22" customWidth="1"/>
    <col min="7690" max="7690" width="1.44140625" style="22" customWidth="1"/>
    <col min="7691" max="7691" width="6.5546875" style="22" customWidth="1"/>
    <col min="7692" max="7692" width="1.44140625" style="22" customWidth="1"/>
    <col min="7693" max="7693" width="12.5546875" style="22" bestFit="1" customWidth="1"/>
    <col min="7694" max="7694" width="1.44140625" style="22" customWidth="1"/>
    <col min="7695" max="7695" width="8.109375" style="22" customWidth="1"/>
    <col min="7696" max="7696" width="1.44140625" style="22" customWidth="1"/>
    <col min="7697" max="7697" width="6.44140625" style="22" customWidth="1"/>
    <col min="7698" max="7698" width="1.44140625" style="22" customWidth="1"/>
    <col min="7699" max="7699" width="11.6640625" style="22" customWidth="1"/>
    <col min="7700" max="7700" width="1.44140625" style="22" customWidth="1"/>
    <col min="7701" max="7701" width="6.77734375" style="22" customWidth="1"/>
    <col min="7702" max="7702" width="1.44140625" style="22" customWidth="1"/>
    <col min="7703" max="7703" width="6.109375" style="22" customWidth="1"/>
    <col min="7704" max="7704" width="1.44140625" style="22" customWidth="1"/>
    <col min="7705" max="7705" width="10.33203125" style="22" customWidth="1"/>
    <col min="7706" max="7706" width="1.44140625" style="22" customWidth="1"/>
    <col min="7707" max="7707" width="6.33203125" style="22" customWidth="1"/>
    <col min="7708" max="7708" width="1.44140625" style="22" customWidth="1"/>
    <col min="7709" max="7709" width="6.44140625" style="22" customWidth="1"/>
    <col min="7710" max="7710" width="1.44140625" style="22" customWidth="1"/>
    <col min="7711" max="7711" width="12.6640625" style="22" customWidth="1"/>
    <col min="7712" max="7713" width="1.44140625" style="22" customWidth="1"/>
    <col min="7714" max="7714" width="13.88671875" style="22" customWidth="1"/>
    <col min="7715" max="7715" width="2.21875" style="22" customWidth="1"/>
    <col min="7716" max="7716" width="13.88671875" style="22" customWidth="1"/>
    <col min="7717" max="7717" width="2.21875" style="22" customWidth="1"/>
    <col min="7718" max="7718" width="14.6640625" style="22" customWidth="1"/>
    <col min="7719" max="7719" width="3" style="22" customWidth="1"/>
    <col min="7720" max="7720" width="14.6640625" style="22" customWidth="1"/>
    <col min="7721" max="7721" width="1.44140625" style="22" customWidth="1"/>
    <col min="7722" max="7722" width="8.44140625" style="22" customWidth="1"/>
    <col min="7723" max="7723" width="1.44140625" style="22" customWidth="1"/>
    <col min="7724" max="7724" width="8.44140625" style="22" customWidth="1"/>
    <col min="7725" max="7725" width="3" style="22" customWidth="1"/>
    <col min="7726" max="7726" width="13.88671875" style="22" customWidth="1"/>
    <col min="7727" max="7727" width="1.44140625" style="22" customWidth="1"/>
    <col min="7728" max="7728" width="12.33203125" style="22" customWidth="1"/>
    <col min="7729" max="7729" width="1.44140625" style="22" customWidth="1"/>
    <col min="7730" max="7730" width="0" style="22" hidden="1" customWidth="1"/>
    <col min="7731" max="7731" width="1.44140625" style="22" customWidth="1"/>
    <col min="7732" max="7732" width="12.33203125" style="22" customWidth="1"/>
    <col min="7733" max="7733" width="2.21875" style="22" customWidth="1"/>
    <col min="7734" max="7734" width="4.5546875" style="22" customWidth="1"/>
    <col min="7735" max="7735" width="6.5546875" style="22" customWidth="1"/>
    <col min="7736" max="7736" width="9.88671875" style="22" customWidth="1"/>
    <col min="7737" max="7737" width="7.33203125" style="22" customWidth="1"/>
    <col min="7738" max="7936" width="11.5546875" style="22"/>
    <col min="7937" max="7937" width="3.77734375" style="22" customWidth="1"/>
    <col min="7938" max="7938" width="0.88671875" style="22" customWidth="1"/>
    <col min="7939" max="7939" width="8" style="22" customWidth="1"/>
    <col min="7940" max="7940" width="1.77734375" style="22" customWidth="1"/>
    <col min="7941" max="7941" width="11.44140625" style="22" customWidth="1"/>
    <col min="7942" max="7942" width="0.88671875" style="22" customWidth="1"/>
    <col min="7943" max="7943" width="12.6640625" style="22" customWidth="1"/>
    <col min="7944" max="7944" width="1.44140625" style="22" customWidth="1"/>
    <col min="7945" max="7945" width="8.33203125" style="22" customWidth="1"/>
    <col min="7946" max="7946" width="1.44140625" style="22" customWidth="1"/>
    <col min="7947" max="7947" width="6.5546875" style="22" customWidth="1"/>
    <col min="7948" max="7948" width="1.44140625" style="22" customWidth="1"/>
    <col min="7949" max="7949" width="12.5546875" style="22" bestFit="1" customWidth="1"/>
    <col min="7950" max="7950" width="1.44140625" style="22" customWidth="1"/>
    <col min="7951" max="7951" width="8.109375" style="22" customWidth="1"/>
    <col min="7952" max="7952" width="1.44140625" style="22" customWidth="1"/>
    <col min="7953" max="7953" width="6.44140625" style="22" customWidth="1"/>
    <col min="7954" max="7954" width="1.44140625" style="22" customWidth="1"/>
    <col min="7955" max="7955" width="11.6640625" style="22" customWidth="1"/>
    <col min="7956" max="7956" width="1.44140625" style="22" customWidth="1"/>
    <col min="7957" max="7957" width="6.77734375" style="22" customWidth="1"/>
    <col min="7958" max="7958" width="1.44140625" style="22" customWidth="1"/>
    <col min="7959" max="7959" width="6.109375" style="22" customWidth="1"/>
    <col min="7960" max="7960" width="1.44140625" style="22" customWidth="1"/>
    <col min="7961" max="7961" width="10.33203125" style="22" customWidth="1"/>
    <col min="7962" max="7962" width="1.44140625" style="22" customWidth="1"/>
    <col min="7963" max="7963" width="6.33203125" style="22" customWidth="1"/>
    <col min="7964" max="7964" width="1.44140625" style="22" customWidth="1"/>
    <col min="7965" max="7965" width="6.44140625" style="22" customWidth="1"/>
    <col min="7966" max="7966" width="1.44140625" style="22" customWidth="1"/>
    <col min="7967" max="7967" width="12.6640625" style="22" customWidth="1"/>
    <col min="7968" max="7969" width="1.44140625" style="22" customWidth="1"/>
    <col min="7970" max="7970" width="13.88671875" style="22" customWidth="1"/>
    <col min="7971" max="7971" width="2.21875" style="22" customWidth="1"/>
    <col min="7972" max="7972" width="13.88671875" style="22" customWidth="1"/>
    <col min="7973" max="7973" width="2.21875" style="22" customWidth="1"/>
    <col min="7974" max="7974" width="14.6640625" style="22" customWidth="1"/>
    <col min="7975" max="7975" width="3" style="22" customWidth="1"/>
    <col min="7976" max="7976" width="14.6640625" style="22" customWidth="1"/>
    <col min="7977" max="7977" width="1.44140625" style="22" customWidth="1"/>
    <col min="7978" max="7978" width="8.44140625" style="22" customWidth="1"/>
    <col min="7979" max="7979" width="1.44140625" style="22" customWidth="1"/>
    <col min="7980" max="7980" width="8.44140625" style="22" customWidth="1"/>
    <col min="7981" max="7981" width="3" style="22" customWidth="1"/>
    <col min="7982" max="7982" width="13.88671875" style="22" customWidth="1"/>
    <col min="7983" max="7983" width="1.44140625" style="22" customWidth="1"/>
    <col min="7984" max="7984" width="12.33203125" style="22" customWidth="1"/>
    <col min="7985" max="7985" width="1.44140625" style="22" customWidth="1"/>
    <col min="7986" max="7986" width="0" style="22" hidden="1" customWidth="1"/>
    <col min="7987" max="7987" width="1.44140625" style="22" customWidth="1"/>
    <col min="7988" max="7988" width="12.33203125" style="22" customWidth="1"/>
    <col min="7989" max="7989" width="2.21875" style="22" customWidth="1"/>
    <col min="7990" max="7990" width="4.5546875" style="22" customWidth="1"/>
    <col min="7991" max="7991" width="6.5546875" style="22" customWidth="1"/>
    <col min="7992" max="7992" width="9.88671875" style="22" customWidth="1"/>
    <col min="7993" max="7993" width="7.33203125" style="22" customWidth="1"/>
    <col min="7994" max="8192" width="11.5546875" style="22"/>
    <col min="8193" max="8193" width="3.77734375" style="22" customWidth="1"/>
    <col min="8194" max="8194" width="0.88671875" style="22" customWidth="1"/>
    <col min="8195" max="8195" width="8" style="22" customWidth="1"/>
    <col min="8196" max="8196" width="1.77734375" style="22" customWidth="1"/>
    <col min="8197" max="8197" width="11.44140625" style="22" customWidth="1"/>
    <col min="8198" max="8198" width="0.88671875" style="22" customWidth="1"/>
    <col min="8199" max="8199" width="12.6640625" style="22" customWidth="1"/>
    <col min="8200" max="8200" width="1.44140625" style="22" customWidth="1"/>
    <col min="8201" max="8201" width="8.33203125" style="22" customWidth="1"/>
    <col min="8202" max="8202" width="1.44140625" style="22" customWidth="1"/>
    <col min="8203" max="8203" width="6.5546875" style="22" customWidth="1"/>
    <col min="8204" max="8204" width="1.44140625" style="22" customWidth="1"/>
    <col min="8205" max="8205" width="12.5546875" style="22" bestFit="1" customWidth="1"/>
    <col min="8206" max="8206" width="1.44140625" style="22" customWidth="1"/>
    <col min="8207" max="8207" width="8.109375" style="22" customWidth="1"/>
    <col min="8208" max="8208" width="1.44140625" style="22" customWidth="1"/>
    <col min="8209" max="8209" width="6.44140625" style="22" customWidth="1"/>
    <col min="8210" max="8210" width="1.44140625" style="22" customWidth="1"/>
    <col min="8211" max="8211" width="11.6640625" style="22" customWidth="1"/>
    <col min="8212" max="8212" width="1.44140625" style="22" customWidth="1"/>
    <col min="8213" max="8213" width="6.77734375" style="22" customWidth="1"/>
    <col min="8214" max="8214" width="1.44140625" style="22" customWidth="1"/>
    <col min="8215" max="8215" width="6.109375" style="22" customWidth="1"/>
    <col min="8216" max="8216" width="1.44140625" style="22" customWidth="1"/>
    <col min="8217" max="8217" width="10.33203125" style="22" customWidth="1"/>
    <col min="8218" max="8218" width="1.44140625" style="22" customWidth="1"/>
    <col min="8219" max="8219" width="6.33203125" style="22" customWidth="1"/>
    <col min="8220" max="8220" width="1.44140625" style="22" customWidth="1"/>
    <col min="8221" max="8221" width="6.44140625" style="22" customWidth="1"/>
    <col min="8222" max="8222" width="1.44140625" style="22" customWidth="1"/>
    <col min="8223" max="8223" width="12.6640625" style="22" customWidth="1"/>
    <col min="8224" max="8225" width="1.44140625" style="22" customWidth="1"/>
    <col min="8226" max="8226" width="13.88671875" style="22" customWidth="1"/>
    <col min="8227" max="8227" width="2.21875" style="22" customWidth="1"/>
    <col min="8228" max="8228" width="13.88671875" style="22" customWidth="1"/>
    <col min="8229" max="8229" width="2.21875" style="22" customWidth="1"/>
    <col min="8230" max="8230" width="14.6640625" style="22" customWidth="1"/>
    <col min="8231" max="8231" width="3" style="22" customWidth="1"/>
    <col min="8232" max="8232" width="14.6640625" style="22" customWidth="1"/>
    <col min="8233" max="8233" width="1.44140625" style="22" customWidth="1"/>
    <col min="8234" max="8234" width="8.44140625" style="22" customWidth="1"/>
    <col min="8235" max="8235" width="1.44140625" style="22" customWidth="1"/>
    <col min="8236" max="8236" width="8.44140625" style="22" customWidth="1"/>
    <col min="8237" max="8237" width="3" style="22" customWidth="1"/>
    <col min="8238" max="8238" width="13.88671875" style="22" customWidth="1"/>
    <col min="8239" max="8239" width="1.44140625" style="22" customWidth="1"/>
    <col min="8240" max="8240" width="12.33203125" style="22" customWidth="1"/>
    <col min="8241" max="8241" width="1.44140625" style="22" customWidth="1"/>
    <col min="8242" max="8242" width="0" style="22" hidden="1" customWidth="1"/>
    <col min="8243" max="8243" width="1.44140625" style="22" customWidth="1"/>
    <col min="8244" max="8244" width="12.33203125" style="22" customWidth="1"/>
    <col min="8245" max="8245" width="2.21875" style="22" customWidth="1"/>
    <col min="8246" max="8246" width="4.5546875" style="22" customWidth="1"/>
    <col min="8247" max="8247" width="6.5546875" style="22" customWidth="1"/>
    <col min="8248" max="8248" width="9.88671875" style="22" customWidth="1"/>
    <col min="8249" max="8249" width="7.33203125" style="22" customWidth="1"/>
    <col min="8250" max="8448" width="11.5546875" style="22"/>
    <col min="8449" max="8449" width="3.77734375" style="22" customWidth="1"/>
    <col min="8450" max="8450" width="0.88671875" style="22" customWidth="1"/>
    <col min="8451" max="8451" width="8" style="22" customWidth="1"/>
    <col min="8452" max="8452" width="1.77734375" style="22" customWidth="1"/>
    <col min="8453" max="8453" width="11.44140625" style="22" customWidth="1"/>
    <col min="8454" max="8454" width="0.88671875" style="22" customWidth="1"/>
    <col min="8455" max="8455" width="12.6640625" style="22" customWidth="1"/>
    <col min="8456" max="8456" width="1.44140625" style="22" customWidth="1"/>
    <col min="8457" max="8457" width="8.33203125" style="22" customWidth="1"/>
    <col min="8458" max="8458" width="1.44140625" style="22" customWidth="1"/>
    <col min="8459" max="8459" width="6.5546875" style="22" customWidth="1"/>
    <col min="8460" max="8460" width="1.44140625" style="22" customWidth="1"/>
    <col min="8461" max="8461" width="12.5546875" style="22" bestFit="1" customWidth="1"/>
    <col min="8462" max="8462" width="1.44140625" style="22" customWidth="1"/>
    <col min="8463" max="8463" width="8.109375" style="22" customWidth="1"/>
    <col min="8464" max="8464" width="1.44140625" style="22" customWidth="1"/>
    <col min="8465" max="8465" width="6.44140625" style="22" customWidth="1"/>
    <col min="8466" max="8466" width="1.44140625" style="22" customWidth="1"/>
    <col min="8467" max="8467" width="11.6640625" style="22" customWidth="1"/>
    <col min="8468" max="8468" width="1.44140625" style="22" customWidth="1"/>
    <col min="8469" max="8469" width="6.77734375" style="22" customWidth="1"/>
    <col min="8470" max="8470" width="1.44140625" style="22" customWidth="1"/>
    <col min="8471" max="8471" width="6.109375" style="22" customWidth="1"/>
    <col min="8472" max="8472" width="1.44140625" style="22" customWidth="1"/>
    <col min="8473" max="8473" width="10.33203125" style="22" customWidth="1"/>
    <col min="8474" max="8474" width="1.44140625" style="22" customWidth="1"/>
    <col min="8475" max="8475" width="6.33203125" style="22" customWidth="1"/>
    <col min="8476" max="8476" width="1.44140625" style="22" customWidth="1"/>
    <col min="8477" max="8477" width="6.44140625" style="22" customWidth="1"/>
    <col min="8478" max="8478" width="1.44140625" style="22" customWidth="1"/>
    <col min="8479" max="8479" width="12.6640625" style="22" customWidth="1"/>
    <col min="8480" max="8481" width="1.44140625" style="22" customWidth="1"/>
    <col min="8482" max="8482" width="13.88671875" style="22" customWidth="1"/>
    <col min="8483" max="8483" width="2.21875" style="22" customWidth="1"/>
    <col min="8484" max="8484" width="13.88671875" style="22" customWidth="1"/>
    <col min="8485" max="8485" width="2.21875" style="22" customWidth="1"/>
    <col min="8486" max="8486" width="14.6640625" style="22" customWidth="1"/>
    <col min="8487" max="8487" width="3" style="22" customWidth="1"/>
    <col min="8488" max="8488" width="14.6640625" style="22" customWidth="1"/>
    <col min="8489" max="8489" width="1.44140625" style="22" customWidth="1"/>
    <col min="8490" max="8490" width="8.44140625" style="22" customWidth="1"/>
    <col min="8491" max="8491" width="1.44140625" style="22" customWidth="1"/>
    <col min="8492" max="8492" width="8.44140625" style="22" customWidth="1"/>
    <col min="8493" max="8493" width="3" style="22" customWidth="1"/>
    <col min="8494" max="8494" width="13.88671875" style="22" customWidth="1"/>
    <col min="8495" max="8495" width="1.44140625" style="22" customWidth="1"/>
    <col min="8496" max="8496" width="12.33203125" style="22" customWidth="1"/>
    <col min="8497" max="8497" width="1.44140625" style="22" customWidth="1"/>
    <col min="8498" max="8498" width="0" style="22" hidden="1" customWidth="1"/>
    <col min="8499" max="8499" width="1.44140625" style="22" customWidth="1"/>
    <col min="8500" max="8500" width="12.33203125" style="22" customWidth="1"/>
    <col min="8501" max="8501" width="2.21875" style="22" customWidth="1"/>
    <col min="8502" max="8502" width="4.5546875" style="22" customWidth="1"/>
    <col min="8503" max="8503" width="6.5546875" style="22" customWidth="1"/>
    <col min="8504" max="8504" width="9.88671875" style="22" customWidth="1"/>
    <col min="8505" max="8505" width="7.33203125" style="22" customWidth="1"/>
    <col min="8506" max="8704" width="11.5546875" style="22"/>
    <col min="8705" max="8705" width="3.77734375" style="22" customWidth="1"/>
    <col min="8706" max="8706" width="0.88671875" style="22" customWidth="1"/>
    <col min="8707" max="8707" width="8" style="22" customWidth="1"/>
    <col min="8708" max="8708" width="1.77734375" style="22" customWidth="1"/>
    <col min="8709" max="8709" width="11.44140625" style="22" customWidth="1"/>
    <col min="8710" max="8710" width="0.88671875" style="22" customWidth="1"/>
    <col min="8711" max="8711" width="12.6640625" style="22" customWidth="1"/>
    <col min="8712" max="8712" width="1.44140625" style="22" customWidth="1"/>
    <col min="8713" max="8713" width="8.33203125" style="22" customWidth="1"/>
    <col min="8714" max="8714" width="1.44140625" style="22" customWidth="1"/>
    <col min="8715" max="8715" width="6.5546875" style="22" customWidth="1"/>
    <col min="8716" max="8716" width="1.44140625" style="22" customWidth="1"/>
    <col min="8717" max="8717" width="12.5546875" style="22" bestFit="1" customWidth="1"/>
    <col min="8718" max="8718" width="1.44140625" style="22" customWidth="1"/>
    <col min="8719" max="8719" width="8.109375" style="22" customWidth="1"/>
    <col min="8720" max="8720" width="1.44140625" style="22" customWidth="1"/>
    <col min="8721" max="8721" width="6.44140625" style="22" customWidth="1"/>
    <col min="8722" max="8722" width="1.44140625" style="22" customWidth="1"/>
    <col min="8723" max="8723" width="11.6640625" style="22" customWidth="1"/>
    <col min="8724" max="8724" width="1.44140625" style="22" customWidth="1"/>
    <col min="8725" max="8725" width="6.77734375" style="22" customWidth="1"/>
    <col min="8726" max="8726" width="1.44140625" style="22" customWidth="1"/>
    <col min="8727" max="8727" width="6.109375" style="22" customWidth="1"/>
    <col min="8728" max="8728" width="1.44140625" style="22" customWidth="1"/>
    <col min="8729" max="8729" width="10.33203125" style="22" customWidth="1"/>
    <col min="8730" max="8730" width="1.44140625" style="22" customWidth="1"/>
    <col min="8731" max="8731" width="6.33203125" style="22" customWidth="1"/>
    <col min="8732" max="8732" width="1.44140625" style="22" customWidth="1"/>
    <col min="8733" max="8733" width="6.44140625" style="22" customWidth="1"/>
    <col min="8734" max="8734" width="1.44140625" style="22" customWidth="1"/>
    <col min="8735" max="8735" width="12.6640625" style="22" customWidth="1"/>
    <col min="8736" max="8737" width="1.44140625" style="22" customWidth="1"/>
    <col min="8738" max="8738" width="13.88671875" style="22" customWidth="1"/>
    <col min="8739" max="8739" width="2.21875" style="22" customWidth="1"/>
    <col min="8740" max="8740" width="13.88671875" style="22" customWidth="1"/>
    <col min="8741" max="8741" width="2.21875" style="22" customWidth="1"/>
    <col min="8742" max="8742" width="14.6640625" style="22" customWidth="1"/>
    <col min="8743" max="8743" width="3" style="22" customWidth="1"/>
    <col min="8744" max="8744" width="14.6640625" style="22" customWidth="1"/>
    <col min="8745" max="8745" width="1.44140625" style="22" customWidth="1"/>
    <col min="8746" max="8746" width="8.44140625" style="22" customWidth="1"/>
    <col min="8747" max="8747" width="1.44140625" style="22" customWidth="1"/>
    <col min="8748" max="8748" width="8.44140625" style="22" customWidth="1"/>
    <col min="8749" max="8749" width="3" style="22" customWidth="1"/>
    <col min="8750" max="8750" width="13.88671875" style="22" customWidth="1"/>
    <col min="8751" max="8751" width="1.44140625" style="22" customWidth="1"/>
    <col min="8752" max="8752" width="12.33203125" style="22" customWidth="1"/>
    <col min="8753" max="8753" width="1.44140625" style="22" customWidth="1"/>
    <col min="8754" max="8754" width="0" style="22" hidden="1" customWidth="1"/>
    <col min="8755" max="8755" width="1.44140625" style="22" customWidth="1"/>
    <col min="8756" max="8756" width="12.33203125" style="22" customWidth="1"/>
    <col min="8757" max="8757" width="2.21875" style="22" customWidth="1"/>
    <col min="8758" max="8758" width="4.5546875" style="22" customWidth="1"/>
    <col min="8759" max="8759" width="6.5546875" style="22" customWidth="1"/>
    <col min="8760" max="8760" width="9.88671875" style="22" customWidth="1"/>
    <col min="8761" max="8761" width="7.33203125" style="22" customWidth="1"/>
    <col min="8762" max="8960" width="11.5546875" style="22"/>
    <col min="8961" max="8961" width="3.77734375" style="22" customWidth="1"/>
    <col min="8962" max="8962" width="0.88671875" style="22" customWidth="1"/>
    <col min="8963" max="8963" width="8" style="22" customWidth="1"/>
    <col min="8964" max="8964" width="1.77734375" style="22" customWidth="1"/>
    <col min="8965" max="8965" width="11.44140625" style="22" customWidth="1"/>
    <col min="8966" max="8966" width="0.88671875" style="22" customWidth="1"/>
    <col min="8967" max="8967" width="12.6640625" style="22" customWidth="1"/>
    <col min="8968" max="8968" width="1.44140625" style="22" customWidth="1"/>
    <col min="8969" max="8969" width="8.33203125" style="22" customWidth="1"/>
    <col min="8970" max="8970" width="1.44140625" style="22" customWidth="1"/>
    <col min="8971" max="8971" width="6.5546875" style="22" customWidth="1"/>
    <col min="8972" max="8972" width="1.44140625" style="22" customWidth="1"/>
    <col min="8973" max="8973" width="12.5546875" style="22" bestFit="1" customWidth="1"/>
    <col min="8974" max="8974" width="1.44140625" style="22" customWidth="1"/>
    <col min="8975" max="8975" width="8.109375" style="22" customWidth="1"/>
    <col min="8976" max="8976" width="1.44140625" style="22" customWidth="1"/>
    <col min="8977" max="8977" width="6.44140625" style="22" customWidth="1"/>
    <col min="8978" max="8978" width="1.44140625" style="22" customWidth="1"/>
    <col min="8979" max="8979" width="11.6640625" style="22" customWidth="1"/>
    <col min="8980" max="8980" width="1.44140625" style="22" customWidth="1"/>
    <col min="8981" max="8981" width="6.77734375" style="22" customWidth="1"/>
    <col min="8982" max="8982" width="1.44140625" style="22" customWidth="1"/>
    <col min="8983" max="8983" width="6.109375" style="22" customWidth="1"/>
    <col min="8984" max="8984" width="1.44140625" style="22" customWidth="1"/>
    <col min="8985" max="8985" width="10.33203125" style="22" customWidth="1"/>
    <col min="8986" max="8986" width="1.44140625" style="22" customWidth="1"/>
    <col min="8987" max="8987" width="6.33203125" style="22" customWidth="1"/>
    <col min="8988" max="8988" width="1.44140625" style="22" customWidth="1"/>
    <col min="8989" max="8989" width="6.44140625" style="22" customWidth="1"/>
    <col min="8990" max="8990" width="1.44140625" style="22" customWidth="1"/>
    <col min="8991" max="8991" width="12.6640625" style="22" customWidth="1"/>
    <col min="8992" max="8993" width="1.44140625" style="22" customWidth="1"/>
    <col min="8994" max="8994" width="13.88671875" style="22" customWidth="1"/>
    <col min="8995" max="8995" width="2.21875" style="22" customWidth="1"/>
    <col min="8996" max="8996" width="13.88671875" style="22" customWidth="1"/>
    <col min="8997" max="8997" width="2.21875" style="22" customWidth="1"/>
    <col min="8998" max="8998" width="14.6640625" style="22" customWidth="1"/>
    <col min="8999" max="8999" width="3" style="22" customWidth="1"/>
    <col min="9000" max="9000" width="14.6640625" style="22" customWidth="1"/>
    <col min="9001" max="9001" width="1.44140625" style="22" customWidth="1"/>
    <col min="9002" max="9002" width="8.44140625" style="22" customWidth="1"/>
    <col min="9003" max="9003" width="1.44140625" style="22" customWidth="1"/>
    <col min="9004" max="9004" width="8.44140625" style="22" customWidth="1"/>
    <col min="9005" max="9005" width="3" style="22" customWidth="1"/>
    <col min="9006" max="9006" width="13.88671875" style="22" customWidth="1"/>
    <col min="9007" max="9007" width="1.44140625" style="22" customWidth="1"/>
    <col min="9008" max="9008" width="12.33203125" style="22" customWidth="1"/>
    <col min="9009" max="9009" width="1.44140625" style="22" customWidth="1"/>
    <col min="9010" max="9010" width="0" style="22" hidden="1" customWidth="1"/>
    <col min="9011" max="9011" width="1.44140625" style="22" customWidth="1"/>
    <col min="9012" max="9012" width="12.33203125" style="22" customWidth="1"/>
    <col min="9013" max="9013" width="2.21875" style="22" customWidth="1"/>
    <col min="9014" max="9014" width="4.5546875" style="22" customWidth="1"/>
    <col min="9015" max="9015" width="6.5546875" style="22" customWidth="1"/>
    <col min="9016" max="9016" width="9.88671875" style="22" customWidth="1"/>
    <col min="9017" max="9017" width="7.33203125" style="22" customWidth="1"/>
    <col min="9018" max="9216" width="11.5546875" style="22"/>
    <col min="9217" max="9217" width="3.77734375" style="22" customWidth="1"/>
    <col min="9218" max="9218" width="0.88671875" style="22" customWidth="1"/>
    <col min="9219" max="9219" width="8" style="22" customWidth="1"/>
    <col min="9220" max="9220" width="1.77734375" style="22" customWidth="1"/>
    <col min="9221" max="9221" width="11.44140625" style="22" customWidth="1"/>
    <col min="9222" max="9222" width="0.88671875" style="22" customWidth="1"/>
    <col min="9223" max="9223" width="12.6640625" style="22" customWidth="1"/>
    <col min="9224" max="9224" width="1.44140625" style="22" customWidth="1"/>
    <col min="9225" max="9225" width="8.33203125" style="22" customWidth="1"/>
    <col min="9226" max="9226" width="1.44140625" style="22" customWidth="1"/>
    <col min="9227" max="9227" width="6.5546875" style="22" customWidth="1"/>
    <col min="9228" max="9228" width="1.44140625" style="22" customWidth="1"/>
    <col min="9229" max="9229" width="12.5546875" style="22" bestFit="1" customWidth="1"/>
    <col min="9230" max="9230" width="1.44140625" style="22" customWidth="1"/>
    <col min="9231" max="9231" width="8.109375" style="22" customWidth="1"/>
    <col min="9232" max="9232" width="1.44140625" style="22" customWidth="1"/>
    <col min="9233" max="9233" width="6.44140625" style="22" customWidth="1"/>
    <col min="9234" max="9234" width="1.44140625" style="22" customWidth="1"/>
    <col min="9235" max="9235" width="11.6640625" style="22" customWidth="1"/>
    <col min="9236" max="9236" width="1.44140625" style="22" customWidth="1"/>
    <col min="9237" max="9237" width="6.77734375" style="22" customWidth="1"/>
    <col min="9238" max="9238" width="1.44140625" style="22" customWidth="1"/>
    <col min="9239" max="9239" width="6.109375" style="22" customWidth="1"/>
    <col min="9240" max="9240" width="1.44140625" style="22" customWidth="1"/>
    <col min="9241" max="9241" width="10.33203125" style="22" customWidth="1"/>
    <col min="9242" max="9242" width="1.44140625" style="22" customWidth="1"/>
    <col min="9243" max="9243" width="6.33203125" style="22" customWidth="1"/>
    <col min="9244" max="9244" width="1.44140625" style="22" customWidth="1"/>
    <col min="9245" max="9245" width="6.44140625" style="22" customWidth="1"/>
    <col min="9246" max="9246" width="1.44140625" style="22" customWidth="1"/>
    <col min="9247" max="9247" width="12.6640625" style="22" customWidth="1"/>
    <col min="9248" max="9249" width="1.44140625" style="22" customWidth="1"/>
    <col min="9250" max="9250" width="13.88671875" style="22" customWidth="1"/>
    <col min="9251" max="9251" width="2.21875" style="22" customWidth="1"/>
    <col min="9252" max="9252" width="13.88671875" style="22" customWidth="1"/>
    <col min="9253" max="9253" width="2.21875" style="22" customWidth="1"/>
    <col min="9254" max="9254" width="14.6640625" style="22" customWidth="1"/>
    <col min="9255" max="9255" width="3" style="22" customWidth="1"/>
    <col min="9256" max="9256" width="14.6640625" style="22" customWidth="1"/>
    <col min="9257" max="9257" width="1.44140625" style="22" customWidth="1"/>
    <col min="9258" max="9258" width="8.44140625" style="22" customWidth="1"/>
    <col min="9259" max="9259" width="1.44140625" style="22" customWidth="1"/>
    <col min="9260" max="9260" width="8.44140625" style="22" customWidth="1"/>
    <col min="9261" max="9261" width="3" style="22" customWidth="1"/>
    <col min="9262" max="9262" width="13.88671875" style="22" customWidth="1"/>
    <col min="9263" max="9263" width="1.44140625" style="22" customWidth="1"/>
    <col min="9264" max="9264" width="12.33203125" style="22" customWidth="1"/>
    <col min="9265" max="9265" width="1.44140625" style="22" customWidth="1"/>
    <col min="9266" max="9266" width="0" style="22" hidden="1" customWidth="1"/>
    <col min="9267" max="9267" width="1.44140625" style="22" customWidth="1"/>
    <col min="9268" max="9268" width="12.33203125" style="22" customWidth="1"/>
    <col min="9269" max="9269" width="2.21875" style="22" customWidth="1"/>
    <col min="9270" max="9270" width="4.5546875" style="22" customWidth="1"/>
    <col min="9271" max="9271" width="6.5546875" style="22" customWidth="1"/>
    <col min="9272" max="9272" width="9.88671875" style="22" customWidth="1"/>
    <col min="9273" max="9273" width="7.33203125" style="22" customWidth="1"/>
    <col min="9274" max="9472" width="11.5546875" style="22"/>
    <col min="9473" max="9473" width="3.77734375" style="22" customWidth="1"/>
    <col min="9474" max="9474" width="0.88671875" style="22" customWidth="1"/>
    <col min="9475" max="9475" width="8" style="22" customWidth="1"/>
    <col min="9476" max="9476" width="1.77734375" style="22" customWidth="1"/>
    <col min="9477" max="9477" width="11.44140625" style="22" customWidth="1"/>
    <col min="9478" max="9478" width="0.88671875" style="22" customWidth="1"/>
    <col min="9479" max="9479" width="12.6640625" style="22" customWidth="1"/>
    <col min="9480" max="9480" width="1.44140625" style="22" customWidth="1"/>
    <col min="9481" max="9481" width="8.33203125" style="22" customWidth="1"/>
    <col min="9482" max="9482" width="1.44140625" style="22" customWidth="1"/>
    <col min="9483" max="9483" width="6.5546875" style="22" customWidth="1"/>
    <col min="9484" max="9484" width="1.44140625" style="22" customWidth="1"/>
    <col min="9485" max="9485" width="12.5546875" style="22" bestFit="1" customWidth="1"/>
    <col min="9486" max="9486" width="1.44140625" style="22" customWidth="1"/>
    <col min="9487" max="9487" width="8.109375" style="22" customWidth="1"/>
    <col min="9488" max="9488" width="1.44140625" style="22" customWidth="1"/>
    <col min="9489" max="9489" width="6.44140625" style="22" customWidth="1"/>
    <col min="9490" max="9490" width="1.44140625" style="22" customWidth="1"/>
    <col min="9491" max="9491" width="11.6640625" style="22" customWidth="1"/>
    <col min="9492" max="9492" width="1.44140625" style="22" customWidth="1"/>
    <col min="9493" max="9493" width="6.77734375" style="22" customWidth="1"/>
    <col min="9494" max="9494" width="1.44140625" style="22" customWidth="1"/>
    <col min="9495" max="9495" width="6.109375" style="22" customWidth="1"/>
    <col min="9496" max="9496" width="1.44140625" style="22" customWidth="1"/>
    <col min="9497" max="9497" width="10.33203125" style="22" customWidth="1"/>
    <col min="9498" max="9498" width="1.44140625" style="22" customWidth="1"/>
    <col min="9499" max="9499" width="6.33203125" style="22" customWidth="1"/>
    <col min="9500" max="9500" width="1.44140625" style="22" customWidth="1"/>
    <col min="9501" max="9501" width="6.44140625" style="22" customWidth="1"/>
    <col min="9502" max="9502" width="1.44140625" style="22" customWidth="1"/>
    <col min="9503" max="9503" width="12.6640625" style="22" customWidth="1"/>
    <col min="9504" max="9505" width="1.44140625" style="22" customWidth="1"/>
    <col min="9506" max="9506" width="13.88671875" style="22" customWidth="1"/>
    <col min="9507" max="9507" width="2.21875" style="22" customWidth="1"/>
    <col min="9508" max="9508" width="13.88671875" style="22" customWidth="1"/>
    <col min="9509" max="9509" width="2.21875" style="22" customWidth="1"/>
    <col min="9510" max="9510" width="14.6640625" style="22" customWidth="1"/>
    <col min="9511" max="9511" width="3" style="22" customWidth="1"/>
    <col min="9512" max="9512" width="14.6640625" style="22" customWidth="1"/>
    <col min="9513" max="9513" width="1.44140625" style="22" customWidth="1"/>
    <col min="9514" max="9514" width="8.44140625" style="22" customWidth="1"/>
    <col min="9515" max="9515" width="1.44140625" style="22" customWidth="1"/>
    <col min="9516" max="9516" width="8.44140625" style="22" customWidth="1"/>
    <col min="9517" max="9517" width="3" style="22" customWidth="1"/>
    <col min="9518" max="9518" width="13.88671875" style="22" customWidth="1"/>
    <col min="9519" max="9519" width="1.44140625" style="22" customWidth="1"/>
    <col min="9520" max="9520" width="12.33203125" style="22" customWidth="1"/>
    <col min="9521" max="9521" width="1.44140625" style="22" customWidth="1"/>
    <col min="9522" max="9522" width="0" style="22" hidden="1" customWidth="1"/>
    <col min="9523" max="9523" width="1.44140625" style="22" customWidth="1"/>
    <col min="9524" max="9524" width="12.33203125" style="22" customWidth="1"/>
    <col min="9525" max="9525" width="2.21875" style="22" customWidth="1"/>
    <col min="9526" max="9526" width="4.5546875" style="22" customWidth="1"/>
    <col min="9527" max="9527" width="6.5546875" style="22" customWidth="1"/>
    <col min="9528" max="9528" width="9.88671875" style="22" customWidth="1"/>
    <col min="9529" max="9529" width="7.33203125" style="22" customWidth="1"/>
    <col min="9530" max="9728" width="11.5546875" style="22"/>
    <col min="9729" max="9729" width="3.77734375" style="22" customWidth="1"/>
    <col min="9730" max="9730" width="0.88671875" style="22" customWidth="1"/>
    <col min="9731" max="9731" width="8" style="22" customWidth="1"/>
    <col min="9732" max="9732" width="1.77734375" style="22" customWidth="1"/>
    <col min="9733" max="9733" width="11.44140625" style="22" customWidth="1"/>
    <col min="9734" max="9734" width="0.88671875" style="22" customWidth="1"/>
    <col min="9735" max="9735" width="12.6640625" style="22" customWidth="1"/>
    <col min="9736" max="9736" width="1.44140625" style="22" customWidth="1"/>
    <col min="9737" max="9737" width="8.33203125" style="22" customWidth="1"/>
    <col min="9738" max="9738" width="1.44140625" style="22" customWidth="1"/>
    <col min="9739" max="9739" width="6.5546875" style="22" customWidth="1"/>
    <col min="9740" max="9740" width="1.44140625" style="22" customWidth="1"/>
    <col min="9741" max="9741" width="12.5546875" style="22" bestFit="1" customWidth="1"/>
    <col min="9742" max="9742" width="1.44140625" style="22" customWidth="1"/>
    <col min="9743" max="9743" width="8.109375" style="22" customWidth="1"/>
    <col min="9744" max="9744" width="1.44140625" style="22" customWidth="1"/>
    <col min="9745" max="9745" width="6.44140625" style="22" customWidth="1"/>
    <col min="9746" max="9746" width="1.44140625" style="22" customWidth="1"/>
    <col min="9747" max="9747" width="11.6640625" style="22" customWidth="1"/>
    <col min="9748" max="9748" width="1.44140625" style="22" customWidth="1"/>
    <col min="9749" max="9749" width="6.77734375" style="22" customWidth="1"/>
    <col min="9750" max="9750" width="1.44140625" style="22" customWidth="1"/>
    <col min="9751" max="9751" width="6.109375" style="22" customWidth="1"/>
    <col min="9752" max="9752" width="1.44140625" style="22" customWidth="1"/>
    <col min="9753" max="9753" width="10.33203125" style="22" customWidth="1"/>
    <col min="9754" max="9754" width="1.44140625" style="22" customWidth="1"/>
    <col min="9755" max="9755" width="6.33203125" style="22" customWidth="1"/>
    <col min="9756" max="9756" width="1.44140625" style="22" customWidth="1"/>
    <col min="9757" max="9757" width="6.44140625" style="22" customWidth="1"/>
    <col min="9758" max="9758" width="1.44140625" style="22" customWidth="1"/>
    <col min="9759" max="9759" width="12.6640625" style="22" customWidth="1"/>
    <col min="9760" max="9761" width="1.44140625" style="22" customWidth="1"/>
    <col min="9762" max="9762" width="13.88671875" style="22" customWidth="1"/>
    <col min="9763" max="9763" width="2.21875" style="22" customWidth="1"/>
    <col min="9764" max="9764" width="13.88671875" style="22" customWidth="1"/>
    <col min="9765" max="9765" width="2.21875" style="22" customWidth="1"/>
    <col min="9766" max="9766" width="14.6640625" style="22" customWidth="1"/>
    <col min="9767" max="9767" width="3" style="22" customWidth="1"/>
    <col min="9768" max="9768" width="14.6640625" style="22" customWidth="1"/>
    <col min="9769" max="9769" width="1.44140625" style="22" customWidth="1"/>
    <col min="9770" max="9770" width="8.44140625" style="22" customWidth="1"/>
    <col min="9771" max="9771" width="1.44140625" style="22" customWidth="1"/>
    <col min="9772" max="9772" width="8.44140625" style="22" customWidth="1"/>
    <col min="9773" max="9773" width="3" style="22" customWidth="1"/>
    <col min="9774" max="9774" width="13.88671875" style="22" customWidth="1"/>
    <col min="9775" max="9775" width="1.44140625" style="22" customWidth="1"/>
    <col min="9776" max="9776" width="12.33203125" style="22" customWidth="1"/>
    <col min="9777" max="9777" width="1.44140625" style="22" customWidth="1"/>
    <col min="9778" max="9778" width="0" style="22" hidden="1" customWidth="1"/>
    <col min="9779" max="9779" width="1.44140625" style="22" customWidth="1"/>
    <col min="9780" max="9780" width="12.33203125" style="22" customWidth="1"/>
    <col min="9781" max="9781" width="2.21875" style="22" customWidth="1"/>
    <col min="9782" max="9782" width="4.5546875" style="22" customWidth="1"/>
    <col min="9783" max="9783" width="6.5546875" style="22" customWidth="1"/>
    <col min="9784" max="9784" width="9.88671875" style="22" customWidth="1"/>
    <col min="9785" max="9785" width="7.33203125" style="22" customWidth="1"/>
    <col min="9786" max="9984" width="11.5546875" style="22"/>
    <col min="9985" max="9985" width="3.77734375" style="22" customWidth="1"/>
    <col min="9986" max="9986" width="0.88671875" style="22" customWidth="1"/>
    <col min="9987" max="9987" width="8" style="22" customWidth="1"/>
    <col min="9988" max="9988" width="1.77734375" style="22" customWidth="1"/>
    <col min="9989" max="9989" width="11.44140625" style="22" customWidth="1"/>
    <col min="9990" max="9990" width="0.88671875" style="22" customWidth="1"/>
    <col min="9991" max="9991" width="12.6640625" style="22" customWidth="1"/>
    <col min="9992" max="9992" width="1.44140625" style="22" customWidth="1"/>
    <col min="9993" max="9993" width="8.33203125" style="22" customWidth="1"/>
    <col min="9994" max="9994" width="1.44140625" style="22" customWidth="1"/>
    <col min="9995" max="9995" width="6.5546875" style="22" customWidth="1"/>
    <col min="9996" max="9996" width="1.44140625" style="22" customWidth="1"/>
    <col min="9997" max="9997" width="12.5546875" style="22" bestFit="1" customWidth="1"/>
    <col min="9998" max="9998" width="1.44140625" style="22" customWidth="1"/>
    <col min="9999" max="9999" width="8.109375" style="22" customWidth="1"/>
    <col min="10000" max="10000" width="1.44140625" style="22" customWidth="1"/>
    <col min="10001" max="10001" width="6.44140625" style="22" customWidth="1"/>
    <col min="10002" max="10002" width="1.44140625" style="22" customWidth="1"/>
    <col min="10003" max="10003" width="11.6640625" style="22" customWidth="1"/>
    <col min="10004" max="10004" width="1.44140625" style="22" customWidth="1"/>
    <col min="10005" max="10005" width="6.77734375" style="22" customWidth="1"/>
    <col min="10006" max="10006" width="1.44140625" style="22" customWidth="1"/>
    <col min="10007" max="10007" width="6.109375" style="22" customWidth="1"/>
    <col min="10008" max="10008" width="1.44140625" style="22" customWidth="1"/>
    <col min="10009" max="10009" width="10.33203125" style="22" customWidth="1"/>
    <col min="10010" max="10010" width="1.44140625" style="22" customWidth="1"/>
    <col min="10011" max="10011" width="6.33203125" style="22" customWidth="1"/>
    <col min="10012" max="10012" width="1.44140625" style="22" customWidth="1"/>
    <col min="10013" max="10013" width="6.44140625" style="22" customWidth="1"/>
    <col min="10014" max="10014" width="1.44140625" style="22" customWidth="1"/>
    <col min="10015" max="10015" width="12.6640625" style="22" customWidth="1"/>
    <col min="10016" max="10017" width="1.44140625" style="22" customWidth="1"/>
    <col min="10018" max="10018" width="13.88671875" style="22" customWidth="1"/>
    <col min="10019" max="10019" width="2.21875" style="22" customWidth="1"/>
    <col min="10020" max="10020" width="13.88671875" style="22" customWidth="1"/>
    <col min="10021" max="10021" width="2.21875" style="22" customWidth="1"/>
    <col min="10022" max="10022" width="14.6640625" style="22" customWidth="1"/>
    <col min="10023" max="10023" width="3" style="22" customWidth="1"/>
    <col min="10024" max="10024" width="14.6640625" style="22" customWidth="1"/>
    <col min="10025" max="10025" width="1.44140625" style="22" customWidth="1"/>
    <col min="10026" max="10026" width="8.44140625" style="22" customWidth="1"/>
    <col min="10027" max="10027" width="1.44140625" style="22" customWidth="1"/>
    <col min="10028" max="10028" width="8.44140625" style="22" customWidth="1"/>
    <col min="10029" max="10029" width="3" style="22" customWidth="1"/>
    <col min="10030" max="10030" width="13.88671875" style="22" customWidth="1"/>
    <col min="10031" max="10031" width="1.44140625" style="22" customWidth="1"/>
    <col min="10032" max="10032" width="12.33203125" style="22" customWidth="1"/>
    <col min="10033" max="10033" width="1.44140625" style="22" customWidth="1"/>
    <col min="10034" max="10034" width="0" style="22" hidden="1" customWidth="1"/>
    <col min="10035" max="10035" width="1.44140625" style="22" customWidth="1"/>
    <col min="10036" max="10036" width="12.33203125" style="22" customWidth="1"/>
    <col min="10037" max="10037" width="2.21875" style="22" customWidth="1"/>
    <col min="10038" max="10038" width="4.5546875" style="22" customWidth="1"/>
    <col min="10039" max="10039" width="6.5546875" style="22" customWidth="1"/>
    <col min="10040" max="10040" width="9.88671875" style="22" customWidth="1"/>
    <col min="10041" max="10041" width="7.33203125" style="22" customWidth="1"/>
    <col min="10042" max="10240" width="11.5546875" style="22"/>
    <col min="10241" max="10241" width="3.77734375" style="22" customWidth="1"/>
    <col min="10242" max="10242" width="0.88671875" style="22" customWidth="1"/>
    <col min="10243" max="10243" width="8" style="22" customWidth="1"/>
    <col min="10244" max="10244" width="1.77734375" style="22" customWidth="1"/>
    <col min="10245" max="10245" width="11.44140625" style="22" customWidth="1"/>
    <col min="10246" max="10246" width="0.88671875" style="22" customWidth="1"/>
    <col min="10247" max="10247" width="12.6640625" style="22" customWidth="1"/>
    <col min="10248" max="10248" width="1.44140625" style="22" customWidth="1"/>
    <col min="10249" max="10249" width="8.33203125" style="22" customWidth="1"/>
    <col min="10250" max="10250" width="1.44140625" style="22" customWidth="1"/>
    <col min="10251" max="10251" width="6.5546875" style="22" customWidth="1"/>
    <col min="10252" max="10252" width="1.44140625" style="22" customWidth="1"/>
    <col min="10253" max="10253" width="12.5546875" style="22" bestFit="1" customWidth="1"/>
    <col min="10254" max="10254" width="1.44140625" style="22" customWidth="1"/>
    <col min="10255" max="10255" width="8.109375" style="22" customWidth="1"/>
    <col min="10256" max="10256" width="1.44140625" style="22" customWidth="1"/>
    <col min="10257" max="10257" width="6.44140625" style="22" customWidth="1"/>
    <col min="10258" max="10258" width="1.44140625" style="22" customWidth="1"/>
    <col min="10259" max="10259" width="11.6640625" style="22" customWidth="1"/>
    <col min="10260" max="10260" width="1.44140625" style="22" customWidth="1"/>
    <col min="10261" max="10261" width="6.77734375" style="22" customWidth="1"/>
    <col min="10262" max="10262" width="1.44140625" style="22" customWidth="1"/>
    <col min="10263" max="10263" width="6.109375" style="22" customWidth="1"/>
    <col min="10264" max="10264" width="1.44140625" style="22" customWidth="1"/>
    <col min="10265" max="10265" width="10.33203125" style="22" customWidth="1"/>
    <col min="10266" max="10266" width="1.44140625" style="22" customWidth="1"/>
    <col min="10267" max="10267" width="6.33203125" style="22" customWidth="1"/>
    <col min="10268" max="10268" width="1.44140625" style="22" customWidth="1"/>
    <col min="10269" max="10269" width="6.44140625" style="22" customWidth="1"/>
    <col min="10270" max="10270" width="1.44140625" style="22" customWidth="1"/>
    <col min="10271" max="10271" width="12.6640625" style="22" customWidth="1"/>
    <col min="10272" max="10273" width="1.44140625" style="22" customWidth="1"/>
    <col min="10274" max="10274" width="13.88671875" style="22" customWidth="1"/>
    <col min="10275" max="10275" width="2.21875" style="22" customWidth="1"/>
    <col min="10276" max="10276" width="13.88671875" style="22" customWidth="1"/>
    <col min="10277" max="10277" width="2.21875" style="22" customWidth="1"/>
    <col min="10278" max="10278" width="14.6640625" style="22" customWidth="1"/>
    <col min="10279" max="10279" width="3" style="22" customWidth="1"/>
    <col min="10280" max="10280" width="14.6640625" style="22" customWidth="1"/>
    <col min="10281" max="10281" width="1.44140625" style="22" customWidth="1"/>
    <col min="10282" max="10282" width="8.44140625" style="22" customWidth="1"/>
    <col min="10283" max="10283" width="1.44140625" style="22" customWidth="1"/>
    <col min="10284" max="10284" width="8.44140625" style="22" customWidth="1"/>
    <col min="10285" max="10285" width="3" style="22" customWidth="1"/>
    <col min="10286" max="10286" width="13.88671875" style="22" customWidth="1"/>
    <col min="10287" max="10287" width="1.44140625" style="22" customWidth="1"/>
    <col min="10288" max="10288" width="12.33203125" style="22" customWidth="1"/>
    <col min="10289" max="10289" width="1.44140625" style="22" customWidth="1"/>
    <col min="10290" max="10290" width="0" style="22" hidden="1" customWidth="1"/>
    <col min="10291" max="10291" width="1.44140625" style="22" customWidth="1"/>
    <col min="10292" max="10292" width="12.33203125" style="22" customWidth="1"/>
    <col min="10293" max="10293" width="2.21875" style="22" customWidth="1"/>
    <col min="10294" max="10294" width="4.5546875" style="22" customWidth="1"/>
    <col min="10295" max="10295" width="6.5546875" style="22" customWidth="1"/>
    <col min="10296" max="10296" width="9.88671875" style="22" customWidth="1"/>
    <col min="10297" max="10297" width="7.33203125" style="22" customWidth="1"/>
    <col min="10298" max="10496" width="11.5546875" style="22"/>
    <col min="10497" max="10497" width="3.77734375" style="22" customWidth="1"/>
    <col min="10498" max="10498" width="0.88671875" style="22" customWidth="1"/>
    <col min="10499" max="10499" width="8" style="22" customWidth="1"/>
    <col min="10500" max="10500" width="1.77734375" style="22" customWidth="1"/>
    <col min="10501" max="10501" width="11.44140625" style="22" customWidth="1"/>
    <col min="10502" max="10502" width="0.88671875" style="22" customWidth="1"/>
    <col min="10503" max="10503" width="12.6640625" style="22" customWidth="1"/>
    <col min="10504" max="10504" width="1.44140625" style="22" customWidth="1"/>
    <col min="10505" max="10505" width="8.33203125" style="22" customWidth="1"/>
    <col min="10506" max="10506" width="1.44140625" style="22" customWidth="1"/>
    <col min="10507" max="10507" width="6.5546875" style="22" customWidth="1"/>
    <col min="10508" max="10508" width="1.44140625" style="22" customWidth="1"/>
    <col min="10509" max="10509" width="12.5546875" style="22" bestFit="1" customWidth="1"/>
    <col min="10510" max="10510" width="1.44140625" style="22" customWidth="1"/>
    <col min="10511" max="10511" width="8.109375" style="22" customWidth="1"/>
    <col min="10512" max="10512" width="1.44140625" style="22" customWidth="1"/>
    <col min="10513" max="10513" width="6.44140625" style="22" customWidth="1"/>
    <col min="10514" max="10514" width="1.44140625" style="22" customWidth="1"/>
    <col min="10515" max="10515" width="11.6640625" style="22" customWidth="1"/>
    <col min="10516" max="10516" width="1.44140625" style="22" customWidth="1"/>
    <col min="10517" max="10517" width="6.77734375" style="22" customWidth="1"/>
    <col min="10518" max="10518" width="1.44140625" style="22" customWidth="1"/>
    <col min="10519" max="10519" width="6.109375" style="22" customWidth="1"/>
    <col min="10520" max="10520" width="1.44140625" style="22" customWidth="1"/>
    <col min="10521" max="10521" width="10.33203125" style="22" customWidth="1"/>
    <col min="10522" max="10522" width="1.44140625" style="22" customWidth="1"/>
    <col min="10523" max="10523" width="6.33203125" style="22" customWidth="1"/>
    <col min="10524" max="10524" width="1.44140625" style="22" customWidth="1"/>
    <col min="10525" max="10525" width="6.44140625" style="22" customWidth="1"/>
    <col min="10526" max="10526" width="1.44140625" style="22" customWidth="1"/>
    <col min="10527" max="10527" width="12.6640625" style="22" customWidth="1"/>
    <col min="10528" max="10529" width="1.44140625" style="22" customWidth="1"/>
    <col min="10530" max="10530" width="13.88671875" style="22" customWidth="1"/>
    <col min="10531" max="10531" width="2.21875" style="22" customWidth="1"/>
    <col min="10532" max="10532" width="13.88671875" style="22" customWidth="1"/>
    <col min="10533" max="10533" width="2.21875" style="22" customWidth="1"/>
    <col min="10534" max="10534" width="14.6640625" style="22" customWidth="1"/>
    <col min="10535" max="10535" width="3" style="22" customWidth="1"/>
    <col min="10536" max="10536" width="14.6640625" style="22" customWidth="1"/>
    <col min="10537" max="10537" width="1.44140625" style="22" customWidth="1"/>
    <col min="10538" max="10538" width="8.44140625" style="22" customWidth="1"/>
    <col min="10539" max="10539" width="1.44140625" style="22" customWidth="1"/>
    <col min="10540" max="10540" width="8.44140625" style="22" customWidth="1"/>
    <col min="10541" max="10541" width="3" style="22" customWidth="1"/>
    <col min="10542" max="10542" width="13.88671875" style="22" customWidth="1"/>
    <col min="10543" max="10543" width="1.44140625" style="22" customWidth="1"/>
    <col min="10544" max="10544" width="12.33203125" style="22" customWidth="1"/>
    <col min="10545" max="10545" width="1.44140625" style="22" customWidth="1"/>
    <col min="10546" max="10546" width="0" style="22" hidden="1" customWidth="1"/>
    <col min="10547" max="10547" width="1.44140625" style="22" customWidth="1"/>
    <col min="10548" max="10548" width="12.33203125" style="22" customWidth="1"/>
    <col min="10549" max="10549" width="2.21875" style="22" customWidth="1"/>
    <col min="10550" max="10550" width="4.5546875" style="22" customWidth="1"/>
    <col min="10551" max="10551" width="6.5546875" style="22" customWidth="1"/>
    <col min="10552" max="10552" width="9.88671875" style="22" customWidth="1"/>
    <col min="10553" max="10553" width="7.33203125" style="22" customWidth="1"/>
    <col min="10554" max="10752" width="11.5546875" style="22"/>
    <col min="10753" max="10753" width="3.77734375" style="22" customWidth="1"/>
    <col min="10754" max="10754" width="0.88671875" style="22" customWidth="1"/>
    <col min="10755" max="10755" width="8" style="22" customWidth="1"/>
    <col min="10756" max="10756" width="1.77734375" style="22" customWidth="1"/>
    <col min="10757" max="10757" width="11.44140625" style="22" customWidth="1"/>
    <col min="10758" max="10758" width="0.88671875" style="22" customWidth="1"/>
    <col min="10759" max="10759" width="12.6640625" style="22" customWidth="1"/>
    <col min="10760" max="10760" width="1.44140625" style="22" customWidth="1"/>
    <col min="10761" max="10761" width="8.33203125" style="22" customWidth="1"/>
    <col min="10762" max="10762" width="1.44140625" style="22" customWidth="1"/>
    <col min="10763" max="10763" width="6.5546875" style="22" customWidth="1"/>
    <col min="10764" max="10764" width="1.44140625" style="22" customWidth="1"/>
    <col min="10765" max="10765" width="12.5546875" style="22" bestFit="1" customWidth="1"/>
    <col min="10766" max="10766" width="1.44140625" style="22" customWidth="1"/>
    <col min="10767" max="10767" width="8.109375" style="22" customWidth="1"/>
    <col min="10768" max="10768" width="1.44140625" style="22" customWidth="1"/>
    <col min="10769" max="10769" width="6.44140625" style="22" customWidth="1"/>
    <col min="10770" max="10770" width="1.44140625" style="22" customWidth="1"/>
    <col min="10771" max="10771" width="11.6640625" style="22" customWidth="1"/>
    <col min="10772" max="10772" width="1.44140625" style="22" customWidth="1"/>
    <col min="10773" max="10773" width="6.77734375" style="22" customWidth="1"/>
    <col min="10774" max="10774" width="1.44140625" style="22" customWidth="1"/>
    <col min="10775" max="10775" width="6.109375" style="22" customWidth="1"/>
    <col min="10776" max="10776" width="1.44140625" style="22" customWidth="1"/>
    <col min="10777" max="10777" width="10.33203125" style="22" customWidth="1"/>
    <col min="10778" max="10778" width="1.44140625" style="22" customWidth="1"/>
    <col min="10779" max="10779" width="6.33203125" style="22" customWidth="1"/>
    <col min="10780" max="10780" width="1.44140625" style="22" customWidth="1"/>
    <col min="10781" max="10781" width="6.44140625" style="22" customWidth="1"/>
    <col min="10782" max="10782" width="1.44140625" style="22" customWidth="1"/>
    <col min="10783" max="10783" width="12.6640625" style="22" customWidth="1"/>
    <col min="10784" max="10785" width="1.44140625" style="22" customWidth="1"/>
    <col min="10786" max="10786" width="13.88671875" style="22" customWidth="1"/>
    <col min="10787" max="10787" width="2.21875" style="22" customWidth="1"/>
    <col min="10788" max="10788" width="13.88671875" style="22" customWidth="1"/>
    <col min="10789" max="10789" width="2.21875" style="22" customWidth="1"/>
    <col min="10790" max="10790" width="14.6640625" style="22" customWidth="1"/>
    <col min="10791" max="10791" width="3" style="22" customWidth="1"/>
    <col min="10792" max="10792" width="14.6640625" style="22" customWidth="1"/>
    <col min="10793" max="10793" width="1.44140625" style="22" customWidth="1"/>
    <col min="10794" max="10794" width="8.44140625" style="22" customWidth="1"/>
    <col min="10795" max="10795" width="1.44140625" style="22" customWidth="1"/>
    <col min="10796" max="10796" width="8.44140625" style="22" customWidth="1"/>
    <col min="10797" max="10797" width="3" style="22" customWidth="1"/>
    <col min="10798" max="10798" width="13.88671875" style="22" customWidth="1"/>
    <col min="10799" max="10799" width="1.44140625" style="22" customWidth="1"/>
    <col min="10800" max="10800" width="12.33203125" style="22" customWidth="1"/>
    <col min="10801" max="10801" width="1.44140625" style="22" customWidth="1"/>
    <col min="10802" max="10802" width="0" style="22" hidden="1" customWidth="1"/>
    <col min="10803" max="10803" width="1.44140625" style="22" customWidth="1"/>
    <col min="10804" max="10804" width="12.33203125" style="22" customWidth="1"/>
    <col min="10805" max="10805" width="2.21875" style="22" customWidth="1"/>
    <col min="10806" max="10806" width="4.5546875" style="22" customWidth="1"/>
    <col min="10807" max="10807" width="6.5546875" style="22" customWidth="1"/>
    <col min="10808" max="10808" width="9.88671875" style="22" customWidth="1"/>
    <col min="10809" max="10809" width="7.33203125" style="22" customWidth="1"/>
    <col min="10810" max="11008" width="11.5546875" style="22"/>
    <col min="11009" max="11009" width="3.77734375" style="22" customWidth="1"/>
    <col min="11010" max="11010" width="0.88671875" style="22" customWidth="1"/>
    <col min="11011" max="11011" width="8" style="22" customWidth="1"/>
    <col min="11012" max="11012" width="1.77734375" style="22" customWidth="1"/>
    <col min="11013" max="11013" width="11.44140625" style="22" customWidth="1"/>
    <col min="11014" max="11014" width="0.88671875" style="22" customWidth="1"/>
    <col min="11015" max="11015" width="12.6640625" style="22" customWidth="1"/>
    <col min="11016" max="11016" width="1.44140625" style="22" customWidth="1"/>
    <col min="11017" max="11017" width="8.33203125" style="22" customWidth="1"/>
    <col min="11018" max="11018" width="1.44140625" style="22" customWidth="1"/>
    <col min="11019" max="11019" width="6.5546875" style="22" customWidth="1"/>
    <col min="11020" max="11020" width="1.44140625" style="22" customWidth="1"/>
    <col min="11021" max="11021" width="12.5546875" style="22" bestFit="1" customWidth="1"/>
    <col min="11022" max="11022" width="1.44140625" style="22" customWidth="1"/>
    <col min="11023" max="11023" width="8.109375" style="22" customWidth="1"/>
    <col min="11024" max="11024" width="1.44140625" style="22" customWidth="1"/>
    <col min="11025" max="11025" width="6.44140625" style="22" customWidth="1"/>
    <col min="11026" max="11026" width="1.44140625" style="22" customWidth="1"/>
    <col min="11027" max="11027" width="11.6640625" style="22" customWidth="1"/>
    <col min="11028" max="11028" width="1.44140625" style="22" customWidth="1"/>
    <col min="11029" max="11029" width="6.77734375" style="22" customWidth="1"/>
    <col min="11030" max="11030" width="1.44140625" style="22" customWidth="1"/>
    <col min="11031" max="11031" width="6.109375" style="22" customWidth="1"/>
    <col min="11032" max="11032" width="1.44140625" style="22" customWidth="1"/>
    <col min="11033" max="11033" width="10.33203125" style="22" customWidth="1"/>
    <col min="11034" max="11034" width="1.44140625" style="22" customWidth="1"/>
    <col min="11035" max="11035" width="6.33203125" style="22" customWidth="1"/>
    <col min="11036" max="11036" width="1.44140625" style="22" customWidth="1"/>
    <col min="11037" max="11037" width="6.44140625" style="22" customWidth="1"/>
    <col min="11038" max="11038" width="1.44140625" style="22" customWidth="1"/>
    <col min="11039" max="11039" width="12.6640625" style="22" customWidth="1"/>
    <col min="11040" max="11041" width="1.44140625" style="22" customWidth="1"/>
    <col min="11042" max="11042" width="13.88671875" style="22" customWidth="1"/>
    <col min="11043" max="11043" width="2.21875" style="22" customWidth="1"/>
    <col min="11044" max="11044" width="13.88671875" style="22" customWidth="1"/>
    <col min="11045" max="11045" width="2.21875" style="22" customWidth="1"/>
    <col min="11046" max="11046" width="14.6640625" style="22" customWidth="1"/>
    <col min="11047" max="11047" width="3" style="22" customWidth="1"/>
    <col min="11048" max="11048" width="14.6640625" style="22" customWidth="1"/>
    <col min="11049" max="11049" width="1.44140625" style="22" customWidth="1"/>
    <col min="11050" max="11050" width="8.44140625" style="22" customWidth="1"/>
    <col min="11051" max="11051" width="1.44140625" style="22" customWidth="1"/>
    <col min="11052" max="11052" width="8.44140625" style="22" customWidth="1"/>
    <col min="11053" max="11053" width="3" style="22" customWidth="1"/>
    <col min="11054" max="11054" width="13.88671875" style="22" customWidth="1"/>
    <col min="11055" max="11055" width="1.44140625" style="22" customWidth="1"/>
    <col min="11056" max="11056" width="12.33203125" style="22" customWidth="1"/>
    <col min="11057" max="11057" width="1.44140625" style="22" customWidth="1"/>
    <col min="11058" max="11058" width="0" style="22" hidden="1" customWidth="1"/>
    <col min="11059" max="11059" width="1.44140625" style="22" customWidth="1"/>
    <col min="11060" max="11060" width="12.33203125" style="22" customWidth="1"/>
    <col min="11061" max="11061" width="2.21875" style="22" customWidth="1"/>
    <col min="11062" max="11062" width="4.5546875" style="22" customWidth="1"/>
    <col min="11063" max="11063" width="6.5546875" style="22" customWidth="1"/>
    <col min="11064" max="11064" width="9.88671875" style="22" customWidth="1"/>
    <col min="11065" max="11065" width="7.33203125" style="22" customWidth="1"/>
    <col min="11066" max="11264" width="11.5546875" style="22"/>
    <col min="11265" max="11265" width="3.77734375" style="22" customWidth="1"/>
    <col min="11266" max="11266" width="0.88671875" style="22" customWidth="1"/>
    <col min="11267" max="11267" width="8" style="22" customWidth="1"/>
    <col min="11268" max="11268" width="1.77734375" style="22" customWidth="1"/>
    <col min="11269" max="11269" width="11.44140625" style="22" customWidth="1"/>
    <col min="11270" max="11270" width="0.88671875" style="22" customWidth="1"/>
    <col min="11271" max="11271" width="12.6640625" style="22" customWidth="1"/>
    <col min="11272" max="11272" width="1.44140625" style="22" customWidth="1"/>
    <col min="11273" max="11273" width="8.33203125" style="22" customWidth="1"/>
    <col min="11274" max="11274" width="1.44140625" style="22" customWidth="1"/>
    <col min="11275" max="11275" width="6.5546875" style="22" customWidth="1"/>
    <col min="11276" max="11276" width="1.44140625" style="22" customWidth="1"/>
    <col min="11277" max="11277" width="12.5546875" style="22" bestFit="1" customWidth="1"/>
    <col min="11278" max="11278" width="1.44140625" style="22" customWidth="1"/>
    <col min="11279" max="11279" width="8.109375" style="22" customWidth="1"/>
    <col min="11280" max="11280" width="1.44140625" style="22" customWidth="1"/>
    <col min="11281" max="11281" width="6.44140625" style="22" customWidth="1"/>
    <col min="11282" max="11282" width="1.44140625" style="22" customWidth="1"/>
    <col min="11283" max="11283" width="11.6640625" style="22" customWidth="1"/>
    <col min="11284" max="11284" width="1.44140625" style="22" customWidth="1"/>
    <col min="11285" max="11285" width="6.77734375" style="22" customWidth="1"/>
    <col min="11286" max="11286" width="1.44140625" style="22" customWidth="1"/>
    <col min="11287" max="11287" width="6.109375" style="22" customWidth="1"/>
    <col min="11288" max="11288" width="1.44140625" style="22" customWidth="1"/>
    <col min="11289" max="11289" width="10.33203125" style="22" customWidth="1"/>
    <col min="11290" max="11290" width="1.44140625" style="22" customWidth="1"/>
    <col min="11291" max="11291" width="6.33203125" style="22" customWidth="1"/>
    <col min="11292" max="11292" width="1.44140625" style="22" customWidth="1"/>
    <col min="11293" max="11293" width="6.44140625" style="22" customWidth="1"/>
    <col min="11294" max="11294" width="1.44140625" style="22" customWidth="1"/>
    <col min="11295" max="11295" width="12.6640625" style="22" customWidth="1"/>
    <col min="11296" max="11297" width="1.44140625" style="22" customWidth="1"/>
    <col min="11298" max="11298" width="13.88671875" style="22" customWidth="1"/>
    <col min="11299" max="11299" width="2.21875" style="22" customWidth="1"/>
    <col min="11300" max="11300" width="13.88671875" style="22" customWidth="1"/>
    <col min="11301" max="11301" width="2.21875" style="22" customWidth="1"/>
    <col min="11302" max="11302" width="14.6640625" style="22" customWidth="1"/>
    <col min="11303" max="11303" width="3" style="22" customWidth="1"/>
    <col min="11304" max="11304" width="14.6640625" style="22" customWidth="1"/>
    <col min="11305" max="11305" width="1.44140625" style="22" customWidth="1"/>
    <col min="11306" max="11306" width="8.44140625" style="22" customWidth="1"/>
    <col min="11307" max="11307" width="1.44140625" style="22" customWidth="1"/>
    <col min="11308" max="11308" width="8.44140625" style="22" customWidth="1"/>
    <col min="11309" max="11309" width="3" style="22" customWidth="1"/>
    <col min="11310" max="11310" width="13.88671875" style="22" customWidth="1"/>
    <col min="11311" max="11311" width="1.44140625" style="22" customWidth="1"/>
    <col min="11312" max="11312" width="12.33203125" style="22" customWidth="1"/>
    <col min="11313" max="11313" width="1.44140625" style="22" customWidth="1"/>
    <col min="11314" max="11314" width="0" style="22" hidden="1" customWidth="1"/>
    <col min="11315" max="11315" width="1.44140625" style="22" customWidth="1"/>
    <col min="11316" max="11316" width="12.33203125" style="22" customWidth="1"/>
    <col min="11317" max="11317" width="2.21875" style="22" customWidth="1"/>
    <col min="11318" max="11318" width="4.5546875" style="22" customWidth="1"/>
    <col min="11319" max="11319" width="6.5546875" style="22" customWidth="1"/>
    <col min="11320" max="11320" width="9.88671875" style="22" customWidth="1"/>
    <col min="11321" max="11321" width="7.33203125" style="22" customWidth="1"/>
    <col min="11322" max="11520" width="11.5546875" style="22"/>
    <col min="11521" max="11521" width="3.77734375" style="22" customWidth="1"/>
    <col min="11522" max="11522" width="0.88671875" style="22" customWidth="1"/>
    <col min="11523" max="11523" width="8" style="22" customWidth="1"/>
    <col min="11524" max="11524" width="1.77734375" style="22" customWidth="1"/>
    <col min="11525" max="11525" width="11.44140625" style="22" customWidth="1"/>
    <col min="11526" max="11526" width="0.88671875" style="22" customWidth="1"/>
    <col min="11527" max="11527" width="12.6640625" style="22" customWidth="1"/>
    <col min="11528" max="11528" width="1.44140625" style="22" customWidth="1"/>
    <col min="11529" max="11529" width="8.33203125" style="22" customWidth="1"/>
    <col min="11530" max="11530" width="1.44140625" style="22" customWidth="1"/>
    <col min="11531" max="11531" width="6.5546875" style="22" customWidth="1"/>
    <col min="11532" max="11532" width="1.44140625" style="22" customWidth="1"/>
    <col min="11533" max="11533" width="12.5546875" style="22" bestFit="1" customWidth="1"/>
    <col min="11534" max="11534" width="1.44140625" style="22" customWidth="1"/>
    <col min="11535" max="11535" width="8.109375" style="22" customWidth="1"/>
    <col min="11536" max="11536" width="1.44140625" style="22" customWidth="1"/>
    <col min="11537" max="11537" width="6.44140625" style="22" customWidth="1"/>
    <col min="11538" max="11538" width="1.44140625" style="22" customWidth="1"/>
    <col min="11539" max="11539" width="11.6640625" style="22" customWidth="1"/>
    <col min="11540" max="11540" width="1.44140625" style="22" customWidth="1"/>
    <col min="11541" max="11541" width="6.77734375" style="22" customWidth="1"/>
    <col min="11542" max="11542" width="1.44140625" style="22" customWidth="1"/>
    <col min="11543" max="11543" width="6.109375" style="22" customWidth="1"/>
    <col min="11544" max="11544" width="1.44140625" style="22" customWidth="1"/>
    <col min="11545" max="11545" width="10.33203125" style="22" customWidth="1"/>
    <col min="11546" max="11546" width="1.44140625" style="22" customWidth="1"/>
    <col min="11547" max="11547" width="6.33203125" style="22" customWidth="1"/>
    <col min="11548" max="11548" width="1.44140625" style="22" customWidth="1"/>
    <col min="11549" max="11549" width="6.44140625" style="22" customWidth="1"/>
    <col min="11550" max="11550" width="1.44140625" style="22" customWidth="1"/>
    <col min="11551" max="11551" width="12.6640625" style="22" customWidth="1"/>
    <col min="11552" max="11553" width="1.44140625" style="22" customWidth="1"/>
    <col min="11554" max="11554" width="13.88671875" style="22" customWidth="1"/>
    <col min="11555" max="11555" width="2.21875" style="22" customWidth="1"/>
    <col min="11556" max="11556" width="13.88671875" style="22" customWidth="1"/>
    <col min="11557" max="11557" width="2.21875" style="22" customWidth="1"/>
    <col min="11558" max="11558" width="14.6640625" style="22" customWidth="1"/>
    <col min="11559" max="11559" width="3" style="22" customWidth="1"/>
    <col min="11560" max="11560" width="14.6640625" style="22" customWidth="1"/>
    <col min="11561" max="11561" width="1.44140625" style="22" customWidth="1"/>
    <col min="11562" max="11562" width="8.44140625" style="22" customWidth="1"/>
    <col min="11563" max="11563" width="1.44140625" style="22" customWidth="1"/>
    <col min="11564" max="11564" width="8.44140625" style="22" customWidth="1"/>
    <col min="11565" max="11565" width="3" style="22" customWidth="1"/>
    <col min="11566" max="11566" width="13.88671875" style="22" customWidth="1"/>
    <col min="11567" max="11567" width="1.44140625" style="22" customWidth="1"/>
    <col min="11568" max="11568" width="12.33203125" style="22" customWidth="1"/>
    <col min="11569" max="11569" width="1.44140625" style="22" customWidth="1"/>
    <col min="11570" max="11570" width="0" style="22" hidden="1" customWidth="1"/>
    <col min="11571" max="11571" width="1.44140625" style="22" customWidth="1"/>
    <col min="11572" max="11572" width="12.33203125" style="22" customWidth="1"/>
    <col min="11573" max="11573" width="2.21875" style="22" customWidth="1"/>
    <col min="11574" max="11574" width="4.5546875" style="22" customWidth="1"/>
    <col min="11575" max="11575" width="6.5546875" style="22" customWidth="1"/>
    <col min="11576" max="11576" width="9.88671875" style="22" customWidth="1"/>
    <col min="11577" max="11577" width="7.33203125" style="22" customWidth="1"/>
    <col min="11578" max="11776" width="11.5546875" style="22"/>
    <col min="11777" max="11777" width="3.77734375" style="22" customWidth="1"/>
    <col min="11778" max="11778" width="0.88671875" style="22" customWidth="1"/>
    <col min="11779" max="11779" width="8" style="22" customWidth="1"/>
    <col min="11780" max="11780" width="1.77734375" style="22" customWidth="1"/>
    <col min="11781" max="11781" width="11.44140625" style="22" customWidth="1"/>
    <col min="11782" max="11782" width="0.88671875" style="22" customWidth="1"/>
    <col min="11783" max="11783" width="12.6640625" style="22" customWidth="1"/>
    <col min="11784" max="11784" width="1.44140625" style="22" customWidth="1"/>
    <col min="11785" max="11785" width="8.33203125" style="22" customWidth="1"/>
    <col min="11786" max="11786" width="1.44140625" style="22" customWidth="1"/>
    <col min="11787" max="11787" width="6.5546875" style="22" customWidth="1"/>
    <col min="11788" max="11788" width="1.44140625" style="22" customWidth="1"/>
    <col min="11789" max="11789" width="12.5546875" style="22" bestFit="1" customWidth="1"/>
    <col min="11790" max="11790" width="1.44140625" style="22" customWidth="1"/>
    <col min="11791" max="11791" width="8.109375" style="22" customWidth="1"/>
    <col min="11792" max="11792" width="1.44140625" style="22" customWidth="1"/>
    <col min="11793" max="11793" width="6.44140625" style="22" customWidth="1"/>
    <col min="11794" max="11794" width="1.44140625" style="22" customWidth="1"/>
    <col min="11795" max="11795" width="11.6640625" style="22" customWidth="1"/>
    <col min="11796" max="11796" width="1.44140625" style="22" customWidth="1"/>
    <col min="11797" max="11797" width="6.77734375" style="22" customWidth="1"/>
    <col min="11798" max="11798" width="1.44140625" style="22" customWidth="1"/>
    <col min="11799" max="11799" width="6.109375" style="22" customWidth="1"/>
    <col min="11800" max="11800" width="1.44140625" style="22" customWidth="1"/>
    <col min="11801" max="11801" width="10.33203125" style="22" customWidth="1"/>
    <col min="11802" max="11802" width="1.44140625" style="22" customWidth="1"/>
    <col min="11803" max="11803" width="6.33203125" style="22" customWidth="1"/>
    <col min="11804" max="11804" width="1.44140625" style="22" customWidth="1"/>
    <col min="11805" max="11805" width="6.44140625" style="22" customWidth="1"/>
    <col min="11806" max="11806" width="1.44140625" style="22" customWidth="1"/>
    <col min="11807" max="11807" width="12.6640625" style="22" customWidth="1"/>
    <col min="11808" max="11809" width="1.44140625" style="22" customWidth="1"/>
    <col min="11810" max="11810" width="13.88671875" style="22" customWidth="1"/>
    <col min="11811" max="11811" width="2.21875" style="22" customWidth="1"/>
    <col min="11812" max="11812" width="13.88671875" style="22" customWidth="1"/>
    <col min="11813" max="11813" width="2.21875" style="22" customWidth="1"/>
    <col min="11814" max="11814" width="14.6640625" style="22" customWidth="1"/>
    <col min="11815" max="11815" width="3" style="22" customWidth="1"/>
    <col min="11816" max="11816" width="14.6640625" style="22" customWidth="1"/>
    <col min="11817" max="11817" width="1.44140625" style="22" customWidth="1"/>
    <col min="11818" max="11818" width="8.44140625" style="22" customWidth="1"/>
    <col min="11819" max="11819" width="1.44140625" style="22" customWidth="1"/>
    <col min="11820" max="11820" width="8.44140625" style="22" customWidth="1"/>
    <col min="11821" max="11821" width="3" style="22" customWidth="1"/>
    <col min="11822" max="11822" width="13.88671875" style="22" customWidth="1"/>
    <col min="11823" max="11823" width="1.44140625" style="22" customWidth="1"/>
    <col min="11824" max="11824" width="12.33203125" style="22" customWidth="1"/>
    <col min="11825" max="11825" width="1.44140625" style="22" customWidth="1"/>
    <col min="11826" max="11826" width="0" style="22" hidden="1" customWidth="1"/>
    <col min="11827" max="11827" width="1.44140625" style="22" customWidth="1"/>
    <col min="11828" max="11828" width="12.33203125" style="22" customWidth="1"/>
    <col min="11829" max="11829" width="2.21875" style="22" customWidth="1"/>
    <col min="11830" max="11830" width="4.5546875" style="22" customWidth="1"/>
    <col min="11831" max="11831" width="6.5546875" style="22" customWidth="1"/>
    <col min="11832" max="11832" width="9.88671875" style="22" customWidth="1"/>
    <col min="11833" max="11833" width="7.33203125" style="22" customWidth="1"/>
    <col min="11834" max="12032" width="11.5546875" style="22"/>
    <col min="12033" max="12033" width="3.77734375" style="22" customWidth="1"/>
    <col min="12034" max="12034" width="0.88671875" style="22" customWidth="1"/>
    <col min="12035" max="12035" width="8" style="22" customWidth="1"/>
    <col min="12036" max="12036" width="1.77734375" style="22" customWidth="1"/>
    <col min="12037" max="12037" width="11.44140625" style="22" customWidth="1"/>
    <col min="12038" max="12038" width="0.88671875" style="22" customWidth="1"/>
    <col min="12039" max="12039" width="12.6640625" style="22" customWidth="1"/>
    <col min="12040" max="12040" width="1.44140625" style="22" customWidth="1"/>
    <col min="12041" max="12041" width="8.33203125" style="22" customWidth="1"/>
    <col min="12042" max="12042" width="1.44140625" style="22" customWidth="1"/>
    <col min="12043" max="12043" width="6.5546875" style="22" customWidth="1"/>
    <col min="12044" max="12044" width="1.44140625" style="22" customWidth="1"/>
    <col min="12045" max="12045" width="12.5546875" style="22" bestFit="1" customWidth="1"/>
    <col min="12046" max="12046" width="1.44140625" style="22" customWidth="1"/>
    <col min="12047" max="12047" width="8.109375" style="22" customWidth="1"/>
    <col min="12048" max="12048" width="1.44140625" style="22" customWidth="1"/>
    <col min="12049" max="12049" width="6.44140625" style="22" customWidth="1"/>
    <col min="12050" max="12050" width="1.44140625" style="22" customWidth="1"/>
    <col min="12051" max="12051" width="11.6640625" style="22" customWidth="1"/>
    <col min="12052" max="12052" width="1.44140625" style="22" customWidth="1"/>
    <col min="12053" max="12053" width="6.77734375" style="22" customWidth="1"/>
    <col min="12054" max="12054" width="1.44140625" style="22" customWidth="1"/>
    <col min="12055" max="12055" width="6.109375" style="22" customWidth="1"/>
    <col min="12056" max="12056" width="1.44140625" style="22" customWidth="1"/>
    <col min="12057" max="12057" width="10.33203125" style="22" customWidth="1"/>
    <col min="12058" max="12058" width="1.44140625" style="22" customWidth="1"/>
    <col min="12059" max="12059" width="6.33203125" style="22" customWidth="1"/>
    <col min="12060" max="12060" width="1.44140625" style="22" customWidth="1"/>
    <col min="12061" max="12061" width="6.44140625" style="22" customWidth="1"/>
    <col min="12062" max="12062" width="1.44140625" style="22" customWidth="1"/>
    <col min="12063" max="12063" width="12.6640625" style="22" customWidth="1"/>
    <col min="12064" max="12065" width="1.44140625" style="22" customWidth="1"/>
    <col min="12066" max="12066" width="13.88671875" style="22" customWidth="1"/>
    <col min="12067" max="12067" width="2.21875" style="22" customWidth="1"/>
    <col min="12068" max="12068" width="13.88671875" style="22" customWidth="1"/>
    <col min="12069" max="12069" width="2.21875" style="22" customWidth="1"/>
    <col min="12070" max="12070" width="14.6640625" style="22" customWidth="1"/>
    <col min="12071" max="12071" width="3" style="22" customWidth="1"/>
    <col min="12072" max="12072" width="14.6640625" style="22" customWidth="1"/>
    <col min="12073" max="12073" width="1.44140625" style="22" customWidth="1"/>
    <col min="12074" max="12074" width="8.44140625" style="22" customWidth="1"/>
    <col min="12075" max="12075" width="1.44140625" style="22" customWidth="1"/>
    <col min="12076" max="12076" width="8.44140625" style="22" customWidth="1"/>
    <col min="12077" max="12077" width="3" style="22" customWidth="1"/>
    <col min="12078" max="12078" width="13.88671875" style="22" customWidth="1"/>
    <col min="12079" max="12079" width="1.44140625" style="22" customWidth="1"/>
    <col min="12080" max="12080" width="12.33203125" style="22" customWidth="1"/>
    <col min="12081" max="12081" width="1.44140625" style="22" customWidth="1"/>
    <col min="12082" max="12082" width="0" style="22" hidden="1" customWidth="1"/>
    <col min="12083" max="12083" width="1.44140625" style="22" customWidth="1"/>
    <col min="12084" max="12084" width="12.33203125" style="22" customWidth="1"/>
    <col min="12085" max="12085" width="2.21875" style="22" customWidth="1"/>
    <col min="12086" max="12086" width="4.5546875" style="22" customWidth="1"/>
    <col min="12087" max="12087" width="6.5546875" style="22" customWidth="1"/>
    <col min="12088" max="12088" width="9.88671875" style="22" customWidth="1"/>
    <col min="12089" max="12089" width="7.33203125" style="22" customWidth="1"/>
    <col min="12090" max="12288" width="11.5546875" style="22"/>
    <col min="12289" max="12289" width="3.77734375" style="22" customWidth="1"/>
    <col min="12290" max="12290" width="0.88671875" style="22" customWidth="1"/>
    <col min="12291" max="12291" width="8" style="22" customWidth="1"/>
    <col min="12292" max="12292" width="1.77734375" style="22" customWidth="1"/>
    <col min="12293" max="12293" width="11.44140625" style="22" customWidth="1"/>
    <col min="12294" max="12294" width="0.88671875" style="22" customWidth="1"/>
    <col min="12295" max="12295" width="12.6640625" style="22" customWidth="1"/>
    <col min="12296" max="12296" width="1.44140625" style="22" customWidth="1"/>
    <col min="12297" max="12297" width="8.33203125" style="22" customWidth="1"/>
    <col min="12298" max="12298" width="1.44140625" style="22" customWidth="1"/>
    <col min="12299" max="12299" width="6.5546875" style="22" customWidth="1"/>
    <col min="12300" max="12300" width="1.44140625" style="22" customWidth="1"/>
    <col min="12301" max="12301" width="12.5546875" style="22" bestFit="1" customWidth="1"/>
    <col min="12302" max="12302" width="1.44140625" style="22" customWidth="1"/>
    <col min="12303" max="12303" width="8.109375" style="22" customWidth="1"/>
    <col min="12304" max="12304" width="1.44140625" style="22" customWidth="1"/>
    <col min="12305" max="12305" width="6.44140625" style="22" customWidth="1"/>
    <col min="12306" max="12306" width="1.44140625" style="22" customWidth="1"/>
    <col min="12307" max="12307" width="11.6640625" style="22" customWidth="1"/>
    <col min="12308" max="12308" width="1.44140625" style="22" customWidth="1"/>
    <col min="12309" max="12309" width="6.77734375" style="22" customWidth="1"/>
    <col min="12310" max="12310" width="1.44140625" style="22" customWidth="1"/>
    <col min="12311" max="12311" width="6.109375" style="22" customWidth="1"/>
    <col min="12312" max="12312" width="1.44140625" style="22" customWidth="1"/>
    <col min="12313" max="12313" width="10.33203125" style="22" customWidth="1"/>
    <col min="12314" max="12314" width="1.44140625" style="22" customWidth="1"/>
    <col min="12315" max="12315" width="6.33203125" style="22" customWidth="1"/>
    <col min="12316" max="12316" width="1.44140625" style="22" customWidth="1"/>
    <col min="12317" max="12317" width="6.44140625" style="22" customWidth="1"/>
    <col min="12318" max="12318" width="1.44140625" style="22" customWidth="1"/>
    <col min="12319" max="12319" width="12.6640625" style="22" customWidth="1"/>
    <col min="12320" max="12321" width="1.44140625" style="22" customWidth="1"/>
    <col min="12322" max="12322" width="13.88671875" style="22" customWidth="1"/>
    <col min="12323" max="12323" width="2.21875" style="22" customWidth="1"/>
    <col min="12324" max="12324" width="13.88671875" style="22" customWidth="1"/>
    <col min="12325" max="12325" width="2.21875" style="22" customWidth="1"/>
    <col min="12326" max="12326" width="14.6640625" style="22" customWidth="1"/>
    <col min="12327" max="12327" width="3" style="22" customWidth="1"/>
    <col min="12328" max="12328" width="14.6640625" style="22" customWidth="1"/>
    <col min="12329" max="12329" width="1.44140625" style="22" customWidth="1"/>
    <col min="12330" max="12330" width="8.44140625" style="22" customWidth="1"/>
    <col min="12331" max="12331" width="1.44140625" style="22" customWidth="1"/>
    <col min="12332" max="12332" width="8.44140625" style="22" customWidth="1"/>
    <col min="12333" max="12333" width="3" style="22" customWidth="1"/>
    <col min="12334" max="12334" width="13.88671875" style="22" customWidth="1"/>
    <col min="12335" max="12335" width="1.44140625" style="22" customWidth="1"/>
    <col min="12336" max="12336" width="12.33203125" style="22" customWidth="1"/>
    <col min="12337" max="12337" width="1.44140625" style="22" customWidth="1"/>
    <col min="12338" max="12338" width="0" style="22" hidden="1" customWidth="1"/>
    <col min="12339" max="12339" width="1.44140625" style="22" customWidth="1"/>
    <col min="12340" max="12340" width="12.33203125" style="22" customWidth="1"/>
    <col min="12341" max="12341" width="2.21875" style="22" customWidth="1"/>
    <col min="12342" max="12342" width="4.5546875" style="22" customWidth="1"/>
    <col min="12343" max="12343" width="6.5546875" style="22" customWidth="1"/>
    <col min="12344" max="12344" width="9.88671875" style="22" customWidth="1"/>
    <col min="12345" max="12345" width="7.33203125" style="22" customWidth="1"/>
    <col min="12346" max="12544" width="11.5546875" style="22"/>
    <col min="12545" max="12545" width="3.77734375" style="22" customWidth="1"/>
    <col min="12546" max="12546" width="0.88671875" style="22" customWidth="1"/>
    <col min="12547" max="12547" width="8" style="22" customWidth="1"/>
    <col min="12548" max="12548" width="1.77734375" style="22" customWidth="1"/>
    <col min="12549" max="12549" width="11.44140625" style="22" customWidth="1"/>
    <col min="12550" max="12550" width="0.88671875" style="22" customWidth="1"/>
    <col min="12551" max="12551" width="12.6640625" style="22" customWidth="1"/>
    <col min="12552" max="12552" width="1.44140625" style="22" customWidth="1"/>
    <col min="12553" max="12553" width="8.33203125" style="22" customWidth="1"/>
    <col min="12554" max="12554" width="1.44140625" style="22" customWidth="1"/>
    <col min="12555" max="12555" width="6.5546875" style="22" customWidth="1"/>
    <col min="12556" max="12556" width="1.44140625" style="22" customWidth="1"/>
    <col min="12557" max="12557" width="12.5546875" style="22" bestFit="1" customWidth="1"/>
    <col min="12558" max="12558" width="1.44140625" style="22" customWidth="1"/>
    <col min="12559" max="12559" width="8.109375" style="22" customWidth="1"/>
    <col min="12560" max="12560" width="1.44140625" style="22" customWidth="1"/>
    <col min="12561" max="12561" width="6.44140625" style="22" customWidth="1"/>
    <col min="12562" max="12562" width="1.44140625" style="22" customWidth="1"/>
    <col min="12563" max="12563" width="11.6640625" style="22" customWidth="1"/>
    <col min="12564" max="12564" width="1.44140625" style="22" customWidth="1"/>
    <col min="12565" max="12565" width="6.77734375" style="22" customWidth="1"/>
    <col min="12566" max="12566" width="1.44140625" style="22" customWidth="1"/>
    <col min="12567" max="12567" width="6.109375" style="22" customWidth="1"/>
    <col min="12568" max="12568" width="1.44140625" style="22" customWidth="1"/>
    <col min="12569" max="12569" width="10.33203125" style="22" customWidth="1"/>
    <col min="12570" max="12570" width="1.44140625" style="22" customWidth="1"/>
    <col min="12571" max="12571" width="6.33203125" style="22" customWidth="1"/>
    <col min="12572" max="12572" width="1.44140625" style="22" customWidth="1"/>
    <col min="12573" max="12573" width="6.44140625" style="22" customWidth="1"/>
    <col min="12574" max="12574" width="1.44140625" style="22" customWidth="1"/>
    <col min="12575" max="12575" width="12.6640625" style="22" customWidth="1"/>
    <col min="12576" max="12577" width="1.44140625" style="22" customWidth="1"/>
    <col min="12578" max="12578" width="13.88671875" style="22" customWidth="1"/>
    <col min="12579" max="12579" width="2.21875" style="22" customWidth="1"/>
    <col min="12580" max="12580" width="13.88671875" style="22" customWidth="1"/>
    <col min="12581" max="12581" width="2.21875" style="22" customWidth="1"/>
    <col min="12582" max="12582" width="14.6640625" style="22" customWidth="1"/>
    <col min="12583" max="12583" width="3" style="22" customWidth="1"/>
    <col min="12584" max="12584" width="14.6640625" style="22" customWidth="1"/>
    <col min="12585" max="12585" width="1.44140625" style="22" customWidth="1"/>
    <col min="12586" max="12586" width="8.44140625" style="22" customWidth="1"/>
    <col min="12587" max="12587" width="1.44140625" style="22" customWidth="1"/>
    <col min="12588" max="12588" width="8.44140625" style="22" customWidth="1"/>
    <col min="12589" max="12589" width="3" style="22" customWidth="1"/>
    <col min="12590" max="12590" width="13.88671875" style="22" customWidth="1"/>
    <col min="12591" max="12591" width="1.44140625" style="22" customWidth="1"/>
    <col min="12592" max="12592" width="12.33203125" style="22" customWidth="1"/>
    <col min="12593" max="12593" width="1.44140625" style="22" customWidth="1"/>
    <col min="12594" max="12594" width="0" style="22" hidden="1" customWidth="1"/>
    <col min="12595" max="12595" width="1.44140625" style="22" customWidth="1"/>
    <col min="12596" max="12596" width="12.33203125" style="22" customWidth="1"/>
    <col min="12597" max="12597" width="2.21875" style="22" customWidth="1"/>
    <col min="12598" max="12598" width="4.5546875" style="22" customWidth="1"/>
    <col min="12599" max="12599" width="6.5546875" style="22" customWidth="1"/>
    <col min="12600" max="12600" width="9.88671875" style="22" customWidth="1"/>
    <col min="12601" max="12601" width="7.33203125" style="22" customWidth="1"/>
    <col min="12602" max="12800" width="11.5546875" style="22"/>
    <col min="12801" max="12801" width="3.77734375" style="22" customWidth="1"/>
    <col min="12802" max="12802" width="0.88671875" style="22" customWidth="1"/>
    <col min="12803" max="12803" width="8" style="22" customWidth="1"/>
    <col min="12804" max="12804" width="1.77734375" style="22" customWidth="1"/>
    <col min="12805" max="12805" width="11.44140625" style="22" customWidth="1"/>
    <col min="12806" max="12806" width="0.88671875" style="22" customWidth="1"/>
    <col min="12807" max="12807" width="12.6640625" style="22" customWidth="1"/>
    <col min="12808" max="12808" width="1.44140625" style="22" customWidth="1"/>
    <col min="12809" max="12809" width="8.33203125" style="22" customWidth="1"/>
    <col min="12810" max="12810" width="1.44140625" style="22" customWidth="1"/>
    <col min="12811" max="12811" width="6.5546875" style="22" customWidth="1"/>
    <col min="12812" max="12812" width="1.44140625" style="22" customWidth="1"/>
    <col min="12813" max="12813" width="12.5546875" style="22" bestFit="1" customWidth="1"/>
    <col min="12814" max="12814" width="1.44140625" style="22" customWidth="1"/>
    <col min="12815" max="12815" width="8.109375" style="22" customWidth="1"/>
    <col min="12816" max="12816" width="1.44140625" style="22" customWidth="1"/>
    <col min="12817" max="12817" width="6.44140625" style="22" customWidth="1"/>
    <col min="12818" max="12818" width="1.44140625" style="22" customWidth="1"/>
    <col min="12819" max="12819" width="11.6640625" style="22" customWidth="1"/>
    <col min="12820" max="12820" width="1.44140625" style="22" customWidth="1"/>
    <col min="12821" max="12821" width="6.77734375" style="22" customWidth="1"/>
    <col min="12822" max="12822" width="1.44140625" style="22" customWidth="1"/>
    <col min="12823" max="12823" width="6.109375" style="22" customWidth="1"/>
    <col min="12824" max="12824" width="1.44140625" style="22" customWidth="1"/>
    <col min="12825" max="12825" width="10.33203125" style="22" customWidth="1"/>
    <col min="12826" max="12826" width="1.44140625" style="22" customWidth="1"/>
    <col min="12827" max="12827" width="6.33203125" style="22" customWidth="1"/>
    <col min="12828" max="12828" width="1.44140625" style="22" customWidth="1"/>
    <col min="12829" max="12829" width="6.44140625" style="22" customWidth="1"/>
    <col min="12830" max="12830" width="1.44140625" style="22" customWidth="1"/>
    <col min="12831" max="12831" width="12.6640625" style="22" customWidth="1"/>
    <col min="12832" max="12833" width="1.44140625" style="22" customWidth="1"/>
    <col min="12834" max="12834" width="13.88671875" style="22" customWidth="1"/>
    <col min="12835" max="12835" width="2.21875" style="22" customWidth="1"/>
    <col min="12836" max="12836" width="13.88671875" style="22" customWidth="1"/>
    <col min="12837" max="12837" width="2.21875" style="22" customWidth="1"/>
    <col min="12838" max="12838" width="14.6640625" style="22" customWidth="1"/>
    <col min="12839" max="12839" width="3" style="22" customWidth="1"/>
    <col min="12840" max="12840" width="14.6640625" style="22" customWidth="1"/>
    <col min="12841" max="12841" width="1.44140625" style="22" customWidth="1"/>
    <col min="12842" max="12842" width="8.44140625" style="22" customWidth="1"/>
    <col min="12843" max="12843" width="1.44140625" style="22" customWidth="1"/>
    <col min="12844" max="12844" width="8.44140625" style="22" customWidth="1"/>
    <col min="12845" max="12845" width="3" style="22" customWidth="1"/>
    <col min="12846" max="12846" width="13.88671875" style="22" customWidth="1"/>
    <col min="12847" max="12847" width="1.44140625" style="22" customWidth="1"/>
    <col min="12848" max="12848" width="12.33203125" style="22" customWidth="1"/>
    <col min="12849" max="12849" width="1.44140625" style="22" customWidth="1"/>
    <col min="12850" max="12850" width="0" style="22" hidden="1" customWidth="1"/>
    <col min="12851" max="12851" width="1.44140625" style="22" customWidth="1"/>
    <col min="12852" max="12852" width="12.33203125" style="22" customWidth="1"/>
    <col min="12853" max="12853" width="2.21875" style="22" customWidth="1"/>
    <col min="12854" max="12854" width="4.5546875" style="22" customWidth="1"/>
    <col min="12855" max="12855" width="6.5546875" style="22" customWidth="1"/>
    <col min="12856" max="12856" width="9.88671875" style="22" customWidth="1"/>
    <col min="12857" max="12857" width="7.33203125" style="22" customWidth="1"/>
    <col min="12858" max="13056" width="11.5546875" style="22"/>
    <col min="13057" max="13057" width="3.77734375" style="22" customWidth="1"/>
    <col min="13058" max="13058" width="0.88671875" style="22" customWidth="1"/>
    <col min="13059" max="13059" width="8" style="22" customWidth="1"/>
    <col min="13060" max="13060" width="1.77734375" style="22" customWidth="1"/>
    <col min="13061" max="13061" width="11.44140625" style="22" customWidth="1"/>
    <col min="13062" max="13062" width="0.88671875" style="22" customWidth="1"/>
    <col min="13063" max="13063" width="12.6640625" style="22" customWidth="1"/>
    <col min="13064" max="13064" width="1.44140625" style="22" customWidth="1"/>
    <col min="13065" max="13065" width="8.33203125" style="22" customWidth="1"/>
    <col min="13066" max="13066" width="1.44140625" style="22" customWidth="1"/>
    <col min="13067" max="13067" width="6.5546875" style="22" customWidth="1"/>
    <col min="13068" max="13068" width="1.44140625" style="22" customWidth="1"/>
    <col min="13069" max="13069" width="12.5546875" style="22" bestFit="1" customWidth="1"/>
    <col min="13070" max="13070" width="1.44140625" style="22" customWidth="1"/>
    <col min="13071" max="13071" width="8.109375" style="22" customWidth="1"/>
    <col min="13072" max="13072" width="1.44140625" style="22" customWidth="1"/>
    <col min="13073" max="13073" width="6.44140625" style="22" customWidth="1"/>
    <col min="13074" max="13074" width="1.44140625" style="22" customWidth="1"/>
    <col min="13075" max="13075" width="11.6640625" style="22" customWidth="1"/>
    <col min="13076" max="13076" width="1.44140625" style="22" customWidth="1"/>
    <col min="13077" max="13077" width="6.77734375" style="22" customWidth="1"/>
    <col min="13078" max="13078" width="1.44140625" style="22" customWidth="1"/>
    <col min="13079" max="13079" width="6.109375" style="22" customWidth="1"/>
    <col min="13080" max="13080" width="1.44140625" style="22" customWidth="1"/>
    <col min="13081" max="13081" width="10.33203125" style="22" customWidth="1"/>
    <col min="13082" max="13082" width="1.44140625" style="22" customWidth="1"/>
    <col min="13083" max="13083" width="6.33203125" style="22" customWidth="1"/>
    <col min="13084" max="13084" width="1.44140625" style="22" customWidth="1"/>
    <col min="13085" max="13085" width="6.44140625" style="22" customWidth="1"/>
    <col min="13086" max="13086" width="1.44140625" style="22" customWidth="1"/>
    <col min="13087" max="13087" width="12.6640625" style="22" customWidth="1"/>
    <col min="13088" max="13089" width="1.44140625" style="22" customWidth="1"/>
    <col min="13090" max="13090" width="13.88671875" style="22" customWidth="1"/>
    <col min="13091" max="13091" width="2.21875" style="22" customWidth="1"/>
    <col min="13092" max="13092" width="13.88671875" style="22" customWidth="1"/>
    <col min="13093" max="13093" width="2.21875" style="22" customWidth="1"/>
    <col min="13094" max="13094" width="14.6640625" style="22" customWidth="1"/>
    <col min="13095" max="13095" width="3" style="22" customWidth="1"/>
    <col min="13096" max="13096" width="14.6640625" style="22" customWidth="1"/>
    <col min="13097" max="13097" width="1.44140625" style="22" customWidth="1"/>
    <col min="13098" max="13098" width="8.44140625" style="22" customWidth="1"/>
    <col min="13099" max="13099" width="1.44140625" style="22" customWidth="1"/>
    <col min="13100" max="13100" width="8.44140625" style="22" customWidth="1"/>
    <col min="13101" max="13101" width="3" style="22" customWidth="1"/>
    <col min="13102" max="13102" width="13.88671875" style="22" customWidth="1"/>
    <col min="13103" max="13103" width="1.44140625" style="22" customWidth="1"/>
    <col min="13104" max="13104" width="12.33203125" style="22" customWidth="1"/>
    <col min="13105" max="13105" width="1.44140625" style="22" customWidth="1"/>
    <col min="13106" max="13106" width="0" style="22" hidden="1" customWidth="1"/>
    <col min="13107" max="13107" width="1.44140625" style="22" customWidth="1"/>
    <col min="13108" max="13108" width="12.33203125" style="22" customWidth="1"/>
    <col min="13109" max="13109" width="2.21875" style="22" customWidth="1"/>
    <col min="13110" max="13110" width="4.5546875" style="22" customWidth="1"/>
    <col min="13111" max="13111" width="6.5546875" style="22" customWidth="1"/>
    <col min="13112" max="13112" width="9.88671875" style="22" customWidth="1"/>
    <col min="13113" max="13113" width="7.33203125" style="22" customWidth="1"/>
    <col min="13114" max="13312" width="11.5546875" style="22"/>
    <col min="13313" max="13313" width="3.77734375" style="22" customWidth="1"/>
    <col min="13314" max="13314" width="0.88671875" style="22" customWidth="1"/>
    <col min="13315" max="13315" width="8" style="22" customWidth="1"/>
    <col min="13316" max="13316" width="1.77734375" style="22" customWidth="1"/>
    <col min="13317" max="13317" width="11.44140625" style="22" customWidth="1"/>
    <col min="13318" max="13318" width="0.88671875" style="22" customWidth="1"/>
    <col min="13319" max="13319" width="12.6640625" style="22" customWidth="1"/>
    <col min="13320" max="13320" width="1.44140625" style="22" customWidth="1"/>
    <col min="13321" max="13321" width="8.33203125" style="22" customWidth="1"/>
    <col min="13322" max="13322" width="1.44140625" style="22" customWidth="1"/>
    <col min="13323" max="13323" width="6.5546875" style="22" customWidth="1"/>
    <col min="13324" max="13324" width="1.44140625" style="22" customWidth="1"/>
    <col min="13325" max="13325" width="12.5546875" style="22" bestFit="1" customWidth="1"/>
    <col min="13326" max="13326" width="1.44140625" style="22" customWidth="1"/>
    <col min="13327" max="13327" width="8.109375" style="22" customWidth="1"/>
    <col min="13328" max="13328" width="1.44140625" style="22" customWidth="1"/>
    <col min="13329" max="13329" width="6.44140625" style="22" customWidth="1"/>
    <col min="13330" max="13330" width="1.44140625" style="22" customWidth="1"/>
    <col min="13331" max="13331" width="11.6640625" style="22" customWidth="1"/>
    <col min="13332" max="13332" width="1.44140625" style="22" customWidth="1"/>
    <col min="13333" max="13333" width="6.77734375" style="22" customWidth="1"/>
    <col min="13334" max="13334" width="1.44140625" style="22" customWidth="1"/>
    <col min="13335" max="13335" width="6.109375" style="22" customWidth="1"/>
    <col min="13336" max="13336" width="1.44140625" style="22" customWidth="1"/>
    <col min="13337" max="13337" width="10.33203125" style="22" customWidth="1"/>
    <col min="13338" max="13338" width="1.44140625" style="22" customWidth="1"/>
    <col min="13339" max="13339" width="6.33203125" style="22" customWidth="1"/>
    <col min="13340" max="13340" width="1.44140625" style="22" customWidth="1"/>
    <col min="13341" max="13341" width="6.44140625" style="22" customWidth="1"/>
    <col min="13342" max="13342" width="1.44140625" style="22" customWidth="1"/>
    <col min="13343" max="13343" width="12.6640625" style="22" customWidth="1"/>
    <col min="13344" max="13345" width="1.44140625" style="22" customWidth="1"/>
    <col min="13346" max="13346" width="13.88671875" style="22" customWidth="1"/>
    <col min="13347" max="13347" width="2.21875" style="22" customWidth="1"/>
    <col min="13348" max="13348" width="13.88671875" style="22" customWidth="1"/>
    <col min="13349" max="13349" width="2.21875" style="22" customWidth="1"/>
    <col min="13350" max="13350" width="14.6640625" style="22" customWidth="1"/>
    <col min="13351" max="13351" width="3" style="22" customWidth="1"/>
    <col min="13352" max="13352" width="14.6640625" style="22" customWidth="1"/>
    <col min="13353" max="13353" width="1.44140625" style="22" customWidth="1"/>
    <col min="13354" max="13354" width="8.44140625" style="22" customWidth="1"/>
    <col min="13355" max="13355" width="1.44140625" style="22" customWidth="1"/>
    <col min="13356" max="13356" width="8.44140625" style="22" customWidth="1"/>
    <col min="13357" max="13357" width="3" style="22" customWidth="1"/>
    <col min="13358" max="13358" width="13.88671875" style="22" customWidth="1"/>
    <col min="13359" max="13359" width="1.44140625" style="22" customWidth="1"/>
    <col min="13360" max="13360" width="12.33203125" style="22" customWidth="1"/>
    <col min="13361" max="13361" width="1.44140625" style="22" customWidth="1"/>
    <col min="13362" max="13362" width="0" style="22" hidden="1" customWidth="1"/>
    <col min="13363" max="13363" width="1.44140625" style="22" customWidth="1"/>
    <col min="13364" max="13364" width="12.33203125" style="22" customWidth="1"/>
    <col min="13365" max="13365" width="2.21875" style="22" customWidth="1"/>
    <col min="13366" max="13366" width="4.5546875" style="22" customWidth="1"/>
    <col min="13367" max="13367" width="6.5546875" style="22" customWidth="1"/>
    <col min="13368" max="13368" width="9.88671875" style="22" customWidth="1"/>
    <col min="13369" max="13369" width="7.33203125" style="22" customWidth="1"/>
    <col min="13370" max="13568" width="11.5546875" style="22"/>
    <col min="13569" max="13569" width="3.77734375" style="22" customWidth="1"/>
    <col min="13570" max="13570" width="0.88671875" style="22" customWidth="1"/>
    <col min="13571" max="13571" width="8" style="22" customWidth="1"/>
    <col min="13572" max="13572" width="1.77734375" style="22" customWidth="1"/>
    <col min="13573" max="13573" width="11.44140625" style="22" customWidth="1"/>
    <col min="13574" max="13574" width="0.88671875" style="22" customWidth="1"/>
    <col min="13575" max="13575" width="12.6640625" style="22" customWidth="1"/>
    <col min="13576" max="13576" width="1.44140625" style="22" customWidth="1"/>
    <col min="13577" max="13577" width="8.33203125" style="22" customWidth="1"/>
    <col min="13578" max="13578" width="1.44140625" style="22" customWidth="1"/>
    <col min="13579" max="13579" width="6.5546875" style="22" customWidth="1"/>
    <col min="13580" max="13580" width="1.44140625" style="22" customWidth="1"/>
    <col min="13581" max="13581" width="12.5546875" style="22" bestFit="1" customWidth="1"/>
    <col min="13582" max="13582" width="1.44140625" style="22" customWidth="1"/>
    <col min="13583" max="13583" width="8.109375" style="22" customWidth="1"/>
    <col min="13584" max="13584" width="1.44140625" style="22" customWidth="1"/>
    <col min="13585" max="13585" width="6.44140625" style="22" customWidth="1"/>
    <col min="13586" max="13586" width="1.44140625" style="22" customWidth="1"/>
    <col min="13587" max="13587" width="11.6640625" style="22" customWidth="1"/>
    <col min="13588" max="13588" width="1.44140625" style="22" customWidth="1"/>
    <col min="13589" max="13589" width="6.77734375" style="22" customWidth="1"/>
    <col min="13590" max="13590" width="1.44140625" style="22" customWidth="1"/>
    <col min="13591" max="13591" width="6.109375" style="22" customWidth="1"/>
    <col min="13592" max="13592" width="1.44140625" style="22" customWidth="1"/>
    <col min="13593" max="13593" width="10.33203125" style="22" customWidth="1"/>
    <col min="13594" max="13594" width="1.44140625" style="22" customWidth="1"/>
    <col min="13595" max="13595" width="6.33203125" style="22" customWidth="1"/>
    <col min="13596" max="13596" width="1.44140625" style="22" customWidth="1"/>
    <col min="13597" max="13597" width="6.44140625" style="22" customWidth="1"/>
    <col min="13598" max="13598" width="1.44140625" style="22" customWidth="1"/>
    <col min="13599" max="13599" width="12.6640625" style="22" customWidth="1"/>
    <col min="13600" max="13601" width="1.44140625" style="22" customWidth="1"/>
    <col min="13602" max="13602" width="13.88671875" style="22" customWidth="1"/>
    <col min="13603" max="13603" width="2.21875" style="22" customWidth="1"/>
    <col min="13604" max="13604" width="13.88671875" style="22" customWidth="1"/>
    <col min="13605" max="13605" width="2.21875" style="22" customWidth="1"/>
    <col min="13606" max="13606" width="14.6640625" style="22" customWidth="1"/>
    <col min="13607" max="13607" width="3" style="22" customWidth="1"/>
    <col min="13608" max="13608" width="14.6640625" style="22" customWidth="1"/>
    <col min="13609" max="13609" width="1.44140625" style="22" customWidth="1"/>
    <col min="13610" max="13610" width="8.44140625" style="22" customWidth="1"/>
    <col min="13611" max="13611" width="1.44140625" style="22" customWidth="1"/>
    <col min="13612" max="13612" width="8.44140625" style="22" customWidth="1"/>
    <col min="13613" max="13613" width="3" style="22" customWidth="1"/>
    <col min="13614" max="13614" width="13.88671875" style="22" customWidth="1"/>
    <col min="13615" max="13615" width="1.44140625" style="22" customWidth="1"/>
    <col min="13616" max="13616" width="12.33203125" style="22" customWidth="1"/>
    <col min="13617" max="13617" width="1.44140625" style="22" customWidth="1"/>
    <col min="13618" max="13618" width="0" style="22" hidden="1" customWidth="1"/>
    <col min="13619" max="13619" width="1.44140625" style="22" customWidth="1"/>
    <col min="13620" max="13620" width="12.33203125" style="22" customWidth="1"/>
    <col min="13621" max="13621" width="2.21875" style="22" customWidth="1"/>
    <col min="13622" max="13622" width="4.5546875" style="22" customWidth="1"/>
    <col min="13623" max="13623" width="6.5546875" style="22" customWidth="1"/>
    <col min="13624" max="13624" width="9.88671875" style="22" customWidth="1"/>
    <col min="13625" max="13625" width="7.33203125" style="22" customWidth="1"/>
    <col min="13626" max="13824" width="11.5546875" style="22"/>
    <col min="13825" max="13825" width="3.77734375" style="22" customWidth="1"/>
    <col min="13826" max="13826" width="0.88671875" style="22" customWidth="1"/>
    <col min="13827" max="13827" width="8" style="22" customWidth="1"/>
    <col min="13828" max="13828" width="1.77734375" style="22" customWidth="1"/>
    <col min="13829" max="13829" width="11.44140625" style="22" customWidth="1"/>
    <col min="13830" max="13830" width="0.88671875" style="22" customWidth="1"/>
    <col min="13831" max="13831" width="12.6640625" style="22" customWidth="1"/>
    <col min="13832" max="13832" width="1.44140625" style="22" customWidth="1"/>
    <col min="13833" max="13833" width="8.33203125" style="22" customWidth="1"/>
    <col min="13834" max="13834" width="1.44140625" style="22" customWidth="1"/>
    <col min="13835" max="13835" width="6.5546875" style="22" customWidth="1"/>
    <col min="13836" max="13836" width="1.44140625" style="22" customWidth="1"/>
    <col min="13837" max="13837" width="12.5546875" style="22" bestFit="1" customWidth="1"/>
    <col min="13838" max="13838" width="1.44140625" style="22" customWidth="1"/>
    <col min="13839" max="13839" width="8.109375" style="22" customWidth="1"/>
    <col min="13840" max="13840" width="1.44140625" style="22" customWidth="1"/>
    <col min="13841" max="13841" width="6.44140625" style="22" customWidth="1"/>
    <col min="13842" max="13842" width="1.44140625" style="22" customWidth="1"/>
    <col min="13843" max="13843" width="11.6640625" style="22" customWidth="1"/>
    <col min="13844" max="13844" width="1.44140625" style="22" customWidth="1"/>
    <col min="13845" max="13845" width="6.77734375" style="22" customWidth="1"/>
    <col min="13846" max="13846" width="1.44140625" style="22" customWidth="1"/>
    <col min="13847" max="13847" width="6.109375" style="22" customWidth="1"/>
    <col min="13848" max="13848" width="1.44140625" style="22" customWidth="1"/>
    <col min="13849" max="13849" width="10.33203125" style="22" customWidth="1"/>
    <col min="13850" max="13850" width="1.44140625" style="22" customWidth="1"/>
    <col min="13851" max="13851" width="6.33203125" style="22" customWidth="1"/>
    <col min="13852" max="13852" width="1.44140625" style="22" customWidth="1"/>
    <col min="13853" max="13853" width="6.44140625" style="22" customWidth="1"/>
    <col min="13854" max="13854" width="1.44140625" style="22" customWidth="1"/>
    <col min="13855" max="13855" width="12.6640625" style="22" customWidth="1"/>
    <col min="13856" max="13857" width="1.44140625" style="22" customWidth="1"/>
    <col min="13858" max="13858" width="13.88671875" style="22" customWidth="1"/>
    <col min="13859" max="13859" width="2.21875" style="22" customWidth="1"/>
    <col min="13860" max="13860" width="13.88671875" style="22" customWidth="1"/>
    <col min="13861" max="13861" width="2.21875" style="22" customWidth="1"/>
    <col min="13862" max="13862" width="14.6640625" style="22" customWidth="1"/>
    <col min="13863" max="13863" width="3" style="22" customWidth="1"/>
    <col min="13864" max="13864" width="14.6640625" style="22" customWidth="1"/>
    <col min="13865" max="13865" width="1.44140625" style="22" customWidth="1"/>
    <col min="13866" max="13866" width="8.44140625" style="22" customWidth="1"/>
    <col min="13867" max="13867" width="1.44140625" style="22" customWidth="1"/>
    <col min="13868" max="13868" width="8.44140625" style="22" customWidth="1"/>
    <col min="13869" max="13869" width="3" style="22" customWidth="1"/>
    <col min="13870" max="13870" width="13.88671875" style="22" customWidth="1"/>
    <col min="13871" max="13871" width="1.44140625" style="22" customWidth="1"/>
    <col min="13872" max="13872" width="12.33203125" style="22" customWidth="1"/>
    <col min="13873" max="13873" width="1.44140625" style="22" customWidth="1"/>
    <col min="13874" max="13874" width="0" style="22" hidden="1" customWidth="1"/>
    <col min="13875" max="13875" width="1.44140625" style="22" customWidth="1"/>
    <col min="13876" max="13876" width="12.33203125" style="22" customWidth="1"/>
    <col min="13877" max="13877" width="2.21875" style="22" customWidth="1"/>
    <col min="13878" max="13878" width="4.5546875" style="22" customWidth="1"/>
    <col min="13879" max="13879" width="6.5546875" style="22" customWidth="1"/>
    <col min="13880" max="13880" width="9.88671875" style="22" customWidth="1"/>
    <col min="13881" max="13881" width="7.33203125" style="22" customWidth="1"/>
    <col min="13882" max="14080" width="11.5546875" style="22"/>
    <col min="14081" max="14081" width="3.77734375" style="22" customWidth="1"/>
    <col min="14082" max="14082" width="0.88671875" style="22" customWidth="1"/>
    <col min="14083" max="14083" width="8" style="22" customWidth="1"/>
    <col min="14084" max="14084" width="1.77734375" style="22" customWidth="1"/>
    <col min="14085" max="14085" width="11.44140625" style="22" customWidth="1"/>
    <col min="14086" max="14086" width="0.88671875" style="22" customWidth="1"/>
    <col min="14087" max="14087" width="12.6640625" style="22" customWidth="1"/>
    <col min="14088" max="14088" width="1.44140625" style="22" customWidth="1"/>
    <col min="14089" max="14089" width="8.33203125" style="22" customWidth="1"/>
    <col min="14090" max="14090" width="1.44140625" style="22" customWidth="1"/>
    <col min="14091" max="14091" width="6.5546875" style="22" customWidth="1"/>
    <col min="14092" max="14092" width="1.44140625" style="22" customWidth="1"/>
    <col min="14093" max="14093" width="12.5546875" style="22" bestFit="1" customWidth="1"/>
    <col min="14094" max="14094" width="1.44140625" style="22" customWidth="1"/>
    <col min="14095" max="14095" width="8.109375" style="22" customWidth="1"/>
    <col min="14096" max="14096" width="1.44140625" style="22" customWidth="1"/>
    <col min="14097" max="14097" width="6.44140625" style="22" customWidth="1"/>
    <col min="14098" max="14098" width="1.44140625" style="22" customWidth="1"/>
    <col min="14099" max="14099" width="11.6640625" style="22" customWidth="1"/>
    <col min="14100" max="14100" width="1.44140625" style="22" customWidth="1"/>
    <col min="14101" max="14101" width="6.77734375" style="22" customWidth="1"/>
    <col min="14102" max="14102" width="1.44140625" style="22" customWidth="1"/>
    <col min="14103" max="14103" width="6.109375" style="22" customWidth="1"/>
    <col min="14104" max="14104" width="1.44140625" style="22" customWidth="1"/>
    <col min="14105" max="14105" width="10.33203125" style="22" customWidth="1"/>
    <col min="14106" max="14106" width="1.44140625" style="22" customWidth="1"/>
    <col min="14107" max="14107" width="6.33203125" style="22" customWidth="1"/>
    <col min="14108" max="14108" width="1.44140625" style="22" customWidth="1"/>
    <col min="14109" max="14109" width="6.44140625" style="22" customWidth="1"/>
    <col min="14110" max="14110" width="1.44140625" style="22" customWidth="1"/>
    <col min="14111" max="14111" width="12.6640625" style="22" customWidth="1"/>
    <col min="14112" max="14113" width="1.44140625" style="22" customWidth="1"/>
    <col min="14114" max="14114" width="13.88671875" style="22" customWidth="1"/>
    <col min="14115" max="14115" width="2.21875" style="22" customWidth="1"/>
    <col min="14116" max="14116" width="13.88671875" style="22" customWidth="1"/>
    <col min="14117" max="14117" width="2.21875" style="22" customWidth="1"/>
    <col min="14118" max="14118" width="14.6640625" style="22" customWidth="1"/>
    <col min="14119" max="14119" width="3" style="22" customWidth="1"/>
    <col min="14120" max="14120" width="14.6640625" style="22" customWidth="1"/>
    <col min="14121" max="14121" width="1.44140625" style="22" customWidth="1"/>
    <col min="14122" max="14122" width="8.44140625" style="22" customWidth="1"/>
    <col min="14123" max="14123" width="1.44140625" style="22" customWidth="1"/>
    <col min="14124" max="14124" width="8.44140625" style="22" customWidth="1"/>
    <col min="14125" max="14125" width="3" style="22" customWidth="1"/>
    <col min="14126" max="14126" width="13.88671875" style="22" customWidth="1"/>
    <col min="14127" max="14127" width="1.44140625" style="22" customWidth="1"/>
    <col min="14128" max="14128" width="12.33203125" style="22" customWidth="1"/>
    <col min="14129" max="14129" width="1.44140625" style="22" customWidth="1"/>
    <col min="14130" max="14130" width="0" style="22" hidden="1" customWidth="1"/>
    <col min="14131" max="14131" width="1.44140625" style="22" customWidth="1"/>
    <col min="14132" max="14132" width="12.33203125" style="22" customWidth="1"/>
    <col min="14133" max="14133" width="2.21875" style="22" customWidth="1"/>
    <col min="14134" max="14134" width="4.5546875" style="22" customWidth="1"/>
    <col min="14135" max="14135" width="6.5546875" style="22" customWidth="1"/>
    <col min="14136" max="14136" width="9.88671875" style="22" customWidth="1"/>
    <col min="14137" max="14137" width="7.33203125" style="22" customWidth="1"/>
    <col min="14138" max="14336" width="11.5546875" style="22"/>
    <col min="14337" max="14337" width="3.77734375" style="22" customWidth="1"/>
    <col min="14338" max="14338" width="0.88671875" style="22" customWidth="1"/>
    <col min="14339" max="14339" width="8" style="22" customWidth="1"/>
    <col min="14340" max="14340" width="1.77734375" style="22" customWidth="1"/>
    <col min="14341" max="14341" width="11.44140625" style="22" customWidth="1"/>
    <col min="14342" max="14342" width="0.88671875" style="22" customWidth="1"/>
    <col min="14343" max="14343" width="12.6640625" style="22" customWidth="1"/>
    <col min="14344" max="14344" width="1.44140625" style="22" customWidth="1"/>
    <col min="14345" max="14345" width="8.33203125" style="22" customWidth="1"/>
    <col min="14346" max="14346" width="1.44140625" style="22" customWidth="1"/>
    <col min="14347" max="14347" width="6.5546875" style="22" customWidth="1"/>
    <col min="14348" max="14348" width="1.44140625" style="22" customWidth="1"/>
    <col min="14349" max="14349" width="12.5546875" style="22" bestFit="1" customWidth="1"/>
    <col min="14350" max="14350" width="1.44140625" style="22" customWidth="1"/>
    <col min="14351" max="14351" width="8.109375" style="22" customWidth="1"/>
    <col min="14352" max="14352" width="1.44140625" style="22" customWidth="1"/>
    <col min="14353" max="14353" width="6.44140625" style="22" customWidth="1"/>
    <col min="14354" max="14354" width="1.44140625" style="22" customWidth="1"/>
    <col min="14355" max="14355" width="11.6640625" style="22" customWidth="1"/>
    <col min="14356" max="14356" width="1.44140625" style="22" customWidth="1"/>
    <col min="14357" max="14357" width="6.77734375" style="22" customWidth="1"/>
    <col min="14358" max="14358" width="1.44140625" style="22" customWidth="1"/>
    <col min="14359" max="14359" width="6.109375" style="22" customWidth="1"/>
    <col min="14360" max="14360" width="1.44140625" style="22" customWidth="1"/>
    <col min="14361" max="14361" width="10.33203125" style="22" customWidth="1"/>
    <col min="14362" max="14362" width="1.44140625" style="22" customWidth="1"/>
    <col min="14363" max="14363" width="6.33203125" style="22" customWidth="1"/>
    <col min="14364" max="14364" width="1.44140625" style="22" customWidth="1"/>
    <col min="14365" max="14365" width="6.44140625" style="22" customWidth="1"/>
    <col min="14366" max="14366" width="1.44140625" style="22" customWidth="1"/>
    <col min="14367" max="14367" width="12.6640625" style="22" customWidth="1"/>
    <col min="14368" max="14369" width="1.44140625" style="22" customWidth="1"/>
    <col min="14370" max="14370" width="13.88671875" style="22" customWidth="1"/>
    <col min="14371" max="14371" width="2.21875" style="22" customWidth="1"/>
    <col min="14372" max="14372" width="13.88671875" style="22" customWidth="1"/>
    <col min="14373" max="14373" width="2.21875" style="22" customWidth="1"/>
    <col min="14374" max="14374" width="14.6640625" style="22" customWidth="1"/>
    <col min="14375" max="14375" width="3" style="22" customWidth="1"/>
    <col min="14376" max="14376" width="14.6640625" style="22" customWidth="1"/>
    <col min="14377" max="14377" width="1.44140625" style="22" customWidth="1"/>
    <col min="14378" max="14378" width="8.44140625" style="22" customWidth="1"/>
    <col min="14379" max="14379" width="1.44140625" style="22" customWidth="1"/>
    <col min="14380" max="14380" width="8.44140625" style="22" customWidth="1"/>
    <col min="14381" max="14381" width="3" style="22" customWidth="1"/>
    <col min="14382" max="14382" width="13.88671875" style="22" customWidth="1"/>
    <col min="14383" max="14383" width="1.44140625" style="22" customWidth="1"/>
    <col min="14384" max="14384" width="12.33203125" style="22" customWidth="1"/>
    <col min="14385" max="14385" width="1.44140625" style="22" customWidth="1"/>
    <col min="14386" max="14386" width="0" style="22" hidden="1" customWidth="1"/>
    <col min="14387" max="14387" width="1.44140625" style="22" customWidth="1"/>
    <col min="14388" max="14388" width="12.33203125" style="22" customWidth="1"/>
    <col min="14389" max="14389" width="2.21875" style="22" customWidth="1"/>
    <col min="14390" max="14390" width="4.5546875" style="22" customWidth="1"/>
    <col min="14391" max="14391" width="6.5546875" style="22" customWidth="1"/>
    <col min="14392" max="14392" width="9.88671875" style="22" customWidth="1"/>
    <col min="14393" max="14393" width="7.33203125" style="22" customWidth="1"/>
    <col min="14394" max="14592" width="11.5546875" style="22"/>
    <col min="14593" max="14593" width="3.77734375" style="22" customWidth="1"/>
    <col min="14594" max="14594" width="0.88671875" style="22" customWidth="1"/>
    <col min="14595" max="14595" width="8" style="22" customWidth="1"/>
    <col min="14596" max="14596" width="1.77734375" style="22" customWidth="1"/>
    <col min="14597" max="14597" width="11.44140625" style="22" customWidth="1"/>
    <col min="14598" max="14598" width="0.88671875" style="22" customWidth="1"/>
    <col min="14599" max="14599" width="12.6640625" style="22" customWidth="1"/>
    <col min="14600" max="14600" width="1.44140625" style="22" customWidth="1"/>
    <col min="14601" max="14601" width="8.33203125" style="22" customWidth="1"/>
    <col min="14602" max="14602" width="1.44140625" style="22" customWidth="1"/>
    <col min="14603" max="14603" width="6.5546875" style="22" customWidth="1"/>
    <col min="14604" max="14604" width="1.44140625" style="22" customWidth="1"/>
    <col min="14605" max="14605" width="12.5546875" style="22" bestFit="1" customWidth="1"/>
    <col min="14606" max="14606" width="1.44140625" style="22" customWidth="1"/>
    <col min="14607" max="14607" width="8.109375" style="22" customWidth="1"/>
    <col min="14608" max="14608" width="1.44140625" style="22" customWidth="1"/>
    <col min="14609" max="14609" width="6.44140625" style="22" customWidth="1"/>
    <col min="14610" max="14610" width="1.44140625" style="22" customWidth="1"/>
    <col min="14611" max="14611" width="11.6640625" style="22" customWidth="1"/>
    <col min="14612" max="14612" width="1.44140625" style="22" customWidth="1"/>
    <col min="14613" max="14613" width="6.77734375" style="22" customWidth="1"/>
    <col min="14614" max="14614" width="1.44140625" style="22" customWidth="1"/>
    <col min="14615" max="14615" width="6.109375" style="22" customWidth="1"/>
    <col min="14616" max="14616" width="1.44140625" style="22" customWidth="1"/>
    <col min="14617" max="14617" width="10.33203125" style="22" customWidth="1"/>
    <col min="14618" max="14618" width="1.44140625" style="22" customWidth="1"/>
    <col min="14619" max="14619" width="6.33203125" style="22" customWidth="1"/>
    <col min="14620" max="14620" width="1.44140625" style="22" customWidth="1"/>
    <col min="14621" max="14621" width="6.44140625" style="22" customWidth="1"/>
    <col min="14622" max="14622" width="1.44140625" style="22" customWidth="1"/>
    <col min="14623" max="14623" width="12.6640625" style="22" customWidth="1"/>
    <col min="14624" max="14625" width="1.44140625" style="22" customWidth="1"/>
    <col min="14626" max="14626" width="13.88671875" style="22" customWidth="1"/>
    <col min="14627" max="14627" width="2.21875" style="22" customWidth="1"/>
    <col min="14628" max="14628" width="13.88671875" style="22" customWidth="1"/>
    <col min="14629" max="14629" width="2.21875" style="22" customWidth="1"/>
    <col min="14630" max="14630" width="14.6640625" style="22" customWidth="1"/>
    <col min="14631" max="14631" width="3" style="22" customWidth="1"/>
    <col min="14632" max="14632" width="14.6640625" style="22" customWidth="1"/>
    <col min="14633" max="14633" width="1.44140625" style="22" customWidth="1"/>
    <col min="14634" max="14634" width="8.44140625" style="22" customWidth="1"/>
    <col min="14635" max="14635" width="1.44140625" style="22" customWidth="1"/>
    <col min="14636" max="14636" width="8.44140625" style="22" customWidth="1"/>
    <col min="14637" max="14637" width="3" style="22" customWidth="1"/>
    <col min="14638" max="14638" width="13.88671875" style="22" customWidth="1"/>
    <col min="14639" max="14639" width="1.44140625" style="22" customWidth="1"/>
    <col min="14640" max="14640" width="12.33203125" style="22" customWidth="1"/>
    <col min="14641" max="14641" width="1.44140625" style="22" customWidth="1"/>
    <col min="14642" max="14642" width="0" style="22" hidden="1" customWidth="1"/>
    <col min="14643" max="14643" width="1.44140625" style="22" customWidth="1"/>
    <col min="14644" max="14644" width="12.33203125" style="22" customWidth="1"/>
    <col min="14645" max="14645" width="2.21875" style="22" customWidth="1"/>
    <col min="14646" max="14646" width="4.5546875" style="22" customWidth="1"/>
    <col min="14647" max="14647" width="6.5546875" style="22" customWidth="1"/>
    <col min="14648" max="14648" width="9.88671875" style="22" customWidth="1"/>
    <col min="14649" max="14649" width="7.33203125" style="22" customWidth="1"/>
    <col min="14650" max="14848" width="11.5546875" style="22"/>
    <col min="14849" max="14849" width="3.77734375" style="22" customWidth="1"/>
    <col min="14850" max="14850" width="0.88671875" style="22" customWidth="1"/>
    <col min="14851" max="14851" width="8" style="22" customWidth="1"/>
    <col min="14852" max="14852" width="1.77734375" style="22" customWidth="1"/>
    <col min="14853" max="14853" width="11.44140625" style="22" customWidth="1"/>
    <col min="14854" max="14854" width="0.88671875" style="22" customWidth="1"/>
    <col min="14855" max="14855" width="12.6640625" style="22" customWidth="1"/>
    <col min="14856" max="14856" width="1.44140625" style="22" customWidth="1"/>
    <col min="14857" max="14857" width="8.33203125" style="22" customWidth="1"/>
    <col min="14858" max="14858" width="1.44140625" style="22" customWidth="1"/>
    <col min="14859" max="14859" width="6.5546875" style="22" customWidth="1"/>
    <col min="14860" max="14860" width="1.44140625" style="22" customWidth="1"/>
    <col min="14861" max="14861" width="12.5546875" style="22" bestFit="1" customWidth="1"/>
    <col min="14862" max="14862" width="1.44140625" style="22" customWidth="1"/>
    <col min="14863" max="14863" width="8.109375" style="22" customWidth="1"/>
    <col min="14864" max="14864" width="1.44140625" style="22" customWidth="1"/>
    <col min="14865" max="14865" width="6.44140625" style="22" customWidth="1"/>
    <col min="14866" max="14866" width="1.44140625" style="22" customWidth="1"/>
    <col min="14867" max="14867" width="11.6640625" style="22" customWidth="1"/>
    <col min="14868" max="14868" width="1.44140625" style="22" customWidth="1"/>
    <col min="14869" max="14869" width="6.77734375" style="22" customWidth="1"/>
    <col min="14870" max="14870" width="1.44140625" style="22" customWidth="1"/>
    <col min="14871" max="14871" width="6.109375" style="22" customWidth="1"/>
    <col min="14872" max="14872" width="1.44140625" style="22" customWidth="1"/>
    <col min="14873" max="14873" width="10.33203125" style="22" customWidth="1"/>
    <col min="14874" max="14874" width="1.44140625" style="22" customWidth="1"/>
    <col min="14875" max="14875" width="6.33203125" style="22" customWidth="1"/>
    <col min="14876" max="14876" width="1.44140625" style="22" customWidth="1"/>
    <col min="14877" max="14877" width="6.44140625" style="22" customWidth="1"/>
    <col min="14878" max="14878" width="1.44140625" style="22" customWidth="1"/>
    <col min="14879" max="14879" width="12.6640625" style="22" customWidth="1"/>
    <col min="14880" max="14881" width="1.44140625" style="22" customWidth="1"/>
    <col min="14882" max="14882" width="13.88671875" style="22" customWidth="1"/>
    <col min="14883" max="14883" width="2.21875" style="22" customWidth="1"/>
    <col min="14884" max="14884" width="13.88671875" style="22" customWidth="1"/>
    <col min="14885" max="14885" width="2.21875" style="22" customWidth="1"/>
    <col min="14886" max="14886" width="14.6640625" style="22" customWidth="1"/>
    <col min="14887" max="14887" width="3" style="22" customWidth="1"/>
    <col min="14888" max="14888" width="14.6640625" style="22" customWidth="1"/>
    <col min="14889" max="14889" width="1.44140625" style="22" customWidth="1"/>
    <col min="14890" max="14890" width="8.44140625" style="22" customWidth="1"/>
    <col min="14891" max="14891" width="1.44140625" style="22" customWidth="1"/>
    <col min="14892" max="14892" width="8.44140625" style="22" customWidth="1"/>
    <col min="14893" max="14893" width="3" style="22" customWidth="1"/>
    <col min="14894" max="14894" width="13.88671875" style="22" customWidth="1"/>
    <col min="14895" max="14895" width="1.44140625" style="22" customWidth="1"/>
    <col min="14896" max="14896" width="12.33203125" style="22" customWidth="1"/>
    <col min="14897" max="14897" width="1.44140625" style="22" customWidth="1"/>
    <col min="14898" max="14898" width="0" style="22" hidden="1" customWidth="1"/>
    <col min="14899" max="14899" width="1.44140625" style="22" customWidth="1"/>
    <col min="14900" max="14900" width="12.33203125" style="22" customWidth="1"/>
    <col min="14901" max="14901" width="2.21875" style="22" customWidth="1"/>
    <col min="14902" max="14902" width="4.5546875" style="22" customWidth="1"/>
    <col min="14903" max="14903" width="6.5546875" style="22" customWidth="1"/>
    <col min="14904" max="14904" width="9.88671875" style="22" customWidth="1"/>
    <col min="14905" max="14905" width="7.33203125" style="22" customWidth="1"/>
    <col min="14906" max="15104" width="11.5546875" style="22"/>
    <col min="15105" max="15105" width="3.77734375" style="22" customWidth="1"/>
    <col min="15106" max="15106" width="0.88671875" style="22" customWidth="1"/>
    <col min="15107" max="15107" width="8" style="22" customWidth="1"/>
    <col min="15108" max="15108" width="1.77734375" style="22" customWidth="1"/>
    <col min="15109" max="15109" width="11.44140625" style="22" customWidth="1"/>
    <col min="15110" max="15110" width="0.88671875" style="22" customWidth="1"/>
    <col min="15111" max="15111" width="12.6640625" style="22" customWidth="1"/>
    <col min="15112" max="15112" width="1.44140625" style="22" customWidth="1"/>
    <col min="15113" max="15113" width="8.33203125" style="22" customWidth="1"/>
    <col min="15114" max="15114" width="1.44140625" style="22" customWidth="1"/>
    <col min="15115" max="15115" width="6.5546875" style="22" customWidth="1"/>
    <col min="15116" max="15116" width="1.44140625" style="22" customWidth="1"/>
    <col min="15117" max="15117" width="12.5546875" style="22" bestFit="1" customWidth="1"/>
    <col min="15118" max="15118" width="1.44140625" style="22" customWidth="1"/>
    <col min="15119" max="15119" width="8.109375" style="22" customWidth="1"/>
    <col min="15120" max="15120" width="1.44140625" style="22" customWidth="1"/>
    <col min="15121" max="15121" width="6.44140625" style="22" customWidth="1"/>
    <col min="15122" max="15122" width="1.44140625" style="22" customWidth="1"/>
    <col min="15123" max="15123" width="11.6640625" style="22" customWidth="1"/>
    <col min="15124" max="15124" width="1.44140625" style="22" customWidth="1"/>
    <col min="15125" max="15125" width="6.77734375" style="22" customWidth="1"/>
    <col min="15126" max="15126" width="1.44140625" style="22" customWidth="1"/>
    <col min="15127" max="15127" width="6.109375" style="22" customWidth="1"/>
    <col min="15128" max="15128" width="1.44140625" style="22" customWidth="1"/>
    <col min="15129" max="15129" width="10.33203125" style="22" customWidth="1"/>
    <col min="15130" max="15130" width="1.44140625" style="22" customWidth="1"/>
    <col min="15131" max="15131" width="6.33203125" style="22" customWidth="1"/>
    <col min="15132" max="15132" width="1.44140625" style="22" customWidth="1"/>
    <col min="15133" max="15133" width="6.44140625" style="22" customWidth="1"/>
    <col min="15134" max="15134" width="1.44140625" style="22" customWidth="1"/>
    <col min="15135" max="15135" width="12.6640625" style="22" customWidth="1"/>
    <col min="15136" max="15137" width="1.44140625" style="22" customWidth="1"/>
    <col min="15138" max="15138" width="13.88671875" style="22" customWidth="1"/>
    <col min="15139" max="15139" width="2.21875" style="22" customWidth="1"/>
    <col min="15140" max="15140" width="13.88671875" style="22" customWidth="1"/>
    <col min="15141" max="15141" width="2.21875" style="22" customWidth="1"/>
    <col min="15142" max="15142" width="14.6640625" style="22" customWidth="1"/>
    <col min="15143" max="15143" width="3" style="22" customWidth="1"/>
    <col min="15144" max="15144" width="14.6640625" style="22" customWidth="1"/>
    <col min="15145" max="15145" width="1.44140625" style="22" customWidth="1"/>
    <col min="15146" max="15146" width="8.44140625" style="22" customWidth="1"/>
    <col min="15147" max="15147" width="1.44140625" style="22" customWidth="1"/>
    <col min="15148" max="15148" width="8.44140625" style="22" customWidth="1"/>
    <col min="15149" max="15149" width="3" style="22" customWidth="1"/>
    <col min="15150" max="15150" width="13.88671875" style="22" customWidth="1"/>
    <col min="15151" max="15151" width="1.44140625" style="22" customWidth="1"/>
    <col min="15152" max="15152" width="12.33203125" style="22" customWidth="1"/>
    <col min="15153" max="15153" width="1.44140625" style="22" customWidth="1"/>
    <col min="15154" max="15154" width="0" style="22" hidden="1" customWidth="1"/>
    <col min="15155" max="15155" width="1.44140625" style="22" customWidth="1"/>
    <col min="15156" max="15156" width="12.33203125" style="22" customWidth="1"/>
    <col min="15157" max="15157" width="2.21875" style="22" customWidth="1"/>
    <col min="15158" max="15158" width="4.5546875" style="22" customWidth="1"/>
    <col min="15159" max="15159" width="6.5546875" style="22" customWidth="1"/>
    <col min="15160" max="15160" width="9.88671875" style="22" customWidth="1"/>
    <col min="15161" max="15161" width="7.33203125" style="22" customWidth="1"/>
    <col min="15162" max="15360" width="11.5546875" style="22"/>
    <col min="15361" max="15361" width="3.77734375" style="22" customWidth="1"/>
    <col min="15362" max="15362" width="0.88671875" style="22" customWidth="1"/>
    <col min="15363" max="15363" width="8" style="22" customWidth="1"/>
    <col min="15364" max="15364" width="1.77734375" style="22" customWidth="1"/>
    <col min="15365" max="15365" width="11.44140625" style="22" customWidth="1"/>
    <col min="15366" max="15366" width="0.88671875" style="22" customWidth="1"/>
    <col min="15367" max="15367" width="12.6640625" style="22" customWidth="1"/>
    <col min="15368" max="15368" width="1.44140625" style="22" customWidth="1"/>
    <col min="15369" max="15369" width="8.33203125" style="22" customWidth="1"/>
    <col min="15370" max="15370" width="1.44140625" style="22" customWidth="1"/>
    <col min="15371" max="15371" width="6.5546875" style="22" customWidth="1"/>
    <col min="15372" max="15372" width="1.44140625" style="22" customWidth="1"/>
    <col min="15373" max="15373" width="12.5546875" style="22" bestFit="1" customWidth="1"/>
    <col min="15374" max="15374" width="1.44140625" style="22" customWidth="1"/>
    <col min="15375" max="15375" width="8.109375" style="22" customWidth="1"/>
    <col min="15376" max="15376" width="1.44140625" style="22" customWidth="1"/>
    <col min="15377" max="15377" width="6.44140625" style="22" customWidth="1"/>
    <col min="15378" max="15378" width="1.44140625" style="22" customWidth="1"/>
    <col min="15379" max="15379" width="11.6640625" style="22" customWidth="1"/>
    <col min="15380" max="15380" width="1.44140625" style="22" customWidth="1"/>
    <col min="15381" max="15381" width="6.77734375" style="22" customWidth="1"/>
    <col min="15382" max="15382" width="1.44140625" style="22" customWidth="1"/>
    <col min="15383" max="15383" width="6.109375" style="22" customWidth="1"/>
    <col min="15384" max="15384" width="1.44140625" style="22" customWidth="1"/>
    <col min="15385" max="15385" width="10.33203125" style="22" customWidth="1"/>
    <col min="15386" max="15386" width="1.44140625" style="22" customWidth="1"/>
    <col min="15387" max="15387" width="6.33203125" style="22" customWidth="1"/>
    <col min="15388" max="15388" width="1.44140625" style="22" customWidth="1"/>
    <col min="15389" max="15389" width="6.44140625" style="22" customWidth="1"/>
    <col min="15390" max="15390" width="1.44140625" style="22" customWidth="1"/>
    <col min="15391" max="15391" width="12.6640625" style="22" customWidth="1"/>
    <col min="15392" max="15393" width="1.44140625" style="22" customWidth="1"/>
    <col min="15394" max="15394" width="13.88671875" style="22" customWidth="1"/>
    <col min="15395" max="15395" width="2.21875" style="22" customWidth="1"/>
    <col min="15396" max="15396" width="13.88671875" style="22" customWidth="1"/>
    <col min="15397" max="15397" width="2.21875" style="22" customWidth="1"/>
    <col min="15398" max="15398" width="14.6640625" style="22" customWidth="1"/>
    <col min="15399" max="15399" width="3" style="22" customWidth="1"/>
    <col min="15400" max="15400" width="14.6640625" style="22" customWidth="1"/>
    <col min="15401" max="15401" width="1.44140625" style="22" customWidth="1"/>
    <col min="15402" max="15402" width="8.44140625" style="22" customWidth="1"/>
    <col min="15403" max="15403" width="1.44140625" style="22" customWidth="1"/>
    <col min="15404" max="15404" width="8.44140625" style="22" customWidth="1"/>
    <col min="15405" max="15405" width="3" style="22" customWidth="1"/>
    <col min="15406" max="15406" width="13.88671875" style="22" customWidth="1"/>
    <col min="15407" max="15407" width="1.44140625" style="22" customWidth="1"/>
    <col min="15408" max="15408" width="12.33203125" style="22" customWidth="1"/>
    <col min="15409" max="15409" width="1.44140625" style="22" customWidth="1"/>
    <col min="15410" max="15410" width="0" style="22" hidden="1" customWidth="1"/>
    <col min="15411" max="15411" width="1.44140625" style="22" customWidth="1"/>
    <col min="15412" max="15412" width="12.33203125" style="22" customWidth="1"/>
    <col min="15413" max="15413" width="2.21875" style="22" customWidth="1"/>
    <col min="15414" max="15414" width="4.5546875" style="22" customWidth="1"/>
    <col min="15415" max="15415" width="6.5546875" style="22" customWidth="1"/>
    <col min="15416" max="15416" width="9.88671875" style="22" customWidth="1"/>
    <col min="15417" max="15417" width="7.33203125" style="22" customWidth="1"/>
    <col min="15418" max="15616" width="11.5546875" style="22"/>
    <col min="15617" max="15617" width="3.77734375" style="22" customWidth="1"/>
    <col min="15618" max="15618" width="0.88671875" style="22" customWidth="1"/>
    <col min="15619" max="15619" width="8" style="22" customWidth="1"/>
    <col min="15620" max="15620" width="1.77734375" style="22" customWidth="1"/>
    <col min="15621" max="15621" width="11.44140625" style="22" customWidth="1"/>
    <col min="15622" max="15622" width="0.88671875" style="22" customWidth="1"/>
    <col min="15623" max="15623" width="12.6640625" style="22" customWidth="1"/>
    <col min="15624" max="15624" width="1.44140625" style="22" customWidth="1"/>
    <col min="15625" max="15625" width="8.33203125" style="22" customWidth="1"/>
    <col min="15626" max="15626" width="1.44140625" style="22" customWidth="1"/>
    <col min="15627" max="15627" width="6.5546875" style="22" customWidth="1"/>
    <col min="15628" max="15628" width="1.44140625" style="22" customWidth="1"/>
    <col min="15629" max="15629" width="12.5546875" style="22" bestFit="1" customWidth="1"/>
    <col min="15630" max="15630" width="1.44140625" style="22" customWidth="1"/>
    <col min="15631" max="15631" width="8.109375" style="22" customWidth="1"/>
    <col min="15632" max="15632" width="1.44140625" style="22" customWidth="1"/>
    <col min="15633" max="15633" width="6.44140625" style="22" customWidth="1"/>
    <col min="15634" max="15634" width="1.44140625" style="22" customWidth="1"/>
    <col min="15635" max="15635" width="11.6640625" style="22" customWidth="1"/>
    <col min="15636" max="15636" width="1.44140625" style="22" customWidth="1"/>
    <col min="15637" max="15637" width="6.77734375" style="22" customWidth="1"/>
    <col min="15638" max="15638" width="1.44140625" style="22" customWidth="1"/>
    <col min="15639" max="15639" width="6.109375" style="22" customWidth="1"/>
    <col min="15640" max="15640" width="1.44140625" style="22" customWidth="1"/>
    <col min="15641" max="15641" width="10.33203125" style="22" customWidth="1"/>
    <col min="15642" max="15642" width="1.44140625" style="22" customWidth="1"/>
    <col min="15643" max="15643" width="6.33203125" style="22" customWidth="1"/>
    <col min="15644" max="15644" width="1.44140625" style="22" customWidth="1"/>
    <col min="15645" max="15645" width="6.44140625" style="22" customWidth="1"/>
    <col min="15646" max="15646" width="1.44140625" style="22" customWidth="1"/>
    <col min="15647" max="15647" width="12.6640625" style="22" customWidth="1"/>
    <col min="15648" max="15649" width="1.44140625" style="22" customWidth="1"/>
    <col min="15650" max="15650" width="13.88671875" style="22" customWidth="1"/>
    <col min="15651" max="15651" width="2.21875" style="22" customWidth="1"/>
    <col min="15652" max="15652" width="13.88671875" style="22" customWidth="1"/>
    <col min="15653" max="15653" width="2.21875" style="22" customWidth="1"/>
    <col min="15654" max="15654" width="14.6640625" style="22" customWidth="1"/>
    <col min="15655" max="15655" width="3" style="22" customWidth="1"/>
    <col min="15656" max="15656" width="14.6640625" style="22" customWidth="1"/>
    <col min="15657" max="15657" width="1.44140625" style="22" customWidth="1"/>
    <col min="15658" max="15658" width="8.44140625" style="22" customWidth="1"/>
    <col min="15659" max="15659" width="1.44140625" style="22" customWidth="1"/>
    <col min="15660" max="15660" width="8.44140625" style="22" customWidth="1"/>
    <col min="15661" max="15661" width="3" style="22" customWidth="1"/>
    <col min="15662" max="15662" width="13.88671875" style="22" customWidth="1"/>
    <col min="15663" max="15663" width="1.44140625" style="22" customWidth="1"/>
    <col min="15664" max="15664" width="12.33203125" style="22" customWidth="1"/>
    <col min="15665" max="15665" width="1.44140625" style="22" customWidth="1"/>
    <col min="15666" max="15666" width="0" style="22" hidden="1" customWidth="1"/>
    <col min="15667" max="15667" width="1.44140625" style="22" customWidth="1"/>
    <col min="15668" max="15668" width="12.33203125" style="22" customWidth="1"/>
    <col min="15669" max="15669" width="2.21875" style="22" customWidth="1"/>
    <col min="15670" max="15670" width="4.5546875" style="22" customWidth="1"/>
    <col min="15671" max="15671" width="6.5546875" style="22" customWidth="1"/>
    <col min="15672" max="15672" width="9.88671875" style="22" customWidth="1"/>
    <col min="15673" max="15673" width="7.33203125" style="22" customWidth="1"/>
    <col min="15674" max="15872" width="11.5546875" style="22"/>
    <col min="15873" max="15873" width="3.77734375" style="22" customWidth="1"/>
    <col min="15874" max="15874" width="0.88671875" style="22" customWidth="1"/>
    <col min="15875" max="15875" width="8" style="22" customWidth="1"/>
    <col min="15876" max="15876" width="1.77734375" style="22" customWidth="1"/>
    <col min="15877" max="15877" width="11.44140625" style="22" customWidth="1"/>
    <col min="15878" max="15878" width="0.88671875" style="22" customWidth="1"/>
    <col min="15879" max="15879" width="12.6640625" style="22" customWidth="1"/>
    <col min="15880" max="15880" width="1.44140625" style="22" customWidth="1"/>
    <col min="15881" max="15881" width="8.33203125" style="22" customWidth="1"/>
    <col min="15882" max="15882" width="1.44140625" style="22" customWidth="1"/>
    <col min="15883" max="15883" width="6.5546875" style="22" customWidth="1"/>
    <col min="15884" max="15884" width="1.44140625" style="22" customWidth="1"/>
    <col min="15885" max="15885" width="12.5546875" style="22" bestFit="1" customWidth="1"/>
    <col min="15886" max="15886" width="1.44140625" style="22" customWidth="1"/>
    <col min="15887" max="15887" width="8.109375" style="22" customWidth="1"/>
    <col min="15888" max="15888" width="1.44140625" style="22" customWidth="1"/>
    <col min="15889" max="15889" width="6.44140625" style="22" customWidth="1"/>
    <col min="15890" max="15890" width="1.44140625" style="22" customWidth="1"/>
    <col min="15891" max="15891" width="11.6640625" style="22" customWidth="1"/>
    <col min="15892" max="15892" width="1.44140625" style="22" customWidth="1"/>
    <col min="15893" max="15893" width="6.77734375" style="22" customWidth="1"/>
    <col min="15894" max="15894" width="1.44140625" style="22" customWidth="1"/>
    <col min="15895" max="15895" width="6.109375" style="22" customWidth="1"/>
    <col min="15896" max="15896" width="1.44140625" style="22" customWidth="1"/>
    <col min="15897" max="15897" width="10.33203125" style="22" customWidth="1"/>
    <col min="15898" max="15898" width="1.44140625" style="22" customWidth="1"/>
    <col min="15899" max="15899" width="6.33203125" style="22" customWidth="1"/>
    <col min="15900" max="15900" width="1.44140625" style="22" customWidth="1"/>
    <col min="15901" max="15901" width="6.44140625" style="22" customWidth="1"/>
    <col min="15902" max="15902" width="1.44140625" style="22" customWidth="1"/>
    <col min="15903" max="15903" width="12.6640625" style="22" customWidth="1"/>
    <col min="15904" max="15905" width="1.44140625" style="22" customWidth="1"/>
    <col min="15906" max="15906" width="13.88671875" style="22" customWidth="1"/>
    <col min="15907" max="15907" width="2.21875" style="22" customWidth="1"/>
    <col min="15908" max="15908" width="13.88671875" style="22" customWidth="1"/>
    <col min="15909" max="15909" width="2.21875" style="22" customWidth="1"/>
    <col min="15910" max="15910" width="14.6640625" style="22" customWidth="1"/>
    <col min="15911" max="15911" width="3" style="22" customWidth="1"/>
    <col min="15912" max="15912" width="14.6640625" style="22" customWidth="1"/>
    <col min="15913" max="15913" width="1.44140625" style="22" customWidth="1"/>
    <col min="15914" max="15914" width="8.44140625" style="22" customWidth="1"/>
    <col min="15915" max="15915" width="1.44140625" style="22" customWidth="1"/>
    <col min="15916" max="15916" width="8.44140625" style="22" customWidth="1"/>
    <col min="15917" max="15917" width="3" style="22" customWidth="1"/>
    <col min="15918" max="15918" width="13.88671875" style="22" customWidth="1"/>
    <col min="15919" max="15919" width="1.44140625" style="22" customWidth="1"/>
    <col min="15920" max="15920" width="12.33203125" style="22" customWidth="1"/>
    <col min="15921" max="15921" width="1.44140625" style="22" customWidth="1"/>
    <col min="15922" max="15922" width="0" style="22" hidden="1" customWidth="1"/>
    <col min="15923" max="15923" width="1.44140625" style="22" customWidth="1"/>
    <col min="15924" max="15924" width="12.33203125" style="22" customWidth="1"/>
    <col min="15925" max="15925" width="2.21875" style="22" customWidth="1"/>
    <col min="15926" max="15926" width="4.5546875" style="22" customWidth="1"/>
    <col min="15927" max="15927" width="6.5546875" style="22" customWidth="1"/>
    <col min="15928" max="15928" width="9.88671875" style="22" customWidth="1"/>
    <col min="15929" max="15929" width="7.33203125" style="22" customWidth="1"/>
    <col min="15930" max="16128" width="11.5546875" style="22"/>
    <col min="16129" max="16129" width="3.77734375" style="22" customWidth="1"/>
    <col min="16130" max="16130" width="0.88671875" style="22" customWidth="1"/>
    <col min="16131" max="16131" width="8" style="22" customWidth="1"/>
    <col min="16132" max="16132" width="1.77734375" style="22" customWidth="1"/>
    <col min="16133" max="16133" width="11.44140625" style="22" customWidth="1"/>
    <col min="16134" max="16134" width="0.88671875" style="22" customWidth="1"/>
    <col min="16135" max="16135" width="12.6640625" style="22" customWidth="1"/>
    <col min="16136" max="16136" width="1.44140625" style="22" customWidth="1"/>
    <col min="16137" max="16137" width="8.33203125" style="22" customWidth="1"/>
    <col min="16138" max="16138" width="1.44140625" style="22" customWidth="1"/>
    <col min="16139" max="16139" width="6.5546875" style="22" customWidth="1"/>
    <col min="16140" max="16140" width="1.44140625" style="22" customWidth="1"/>
    <col min="16141" max="16141" width="12.5546875" style="22" bestFit="1" customWidth="1"/>
    <col min="16142" max="16142" width="1.44140625" style="22" customWidth="1"/>
    <col min="16143" max="16143" width="8.109375" style="22" customWidth="1"/>
    <col min="16144" max="16144" width="1.44140625" style="22" customWidth="1"/>
    <col min="16145" max="16145" width="6.44140625" style="22" customWidth="1"/>
    <col min="16146" max="16146" width="1.44140625" style="22" customWidth="1"/>
    <col min="16147" max="16147" width="11.6640625" style="22" customWidth="1"/>
    <col min="16148" max="16148" width="1.44140625" style="22" customWidth="1"/>
    <col min="16149" max="16149" width="6.77734375" style="22" customWidth="1"/>
    <col min="16150" max="16150" width="1.44140625" style="22" customWidth="1"/>
    <col min="16151" max="16151" width="6.109375" style="22" customWidth="1"/>
    <col min="16152" max="16152" width="1.44140625" style="22" customWidth="1"/>
    <col min="16153" max="16153" width="10.33203125" style="22" customWidth="1"/>
    <col min="16154" max="16154" width="1.44140625" style="22" customWidth="1"/>
    <col min="16155" max="16155" width="6.33203125" style="22" customWidth="1"/>
    <col min="16156" max="16156" width="1.44140625" style="22" customWidth="1"/>
    <col min="16157" max="16157" width="6.44140625" style="22" customWidth="1"/>
    <col min="16158" max="16158" width="1.44140625" style="22" customWidth="1"/>
    <col min="16159" max="16159" width="12.6640625" style="22" customWidth="1"/>
    <col min="16160" max="16161" width="1.44140625" style="22" customWidth="1"/>
    <col min="16162" max="16162" width="13.88671875" style="22" customWidth="1"/>
    <col min="16163" max="16163" width="2.21875" style="22" customWidth="1"/>
    <col min="16164" max="16164" width="13.88671875" style="22" customWidth="1"/>
    <col min="16165" max="16165" width="2.21875" style="22" customWidth="1"/>
    <col min="16166" max="16166" width="14.6640625" style="22" customWidth="1"/>
    <col min="16167" max="16167" width="3" style="22" customWidth="1"/>
    <col min="16168" max="16168" width="14.6640625" style="22" customWidth="1"/>
    <col min="16169" max="16169" width="1.44140625" style="22" customWidth="1"/>
    <col min="16170" max="16170" width="8.44140625" style="22" customWidth="1"/>
    <col min="16171" max="16171" width="1.44140625" style="22" customWidth="1"/>
    <col min="16172" max="16172" width="8.44140625" style="22" customWidth="1"/>
    <col min="16173" max="16173" width="3" style="22" customWidth="1"/>
    <col min="16174" max="16174" width="13.88671875" style="22" customWidth="1"/>
    <col min="16175" max="16175" width="1.44140625" style="22" customWidth="1"/>
    <col min="16176" max="16176" width="12.33203125" style="22" customWidth="1"/>
    <col min="16177" max="16177" width="1.44140625" style="22" customWidth="1"/>
    <col min="16178" max="16178" width="0" style="22" hidden="1" customWidth="1"/>
    <col min="16179" max="16179" width="1.44140625" style="22" customWidth="1"/>
    <col min="16180" max="16180" width="12.33203125" style="22" customWidth="1"/>
    <col min="16181" max="16181" width="2.21875" style="22" customWidth="1"/>
    <col min="16182" max="16182" width="4.5546875" style="22" customWidth="1"/>
    <col min="16183" max="16183" width="6.5546875" style="22" customWidth="1"/>
    <col min="16184" max="16184" width="9.88671875" style="22" customWidth="1"/>
    <col min="16185" max="16185" width="7.33203125" style="22" customWidth="1"/>
    <col min="16186" max="16384" width="11.5546875" style="22"/>
  </cols>
  <sheetData>
    <row r="1" spans="1:55" s="20" customFormat="1" ht="10.5" customHeight="1" x14ac:dyDescent="0.3">
      <c r="C1" s="21"/>
      <c r="D1" s="22"/>
      <c r="E1" s="22"/>
      <c r="AE1" s="23" t="s">
        <v>49</v>
      </c>
      <c r="AH1" s="20" t="s">
        <v>50</v>
      </c>
      <c r="BB1" s="23" t="s">
        <v>51</v>
      </c>
      <c r="BC1" s="23"/>
    </row>
    <row r="2" spans="1:55" s="20" customFormat="1" ht="10.5" customHeight="1" x14ac:dyDescent="0.3">
      <c r="A2" s="24"/>
      <c r="D2" s="22"/>
      <c r="E2" s="22"/>
      <c r="AE2" s="23" t="s">
        <v>52</v>
      </c>
      <c r="AH2" s="20" t="s">
        <v>53</v>
      </c>
      <c r="BB2" s="23" t="s">
        <v>54</v>
      </c>
      <c r="BC2" s="23"/>
    </row>
    <row r="3" spans="1:55" s="20" customFormat="1" ht="10.5" customHeight="1" x14ac:dyDescent="0.3">
      <c r="A3" s="25"/>
      <c r="D3" s="22"/>
      <c r="E3" s="22"/>
      <c r="AE3" s="23" t="s">
        <v>55</v>
      </c>
      <c r="AH3" s="26" t="s">
        <v>56</v>
      </c>
      <c r="BC3" s="23"/>
    </row>
    <row r="4" spans="1:55" ht="9.6" customHeight="1" x14ac:dyDescent="0.3"/>
    <row r="5" spans="1:55" ht="9.6" customHeight="1" x14ac:dyDescent="0.3">
      <c r="G5" s="28" t="s">
        <v>57</v>
      </c>
      <c r="H5" s="28"/>
      <c r="I5" s="28"/>
      <c r="J5" s="28"/>
      <c r="K5" s="28"/>
      <c r="L5" s="28"/>
      <c r="M5" s="28"/>
      <c r="N5" s="28"/>
      <c r="O5" s="28"/>
      <c r="P5" s="28"/>
      <c r="Q5" s="28"/>
      <c r="R5" s="28"/>
      <c r="S5" s="28"/>
      <c r="T5" s="28"/>
      <c r="U5" s="28"/>
      <c r="V5" s="28"/>
      <c r="W5" s="28"/>
      <c r="X5" s="28"/>
      <c r="Y5" s="28"/>
      <c r="Z5" s="28"/>
      <c r="AA5" s="28"/>
      <c r="AB5" s="28"/>
      <c r="AC5" s="28"/>
    </row>
    <row r="6" spans="1:55" ht="10.35" customHeight="1" x14ac:dyDescent="0.3">
      <c r="G6" s="29" t="s">
        <v>6</v>
      </c>
      <c r="H6" s="29"/>
      <c r="I6" s="29"/>
      <c r="J6" s="29"/>
      <c r="K6" s="29"/>
      <c r="M6" s="29" t="s">
        <v>58</v>
      </c>
      <c r="N6" s="29"/>
      <c r="O6" s="29"/>
      <c r="P6" s="29"/>
      <c r="Q6" s="29"/>
      <c r="S6" s="29" t="s">
        <v>59</v>
      </c>
      <c r="T6" s="29"/>
      <c r="U6" s="29"/>
      <c r="V6" s="29"/>
      <c r="W6" s="29"/>
      <c r="X6" s="29"/>
      <c r="Y6" s="29"/>
      <c r="Z6" s="29"/>
      <c r="AA6" s="29"/>
      <c r="AB6" s="29"/>
      <c r="AC6" s="29"/>
      <c r="AN6" s="28" t="s">
        <v>60</v>
      </c>
      <c r="AO6" s="28"/>
      <c r="AP6" s="28"/>
      <c r="AQ6" s="28"/>
      <c r="AR6" s="28"/>
      <c r="AS6" s="28"/>
      <c r="AT6" s="28"/>
      <c r="AU6" s="28"/>
      <c r="AV6" s="28"/>
      <c r="AW6" s="28"/>
      <c r="AX6" s="28"/>
      <c r="AY6" s="28"/>
      <c r="AZ6" s="28"/>
    </row>
    <row r="7" spans="1:55" ht="9.6" customHeight="1" x14ac:dyDescent="0.3">
      <c r="G7" s="28" t="s">
        <v>61</v>
      </c>
      <c r="H7" s="28"/>
      <c r="I7" s="28"/>
      <c r="J7" s="28"/>
      <c r="K7" s="28"/>
      <c r="M7" s="28" t="s">
        <v>62</v>
      </c>
      <c r="N7" s="28"/>
      <c r="O7" s="28"/>
      <c r="P7" s="28"/>
      <c r="Q7" s="28"/>
      <c r="S7" s="28" t="s">
        <v>62</v>
      </c>
      <c r="T7" s="28"/>
      <c r="U7" s="28"/>
      <c r="V7" s="28"/>
      <c r="W7" s="28"/>
      <c r="X7" s="28"/>
      <c r="Y7" s="28"/>
      <c r="Z7" s="28"/>
      <c r="AA7" s="28"/>
      <c r="AB7" s="28"/>
      <c r="AC7" s="28"/>
      <c r="AN7" s="29" t="s">
        <v>63</v>
      </c>
      <c r="AO7" s="29"/>
      <c r="AP7" s="29"/>
      <c r="AQ7" s="29"/>
      <c r="AR7" s="29"/>
    </row>
    <row r="8" spans="1:55" ht="9.6" customHeight="1" x14ac:dyDescent="0.3">
      <c r="AN8" s="28" t="s">
        <v>64</v>
      </c>
      <c r="AO8" s="28"/>
      <c r="AP8" s="28"/>
      <c r="AQ8" s="28"/>
      <c r="AR8" s="28"/>
      <c r="AT8" s="28" t="s">
        <v>65</v>
      </c>
      <c r="AU8" s="28"/>
      <c r="AV8" s="28"/>
      <c r="AW8" s="28"/>
      <c r="AX8" s="28"/>
      <c r="AY8" s="28"/>
      <c r="AZ8" s="28"/>
    </row>
    <row r="9" spans="1:55" ht="9.6" customHeight="1" x14ac:dyDescent="0.3">
      <c r="K9" s="30"/>
      <c r="Q9" s="30"/>
      <c r="S9" s="28" t="s">
        <v>66</v>
      </c>
      <c r="T9" s="28"/>
      <c r="U9" s="28"/>
      <c r="V9" s="28"/>
      <c r="W9" s="28"/>
      <c r="Y9" s="28" t="s">
        <v>67</v>
      </c>
      <c r="Z9" s="28"/>
      <c r="AA9" s="28"/>
      <c r="AB9" s="28"/>
      <c r="AC9" s="28"/>
      <c r="AJ9" s="30"/>
      <c r="AR9" s="30"/>
      <c r="AT9" s="30" t="s">
        <v>68</v>
      </c>
      <c r="AV9" s="30" t="s">
        <v>68</v>
      </c>
      <c r="AX9" s="30"/>
    </row>
    <row r="10" spans="1:55" ht="9.6" customHeight="1" x14ac:dyDescent="0.3">
      <c r="C10" s="30" t="s">
        <v>69</v>
      </c>
      <c r="I10" s="30" t="s">
        <v>70</v>
      </c>
      <c r="K10" s="30" t="s">
        <v>71</v>
      </c>
      <c r="O10" s="30" t="s">
        <v>70</v>
      </c>
      <c r="Q10" s="30" t="s">
        <v>71</v>
      </c>
      <c r="U10" s="30" t="s">
        <v>70</v>
      </c>
      <c r="W10" s="30" t="s">
        <v>71</v>
      </c>
      <c r="AA10" s="30" t="s">
        <v>70</v>
      </c>
      <c r="AC10" s="30" t="s">
        <v>71</v>
      </c>
      <c r="AE10" s="30" t="s">
        <v>72</v>
      </c>
      <c r="AF10" s="30"/>
      <c r="AH10" s="30" t="s">
        <v>73</v>
      </c>
      <c r="AJ10" s="30" t="s">
        <v>74</v>
      </c>
      <c r="AL10" s="30" t="s">
        <v>75</v>
      </c>
      <c r="AP10" s="30" t="s">
        <v>70</v>
      </c>
      <c r="AR10" s="30" t="s">
        <v>71</v>
      </c>
      <c r="AT10" s="30" t="s">
        <v>76</v>
      </c>
      <c r="AV10" s="30" t="s">
        <v>76</v>
      </c>
      <c r="AX10" s="30"/>
      <c r="AZ10" s="30" t="s">
        <v>77</v>
      </c>
    </row>
    <row r="11" spans="1:55" ht="9.6" customHeight="1" x14ac:dyDescent="0.3">
      <c r="A11" s="31" t="s">
        <v>78</v>
      </c>
      <c r="C11" s="31" t="s">
        <v>79</v>
      </c>
      <c r="E11" s="31" t="s">
        <v>80</v>
      </c>
      <c r="G11" s="31" t="s">
        <v>81</v>
      </c>
      <c r="I11" s="31" t="s">
        <v>82</v>
      </c>
      <c r="K11" s="31" t="s">
        <v>83</v>
      </c>
      <c r="M11" s="31" t="s">
        <v>81</v>
      </c>
      <c r="O11" s="31" t="s">
        <v>82</v>
      </c>
      <c r="Q11" s="31" t="s">
        <v>83</v>
      </c>
      <c r="S11" s="31" t="s">
        <v>81</v>
      </c>
      <c r="U11" s="31" t="s">
        <v>82</v>
      </c>
      <c r="W11" s="31" t="s">
        <v>83</v>
      </c>
      <c r="Y11" s="31" t="s">
        <v>81</v>
      </c>
      <c r="AA11" s="31" t="s">
        <v>82</v>
      </c>
      <c r="AC11" s="31" t="s">
        <v>83</v>
      </c>
      <c r="AE11" s="31" t="s">
        <v>57</v>
      </c>
      <c r="AF11" s="30"/>
      <c r="AH11" s="31" t="s">
        <v>84</v>
      </c>
      <c r="AJ11" s="31" t="s">
        <v>85</v>
      </c>
      <c r="AL11" s="31" t="s">
        <v>86</v>
      </c>
      <c r="AN11" s="31" t="s">
        <v>81</v>
      </c>
      <c r="AP11" s="31" t="s">
        <v>82</v>
      </c>
      <c r="AR11" s="31" t="s">
        <v>87</v>
      </c>
      <c r="AT11" s="31" t="s">
        <v>88</v>
      </c>
      <c r="AV11" s="31" t="s">
        <v>89</v>
      </c>
      <c r="AX11" s="31"/>
      <c r="AZ11" s="31" t="s">
        <v>90</v>
      </c>
      <c r="BB11" s="32" t="s">
        <v>78</v>
      </c>
    </row>
    <row r="12" spans="1:55" ht="8.85" customHeight="1" x14ac:dyDescent="0.3"/>
    <row r="13" spans="1:55" ht="8.85" customHeight="1" x14ac:dyDescent="0.3"/>
    <row r="14" spans="1:55" ht="8.85" customHeight="1" x14ac:dyDescent="0.3">
      <c r="A14" s="22">
        <v>1</v>
      </c>
      <c r="B14" s="33"/>
      <c r="C14" s="38">
        <v>161050</v>
      </c>
      <c r="E14" s="22" t="s">
        <v>91</v>
      </c>
      <c r="F14" s="33"/>
      <c r="G14" s="36">
        <v>713563315</v>
      </c>
      <c r="H14" s="33"/>
      <c r="I14" s="34">
        <f>(G14/$C14)</f>
        <v>4430.694287488358</v>
      </c>
      <c r="J14" s="33"/>
      <c r="K14" s="35">
        <f>IF($AE14&lt;&gt;0,(G14/$AE14)*100,0)</f>
        <v>79.995109711214909</v>
      </c>
      <c r="L14" s="33"/>
      <c r="M14" s="36">
        <v>136379657</v>
      </c>
      <c r="N14" s="33"/>
      <c r="O14" s="34">
        <f t="shared" ref="O14:O58" si="0">(M14/$C14)</f>
        <v>846.81562868674325</v>
      </c>
      <c r="P14" s="33"/>
      <c r="Q14" s="35">
        <f t="shared" ref="Q14:Q58" si="1">IF($AE14&lt;&gt;0,(M14/$AE14)*100,0)</f>
        <v>15.289050592648332</v>
      </c>
      <c r="R14" s="33"/>
      <c r="S14" s="36">
        <v>34384472</v>
      </c>
      <c r="T14" s="33"/>
      <c r="U14" s="34">
        <f t="shared" ref="U14:U58" si="2">(S14/$C14)</f>
        <v>213.50184414778019</v>
      </c>
      <c r="V14" s="33"/>
      <c r="W14" s="35">
        <f t="shared" ref="W14:W58" si="3">IF($AE14&lt;&gt;0,(S14/$AE14)*100,0)</f>
        <v>3.8547239637763568</v>
      </c>
      <c r="X14" s="33"/>
      <c r="Y14" s="36">
        <v>7681227</v>
      </c>
      <c r="Z14" s="33"/>
      <c r="AA14" s="34">
        <f t="shared" ref="AA14:AA58" si="4">(Y14/$C14)</f>
        <v>47.694672461968331</v>
      </c>
      <c r="AB14" s="33"/>
      <c r="AC14" s="35">
        <f t="shared" ref="AC14:AC58" si="5">IF($AE14&lt;&gt;0,(Y14/$AE14)*100,0)</f>
        <v>0.86111573236040895</v>
      </c>
      <c r="AD14" s="33"/>
      <c r="AE14" s="36">
        <f t="shared" ref="AE14:AE58" si="6">(G14+M14+S14+Y14)</f>
        <v>892008671</v>
      </c>
      <c r="AF14" s="37"/>
      <c r="AG14" s="33"/>
      <c r="AH14" s="36">
        <v>473757</v>
      </c>
      <c r="AI14" s="33"/>
      <c r="AJ14" s="36">
        <v>0</v>
      </c>
      <c r="AK14" s="33"/>
      <c r="AL14" s="36">
        <f>(AE14+AH14+AJ14)</f>
        <v>892482428</v>
      </c>
      <c r="AM14" s="33"/>
      <c r="AN14" s="36">
        <v>727114204</v>
      </c>
      <c r="AO14" s="33"/>
      <c r="AP14" s="34">
        <f>(AN14/$C14)</f>
        <v>4514.8351692021115</v>
      </c>
      <c r="AQ14" s="33"/>
      <c r="AR14" s="35">
        <f>IF($AP$60&lt;&gt;0,(AP14/$AP$60)*100,0)</f>
        <v>114.77102473311101</v>
      </c>
      <c r="AS14" s="33"/>
      <c r="AT14" s="36">
        <v>54982560</v>
      </c>
      <c r="AU14" s="33"/>
      <c r="AV14" s="36">
        <v>70226846</v>
      </c>
      <c r="AW14" s="33"/>
      <c r="AX14" s="36"/>
      <c r="AY14" s="33"/>
      <c r="AZ14" s="36">
        <v>12788584</v>
      </c>
      <c r="BA14" s="33"/>
      <c r="BB14" s="22">
        <v>1</v>
      </c>
    </row>
    <row r="15" spans="1:55" ht="8.85" customHeight="1" x14ac:dyDescent="0.3">
      <c r="A15" s="22">
        <v>2</v>
      </c>
      <c r="B15" s="33"/>
      <c r="C15" s="38">
        <v>16877</v>
      </c>
      <c r="E15" s="22" t="s">
        <v>92</v>
      </c>
      <c r="F15" s="33"/>
      <c r="G15" s="38">
        <v>51185601</v>
      </c>
      <c r="H15" s="33"/>
      <c r="I15" s="35">
        <f>(G15/$C15)</f>
        <v>3032.8613497659535</v>
      </c>
      <c r="J15" s="33"/>
      <c r="K15" s="35">
        <f>IF($AE15&lt;&gt;0,(G15/$AE15)*100,0)</f>
        <v>51.281511272086846</v>
      </c>
      <c r="L15" s="33"/>
      <c r="M15" s="38">
        <v>35049407</v>
      </c>
      <c r="N15" s="33"/>
      <c r="O15" s="35">
        <f t="shared" si="0"/>
        <v>2076.7557622800259</v>
      </c>
      <c r="P15" s="33"/>
      <c r="Q15" s="35">
        <f t="shared" si="1"/>
        <v>35.115081683820797</v>
      </c>
      <c r="R15" s="33"/>
      <c r="S15" s="38">
        <v>13573780</v>
      </c>
      <c r="T15" s="33"/>
      <c r="U15" s="35">
        <f t="shared" si="2"/>
        <v>804.27682645019854</v>
      </c>
      <c r="V15" s="33"/>
      <c r="W15" s="35">
        <f t="shared" si="3"/>
        <v>13.599214202346221</v>
      </c>
      <c r="X15" s="33"/>
      <c r="Y15" s="38">
        <v>4185</v>
      </c>
      <c r="Z15" s="33"/>
      <c r="AA15" s="35">
        <f t="shared" si="4"/>
        <v>0.24797061089056111</v>
      </c>
      <c r="AB15" s="33"/>
      <c r="AC15" s="35">
        <f t="shared" si="5"/>
        <v>4.1928417461325395E-3</v>
      </c>
      <c r="AD15" s="33"/>
      <c r="AE15" s="38">
        <f t="shared" si="6"/>
        <v>99812973</v>
      </c>
      <c r="AF15" s="39"/>
      <c r="AG15" s="33"/>
      <c r="AH15" s="38">
        <v>2090012</v>
      </c>
      <c r="AI15" s="33"/>
      <c r="AJ15" s="38">
        <v>0</v>
      </c>
      <c r="AK15" s="33"/>
      <c r="AL15" s="38">
        <f>(AE15+AH15+AJ15)</f>
        <v>101902985</v>
      </c>
      <c r="AM15" s="33"/>
      <c r="AN15" s="38">
        <v>90990951</v>
      </c>
      <c r="AO15" s="33"/>
      <c r="AP15" s="35">
        <f>(AN15/$C15)</f>
        <v>5391.4173727558218</v>
      </c>
      <c r="AQ15" s="33"/>
      <c r="AR15" s="35">
        <f>IF($AP$60&lt;&gt;0,(AP15/$AP$60)*100,0)</f>
        <v>137.05450441603543</v>
      </c>
      <c r="AS15" s="33"/>
      <c r="AT15" s="38">
        <v>190492</v>
      </c>
      <c r="AU15" s="33"/>
      <c r="AV15" s="38">
        <v>7643569</v>
      </c>
      <c r="AW15" s="33"/>
      <c r="AX15" s="38"/>
      <c r="AY15" s="33"/>
      <c r="AZ15" s="38">
        <v>0</v>
      </c>
      <c r="BA15" s="33"/>
      <c r="BB15" s="22">
        <v>2</v>
      </c>
    </row>
    <row r="16" spans="1:55" ht="8.85" customHeight="1" x14ac:dyDescent="0.3">
      <c r="A16" s="22">
        <v>3</v>
      </c>
      <c r="B16" s="33"/>
      <c r="C16" s="38">
        <v>6351</v>
      </c>
      <c r="D16" s="22" t="s">
        <v>93</v>
      </c>
      <c r="E16" s="22" t="s">
        <v>94</v>
      </c>
      <c r="F16" s="33"/>
      <c r="G16" s="38">
        <v>10279612</v>
      </c>
      <c r="H16" s="33"/>
      <c r="I16" s="35">
        <f>(G16/$C16)</f>
        <v>1618.581640686506</v>
      </c>
      <c r="J16" s="33"/>
      <c r="K16" s="35">
        <f>IF($AE16&lt;&gt;0,(G16/$AE16)*100,0)</f>
        <v>36.169466680787835</v>
      </c>
      <c r="L16" s="33"/>
      <c r="M16" s="38">
        <v>16015486</v>
      </c>
      <c r="N16" s="33"/>
      <c r="O16" s="35">
        <f t="shared" si="0"/>
        <v>2521.7266572193357</v>
      </c>
      <c r="P16" s="33"/>
      <c r="Q16" s="35">
        <f t="shared" si="1"/>
        <v>56.351503077511488</v>
      </c>
      <c r="R16" s="33"/>
      <c r="S16" s="38">
        <v>2102183</v>
      </c>
      <c r="T16" s="33"/>
      <c r="U16" s="35">
        <f t="shared" si="2"/>
        <v>331.00031491103761</v>
      </c>
      <c r="V16" s="33"/>
      <c r="W16" s="35">
        <f t="shared" si="3"/>
        <v>7.3966641907708786</v>
      </c>
      <c r="X16" s="33"/>
      <c r="Y16" s="38">
        <v>23409</v>
      </c>
      <c r="Z16" s="33"/>
      <c r="AA16" s="35">
        <f t="shared" si="4"/>
        <v>3.6858762399622105</v>
      </c>
      <c r="AB16" s="33"/>
      <c r="AC16" s="35">
        <f t="shared" si="5"/>
        <v>8.2366050929797971E-2</v>
      </c>
      <c r="AD16" s="33"/>
      <c r="AE16" s="38">
        <f t="shared" si="6"/>
        <v>28420690</v>
      </c>
      <c r="AF16" s="39"/>
      <c r="AG16" s="33"/>
      <c r="AH16" s="38">
        <v>139475</v>
      </c>
      <c r="AI16" s="33"/>
      <c r="AJ16" s="38">
        <v>80</v>
      </c>
      <c r="AK16" s="33"/>
      <c r="AL16" s="38">
        <f>(AE16+AH16+AJ16)</f>
        <v>28560245</v>
      </c>
      <c r="AM16" s="33"/>
      <c r="AN16" s="38">
        <v>28454294</v>
      </c>
      <c r="AO16" s="33"/>
      <c r="AP16" s="35">
        <f>(AN16/$C16)</f>
        <v>4480.2856243111319</v>
      </c>
      <c r="AQ16" s="33"/>
      <c r="AR16" s="35">
        <f>IF($AP$60&lt;&gt;0,(AP16/$AP$60)*100,0)</f>
        <v>113.89274534469622</v>
      </c>
      <c r="AS16" s="33"/>
      <c r="AT16" s="38">
        <v>608545</v>
      </c>
      <c r="AU16" s="33"/>
      <c r="AV16" s="38">
        <v>0</v>
      </c>
      <c r="AW16" s="33"/>
      <c r="AX16" s="38"/>
      <c r="AY16" s="33"/>
      <c r="AZ16" s="38">
        <v>0</v>
      </c>
      <c r="BA16" s="33"/>
      <c r="BB16" s="22">
        <v>3</v>
      </c>
    </row>
    <row r="17" spans="1:54" s="27" customFormat="1" ht="8.85" customHeight="1" x14ac:dyDescent="0.3">
      <c r="A17" s="22">
        <v>4</v>
      </c>
      <c r="B17" s="33"/>
      <c r="C17" s="38">
        <v>49281</v>
      </c>
      <c r="D17" s="22"/>
      <c r="E17" s="22" t="s">
        <v>95</v>
      </c>
      <c r="F17" s="33"/>
      <c r="G17" s="38">
        <v>183145944</v>
      </c>
      <c r="H17" s="33"/>
      <c r="I17" s="35">
        <f>(G17/$C17)</f>
        <v>3716.3601387958847</v>
      </c>
      <c r="J17" s="33"/>
      <c r="K17" s="35">
        <f>IF($AE17&lt;&gt;0,(G17/$AE17)*100,0)</f>
        <v>72.854470955930893</v>
      </c>
      <c r="L17" s="33"/>
      <c r="M17" s="38">
        <v>48321807</v>
      </c>
      <c r="N17" s="33"/>
      <c r="O17" s="35">
        <f t="shared" si="0"/>
        <v>980.53625129360205</v>
      </c>
      <c r="P17" s="33"/>
      <c r="Q17" s="35">
        <f t="shared" si="1"/>
        <v>19.222154789404446</v>
      </c>
      <c r="R17" s="33"/>
      <c r="S17" s="38">
        <v>18837459</v>
      </c>
      <c r="T17" s="33"/>
      <c r="U17" s="35">
        <f t="shared" si="2"/>
        <v>382.24587569245756</v>
      </c>
      <c r="V17" s="33"/>
      <c r="W17" s="35">
        <f t="shared" si="3"/>
        <v>7.493439819770396</v>
      </c>
      <c r="X17" s="33"/>
      <c r="Y17" s="38">
        <v>1080795</v>
      </c>
      <c r="Z17" s="33"/>
      <c r="AA17" s="35">
        <f t="shared" si="4"/>
        <v>21.931271686857002</v>
      </c>
      <c r="AB17" s="33"/>
      <c r="AC17" s="35">
        <f t="shared" si="5"/>
        <v>0.42993443489425753</v>
      </c>
      <c r="AD17" s="33"/>
      <c r="AE17" s="38">
        <f t="shared" si="6"/>
        <v>251386005</v>
      </c>
      <c r="AF17" s="39"/>
      <c r="AG17" s="33"/>
      <c r="AH17" s="38">
        <v>0</v>
      </c>
      <c r="AI17" s="33"/>
      <c r="AJ17" s="38">
        <v>6389388</v>
      </c>
      <c r="AK17" s="33"/>
      <c r="AL17" s="38">
        <f>(AE17+AH17+AJ17)</f>
        <v>257775393</v>
      </c>
      <c r="AM17" s="33"/>
      <c r="AN17" s="38">
        <v>237610227</v>
      </c>
      <c r="AO17" s="33"/>
      <c r="AP17" s="35">
        <f>(AN17/$C17)</f>
        <v>4821.538260181409</v>
      </c>
      <c r="AQ17" s="33"/>
      <c r="AR17" s="35">
        <f>IF($AP$60&lt;&gt;0,(AP17/$AP$60)*100,0)</f>
        <v>122.5676832425129</v>
      </c>
      <c r="AS17" s="33"/>
      <c r="AT17" s="38">
        <v>8865627</v>
      </c>
      <c r="AU17" s="33"/>
      <c r="AV17" s="38">
        <v>11003348</v>
      </c>
      <c r="AW17" s="33"/>
      <c r="AX17" s="38"/>
      <c r="AY17" s="33"/>
      <c r="AZ17" s="38">
        <v>3317586</v>
      </c>
      <c r="BA17" s="33"/>
      <c r="BB17" s="22">
        <v>4</v>
      </c>
    </row>
    <row r="18" spans="1:54" s="27" customFormat="1" ht="8.85" customHeight="1" x14ac:dyDescent="0.3">
      <c r="A18" s="22">
        <v>5</v>
      </c>
      <c r="B18" s="33"/>
      <c r="C18" s="38">
        <v>243868</v>
      </c>
      <c r="D18" s="22"/>
      <c r="E18" s="22" t="s">
        <v>96</v>
      </c>
      <c r="F18" s="33"/>
      <c r="G18" s="38">
        <v>569953924</v>
      </c>
      <c r="H18" s="33"/>
      <c r="I18" s="40">
        <f>(G18/$C18)</f>
        <v>2337.1410927222923</v>
      </c>
      <c r="J18" s="33"/>
      <c r="K18" s="40">
        <f>IF($AE18&lt;&gt;0,(G18/$AE18)*100,0)</f>
        <v>57.28461566490747</v>
      </c>
      <c r="L18" s="33"/>
      <c r="M18" s="38">
        <v>376184906</v>
      </c>
      <c r="N18" s="33"/>
      <c r="O18" s="40">
        <f t="shared" si="0"/>
        <v>1542.5759263207965</v>
      </c>
      <c r="P18" s="33"/>
      <c r="Q18" s="40">
        <f t="shared" si="1"/>
        <v>37.80938572702825</v>
      </c>
      <c r="R18" s="33"/>
      <c r="S18" s="38">
        <v>41189424</v>
      </c>
      <c r="T18" s="33"/>
      <c r="U18" s="40">
        <f t="shared" si="2"/>
        <v>168.9004871487854</v>
      </c>
      <c r="V18" s="33"/>
      <c r="W18" s="40">
        <f t="shared" si="3"/>
        <v>4.1398439837724776</v>
      </c>
      <c r="X18" s="33"/>
      <c r="Y18" s="38">
        <v>7622864</v>
      </c>
      <c r="Z18" s="33"/>
      <c r="AA18" s="40">
        <f t="shared" si="4"/>
        <v>31.25815605163449</v>
      </c>
      <c r="AB18" s="33"/>
      <c r="AC18" s="40">
        <f t="shared" si="5"/>
        <v>0.76615462429180359</v>
      </c>
      <c r="AD18" s="33"/>
      <c r="AE18" s="38">
        <f t="shared" si="6"/>
        <v>994951118</v>
      </c>
      <c r="AF18" s="39"/>
      <c r="AG18" s="33"/>
      <c r="AH18" s="38">
        <v>8784409</v>
      </c>
      <c r="AI18" s="33"/>
      <c r="AJ18" s="38">
        <v>648649</v>
      </c>
      <c r="AK18" s="33"/>
      <c r="AL18" s="38">
        <f>(AE18+AH18+AJ18)</f>
        <v>1004384176</v>
      </c>
      <c r="AM18" s="33"/>
      <c r="AN18" s="38">
        <v>881202697</v>
      </c>
      <c r="AO18" s="33"/>
      <c r="AP18" s="40">
        <f>(AN18/$C18)</f>
        <v>3613.441275608116</v>
      </c>
      <c r="AQ18" s="33"/>
      <c r="AR18" s="40">
        <f>IF($AP$60&lt;&gt;0,(AP18/$AP$60)*100,0)</f>
        <v>91.856810375594449</v>
      </c>
      <c r="AS18" s="33"/>
      <c r="AT18" s="38">
        <v>31172842</v>
      </c>
      <c r="AU18" s="33"/>
      <c r="AV18" s="38">
        <v>37067048</v>
      </c>
      <c r="AW18" s="33"/>
      <c r="AX18" s="38"/>
      <c r="AY18" s="33"/>
      <c r="AZ18" s="38">
        <v>3100000</v>
      </c>
      <c r="BA18" s="33"/>
      <c r="BB18" s="22">
        <v>5</v>
      </c>
    </row>
    <row r="19" spans="1:54" s="27" customFormat="1" ht="8.85" customHeight="1" x14ac:dyDescent="0.3">
      <c r="A19" s="41"/>
      <c r="B19" s="33"/>
      <c r="C19" s="41"/>
      <c r="D19" s="22"/>
      <c r="E19" s="22"/>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9"/>
      <c r="AG19" s="33"/>
      <c r="AH19" s="33"/>
      <c r="AI19" s="33"/>
      <c r="AJ19" s="33"/>
      <c r="AK19" s="33"/>
      <c r="AL19" s="33"/>
      <c r="AM19" s="33"/>
      <c r="AN19" s="33"/>
      <c r="AO19" s="33"/>
      <c r="AP19" s="33"/>
      <c r="AQ19" s="33"/>
      <c r="AR19" s="33"/>
      <c r="AS19" s="33"/>
      <c r="AT19" s="33"/>
      <c r="AU19" s="33"/>
      <c r="AV19" s="33"/>
      <c r="AW19" s="33"/>
      <c r="AX19" s="33"/>
      <c r="AY19" s="33"/>
      <c r="AZ19" s="33"/>
      <c r="BA19" s="33"/>
      <c r="BB19" s="41"/>
    </row>
    <row r="20" spans="1:54" s="27" customFormat="1" ht="8.85" customHeight="1" x14ac:dyDescent="0.3">
      <c r="A20" s="22">
        <v>6</v>
      </c>
      <c r="B20" s="33"/>
      <c r="C20" s="38">
        <v>17562</v>
      </c>
      <c r="D20" s="22"/>
      <c r="E20" s="22" t="s">
        <v>97</v>
      </c>
      <c r="F20" s="33"/>
      <c r="G20" s="38">
        <v>52366716</v>
      </c>
      <c r="H20" s="33"/>
      <c r="I20" s="40">
        <f>(G20/$C20)</f>
        <v>2981.8196105227194</v>
      </c>
      <c r="J20" s="33"/>
      <c r="K20" s="40">
        <f>IF($AE20&lt;&gt;0,(G20/$AE20)*100,0)</f>
        <v>63.202218784416345</v>
      </c>
      <c r="L20" s="33"/>
      <c r="M20" s="38">
        <v>27020716</v>
      </c>
      <c r="N20" s="33"/>
      <c r="O20" s="40">
        <f t="shared" si="0"/>
        <v>1538.5899100330259</v>
      </c>
      <c r="P20" s="33"/>
      <c r="Q20" s="40">
        <f t="shared" si="1"/>
        <v>32.611730022245027</v>
      </c>
      <c r="R20" s="33"/>
      <c r="S20" s="38">
        <v>3465239</v>
      </c>
      <c r="T20" s="33"/>
      <c r="U20" s="40">
        <f t="shared" si="2"/>
        <v>197.31459970390617</v>
      </c>
      <c r="V20" s="33"/>
      <c r="W20" s="40">
        <f t="shared" si="3"/>
        <v>4.1822518222890288</v>
      </c>
      <c r="X20" s="33"/>
      <c r="Y20" s="38">
        <v>3148</v>
      </c>
      <c r="Z20" s="33"/>
      <c r="AA20" s="40">
        <f t="shared" si="4"/>
        <v>0.17925065482291311</v>
      </c>
      <c r="AB20" s="33"/>
      <c r="AC20" s="40">
        <f t="shared" si="5"/>
        <v>3.7993710496060634E-3</v>
      </c>
      <c r="AD20" s="33"/>
      <c r="AE20" s="38">
        <f t="shared" si="6"/>
        <v>82855819</v>
      </c>
      <c r="AF20" s="39"/>
      <c r="AG20" s="33"/>
      <c r="AH20" s="38">
        <v>0</v>
      </c>
      <c r="AI20" s="33"/>
      <c r="AJ20" s="38">
        <v>0</v>
      </c>
      <c r="AK20" s="33"/>
      <c r="AL20" s="38">
        <f>(AE20+AH20+AJ20)</f>
        <v>82855819</v>
      </c>
      <c r="AM20" s="33"/>
      <c r="AN20" s="38">
        <v>73297458</v>
      </c>
      <c r="AO20" s="33"/>
      <c r="AP20" s="40">
        <f>(AN20/$C20)</f>
        <v>4173.6395626921767</v>
      </c>
      <c r="AQ20" s="33"/>
      <c r="AR20" s="40">
        <f>IF($AP$60&lt;&gt;0,(AP20/$AP$60)*100,0)</f>
        <v>106.09753657108338</v>
      </c>
      <c r="AS20" s="33"/>
      <c r="AT20" s="38">
        <v>2428363</v>
      </c>
      <c r="AU20" s="33"/>
      <c r="AV20" s="38">
        <v>0</v>
      </c>
      <c r="AW20" s="33"/>
      <c r="AX20" s="38"/>
      <c r="AY20" s="33"/>
      <c r="AZ20" s="38">
        <v>0</v>
      </c>
      <c r="BA20" s="33"/>
      <c r="BB20" s="22">
        <v>6</v>
      </c>
    </row>
    <row r="21" spans="1:54" s="27" customFormat="1" ht="8.85" customHeight="1" x14ac:dyDescent="0.3">
      <c r="A21" s="22">
        <v>7</v>
      </c>
      <c r="B21" s="33"/>
      <c r="C21" s="38">
        <v>5716</v>
      </c>
      <c r="D21" s="22"/>
      <c r="E21" s="22" t="s">
        <v>98</v>
      </c>
      <c r="F21" s="33"/>
      <c r="G21" s="38">
        <v>16928666</v>
      </c>
      <c r="H21" s="33"/>
      <c r="I21" s="40">
        <f>(G21/$C21)</f>
        <v>2961.6280615815253</v>
      </c>
      <c r="J21" s="33"/>
      <c r="K21" s="40">
        <f>IF($AE21&lt;&gt;0,(G21/$AE21)*100,0)</f>
        <v>56.348514901578717</v>
      </c>
      <c r="L21" s="33"/>
      <c r="M21" s="38">
        <v>11883265</v>
      </c>
      <c r="N21" s="33"/>
      <c r="O21" s="40">
        <f t="shared" si="0"/>
        <v>2078.9476906927921</v>
      </c>
      <c r="P21" s="33"/>
      <c r="Q21" s="40">
        <f t="shared" si="1"/>
        <v>39.554465480735978</v>
      </c>
      <c r="R21" s="33"/>
      <c r="S21" s="38">
        <v>1190922</v>
      </c>
      <c r="T21" s="33"/>
      <c r="U21" s="40">
        <f t="shared" si="2"/>
        <v>208.34884534639608</v>
      </c>
      <c r="V21" s="33"/>
      <c r="W21" s="40">
        <f t="shared" si="3"/>
        <v>3.964085892155822</v>
      </c>
      <c r="X21" s="33"/>
      <c r="Y21" s="38">
        <v>39937</v>
      </c>
      <c r="Z21" s="33"/>
      <c r="AA21" s="40">
        <f t="shared" si="4"/>
        <v>6.9868789363191039</v>
      </c>
      <c r="AB21" s="33"/>
      <c r="AC21" s="40">
        <f t="shared" si="5"/>
        <v>0.13293372552948643</v>
      </c>
      <c r="AD21" s="33"/>
      <c r="AE21" s="38">
        <f t="shared" si="6"/>
        <v>30042790</v>
      </c>
      <c r="AF21" s="39"/>
      <c r="AG21" s="33"/>
      <c r="AH21" s="38">
        <v>0</v>
      </c>
      <c r="AI21" s="33"/>
      <c r="AJ21" s="38">
        <v>575842</v>
      </c>
      <c r="AK21" s="33"/>
      <c r="AL21" s="38">
        <f>(AE21+AH21+AJ21)</f>
        <v>30618632</v>
      </c>
      <c r="AM21" s="33"/>
      <c r="AN21" s="38">
        <v>28322342</v>
      </c>
      <c r="AO21" s="33"/>
      <c r="AP21" s="40">
        <f>(AN21/$C21)</f>
        <v>4954.9233729881034</v>
      </c>
      <c r="AQ21" s="33"/>
      <c r="AR21" s="40">
        <f>IF($AP$60&lt;&gt;0,(AP21/$AP$60)*100,0)</f>
        <v>125.95844846588015</v>
      </c>
      <c r="AS21" s="33"/>
      <c r="AT21" s="38">
        <v>449719</v>
      </c>
      <c r="AU21" s="33"/>
      <c r="AV21" s="38">
        <v>2091683</v>
      </c>
      <c r="AW21" s="33"/>
      <c r="AX21" s="38"/>
      <c r="AY21" s="33"/>
      <c r="AZ21" s="38">
        <v>146969</v>
      </c>
      <c r="BA21" s="33"/>
      <c r="BB21" s="22">
        <v>7</v>
      </c>
    </row>
    <row r="22" spans="1:54" s="27" customFormat="1" ht="8.85" customHeight="1" x14ac:dyDescent="0.3">
      <c r="A22" s="22">
        <v>8</v>
      </c>
      <c r="B22" s="33"/>
      <c r="C22" s="38">
        <v>40590</v>
      </c>
      <c r="D22" s="22"/>
      <c r="E22" s="22" t="s">
        <v>99</v>
      </c>
      <c r="F22" s="33"/>
      <c r="G22" s="38">
        <v>78386488</v>
      </c>
      <c r="H22" s="33"/>
      <c r="I22" s="40">
        <f>(G22/$C22)</f>
        <v>1931.1773343187976</v>
      </c>
      <c r="J22" s="33"/>
      <c r="K22" s="40">
        <f>IF($AE22&lt;&gt;0,(G22/$AE22)*100,0)</f>
        <v>43.249302648924122</v>
      </c>
      <c r="L22" s="33"/>
      <c r="M22" s="38">
        <v>82582679</v>
      </c>
      <c r="N22" s="33"/>
      <c r="O22" s="40">
        <f t="shared" si="0"/>
        <v>2034.5572554816458</v>
      </c>
      <c r="P22" s="33"/>
      <c r="Q22" s="40">
        <f t="shared" si="1"/>
        <v>45.564527366374044</v>
      </c>
      <c r="R22" s="33"/>
      <c r="S22" s="38">
        <v>19851991</v>
      </c>
      <c r="T22" s="33"/>
      <c r="U22" s="40">
        <f t="shared" si="2"/>
        <v>489.08576003941857</v>
      </c>
      <c r="V22" s="33"/>
      <c r="W22" s="40">
        <f t="shared" si="3"/>
        <v>10.953224067682656</v>
      </c>
      <c r="X22" s="33"/>
      <c r="Y22" s="38">
        <v>422199</v>
      </c>
      <c r="Z22" s="33"/>
      <c r="AA22" s="40">
        <f t="shared" si="4"/>
        <v>10.401552106430156</v>
      </c>
      <c r="AB22" s="33"/>
      <c r="AC22" s="40">
        <f t="shared" si="5"/>
        <v>0.2329459170191821</v>
      </c>
      <c r="AD22" s="33"/>
      <c r="AE22" s="38">
        <f t="shared" si="6"/>
        <v>181243357</v>
      </c>
      <c r="AF22" s="39"/>
      <c r="AG22" s="33"/>
      <c r="AH22" s="38">
        <v>136755</v>
      </c>
      <c r="AI22" s="33"/>
      <c r="AJ22" s="38">
        <v>17767000</v>
      </c>
      <c r="AK22" s="33"/>
      <c r="AL22" s="38">
        <f>(AE22+AH22+AJ22)</f>
        <v>199147112</v>
      </c>
      <c r="AM22" s="33"/>
      <c r="AN22" s="38">
        <v>189439540</v>
      </c>
      <c r="AO22" s="33"/>
      <c r="AP22" s="40">
        <f>(AN22/$C22)</f>
        <v>4667.148066026115</v>
      </c>
      <c r="AQ22" s="33"/>
      <c r="AR22" s="40">
        <f>IF($AP$60&lt;&gt;0,(AP22/$AP$60)*100,0)</f>
        <v>118.64295063813776</v>
      </c>
      <c r="AS22" s="33"/>
      <c r="AT22" s="38">
        <v>0</v>
      </c>
      <c r="AU22" s="33"/>
      <c r="AV22" s="38">
        <v>0</v>
      </c>
      <c r="AW22" s="33"/>
      <c r="AX22" s="38"/>
      <c r="AY22" s="33"/>
      <c r="AZ22" s="38">
        <v>282900</v>
      </c>
      <c r="BA22" s="33"/>
      <c r="BB22" s="22">
        <v>8</v>
      </c>
    </row>
    <row r="23" spans="1:54" s="27" customFormat="1" ht="8.85" customHeight="1" x14ac:dyDescent="0.3">
      <c r="A23" s="22">
        <v>9</v>
      </c>
      <c r="B23" s="33"/>
      <c r="C23" s="38">
        <v>5531</v>
      </c>
      <c r="D23" s="22" t="s">
        <v>93</v>
      </c>
      <c r="E23" s="22" t="s">
        <v>100</v>
      </c>
      <c r="F23" s="33"/>
      <c r="G23" s="38">
        <v>14630338</v>
      </c>
      <c r="H23" s="33"/>
      <c r="I23" s="40">
        <f>(G23/$C23)</f>
        <v>2645.1524136684143</v>
      </c>
      <c r="J23" s="33"/>
      <c r="K23" s="40">
        <f>IF($AE23&lt;&gt;0,(G23/$AE23)*100,0)</f>
        <v>48.328969512094815</v>
      </c>
      <c r="L23" s="33"/>
      <c r="M23" s="38">
        <v>12669107</v>
      </c>
      <c r="N23" s="33"/>
      <c r="O23" s="40">
        <f t="shared" si="0"/>
        <v>2290.5635508949558</v>
      </c>
      <c r="P23" s="33"/>
      <c r="Q23" s="40">
        <f t="shared" si="1"/>
        <v>41.850358204196439</v>
      </c>
      <c r="R23" s="33"/>
      <c r="S23" s="38">
        <v>2972953</v>
      </c>
      <c r="T23" s="33"/>
      <c r="U23" s="40">
        <f t="shared" si="2"/>
        <v>537.5073223648526</v>
      </c>
      <c r="V23" s="33"/>
      <c r="W23" s="40">
        <f t="shared" si="3"/>
        <v>9.8206722837087437</v>
      </c>
      <c r="X23" s="33"/>
      <c r="Y23" s="38">
        <v>0</v>
      </c>
      <c r="Z23" s="33"/>
      <c r="AA23" s="40">
        <f t="shared" si="4"/>
        <v>0</v>
      </c>
      <c r="AB23" s="33"/>
      <c r="AC23" s="40">
        <f t="shared" si="5"/>
        <v>0</v>
      </c>
      <c r="AD23" s="33"/>
      <c r="AE23" s="38">
        <f t="shared" si="6"/>
        <v>30272398</v>
      </c>
      <c r="AF23" s="39"/>
      <c r="AG23" s="33"/>
      <c r="AH23" s="38">
        <v>218518</v>
      </c>
      <c r="AI23" s="33"/>
      <c r="AJ23" s="38">
        <v>0</v>
      </c>
      <c r="AK23" s="33"/>
      <c r="AL23" s="38">
        <f>(AE23+AH23+AJ23)</f>
        <v>30490916</v>
      </c>
      <c r="AM23" s="33"/>
      <c r="AN23" s="38">
        <v>28954913</v>
      </c>
      <c r="AO23" s="33"/>
      <c r="AP23" s="40">
        <f>(AN23/$C23)</f>
        <v>5235.0231422889174</v>
      </c>
      <c r="AQ23" s="33"/>
      <c r="AR23" s="40">
        <f>IF($AP$60&lt;&gt;0,(AP23/$AP$60)*100,0)</f>
        <v>133.07882747095547</v>
      </c>
      <c r="AS23" s="33"/>
      <c r="AT23" s="38">
        <v>0</v>
      </c>
      <c r="AU23" s="33"/>
      <c r="AV23" s="38">
        <v>0</v>
      </c>
      <c r="AW23" s="33"/>
      <c r="AX23" s="38"/>
      <c r="AY23" s="33"/>
      <c r="AZ23" s="38">
        <v>0</v>
      </c>
      <c r="BA23" s="33"/>
      <c r="BB23" s="22">
        <v>9</v>
      </c>
    </row>
    <row r="24" spans="1:54" s="27" customFormat="1" ht="8.85" customHeight="1" x14ac:dyDescent="0.3">
      <c r="A24" s="22">
        <v>10</v>
      </c>
      <c r="B24" s="33"/>
      <c r="C24" s="38">
        <v>24552</v>
      </c>
      <c r="D24" s="22"/>
      <c r="E24" s="22" t="s">
        <v>101</v>
      </c>
      <c r="F24" s="33"/>
      <c r="G24" s="38">
        <v>125851911</v>
      </c>
      <c r="H24" s="33"/>
      <c r="I24" s="40">
        <f>(G24/$C24)</f>
        <v>5125.9331622678401</v>
      </c>
      <c r="J24" s="33"/>
      <c r="K24" s="40">
        <f>IF($AE24&lt;&gt;0,(G24/$AE24)*100,0)</f>
        <v>87.189153736980543</v>
      </c>
      <c r="L24" s="33"/>
      <c r="M24" s="38">
        <v>18000584</v>
      </c>
      <c r="N24" s="33"/>
      <c r="O24" s="40">
        <f t="shared" si="0"/>
        <v>733.16161616161617</v>
      </c>
      <c r="P24" s="33"/>
      <c r="Q24" s="40">
        <f t="shared" si="1"/>
        <v>12.470654384671457</v>
      </c>
      <c r="R24" s="33"/>
      <c r="S24" s="38">
        <v>77593</v>
      </c>
      <c r="T24" s="33"/>
      <c r="U24" s="40">
        <f t="shared" si="2"/>
        <v>3.1603535353535355</v>
      </c>
      <c r="V24" s="33"/>
      <c r="W24" s="40">
        <f t="shared" si="3"/>
        <v>5.3755782905144212E-2</v>
      </c>
      <c r="X24" s="33"/>
      <c r="Y24" s="38">
        <v>413452</v>
      </c>
      <c r="Z24" s="33"/>
      <c r="AA24" s="40">
        <f t="shared" si="4"/>
        <v>16.839850114043664</v>
      </c>
      <c r="AB24" s="33"/>
      <c r="AC24" s="40">
        <f t="shared" si="5"/>
        <v>0.28643609544285809</v>
      </c>
      <c r="AD24" s="33"/>
      <c r="AE24" s="38">
        <f t="shared" si="6"/>
        <v>144343540</v>
      </c>
      <c r="AF24" s="39"/>
      <c r="AG24" s="33"/>
      <c r="AH24" s="38">
        <v>961000</v>
      </c>
      <c r="AI24" s="33"/>
      <c r="AJ24" s="38">
        <v>724898</v>
      </c>
      <c r="AK24" s="33"/>
      <c r="AL24" s="38">
        <f>(AE24+AH24+AJ24)</f>
        <v>146029438</v>
      </c>
      <c r="AM24" s="33"/>
      <c r="AN24" s="38">
        <v>119784763</v>
      </c>
      <c r="AO24" s="33"/>
      <c r="AP24" s="40">
        <f>(AN24/$C24)</f>
        <v>4878.8189556858915</v>
      </c>
      <c r="AQ24" s="33"/>
      <c r="AR24" s="40">
        <f>IF($AP$60&lt;&gt;0,(AP24/$AP$60)*100,0)</f>
        <v>124.02380818929286</v>
      </c>
      <c r="AS24" s="33"/>
      <c r="AT24" s="38">
        <v>14210736</v>
      </c>
      <c r="AU24" s="33"/>
      <c r="AV24" s="38">
        <v>0</v>
      </c>
      <c r="AW24" s="33"/>
      <c r="AX24" s="38"/>
      <c r="AY24" s="33"/>
      <c r="AZ24" s="38">
        <v>2483667</v>
      </c>
      <c r="BA24" s="33"/>
      <c r="BB24" s="22">
        <v>10</v>
      </c>
    </row>
    <row r="25" spans="1:54" s="27" customFormat="1" ht="8.85" customHeight="1" x14ac:dyDescent="0.3">
      <c r="A25" s="41"/>
      <c r="B25" s="33"/>
      <c r="C25" s="41"/>
      <c r="D25" s="22"/>
      <c r="E25" s="22"/>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9"/>
      <c r="AG25" s="33"/>
      <c r="AH25" s="33"/>
      <c r="AI25" s="33"/>
      <c r="AJ25" s="33"/>
      <c r="AK25" s="33"/>
      <c r="AL25" s="33"/>
      <c r="AM25" s="33"/>
      <c r="AN25" s="33"/>
      <c r="AO25" s="33"/>
      <c r="AP25" s="33"/>
      <c r="AQ25" s="33"/>
      <c r="AR25" s="33"/>
      <c r="AS25" s="33"/>
      <c r="AT25" s="33"/>
      <c r="AU25" s="33"/>
      <c r="AV25" s="33"/>
      <c r="AW25" s="33"/>
      <c r="AX25" s="33"/>
      <c r="AY25" s="33"/>
      <c r="AZ25" s="33"/>
      <c r="BA25" s="33"/>
      <c r="BB25" s="41"/>
    </row>
    <row r="26" spans="1:54" s="27" customFormat="1" ht="8.85" customHeight="1" x14ac:dyDescent="0.3">
      <c r="A26" s="22">
        <v>11</v>
      </c>
      <c r="B26" s="33"/>
      <c r="C26" s="38">
        <v>14460</v>
      </c>
      <c r="D26" s="22"/>
      <c r="E26" s="22" t="s">
        <v>102</v>
      </c>
      <c r="F26" s="33"/>
      <c r="G26" s="38">
        <v>91984117</v>
      </c>
      <c r="H26" s="33"/>
      <c r="I26" s="40">
        <f>(G26/$C26)</f>
        <v>6361.2805670816042</v>
      </c>
      <c r="J26" s="33"/>
      <c r="K26" s="40">
        <f>IF($AE26&lt;&gt;0,(G26/$AE26)*100,0)</f>
        <v>87.366804117746184</v>
      </c>
      <c r="L26" s="33"/>
      <c r="M26" s="38">
        <v>12316050</v>
      </c>
      <c r="N26" s="33"/>
      <c r="O26" s="40">
        <f t="shared" si="0"/>
        <v>851.73236514522819</v>
      </c>
      <c r="P26" s="33"/>
      <c r="Q26" s="40">
        <f t="shared" si="1"/>
        <v>11.697823091070907</v>
      </c>
      <c r="R26" s="33"/>
      <c r="S26" s="38">
        <v>811497</v>
      </c>
      <c r="T26" s="33"/>
      <c r="U26" s="40">
        <f t="shared" si="2"/>
        <v>56.1201244813278</v>
      </c>
      <c r="V26" s="33"/>
      <c r="W26" s="40">
        <f t="shared" si="3"/>
        <v>0.77076240717882494</v>
      </c>
      <c r="X26" s="33"/>
      <c r="Y26" s="38">
        <v>173310</v>
      </c>
      <c r="Z26" s="33"/>
      <c r="AA26" s="40">
        <f t="shared" si="4"/>
        <v>11.985477178423237</v>
      </c>
      <c r="AB26" s="33"/>
      <c r="AC26" s="40">
        <f t="shared" si="5"/>
        <v>0.16461038400408398</v>
      </c>
      <c r="AD26" s="33"/>
      <c r="AE26" s="38">
        <f t="shared" si="6"/>
        <v>105284974</v>
      </c>
      <c r="AF26" s="39"/>
      <c r="AG26" s="33"/>
      <c r="AH26" s="38">
        <v>1004195</v>
      </c>
      <c r="AI26" s="33"/>
      <c r="AJ26" s="38">
        <v>0</v>
      </c>
      <c r="AK26" s="33"/>
      <c r="AL26" s="38">
        <f>(AE26+AH26+AJ26)</f>
        <v>106289169</v>
      </c>
      <c r="AM26" s="33"/>
      <c r="AN26" s="38">
        <v>89782391</v>
      </c>
      <c r="AO26" s="33"/>
      <c r="AP26" s="40">
        <f>(AN26/$C26)</f>
        <v>6209.0173582295993</v>
      </c>
      <c r="AQ26" s="33"/>
      <c r="AR26" s="40">
        <f>IF($AP$60&lt;&gt;0,(AP26/$AP$60)*100,0)</f>
        <v>157.83860497295242</v>
      </c>
      <c r="AS26" s="33"/>
      <c r="AT26" s="38">
        <v>2358023</v>
      </c>
      <c r="AU26" s="33"/>
      <c r="AV26" s="38">
        <v>8899165</v>
      </c>
      <c r="AW26" s="33"/>
      <c r="AX26" s="38"/>
      <c r="AY26" s="33"/>
      <c r="AZ26" s="38">
        <v>0</v>
      </c>
      <c r="BA26" s="33"/>
      <c r="BB26" s="22">
        <v>11</v>
      </c>
    </row>
    <row r="27" spans="1:54" s="27" customFormat="1" ht="8.85" customHeight="1" x14ac:dyDescent="0.3">
      <c r="A27" s="22">
        <v>12</v>
      </c>
      <c r="B27" s="33"/>
      <c r="C27" s="38">
        <v>8308</v>
      </c>
      <c r="D27" s="22"/>
      <c r="E27" s="22" t="s">
        <v>103</v>
      </c>
      <c r="F27" s="33"/>
      <c r="G27" s="38">
        <v>21290595</v>
      </c>
      <c r="H27" s="33"/>
      <c r="I27" s="35">
        <f>(G27/$C27)</f>
        <v>2562.6618921521426</v>
      </c>
      <c r="J27" s="33"/>
      <c r="K27" s="35">
        <f>IF($AE27&lt;&gt;0,(G27/$AE27)*100,0)</f>
        <v>52.928689521277484</v>
      </c>
      <c r="L27" s="33"/>
      <c r="M27" s="38">
        <v>15045796</v>
      </c>
      <c r="N27" s="33"/>
      <c r="O27" s="35">
        <f t="shared" si="0"/>
        <v>1811.000962927299</v>
      </c>
      <c r="P27" s="33"/>
      <c r="Q27" s="35">
        <f t="shared" si="1"/>
        <v>37.404039909851214</v>
      </c>
      <c r="R27" s="33"/>
      <c r="S27" s="38">
        <v>3888665</v>
      </c>
      <c r="T27" s="33"/>
      <c r="U27" s="35">
        <f t="shared" si="2"/>
        <v>468.06271064034667</v>
      </c>
      <c r="V27" s="33"/>
      <c r="W27" s="35">
        <f t="shared" si="3"/>
        <v>9.6672705688713023</v>
      </c>
      <c r="X27" s="33"/>
      <c r="Y27" s="38">
        <v>0</v>
      </c>
      <c r="Z27" s="33"/>
      <c r="AA27" s="35">
        <f t="shared" si="4"/>
        <v>0</v>
      </c>
      <c r="AB27" s="33"/>
      <c r="AC27" s="35">
        <f t="shared" si="5"/>
        <v>0</v>
      </c>
      <c r="AD27" s="33"/>
      <c r="AE27" s="38">
        <f t="shared" si="6"/>
        <v>40225056</v>
      </c>
      <c r="AF27" s="39"/>
      <c r="AG27" s="33"/>
      <c r="AH27" s="38">
        <v>0</v>
      </c>
      <c r="AI27" s="33"/>
      <c r="AJ27" s="38">
        <v>1613076</v>
      </c>
      <c r="AK27" s="33"/>
      <c r="AL27" s="38">
        <f>(AE27+AH27+AJ27)</f>
        <v>41838132</v>
      </c>
      <c r="AM27" s="33"/>
      <c r="AN27" s="38">
        <v>38373984</v>
      </c>
      <c r="AO27" s="33"/>
      <c r="AP27" s="35">
        <f>(AN27/$C27)</f>
        <v>4618.9195955705345</v>
      </c>
      <c r="AQ27" s="33"/>
      <c r="AR27" s="35">
        <f>IF($AP$60&lt;&gt;0,(AP27/$AP$60)*100,0)</f>
        <v>117.41694110112164</v>
      </c>
      <c r="AS27" s="33"/>
      <c r="AT27" s="38">
        <v>0</v>
      </c>
      <c r="AU27" s="33"/>
      <c r="AV27" s="38">
        <v>1125019</v>
      </c>
      <c r="AW27" s="33"/>
      <c r="AX27" s="38"/>
      <c r="AY27" s="33"/>
      <c r="AZ27" s="38">
        <v>130840</v>
      </c>
      <c r="BA27" s="33"/>
      <c r="BB27" s="22">
        <v>12</v>
      </c>
    </row>
    <row r="28" spans="1:54" s="27" customFormat="1" ht="8.85" customHeight="1" x14ac:dyDescent="0.3">
      <c r="A28" s="22">
        <v>13</v>
      </c>
      <c r="B28" s="33"/>
      <c r="C28" s="38">
        <v>28387</v>
      </c>
      <c r="D28" s="22"/>
      <c r="E28" s="22" t="s">
        <v>104</v>
      </c>
      <c r="F28" s="33"/>
      <c r="G28" s="38">
        <v>98742061</v>
      </c>
      <c r="H28" s="33"/>
      <c r="I28" s="35">
        <f>(G28/$C28)</f>
        <v>3478.4253707683092</v>
      </c>
      <c r="J28" s="33"/>
      <c r="K28" s="35">
        <f>IF($AE28&lt;&gt;0,(G28/$AE28)*100,0)</f>
        <v>69.419699282445606</v>
      </c>
      <c r="L28" s="33"/>
      <c r="M28" s="38">
        <v>34706355</v>
      </c>
      <c r="N28" s="33"/>
      <c r="O28" s="35">
        <f t="shared" si="0"/>
        <v>1222.6144009581851</v>
      </c>
      <c r="P28" s="33"/>
      <c r="Q28" s="35">
        <f t="shared" si="1"/>
        <v>24.399984190018099</v>
      </c>
      <c r="R28" s="33"/>
      <c r="S28" s="38">
        <v>7639398</v>
      </c>
      <c r="T28" s="33"/>
      <c r="U28" s="35">
        <f t="shared" si="2"/>
        <v>269.11607425934409</v>
      </c>
      <c r="V28" s="33"/>
      <c r="W28" s="35">
        <f t="shared" si="3"/>
        <v>5.3708086147697118</v>
      </c>
      <c r="X28" s="33"/>
      <c r="Y28" s="38">
        <v>1151438</v>
      </c>
      <c r="Z28" s="33"/>
      <c r="AA28" s="35">
        <f t="shared" si="4"/>
        <v>40.56215873463205</v>
      </c>
      <c r="AB28" s="33"/>
      <c r="AC28" s="35">
        <f t="shared" si="5"/>
        <v>0.80950791276658296</v>
      </c>
      <c r="AD28" s="33"/>
      <c r="AE28" s="38">
        <f t="shared" si="6"/>
        <v>142239252</v>
      </c>
      <c r="AF28" s="39"/>
      <c r="AG28" s="33"/>
      <c r="AH28" s="38">
        <v>32457</v>
      </c>
      <c r="AI28" s="33"/>
      <c r="AJ28" s="38">
        <v>606172</v>
      </c>
      <c r="AK28" s="33"/>
      <c r="AL28" s="38">
        <f>(AE28+AH28+AJ28)</f>
        <v>142877881</v>
      </c>
      <c r="AM28" s="33"/>
      <c r="AN28" s="38">
        <v>125646819</v>
      </c>
      <c r="AO28" s="33"/>
      <c r="AP28" s="35">
        <f>(AN28/$C28)</f>
        <v>4426.2098495790324</v>
      </c>
      <c r="AQ28" s="33"/>
      <c r="AR28" s="35">
        <f>IF($AP$60&lt;&gt;0,(AP28/$AP$60)*100,0)</f>
        <v>112.51809226287912</v>
      </c>
      <c r="AS28" s="33"/>
      <c r="AT28" s="38">
        <v>3040234</v>
      </c>
      <c r="AU28" s="33"/>
      <c r="AV28" s="38">
        <v>0</v>
      </c>
      <c r="AW28" s="33"/>
      <c r="AX28" s="38"/>
      <c r="AY28" s="33"/>
      <c r="AZ28" s="38">
        <v>0</v>
      </c>
      <c r="BA28" s="33"/>
      <c r="BB28" s="22">
        <v>13</v>
      </c>
    </row>
    <row r="29" spans="1:54" s="27" customFormat="1" ht="8.85" customHeight="1" x14ac:dyDescent="0.3">
      <c r="A29" s="22">
        <v>14</v>
      </c>
      <c r="B29" s="33"/>
      <c r="C29" s="38">
        <v>6587</v>
      </c>
      <c r="D29" s="22"/>
      <c r="E29" s="22" t="s">
        <v>105</v>
      </c>
      <c r="F29" s="33"/>
      <c r="G29" s="38">
        <v>17410547</v>
      </c>
      <c r="H29" s="33"/>
      <c r="I29" s="35">
        <f>(G29/$C29)</f>
        <v>2643.1679064824652</v>
      </c>
      <c r="J29" s="33"/>
      <c r="K29" s="35">
        <f>IF($AE29&lt;&gt;0,(G29/$AE29)*100,0)</f>
        <v>49.182773801518294</v>
      </c>
      <c r="L29" s="33"/>
      <c r="M29" s="38">
        <v>14743653</v>
      </c>
      <c r="N29" s="33"/>
      <c r="O29" s="35">
        <f t="shared" si="0"/>
        <v>2238.2955822073782</v>
      </c>
      <c r="P29" s="33"/>
      <c r="Q29" s="35">
        <f t="shared" si="1"/>
        <v>41.64910789460415</v>
      </c>
      <c r="R29" s="33"/>
      <c r="S29" s="38">
        <v>3229491</v>
      </c>
      <c r="T29" s="33"/>
      <c r="U29" s="35">
        <f t="shared" si="2"/>
        <v>490.28252618794596</v>
      </c>
      <c r="V29" s="33"/>
      <c r="W29" s="35">
        <f t="shared" si="3"/>
        <v>9.1229371108810717</v>
      </c>
      <c r="X29" s="33"/>
      <c r="Y29" s="38">
        <v>15994</v>
      </c>
      <c r="Z29" s="33"/>
      <c r="AA29" s="35">
        <f t="shared" si="4"/>
        <v>2.4281159860330956</v>
      </c>
      <c r="AB29" s="33"/>
      <c r="AC29" s="35">
        <f t="shared" si="5"/>
        <v>4.5181192996491357E-2</v>
      </c>
      <c r="AD29" s="33"/>
      <c r="AE29" s="38">
        <f t="shared" si="6"/>
        <v>35399685</v>
      </c>
      <c r="AF29" s="39"/>
      <c r="AG29" s="33"/>
      <c r="AH29" s="38">
        <v>4880</v>
      </c>
      <c r="AI29" s="33"/>
      <c r="AJ29" s="38">
        <v>47107</v>
      </c>
      <c r="AK29" s="33"/>
      <c r="AL29" s="38">
        <f>(AE29+AH29+AJ29)</f>
        <v>35451672</v>
      </c>
      <c r="AM29" s="33"/>
      <c r="AN29" s="38">
        <v>32787697</v>
      </c>
      <c r="AO29" s="33"/>
      <c r="AP29" s="35">
        <f>(AN29/$C29)</f>
        <v>4977.6373159253071</v>
      </c>
      <c r="AQ29" s="33"/>
      <c r="AR29" s="35">
        <f>IF($AP$60&lt;&gt;0,(AP29/$AP$60)*100,0)</f>
        <v>126.53585659019335</v>
      </c>
      <c r="AS29" s="33"/>
      <c r="AT29" s="38">
        <v>1009665</v>
      </c>
      <c r="AU29" s="33"/>
      <c r="AV29" s="38">
        <v>742584</v>
      </c>
      <c r="AW29" s="33"/>
      <c r="AX29" s="38"/>
      <c r="AY29" s="33"/>
      <c r="AZ29" s="38">
        <v>0</v>
      </c>
      <c r="BA29" s="33"/>
      <c r="BB29" s="22">
        <v>14</v>
      </c>
    </row>
    <row r="30" spans="1:54" s="27" customFormat="1" ht="8.85" customHeight="1" x14ac:dyDescent="0.3">
      <c r="A30" s="22">
        <v>15</v>
      </c>
      <c r="B30" s="33"/>
      <c r="C30" s="38">
        <v>135629</v>
      </c>
      <c r="D30" s="22"/>
      <c r="E30" s="22" t="s">
        <v>106</v>
      </c>
      <c r="F30" s="33"/>
      <c r="G30" s="38">
        <v>316526685</v>
      </c>
      <c r="H30" s="33"/>
      <c r="I30" s="40">
        <f>(G30/$C30)</f>
        <v>2333.7684787176786</v>
      </c>
      <c r="J30" s="33"/>
      <c r="K30" s="40">
        <f>IF($AE30&lt;&gt;0,(G30/$AE30)*100,0)</f>
        <v>55.102385205177896</v>
      </c>
      <c r="L30" s="33"/>
      <c r="M30" s="38">
        <v>215451860</v>
      </c>
      <c r="N30" s="33"/>
      <c r="O30" s="40">
        <f t="shared" si="0"/>
        <v>1588.5382919582096</v>
      </c>
      <c r="P30" s="33"/>
      <c r="Q30" s="40">
        <f t="shared" si="1"/>
        <v>37.506826266139484</v>
      </c>
      <c r="R30" s="33"/>
      <c r="S30" s="38">
        <v>37711385</v>
      </c>
      <c r="T30" s="33"/>
      <c r="U30" s="40">
        <f t="shared" si="2"/>
        <v>278.04809443408118</v>
      </c>
      <c r="V30" s="33"/>
      <c r="W30" s="40">
        <f t="shared" si="3"/>
        <v>6.5649670671234794</v>
      </c>
      <c r="X30" s="33"/>
      <c r="Y30" s="38">
        <v>4743797</v>
      </c>
      <c r="Z30" s="33"/>
      <c r="AA30" s="40">
        <f t="shared" si="4"/>
        <v>34.976273510827333</v>
      </c>
      <c r="AB30" s="33"/>
      <c r="AC30" s="40">
        <f t="shared" si="5"/>
        <v>0.82582146155913294</v>
      </c>
      <c r="AD30" s="33"/>
      <c r="AE30" s="38">
        <f t="shared" si="6"/>
        <v>574433727</v>
      </c>
      <c r="AF30" s="39"/>
      <c r="AG30" s="33"/>
      <c r="AH30" s="38">
        <v>0</v>
      </c>
      <c r="AI30" s="33"/>
      <c r="AJ30" s="38">
        <v>33267328</v>
      </c>
      <c r="AK30" s="33"/>
      <c r="AL30" s="38">
        <f>(AE30+AH30+AJ30)</f>
        <v>607701055</v>
      </c>
      <c r="AM30" s="33"/>
      <c r="AN30" s="38">
        <v>534645520</v>
      </c>
      <c r="AO30" s="33"/>
      <c r="AP30" s="40">
        <f>(AN30/$C30)</f>
        <v>3941.9705225283678</v>
      </c>
      <c r="AQ30" s="33"/>
      <c r="AR30" s="40">
        <f>IF($AP$60&lt;&gt;0,(AP30/$AP$60)*100,0)</f>
        <v>100.20830869408081</v>
      </c>
      <c r="AS30" s="33"/>
      <c r="AT30" s="38">
        <v>30901187</v>
      </c>
      <c r="AU30" s="33"/>
      <c r="AV30" s="38">
        <v>32202499</v>
      </c>
      <c r="AW30" s="33"/>
      <c r="AX30" s="38"/>
      <c r="AY30" s="33"/>
      <c r="AZ30" s="38">
        <v>0</v>
      </c>
      <c r="BA30" s="33"/>
      <c r="BB30" s="22">
        <v>15</v>
      </c>
    </row>
    <row r="31" spans="1:54" s="27" customFormat="1" ht="8.85" customHeight="1" x14ac:dyDescent="0.3">
      <c r="A31" s="41"/>
      <c r="B31" s="33"/>
      <c r="C31" s="41"/>
      <c r="D31" s="22"/>
      <c r="E31" s="22"/>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9"/>
      <c r="AG31" s="33"/>
      <c r="AH31" s="33"/>
      <c r="AI31" s="33"/>
      <c r="AJ31" s="33"/>
      <c r="AK31" s="33"/>
      <c r="AL31" s="33"/>
      <c r="AM31" s="33"/>
      <c r="AN31" s="33"/>
      <c r="AO31" s="33"/>
      <c r="AP31" s="33"/>
      <c r="AQ31" s="33"/>
      <c r="AR31" s="33"/>
      <c r="AS31" s="33"/>
      <c r="AT31" s="33"/>
      <c r="AU31" s="33"/>
      <c r="AV31" s="33"/>
      <c r="AW31" s="33"/>
      <c r="AX31" s="33"/>
      <c r="AY31" s="33"/>
      <c r="AZ31" s="33"/>
      <c r="BA31" s="33"/>
      <c r="BB31" s="41"/>
    </row>
    <row r="32" spans="1:54" s="27" customFormat="1" ht="8.85" customHeight="1" x14ac:dyDescent="0.3">
      <c r="A32" s="22">
        <v>16</v>
      </c>
      <c r="B32" s="33"/>
      <c r="C32" s="38">
        <v>54606</v>
      </c>
      <c r="D32" s="22"/>
      <c r="E32" s="22" t="s">
        <v>107</v>
      </c>
      <c r="F32" s="33"/>
      <c r="G32" s="38">
        <v>111164188</v>
      </c>
      <c r="H32" s="33"/>
      <c r="I32" s="40">
        <f>(G32/$C32)</f>
        <v>2035.7504303556386</v>
      </c>
      <c r="J32" s="33"/>
      <c r="K32" s="40">
        <f>IF($AE32&lt;&gt;0,(G32/$AE32)*100,0)</f>
        <v>59.962391684334392</v>
      </c>
      <c r="L32" s="33"/>
      <c r="M32" s="38">
        <v>60735051</v>
      </c>
      <c r="N32" s="33"/>
      <c r="O32" s="40">
        <f t="shared" si="0"/>
        <v>1112.2413471047137</v>
      </c>
      <c r="P32" s="33"/>
      <c r="Q32" s="40">
        <f t="shared" si="1"/>
        <v>32.760720719068495</v>
      </c>
      <c r="R32" s="33"/>
      <c r="S32" s="38">
        <v>11273494</v>
      </c>
      <c r="T32" s="33"/>
      <c r="U32" s="40">
        <f t="shared" si="2"/>
        <v>206.45156209940299</v>
      </c>
      <c r="V32" s="33"/>
      <c r="W32" s="40">
        <f t="shared" si="3"/>
        <v>6.080966137035011</v>
      </c>
      <c r="X32" s="33"/>
      <c r="Y32" s="38">
        <v>2217117</v>
      </c>
      <c r="Z32" s="33"/>
      <c r="AA32" s="40">
        <f t="shared" si="4"/>
        <v>40.602076694868693</v>
      </c>
      <c r="AB32" s="33"/>
      <c r="AC32" s="40">
        <f t="shared" si="5"/>
        <v>1.1959214595621066</v>
      </c>
      <c r="AD32" s="33"/>
      <c r="AE32" s="38">
        <f t="shared" si="6"/>
        <v>185389850</v>
      </c>
      <c r="AF32" s="39"/>
      <c r="AG32" s="33"/>
      <c r="AH32" s="38">
        <v>0</v>
      </c>
      <c r="AI32" s="33"/>
      <c r="AJ32" s="38">
        <v>3181316</v>
      </c>
      <c r="AK32" s="33"/>
      <c r="AL32" s="38">
        <f>(AE32+AH32+AJ32)</f>
        <v>188571166</v>
      </c>
      <c r="AM32" s="33"/>
      <c r="AN32" s="38">
        <v>170739737</v>
      </c>
      <c r="AO32" s="33"/>
      <c r="AP32" s="40">
        <f>(AN32/$C32)</f>
        <v>3126.7578104970148</v>
      </c>
      <c r="AQ32" s="33"/>
      <c r="AR32" s="40">
        <f>IF($AP$60&lt;&gt;0,(AP32/$AP$60)*100,0)</f>
        <v>79.484894698031908</v>
      </c>
      <c r="AS32" s="33"/>
      <c r="AT32" s="38">
        <v>4949266</v>
      </c>
      <c r="AU32" s="33"/>
      <c r="AV32" s="38">
        <v>14827061</v>
      </c>
      <c r="AW32" s="33"/>
      <c r="AX32" s="38"/>
      <c r="AY32" s="33"/>
      <c r="AZ32" s="38">
        <v>250000</v>
      </c>
      <c r="BA32" s="33"/>
      <c r="BB32" s="22">
        <v>16</v>
      </c>
    </row>
    <row r="33" spans="1:54" s="27" customFormat="1" ht="8.85" customHeight="1" x14ac:dyDescent="0.3">
      <c r="A33" s="22">
        <v>17</v>
      </c>
      <c r="B33" s="33"/>
      <c r="C33" s="38">
        <v>0</v>
      </c>
      <c r="D33" s="22" t="s">
        <v>93</v>
      </c>
      <c r="E33" s="22" t="s">
        <v>108</v>
      </c>
      <c r="F33" s="33"/>
      <c r="G33" s="38">
        <v>0</v>
      </c>
      <c r="H33" s="33"/>
      <c r="I33" s="40">
        <v>0</v>
      </c>
      <c r="J33" s="33"/>
      <c r="K33" s="40">
        <f>IF($AE33&lt;&gt;0,(G33/$AE33)*100,0)</f>
        <v>0</v>
      </c>
      <c r="L33" s="33"/>
      <c r="M33" s="38">
        <v>0</v>
      </c>
      <c r="N33" s="33"/>
      <c r="O33" s="40">
        <v>0</v>
      </c>
      <c r="P33" s="33"/>
      <c r="Q33" s="40">
        <f t="shared" si="1"/>
        <v>0</v>
      </c>
      <c r="R33" s="33"/>
      <c r="S33" s="38">
        <v>0</v>
      </c>
      <c r="T33" s="33"/>
      <c r="U33" s="40">
        <v>0</v>
      </c>
      <c r="V33" s="33"/>
      <c r="W33" s="40">
        <f t="shared" si="3"/>
        <v>0</v>
      </c>
      <c r="X33" s="33"/>
      <c r="Y33" s="38">
        <v>0</v>
      </c>
      <c r="Z33" s="33"/>
      <c r="AA33" s="40">
        <v>0</v>
      </c>
      <c r="AB33" s="33"/>
      <c r="AC33" s="40">
        <f t="shared" si="5"/>
        <v>0</v>
      </c>
      <c r="AD33" s="33"/>
      <c r="AE33" s="38">
        <f t="shared" si="6"/>
        <v>0</v>
      </c>
      <c r="AF33" s="39"/>
      <c r="AG33" s="33"/>
      <c r="AH33" s="38">
        <v>0</v>
      </c>
      <c r="AI33" s="33"/>
      <c r="AJ33" s="38">
        <v>0</v>
      </c>
      <c r="AK33" s="33"/>
      <c r="AL33" s="38">
        <f>(AE33+AH33+AJ33)</f>
        <v>0</v>
      </c>
      <c r="AM33" s="33"/>
      <c r="AN33" s="38">
        <v>0</v>
      </c>
      <c r="AO33" s="33"/>
      <c r="AP33" s="40">
        <v>0</v>
      </c>
      <c r="AQ33" s="33"/>
      <c r="AR33" s="40">
        <v>0</v>
      </c>
      <c r="AS33" s="33"/>
      <c r="AT33" s="38">
        <v>0</v>
      </c>
      <c r="AU33" s="33"/>
      <c r="AV33" s="38">
        <v>0</v>
      </c>
      <c r="AW33" s="33"/>
      <c r="AX33" s="38"/>
      <c r="AY33" s="33"/>
      <c r="AZ33" s="38">
        <v>0</v>
      </c>
      <c r="BA33" s="33"/>
      <c r="BB33" s="22">
        <v>17</v>
      </c>
    </row>
    <row r="34" spans="1:54" s="27" customFormat="1" ht="8.85" customHeight="1" x14ac:dyDescent="0.3">
      <c r="A34" s="22">
        <v>18</v>
      </c>
      <c r="B34" s="33"/>
      <c r="C34" s="38">
        <v>7362</v>
      </c>
      <c r="D34" s="22"/>
      <c r="E34" s="22" t="s">
        <v>109</v>
      </c>
      <c r="F34" s="33"/>
      <c r="G34" s="38">
        <v>16885473</v>
      </c>
      <c r="H34" s="33"/>
      <c r="I34" s="40">
        <f>(G34/$C34)</f>
        <v>2293.5986145069273</v>
      </c>
      <c r="J34" s="33"/>
      <c r="K34" s="40">
        <f>IF($AE34&lt;&gt;0,(G34/$AE34)*100,0)</f>
        <v>66.176216075890494</v>
      </c>
      <c r="L34" s="33"/>
      <c r="M34" s="38">
        <v>7913699</v>
      </c>
      <c r="N34" s="33"/>
      <c r="O34" s="40">
        <f t="shared" si="0"/>
        <v>1074.9387394729692</v>
      </c>
      <c r="P34" s="33"/>
      <c r="Q34" s="40">
        <f t="shared" si="1"/>
        <v>31.014745928856037</v>
      </c>
      <c r="R34" s="33"/>
      <c r="S34" s="38">
        <v>713102</v>
      </c>
      <c r="T34" s="33"/>
      <c r="U34" s="40">
        <f t="shared" si="2"/>
        <v>96.862537353979903</v>
      </c>
      <c r="V34" s="33"/>
      <c r="W34" s="40">
        <f t="shared" si="3"/>
        <v>2.7947332026855074</v>
      </c>
      <c r="X34" s="33"/>
      <c r="Y34" s="38">
        <v>3650</v>
      </c>
      <c r="Z34" s="33"/>
      <c r="AA34" s="40">
        <f t="shared" si="4"/>
        <v>0.49578918772072805</v>
      </c>
      <c r="AB34" s="33"/>
      <c r="AC34" s="40">
        <f t="shared" si="5"/>
        <v>1.4304792567966577E-2</v>
      </c>
      <c r="AD34" s="33"/>
      <c r="AE34" s="38">
        <f t="shared" si="6"/>
        <v>25515924</v>
      </c>
      <c r="AF34" s="39"/>
      <c r="AG34" s="33"/>
      <c r="AH34" s="38">
        <v>0</v>
      </c>
      <c r="AI34" s="33"/>
      <c r="AJ34" s="38">
        <v>185000</v>
      </c>
      <c r="AK34" s="33"/>
      <c r="AL34" s="38">
        <f>(AE34+AH34+AJ34)</f>
        <v>25700924</v>
      </c>
      <c r="AM34" s="33"/>
      <c r="AN34" s="38">
        <v>21076913</v>
      </c>
      <c r="AO34" s="33"/>
      <c r="AP34" s="40">
        <f>(AN34/$C34)</f>
        <v>2862.9330345014941</v>
      </c>
      <c r="AQ34" s="33"/>
      <c r="AR34" s="40">
        <f>IF($AP$60&lt;&gt;0,(AP34/$AP$60)*100,0)</f>
        <v>72.778240134529753</v>
      </c>
      <c r="AS34" s="33"/>
      <c r="AT34" s="38">
        <v>787749</v>
      </c>
      <c r="AU34" s="33"/>
      <c r="AV34" s="38">
        <v>2162478</v>
      </c>
      <c r="AW34" s="33"/>
      <c r="AX34" s="38"/>
      <c r="AY34" s="33"/>
      <c r="AZ34" s="38">
        <v>116322</v>
      </c>
      <c r="BA34" s="33"/>
      <c r="BB34" s="22">
        <v>18</v>
      </c>
    </row>
    <row r="35" spans="1:54" s="27" customFormat="1" ht="8.85" customHeight="1" x14ac:dyDescent="0.3">
      <c r="A35" s="22">
        <v>19</v>
      </c>
      <c r="B35" s="33"/>
      <c r="C35" s="38">
        <v>81339</v>
      </c>
      <c r="D35" s="22"/>
      <c r="E35" s="22" t="s">
        <v>110</v>
      </c>
      <c r="F35" s="33"/>
      <c r="G35" s="38">
        <v>183415184</v>
      </c>
      <c r="H35" s="33"/>
      <c r="I35" s="40">
        <f>(G35/$C35)</f>
        <v>2254.9476143055608</v>
      </c>
      <c r="J35" s="33"/>
      <c r="K35" s="40">
        <f>IF($AE35&lt;&gt;0,(G35/$AE35)*100,0)</f>
        <v>57.541227103561965</v>
      </c>
      <c r="L35" s="33"/>
      <c r="M35" s="38">
        <v>107831968</v>
      </c>
      <c r="N35" s="33"/>
      <c r="O35" s="40">
        <f t="shared" si="0"/>
        <v>1325.7105201686768</v>
      </c>
      <c r="P35" s="33"/>
      <c r="Q35" s="40">
        <f t="shared" si="1"/>
        <v>33.829171742466137</v>
      </c>
      <c r="R35" s="33"/>
      <c r="S35" s="38">
        <v>25736166</v>
      </c>
      <c r="T35" s="33"/>
      <c r="U35" s="40">
        <f t="shared" si="2"/>
        <v>316.40622579574375</v>
      </c>
      <c r="V35" s="33"/>
      <c r="W35" s="40">
        <f t="shared" si="3"/>
        <v>8.0739802468097182</v>
      </c>
      <c r="X35" s="33"/>
      <c r="Y35" s="38">
        <v>1771066</v>
      </c>
      <c r="Z35" s="33"/>
      <c r="AA35" s="40">
        <f t="shared" si="4"/>
        <v>21.773884606400372</v>
      </c>
      <c r="AB35" s="33"/>
      <c r="AC35" s="40">
        <f t="shared" si="5"/>
        <v>0.55562090716217405</v>
      </c>
      <c r="AD35" s="33"/>
      <c r="AE35" s="38">
        <f t="shared" si="6"/>
        <v>318754384</v>
      </c>
      <c r="AF35" s="39"/>
      <c r="AG35" s="33"/>
      <c r="AH35" s="38">
        <v>3000</v>
      </c>
      <c r="AI35" s="33"/>
      <c r="AJ35" s="38">
        <v>1734221</v>
      </c>
      <c r="AK35" s="33"/>
      <c r="AL35" s="38">
        <f>(AE35+AH35+AJ35)</f>
        <v>320491605</v>
      </c>
      <c r="AM35" s="33"/>
      <c r="AN35" s="38">
        <v>281612438</v>
      </c>
      <c r="AO35" s="33"/>
      <c r="AP35" s="40">
        <f>(AN35/$C35)</f>
        <v>3462.2067888712672</v>
      </c>
      <c r="AQ35" s="33"/>
      <c r="AR35" s="40">
        <f>IF($AP$60&lt;&gt;0,(AP35/$AP$60)*100,0)</f>
        <v>88.012298590053078</v>
      </c>
      <c r="AS35" s="33"/>
      <c r="AT35" s="38">
        <v>7965702</v>
      </c>
      <c r="AU35" s="33"/>
      <c r="AV35" s="38">
        <v>19343707</v>
      </c>
      <c r="AW35" s="33"/>
      <c r="AX35" s="38"/>
      <c r="AY35" s="33"/>
      <c r="AZ35" s="38">
        <v>1764825</v>
      </c>
      <c r="BA35" s="33"/>
      <c r="BB35" s="22">
        <v>19</v>
      </c>
    </row>
    <row r="36" spans="1:54" s="27" customFormat="1" ht="8.85" customHeight="1" x14ac:dyDescent="0.3">
      <c r="A36" s="22">
        <v>20</v>
      </c>
      <c r="B36" s="33"/>
      <c r="C36" s="38">
        <v>42053</v>
      </c>
      <c r="D36" s="22"/>
      <c r="E36" s="22" t="s">
        <v>111</v>
      </c>
      <c r="F36" s="33"/>
      <c r="G36" s="38">
        <v>125316409</v>
      </c>
      <c r="H36" s="33"/>
      <c r="I36" s="40">
        <f>(G36/$C36)</f>
        <v>2979.963593560507</v>
      </c>
      <c r="J36" s="33"/>
      <c r="K36" s="40">
        <f>IF($AE36&lt;&gt;0,(G36/$AE36)*100,0)</f>
        <v>61.653056531711826</v>
      </c>
      <c r="L36" s="33"/>
      <c r="M36" s="38">
        <v>68155634</v>
      </c>
      <c r="N36" s="33"/>
      <c r="O36" s="40">
        <f t="shared" si="0"/>
        <v>1620.7080113190498</v>
      </c>
      <c r="P36" s="33"/>
      <c r="Q36" s="40">
        <f t="shared" si="1"/>
        <v>33.531148789594347</v>
      </c>
      <c r="R36" s="33"/>
      <c r="S36" s="38">
        <v>9534708</v>
      </c>
      <c r="T36" s="33"/>
      <c r="U36" s="40">
        <f t="shared" si="2"/>
        <v>226.73074453665612</v>
      </c>
      <c r="V36" s="33"/>
      <c r="W36" s="40">
        <f t="shared" si="3"/>
        <v>4.6908772444745441</v>
      </c>
      <c r="X36" s="33"/>
      <c r="Y36" s="38">
        <v>253908</v>
      </c>
      <c r="Z36" s="33"/>
      <c r="AA36" s="40">
        <f t="shared" si="4"/>
        <v>6.0378094309561741</v>
      </c>
      <c r="AB36" s="33"/>
      <c r="AC36" s="40">
        <f t="shared" si="5"/>
        <v>0.12491743421927998</v>
      </c>
      <c r="AD36" s="33"/>
      <c r="AE36" s="38">
        <f t="shared" si="6"/>
        <v>203260659</v>
      </c>
      <c r="AF36" s="39"/>
      <c r="AG36" s="33"/>
      <c r="AH36" s="38">
        <v>484014</v>
      </c>
      <c r="AI36" s="33"/>
      <c r="AJ36" s="38">
        <v>8280181</v>
      </c>
      <c r="AK36" s="33"/>
      <c r="AL36" s="38">
        <f>(AE36+AH36+AJ36)</f>
        <v>212024854</v>
      </c>
      <c r="AM36" s="33"/>
      <c r="AN36" s="38">
        <v>179350760</v>
      </c>
      <c r="AO36" s="33"/>
      <c r="AP36" s="40">
        <f>(AN36/$C36)</f>
        <v>4264.8743252562244</v>
      </c>
      <c r="AQ36" s="33"/>
      <c r="AR36" s="40">
        <f>IF($AP$60&lt;&gt;0,(AP36/$AP$60)*100,0)</f>
        <v>108.41680334347549</v>
      </c>
      <c r="AS36" s="33"/>
      <c r="AT36" s="38">
        <v>9171103</v>
      </c>
      <c r="AU36" s="33"/>
      <c r="AV36" s="38">
        <v>11546390</v>
      </c>
      <c r="AW36" s="33"/>
      <c r="AX36" s="38"/>
      <c r="AY36" s="33"/>
      <c r="AZ36" s="38">
        <v>600000</v>
      </c>
      <c r="BA36" s="33"/>
      <c r="BB36" s="22">
        <v>20</v>
      </c>
    </row>
    <row r="37" spans="1:54" s="27" customFormat="1" ht="8.85" customHeight="1" x14ac:dyDescent="0.3">
      <c r="A37" s="41"/>
      <c r="B37" s="33"/>
      <c r="C37" s="41"/>
      <c r="D37" s="22"/>
      <c r="E37" s="22"/>
      <c r="F37" s="33"/>
      <c r="G37" s="33"/>
      <c r="H37" s="33"/>
      <c r="I37" s="33"/>
      <c r="J37" s="33"/>
      <c r="K37" s="33"/>
      <c r="L37" s="33"/>
      <c r="M37" s="33"/>
      <c r="N37" s="33"/>
      <c r="O37" s="33"/>
      <c r="P37" s="33"/>
      <c r="Q37" s="33"/>
      <c r="R37" s="33"/>
      <c r="S37" s="39"/>
      <c r="T37" s="33"/>
      <c r="U37" s="33"/>
      <c r="V37" s="33"/>
      <c r="W37" s="33"/>
      <c r="X37" s="33"/>
      <c r="Y37" s="33"/>
      <c r="Z37" s="33"/>
      <c r="AA37" s="33"/>
      <c r="AB37" s="33"/>
      <c r="AC37" s="33"/>
      <c r="AD37" s="33"/>
      <c r="AE37" s="33"/>
      <c r="AF37" s="39"/>
      <c r="AG37" s="33"/>
      <c r="AH37" s="33"/>
      <c r="AI37" s="33"/>
      <c r="AJ37" s="33"/>
      <c r="AK37" s="33"/>
      <c r="AL37" s="33"/>
      <c r="AM37" s="33"/>
      <c r="AN37" s="33"/>
      <c r="AO37" s="33"/>
      <c r="AP37" s="33"/>
      <c r="AQ37" s="33"/>
      <c r="AR37" s="33"/>
      <c r="AS37" s="33"/>
      <c r="AT37" s="33"/>
      <c r="AU37" s="33"/>
      <c r="AV37" s="33"/>
      <c r="AW37" s="33"/>
      <c r="AX37" s="33"/>
      <c r="AY37" s="33"/>
      <c r="AZ37" s="33"/>
      <c r="BA37" s="33"/>
      <c r="BB37" s="41"/>
    </row>
    <row r="38" spans="1:54" s="27" customFormat="1" ht="8.85" customHeight="1" x14ac:dyDescent="0.3">
      <c r="A38" s="22">
        <v>21</v>
      </c>
      <c r="B38" s="33"/>
      <c r="C38" s="38">
        <v>16528</v>
      </c>
      <c r="D38" s="22"/>
      <c r="E38" s="22" t="s">
        <v>112</v>
      </c>
      <c r="F38" s="33"/>
      <c r="G38" s="38">
        <v>40836694</v>
      </c>
      <c r="H38" s="33"/>
      <c r="I38" s="40">
        <f>(G38/$C38)</f>
        <v>2470.75834946757</v>
      </c>
      <c r="J38" s="33"/>
      <c r="K38" s="40">
        <f>IF($AE38&lt;&gt;0,(G38/$AE38)*100,0)</f>
        <v>52.863155427553529</v>
      </c>
      <c r="L38" s="33"/>
      <c r="M38" s="38">
        <v>32825534</v>
      </c>
      <c r="N38" s="33"/>
      <c r="O38" s="40">
        <f t="shared" si="0"/>
        <v>1986.0560261374637</v>
      </c>
      <c r="P38" s="33"/>
      <c r="Q38" s="40">
        <f t="shared" si="1"/>
        <v>42.492698009159191</v>
      </c>
      <c r="R38" s="33"/>
      <c r="S38" s="38">
        <v>3557808</v>
      </c>
      <c r="T38" s="33"/>
      <c r="U38" s="40">
        <f t="shared" si="2"/>
        <v>215.25943852855761</v>
      </c>
      <c r="V38" s="33"/>
      <c r="W38" s="40">
        <f t="shared" si="3"/>
        <v>4.6055872516368099</v>
      </c>
      <c r="X38" s="33"/>
      <c r="Y38" s="38">
        <v>29787</v>
      </c>
      <c r="Z38" s="33"/>
      <c r="AA38" s="40">
        <f t="shared" si="4"/>
        <v>1.8022144240077445</v>
      </c>
      <c r="AB38" s="33"/>
      <c r="AC38" s="40">
        <f t="shared" si="5"/>
        <v>3.8559311650461642E-2</v>
      </c>
      <c r="AD38" s="33"/>
      <c r="AE38" s="38">
        <f t="shared" si="6"/>
        <v>77249823</v>
      </c>
      <c r="AF38" s="39"/>
      <c r="AG38" s="33"/>
      <c r="AH38" s="38">
        <v>519608</v>
      </c>
      <c r="AI38" s="33"/>
      <c r="AJ38" s="38">
        <v>1359323</v>
      </c>
      <c r="AK38" s="33"/>
      <c r="AL38" s="38">
        <f>(AE38+AH38+AJ38)</f>
        <v>79128754</v>
      </c>
      <c r="AM38" s="33"/>
      <c r="AN38" s="38">
        <v>65747349</v>
      </c>
      <c r="AO38" s="33"/>
      <c r="AP38" s="40">
        <f>(AN38/$C38)</f>
        <v>3977.9373789932238</v>
      </c>
      <c r="AQ38" s="33"/>
      <c r="AR38" s="40">
        <f>IF($AP$60&lt;&gt;0,(AP38/$AP$60)*100,0)</f>
        <v>101.12261737162879</v>
      </c>
      <c r="AS38" s="33"/>
      <c r="AT38" s="38">
        <v>1536673</v>
      </c>
      <c r="AU38" s="33"/>
      <c r="AV38" s="38">
        <v>0</v>
      </c>
      <c r="AW38" s="33"/>
      <c r="AX38" s="38"/>
      <c r="AY38" s="33"/>
      <c r="AZ38" s="38">
        <v>99972</v>
      </c>
      <c r="BA38" s="33"/>
      <c r="BB38" s="22">
        <v>21</v>
      </c>
    </row>
    <row r="39" spans="1:54" s="27" customFormat="1" ht="8.85" customHeight="1" x14ac:dyDescent="0.3">
      <c r="A39" s="22">
        <v>22</v>
      </c>
      <c r="B39" s="33"/>
      <c r="C39" s="38">
        <v>13119</v>
      </c>
      <c r="D39" s="22"/>
      <c r="E39" s="22" t="s">
        <v>113</v>
      </c>
      <c r="F39" s="33"/>
      <c r="G39" s="38">
        <v>26664918</v>
      </c>
      <c r="H39" s="33"/>
      <c r="I39" s="35">
        <f>(G39/$C39)</f>
        <v>2032.5419620397897</v>
      </c>
      <c r="J39" s="33"/>
      <c r="K39" s="35">
        <f>IF($AE39&lt;&gt;0,(G39/$AE39)*100,0)</f>
        <v>44.443767002939147</v>
      </c>
      <c r="L39" s="33"/>
      <c r="M39" s="38">
        <v>27263955</v>
      </c>
      <c r="N39" s="33"/>
      <c r="O39" s="35">
        <f t="shared" si="0"/>
        <v>2078.2037502858448</v>
      </c>
      <c r="P39" s="33"/>
      <c r="Q39" s="35">
        <f t="shared" si="1"/>
        <v>45.442212258016987</v>
      </c>
      <c r="R39" s="33"/>
      <c r="S39" s="38">
        <v>5558050</v>
      </c>
      <c r="T39" s="33"/>
      <c r="U39" s="35">
        <f t="shared" si="2"/>
        <v>423.66415123103894</v>
      </c>
      <c r="V39" s="33"/>
      <c r="W39" s="35">
        <f t="shared" si="3"/>
        <v>9.2638829487750893</v>
      </c>
      <c r="X39" s="33"/>
      <c r="Y39" s="38">
        <v>510057</v>
      </c>
      <c r="Z39" s="33"/>
      <c r="AA39" s="35">
        <f t="shared" si="4"/>
        <v>38.879259089869656</v>
      </c>
      <c r="AB39" s="33"/>
      <c r="AC39" s="35">
        <f t="shared" si="5"/>
        <v>0.85013779026877689</v>
      </c>
      <c r="AD39" s="33"/>
      <c r="AE39" s="38">
        <f t="shared" si="6"/>
        <v>59996980</v>
      </c>
      <c r="AF39" s="39"/>
      <c r="AG39" s="33"/>
      <c r="AH39" s="38">
        <v>264502</v>
      </c>
      <c r="AI39" s="33"/>
      <c r="AJ39" s="38">
        <v>0</v>
      </c>
      <c r="AK39" s="33"/>
      <c r="AL39" s="38">
        <f>(AE39+AH39+AJ39)</f>
        <v>60261482</v>
      </c>
      <c r="AM39" s="33"/>
      <c r="AN39" s="38">
        <v>60514573</v>
      </c>
      <c r="AO39" s="33"/>
      <c r="AP39" s="35">
        <f>(AN39/$C39)</f>
        <v>4612.7428157633967</v>
      </c>
      <c r="AQ39" s="33"/>
      <c r="AR39" s="35">
        <f>IF($AP$60&lt;&gt;0,(AP39/$AP$60)*100,0)</f>
        <v>117.25992200265006</v>
      </c>
      <c r="AS39" s="33"/>
      <c r="AT39" s="38">
        <v>0</v>
      </c>
      <c r="AU39" s="33"/>
      <c r="AV39" s="38">
        <v>1543188</v>
      </c>
      <c r="AW39" s="33"/>
      <c r="AX39" s="38"/>
      <c r="AY39" s="33"/>
      <c r="AZ39" s="38">
        <v>0</v>
      </c>
      <c r="BA39" s="33"/>
      <c r="BB39" s="22">
        <v>22</v>
      </c>
    </row>
    <row r="40" spans="1:54" s="27" customFormat="1" ht="8.85" customHeight="1" x14ac:dyDescent="0.3">
      <c r="A40" s="22">
        <v>23</v>
      </c>
      <c r="B40" s="33"/>
      <c r="C40" s="38">
        <v>181119</v>
      </c>
      <c r="D40" s="22"/>
      <c r="E40" s="22" t="s">
        <v>114</v>
      </c>
      <c r="F40" s="33"/>
      <c r="G40" s="38">
        <v>449467575</v>
      </c>
      <c r="H40" s="33"/>
      <c r="I40" s="35">
        <f>(G40/$C40)</f>
        <v>2481.6147118745134</v>
      </c>
      <c r="J40" s="33"/>
      <c r="K40" s="35">
        <f>IF($AE40&lt;&gt;0,(G40/$AE40)*100,0)</f>
        <v>56.059365356017821</v>
      </c>
      <c r="L40" s="33"/>
      <c r="M40" s="38">
        <v>288287310</v>
      </c>
      <c r="N40" s="33"/>
      <c r="O40" s="35">
        <f t="shared" si="0"/>
        <v>1591.7010915475462</v>
      </c>
      <c r="P40" s="33"/>
      <c r="Q40" s="35">
        <f t="shared" si="1"/>
        <v>35.956328192959347</v>
      </c>
      <c r="R40" s="33"/>
      <c r="S40" s="38">
        <v>57675280</v>
      </c>
      <c r="T40" s="33"/>
      <c r="U40" s="35">
        <f t="shared" si="2"/>
        <v>318.43859561945459</v>
      </c>
      <c r="V40" s="33"/>
      <c r="W40" s="35">
        <f t="shared" si="3"/>
        <v>7.1934879696953171</v>
      </c>
      <c r="X40" s="33"/>
      <c r="Y40" s="38">
        <v>6340551</v>
      </c>
      <c r="Z40" s="33"/>
      <c r="AA40" s="35">
        <f t="shared" si="4"/>
        <v>35.007652427409603</v>
      </c>
      <c r="AB40" s="33"/>
      <c r="AC40" s="35">
        <f t="shared" si="5"/>
        <v>0.79081848132752197</v>
      </c>
      <c r="AD40" s="33"/>
      <c r="AE40" s="38">
        <f t="shared" si="6"/>
        <v>801770716</v>
      </c>
      <c r="AF40" s="39"/>
      <c r="AG40" s="33"/>
      <c r="AH40" s="38">
        <v>0</v>
      </c>
      <c r="AI40" s="33"/>
      <c r="AJ40" s="38">
        <v>15349323</v>
      </c>
      <c r="AK40" s="33"/>
      <c r="AL40" s="38">
        <f>(AE40+AH40+AJ40)</f>
        <v>817120039</v>
      </c>
      <c r="AM40" s="33"/>
      <c r="AN40" s="38">
        <v>727502773</v>
      </c>
      <c r="AO40" s="33"/>
      <c r="AP40" s="35">
        <f>(AN40/$C40)</f>
        <v>4016.711515633368</v>
      </c>
      <c r="AQ40" s="33"/>
      <c r="AR40" s="35">
        <f>IF($AP$60&lt;&gt;0,(AP40/$AP$60)*100,0)</f>
        <v>102.1082895453745</v>
      </c>
      <c r="AS40" s="33"/>
      <c r="AT40" s="38">
        <v>21918985</v>
      </c>
      <c r="AU40" s="33"/>
      <c r="AV40" s="38">
        <v>54143603</v>
      </c>
      <c r="AW40" s="33"/>
      <c r="AX40" s="38"/>
      <c r="AY40" s="33"/>
      <c r="AZ40" s="38">
        <v>0</v>
      </c>
      <c r="BA40" s="33"/>
      <c r="BB40" s="22">
        <v>23</v>
      </c>
    </row>
    <row r="41" spans="1:54" s="27" customFormat="1" ht="8.85" customHeight="1" x14ac:dyDescent="0.3">
      <c r="A41" s="22">
        <v>24</v>
      </c>
      <c r="B41" s="33"/>
      <c r="C41" s="38">
        <v>245741</v>
      </c>
      <c r="D41" s="22"/>
      <c r="E41" s="22" t="s">
        <v>115</v>
      </c>
      <c r="F41" s="33"/>
      <c r="G41" s="38">
        <v>560045861</v>
      </c>
      <c r="H41" s="33"/>
      <c r="I41" s="35">
        <f>(G41/$C41)</f>
        <v>2279.0086351076948</v>
      </c>
      <c r="J41" s="33"/>
      <c r="K41" s="35">
        <f>IF($AE41&lt;&gt;0,(G41/$AE41)*100,0)</f>
        <v>55.274104811343641</v>
      </c>
      <c r="L41" s="33"/>
      <c r="M41" s="38">
        <v>348131704</v>
      </c>
      <c r="N41" s="33"/>
      <c r="O41" s="35">
        <f t="shared" si="0"/>
        <v>1416.6610537110209</v>
      </c>
      <c r="P41" s="33"/>
      <c r="Q41" s="35">
        <f t="shared" si="1"/>
        <v>34.359093844008711</v>
      </c>
      <c r="R41" s="33"/>
      <c r="S41" s="38">
        <v>78084376</v>
      </c>
      <c r="T41" s="33"/>
      <c r="U41" s="35">
        <f t="shared" si="2"/>
        <v>317.7507050105599</v>
      </c>
      <c r="V41" s="33"/>
      <c r="W41" s="35">
        <f t="shared" si="3"/>
        <v>7.7065902700285571</v>
      </c>
      <c r="X41" s="33"/>
      <c r="Y41" s="38">
        <v>26953674</v>
      </c>
      <c r="Z41" s="33"/>
      <c r="AA41" s="35">
        <f t="shared" si="4"/>
        <v>109.68326001766087</v>
      </c>
      <c r="AB41" s="33"/>
      <c r="AC41" s="35">
        <f t="shared" si="5"/>
        <v>2.6602110746190979</v>
      </c>
      <c r="AD41" s="33"/>
      <c r="AE41" s="38">
        <f t="shared" si="6"/>
        <v>1013215615</v>
      </c>
      <c r="AF41" s="39"/>
      <c r="AG41" s="33"/>
      <c r="AH41" s="38">
        <v>1377711</v>
      </c>
      <c r="AI41" s="33"/>
      <c r="AJ41" s="38">
        <v>30308671</v>
      </c>
      <c r="AK41" s="33"/>
      <c r="AL41" s="38">
        <f>(AE41+AH41+AJ41)</f>
        <v>1044901997</v>
      </c>
      <c r="AM41" s="33"/>
      <c r="AN41" s="38">
        <v>868329791</v>
      </c>
      <c r="AO41" s="33"/>
      <c r="AP41" s="35">
        <f>(AN41/$C41)</f>
        <v>3533.5161450470209</v>
      </c>
      <c r="AQ41" s="33"/>
      <c r="AR41" s="35">
        <f>IF($AP$60&lt;&gt;0,(AP41/$AP$60)*100,0)</f>
        <v>89.825044255094937</v>
      </c>
      <c r="AS41" s="33"/>
      <c r="AT41" s="38">
        <v>0</v>
      </c>
      <c r="AU41" s="33"/>
      <c r="AV41" s="38">
        <v>81333153</v>
      </c>
      <c r="AW41" s="33"/>
      <c r="AX41" s="38"/>
      <c r="AY41" s="33"/>
      <c r="AZ41" s="38">
        <v>0</v>
      </c>
      <c r="BA41" s="33"/>
      <c r="BB41" s="22">
        <v>24</v>
      </c>
    </row>
    <row r="42" spans="1:54" s="27" customFormat="1" ht="8.85" customHeight="1" x14ac:dyDescent="0.3">
      <c r="A42" s="22">
        <v>25</v>
      </c>
      <c r="B42" s="33"/>
      <c r="C42" s="38">
        <v>3908</v>
      </c>
      <c r="D42" s="22" t="s">
        <v>93</v>
      </c>
      <c r="E42" s="22" t="s">
        <v>116</v>
      </c>
      <c r="F42" s="33"/>
      <c r="G42" s="38">
        <v>8923772</v>
      </c>
      <c r="H42" s="33"/>
      <c r="I42" s="35">
        <f>(G42/$C42)</f>
        <v>2283.4626407369497</v>
      </c>
      <c r="J42" s="33"/>
      <c r="K42" s="40">
        <f>IF($AE42&lt;&gt;0,(G42/$AE42)*100,0)</f>
        <v>44.197345496267545</v>
      </c>
      <c r="L42" s="33"/>
      <c r="M42" s="38">
        <v>9079705</v>
      </c>
      <c r="N42" s="33"/>
      <c r="O42" s="35">
        <f t="shared" si="0"/>
        <v>2323.3636131013304</v>
      </c>
      <c r="P42" s="33"/>
      <c r="Q42" s="40">
        <f t="shared" si="1"/>
        <v>44.969644998683059</v>
      </c>
      <c r="R42" s="33"/>
      <c r="S42" s="38">
        <v>1691608</v>
      </c>
      <c r="T42" s="33"/>
      <c r="U42" s="40">
        <f t="shared" si="2"/>
        <v>432.85772773797339</v>
      </c>
      <c r="V42" s="33"/>
      <c r="W42" s="40">
        <f t="shared" si="3"/>
        <v>8.3781368708490263</v>
      </c>
      <c r="X42" s="33"/>
      <c r="Y42" s="38">
        <v>495657</v>
      </c>
      <c r="Z42" s="33"/>
      <c r="AA42" s="40">
        <f t="shared" si="4"/>
        <v>126.8313715455476</v>
      </c>
      <c r="AB42" s="33"/>
      <c r="AC42" s="40">
        <f t="shared" si="5"/>
        <v>2.4548726342003677</v>
      </c>
      <c r="AD42" s="33"/>
      <c r="AE42" s="38">
        <f t="shared" si="6"/>
        <v>20190742</v>
      </c>
      <c r="AF42" s="39"/>
      <c r="AG42" s="33"/>
      <c r="AH42" s="38">
        <v>371415</v>
      </c>
      <c r="AI42" s="33"/>
      <c r="AJ42" s="38">
        <v>59000</v>
      </c>
      <c r="AK42" s="33"/>
      <c r="AL42" s="38">
        <f>(AE42+AH42+AJ42)</f>
        <v>20621157</v>
      </c>
      <c r="AM42" s="33"/>
      <c r="AN42" s="38">
        <v>17769223</v>
      </c>
      <c r="AO42" s="33"/>
      <c r="AP42" s="35">
        <f>(AN42/$C42)</f>
        <v>4546.8840839303994</v>
      </c>
      <c r="AQ42" s="33"/>
      <c r="AR42" s="40">
        <f>IF($AP$60&lt;&gt;0,(AP42/$AP$60)*100,0)</f>
        <v>115.58573593453893</v>
      </c>
      <c r="AS42" s="33"/>
      <c r="AT42" s="38">
        <v>215850</v>
      </c>
      <c r="AU42" s="33"/>
      <c r="AV42" s="38">
        <v>1223265</v>
      </c>
      <c r="AW42" s="33"/>
      <c r="AX42" s="38"/>
      <c r="AY42" s="33"/>
      <c r="AZ42" s="38">
        <v>0</v>
      </c>
      <c r="BA42" s="33"/>
      <c r="BB42" s="22">
        <v>25</v>
      </c>
    </row>
    <row r="43" spans="1:54" s="27" customFormat="1" ht="8.85" customHeight="1" x14ac:dyDescent="0.3">
      <c r="A43" s="41"/>
      <c r="B43" s="33"/>
      <c r="C43" s="41"/>
      <c r="D43" s="22"/>
      <c r="E43" s="22"/>
      <c r="F43" s="33"/>
      <c r="G43" s="33"/>
      <c r="H43" s="33"/>
      <c r="I43" s="33"/>
      <c r="J43" s="33"/>
      <c r="K43" s="33"/>
      <c r="L43" s="33"/>
      <c r="M43" s="33"/>
      <c r="N43" s="33"/>
      <c r="O43" s="33"/>
      <c r="P43" s="33"/>
      <c r="Q43" s="33"/>
      <c r="R43" s="33"/>
      <c r="S43" s="39"/>
      <c r="T43" s="33"/>
      <c r="U43" s="33"/>
      <c r="V43" s="33"/>
      <c r="W43" s="33"/>
      <c r="X43" s="33"/>
      <c r="Y43" s="33"/>
      <c r="Z43" s="33"/>
      <c r="AA43" s="33"/>
      <c r="AB43" s="33"/>
      <c r="AC43" s="33"/>
      <c r="AD43" s="33"/>
      <c r="AE43" s="33"/>
      <c r="AF43" s="39"/>
      <c r="AG43" s="33"/>
      <c r="AH43" s="33"/>
      <c r="AI43" s="33"/>
      <c r="AJ43" s="33"/>
      <c r="AK43" s="33"/>
      <c r="AL43" s="33"/>
      <c r="AM43" s="33"/>
      <c r="AN43" s="33"/>
      <c r="AO43" s="33"/>
      <c r="AP43" s="33"/>
      <c r="AQ43" s="33"/>
      <c r="AR43" s="33"/>
      <c r="AS43" s="33"/>
      <c r="AT43" s="33"/>
      <c r="AU43" s="33"/>
      <c r="AV43" s="33"/>
      <c r="AW43" s="33"/>
      <c r="AX43" s="33"/>
      <c r="AY43" s="33"/>
      <c r="AZ43" s="33"/>
      <c r="BA43" s="33"/>
      <c r="BB43" s="41"/>
    </row>
    <row r="44" spans="1:54" s="27" customFormat="1" ht="8.85" customHeight="1" x14ac:dyDescent="0.3">
      <c r="A44" s="22">
        <v>26</v>
      </c>
      <c r="B44" s="33"/>
      <c r="C44" s="38">
        <v>31746</v>
      </c>
      <c r="D44" s="22" t="s">
        <v>93</v>
      </c>
      <c r="E44" s="22" t="s">
        <v>117</v>
      </c>
      <c r="F44" s="33"/>
      <c r="G44" s="38">
        <v>61652026</v>
      </c>
      <c r="H44" s="33"/>
      <c r="I44" s="40">
        <f>(G44/$C44)</f>
        <v>1942.040761040761</v>
      </c>
      <c r="J44" s="33"/>
      <c r="K44" s="40">
        <f>IF($AE44&lt;&gt;0,(G44/$AE44)*100,0)</f>
        <v>45.900968620069023</v>
      </c>
      <c r="L44" s="33"/>
      <c r="M44" s="38">
        <v>55213071</v>
      </c>
      <c r="N44" s="33"/>
      <c r="O44" s="35">
        <f t="shared" si="0"/>
        <v>1739.2134757134756</v>
      </c>
      <c r="P44" s="33"/>
      <c r="Q44" s="40">
        <f t="shared" si="1"/>
        <v>41.107058499401838</v>
      </c>
      <c r="R44" s="33"/>
      <c r="S44" s="38">
        <v>17403759</v>
      </c>
      <c r="T44" s="33"/>
      <c r="U44" s="40">
        <f t="shared" si="2"/>
        <v>548.21895671895675</v>
      </c>
      <c r="V44" s="33"/>
      <c r="W44" s="40">
        <f t="shared" si="3"/>
        <v>12.957390820055839</v>
      </c>
      <c r="X44" s="33"/>
      <c r="Y44" s="38">
        <v>46449</v>
      </c>
      <c r="Z44" s="33"/>
      <c r="AA44" s="40">
        <f t="shared" si="4"/>
        <v>1.4631449631449631</v>
      </c>
      <c r="AB44" s="33"/>
      <c r="AC44" s="40">
        <f t="shared" si="5"/>
        <v>3.4582060473301986E-2</v>
      </c>
      <c r="AD44" s="33"/>
      <c r="AE44" s="38">
        <f t="shared" si="6"/>
        <v>134315305</v>
      </c>
      <c r="AF44" s="39"/>
      <c r="AG44" s="33"/>
      <c r="AH44" s="38">
        <v>0</v>
      </c>
      <c r="AI44" s="33"/>
      <c r="AJ44" s="38">
        <v>815329</v>
      </c>
      <c r="AK44" s="33"/>
      <c r="AL44" s="38">
        <f>(AE44+AH44+AJ44)</f>
        <v>135130634</v>
      </c>
      <c r="AM44" s="33"/>
      <c r="AN44" s="38">
        <v>123109466</v>
      </c>
      <c r="AO44" s="33"/>
      <c r="AP44" s="35">
        <f>(AN44/$C44)</f>
        <v>3877.9520569520569</v>
      </c>
      <c r="AQ44" s="33"/>
      <c r="AR44" s="40">
        <f>IF($AP$60&lt;&gt;0,(AP44/$AP$60)*100,0)</f>
        <v>98.580903789876288</v>
      </c>
      <c r="AS44" s="33"/>
      <c r="AT44" s="38">
        <v>0</v>
      </c>
      <c r="AU44" s="33"/>
      <c r="AV44" s="38">
        <v>6452220</v>
      </c>
      <c r="AW44" s="33"/>
      <c r="AX44" s="38"/>
      <c r="AY44" s="33"/>
      <c r="AZ44" s="38">
        <v>980248</v>
      </c>
      <c r="BA44" s="33"/>
      <c r="BB44" s="22">
        <v>26</v>
      </c>
    </row>
    <row r="45" spans="1:54" s="27" customFormat="1" ht="8.85" customHeight="1" x14ac:dyDescent="0.3">
      <c r="A45" s="22">
        <v>27</v>
      </c>
      <c r="B45" s="33"/>
      <c r="C45" s="38">
        <v>12320</v>
      </c>
      <c r="D45" s="22"/>
      <c r="E45" s="22" t="s">
        <v>118</v>
      </c>
      <c r="F45" s="33"/>
      <c r="G45" s="38">
        <v>27602878</v>
      </c>
      <c r="H45" s="33"/>
      <c r="I45" s="40">
        <f>(G45/$C45)</f>
        <v>2240.4933441558442</v>
      </c>
      <c r="J45" s="33"/>
      <c r="K45" s="40">
        <f>IF($AE45&lt;&gt;0,(G45/$AE45)*100,0)</f>
        <v>59.031001496172934</v>
      </c>
      <c r="L45" s="33"/>
      <c r="M45" s="38">
        <v>17025425</v>
      </c>
      <c r="N45" s="33"/>
      <c r="O45" s="40">
        <f t="shared" si="0"/>
        <v>1381.9338474025974</v>
      </c>
      <c r="P45" s="33"/>
      <c r="Q45" s="40">
        <f t="shared" si="1"/>
        <v>36.410257243754799</v>
      </c>
      <c r="R45" s="33"/>
      <c r="S45" s="38">
        <v>1540646</v>
      </c>
      <c r="T45" s="33"/>
      <c r="U45" s="40">
        <f t="shared" si="2"/>
        <v>125.05243506493507</v>
      </c>
      <c r="V45" s="33"/>
      <c r="W45" s="40">
        <f t="shared" si="3"/>
        <v>3.2947968806395065</v>
      </c>
      <c r="X45" s="33"/>
      <c r="Y45" s="38">
        <v>591020</v>
      </c>
      <c r="Z45" s="33"/>
      <c r="AA45" s="40">
        <f t="shared" si="4"/>
        <v>47.972402597402599</v>
      </c>
      <c r="AB45" s="33"/>
      <c r="AC45" s="40">
        <f t="shared" si="5"/>
        <v>1.2639443794327581</v>
      </c>
      <c r="AD45" s="33"/>
      <c r="AE45" s="38">
        <f t="shared" si="6"/>
        <v>46759969</v>
      </c>
      <c r="AF45" s="39"/>
      <c r="AG45" s="33"/>
      <c r="AH45" s="38">
        <v>142447</v>
      </c>
      <c r="AI45" s="33"/>
      <c r="AJ45" s="38">
        <v>150000</v>
      </c>
      <c r="AK45" s="33"/>
      <c r="AL45" s="38">
        <f>(AE45+AH45+AJ45)</f>
        <v>47052416</v>
      </c>
      <c r="AM45" s="33"/>
      <c r="AN45" s="38">
        <v>42717987</v>
      </c>
      <c r="AO45" s="33"/>
      <c r="AP45" s="40">
        <f>(AN45/$C45)</f>
        <v>3467.3690746753246</v>
      </c>
      <c r="AQ45" s="33"/>
      <c r="AR45" s="40">
        <f>IF($AP$60&lt;&gt;0,(AP45/$AP$60)*100,0)</f>
        <v>88.143528371316961</v>
      </c>
      <c r="AS45" s="33"/>
      <c r="AT45" s="38">
        <v>128249</v>
      </c>
      <c r="AU45" s="33"/>
      <c r="AV45" s="38">
        <v>3813627</v>
      </c>
      <c r="AW45" s="33"/>
      <c r="AX45" s="38"/>
      <c r="AY45" s="33"/>
      <c r="AZ45" s="38">
        <v>0</v>
      </c>
      <c r="BA45" s="33"/>
      <c r="BB45" s="22">
        <v>27</v>
      </c>
    </row>
    <row r="46" spans="1:54" s="27" customFormat="1" ht="8.85" customHeight="1" x14ac:dyDescent="0.3">
      <c r="A46" s="22">
        <v>28</v>
      </c>
      <c r="B46" s="33"/>
      <c r="C46" s="38">
        <v>94953</v>
      </c>
      <c r="D46" s="22" t="s">
        <v>93</v>
      </c>
      <c r="E46" s="22" t="s">
        <v>119</v>
      </c>
      <c r="F46" s="33"/>
      <c r="G46" s="38">
        <v>205921112</v>
      </c>
      <c r="H46" s="33"/>
      <c r="I46" s="40">
        <f>(G46/$C46)</f>
        <v>2168.6635703979864</v>
      </c>
      <c r="J46" s="33"/>
      <c r="K46" s="40">
        <f>IF($AE46&lt;&gt;0,(G46/$AE46)*100,0)</f>
        <v>50.507337356662198</v>
      </c>
      <c r="L46" s="33"/>
      <c r="M46" s="38">
        <v>163862081</v>
      </c>
      <c r="N46" s="33"/>
      <c r="O46" s="40">
        <f t="shared" si="0"/>
        <v>1725.7177866944699</v>
      </c>
      <c r="P46" s="33"/>
      <c r="Q46" s="40">
        <f t="shared" si="1"/>
        <v>40.19130105043191</v>
      </c>
      <c r="R46" s="33"/>
      <c r="S46" s="38">
        <v>33954171</v>
      </c>
      <c r="T46" s="33"/>
      <c r="U46" s="40">
        <f t="shared" si="2"/>
        <v>357.58923888660706</v>
      </c>
      <c r="V46" s="33"/>
      <c r="W46" s="40">
        <f t="shared" si="3"/>
        <v>8.3281153287614149</v>
      </c>
      <c r="X46" s="33"/>
      <c r="Y46" s="38">
        <v>3967977</v>
      </c>
      <c r="Z46" s="33"/>
      <c r="AA46" s="40">
        <f t="shared" si="4"/>
        <v>41.78885343275094</v>
      </c>
      <c r="AB46" s="33"/>
      <c r="AC46" s="40">
        <f t="shared" si="5"/>
        <v>0.97324626414447679</v>
      </c>
      <c r="AD46" s="33"/>
      <c r="AE46" s="38">
        <f t="shared" si="6"/>
        <v>407705341</v>
      </c>
      <c r="AF46" s="39"/>
      <c r="AG46" s="33"/>
      <c r="AH46" s="38">
        <v>952930</v>
      </c>
      <c r="AI46" s="33"/>
      <c r="AJ46" s="38">
        <v>10540730</v>
      </c>
      <c r="AK46" s="33"/>
      <c r="AL46" s="38">
        <f>(AE46+AH46+AJ46)</f>
        <v>419199001</v>
      </c>
      <c r="AM46" s="33"/>
      <c r="AN46" s="38">
        <v>358688914</v>
      </c>
      <c r="AO46" s="33"/>
      <c r="AP46" s="40">
        <f>(AN46/$C46)</f>
        <v>3777.5416679831073</v>
      </c>
      <c r="AQ46" s="33"/>
      <c r="AR46" s="40">
        <f>IF($AP$60&lt;&gt;0,(AP46/$AP$60)*100,0)</f>
        <v>96.028384638251723</v>
      </c>
      <c r="AS46" s="33"/>
      <c r="AT46" s="38">
        <v>0</v>
      </c>
      <c r="AU46" s="33"/>
      <c r="AV46" s="38">
        <v>0</v>
      </c>
      <c r="AW46" s="33"/>
      <c r="AX46" s="38"/>
      <c r="AY46" s="33"/>
      <c r="AZ46" s="38">
        <v>0</v>
      </c>
      <c r="BA46" s="33"/>
      <c r="BB46" s="22">
        <v>28</v>
      </c>
    </row>
    <row r="47" spans="1:54" s="27" customFormat="1" ht="8.85" customHeight="1" x14ac:dyDescent="0.3">
      <c r="A47" s="22">
        <v>29</v>
      </c>
      <c r="B47" s="33"/>
      <c r="C47" s="38">
        <v>18041</v>
      </c>
      <c r="D47" s="22" t="s">
        <v>93</v>
      </c>
      <c r="E47" s="22" t="s">
        <v>120</v>
      </c>
      <c r="F47" s="33"/>
      <c r="G47" s="38">
        <v>23781744</v>
      </c>
      <c r="H47" s="33"/>
      <c r="I47" s="40">
        <f>(G47/$C47)</f>
        <v>1318.205420985533</v>
      </c>
      <c r="J47" s="33"/>
      <c r="K47" s="40">
        <f>IF($AE47&lt;&gt;0,(G47/$AE47)*100,0)</f>
        <v>48.459059885748516</v>
      </c>
      <c r="L47" s="33"/>
      <c r="M47" s="38">
        <v>21894781</v>
      </c>
      <c r="N47" s="33"/>
      <c r="O47" s="40">
        <f t="shared" si="0"/>
        <v>1213.6123829056039</v>
      </c>
      <c r="P47" s="33"/>
      <c r="Q47" s="40">
        <f t="shared" si="1"/>
        <v>44.614074714804296</v>
      </c>
      <c r="R47" s="33"/>
      <c r="S47" s="38">
        <v>3057721</v>
      </c>
      <c r="T47" s="33"/>
      <c r="U47" s="40">
        <f t="shared" si="2"/>
        <v>169.48733440496648</v>
      </c>
      <c r="V47" s="33"/>
      <c r="W47" s="40">
        <f t="shared" si="3"/>
        <v>6.2305895250117418</v>
      </c>
      <c r="X47" s="33"/>
      <c r="Y47" s="38">
        <v>341704</v>
      </c>
      <c r="Z47" s="33"/>
      <c r="AA47" s="40">
        <f t="shared" si="4"/>
        <v>18.940413502577464</v>
      </c>
      <c r="AB47" s="33"/>
      <c r="AC47" s="40">
        <f t="shared" si="5"/>
        <v>0.69627587443544137</v>
      </c>
      <c r="AD47" s="33"/>
      <c r="AE47" s="38">
        <f t="shared" si="6"/>
        <v>49075950</v>
      </c>
      <c r="AF47" s="39"/>
      <c r="AG47" s="33"/>
      <c r="AH47" s="38">
        <v>173072</v>
      </c>
      <c r="AI47" s="33"/>
      <c r="AJ47" s="38">
        <v>4279599</v>
      </c>
      <c r="AK47" s="33"/>
      <c r="AL47" s="38">
        <f>(AE47+AH47+AJ47)</f>
        <v>53528621</v>
      </c>
      <c r="AM47" s="33"/>
      <c r="AN47" s="38">
        <v>50086854</v>
      </c>
      <c r="AO47" s="33"/>
      <c r="AP47" s="40">
        <f>(AN47/$C47)</f>
        <v>2776.2792528130371</v>
      </c>
      <c r="AQ47" s="33"/>
      <c r="AR47" s="40">
        <f>IF($AP$60&lt;&gt;0,(AP47/$AP$60)*100,0)</f>
        <v>70.575425868080885</v>
      </c>
      <c r="AS47" s="33"/>
      <c r="AT47" s="38">
        <v>680240</v>
      </c>
      <c r="AU47" s="33"/>
      <c r="AV47" s="38">
        <v>1753989</v>
      </c>
      <c r="AW47" s="33"/>
      <c r="AX47" s="38"/>
      <c r="AY47" s="33"/>
      <c r="AZ47" s="38">
        <v>0</v>
      </c>
      <c r="BA47" s="33"/>
      <c r="BB47" s="22">
        <v>29</v>
      </c>
    </row>
    <row r="48" spans="1:54" s="27" customFormat="1" ht="8.85" customHeight="1" x14ac:dyDescent="0.3">
      <c r="A48" s="22">
        <v>30</v>
      </c>
      <c r="B48" s="33"/>
      <c r="C48" s="38">
        <v>226919</v>
      </c>
      <c r="D48" s="22"/>
      <c r="E48" s="22" t="s">
        <v>121</v>
      </c>
      <c r="F48" s="33"/>
      <c r="G48" s="38">
        <v>680621304</v>
      </c>
      <c r="H48" s="33"/>
      <c r="I48" s="40">
        <f>(G48/$C48)</f>
        <v>2999.4020068835134</v>
      </c>
      <c r="J48" s="33"/>
      <c r="K48" s="40">
        <f>IF($AE48&lt;&gt;0,(G48/$AE48)*100,0)</f>
        <v>59.803214868006357</v>
      </c>
      <c r="L48" s="33"/>
      <c r="M48" s="38">
        <v>309911799</v>
      </c>
      <c r="N48" s="33"/>
      <c r="O48" s="40">
        <f t="shared" si="0"/>
        <v>1365.7375495220761</v>
      </c>
      <c r="P48" s="33"/>
      <c r="Q48" s="40">
        <f t="shared" si="1"/>
        <v>27.230593278237141</v>
      </c>
      <c r="R48" s="33"/>
      <c r="S48" s="38">
        <v>74905040</v>
      </c>
      <c r="T48" s="33"/>
      <c r="U48" s="40">
        <f t="shared" si="2"/>
        <v>330.09593731683992</v>
      </c>
      <c r="V48" s="33"/>
      <c r="W48" s="40">
        <f t="shared" si="3"/>
        <v>6.5815780015851688</v>
      </c>
      <c r="X48" s="33"/>
      <c r="Y48" s="38">
        <v>72663388</v>
      </c>
      <c r="Z48" s="33"/>
      <c r="AA48" s="40">
        <f t="shared" si="4"/>
        <v>320.21729339544066</v>
      </c>
      <c r="AB48" s="33"/>
      <c r="AC48" s="40">
        <f t="shared" si="5"/>
        <v>6.3846138521713307</v>
      </c>
      <c r="AD48" s="33"/>
      <c r="AE48" s="38">
        <f t="shared" si="6"/>
        <v>1138101531</v>
      </c>
      <c r="AF48" s="39"/>
      <c r="AG48" s="33"/>
      <c r="AH48" s="38">
        <v>486676</v>
      </c>
      <c r="AI48" s="33"/>
      <c r="AJ48" s="38">
        <v>25318015</v>
      </c>
      <c r="AK48" s="33"/>
      <c r="AL48" s="38">
        <f>(AE48+AH48+AJ48)</f>
        <v>1163906222</v>
      </c>
      <c r="AM48" s="33"/>
      <c r="AN48" s="38">
        <v>1030564022</v>
      </c>
      <c r="AO48" s="33"/>
      <c r="AP48" s="40">
        <f>(AN48/$C48)</f>
        <v>4541.5501654775489</v>
      </c>
      <c r="AQ48" s="33"/>
      <c r="AR48" s="40">
        <f>IF($AP$60&lt;&gt;0,(AP48/$AP$60)*100,0)</f>
        <v>115.45014310252317</v>
      </c>
      <c r="AS48" s="33"/>
      <c r="AT48" s="38">
        <v>0</v>
      </c>
      <c r="AU48" s="33"/>
      <c r="AV48" s="38">
        <v>68232503</v>
      </c>
      <c r="AW48" s="33"/>
      <c r="AX48" s="38"/>
      <c r="AY48" s="33"/>
      <c r="AZ48" s="38">
        <v>563873</v>
      </c>
      <c r="BA48" s="33"/>
      <c r="BB48" s="22">
        <v>30</v>
      </c>
    </row>
    <row r="49" spans="1:54" s="27" customFormat="1" ht="8.85" customHeight="1" x14ac:dyDescent="0.3">
      <c r="A49" s="41"/>
      <c r="B49" s="33"/>
      <c r="C49" s="41"/>
      <c r="D49" s="22"/>
      <c r="E49" s="22"/>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9"/>
      <c r="AG49" s="33"/>
      <c r="AH49" s="33"/>
      <c r="AI49" s="33"/>
      <c r="AJ49" s="33"/>
      <c r="AK49" s="33"/>
      <c r="AL49" s="33"/>
      <c r="AM49" s="33"/>
      <c r="AN49" s="33"/>
      <c r="AO49" s="33"/>
      <c r="AP49" s="33"/>
      <c r="AQ49" s="33"/>
      <c r="AR49" s="33"/>
      <c r="AS49" s="33"/>
      <c r="AT49" s="33"/>
      <c r="AU49" s="33"/>
      <c r="AV49" s="33"/>
      <c r="AW49" s="33"/>
      <c r="AX49" s="33"/>
      <c r="AY49" s="33"/>
      <c r="AZ49" s="33"/>
      <c r="BA49" s="33"/>
      <c r="BB49" s="41"/>
    </row>
    <row r="50" spans="1:54" s="27" customFormat="1" ht="8.85" customHeight="1" x14ac:dyDescent="0.3">
      <c r="A50" s="22">
        <v>31</v>
      </c>
      <c r="B50" s="33"/>
      <c r="C50" s="38">
        <v>100033</v>
      </c>
      <c r="D50" s="22"/>
      <c r="E50" s="22" t="s">
        <v>122</v>
      </c>
      <c r="F50" s="33"/>
      <c r="G50" s="38">
        <v>240962635</v>
      </c>
      <c r="H50" s="33"/>
      <c r="I50" s="40">
        <f>(G50/$C50)</f>
        <v>2408.8314356262435</v>
      </c>
      <c r="J50" s="33"/>
      <c r="K50" s="40">
        <f>IF($AE50&lt;&gt;0,(G50/$AE50)*100,0)</f>
        <v>53.081073357441646</v>
      </c>
      <c r="L50" s="33"/>
      <c r="M50" s="38">
        <v>169841669</v>
      </c>
      <c r="N50" s="33"/>
      <c r="O50" s="40">
        <f t="shared" si="0"/>
        <v>1697.8563973888618</v>
      </c>
      <c r="P50" s="33"/>
      <c r="Q50" s="40">
        <f t="shared" si="1"/>
        <v>37.414008571658101</v>
      </c>
      <c r="R50" s="33"/>
      <c r="S50" s="38">
        <v>41467616</v>
      </c>
      <c r="T50" s="33"/>
      <c r="U50" s="40">
        <f t="shared" si="2"/>
        <v>414.53936201053654</v>
      </c>
      <c r="V50" s="33"/>
      <c r="W50" s="40">
        <f t="shared" si="3"/>
        <v>9.1348003679251804</v>
      </c>
      <c r="X50" s="33"/>
      <c r="Y50" s="38">
        <v>1680157</v>
      </c>
      <c r="Z50" s="33"/>
      <c r="AA50" s="40">
        <f t="shared" si="4"/>
        <v>16.796027310987373</v>
      </c>
      <c r="AB50" s="33"/>
      <c r="AC50" s="40">
        <f t="shared" si="5"/>
        <v>0.37011770297506535</v>
      </c>
      <c r="AD50" s="33"/>
      <c r="AE50" s="38">
        <f t="shared" si="6"/>
        <v>453952077</v>
      </c>
      <c r="AF50" s="39"/>
      <c r="AG50" s="33"/>
      <c r="AH50" s="38">
        <v>0</v>
      </c>
      <c r="AI50" s="33"/>
      <c r="AJ50" s="38">
        <v>679038</v>
      </c>
      <c r="AK50" s="33"/>
      <c r="AL50" s="38">
        <f>(AE50+AH50+AJ50)</f>
        <v>454631115</v>
      </c>
      <c r="AM50" s="33"/>
      <c r="AN50" s="38">
        <v>412264251</v>
      </c>
      <c r="AO50" s="33"/>
      <c r="AP50" s="40">
        <f>(AN50/$C50)</f>
        <v>4121.2824867793624</v>
      </c>
      <c r="AQ50" s="33"/>
      <c r="AR50" s="40">
        <f>IF($AP$60&lt;&gt;0,(AP50/$AP$60)*100,0)</f>
        <v>104.76657430350519</v>
      </c>
      <c r="AS50" s="33"/>
      <c r="AT50" s="38">
        <v>6791408</v>
      </c>
      <c r="AU50" s="33"/>
      <c r="AV50" s="38">
        <v>26011082</v>
      </c>
      <c r="AW50" s="33"/>
      <c r="AX50" s="38"/>
      <c r="AY50" s="33"/>
      <c r="AZ50" s="38">
        <v>2807743</v>
      </c>
      <c r="BA50" s="33"/>
      <c r="BB50" s="22">
        <v>31</v>
      </c>
    </row>
    <row r="51" spans="1:54" s="27" customFormat="1" ht="8.85" customHeight="1" x14ac:dyDescent="0.3">
      <c r="A51" s="22">
        <v>32</v>
      </c>
      <c r="B51" s="33"/>
      <c r="C51" s="38">
        <v>25704</v>
      </c>
      <c r="D51" s="22"/>
      <c r="E51" s="22" t="s">
        <v>123</v>
      </c>
      <c r="F51" s="33"/>
      <c r="G51" s="38">
        <v>73430318</v>
      </c>
      <c r="H51" s="33"/>
      <c r="I51" s="35">
        <f>(G51/$C51)</f>
        <v>2856.7661842514785</v>
      </c>
      <c r="J51" s="33"/>
      <c r="K51" s="35">
        <f>IF($AE51&lt;&gt;0,(G51/$AE51)*100,0)</f>
        <v>64.250753144976741</v>
      </c>
      <c r="L51" s="33"/>
      <c r="M51" s="38">
        <v>37176785</v>
      </c>
      <c r="N51" s="33"/>
      <c r="O51" s="35">
        <f t="shared" si="0"/>
        <v>1446.3423980703392</v>
      </c>
      <c r="P51" s="33"/>
      <c r="Q51" s="35">
        <f t="shared" si="1"/>
        <v>32.529294449724084</v>
      </c>
      <c r="R51" s="33"/>
      <c r="S51" s="38">
        <v>3664497</v>
      </c>
      <c r="T51" s="33"/>
      <c r="U51" s="35">
        <f t="shared" si="2"/>
        <v>142.56524276377218</v>
      </c>
      <c r="V51" s="33"/>
      <c r="W51" s="35">
        <f t="shared" si="3"/>
        <v>3.2063961938379166</v>
      </c>
      <c r="X51" s="33"/>
      <c r="Y51" s="38">
        <v>15493</v>
      </c>
      <c r="Z51" s="33"/>
      <c r="AA51" s="35">
        <f t="shared" si="4"/>
        <v>0.60274665421724249</v>
      </c>
      <c r="AB51" s="33"/>
      <c r="AC51" s="35">
        <f t="shared" si="5"/>
        <v>1.3556211461253985E-2</v>
      </c>
      <c r="AD51" s="33"/>
      <c r="AE51" s="38">
        <f t="shared" si="6"/>
        <v>114287093</v>
      </c>
      <c r="AF51" s="39"/>
      <c r="AG51" s="33"/>
      <c r="AH51" s="38">
        <v>299980</v>
      </c>
      <c r="AI51" s="33"/>
      <c r="AJ51" s="38">
        <v>3507393</v>
      </c>
      <c r="AK51" s="33"/>
      <c r="AL51" s="38">
        <f>(AE51+AH51+AJ51)</f>
        <v>118094466</v>
      </c>
      <c r="AM51" s="33"/>
      <c r="AN51" s="38">
        <v>99499096</v>
      </c>
      <c r="AO51" s="33"/>
      <c r="AP51" s="35">
        <f>(AN51/$C51)</f>
        <v>3870.9576719576721</v>
      </c>
      <c r="AQ51" s="33"/>
      <c r="AR51" s="35">
        <f>IF($AP$60&lt;&gt;0,(AP51/$AP$60)*100,0)</f>
        <v>98.40310045861419</v>
      </c>
      <c r="AS51" s="33"/>
      <c r="AT51" s="38">
        <v>1553150</v>
      </c>
      <c r="AU51" s="33"/>
      <c r="AV51" s="38">
        <v>3652371</v>
      </c>
      <c r="AW51" s="33"/>
      <c r="AX51" s="38"/>
      <c r="AY51" s="33"/>
      <c r="AZ51" s="38">
        <v>2174687</v>
      </c>
      <c r="BA51" s="33"/>
      <c r="BB51" s="22">
        <v>32</v>
      </c>
    </row>
    <row r="52" spans="1:54" s="27" customFormat="1" ht="8.85" customHeight="1" x14ac:dyDescent="0.3">
      <c r="A52" s="22">
        <v>33</v>
      </c>
      <c r="B52" s="33"/>
      <c r="C52" s="38">
        <v>24972</v>
      </c>
      <c r="D52" s="22"/>
      <c r="E52" s="22" t="s">
        <v>124</v>
      </c>
      <c r="F52" s="33"/>
      <c r="G52" s="38">
        <v>53607362</v>
      </c>
      <c r="H52" s="33"/>
      <c r="I52" s="35">
        <f>(G52/$C52)</f>
        <v>2146.698782636553</v>
      </c>
      <c r="J52" s="33"/>
      <c r="K52" s="35">
        <f>IF($AE52&lt;&gt;0,(G52/$AE52)*100,0)</f>
        <v>55.752483980668231</v>
      </c>
      <c r="L52" s="33"/>
      <c r="M52" s="38">
        <v>37146276</v>
      </c>
      <c r="N52" s="33"/>
      <c r="O52" s="35">
        <f t="shared" si="0"/>
        <v>1487.517059106199</v>
      </c>
      <c r="P52" s="33"/>
      <c r="Q52" s="35">
        <f t="shared" si="1"/>
        <v>38.632700441993038</v>
      </c>
      <c r="R52" s="33"/>
      <c r="S52" s="38">
        <v>4570027</v>
      </c>
      <c r="T52" s="33"/>
      <c r="U52" s="35">
        <f t="shared" si="2"/>
        <v>183.00604677238508</v>
      </c>
      <c r="V52" s="33"/>
      <c r="W52" s="35">
        <f t="shared" si="3"/>
        <v>4.7528986244225431</v>
      </c>
      <c r="X52" s="33"/>
      <c r="Y52" s="38">
        <v>828754</v>
      </c>
      <c r="Z52" s="33"/>
      <c r="AA52" s="35">
        <f t="shared" si="4"/>
        <v>33.187329809386512</v>
      </c>
      <c r="AB52" s="33"/>
      <c r="AC52" s="35">
        <f t="shared" si="5"/>
        <v>0.86191695291618198</v>
      </c>
      <c r="AD52" s="33"/>
      <c r="AE52" s="38">
        <f t="shared" si="6"/>
        <v>96152419</v>
      </c>
      <c r="AF52" s="39"/>
      <c r="AG52" s="33"/>
      <c r="AH52" s="38">
        <v>0</v>
      </c>
      <c r="AI52" s="33"/>
      <c r="AJ52" s="38">
        <v>1504582</v>
      </c>
      <c r="AK52" s="33"/>
      <c r="AL52" s="38">
        <f>(AE52+AH52+AJ52)</f>
        <v>97657001</v>
      </c>
      <c r="AM52" s="33"/>
      <c r="AN52" s="38">
        <v>86063333</v>
      </c>
      <c r="AO52" s="33"/>
      <c r="AP52" s="35">
        <f>(AN52/$C52)</f>
        <v>3446.3932804741312</v>
      </c>
      <c r="AQ52" s="33"/>
      <c r="AR52" s="35">
        <f>IF($AP$60&lt;&gt;0,(AP52/$AP$60)*100,0)</f>
        <v>87.610305494990499</v>
      </c>
      <c r="AS52" s="33"/>
      <c r="AT52" s="38">
        <v>4641050</v>
      </c>
      <c r="AU52" s="33"/>
      <c r="AV52" s="38">
        <v>5262258</v>
      </c>
      <c r="AW52" s="33"/>
      <c r="AX52" s="38"/>
      <c r="AY52" s="33"/>
      <c r="AZ52" s="38">
        <v>0</v>
      </c>
      <c r="BA52" s="33"/>
      <c r="BB52" s="22">
        <v>33</v>
      </c>
    </row>
    <row r="53" spans="1:54" s="27" customFormat="1" ht="8.85" customHeight="1" x14ac:dyDescent="0.3">
      <c r="A53" s="22">
        <v>34</v>
      </c>
      <c r="B53" s="33"/>
      <c r="C53" s="38">
        <v>92714</v>
      </c>
      <c r="D53" s="22"/>
      <c r="E53" s="22" t="s">
        <v>125</v>
      </c>
      <c r="F53" s="33"/>
      <c r="G53" s="38">
        <v>231141743</v>
      </c>
      <c r="H53" s="33"/>
      <c r="I53" s="35">
        <f>(G53/$C53)</f>
        <v>2493.0619216083869</v>
      </c>
      <c r="J53" s="33"/>
      <c r="K53" s="35">
        <f>IF($AE53&lt;&gt;0,(G53/$AE53)*100,0)</f>
        <v>57.594347209027738</v>
      </c>
      <c r="L53" s="33"/>
      <c r="M53" s="38">
        <v>147278620</v>
      </c>
      <c r="N53" s="33"/>
      <c r="O53" s="35">
        <f t="shared" si="0"/>
        <v>1588.5262204197857</v>
      </c>
      <c r="P53" s="33"/>
      <c r="Q53" s="35">
        <f t="shared" si="1"/>
        <v>36.69789743147544</v>
      </c>
      <c r="R53" s="33"/>
      <c r="S53" s="38">
        <v>20662755</v>
      </c>
      <c r="T53" s="33"/>
      <c r="U53" s="35">
        <f t="shared" si="2"/>
        <v>222.86553271350604</v>
      </c>
      <c r="V53" s="33"/>
      <c r="W53" s="35">
        <f t="shared" si="3"/>
        <v>5.1486065230765083</v>
      </c>
      <c r="X53" s="33"/>
      <c r="Y53" s="38">
        <v>2244016</v>
      </c>
      <c r="Z53" s="33"/>
      <c r="AA53" s="35">
        <f t="shared" si="4"/>
        <v>24.20363699117717</v>
      </c>
      <c r="AB53" s="33"/>
      <c r="AC53" s="35">
        <f t="shared" si="5"/>
        <v>0.55914883642031543</v>
      </c>
      <c r="AD53" s="33"/>
      <c r="AE53" s="38">
        <f t="shared" si="6"/>
        <v>401327134</v>
      </c>
      <c r="AF53" s="39"/>
      <c r="AG53" s="33"/>
      <c r="AH53" s="38">
        <v>995371</v>
      </c>
      <c r="AI53" s="33"/>
      <c r="AJ53" s="38">
        <v>1571183</v>
      </c>
      <c r="AK53" s="33"/>
      <c r="AL53" s="38">
        <f>(AE53+AH53+AJ53)</f>
        <v>403893688</v>
      </c>
      <c r="AM53" s="33"/>
      <c r="AN53" s="38">
        <v>346478395</v>
      </c>
      <c r="AO53" s="33"/>
      <c r="AP53" s="35">
        <f>(AN53/$C53)</f>
        <v>3737.0666242422935</v>
      </c>
      <c r="AQ53" s="33"/>
      <c r="AR53" s="35">
        <f>IF($AP$60&lt;&gt;0,(AP53/$AP$60)*100,0)</f>
        <v>94.999473931181171</v>
      </c>
      <c r="AS53" s="33"/>
      <c r="AT53" s="38">
        <v>7174275</v>
      </c>
      <c r="AU53" s="33"/>
      <c r="AV53" s="38">
        <v>27992082</v>
      </c>
      <c r="AW53" s="33"/>
      <c r="AX53" s="38"/>
      <c r="AY53" s="33"/>
      <c r="AZ53" s="38">
        <v>1767222</v>
      </c>
      <c r="BA53" s="33"/>
      <c r="BB53" s="22">
        <v>34</v>
      </c>
    </row>
    <row r="54" spans="1:54" s="27" customFormat="1" ht="8.85" customHeight="1" x14ac:dyDescent="0.3">
      <c r="A54" s="22">
        <v>35</v>
      </c>
      <c r="B54" s="33"/>
      <c r="C54" s="38">
        <v>453410</v>
      </c>
      <c r="D54" s="22"/>
      <c r="E54" s="22" t="s">
        <v>126</v>
      </c>
      <c r="F54" s="33"/>
      <c r="G54" s="38">
        <v>1175831556</v>
      </c>
      <c r="H54" s="33"/>
      <c r="I54" s="40">
        <f>(G54/$C54)</f>
        <v>2593.3075053483603</v>
      </c>
      <c r="J54" s="33"/>
      <c r="K54" s="40">
        <f>IF($AE54&lt;&gt;0,(G54/$AE54)*100,0)</f>
        <v>62.626231458222961</v>
      </c>
      <c r="L54" s="33"/>
      <c r="M54" s="38">
        <v>579799693</v>
      </c>
      <c r="N54" s="33"/>
      <c r="O54" s="40">
        <f t="shared" si="0"/>
        <v>1278.7536512207494</v>
      </c>
      <c r="P54" s="33"/>
      <c r="Q54" s="40">
        <f t="shared" si="1"/>
        <v>30.880843083296718</v>
      </c>
      <c r="R54" s="33"/>
      <c r="S54" s="38">
        <v>82846516</v>
      </c>
      <c r="T54" s="33"/>
      <c r="U54" s="40">
        <f t="shared" si="2"/>
        <v>182.71876667916456</v>
      </c>
      <c r="V54" s="33"/>
      <c r="W54" s="40">
        <f t="shared" si="3"/>
        <v>4.4125070976776639</v>
      </c>
      <c r="X54" s="33"/>
      <c r="Y54" s="38">
        <v>39060654</v>
      </c>
      <c r="Z54" s="33"/>
      <c r="AA54" s="40">
        <f t="shared" si="4"/>
        <v>86.148638097968728</v>
      </c>
      <c r="AB54" s="33"/>
      <c r="AC54" s="40">
        <f t="shared" si="5"/>
        <v>2.0804183608026614</v>
      </c>
      <c r="AD54" s="33"/>
      <c r="AE54" s="38">
        <f t="shared" si="6"/>
        <v>1877538419</v>
      </c>
      <c r="AF54" s="39"/>
      <c r="AG54" s="33"/>
      <c r="AH54" s="38">
        <v>0</v>
      </c>
      <c r="AI54" s="33"/>
      <c r="AJ54" s="38">
        <v>598015</v>
      </c>
      <c r="AK54" s="33"/>
      <c r="AL54" s="38">
        <f>(AE54+AH54+AJ54)</f>
        <v>1878136434</v>
      </c>
      <c r="AM54" s="33"/>
      <c r="AN54" s="38">
        <v>1626989621</v>
      </c>
      <c r="AO54" s="33"/>
      <c r="AP54" s="40">
        <f>(AN54/$C54)</f>
        <v>3588.3408416223729</v>
      </c>
      <c r="AQ54" s="33"/>
      <c r="AR54" s="40">
        <f>IF($AP$60&lt;&gt;0,(AP54/$AP$60)*100,0)</f>
        <v>91.218735579544116</v>
      </c>
      <c r="AS54" s="33"/>
      <c r="AT54" s="38">
        <v>89869048</v>
      </c>
      <c r="AU54" s="33"/>
      <c r="AV54" s="38">
        <v>140702312</v>
      </c>
      <c r="AW54" s="33"/>
      <c r="AX54" s="38"/>
      <c r="AY54" s="33"/>
      <c r="AZ54" s="38">
        <v>68500</v>
      </c>
      <c r="BA54" s="33"/>
      <c r="BB54" s="22">
        <v>35</v>
      </c>
    </row>
    <row r="55" spans="1:54" s="27" customFormat="1" ht="8.85" customHeight="1" x14ac:dyDescent="0.3">
      <c r="A55" s="41"/>
      <c r="B55" s="33"/>
      <c r="C55" s="41"/>
      <c r="D55" s="22"/>
      <c r="E55" s="22"/>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9"/>
      <c r="AG55" s="33"/>
      <c r="AH55" s="33"/>
      <c r="AI55" s="33"/>
      <c r="AJ55" s="33"/>
      <c r="AK55" s="33"/>
      <c r="AL55" s="33"/>
      <c r="AM55" s="33"/>
      <c r="AN55" s="33"/>
      <c r="AO55" s="33"/>
      <c r="AP55" s="33"/>
      <c r="AQ55" s="33"/>
      <c r="AR55" s="33"/>
      <c r="AS55" s="33"/>
      <c r="AT55" s="33"/>
      <c r="AU55" s="33"/>
      <c r="AV55" s="33"/>
      <c r="AW55" s="33"/>
      <c r="AX55" s="33"/>
      <c r="AY55" s="33"/>
      <c r="AZ55" s="33"/>
      <c r="BA55" s="33"/>
      <c r="BB55" s="41"/>
    </row>
    <row r="56" spans="1:54" s="27" customFormat="1" ht="8.85" customHeight="1" x14ac:dyDescent="0.3">
      <c r="A56" s="22">
        <v>36</v>
      </c>
      <c r="B56" s="33"/>
      <c r="C56" s="38">
        <v>22285</v>
      </c>
      <c r="D56" s="22"/>
      <c r="E56" s="22" t="s">
        <v>127</v>
      </c>
      <c r="F56" s="33"/>
      <c r="G56" s="38">
        <v>58067782</v>
      </c>
      <c r="H56" s="33"/>
      <c r="I56" s="40">
        <f>(G56/$C56)</f>
        <v>2605.689118240969</v>
      </c>
      <c r="J56" s="33"/>
      <c r="K56" s="40">
        <f>IF($AE56&lt;&gt;0,(G56/$AE56)*100,0)</f>
        <v>58.811139512542269</v>
      </c>
      <c r="L56" s="33"/>
      <c r="M56" s="38">
        <v>34341199</v>
      </c>
      <c r="N56" s="33"/>
      <c r="O56" s="40">
        <f t="shared" si="0"/>
        <v>1541.0006282252637</v>
      </c>
      <c r="P56" s="33"/>
      <c r="Q56" s="40">
        <f t="shared" si="1"/>
        <v>34.78081951566493</v>
      </c>
      <c r="R56" s="33"/>
      <c r="S56" s="38">
        <v>5515053</v>
      </c>
      <c r="T56" s="33"/>
      <c r="U56" s="40">
        <f t="shared" si="2"/>
        <v>247.47825891855507</v>
      </c>
      <c r="V56" s="33"/>
      <c r="W56" s="40">
        <f t="shared" si="3"/>
        <v>5.5856542170332038</v>
      </c>
      <c r="X56" s="33"/>
      <c r="Y56" s="38">
        <v>811992</v>
      </c>
      <c r="Z56" s="33"/>
      <c r="AA56" s="40">
        <f t="shared" si="4"/>
        <v>36.436706304689253</v>
      </c>
      <c r="AB56" s="33"/>
      <c r="AC56" s="40">
        <f t="shared" si="5"/>
        <v>0.8223867547596051</v>
      </c>
      <c r="AD56" s="33"/>
      <c r="AE56" s="38">
        <f t="shared" si="6"/>
        <v>98736026</v>
      </c>
      <c r="AF56" s="39"/>
      <c r="AG56" s="33"/>
      <c r="AH56" s="38">
        <v>110120</v>
      </c>
      <c r="AI56" s="33"/>
      <c r="AJ56" s="38">
        <v>2277597</v>
      </c>
      <c r="AK56" s="33"/>
      <c r="AL56" s="38">
        <f>(AE56+AH56+AJ56)</f>
        <v>101123743</v>
      </c>
      <c r="AM56" s="33"/>
      <c r="AN56" s="38">
        <v>93268732</v>
      </c>
      <c r="AO56" s="33"/>
      <c r="AP56" s="40">
        <f>(AN56/$C56)</f>
        <v>4185.2695535113307</v>
      </c>
      <c r="AQ56" s="33"/>
      <c r="AR56" s="40">
        <f>IF($AP$60&lt;&gt;0,(AP56/$AP$60)*100,0)</f>
        <v>106.39318102186115</v>
      </c>
      <c r="AS56" s="33"/>
      <c r="AT56" s="38">
        <v>428307</v>
      </c>
      <c r="AU56" s="33"/>
      <c r="AV56" s="38">
        <v>3699529</v>
      </c>
      <c r="AW56" s="33"/>
      <c r="AX56" s="38"/>
      <c r="AY56" s="33"/>
      <c r="AZ56" s="38">
        <v>175756</v>
      </c>
      <c r="BA56" s="33"/>
      <c r="BB56" s="22">
        <v>36</v>
      </c>
    </row>
    <row r="57" spans="1:54" s="27" customFormat="1" ht="8.85" customHeight="1" x14ac:dyDescent="0.3">
      <c r="A57" s="22">
        <v>37</v>
      </c>
      <c r="B57" s="33"/>
      <c r="C57" s="38">
        <v>15183</v>
      </c>
      <c r="D57" s="22"/>
      <c r="E57" s="22" t="s">
        <v>128</v>
      </c>
      <c r="F57" s="33"/>
      <c r="G57" s="38">
        <v>40242604</v>
      </c>
      <c r="H57" s="33"/>
      <c r="I57" s="40">
        <f>(G57/$C57)</f>
        <v>2650.5041164460254</v>
      </c>
      <c r="J57" s="33"/>
      <c r="K57" s="40">
        <f>IF($AE57&lt;&gt;0,(G57/$AE57)*100,0)</f>
        <v>79.580602557828755</v>
      </c>
      <c r="L57" s="33"/>
      <c r="M57" s="38">
        <v>8562748</v>
      </c>
      <c r="N57" s="33"/>
      <c r="O57" s="40">
        <f t="shared" si="0"/>
        <v>563.96943950470916</v>
      </c>
      <c r="P57" s="33"/>
      <c r="Q57" s="40">
        <f t="shared" si="1"/>
        <v>16.933015701241477</v>
      </c>
      <c r="R57" s="33"/>
      <c r="S57" s="38">
        <v>1740897</v>
      </c>
      <c r="T57" s="33"/>
      <c r="U57" s="40">
        <f t="shared" si="2"/>
        <v>114.66093657379965</v>
      </c>
      <c r="V57" s="33"/>
      <c r="W57" s="40">
        <f t="shared" si="3"/>
        <v>3.4426607247164323</v>
      </c>
      <c r="X57" s="33"/>
      <c r="Y57" s="38">
        <v>22109</v>
      </c>
      <c r="Z57" s="33"/>
      <c r="AA57" s="40">
        <f t="shared" si="4"/>
        <v>1.4561680827240993</v>
      </c>
      <c r="AB57" s="33"/>
      <c r="AC57" s="40">
        <f t="shared" si="5"/>
        <v>4.3721016213340368E-2</v>
      </c>
      <c r="AD57" s="33"/>
      <c r="AE57" s="38">
        <f t="shared" si="6"/>
        <v>50568358</v>
      </c>
      <c r="AF57" s="39"/>
      <c r="AG57" s="33"/>
      <c r="AH57" s="38">
        <v>0</v>
      </c>
      <c r="AI57" s="33"/>
      <c r="AJ57" s="38">
        <v>0</v>
      </c>
      <c r="AK57" s="33"/>
      <c r="AL57" s="38">
        <f>(AE57+AH57+AJ57)</f>
        <v>50568358</v>
      </c>
      <c r="AM57" s="33"/>
      <c r="AN57" s="38">
        <v>42638814</v>
      </c>
      <c r="AO57" s="33"/>
      <c r="AP57" s="40">
        <f>(AN57/$C57)</f>
        <v>2808.3260225251925</v>
      </c>
      <c r="AQ57" s="33"/>
      <c r="AR57" s="40">
        <f>IF($AP$60&lt;&gt;0,(AP57/$AP$60)*100,0)</f>
        <v>71.390082541338813</v>
      </c>
      <c r="AS57" s="33"/>
      <c r="AT57" s="38">
        <v>6371659</v>
      </c>
      <c r="AU57" s="33"/>
      <c r="AV57" s="38">
        <v>0</v>
      </c>
      <c r="AW57" s="33"/>
      <c r="AX57" s="38"/>
      <c r="AY57" s="33"/>
      <c r="AZ57" s="38">
        <v>0</v>
      </c>
      <c r="BA57" s="33"/>
      <c r="BB57" s="22">
        <v>37</v>
      </c>
    </row>
    <row r="58" spans="1:54" s="27" customFormat="1" ht="8.85" customHeight="1" x14ac:dyDescent="0.3">
      <c r="A58" s="42">
        <v>38</v>
      </c>
      <c r="B58" s="33"/>
      <c r="C58" s="43">
        <v>28282</v>
      </c>
      <c r="D58" s="22"/>
      <c r="E58" s="22" t="s">
        <v>129</v>
      </c>
      <c r="F58" s="33"/>
      <c r="G58" s="43">
        <v>83580450</v>
      </c>
      <c r="H58" s="33"/>
      <c r="I58" s="40">
        <f>(G58/$C58)</f>
        <v>2955.2524573933952</v>
      </c>
      <c r="J58" s="33"/>
      <c r="K58" s="40">
        <f>IF($AE58&lt;&gt;0,(G58/$AE58)*100,0)</f>
        <v>60.612025435070784</v>
      </c>
      <c r="L58" s="33"/>
      <c r="M58" s="43">
        <v>45560208</v>
      </c>
      <c r="N58" s="33"/>
      <c r="O58" s="40">
        <f t="shared" si="0"/>
        <v>1610.9259599745421</v>
      </c>
      <c r="P58" s="33"/>
      <c r="Q58" s="40">
        <f t="shared" si="1"/>
        <v>33.039981073601723</v>
      </c>
      <c r="R58" s="33"/>
      <c r="S58" s="43">
        <v>8048796</v>
      </c>
      <c r="T58" s="33"/>
      <c r="U58" s="40">
        <f t="shared" si="2"/>
        <v>284.59076444381583</v>
      </c>
      <c r="V58" s="33"/>
      <c r="W58" s="40">
        <f t="shared" si="3"/>
        <v>5.8369370812635726</v>
      </c>
      <c r="X58" s="33"/>
      <c r="Y58" s="43">
        <v>704717</v>
      </c>
      <c r="Z58" s="33"/>
      <c r="AA58" s="40">
        <f t="shared" si="4"/>
        <v>24.917509369917262</v>
      </c>
      <c r="AB58" s="33"/>
      <c r="AC58" s="40">
        <f t="shared" si="5"/>
        <v>0.51105641006391778</v>
      </c>
      <c r="AD58" s="33"/>
      <c r="AE58" s="43">
        <f t="shared" si="6"/>
        <v>137894171</v>
      </c>
      <c r="AF58" s="39"/>
      <c r="AG58" s="33"/>
      <c r="AH58" s="43">
        <v>106450</v>
      </c>
      <c r="AI58" s="33"/>
      <c r="AJ58" s="43">
        <v>1400000</v>
      </c>
      <c r="AK58" s="33"/>
      <c r="AL58" s="43">
        <f>(AE58+AH58+AJ58)</f>
        <v>139400621</v>
      </c>
      <c r="AM58" s="33"/>
      <c r="AN58" s="43">
        <v>127583014</v>
      </c>
      <c r="AO58" s="33"/>
      <c r="AP58" s="40">
        <f>(AN58/$C58)</f>
        <v>4511.1029630153453</v>
      </c>
      <c r="AQ58" s="33"/>
      <c r="AR58" s="40">
        <f>IF($AP$60&lt;&gt;0,(AP58/$AP$60)*100,0)</f>
        <v>114.67614881571487</v>
      </c>
      <c r="AS58" s="33"/>
      <c r="AT58" s="43">
        <v>1388699</v>
      </c>
      <c r="AU58" s="33"/>
      <c r="AV58" s="43">
        <v>0</v>
      </c>
      <c r="AW58" s="33"/>
      <c r="AX58" s="43"/>
      <c r="AY58" s="33"/>
      <c r="AZ58" s="43">
        <v>0</v>
      </c>
      <c r="BA58" s="33"/>
      <c r="BB58" s="42">
        <v>38</v>
      </c>
    </row>
    <row r="59" spans="1:54" s="27" customFormat="1" ht="8.85" customHeight="1" x14ac:dyDescent="0.3">
      <c r="A59" s="33"/>
      <c r="B59" s="33"/>
      <c r="C59" s="33"/>
      <c r="D59" s="22"/>
      <c r="E59" s="22"/>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9"/>
      <c r="AG59" s="33"/>
      <c r="AH59" s="33"/>
      <c r="AI59" s="33"/>
      <c r="AJ59" s="33"/>
      <c r="AK59" s="33"/>
      <c r="AL59" s="33"/>
      <c r="AM59" s="33"/>
      <c r="AN59" s="33"/>
      <c r="AO59" s="33"/>
      <c r="AP59" s="33"/>
      <c r="AQ59" s="33"/>
      <c r="AR59" s="33"/>
      <c r="AS59" s="33"/>
      <c r="AT59" s="33"/>
      <c r="AU59" s="33"/>
      <c r="AV59" s="33"/>
      <c r="AW59" s="33"/>
      <c r="AX59" s="33"/>
      <c r="AY59" s="33"/>
      <c r="AZ59" s="33"/>
      <c r="BA59" s="33"/>
      <c r="BB59" s="33"/>
    </row>
    <row r="60" spans="1:54" s="27" customFormat="1" ht="8.85" customHeight="1" x14ac:dyDescent="0.3">
      <c r="A60" s="42">
        <f>A58</f>
        <v>38</v>
      </c>
      <c r="B60" s="33"/>
      <c r="C60" s="43">
        <f>SUM(C14:C58)</f>
        <v>2557086</v>
      </c>
      <c r="D60" s="22"/>
      <c r="E60" s="30" t="s">
        <v>72</v>
      </c>
      <c r="F60" s="33"/>
      <c r="G60" s="44">
        <f>SUM(G14:G58)</f>
        <v>6841410108</v>
      </c>
      <c r="H60" s="33"/>
      <c r="I60" s="45">
        <f>(G60/$C60)</f>
        <v>2675.4712622101879</v>
      </c>
      <c r="J60" s="33"/>
      <c r="K60" s="40">
        <f>IF($AE60&lt;&gt;0,(G60/$AE60)*100,0)</f>
        <v>60.305015107082525</v>
      </c>
      <c r="L60" s="33"/>
      <c r="M60" s="44">
        <f>SUM(M14:M58)</f>
        <v>3634210243</v>
      </c>
      <c r="N60" s="33"/>
      <c r="O60" s="45">
        <f>(M60/$C60)</f>
        <v>1421.2311369269551</v>
      </c>
      <c r="P60" s="33"/>
      <c r="Q60" s="40">
        <f>IF($AE60&lt;&gt;0,(M60/$AE60)*100,0)</f>
        <v>32.03449291106714</v>
      </c>
      <c r="R60" s="33"/>
      <c r="S60" s="44">
        <f>SUM(S14:S58)</f>
        <v>684128538</v>
      </c>
      <c r="T60" s="33"/>
      <c r="U60" s="45">
        <f>(S60/$C60)</f>
        <v>267.5422484812791</v>
      </c>
      <c r="V60" s="33"/>
      <c r="W60" s="40">
        <f>IF($AE60&lt;&gt;0,(S60/$AE60)*100,0)</f>
        <v>6.0303915666498566</v>
      </c>
      <c r="X60" s="33"/>
      <c r="Y60" s="44">
        <f>SUM(Y14:Y58)</f>
        <v>184929652</v>
      </c>
      <c r="Z60" s="33"/>
      <c r="AA60" s="45">
        <f>(Y60/$C60)</f>
        <v>72.320466343329869</v>
      </c>
      <c r="AB60" s="33"/>
      <c r="AC60" s="40">
        <f>IF($AE60&lt;&gt;0,(Y60/$AE60)*100,0)</f>
        <v>1.6301004152004732</v>
      </c>
      <c r="AD60" s="33"/>
      <c r="AE60" s="44">
        <f>(G60+M60+S60+Y60)</f>
        <v>11344678541</v>
      </c>
      <c r="AF60" s="39"/>
      <c r="AG60" s="33"/>
      <c r="AH60" s="44">
        <f>SUM(AH14:AH58)</f>
        <v>20132754</v>
      </c>
      <c r="AI60" s="33"/>
      <c r="AJ60" s="44">
        <f>SUM(AJ14:AJ58)</f>
        <v>174738056</v>
      </c>
      <c r="AK60" s="33"/>
      <c r="AL60" s="44">
        <f>(AE60+AH60+AJ60)</f>
        <v>11539549351</v>
      </c>
      <c r="AM60" s="33"/>
      <c r="AN60" s="44">
        <f>SUM(AN14:AN58)</f>
        <v>10059003856</v>
      </c>
      <c r="AO60" s="33"/>
      <c r="AP60" s="45">
        <f>(AN60/$C60)</f>
        <v>3933.7761248546199</v>
      </c>
      <c r="AQ60" s="33"/>
      <c r="AR60" s="40">
        <f>IF($AP$60&lt;&gt;0,(AP60/$AP$60)*100,0)</f>
        <v>100</v>
      </c>
      <c r="AS60" s="33"/>
      <c r="AT60" s="44">
        <f>SUM(AT14:AT58)</f>
        <v>315789406</v>
      </c>
      <c r="AU60" s="33"/>
      <c r="AV60" s="44">
        <f>SUM(AV14:AV58)</f>
        <v>644696579</v>
      </c>
      <c r="AW60" s="33"/>
      <c r="AX60" s="44"/>
      <c r="AY60" s="33"/>
      <c r="AZ60" s="44">
        <f>SUM(AZ14:AZ58)</f>
        <v>33619694</v>
      </c>
      <c r="BA60" s="33"/>
      <c r="BB60" s="42">
        <f>BB58</f>
        <v>38</v>
      </c>
    </row>
    <row r="61" spans="1:54" s="27" customFormat="1" ht="8.85" customHeight="1" x14ac:dyDescent="0.3">
      <c r="A61" s="33"/>
      <c r="B61" s="33"/>
      <c r="C61" s="33"/>
      <c r="D61" s="22"/>
      <c r="E61" s="22"/>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row>
    <row r="62" spans="1:54" s="27" customFormat="1" ht="8.85" customHeight="1" x14ac:dyDescent="0.3">
      <c r="A62" s="33"/>
      <c r="B62" s="33"/>
      <c r="C62" s="22"/>
      <c r="D62" s="22"/>
      <c r="E62" s="22"/>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row>
    <row r="63" spans="1:54" s="27" customFormat="1" ht="11.4" x14ac:dyDescent="0.2">
      <c r="A63" s="33"/>
      <c r="B63" s="33"/>
      <c r="C63" s="22"/>
      <c r="D63" s="22"/>
      <c r="E63" s="46"/>
      <c r="F63" s="47"/>
      <c r="G63" s="62" t="s">
        <v>258</v>
      </c>
      <c r="H63" s="62"/>
      <c r="I63" s="62"/>
      <c r="J63" s="62"/>
      <c r="K63" s="62"/>
      <c r="L63" s="62"/>
      <c r="M63" s="62"/>
      <c r="N63" s="62"/>
      <c r="O63" s="62"/>
      <c r="P63" s="62"/>
      <c r="Q63" s="62"/>
      <c r="R63" s="47"/>
      <c r="S63" s="47"/>
      <c r="T63" s="47"/>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row>
    <row r="64" spans="1:54" s="27" customFormat="1" ht="11.4" x14ac:dyDescent="0.3">
      <c r="A64" s="33"/>
      <c r="B64" s="33"/>
      <c r="C64" s="33"/>
      <c r="D64" s="22"/>
      <c r="E64" s="22"/>
      <c r="F64" s="22"/>
      <c r="G64" s="62"/>
      <c r="H64" s="62"/>
      <c r="I64" s="62"/>
      <c r="J64" s="62"/>
      <c r="K64" s="62"/>
      <c r="L64" s="62"/>
      <c r="M64" s="62"/>
      <c r="N64" s="62"/>
      <c r="O64" s="62"/>
      <c r="P64" s="62"/>
      <c r="Q64" s="62"/>
      <c r="R64" s="22"/>
      <c r="S64" s="22"/>
      <c r="T64" s="22"/>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row>
    <row r="65" spans="1:55" ht="11.4" x14ac:dyDescent="0.3">
      <c r="A65" s="33"/>
      <c r="B65" s="33"/>
      <c r="C65" s="33"/>
      <c r="E65" s="48"/>
      <c r="F65" s="48"/>
      <c r="G65" s="62"/>
      <c r="H65" s="62"/>
      <c r="I65" s="62"/>
      <c r="J65" s="62"/>
      <c r="K65" s="62"/>
      <c r="L65" s="62"/>
      <c r="M65" s="62"/>
      <c r="N65" s="62"/>
      <c r="O65" s="62"/>
      <c r="P65" s="62"/>
      <c r="Q65" s="62"/>
      <c r="R65" s="48"/>
      <c r="S65" s="48"/>
      <c r="T65" s="48"/>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row>
    <row r="66" spans="1:55" ht="11.4" x14ac:dyDescent="0.3">
      <c r="A66" s="33"/>
      <c r="B66" s="33"/>
      <c r="C66" s="33"/>
      <c r="E66" s="49"/>
      <c r="G66" s="62"/>
      <c r="H66" s="62"/>
      <c r="I66" s="62"/>
      <c r="J66" s="62"/>
      <c r="K66" s="62"/>
      <c r="L66" s="62"/>
      <c r="M66" s="62"/>
      <c r="N66" s="62"/>
      <c r="O66" s="62"/>
      <c r="P66" s="62"/>
      <c r="Q66" s="62"/>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row>
    <row r="67" spans="1:55" ht="8.85" customHeight="1" x14ac:dyDescent="0.2">
      <c r="A67" s="33"/>
      <c r="B67" s="33"/>
      <c r="C67" s="33"/>
      <c r="F67" s="33"/>
      <c r="G67" s="62" t="s">
        <v>259</v>
      </c>
      <c r="H67" s="62"/>
      <c r="I67" s="62"/>
      <c r="J67" s="62"/>
      <c r="K67" s="62"/>
      <c r="L67" s="62"/>
      <c r="M67" s="62"/>
      <c r="N67" s="62"/>
      <c r="O67" s="62"/>
      <c r="P67" s="62"/>
      <c r="Q67" s="62"/>
      <c r="R67" s="47"/>
      <c r="S67" s="47"/>
      <c r="T67" s="47"/>
      <c r="U67" s="47"/>
      <c r="V67" s="47"/>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row>
    <row r="68" spans="1:55" ht="8.85" customHeight="1" x14ac:dyDescent="0.3">
      <c r="A68" s="33"/>
      <c r="B68" s="33"/>
      <c r="C68" s="33"/>
      <c r="F68" s="33"/>
      <c r="G68" s="62"/>
      <c r="H68" s="62"/>
      <c r="I68" s="62"/>
      <c r="J68" s="62"/>
      <c r="K68" s="62"/>
      <c r="L68" s="62"/>
      <c r="M68" s="62"/>
      <c r="N68" s="62"/>
      <c r="O68" s="62"/>
      <c r="P68" s="62"/>
      <c r="Q68" s="62"/>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row>
    <row r="69" spans="1:55" ht="8.85" customHeight="1" x14ac:dyDescent="0.3">
      <c r="A69" s="33"/>
      <c r="B69" s="33"/>
      <c r="C69" s="33"/>
      <c r="G69" s="62"/>
      <c r="H69" s="62"/>
      <c r="I69" s="62"/>
      <c r="J69" s="62"/>
      <c r="K69" s="62"/>
      <c r="L69" s="62"/>
      <c r="M69" s="62"/>
      <c r="N69" s="62"/>
      <c r="O69" s="62"/>
      <c r="P69" s="62"/>
      <c r="Q69" s="62"/>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row>
    <row r="70" spans="1:55" ht="8.85" customHeight="1" x14ac:dyDescent="0.3">
      <c r="A70" s="33"/>
      <c r="B70" s="33"/>
      <c r="C70" s="33"/>
      <c r="F70" s="33"/>
      <c r="G70" s="62"/>
      <c r="H70" s="62"/>
      <c r="I70" s="62"/>
      <c r="J70" s="62"/>
      <c r="K70" s="62"/>
      <c r="L70" s="62"/>
      <c r="M70" s="62"/>
      <c r="N70" s="62"/>
      <c r="O70" s="62"/>
      <c r="P70" s="62"/>
      <c r="Q70" s="62"/>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row>
    <row r="71" spans="1:55" ht="8.85" customHeight="1" x14ac:dyDescent="0.3">
      <c r="A71" s="33"/>
      <c r="B71" s="33"/>
      <c r="C71" s="33"/>
      <c r="F71" s="33"/>
      <c r="G71" s="62"/>
      <c r="H71" s="62"/>
      <c r="I71" s="62"/>
      <c r="J71" s="62"/>
      <c r="K71" s="62"/>
      <c r="L71" s="62"/>
      <c r="M71" s="62"/>
      <c r="N71" s="62"/>
      <c r="O71" s="62"/>
      <c r="P71" s="62"/>
      <c r="Q71" s="62"/>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row>
    <row r="72" spans="1:55" ht="8.85" customHeight="1" x14ac:dyDescent="0.3">
      <c r="A72" s="33"/>
      <c r="B72" s="33"/>
      <c r="C72" s="33"/>
      <c r="F72" s="33"/>
      <c r="G72" s="62"/>
      <c r="H72" s="62"/>
      <c r="I72" s="62"/>
      <c r="J72" s="62"/>
      <c r="K72" s="62"/>
      <c r="L72" s="62"/>
      <c r="M72" s="62"/>
      <c r="N72" s="62"/>
      <c r="O72" s="62"/>
      <c r="P72" s="62"/>
      <c r="Q72" s="62"/>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row>
    <row r="73" spans="1:55" ht="8.4" customHeight="1" x14ac:dyDescent="0.3">
      <c r="A73" s="33"/>
      <c r="B73" s="33"/>
      <c r="C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row>
    <row r="74" spans="1:55" ht="3" customHeight="1" x14ac:dyDescent="0.3">
      <c r="A74" s="33"/>
      <c r="B74" s="33"/>
      <c r="C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row>
    <row r="75" spans="1:55" ht="12.75" customHeight="1" x14ac:dyDescent="0.3">
      <c r="A75" s="50">
        <v>2</v>
      </c>
      <c r="B75" s="33"/>
      <c r="C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23">
        <v>3</v>
      </c>
    </row>
    <row r="76" spans="1:55" s="20" customFormat="1" ht="10.5" customHeight="1" x14ac:dyDescent="0.3">
      <c r="D76" s="22"/>
      <c r="AE76" s="23" t="s">
        <v>49</v>
      </c>
      <c r="AH76" s="20" t="s">
        <v>50</v>
      </c>
      <c r="BB76" s="23" t="s">
        <v>51</v>
      </c>
      <c r="BC76" s="23"/>
    </row>
    <row r="77" spans="1:55" s="20" customFormat="1" ht="10.5" customHeight="1" x14ac:dyDescent="0.3">
      <c r="A77" s="24"/>
      <c r="D77" s="22"/>
      <c r="AE77" s="23" t="s">
        <v>52</v>
      </c>
      <c r="AH77" s="20" t="s">
        <v>53</v>
      </c>
      <c r="BB77" s="23" t="s">
        <v>130</v>
      </c>
      <c r="BC77" s="23"/>
    </row>
    <row r="78" spans="1:55" s="20" customFormat="1" ht="10.5" customHeight="1" x14ac:dyDescent="0.3">
      <c r="A78" s="25"/>
      <c r="D78" s="22"/>
      <c r="AE78" s="23" t="s">
        <v>55</v>
      </c>
      <c r="AH78" s="26" t="s">
        <v>56</v>
      </c>
      <c r="BC78" s="23"/>
    </row>
    <row r="79" spans="1:55" ht="6.75" customHeight="1" x14ac:dyDescent="0.3"/>
    <row r="80" spans="1:55" ht="9.6" customHeight="1" x14ac:dyDescent="0.3">
      <c r="G80" s="28" t="s">
        <v>57</v>
      </c>
      <c r="H80" s="28"/>
      <c r="I80" s="28"/>
      <c r="J80" s="28"/>
      <c r="K80" s="28"/>
      <c r="L80" s="28"/>
      <c r="M80" s="28"/>
      <c r="N80" s="28"/>
      <c r="O80" s="28"/>
      <c r="P80" s="28"/>
      <c r="Q80" s="28"/>
      <c r="R80" s="28"/>
      <c r="S80" s="28"/>
      <c r="T80" s="28"/>
      <c r="U80" s="28"/>
      <c r="V80" s="28"/>
      <c r="W80" s="28"/>
      <c r="X80" s="28"/>
      <c r="Y80" s="28"/>
      <c r="Z80" s="28"/>
      <c r="AA80" s="28"/>
      <c r="AB80" s="28"/>
      <c r="AC80" s="28"/>
    </row>
    <row r="81" spans="1:54" s="27" customFormat="1" ht="9.6" customHeight="1" x14ac:dyDescent="0.3">
      <c r="A81" s="22"/>
      <c r="B81" s="22"/>
      <c r="C81" s="22"/>
      <c r="D81" s="22"/>
      <c r="E81" s="22"/>
      <c r="F81" s="22"/>
      <c r="G81" s="29" t="s">
        <v>6</v>
      </c>
      <c r="H81" s="29"/>
      <c r="I81" s="29"/>
      <c r="J81" s="29"/>
      <c r="K81" s="29"/>
      <c r="L81" s="22"/>
      <c r="M81" s="29" t="s">
        <v>58</v>
      </c>
      <c r="N81" s="29"/>
      <c r="O81" s="29"/>
      <c r="P81" s="29"/>
      <c r="Q81" s="29"/>
      <c r="R81" s="22"/>
      <c r="S81" s="29" t="s">
        <v>59</v>
      </c>
      <c r="T81" s="29"/>
      <c r="U81" s="29"/>
      <c r="V81" s="29"/>
      <c r="W81" s="29"/>
      <c r="X81" s="29"/>
      <c r="Y81" s="29"/>
      <c r="Z81" s="29"/>
      <c r="AA81" s="29"/>
      <c r="AB81" s="29"/>
      <c r="AC81" s="29"/>
      <c r="AD81" s="22"/>
      <c r="AE81" s="22"/>
      <c r="AF81" s="22"/>
      <c r="AG81" s="22"/>
      <c r="AH81" s="22"/>
      <c r="AI81" s="22"/>
      <c r="AJ81" s="22"/>
      <c r="AK81" s="22"/>
      <c r="AL81" s="22"/>
      <c r="AM81" s="22"/>
      <c r="AN81" s="28" t="s">
        <v>60</v>
      </c>
      <c r="AO81" s="28"/>
      <c r="AP81" s="28"/>
      <c r="AQ81" s="28"/>
      <c r="AR81" s="28"/>
      <c r="AS81" s="28"/>
      <c r="AT81" s="28"/>
      <c r="AU81" s="28"/>
      <c r="AV81" s="28"/>
      <c r="AW81" s="28"/>
      <c r="AX81" s="28"/>
      <c r="AY81" s="28"/>
      <c r="AZ81" s="28"/>
      <c r="BA81" s="22"/>
      <c r="BB81" s="22"/>
    </row>
    <row r="82" spans="1:54" s="27" customFormat="1" ht="9.6" customHeight="1" x14ac:dyDescent="0.3">
      <c r="A82" s="22"/>
      <c r="B82" s="22"/>
      <c r="C82" s="22"/>
      <c r="D82" s="22"/>
      <c r="E82" s="22"/>
      <c r="F82" s="22"/>
      <c r="G82" s="28" t="s">
        <v>61</v>
      </c>
      <c r="H82" s="28"/>
      <c r="I82" s="28"/>
      <c r="J82" s="28"/>
      <c r="K82" s="28"/>
      <c r="L82" s="22"/>
      <c r="M82" s="28" t="s">
        <v>62</v>
      </c>
      <c r="N82" s="28"/>
      <c r="O82" s="28"/>
      <c r="P82" s="28"/>
      <c r="Q82" s="28"/>
      <c r="R82" s="22"/>
      <c r="S82" s="28" t="s">
        <v>62</v>
      </c>
      <c r="T82" s="28"/>
      <c r="U82" s="28"/>
      <c r="V82" s="28"/>
      <c r="W82" s="28"/>
      <c r="X82" s="28"/>
      <c r="Y82" s="28"/>
      <c r="Z82" s="28"/>
      <c r="AA82" s="28"/>
      <c r="AB82" s="28"/>
      <c r="AC82" s="28"/>
      <c r="AD82" s="22"/>
      <c r="AE82" s="22"/>
      <c r="AF82" s="22"/>
      <c r="AG82" s="22"/>
      <c r="AH82" s="22"/>
      <c r="AI82" s="22"/>
      <c r="AJ82" s="22"/>
      <c r="AK82" s="22"/>
      <c r="AL82" s="22"/>
      <c r="AM82" s="22"/>
      <c r="AN82" s="29" t="s">
        <v>63</v>
      </c>
      <c r="AO82" s="29"/>
      <c r="AP82" s="29"/>
      <c r="AQ82" s="29"/>
      <c r="AR82" s="29"/>
      <c r="AS82" s="22"/>
      <c r="AT82" s="22"/>
      <c r="AU82" s="22"/>
      <c r="AV82" s="22"/>
      <c r="AW82" s="22"/>
      <c r="AX82" s="22"/>
      <c r="AY82" s="22"/>
      <c r="AZ82" s="22"/>
      <c r="BA82" s="22"/>
      <c r="BB82" s="22"/>
    </row>
    <row r="83" spans="1:54" s="27" customFormat="1" ht="7.5" customHeight="1" x14ac:dyDescent="0.3">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8" t="s">
        <v>64</v>
      </c>
      <c r="AO83" s="28"/>
      <c r="AP83" s="28"/>
      <c r="AQ83" s="28"/>
      <c r="AR83" s="28"/>
      <c r="AS83" s="22"/>
      <c r="AT83" s="28" t="s">
        <v>65</v>
      </c>
      <c r="AU83" s="28"/>
      <c r="AV83" s="28"/>
      <c r="AW83" s="28"/>
      <c r="AX83" s="28"/>
      <c r="AY83" s="28"/>
      <c r="AZ83" s="28"/>
      <c r="BA83" s="22"/>
      <c r="BB83" s="22"/>
    </row>
    <row r="84" spans="1:54" s="27" customFormat="1" ht="9.6" customHeight="1" x14ac:dyDescent="0.3">
      <c r="A84" s="22"/>
      <c r="B84" s="22"/>
      <c r="C84" s="22"/>
      <c r="D84" s="22"/>
      <c r="E84" s="22"/>
      <c r="F84" s="22"/>
      <c r="G84" s="22"/>
      <c r="H84" s="22"/>
      <c r="I84" s="22"/>
      <c r="J84" s="22"/>
      <c r="K84" s="30"/>
      <c r="L84" s="22"/>
      <c r="M84" s="22"/>
      <c r="N84" s="22"/>
      <c r="O84" s="22"/>
      <c r="P84" s="22"/>
      <c r="Q84" s="30"/>
      <c r="R84" s="22"/>
      <c r="S84" s="28" t="s">
        <v>66</v>
      </c>
      <c r="T84" s="28"/>
      <c r="U84" s="28"/>
      <c r="V84" s="28"/>
      <c r="W84" s="28"/>
      <c r="X84" s="22"/>
      <c r="Y84" s="28" t="s">
        <v>67</v>
      </c>
      <c r="Z84" s="28"/>
      <c r="AA84" s="28"/>
      <c r="AB84" s="28"/>
      <c r="AC84" s="28"/>
      <c r="AD84" s="22"/>
      <c r="AE84" s="22"/>
      <c r="AF84" s="22"/>
      <c r="AG84" s="22"/>
      <c r="AH84" s="22"/>
      <c r="AI84" s="22"/>
      <c r="AJ84" s="30"/>
      <c r="AK84" s="22"/>
      <c r="AL84" s="22"/>
      <c r="AM84" s="22"/>
      <c r="AN84" s="22"/>
      <c r="AO84" s="22"/>
      <c r="AP84" s="22"/>
      <c r="AQ84" s="22"/>
      <c r="AR84" s="30"/>
      <c r="AS84" s="22"/>
      <c r="AT84" s="30" t="s">
        <v>68</v>
      </c>
      <c r="AU84" s="22"/>
      <c r="AV84" s="30" t="s">
        <v>68</v>
      </c>
      <c r="AW84" s="22"/>
      <c r="AX84" s="30"/>
      <c r="AY84" s="22"/>
      <c r="AZ84" s="22"/>
      <c r="BA84" s="22"/>
      <c r="BB84" s="22"/>
    </row>
    <row r="85" spans="1:54" s="27" customFormat="1" ht="9.6" customHeight="1" x14ac:dyDescent="0.3">
      <c r="A85" s="22"/>
      <c r="B85" s="22"/>
      <c r="C85" s="30" t="s">
        <v>69</v>
      </c>
      <c r="D85" s="22"/>
      <c r="E85" s="22"/>
      <c r="F85" s="22"/>
      <c r="G85" s="22"/>
      <c r="H85" s="22"/>
      <c r="I85" s="30" t="s">
        <v>70</v>
      </c>
      <c r="J85" s="22"/>
      <c r="K85" s="30" t="s">
        <v>71</v>
      </c>
      <c r="L85" s="22"/>
      <c r="M85" s="22"/>
      <c r="N85" s="22"/>
      <c r="O85" s="30" t="s">
        <v>70</v>
      </c>
      <c r="P85" s="22"/>
      <c r="Q85" s="30" t="s">
        <v>71</v>
      </c>
      <c r="R85" s="22"/>
      <c r="S85" s="22"/>
      <c r="T85" s="22"/>
      <c r="U85" s="30" t="s">
        <v>70</v>
      </c>
      <c r="V85" s="22"/>
      <c r="W85" s="30" t="s">
        <v>71</v>
      </c>
      <c r="X85" s="22"/>
      <c r="Y85" s="22"/>
      <c r="Z85" s="22"/>
      <c r="AA85" s="30" t="s">
        <v>70</v>
      </c>
      <c r="AB85" s="22"/>
      <c r="AC85" s="30" t="s">
        <v>71</v>
      </c>
      <c r="AD85" s="22"/>
      <c r="AE85" s="30" t="s">
        <v>72</v>
      </c>
      <c r="AF85" s="30"/>
      <c r="AG85" s="22"/>
      <c r="AH85" s="30" t="s">
        <v>73</v>
      </c>
      <c r="AI85" s="22"/>
      <c r="AJ85" s="30" t="s">
        <v>74</v>
      </c>
      <c r="AK85" s="22"/>
      <c r="AL85" s="30" t="s">
        <v>75</v>
      </c>
      <c r="AM85" s="22"/>
      <c r="AN85" s="22"/>
      <c r="AO85" s="22"/>
      <c r="AP85" s="30" t="s">
        <v>70</v>
      </c>
      <c r="AQ85" s="22"/>
      <c r="AR85" s="30" t="s">
        <v>71</v>
      </c>
      <c r="AS85" s="22"/>
      <c r="AT85" s="30" t="s">
        <v>76</v>
      </c>
      <c r="AU85" s="22"/>
      <c r="AV85" s="30" t="s">
        <v>76</v>
      </c>
      <c r="AW85" s="22"/>
      <c r="AX85" s="30"/>
      <c r="AY85" s="22"/>
      <c r="AZ85" s="30" t="s">
        <v>77</v>
      </c>
      <c r="BA85" s="22"/>
      <c r="BB85" s="22"/>
    </row>
    <row r="86" spans="1:54" s="27" customFormat="1" ht="9.6" customHeight="1" x14ac:dyDescent="0.3">
      <c r="A86" s="31" t="s">
        <v>78</v>
      </c>
      <c r="B86" s="22"/>
      <c r="C86" s="31" t="s">
        <v>79</v>
      </c>
      <c r="D86" s="22"/>
      <c r="E86" s="31" t="s">
        <v>80</v>
      </c>
      <c r="F86" s="22"/>
      <c r="G86" s="31" t="s">
        <v>81</v>
      </c>
      <c r="H86" s="22"/>
      <c r="I86" s="31" t="s">
        <v>82</v>
      </c>
      <c r="J86" s="22"/>
      <c r="K86" s="31" t="s">
        <v>83</v>
      </c>
      <c r="L86" s="22"/>
      <c r="M86" s="31" t="s">
        <v>81</v>
      </c>
      <c r="N86" s="22"/>
      <c r="O86" s="31" t="s">
        <v>82</v>
      </c>
      <c r="P86" s="22"/>
      <c r="Q86" s="31" t="s">
        <v>83</v>
      </c>
      <c r="R86" s="22"/>
      <c r="S86" s="31" t="s">
        <v>81</v>
      </c>
      <c r="T86" s="22"/>
      <c r="U86" s="31" t="s">
        <v>82</v>
      </c>
      <c r="V86" s="22"/>
      <c r="W86" s="31" t="s">
        <v>83</v>
      </c>
      <c r="X86" s="22"/>
      <c r="Y86" s="31" t="s">
        <v>81</v>
      </c>
      <c r="Z86" s="22"/>
      <c r="AA86" s="31" t="s">
        <v>82</v>
      </c>
      <c r="AB86" s="22"/>
      <c r="AC86" s="31" t="s">
        <v>83</v>
      </c>
      <c r="AD86" s="22"/>
      <c r="AE86" s="31" t="s">
        <v>57</v>
      </c>
      <c r="AF86" s="30"/>
      <c r="AG86" s="22"/>
      <c r="AH86" s="31" t="s">
        <v>84</v>
      </c>
      <c r="AI86" s="22"/>
      <c r="AJ86" s="31" t="s">
        <v>85</v>
      </c>
      <c r="AK86" s="22"/>
      <c r="AL86" s="31" t="s">
        <v>86</v>
      </c>
      <c r="AM86" s="22"/>
      <c r="AN86" s="31" t="s">
        <v>81</v>
      </c>
      <c r="AO86" s="22"/>
      <c r="AP86" s="31" t="s">
        <v>82</v>
      </c>
      <c r="AQ86" s="22"/>
      <c r="AR86" s="31" t="s">
        <v>87</v>
      </c>
      <c r="AS86" s="22"/>
      <c r="AT86" s="31" t="s">
        <v>88</v>
      </c>
      <c r="AU86" s="22"/>
      <c r="AV86" s="31" t="s">
        <v>89</v>
      </c>
      <c r="AW86" s="22"/>
      <c r="AX86" s="31"/>
      <c r="AY86" s="22"/>
      <c r="AZ86" s="31" t="s">
        <v>90</v>
      </c>
      <c r="BA86" s="22"/>
      <c r="BB86" s="32" t="s">
        <v>78</v>
      </c>
    </row>
    <row r="88" spans="1:54" s="27" customFormat="1" ht="8.85" customHeight="1" x14ac:dyDescent="0.3">
      <c r="A88" s="22"/>
      <c r="B88" s="22"/>
      <c r="C88" s="22"/>
      <c r="D88" s="49"/>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row>
    <row r="89" spans="1:54" s="27" customFormat="1" ht="8.85" customHeight="1" x14ac:dyDescent="0.3">
      <c r="A89" s="22">
        <v>1</v>
      </c>
      <c r="B89" s="33"/>
      <c r="C89" s="38">
        <v>32769</v>
      </c>
      <c r="D89" s="22" t="s">
        <v>93</v>
      </c>
      <c r="E89" s="22" t="s">
        <v>131</v>
      </c>
      <c r="F89" s="33"/>
      <c r="G89" s="36">
        <v>54723284</v>
      </c>
      <c r="H89" s="33"/>
      <c r="I89" s="34">
        <f>(G89/$C89)</f>
        <v>1669.9711312520981</v>
      </c>
      <c r="J89" s="33"/>
      <c r="K89" s="35">
        <f>IF($AE89&lt;&gt;0,(G89/$AE89)*100,0)</f>
        <v>49.417146997283425</v>
      </c>
      <c r="L89" s="33"/>
      <c r="M89" s="36">
        <v>46711794</v>
      </c>
      <c r="N89" s="33"/>
      <c r="O89" s="34">
        <f>(M89/$C89)</f>
        <v>1425.4873203332418</v>
      </c>
      <c r="P89" s="33"/>
      <c r="Q89" s="35">
        <f>IF($AE89&lt;&gt;0,(M89/$AE89)*100,0)</f>
        <v>42.182475573008773</v>
      </c>
      <c r="R89" s="33"/>
      <c r="S89" s="36">
        <v>9053828</v>
      </c>
      <c r="T89" s="33"/>
      <c r="U89" s="34">
        <f>(S89/$C89)</f>
        <v>276.29247154322684</v>
      </c>
      <c r="V89" s="33"/>
      <c r="W89" s="35">
        <f>IF($AE89&lt;&gt;0,(S89/$AE89)*100,0)</f>
        <v>8.1759411435198324</v>
      </c>
      <c r="X89" s="33"/>
      <c r="Y89" s="36">
        <v>248535</v>
      </c>
      <c r="Z89" s="33"/>
      <c r="AA89" s="34">
        <f>(Y89/$C89)</f>
        <v>7.5844548201043667</v>
      </c>
      <c r="AB89" s="33"/>
      <c r="AC89" s="35">
        <f>IF($AE89&lt;&gt;0,(Y89/$AE89)*100,0)</f>
        <v>0.22443628618797504</v>
      </c>
      <c r="AD89" s="33"/>
      <c r="AE89" s="36">
        <f>(G89+M89+S89+Y89)</f>
        <v>110737441</v>
      </c>
      <c r="AF89" s="37"/>
      <c r="AG89" s="33"/>
      <c r="AH89" s="36">
        <v>26398</v>
      </c>
      <c r="AI89" s="33"/>
      <c r="AJ89" s="36">
        <v>0</v>
      </c>
      <c r="AK89" s="33"/>
      <c r="AL89" s="36">
        <f>(AE89+AH89+AJ89)</f>
        <v>110763839</v>
      </c>
      <c r="AM89" s="33"/>
      <c r="AN89" s="36">
        <v>102119707</v>
      </c>
      <c r="AO89" s="33"/>
      <c r="AP89" s="34">
        <f>(AN89/$C89)</f>
        <v>3116.3510329884953</v>
      </c>
      <c r="AQ89" s="33"/>
      <c r="AR89" s="35">
        <f>IF($AP$219&lt;&gt;0,(AP89/$AP$219)*100,0)</f>
        <v>88.569749960178868</v>
      </c>
      <c r="AS89" s="33"/>
      <c r="AT89" s="36">
        <v>1718907</v>
      </c>
      <c r="AU89" s="33"/>
      <c r="AV89" s="36">
        <v>3613242</v>
      </c>
      <c r="AW89" s="33"/>
      <c r="AX89" s="36"/>
      <c r="AY89" s="33"/>
      <c r="AZ89" s="36">
        <v>360064</v>
      </c>
      <c r="BA89" s="33"/>
      <c r="BB89" s="22">
        <v>1</v>
      </c>
    </row>
    <row r="90" spans="1:54" s="27" customFormat="1" ht="8.85" customHeight="1" x14ac:dyDescent="0.3">
      <c r="A90" s="22">
        <v>2</v>
      </c>
      <c r="B90" s="33"/>
      <c r="C90" s="38">
        <v>108639</v>
      </c>
      <c r="D90" s="22"/>
      <c r="E90" s="22" t="s">
        <v>132</v>
      </c>
      <c r="F90" s="33"/>
      <c r="G90" s="38">
        <v>279842551</v>
      </c>
      <c r="H90" s="33"/>
      <c r="I90" s="35">
        <f>(G90/$C90)</f>
        <v>2575.8940251659164</v>
      </c>
      <c r="J90" s="33"/>
      <c r="K90" s="35">
        <f>IF($AE90&lt;&gt;0,(G90/$AE90)*100,0)</f>
        <v>70.898604126783553</v>
      </c>
      <c r="L90" s="33"/>
      <c r="M90" s="38">
        <v>94292741</v>
      </c>
      <c r="N90" s="33"/>
      <c r="O90" s="35">
        <f>(M90/$C90)</f>
        <v>867.9455904417382</v>
      </c>
      <c r="P90" s="33"/>
      <c r="Q90" s="35">
        <f>IF($AE90&lt;&gt;0,(M90/$AE90)*100,0)</f>
        <v>23.889232328318553</v>
      </c>
      <c r="R90" s="33"/>
      <c r="S90" s="38">
        <v>16919998</v>
      </c>
      <c r="T90" s="33"/>
      <c r="U90" s="35">
        <f>(S90/$C90)</f>
        <v>155.74515597529432</v>
      </c>
      <c r="V90" s="33"/>
      <c r="W90" s="35">
        <f>IF($AE90&lt;&gt;0,(S90/$AE90)*100,0)</f>
        <v>4.2867113515841613</v>
      </c>
      <c r="X90" s="33"/>
      <c r="Y90" s="38">
        <v>3652835</v>
      </c>
      <c r="Z90" s="33"/>
      <c r="AA90" s="35">
        <f>(Y90/$C90)</f>
        <v>33.623606623772311</v>
      </c>
      <c r="AB90" s="33"/>
      <c r="AC90" s="35">
        <f>IF($AE90&lt;&gt;0,(Y90/$AE90)*100,0)</f>
        <v>0.92545219331373019</v>
      </c>
      <c r="AD90" s="33"/>
      <c r="AE90" s="38">
        <f>(G90+M90+S90+Y90)</f>
        <v>394708125</v>
      </c>
      <c r="AF90" s="39"/>
      <c r="AG90" s="33"/>
      <c r="AH90" s="38">
        <v>0</v>
      </c>
      <c r="AI90" s="33"/>
      <c r="AJ90" s="38">
        <v>10329553</v>
      </c>
      <c r="AK90" s="33"/>
      <c r="AL90" s="38">
        <f>(AE90+AH90+AJ90)</f>
        <v>405037678</v>
      </c>
      <c r="AM90" s="33"/>
      <c r="AN90" s="38">
        <v>352759124</v>
      </c>
      <c r="AO90" s="33"/>
      <c r="AP90" s="35">
        <f>(AN90/$C90)</f>
        <v>3247.0763169764082</v>
      </c>
      <c r="AQ90" s="33"/>
      <c r="AR90" s="35">
        <f>IF($AP$219&lt;&gt;0,(AP90/$AP$219)*100,0)</f>
        <v>92.2850906242181</v>
      </c>
      <c r="AS90" s="33"/>
      <c r="AT90" s="38">
        <v>19343637</v>
      </c>
      <c r="AU90" s="33"/>
      <c r="AV90" s="38">
        <v>24309964</v>
      </c>
      <c r="AW90" s="33"/>
      <c r="AX90" s="38"/>
      <c r="AY90" s="33"/>
      <c r="AZ90" s="38">
        <v>0</v>
      </c>
      <c r="BA90" s="33"/>
      <c r="BB90" s="22">
        <v>2</v>
      </c>
    </row>
    <row r="91" spans="1:54" s="27" customFormat="1" ht="8.85" customHeight="1" x14ac:dyDescent="0.3">
      <c r="A91" s="22">
        <v>3</v>
      </c>
      <c r="B91" s="33"/>
      <c r="C91" s="38">
        <v>15144</v>
      </c>
      <c r="D91" s="22" t="s">
        <v>93</v>
      </c>
      <c r="E91" s="22" t="s">
        <v>133</v>
      </c>
      <c r="F91" s="33"/>
      <c r="G91" s="38">
        <v>25870988</v>
      </c>
      <c r="H91" s="33"/>
      <c r="I91" s="35">
        <f>(G91/$C91)</f>
        <v>1708.3325409403064</v>
      </c>
      <c r="J91" s="33"/>
      <c r="K91" s="35">
        <f>IF($AE91&lt;&gt;0,(G91/$AE91)*100,0)</f>
        <v>47.168636166139642</v>
      </c>
      <c r="L91" s="33"/>
      <c r="M91" s="38">
        <v>24546102</v>
      </c>
      <c r="N91" s="33"/>
      <c r="O91" s="35">
        <f>(M91/$C91)</f>
        <v>1620.8466719492869</v>
      </c>
      <c r="P91" s="33"/>
      <c r="Q91" s="35">
        <f>IF($AE91&lt;&gt;0,(M91/$AE91)*100,0)</f>
        <v>44.753070680368005</v>
      </c>
      <c r="R91" s="33"/>
      <c r="S91" s="38">
        <v>3978604</v>
      </c>
      <c r="T91" s="33"/>
      <c r="U91" s="35">
        <f>(S91/$C91)</f>
        <v>262.71817221341786</v>
      </c>
      <c r="V91" s="33"/>
      <c r="W91" s="35">
        <f>IF($AE91&lt;&gt;0,(S91/$AE91)*100,0)</f>
        <v>7.2538909037856554</v>
      </c>
      <c r="X91" s="33"/>
      <c r="Y91" s="38">
        <v>452167</v>
      </c>
      <c r="Z91" s="33"/>
      <c r="AA91" s="35">
        <f>(Y91/$C91)</f>
        <v>29.85783148441627</v>
      </c>
      <c r="AB91" s="33"/>
      <c r="AC91" s="35">
        <f>IF($AE91&lt;&gt;0,(Y91/$AE91)*100,0)</f>
        <v>0.82440224970669329</v>
      </c>
      <c r="AD91" s="33"/>
      <c r="AE91" s="38">
        <f>(G91+M91+S91+Y91)</f>
        <v>54847861</v>
      </c>
      <c r="AF91" s="39"/>
      <c r="AG91" s="33"/>
      <c r="AH91" s="38">
        <v>1480390</v>
      </c>
      <c r="AI91" s="33"/>
      <c r="AJ91" s="38">
        <v>0</v>
      </c>
      <c r="AK91" s="33"/>
      <c r="AL91" s="38">
        <f>(AE91+AH91+AJ91)</f>
        <v>56328251</v>
      </c>
      <c r="AM91" s="33"/>
      <c r="AN91" s="38">
        <v>52681915</v>
      </c>
      <c r="AO91" s="33"/>
      <c r="AP91" s="35">
        <f>(AN91/$C91)</f>
        <v>3478.7318409931327</v>
      </c>
      <c r="AQ91" s="33"/>
      <c r="AR91" s="35">
        <f>IF($AP$219&lt;&gt;0,(AP91/$AP$219)*100,0)</f>
        <v>98.868967607864448</v>
      </c>
      <c r="AS91" s="33"/>
      <c r="AT91" s="38">
        <v>4877187</v>
      </c>
      <c r="AU91" s="33"/>
      <c r="AV91" s="38">
        <v>2032742</v>
      </c>
      <c r="AW91" s="33"/>
      <c r="AX91" s="38"/>
      <c r="AY91" s="33"/>
      <c r="AZ91" s="38">
        <v>0</v>
      </c>
      <c r="BA91" s="33"/>
      <c r="BB91" s="22">
        <v>3</v>
      </c>
    </row>
    <row r="92" spans="1:54" s="27" customFormat="1" ht="8.85" customHeight="1" x14ac:dyDescent="0.3">
      <c r="A92" s="22">
        <v>4</v>
      </c>
      <c r="B92" s="33"/>
      <c r="C92" s="38">
        <v>12995</v>
      </c>
      <c r="D92" s="22"/>
      <c r="E92" s="22" t="s">
        <v>134</v>
      </c>
      <c r="F92" s="33"/>
      <c r="G92" s="38">
        <v>16817187</v>
      </c>
      <c r="H92" s="33"/>
      <c r="I92" s="35">
        <f>(G92/$C92)</f>
        <v>1294.1275105809927</v>
      </c>
      <c r="J92" s="33"/>
      <c r="K92" s="35">
        <f>IF($AE92&lt;&gt;0,(G92/$AE92)*100,0)</f>
        <v>47.099902720471562</v>
      </c>
      <c r="L92" s="33"/>
      <c r="M92" s="38">
        <v>16515071</v>
      </c>
      <c r="N92" s="33"/>
      <c r="O92" s="35">
        <f>(M92/$C92)</f>
        <v>1270.878876490958</v>
      </c>
      <c r="P92" s="33"/>
      <c r="Q92" s="35">
        <f>IF($AE92&lt;&gt;0,(M92/$AE92)*100,0)</f>
        <v>46.253766311909409</v>
      </c>
      <c r="R92" s="33"/>
      <c r="S92" s="38">
        <v>2373096</v>
      </c>
      <c r="T92" s="33"/>
      <c r="U92" s="35">
        <f>(S92/$C92)</f>
        <v>182.61608310888803</v>
      </c>
      <c r="V92" s="33"/>
      <c r="W92" s="35">
        <f>IF($AE92&lt;&gt;0,(S92/$AE92)*100,0)</f>
        <v>6.6463309676190292</v>
      </c>
      <c r="X92" s="33"/>
      <c r="Y92" s="38">
        <v>0</v>
      </c>
      <c r="Z92" s="33"/>
      <c r="AA92" s="35">
        <f>(Y92/$C92)</f>
        <v>0</v>
      </c>
      <c r="AB92" s="33"/>
      <c r="AC92" s="35">
        <f>IF($AE92&lt;&gt;0,(Y92/$AE92)*100,0)</f>
        <v>0</v>
      </c>
      <c r="AD92" s="33"/>
      <c r="AE92" s="38">
        <f>(G92+M92+S92+Y92)</f>
        <v>35705354</v>
      </c>
      <c r="AF92" s="39"/>
      <c r="AG92" s="33"/>
      <c r="AH92" s="38">
        <v>0</v>
      </c>
      <c r="AI92" s="33"/>
      <c r="AJ92" s="38">
        <v>15372</v>
      </c>
      <c r="AK92" s="33"/>
      <c r="AL92" s="38">
        <f>(AE92+AH92+AJ92)</f>
        <v>35720726</v>
      </c>
      <c r="AM92" s="33"/>
      <c r="AN92" s="38">
        <v>33472999</v>
      </c>
      <c r="AO92" s="33"/>
      <c r="AP92" s="35">
        <f>(AN92/$C92)</f>
        <v>2575.8367833782222</v>
      </c>
      <c r="AQ92" s="33"/>
      <c r="AR92" s="35">
        <f>IF($AP$219&lt;&gt;0,(AP92/$AP$219)*100,0)</f>
        <v>73.207805355374035</v>
      </c>
      <c r="AS92" s="33"/>
      <c r="AT92" s="38">
        <v>57738</v>
      </c>
      <c r="AU92" s="33"/>
      <c r="AV92" s="38">
        <v>0</v>
      </c>
      <c r="AW92" s="33"/>
      <c r="AX92" s="38"/>
      <c r="AY92" s="33"/>
      <c r="AZ92" s="38">
        <v>257602</v>
      </c>
      <c r="BA92" s="33"/>
      <c r="BB92" s="22">
        <v>4</v>
      </c>
    </row>
    <row r="93" spans="1:54" s="27" customFormat="1" ht="8.85" customHeight="1" x14ac:dyDescent="0.3">
      <c r="A93" s="22">
        <v>5</v>
      </c>
      <c r="B93" s="33"/>
      <c r="C93" s="38">
        <v>31867</v>
      </c>
      <c r="D93" s="22" t="s">
        <v>93</v>
      </c>
      <c r="E93" s="22" t="s">
        <v>135</v>
      </c>
      <c r="F93" s="33"/>
      <c r="G93" s="38">
        <v>40790027</v>
      </c>
      <c r="H93" s="33"/>
      <c r="I93" s="40">
        <f>(G93/$C93)</f>
        <v>1280.008378573446</v>
      </c>
      <c r="J93" s="33"/>
      <c r="K93" s="40">
        <f>IF($AE93&lt;&gt;0,(G93/$AE93)*100,0)</f>
        <v>46.950052267724004</v>
      </c>
      <c r="L93" s="33"/>
      <c r="M93" s="38">
        <v>39912756</v>
      </c>
      <c r="N93" s="33"/>
      <c r="O93" s="40">
        <f>(M93/$C93)</f>
        <v>1252.4792418489346</v>
      </c>
      <c r="P93" s="33"/>
      <c r="Q93" s="40">
        <f>IF($AE93&lt;&gt;0,(M93/$AE93)*100,0)</f>
        <v>45.94029762100709</v>
      </c>
      <c r="R93" s="33"/>
      <c r="S93" s="38">
        <v>6044219</v>
      </c>
      <c r="T93" s="33"/>
      <c r="U93" s="40">
        <f>(S93/$C93)</f>
        <v>189.6701603539712</v>
      </c>
      <c r="V93" s="33"/>
      <c r="W93" s="40">
        <f>IF($AE93&lt;&gt;0,(S93/$AE93)*100,0)</f>
        <v>6.9570044159953746</v>
      </c>
      <c r="X93" s="33"/>
      <c r="Y93" s="38">
        <v>132618</v>
      </c>
      <c r="Z93" s="33"/>
      <c r="AA93" s="40">
        <f>(Y93/$C93)</f>
        <v>4.1616091881884083</v>
      </c>
      <c r="AB93" s="33"/>
      <c r="AC93" s="40">
        <f>IF($AE93&lt;&gt;0,(Y93/$AE93)*100,0)</f>
        <v>0.15264569527352903</v>
      </c>
      <c r="AD93" s="33"/>
      <c r="AE93" s="38">
        <f>(G93+M93+S93+Y93)</f>
        <v>86879620</v>
      </c>
      <c r="AF93" s="39"/>
      <c r="AG93" s="33"/>
      <c r="AH93" s="38">
        <v>0</v>
      </c>
      <c r="AI93" s="33"/>
      <c r="AJ93" s="38">
        <v>0</v>
      </c>
      <c r="AK93" s="33"/>
      <c r="AL93" s="38">
        <f>(AE93+AH93+AJ93)</f>
        <v>86879620</v>
      </c>
      <c r="AM93" s="33"/>
      <c r="AN93" s="38">
        <v>80797278</v>
      </c>
      <c r="AO93" s="33"/>
      <c r="AP93" s="40">
        <f>(AN93/$C93)</f>
        <v>2535.4529136724509</v>
      </c>
      <c r="AQ93" s="33"/>
      <c r="AR93" s="40">
        <f>IF($AP$219&lt;&gt;0,(AP93/$AP$219)*100,0)</f>
        <v>72.060056207604063</v>
      </c>
      <c r="AS93" s="33"/>
      <c r="AT93" s="38">
        <v>0</v>
      </c>
      <c r="AU93" s="33"/>
      <c r="AV93" s="38">
        <v>0</v>
      </c>
      <c r="AW93" s="33"/>
      <c r="AX93" s="38"/>
      <c r="AY93" s="33"/>
      <c r="AZ93" s="38">
        <v>0</v>
      </c>
      <c r="BA93" s="33"/>
      <c r="BB93" s="22">
        <v>5</v>
      </c>
    </row>
    <row r="94" spans="1:54" s="27" customFormat="1" ht="8.85" customHeight="1" x14ac:dyDescent="0.3">
      <c r="A94" s="41"/>
      <c r="B94" s="33"/>
      <c r="C94" s="41"/>
      <c r="D94" s="22"/>
      <c r="E94" s="22"/>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9"/>
      <c r="AG94" s="33"/>
      <c r="AH94" s="33"/>
      <c r="AI94" s="33"/>
      <c r="AJ94" s="33"/>
      <c r="AK94" s="33"/>
      <c r="AL94" s="33"/>
      <c r="AM94" s="33"/>
      <c r="AN94" s="33"/>
      <c r="AO94" s="33"/>
      <c r="AP94" s="33"/>
      <c r="AQ94" s="33"/>
      <c r="AR94" s="33"/>
      <c r="AS94" s="33"/>
      <c r="AT94" s="33"/>
      <c r="AU94" s="33"/>
      <c r="AV94" s="33"/>
      <c r="AW94" s="33"/>
      <c r="AX94" s="33"/>
      <c r="AY94" s="33"/>
      <c r="AZ94" s="33"/>
      <c r="BA94" s="33"/>
      <c r="BB94" s="41"/>
    </row>
    <row r="95" spans="1:54" s="27" customFormat="1" ht="8.85" customHeight="1" x14ac:dyDescent="0.3">
      <c r="A95" s="22">
        <v>6</v>
      </c>
      <c r="B95" s="33"/>
      <c r="C95" s="38">
        <v>15679</v>
      </c>
      <c r="D95" s="22"/>
      <c r="E95" s="22" t="s">
        <v>136</v>
      </c>
      <c r="F95" s="33"/>
      <c r="G95" s="38">
        <v>19027231</v>
      </c>
      <c r="H95" s="33"/>
      <c r="I95" s="40">
        <f>(G95/$C95)</f>
        <v>1213.5487594872122</v>
      </c>
      <c r="J95" s="33"/>
      <c r="K95" s="40">
        <f>IF($AE95&lt;&gt;0,(G95/$AE95)*100,0)</f>
        <v>42.729379108585292</v>
      </c>
      <c r="L95" s="33"/>
      <c r="M95" s="38">
        <v>22060916</v>
      </c>
      <c r="N95" s="33"/>
      <c r="O95" s="40">
        <f>(M95/$C95)</f>
        <v>1407.0359079022896</v>
      </c>
      <c r="P95" s="33"/>
      <c r="Q95" s="40">
        <f>IF($AE95&lt;&gt;0,(M95/$AE95)*100,0)</f>
        <v>49.542113786638474</v>
      </c>
      <c r="R95" s="33"/>
      <c r="S95" s="38">
        <v>3433580</v>
      </c>
      <c r="T95" s="33"/>
      <c r="U95" s="40">
        <f>(S95/$C95)</f>
        <v>218.99228267108873</v>
      </c>
      <c r="V95" s="33"/>
      <c r="W95" s="40">
        <f>IF($AE95&lt;&gt;0,(S95/$AE95)*100,0)</f>
        <v>7.7107773337936711</v>
      </c>
      <c r="X95" s="33"/>
      <c r="Y95" s="38">
        <v>7895</v>
      </c>
      <c r="Z95" s="33"/>
      <c r="AA95" s="40">
        <f>(Y95/$C95)</f>
        <v>0.50353976656674537</v>
      </c>
      <c r="AB95" s="33"/>
      <c r="AC95" s="40">
        <f>IF($AE95&lt;&gt;0,(Y95/$AE95)*100,0)</f>
        <v>1.7729770982560778E-2</v>
      </c>
      <c r="AD95" s="33"/>
      <c r="AE95" s="38">
        <f>(G95+M95+S95+Y95)</f>
        <v>44529622</v>
      </c>
      <c r="AF95" s="39"/>
      <c r="AG95" s="33"/>
      <c r="AH95" s="38">
        <v>0</v>
      </c>
      <c r="AI95" s="33"/>
      <c r="AJ95" s="38">
        <v>0</v>
      </c>
      <c r="AK95" s="33"/>
      <c r="AL95" s="38">
        <f>(AE95+AH95+AJ95)</f>
        <v>44529622</v>
      </c>
      <c r="AM95" s="33"/>
      <c r="AN95" s="38">
        <v>39718964</v>
      </c>
      <c r="AO95" s="33"/>
      <c r="AP95" s="40">
        <f>(AN95/$C95)</f>
        <v>2533.2587537470504</v>
      </c>
      <c r="AQ95" s="33"/>
      <c r="AR95" s="40">
        <f>IF($AP$219&lt;&gt;0,(AP95/$AP$219)*100,0)</f>
        <v>71.997696032544127</v>
      </c>
      <c r="AS95" s="33"/>
      <c r="AT95" s="38">
        <v>121164</v>
      </c>
      <c r="AU95" s="33"/>
      <c r="AV95" s="38">
        <v>0</v>
      </c>
      <c r="AW95" s="33"/>
      <c r="AX95" s="38"/>
      <c r="AY95" s="33"/>
      <c r="AZ95" s="38">
        <v>205033</v>
      </c>
      <c r="BA95" s="33"/>
      <c r="BB95" s="22">
        <v>6</v>
      </c>
    </row>
    <row r="96" spans="1:54" s="27" customFormat="1" ht="8.85" customHeight="1" x14ac:dyDescent="0.3">
      <c r="A96" s="22">
        <v>7</v>
      </c>
      <c r="B96" s="33"/>
      <c r="C96" s="38">
        <v>241031</v>
      </c>
      <c r="D96" s="22"/>
      <c r="E96" s="22" t="s">
        <v>137</v>
      </c>
      <c r="F96" s="33"/>
      <c r="G96" s="38">
        <v>1273034867</v>
      </c>
      <c r="H96" s="33"/>
      <c r="I96" s="40">
        <f>(G96/$C96)</f>
        <v>5281.6229738083484</v>
      </c>
      <c r="J96" s="33"/>
      <c r="K96" s="40">
        <f>IF($AE96&lt;&gt;0,(G96/$AE96)*100,0)</f>
        <v>84.240589526259711</v>
      </c>
      <c r="L96" s="33"/>
      <c r="M96" s="38">
        <v>176530799</v>
      </c>
      <c r="N96" s="33"/>
      <c r="O96" s="40">
        <f>(M96/$C96)</f>
        <v>732.3987329430654</v>
      </c>
      <c r="P96" s="33"/>
      <c r="Q96" s="40">
        <f>IF($AE96&lt;&gt;0,(M96/$AE96)*100,0)</f>
        <v>11.681579949452916</v>
      </c>
      <c r="R96" s="33"/>
      <c r="S96" s="38">
        <v>38278224</v>
      </c>
      <c r="T96" s="33"/>
      <c r="U96" s="40">
        <f>(S96/$C96)</f>
        <v>158.8103770884243</v>
      </c>
      <c r="V96" s="33"/>
      <c r="W96" s="40">
        <f>IF($AE96&lt;&gt;0,(S96/$AE96)*100,0)</f>
        <v>2.5329865185681699</v>
      </c>
      <c r="X96" s="33"/>
      <c r="Y96" s="38">
        <v>23345519</v>
      </c>
      <c r="Z96" s="33"/>
      <c r="AA96" s="40">
        <f>(Y96/$C96)</f>
        <v>96.856914670727008</v>
      </c>
      <c r="AB96" s="33"/>
      <c r="AC96" s="40">
        <f>IF($AE96&lt;&gt;0,(Y96/$AE96)*100,0)</f>
        <v>1.5448440057192063</v>
      </c>
      <c r="AD96" s="33"/>
      <c r="AE96" s="38">
        <f>(G96+M96+S96+Y96)</f>
        <v>1511189409</v>
      </c>
      <c r="AF96" s="39"/>
      <c r="AG96" s="33"/>
      <c r="AH96" s="38">
        <v>7299458</v>
      </c>
      <c r="AI96" s="33"/>
      <c r="AJ96" s="38">
        <v>0</v>
      </c>
      <c r="AK96" s="33"/>
      <c r="AL96" s="38">
        <f>(AE96+AH96+AJ96)</f>
        <v>1518488867</v>
      </c>
      <c r="AM96" s="33"/>
      <c r="AN96" s="38">
        <v>1267027209</v>
      </c>
      <c r="AO96" s="33"/>
      <c r="AP96" s="40">
        <f>(AN96/$C96)</f>
        <v>5256.6981384137307</v>
      </c>
      <c r="AQ96" s="33"/>
      <c r="AR96" s="40">
        <f>IF($AP$219&lt;&gt;0,(AP96/$AP$219)*100,0)</f>
        <v>149.40051194712782</v>
      </c>
      <c r="AS96" s="33"/>
      <c r="AT96" s="38">
        <v>58512849</v>
      </c>
      <c r="AU96" s="33"/>
      <c r="AV96" s="38">
        <v>126047790</v>
      </c>
      <c r="AW96" s="33"/>
      <c r="AX96" s="38"/>
      <c r="AY96" s="33"/>
      <c r="AZ96" s="38">
        <v>0</v>
      </c>
      <c r="BA96" s="33"/>
      <c r="BB96" s="22">
        <v>7</v>
      </c>
    </row>
    <row r="97" spans="1:54" s="27" customFormat="1" ht="8.85" customHeight="1" x14ac:dyDescent="0.3">
      <c r="A97" s="22">
        <v>8</v>
      </c>
      <c r="B97" s="33"/>
      <c r="C97" s="38">
        <v>75254</v>
      </c>
      <c r="D97" s="22"/>
      <c r="E97" s="22" t="s">
        <v>138</v>
      </c>
      <c r="F97" s="33"/>
      <c r="G97" s="38">
        <v>102531783</v>
      </c>
      <c r="H97" s="33"/>
      <c r="I97" s="40">
        <f>(G97/$C97)</f>
        <v>1362.4761873123023</v>
      </c>
      <c r="J97" s="33"/>
      <c r="K97" s="40">
        <f>IF($AE97&lt;&gt;0,(G97/$AE97)*100,0)</f>
        <v>49.847561146805731</v>
      </c>
      <c r="L97" s="33"/>
      <c r="M97" s="38">
        <v>83481420</v>
      </c>
      <c r="N97" s="33"/>
      <c r="O97" s="40">
        <f>(M97/$C97)</f>
        <v>1109.3286735588806</v>
      </c>
      <c r="P97" s="33"/>
      <c r="Q97" s="40">
        <f>IF($AE97&lt;&gt;0,(M97/$AE97)*100,0)</f>
        <v>40.58590484154724</v>
      </c>
      <c r="R97" s="33"/>
      <c r="S97" s="38">
        <v>15150150</v>
      </c>
      <c r="T97" s="33"/>
      <c r="U97" s="40">
        <f>(S97/$C97)</f>
        <v>201.32019560422037</v>
      </c>
      <c r="V97" s="33"/>
      <c r="W97" s="40">
        <f>IF($AE97&lt;&gt;0,(S97/$AE97)*100,0)</f>
        <v>7.365501763568072</v>
      </c>
      <c r="X97" s="33"/>
      <c r="Y97" s="38">
        <v>4527318</v>
      </c>
      <c r="Z97" s="33"/>
      <c r="AA97" s="40">
        <f>(Y97/$C97)</f>
        <v>60.160496452015842</v>
      </c>
      <c r="AB97" s="33"/>
      <c r="AC97" s="40">
        <f>IF($AE97&lt;&gt;0,(Y97/$AE97)*100,0)</f>
        <v>2.201032248078961</v>
      </c>
      <c r="AD97" s="33"/>
      <c r="AE97" s="38">
        <f>(G97+M97+S97+Y97)</f>
        <v>205690671</v>
      </c>
      <c r="AF97" s="39"/>
      <c r="AG97" s="33"/>
      <c r="AH97" s="38">
        <v>0</v>
      </c>
      <c r="AI97" s="33"/>
      <c r="AJ97" s="38">
        <v>2076179</v>
      </c>
      <c r="AK97" s="33"/>
      <c r="AL97" s="38">
        <f>(AE97+AH97+AJ97)</f>
        <v>207766850</v>
      </c>
      <c r="AM97" s="33"/>
      <c r="AN97" s="38">
        <v>189114386</v>
      </c>
      <c r="AO97" s="33"/>
      <c r="AP97" s="40">
        <f>(AN97/$C97)</f>
        <v>2513.0144045499242</v>
      </c>
      <c r="AQ97" s="33"/>
      <c r="AR97" s="40">
        <f>IF($AP$219&lt;&gt;0,(AP97/$AP$219)*100,0)</f>
        <v>71.422331791636864</v>
      </c>
      <c r="AS97" s="33"/>
      <c r="AT97" s="38">
        <v>10401311</v>
      </c>
      <c r="AU97" s="33"/>
      <c r="AV97" s="38">
        <v>9406969</v>
      </c>
      <c r="AW97" s="33"/>
      <c r="AX97" s="38"/>
      <c r="AY97" s="33"/>
      <c r="AZ97" s="38">
        <v>0</v>
      </c>
      <c r="BA97" s="33"/>
      <c r="BB97" s="22">
        <v>8</v>
      </c>
    </row>
    <row r="98" spans="1:54" s="27" customFormat="1" ht="8.85" customHeight="1" x14ac:dyDescent="0.3">
      <c r="A98" s="22">
        <v>9</v>
      </c>
      <c r="B98" s="33"/>
      <c r="C98" s="38">
        <v>4429</v>
      </c>
      <c r="D98" s="22" t="s">
        <v>93</v>
      </c>
      <c r="E98" s="22" t="s">
        <v>139</v>
      </c>
      <c r="F98" s="33"/>
      <c r="G98" s="38">
        <v>16147679</v>
      </c>
      <c r="H98" s="33"/>
      <c r="I98" s="40">
        <f>(G98/$C98)</f>
        <v>3645.8972680063221</v>
      </c>
      <c r="J98" s="33"/>
      <c r="K98" s="40">
        <f>IF($AE98&lt;&gt;0,(G98/$AE98)*100,0)</f>
        <v>74.080505842098958</v>
      </c>
      <c r="L98" s="33"/>
      <c r="M98" s="38">
        <v>3934080</v>
      </c>
      <c r="N98" s="33"/>
      <c r="O98" s="40">
        <f>(M98/$C98)</f>
        <v>888.25468503048091</v>
      </c>
      <c r="P98" s="33"/>
      <c r="Q98" s="40">
        <f>IF($AE98&lt;&gt;0,(M98/$AE98)*100,0)</f>
        <v>18.048329820235136</v>
      </c>
      <c r="R98" s="33"/>
      <c r="S98" s="38">
        <v>1153953</v>
      </c>
      <c r="T98" s="33"/>
      <c r="U98" s="40">
        <f>(S98/$C98)</f>
        <v>260.54481824339581</v>
      </c>
      <c r="V98" s="33"/>
      <c r="W98" s="40">
        <f>IF($AE98&lt;&gt;0,(S98/$AE98)*100,0)</f>
        <v>5.2939758065544655</v>
      </c>
      <c r="X98" s="33"/>
      <c r="Y98" s="38">
        <v>561762</v>
      </c>
      <c r="Z98" s="33"/>
      <c r="AA98" s="40">
        <f>(Y98/$C98)</f>
        <v>126.83720930232558</v>
      </c>
      <c r="AB98" s="33"/>
      <c r="AC98" s="40">
        <f>IF($AE98&lt;&gt;0,(Y98/$AE98)*100,0)</f>
        <v>2.5771885311114491</v>
      </c>
      <c r="AD98" s="33"/>
      <c r="AE98" s="38">
        <f>(G98+M98+S98+Y98)</f>
        <v>21797474</v>
      </c>
      <c r="AF98" s="39"/>
      <c r="AG98" s="33"/>
      <c r="AH98" s="38">
        <v>164559</v>
      </c>
      <c r="AI98" s="33"/>
      <c r="AJ98" s="38">
        <v>0</v>
      </c>
      <c r="AK98" s="33"/>
      <c r="AL98" s="38">
        <f>(AE98+AH98+AJ98)</f>
        <v>21962033</v>
      </c>
      <c r="AM98" s="33"/>
      <c r="AN98" s="38">
        <v>20083869</v>
      </c>
      <c r="AO98" s="33"/>
      <c r="AP98" s="40">
        <f>(AN98/$C98)</f>
        <v>4534.6283585459469</v>
      </c>
      <c r="AQ98" s="33"/>
      <c r="AR98" s="40">
        <f>IF($AP$219&lt;&gt;0,(AP98/$AP$219)*100,0)</f>
        <v>128.8785812725333</v>
      </c>
      <c r="AS98" s="33"/>
      <c r="AT98" s="38">
        <v>0</v>
      </c>
      <c r="AU98" s="33"/>
      <c r="AV98" s="38">
        <v>1251840</v>
      </c>
      <c r="AW98" s="33"/>
      <c r="AX98" s="38"/>
      <c r="AY98" s="33"/>
      <c r="AZ98" s="38">
        <v>0</v>
      </c>
      <c r="BA98" s="33"/>
      <c r="BB98" s="22">
        <v>9</v>
      </c>
    </row>
    <row r="99" spans="1:54" s="27" customFormat="1" ht="8.85" customHeight="1" x14ac:dyDescent="0.3">
      <c r="A99" s="22">
        <v>10</v>
      </c>
      <c r="B99" s="33"/>
      <c r="C99" s="38">
        <v>78329</v>
      </c>
      <c r="D99" s="22" t="s">
        <v>93</v>
      </c>
      <c r="E99" s="22" t="s">
        <v>140</v>
      </c>
      <c r="F99" s="33"/>
      <c r="G99" s="38">
        <v>94621973</v>
      </c>
      <c r="H99" s="33"/>
      <c r="I99" s="40">
        <f>(G99/$C99)</f>
        <v>1208.0069067650552</v>
      </c>
      <c r="J99" s="33"/>
      <c r="K99" s="40">
        <f>IF($AE99&lt;&gt;0,(G99/$AE99)*100,0)</f>
        <v>49.471442227738649</v>
      </c>
      <c r="L99" s="33"/>
      <c r="M99" s="38">
        <v>83995203</v>
      </c>
      <c r="N99" s="33"/>
      <c r="O99" s="40">
        <f>(M99/$C99)</f>
        <v>1072.3385080876815</v>
      </c>
      <c r="P99" s="33"/>
      <c r="Q99" s="40">
        <f>IF($AE99&lt;&gt;0,(M99/$AE99)*100,0)</f>
        <v>43.915421554586267</v>
      </c>
      <c r="R99" s="33"/>
      <c r="S99" s="38">
        <v>11320558</v>
      </c>
      <c r="T99" s="33"/>
      <c r="U99" s="40">
        <f>(S99/$C99)</f>
        <v>144.52575674399009</v>
      </c>
      <c r="V99" s="33"/>
      <c r="W99" s="40">
        <f>IF($AE99&lt;&gt;0,(S99/$AE99)*100,0)</f>
        <v>5.9187555842104942</v>
      </c>
      <c r="X99" s="33"/>
      <c r="Y99" s="38">
        <v>1328113</v>
      </c>
      <c r="Z99" s="33"/>
      <c r="AA99" s="40">
        <f>(Y99/$C99)</f>
        <v>16.955572010366531</v>
      </c>
      <c r="AB99" s="33"/>
      <c r="AC99" s="40">
        <f>IF($AE99&lt;&gt;0,(Y99/$AE99)*100,0)</f>
        <v>0.69438063346458301</v>
      </c>
      <c r="AD99" s="33"/>
      <c r="AE99" s="38">
        <f>(G99+M99+S99+Y99)</f>
        <v>191265847</v>
      </c>
      <c r="AF99" s="39"/>
      <c r="AG99" s="33"/>
      <c r="AH99" s="38">
        <v>1377921</v>
      </c>
      <c r="AI99" s="33"/>
      <c r="AJ99" s="38">
        <v>0</v>
      </c>
      <c r="AK99" s="33"/>
      <c r="AL99" s="38">
        <f>(AE99+AH99+AJ99)</f>
        <v>192643768</v>
      </c>
      <c r="AM99" s="33"/>
      <c r="AN99" s="38">
        <v>176024514</v>
      </c>
      <c r="AO99" s="33"/>
      <c r="AP99" s="40">
        <f>(AN99/$C99)</f>
        <v>2247.2457710426534</v>
      </c>
      <c r="AQ99" s="33"/>
      <c r="AR99" s="40">
        <f>IF($AP$219&lt;&gt;0,(AP99/$AP$219)*100,0)</f>
        <v>63.868926810034353</v>
      </c>
      <c r="AS99" s="33"/>
      <c r="AT99" s="38">
        <v>0</v>
      </c>
      <c r="AU99" s="33"/>
      <c r="AV99" s="38">
        <v>0</v>
      </c>
      <c r="AW99" s="33"/>
      <c r="AX99" s="38"/>
      <c r="AY99" s="33"/>
      <c r="AZ99" s="38">
        <v>0</v>
      </c>
      <c r="BA99" s="33"/>
      <c r="BB99" s="22">
        <v>10</v>
      </c>
    </row>
    <row r="100" spans="1:54" s="27" customFormat="1" ht="8.85" customHeight="1" x14ac:dyDescent="0.3">
      <c r="A100" s="41"/>
      <c r="B100" s="33"/>
      <c r="C100" s="41"/>
      <c r="D100" s="22"/>
      <c r="E100" s="22"/>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9"/>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41"/>
    </row>
    <row r="101" spans="1:54" s="27" customFormat="1" ht="8.85" customHeight="1" x14ac:dyDescent="0.3">
      <c r="A101" s="22">
        <v>11</v>
      </c>
      <c r="B101" s="33"/>
      <c r="C101" s="38">
        <v>6432</v>
      </c>
      <c r="D101" s="22" t="s">
        <v>93</v>
      </c>
      <c r="E101" s="22" t="s">
        <v>141</v>
      </c>
      <c r="F101" s="33"/>
      <c r="G101" s="38">
        <v>11103881</v>
      </c>
      <c r="H101" s="33"/>
      <c r="I101" s="40">
        <f>(G101/$C101)</f>
        <v>1726.349657960199</v>
      </c>
      <c r="J101" s="33"/>
      <c r="K101" s="40">
        <f>IF($AE101&lt;&gt;0,(G101/$AE101)*100,0)</f>
        <v>52.488989909847874</v>
      </c>
      <c r="L101" s="33"/>
      <c r="M101" s="38">
        <v>8347044</v>
      </c>
      <c r="N101" s="33"/>
      <c r="O101" s="40">
        <f>(M101/$C101)</f>
        <v>1297.7369402985075</v>
      </c>
      <c r="P101" s="33"/>
      <c r="Q101" s="40">
        <f>IF($AE101&lt;&gt;0,(M101/$AE101)*100,0)</f>
        <v>39.457186932483893</v>
      </c>
      <c r="R101" s="33"/>
      <c r="S101" s="38">
        <v>1492034</v>
      </c>
      <c r="T101" s="33"/>
      <c r="U101" s="40">
        <f>(S101/$C101)</f>
        <v>231.97046019900498</v>
      </c>
      <c r="V101" s="33"/>
      <c r="W101" s="40">
        <f>IF($AE101&lt;&gt;0,(S101/$AE101)*100,0)</f>
        <v>7.0529716205667157</v>
      </c>
      <c r="X101" s="33"/>
      <c r="Y101" s="38">
        <v>211727</v>
      </c>
      <c r="Z101" s="33"/>
      <c r="AA101" s="40">
        <f>(Y101/$C101)</f>
        <v>32.917754975124382</v>
      </c>
      <c r="AB101" s="33"/>
      <c r="AC101" s="40">
        <f>IF($AE101&lt;&gt;0,(Y101/$AE101)*100,0)</f>
        <v>1.0008515371015196</v>
      </c>
      <c r="AD101" s="33"/>
      <c r="AE101" s="38">
        <f>(G101+M101+S101+Y101)</f>
        <v>21154686</v>
      </c>
      <c r="AF101" s="39"/>
      <c r="AG101" s="33"/>
      <c r="AH101" s="38">
        <v>0</v>
      </c>
      <c r="AI101" s="33"/>
      <c r="AJ101" s="38">
        <v>36998</v>
      </c>
      <c r="AK101" s="33"/>
      <c r="AL101" s="38">
        <f>(AE101+AH101+AJ101)</f>
        <v>21191684</v>
      </c>
      <c r="AM101" s="33"/>
      <c r="AN101" s="38">
        <v>19306603</v>
      </c>
      <c r="AO101" s="33"/>
      <c r="AP101" s="40">
        <f>(AN101/$C101)</f>
        <v>3001.6484763681592</v>
      </c>
      <c r="AQ101" s="33"/>
      <c r="AR101" s="40">
        <f>IF($AP$219&lt;&gt;0,(AP101/$AP$219)*100,0)</f>
        <v>85.309790908032539</v>
      </c>
      <c r="AS101" s="33"/>
      <c r="AT101" s="38">
        <v>0</v>
      </c>
      <c r="AU101" s="33"/>
      <c r="AV101" s="38">
        <v>223000</v>
      </c>
      <c r="AW101" s="33"/>
      <c r="AX101" s="38"/>
      <c r="AY101" s="33"/>
      <c r="AZ101" s="38">
        <v>537342</v>
      </c>
      <c r="BA101" s="33"/>
      <c r="BB101" s="22">
        <v>11</v>
      </c>
    </row>
    <row r="102" spans="1:54" s="27" customFormat="1" ht="8.85" customHeight="1" x14ac:dyDescent="0.3">
      <c r="A102" s="22">
        <v>12</v>
      </c>
      <c r="B102" s="33"/>
      <c r="C102" s="38">
        <v>33288</v>
      </c>
      <c r="D102" s="22"/>
      <c r="E102" s="22" t="s">
        <v>142</v>
      </c>
      <c r="F102" s="33"/>
      <c r="G102" s="38">
        <v>55380849</v>
      </c>
      <c r="H102" s="33"/>
      <c r="I102" s="40">
        <f>(G102/$C102)</f>
        <v>1663.6880857966835</v>
      </c>
      <c r="J102" s="33"/>
      <c r="K102" s="40">
        <f>IF($AE102&lt;&gt;0,(G102/$AE102)*100,0)</f>
        <v>56.53022146278127</v>
      </c>
      <c r="L102" s="33"/>
      <c r="M102" s="38">
        <v>38719610</v>
      </c>
      <c r="N102" s="33"/>
      <c r="O102" s="40">
        <f>(M102/$C102)</f>
        <v>1163.1702114876232</v>
      </c>
      <c r="P102" s="33"/>
      <c r="Q102" s="40">
        <f>IF($AE102&lt;&gt;0,(M102/$AE102)*100,0)</f>
        <v>39.52319561320774</v>
      </c>
      <c r="R102" s="33"/>
      <c r="S102" s="38">
        <v>3629061</v>
      </c>
      <c r="T102" s="33"/>
      <c r="U102" s="40">
        <f>(S102/$C102)</f>
        <v>109.02009733237203</v>
      </c>
      <c r="V102" s="33"/>
      <c r="W102" s="40">
        <f>IF($AE102&lt;&gt;0,(S102/$AE102)*100,0)</f>
        <v>3.7043784220776836</v>
      </c>
      <c r="X102" s="33"/>
      <c r="Y102" s="38">
        <v>237280</v>
      </c>
      <c r="Z102" s="33"/>
      <c r="AA102" s="40">
        <f>(Y102/$C102)</f>
        <v>7.1280942081230476</v>
      </c>
      <c r="AB102" s="33"/>
      <c r="AC102" s="40">
        <f>IF($AE102&lt;&gt;0,(Y102/$AE102)*100,0)</f>
        <v>0.242204501933308</v>
      </c>
      <c r="AD102" s="33"/>
      <c r="AE102" s="38">
        <f>(G102+M102+S102+Y102)</f>
        <v>97966800</v>
      </c>
      <c r="AF102" s="39"/>
      <c r="AG102" s="33"/>
      <c r="AH102" s="38">
        <v>439890</v>
      </c>
      <c r="AI102" s="33"/>
      <c r="AJ102" s="38">
        <v>0</v>
      </c>
      <c r="AK102" s="33"/>
      <c r="AL102" s="38">
        <f>(AE102+AH102+AJ102)</f>
        <v>98406690</v>
      </c>
      <c r="AM102" s="33"/>
      <c r="AN102" s="38">
        <v>89448762</v>
      </c>
      <c r="AO102" s="33"/>
      <c r="AP102" s="40">
        <f>(AN102/$C102)</f>
        <v>2687.1173395818314</v>
      </c>
      <c r="AQ102" s="33"/>
      <c r="AR102" s="40">
        <f>IF($AP$219&lt;&gt;0,(AP102/$AP$219)*100,0)</f>
        <v>76.370507802579269</v>
      </c>
      <c r="AS102" s="33"/>
      <c r="AT102" s="38">
        <v>2948598</v>
      </c>
      <c r="AU102" s="33"/>
      <c r="AV102" s="38">
        <v>5027891</v>
      </c>
      <c r="AW102" s="33"/>
      <c r="AX102" s="38"/>
      <c r="AY102" s="33"/>
      <c r="AZ102" s="38">
        <v>0</v>
      </c>
      <c r="BA102" s="33"/>
      <c r="BB102" s="22">
        <v>12</v>
      </c>
    </row>
    <row r="103" spans="1:54" s="27" customFormat="1" ht="8.85" customHeight="1" x14ac:dyDescent="0.3">
      <c r="A103" s="22">
        <v>13</v>
      </c>
      <c r="B103" s="33"/>
      <c r="C103" s="38">
        <v>16481</v>
      </c>
      <c r="D103" s="22" t="s">
        <v>93</v>
      </c>
      <c r="E103" s="22" t="s">
        <v>143</v>
      </c>
      <c r="F103" s="33"/>
      <c r="G103" s="38">
        <v>22761448</v>
      </c>
      <c r="H103" s="33"/>
      <c r="I103" s="40">
        <f>(G103/$C103)</f>
        <v>1381.0720223287422</v>
      </c>
      <c r="J103" s="33"/>
      <c r="K103" s="40">
        <f>IF($AE103&lt;&gt;0,(G103/$AE103)*100,0)</f>
        <v>46.461370144781853</v>
      </c>
      <c r="L103" s="33"/>
      <c r="M103" s="38">
        <v>21715133</v>
      </c>
      <c r="N103" s="33"/>
      <c r="O103" s="40">
        <f>(M103/$C103)</f>
        <v>1317.5858867787149</v>
      </c>
      <c r="P103" s="33"/>
      <c r="Q103" s="40">
        <f>IF($AE103&lt;&gt;0,(M103/$AE103)*100,0)</f>
        <v>44.325599674333866</v>
      </c>
      <c r="R103" s="33"/>
      <c r="S103" s="38">
        <v>4491237</v>
      </c>
      <c r="T103" s="33"/>
      <c r="U103" s="40">
        <f>(S103/$C103)</f>
        <v>272.50998119046176</v>
      </c>
      <c r="V103" s="33"/>
      <c r="W103" s="40">
        <f>IF($AE103&lt;&gt;0,(S103/$AE103)*100,0)</f>
        <v>9.1676515775683338</v>
      </c>
      <c r="X103" s="33"/>
      <c r="Y103" s="38">
        <v>22231</v>
      </c>
      <c r="Z103" s="33"/>
      <c r="AA103" s="40">
        <f>(Y103/$C103)</f>
        <v>1.3488865966870942</v>
      </c>
      <c r="AB103" s="33"/>
      <c r="AC103" s="40">
        <f>IF($AE103&lt;&gt;0,(Y103/$AE103)*100,0)</f>
        <v>4.5378603315950963E-2</v>
      </c>
      <c r="AD103" s="33"/>
      <c r="AE103" s="38">
        <f>(G103+M103+S103+Y103)</f>
        <v>48990049</v>
      </c>
      <c r="AF103" s="39"/>
      <c r="AG103" s="33"/>
      <c r="AH103" s="38">
        <v>0</v>
      </c>
      <c r="AI103" s="33"/>
      <c r="AJ103" s="38">
        <v>0</v>
      </c>
      <c r="AK103" s="33"/>
      <c r="AL103" s="38">
        <f>(AE103+AH103+AJ103)</f>
        <v>48990049</v>
      </c>
      <c r="AM103" s="33"/>
      <c r="AN103" s="38">
        <v>46135453</v>
      </c>
      <c r="AO103" s="33"/>
      <c r="AP103" s="40">
        <f>(AN103/$C103)</f>
        <v>2799.3115102238944</v>
      </c>
      <c r="AQ103" s="33"/>
      <c r="AR103" s="40">
        <f>IF($AP$219&lt;&gt;0,(AP103/$AP$219)*100,0)</f>
        <v>79.559176067343998</v>
      </c>
      <c r="AS103" s="33"/>
      <c r="AT103" s="38">
        <v>0</v>
      </c>
      <c r="AU103" s="33"/>
      <c r="AV103" s="38">
        <v>0</v>
      </c>
      <c r="AW103" s="33"/>
      <c r="AX103" s="38"/>
      <c r="AY103" s="33"/>
      <c r="AZ103" s="38">
        <v>0</v>
      </c>
      <c r="BA103" s="33"/>
      <c r="BB103" s="22">
        <v>13</v>
      </c>
    </row>
    <row r="104" spans="1:54" s="27" customFormat="1" ht="8.85" customHeight="1" x14ac:dyDescent="0.3">
      <c r="A104" s="22">
        <v>14</v>
      </c>
      <c r="B104" s="33"/>
      <c r="C104" s="38">
        <v>21576</v>
      </c>
      <c r="D104" s="22" t="s">
        <v>93</v>
      </c>
      <c r="E104" s="22" t="s">
        <v>144</v>
      </c>
      <c r="F104" s="33"/>
      <c r="G104" s="38">
        <v>41400978</v>
      </c>
      <c r="H104" s="33"/>
      <c r="I104" s="40">
        <f>(G104/$C104)</f>
        <v>1918.8439933259176</v>
      </c>
      <c r="J104" s="33"/>
      <c r="K104" s="40">
        <f>IF($AE104&lt;&gt;0,(G104/$AE104)*100,0)</f>
        <v>49.38906277842203</v>
      </c>
      <c r="L104" s="33"/>
      <c r="M104" s="38">
        <v>32217931</v>
      </c>
      <c r="N104" s="33"/>
      <c r="O104" s="40">
        <f>(M104/$C104)</f>
        <v>1493.2300241008527</v>
      </c>
      <c r="P104" s="33"/>
      <c r="Q104" s="40">
        <f>IF($AE104&lt;&gt;0,(M104/$AE104)*100,0)</f>
        <v>38.434198746461234</v>
      </c>
      <c r="R104" s="33"/>
      <c r="S104" s="38">
        <v>8408851</v>
      </c>
      <c r="T104" s="33"/>
      <c r="U104" s="40">
        <f>(S104/$C104)</f>
        <v>389.73169262143119</v>
      </c>
      <c r="V104" s="33"/>
      <c r="W104" s="40">
        <f>IF($AE104&lt;&gt;0,(S104/$AE104)*100,0)</f>
        <v>10.031291288176741</v>
      </c>
      <c r="X104" s="33"/>
      <c r="Y104" s="38">
        <v>1798447</v>
      </c>
      <c r="Z104" s="33"/>
      <c r="AA104" s="40">
        <f>(Y104/$C104)</f>
        <v>83.354050797182055</v>
      </c>
      <c r="AB104" s="33"/>
      <c r="AC104" s="40">
        <f>IF($AE104&lt;&gt;0,(Y104/$AE104)*100,0)</f>
        <v>2.1454471869399985</v>
      </c>
      <c r="AD104" s="33"/>
      <c r="AE104" s="38">
        <f>(G104+M104+S104+Y104)</f>
        <v>83826207</v>
      </c>
      <c r="AF104" s="39"/>
      <c r="AG104" s="33"/>
      <c r="AH104" s="38">
        <v>41505</v>
      </c>
      <c r="AI104" s="33"/>
      <c r="AJ104" s="38">
        <v>0</v>
      </c>
      <c r="AK104" s="33"/>
      <c r="AL104" s="38">
        <f>(AE104+AH104+AJ104)</f>
        <v>83867712</v>
      </c>
      <c r="AM104" s="33"/>
      <c r="AN104" s="38">
        <v>72849153</v>
      </c>
      <c r="AO104" s="33"/>
      <c r="AP104" s="40">
        <f>(AN104/$C104)</f>
        <v>3376.3975250278086</v>
      </c>
      <c r="AQ104" s="33"/>
      <c r="AR104" s="40">
        <f>IF($AP$219&lt;&gt;0,(AP104/$AP$219)*100,0)</f>
        <v>95.960526074337068</v>
      </c>
      <c r="AS104" s="33"/>
      <c r="AT104" s="38">
        <v>8541521</v>
      </c>
      <c r="AU104" s="33"/>
      <c r="AV104" s="38">
        <v>1598286</v>
      </c>
      <c r="AW104" s="33"/>
      <c r="AX104" s="38"/>
      <c r="AY104" s="33"/>
      <c r="AZ104" s="38">
        <v>1405000</v>
      </c>
      <c r="BA104" s="33"/>
      <c r="BB104" s="22">
        <v>14</v>
      </c>
    </row>
    <row r="105" spans="1:54" s="27" customFormat="1" ht="8.85" customHeight="1" x14ac:dyDescent="0.3">
      <c r="A105" s="22">
        <v>15</v>
      </c>
      <c r="B105" s="33"/>
      <c r="C105" s="38">
        <v>16952</v>
      </c>
      <c r="D105" s="22" t="s">
        <v>93</v>
      </c>
      <c r="E105" s="22" t="s">
        <v>145</v>
      </c>
      <c r="F105" s="33"/>
      <c r="G105" s="38">
        <v>20561791</v>
      </c>
      <c r="H105" s="33"/>
      <c r="I105" s="40">
        <f>(G105/$C105)</f>
        <v>1212.94189476168</v>
      </c>
      <c r="J105" s="33"/>
      <c r="K105" s="40">
        <f>IF($AE105&lt;&gt;0,(G105/$AE105)*100,0)</f>
        <v>45.492950622853982</v>
      </c>
      <c r="L105" s="33"/>
      <c r="M105" s="38">
        <v>20697572</v>
      </c>
      <c r="N105" s="33"/>
      <c r="O105" s="40">
        <f>(M105/$C105)</f>
        <v>1220.9516281264748</v>
      </c>
      <c r="P105" s="33"/>
      <c r="Q105" s="40">
        <f>IF($AE105&lt;&gt;0,(M105/$AE105)*100,0)</f>
        <v>45.793366006344741</v>
      </c>
      <c r="R105" s="33"/>
      <c r="S105" s="38">
        <v>3938389</v>
      </c>
      <c r="T105" s="33"/>
      <c r="U105" s="40">
        <f>(S105/$C105)</f>
        <v>232.32592024539878</v>
      </c>
      <c r="V105" s="33"/>
      <c r="W105" s="40">
        <f>IF($AE105&lt;&gt;0,(S105/$AE105)*100,0)</f>
        <v>8.7136833708012738</v>
      </c>
      <c r="X105" s="33"/>
      <c r="Y105" s="38">
        <v>0</v>
      </c>
      <c r="Z105" s="33"/>
      <c r="AA105" s="40">
        <f>(Y105/$C105)</f>
        <v>0</v>
      </c>
      <c r="AB105" s="33"/>
      <c r="AC105" s="40">
        <f>IF($AE105&lt;&gt;0,(Y105/$AE105)*100,0)</f>
        <v>0</v>
      </c>
      <c r="AD105" s="33"/>
      <c r="AE105" s="38">
        <f>(G105+M105+S105+Y105)</f>
        <v>45197752</v>
      </c>
      <c r="AF105" s="39"/>
      <c r="AG105" s="33"/>
      <c r="AH105" s="38">
        <v>23475</v>
      </c>
      <c r="AI105" s="33"/>
      <c r="AJ105" s="38">
        <v>175000</v>
      </c>
      <c r="AK105" s="33"/>
      <c r="AL105" s="38">
        <f>(AE105+AH105+AJ105)</f>
        <v>45396227</v>
      </c>
      <c r="AM105" s="33"/>
      <c r="AN105" s="38">
        <v>40622044</v>
      </c>
      <c r="AO105" s="33"/>
      <c r="AP105" s="40">
        <f>(AN105/$C105)</f>
        <v>2396.2980179329875</v>
      </c>
      <c r="AQ105" s="33"/>
      <c r="AR105" s="40">
        <f>IF($AP$219&lt;&gt;0,(AP105/$AP$219)*100,0)</f>
        <v>68.105137717706029</v>
      </c>
      <c r="AS105" s="33"/>
      <c r="AT105" s="38">
        <v>57738</v>
      </c>
      <c r="AU105" s="33"/>
      <c r="AV105" s="38">
        <v>0</v>
      </c>
      <c r="AW105" s="33"/>
      <c r="AX105" s="38"/>
      <c r="AY105" s="33"/>
      <c r="AZ105" s="38">
        <v>181176</v>
      </c>
      <c r="BA105" s="33"/>
      <c r="BB105" s="22">
        <v>15</v>
      </c>
    </row>
    <row r="106" spans="1:54" s="27" customFormat="1" ht="8.85" customHeight="1" x14ac:dyDescent="0.3">
      <c r="A106" s="41"/>
      <c r="B106" s="33"/>
      <c r="C106" s="41"/>
      <c r="D106" s="22"/>
      <c r="E106" s="22"/>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9"/>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41"/>
    </row>
    <row r="107" spans="1:54" s="27" customFormat="1" ht="8.85" customHeight="1" x14ac:dyDescent="0.3">
      <c r="A107" s="22">
        <v>16</v>
      </c>
      <c r="B107" s="33"/>
      <c r="C107" s="38">
        <v>55425</v>
      </c>
      <c r="D107" s="22"/>
      <c r="E107" s="22" t="s">
        <v>146</v>
      </c>
      <c r="F107" s="33"/>
      <c r="G107" s="38">
        <v>67537803</v>
      </c>
      <c r="H107" s="33"/>
      <c r="I107" s="40">
        <f>(G107/$C107)</f>
        <v>1218.5440324763194</v>
      </c>
      <c r="J107" s="33"/>
      <c r="K107" s="40">
        <f>IF($AE107&lt;&gt;0,(G107/$AE107)*100,0)</f>
        <v>45.619907678487529</v>
      </c>
      <c r="L107" s="33"/>
      <c r="M107" s="38">
        <v>69692891</v>
      </c>
      <c r="N107" s="33"/>
      <c r="O107" s="40">
        <f>(M107/$C107)</f>
        <v>1257.4269914298602</v>
      </c>
      <c r="P107" s="33"/>
      <c r="Q107" s="40">
        <f>IF($AE107&lt;&gt;0,(M107/$AE107)*100,0)</f>
        <v>47.075609688797464</v>
      </c>
      <c r="R107" s="33"/>
      <c r="S107" s="38">
        <v>10789387</v>
      </c>
      <c r="T107" s="33"/>
      <c r="U107" s="40">
        <f>(S107/$C107)</f>
        <v>194.66643211547137</v>
      </c>
      <c r="V107" s="33"/>
      <c r="W107" s="40">
        <f>IF($AE107&lt;&gt;0,(S107/$AE107)*100,0)</f>
        <v>7.2879308621791203</v>
      </c>
      <c r="X107" s="33"/>
      <c r="Y107" s="38">
        <v>24504</v>
      </c>
      <c r="Z107" s="33"/>
      <c r="AA107" s="40">
        <f>(Y107/$C107)</f>
        <v>0.44211096075778078</v>
      </c>
      <c r="AB107" s="33"/>
      <c r="AC107" s="40">
        <f>IF($AE107&lt;&gt;0,(Y107/$AE107)*100,0)</f>
        <v>1.6551770535882821E-2</v>
      </c>
      <c r="AD107" s="33"/>
      <c r="AE107" s="38">
        <f>(G107+M107+S107+Y107)</f>
        <v>148044585</v>
      </c>
      <c r="AF107" s="39"/>
      <c r="AG107" s="33"/>
      <c r="AH107" s="38">
        <v>164782</v>
      </c>
      <c r="AI107" s="33"/>
      <c r="AJ107" s="38">
        <v>5958</v>
      </c>
      <c r="AK107" s="33"/>
      <c r="AL107" s="38">
        <f>(AE107+AH107+AJ107)</f>
        <v>148215325</v>
      </c>
      <c r="AM107" s="33"/>
      <c r="AN107" s="38">
        <v>140699912</v>
      </c>
      <c r="AO107" s="33"/>
      <c r="AP107" s="40">
        <f>(AN107/$C107)</f>
        <v>2538.5640414975192</v>
      </c>
      <c r="AQ107" s="33"/>
      <c r="AR107" s="40">
        <f>IF($AP$219&lt;&gt;0,(AP107/$AP$219)*100,0)</f>
        <v>72.148477508877107</v>
      </c>
      <c r="AS107" s="33"/>
      <c r="AT107" s="38">
        <v>5022350</v>
      </c>
      <c r="AU107" s="33"/>
      <c r="AV107" s="38">
        <v>0</v>
      </c>
      <c r="AW107" s="33"/>
      <c r="AX107" s="38"/>
      <c r="AY107" s="33"/>
      <c r="AZ107" s="38">
        <v>0</v>
      </c>
      <c r="BA107" s="33"/>
      <c r="BB107" s="22">
        <v>16</v>
      </c>
    </row>
    <row r="108" spans="1:54" s="27" customFormat="1" ht="8.85" customHeight="1" x14ac:dyDescent="0.3">
      <c r="A108" s="22">
        <v>17</v>
      </c>
      <c r="B108" s="33"/>
      <c r="C108" s="38">
        <v>30292</v>
      </c>
      <c r="D108" s="22" t="s">
        <v>93</v>
      </c>
      <c r="E108" s="22" t="s">
        <v>147</v>
      </c>
      <c r="F108" s="33"/>
      <c r="G108" s="38">
        <v>50986895</v>
      </c>
      <c r="H108" s="33"/>
      <c r="I108" s="40">
        <f>(G108/$C108)</f>
        <v>1683.1802125973854</v>
      </c>
      <c r="J108" s="33"/>
      <c r="K108" s="40">
        <f>IF($AE108&lt;&gt;0,(G108/$AE108)*100,0)</f>
        <v>54.882136529043834</v>
      </c>
      <c r="L108" s="33"/>
      <c r="M108" s="38">
        <v>36332096</v>
      </c>
      <c r="N108" s="33"/>
      <c r="O108" s="40">
        <f>(M108/$C108)</f>
        <v>1199.3957480522911</v>
      </c>
      <c r="P108" s="33"/>
      <c r="Q108" s="40">
        <f>IF($AE108&lt;&gt;0,(M108/$AE108)*100,0)</f>
        <v>39.107756082387979</v>
      </c>
      <c r="R108" s="33"/>
      <c r="S108" s="38">
        <v>5519641</v>
      </c>
      <c r="T108" s="33"/>
      <c r="U108" s="40">
        <f>(S108/$C108)</f>
        <v>182.21447907038163</v>
      </c>
      <c r="V108" s="33"/>
      <c r="W108" s="40">
        <f>IF($AE108&lt;&gt;0,(S108/$AE108)*100,0)</f>
        <v>5.9413245492456062</v>
      </c>
      <c r="X108" s="33"/>
      <c r="Y108" s="38">
        <v>63901</v>
      </c>
      <c r="Z108" s="33"/>
      <c r="AA108" s="40">
        <f>(Y108/$C108)</f>
        <v>2.1095008583124257</v>
      </c>
      <c r="AB108" s="33"/>
      <c r="AC108" s="40">
        <f>IF($AE108&lt;&gt;0,(Y108/$AE108)*100,0)</f>
        <v>6.8782839322583375E-2</v>
      </c>
      <c r="AD108" s="33"/>
      <c r="AE108" s="38">
        <f>(G108+M108+S108+Y108)</f>
        <v>92902533</v>
      </c>
      <c r="AF108" s="39"/>
      <c r="AG108" s="33"/>
      <c r="AH108" s="38">
        <v>3073000</v>
      </c>
      <c r="AI108" s="33"/>
      <c r="AJ108" s="38">
        <v>0</v>
      </c>
      <c r="AK108" s="33"/>
      <c r="AL108" s="38">
        <f>(AE108+AH108+AJ108)</f>
        <v>95975533</v>
      </c>
      <c r="AM108" s="33"/>
      <c r="AN108" s="38">
        <v>80157806</v>
      </c>
      <c r="AO108" s="33"/>
      <c r="AP108" s="40">
        <f>(AN108/$C108)</f>
        <v>2646.1708041727188</v>
      </c>
      <c r="AQ108" s="33"/>
      <c r="AR108" s="40">
        <f>IF($AP$219&lt;&gt;0,(AP108/$AP$219)*100,0)</f>
        <v>75.206767144184042</v>
      </c>
      <c r="AS108" s="33"/>
      <c r="AT108" s="38">
        <v>2698649</v>
      </c>
      <c r="AU108" s="33"/>
      <c r="AV108" s="38">
        <v>6041105</v>
      </c>
      <c r="AW108" s="33"/>
      <c r="AX108" s="38"/>
      <c r="AY108" s="33"/>
      <c r="AZ108" s="38">
        <v>2267705</v>
      </c>
      <c r="BA108" s="33"/>
      <c r="BB108" s="22">
        <v>17</v>
      </c>
    </row>
    <row r="109" spans="1:54" s="27" customFormat="1" ht="8.85" customHeight="1" x14ac:dyDescent="0.3">
      <c r="A109" s="22">
        <v>18</v>
      </c>
      <c r="B109" s="33"/>
      <c r="C109" s="38">
        <v>29141</v>
      </c>
      <c r="D109" s="22" t="s">
        <v>93</v>
      </c>
      <c r="E109" s="22" t="s">
        <v>148</v>
      </c>
      <c r="F109" s="33"/>
      <c r="G109" s="38">
        <v>44005293</v>
      </c>
      <c r="H109" s="33"/>
      <c r="I109" s="40">
        <f>(G109/$C109)</f>
        <v>1510.0817748189836</v>
      </c>
      <c r="J109" s="33"/>
      <c r="K109" s="40">
        <f>IF($AE109&lt;&gt;0,(G109/$AE109)*100,0)</f>
        <v>47.201576042675391</v>
      </c>
      <c r="L109" s="33"/>
      <c r="M109" s="38">
        <v>41740223</v>
      </c>
      <c r="N109" s="33"/>
      <c r="O109" s="40">
        <f>(M109/$C109)</f>
        <v>1432.3538313716069</v>
      </c>
      <c r="P109" s="33"/>
      <c r="Q109" s="40">
        <f>IF($AE109&lt;&gt;0,(M109/$AE109)*100,0)</f>
        <v>44.771984814934157</v>
      </c>
      <c r="R109" s="33"/>
      <c r="S109" s="38">
        <v>7352515</v>
      </c>
      <c r="T109" s="33"/>
      <c r="U109" s="40">
        <f>(S109/$C109)</f>
        <v>252.30825984008786</v>
      </c>
      <c r="V109" s="33"/>
      <c r="W109" s="40">
        <f>IF($AE109&lt;&gt;0,(S109/$AE109)*100,0)</f>
        <v>7.8865580074063235</v>
      </c>
      <c r="X109" s="33"/>
      <c r="Y109" s="38">
        <v>130409</v>
      </c>
      <c r="Z109" s="33"/>
      <c r="AA109" s="40">
        <f>(Y109/$C109)</f>
        <v>4.4751038056346726</v>
      </c>
      <c r="AB109" s="33"/>
      <c r="AC109" s="40">
        <f>IF($AE109&lt;&gt;0,(Y109/$AE109)*100,0)</f>
        <v>0.13988113498413146</v>
      </c>
      <c r="AD109" s="33"/>
      <c r="AE109" s="38">
        <f>(G109+M109+S109+Y109)</f>
        <v>93228440</v>
      </c>
      <c r="AF109" s="39"/>
      <c r="AG109" s="33"/>
      <c r="AH109" s="38">
        <v>559650</v>
      </c>
      <c r="AI109" s="33"/>
      <c r="AJ109" s="38">
        <v>0</v>
      </c>
      <c r="AK109" s="33"/>
      <c r="AL109" s="38">
        <f>(AE109+AH109+AJ109)</f>
        <v>93788090</v>
      </c>
      <c r="AM109" s="33"/>
      <c r="AN109" s="38">
        <v>86127458</v>
      </c>
      <c r="AO109" s="33"/>
      <c r="AP109" s="40">
        <f>(AN109/$C109)</f>
        <v>2955.5422943618955</v>
      </c>
      <c r="AQ109" s="33"/>
      <c r="AR109" s="40">
        <f>IF($AP$219&lt;&gt;0,(AP109/$AP$219)*100,0)</f>
        <v>83.999408037590243</v>
      </c>
      <c r="AS109" s="33"/>
      <c r="AT109" s="38">
        <v>0</v>
      </c>
      <c r="AU109" s="33"/>
      <c r="AV109" s="38">
        <v>4942878</v>
      </c>
      <c r="AW109" s="33"/>
      <c r="AX109" s="38"/>
      <c r="AY109" s="33"/>
      <c r="AZ109" s="38">
        <v>0</v>
      </c>
      <c r="BA109" s="33"/>
      <c r="BB109" s="22">
        <v>18</v>
      </c>
    </row>
    <row r="110" spans="1:54" s="27" customFormat="1" ht="8.85" customHeight="1" x14ac:dyDescent="0.3">
      <c r="A110" s="22">
        <v>19</v>
      </c>
      <c r="B110" s="33"/>
      <c r="C110" s="38">
        <v>7017</v>
      </c>
      <c r="D110" s="22"/>
      <c r="E110" s="22" t="s">
        <v>149</v>
      </c>
      <c r="F110" s="33"/>
      <c r="G110" s="38">
        <v>16749738</v>
      </c>
      <c r="H110" s="33"/>
      <c r="I110" s="40">
        <f>(G110/$C110)</f>
        <v>2387.0226592560925</v>
      </c>
      <c r="J110" s="33"/>
      <c r="K110" s="40">
        <f>IF($AE110&lt;&gt;0,(G110/$AE110)*100,0)</f>
        <v>68.00607021527486</v>
      </c>
      <c r="L110" s="33"/>
      <c r="M110" s="38">
        <v>6535270</v>
      </c>
      <c r="N110" s="33"/>
      <c r="O110" s="40">
        <f>(M110/$C110)</f>
        <v>931.3481544819723</v>
      </c>
      <c r="P110" s="33"/>
      <c r="Q110" s="40">
        <f>IF($AE110&lt;&gt;0,(M110/$AE110)*100,0)</f>
        <v>26.534028800676126</v>
      </c>
      <c r="R110" s="33"/>
      <c r="S110" s="38">
        <v>1275208</v>
      </c>
      <c r="T110" s="33"/>
      <c r="U110" s="40">
        <f>(S110/$C110)</f>
        <v>181.73122416987317</v>
      </c>
      <c r="V110" s="33"/>
      <c r="W110" s="40">
        <f>IF($AE110&lt;&gt;0,(S110/$AE110)*100,0)</f>
        <v>5.1775069429193588</v>
      </c>
      <c r="X110" s="33"/>
      <c r="Y110" s="38">
        <v>69553</v>
      </c>
      <c r="Z110" s="33"/>
      <c r="AA110" s="40">
        <f>(Y110/$C110)</f>
        <v>9.912070685478124</v>
      </c>
      <c r="AB110" s="33"/>
      <c r="AC110" s="40">
        <f>IF($AE110&lt;&gt;0,(Y110/$AE110)*100,0)</f>
        <v>0.28239404112965899</v>
      </c>
      <c r="AD110" s="33"/>
      <c r="AE110" s="38">
        <f>(G110+M110+S110+Y110)</f>
        <v>24629769</v>
      </c>
      <c r="AF110" s="39"/>
      <c r="AG110" s="33"/>
      <c r="AH110" s="38">
        <v>0</v>
      </c>
      <c r="AI110" s="33"/>
      <c r="AJ110" s="38">
        <v>0</v>
      </c>
      <c r="AK110" s="33"/>
      <c r="AL110" s="38">
        <f>(AE110+AH110+AJ110)</f>
        <v>24629769</v>
      </c>
      <c r="AM110" s="33"/>
      <c r="AN110" s="38">
        <v>21510754</v>
      </c>
      <c r="AO110" s="33"/>
      <c r="AP110" s="40">
        <f>(AN110/$C110)</f>
        <v>3065.520022801767</v>
      </c>
      <c r="AQ110" s="33"/>
      <c r="AR110" s="40">
        <f>IF($AP$219&lt;&gt;0,(AP110/$AP$219)*100,0)</f>
        <v>87.125082843155013</v>
      </c>
      <c r="AS110" s="33"/>
      <c r="AT110" s="38">
        <v>322986</v>
      </c>
      <c r="AU110" s="33"/>
      <c r="AV110" s="38">
        <v>0</v>
      </c>
      <c r="AW110" s="33"/>
      <c r="AX110" s="38"/>
      <c r="AY110" s="33"/>
      <c r="AZ110" s="38">
        <v>1439965</v>
      </c>
      <c r="BA110" s="33"/>
      <c r="BB110" s="22">
        <v>19</v>
      </c>
    </row>
    <row r="111" spans="1:54" s="27" customFormat="1" ht="8.85" customHeight="1" x14ac:dyDescent="0.3">
      <c r="A111" s="22">
        <v>20</v>
      </c>
      <c r="B111" s="33"/>
      <c r="C111" s="38">
        <v>12021</v>
      </c>
      <c r="D111" s="22"/>
      <c r="E111" s="22" t="s">
        <v>150</v>
      </c>
      <c r="F111" s="33"/>
      <c r="G111" s="38">
        <v>15097575</v>
      </c>
      <c r="H111" s="33"/>
      <c r="I111" s="40">
        <f>(G111/$C111)</f>
        <v>1255.9333666084353</v>
      </c>
      <c r="J111" s="33"/>
      <c r="K111" s="40">
        <f>IF($AE111&lt;&gt;0,(G111/$AE111)*100,0)</f>
        <v>38.520684962882676</v>
      </c>
      <c r="L111" s="33"/>
      <c r="M111" s="38">
        <v>19021908</v>
      </c>
      <c r="N111" s="33"/>
      <c r="O111" s="40">
        <f>(M111/$C111)</f>
        <v>1582.3898178188172</v>
      </c>
      <c r="P111" s="33"/>
      <c r="Q111" s="40">
        <f>IF($AE111&lt;&gt;0,(M111/$AE111)*100,0)</f>
        <v>48.533418476870473</v>
      </c>
      <c r="R111" s="33"/>
      <c r="S111" s="38">
        <v>5002614</v>
      </c>
      <c r="T111" s="33"/>
      <c r="U111" s="40">
        <f>(S111/$C111)</f>
        <v>416.156226603444</v>
      </c>
      <c r="V111" s="33"/>
      <c r="W111" s="40">
        <f>IF($AE111&lt;&gt;0,(S111/$AE111)*100,0)</f>
        <v>12.763911945124057</v>
      </c>
      <c r="X111" s="33"/>
      <c r="Y111" s="38">
        <v>71326</v>
      </c>
      <c r="Z111" s="33"/>
      <c r="AA111" s="40">
        <f>(Y111/$C111)</f>
        <v>5.9334497961900006</v>
      </c>
      <c r="AB111" s="33"/>
      <c r="AC111" s="40">
        <f>IF($AE111&lt;&gt;0,(Y111/$AE111)*100,0)</f>
        <v>0.18198461512279751</v>
      </c>
      <c r="AD111" s="33"/>
      <c r="AE111" s="38">
        <f>(G111+M111+S111+Y111)</f>
        <v>39193423</v>
      </c>
      <c r="AF111" s="39"/>
      <c r="AG111" s="33"/>
      <c r="AH111" s="38">
        <v>0</v>
      </c>
      <c r="AI111" s="33"/>
      <c r="AJ111" s="38">
        <v>0</v>
      </c>
      <c r="AK111" s="33"/>
      <c r="AL111" s="38">
        <f>(AE111+AH111+AJ111)</f>
        <v>39193423</v>
      </c>
      <c r="AM111" s="33"/>
      <c r="AN111" s="38">
        <v>37955398</v>
      </c>
      <c r="AO111" s="33"/>
      <c r="AP111" s="40">
        <f>(AN111/$C111)</f>
        <v>3157.4243407370436</v>
      </c>
      <c r="AQ111" s="33"/>
      <c r="AR111" s="40">
        <f>IF($AP$219&lt;&gt;0,(AP111/$AP$219)*100,0)</f>
        <v>89.737093612680624</v>
      </c>
      <c r="AS111" s="33"/>
      <c r="AT111" s="38">
        <v>0</v>
      </c>
      <c r="AU111" s="33"/>
      <c r="AV111" s="38">
        <v>0</v>
      </c>
      <c r="AW111" s="33"/>
      <c r="AX111" s="38"/>
      <c r="AY111" s="33"/>
      <c r="AZ111" s="38">
        <v>0</v>
      </c>
      <c r="BA111" s="33"/>
      <c r="BB111" s="22">
        <v>20</v>
      </c>
    </row>
    <row r="112" spans="1:54" s="27" customFormat="1" ht="8.85" customHeight="1" x14ac:dyDescent="0.3">
      <c r="A112" s="41"/>
      <c r="B112" s="33"/>
      <c r="C112" s="41"/>
      <c r="D112" s="22"/>
      <c r="E112" s="22"/>
      <c r="F112" s="33"/>
      <c r="G112" s="39"/>
      <c r="H112" s="33"/>
      <c r="I112" s="33"/>
      <c r="J112" s="33"/>
      <c r="K112" s="33"/>
      <c r="L112" s="33"/>
      <c r="M112" s="33"/>
      <c r="N112" s="33"/>
      <c r="O112" s="33"/>
      <c r="P112" s="33"/>
      <c r="Q112" s="33"/>
      <c r="R112" s="33"/>
      <c r="S112" s="39"/>
      <c r="T112" s="33"/>
      <c r="U112" s="33"/>
      <c r="V112" s="33"/>
      <c r="W112" s="33"/>
      <c r="X112" s="33"/>
      <c r="Y112" s="33"/>
      <c r="Z112" s="33"/>
      <c r="AA112" s="33"/>
      <c r="AB112" s="33"/>
      <c r="AC112" s="33"/>
      <c r="AD112" s="33"/>
      <c r="AE112" s="39"/>
      <c r="AF112" s="39"/>
      <c r="AG112" s="33"/>
      <c r="AH112" s="39"/>
      <c r="AI112" s="33"/>
      <c r="AJ112" s="39"/>
      <c r="AK112" s="33"/>
      <c r="AL112" s="39"/>
      <c r="AM112" s="33"/>
      <c r="AN112" s="39"/>
      <c r="AO112" s="33"/>
      <c r="AP112" s="33"/>
      <c r="AQ112" s="33"/>
      <c r="AR112" s="33"/>
      <c r="AS112" s="33"/>
      <c r="AT112" s="33"/>
      <c r="AU112" s="33"/>
      <c r="AV112" s="33"/>
      <c r="AW112" s="33"/>
      <c r="AX112" s="33"/>
      <c r="AY112" s="33"/>
      <c r="AZ112" s="33"/>
      <c r="BA112" s="33"/>
      <c r="BB112" s="41"/>
    </row>
    <row r="113" spans="1:54" s="27" customFormat="1" ht="8.85" customHeight="1" x14ac:dyDescent="0.3">
      <c r="A113" s="22">
        <v>21</v>
      </c>
      <c r="B113" s="33"/>
      <c r="C113" s="38">
        <v>346357</v>
      </c>
      <c r="D113" s="22"/>
      <c r="E113" s="22" t="s">
        <v>151</v>
      </c>
      <c r="F113" s="33"/>
      <c r="G113" s="38">
        <v>682416812</v>
      </c>
      <c r="H113" s="33"/>
      <c r="I113" s="40">
        <f>(G113/$C113)</f>
        <v>1970.2700161971607</v>
      </c>
      <c r="J113" s="33"/>
      <c r="K113" s="40">
        <f>IF($AE113&lt;&gt;0,(G113/$AE113)*100,0)</f>
        <v>56.777968789852906</v>
      </c>
      <c r="L113" s="33"/>
      <c r="M113" s="38">
        <v>462428785</v>
      </c>
      <c r="N113" s="33"/>
      <c r="O113" s="40">
        <f>(M113/$C113)</f>
        <v>1335.1218107328566</v>
      </c>
      <c r="P113" s="33"/>
      <c r="Q113" s="40">
        <f>IF($AE113&lt;&gt;0,(M113/$AE113)*100,0)</f>
        <v>38.474678027509675</v>
      </c>
      <c r="R113" s="33"/>
      <c r="S113" s="38">
        <v>54169113</v>
      </c>
      <c r="T113" s="33"/>
      <c r="U113" s="40">
        <f>(S113/$C113)</f>
        <v>156.39676114529229</v>
      </c>
      <c r="V113" s="33"/>
      <c r="W113" s="40">
        <f>IF($AE113&lt;&gt;0,(S113/$AE113)*100,0)</f>
        <v>4.5069408508183342</v>
      </c>
      <c r="X113" s="33"/>
      <c r="Y113" s="38">
        <v>2889526</v>
      </c>
      <c r="Z113" s="33"/>
      <c r="AA113" s="40">
        <f>(Y113/$C113)</f>
        <v>8.3426233625998609</v>
      </c>
      <c r="AB113" s="33"/>
      <c r="AC113" s="40">
        <f>IF($AE113&lt;&gt;0,(Y113/$AE113)*100,0)</f>
        <v>0.24041233181908844</v>
      </c>
      <c r="AD113" s="33"/>
      <c r="AE113" s="38">
        <f>(G113+M113+S113+Y113)</f>
        <v>1201904236</v>
      </c>
      <c r="AF113" s="39"/>
      <c r="AG113" s="33"/>
      <c r="AH113" s="38">
        <v>6469868</v>
      </c>
      <c r="AI113" s="33"/>
      <c r="AJ113" s="38">
        <v>9337442</v>
      </c>
      <c r="AK113" s="33"/>
      <c r="AL113" s="38">
        <f>(AE113+AH113+AJ113)</f>
        <v>1217711546</v>
      </c>
      <c r="AM113" s="33"/>
      <c r="AN113" s="38">
        <v>1051543103</v>
      </c>
      <c r="AO113" s="33"/>
      <c r="AP113" s="40">
        <f>(AN113/$C113)</f>
        <v>3036.0093862690806</v>
      </c>
      <c r="AQ113" s="33"/>
      <c r="AR113" s="40">
        <f>IF($AP$219&lt;&gt;0,(AP113/$AP$219)*100,0)</f>
        <v>86.286361636462431</v>
      </c>
      <c r="AS113" s="33"/>
      <c r="AT113" s="38">
        <v>45394176</v>
      </c>
      <c r="AU113" s="33"/>
      <c r="AV113" s="38">
        <v>74548241</v>
      </c>
      <c r="AW113" s="33"/>
      <c r="AX113" s="38"/>
      <c r="AY113" s="33"/>
      <c r="AZ113" s="38">
        <v>34600</v>
      </c>
      <c r="BA113" s="33"/>
      <c r="BB113" s="22">
        <v>21</v>
      </c>
    </row>
    <row r="114" spans="1:54" s="27" customFormat="1" ht="8.85" customHeight="1" x14ac:dyDescent="0.3">
      <c r="A114" s="22">
        <v>22</v>
      </c>
      <c r="B114" s="33"/>
      <c r="C114" s="38">
        <v>14400</v>
      </c>
      <c r="D114" s="22" t="s">
        <v>93</v>
      </c>
      <c r="E114" s="22" t="s">
        <v>152</v>
      </c>
      <c r="F114" s="33"/>
      <c r="G114" s="38">
        <v>26337334</v>
      </c>
      <c r="H114" s="33"/>
      <c r="I114" s="40">
        <f>(G114/$C114)</f>
        <v>1828.9815277777777</v>
      </c>
      <c r="J114" s="33"/>
      <c r="K114" s="40">
        <f>IF($AE114&lt;&gt;0,(G114/$AE114)*100,0)</f>
        <v>60.542724146208883</v>
      </c>
      <c r="L114" s="33"/>
      <c r="M114" s="38">
        <v>14890705</v>
      </c>
      <c r="N114" s="33"/>
      <c r="O114" s="40">
        <f>(M114/$C114)</f>
        <v>1034.0767361111111</v>
      </c>
      <c r="P114" s="33"/>
      <c r="Q114" s="40">
        <f>IF($AE114&lt;&gt;0,(M114/$AE114)*100,0)</f>
        <v>34.229882385118145</v>
      </c>
      <c r="R114" s="33"/>
      <c r="S114" s="38">
        <v>2032803</v>
      </c>
      <c r="T114" s="33"/>
      <c r="U114" s="40">
        <f>(S114/$C114)</f>
        <v>141.166875</v>
      </c>
      <c r="V114" s="33"/>
      <c r="W114" s="40">
        <f>IF($AE114&lt;&gt;0,(S114/$AE114)*100,0)</f>
        <v>4.6728887317367001</v>
      </c>
      <c r="X114" s="33"/>
      <c r="Y114" s="38">
        <v>241221</v>
      </c>
      <c r="Z114" s="33"/>
      <c r="AA114" s="40">
        <f>(Y114/$C114)</f>
        <v>16.751458333333332</v>
      </c>
      <c r="AB114" s="33"/>
      <c r="AC114" s="40">
        <f>IF($AE114&lt;&gt;0,(Y114/$AE114)*100,0)</f>
        <v>0.554504736936269</v>
      </c>
      <c r="AD114" s="33"/>
      <c r="AE114" s="38">
        <f>(G114+M114+S114+Y114)</f>
        <v>43502063</v>
      </c>
      <c r="AF114" s="39"/>
      <c r="AG114" s="33"/>
      <c r="AH114" s="38">
        <v>0</v>
      </c>
      <c r="AI114" s="33"/>
      <c r="AJ114" s="38">
        <v>0</v>
      </c>
      <c r="AK114" s="33"/>
      <c r="AL114" s="38">
        <f>(AE114+AH114+AJ114)</f>
        <v>43502063</v>
      </c>
      <c r="AM114" s="33"/>
      <c r="AN114" s="38">
        <v>39601534</v>
      </c>
      <c r="AO114" s="33"/>
      <c r="AP114" s="40">
        <f>(AN114/$C114)</f>
        <v>2750.106527777778</v>
      </c>
      <c r="AQ114" s="33"/>
      <c r="AR114" s="40">
        <f>IF($AP$219&lt;&gt;0,(AP114/$AP$219)*100,0)</f>
        <v>78.160722251995637</v>
      </c>
      <c r="AS114" s="33"/>
      <c r="AT114" s="38">
        <v>1369628</v>
      </c>
      <c r="AU114" s="33"/>
      <c r="AV114" s="38">
        <v>2970669</v>
      </c>
      <c r="AW114" s="33"/>
      <c r="AX114" s="38"/>
      <c r="AY114" s="33"/>
      <c r="AZ114" s="38">
        <v>207000</v>
      </c>
      <c r="BA114" s="33"/>
      <c r="BB114" s="22">
        <v>22</v>
      </c>
    </row>
    <row r="115" spans="1:54" s="27" customFormat="1" ht="8.85" customHeight="1" x14ac:dyDescent="0.3">
      <c r="A115" s="22">
        <v>23</v>
      </c>
      <c r="B115" s="33"/>
      <c r="C115" s="38">
        <v>5094</v>
      </c>
      <c r="D115" s="22" t="s">
        <v>93</v>
      </c>
      <c r="E115" s="22" t="s">
        <v>153</v>
      </c>
      <c r="F115" s="33"/>
      <c r="G115" s="38">
        <v>5531621</v>
      </c>
      <c r="H115" s="33"/>
      <c r="I115" s="40">
        <f>(G115/$C115)</f>
        <v>1085.9091087553986</v>
      </c>
      <c r="J115" s="33"/>
      <c r="K115" s="40">
        <f>IF($AE115&lt;&gt;0,(G115/$AE115)*100,0)</f>
        <v>39.72506675518045</v>
      </c>
      <c r="L115" s="33"/>
      <c r="M115" s="38">
        <v>6805440</v>
      </c>
      <c r="N115" s="33"/>
      <c r="O115" s="40">
        <f>(M115/$C115)</f>
        <v>1335.9717314487632</v>
      </c>
      <c r="P115" s="33"/>
      <c r="Q115" s="40">
        <f>IF($AE115&lt;&gt;0,(M115/$AE115)*100,0)</f>
        <v>48.872935853409913</v>
      </c>
      <c r="R115" s="33"/>
      <c r="S115" s="38">
        <v>1262262</v>
      </c>
      <c r="T115" s="33"/>
      <c r="U115" s="40">
        <f>(S115/$C115)</f>
        <v>247.79387514723203</v>
      </c>
      <c r="V115" s="33"/>
      <c r="W115" s="40">
        <f>IF($AE115&lt;&gt;0,(S115/$AE115)*100,0)</f>
        <v>9.0648730656940497</v>
      </c>
      <c r="X115" s="33"/>
      <c r="Y115" s="38">
        <v>325439</v>
      </c>
      <c r="Z115" s="33"/>
      <c r="AA115" s="40">
        <f>(Y115/$C115)</f>
        <v>63.886729485669413</v>
      </c>
      <c r="AB115" s="33"/>
      <c r="AC115" s="40">
        <f>IF($AE115&lt;&gt;0,(Y115/$AE115)*100,0)</f>
        <v>2.3371243257155849</v>
      </c>
      <c r="AD115" s="33"/>
      <c r="AE115" s="38">
        <f>(G115+M115+S115+Y115)</f>
        <v>13924762</v>
      </c>
      <c r="AF115" s="39"/>
      <c r="AG115" s="33"/>
      <c r="AH115" s="38">
        <v>703568</v>
      </c>
      <c r="AI115" s="33"/>
      <c r="AJ115" s="38">
        <v>0</v>
      </c>
      <c r="AK115" s="33"/>
      <c r="AL115" s="38">
        <f>(AE115+AH115+AJ115)</f>
        <v>14628330</v>
      </c>
      <c r="AM115" s="33"/>
      <c r="AN115" s="38">
        <v>12962968</v>
      </c>
      <c r="AO115" s="33"/>
      <c r="AP115" s="40">
        <f>(AN115/$C115)</f>
        <v>2544.7522575579114</v>
      </c>
      <c r="AQ115" s="33"/>
      <c r="AR115" s="40">
        <f>IF($AP$219&lt;&gt;0,(AP115/$AP$219)*100,0)</f>
        <v>72.324352672928484</v>
      </c>
      <c r="AS115" s="33"/>
      <c r="AT115" s="38">
        <v>305293</v>
      </c>
      <c r="AU115" s="33"/>
      <c r="AV115" s="38">
        <v>563611</v>
      </c>
      <c r="AW115" s="33"/>
      <c r="AX115" s="38"/>
      <c r="AY115" s="33"/>
      <c r="AZ115" s="38">
        <v>0</v>
      </c>
      <c r="BA115" s="33"/>
      <c r="BB115" s="22">
        <v>23</v>
      </c>
    </row>
    <row r="116" spans="1:54" s="27" customFormat="1" ht="8.85" customHeight="1" x14ac:dyDescent="0.3">
      <c r="A116" s="22">
        <v>24</v>
      </c>
      <c r="B116" s="33"/>
      <c r="C116" s="38">
        <v>51282</v>
      </c>
      <c r="D116" s="22"/>
      <c r="E116" s="22" t="s">
        <v>154</v>
      </c>
      <c r="F116" s="33"/>
      <c r="G116" s="38">
        <v>90730394</v>
      </c>
      <c r="H116" s="33"/>
      <c r="I116" s="40">
        <f>(G116/$C116)</f>
        <v>1769.2444522444523</v>
      </c>
      <c r="J116" s="33"/>
      <c r="K116" s="40">
        <f>IF($AE116&lt;&gt;0,(G116/$AE116)*100,0)</f>
        <v>53.537467334276513</v>
      </c>
      <c r="L116" s="33"/>
      <c r="M116" s="38">
        <v>65327907</v>
      </c>
      <c r="N116" s="33"/>
      <c r="O116" s="40">
        <f>(M116/$C116)</f>
        <v>1273.8954603954603</v>
      </c>
      <c r="P116" s="33"/>
      <c r="Q116" s="40">
        <f>IF($AE116&lt;&gt;0,(M116/$AE116)*100,0)</f>
        <v>38.548170385209104</v>
      </c>
      <c r="R116" s="33"/>
      <c r="S116" s="38">
        <v>13412536</v>
      </c>
      <c r="T116" s="33"/>
      <c r="U116" s="40">
        <f>(S116/$C116)</f>
        <v>261.54471354471355</v>
      </c>
      <c r="V116" s="33"/>
      <c r="W116" s="40">
        <f>IF($AE116&lt;&gt;0,(S116/$AE116)*100,0)</f>
        <v>7.914362280514375</v>
      </c>
      <c r="X116" s="33"/>
      <c r="Y116" s="38">
        <v>0</v>
      </c>
      <c r="Z116" s="33"/>
      <c r="AA116" s="40">
        <f>(Y116/$C116)</f>
        <v>0</v>
      </c>
      <c r="AB116" s="33"/>
      <c r="AC116" s="40">
        <f>IF($AE116&lt;&gt;0,(Y116/$AE116)*100,0)</f>
        <v>0</v>
      </c>
      <c r="AD116" s="33"/>
      <c r="AE116" s="38">
        <f>(G116+M116+S116+Y116)</f>
        <v>169470837</v>
      </c>
      <c r="AF116" s="39"/>
      <c r="AG116" s="33"/>
      <c r="AH116" s="38">
        <v>0</v>
      </c>
      <c r="AI116" s="33"/>
      <c r="AJ116" s="38">
        <v>2088960</v>
      </c>
      <c r="AK116" s="33"/>
      <c r="AL116" s="38">
        <f>(AE116+AH116+AJ116)</f>
        <v>171559797</v>
      </c>
      <c r="AM116" s="33"/>
      <c r="AN116" s="38">
        <v>152519836</v>
      </c>
      <c r="AO116" s="33"/>
      <c r="AP116" s="40">
        <f>(AN116/$C116)</f>
        <v>2974.1397761397761</v>
      </c>
      <c r="AQ116" s="33"/>
      <c r="AR116" s="40">
        <f>IF($AP$219&lt;&gt;0,(AP116/$AP$219)*100,0)</f>
        <v>84.527966692735163</v>
      </c>
      <c r="AS116" s="33"/>
      <c r="AT116" s="38">
        <v>5146548</v>
      </c>
      <c r="AU116" s="33"/>
      <c r="AV116" s="38">
        <v>8932486</v>
      </c>
      <c r="AW116" s="33"/>
      <c r="AX116" s="38"/>
      <c r="AY116" s="33"/>
      <c r="AZ116" s="38">
        <v>0</v>
      </c>
      <c r="BA116" s="33"/>
      <c r="BB116" s="22">
        <v>24</v>
      </c>
    </row>
    <row r="117" spans="1:54" s="27" customFormat="1" ht="8.85" customHeight="1" x14ac:dyDescent="0.3">
      <c r="A117" s="22">
        <v>25</v>
      </c>
      <c r="B117" s="33"/>
      <c r="C117" s="38">
        <v>9820</v>
      </c>
      <c r="D117" s="22"/>
      <c r="E117" s="22" t="s">
        <v>155</v>
      </c>
      <c r="F117" s="33"/>
      <c r="G117" s="38">
        <v>15954135</v>
      </c>
      <c r="H117" s="33"/>
      <c r="I117" s="40">
        <f>(G117/$C117)</f>
        <v>1624.6573319755601</v>
      </c>
      <c r="J117" s="33"/>
      <c r="K117" s="40">
        <f>IF($AE117&lt;&gt;0,(G117/$AE117)*100,0)</f>
        <v>48.019191983553583</v>
      </c>
      <c r="L117" s="33"/>
      <c r="M117" s="38">
        <v>14510531</v>
      </c>
      <c r="N117" s="33"/>
      <c r="O117" s="40">
        <f>(M117/$C117)</f>
        <v>1477.6508146639512</v>
      </c>
      <c r="P117" s="33"/>
      <c r="Q117" s="40">
        <f>IF($AE117&lt;&gt;0,(M117/$AE117)*100,0)</f>
        <v>43.674193171381944</v>
      </c>
      <c r="R117" s="33"/>
      <c r="S117" s="38">
        <v>2711568</v>
      </c>
      <c r="T117" s="33"/>
      <c r="U117" s="40">
        <f>(S117/$C117)</f>
        <v>276.12708757637472</v>
      </c>
      <c r="V117" s="33"/>
      <c r="W117" s="40">
        <f>IF($AE117&lt;&gt;0,(S117/$AE117)*100,0)</f>
        <v>8.1613515473236511</v>
      </c>
      <c r="X117" s="33"/>
      <c r="Y117" s="38">
        <v>48263</v>
      </c>
      <c r="Z117" s="33"/>
      <c r="AA117" s="40">
        <f>(Y117/$C117)</f>
        <v>4.9147657841140528</v>
      </c>
      <c r="AB117" s="33"/>
      <c r="AC117" s="40">
        <f>IF($AE117&lt;&gt;0,(Y117/$AE117)*100,0)</f>
        <v>0.14526329774082058</v>
      </c>
      <c r="AD117" s="33"/>
      <c r="AE117" s="38">
        <f>(G117+M117+S117+Y117)</f>
        <v>33224497</v>
      </c>
      <c r="AF117" s="39"/>
      <c r="AG117" s="33"/>
      <c r="AH117" s="38">
        <v>0</v>
      </c>
      <c r="AI117" s="33"/>
      <c r="AJ117" s="38">
        <v>0</v>
      </c>
      <c r="AK117" s="33"/>
      <c r="AL117" s="38">
        <f>(AE117+AH117+AJ117)</f>
        <v>33224497</v>
      </c>
      <c r="AM117" s="33"/>
      <c r="AN117" s="38">
        <v>30535989</v>
      </c>
      <c r="AO117" s="33"/>
      <c r="AP117" s="40">
        <f>(AN117/$C117)</f>
        <v>3109.5711812627292</v>
      </c>
      <c r="AQ117" s="33"/>
      <c r="AR117" s="40">
        <f>IF($AP$219&lt;&gt;0,(AP117/$AP$219)*100,0)</f>
        <v>88.377059930794616</v>
      </c>
      <c r="AS117" s="33"/>
      <c r="AT117" s="38">
        <v>92738</v>
      </c>
      <c r="AU117" s="33"/>
      <c r="AV117" s="38">
        <v>0</v>
      </c>
      <c r="AW117" s="33"/>
      <c r="AX117" s="38"/>
      <c r="AY117" s="33"/>
      <c r="AZ117" s="38">
        <v>0</v>
      </c>
      <c r="BA117" s="33"/>
      <c r="BB117" s="22">
        <v>25</v>
      </c>
    </row>
    <row r="118" spans="1:54" s="27" customFormat="1" ht="8.85" customHeight="1" x14ac:dyDescent="0.3">
      <c r="A118" s="41"/>
      <c r="B118" s="33"/>
      <c r="C118" s="41"/>
      <c r="D118" s="22"/>
      <c r="E118" s="22"/>
      <c r="F118" s="33"/>
      <c r="G118" s="39"/>
      <c r="H118" s="33"/>
      <c r="I118" s="33"/>
      <c r="J118" s="33"/>
      <c r="K118" s="33"/>
      <c r="L118" s="33"/>
      <c r="M118" s="33"/>
      <c r="N118" s="33"/>
      <c r="O118" s="33"/>
      <c r="P118" s="33"/>
      <c r="Q118" s="33"/>
      <c r="R118" s="33"/>
      <c r="S118" s="39"/>
      <c r="T118" s="33"/>
      <c r="U118" s="33"/>
      <c r="V118" s="33"/>
      <c r="W118" s="33"/>
      <c r="X118" s="33"/>
      <c r="Y118" s="33"/>
      <c r="Z118" s="33"/>
      <c r="AA118" s="33"/>
      <c r="AB118" s="33"/>
      <c r="AC118" s="33"/>
      <c r="AD118" s="33"/>
      <c r="AE118" s="39"/>
      <c r="AF118" s="39"/>
      <c r="AG118" s="33"/>
      <c r="AH118" s="39"/>
      <c r="AI118" s="33"/>
      <c r="AJ118" s="39"/>
      <c r="AK118" s="33"/>
      <c r="AL118" s="39"/>
      <c r="AM118" s="33"/>
      <c r="AN118" s="39"/>
      <c r="AO118" s="33"/>
      <c r="AP118" s="33"/>
      <c r="AQ118" s="33"/>
      <c r="AR118" s="33"/>
      <c r="AS118" s="33"/>
      <c r="AT118" s="33"/>
      <c r="AU118" s="33"/>
      <c r="AV118" s="33"/>
      <c r="AW118" s="33"/>
      <c r="AX118" s="33"/>
      <c r="AY118" s="33"/>
      <c r="AZ118" s="33"/>
      <c r="BA118" s="33"/>
      <c r="BB118" s="41"/>
    </row>
    <row r="119" spans="1:54" s="27" customFormat="1" ht="8.85" customHeight="1" x14ac:dyDescent="0.3">
      <c r="A119" s="22">
        <v>26</v>
      </c>
      <c r="B119" s="33"/>
      <c r="C119" s="38">
        <v>14516</v>
      </c>
      <c r="D119" s="22" t="s">
        <v>93</v>
      </c>
      <c r="E119" s="22" t="s">
        <v>156</v>
      </c>
      <c r="F119" s="33"/>
      <c r="G119" s="38">
        <v>22981010</v>
      </c>
      <c r="H119" s="33"/>
      <c r="I119" s="40">
        <f>(G119/$C119)</f>
        <v>1583.1503168917056</v>
      </c>
      <c r="J119" s="33"/>
      <c r="K119" s="40">
        <f>IF($AE119&lt;&gt;0,(G119/$AE119)*100,0)</f>
        <v>43.587620134994673</v>
      </c>
      <c r="L119" s="33"/>
      <c r="M119" s="38">
        <v>23813483</v>
      </c>
      <c r="N119" s="33"/>
      <c r="O119" s="40">
        <f>(M119/$C119)</f>
        <v>1640.4989666574813</v>
      </c>
      <c r="P119" s="33"/>
      <c r="Q119" s="40">
        <f>IF($AE119&lt;&gt;0,(M119/$AE119)*100,0)</f>
        <v>45.166554955380697</v>
      </c>
      <c r="R119" s="33"/>
      <c r="S119" s="38">
        <v>5881941</v>
      </c>
      <c r="T119" s="33"/>
      <c r="U119" s="40">
        <f>(S119/$C119)</f>
        <v>405.20398181317165</v>
      </c>
      <c r="V119" s="33"/>
      <c r="W119" s="40">
        <f>IF($AE119&lt;&gt;0,(S119/$AE119)*100,0)</f>
        <v>11.156159366557462</v>
      </c>
      <c r="X119" s="33"/>
      <c r="Y119" s="38">
        <v>47275</v>
      </c>
      <c r="Z119" s="33"/>
      <c r="AA119" s="40">
        <f>(Y119/$C119)</f>
        <v>3.2567511711215209</v>
      </c>
      <c r="AB119" s="33"/>
      <c r="AC119" s="40">
        <f>IF($AE119&lt;&gt;0,(Y119/$AE119)*100,0)</f>
        <v>8.9665543067161679E-2</v>
      </c>
      <c r="AD119" s="33"/>
      <c r="AE119" s="38">
        <f>(G119+M119+S119+Y119)</f>
        <v>52723709</v>
      </c>
      <c r="AF119" s="39"/>
      <c r="AG119" s="33"/>
      <c r="AH119" s="38">
        <v>0</v>
      </c>
      <c r="AI119" s="33"/>
      <c r="AJ119" s="38">
        <v>0</v>
      </c>
      <c r="AK119" s="33"/>
      <c r="AL119" s="38">
        <f>(AE119+AH119+AJ119)</f>
        <v>52723709</v>
      </c>
      <c r="AM119" s="33"/>
      <c r="AN119" s="38">
        <v>48991064</v>
      </c>
      <c r="AO119" s="33"/>
      <c r="AP119" s="40">
        <f>(AN119/$C119)</f>
        <v>3374.9699641774591</v>
      </c>
      <c r="AQ119" s="33"/>
      <c r="AR119" s="40">
        <f>IF($AP$219&lt;&gt;0,(AP119/$AP$219)*100,0)</f>
        <v>95.919953396153531</v>
      </c>
      <c r="AS119" s="33"/>
      <c r="AT119" s="38">
        <v>1564909</v>
      </c>
      <c r="AU119" s="33"/>
      <c r="AV119" s="38">
        <v>1385903</v>
      </c>
      <c r="AW119" s="33"/>
      <c r="AX119" s="38"/>
      <c r="AY119" s="33"/>
      <c r="AZ119" s="38">
        <v>1196056</v>
      </c>
      <c r="BA119" s="33"/>
      <c r="BB119" s="22">
        <v>26</v>
      </c>
    </row>
    <row r="120" spans="1:54" s="27" customFormat="1" ht="8.85" customHeight="1" x14ac:dyDescent="0.3">
      <c r="A120" s="22">
        <v>27</v>
      </c>
      <c r="B120" s="33"/>
      <c r="C120" s="38">
        <v>28502</v>
      </c>
      <c r="D120" s="22"/>
      <c r="E120" s="22" t="s">
        <v>157</v>
      </c>
      <c r="F120" s="33"/>
      <c r="G120" s="38">
        <v>44455231</v>
      </c>
      <c r="H120" s="33"/>
      <c r="I120" s="40">
        <f>(G120/$C120)</f>
        <v>1559.723212406147</v>
      </c>
      <c r="J120" s="33"/>
      <c r="K120" s="40">
        <f>IF($AE120&lt;&gt;0,(G120/$AE120)*100,0)</f>
        <v>48.452661848215897</v>
      </c>
      <c r="L120" s="33"/>
      <c r="M120" s="38">
        <v>42173420</v>
      </c>
      <c r="N120" s="33"/>
      <c r="O120" s="40">
        <f>(M120/$C120)</f>
        <v>1479.6652866465511</v>
      </c>
      <c r="P120" s="33"/>
      <c r="Q120" s="40">
        <f>IF($AE120&lt;&gt;0,(M120/$AE120)*100,0)</f>
        <v>45.965669557375271</v>
      </c>
      <c r="R120" s="33"/>
      <c r="S120" s="38">
        <v>5120216</v>
      </c>
      <c r="T120" s="33"/>
      <c r="U120" s="40">
        <f>(S120/$C120)</f>
        <v>179.64409515121747</v>
      </c>
      <c r="V120" s="33"/>
      <c r="W120" s="40">
        <f>IF($AE120&lt;&gt;0,(S120/$AE120)*100,0)</f>
        <v>5.5806277204548689</v>
      </c>
      <c r="X120" s="33"/>
      <c r="Y120" s="38">
        <v>955</v>
      </c>
      <c r="Z120" s="33"/>
      <c r="AA120" s="40">
        <f>(Y120/$C120)</f>
        <v>3.3506420602063013E-2</v>
      </c>
      <c r="AB120" s="33"/>
      <c r="AC120" s="40">
        <f>IF($AE120&lt;&gt;0,(Y120/$AE120)*100,0)</f>
        <v>1.0408739539570985E-3</v>
      </c>
      <c r="AD120" s="33"/>
      <c r="AE120" s="38">
        <f>(G120+M120+S120+Y120)</f>
        <v>91749822</v>
      </c>
      <c r="AF120" s="39"/>
      <c r="AG120" s="33"/>
      <c r="AH120" s="38">
        <v>3910000</v>
      </c>
      <c r="AI120" s="33"/>
      <c r="AJ120" s="38">
        <v>574000</v>
      </c>
      <c r="AK120" s="33"/>
      <c r="AL120" s="38">
        <f>(AE120+AH120+AJ120)</f>
        <v>96233822</v>
      </c>
      <c r="AM120" s="33"/>
      <c r="AN120" s="38">
        <v>81067787</v>
      </c>
      <c r="AO120" s="33"/>
      <c r="AP120" s="40">
        <f>(AN120/$C120)</f>
        <v>2844.28415549786</v>
      </c>
      <c r="AQ120" s="33"/>
      <c r="AR120" s="40">
        <f>IF($AP$219&lt;&gt;0,(AP120/$AP$219)*100,0)</f>
        <v>80.837342713141652</v>
      </c>
      <c r="AS120" s="33"/>
      <c r="AT120" s="38">
        <v>1399669</v>
      </c>
      <c r="AU120" s="33"/>
      <c r="AV120" s="38">
        <v>6490216</v>
      </c>
      <c r="AW120" s="33"/>
      <c r="AX120" s="38"/>
      <c r="AY120" s="33"/>
      <c r="AZ120" s="38">
        <v>391325</v>
      </c>
      <c r="BA120" s="33"/>
      <c r="BB120" s="22">
        <v>27</v>
      </c>
    </row>
    <row r="121" spans="1:54" s="27" customFormat="1" ht="8.85" customHeight="1" x14ac:dyDescent="0.3">
      <c r="A121" s="22">
        <v>28</v>
      </c>
      <c r="B121" s="33"/>
      <c r="C121" s="38">
        <v>10780</v>
      </c>
      <c r="D121" s="22"/>
      <c r="E121" s="22" t="s">
        <v>158</v>
      </c>
      <c r="F121" s="33"/>
      <c r="G121" s="38">
        <v>20791656</v>
      </c>
      <c r="H121" s="33"/>
      <c r="I121" s="40">
        <f>(G121/$C121)</f>
        <v>1928.7250463821892</v>
      </c>
      <c r="J121" s="33"/>
      <c r="K121" s="40">
        <f>IF($AE121&lt;&gt;0,(G121/$AE121)*100,0)</f>
        <v>56.501557120304511</v>
      </c>
      <c r="L121" s="33"/>
      <c r="M121" s="38">
        <v>13121301</v>
      </c>
      <c r="N121" s="33"/>
      <c r="O121" s="40">
        <f>(M121/$C121)</f>
        <v>1217.189332096475</v>
      </c>
      <c r="P121" s="33"/>
      <c r="Q121" s="40">
        <f>IF($AE121&lt;&gt;0,(M121/$AE121)*100,0)</f>
        <v>35.65728184153339</v>
      </c>
      <c r="R121" s="33"/>
      <c r="S121" s="38">
        <v>2881641</v>
      </c>
      <c r="T121" s="33"/>
      <c r="U121" s="40">
        <f>(S121/$C121)</f>
        <v>267.31363636363636</v>
      </c>
      <c r="V121" s="33"/>
      <c r="W121" s="40">
        <f>IF($AE121&lt;&gt;0,(S121/$AE121)*100,0)</f>
        <v>7.8308915635056406</v>
      </c>
      <c r="X121" s="33"/>
      <c r="Y121" s="38">
        <v>3779</v>
      </c>
      <c r="Z121" s="33"/>
      <c r="AA121" s="40">
        <f>(Y121/$C121)</f>
        <v>0.35055658627087199</v>
      </c>
      <c r="AB121" s="33"/>
      <c r="AC121" s="40">
        <f>IF($AE121&lt;&gt;0,(Y121/$AE121)*100,0)</f>
        <v>1.0269474656450202E-2</v>
      </c>
      <c r="AD121" s="33"/>
      <c r="AE121" s="38">
        <f>(G121+M121+S121+Y121)</f>
        <v>36798377</v>
      </c>
      <c r="AF121" s="39"/>
      <c r="AG121" s="33"/>
      <c r="AH121" s="38">
        <v>0</v>
      </c>
      <c r="AI121" s="33"/>
      <c r="AJ121" s="38">
        <v>0</v>
      </c>
      <c r="AK121" s="33"/>
      <c r="AL121" s="38">
        <f>(AE121+AH121+AJ121)</f>
        <v>36798377</v>
      </c>
      <c r="AM121" s="33"/>
      <c r="AN121" s="38">
        <v>32031262</v>
      </c>
      <c r="AO121" s="33"/>
      <c r="AP121" s="40">
        <f>(AN121/$C121)</f>
        <v>2971.360111317254</v>
      </c>
      <c r="AQ121" s="33"/>
      <c r="AR121" s="40">
        <f>IF($AP$219&lt;&gt;0,(AP121/$AP$219)*100,0)</f>
        <v>84.448965894783385</v>
      </c>
      <c r="AS121" s="33"/>
      <c r="AT121" s="38">
        <v>257801</v>
      </c>
      <c r="AU121" s="33"/>
      <c r="AV121" s="38">
        <v>3917601</v>
      </c>
      <c r="AW121" s="33"/>
      <c r="AX121" s="38"/>
      <c r="AY121" s="33"/>
      <c r="AZ121" s="38">
        <v>65033</v>
      </c>
      <c r="BA121" s="33"/>
      <c r="BB121" s="22">
        <v>28</v>
      </c>
    </row>
    <row r="122" spans="1:54" s="27" customFormat="1" ht="8.85" customHeight="1" x14ac:dyDescent="0.3">
      <c r="A122" s="22">
        <v>29</v>
      </c>
      <c r="B122" s="33"/>
      <c r="C122" s="38">
        <v>1145978</v>
      </c>
      <c r="D122" s="22"/>
      <c r="E122" s="22" t="s">
        <v>101</v>
      </c>
      <c r="F122" s="33"/>
      <c r="G122" s="38">
        <v>4541644604</v>
      </c>
      <c r="H122" s="33"/>
      <c r="I122" s="40">
        <f>(G122/$C122)</f>
        <v>3963.1167474419231</v>
      </c>
      <c r="J122" s="33"/>
      <c r="K122" s="40">
        <f>IF($AE122&lt;&gt;0,(G122/$AE122)*100,0)</f>
        <v>75.336264233354797</v>
      </c>
      <c r="L122" s="33"/>
      <c r="M122" s="38">
        <v>1163657256</v>
      </c>
      <c r="N122" s="33"/>
      <c r="O122" s="40">
        <f>(M122/$C122)</f>
        <v>1015.4272211159376</v>
      </c>
      <c r="P122" s="33"/>
      <c r="Q122" s="40">
        <f>IF($AE122&lt;&gt;0,(M122/$AE122)*100,0)</f>
        <v>19.302609111656636</v>
      </c>
      <c r="R122" s="33"/>
      <c r="S122" s="38">
        <v>203964276</v>
      </c>
      <c r="T122" s="33"/>
      <c r="U122" s="40">
        <f>(S122/$C122)</f>
        <v>177.98271520046632</v>
      </c>
      <c r="V122" s="33"/>
      <c r="W122" s="40">
        <f>IF($AE122&lt;&gt;0,(S122/$AE122)*100,0)</f>
        <v>3.3833353180844585</v>
      </c>
      <c r="X122" s="33"/>
      <c r="Y122" s="38">
        <v>119231096</v>
      </c>
      <c r="Z122" s="33"/>
      <c r="AA122" s="40">
        <f>(Y122/$C122)</f>
        <v>104.04309332290846</v>
      </c>
      <c r="AB122" s="33"/>
      <c r="AC122" s="40">
        <f>IF($AE122&lt;&gt;0,(Y122/$AE122)*100,0)</f>
        <v>1.9777913369041091</v>
      </c>
      <c r="AD122" s="33"/>
      <c r="AE122" s="38">
        <f>(G122+M122+S122+Y122)</f>
        <v>6028497232</v>
      </c>
      <c r="AF122" s="39"/>
      <c r="AG122" s="33"/>
      <c r="AH122" s="38">
        <v>181214060</v>
      </c>
      <c r="AI122" s="33"/>
      <c r="AJ122" s="38">
        <v>20256351</v>
      </c>
      <c r="AK122" s="33"/>
      <c r="AL122" s="38">
        <f>(AE122+AH122+AJ122)</f>
        <v>6229967643</v>
      </c>
      <c r="AM122" s="33"/>
      <c r="AN122" s="38">
        <v>5376163456</v>
      </c>
      <c r="AO122" s="33"/>
      <c r="AP122" s="40">
        <f>(AN122/$C122)</f>
        <v>4691.3321686803756</v>
      </c>
      <c r="AQ122" s="33"/>
      <c r="AR122" s="40">
        <f>IF($AP$219&lt;&gt;0,(AP122/$AP$219)*100,0)</f>
        <v>133.33225710509953</v>
      </c>
      <c r="AS122" s="33"/>
      <c r="AT122" s="38">
        <v>120734417</v>
      </c>
      <c r="AU122" s="33"/>
      <c r="AV122" s="38">
        <v>412138816</v>
      </c>
      <c r="AW122" s="33"/>
      <c r="AX122" s="38"/>
      <c r="AY122" s="33"/>
      <c r="AZ122" s="38">
        <v>68635462</v>
      </c>
      <c r="BA122" s="33"/>
      <c r="BB122" s="22">
        <v>29</v>
      </c>
    </row>
    <row r="123" spans="1:54" s="27" customFormat="1" ht="8.85" customHeight="1" x14ac:dyDescent="0.3">
      <c r="A123" s="22">
        <v>30</v>
      </c>
      <c r="B123" s="33"/>
      <c r="C123" s="38">
        <v>70150</v>
      </c>
      <c r="D123" s="22" t="s">
        <v>93</v>
      </c>
      <c r="E123" s="22" t="s">
        <v>159</v>
      </c>
      <c r="F123" s="33"/>
      <c r="G123" s="38">
        <v>195215811</v>
      </c>
      <c r="H123" s="33"/>
      <c r="I123" s="40">
        <f>(G123/$C123)</f>
        <v>2782.8340841054883</v>
      </c>
      <c r="J123" s="33"/>
      <c r="K123" s="40">
        <f>IF($AE123&lt;&gt;0,(G123/$AE123)*100,0)</f>
        <v>68.419334465504505</v>
      </c>
      <c r="L123" s="33"/>
      <c r="M123" s="38">
        <v>77920651</v>
      </c>
      <c r="N123" s="33"/>
      <c r="O123" s="40">
        <f>(M123/$C123)</f>
        <v>1110.771931575196</v>
      </c>
      <c r="P123" s="33"/>
      <c r="Q123" s="40">
        <f>IF($AE123&lt;&gt;0,(M123/$AE123)*100,0)</f>
        <v>27.309668490626755</v>
      </c>
      <c r="R123" s="33"/>
      <c r="S123" s="38">
        <v>10737903</v>
      </c>
      <c r="T123" s="33"/>
      <c r="U123" s="40">
        <f>(S123/$C123)</f>
        <v>153.07060584461868</v>
      </c>
      <c r="V123" s="33"/>
      <c r="W123" s="40">
        <f>IF($AE123&lt;&gt;0,(S123/$AE123)*100,0)</f>
        <v>3.7634255803959662</v>
      </c>
      <c r="X123" s="33"/>
      <c r="Y123" s="38">
        <v>1448216</v>
      </c>
      <c r="Z123" s="33"/>
      <c r="AA123" s="40">
        <f>(Y123/$C123)</f>
        <v>20.644561653599428</v>
      </c>
      <c r="AB123" s="33"/>
      <c r="AC123" s="40">
        <f>IF($AE123&lt;&gt;0,(Y123/$AE123)*100,0)</f>
        <v>0.50757146347277715</v>
      </c>
      <c r="AD123" s="33"/>
      <c r="AE123" s="38">
        <f>(G123+M123+S123+Y123)</f>
        <v>285322581</v>
      </c>
      <c r="AF123" s="39"/>
      <c r="AG123" s="33"/>
      <c r="AH123" s="38">
        <v>11730975</v>
      </c>
      <c r="AI123" s="33"/>
      <c r="AJ123" s="38">
        <v>576102</v>
      </c>
      <c r="AK123" s="33"/>
      <c r="AL123" s="38">
        <f>(AE123+AH123+AJ123)</f>
        <v>297629658</v>
      </c>
      <c r="AM123" s="33"/>
      <c r="AN123" s="38">
        <v>269988530</v>
      </c>
      <c r="AO123" s="33"/>
      <c r="AP123" s="40">
        <f>(AN123/$C123)</f>
        <v>3848.7317177476834</v>
      </c>
      <c r="AQ123" s="33"/>
      <c r="AR123" s="40">
        <f>IF($AP$219&lt;&gt;0,(AP123/$AP$219)*100,0)</f>
        <v>109.38472665507976</v>
      </c>
      <c r="AS123" s="33"/>
      <c r="AT123" s="38">
        <v>13310142</v>
      </c>
      <c r="AU123" s="33"/>
      <c r="AV123" s="38">
        <v>11780083</v>
      </c>
      <c r="AW123" s="33"/>
      <c r="AX123" s="38"/>
      <c r="AY123" s="33"/>
      <c r="AZ123" s="38">
        <v>827366</v>
      </c>
      <c r="BA123" s="33"/>
      <c r="BB123" s="22">
        <v>30</v>
      </c>
    </row>
    <row r="124" spans="1:54" s="27" customFormat="1" ht="8.85" customHeight="1" x14ac:dyDescent="0.3">
      <c r="A124" s="41"/>
      <c r="B124" s="33"/>
      <c r="C124" s="41"/>
      <c r="D124" s="22"/>
      <c r="E124" s="22"/>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9"/>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41"/>
    </row>
    <row r="125" spans="1:54" s="27" customFormat="1" ht="8.85" customHeight="1" x14ac:dyDescent="0.3">
      <c r="A125" s="22">
        <v>31</v>
      </c>
      <c r="B125" s="33"/>
      <c r="C125" s="38">
        <v>15643</v>
      </c>
      <c r="D125" s="22"/>
      <c r="E125" s="22" t="s">
        <v>160</v>
      </c>
      <c r="F125" s="33"/>
      <c r="G125" s="38">
        <v>19502479</v>
      </c>
      <c r="H125" s="33"/>
      <c r="I125" s="40">
        <f>(G125/$C125)</f>
        <v>1246.722431758614</v>
      </c>
      <c r="J125" s="33"/>
      <c r="K125" s="40">
        <f>IF($AE125&lt;&gt;0,(G125/$AE125)*100,0)</f>
        <v>47.042917949729819</v>
      </c>
      <c r="L125" s="33"/>
      <c r="M125" s="38">
        <v>18933538</v>
      </c>
      <c r="N125" s="33"/>
      <c r="O125" s="40">
        <f>(M125/$C125)</f>
        <v>1210.3521063734577</v>
      </c>
      <c r="P125" s="33"/>
      <c r="Q125" s="40">
        <f>IF($AE125&lt;&gt;0,(M125/$AE125)*100,0)</f>
        <v>45.670546530627803</v>
      </c>
      <c r="R125" s="33"/>
      <c r="S125" s="38">
        <v>2872582</v>
      </c>
      <c r="T125" s="33"/>
      <c r="U125" s="40">
        <f>(S125/$C125)</f>
        <v>183.63370197532441</v>
      </c>
      <c r="V125" s="33"/>
      <c r="W125" s="40">
        <f>IF($AE125&lt;&gt;0,(S125/$AE125)*100,0)</f>
        <v>6.929100619970967</v>
      </c>
      <c r="X125" s="33"/>
      <c r="Y125" s="38">
        <v>148181</v>
      </c>
      <c r="Z125" s="33"/>
      <c r="AA125" s="40">
        <f>(Y125/$C125)</f>
        <v>9.4726714824522151</v>
      </c>
      <c r="AB125" s="33"/>
      <c r="AC125" s="40">
        <f>IF($AE125&lt;&gt;0,(Y125/$AE125)*100,0)</f>
        <v>0.35743489967141684</v>
      </c>
      <c r="AD125" s="33"/>
      <c r="AE125" s="38">
        <f>(G125+M125+S125+Y125)</f>
        <v>41456780</v>
      </c>
      <c r="AF125" s="39"/>
      <c r="AG125" s="33"/>
      <c r="AH125" s="38">
        <v>52628</v>
      </c>
      <c r="AI125" s="33"/>
      <c r="AJ125" s="38">
        <v>0</v>
      </c>
      <c r="AK125" s="33"/>
      <c r="AL125" s="38">
        <f>(AE125+AH125+AJ125)</f>
        <v>41509408</v>
      </c>
      <c r="AM125" s="33"/>
      <c r="AN125" s="38">
        <v>39179124</v>
      </c>
      <c r="AO125" s="33"/>
      <c r="AP125" s="40">
        <f>(AN125/$C125)</f>
        <v>2504.5786613820878</v>
      </c>
      <c r="AQ125" s="33"/>
      <c r="AR125" s="40">
        <f>IF($AP$219&lt;&gt;0,(AP125/$AP$219)*100,0)</f>
        <v>71.182579704919263</v>
      </c>
      <c r="AS125" s="33"/>
      <c r="AT125" s="38">
        <v>58596</v>
      </c>
      <c r="AU125" s="33"/>
      <c r="AV125" s="38">
        <v>2318298</v>
      </c>
      <c r="AW125" s="33"/>
      <c r="AX125" s="38"/>
      <c r="AY125" s="33"/>
      <c r="AZ125" s="38">
        <v>0</v>
      </c>
      <c r="BA125" s="33"/>
      <c r="BB125" s="22">
        <v>31</v>
      </c>
    </row>
    <row r="126" spans="1:54" s="27" customFormat="1" ht="8.85" customHeight="1" x14ac:dyDescent="0.3">
      <c r="A126" s="22">
        <v>32</v>
      </c>
      <c r="B126" s="33"/>
      <c r="C126" s="38">
        <v>26692</v>
      </c>
      <c r="D126" s="22"/>
      <c r="E126" s="22" t="s">
        <v>161</v>
      </c>
      <c r="F126" s="33"/>
      <c r="G126" s="38">
        <v>46377109</v>
      </c>
      <c r="H126" s="33"/>
      <c r="I126" s="40">
        <f>(G126/$C126)</f>
        <v>1737.4909710774764</v>
      </c>
      <c r="J126" s="33"/>
      <c r="K126" s="40">
        <f>IF($AE126&lt;&gt;0,(G126/$AE126)*100,0)</f>
        <v>57.364534015219739</v>
      </c>
      <c r="L126" s="33"/>
      <c r="M126" s="38">
        <v>30718361</v>
      </c>
      <c r="N126" s="33"/>
      <c r="O126" s="40">
        <f>(M126/$C126)</f>
        <v>1150.8452345271992</v>
      </c>
      <c r="P126" s="33"/>
      <c r="Q126" s="40">
        <f>IF($AE126&lt;&gt;0,(M126/$AE126)*100,0)</f>
        <v>37.995996354069838</v>
      </c>
      <c r="R126" s="33"/>
      <c r="S126" s="38">
        <v>3711951</v>
      </c>
      <c r="T126" s="33"/>
      <c r="U126" s="40">
        <f>(S126/$C126)</f>
        <v>139.0660497527349</v>
      </c>
      <c r="V126" s="33"/>
      <c r="W126" s="40">
        <f>IF($AE126&lt;&gt;0,(S126/$AE126)*100,0)</f>
        <v>4.5913672497854261</v>
      </c>
      <c r="X126" s="33"/>
      <c r="Y126" s="38">
        <v>38889</v>
      </c>
      <c r="Z126" s="33"/>
      <c r="AA126" s="40">
        <f>(Y126/$C126)</f>
        <v>1.4569533942754382</v>
      </c>
      <c r="AB126" s="33"/>
      <c r="AC126" s="40">
        <f>IF($AE126&lt;&gt;0,(Y126/$AE126)*100,0)</f>
        <v>4.8102380924992125E-2</v>
      </c>
      <c r="AD126" s="33"/>
      <c r="AE126" s="38">
        <f>(G126+M126+S126+Y126)</f>
        <v>80846310</v>
      </c>
      <c r="AF126" s="39"/>
      <c r="AG126" s="33"/>
      <c r="AH126" s="38">
        <v>0</v>
      </c>
      <c r="AI126" s="33"/>
      <c r="AJ126" s="38">
        <v>1054926</v>
      </c>
      <c r="AK126" s="33"/>
      <c r="AL126" s="38">
        <f>(AE126+AH126+AJ126)</f>
        <v>81901236</v>
      </c>
      <c r="AM126" s="33"/>
      <c r="AN126" s="38">
        <v>66976133</v>
      </c>
      <c r="AO126" s="33"/>
      <c r="AP126" s="40">
        <f>(AN126/$C126)</f>
        <v>2509.2212273340328</v>
      </c>
      <c r="AQ126" s="33"/>
      <c r="AR126" s="40">
        <f>IF($AP$219&lt;&gt;0,(AP126/$AP$219)*100,0)</f>
        <v>71.314525978360436</v>
      </c>
      <c r="AS126" s="33"/>
      <c r="AT126" s="38">
        <v>3773738</v>
      </c>
      <c r="AU126" s="33"/>
      <c r="AV126" s="38">
        <v>8893736</v>
      </c>
      <c r="AW126" s="33"/>
      <c r="AX126" s="38"/>
      <c r="AY126" s="33"/>
      <c r="AZ126" s="38">
        <v>736338</v>
      </c>
      <c r="BA126" s="33"/>
      <c r="BB126" s="22">
        <v>32</v>
      </c>
    </row>
    <row r="127" spans="1:54" s="27" customFormat="1" ht="8.85" customHeight="1" x14ac:dyDescent="0.3">
      <c r="A127" s="22">
        <v>33</v>
      </c>
      <c r="B127" s="33"/>
      <c r="C127" s="38">
        <v>56127</v>
      </c>
      <c r="D127" s="22" t="s">
        <v>93</v>
      </c>
      <c r="E127" s="22" t="s">
        <v>103</v>
      </c>
      <c r="F127" s="33"/>
      <c r="G127" s="38">
        <v>80077440</v>
      </c>
      <c r="H127" s="33"/>
      <c r="I127" s="40">
        <f>(G127/$C127)</f>
        <v>1426.7186915388315</v>
      </c>
      <c r="J127" s="33"/>
      <c r="K127" s="40">
        <f>IF($AE127&lt;&gt;0,(G127/$AE127)*100,0)</f>
        <v>51.492515315912044</v>
      </c>
      <c r="L127" s="33"/>
      <c r="M127" s="38">
        <v>63226957</v>
      </c>
      <c r="N127" s="33"/>
      <c r="O127" s="40">
        <f>(M127/$C127)</f>
        <v>1126.4980668840308</v>
      </c>
      <c r="P127" s="33"/>
      <c r="Q127" s="40">
        <f>IF($AE127&lt;&gt;0,(M127/$AE127)*100,0)</f>
        <v>40.65708209079876</v>
      </c>
      <c r="R127" s="33"/>
      <c r="S127" s="38">
        <v>12148970</v>
      </c>
      <c r="T127" s="33"/>
      <c r="U127" s="40">
        <f>(S127/$C127)</f>
        <v>216.45500383059846</v>
      </c>
      <c r="V127" s="33"/>
      <c r="W127" s="40">
        <f>IF($AE127&lt;&gt;0,(S127/$AE127)*100,0)</f>
        <v>7.8122005873009437</v>
      </c>
      <c r="X127" s="33"/>
      <c r="Y127" s="38">
        <v>59409</v>
      </c>
      <c r="Z127" s="33"/>
      <c r="AA127" s="40">
        <f>(Y127/$C127)</f>
        <v>1.0584745309743973</v>
      </c>
      <c r="AB127" s="33"/>
      <c r="AC127" s="40">
        <f>IF($AE127&lt;&gt;0,(Y127/$AE127)*100,0)</f>
        <v>3.8202005988241118E-2</v>
      </c>
      <c r="AD127" s="33"/>
      <c r="AE127" s="38">
        <f>(G127+M127+S127+Y127)</f>
        <v>155512776</v>
      </c>
      <c r="AF127" s="39"/>
      <c r="AG127" s="33"/>
      <c r="AH127" s="38">
        <v>1315000</v>
      </c>
      <c r="AI127" s="33"/>
      <c r="AJ127" s="38">
        <v>0</v>
      </c>
      <c r="AK127" s="33"/>
      <c r="AL127" s="38">
        <f>(AE127+AH127+AJ127)</f>
        <v>156827776</v>
      </c>
      <c r="AM127" s="33"/>
      <c r="AN127" s="38">
        <v>138563782</v>
      </c>
      <c r="AO127" s="33"/>
      <c r="AP127" s="40">
        <f>(AN127/$C127)</f>
        <v>2468.7544675468134</v>
      </c>
      <c r="AQ127" s="33"/>
      <c r="AR127" s="40">
        <f>IF($AP$219&lt;&gt;0,(AP127/$AP$219)*100,0)</f>
        <v>70.164421013254639</v>
      </c>
      <c r="AS127" s="33"/>
      <c r="AT127" s="38">
        <v>0</v>
      </c>
      <c r="AU127" s="33"/>
      <c r="AV127" s="38">
        <v>0</v>
      </c>
      <c r="AW127" s="33"/>
      <c r="AX127" s="38"/>
      <c r="AY127" s="33"/>
      <c r="AZ127" s="38">
        <v>15000</v>
      </c>
      <c r="BA127" s="33"/>
      <c r="BB127" s="22">
        <v>33</v>
      </c>
    </row>
    <row r="128" spans="1:54" s="27" customFormat="1" ht="8.85" customHeight="1" x14ac:dyDescent="0.3">
      <c r="A128" s="22">
        <v>34</v>
      </c>
      <c r="B128" s="33"/>
      <c r="C128" s="38">
        <v>87776</v>
      </c>
      <c r="D128" s="22" t="s">
        <v>93</v>
      </c>
      <c r="E128" s="22" t="s">
        <v>162</v>
      </c>
      <c r="F128" s="33"/>
      <c r="G128" s="38">
        <v>178084239</v>
      </c>
      <c r="H128" s="33"/>
      <c r="I128" s="40">
        <f>(G128/$C128)</f>
        <v>2028.8488766861101</v>
      </c>
      <c r="J128" s="33"/>
      <c r="K128" s="40">
        <f>IF($AE128&lt;&gt;0,(G128/$AE128)*100,0)</f>
        <v>59.587142602597631</v>
      </c>
      <c r="L128" s="33"/>
      <c r="M128" s="38">
        <v>107969483</v>
      </c>
      <c r="N128" s="33"/>
      <c r="O128" s="40">
        <f>(M128/$C128)</f>
        <v>1230.0569973569086</v>
      </c>
      <c r="P128" s="33"/>
      <c r="Q128" s="40">
        <f>IF($AE128&lt;&gt;0,(M128/$AE128)*100,0)</f>
        <v>36.126683733363627</v>
      </c>
      <c r="R128" s="33"/>
      <c r="S128" s="38">
        <v>12639930</v>
      </c>
      <c r="T128" s="33"/>
      <c r="U128" s="40">
        <f>(S128/$C128)</f>
        <v>144.00211903025885</v>
      </c>
      <c r="V128" s="33"/>
      <c r="W128" s="40">
        <f>IF($AE128&lt;&gt;0,(S128/$AE128)*100,0)</f>
        <v>4.2293316670031187</v>
      </c>
      <c r="X128" s="33"/>
      <c r="Y128" s="38">
        <v>169880</v>
      </c>
      <c r="Z128" s="33"/>
      <c r="AA128" s="40">
        <f>(Y128/$C128)</f>
        <v>1.9353809697411593</v>
      </c>
      <c r="AB128" s="33"/>
      <c r="AC128" s="40">
        <f>IF($AE128&lt;&gt;0,(Y128/$AE128)*100,0)</f>
        <v>5.6841997035623607E-2</v>
      </c>
      <c r="AD128" s="33"/>
      <c r="AE128" s="38">
        <f>(G128+M128+S128+Y128)</f>
        <v>298863532</v>
      </c>
      <c r="AF128" s="39"/>
      <c r="AG128" s="33"/>
      <c r="AH128" s="38">
        <v>452402</v>
      </c>
      <c r="AI128" s="33"/>
      <c r="AJ128" s="38">
        <v>0</v>
      </c>
      <c r="AK128" s="33"/>
      <c r="AL128" s="38">
        <f>(AE128+AH128+AJ128)</f>
        <v>299315934</v>
      </c>
      <c r="AM128" s="33"/>
      <c r="AN128" s="38">
        <v>268728148</v>
      </c>
      <c r="AO128" s="33"/>
      <c r="AP128" s="40">
        <f>(AN128/$C128)</f>
        <v>3061.5219194312795</v>
      </c>
      <c r="AQ128" s="33"/>
      <c r="AR128" s="40">
        <f>IF($AP$219&lt;&gt;0,(AP128/$AP$219)*100,0)</f>
        <v>87.011452827765041</v>
      </c>
      <c r="AS128" s="33"/>
      <c r="AT128" s="38">
        <v>309790</v>
      </c>
      <c r="AU128" s="33"/>
      <c r="AV128" s="38">
        <v>17571268</v>
      </c>
      <c r="AW128" s="33"/>
      <c r="AX128" s="38"/>
      <c r="AY128" s="33"/>
      <c r="AZ128" s="38">
        <v>0</v>
      </c>
      <c r="BA128" s="33"/>
      <c r="BB128" s="22">
        <v>34</v>
      </c>
    </row>
    <row r="129" spans="1:54" s="27" customFormat="1" ht="8.85" customHeight="1" x14ac:dyDescent="0.3">
      <c r="A129" s="22">
        <v>35</v>
      </c>
      <c r="B129" s="33"/>
      <c r="C129" s="38">
        <v>16931</v>
      </c>
      <c r="D129" s="22" t="s">
        <v>93</v>
      </c>
      <c r="E129" s="22" t="s">
        <v>163</v>
      </c>
      <c r="F129" s="33"/>
      <c r="G129" s="38">
        <v>24373255</v>
      </c>
      <c r="H129" s="33"/>
      <c r="I129" s="40">
        <f>(G129/$C129)</f>
        <v>1439.5638178489162</v>
      </c>
      <c r="J129" s="33"/>
      <c r="K129" s="40">
        <f>IF($AE129&lt;&gt;0,(G129/$AE129)*100,0)</f>
        <v>44.172180353562226</v>
      </c>
      <c r="L129" s="33"/>
      <c r="M129" s="38">
        <v>25844924</v>
      </c>
      <c r="N129" s="33"/>
      <c r="O129" s="40">
        <f>(M129/$C129)</f>
        <v>1526.4853818439549</v>
      </c>
      <c r="P129" s="33"/>
      <c r="Q129" s="40">
        <f>IF($AE129&lt;&gt;0,(M129/$AE129)*100,0)</f>
        <v>46.839318103064564</v>
      </c>
      <c r="R129" s="33"/>
      <c r="S129" s="38">
        <v>4653423</v>
      </c>
      <c r="T129" s="33"/>
      <c r="U129" s="40">
        <f>(S129/$C129)</f>
        <v>274.84631740594176</v>
      </c>
      <c r="V129" s="33"/>
      <c r="W129" s="40">
        <f>IF($AE129&lt;&gt;0,(S129/$AE129)*100,0)</f>
        <v>8.4334997527993121</v>
      </c>
      <c r="X129" s="33"/>
      <c r="Y129" s="38">
        <v>306238</v>
      </c>
      <c r="Z129" s="33"/>
      <c r="AA129" s="40">
        <f>(Y129/$C129)</f>
        <v>18.087413619987007</v>
      </c>
      <c r="AB129" s="33"/>
      <c r="AC129" s="40">
        <f>IF($AE129&lt;&gt;0,(Y129/$AE129)*100,0)</f>
        <v>0.55500179057389709</v>
      </c>
      <c r="AD129" s="33"/>
      <c r="AE129" s="38">
        <f>(G129+M129+S129+Y129)</f>
        <v>55177840</v>
      </c>
      <c r="AF129" s="39"/>
      <c r="AG129" s="33"/>
      <c r="AH129" s="38">
        <v>0</v>
      </c>
      <c r="AI129" s="33"/>
      <c r="AJ129" s="38">
        <v>503391</v>
      </c>
      <c r="AK129" s="33"/>
      <c r="AL129" s="38">
        <f>(AE129+AH129+AJ129)</f>
        <v>55681231</v>
      </c>
      <c r="AM129" s="33"/>
      <c r="AN129" s="38">
        <v>50685517</v>
      </c>
      <c r="AO129" s="33"/>
      <c r="AP129" s="40">
        <f>(AN129/$C129)</f>
        <v>2993.6517039749574</v>
      </c>
      <c r="AQ129" s="33"/>
      <c r="AR129" s="40">
        <f>IF($AP$219&lt;&gt;0,(AP129/$AP$219)*100,0)</f>
        <v>85.082514800862057</v>
      </c>
      <c r="AS129" s="33"/>
      <c r="AT129" s="38">
        <v>107987</v>
      </c>
      <c r="AU129" s="33"/>
      <c r="AV129" s="38">
        <v>1680330</v>
      </c>
      <c r="AW129" s="33"/>
      <c r="AX129" s="38"/>
      <c r="AY129" s="33"/>
      <c r="AZ129" s="38">
        <v>0</v>
      </c>
      <c r="BA129" s="33"/>
      <c r="BB129" s="22">
        <v>35</v>
      </c>
    </row>
    <row r="130" spans="1:54" s="27" customFormat="1" ht="8.85" customHeight="1" x14ac:dyDescent="0.3">
      <c r="A130" s="33"/>
      <c r="B130" s="33"/>
      <c r="C130" s="33"/>
      <c r="D130" s="22"/>
      <c r="E130" s="22"/>
      <c r="F130" s="33"/>
      <c r="G130" s="33"/>
      <c r="H130" s="33"/>
      <c r="I130" s="51"/>
      <c r="J130" s="33"/>
      <c r="K130" s="33"/>
      <c r="L130" s="33"/>
      <c r="M130" s="33"/>
      <c r="N130" s="33"/>
      <c r="O130" s="51"/>
      <c r="P130" s="33"/>
      <c r="Q130" s="33"/>
      <c r="R130" s="33"/>
      <c r="S130" s="33"/>
      <c r="T130" s="33"/>
      <c r="U130" s="51"/>
      <c r="V130" s="33"/>
      <c r="W130" s="33"/>
      <c r="X130" s="33"/>
      <c r="Y130" s="33"/>
      <c r="Z130" s="33"/>
      <c r="AA130" s="51"/>
      <c r="AB130" s="33"/>
      <c r="AC130" s="33"/>
      <c r="AD130" s="33"/>
      <c r="AE130" s="33"/>
      <c r="AF130" s="39"/>
      <c r="AG130" s="33"/>
      <c r="AH130" s="33"/>
      <c r="AI130" s="33"/>
      <c r="AJ130" s="33"/>
      <c r="AK130" s="33"/>
      <c r="AL130" s="33"/>
      <c r="AM130" s="33"/>
      <c r="AN130" s="33"/>
      <c r="AO130" s="33"/>
      <c r="AP130" s="51"/>
      <c r="AQ130" s="33"/>
      <c r="AR130" s="33"/>
      <c r="AS130" s="33"/>
      <c r="AT130" s="33"/>
      <c r="AU130" s="33"/>
      <c r="AV130" s="33"/>
      <c r="AW130" s="33"/>
      <c r="AX130" s="33"/>
      <c r="AY130" s="33"/>
      <c r="AZ130" s="33"/>
      <c r="BA130" s="33"/>
      <c r="BB130" s="33"/>
    </row>
    <row r="131" spans="1:54" s="27" customFormat="1" ht="8.85" customHeight="1" x14ac:dyDescent="0.3">
      <c r="A131" s="22">
        <v>36</v>
      </c>
      <c r="B131" s="33"/>
      <c r="C131" s="38">
        <v>37194</v>
      </c>
      <c r="D131" s="22"/>
      <c r="E131" s="22" t="s">
        <v>164</v>
      </c>
      <c r="F131" s="33"/>
      <c r="G131" s="38">
        <v>62975100</v>
      </c>
      <c r="H131" s="33"/>
      <c r="I131" s="40">
        <f>(G131/$C131)</f>
        <v>1693.1521213098888</v>
      </c>
      <c r="J131" s="33"/>
      <c r="K131" s="40">
        <f>IF($AE131&lt;&gt;0,(G131/$AE131)*100,0)</f>
        <v>55.357863515986594</v>
      </c>
      <c r="L131" s="33"/>
      <c r="M131" s="38">
        <v>44321337</v>
      </c>
      <c r="N131" s="33"/>
      <c r="O131" s="40">
        <f>(M131/$C131)</f>
        <v>1191.6259880625907</v>
      </c>
      <c r="P131" s="33"/>
      <c r="Q131" s="40">
        <f>IF($AE131&lt;&gt;0,(M131/$AE131)*100,0)</f>
        <v>38.960391083016091</v>
      </c>
      <c r="R131" s="33"/>
      <c r="S131" s="38">
        <v>6243884</v>
      </c>
      <c r="T131" s="33"/>
      <c r="U131" s="40">
        <f>(S131/$C131)</f>
        <v>167.87342044415766</v>
      </c>
      <c r="V131" s="33"/>
      <c r="W131" s="40">
        <f>IF($AE131&lt;&gt;0,(S131/$AE131)*100,0)</f>
        <v>5.4886467553311142</v>
      </c>
      <c r="X131" s="33"/>
      <c r="Y131" s="38">
        <v>219669</v>
      </c>
      <c r="Z131" s="33"/>
      <c r="AA131" s="40">
        <f>(Y131/$C131)</f>
        <v>5.9060332311663171</v>
      </c>
      <c r="AB131" s="33"/>
      <c r="AC131" s="40">
        <f>IF($AE131&lt;&gt;0,(Y131/$AE131)*100,0)</f>
        <v>0.193098645666196</v>
      </c>
      <c r="AD131" s="33"/>
      <c r="AE131" s="38">
        <f>(G131+M131+S131+Y131)</f>
        <v>113759990</v>
      </c>
      <c r="AF131" s="39"/>
      <c r="AG131" s="33"/>
      <c r="AH131" s="38">
        <v>0</v>
      </c>
      <c r="AI131" s="33"/>
      <c r="AJ131" s="38">
        <v>0</v>
      </c>
      <c r="AK131" s="33"/>
      <c r="AL131" s="38">
        <f>(AE131+AH131+AJ131)</f>
        <v>113759990</v>
      </c>
      <c r="AM131" s="33"/>
      <c r="AN131" s="38">
        <v>108413512</v>
      </c>
      <c r="AO131" s="33"/>
      <c r="AP131" s="40">
        <f>(AN131/$C131)</f>
        <v>2914.8118513738773</v>
      </c>
      <c r="AQ131" s="33"/>
      <c r="AR131" s="40">
        <f>IF($AP$219&lt;&gt;0,(AP131/$AP$219)*100,0)</f>
        <v>82.84180893754386</v>
      </c>
      <c r="AS131" s="33"/>
      <c r="AT131" s="38">
        <v>1638119</v>
      </c>
      <c r="AU131" s="33"/>
      <c r="AV131" s="38">
        <v>4215160</v>
      </c>
      <c r="AW131" s="33"/>
      <c r="AX131" s="38"/>
      <c r="AY131" s="33"/>
      <c r="AZ131" s="38">
        <v>0</v>
      </c>
      <c r="BA131" s="33"/>
      <c r="BB131" s="22">
        <v>36</v>
      </c>
    </row>
    <row r="132" spans="1:54" s="27" customFormat="1" ht="8.85" customHeight="1" x14ac:dyDescent="0.3">
      <c r="A132" s="22">
        <v>37</v>
      </c>
      <c r="B132" s="33"/>
      <c r="C132" s="38">
        <v>23176</v>
      </c>
      <c r="D132" s="22"/>
      <c r="E132" s="22" t="s">
        <v>165</v>
      </c>
      <c r="F132" s="33"/>
      <c r="G132" s="38">
        <v>52080497</v>
      </c>
      <c r="H132" s="33"/>
      <c r="I132" s="40">
        <f>(G132/$C132)</f>
        <v>2247.173671039006</v>
      </c>
      <c r="J132" s="33"/>
      <c r="K132" s="40">
        <f>IF($AE132&lt;&gt;0,(G132/$AE132)*100,0)</f>
        <v>72.662310922660936</v>
      </c>
      <c r="L132" s="33"/>
      <c r="M132" s="38">
        <v>16021731</v>
      </c>
      <c r="N132" s="33"/>
      <c r="O132" s="40">
        <f>(M132/$C132)</f>
        <v>691.30699861926132</v>
      </c>
      <c r="P132" s="33"/>
      <c r="Q132" s="40">
        <f>IF($AE132&lt;&gt;0,(M132/$AE132)*100,0)</f>
        <v>22.353396501597043</v>
      </c>
      <c r="R132" s="33"/>
      <c r="S132" s="38">
        <v>3572477</v>
      </c>
      <c r="T132" s="33"/>
      <c r="U132" s="40">
        <f>(S132/$C132)</f>
        <v>154.14553848809112</v>
      </c>
      <c r="V132" s="33"/>
      <c r="W132" s="40">
        <f>IF($AE132&lt;&gt;0,(S132/$AE132)*100,0)</f>
        <v>4.9842925757420273</v>
      </c>
      <c r="X132" s="33"/>
      <c r="Y132" s="38">
        <v>0</v>
      </c>
      <c r="Z132" s="33"/>
      <c r="AA132" s="40">
        <f>(Y132/$C132)</f>
        <v>0</v>
      </c>
      <c r="AB132" s="33"/>
      <c r="AC132" s="40">
        <f>IF($AE132&lt;&gt;0,(Y132/$AE132)*100,0)</f>
        <v>0</v>
      </c>
      <c r="AD132" s="33"/>
      <c r="AE132" s="38">
        <f>(G132+M132+S132+Y132)</f>
        <v>71674705</v>
      </c>
      <c r="AF132" s="39"/>
      <c r="AG132" s="33"/>
      <c r="AH132" s="38">
        <v>0</v>
      </c>
      <c r="AI132" s="33"/>
      <c r="AJ132" s="38">
        <v>500000</v>
      </c>
      <c r="AK132" s="33"/>
      <c r="AL132" s="38">
        <f>(AE132+AH132+AJ132)</f>
        <v>72174705</v>
      </c>
      <c r="AM132" s="33"/>
      <c r="AN132" s="38">
        <v>64832691</v>
      </c>
      <c r="AO132" s="33"/>
      <c r="AP132" s="40">
        <f>(AN132/$C132)</f>
        <v>2797.4064118053157</v>
      </c>
      <c r="AQ132" s="33"/>
      <c r="AR132" s="40">
        <f>IF($AP$219&lt;&gt;0,(AP132/$AP$219)*100,0)</f>
        <v>79.505031303549117</v>
      </c>
      <c r="AS132" s="33"/>
      <c r="AT132" s="38">
        <v>6843515</v>
      </c>
      <c r="AU132" s="33"/>
      <c r="AV132" s="38">
        <v>3004489</v>
      </c>
      <c r="AW132" s="33"/>
      <c r="AX132" s="38"/>
      <c r="AY132" s="33"/>
      <c r="AZ132" s="38">
        <v>0</v>
      </c>
      <c r="BA132" s="33"/>
      <c r="BB132" s="22">
        <v>37</v>
      </c>
    </row>
    <row r="133" spans="1:54" s="27" customFormat="1" ht="8.85" customHeight="1" x14ac:dyDescent="0.3">
      <c r="A133" s="22">
        <v>38</v>
      </c>
      <c r="B133" s="33"/>
      <c r="C133" s="38">
        <v>15330</v>
      </c>
      <c r="D133" s="22" t="s">
        <v>93</v>
      </c>
      <c r="E133" s="22" t="s">
        <v>166</v>
      </c>
      <c r="F133" s="33"/>
      <c r="G133" s="38">
        <v>18973452</v>
      </c>
      <c r="H133" s="33"/>
      <c r="I133" s="40">
        <f>(G133/$C133)</f>
        <v>1237.6681017612525</v>
      </c>
      <c r="J133" s="33"/>
      <c r="K133" s="40">
        <f>IF($AE133&lt;&gt;0,(G133/$AE133)*100,0)</f>
        <v>46.374817556115353</v>
      </c>
      <c r="L133" s="33"/>
      <c r="M133" s="38">
        <v>18038464</v>
      </c>
      <c r="N133" s="33"/>
      <c r="O133" s="40">
        <f>(M133/$C133)</f>
        <v>1176.6773646444879</v>
      </c>
      <c r="P133" s="33"/>
      <c r="Q133" s="40">
        <f>IF($AE133&lt;&gt;0,(M133/$AE133)*100,0)</f>
        <v>44.089524509960277</v>
      </c>
      <c r="R133" s="33"/>
      <c r="S133" s="38">
        <v>3805571</v>
      </c>
      <c r="T133" s="33"/>
      <c r="U133" s="40">
        <f>(S133/$C133)</f>
        <v>248.2433789954338</v>
      </c>
      <c r="V133" s="33"/>
      <c r="W133" s="40">
        <f>IF($AE133&lt;&gt;0,(S133/$AE133)*100,0)</f>
        <v>9.3015578199393278</v>
      </c>
      <c r="X133" s="33"/>
      <c r="Y133" s="38">
        <v>95778</v>
      </c>
      <c r="Z133" s="33"/>
      <c r="AA133" s="40">
        <f>(Y133/$C133)</f>
        <v>6.2477495107632093</v>
      </c>
      <c r="AB133" s="33"/>
      <c r="AC133" s="40">
        <f>IF($AE133&lt;&gt;0,(Y133/$AE133)*100,0)</f>
        <v>0.23410011398503641</v>
      </c>
      <c r="AD133" s="33"/>
      <c r="AE133" s="38">
        <f>(G133+M133+S133+Y133)</f>
        <v>40913265</v>
      </c>
      <c r="AF133" s="39"/>
      <c r="AG133" s="33"/>
      <c r="AH133" s="38">
        <v>0</v>
      </c>
      <c r="AI133" s="33"/>
      <c r="AJ133" s="38">
        <v>0</v>
      </c>
      <c r="AK133" s="33"/>
      <c r="AL133" s="38">
        <f>(AE133+AH133+AJ133)</f>
        <v>40913265</v>
      </c>
      <c r="AM133" s="33"/>
      <c r="AN133" s="38">
        <v>38350608</v>
      </c>
      <c r="AO133" s="33"/>
      <c r="AP133" s="40">
        <f>(AN133/$C133)</f>
        <v>2501.6704500978472</v>
      </c>
      <c r="AQ133" s="33"/>
      <c r="AR133" s="40">
        <f>IF($AP$219&lt;&gt;0,(AP133/$AP$219)*100,0)</f>
        <v>71.099925490567301</v>
      </c>
      <c r="AS133" s="33"/>
      <c r="AT133" s="38">
        <v>230898</v>
      </c>
      <c r="AU133" s="33"/>
      <c r="AV133" s="38">
        <v>1905027</v>
      </c>
      <c r="AW133" s="33"/>
      <c r="AX133" s="38"/>
      <c r="AY133" s="33"/>
      <c r="AZ133" s="38">
        <v>0</v>
      </c>
      <c r="BA133" s="33"/>
      <c r="BB133" s="22">
        <v>38</v>
      </c>
    </row>
    <row r="134" spans="1:54" s="27" customFormat="1" ht="8.85" customHeight="1" x14ac:dyDescent="0.3">
      <c r="A134" s="22">
        <v>39</v>
      </c>
      <c r="B134" s="33"/>
      <c r="C134" s="38">
        <v>19959</v>
      </c>
      <c r="D134" s="22" t="s">
        <v>93</v>
      </c>
      <c r="E134" s="22" t="s">
        <v>167</v>
      </c>
      <c r="F134" s="33"/>
      <c r="G134" s="38">
        <v>31775537</v>
      </c>
      <c r="H134" s="33"/>
      <c r="I134" s="40">
        <f>(G134/$C134)</f>
        <v>1592.0405330928404</v>
      </c>
      <c r="J134" s="33"/>
      <c r="K134" s="40">
        <f>IF($AE134&lt;&gt;0,(G134/$AE134)*100,0)</f>
        <v>51.848628126433717</v>
      </c>
      <c r="L134" s="33"/>
      <c r="M134" s="38">
        <v>26134974</v>
      </c>
      <c r="N134" s="33"/>
      <c r="O134" s="40">
        <f>(M134/$C134)</f>
        <v>1309.4330377273411</v>
      </c>
      <c r="P134" s="33"/>
      <c r="Q134" s="40">
        <f>IF($AE134&lt;&gt;0,(M134/$AE134)*100,0)</f>
        <v>42.644835491529662</v>
      </c>
      <c r="R134" s="33"/>
      <c r="S134" s="38">
        <v>3295375</v>
      </c>
      <c r="T134" s="33"/>
      <c r="U134" s="40">
        <f>(S134/$C134)</f>
        <v>165.10721980059122</v>
      </c>
      <c r="V134" s="33"/>
      <c r="W134" s="40">
        <f>IF($AE134&lt;&gt;0,(S134/$AE134)*100,0)</f>
        <v>5.3771136239852222</v>
      </c>
      <c r="X134" s="33"/>
      <c r="Y134" s="38">
        <v>79317</v>
      </c>
      <c r="Z134" s="33"/>
      <c r="AA134" s="40">
        <f>(Y134/$C134)</f>
        <v>3.9739966932211033</v>
      </c>
      <c r="AB134" s="33"/>
      <c r="AC134" s="40">
        <f>IF($AE134&lt;&gt;0,(Y134/$AE134)*100,0)</f>
        <v>0.12942275805140108</v>
      </c>
      <c r="AD134" s="33"/>
      <c r="AE134" s="38">
        <f>(G134+M134+S134+Y134)</f>
        <v>61285203</v>
      </c>
      <c r="AF134" s="39"/>
      <c r="AG134" s="33"/>
      <c r="AH134" s="38">
        <v>506470</v>
      </c>
      <c r="AI134" s="33"/>
      <c r="AJ134" s="38">
        <v>0</v>
      </c>
      <c r="AK134" s="33"/>
      <c r="AL134" s="38">
        <f>(AE134+AH134+AJ134)</f>
        <v>61791673</v>
      </c>
      <c r="AM134" s="33"/>
      <c r="AN134" s="38">
        <v>56860993</v>
      </c>
      <c r="AO134" s="33"/>
      <c r="AP134" s="40">
        <f>(AN134/$C134)</f>
        <v>2848.8898742421966</v>
      </c>
      <c r="AQ134" s="33"/>
      <c r="AR134" s="40">
        <f>IF($AP$219&lt;&gt;0,(AP134/$AP$219)*100,0)</f>
        <v>80.968241752837315</v>
      </c>
      <c r="AS134" s="33"/>
      <c r="AT134" s="38">
        <v>0</v>
      </c>
      <c r="AU134" s="33"/>
      <c r="AV134" s="38">
        <v>2132908</v>
      </c>
      <c r="AW134" s="33"/>
      <c r="AX134" s="38"/>
      <c r="AY134" s="33"/>
      <c r="AZ134" s="38">
        <v>0</v>
      </c>
      <c r="BA134" s="33"/>
      <c r="BB134" s="22">
        <v>39</v>
      </c>
    </row>
    <row r="135" spans="1:54" s="27" customFormat="1" ht="8.85" customHeight="1" x14ac:dyDescent="0.3">
      <c r="A135" s="22">
        <v>40</v>
      </c>
      <c r="B135" s="33"/>
      <c r="C135" s="38">
        <v>11473</v>
      </c>
      <c r="D135" s="22" t="s">
        <v>93</v>
      </c>
      <c r="E135" s="22" t="s">
        <v>168</v>
      </c>
      <c r="F135" s="33"/>
      <c r="G135" s="38">
        <v>20170628</v>
      </c>
      <c r="H135" s="33"/>
      <c r="I135" s="40">
        <f>(G135/$C135)</f>
        <v>1758.0953543101193</v>
      </c>
      <c r="J135" s="33"/>
      <c r="K135" s="40">
        <f>IF($AE135&lt;&gt;0,(G135/$AE135)*100,0)</f>
        <v>50.998402335790637</v>
      </c>
      <c r="L135" s="33"/>
      <c r="M135" s="59">
        <v>16285670</v>
      </c>
      <c r="N135" s="33"/>
      <c r="O135" s="40">
        <f>(M135/$C135)</f>
        <v>1419.4779046456899</v>
      </c>
      <c r="P135" s="33"/>
      <c r="Q135" s="40">
        <f>IF($AE135&lt;&gt;0,(M135/$AE135)*100,0)</f>
        <v>41.175869733352648</v>
      </c>
      <c r="R135" s="33"/>
      <c r="S135" s="38">
        <v>3095192</v>
      </c>
      <c r="T135" s="33"/>
      <c r="U135" s="40">
        <f>(S135/$C135)</f>
        <v>269.7805281966356</v>
      </c>
      <c r="V135" s="33"/>
      <c r="W135" s="40">
        <f>IF($AE135&lt;&gt;0,(S135/$AE135)*100,0)</f>
        <v>7.8257279308567131</v>
      </c>
      <c r="X135" s="33"/>
      <c r="Y135" s="59">
        <v>0</v>
      </c>
      <c r="Z135" s="33"/>
      <c r="AA135" s="40">
        <f>(Y135/$C135)</f>
        <v>0</v>
      </c>
      <c r="AB135" s="33"/>
      <c r="AC135" s="40">
        <f>IF($AE135&lt;&gt;0,(Y135/$AE135)*100,0)</f>
        <v>0</v>
      </c>
      <c r="AD135" s="33"/>
      <c r="AE135" s="38">
        <f>(G135+M135+S135+Y135)</f>
        <v>39551490</v>
      </c>
      <c r="AF135" s="39"/>
      <c r="AG135" s="33"/>
      <c r="AH135" s="38">
        <v>0</v>
      </c>
      <c r="AI135" s="33"/>
      <c r="AJ135" s="38">
        <v>0</v>
      </c>
      <c r="AK135" s="33"/>
      <c r="AL135" s="38">
        <f>(AE135+AH135+AJ135)</f>
        <v>39551490</v>
      </c>
      <c r="AM135" s="33"/>
      <c r="AN135" s="38">
        <v>32494259</v>
      </c>
      <c r="AO135" s="33"/>
      <c r="AP135" s="40">
        <f>(AN135/$C135)</f>
        <v>2832.2373398413665</v>
      </c>
      <c r="AQ135" s="33"/>
      <c r="AR135" s="40">
        <f>IF($AP$219&lt;&gt;0,(AP135/$AP$219)*100,0)</f>
        <v>80.494960407933618</v>
      </c>
      <c r="AS135" s="33"/>
      <c r="AT135" s="38">
        <v>549806</v>
      </c>
      <c r="AU135" s="33"/>
      <c r="AV135" s="38">
        <v>0</v>
      </c>
      <c r="AW135" s="33"/>
      <c r="AX135" s="38"/>
      <c r="AY135" s="33"/>
      <c r="AZ135" s="38">
        <v>0</v>
      </c>
      <c r="BA135" s="33"/>
      <c r="BB135" s="22">
        <v>40</v>
      </c>
    </row>
    <row r="136" spans="1:54" s="27" customFormat="1" ht="8.85" customHeight="1" x14ac:dyDescent="0.3">
      <c r="A136" s="41"/>
      <c r="B136" s="33"/>
      <c r="C136" s="41"/>
      <c r="D136" s="22"/>
      <c r="E136" s="22"/>
      <c r="F136" s="33"/>
      <c r="G136" s="39"/>
      <c r="H136" s="33"/>
      <c r="I136" s="33"/>
      <c r="J136" s="33"/>
      <c r="K136" s="33"/>
      <c r="L136" s="33"/>
      <c r="M136" s="39"/>
      <c r="N136" s="33"/>
      <c r="O136" s="33"/>
      <c r="P136" s="33"/>
      <c r="Q136" s="33"/>
      <c r="R136" s="33"/>
      <c r="S136" s="33"/>
      <c r="T136" s="33"/>
      <c r="U136" s="33"/>
      <c r="V136" s="33"/>
      <c r="W136" s="33"/>
      <c r="X136" s="33"/>
      <c r="Y136" s="39"/>
      <c r="Z136" s="33"/>
      <c r="AA136" s="33"/>
      <c r="AB136" s="33"/>
      <c r="AC136" s="33"/>
      <c r="AD136" s="33"/>
      <c r="AE136" s="39"/>
      <c r="AF136" s="39"/>
      <c r="AG136" s="33"/>
      <c r="AH136" s="39"/>
      <c r="AI136" s="33"/>
      <c r="AJ136" s="39"/>
      <c r="AK136" s="33"/>
      <c r="AL136" s="39"/>
      <c r="AM136" s="33"/>
      <c r="AN136" s="39"/>
      <c r="AO136" s="33"/>
      <c r="AP136" s="33"/>
      <c r="AQ136" s="33"/>
      <c r="AR136" s="33"/>
      <c r="AS136" s="33"/>
      <c r="AT136" s="33"/>
      <c r="AU136" s="33"/>
      <c r="AV136" s="33"/>
      <c r="AW136" s="33"/>
      <c r="AX136" s="33"/>
      <c r="AY136" s="33"/>
      <c r="AZ136" s="33"/>
      <c r="BA136" s="33"/>
      <c r="BB136" s="41"/>
    </row>
    <row r="137" spans="1:54" s="27" customFormat="1" ht="8.85" customHeight="1" x14ac:dyDescent="0.3">
      <c r="A137" s="22">
        <v>41</v>
      </c>
      <c r="B137" s="33"/>
      <c r="C137" s="38">
        <v>34647</v>
      </c>
      <c r="D137" s="22"/>
      <c r="E137" s="22" t="s">
        <v>169</v>
      </c>
      <c r="F137" s="33"/>
      <c r="G137" s="38">
        <v>44371888</v>
      </c>
      <c r="H137" s="33"/>
      <c r="I137" s="40">
        <f>(G137/$C137)</f>
        <v>1280.6848500591682</v>
      </c>
      <c r="J137" s="33"/>
      <c r="K137" s="40">
        <f>IF($AE137&lt;&gt;0,(G137/$AE137)*100,0)</f>
        <v>42.10770131796717</v>
      </c>
      <c r="L137" s="33"/>
      <c r="M137" s="59">
        <v>51190628</v>
      </c>
      <c r="N137" s="33"/>
      <c r="O137" s="40">
        <f>(M137/$C137)</f>
        <v>1477.4909227350131</v>
      </c>
      <c r="P137" s="33"/>
      <c r="Q137" s="40">
        <f>IF($AE137&lt;&gt;0,(M137/$AE137)*100,0)</f>
        <v>48.578498036936516</v>
      </c>
      <c r="R137" s="33"/>
      <c r="S137" s="38">
        <v>9639967</v>
      </c>
      <c r="T137" s="33"/>
      <c r="U137" s="40">
        <f>(S137/$C137)</f>
        <v>278.23381533754724</v>
      </c>
      <c r="V137" s="33"/>
      <c r="W137" s="40">
        <f>IF($AE137&lt;&gt;0,(S137/$AE137)*100,0)</f>
        <v>9.1480635476015806</v>
      </c>
      <c r="X137" s="33"/>
      <c r="Y137" s="38">
        <v>174649</v>
      </c>
      <c r="Z137" s="33"/>
      <c r="AA137" s="40">
        <f>(Y137/$C137)</f>
        <v>5.0408116142811785</v>
      </c>
      <c r="AB137" s="33"/>
      <c r="AC137" s="40">
        <f>IF($AE137&lt;&gt;0,(Y137/$AE137)*100,0)</f>
        <v>0.16573709749473917</v>
      </c>
      <c r="AD137" s="33"/>
      <c r="AE137" s="38">
        <f>(G137+M137+S137+Y137)</f>
        <v>105377132</v>
      </c>
      <c r="AF137" s="39"/>
      <c r="AG137" s="33"/>
      <c r="AH137" s="38">
        <v>149492</v>
      </c>
      <c r="AI137" s="33"/>
      <c r="AJ137" s="38">
        <v>0</v>
      </c>
      <c r="AK137" s="33"/>
      <c r="AL137" s="38">
        <f>(AE137+AH137+AJ137)</f>
        <v>105526624</v>
      </c>
      <c r="AM137" s="33"/>
      <c r="AN137" s="38">
        <v>94626867</v>
      </c>
      <c r="AO137" s="33"/>
      <c r="AP137" s="40">
        <f>(AN137/$C137)</f>
        <v>2731.1705775391811</v>
      </c>
      <c r="AQ137" s="33"/>
      <c r="AR137" s="40">
        <f>IF($AP$219&lt;&gt;0,(AP137/$AP$219)*100,0)</f>
        <v>77.62254399154385</v>
      </c>
      <c r="AS137" s="33"/>
      <c r="AT137" s="38">
        <v>890000</v>
      </c>
      <c r="AU137" s="33"/>
      <c r="AV137" s="38">
        <v>0</v>
      </c>
      <c r="AW137" s="33"/>
      <c r="AX137" s="38"/>
      <c r="AY137" s="33"/>
      <c r="AZ137" s="38">
        <v>0</v>
      </c>
      <c r="BA137" s="33"/>
      <c r="BB137" s="22">
        <v>41</v>
      </c>
    </row>
    <row r="138" spans="1:54" s="27" customFormat="1" ht="8.85" customHeight="1" x14ac:dyDescent="0.3">
      <c r="A138" s="22">
        <v>42</v>
      </c>
      <c r="B138" s="33"/>
      <c r="C138" s="38">
        <v>107357</v>
      </c>
      <c r="D138" s="22"/>
      <c r="E138" s="22" t="s">
        <v>170</v>
      </c>
      <c r="F138" s="33"/>
      <c r="G138" s="38">
        <v>215854509</v>
      </c>
      <c r="H138" s="33"/>
      <c r="I138" s="40">
        <f>(G138/$C138)</f>
        <v>2010.6235177957656</v>
      </c>
      <c r="J138" s="33"/>
      <c r="K138" s="40">
        <f>IF($AE138&lt;&gt;0,(G138/$AE138)*100,0)</f>
        <v>60.201152489546786</v>
      </c>
      <c r="L138" s="33"/>
      <c r="M138" s="59">
        <v>128395375</v>
      </c>
      <c r="N138" s="33"/>
      <c r="O138" s="40">
        <f>(M138/$C138)</f>
        <v>1195.9664949653959</v>
      </c>
      <c r="P138" s="33"/>
      <c r="Q138" s="40">
        <f>IF($AE138&lt;&gt;0,(M138/$AE138)*100,0)</f>
        <v>35.809071513662673</v>
      </c>
      <c r="R138" s="33"/>
      <c r="S138" s="38">
        <v>12776801</v>
      </c>
      <c r="T138" s="33"/>
      <c r="U138" s="40">
        <f>(S138/$C138)</f>
        <v>119.01227679611017</v>
      </c>
      <c r="V138" s="33"/>
      <c r="W138" s="40">
        <f>IF($AE138&lt;&gt;0,(S138/$AE138)*100,0)</f>
        <v>3.5634101362672665</v>
      </c>
      <c r="X138" s="33"/>
      <c r="Y138" s="38">
        <v>1528758</v>
      </c>
      <c r="Z138" s="33"/>
      <c r="AA138" s="40">
        <f>(Y138/$C138)</f>
        <v>14.239947092411301</v>
      </c>
      <c r="AB138" s="33"/>
      <c r="AC138" s="40">
        <f>IF($AE138&lt;&gt;0,(Y138/$AE138)*100,0)</f>
        <v>0.42636586052327752</v>
      </c>
      <c r="AD138" s="33"/>
      <c r="AE138" s="38">
        <f>(G138+M138+S138+Y138)</f>
        <v>358555443</v>
      </c>
      <c r="AF138" s="39"/>
      <c r="AG138" s="33"/>
      <c r="AH138" s="38">
        <v>337867</v>
      </c>
      <c r="AI138" s="33"/>
      <c r="AJ138" s="38">
        <v>24937225</v>
      </c>
      <c r="AK138" s="33"/>
      <c r="AL138" s="38">
        <f>(AE138+AH138+AJ138)</f>
        <v>383830535</v>
      </c>
      <c r="AM138" s="33"/>
      <c r="AN138" s="38">
        <v>348608725</v>
      </c>
      <c r="AO138" s="33"/>
      <c r="AP138" s="40">
        <f>(AN138/$C138)</f>
        <v>3247.1913801615174</v>
      </c>
      <c r="AQ138" s="33"/>
      <c r="AR138" s="40">
        <f>IF($AP$219&lt;&gt;0,(AP138/$AP$219)*100,0)</f>
        <v>92.288360832685271</v>
      </c>
      <c r="AS138" s="33"/>
      <c r="AT138" s="38">
        <v>12596421</v>
      </c>
      <c r="AU138" s="33"/>
      <c r="AV138" s="38">
        <v>0</v>
      </c>
      <c r="AW138" s="33"/>
      <c r="AX138" s="38"/>
      <c r="AY138" s="33"/>
      <c r="AZ138" s="38">
        <v>52029</v>
      </c>
      <c r="BA138" s="33"/>
      <c r="BB138" s="22">
        <v>42</v>
      </c>
    </row>
    <row r="139" spans="1:54" s="27" customFormat="1" ht="8.85" customHeight="1" x14ac:dyDescent="0.3">
      <c r="A139" s="22">
        <v>43</v>
      </c>
      <c r="B139" s="33"/>
      <c r="C139" s="38">
        <v>326993</v>
      </c>
      <c r="D139" s="22"/>
      <c r="E139" s="22" t="s">
        <v>171</v>
      </c>
      <c r="F139" s="33"/>
      <c r="G139" s="38">
        <v>711810249</v>
      </c>
      <c r="H139" s="33"/>
      <c r="I139" s="40">
        <f>(G139/$C139)</f>
        <v>2176.8363512368765</v>
      </c>
      <c r="J139" s="33"/>
      <c r="K139" s="40">
        <f>IF($AE139&lt;&gt;0,(G139/$AE139)*100,0)</f>
        <v>58.202568580228309</v>
      </c>
      <c r="L139" s="33"/>
      <c r="M139" s="59">
        <v>445633535</v>
      </c>
      <c r="N139" s="33"/>
      <c r="O139" s="40">
        <f>(M139/$C139)</f>
        <v>1362.8228585933032</v>
      </c>
      <c r="P139" s="33"/>
      <c r="Q139" s="40">
        <f>IF($AE139&lt;&gt;0,(M139/$AE139)*100,0)</f>
        <v>36.438104704062887</v>
      </c>
      <c r="R139" s="33"/>
      <c r="S139" s="38">
        <v>56919890</v>
      </c>
      <c r="T139" s="33"/>
      <c r="U139" s="40">
        <f>(S139/$C139)</f>
        <v>174.07066817944116</v>
      </c>
      <c r="V139" s="33"/>
      <c r="W139" s="40">
        <f>IF($AE139&lt;&gt;0,(S139/$AE139)*100,0)</f>
        <v>4.6541670423518324</v>
      </c>
      <c r="X139" s="33"/>
      <c r="Y139" s="38">
        <v>8624016</v>
      </c>
      <c r="Z139" s="33"/>
      <c r="AA139" s="40">
        <f>(Y139/$C139)</f>
        <v>26.373702189343504</v>
      </c>
      <c r="AB139" s="33"/>
      <c r="AC139" s="40">
        <f>IF($AE139&lt;&gt;0,(Y139/$AE139)*100,0)</f>
        <v>0.70515967335697383</v>
      </c>
      <c r="AD139" s="33"/>
      <c r="AE139" s="38">
        <f>(G139+M139+S139+Y139)</f>
        <v>1222987690</v>
      </c>
      <c r="AF139" s="39"/>
      <c r="AG139" s="33"/>
      <c r="AH139" s="38">
        <v>21631744</v>
      </c>
      <c r="AI139" s="33"/>
      <c r="AJ139" s="38">
        <v>0</v>
      </c>
      <c r="AK139" s="33"/>
      <c r="AL139" s="38">
        <f>(AE139+AH139+AJ139)</f>
        <v>1244619434</v>
      </c>
      <c r="AM139" s="33"/>
      <c r="AN139" s="38">
        <v>1068548850</v>
      </c>
      <c r="AO139" s="33"/>
      <c r="AP139" s="40">
        <f>(AN139/$C139)</f>
        <v>3267.8034392173531</v>
      </c>
      <c r="AQ139" s="33"/>
      <c r="AR139" s="40">
        <f>IF($AP$219&lt;&gt;0,(AP139/$AP$219)*100,0)</f>
        <v>92.874175748083005</v>
      </c>
      <c r="AS139" s="33"/>
      <c r="AT139" s="38">
        <v>71735668</v>
      </c>
      <c r="AU139" s="33"/>
      <c r="AV139" s="38">
        <v>73839479</v>
      </c>
      <c r="AW139" s="33"/>
      <c r="AX139" s="38"/>
      <c r="AY139" s="33"/>
      <c r="AZ139" s="38">
        <v>0</v>
      </c>
      <c r="BA139" s="33"/>
      <c r="BB139" s="22">
        <v>43</v>
      </c>
    </row>
    <row r="140" spans="1:54" s="27" customFormat="1" ht="8.85" customHeight="1" x14ac:dyDescent="0.3">
      <c r="A140" s="22">
        <v>44</v>
      </c>
      <c r="B140" s="33"/>
      <c r="C140" s="38">
        <v>51438</v>
      </c>
      <c r="D140" s="22"/>
      <c r="E140" s="22" t="s">
        <v>172</v>
      </c>
      <c r="F140" s="33"/>
      <c r="G140" s="38">
        <v>55711884</v>
      </c>
      <c r="H140" s="33"/>
      <c r="I140" s="40">
        <f>(G140/$C140)</f>
        <v>1083.0880671876823</v>
      </c>
      <c r="J140" s="33"/>
      <c r="K140" s="40">
        <f>IF($AE140&lt;&gt;0,(G140/$AE140)*100,0)</f>
        <v>38.998084811491132</v>
      </c>
      <c r="L140" s="33"/>
      <c r="M140" s="59">
        <v>72215164</v>
      </c>
      <c r="N140" s="33"/>
      <c r="O140" s="40">
        <f>(M140/$C140)</f>
        <v>1403.9263579454878</v>
      </c>
      <c r="P140" s="33"/>
      <c r="Q140" s="40">
        <f>IF($AE140&lt;&gt;0,(M140/$AE140)*100,0)</f>
        <v>50.550311498131009</v>
      </c>
      <c r="R140" s="33"/>
      <c r="S140" s="38">
        <v>14837215</v>
      </c>
      <c r="T140" s="33"/>
      <c r="U140" s="40">
        <f>(S140/$C140)</f>
        <v>288.44852054901048</v>
      </c>
      <c r="V140" s="33"/>
      <c r="W140" s="40">
        <f>IF($AE140&lt;&gt;0,(S140/$AE140)*100,0)</f>
        <v>10.385988184070897</v>
      </c>
      <c r="X140" s="33"/>
      <c r="Y140" s="38">
        <v>93737</v>
      </c>
      <c r="Z140" s="33"/>
      <c r="AA140" s="40">
        <f>(Y140/$C140)</f>
        <v>1.8223297950931219</v>
      </c>
      <c r="AB140" s="33"/>
      <c r="AC140" s="40">
        <f>IF($AE140&lt;&gt;0,(Y140/$AE140)*100,0)</f>
        <v>6.5615506306962154E-2</v>
      </c>
      <c r="AD140" s="33"/>
      <c r="AE140" s="38">
        <f>(G140+M140+S140+Y140)</f>
        <v>142858000</v>
      </c>
      <c r="AF140" s="39"/>
      <c r="AG140" s="33"/>
      <c r="AH140" s="38">
        <v>62918568</v>
      </c>
      <c r="AI140" s="33"/>
      <c r="AJ140" s="38">
        <v>0</v>
      </c>
      <c r="AK140" s="33"/>
      <c r="AL140" s="38">
        <f>(AE140+AH140+AJ140)</f>
        <v>205776568</v>
      </c>
      <c r="AM140" s="33"/>
      <c r="AN140" s="38">
        <v>134366288</v>
      </c>
      <c r="AO140" s="33"/>
      <c r="AP140" s="40">
        <f>(AN140/$C140)</f>
        <v>2612.1989190870563</v>
      </c>
      <c r="AQ140" s="33"/>
      <c r="AR140" s="40">
        <f>IF($AP$219&lt;&gt;0,(AP140/$AP$219)*100,0)</f>
        <v>74.241252882195511</v>
      </c>
      <c r="AS140" s="33"/>
      <c r="AT140" s="38">
        <v>6186694</v>
      </c>
      <c r="AU140" s="33"/>
      <c r="AV140" s="38">
        <v>8578785</v>
      </c>
      <c r="AW140" s="33"/>
      <c r="AX140" s="38"/>
      <c r="AY140" s="33"/>
      <c r="AZ140" s="38">
        <v>0</v>
      </c>
      <c r="BA140" s="33"/>
      <c r="BB140" s="22">
        <v>44</v>
      </c>
    </row>
    <row r="141" spans="1:54" s="27" customFormat="1" ht="8.85" customHeight="1" x14ac:dyDescent="0.3">
      <c r="A141" s="22">
        <v>45</v>
      </c>
      <c r="B141" s="33"/>
      <c r="C141" s="38">
        <v>2265</v>
      </c>
      <c r="D141" s="22" t="s">
        <v>93</v>
      </c>
      <c r="E141" s="22" t="s">
        <v>173</v>
      </c>
      <c r="F141" s="33"/>
      <c r="G141" s="38">
        <v>4836654</v>
      </c>
      <c r="H141" s="33"/>
      <c r="I141" s="40">
        <f>(G141/$C141)</f>
        <v>2135.3880794701986</v>
      </c>
      <c r="J141" s="33"/>
      <c r="K141" s="40">
        <f>IF($AE141&lt;&gt;0,(G141/$AE141)*100,0)</f>
        <v>55.755491968767309</v>
      </c>
      <c r="L141" s="33"/>
      <c r="M141" s="59">
        <v>3113447</v>
      </c>
      <c r="N141" s="33"/>
      <c r="O141" s="40">
        <f>(M141/$C141)</f>
        <v>1374.5902869757174</v>
      </c>
      <c r="P141" s="33"/>
      <c r="Q141" s="40">
        <f>IF($AE141&lt;&gt;0,(M141/$AE141)*100,0)</f>
        <v>35.890880183631637</v>
      </c>
      <c r="R141" s="33"/>
      <c r="S141" s="38">
        <v>548767</v>
      </c>
      <c r="T141" s="33"/>
      <c r="U141" s="40">
        <f>(S141/$C141)</f>
        <v>242.28123620309051</v>
      </c>
      <c r="V141" s="33"/>
      <c r="W141" s="40">
        <f>IF($AE141&lt;&gt;0,(S141/$AE141)*100,0)</f>
        <v>6.3260208526854589</v>
      </c>
      <c r="X141" s="33"/>
      <c r="Y141" s="38">
        <v>175890</v>
      </c>
      <c r="Z141" s="33"/>
      <c r="AA141" s="40">
        <f>(Y141/$C141)</f>
        <v>77.655629139072843</v>
      </c>
      <c r="AB141" s="33"/>
      <c r="AC141" s="40">
        <f>IF($AE141&lt;&gt;0,(Y141/$AE141)*100,0)</f>
        <v>2.027606994915593</v>
      </c>
      <c r="AD141" s="33"/>
      <c r="AE141" s="38">
        <f>(G141+M141+S141+Y141)</f>
        <v>8674758</v>
      </c>
      <c r="AF141" s="39"/>
      <c r="AG141" s="33"/>
      <c r="AH141" s="38">
        <v>80435</v>
      </c>
      <c r="AI141" s="33"/>
      <c r="AJ141" s="38">
        <v>0</v>
      </c>
      <c r="AK141" s="33"/>
      <c r="AL141" s="38">
        <f>(AE141+AH141+AJ141)</f>
        <v>8755193</v>
      </c>
      <c r="AM141" s="33"/>
      <c r="AN141" s="38">
        <v>8693971</v>
      </c>
      <c r="AO141" s="33"/>
      <c r="AP141" s="40">
        <f>(AN141/$C141)</f>
        <v>3838.3977924944811</v>
      </c>
      <c r="AQ141" s="33"/>
      <c r="AR141" s="40">
        <f>IF($AP$219&lt;&gt;0,(AP141/$AP$219)*100,0)</f>
        <v>109.09102637353428</v>
      </c>
      <c r="AS141" s="33"/>
      <c r="AT141" s="38">
        <v>0</v>
      </c>
      <c r="AU141" s="33"/>
      <c r="AV141" s="38">
        <v>52187</v>
      </c>
      <c r="AW141" s="33"/>
      <c r="AX141" s="38"/>
      <c r="AY141" s="33"/>
      <c r="AZ141" s="38">
        <v>0</v>
      </c>
      <c r="BA141" s="33"/>
      <c r="BB141" s="22">
        <v>45</v>
      </c>
    </row>
    <row r="142" spans="1:54" s="27" customFormat="1" ht="8.85" customHeight="1" x14ac:dyDescent="0.3">
      <c r="A142" s="41"/>
      <c r="B142" s="33"/>
      <c r="C142" s="41"/>
      <c r="D142" s="22"/>
      <c r="E142" s="22"/>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9"/>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41"/>
    </row>
    <row r="143" spans="1:54" s="27" customFormat="1" ht="8.85" customHeight="1" x14ac:dyDescent="0.3">
      <c r="A143" s="22">
        <v>46</v>
      </c>
      <c r="B143" s="33"/>
      <c r="C143" s="38">
        <v>37492</v>
      </c>
      <c r="D143" s="22"/>
      <c r="E143" s="22" t="s">
        <v>174</v>
      </c>
      <c r="F143" s="33"/>
      <c r="G143" s="38">
        <v>79664965</v>
      </c>
      <c r="H143" s="33"/>
      <c r="I143" s="40">
        <f>(G143/$C143)</f>
        <v>2124.852368505281</v>
      </c>
      <c r="J143" s="33"/>
      <c r="K143" s="40">
        <f>IF($AE143&lt;&gt;0,(G143/$AE143)*100,0)</f>
        <v>59.920454874864539</v>
      </c>
      <c r="L143" s="33"/>
      <c r="M143" s="59">
        <v>47387783</v>
      </c>
      <c r="N143" s="33"/>
      <c r="O143" s="40">
        <f>(M143/$C143)</f>
        <v>1263.9438546890003</v>
      </c>
      <c r="P143" s="33"/>
      <c r="Q143" s="40">
        <f>IF($AE143&lt;&gt;0,(M143/$AE143)*100,0)</f>
        <v>35.642989523329014</v>
      </c>
      <c r="R143" s="33"/>
      <c r="S143" s="38">
        <v>5898454</v>
      </c>
      <c r="T143" s="33"/>
      <c r="U143" s="40">
        <f>(S143/$C143)</f>
        <v>157.3256694761549</v>
      </c>
      <c r="V143" s="33"/>
      <c r="W143" s="40">
        <f>IF($AE143&lt;&gt;0,(S143/$AE143)*100,0)</f>
        <v>4.4365556018064431</v>
      </c>
      <c r="X143" s="33"/>
      <c r="Y143" s="38">
        <v>0</v>
      </c>
      <c r="Z143" s="33"/>
      <c r="AA143" s="40">
        <f>(Y143/$C143)</f>
        <v>0</v>
      </c>
      <c r="AB143" s="33"/>
      <c r="AC143" s="40">
        <f>IF($AE143&lt;&gt;0,(Y143/$AE143)*100,0)</f>
        <v>0</v>
      </c>
      <c r="AD143" s="33"/>
      <c r="AE143" s="38">
        <f>(G143+M143+S143+Y143)</f>
        <v>132951202</v>
      </c>
      <c r="AF143" s="39"/>
      <c r="AG143" s="33"/>
      <c r="AH143" s="38">
        <v>0</v>
      </c>
      <c r="AI143" s="33"/>
      <c r="AJ143" s="38">
        <v>0</v>
      </c>
      <c r="AK143" s="33"/>
      <c r="AL143" s="38">
        <f>(AE143+AH143+AJ143)</f>
        <v>132951202</v>
      </c>
      <c r="AM143" s="33"/>
      <c r="AN143" s="38">
        <v>112728745</v>
      </c>
      <c r="AO143" s="33"/>
      <c r="AP143" s="40">
        <f>(AN143/$C143)</f>
        <v>3006.7413048116932</v>
      </c>
      <c r="AQ143" s="33"/>
      <c r="AR143" s="40">
        <f>IF($AP$219&lt;&gt;0,(AP143/$AP$219)*100,0)</f>
        <v>85.454534082681036</v>
      </c>
      <c r="AS143" s="33"/>
      <c r="AT143" s="38">
        <v>2946128</v>
      </c>
      <c r="AU143" s="33"/>
      <c r="AV143" s="38">
        <v>0</v>
      </c>
      <c r="AW143" s="33"/>
      <c r="AX143" s="38"/>
      <c r="AY143" s="33"/>
      <c r="AZ143" s="38">
        <v>3300000</v>
      </c>
      <c r="BA143" s="33"/>
      <c r="BB143" s="22">
        <v>46</v>
      </c>
    </row>
    <row r="144" spans="1:54" s="27" customFormat="1" ht="8.85" customHeight="1" x14ac:dyDescent="0.3">
      <c r="A144" s="22">
        <v>47</v>
      </c>
      <c r="B144" s="33"/>
      <c r="C144" s="38">
        <v>75837</v>
      </c>
      <c r="D144" s="22"/>
      <c r="E144" s="22" t="s">
        <v>175</v>
      </c>
      <c r="F144" s="33"/>
      <c r="G144" s="38">
        <v>191174947</v>
      </c>
      <c r="H144" s="33"/>
      <c r="I144" s="40">
        <f>(G144/$C144)</f>
        <v>2520.8664240410353</v>
      </c>
      <c r="J144" s="33"/>
      <c r="K144" s="40">
        <f>IF($AE144&lt;&gt;0,(G144/$AE144)*100,0)</f>
        <v>69.835718253757705</v>
      </c>
      <c r="L144" s="33"/>
      <c r="M144" s="59">
        <v>70386470</v>
      </c>
      <c r="N144" s="33"/>
      <c r="O144" s="40">
        <f>(M144/$C144)</f>
        <v>928.12835423342165</v>
      </c>
      <c r="P144" s="33"/>
      <c r="Q144" s="40">
        <f>IF($AE144&lt;&gt;0,(M144/$AE144)*100,0)</f>
        <v>25.711997125839765</v>
      </c>
      <c r="R144" s="33"/>
      <c r="S144" s="38">
        <v>10384174</v>
      </c>
      <c r="T144" s="33"/>
      <c r="U144" s="40">
        <f>(S144/$C144)</f>
        <v>136.92754196500388</v>
      </c>
      <c r="V144" s="33"/>
      <c r="W144" s="40">
        <f>IF($AE144&lt;&gt;0,(S144/$AE144)*100,0)</f>
        <v>3.7933121527790776</v>
      </c>
      <c r="X144" s="33"/>
      <c r="Y144" s="38">
        <v>1803934</v>
      </c>
      <c r="Z144" s="33"/>
      <c r="AA144" s="40">
        <f>(Y144/$C144)</f>
        <v>23.786990519139735</v>
      </c>
      <c r="AB144" s="33"/>
      <c r="AC144" s="40">
        <f>IF($AE144&lt;&gt;0,(Y144/$AE144)*100,0)</f>
        <v>0.65897246762345973</v>
      </c>
      <c r="AD144" s="33"/>
      <c r="AE144" s="38">
        <f>(G144+M144+S144+Y144)</f>
        <v>273749525</v>
      </c>
      <c r="AF144" s="39"/>
      <c r="AG144" s="33"/>
      <c r="AH144" s="38">
        <v>0</v>
      </c>
      <c r="AI144" s="33"/>
      <c r="AJ144" s="38">
        <v>1075999</v>
      </c>
      <c r="AK144" s="33"/>
      <c r="AL144" s="38">
        <f>(AE144+AH144+AJ144)</f>
        <v>274825524</v>
      </c>
      <c r="AM144" s="33"/>
      <c r="AN144" s="38">
        <v>234353984</v>
      </c>
      <c r="AO144" s="33"/>
      <c r="AP144" s="40">
        <f>(AN144/$C144)</f>
        <v>3090.2327887442807</v>
      </c>
      <c r="AQ144" s="33"/>
      <c r="AR144" s="40">
        <f>IF($AP$219&lt;&gt;0,(AP144/$AP$219)*100,0)</f>
        <v>87.82744386641042</v>
      </c>
      <c r="AS144" s="33"/>
      <c r="AT144" s="38">
        <v>30988995</v>
      </c>
      <c r="AU144" s="33"/>
      <c r="AV144" s="38">
        <v>21181006</v>
      </c>
      <c r="AW144" s="33"/>
      <c r="AX144" s="38"/>
      <c r="AY144" s="33"/>
      <c r="AZ144" s="38">
        <v>0</v>
      </c>
      <c r="BA144" s="33"/>
      <c r="BB144" s="22">
        <v>47</v>
      </c>
    </row>
    <row r="145" spans="1:55" ht="8.85" customHeight="1" x14ac:dyDescent="0.3">
      <c r="A145" s="22">
        <v>48</v>
      </c>
      <c r="B145" s="33"/>
      <c r="C145" s="38">
        <v>6940</v>
      </c>
      <c r="E145" s="22" t="s">
        <v>176</v>
      </c>
      <c r="F145" s="33"/>
      <c r="G145" s="38">
        <v>13532638</v>
      </c>
      <c r="H145" s="33"/>
      <c r="I145" s="40">
        <f>(G145/$C145)</f>
        <v>1949.9478386167148</v>
      </c>
      <c r="J145" s="33"/>
      <c r="K145" s="40">
        <f>IF($AE145&lt;&gt;0,(G145/$AE145)*100,0)</f>
        <v>55.382737983326869</v>
      </c>
      <c r="L145" s="33"/>
      <c r="M145" s="59">
        <v>9132924</v>
      </c>
      <c r="N145" s="33"/>
      <c r="O145" s="40">
        <f>(M145/$C145)</f>
        <v>1315.9832853025937</v>
      </c>
      <c r="P145" s="33"/>
      <c r="Q145" s="40">
        <f>IF($AE145&lt;&gt;0,(M145/$AE145)*100,0)</f>
        <v>37.376772874116455</v>
      </c>
      <c r="R145" s="33"/>
      <c r="S145" s="38">
        <v>1714186</v>
      </c>
      <c r="T145" s="33"/>
      <c r="U145" s="40">
        <f>(S145/$C145)</f>
        <v>247.00086455331413</v>
      </c>
      <c r="V145" s="33"/>
      <c r="W145" s="40">
        <f>IF($AE145&lt;&gt;0,(S145/$AE145)*100,0)</f>
        <v>7.0153590225857778</v>
      </c>
      <c r="X145" s="33"/>
      <c r="Y145" s="38">
        <v>55010</v>
      </c>
      <c r="Z145" s="33"/>
      <c r="AA145" s="40">
        <f>(Y145/$C145)</f>
        <v>7.9265129682997122</v>
      </c>
      <c r="AB145" s="33"/>
      <c r="AC145" s="40">
        <f>IF($AE145&lt;&gt;0,(Y145/$AE145)*100,0)</f>
        <v>0.22513011997090374</v>
      </c>
      <c r="AD145" s="33"/>
      <c r="AE145" s="38">
        <f>(G145+M145+S145+Y145)</f>
        <v>24434758</v>
      </c>
      <c r="AF145" s="39"/>
      <c r="AG145" s="33"/>
      <c r="AH145" s="38">
        <v>0</v>
      </c>
      <c r="AI145" s="33"/>
      <c r="AJ145" s="38">
        <v>0</v>
      </c>
      <c r="AK145" s="33"/>
      <c r="AL145" s="38">
        <f>(AE145+AH145+AJ145)</f>
        <v>24434758</v>
      </c>
      <c r="AM145" s="33"/>
      <c r="AN145" s="38">
        <v>21003567</v>
      </c>
      <c r="AO145" s="33"/>
      <c r="AP145" s="40">
        <f>(AN145/$C145)</f>
        <v>3026.4505763688762</v>
      </c>
      <c r="AQ145" s="33"/>
      <c r="AR145" s="40">
        <f>IF($AP$219&lt;&gt;0,(AP145/$AP$219)*100,0)</f>
        <v>86.014690892757386</v>
      </c>
      <c r="AS145" s="33"/>
      <c r="AT145" s="38">
        <v>1718952</v>
      </c>
      <c r="AU145" s="33"/>
      <c r="AV145" s="38">
        <v>0</v>
      </c>
      <c r="AW145" s="33"/>
      <c r="AX145" s="38"/>
      <c r="AY145" s="33"/>
      <c r="AZ145" s="38">
        <v>0</v>
      </c>
      <c r="BA145" s="33"/>
      <c r="BB145" s="22">
        <v>48</v>
      </c>
    </row>
    <row r="146" spans="1:55" ht="8.85" customHeight="1" x14ac:dyDescent="0.3">
      <c r="A146" s="22">
        <v>49</v>
      </c>
      <c r="B146" s="33"/>
      <c r="C146" s="38">
        <v>25863</v>
      </c>
      <c r="E146" s="22" t="s">
        <v>177</v>
      </c>
      <c r="F146" s="33"/>
      <c r="G146" s="38">
        <v>52689440</v>
      </c>
      <c r="H146" s="33"/>
      <c r="I146" s="40">
        <f>(G146/$C146)</f>
        <v>2037.2516722731316</v>
      </c>
      <c r="J146" s="33"/>
      <c r="K146" s="40">
        <f>IF($AE146&lt;&gt;0,(G146/$AE146)*100,0)</f>
        <v>57.834354063637036</v>
      </c>
      <c r="L146" s="33"/>
      <c r="M146" s="59">
        <v>33988091</v>
      </c>
      <c r="N146" s="33"/>
      <c r="O146" s="40">
        <f>(M146/$C146)</f>
        <v>1314.1588756138112</v>
      </c>
      <c r="P146" s="33"/>
      <c r="Q146" s="40">
        <f>IF($AE146&lt;&gt;0,(M146/$AE146)*100,0)</f>
        <v>37.306892782332007</v>
      </c>
      <c r="R146" s="33"/>
      <c r="S146" s="38">
        <v>4034580</v>
      </c>
      <c r="T146" s="33"/>
      <c r="U146" s="40">
        <f>(S146/$C146)</f>
        <v>155.99814406681361</v>
      </c>
      <c r="V146" s="33"/>
      <c r="W146" s="40">
        <f>IF($AE146&lt;&gt;0,(S146/$AE146)*100,0)</f>
        <v>4.4285406756661052</v>
      </c>
      <c r="X146" s="33"/>
      <c r="Y146" s="38">
        <v>391941</v>
      </c>
      <c r="Z146" s="33"/>
      <c r="AA146" s="40">
        <f>(Y146/$C146)</f>
        <v>15.154506437768241</v>
      </c>
      <c r="AB146" s="33"/>
      <c r="AC146" s="40">
        <f>IF($AE146&lt;&gt;0,(Y146/$AE146)*100,0)</f>
        <v>0.43021247836484811</v>
      </c>
      <c r="AD146" s="33"/>
      <c r="AE146" s="38">
        <f>(G146+M146+S146+Y146)</f>
        <v>91104052</v>
      </c>
      <c r="AF146" s="39"/>
      <c r="AG146" s="33"/>
      <c r="AH146" s="38">
        <v>0</v>
      </c>
      <c r="AI146" s="33"/>
      <c r="AJ146" s="38">
        <v>4870004</v>
      </c>
      <c r="AK146" s="33"/>
      <c r="AL146" s="38">
        <f>(AE146+AH146+AJ146)</f>
        <v>95974056</v>
      </c>
      <c r="AM146" s="33"/>
      <c r="AN146" s="38">
        <v>78223789</v>
      </c>
      <c r="AO146" s="33"/>
      <c r="AP146" s="40">
        <f>(AN146/$C146)</f>
        <v>3024.5442910721881</v>
      </c>
      <c r="AQ146" s="33"/>
      <c r="AR146" s="40">
        <f>IF($AP$219&lt;&gt;0,(AP146/$AP$219)*100,0)</f>
        <v>85.960512396723658</v>
      </c>
      <c r="AS146" s="33"/>
      <c r="AT146" s="38">
        <v>10008279</v>
      </c>
      <c r="AU146" s="33"/>
      <c r="AV146" s="38">
        <v>6756067</v>
      </c>
      <c r="AW146" s="33"/>
      <c r="AX146" s="38"/>
      <c r="AY146" s="33"/>
      <c r="AZ146" s="38">
        <v>0</v>
      </c>
      <c r="BA146" s="33"/>
      <c r="BB146" s="22">
        <v>49</v>
      </c>
    </row>
    <row r="147" spans="1:55" ht="8.85" customHeight="1" x14ac:dyDescent="0.3">
      <c r="A147" s="22">
        <v>50</v>
      </c>
      <c r="B147" s="33"/>
      <c r="C147" s="38">
        <v>16916</v>
      </c>
      <c r="D147" s="22" t="s">
        <v>93</v>
      </c>
      <c r="E147" s="22" t="s">
        <v>178</v>
      </c>
      <c r="F147" s="33"/>
      <c r="G147" s="38">
        <v>25994190</v>
      </c>
      <c r="H147" s="33"/>
      <c r="I147" s="40">
        <f>(G147/$C147)</f>
        <v>1536.6629226767557</v>
      </c>
      <c r="J147" s="33"/>
      <c r="K147" s="40">
        <f>IF($AE147&lt;&gt;0,(G147/$AE147)*100,0)</f>
        <v>55.218566762166574</v>
      </c>
      <c r="L147" s="33"/>
      <c r="M147" s="59">
        <v>18913172</v>
      </c>
      <c r="N147" s="33"/>
      <c r="O147" s="40">
        <f>(M147/$C147)</f>
        <v>1118.0640813431071</v>
      </c>
      <c r="P147" s="33"/>
      <c r="Q147" s="40">
        <f>IF($AE147&lt;&gt;0,(M147/$AE147)*100,0)</f>
        <v>40.176602954981071</v>
      </c>
      <c r="R147" s="33"/>
      <c r="S147" s="38">
        <v>2089004</v>
      </c>
      <c r="T147" s="33"/>
      <c r="U147" s="40">
        <f>(S147/$C147)</f>
        <v>123.49278789311894</v>
      </c>
      <c r="V147" s="33"/>
      <c r="W147" s="40">
        <f>IF($AE147&lt;&gt;0,(S147/$AE147)*100,0)</f>
        <v>4.4375995882323327</v>
      </c>
      <c r="X147" s="33"/>
      <c r="Y147" s="38">
        <v>78724</v>
      </c>
      <c r="Z147" s="33"/>
      <c r="AA147" s="40">
        <f>(Y147/$C147)</f>
        <v>4.6538188697091512</v>
      </c>
      <c r="AB147" s="33"/>
      <c r="AC147" s="40">
        <f>IF($AE147&lt;&gt;0,(Y147/$AE147)*100,0)</f>
        <v>0.16723069462002091</v>
      </c>
      <c r="AD147" s="33"/>
      <c r="AE147" s="38">
        <f>(G147+M147+S147+Y147)</f>
        <v>47075090</v>
      </c>
      <c r="AF147" s="39"/>
      <c r="AG147" s="33"/>
      <c r="AH147" s="38">
        <v>0</v>
      </c>
      <c r="AI147" s="33"/>
      <c r="AJ147" s="38">
        <v>0</v>
      </c>
      <c r="AK147" s="33"/>
      <c r="AL147" s="38">
        <f>(AE147+AH147+AJ147)</f>
        <v>47075090</v>
      </c>
      <c r="AM147" s="33"/>
      <c r="AN147" s="38">
        <v>41657869</v>
      </c>
      <c r="AO147" s="33"/>
      <c r="AP147" s="40">
        <f>(AN147/$C147)</f>
        <v>2462.6311775833528</v>
      </c>
      <c r="AQ147" s="33"/>
      <c r="AR147" s="40">
        <f>IF($AP$219&lt;&gt;0,(AP147/$AP$219)*100,0)</f>
        <v>69.990391112496866</v>
      </c>
      <c r="AS147" s="33"/>
      <c r="AT147" s="38">
        <v>3290000</v>
      </c>
      <c r="AU147" s="33"/>
      <c r="AV147" s="38">
        <v>6408638</v>
      </c>
      <c r="AW147" s="33"/>
      <c r="AX147" s="38"/>
      <c r="AY147" s="33"/>
      <c r="AZ147" s="38">
        <v>0</v>
      </c>
      <c r="BA147" s="33"/>
      <c r="BB147" s="22">
        <v>50</v>
      </c>
    </row>
    <row r="148" spans="1:55" ht="8.85" customHeight="1" x14ac:dyDescent="0.3">
      <c r="A148" s="33"/>
      <c r="B148" s="33"/>
      <c r="C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row>
    <row r="149" spans="1:55" ht="5.7" customHeight="1" x14ac:dyDescent="0.3">
      <c r="A149" s="33"/>
      <c r="B149" s="33"/>
      <c r="C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row>
    <row r="150" spans="1:55" ht="8.85" hidden="1" customHeight="1" x14ac:dyDescent="0.3">
      <c r="A150" s="33"/>
      <c r="B150" s="33"/>
      <c r="C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row>
    <row r="151" spans="1:55" s="20" customFormat="1" ht="9.6" customHeight="1" x14ac:dyDescent="0.3">
      <c r="A151" s="50">
        <v>4</v>
      </c>
      <c r="D151" s="22"/>
      <c r="BC151" s="23">
        <v>5</v>
      </c>
    </row>
    <row r="152" spans="1:55" s="20" customFormat="1" ht="10.5" customHeight="1" x14ac:dyDescent="0.3">
      <c r="D152" s="22"/>
      <c r="AE152" s="23" t="s">
        <v>49</v>
      </c>
      <c r="AH152" s="20" t="s">
        <v>50</v>
      </c>
      <c r="BB152" s="23" t="s">
        <v>51</v>
      </c>
      <c r="BC152" s="23"/>
    </row>
    <row r="153" spans="1:55" s="20" customFormat="1" ht="10.5" customHeight="1" x14ac:dyDescent="0.3">
      <c r="A153" s="24"/>
      <c r="D153" s="22"/>
      <c r="AE153" s="23" t="s">
        <v>52</v>
      </c>
      <c r="AH153" s="20" t="s">
        <v>53</v>
      </c>
      <c r="BB153" s="23" t="s">
        <v>179</v>
      </c>
      <c r="BC153" s="23"/>
    </row>
    <row r="154" spans="1:55" s="20" customFormat="1" ht="10.5" customHeight="1" x14ac:dyDescent="0.3">
      <c r="A154" s="25"/>
      <c r="D154" s="22"/>
      <c r="AE154" s="23" t="s">
        <v>55</v>
      </c>
      <c r="AH154" s="26" t="s">
        <v>56</v>
      </c>
      <c r="BC154" s="23"/>
    </row>
    <row r="155" spans="1:55" ht="8.85" customHeight="1" x14ac:dyDescent="0.3"/>
    <row r="156" spans="1:55" ht="9.6" customHeight="1" x14ac:dyDescent="0.3">
      <c r="G156" s="28" t="s">
        <v>57</v>
      </c>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55" ht="10.35" customHeight="1" x14ac:dyDescent="0.3">
      <c r="G157" s="29" t="s">
        <v>6</v>
      </c>
      <c r="H157" s="29"/>
      <c r="I157" s="29"/>
      <c r="J157" s="29"/>
      <c r="K157" s="29"/>
      <c r="M157" s="29" t="s">
        <v>58</v>
      </c>
      <c r="N157" s="29"/>
      <c r="O157" s="29"/>
      <c r="P157" s="29"/>
      <c r="Q157" s="29"/>
      <c r="S157" s="29" t="s">
        <v>59</v>
      </c>
      <c r="T157" s="29"/>
      <c r="U157" s="29"/>
      <c r="V157" s="29"/>
      <c r="W157" s="29"/>
      <c r="X157" s="29"/>
      <c r="Y157" s="29"/>
      <c r="Z157" s="29"/>
      <c r="AA157" s="29"/>
      <c r="AB157" s="29"/>
      <c r="AC157" s="29"/>
      <c r="AN157" s="28" t="s">
        <v>60</v>
      </c>
      <c r="AO157" s="28"/>
      <c r="AP157" s="28"/>
      <c r="AQ157" s="28"/>
      <c r="AR157" s="28"/>
      <c r="AS157" s="28"/>
      <c r="AT157" s="28"/>
      <c r="AU157" s="28"/>
      <c r="AV157" s="28"/>
      <c r="AW157" s="28"/>
      <c r="AX157" s="28"/>
      <c r="AY157" s="28"/>
      <c r="AZ157" s="28"/>
    </row>
    <row r="158" spans="1:55" ht="10.35" customHeight="1" x14ac:dyDescent="0.3">
      <c r="G158" s="28" t="s">
        <v>61</v>
      </c>
      <c r="H158" s="28"/>
      <c r="I158" s="28"/>
      <c r="J158" s="28"/>
      <c r="K158" s="28"/>
      <c r="M158" s="28" t="s">
        <v>62</v>
      </c>
      <c r="N158" s="28"/>
      <c r="O158" s="28"/>
      <c r="P158" s="28"/>
      <c r="Q158" s="28"/>
      <c r="S158" s="28" t="s">
        <v>62</v>
      </c>
      <c r="T158" s="28"/>
      <c r="U158" s="28"/>
      <c r="V158" s="28"/>
      <c r="W158" s="28"/>
      <c r="X158" s="28"/>
      <c r="Y158" s="28"/>
      <c r="Z158" s="28"/>
      <c r="AA158" s="28"/>
      <c r="AB158" s="28"/>
      <c r="AC158" s="28"/>
      <c r="AN158" s="29" t="s">
        <v>63</v>
      </c>
      <c r="AO158" s="29"/>
      <c r="AP158" s="29"/>
      <c r="AQ158" s="29"/>
      <c r="AR158" s="29"/>
    </row>
    <row r="159" spans="1:55" ht="8.85" customHeight="1" x14ac:dyDescent="0.3">
      <c r="AN159" s="28" t="s">
        <v>64</v>
      </c>
      <c r="AO159" s="28"/>
      <c r="AP159" s="28"/>
      <c r="AQ159" s="28"/>
      <c r="AR159" s="28"/>
      <c r="AT159" s="28" t="s">
        <v>65</v>
      </c>
      <c r="AU159" s="28"/>
      <c r="AV159" s="28"/>
      <c r="AW159" s="28"/>
      <c r="AX159" s="28"/>
      <c r="AY159" s="28"/>
      <c r="AZ159" s="28"/>
    </row>
    <row r="160" spans="1:55" ht="9.6" customHeight="1" x14ac:dyDescent="0.3">
      <c r="K160" s="30"/>
      <c r="Q160" s="30"/>
      <c r="S160" s="28" t="s">
        <v>66</v>
      </c>
      <c r="T160" s="28"/>
      <c r="U160" s="28"/>
      <c r="V160" s="28"/>
      <c r="W160" s="28"/>
      <c r="Y160" s="28" t="s">
        <v>67</v>
      </c>
      <c r="Z160" s="28"/>
      <c r="AA160" s="28"/>
      <c r="AB160" s="28"/>
      <c r="AC160" s="28"/>
      <c r="AJ160" s="30"/>
      <c r="AR160" s="30"/>
      <c r="AT160" s="30" t="s">
        <v>68</v>
      </c>
      <c r="AV160" s="30" t="s">
        <v>68</v>
      </c>
      <c r="AX160" s="30"/>
    </row>
    <row r="161" spans="1:54" s="27" customFormat="1" ht="9.6" customHeight="1" x14ac:dyDescent="0.3">
      <c r="A161" s="22"/>
      <c r="B161" s="22"/>
      <c r="C161" s="30" t="s">
        <v>69</v>
      </c>
      <c r="D161" s="22"/>
      <c r="E161" s="22"/>
      <c r="F161" s="22"/>
      <c r="G161" s="22"/>
      <c r="H161" s="22"/>
      <c r="I161" s="30" t="s">
        <v>70</v>
      </c>
      <c r="J161" s="22"/>
      <c r="K161" s="30" t="s">
        <v>71</v>
      </c>
      <c r="L161" s="22"/>
      <c r="M161" s="22"/>
      <c r="N161" s="22"/>
      <c r="O161" s="30" t="s">
        <v>70</v>
      </c>
      <c r="P161" s="22"/>
      <c r="Q161" s="30" t="s">
        <v>71</v>
      </c>
      <c r="R161" s="22"/>
      <c r="S161" s="22"/>
      <c r="T161" s="22"/>
      <c r="U161" s="30" t="s">
        <v>70</v>
      </c>
      <c r="V161" s="22"/>
      <c r="W161" s="30" t="s">
        <v>71</v>
      </c>
      <c r="X161" s="22"/>
      <c r="Y161" s="22"/>
      <c r="Z161" s="22"/>
      <c r="AA161" s="30" t="s">
        <v>70</v>
      </c>
      <c r="AB161" s="22"/>
      <c r="AC161" s="30" t="s">
        <v>71</v>
      </c>
      <c r="AD161" s="22"/>
      <c r="AE161" s="30" t="s">
        <v>72</v>
      </c>
      <c r="AF161" s="30"/>
      <c r="AG161" s="22"/>
      <c r="AH161" s="30" t="s">
        <v>73</v>
      </c>
      <c r="AI161" s="22"/>
      <c r="AJ161" s="30" t="s">
        <v>74</v>
      </c>
      <c r="AK161" s="22"/>
      <c r="AL161" s="30" t="s">
        <v>75</v>
      </c>
      <c r="AM161" s="22"/>
      <c r="AN161" s="22"/>
      <c r="AO161" s="22"/>
      <c r="AP161" s="30" t="s">
        <v>70</v>
      </c>
      <c r="AQ161" s="22"/>
      <c r="AR161" s="30" t="s">
        <v>71</v>
      </c>
      <c r="AS161" s="22"/>
      <c r="AT161" s="30" t="s">
        <v>76</v>
      </c>
      <c r="AU161" s="22"/>
      <c r="AV161" s="30" t="s">
        <v>76</v>
      </c>
      <c r="AW161" s="22"/>
      <c r="AX161" s="30"/>
      <c r="AY161" s="22"/>
      <c r="AZ161" s="30" t="s">
        <v>77</v>
      </c>
      <c r="BA161" s="22"/>
      <c r="BB161" s="22"/>
    </row>
    <row r="162" spans="1:54" s="27" customFormat="1" ht="9.6" customHeight="1" x14ac:dyDescent="0.3">
      <c r="A162" s="31" t="s">
        <v>78</v>
      </c>
      <c r="B162" s="22"/>
      <c r="C162" s="31" t="s">
        <v>79</v>
      </c>
      <c r="D162" s="22"/>
      <c r="E162" s="31" t="s">
        <v>80</v>
      </c>
      <c r="F162" s="22"/>
      <c r="G162" s="31" t="s">
        <v>81</v>
      </c>
      <c r="H162" s="22"/>
      <c r="I162" s="31" t="s">
        <v>82</v>
      </c>
      <c r="J162" s="22"/>
      <c r="K162" s="31" t="s">
        <v>83</v>
      </c>
      <c r="L162" s="22"/>
      <c r="M162" s="31" t="s">
        <v>81</v>
      </c>
      <c r="N162" s="22"/>
      <c r="O162" s="31" t="s">
        <v>82</v>
      </c>
      <c r="P162" s="22"/>
      <c r="Q162" s="31" t="s">
        <v>83</v>
      </c>
      <c r="R162" s="22"/>
      <c r="S162" s="31" t="s">
        <v>81</v>
      </c>
      <c r="T162" s="22"/>
      <c r="U162" s="31" t="s">
        <v>82</v>
      </c>
      <c r="V162" s="22"/>
      <c r="W162" s="31" t="s">
        <v>83</v>
      </c>
      <c r="X162" s="22"/>
      <c r="Y162" s="31" t="s">
        <v>81</v>
      </c>
      <c r="Z162" s="22"/>
      <c r="AA162" s="31" t="s">
        <v>82</v>
      </c>
      <c r="AB162" s="22"/>
      <c r="AC162" s="31" t="s">
        <v>83</v>
      </c>
      <c r="AD162" s="22"/>
      <c r="AE162" s="31" t="s">
        <v>57</v>
      </c>
      <c r="AF162" s="30"/>
      <c r="AG162" s="22"/>
      <c r="AH162" s="31" t="s">
        <v>84</v>
      </c>
      <c r="AI162" s="22"/>
      <c r="AJ162" s="31" t="s">
        <v>85</v>
      </c>
      <c r="AK162" s="22"/>
      <c r="AL162" s="31" t="s">
        <v>86</v>
      </c>
      <c r="AM162" s="22"/>
      <c r="AN162" s="31" t="s">
        <v>81</v>
      </c>
      <c r="AO162" s="22"/>
      <c r="AP162" s="31" t="s">
        <v>82</v>
      </c>
      <c r="AQ162" s="22"/>
      <c r="AR162" s="31" t="s">
        <v>87</v>
      </c>
      <c r="AS162" s="22"/>
      <c r="AT162" s="31" t="s">
        <v>88</v>
      </c>
      <c r="AU162" s="22"/>
      <c r="AV162" s="31" t="s">
        <v>89</v>
      </c>
      <c r="AW162" s="22"/>
      <c r="AX162" s="31"/>
      <c r="AY162" s="22"/>
      <c r="AZ162" s="31" t="s">
        <v>90</v>
      </c>
      <c r="BA162" s="22"/>
      <c r="BB162" s="32" t="s">
        <v>78</v>
      </c>
    </row>
    <row r="163" spans="1:54" s="27" customFormat="1" ht="8.85" customHeight="1" x14ac:dyDescent="0.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row>
    <row r="164" spans="1:54" s="27" customFormat="1" ht="8.85" customHeight="1" x14ac:dyDescent="0.3">
      <c r="A164" s="22"/>
      <c r="B164" s="22"/>
      <c r="C164" s="22"/>
      <c r="D164" s="49"/>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row>
    <row r="165" spans="1:54" s="27" customFormat="1" ht="8.85" customHeight="1" x14ac:dyDescent="0.3">
      <c r="A165" s="22">
        <v>51</v>
      </c>
      <c r="B165" s="33"/>
      <c r="C165" s="38">
        <v>10979</v>
      </c>
      <c r="D165" s="22"/>
      <c r="E165" s="22" t="s">
        <v>180</v>
      </c>
      <c r="F165" s="33"/>
      <c r="G165" s="36">
        <v>21581685</v>
      </c>
      <c r="H165" s="33"/>
      <c r="I165" s="34">
        <f>(G165/$C165)</f>
        <v>1965.7241096639038</v>
      </c>
      <c r="J165" s="33"/>
      <c r="K165" s="35">
        <f>IF($AE165&lt;&gt;0,(G165/$AE165)*100,0)</f>
        <v>65.651924731899143</v>
      </c>
      <c r="L165" s="33"/>
      <c r="M165" s="36">
        <v>8779840</v>
      </c>
      <c r="N165" s="33"/>
      <c r="O165" s="34">
        <f>(M165/$C165)</f>
        <v>799.693961198652</v>
      </c>
      <c r="P165" s="33"/>
      <c r="Q165" s="35">
        <f>IF($AE165&lt;&gt;0,(M165/$AE165)*100,0)</f>
        <v>26.708451858050815</v>
      </c>
      <c r="R165" s="33"/>
      <c r="S165" s="36">
        <v>2446936</v>
      </c>
      <c r="T165" s="33"/>
      <c r="U165" s="34">
        <f>(S165/$C165)</f>
        <v>222.8742144093269</v>
      </c>
      <c r="V165" s="33"/>
      <c r="W165" s="35">
        <f>IF($AE165&lt;&gt;0,(S165/$AE165)*100,0)</f>
        <v>7.443629081592765</v>
      </c>
      <c r="X165" s="33"/>
      <c r="Y165" s="36">
        <v>64429</v>
      </c>
      <c r="Z165" s="33"/>
      <c r="AA165" s="34">
        <f>(Y165/$C165)</f>
        <v>5.8683850988250299</v>
      </c>
      <c r="AB165" s="33"/>
      <c r="AC165" s="35">
        <f>IF($AE165&lt;&gt;0,(Y165/$AE165)*100,0)</f>
        <v>0.19599432845727893</v>
      </c>
      <c r="AD165" s="33"/>
      <c r="AE165" s="36">
        <f>(G165+M165+S165+Y165)</f>
        <v>32872890</v>
      </c>
      <c r="AF165" s="37"/>
      <c r="AG165" s="33"/>
      <c r="AH165" s="36">
        <v>45823</v>
      </c>
      <c r="AI165" s="33"/>
      <c r="AJ165" s="36">
        <v>944094</v>
      </c>
      <c r="AK165" s="33"/>
      <c r="AL165" s="36">
        <f>(AE165+AH165+AJ165)</f>
        <v>33862807</v>
      </c>
      <c r="AM165" s="33"/>
      <c r="AN165" s="36">
        <v>31391916</v>
      </c>
      <c r="AO165" s="33"/>
      <c r="AP165" s="34">
        <f>(AN165/$C165)</f>
        <v>2859.2691501958284</v>
      </c>
      <c r="AQ165" s="33"/>
      <c r="AR165" s="35">
        <f>IF($AP$219&lt;&gt;0,(AP165/$AP$219)*100,0)</f>
        <v>81.263230945726562</v>
      </c>
      <c r="AS165" s="33"/>
      <c r="AT165" s="36">
        <v>1964722</v>
      </c>
      <c r="AU165" s="33"/>
      <c r="AV165" s="36">
        <v>1773483</v>
      </c>
      <c r="AW165" s="33"/>
      <c r="AX165" s="36"/>
      <c r="AY165" s="33"/>
      <c r="AZ165" s="36">
        <v>0</v>
      </c>
      <c r="BA165" s="33"/>
      <c r="BB165" s="22">
        <v>51</v>
      </c>
    </row>
    <row r="166" spans="1:54" s="27" customFormat="1" ht="8.85" customHeight="1" x14ac:dyDescent="0.3">
      <c r="A166" s="22">
        <v>52</v>
      </c>
      <c r="B166" s="33"/>
      <c r="C166" s="38">
        <v>23994</v>
      </c>
      <c r="D166" s="22" t="s">
        <v>93</v>
      </c>
      <c r="E166" s="22" t="s">
        <v>181</v>
      </c>
      <c r="F166" s="33"/>
      <c r="G166" s="38">
        <v>15340366</v>
      </c>
      <c r="H166" s="33"/>
      <c r="I166" s="35">
        <f>(G166/$C166)</f>
        <v>639.34175210469289</v>
      </c>
      <c r="J166" s="33"/>
      <c r="K166" s="35">
        <f>IF($AE166&lt;&gt;0,(G166/$AE166)*100,0)</f>
        <v>23.271238886750517</v>
      </c>
      <c r="L166" s="33"/>
      <c r="M166" s="59">
        <v>38551053</v>
      </c>
      <c r="N166" s="33"/>
      <c r="O166" s="35">
        <f>(M166/$C166)</f>
        <v>1606.6955488872218</v>
      </c>
      <c r="P166" s="33"/>
      <c r="Q166" s="35">
        <f>IF($AE166&lt;&gt;0,(M166/$AE166)*100,0)</f>
        <v>58.481705306039004</v>
      </c>
      <c r="R166" s="33"/>
      <c r="S166" s="38">
        <v>10405540</v>
      </c>
      <c r="T166" s="33"/>
      <c r="U166" s="35">
        <f>(S166/$C166)</f>
        <v>433.6725848128699</v>
      </c>
      <c r="V166" s="33"/>
      <c r="W166" s="35">
        <f>IF($AE166&lt;&gt;0,(S166/$AE166)*100,0)</f>
        <v>15.785138834734319</v>
      </c>
      <c r="X166" s="33"/>
      <c r="Y166" s="38">
        <v>1622892</v>
      </c>
      <c r="Z166" s="33"/>
      <c r="AA166" s="35">
        <f>(Y166/$C166)</f>
        <v>67.637409352338082</v>
      </c>
      <c r="AB166" s="33"/>
      <c r="AC166" s="35">
        <f>IF($AE166&lt;&gt;0,(Y166/$AE166)*100,0)</f>
        <v>2.4619169724761667</v>
      </c>
      <c r="AD166" s="33"/>
      <c r="AE166" s="38">
        <f>(G166+M166+S166+Y166)</f>
        <v>65919851</v>
      </c>
      <c r="AF166" s="39"/>
      <c r="AG166" s="33"/>
      <c r="AH166" s="38">
        <v>811154</v>
      </c>
      <c r="AI166" s="33"/>
      <c r="AJ166" s="38">
        <v>0</v>
      </c>
      <c r="AK166" s="33"/>
      <c r="AL166" s="38">
        <f>(AE166+AH166+AJ166)</f>
        <v>66731005</v>
      </c>
      <c r="AM166" s="33"/>
      <c r="AN166" s="38">
        <v>66300307</v>
      </c>
      <c r="AO166" s="33"/>
      <c r="AP166" s="35">
        <f>(AN166/$C166)</f>
        <v>2763.2035925648079</v>
      </c>
      <c r="AQ166" s="33"/>
      <c r="AR166" s="35">
        <f>IF($AP$219&lt;&gt;0,(AP166/$AP$219)*100,0)</f>
        <v>78.532953666595645</v>
      </c>
      <c r="AS166" s="33"/>
      <c r="AT166" s="38">
        <v>20812</v>
      </c>
      <c r="AU166" s="33"/>
      <c r="AV166" s="38">
        <v>1017825</v>
      </c>
      <c r="AW166" s="33"/>
      <c r="AX166" s="38"/>
      <c r="AY166" s="33"/>
      <c r="AZ166" s="38">
        <v>0</v>
      </c>
      <c r="BA166" s="33"/>
      <c r="BB166" s="22">
        <v>52</v>
      </c>
    </row>
    <row r="167" spans="1:54" s="27" customFormat="1" ht="8.85" customHeight="1" x14ac:dyDescent="0.3">
      <c r="A167" s="22">
        <v>53</v>
      </c>
      <c r="B167" s="33"/>
      <c r="C167" s="38">
        <v>406355</v>
      </c>
      <c r="D167" s="22"/>
      <c r="E167" s="22" t="s">
        <v>182</v>
      </c>
      <c r="F167" s="33"/>
      <c r="G167" s="38">
        <v>1657510007</v>
      </c>
      <c r="H167" s="33"/>
      <c r="I167" s="35">
        <f>(G167/$C167)</f>
        <v>4078.9703756567533</v>
      </c>
      <c r="J167" s="33"/>
      <c r="K167" s="35">
        <f>IF($AE167&lt;&gt;0,(G167/$AE167)*100,0)</f>
        <v>76.062345233794446</v>
      </c>
      <c r="L167" s="33"/>
      <c r="M167" s="59">
        <v>471951524</v>
      </c>
      <c r="N167" s="33"/>
      <c r="O167" s="35">
        <f>(M167/$C167)</f>
        <v>1161.4266441904247</v>
      </c>
      <c r="P167" s="33"/>
      <c r="Q167" s="35">
        <f>IF($AE167&lt;&gt;0,(M167/$AE167)*100,0)</f>
        <v>21.657630783826349</v>
      </c>
      <c r="R167" s="33"/>
      <c r="S167" s="38">
        <v>37394374</v>
      </c>
      <c r="T167" s="33"/>
      <c r="U167" s="35">
        <f>(S167/$C167)</f>
        <v>92.023905206039061</v>
      </c>
      <c r="V167" s="33"/>
      <c r="W167" s="35">
        <f>IF($AE167&lt;&gt;0,(S167/$AE167)*100,0)</f>
        <v>1.7160100228520836</v>
      </c>
      <c r="X167" s="33"/>
      <c r="Y167" s="38">
        <v>12290691</v>
      </c>
      <c r="Z167" s="33"/>
      <c r="AA167" s="35">
        <f>(Y167/$C167)</f>
        <v>30.24619113829041</v>
      </c>
      <c r="AB167" s="33"/>
      <c r="AC167" s="35">
        <f>IF($AE167&lt;&gt;0,(Y167/$AE167)*100,0)</f>
        <v>0.56401395952711764</v>
      </c>
      <c r="AD167" s="33"/>
      <c r="AE167" s="38">
        <f>(G167+M167+S167+Y167)</f>
        <v>2179146596</v>
      </c>
      <c r="AF167" s="39"/>
      <c r="AG167" s="33"/>
      <c r="AH167" s="38">
        <v>10256487</v>
      </c>
      <c r="AI167" s="33"/>
      <c r="AJ167" s="38">
        <v>12717858</v>
      </c>
      <c r="AK167" s="33"/>
      <c r="AL167" s="38">
        <f>(AE167+AH167+AJ167)</f>
        <v>2202120941</v>
      </c>
      <c r="AM167" s="33"/>
      <c r="AN167" s="38">
        <v>1761778033</v>
      </c>
      <c r="AO167" s="33"/>
      <c r="AP167" s="35">
        <f>(AN167/$C167)</f>
        <v>4335.5638124300185</v>
      </c>
      <c r="AQ167" s="33"/>
      <c r="AR167" s="35">
        <f>IF($AP$219&lt;&gt;0,(AP167/$AP$219)*100,0)</f>
        <v>123.22097181557923</v>
      </c>
      <c r="AS167" s="33"/>
      <c r="AT167" s="38">
        <v>305579296</v>
      </c>
      <c r="AU167" s="33"/>
      <c r="AV167" s="38">
        <v>174151783</v>
      </c>
      <c r="AW167" s="33"/>
      <c r="AX167" s="38"/>
      <c r="AY167" s="33"/>
      <c r="AZ167" s="38">
        <v>29960000</v>
      </c>
      <c r="BA167" s="33"/>
      <c r="BB167" s="22">
        <v>53</v>
      </c>
    </row>
    <row r="168" spans="1:54" s="27" customFormat="1" ht="8.85" customHeight="1" x14ac:dyDescent="0.3">
      <c r="A168" s="22">
        <v>54</v>
      </c>
      <c r="B168" s="33"/>
      <c r="C168" s="38">
        <v>36021</v>
      </c>
      <c r="D168" s="22"/>
      <c r="E168" s="22" t="s">
        <v>183</v>
      </c>
      <c r="F168" s="33"/>
      <c r="G168" s="38">
        <v>77901669</v>
      </c>
      <c r="H168" s="33"/>
      <c r="I168" s="35">
        <f>(G168/$C168)</f>
        <v>2162.6736903472975</v>
      </c>
      <c r="J168" s="33"/>
      <c r="K168" s="35">
        <f>IF($AE168&lt;&gt;0,(G168/$AE168)*100,0)</f>
        <v>66.279279244020614</v>
      </c>
      <c r="L168" s="33"/>
      <c r="M168" s="59">
        <v>33232622</v>
      </c>
      <c r="N168" s="33"/>
      <c r="O168" s="35">
        <f>(M168/$C168)</f>
        <v>922.59021126565062</v>
      </c>
      <c r="P168" s="33"/>
      <c r="Q168" s="35">
        <f>IF($AE168&lt;&gt;0,(M168/$AE168)*100,0)</f>
        <v>28.274544843820777</v>
      </c>
      <c r="R168" s="33"/>
      <c r="S168" s="38">
        <v>6350829</v>
      </c>
      <c r="T168" s="33"/>
      <c r="U168" s="35">
        <f>(S168/$C168)</f>
        <v>176.30906970933623</v>
      </c>
      <c r="V168" s="33"/>
      <c r="W168" s="35">
        <f>IF($AE168&lt;&gt;0,(S168/$AE168)*100,0)</f>
        <v>5.4033292755515188</v>
      </c>
      <c r="X168" s="33"/>
      <c r="Y168" s="38">
        <v>50360</v>
      </c>
      <c r="Z168" s="33"/>
      <c r="AA168" s="35">
        <f>(Y168/$C168)</f>
        <v>1.3980733461036619</v>
      </c>
      <c r="AB168" s="33"/>
      <c r="AC168" s="35">
        <f>IF($AE168&lt;&gt;0,(Y168/$AE168)*100,0)</f>
        <v>4.2846636607090892E-2</v>
      </c>
      <c r="AD168" s="33"/>
      <c r="AE168" s="38">
        <f>(G168+M168+S168+Y168)</f>
        <v>117535480</v>
      </c>
      <c r="AF168" s="39"/>
      <c r="AG168" s="33"/>
      <c r="AH168" s="38">
        <v>0</v>
      </c>
      <c r="AI168" s="33"/>
      <c r="AJ168" s="38">
        <v>0</v>
      </c>
      <c r="AK168" s="33"/>
      <c r="AL168" s="38">
        <f>(AE168+AH168+AJ168)</f>
        <v>117535480</v>
      </c>
      <c r="AM168" s="33"/>
      <c r="AN168" s="38">
        <v>103144553</v>
      </c>
      <c r="AO168" s="33"/>
      <c r="AP168" s="35">
        <f>(AN168/$C168)</f>
        <v>2863.4561228172456</v>
      </c>
      <c r="AQ168" s="33"/>
      <c r="AR168" s="35">
        <f>IF($AP$219&lt;&gt;0,(AP168/$AP$219)*100,0)</f>
        <v>81.382228810294293</v>
      </c>
      <c r="AS168" s="33"/>
      <c r="AT168" s="38">
        <v>12699322</v>
      </c>
      <c r="AU168" s="33"/>
      <c r="AV168" s="38">
        <v>0</v>
      </c>
      <c r="AW168" s="33"/>
      <c r="AX168" s="38"/>
      <c r="AY168" s="33"/>
      <c r="AZ168" s="38">
        <v>0</v>
      </c>
      <c r="BA168" s="33"/>
      <c r="BB168" s="22">
        <v>54</v>
      </c>
    </row>
    <row r="169" spans="1:54" s="27" customFormat="1" ht="8.85" customHeight="1" x14ac:dyDescent="0.3">
      <c r="A169" s="22">
        <v>55</v>
      </c>
      <c r="B169" s="33"/>
      <c r="C169" s="38">
        <v>12236</v>
      </c>
      <c r="D169" s="22"/>
      <c r="E169" s="22" t="s">
        <v>184</v>
      </c>
      <c r="F169" s="33"/>
      <c r="G169" s="38">
        <v>11212816</v>
      </c>
      <c r="H169" s="33"/>
      <c r="I169" s="40">
        <f>(G169/$C169)</f>
        <v>916.37920889179475</v>
      </c>
      <c r="J169" s="33"/>
      <c r="K169" s="40">
        <f>IF($AE169&lt;&gt;0,(G169/$AE169)*100,0)</f>
        <v>36.431897632648088</v>
      </c>
      <c r="L169" s="33"/>
      <c r="M169" s="59">
        <v>16893560</v>
      </c>
      <c r="N169" s="33"/>
      <c r="O169" s="40">
        <f>(M169/$C169)</f>
        <v>1380.6440013076169</v>
      </c>
      <c r="P169" s="33"/>
      <c r="Q169" s="40">
        <f>IF($AE169&lt;&gt;0,(M169/$AE169)*100,0)</f>
        <v>54.889373781840213</v>
      </c>
      <c r="R169" s="33"/>
      <c r="S169" s="38">
        <v>2671093</v>
      </c>
      <c r="T169" s="33"/>
      <c r="U169" s="40">
        <f>(S169/$C169)</f>
        <v>218.29789146779993</v>
      </c>
      <c r="V169" s="33"/>
      <c r="W169" s="40">
        <f>IF($AE169&lt;&gt;0,(S169/$AE169)*100,0)</f>
        <v>8.6787285855116938</v>
      </c>
      <c r="X169" s="33"/>
      <c r="Y169" s="38">
        <v>0</v>
      </c>
      <c r="Z169" s="33"/>
      <c r="AA169" s="40">
        <f>(Y169/$C169)</f>
        <v>0</v>
      </c>
      <c r="AB169" s="33"/>
      <c r="AC169" s="40">
        <f>IF($AE169&lt;&gt;0,(Y169/$AE169)*100,0)</f>
        <v>0</v>
      </c>
      <c r="AD169" s="33"/>
      <c r="AE169" s="38">
        <f>(G169+M169+S169+Y169)</f>
        <v>30777469</v>
      </c>
      <c r="AF169" s="39"/>
      <c r="AG169" s="33"/>
      <c r="AH169" s="38">
        <v>0</v>
      </c>
      <c r="AI169" s="33"/>
      <c r="AJ169" s="38">
        <v>0</v>
      </c>
      <c r="AK169" s="33"/>
      <c r="AL169" s="38">
        <f>(AE169+AH169+AJ169)</f>
        <v>30777469</v>
      </c>
      <c r="AM169" s="33"/>
      <c r="AN169" s="38">
        <v>28638843</v>
      </c>
      <c r="AO169" s="33"/>
      <c r="AP169" s="40">
        <f>(AN169/$C169)</f>
        <v>2340.539637136319</v>
      </c>
      <c r="AQ169" s="33"/>
      <c r="AR169" s="40">
        <f>IF($AP$219&lt;&gt;0,(AP169/$AP$219)*100,0)</f>
        <v>66.520429899790699</v>
      </c>
      <c r="AS169" s="33"/>
      <c r="AT169" s="38">
        <v>142737</v>
      </c>
      <c r="AU169" s="33"/>
      <c r="AV169" s="38">
        <v>0</v>
      </c>
      <c r="AW169" s="33"/>
      <c r="AX169" s="38"/>
      <c r="AY169" s="33"/>
      <c r="AZ169" s="38">
        <v>0</v>
      </c>
      <c r="BA169" s="33"/>
      <c r="BB169" s="22">
        <v>55</v>
      </c>
    </row>
    <row r="170" spans="1:54" s="27" customFormat="1" ht="8.85" customHeight="1" x14ac:dyDescent="0.3">
      <c r="A170" s="41"/>
      <c r="B170" s="33"/>
      <c r="C170" s="41"/>
      <c r="D170" s="22"/>
      <c r="E170" s="22"/>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9"/>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41"/>
    </row>
    <row r="171" spans="1:54" s="27" customFormat="1" ht="8.85" customHeight="1" x14ac:dyDescent="0.3">
      <c r="A171" s="22">
        <v>56</v>
      </c>
      <c r="B171" s="33"/>
      <c r="C171" s="38">
        <v>13278</v>
      </c>
      <c r="D171" s="22" t="s">
        <v>93</v>
      </c>
      <c r="E171" s="22" t="s">
        <v>185</v>
      </c>
      <c r="F171" s="33"/>
      <c r="G171" s="38">
        <v>24317692</v>
      </c>
      <c r="H171" s="33"/>
      <c r="I171" s="40">
        <f>(G171/$C171)</f>
        <v>1831.4273233920771</v>
      </c>
      <c r="J171" s="33"/>
      <c r="K171" s="40">
        <f>IF($AE171&lt;&gt;0,(G171/$AE171)*100,0)</f>
        <v>56.362569393439244</v>
      </c>
      <c r="L171" s="33"/>
      <c r="M171" s="59">
        <v>15828185</v>
      </c>
      <c r="N171" s="33"/>
      <c r="O171" s="40">
        <f>(M171/$C171)</f>
        <v>1192.0609278505799</v>
      </c>
      <c r="P171" s="33"/>
      <c r="Q171" s="40">
        <f>IF($AE171&lt;&gt;0,(M171/$AE171)*100,0)</f>
        <v>36.685931190949127</v>
      </c>
      <c r="R171" s="33"/>
      <c r="S171" s="38">
        <v>2907532</v>
      </c>
      <c r="T171" s="33"/>
      <c r="U171" s="40">
        <f>(S171/$C171)</f>
        <v>218.97364060852539</v>
      </c>
      <c r="V171" s="33"/>
      <c r="W171" s="40">
        <f>IF($AE171&lt;&gt;0,(S171/$AE171)*100,0)</f>
        <v>6.7389608402658103</v>
      </c>
      <c r="X171" s="33"/>
      <c r="Y171" s="38">
        <v>91700</v>
      </c>
      <c r="Z171" s="33"/>
      <c r="AA171" s="40">
        <f>(Y171/$C171)</f>
        <v>6.906160566350354</v>
      </c>
      <c r="AB171" s="33"/>
      <c r="AC171" s="40">
        <f>IF($AE171&lt;&gt;0,(Y171/$AE171)*100,0)</f>
        <v>0.2125385753458173</v>
      </c>
      <c r="AD171" s="33"/>
      <c r="AE171" s="38">
        <f>(G171+M171+S171+Y171)</f>
        <v>43145109</v>
      </c>
      <c r="AF171" s="39"/>
      <c r="AG171" s="33"/>
      <c r="AH171" s="38">
        <v>0</v>
      </c>
      <c r="AI171" s="33"/>
      <c r="AJ171" s="38">
        <v>108195</v>
      </c>
      <c r="AK171" s="33"/>
      <c r="AL171" s="38">
        <f>(AE171+AH171+AJ171)</f>
        <v>43253304</v>
      </c>
      <c r="AM171" s="33"/>
      <c r="AN171" s="38">
        <v>38925875</v>
      </c>
      <c r="AO171" s="33"/>
      <c r="AP171" s="40">
        <f>(AN171/$C171)</f>
        <v>2931.606793191746</v>
      </c>
      <c r="AQ171" s="33"/>
      <c r="AR171" s="40">
        <f>IF($AP$219&lt;&gt;0,(AP171/$AP$219)*100,0)</f>
        <v>83.3191376407798</v>
      </c>
      <c r="AS171" s="33"/>
      <c r="AT171" s="38">
        <v>454891</v>
      </c>
      <c r="AU171" s="33"/>
      <c r="AV171" s="38">
        <v>1488661</v>
      </c>
      <c r="AW171" s="33"/>
      <c r="AX171" s="38"/>
      <c r="AY171" s="33"/>
      <c r="AZ171" s="38">
        <v>0</v>
      </c>
      <c r="BA171" s="33"/>
      <c r="BB171" s="22">
        <v>56</v>
      </c>
    </row>
    <row r="172" spans="1:54" s="27" customFormat="1" ht="8.85" customHeight="1" x14ac:dyDescent="0.3">
      <c r="A172" s="22">
        <v>57</v>
      </c>
      <c r="B172" s="33"/>
      <c r="C172" s="38">
        <v>8704</v>
      </c>
      <c r="D172" s="22"/>
      <c r="E172" s="22" t="s">
        <v>186</v>
      </c>
      <c r="F172" s="33"/>
      <c r="G172" s="38">
        <v>17002510</v>
      </c>
      <c r="H172" s="33"/>
      <c r="I172" s="40">
        <f>(G172/$C172)</f>
        <v>1953.4133731617646</v>
      </c>
      <c r="J172" s="33"/>
      <c r="K172" s="40">
        <f>IF($AE172&lt;&gt;0,(G172/$AE172)*100,0)</f>
        <v>59.293648373266073</v>
      </c>
      <c r="L172" s="33"/>
      <c r="M172" s="59">
        <v>9788077</v>
      </c>
      <c r="N172" s="33"/>
      <c r="O172" s="40">
        <f>(M172/$C172)</f>
        <v>1124.5492876838234</v>
      </c>
      <c r="P172" s="33"/>
      <c r="Q172" s="40">
        <f>IF($AE172&lt;&gt;0,(M172/$AE172)*100,0)</f>
        <v>34.134418735142816</v>
      </c>
      <c r="R172" s="33"/>
      <c r="S172" s="38">
        <v>1884508</v>
      </c>
      <c r="T172" s="33"/>
      <c r="U172" s="40">
        <f>(S172/$C172)</f>
        <v>216.51056985294119</v>
      </c>
      <c r="V172" s="33"/>
      <c r="W172" s="40">
        <f>IF($AE172&lt;&gt;0,(S172/$AE172)*100,0)</f>
        <v>6.5719328915911177</v>
      </c>
      <c r="X172" s="33"/>
      <c r="Y172" s="38">
        <v>0</v>
      </c>
      <c r="Z172" s="33"/>
      <c r="AA172" s="40">
        <f>(Y172/$C172)</f>
        <v>0</v>
      </c>
      <c r="AB172" s="33"/>
      <c r="AC172" s="40">
        <f>IF($AE172&lt;&gt;0,(Y172/$AE172)*100,0)</f>
        <v>0</v>
      </c>
      <c r="AD172" s="33"/>
      <c r="AE172" s="38">
        <f>(G172+M172+S172+Y172)</f>
        <v>28675095</v>
      </c>
      <c r="AF172" s="39"/>
      <c r="AG172" s="33"/>
      <c r="AH172" s="38">
        <v>0</v>
      </c>
      <c r="AI172" s="33"/>
      <c r="AJ172" s="38">
        <v>0</v>
      </c>
      <c r="AK172" s="33"/>
      <c r="AL172" s="38">
        <f>(AE172+AH172+AJ172)</f>
        <v>28675095</v>
      </c>
      <c r="AM172" s="33"/>
      <c r="AN172" s="38">
        <v>25798003</v>
      </c>
      <c r="AO172" s="33"/>
      <c r="AP172" s="40">
        <f>(AN172/$C172)</f>
        <v>2963.924977022059</v>
      </c>
      <c r="AQ172" s="33"/>
      <c r="AR172" s="40">
        <f>IF($AP$219&lt;&gt;0,(AP172/$AP$219)*100,0)</f>
        <v>84.237652092687654</v>
      </c>
      <c r="AS172" s="33"/>
      <c r="AT172" s="38">
        <v>0</v>
      </c>
      <c r="AU172" s="33"/>
      <c r="AV172" s="38">
        <v>0</v>
      </c>
      <c r="AW172" s="33"/>
      <c r="AX172" s="38"/>
      <c r="AY172" s="33"/>
      <c r="AZ172" s="38">
        <v>0</v>
      </c>
      <c r="BA172" s="33"/>
      <c r="BB172" s="22">
        <v>57</v>
      </c>
    </row>
    <row r="173" spans="1:54" s="27" customFormat="1" ht="8.85" customHeight="1" x14ac:dyDescent="0.3">
      <c r="A173" s="22">
        <v>58</v>
      </c>
      <c r="B173" s="33"/>
      <c r="C173" s="38">
        <v>30985</v>
      </c>
      <c r="D173" s="22"/>
      <c r="E173" s="22" t="s">
        <v>187</v>
      </c>
      <c r="F173" s="33"/>
      <c r="G173" s="38">
        <v>89219611</v>
      </c>
      <c r="H173" s="33"/>
      <c r="I173" s="40">
        <f>(G173/$C173)</f>
        <v>2879.4452477005002</v>
      </c>
      <c r="J173" s="33"/>
      <c r="K173" s="40">
        <f>IF($AE173&lt;&gt;0,(G173/$AE173)*100,0)</f>
        <v>65.980814970152281</v>
      </c>
      <c r="L173" s="33"/>
      <c r="M173" s="59">
        <v>39352231</v>
      </c>
      <c r="N173" s="33"/>
      <c r="O173" s="40">
        <f>(M173/$C173)</f>
        <v>1270.0413425851218</v>
      </c>
      <c r="P173" s="33"/>
      <c r="Q173" s="40">
        <f>IF($AE173&lt;&gt;0,(M173/$AE173)*100,0)</f>
        <v>29.102259505185362</v>
      </c>
      <c r="R173" s="33"/>
      <c r="S173" s="38">
        <v>6481087</v>
      </c>
      <c r="T173" s="33"/>
      <c r="U173" s="40">
        <f>(S173/$C173)</f>
        <v>209.16853316120702</v>
      </c>
      <c r="V173" s="33"/>
      <c r="W173" s="40">
        <f>IF($AE173&lt;&gt;0,(S173/$AE173)*100,0)</f>
        <v>4.7929754160490496</v>
      </c>
      <c r="X173" s="33"/>
      <c r="Y173" s="38">
        <v>167606</v>
      </c>
      <c r="Z173" s="33"/>
      <c r="AA173" s="40">
        <f>(Y173/$C173)</f>
        <v>5.4092625463934159</v>
      </c>
      <c r="AB173" s="33"/>
      <c r="AC173" s="40">
        <f>IF($AE173&lt;&gt;0,(Y173/$AE173)*100,0)</f>
        <v>0.12395010861331084</v>
      </c>
      <c r="AD173" s="33"/>
      <c r="AE173" s="38">
        <f>(G173+M173+S173+Y173)</f>
        <v>135220535</v>
      </c>
      <c r="AF173" s="39"/>
      <c r="AG173" s="33"/>
      <c r="AH173" s="38">
        <v>231547</v>
      </c>
      <c r="AI173" s="33"/>
      <c r="AJ173" s="38">
        <v>1000000</v>
      </c>
      <c r="AK173" s="33"/>
      <c r="AL173" s="38">
        <f>(AE173+AH173+AJ173)</f>
        <v>136452082</v>
      </c>
      <c r="AM173" s="33"/>
      <c r="AN173" s="38">
        <v>113163920</v>
      </c>
      <c r="AO173" s="33"/>
      <c r="AP173" s="40">
        <f>(AN173/$C173)</f>
        <v>3652.2162336614492</v>
      </c>
      <c r="AQ173" s="33"/>
      <c r="AR173" s="40">
        <f>IF($AP$219&lt;&gt;0,(AP173/$AP$219)*100,0)</f>
        <v>103.79956403874576</v>
      </c>
      <c r="AS173" s="33"/>
      <c r="AT173" s="38">
        <v>10109853</v>
      </c>
      <c r="AU173" s="33"/>
      <c r="AV173" s="38">
        <v>0</v>
      </c>
      <c r="AW173" s="33"/>
      <c r="AX173" s="38"/>
      <c r="AY173" s="33"/>
      <c r="AZ173" s="38">
        <v>0</v>
      </c>
      <c r="BA173" s="33"/>
      <c r="BB173" s="22">
        <v>58</v>
      </c>
    </row>
    <row r="174" spans="1:54" s="27" customFormat="1" ht="8.85" customHeight="1" x14ac:dyDescent="0.3">
      <c r="A174" s="22">
        <v>59</v>
      </c>
      <c r="B174" s="33"/>
      <c r="C174" s="38">
        <v>10889</v>
      </c>
      <c r="D174" s="22"/>
      <c r="E174" s="22" t="s">
        <v>188</v>
      </c>
      <c r="F174" s="33"/>
      <c r="G174" s="38">
        <v>22753723</v>
      </c>
      <c r="H174" s="33"/>
      <c r="I174" s="40">
        <f>(G174/$C174)</f>
        <v>2089.606299935715</v>
      </c>
      <c r="J174" s="33"/>
      <c r="K174" s="40">
        <f>IF($AE174&lt;&gt;0,(G174/$AE174)*100,0)</f>
        <v>65.985916530424419</v>
      </c>
      <c r="L174" s="33"/>
      <c r="M174" s="59">
        <v>9497360</v>
      </c>
      <c r="N174" s="33"/>
      <c r="O174" s="40">
        <f>(M174/$C174)</f>
        <v>872.1976306364221</v>
      </c>
      <c r="P174" s="33"/>
      <c r="Q174" s="40">
        <f>IF($AE174&lt;&gt;0,(M174/$AE174)*100,0)</f>
        <v>27.542394016987537</v>
      </c>
      <c r="R174" s="33"/>
      <c r="S174" s="38">
        <v>2231613</v>
      </c>
      <c r="T174" s="33"/>
      <c r="U174" s="40">
        <f>(S174/$C174)</f>
        <v>204.94195977592065</v>
      </c>
      <c r="V174" s="33"/>
      <c r="W174" s="40">
        <f>IF($AE174&lt;&gt;0,(S174/$AE174)*100,0)</f>
        <v>6.4716894525880457</v>
      </c>
      <c r="X174" s="33"/>
      <c r="Y174" s="38">
        <v>0</v>
      </c>
      <c r="Z174" s="33"/>
      <c r="AA174" s="40">
        <f>(Y174/$C174)</f>
        <v>0</v>
      </c>
      <c r="AB174" s="33"/>
      <c r="AC174" s="40">
        <f>IF($AE174&lt;&gt;0,(Y174/$AE174)*100,0)</f>
        <v>0</v>
      </c>
      <c r="AD174" s="33"/>
      <c r="AE174" s="38">
        <f>(G174+M174+S174+Y174)</f>
        <v>34482696</v>
      </c>
      <c r="AF174" s="39"/>
      <c r="AG174" s="33"/>
      <c r="AH174" s="38">
        <v>0</v>
      </c>
      <c r="AI174" s="33"/>
      <c r="AJ174" s="38">
        <v>125000</v>
      </c>
      <c r="AK174" s="33"/>
      <c r="AL174" s="38">
        <f>(AE174+AH174+AJ174)</f>
        <v>34607696</v>
      </c>
      <c r="AM174" s="33"/>
      <c r="AN174" s="38">
        <v>30313341</v>
      </c>
      <c r="AO174" s="33"/>
      <c r="AP174" s="40">
        <f>(AN174/$C174)</f>
        <v>2783.8498484709339</v>
      </c>
      <c r="AQ174" s="33"/>
      <c r="AR174" s="40">
        <f>IF($AP$219&lt;&gt;0,(AP174/$AP$219)*100,0)</f>
        <v>79.119740489986938</v>
      </c>
      <c r="AS174" s="33"/>
      <c r="AT174" s="38">
        <v>3167799</v>
      </c>
      <c r="AU174" s="33"/>
      <c r="AV174" s="38">
        <v>0</v>
      </c>
      <c r="AW174" s="33"/>
      <c r="AX174" s="38"/>
      <c r="AY174" s="33"/>
      <c r="AZ174" s="38">
        <v>0</v>
      </c>
      <c r="BA174" s="33"/>
      <c r="BB174" s="22">
        <v>59</v>
      </c>
    </row>
    <row r="175" spans="1:54" s="27" customFormat="1" ht="8.85" customHeight="1" x14ac:dyDescent="0.3">
      <c r="A175" s="22">
        <v>60</v>
      </c>
      <c r="B175" s="33"/>
      <c r="C175" s="38">
        <v>99433</v>
      </c>
      <c r="D175" s="22"/>
      <c r="E175" s="22" t="s">
        <v>189</v>
      </c>
      <c r="F175" s="33"/>
      <c r="G175" s="38">
        <v>131375290</v>
      </c>
      <c r="H175" s="33"/>
      <c r="I175" s="40">
        <f>(G175/$C175)</f>
        <v>1321.2443554956603</v>
      </c>
      <c r="J175" s="33"/>
      <c r="K175" s="40">
        <f>IF($AE175&lt;&gt;0,(G175/$AE175)*100,0)</f>
        <v>58.369639835614215</v>
      </c>
      <c r="L175" s="33"/>
      <c r="M175" s="59">
        <v>83878667</v>
      </c>
      <c r="N175" s="33"/>
      <c r="O175" s="40">
        <f>(M175/$C175)</f>
        <v>843.56971025715814</v>
      </c>
      <c r="P175" s="33"/>
      <c r="Q175" s="40">
        <f>IF($AE175&lt;&gt;0,(M175/$AE175)*100,0)</f>
        <v>37.267035396697658</v>
      </c>
      <c r="R175" s="33"/>
      <c r="S175" s="38">
        <v>7765111</v>
      </c>
      <c r="T175" s="33"/>
      <c r="U175" s="40">
        <f>(S175/$C175)</f>
        <v>78.093902426759726</v>
      </c>
      <c r="V175" s="33"/>
      <c r="W175" s="40">
        <f>IF($AE175&lt;&gt;0,(S175/$AE175)*100,0)</f>
        <v>3.4500150854362808</v>
      </c>
      <c r="X175" s="33"/>
      <c r="Y175" s="59">
        <v>2055629</v>
      </c>
      <c r="Z175" s="33"/>
      <c r="AA175" s="40">
        <f>(Y175/$C175)</f>
        <v>20.673508794866894</v>
      </c>
      <c r="AB175" s="33"/>
      <c r="AC175" s="40">
        <f>IF($AE175&lt;&gt;0,(Y175/$AE175)*100,0)</f>
        <v>0.91330968225184372</v>
      </c>
      <c r="AD175" s="33"/>
      <c r="AE175" s="38">
        <f>(G175+M175+S175+Y175)</f>
        <v>225074697</v>
      </c>
      <c r="AF175" s="39"/>
      <c r="AG175" s="33"/>
      <c r="AH175" s="38">
        <v>0</v>
      </c>
      <c r="AI175" s="33"/>
      <c r="AJ175" s="38">
        <v>0</v>
      </c>
      <c r="AK175" s="33"/>
      <c r="AL175" s="38">
        <f>(AE175+AH175+AJ175)</f>
        <v>225074697</v>
      </c>
      <c r="AM175" s="33"/>
      <c r="AN175" s="38">
        <v>184299591</v>
      </c>
      <c r="AO175" s="33"/>
      <c r="AP175" s="40">
        <f>(AN175/$C175)</f>
        <v>1853.5052849657559</v>
      </c>
      <c r="AQ175" s="33"/>
      <c r="AR175" s="40">
        <f>IF($AP$219&lt;&gt;0,(AP175/$AP$219)*100,0)</f>
        <v>52.678436383290816</v>
      </c>
      <c r="AS175" s="33"/>
      <c r="AT175" s="38">
        <v>6214420</v>
      </c>
      <c r="AU175" s="33"/>
      <c r="AV175" s="38">
        <v>0</v>
      </c>
      <c r="AW175" s="33"/>
      <c r="AX175" s="38"/>
      <c r="AY175" s="33"/>
      <c r="AZ175" s="38">
        <v>0</v>
      </c>
      <c r="BA175" s="33"/>
      <c r="BB175" s="22">
        <v>60</v>
      </c>
    </row>
    <row r="176" spans="1:54" s="27" customFormat="1" ht="8.85" customHeight="1" x14ac:dyDescent="0.3">
      <c r="A176" s="41"/>
      <c r="B176" s="33"/>
      <c r="C176" s="41"/>
      <c r="D176" s="22"/>
      <c r="E176" s="22"/>
      <c r="F176" s="33"/>
      <c r="G176" s="33"/>
      <c r="H176" s="33"/>
      <c r="I176" s="33"/>
      <c r="J176" s="33"/>
      <c r="K176" s="33"/>
      <c r="L176" s="33"/>
      <c r="M176" s="39"/>
      <c r="N176" s="33"/>
      <c r="O176" s="33"/>
      <c r="P176" s="33"/>
      <c r="Q176" s="33"/>
      <c r="R176" s="33"/>
      <c r="S176" s="33"/>
      <c r="T176" s="33"/>
      <c r="U176" s="33"/>
      <c r="V176" s="33"/>
      <c r="W176" s="33"/>
      <c r="X176" s="33"/>
      <c r="Y176" s="39"/>
      <c r="Z176" s="33"/>
      <c r="AA176" s="33"/>
      <c r="AB176" s="33"/>
      <c r="AC176" s="33"/>
      <c r="AD176" s="33"/>
      <c r="AE176" s="33"/>
      <c r="AF176" s="39"/>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41"/>
    </row>
    <row r="177" spans="1:54" s="27" customFormat="1" ht="8.85" customHeight="1" x14ac:dyDescent="0.3">
      <c r="A177" s="22">
        <v>61</v>
      </c>
      <c r="B177" s="33"/>
      <c r="C177" s="38">
        <v>14836</v>
      </c>
      <c r="D177" s="22" t="s">
        <v>93</v>
      </c>
      <c r="E177" s="22" t="s">
        <v>190</v>
      </c>
      <c r="F177" s="33"/>
      <c r="G177" s="38">
        <v>31725640</v>
      </c>
      <c r="H177" s="33"/>
      <c r="I177" s="40">
        <f>(G177/$C177)</f>
        <v>2138.4227554596928</v>
      </c>
      <c r="J177" s="33"/>
      <c r="K177" s="40">
        <f>IF($AE177&lt;&gt;0,(G177/$AE177)*100,0)</f>
        <v>63.336695051514504</v>
      </c>
      <c r="L177" s="33"/>
      <c r="M177" s="59">
        <v>15688374</v>
      </c>
      <c r="N177" s="33"/>
      <c r="O177" s="40">
        <f>(M177/$C177)</f>
        <v>1057.4530870854678</v>
      </c>
      <c r="P177" s="33"/>
      <c r="Q177" s="40">
        <f>IF($AE177&lt;&gt;0,(M177/$AE177)*100,0)</f>
        <v>31.320085580373124</v>
      </c>
      <c r="R177" s="33"/>
      <c r="S177" s="38">
        <v>2575947</v>
      </c>
      <c r="T177" s="33"/>
      <c r="U177" s="40">
        <f>(S177/$C177)</f>
        <v>173.62813426799676</v>
      </c>
      <c r="V177" s="33"/>
      <c r="W177" s="40">
        <f>IF($AE177&lt;&gt;0,(S177/$AE177)*100,0)</f>
        <v>5.1425903341229251</v>
      </c>
      <c r="X177" s="33"/>
      <c r="Y177" s="38">
        <v>100496</v>
      </c>
      <c r="Z177" s="33"/>
      <c r="AA177" s="40">
        <f>(Y177/$C177)</f>
        <v>6.7737934753302778</v>
      </c>
      <c r="AB177" s="33"/>
      <c r="AC177" s="40">
        <f>IF($AE177&lt;&gt;0,(Y177/$AE177)*100,0)</f>
        <v>0.20062903398944831</v>
      </c>
      <c r="AD177" s="33"/>
      <c r="AE177" s="38">
        <f>(G177+M177+S177+Y177)</f>
        <v>50090457</v>
      </c>
      <c r="AF177" s="39"/>
      <c r="AG177" s="33"/>
      <c r="AH177" s="38">
        <v>0</v>
      </c>
      <c r="AI177" s="33"/>
      <c r="AJ177" s="38">
        <v>751406</v>
      </c>
      <c r="AK177" s="33"/>
      <c r="AL177" s="38">
        <f>(AE177+AH177+AJ177)</f>
        <v>50841863</v>
      </c>
      <c r="AM177" s="33"/>
      <c r="AN177" s="38">
        <v>43723229</v>
      </c>
      <c r="AO177" s="33"/>
      <c r="AP177" s="40">
        <f>(AN177/$C177)</f>
        <v>2947.1035993529254</v>
      </c>
      <c r="AQ177" s="33"/>
      <c r="AR177" s="40">
        <f>IF($AP$219&lt;&gt;0,(AP177/$AP$219)*100,0)</f>
        <v>83.759572056655202</v>
      </c>
      <c r="AS177" s="33"/>
      <c r="AT177" s="38">
        <v>0</v>
      </c>
      <c r="AU177" s="33"/>
      <c r="AV177" s="38">
        <v>0</v>
      </c>
      <c r="AW177" s="33"/>
      <c r="AX177" s="38"/>
      <c r="AY177" s="33"/>
      <c r="AZ177" s="38">
        <v>530180</v>
      </c>
      <c r="BA177" s="33"/>
      <c r="BB177" s="22">
        <v>61</v>
      </c>
    </row>
    <row r="178" spans="1:54" s="27" customFormat="1" ht="8.85" customHeight="1" x14ac:dyDescent="0.3">
      <c r="A178" s="22">
        <v>62</v>
      </c>
      <c r="B178" s="33"/>
      <c r="C178" s="38">
        <v>22462</v>
      </c>
      <c r="D178" s="22" t="s">
        <v>93</v>
      </c>
      <c r="E178" s="22" t="s">
        <v>191</v>
      </c>
      <c r="F178" s="33"/>
      <c r="G178" s="38">
        <v>42369514</v>
      </c>
      <c r="H178" s="33"/>
      <c r="I178" s="40">
        <f>(G178/$C178)</f>
        <v>1886.2752203721841</v>
      </c>
      <c r="J178" s="33"/>
      <c r="K178" s="40">
        <f>IF($AE178&lt;&gt;0,(G178/$AE178)*100,0)</f>
        <v>62.528895595248493</v>
      </c>
      <c r="L178" s="33"/>
      <c r="M178" s="59">
        <v>22826179</v>
      </c>
      <c r="N178" s="33"/>
      <c r="O178" s="40">
        <f>(M178/$C178)</f>
        <v>1016.2131154839284</v>
      </c>
      <c r="P178" s="33"/>
      <c r="Q178" s="40">
        <f>IF($AE178&lt;&gt;0,(M178/$AE178)*100,0)</f>
        <v>33.686857100354125</v>
      </c>
      <c r="R178" s="33"/>
      <c r="S178" s="38">
        <v>2564202</v>
      </c>
      <c r="T178" s="33"/>
      <c r="U178" s="40">
        <f>(S178/$C178)</f>
        <v>114.15733238358116</v>
      </c>
      <c r="V178" s="33"/>
      <c r="W178" s="40">
        <f>IF($AE178&lt;&gt;0,(S178/$AE178)*100,0)</f>
        <v>3.7842473043973874</v>
      </c>
      <c r="X178" s="33"/>
      <c r="Y178" s="38">
        <v>0</v>
      </c>
      <c r="Z178" s="33"/>
      <c r="AA178" s="40">
        <f>(Y178/$C178)</f>
        <v>0</v>
      </c>
      <c r="AB178" s="33"/>
      <c r="AC178" s="40">
        <f>IF($AE178&lt;&gt;0,(Y178/$AE178)*100,0)</f>
        <v>0</v>
      </c>
      <c r="AD178" s="33"/>
      <c r="AE178" s="38">
        <f>(G178+M178+S178+Y178)</f>
        <v>67759895</v>
      </c>
      <c r="AF178" s="39"/>
      <c r="AG178" s="33"/>
      <c r="AH178" s="38">
        <v>742680</v>
      </c>
      <c r="AI178" s="33"/>
      <c r="AJ178" s="38">
        <v>0</v>
      </c>
      <c r="AK178" s="33"/>
      <c r="AL178" s="38">
        <f>(AE178+AH178+AJ178)</f>
        <v>68502575</v>
      </c>
      <c r="AM178" s="33"/>
      <c r="AN178" s="38">
        <v>54442025</v>
      </c>
      <c r="AO178" s="33"/>
      <c r="AP178" s="40">
        <f>(AN178/$C178)</f>
        <v>2423.7389813907935</v>
      </c>
      <c r="AQ178" s="33"/>
      <c r="AR178" s="40">
        <f>IF($AP$219&lt;&gt;0,(AP178/$AP$219)*100,0)</f>
        <v>68.88503678761073</v>
      </c>
      <c r="AS178" s="33"/>
      <c r="AT178" s="38">
        <v>0</v>
      </c>
      <c r="AU178" s="33"/>
      <c r="AV178" s="38">
        <v>0</v>
      </c>
      <c r="AW178" s="33"/>
      <c r="AX178" s="38"/>
      <c r="AY178" s="33"/>
      <c r="AZ178" s="38">
        <v>0</v>
      </c>
      <c r="BA178" s="33"/>
      <c r="BB178" s="22">
        <v>62</v>
      </c>
    </row>
    <row r="179" spans="1:54" s="27" customFormat="1" ht="8.85" customHeight="1" x14ac:dyDescent="0.3">
      <c r="A179" s="22">
        <v>63</v>
      </c>
      <c r="B179" s="33"/>
      <c r="C179" s="38">
        <v>11862</v>
      </c>
      <c r="D179" s="22"/>
      <c r="E179" s="22" t="s">
        <v>192</v>
      </c>
      <c r="F179" s="33"/>
      <c r="G179" s="38">
        <v>27354913</v>
      </c>
      <c r="H179" s="33"/>
      <c r="I179" s="40">
        <f>(G179/$C179)</f>
        <v>2306.0961895127298</v>
      </c>
      <c r="J179" s="33"/>
      <c r="K179" s="40">
        <f>IF($AE179&lt;&gt;0,(G179/$AE179)*100,0)</f>
        <v>56.670755412695861</v>
      </c>
      <c r="L179" s="33"/>
      <c r="M179" s="59">
        <v>16792493</v>
      </c>
      <c r="N179" s="33"/>
      <c r="O179" s="40">
        <f>(M179/$C179)</f>
        <v>1415.6544427583881</v>
      </c>
      <c r="P179" s="33"/>
      <c r="Q179" s="40">
        <f>IF($AE179&lt;&gt;0,(M179/$AE179)*100,0)</f>
        <v>34.788751240861458</v>
      </c>
      <c r="R179" s="33"/>
      <c r="S179" s="38">
        <v>4006781</v>
      </c>
      <c r="T179" s="33"/>
      <c r="U179" s="40">
        <f>(S179/$C179)</f>
        <v>337.78292024953635</v>
      </c>
      <c r="V179" s="33"/>
      <c r="W179" s="40">
        <f>IF($AE179&lt;&gt;0,(S179/$AE179)*100,0)</f>
        <v>8.3007869936649747</v>
      </c>
      <c r="X179" s="33"/>
      <c r="Y179" s="38">
        <v>115706</v>
      </c>
      <c r="Z179" s="33"/>
      <c r="AA179" s="40">
        <f>(Y179/$C179)</f>
        <v>9.754341595009274</v>
      </c>
      <c r="AB179" s="33"/>
      <c r="AC179" s="40">
        <f>IF($AE179&lt;&gt;0,(Y179/$AE179)*100,0)</f>
        <v>0.23970635277770347</v>
      </c>
      <c r="AD179" s="33"/>
      <c r="AE179" s="38">
        <f>(G179+M179+S179+Y179)</f>
        <v>48269893</v>
      </c>
      <c r="AF179" s="39"/>
      <c r="AG179" s="33"/>
      <c r="AH179" s="38">
        <v>0</v>
      </c>
      <c r="AI179" s="33"/>
      <c r="AJ179" s="38">
        <v>4275</v>
      </c>
      <c r="AK179" s="33"/>
      <c r="AL179" s="38">
        <f>(AE179+AH179+AJ179)</f>
        <v>48274168</v>
      </c>
      <c r="AM179" s="33"/>
      <c r="AN179" s="38">
        <v>43268924</v>
      </c>
      <c r="AO179" s="33"/>
      <c r="AP179" s="40">
        <f>(AN179/$C179)</f>
        <v>3647.6921261170123</v>
      </c>
      <c r="AQ179" s="33"/>
      <c r="AR179" s="40">
        <f>IF($AP$219&lt;&gt;0,(AP179/$AP$219)*100,0)</f>
        <v>103.67098446931917</v>
      </c>
      <c r="AS179" s="33"/>
      <c r="AT179" s="38">
        <v>881410</v>
      </c>
      <c r="AU179" s="33"/>
      <c r="AV179" s="38">
        <v>2942530</v>
      </c>
      <c r="AW179" s="33"/>
      <c r="AX179" s="38"/>
      <c r="AY179" s="33"/>
      <c r="AZ179" s="38">
        <v>0</v>
      </c>
      <c r="BA179" s="33"/>
      <c r="BB179" s="22">
        <v>63</v>
      </c>
    </row>
    <row r="180" spans="1:54" s="27" customFormat="1" ht="8.85" customHeight="1" x14ac:dyDescent="0.3">
      <c r="A180" s="22">
        <v>64</v>
      </c>
      <c r="B180" s="33"/>
      <c r="C180" s="38">
        <v>12075</v>
      </c>
      <c r="D180" s="22"/>
      <c r="E180" s="22" t="s">
        <v>193</v>
      </c>
      <c r="F180" s="33"/>
      <c r="G180" s="38">
        <v>25392672</v>
      </c>
      <c r="H180" s="33"/>
      <c r="I180" s="40">
        <f>(G180/$C180)</f>
        <v>2102.9127950310558</v>
      </c>
      <c r="J180" s="33"/>
      <c r="K180" s="40">
        <f>IF($AE180&lt;&gt;0,(G180/$AE180)*100,0)</f>
        <v>67.788268711224063</v>
      </c>
      <c r="L180" s="33"/>
      <c r="M180" s="59">
        <v>9697586</v>
      </c>
      <c r="N180" s="33"/>
      <c r="O180" s="40">
        <f>(M180/$C180)</f>
        <v>803.11271221532093</v>
      </c>
      <c r="P180" s="33"/>
      <c r="Q180" s="40">
        <f>IF($AE180&lt;&gt;0,(M180/$AE180)*100,0)</f>
        <v>25.888672354693693</v>
      </c>
      <c r="R180" s="33"/>
      <c r="S180" s="38">
        <v>2293423</v>
      </c>
      <c r="T180" s="33"/>
      <c r="U180" s="40">
        <f>(S180/$C180)</f>
        <v>189.93151138716357</v>
      </c>
      <c r="V180" s="33"/>
      <c r="W180" s="40">
        <f>IF($AE180&lt;&gt;0,(S180/$AE180)*100,0)</f>
        <v>6.1225212767093442</v>
      </c>
      <c r="X180" s="33"/>
      <c r="Y180" s="38">
        <v>75119</v>
      </c>
      <c r="Z180" s="33"/>
      <c r="AA180" s="40">
        <f>(Y180/$C180)</f>
        <v>6.2210351966873709</v>
      </c>
      <c r="AB180" s="33"/>
      <c r="AC180" s="40">
        <f>IF($AE180&lt;&gt;0,(Y180/$AE180)*100,0)</f>
        <v>0.20053765737290036</v>
      </c>
      <c r="AD180" s="33"/>
      <c r="AE180" s="38">
        <f>(G180+M180+S180+Y180)</f>
        <v>37458800</v>
      </c>
      <c r="AF180" s="39"/>
      <c r="AG180" s="33"/>
      <c r="AH180" s="38">
        <v>0</v>
      </c>
      <c r="AI180" s="33"/>
      <c r="AJ180" s="38">
        <v>0</v>
      </c>
      <c r="AK180" s="33"/>
      <c r="AL180" s="38">
        <f>(AE180+AH180+AJ180)</f>
        <v>37458800</v>
      </c>
      <c r="AM180" s="33"/>
      <c r="AN180" s="38">
        <v>34887353</v>
      </c>
      <c r="AO180" s="33"/>
      <c r="AP180" s="40">
        <f>(AN180/$C180)</f>
        <v>2889.2217805383025</v>
      </c>
      <c r="AQ180" s="33"/>
      <c r="AR180" s="40">
        <f>IF($AP$219&lt;&gt;0,(AP180/$AP$219)*100,0)</f>
        <v>82.11451404958747</v>
      </c>
      <c r="AS180" s="33"/>
      <c r="AT180" s="38">
        <v>224338</v>
      </c>
      <c r="AU180" s="33"/>
      <c r="AV180" s="38">
        <v>0</v>
      </c>
      <c r="AW180" s="33"/>
      <c r="AX180" s="38"/>
      <c r="AY180" s="33"/>
      <c r="AZ180" s="38">
        <v>385581</v>
      </c>
      <c r="BA180" s="33"/>
      <c r="BB180" s="22">
        <v>64</v>
      </c>
    </row>
    <row r="181" spans="1:54" s="27" customFormat="1" ht="8.85" customHeight="1" x14ac:dyDescent="0.3">
      <c r="A181" s="22">
        <v>65</v>
      </c>
      <c r="B181" s="33"/>
      <c r="C181" s="38">
        <v>15659</v>
      </c>
      <c r="D181" s="22"/>
      <c r="E181" s="22" t="s">
        <v>194</v>
      </c>
      <c r="F181" s="33"/>
      <c r="G181" s="38">
        <v>15308612</v>
      </c>
      <c r="H181" s="33"/>
      <c r="I181" s="40">
        <f>(G181/$C181)</f>
        <v>977.62385848393899</v>
      </c>
      <c r="J181" s="33"/>
      <c r="K181" s="40">
        <f>IF($AE181&lt;&gt;0,(G181/$AE181)*100,0)</f>
        <v>38.057449236554532</v>
      </c>
      <c r="L181" s="33"/>
      <c r="M181" s="59">
        <v>21366067</v>
      </c>
      <c r="N181" s="33"/>
      <c r="O181" s="40">
        <f>(M181/$C181)</f>
        <v>1364.4592247269941</v>
      </c>
      <c r="P181" s="33"/>
      <c r="Q181" s="40">
        <f>IF($AE181&lt;&gt;0,(M181/$AE181)*100,0)</f>
        <v>53.116377254667043</v>
      </c>
      <c r="R181" s="33"/>
      <c r="S181" s="38">
        <v>3471455</v>
      </c>
      <c r="T181" s="33"/>
      <c r="U181" s="40">
        <f>(S181/$C181)</f>
        <v>221.69072099112333</v>
      </c>
      <c r="V181" s="33"/>
      <c r="W181" s="40">
        <f>IF($AE181&lt;&gt;0,(S181/$AE181)*100,0)</f>
        <v>8.6300915092422095</v>
      </c>
      <c r="X181" s="33"/>
      <c r="Y181" s="38">
        <v>78874</v>
      </c>
      <c r="Z181" s="33"/>
      <c r="AA181" s="40">
        <f>(Y181/$C181)</f>
        <v>5.0369755412222998</v>
      </c>
      <c r="AB181" s="33"/>
      <c r="AC181" s="40">
        <f>IF($AE181&lt;&gt;0,(Y181/$AE181)*100,0)</f>
        <v>0.19608199953620892</v>
      </c>
      <c r="AD181" s="33"/>
      <c r="AE181" s="38">
        <f>(G181+M181+S181+Y181)</f>
        <v>40225008</v>
      </c>
      <c r="AF181" s="39"/>
      <c r="AG181" s="33"/>
      <c r="AH181" s="38">
        <v>0</v>
      </c>
      <c r="AI181" s="33"/>
      <c r="AJ181" s="38">
        <v>0</v>
      </c>
      <c r="AK181" s="33"/>
      <c r="AL181" s="38">
        <f>(AE181+AH181+AJ181)</f>
        <v>40225008</v>
      </c>
      <c r="AM181" s="33"/>
      <c r="AN181" s="38">
        <v>38970344</v>
      </c>
      <c r="AO181" s="33"/>
      <c r="AP181" s="40">
        <f>(AN181/$C181)</f>
        <v>2488.6866338846671</v>
      </c>
      <c r="AQ181" s="33"/>
      <c r="AR181" s="40">
        <f>IF($AP$219&lt;&gt;0,(AP181/$AP$219)*100,0)</f>
        <v>70.730912711404386</v>
      </c>
      <c r="AS181" s="33"/>
      <c r="AT181" s="38">
        <v>420210</v>
      </c>
      <c r="AU181" s="33"/>
      <c r="AV181" s="38">
        <v>0</v>
      </c>
      <c r="AW181" s="33"/>
      <c r="AX181" s="38"/>
      <c r="AY181" s="33"/>
      <c r="AZ181" s="38">
        <v>0</v>
      </c>
      <c r="BA181" s="33"/>
      <c r="BB181" s="22">
        <v>65</v>
      </c>
    </row>
    <row r="182" spans="1:54" s="27" customFormat="1" ht="8.85" customHeight="1" x14ac:dyDescent="0.3">
      <c r="A182" s="41"/>
      <c r="B182" s="33"/>
      <c r="C182" s="41"/>
      <c r="D182" s="22"/>
      <c r="E182" s="22"/>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9"/>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41"/>
    </row>
    <row r="183" spans="1:54" s="27" customFormat="1" ht="8.85" customHeight="1" x14ac:dyDescent="0.3">
      <c r="A183" s="22">
        <v>66</v>
      </c>
      <c r="B183" s="33"/>
      <c r="C183" s="38">
        <v>35582</v>
      </c>
      <c r="D183" s="22"/>
      <c r="E183" s="22" t="s">
        <v>195</v>
      </c>
      <c r="F183" s="33"/>
      <c r="G183" s="38">
        <v>60430042</v>
      </c>
      <c r="H183" s="33"/>
      <c r="I183" s="40">
        <f>(G183/$C183)</f>
        <v>1698.3317969759992</v>
      </c>
      <c r="J183" s="33"/>
      <c r="K183" s="40">
        <f>IF($AE183&lt;&gt;0,(G183/$AE183)*100,0)</f>
        <v>55.186436007189329</v>
      </c>
      <c r="L183" s="33"/>
      <c r="M183" s="59">
        <v>40667768</v>
      </c>
      <c r="N183" s="33"/>
      <c r="O183" s="40">
        <f>(M183/$C183)</f>
        <v>1142.9309201281546</v>
      </c>
      <c r="P183" s="33"/>
      <c r="Q183" s="40">
        <f>IF($AE183&lt;&gt;0,(M183/$AE183)*100,0)</f>
        <v>37.138964362911118</v>
      </c>
      <c r="R183" s="33"/>
      <c r="S183" s="38">
        <v>6701426</v>
      </c>
      <c r="T183" s="33"/>
      <c r="U183" s="40">
        <f>(S183/$C183)</f>
        <v>188.33753021190489</v>
      </c>
      <c r="V183" s="33"/>
      <c r="W183" s="40">
        <f>IF($AE183&lt;&gt;0,(S183/$AE183)*100,0)</f>
        <v>6.1199331469257423</v>
      </c>
      <c r="X183" s="33"/>
      <c r="Y183" s="38">
        <v>1702385</v>
      </c>
      <c r="Z183" s="33"/>
      <c r="AA183" s="40">
        <f>(Y183/$C183)</f>
        <v>47.843994154347705</v>
      </c>
      <c r="AB183" s="33"/>
      <c r="AC183" s="40">
        <f>IF($AE183&lt;&gt;0,(Y183/$AE183)*100,0)</f>
        <v>1.5546664829737999</v>
      </c>
      <c r="AD183" s="33"/>
      <c r="AE183" s="38">
        <f>(G183+M183+S183+Y183)</f>
        <v>109501621</v>
      </c>
      <c r="AF183" s="39"/>
      <c r="AG183" s="33"/>
      <c r="AH183" s="38">
        <v>0</v>
      </c>
      <c r="AI183" s="33"/>
      <c r="AJ183" s="38">
        <v>0</v>
      </c>
      <c r="AK183" s="33"/>
      <c r="AL183" s="38">
        <f>(AE183+AH183+AJ183)</f>
        <v>109501621</v>
      </c>
      <c r="AM183" s="33"/>
      <c r="AN183" s="38">
        <v>99513134</v>
      </c>
      <c r="AO183" s="33"/>
      <c r="AP183" s="40">
        <f>(AN183/$C183)</f>
        <v>2796.7268281715474</v>
      </c>
      <c r="AQ183" s="33"/>
      <c r="AR183" s="40">
        <f>IF($AP$219&lt;&gt;0,(AP183/$AP$219)*100,0)</f>
        <v>79.485716870777352</v>
      </c>
      <c r="AS183" s="33"/>
      <c r="AT183" s="38">
        <v>2614496</v>
      </c>
      <c r="AU183" s="33"/>
      <c r="AV183" s="38">
        <v>9390274</v>
      </c>
      <c r="AW183" s="33"/>
      <c r="AX183" s="38"/>
      <c r="AY183" s="33"/>
      <c r="AZ183" s="38">
        <v>0</v>
      </c>
      <c r="BA183" s="33"/>
      <c r="BB183" s="22">
        <v>66</v>
      </c>
    </row>
    <row r="184" spans="1:54" s="27" customFormat="1" ht="8.85" customHeight="1" x14ac:dyDescent="0.3">
      <c r="A184" s="22">
        <v>67</v>
      </c>
      <c r="B184" s="33"/>
      <c r="C184" s="38">
        <v>23833</v>
      </c>
      <c r="D184" s="22" t="s">
        <v>93</v>
      </c>
      <c r="E184" s="22" t="s">
        <v>196</v>
      </c>
      <c r="F184" s="33"/>
      <c r="G184" s="38">
        <v>33229193</v>
      </c>
      <c r="H184" s="33"/>
      <c r="I184" s="40">
        <f>(G184/$C184)</f>
        <v>1394.251374145093</v>
      </c>
      <c r="J184" s="33"/>
      <c r="K184" s="40">
        <f>IF($AE184&lt;&gt;0,(G184/$AE184)*100,0)</f>
        <v>47.860520139678911</v>
      </c>
      <c r="L184" s="33"/>
      <c r="M184" s="59">
        <v>29416679</v>
      </c>
      <c r="N184" s="33"/>
      <c r="O184" s="40">
        <f>(M184/$C184)</f>
        <v>1234.2835144547475</v>
      </c>
      <c r="P184" s="33"/>
      <c r="Q184" s="40">
        <f>IF($AE184&lt;&gt;0,(M184/$AE184)*100,0)</f>
        <v>42.369297314020528</v>
      </c>
      <c r="R184" s="33"/>
      <c r="S184" s="38">
        <v>6577721</v>
      </c>
      <c r="T184" s="33"/>
      <c r="U184" s="40">
        <f>(S184/$C184)</f>
        <v>275.9921537364159</v>
      </c>
      <c r="V184" s="33"/>
      <c r="W184" s="40">
        <f>IF($AE184&lt;&gt;0,(S184/$AE184)*100,0)</f>
        <v>9.4739931960938364</v>
      </c>
      <c r="X184" s="33"/>
      <c r="Y184" s="38">
        <v>205642</v>
      </c>
      <c r="Z184" s="33"/>
      <c r="AA184" s="40">
        <f>(Y184/$C184)</f>
        <v>8.6284563420467411</v>
      </c>
      <c r="AB184" s="33"/>
      <c r="AC184" s="40">
        <f>IF($AE184&lt;&gt;0,(Y184/$AE184)*100,0)</f>
        <v>0.29618935020672488</v>
      </c>
      <c r="AD184" s="33"/>
      <c r="AE184" s="38">
        <f>(G184+M184+S184+Y184)</f>
        <v>69429235</v>
      </c>
      <c r="AF184" s="39"/>
      <c r="AG184" s="33"/>
      <c r="AH184" s="38">
        <v>0</v>
      </c>
      <c r="AI184" s="33"/>
      <c r="AJ184" s="38">
        <v>0</v>
      </c>
      <c r="AK184" s="33"/>
      <c r="AL184" s="38">
        <f>(AE184+AH184+AJ184)</f>
        <v>69429235</v>
      </c>
      <c r="AM184" s="33"/>
      <c r="AN184" s="38">
        <v>61573179</v>
      </c>
      <c r="AO184" s="33"/>
      <c r="AP184" s="40">
        <f>(AN184/$C184)</f>
        <v>2583.5261612050517</v>
      </c>
      <c r="AQ184" s="33"/>
      <c r="AR184" s="40">
        <f>IF($AP$219&lt;&gt;0,(AP184/$AP$219)*100,0)</f>
        <v>73.426345007763103</v>
      </c>
      <c r="AS184" s="33"/>
      <c r="AT184" s="38">
        <v>0</v>
      </c>
      <c r="AU184" s="33"/>
      <c r="AV184" s="38">
        <v>5951081</v>
      </c>
      <c r="AW184" s="33"/>
      <c r="AX184" s="38"/>
      <c r="AY184" s="33"/>
      <c r="AZ184" s="38">
        <v>0</v>
      </c>
      <c r="BA184" s="33"/>
      <c r="BB184" s="22">
        <v>67</v>
      </c>
    </row>
    <row r="185" spans="1:54" s="27" customFormat="1" ht="8.85" customHeight="1" x14ac:dyDescent="0.3">
      <c r="A185" s="22">
        <v>68</v>
      </c>
      <c r="B185" s="33"/>
      <c r="C185" s="38">
        <v>17790</v>
      </c>
      <c r="D185" s="22"/>
      <c r="E185" s="22" t="s">
        <v>197</v>
      </c>
      <c r="F185" s="33"/>
      <c r="G185" s="38">
        <v>21213492</v>
      </c>
      <c r="H185" s="33"/>
      <c r="I185" s="40">
        <f>(G185/$C185)</f>
        <v>1192.4391231028667</v>
      </c>
      <c r="J185" s="33"/>
      <c r="K185" s="40">
        <f>IF($AE185&lt;&gt;0,(G185/$AE185)*100,0)</f>
        <v>41.51521846894142</v>
      </c>
      <c r="L185" s="33"/>
      <c r="M185" s="59">
        <v>25728601</v>
      </c>
      <c r="N185" s="33"/>
      <c r="O185" s="40">
        <f>(M185/$C185)</f>
        <v>1446.2395165823496</v>
      </c>
      <c r="P185" s="33"/>
      <c r="Q185" s="40">
        <f>IF($AE185&lt;&gt;0,(M185/$AE185)*100,0)</f>
        <v>50.351375031287851</v>
      </c>
      <c r="R185" s="33"/>
      <c r="S185" s="38">
        <v>4097178</v>
      </c>
      <c r="T185" s="33"/>
      <c r="U185" s="40">
        <f>(S185/$C185)</f>
        <v>230.30792580101181</v>
      </c>
      <c r="V185" s="33"/>
      <c r="W185" s="40">
        <f>IF($AE185&lt;&gt;0,(S185/$AE185)*100,0)</f>
        <v>8.0182574267423981</v>
      </c>
      <c r="X185" s="33"/>
      <c r="Y185" s="38">
        <v>58839</v>
      </c>
      <c r="Z185" s="33"/>
      <c r="AA185" s="40">
        <f>(Y185/$C185)</f>
        <v>3.3074198988195613</v>
      </c>
      <c r="AB185" s="33"/>
      <c r="AC185" s="40">
        <f>IF($AE185&lt;&gt;0,(Y185/$AE185)*100,0)</f>
        <v>0.11514907302833705</v>
      </c>
      <c r="AD185" s="33"/>
      <c r="AE185" s="38">
        <f>(G185+M185+S185+Y185)</f>
        <v>51098110</v>
      </c>
      <c r="AF185" s="39"/>
      <c r="AG185" s="33"/>
      <c r="AH185" s="38">
        <v>0</v>
      </c>
      <c r="AI185" s="33"/>
      <c r="AJ185" s="38">
        <v>2488544</v>
      </c>
      <c r="AK185" s="33"/>
      <c r="AL185" s="38">
        <f>(AE185+AH185+AJ185)</f>
        <v>53586654</v>
      </c>
      <c r="AM185" s="33"/>
      <c r="AN185" s="38">
        <v>47988743</v>
      </c>
      <c r="AO185" s="33"/>
      <c r="AP185" s="40">
        <f>(AN185/$C185)</f>
        <v>2697.5122540753232</v>
      </c>
      <c r="AQ185" s="33"/>
      <c r="AR185" s="40">
        <f>IF($AP$219&lt;&gt;0,(AP185/$AP$219)*100,0)</f>
        <v>76.665941458095006</v>
      </c>
      <c r="AS185" s="33"/>
      <c r="AT185" s="38">
        <v>305031</v>
      </c>
      <c r="AU185" s="33"/>
      <c r="AV185" s="38">
        <v>2311585</v>
      </c>
      <c r="AW185" s="33"/>
      <c r="AX185" s="38"/>
      <c r="AY185" s="33"/>
      <c r="AZ185" s="38">
        <v>3409060</v>
      </c>
      <c r="BA185" s="33"/>
      <c r="BB185" s="22">
        <v>68</v>
      </c>
    </row>
    <row r="186" spans="1:54" s="27" customFormat="1" ht="8.85" customHeight="1" x14ac:dyDescent="0.3">
      <c r="A186" s="22">
        <v>69</v>
      </c>
      <c r="B186" s="33"/>
      <c r="C186" s="38">
        <v>61640</v>
      </c>
      <c r="D186" s="22"/>
      <c r="E186" s="22" t="s">
        <v>198</v>
      </c>
      <c r="F186" s="33"/>
      <c r="G186" s="38">
        <v>66759504</v>
      </c>
      <c r="H186" s="33"/>
      <c r="I186" s="40">
        <f>(G186/$C186)</f>
        <v>1083.0548994159637</v>
      </c>
      <c r="J186" s="33"/>
      <c r="K186" s="40">
        <f>IF($AE186&lt;&gt;0,(G186/$AE186)*100,0)</f>
        <v>40.389517806497963</v>
      </c>
      <c r="L186" s="33"/>
      <c r="M186" s="59">
        <v>83433384</v>
      </c>
      <c r="N186" s="33"/>
      <c r="O186" s="40">
        <f>(M186/$C186)</f>
        <v>1353.5591174561973</v>
      </c>
      <c r="P186" s="33"/>
      <c r="Q186" s="40">
        <f>IF($AE186&lt;&gt;0,(M186/$AE186)*100,0)</f>
        <v>50.477219673836736</v>
      </c>
      <c r="R186" s="33"/>
      <c r="S186" s="38">
        <v>15056836</v>
      </c>
      <c r="T186" s="33"/>
      <c r="U186" s="40">
        <f>(S186/$C186)</f>
        <v>244.27053861129136</v>
      </c>
      <c r="V186" s="33"/>
      <c r="W186" s="40">
        <f>IF($AE186&lt;&gt;0,(S186/$AE186)*100,0)</f>
        <v>9.1093898140932783</v>
      </c>
      <c r="X186" s="33"/>
      <c r="Y186" s="38">
        <v>39459</v>
      </c>
      <c r="Z186" s="33"/>
      <c r="AA186" s="40">
        <f>(Y186/$C186)</f>
        <v>0.64015249837767685</v>
      </c>
      <c r="AB186" s="33"/>
      <c r="AC186" s="40">
        <f>IF($AE186&lt;&gt;0,(Y186/$AE186)*100,0)</f>
        <v>2.3872705572027662E-2</v>
      </c>
      <c r="AD186" s="33"/>
      <c r="AE186" s="38">
        <f>(G186+M186+S186+Y186)</f>
        <v>165289183</v>
      </c>
      <c r="AF186" s="39"/>
      <c r="AG186" s="33"/>
      <c r="AH186" s="38">
        <v>153290</v>
      </c>
      <c r="AI186" s="33"/>
      <c r="AJ186" s="38">
        <v>0</v>
      </c>
      <c r="AK186" s="33"/>
      <c r="AL186" s="38">
        <f>(AE186+AH186+AJ186)</f>
        <v>165442473</v>
      </c>
      <c r="AM186" s="33"/>
      <c r="AN186" s="38">
        <v>148174991</v>
      </c>
      <c r="AO186" s="33"/>
      <c r="AP186" s="40">
        <f>(AN186/$C186)</f>
        <v>2403.877206359507</v>
      </c>
      <c r="AQ186" s="33"/>
      <c r="AR186" s="40">
        <f>IF($AP$219&lt;&gt;0,(AP186/$AP$219)*100,0)</f>
        <v>68.320545679367584</v>
      </c>
      <c r="AS186" s="33"/>
      <c r="AT186" s="38">
        <v>2043133</v>
      </c>
      <c r="AU186" s="33"/>
      <c r="AV186" s="38">
        <v>11037045</v>
      </c>
      <c r="AW186" s="33"/>
      <c r="AX186" s="38"/>
      <c r="AY186" s="33"/>
      <c r="AZ186" s="38">
        <v>0</v>
      </c>
      <c r="BA186" s="33"/>
      <c r="BB186" s="22">
        <v>69</v>
      </c>
    </row>
    <row r="187" spans="1:54" s="27" customFormat="1" ht="8.85" customHeight="1" x14ac:dyDescent="0.3">
      <c r="A187" s="22">
        <v>70</v>
      </c>
      <c r="B187" s="33"/>
      <c r="C187" s="38">
        <v>29524</v>
      </c>
      <c r="D187" s="22"/>
      <c r="E187" s="22" t="s">
        <v>199</v>
      </c>
      <c r="F187" s="33"/>
      <c r="G187" s="38">
        <v>52051114</v>
      </c>
      <c r="H187" s="33"/>
      <c r="I187" s="40">
        <f>(G187/$C187)</f>
        <v>1763.0102289662648</v>
      </c>
      <c r="J187" s="33"/>
      <c r="K187" s="40">
        <f>IF($AE187&lt;&gt;0,(G187/$AE187)*100,0)</f>
        <v>59.893459353071968</v>
      </c>
      <c r="L187" s="33"/>
      <c r="M187" s="59">
        <v>31612836</v>
      </c>
      <c r="N187" s="33"/>
      <c r="O187" s="40">
        <f>(M187/$C187)</f>
        <v>1070.7504403197399</v>
      </c>
      <c r="P187" s="33"/>
      <c r="Q187" s="40">
        <f>IF($AE187&lt;&gt;0,(M187/$AE187)*100,0)</f>
        <v>36.375822965120982</v>
      </c>
      <c r="R187" s="33"/>
      <c r="S187" s="38">
        <v>3242224</v>
      </c>
      <c r="T187" s="33"/>
      <c r="U187" s="40">
        <f>(S187/$C187)</f>
        <v>109.81655602221922</v>
      </c>
      <c r="V187" s="33"/>
      <c r="W187" s="40">
        <f>IF($AE187&lt;&gt;0,(S187/$AE187)*100,0)</f>
        <v>3.7307176818070484</v>
      </c>
      <c r="X187" s="33"/>
      <c r="Y187" s="59">
        <v>0</v>
      </c>
      <c r="Z187" s="33"/>
      <c r="AA187" s="40">
        <f>(Y187/$C187)</f>
        <v>0</v>
      </c>
      <c r="AB187" s="33"/>
      <c r="AC187" s="40">
        <f>IF($AE187&lt;&gt;0,(Y187/$AE187)*100,0)</f>
        <v>0</v>
      </c>
      <c r="AD187" s="33"/>
      <c r="AE187" s="38">
        <f>(G187+M187+S187+Y187)</f>
        <v>86906174</v>
      </c>
      <c r="AF187" s="39"/>
      <c r="AG187" s="33"/>
      <c r="AH187" s="38">
        <v>1578350</v>
      </c>
      <c r="AI187" s="33"/>
      <c r="AJ187" s="38">
        <v>0</v>
      </c>
      <c r="AK187" s="33"/>
      <c r="AL187" s="38">
        <f>(AE187+AH187+AJ187)</f>
        <v>88484524</v>
      </c>
      <c r="AM187" s="33"/>
      <c r="AN187" s="38">
        <v>74813764</v>
      </c>
      <c r="AO187" s="33"/>
      <c r="AP187" s="40">
        <f>(AN187/$C187)</f>
        <v>2533.9982387210407</v>
      </c>
      <c r="AQ187" s="33"/>
      <c r="AR187" s="40">
        <f>IF($AP$219&lt;&gt;0,(AP187/$AP$219)*100,0)</f>
        <v>72.018712920100228</v>
      </c>
      <c r="AS187" s="33"/>
      <c r="AT187" s="38">
        <v>0</v>
      </c>
      <c r="AU187" s="33"/>
      <c r="AV187" s="38">
        <v>0</v>
      </c>
      <c r="AW187" s="33"/>
      <c r="AX187" s="38"/>
      <c r="AY187" s="33"/>
      <c r="AZ187" s="38">
        <v>2341334</v>
      </c>
      <c r="BA187" s="33"/>
      <c r="BB187" s="22">
        <v>70</v>
      </c>
    </row>
    <row r="188" spans="1:54" s="27" customFormat="1" ht="8.85" customHeight="1" x14ac:dyDescent="0.3">
      <c r="A188" s="41"/>
      <c r="B188" s="33"/>
      <c r="C188" s="41"/>
      <c r="D188" s="22"/>
      <c r="E188" s="22"/>
      <c r="F188" s="33"/>
      <c r="G188" s="39"/>
      <c r="H188" s="33"/>
      <c r="I188" s="33"/>
      <c r="J188" s="33"/>
      <c r="K188" s="33"/>
      <c r="L188" s="33"/>
      <c r="M188" s="39"/>
      <c r="N188" s="33"/>
      <c r="O188" s="33"/>
      <c r="P188" s="33"/>
      <c r="Q188" s="33"/>
      <c r="R188" s="33"/>
      <c r="S188" s="39"/>
      <c r="T188" s="33"/>
      <c r="U188" s="33"/>
      <c r="V188" s="33"/>
      <c r="W188" s="33"/>
      <c r="X188" s="33"/>
      <c r="Y188" s="39"/>
      <c r="Z188" s="33"/>
      <c r="AA188" s="33"/>
      <c r="AB188" s="33"/>
      <c r="AC188" s="33"/>
      <c r="AD188" s="33"/>
      <c r="AE188" s="39"/>
      <c r="AF188" s="39"/>
      <c r="AG188" s="33"/>
      <c r="AH188" s="39"/>
      <c r="AI188" s="33"/>
      <c r="AJ188" s="39"/>
      <c r="AK188" s="33"/>
      <c r="AL188" s="39"/>
      <c r="AM188" s="33"/>
      <c r="AN188" s="39"/>
      <c r="AO188" s="33"/>
      <c r="AP188" s="33"/>
      <c r="AQ188" s="33"/>
      <c r="AR188" s="33"/>
      <c r="AS188" s="33"/>
      <c r="AT188" s="33"/>
      <c r="AU188" s="33"/>
      <c r="AV188" s="33"/>
      <c r="AW188" s="33"/>
      <c r="AX188" s="33"/>
      <c r="AY188" s="33"/>
      <c r="AZ188" s="33"/>
      <c r="BA188" s="33"/>
      <c r="BB188" s="41"/>
    </row>
    <row r="189" spans="1:54" s="27" customFormat="1" ht="8.85" customHeight="1" x14ac:dyDescent="0.3">
      <c r="A189" s="22">
        <v>71</v>
      </c>
      <c r="B189" s="33"/>
      <c r="C189" s="38">
        <v>23249</v>
      </c>
      <c r="D189" s="22" t="s">
        <v>93</v>
      </c>
      <c r="E189" s="22" t="s">
        <v>200</v>
      </c>
      <c r="F189" s="33"/>
      <c r="G189" s="38">
        <v>24945551</v>
      </c>
      <c r="H189" s="33"/>
      <c r="I189" s="40">
        <f>(G189/$C189)</f>
        <v>1072.9730741107144</v>
      </c>
      <c r="J189" s="33"/>
      <c r="K189" s="40">
        <f>IF($AE189&lt;&gt;0,(G189/$AE189)*100,0)</f>
        <v>48.060443192847607</v>
      </c>
      <c r="L189" s="33"/>
      <c r="M189" s="59">
        <v>21686458</v>
      </c>
      <c r="N189" s="33"/>
      <c r="O189" s="40">
        <f>(M189/$C189)</f>
        <v>932.79100176351676</v>
      </c>
      <c r="P189" s="33"/>
      <c r="Q189" s="40">
        <f>IF($AE189&lt;&gt;0,(M189/$AE189)*100,0)</f>
        <v>41.781429592919217</v>
      </c>
      <c r="R189" s="33"/>
      <c r="S189" s="38">
        <v>5272529</v>
      </c>
      <c r="T189" s="33"/>
      <c r="U189" s="40">
        <f>(S189/$C189)</f>
        <v>226.78519506215321</v>
      </c>
      <c r="V189" s="33"/>
      <c r="W189" s="40">
        <f>IF($AE189&lt;&gt;0,(S189/$AE189)*100,0)</f>
        <v>10.158127214233176</v>
      </c>
      <c r="X189" s="33"/>
      <c r="Y189" s="38">
        <v>0</v>
      </c>
      <c r="Z189" s="33"/>
      <c r="AA189" s="40">
        <f>(Y189/$C189)</f>
        <v>0</v>
      </c>
      <c r="AB189" s="33"/>
      <c r="AC189" s="40">
        <f>IF($AE189&lt;&gt;0,(Y189/$AE189)*100,0)</f>
        <v>0</v>
      </c>
      <c r="AD189" s="33"/>
      <c r="AE189" s="38">
        <f>(G189+M189+S189+Y189)</f>
        <v>51904538</v>
      </c>
      <c r="AF189" s="39"/>
      <c r="AG189" s="33"/>
      <c r="AH189" s="38">
        <v>0</v>
      </c>
      <c r="AI189" s="33"/>
      <c r="AJ189" s="38">
        <v>0</v>
      </c>
      <c r="AK189" s="33"/>
      <c r="AL189" s="38">
        <f>(AE189+AH189+AJ189)</f>
        <v>51904538</v>
      </c>
      <c r="AM189" s="33"/>
      <c r="AN189" s="38">
        <v>47046217</v>
      </c>
      <c r="AO189" s="33"/>
      <c r="AP189" s="40">
        <f>(AN189/$C189)</f>
        <v>2023.580240010323</v>
      </c>
      <c r="AQ189" s="33"/>
      <c r="AR189" s="40">
        <f>IF($AP$219&lt;&gt;0,(AP189/$AP$219)*100,0)</f>
        <v>57.512133256117274</v>
      </c>
      <c r="AS189" s="33"/>
      <c r="AT189" s="38">
        <v>0</v>
      </c>
      <c r="AU189" s="33"/>
      <c r="AV189" s="38">
        <v>781265</v>
      </c>
      <c r="AW189" s="33"/>
      <c r="AX189" s="38"/>
      <c r="AY189" s="33"/>
      <c r="AZ189" s="38">
        <v>0</v>
      </c>
      <c r="BA189" s="33"/>
      <c r="BB189" s="22">
        <v>71</v>
      </c>
    </row>
    <row r="190" spans="1:54" s="27" customFormat="1" ht="8.85" customHeight="1" x14ac:dyDescent="0.3">
      <c r="A190" s="22">
        <v>72</v>
      </c>
      <c r="B190" s="33"/>
      <c r="C190" s="38">
        <v>37212</v>
      </c>
      <c r="D190" s="22"/>
      <c r="E190" s="22" t="s">
        <v>201</v>
      </c>
      <c r="F190" s="33"/>
      <c r="G190" s="38">
        <v>52086010</v>
      </c>
      <c r="H190" s="33"/>
      <c r="I190" s="40">
        <f>(G190/$C190)</f>
        <v>1399.7100397721165</v>
      </c>
      <c r="J190" s="33"/>
      <c r="K190" s="40">
        <f>IF($AE190&lt;&gt;0,(G190/$AE190)*100,0)</f>
        <v>43.353289304302947</v>
      </c>
      <c r="L190" s="33"/>
      <c r="M190" s="59">
        <v>55968744</v>
      </c>
      <c r="N190" s="33"/>
      <c r="O190" s="40">
        <f>(M190/$C190)</f>
        <v>1504.0509513060304</v>
      </c>
      <c r="P190" s="33"/>
      <c r="Q190" s="40">
        <f>IF($AE190&lt;&gt;0,(M190/$AE190)*100,0)</f>
        <v>46.585045593441876</v>
      </c>
      <c r="R190" s="33"/>
      <c r="S190" s="38">
        <v>6145719</v>
      </c>
      <c r="T190" s="33"/>
      <c r="U190" s="40">
        <f>(S190/$C190)</f>
        <v>165.15422444372783</v>
      </c>
      <c r="V190" s="33"/>
      <c r="W190" s="40">
        <f>IF($AE190&lt;&gt;0,(S190/$AE190)*100,0)</f>
        <v>5.1153300817235063</v>
      </c>
      <c r="X190" s="33"/>
      <c r="Y190" s="38">
        <v>5942683</v>
      </c>
      <c r="Z190" s="33"/>
      <c r="AA190" s="40">
        <f>(Y190/$C190)</f>
        <v>159.69802751800495</v>
      </c>
      <c r="AB190" s="33"/>
      <c r="AC190" s="40">
        <f>IF($AE190&lt;&gt;0,(Y190/$AE190)*100,0)</f>
        <v>4.9463350205316736</v>
      </c>
      <c r="AD190" s="33"/>
      <c r="AE190" s="38">
        <f>(G190+M190+S190+Y190)</f>
        <v>120143156</v>
      </c>
      <c r="AF190" s="39"/>
      <c r="AG190" s="33"/>
      <c r="AH190" s="38">
        <v>0</v>
      </c>
      <c r="AI190" s="33"/>
      <c r="AJ190" s="38">
        <v>0</v>
      </c>
      <c r="AK190" s="33"/>
      <c r="AL190" s="38">
        <f>(AE190+AH190+AJ190)</f>
        <v>120143156</v>
      </c>
      <c r="AM190" s="33"/>
      <c r="AN190" s="38">
        <v>108215000</v>
      </c>
      <c r="AO190" s="33"/>
      <c r="AP190" s="40">
        <f>(AN190/$C190)</f>
        <v>2908.0672901214662</v>
      </c>
      <c r="AQ190" s="33"/>
      <c r="AR190" s="40">
        <f>IF($AP$219&lt;&gt;0,(AP190/$AP$219)*100,0)</f>
        <v>82.65012189799225</v>
      </c>
      <c r="AS190" s="33"/>
      <c r="AT190" s="38">
        <v>1824120</v>
      </c>
      <c r="AU190" s="33"/>
      <c r="AV190" s="38">
        <v>0</v>
      </c>
      <c r="AW190" s="33"/>
      <c r="AX190" s="38"/>
      <c r="AY190" s="33"/>
      <c r="AZ190" s="38">
        <v>148628</v>
      </c>
      <c r="BA190" s="33"/>
      <c r="BB190" s="22">
        <v>72</v>
      </c>
    </row>
    <row r="191" spans="1:54" s="27" customFormat="1" ht="8.85" customHeight="1" x14ac:dyDescent="0.3">
      <c r="A191" s="22">
        <v>73</v>
      </c>
      <c r="B191" s="33"/>
      <c r="C191" s="38">
        <v>463046</v>
      </c>
      <c r="D191" s="22" t="s">
        <v>93</v>
      </c>
      <c r="E191" s="22" t="s">
        <v>202</v>
      </c>
      <c r="F191" s="33"/>
      <c r="G191" s="38">
        <v>1195240000</v>
      </c>
      <c r="H191" s="33"/>
      <c r="I191" s="40">
        <f>(G191/$C191)</f>
        <v>2581.255426026788</v>
      </c>
      <c r="J191" s="33"/>
      <c r="K191" s="40">
        <f>IF($AE191&lt;&gt;0,(G191/$AE191)*100,0)</f>
        <v>59.855404358501438</v>
      </c>
      <c r="L191" s="33"/>
      <c r="M191" s="59">
        <v>681855000</v>
      </c>
      <c r="N191" s="33"/>
      <c r="O191" s="40">
        <f>(M191/$C191)</f>
        <v>1472.5426847440642</v>
      </c>
      <c r="P191" s="33"/>
      <c r="Q191" s="40">
        <f>IF($AE191&lt;&gt;0,(M191/$AE191)*100,0)</f>
        <v>34.14603488744185</v>
      </c>
      <c r="R191" s="33"/>
      <c r="S191" s="38">
        <v>80599000</v>
      </c>
      <c r="T191" s="33"/>
      <c r="U191" s="40">
        <f>(S191/$C191)</f>
        <v>174.06262012845377</v>
      </c>
      <c r="V191" s="33"/>
      <c r="W191" s="40">
        <f>IF($AE191&lt;&gt;0,(S191/$AE191)*100,0)</f>
        <v>4.0362485658870666</v>
      </c>
      <c r="X191" s="33"/>
      <c r="Y191" s="38">
        <v>39185000</v>
      </c>
      <c r="Z191" s="33"/>
      <c r="AA191" s="40">
        <f>(Y191/$C191)</f>
        <v>84.624421763712462</v>
      </c>
      <c r="AB191" s="33"/>
      <c r="AC191" s="40">
        <f>IF($AE191&lt;&gt;0,(Y191/$AE191)*100,0)</f>
        <v>1.9623121881696386</v>
      </c>
      <c r="AD191" s="33"/>
      <c r="AE191" s="38">
        <f>(G191+M191+S191+Y191)</f>
        <v>1996879000</v>
      </c>
      <c r="AF191" s="39"/>
      <c r="AG191" s="33"/>
      <c r="AH191" s="38">
        <v>439000</v>
      </c>
      <c r="AI191" s="33"/>
      <c r="AJ191" s="38">
        <v>19402000</v>
      </c>
      <c r="AK191" s="33"/>
      <c r="AL191" s="38">
        <f>(AE191+AH191+AJ191)</f>
        <v>2016720000</v>
      </c>
      <c r="AM191" s="33"/>
      <c r="AN191" s="38">
        <v>1712000000</v>
      </c>
      <c r="AO191" s="33"/>
      <c r="AP191" s="40">
        <f>(AN191/$C191)</f>
        <v>3697.2568600095888</v>
      </c>
      <c r="AQ191" s="33"/>
      <c r="AR191" s="40">
        <f>IF($AP$219&lt;&gt;0,(AP191/$AP$219)*100,0)</f>
        <v>105.07966277328369</v>
      </c>
      <c r="AS191" s="33"/>
      <c r="AT191" s="38">
        <v>93065000</v>
      </c>
      <c r="AU191" s="33"/>
      <c r="AV191" s="38">
        <v>145239000</v>
      </c>
      <c r="AW191" s="33"/>
      <c r="AX191" s="38"/>
      <c r="AY191" s="33"/>
      <c r="AZ191" s="38">
        <v>0</v>
      </c>
      <c r="BA191" s="33"/>
      <c r="BB191" s="22">
        <v>73</v>
      </c>
    </row>
    <row r="192" spans="1:54" s="27" customFormat="1" ht="8.85" customHeight="1" x14ac:dyDescent="0.3">
      <c r="A192" s="22">
        <v>74</v>
      </c>
      <c r="B192" s="33"/>
      <c r="C192" s="38">
        <v>34183</v>
      </c>
      <c r="D192" s="22" t="s">
        <v>93</v>
      </c>
      <c r="E192" s="22" t="s">
        <v>203</v>
      </c>
      <c r="F192" s="33"/>
      <c r="G192" s="38">
        <v>58694044</v>
      </c>
      <c r="H192" s="33"/>
      <c r="I192" s="40">
        <f>(G192/$C192)</f>
        <v>1717.0536231460082</v>
      </c>
      <c r="J192" s="33"/>
      <c r="K192" s="40">
        <f>IF($AE192&lt;&gt;0,(G192/$AE192)*100,0)</f>
        <v>51.70340681009661</v>
      </c>
      <c r="L192" s="33"/>
      <c r="M192" s="59">
        <v>45436578</v>
      </c>
      <c r="N192" s="33"/>
      <c r="O192" s="40">
        <f>(M192/$C192)</f>
        <v>1329.2156335020331</v>
      </c>
      <c r="P192" s="33"/>
      <c r="Q192" s="40">
        <f>IF($AE192&lt;&gt;0,(M192/$AE192)*100,0)</f>
        <v>40.024944888661715</v>
      </c>
      <c r="R192" s="33"/>
      <c r="S192" s="38">
        <v>9005577</v>
      </c>
      <c r="T192" s="33"/>
      <c r="U192" s="40">
        <f>(S192/$C192)</f>
        <v>263.45192054530031</v>
      </c>
      <c r="V192" s="33"/>
      <c r="W192" s="40">
        <f>IF($AE192&lt;&gt;0,(S192/$AE192)*100,0)</f>
        <v>7.9329856908590139</v>
      </c>
      <c r="X192" s="33"/>
      <c r="Y192" s="38">
        <v>384452</v>
      </c>
      <c r="Z192" s="33"/>
      <c r="AA192" s="40">
        <f>(Y192/$C192)</f>
        <v>11.246877102653366</v>
      </c>
      <c r="AB192" s="33"/>
      <c r="AC192" s="40">
        <f>IF($AE192&lt;&gt;0,(Y192/$AE192)*100,0)</f>
        <v>0.33866261038266948</v>
      </c>
      <c r="AD192" s="33"/>
      <c r="AE192" s="38">
        <f>(G192+M192+S192+Y192)</f>
        <v>113520651</v>
      </c>
      <c r="AF192" s="39"/>
      <c r="AG192" s="33"/>
      <c r="AH192" s="38">
        <v>0</v>
      </c>
      <c r="AI192" s="33"/>
      <c r="AJ192" s="38">
        <v>128397</v>
      </c>
      <c r="AK192" s="33"/>
      <c r="AL192" s="38">
        <f>(AE192+AH192+AJ192)</f>
        <v>113649048</v>
      </c>
      <c r="AM192" s="33"/>
      <c r="AN192" s="38">
        <v>102934676</v>
      </c>
      <c r="AO192" s="33"/>
      <c r="AP192" s="40">
        <f>(AN192/$C192)</f>
        <v>3011.2826843752741</v>
      </c>
      <c r="AQ192" s="33"/>
      <c r="AR192" s="40">
        <f>IF($AP$219&lt;&gt;0,(AP192/$AP$219)*100,0)</f>
        <v>85.583604539815923</v>
      </c>
      <c r="AS192" s="33"/>
      <c r="AT192" s="38">
        <v>15018925</v>
      </c>
      <c r="AU192" s="33"/>
      <c r="AV192" s="38">
        <v>6368340</v>
      </c>
      <c r="AW192" s="33"/>
      <c r="AX192" s="38"/>
      <c r="AY192" s="33"/>
      <c r="AZ192" s="38">
        <v>135930</v>
      </c>
      <c r="BA192" s="33"/>
      <c r="BB192" s="22">
        <v>74</v>
      </c>
    </row>
    <row r="193" spans="1:54" s="27" customFormat="1" ht="8.85" customHeight="1" x14ac:dyDescent="0.3">
      <c r="A193" s="22">
        <v>75</v>
      </c>
      <c r="B193" s="33"/>
      <c r="C193" s="38">
        <v>7219</v>
      </c>
      <c r="D193" s="22"/>
      <c r="E193" s="22" t="s">
        <v>204</v>
      </c>
      <c r="F193" s="33"/>
      <c r="G193" s="38">
        <v>18210625</v>
      </c>
      <c r="H193" s="33"/>
      <c r="I193" s="40">
        <f>(G193/$C193)</f>
        <v>2522.5966200304752</v>
      </c>
      <c r="J193" s="33"/>
      <c r="K193" s="40">
        <f>IF($AE193&lt;&gt;0,(G193/$AE193)*100,0)</f>
        <v>67.321770159460982</v>
      </c>
      <c r="L193" s="33"/>
      <c r="M193" s="59">
        <v>7141496</v>
      </c>
      <c r="N193" s="33"/>
      <c r="O193" s="40">
        <f>(M193/$C193)</f>
        <v>989.2638869649536</v>
      </c>
      <c r="P193" s="33"/>
      <c r="Q193" s="40">
        <f>IF($AE193&lt;&gt;0,(M193/$AE193)*100,0)</f>
        <v>26.400969341069292</v>
      </c>
      <c r="R193" s="33"/>
      <c r="S193" s="38">
        <v>1609050</v>
      </c>
      <c r="T193" s="33"/>
      <c r="U193" s="40">
        <f>(S193/$C193)</f>
        <v>222.89098213048899</v>
      </c>
      <c r="V193" s="33"/>
      <c r="W193" s="40">
        <f>IF($AE193&lt;&gt;0,(S193/$AE193)*100,0)</f>
        <v>5.9484006877897215</v>
      </c>
      <c r="X193" s="33"/>
      <c r="Y193" s="38">
        <v>88957</v>
      </c>
      <c r="Z193" s="33"/>
      <c r="AA193" s="40">
        <f>(Y193/$C193)</f>
        <v>12.322620861615182</v>
      </c>
      <c r="AB193" s="33"/>
      <c r="AC193" s="40">
        <f>IF($AE193&lt;&gt;0,(Y193/$AE193)*100,0)</f>
        <v>0.32885981168000389</v>
      </c>
      <c r="AD193" s="33"/>
      <c r="AE193" s="38">
        <f>(G193+M193+S193+Y193)</f>
        <v>27050128</v>
      </c>
      <c r="AF193" s="39"/>
      <c r="AG193" s="33"/>
      <c r="AH193" s="38">
        <v>0</v>
      </c>
      <c r="AI193" s="33"/>
      <c r="AJ193" s="38">
        <v>0</v>
      </c>
      <c r="AK193" s="33"/>
      <c r="AL193" s="38">
        <f>(AE193+AH193+AJ193)</f>
        <v>27050128</v>
      </c>
      <c r="AM193" s="33"/>
      <c r="AN193" s="38">
        <v>25883267</v>
      </c>
      <c r="AO193" s="33"/>
      <c r="AP193" s="40">
        <f>(AN193/$C193)</f>
        <v>3585.436625571409</v>
      </c>
      <c r="AQ193" s="33"/>
      <c r="AR193" s="40">
        <f>IF($AP$219&lt;&gt;0,(AP193/$AP$219)*100,0)</f>
        <v>101.90162214184025</v>
      </c>
      <c r="AS193" s="33"/>
      <c r="AT193" s="38">
        <v>0</v>
      </c>
      <c r="AU193" s="33"/>
      <c r="AV193" s="38">
        <v>627066</v>
      </c>
      <c r="AW193" s="33"/>
      <c r="AX193" s="38"/>
      <c r="AY193" s="33"/>
      <c r="AZ193" s="38">
        <v>0</v>
      </c>
      <c r="BA193" s="33"/>
      <c r="BB193" s="22">
        <v>75</v>
      </c>
    </row>
    <row r="194" spans="1:54" s="27" customFormat="1" ht="8.85" customHeight="1" x14ac:dyDescent="0.3">
      <c r="A194" s="41"/>
      <c r="B194" s="33"/>
      <c r="C194" s="41"/>
      <c r="D194" s="22"/>
      <c r="E194" s="22"/>
      <c r="F194" s="33"/>
      <c r="G194" s="39"/>
      <c r="H194" s="33"/>
      <c r="I194" s="33"/>
      <c r="J194" s="33"/>
      <c r="K194" s="33"/>
      <c r="L194" s="33"/>
      <c r="M194" s="33"/>
      <c r="N194" s="33"/>
      <c r="O194" s="33"/>
      <c r="P194" s="33"/>
      <c r="Q194" s="33"/>
      <c r="R194" s="33"/>
      <c r="S194" s="39"/>
      <c r="T194" s="33"/>
      <c r="U194" s="33"/>
      <c r="V194" s="33"/>
      <c r="W194" s="33"/>
      <c r="X194" s="33"/>
      <c r="Y194" s="33"/>
      <c r="Z194" s="33"/>
      <c r="AA194" s="33"/>
      <c r="AB194" s="33"/>
      <c r="AC194" s="33"/>
      <c r="AD194" s="33"/>
      <c r="AE194" s="39"/>
      <c r="AF194" s="39"/>
      <c r="AG194" s="33"/>
      <c r="AH194" s="39"/>
      <c r="AI194" s="33"/>
      <c r="AJ194" s="39"/>
      <c r="AK194" s="33"/>
      <c r="AL194" s="39"/>
      <c r="AM194" s="33"/>
      <c r="AN194" s="39"/>
      <c r="AO194" s="33"/>
      <c r="AP194" s="33"/>
      <c r="AQ194" s="33"/>
      <c r="AR194" s="33"/>
      <c r="AS194" s="33"/>
      <c r="AT194" s="33"/>
      <c r="AU194" s="33"/>
      <c r="AV194" s="33"/>
      <c r="AW194" s="33"/>
      <c r="AX194" s="33"/>
      <c r="AY194" s="33"/>
      <c r="AZ194" s="33"/>
      <c r="BA194" s="33"/>
      <c r="BB194" s="41"/>
    </row>
    <row r="195" spans="1:54" s="27" customFormat="1" ht="8.85" customHeight="1" x14ac:dyDescent="0.3">
      <c r="A195" s="22">
        <v>76</v>
      </c>
      <c r="B195" s="33"/>
      <c r="C195" s="38">
        <v>9145</v>
      </c>
      <c r="D195" s="22"/>
      <c r="E195" s="22" t="s">
        <v>121</v>
      </c>
      <c r="F195" s="33"/>
      <c r="G195" s="38">
        <v>13080529</v>
      </c>
      <c r="H195" s="33"/>
      <c r="I195" s="40">
        <f>(G195/$C195)</f>
        <v>1430.3476216511756</v>
      </c>
      <c r="J195" s="33"/>
      <c r="K195" s="40">
        <f>IF($AE195&lt;&gt;0,(G195/$AE195)*100,0)</f>
        <v>43.591850546519055</v>
      </c>
      <c r="L195" s="33"/>
      <c r="M195" s="59">
        <v>13177627</v>
      </c>
      <c r="N195" s="33"/>
      <c r="O195" s="40">
        <f>(M195/$C195)</f>
        <v>1440.9652268999453</v>
      </c>
      <c r="P195" s="33"/>
      <c r="Q195" s="40">
        <f>IF($AE195&lt;&gt;0,(M195/$AE195)*100,0)</f>
        <v>43.915436962967952</v>
      </c>
      <c r="R195" s="33"/>
      <c r="S195" s="38">
        <v>3659167</v>
      </c>
      <c r="T195" s="33"/>
      <c r="U195" s="40">
        <f>(S195/$C195)</f>
        <v>400.12761071623839</v>
      </c>
      <c r="V195" s="33"/>
      <c r="W195" s="40">
        <f>IF($AE195&lt;&gt;0,(S195/$AE195)*100,0)</f>
        <v>12.194450315331627</v>
      </c>
      <c r="X195" s="33"/>
      <c r="Y195" s="38">
        <v>89499</v>
      </c>
      <c r="Z195" s="33"/>
      <c r="AA195" s="40">
        <f>(Y195/$C195)</f>
        <v>9.7866593767085845</v>
      </c>
      <c r="AB195" s="33"/>
      <c r="AC195" s="40">
        <f>IF($AE195&lt;&gt;0,(Y195/$AE195)*100,0)</f>
        <v>0.29826217518136378</v>
      </c>
      <c r="AD195" s="33"/>
      <c r="AE195" s="38">
        <f>(G195+M195+S195+Y195)</f>
        <v>30006822</v>
      </c>
      <c r="AF195" s="39"/>
      <c r="AG195" s="33"/>
      <c r="AH195" s="38">
        <v>532000</v>
      </c>
      <c r="AI195" s="33"/>
      <c r="AJ195" s="38">
        <v>0</v>
      </c>
      <c r="AK195" s="33"/>
      <c r="AL195" s="38">
        <f>(AE195+AH195+AJ195)</f>
        <v>30538822</v>
      </c>
      <c r="AM195" s="33"/>
      <c r="AN195" s="38">
        <v>28408596</v>
      </c>
      <c r="AO195" s="33"/>
      <c r="AP195" s="40">
        <f>(AN195/$C195)</f>
        <v>3106.4621104428647</v>
      </c>
      <c r="AQ195" s="33"/>
      <c r="AR195" s="40">
        <f>IF($AP$219&lt;&gt;0,(AP195/$AP$219)*100,0)</f>
        <v>88.288697091625039</v>
      </c>
      <c r="AS195" s="33"/>
      <c r="AT195" s="38">
        <v>0</v>
      </c>
      <c r="AU195" s="33"/>
      <c r="AV195" s="38">
        <v>0</v>
      </c>
      <c r="AW195" s="33"/>
      <c r="AX195" s="38"/>
      <c r="AY195" s="33"/>
      <c r="AZ195" s="38">
        <v>0</v>
      </c>
      <c r="BA195" s="33"/>
      <c r="BB195" s="22">
        <v>76</v>
      </c>
    </row>
    <row r="196" spans="1:54" s="27" customFormat="1" ht="8.85" customHeight="1" x14ac:dyDescent="0.3">
      <c r="A196" s="22">
        <v>77</v>
      </c>
      <c r="B196" s="33"/>
      <c r="C196" s="38">
        <v>93672</v>
      </c>
      <c r="D196" s="22"/>
      <c r="E196" s="22" t="s">
        <v>122</v>
      </c>
      <c r="F196" s="33"/>
      <c r="G196" s="38">
        <v>183336208</v>
      </c>
      <c r="H196" s="33"/>
      <c r="I196" s="40">
        <f>(G196/$C196)</f>
        <v>1957.2146212315313</v>
      </c>
      <c r="J196" s="33"/>
      <c r="K196" s="40">
        <f>IF($AE196&lt;&gt;0,(G196/$AE196)*100,0)</f>
        <v>57.417291685583407</v>
      </c>
      <c r="L196" s="33"/>
      <c r="M196" s="59">
        <v>119198298</v>
      </c>
      <c r="N196" s="33"/>
      <c r="O196" s="40">
        <f>(M196/$C196)</f>
        <v>1272.5072380220342</v>
      </c>
      <c r="P196" s="33"/>
      <c r="Q196" s="40">
        <f>IF($AE196&lt;&gt;0,(M196/$AE196)*100,0)</f>
        <v>37.330560718759351</v>
      </c>
      <c r="R196" s="33"/>
      <c r="S196" s="38">
        <v>16128561</v>
      </c>
      <c r="T196" s="33"/>
      <c r="U196" s="40">
        <f>(S196/$C196)</f>
        <v>172.18123879067383</v>
      </c>
      <c r="V196" s="33"/>
      <c r="W196" s="40">
        <f>IF($AE196&lt;&gt;0,(S196/$AE196)*100,0)</f>
        <v>5.051147842033064</v>
      </c>
      <c r="X196" s="33"/>
      <c r="Y196" s="38">
        <v>641802</v>
      </c>
      <c r="Z196" s="33"/>
      <c r="AA196" s="40">
        <f>(Y196/$C196)</f>
        <v>6.8515885216500125</v>
      </c>
      <c r="AB196" s="33"/>
      <c r="AC196" s="40">
        <f>IF($AE196&lt;&gt;0,(Y196/$AE196)*100,0)</f>
        <v>0.20099975362417666</v>
      </c>
      <c r="AD196" s="33"/>
      <c r="AE196" s="38">
        <f>(G196+M196+S196+Y196)</f>
        <v>319304869</v>
      </c>
      <c r="AF196" s="39"/>
      <c r="AG196" s="33"/>
      <c r="AH196" s="38">
        <v>79763</v>
      </c>
      <c r="AI196" s="33"/>
      <c r="AJ196" s="38">
        <v>322430</v>
      </c>
      <c r="AK196" s="33"/>
      <c r="AL196" s="38">
        <f>(AE196+AH196+AJ196)</f>
        <v>319707062</v>
      </c>
      <c r="AM196" s="33"/>
      <c r="AN196" s="38">
        <v>281910333</v>
      </c>
      <c r="AO196" s="33"/>
      <c r="AP196" s="40">
        <f>(AN196/$C196)</f>
        <v>3009.5474955162695</v>
      </c>
      <c r="AQ196" s="33"/>
      <c r="AR196" s="40">
        <f>IF($AP$219&lt;&gt;0,(AP196/$AP$219)*100,0)</f>
        <v>85.534288772192554</v>
      </c>
      <c r="AS196" s="33"/>
      <c r="AT196" s="38">
        <v>11693645</v>
      </c>
      <c r="AU196" s="33"/>
      <c r="AV196" s="38">
        <v>18348653</v>
      </c>
      <c r="AW196" s="33"/>
      <c r="AX196" s="38"/>
      <c r="AY196" s="33"/>
      <c r="AZ196" s="38">
        <v>0</v>
      </c>
      <c r="BA196" s="33"/>
      <c r="BB196" s="22">
        <v>77</v>
      </c>
    </row>
    <row r="197" spans="1:54" s="27" customFormat="1" ht="8.85" customHeight="1" x14ac:dyDescent="0.3">
      <c r="A197" s="22">
        <v>78</v>
      </c>
      <c r="B197" s="33"/>
      <c r="C197" s="38">
        <v>22539</v>
      </c>
      <c r="D197" s="22" t="s">
        <v>93</v>
      </c>
      <c r="E197" s="22" t="s">
        <v>205</v>
      </c>
      <c r="F197" s="33"/>
      <c r="G197" s="38">
        <v>45761780</v>
      </c>
      <c r="H197" s="33"/>
      <c r="I197" s="40">
        <f>(G197/$C197)</f>
        <v>2030.337636984782</v>
      </c>
      <c r="J197" s="33"/>
      <c r="K197" s="40">
        <f>IF($AE197&lt;&gt;0,(G197/$AE197)*100,0)</f>
        <v>57.65864143607876</v>
      </c>
      <c r="L197" s="33"/>
      <c r="M197" s="59">
        <v>28838785</v>
      </c>
      <c r="N197" s="33"/>
      <c r="O197" s="40">
        <f>(M197/$C197)</f>
        <v>1279.5059674342251</v>
      </c>
      <c r="P197" s="33"/>
      <c r="Q197" s="40">
        <f>IF($AE197&lt;&gt;0,(M197/$AE197)*100,0)</f>
        <v>36.336112008037425</v>
      </c>
      <c r="R197" s="33"/>
      <c r="S197" s="38">
        <v>4355741</v>
      </c>
      <c r="T197" s="33"/>
      <c r="U197" s="40">
        <f>(S197/$C197)</f>
        <v>193.25351612760105</v>
      </c>
      <c r="V197" s="33"/>
      <c r="W197" s="40">
        <f>IF($AE197&lt;&gt;0,(S197/$AE197)*100,0)</f>
        <v>5.4881193106436674</v>
      </c>
      <c r="X197" s="33"/>
      <c r="Y197" s="38">
        <v>410427</v>
      </c>
      <c r="Z197" s="33"/>
      <c r="AA197" s="40">
        <f>(Y197/$C197)</f>
        <v>18.209636629841608</v>
      </c>
      <c r="AB197" s="33"/>
      <c r="AC197" s="40">
        <f>IF($AE197&lt;&gt;0,(Y197/$AE197)*100,0)</f>
        <v>0.51712724524014364</v>
      </c>
      <c r="AD197" s="33"/>
      <c r="AE197" s="38">
        <f>(G197+M197+S197+Y197)</f>
        <v>79366733</v>
      </c>
      <c r="AF197" s="39"/>
      <c r="AG197" s="33"/>
      <c r="AH197" s="38">
        <v>0</v>
      </c>
      <c r="AI197" s="33"/>
      <c r="AJ197" s="38">
        <v>24035</v>
      </c>
      <c r="AK197" s="33"/>
      <c r="AL197" s="38">
        <f>(AE197+AH197+AJ197)</f>
        <v>79390768</v>
      </c>
      <c r="AM197" s="33"/>
      <c r="AN197" s="38">
        <v>72425582</v>
      </c>
      <c r="AO197" s="33"/>
      <c r="AP197" s="40">
        <f>(AN197/$C197)</f>
        <v>3213.3449576289986</v>
      </c>
      <c r="AQ197" s="33"/>
      <c r="AR197" s="40">
        <f>IF($AP$219&lt;&gt;0,(AP197/$AP$219)*100,0)</f>
        <v>91.326412339393428</v>
      </c>
      <c r="AS197" s="33"/>
      <c r="AT197" s="38">
        <v>343893</v>
      </c>
      <c r="AU197" s="33"/>
      <c r="AV197" s="38">
        <v>5338616</v>
      </c>
      <c r="AW197" s="33"/>
      <c r="AX197" s="38"/>
      <c r="AY197" s="33"/>
      <c r="AZ197" s="38">
        <v>0</v>
      </c>
      <c r="BA197" s="33"/>
      <c r="BB197" s="22">
        <v>78</v>
      </c>
    </row>
    <row r="198" spans="1:54" s="27" customFormat="1" ht="8.85" customHeight="1" x14ac:dyDescent="0.3">
      <c r="A198" s="22">
        <v>79</v>
      </c>
      <c r="B198" s="33"/>
      <c r="C198" s="38">
        <v>81422</v>
      </c>
      <c r="D198" s="22"/>
      <c r="E198" s="22" t="s">
        <v>206</v>
      </c>
      <c r="F198" s="33"/>
      <c r="G198" s="38">
        <v>134325780</v>
      </c>
      <c r="H198" s="33"/>
      <c r="I198" s="40">
        <f>(G198/$C198)</f>
        <v>1649.7479796615166</v>
      </c>
      <c r="J198" s="33"/>
      <c r="K198" s="40">
        <f>IF($AE198&lt;&gt;0,(G198/$AE198)*100,0)</f>
        <v>54.313941370720244</v>
      </c>
      <c r="L198" s="33"/>
      <c r="M198" s="59">
        <v>96649380</v>
      </c>
      <c r="N198" s="33"/>
      <c r="O198" s="40">
        <f>(M198/$C198)</f>
        <v>1187.0180049618039</v>
      </c>
      <c r="P198" s="33"/>
      <c r="Q198" s="40">
        <f>IF($AE198&lt;&gt;0,(M198/$AE198)*100,0)</f>
        <v>39.079681940700155</v>
      </c>
      <c r="R198" s="33"/>
      <c r="S198" s="38">
        <v>14522942</v>
      </c>
      <c r="T198" s="33"/>
      <c r="U198" s="40">
        <f>(S198/$C198)</f>
        <v>178.36631377269043</v>
      </c>
      <c r="V198" s="33"/>
      <c r="W198" s="40">
        <f>IF($AE198&lt;&gt;0,(S198/$AE198)*100,0)</f>
        <v>5.8722772376112067</v>
      </c>
      <c r="X198" s="33"/>
      <c r="Y198" s="38">
        <v>1815528</v>
      </c>
      <c r="Z198" s="33"/>
      <c r="AA198" s="40">
        <f>(Y198/$C198)</f>
        <v>22.297757362874897</v>
      </c>
      <c r="AB198" s="33"/>
      <c r="AC198" s="40">
        <f>IF($AE198&lt;&gt;0,(Y198/$AE198)*100,0)</f>
        <v>0.7340994509683918</v>
      </c>
      <c r="AD198" s="33"/>
      <c r="AE198" s="38">
        <f>(G198+M198+S198+Y198)</f>
        <v>247313630</v>
      </c>
      <c r="AF198" s="39"/>
      <c r="AG198" s="33"/>
      <c r="AH198" s="38">
        <v>0</v>
      </c>
      <c r="AI198" s="33"/>
      <c r="AJ198" s="38">
        <v>0</v>
      </c>
      <c r="AK198" s="33"/>
      <c r="AL198" s="38">
        <f>(AE198+AH198+AJ198)</f>
        <v>247313630</v>
      </c>
      <c r="AM198" s="33"/>
      <c r="AN198" s="38">
        <v>241806438</v>
      </c>
      <c r="AO198" s="33"/>
      <c r="AP198" s="40">
        <f>(AN198/$C198)</f>
        <v>2969.7924148264597</v>
      </c>
      <c r="AQ198" s="33"/>
      <c r="AR198" s="40">
        <f>IF($AP$219&lt;&gt;0,(AP198/$AP$219)*100,0)</f>
        <v>84.404410424384423</v>
      </c>
      <c r="AS198" s="33"/>
      <c r="AT198" s="38">
        <v>10583421</v>
      </c>
      <c r="AU198" s="33"/>
      <c r="AV198" s="38">
        <v>11675214</v>
      </c>
      <c r="AW198" s="33"/>
      <c r="AX198" s="38"/>
      <c r="AY198" s="33"/>
      <c r="AZ198" s="38">
        <v>0</v>
      </c>
      <c r="BA198" s="33"/>
      <c r="BB198" s="22">
        <v>79</v>
      </c>
    </row>
    <row r="199" spans="1:54" s="27" customFormat="1" ht="8.85" customHeight="1" x14ac:dyDescent="0.3">
      <c r="A199" s="22">
        <v>80</v>
      </c>
      <c r="B199" s="33"/>
      <c r="C199" s="38">
        <v>27057</v>
      </c>
      <c r="D199" s="22" t="s">
        <v>93</v>
      </c>
      <c r="E199" s="22" t="s">
        <v>207</v>
      </c>
      <c r="F199" s="33"/>
      <c r="G199" s="38">
        <v>28997963</v>
      </c>
      <c r="H199" s="33"/>
      <c r="I199" s="40">
        <f>(G199/$C199)</f>
        <v>1071.7360756920575</v>
      </c>
      <c r="J199" s="33"/>
      <c r="K199" s="40">
        <f>IF($AE199&lt;&gt;0,(G199/$AE199)*100,0)</f>
        <v>35.452217525098298</v>
      </c>
      <c r="L199" s="33"/>
      <c r="M199" s="59">
        <v>43260662</v>
      </c>
      <c r="N199" s="33"/>
      <c r="O199" s="40">
        <f>(M199/$C199)</f>
        <v>1598.8713456776436</v>
      </c>
      <c r="P199" s="33"/>
      <c r="Q199" s="40">
        <f>IF($AE199&lt;&gt;0,(M199/$AE199)*100,0)</f>
        <v>52.889452942048166</v>
      </c>
      <c r="R199" s="33"/>
      <c r="S199" s="38">
        <v>9395965</v>
      </c>
      <c r="T199" s="33"/>
      <c r="U199" s="40">
        <f>(S199/$C199)</f>
        <v>347.26558746350298</v>
      </c>
      <c r="V199" s="33"/>
      <c r="W199" s="40">
        <f>IF($AE199&lt;&gt;0,(S199/$AE199)*100,0)</f>
        <v>11.48728257354526</v>
      </c>
      <c r="X199" s="33"/>
      <c r="Y199" s="59">
        <v>139907</v>
      </c>
      <c r="Z199" s="33"/>
      <c r="AA199" s="40">
        <f>(Y199/$C199)</f>
        <v>5.1708245555678749</v>
      </c>
      <c r="AB199" s="33"/>
      <c r="AC199" s="40">
        <f>IF($AE199&lt;&gt;0,(Y199/$AE199)*100,0)</f>
        <v>0.17104695930827718</v>
      </c>
      <c r="AD199" s="33"/>
      <c r="AE199" s="38">
        <f>(G199+M199+S199+Y199)</f>
        <v>81794497</v>
      </c>
      <c r="AF199" s="39"/>
      <c r="AG199" s="33"/>
      <c r="AH199" s="38">
        <v>130692</v>
      </c>
      <c r="AI199" s="33"/>
      <c r="AJ199" s="38">
        <v>0</v>
      </c>
      <c r="AK199" s="33"/>
      <c r="AL199" s="38">
        <f>(AE199+AH199+AJ199)</f>
        <v>81925189</v>
      </c>
      <c r="AM199" s="33"/>
      <c r="AN199" s="38">
        <v>74651019</v>
      </c>
      <c r="AO199" s="33"/>
      <c r="AP199" s="40">
        <f>(AN199/$C199)</f>
        <v>2759.0279410134162</v>
      </c>
      <c r="AQ199" s="33"/>
      <c r="AR199" s="40">
        <f>IF($AP$219&lt;&gt;0,(AP199/$AP$219)*100,0)</f>
        <v>78.414277557931172</v>
      </c>
      <c r="AS199" s="33"/>
      <c r="AT199" s="38">
        <v>283529</v>
      </c>
      <c r="AU199" s="33"/>
      <c r="AV199" s="38">
        <v>2186031</v>
      </c>
      <c r="AW199" s="33"/>
      <c r="AX199" s="38"/>
      <c r="AY199" s="33"/>
      <c r="AZ199" s="38">
        <v>0</v>
      </c>
      <c r="BA199" s="33"/>
      <c r="BB199" s="22">
        <v>80</v>
      </c>
    </row>
    <row r="200" spans="1:54" s="27" customFormat="1" ht="8.85" customHeight="1" x14ac:dyDescent="0.3">
      <c r="A200" s="41"/>
      <c r="B200" s="33"/>
      <c r="C200" s="41"/>
      <c r="D200" s="22"/>
      <c r="E200" s="22"/>
      <c r="F200" s="33"/>
      <c r="G200" s="33"/>
      <c r="H200" s="33"/>
      <c r="I200" s="33"/>
      <c r="J200" s="33"/>
      <c r="K200" s="33"/>
      <c r="L200" s="33"/>
      <c r="M200" s="39"/>
      <c r="N200" s="33"/>
      <c r="O200" s="33"/>
      <c r="P200" s="33"/>
      <c r="Q200" s="33"/>
      <c r="R200" s="33"/>
      <c r="S200" s="33"/>
      <c r="T200" s="33"/>
      <c r="U200" s="33"/>
      <c r="V200" s="33"/>
      <c r="W200" s="33"/>
      <c r="X200" s="33"/>
      <c r="Y200" s="39"/>
      <c r="Z200" s="33"/>
      <c r="AA200" s="33"/>
      <c r="AB200" s="33"/>
      <c r="AC200" s="33"/>
      <c r="AD200" s="33"/>
      <c r="AE200" s="33"/>
      <c r="AF200" s="39"/>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41"/>
    </row>
    <row r="201" spans="1:54" s="27" customFormat="1" ht="8.85" customHeight="1" x14ac:dyDescent="0.3">
      <c r="A201" s="22">
        <v>81</v>
      </c>
      <c r="B201" s="33"/>
      <c r="C201" s="38">
        <v>22121</v>
      </c>
      <c r="D201" s="22"/>
      <c r="E201" s="22" t="s">
        <v>208</v>
      </c>
      <c r="F201" s="33"/>
      <c r="G201" s="38">
        <v>22066464</v>
      </c>
      <c r="H201" s="33"/>
      <c r="I201" s="40">
        <f>(G201/$C201)</f>
        <v>997.53465033226348</v>
      </c>
      <c r="J201" s="33"/>
      <c r="K201" s="40">
        <f>IF($AE201&lt;&gt;0,(G201/$AE201)*100,0)</f>
        <v>31.21754568561186</v>
      </c>
      <c r="L201" s="33"/>
      <c r="M201" s="59">
        <v>39300857</v>
      </c>
      <c r="N201" s="33"/>
      <c r="O201" s="40">
        <f>(M201/$C201)</f>
        <v>1776.6311197504633</v>
      </c>
      <c r="P201" s="33"/>
      <c r="Q201" s="40">
        <f>IF($AE201&lt;&gt;0,(M201/$AE201)*100,0)</f>
        <v>55.599134454944775</v>
      </c>
      <c r="R201" s="33"/>
      <c r="S201" s="38">
        <v>7141966</v>
      </c>
      <c r="T201" s="33"/>
      <c r="U201" s="40">
        <f>(S201/$C201)</f>
        <v>322.85909316938654</v>
      </c>
      <c r="V201" s="33"/>
      <c r="W201" s="40">
        <f>IF($AE201&lt;&gt;0,(S201/$AE201)*100,0)</f>
        <v>10.103777836362299</v>
      </c>
      <c r="X201" s="33"/>
      <c r="Y201" s="38">
        <v>2176808</v>
      </c>
      <c r="Z201" s="33"/>
      <c r="AA201" s="40">
        <f>(Y201/$C201)</f>
        <v>98.404592920754041</v>
      </c>
      <c r="AB201" s="33"/>
      <c r="AC201" s="40">
        <f>IF($AE201&lt;&gt;0,(Y201/$AE201)*100,0)</f>
        <v>3.0795420230810602</v>
      </c>
      <c r="AD201" s="33"/>
      <c r="AE201" s="38">
        <f>(G201+M201+S201+Y201)</f>
        <v>70686095</v>
      </c>
      <c r="AF201" s="39"/>
      <c r="AG201" s="33"/>
      <c r="AH201" s="38">
        <v>0</v>
      </c>
      <c r="AI201" s="33"/>
      <c r="AJ201" s="38">
        <v>0</v>
      </c>
      <c r="AK201" s="33"/>
      <c r="AL201" s="38">
        <f>(AE201+AH201+AJ201)</f>
        <v>70686095</v>
      </c>
      <c r="AM201" s="33"/>
      <c r="AN201" s="38">
        <v>73783584</v>
      </c>
      <c r="AO201" s="33"/>
      <c r="AP201" s="40">
        <f>(AN201/$C201)</f>
        <v>3335.4542742190679</v>
      </c>
      <c r="AQ201" s="33"/>
      <c r="AR201" s="40">
        <f>IF($AP$219&lt;&gt;0,(AP201/$AP$219)*100,0)</f>
        <v>94.796878767502875</v>
      </c>
      <c r="AS201" s="33"/>
      <c r="AT201" s="38">
        <v>2042118</v>
      </c>
      <c r="AU201" s="33"/>
      <c r="AV201" s="38">
        <v>779387</v>
      </c>
      <c r="AW201" s="33"/>
      <c r="AX201" s="38"/>
      <c r="AY201" s="33"/>
      <c r="AZ201" s="38">
        <v>0</v>
      </c>
      <c r="BA201" s="33"/>
      <c r="BB201" s="22">
        <v>81</v>
      </c>
    </row>
    <row r="202" spans="1:54" s="27" customFormat="1" ht="8.85" customHeight="1" x14ac:dyDescent="0.3">
      <c r="A202" s="22">
        <v>82</v>
      </c>
      <c r="B202" s="33"/>
      <c r="C202" s="38">
        <v>42940</v>
      </c>
      <c r="D202" s="22" t="s">
        <v>93</v>
      </c>
      <c r="E202" s="22" t="s">
        <v>209</v>
      </c>
      <c r="F202" s="33"/>
      <c r="G202" s="38">
        <v>65383482</v>
      </c>
      <c r="H202" s="33"/>
      <c r="I202" s="40">
        <f>(G202/$C202)</f>
        <v>1522.6707498835585</v>
      </c>
      <c r="J202" s="33"/>
      <c r="K202" s="40">
        <f>IF($AE202&lt;&gt;0,(G202/$AE202)*100,0)</f>
        <v>52.001078332629127</v>
      </c>
      <c r="L202" s="33"/>
      <c r="M202" s="59">
        <v>53181182</v>
      </c>
      <c r="N202" s="33"/>
      <c r="O202" s="40">
        <f>(M202/$C202)</f>
        <v>1238.4998136935258</v>
      </c>
      <c r="P202" s="33"/>
      <c r="Q202" s="40">
        <f>IF($AE202&lt;&gt;0,(M202/$AE202)*100,0)</f>
        <v>42.296291454832676</v>
      </c>
      <c r="R202" s="33"/>
      <c r="S202" s="38">
        <v>6899939</v>
      </c>
      <c r="T202" s="33"/>
      <c r="U202" s="40">
        <f>(S202/$C202)</f>
        <v>160.68791336748953</v>
      </c>
      <c r="V202" s="33"/>
      <c r="W202" s="40">
        <f>IF($AE202&lt;&gt;0,(S202/$AE202)*100,0)</f>
        <v>5.4876898178864604</v>
      </c>
      <c r="X202" s="33"/>
      <c r="Y202" s="38">
        <v>270255</v>
      </c>
      <c r="Z202" s="33"/>
      <c r="AA202" s="40">
        <f>(Y202/$C202)</f>
        <v>6.2937820214252449</v>
      </c>
      <c r="AB202" s="33"/>
      <c r="AC202" s="40">
        <f>IF($AE202&lt;&gt;0,(Y202/$AE202)*100,0)</f>
        <v>0.21494039465173612</v>
      </c>
      <c r="AD202" s="33"/>
      <c r="AE202" s="38">
        <f>(G202+M202+S202+Y202)</f>
        <v>125734858</v>
      </c>
      <c r="AF202" s="39"/>
      <c r="AG202" s="33"/>
      <c r="AH202" s="38">
        <v>98823</v>
      </c>
      <c r="AI202" s="33"/>
      <c r="AJ202" s="38">
        <v>75669</v>
      </c>
      <c r="AK202" s="33"/>
      <c r="AL202" s="38">
        <f>(AE202+AH202+AJ202)</f>
        <v>125909350</v>
      </c>
      <c r="AM202" s="33"/>
      <c r="AN202" s="38">
        <v>121326644</v>
      </c>
      <c r="AO202" s="33"/>
      <c r="AP202" s="40">
        <f>(AN202/$C202)</f>
        <v>2825.4924080111782</v>
      </c>
      <c r="AQ202" s="33"/>
      <c r="AR202" s="40">
        <f>IF($AP$219&lt;&gt;0,(AP202/$AP$219)*100,0)</f>
        <v>80.303262836198471</v>
      </c>
      <c r="AS202" s="33"/>
      <c r="AT202" s="38">
        <v>0</v>
      </c>
      <c r="AU202" s="33"/>
      <c r="AV202" s="38">
        <v>5519103</v>
      </c>
      <c r="AW202" s="33"/>
      <c r="AX202" s="38"/>
      <c r="AY202" s="33"/>
      <c r="AZ202" s="38">
        <v>0</v>
      </c>
      <c r="BA202" s="33"/>
      <c r="BB202" s="22">
        <v>82</v>
      </c>
    </row>
    <row r="203" spans="1:54" s="27" customFormat="1" ht="8.85" customHeight="1" x14ac:dyDescent="0.3">
      <c r="A203" s="22">
        <v>83</v>
      </c>
      <c r="B203" s="33"/>
      <c r="C203" s="38">
        <v>30475</v>
      </c>
      <c r="D203" s="22" t="s">
        <v>93</v>
      </c>
      <c r="E203" s="22" t="s">
        <v>210</v>
      </c>
      <c r="F203" s="33"/>
      <c r="G203" s="38">
        <v>40613298</v>
      </c>
      <c r="H203" s="33"/>
      <c r="I203" s="40">
        <f>(G203/$C203)</f>
        <v>1332.6758982772765</v>
      </c>
      <c r="J203" s="33"/>
      <c r="K203" s="40">
        <f>IF($AE203&lt;&gt;0,(G203/$AE203)*100,0)</f>
        <v>42.026724404758312</v>
      </c>
      <c r="L203" s="33"/>
      <c r="M203" s="59">
        <v>46950131</v>
      </c>
      <c r="N203" s="33"/>
      <c r="O203" s="40">
        <f>(M203/$C203)</f>
        <v>1540.6113535684988</v>
      </c>
      <c r="P203" s="33"/>
      <c r="Q203" s="40">
        <f>IF($AE203&lt;&gt;0,(M203/$AE203)*100,0)</f>
        <v>48.584092242503921</v>
      </c>
      <c r="R203" s="33"/>
      <c r="S203" s="38">
        <v>8860114</v>
      </c>
      <c r="T203" s="33"/>
      <c r="U203" s="40">
        <f>(S203/$C203)</f>
        <v>290.73384741591468</v>
      </c>
      <c r="V203" s="33"/>
      <c r="W203" s="40">
        <f>IF($AE203&lt;&gt;0,(S203/$AE203)*100,0)</f>
        <v>9.1684642127004992</v>
      </c>
      <c r="X203" s="33"/>
      <c r="Y203" s="38">
        <v>213296</v>
      </c>
      <c r="Z203" s="33"/>
      <c r="AA203" s="40">
        <f>(Y203/$C203)</f>
        <v>6.9990484003281379</v>
      </c>
      <c r="AB203" s="33"/>
      <c r="AC203" s="40">
        <f>IF($AE203&lt;&gt;0,(Y203/$AE203)*100,0)</f>
        <v>0.22071914003726881</v>
      </c>
      <c r="AD203" s="33"/>
      <c r="AE203" s="38">
        <f>(G203+M203+S203+Y203)</f>
        <v>96636839</v>
      </c>
      <c r="AF203" s="39"/>
      <c r="AG203" s="33"/>
      <c r="AH203" s="38">
        <v>0</v>
      </c>
      <c r="AI203" s="33"/>
      <c r="AJ203" s="38">
        <v>204031</v>
      </c>
      <c r="AK203" s="33"/>
      <c r="AL203" s="38">
        <f>(AE203+AH203+AJ203)</f>
        <v>96840870</v>
      </c>
      <c r="AM203" s="33"/>
      <c r="AN203" s="38">
        <v>91575312</v>
      </c>
      <c r="AO203" s="33"/>
      <c r="AP203" s="40">
        <f>(AN203/$C203)</f>
        <v>3004.9323051681708</v>
      </c>
      <c r="AQ203" s="33"/>
      <c r="AR203" s="40">
        <f>IF($AP$219&lt;&gt;0,(AP203/$AP$219)*100,0)</f>
        <v>85.403120540237083</v>
      </c>
      <c r="AS203" s="33"/>
      <c r="AT203" s="38">
        <v>0</v>
      </c>
      <c r="AU203" s="33"/>
      <c r="AV203" s="38">
        <v>3621955</v>
      </c>
      <c r="AW203" s="33"/>
      <c r="AX203" s="38"/>
      <c r="AY203" s="33"/>
      <c r="AZ203" s="38">
        <v>0</v>
      </c>
      <c r="BA203" s="33"/>
      <c r="BB203" s="22">
        <v>83</v>
      </c>
    </row>
    <row r="204" spans="1:54" s="27" customFormat="1" ht="8.85" customHeight="1" x14ac:dyDescent="0.3">
      <c r="A204" s="22">
        <v>84</v>
      </c>
      <c r="B204" s="33"/>
      <c r="C204" s="38">
        <v>17851</v>
      </c>
      <c r="D204" s="22" t="s">
        <v>93</v>
      </c>
      <c r="E204" s="22" t="s">
        <v>211</v>
      </c>
      <c r="F204" s="33"/>
      <c r="G204" s="38">
        <v>31168275</v>
      </c>
      <c r="H204" s="33"/>
      <c r="I204" s="40">
        <f>(G204/$C204)</f>
        <v>1746.0240322671</v>
      </c>
      <c r="J204" s="33"/>
      <c r="K204" s="40">
        <f>IF($AE204&lt;&gt;0,(G204/$AE204)*100,0)</f>
        <v>47.909142085152304</v>
      </c>
      <c r="L204" s="33"/>
      <c r="M204" s="59">
        <v>29484858</v>
      </c>
      <c r="N204" s="33"/>
      <c r="O204" s="40">
        <f>(M204/$C204)</f>
        <v>1651.7202397624783</v>
      </c>
      <c r="P204" s="33"/>
      <c r="Q204" s="40">
        <f>IF($AE204&lt;&gt;0,(M204/$AE204)*100,0)</f>
        <v>45.321540934894209</v>
      </c>
      <c r="R204" s="33"/>
      <c r="S204" s="38">
        <v>4403918</v>
      </c>
      <c r="T204" s="33"/>
      <c r="U204" s="40">
        <f>(S204/$C204)</f>
        <v>246.704274270349</v>
      </c>
      <c r="V204" s="33"/>
      <c r="W204" s="40">
        <f>IF($AE204&lt;&gt;0,(S204/$AE204)*100,0)</f>
        <v>6.7693169799534862</v>
      </c>
      <c r="X204" s="33"/>
      <c r="Y204" s="38">
        <v>0</v>
      </c>
      <c r="Z204" s="33"/>
      <c r="AA204" s="40">
        <f>(Y204/$C204)</f>
        <v>0</v>
      </c>
      <c r="AB204" s="33"/>
      <c r="AC204" s="40">
        <f>IF($AE204&lt;&gt;0,(Y204/$AE204)*100,0)</f>
        <v>0</v>
      </c>
      <c r="AD204" s="33"/>
      <c r="AE204" s="38">
        <f>(G204+M204+S204+Y204)</f>
        <v>65057051</v>
      </c>
      <c r="AF204" s="39"/>
      <c r="AG204" s="33"/>
      <c r="AH204" s="38">
        <v>441457</v>
      </c>
      <c r="AI204" s="33"/>
      <c r="AJ204" s="38">
        <v>0</v>
      </c>
      <c r="AK204" s="33"/>
      <c r="AL204" s="38">
        <f>(AE204+AH204+AJ204)</f>
        <v>65498508</v>
      </c>
      <c r="AM204" s="33"/>
      <c r="AN204" s="38">
        <v>57072194</v>
      </c>
      <c r="AO204" s="33"/>
      <c r="AP204" s="40">
        <f>(AN204/$C204)</f>
        <v>3197.1426810822923</v>
      </c>
      <c r="AQ204" s="33"/>
      <c r="AR204" s="40">
        <f>IF($AP$219&lt;&gt;0,(AP204/$AP$219)*100,0)</f>
        <v>90.865927763895755</v>
      </c>
      <c r="AS204" s="33"/>
      <c r="AT204" s="38">
        <v>1237439</v>
      </c>
      <c r="AU204" s="33"/>
      <c r="AV204" s="38">
        <v>2814331</v>
      </c>
      <c r="AW204" s="33"/>
      <c r="AX204" s="38"/>
      <c r="AY204" s="33"/>
      <c r="AZ204" s="38">
        <v>2460947</v>
      </c>
      <c r="BA204" s="33"/>
      <c r="BB204" s="22">
        <v>84</v>
      </c>
    </row>
    <row r="205" spans="1:54" s="27" customFormat="1" ht="8.85" customHeight="1" x14ac:dyDescent="0.3">
      <c r="A205" s="22">
        <v>85</v>
      </c>
      <c r="B205" s="33"/>
      <c r="C205" s="38">
        <v>133441</v>
      </c>
      <c r="D205" s="22" t="s">
        <v>93</v>
      </c>
      <c r="E205" s="22" t="s">
        <v>212</v>
      </c>
      <c r="F205" s="33"/>
      <c r="G205" s="38">
        <v>267868923</v>
      </c>
      <c r="H205" s="33"/>
      <c r="I205" s="40">
        <f>(G205/$C205)</f>
        <v>2007.3959502701568</v>
      </c>
      <c r="J205" s="33"/>
      <c r="K205" s="40">
        <f>IF($AE205&lt;&gt;0,(G205/$AE205)*100,0)</f>
        <v>55.584088434497083</v>
      </c>
      <c r="L205" s="33"/>
      <c r="M205" s="59">
        <v>190076925</v>
      </c>
      <c r="N205" s="33"/>
      <c r="O205" s="40">
        <f>(M205/$C205)</f>
        <v>1424.4267129293096</v>
      </c>
      <c r="P205" s="33"/>
      <c r="Q205" s="40">
        <f>IF($AE205&lt;&gt;0,(M205/$AE205)*100,0)</f>
        <v>39.441875116499681</v>
      </c>
      <c r="R205" s="33"/>
      <c r="S205" s="38">
        <v>21916400</v>
      </c>
      <c r="T205" s="33"/>
      <c r="U205" s="40">
        <f>(S205/$C205)</f>
        <v>164.2403758964636</v>
      </c>
      <c r="V205" s="33"/>
      <c r="W205" s="40">
        <f>IF($AE205&lt;&gt;0,(S205/$AE205)*100,0)</f>
        <v>4.5477582920875514</v>
      </c>
      <c r="X205" s="33"/>
      <c r="Y205" s="38">
        <v>2054305</v>
      </c>
      <c r="Z205" s="33"/>
      <c r="AA205" s="40">
        <f>(Y205/$C205)</f>
        <v>15.394856153655923</v>
      </c>
      <c r="AB205" s="33"/>
      <c r="AC205" s="40">
        <f>IF($AE205&lt;&gt;0,(Y205/$AE205)*100,0)</f>
        <v>0.42627815691568494</v>
      </c>
      <c r="AD205" s="33"/>
      <c r="AE205" s="38">
        <f>(G205+M205+S205+Y205)</f>
        <v>481916553</v>
      </c>
      <c r="AF205" s="39"/>
      <c r="AG205" s="33"/>
      <c r="AH205" s="38">
        <v>0</v>
      </c>
      <c r="AI205" s="33"/>
      <c r="AJ205" s="38">
        <v>23826145</v>
      </c>
      <c r="AK205" s="33"/>
      <c r="AL205" s="38">
        <f>(AE205+AH205+AJ205)</f>
        <v>505742698</v>
      </c>
      <c r="AM205" s="33"/>
      <c r="AN205" s="38">
        <v>438738652</v>
      </c>
      <c r="AO205" s="33"/>
      <c r="AP205" s="40">
        <f>(AN205/$C205)</f>
        <v>3287.8849229247385</v>
      </c>
      <c r="AQ205" s="33"/>
      <c r="AR205" s="40">
        <f>IF($AP$219&lt;&gt;0,(AP205/$AP$219)*100,0)</f>
        <v>93.444911192185685</v>
      </c>
      <c r="AS205" s="33"/>
      <c r="AT205" s="38">
        <v>20591964</v>
      </c>
      <c r="AU205" s="33"/>
      <c r="AV205" s="38">
        <v>38765462</v>
      </c>
      <c r="AW205" s="33"/>
      <c r="AX205" s="38"/>
      <c r="AY205" s="33"/>
      <c r="AZ205" s="38">
        <v>0</v>
      </c>
      <c r="BA205" s="33"/>
      <c r="BB205" s="22">
        <v>85</v>
      </c>
    </row>
    <row r="206" spans="1:54" s="27" customFormat="1" ht="8.85" customHeight="1" x14ac:dyDescent="0.3">
      <c r="A206" s="33"/>
      <c r="B206" s="33"/>
      <c r="C206" s="33"/>
      <c r="D206" s="22"/>
      <c r="E206" s="22"/>
      <c r="F206" s="33"/>
      <c r="G206" s="33"/>
      <c r="H206" s="33"/>
      <c r="I206" s="51"/>
      <c r="J206" s="33"/>
      <c r="K206" s="33"/>
      <c r="L206" s="33"/>
      <c r="M206" s="33"/>
      <c r="N206" s="33"/>
      <c r="O206" s="51"/>
      <c r="P206" s="33"/>
      <c r="Q206" s="33"/>
      <c r="R206" s="33"/>
      <c r="S206" s="33"/>
      <c r="T206" s="33"/>
      <c r="U206" s="51"/>
      <c r="V206" s="33"/>
      <c r="W206" s="33"/>
      <c r="X206" s="33"/>
      <c r="Y206" s="33"/>
      <c r="Z206" s="33"/>
      <c r="AA206" s="51"/>
      <c r="AB206" s="33"/>
      <c r="AC206" s="33"/>
      <c r="AD206" s="33"/>
      <c r="AE206" s="33"/>
      <c r="AF206" s="39"/>
      <c r="AG206" s="33"/>
      <c r="AH206" s="33"/>
      <c r="AI206" s="33"/>
      <c r="AJ206" s="33"/>
      <c r="AK206" s="33"/>
      <c r="AL206" s="33"/>
      <c r="AM206" s="33"/>
      <c r="AN206" s="33"/>
      <c r="AO206" s="33"/>
      <c r="AP206" s="51"/>
      <c r="AQ206" s="33"/>
      <c r="AR206" s="33"/>
      <c r="AS206" s="33"/>
      <c r="AT206" s="33"/>
      <c r="AU206" s="33"/>
      <c r="AV206" s="33"/>
      <c r="AW206" s="33"/>
      <c r="AX206" s="33"/>
      <c r="AY206" s="33"/>
      <c r="AZ206" s="33"/>
      <c r="BA206" s="33"/>
      <c r="BB206" s="33"/>
    </row>
    <row r="207" spans="1:54" s="27" customFormat="1" ht="8.85" customHeight="1" x14ac:dyDescent="0.3">
      <c r="A207" s="22">
        <v>86</v>
      </c>
      <c r="B207" s="33"/>
      <c r="C207" s="38">
        <v>149110</v>
      </c>
      <c r="D207" s="22" t="s">
        <v>93</v>
      </c>
      <c r="E207" s="22" t="s">
        <v>213</v>
      </c>
      <c r="F207" s="33"/>
      <c r="G207" s="38">
        <v>306228382</v>
      </c>
      <c r="H207" s="33"/>
      <c r="I207" s="40">
        <f>(G207/$C207)</f>
        <v>2053.7078800885251</v>
      </c>
      <c r="J207" s="33"/>
      <c r="K207" s="40">
        <f>IF($AE207&lt;&gt;0,(G207/$AE207)*100,0)</f>
        <v>56.785082556578168</v>
      </c>
      <c r="L207" s="33"/>
      <c r="M207" s="59">
        <v>208186425</v>
      </c>
      <c r="N207" s="33"/>
      <c r="O207" s="40">
        <f>(M207/$C207)</f>
        <v>1396.1935819193884</v>
      </c>
      <c r="P207" s="33"/>
      <c r="Q207" s="40">
        <f>IF($AE207&lt;&gt;0,(M207/$AE207)*100,0)</f>
        <v>38.604793107595981</v>
      </c>
      <c r="R207" s="33"/>
      <c r="S207" s="38">
        <v>18072250</v>
      </c>
      <c r="T207" s="33"/>
      <c r="U207" s="40">
        <f>(S207/$C207)</f>
        <v>121.20079136208169</v>
      </c>
      <c r="V207" s="33"/>
      <c r="W207" s="40">
        <f>IF($AE207&lt;&gt;0,(S207/$AE207)*100,0)</f>
        <v>3.3512054027478086</v>
      </c>
      <c r="X207" s="33"/>
      <c r="Y207" s="38">
        <v>6789049</v>
      </c>
      <c r="Z207" s="33"/>
      <c r="AA207" s="40">
        <f>(Y207/$C207)</f>
        <v>45.530474146603176</v>
      </c>
      <c r="AB207" s="33"/>
      <c r="AC207" s="40">
        <f>IF($AE207&lt;&gt;0,(Y207/$AE207)*100,0)</f>
        <v>1.2589189330780399</v>
      </c>
      <c r="AD207" s="33"/>
      <c r="AE207" s="38">
        <f>(G207+M207+S207+Y207)</f>
        <v>539276106</v>
      </c>
      <c r="AF207" s="39"/>
      <c r="AG207" s="33"/>
      <c r="AH207" s="38">
        <v>2194073</v>
      </c>
      <c r="AI207" s="33"/>
      <c r="AJ207" s="38">
        <v>1321051</v>
      </c>
      <c r="AK207" s="33"/>
      <c r="AL207" s="38">
        <f>(AE207+AH207+AJ207)</f>
        <v>542791230</v>
      </c>
      <c r="AM207" s="33"/>
      <c r="AN207" s="38">
        <v>447680900</v>
      </c>
      <c r="AO207" s="33"/>
      <c r="AP207" s="40">
        <f>(AN207/$C207)</f>
        <v>3002.3532962242639</v>
      </c>
      <c r="AQ207" s="33"/>
      <c r="AR207" s="40">
        <f>IF($AP$219&lt;&gt;0,(AP207/$AP$219)*100,0)</f>
        <v>85.329822578971189</v>
      </c>
      <c r="AS207" s="33"/>
      <c r="AT207" s="38">
        <v>6116415</v>
      </c>
      <c r="AU207" s="33"/>
      <c r="AV207" s="38">
        <v>0</v>
      </c>
      <c r="AW207" s="33"/>
      <c r="AX207" s="38"/>
      <c r="AY207" s="33"/>
      <c r="AZ207" s="38">
        <v>0</v>
      </c>
      <c r="BA207" s="33"/>
      <c r="BB207" s="22">
        <v>86</v>
      </c>
    </row>
    <row r="208" spans="1:54" s="27" customFormat="1" ht="8.85" customHeight="1" x14ac:dyDescent="0.3">
      <c r="A208" s="22">
        <v>87</v>
      </c>
      <c r="B208" s="33"/>
      <c r="C208" s="38">
        <v>6584</v>
      </c>
      <c r="D208" s="22"/>
      <c r="E208" s="22" t="s">
        <v>214</v>
      </c>
      <c r="F208" s="33"/>
      <c r="G208" s="38">
        <v>24607506</v>
      </c>
      <c r="H208" s="33"/>
      <c r="I208" s="40">
        <f>(G208/$C208)</f>
        <v>3737.4705346294045</v>
      </c>
      <c r="J208" s="33"/>
      <c r="K208" s="40">
        <f>IF($AE208&lt;&gt;0,(G208/$AE208)*100,0)</f>
        <v>75.491988601609847</v>
      </c>
      <c r="L208" s="33"/>
      <c r="M208" s="59">
        <v>5858265</v>
      </c>
      <c r="N208" s="33"/>
      <c r="O208" s="40">
        <f>(M208/$C208)</f>
        <v>889.77293438639128</v>
      </c>
      <c r="P208" s="33"/>
      <c r="Q208" s="40">
        <f>IF($AE208&lt;&gt;0,(M208/$AE208)*100,0)</f>
        <v>17.972242884151278</v>
      </c>
      <c r="R208" s="33"/>
      <c r="S208" s="38">
        <v>2059831</v>
      </c>
      <c r="T208" s="33"/>
      <c r="U208" s="40">
        <f>(S208/$C208)</f>
        <v>312.85404009720537</v>
      </c>
      <c r="V208" s="33"/>
      <c r="W208" s="40">
        <f>IF($AE208&lt;&gt;0,(S208/$AE208)*100,0)</f>
        <v>6.3192400876887973</v>
      </c>
      <c r="X208" s="33"/>
      <c r="Y208" s="38">
        <v>70580</v>
      </c>
      <c r="Z208" s="33"/>
      <c r="AA208" s="40">
        <f>(Y208/$C208)</f>
        <v>10.719927095990279</v>
      </c>
      <c r="AB208" s="33"/>
      <c r="AC208" s="40">
        <f>IF($AE208&lt;&gt;0,(Y208/$AE208)*100,0)</f>
        <v>0.21652842655007881</v>
      </c>
      <c r="AD208" s="33"/>
      <c r="AE208" s="38">
        <f>(G208+M208+S208+Y208)</f>
        <v>32596182</v>
      </c>
      <c r="AF208" s="39"/>
      <c r="AG208" s="33"/>
      <c r="AH208" s="38">
        <v>0</v>
      </c>
      <c r="AI208" s="33"/>
      <c r="AJ208" s="38">
        <v>0</v>
      </c>
      <c r="AK208" s="33"/>
      <c r="AL208" s="38">
        <f>(AE208+AH208+AJ208)</f>
        <v>32596182</v>
      </c>
      <c r="AM208" s="33"/>
      <c r="AN208" s="38">
        <v>29005256</v>
      </c>
      <c r="AO208" s="33"/>
      <c r="AP208" s="40">
        <f>(AN208/$C208)</f>
        <v>4405.4155528554074</v>
      </c>
      <c r="AQ208" s="33"/>
      <c r="AR208" s="40">
        <f>IF($AP$219&lt;&gt;0,(AP208/$AP$219)*100,0)</f>
        <v>125.20622672372963</v>
      </c>
      <c r="AS208" s="33"/>
      <c r="AT208" s="38">
        <v>1619771</v>
      </c>
      <c r="AU208" s="33"/>
      <c r="AV208" s="38">
        <v>0</v>
      </c>
      <c r="AW208" s="33"/>
      <c r="AX208" s="38"/>
      <c r="AY208" s="33"/>
      <c r="AZ208" s="38">
        <v>83190</v>
      </c>
      <c r="BA208" s="33"/>
      <c r="BB208" s="22">
        <v>87</v>
      </c>
    </row>
    <row r="209" spans="1:54" s="27" customFormat="1" ht="8.85" customHeight="1" x14ac:dyDescent="0.3">
      <c r="A209" s="22">
        <v>88</v>
      </c>
      <c r="B209" s="33"/>
      <c r="C209" s="38">
        <v>11473</v>
      </c>
      <c r="D209" s="22"/>
      <c r="E209" s="22" t="s">
        <v>215</v>
      </c>
      <c r="F209" s="33"/>
      <c r="G209" s="38">
        <v>21753422</v>
      </c>
      <c r="H209" s="33"/>
      <c r="I209" s="40">
        <f>(G209/$C209)</f>
        <v>1896.0535169528457</v>
      </c>
      <c r="J209" s="33"/>
      <c r="K209" s="40">
        <f>IF($AE209&lt;&gt;0,(G209/$AE209)*100,0)</f>
        <v>55.179739320170285</v>
      </c>
      <c r="L209" s="33"/>
      <c r="M209" s="59">
        <v>13995934</v>
      </c>
      <c r="N209" s="33"/>
      <c r="O209" s="40">
        <f>(M209/$C209)</f>
        <v>1219.901856532729</v>
      </c>
      <c r="P209" s="33"/>
      <c r="Q209" s="40">
        <f>IF($AE209&lt;&gt;0,(M209/$AE209)*100,0)</f>
        <v>35.50209202314506</v>
      </c>
      <c r="R209" s="33"/>
      <c r="S209" s="38">
        <v>3600918</v>
      </c>
      <c r="T209" s="33"/>
      <c r="U209" s="40">
        <f>(S209/$C209)</f>
        <v>313.8601934977774</v>
      </c>
      <c r="V209" s="33"/>
      <c r="W209" s="40">
        <f>IF($AE209&lt;&gt;0,(S209/$AE209)*100,0)</f>
        <v>9.1340901010107256</v>
      </c>
      <c r="X209" s="33"/>
      <c r="Y209" s="38">
        <v>72569</v>
      </c>
      <c r="Z209" s="33"/>
      <c r="AA209" s="40">
        <f>(Y209/$C209)</f>
        <v>6.3251982916412448</v>
      </c>
      <c r="AB209" s="33"/>
      <c r="AC209" s="40">
        <f>IF($AE209&lt;&gt;0,(Y209/$AE209)*100,0)</f>
        <v>0.18407855567392742</v>
      </c>
      <c r="AD209" s="33"/>
      <c r="AE209" s="38">
        <f>(G209+M209+S209+Y209)</f>
        <v>39422843</v>
      </c>
      <c r="AF209" s="39"/>
      <c r="AG209" s="33"/>
      <c r="AH209" s="38">
        <v>256497</v>
      </c>
      <c r="AI209" s="33"/>
      <c r="AJ209" s="38">
        <v>0</v>
      </c>
      <c r="AK209" s="33"/>
      <c r="AL209" s="38">
        <f>(AE209+AH209+AJ209)</f>
        <v>39679340</v>
      </c>
      <c r="AM209" s="33"/>
      <c r="AN209" s="38">
        <v>33827707</v>
      </c>
      <c r="AO209" s="33"/>
      <c r="AP209" s="40">
        <f>(AN209/$C209)</f>
        <v>2948.4622156367122</v>
      </c>
      <c r="AQ209" s="33"/>
      <c r="AR209" s="40">
        <f>IF($AP$219&lt;&gt;0,(AP209/$AP$219)*100,0)</f>
        <v>83.798185262700684</v>
      </c>
      <c r="AS209" s="33"/>
      <c r="AT209" s="38">
        <v>574080</v>
      </c>
      <c r="AU209" s="33"/>
      <c r="AV209" s="38">
        <v>0</v>
      </c>
      <c r="AW209" s="33"/>
      <c r="AX209" s="38"/>
      <c r="AY209" s="33"/>
      <c r="AZ209" s="38">
        <v>0</v>
      </c>
      <c r="BA209" s="33"/>
      <c r="BB209" s="22">
        <v>88</v>
      </c>
    </row>
    <row r="210" spans="1:54" s="27" customFormat="1" ht="8.85" customHeight="1" x14ac:dyDescent="0.3">
      <c r="A210" s="22">
        <v>89</v>
      </c>
      <c r="B210" s="33"/>
      <c r="C210" s="38">
        <v>41973</v>
      </c>
      <c r="D210" s="22" t="s">
        <v>93</v>
      </c>
      <c r="E210" s="22" t="s">
        <v>216</v>
      </c>
      <c r="F210" s="33"/>
      <c r="G210" s="38">
        <v>47115215</v>
      </c>
      <c r="H210" s="33"/>
      <c r="I210" s="40">
        <f>(G210/$C210)</f>
        <v>1122.5124484787839</v>
      </c>
      <c r="J210" s="33"/>
      <c r="K210" s="40">
        <f>IF($AE210&lt;&gt;0,(G210/$AE210)*100,0)</f>
        <v>40.351146985218683</v>
      </c>
      <c r="L210" s="33"/>
      <c r="M210" s="59">
        <v>58413496</v>
      </c>
      <c r="N210" s="33"/>
      <c r="O210" s="40">
        <f>(M210/$C210)</f>
        <v>1391.6921830700689</v>
      </c>
      <c r="P210" s="33"/>
      <c r="Q210" s="40">
        <f>IF($AE210&lt;&gt;0,(M210/$AE210)*100,0)</f>
        <v>50.027396946325794</v>
      </c>
      <c r="R210" s="33"/>
      <c r="S210" s="38">
        <v>11069667</v>
      </c>
      <c r="T210" s="33"/>
      <c r="U210" s="40">
        <f>(S210/$C210)</f>
        <v>263.73304267028806</v>
      </c>
      <c r="V210" s="33"/>
      <c r="W210" s="40">
        <f>IF($AE210&lt;&gt;0,(S210/$AE210)*100,0)</f>
        <v>9.4804567949955185</v>
      </c>
      <c r="X210" s="33"/>
      <c r="Y210" s="38">
        <v>164635</v>
      </c>
      <c r="Z210" s="33"/>
      <c r="AA210" s="40">
        <f>(Y210/$C210)</f>
        <v>3.9224024968432087</v>
      </c>
      <c r="AB210" s="33"/>
      <c r="AC210" s="40">
        <f>IF($AE210&lt;&gt;0,(Y210/$AE210)*100,0)</f>
        <v>0.14099927345999541</v>
      </c>
      <c r="AD210" s="33"/>
      <c r="AE210" s="38">
        <f>(G210+M210+S210+Y210)</f>
        <v>116763013</v>
      </c>
      <c r="AF210" s="39"/>
      <c r="AG210" s="33"/>
      <c r="AH210" s="38">
        <v>0</v>
      </c>
      <c r="AI210" s="33"/>
      <c r="AJ210" s="38">
        <v>0</v>
      </c>
      <c r="AK210" s="33"/>
      <c r="AL210" s="38">
        <f>(AE210+AH210+AJ210)</f>
        <v>116763013</v>
      </c>
      <c r="AM210" s="33"/>
      <c r="AN210" s="38">
        <v>108200903</v>
      </c>
      <c r="AO210" s="33"/>
      <c r="AP210" s="40">
        <f>(AN210/$C210)</f>
        <v>2577.8691778047792</v>
      </c>
      <c r="AQ210" s="33"/>
      <c r="AR210" s="40">
        <f>IF($AP$219&lt;&gt;0,(AP210/$AP$219)*100,0)</f>
        <v>73.26556799644851</v>
      </c>
      <c r="AS210" s="33"/>
      <c r="AT210" s="38">
        <v>0</v>
      </c>
      <c r="AU210" s="33"/>
      <c r="AV210" s="38">
        <v>3649331</v>
      </c>
      <c r="AW210" s="33"/>
      <c r="AX210" s="38"/>
      <c r="AY210" s="33"/>
      <c r="AZ210" s="38">
        <v>1230535</v>
      </c>
      <c r="BA210" s="33"/>
      <c r="BB210" s="22">
        <v>89</v>
      </c>
    </row>
    <row r="211" spans="1:54" s="27" customFormat="1" ht="8.85" customHeight="1" x14ac:dyDescent="0.3">
      <c r="A211" s="22">
        <v>90</v>
      </c>
      <c r="B211" s="33"/>
      <c r="C211" s="38">
        <v>39630</v>
      </c>
      <c r="D211" s="22" t="s">
        <v>93</v>
      </c>
      <c r="E211" s="22" t="s">
        <v>217</v>
      </c>
      <c r="F211" s="33"/>
      <c r="G211" s="38">
        <v>70118353</v>
      </c>
      <c r="H211" s="33"/>
      <c r="I211" s="40">
        <f>(G211/$C211)</f>
        <v>1769.3250820085793</v>
      </c>
      <c r="J211" s="33"/>
      <c r="K211" s="40">
        <f>IF($AE211&lt;&gt;0,(G211/$AE211)*100,0)</f>
        <v>57.501442777233372</v>
      </c>
      <c r="L211" s="33"/>
      <c r="M211" s="59">
        <v>44590686</v>
      </c>
      <c r="N211" s="33"/>
      <c r="O211" s="40">
        <f>(M211/$C211)</f>
        <v>1125.1750189250567</v>
      </c>
      <c r="P211" s="33"/>
      <c r="Q211" s="40">
        <f>IF($AE211&lt;&gt;0,(M211/$AE211)*100,0)</f>
        <v>36.567156382389378</v>
      </c>
      <c r="R211" s="33"/>
      <c r="S211" s="38">
        <v>6839092</v>
      </c>
      <c r="T211" s="33"/>
      <c r="U211" s="40">
        <f>(S211/$C211)</f>
        <v>172.57360585415088</v>
      </c>
      <c r="V211" s="33"/>
      <c r="W211" s="40">
        <f>IF($AE211&lt;&gt;0,(S211/$AE211)*100,0)</f>
        <v>5.6084839483641975</v>
      </c>
      <c r="X211" s="33"/>
      <c r="Y211" s="59">
        <v>393771</v>
      </c>
      <c r="Z211" s="33"/>
      <c r="AA211" s="40">
        <f>(Y211/$C211)</f>
        <v>9.9361847085541264</v>
      </c>
      <c r="AB211" s="33"/>
      <c r="AC211" s="40">
        <f>IF($AE211&lt;&gt;0,(Y211/$AE211)*100,0)</f>
        <v>0.32291689201305063</v>
      </c>
      <c r="AD211" s="33"/>
      <c r="AE211" s="38">
        <f>(G211+M211+S211+Y211)</f>
        <v>121941902</v>
      </c>
      <c r="AF211" s="39"/>
      <c r="AG211" s="33"/>
      <c r="AH211" s="38">
        <v>0</v>
      </c>
      <c r="AI211" s="33"/>
      <c r="AJ211" s="38">
        <v>0</v>
      </c>
      <c r="AK211" s="33"/>
      <c r="AL211" s="38">
        <f>(AE211+AH211+AJ211)</f>
        <v>121941902</v>
      </c>
      <c r="AM211" s="33"/>
      <c r="AN211" s="38">
        <v>106602290</v>
      </c>
      <c r="AO211" s="33"/>
      <c r="AP211" s="40">
        <f>(AN211/$C211)</f>
        <v>2689.939187484229</v>
      </c>
      <c r="AQ211" s="33"/>
      <c r="AR211" s="40">
        <f>IF($AP$219&lt;&gt;0,(AP211/$AP$219)*100,0)</f>
        <v>76.450707484994822</v>
      </c>
      <c r="AS211" s="33"/>
      <c r="AT211" s="38">
        <v>0</v>
      </c>
      <c r="AU211" s="33"/>
      <c r="AV211" s="38">
        <v>0</v>
      </c>
      <c r="AW211" s="33"/>
      <c r="AX211" s="38"/>
      <c r="AY211" s="33"/>
      <c r="AZ211" s="38">
        <v>0</v>
      </c>
      <c r="BA211" s="33"/>
      <c r="BB211" s="22">
        <v>90</v>
      </c>
    </row>
    <row r="212" spans="1:54" s="27" customFormat="1" ht="8.85" customHeight="1" x14ac:dyDescent="0.3">
      <c r="A212" s="33"/>
      <c r="B212" s="33"/>
      <c r="C212" s="41"/>
      <c r="D212" s="22"/>
      <c r="E212" s="22"/>
      <c r="F212" s="33"/>
      <c r="G212" s="39"/>
      <c r="H212" s="33"/>
      <c r="I212" s="33"/>
      <c r="J212" s="33"/>
      <c r="K212" s="33"/>
      <c r="L212" s="33"/>
      <c r="M212" s="39"/>
      <c r="N212" s="33"/>
      <c r="O212" s="33"/>
      <c r="P212" s="33"/>
      <c r="Q212" s="33"/>
      <c r="R212" s="33"/>
      <c r="S212" s="39"/>
      <c r="T212" s="33"/>
      <c r="U212" s="33"/>
      <c r="V212" s="33"/>
      <c r="W212" s="33"/>
      <c r="X212" s="33"/>
      <c r="Y212" s="39"/>
      <c r="Z212" s="33"/>
      <c r="AA212" s="33"/>
      <c r="AB212" s="33"/>
      <c r="AC212" s="33"/>
      <c r="AD212" s="33"/>
      <c r="AE212" s="39"/>
      <c r="AF212" s="39"/>
      <c r="AG212" s="33"/>
      <c r="AH212" s="39"/>
      <c r="AI212" s="33"/>
      <c r="AJ212" s="39"/>
      <c r="AK212" s="33"/>
      <c r="AL212" s="39"/>
      <c r="AM212" s="33"/>
      <c r="AN212" s="39"/>
      <c r="AO212" s="33"/>
      <c r="AP212" s="33"/>
      <c r="AQ212" s="33"/>
      <c r="AR212" s="33"/>
      <c r="AS212" s="33"/>
      <c r="AT212" s="33"/>
      <c r="AU212" s="33"/>
      <c r="AV212" s="33"/>
      <c r="AW212" s="33"/>
      <c r="AX212" s="33"/>
      <c r="AY212" s="33"/>
      <c r="AZ212" s="33"/>
      <c r="BA212" s="33"/>
      <c r="BB212" s="33"/>
    </row>
    <row r="213" spans="1:54" s="27" customFormat="1" ht="8.85" customHeight="1" x14ac:dyDescent="0.3">
      <c r="A213" s="22">
        <v>91</v>
      </c>
      <c r="B213" s="33"/>
      <c r="C213" s="38">
        <v>53992</v>
      </c>
      <c r="D213" s="22"/>
      <c r="E213" s="22" t="s">
        <v>218</v>
      </c>
      <c r="F213" s="33"/>
      <c r="G213" s="38">
        <v>70856099</v>
      </c>
      <c r="H213" s="33"/>
      <c r="I213" s="40">
        <f>(G213/$C213)</f>
        <v>1312.3444028745</v>
      </c>
      <c r="J213" s="33"/>
      <c r="K213" s="40">
        <f>IF($AE213&lt;&gt;0,(G213/$AE213)*100,0)</f>
        <v>49.56145247447985</v>
      </c>
      <c r="L213" s="33"/>
      <c r="M213" s="59">
        <v>61015876</v>
      </c>
      <c r="N213" s="33"/>
      <c r="O213" s="40">
        <f>(M213/$C213)</f>
        <v>1130.0910505260038</v>
      </c>
      <c r="P213" s="33"/>
      <c r="Q213" s="40">
        <f>IF($AE213&lt;&gt;0,(M213/$AE213)*100,0)</f>
        <v>42.678548230022592</v>
      </c>
      <c r="R213" s="33"/>
      <c r="S213" s="38">
        <v>11028225</v>
      </c>
      <c r="T213" s="33"/>
      <c r="U213" s="40">
        <f>(S213/$C213)</f>
        <v>204.25664913320492</v>
      </c>
      <c r="V213" s="33"/>
      <c r="W213" s="40">
        <f>IF($AE213&lt;&gt;0,(S213/$AE213)*100,0)</f>
        <v>7.7138715922728194</v>
      </c>
      <c r="X213" s="33"/>
      <c r="Y213" s="38">
        <v>65947</v>
      </c>
      <c r="Z213" s="33"/>
      <c r="AA213" s="40">
        <f>(Y213/$C213)</f>
        <v>1.2214216921025338</v>
      </c>
      <c r="AB213" s="33"/>
      <c r="AC213" s="40">
        <f>IF($AE213&lt;&gt;0,(Y213/$AE213)*100,0)</f>
        <v>4.6127703224736132E-2</v>
      </c>
      <c r="AD213" s="33"/>
      <c r="AE213" s="38">
        <f>(G213+M213+S213+Y213)</f>
        <v>142966147</v>
      </c>
      <c r="AF213" s="39"/>
      <c r="AG213" s="33"/>
      <c r="AH213" s="38">
        <v>0</v>
      </c>
      <c r="AI213" s="33"/>
      <c r="AJ213" s="38">
        <v>0</v>
      </c>
      <c r="AK213" s="33"/>
      <c r="AL213" s="38">
        <f>(AE213+AH213+AJ213)</f>
        <v>142966147</v>
      </c>
      <c r="AM213" s="33"/>
      <c r="AN213" s="38">
        <v>134456595</v>
      </c>
      <c r="AO213" s="33"/>
      <c r="AP213" s="40">
        <f>(AN213/$C213)</f>
        <v>2490.3058786486886</v>
      </c>
      <c r="AQ213" s="33"/>
      <c r="AR213" s="40">
        <f>IF($AP$219&lt;&gt;0,(AP213/$AP$219)*100,0)</f>
        <v>70.776933234238811</v>
      </c>
      <c r="AS213" s="33"/>
      <c r="AT213" s="38">
        <v>425411</v>
      </c>
      <c r="AU213" s="33"/>
      <c r="AV213" s="38">
        <v>3271046</v>
      </c>
      <c r="AW213" s="33"/>
      <c r="AX213" s="38"/>
      <c r="AY213" s="33"/>
      <c r="AZ213" s="38">
        <v>0</v>
      </c>
      <c r="BA213" s="33"/>
      <c r="BB213" s="22">
        <v>91</v>
      </c>
    </row>
    <row r="214" spans="1:54" s="27" customFormat="1" ht="8.85" customHeight="1" x14ac:dyDescent="0.3">
      <c r="A214" s="22">
        <v>92</v>
      </c>
      <c r="B214" s="33"/>
      <c r="C214" s="38">
        <v>17911</v>
      </c>
      <c r="D214" s="22" t="s">
        <v>93</v>
      </c>
      <c r="E214" s="22" t="s">
        <v>219</v>
      </c>
      <c r="F214" s="33"/>
      <c r="G214" s="38">
        <v>27062776</v>
      </c>
      <c r="H214" s="33"/>
      <c r="I214" s="40">
        <f>(G214/$C214)</f>
        <v>1510.9584054491654</v>
      </c>
      <c r="J214" s="33"/>
      <c r="K214" s="40">
        <f>IF($AE214&lt;&gt;0,(G214/$AE214)*100,0)</f>
        <v>53.139241969301665</v>
      </c>
      <c r="L214" s="33"/>
      <c r="M214" s="59">
        <v>19987719</v>
      </c>
      <c r="N214" s="33"/>
      <c r="O214" s="40">
        <f>(M214/$C214)</f>
        <v>1115.9465691474513</v>
      </c>
      <c r="P214" s="33"/>
      <c r="Q214" s="40">
        <f>IF($AE214&lt;&gt;0,(M214/$AE214)*100,0)</f>
        <v>39.24698029335233</v>
      </c>
      <c r="R214" s="33"/>
      <c r="S214" s="38">
        <v>3876025</v>
      </c>
      <c r="T214" s="33"/>
      <c r="U214" s="40">
        <f>(S214/$C214)</f>
        <v>216.40472335436323</v>
      </c>
      <c r="V214" s="33"/>
      <c r="W214" s="40">
        <f>IF($AE214&lt;&gt;0,(S214/$AE214)*100,0)</f>
        <v>7.6107872434839088</v>
      </c>
      <c r="X214" s="33"/>
      <c r="Y214" s="38">
        <v>1523</v>
      </c>
      <c r="Z214" s="33"/>
      <c r="AA214" s="40">
        <f>(Y214/$C214)</f>
        <v>8.5031544860700123E-2</v>
      </c>
      <c r="AB214" s="33"/>
      <c r="AC214" s="40">
        <f>IF($AE214&lt;&gt;0,(Y214/$AE214)*100,0)</f>
        <v>2.9904938620947991E-3</v>
      </c>
      <c r="AD214" s="33"/>
      <c r="AE214" s="38">
        <f>(G214+M214+S214+Y214)</f>
        <v>50928043</v>
      </c>
      <c r="AF214" s="39"/>
      <c r="AG214" s="33"/>
      <c r="AH214" s="38">
        <v>0</v>
      </c>
      <c r="AI214" s="33"/>
      <c r="AJ214" s="38">
        <v>0</v>
      </c>
      <c r="AK214" s="33"/>
      <c r="AL214" s="38">
        <f>(AE214+AH214+AJ214)</f>
        <v>50928043</v>
      </c>
      <c r="AM214" s="33"/>
      <c r="AN214" s="38">
        <v>47060610</v>
      </c>
      <c r="AO214" s="33"/>
      <c r="AP214" s="40">
        <f>(AN214/$C214)</f>
        <v>2627.4697113505667</v>
      </c>
      <c r="AQ214" s="33"/>
      <c r="AR214" s="40">
        <f>IF($AP$219&lt;&gt;0,(AP214/$AP$219)*100,0)</f>
        <v>74.675263761636117</v>
      </c>
      <c r="AS214" s="33"/>
      <c r="AT214" s="38">
        <v>4159502</v>
      </c>
      <c r="AU214" s="33"/>
      <c r="AV214" s="38">
        <v>0</v>
      </c>
      <c r="AW214" s="33"/>
      <c r="AX214" s="38"/>
      <c r="AY214" s="33"/>
      <c r="AZ214" s="38">
        <v>0</v>
      </c>
      <c r="BA214" s="33"/>
      <c r="BB214" s="22">
        <v>92</v>
      </c>
    </row>
    <row r="215" spans="1:54" s="27" customFormat="1" ht="8.85" customHeight="1" x14ac:dyDescent="0.3">
      <c r="A215" s="22">
        <v>93</v>
      </c>
      <c r="B215" s="33"/>
      <c r="C215" s="38">
        <v>38386</v>
      </c>
      <c r="D215" s="22" t="s">
        <v>93</v>
      </c>
      <c r="E215" s="22" t="s">
        <v>220</v>
      </c>
      <c r="F215" s="33"/>
      <c r="G215" s="38">
        <v>39811503</v>
      </c>
      <c r="H215" s="33"/>
      <c r="I215" s="40">
        <f>(G215/$C215)</f>
        <v>1037.136013129787</v>
      </c>
      <c r="J215" s="33"/>
      <c r="K215" s="40">
        <f>IF($AE215&lt;&gt;0,(G215/$AE215)*100,0)</f>
        <v>35.730472416286489</v>
      </c>
      <c r="L215" s="33"/>
      <c r="M215" s="59">
        <v>58232432</v>
      </c>
      <c r="N215" s="33"/>
      <c r="O215" s="40">
        <f>(M215/$C215)</f>
        <v>1517.0226645131038</v>
      </c>
      <c r="P215" s="33"/>
      <c r="Q215" s="40">
        <f>IF($AE215&lt;&gt;0,(M215/$AE215)*100,0)</f>
        <v>52.263093541313388</v>
      </c>
      <c r="R215" s="33"/>
      <c r="S215" s="38">
        <v>13185792</v>
      </c>
      <c r="T215" s="33"/>
      <c r="U215" s="40">
        <f>(S215/$C215)</f>
        <v>343.50523628406188</v>
      </c>
      <c r="V215" s="33"/>
      <c r="W215" s="40">
        <f>IF($AE215&lt;&gt;0,(S215/$AE215)*100,0)</f>
        <v>11.834131892556055</v>
      </c>
      <c r="X215" s="33"/>
      <c r="Y215" s="38">
        <v>191982</v>
      </c>
      <c r="Z215" s="33"/>
      <c r="AA215" s="40">
        <f>(Y215/$C215)</f>
        <v>5.0013546605533268</v>
      </c>
      <c r="AB215" s="33"/>
      <c r="AC215" s="40">
        <f>IF($AE215&lt;&gt;0,(Y215/$AE215)*100,0)</f>
        <v>0.17230214984406675</v>
      </c>
      <c r="AD215" s="33"/>
      <c r="AE215" s="38">
        <f>(G215+M215+S215+Y215)</f>
        <v>111421709</v>
      </c>
      <c r="AF215" s="39"/>
      <c r="AG215" s="33"/>
      <c r="AH215" s="38">
        <v>0</v>
      </c>
      <c r="AI215" s="33"/>
      <c r="AJ215" s="38">
        <v>0</v>
      </c>
      <c r="AK215" s="33"/>
      <c r="AL215" s="38">
        <f>(AE215+AH215+AJ215)</f>
        <v>111421709</v>
      </c>
      <c r="AM215" s="33"/>
      <c r="AN215" s="38">
        <v>102573445</v>
      </c>
      <c r="AO215" s="33"/>
      <c r="AP215" s="40">
        <f>(AN215/$C215)</f>
        <v>2672.1576876986401</v>
      </c>
      <c r="AQ215" s="33"/>
      <c r="AR215" s="40">
        <f>IF($AP$219&lt;&gt;0,(AP215/$AP$219)*100,0)</f>
        <v>75.945339837622853</v>
      </c>
      <c r="AS215" s="33"/>
      <c r="AT215" s="38">
        <v>73054</v>
      </c>
      <c r="AU215" s="33"/>
      <c r="AV215" s="38">
        <v>3244529</v>
      </c>
      <c r="AW215" s="33"/>
      <c r="AX215" s="38"/>
      <c r="AY215" s="33"/>
      <c r="AZ215" s="38">
        <v>565000</v>
      </c>
      <c r="BA215" s="33"/>
      <c r="BB215" s="22">
        <v>93</v>
      </c>
    </row>
    <row r="216" spans="1:54" s="27" customFormat="1" ht="8.85" customHeight="1" x14ac:dyDescent="0.3">
      <c r="A216" s="22">
        <v>94</v>
      </c>
      <c r="B216" s="33"/>
      <c r="C216" s="38">
        <v>28650</v>
      </c>
      <c r="D216" s="22" t="s">
        <v>93</v>
      </c>
      <c r="E216" s="22" t="s">
        <v>221</v>
      </c>
      <c r="F216" s="33"/>
      <c r="G216" s="38">
        <v>45706765</v>
      </c>
      <c r="H216" s="33"/>
      <c r="I216" s="40">
        <f>(G216/$C216)</f>
        <v>1595.3495636998255</v>
      </c>
      <c r="J216" s="33"/>
      <c r="K216" s="40">
        <f>IF($AE216&lt;&gt;0,(G216/$AE216)*100,0)</f>
        <v>49.670686987918174</v>
      </c>
      <c r="L216" s="33"/>
      <c r="M216" s="59">
        <v>39605770</v>
      </c>
      <c r="N216" s="33"/>
      <c r="O216" s="40">
        <f>(M216/$C216)</f>
        <v>1382.4003490401396</v>
      </c>
      <c r="P216" s="33"/>
      <c r="Q216" s="40">
        <f>IF($AE216&lt;&gt;0,(M216/$AE216)*100,0)</f>
        <v>43.040582823690976</v>
      </c>
      <c r="R216" s="33"/>
      <c r="S216" s="38">
        <v>6517667</v>
      </c>
      <c r="T216" s="33"/>
      <c r="U216" s="40">
        <f>(S216/$C216)</f>
        <v>227.49273996509598</v>
      </c>
      <c r="V216" s="33"/>
      <c r="W216" s="40">
        <f>IF($AE216&lt;&gt;0,(S216/$AE216)*100,0)</f>
        <v>7.0829120688914147</v>
      </c>
      <c r="X216" s="33"/>
      <c r="Y216" s="38">
        <v>189393</v>
      </c>
      <c r="Z216" s="33"/>
      <c r="AA216" s="40">
        <f>(Y216/$C216)</f>
        <v>6.6105759162303661</v>
      </c>
      <c r="AB216" s="33"/>
      <c r="AC216" s="40">
        <f>IF($AE216&lt;&gt;0,(Y216/$AE216)*100,0)</f>
        <v>0.20581811949943923</v>
      </c>
      <c r="AD216" s="33"/>
      <c r="AE216" s="38">
        <f>(G216+M216+S216+Y216)</f>
        <v>92019595</v>
      </c>
      <c r="AF216" s="39"/>
      <c r="AG216" s="33"/>
      <c r="AH216" s="38">
        <v>240152</v>
      </c>
      <c r="AI216" s="33"/>
      <c r="AJ216" s="38">
        <v>1732751</v>
      </c>
      <c r="AK216" s="33"/>
      <c r="AL216" s="38">
        <f>(AE216+AH216+AJ216)</f>
        <v>93992498</v>
      </c>
      <c r="AM216" s="33"/>
      <c r="AN216" s="38">
        <v>81341714</v>
      </c>
      <c r="AO216" s="33"/>
      <c r="AP216" s="40">
        <f>(AN216/$C216)</f>
        <v>2839.1523211169283</v>
      </c>
      <c r="AQ216" s="33"/>
      <c r="AR216" s="40">
        <f>IF($AP$219&lt;&gt;0,(AP216/$AP$219)*100,0)</f>
        <v>80.691490951531748</v>
      </c>
      <c r="AS216" s="33"/>
      <c r="AT216" s="38">
        <v>7801358</v>
      </c>
      <c r="AU216" s="33"/>
      <c r="AV216" s="38">
        <v>4123782</v>
      </c>
      <c r="AW216" s="33"/>
      <c r="AX216" s="38"/>
      <c r="AY216" s="33"/>
      <c r="AZ216" s="38">
        <v>1358230</v>
      </c>
      <c r="BA216" s="33"/>
      <c r="BB216" s="22">
        <v>94</v>
      </c>
    </row>
    <row r="217" spans="1:54" s="27" customFormat="1" ht="8.85" customHeight="1" x14ac:dyDescent="0.3">
      <c r="A217" s="42">
        <v>95</v>
      </c>
      <c r="B217" s="33"/>
      <c r="C217" s="43">
        <v>68725</v>
      </c>
      <c r="D217" s="22"/>
      <c r="E217" s="22" t="s">
        <v>222</v>
      </c>
      <c r="F217" s="33"/>
      <c r="G217" s="43">
        <v>145153878</v>
      </c>
      <c r="H217" s="33"/>
      <c r="I217" s="40">
        <f>(G217/$C217)</f>
        <v>2112.0971698799563</v>
      </c>
      <c r="J217" s="33"/>
      <c r="K217" s="40">
        <f>IF($AE217&lt;&gt;0,(G217/$AE217)*100,0)</f>
        <v>55.601627552333809</v>
      </c>
      <c r="L217" s="33"/>
      <c r="M217" s="43">
        <v>91440015</v>
      </c>
      <c r="N217" s="33"/>
      <c r="O217" s="40">
        <f>(M217/$C217)</f>
        <v>1330.5204074208802</v>
      </c>
      <c r="P217" s="33"/>
      <c r="Q217" s="40">
        <f>IF($AE217&lt;&gt;0,(M217/$AE217)*100,0)</f>
        <v>35.02637151320075</v>
      </c>
      <c r="R217" s="33"/>
      <c r="S217" s="43">
        <v>10951979</v>
      </c>
      <c r="T217" s="33"/>
      <c r="U217" s="40">
        <f>(S217/$C217)</f>
        <v>159.35946162240816</v>
      </c>
      <c r="V217" s="33"/>
      <c r="W217" s="40">
        <f>IF($AE217&lt;&gt;0,(S217/$AE217)*100,0)</f>
        <v>4.1951883457015269</v>
      </c>
      <c r="X217" s="33"/>
      <c r="Y217" s="43">
        <v>13514612</v>
      </c>
      <c r="Z217" s="33"/>
      <c r="AA217" s="40">
        <f>(Y217/$C217)</f>
        <v>196.64768279374317</v>
      </c>
      <c r="AB217" s="33"/>
      <c r="AC217" s="40">
        <f>IF($AE217&lt;&gt;0,(Y217/$AE217)*100,0)</f>
        <v>5.1768125887639123</v>
      </c>
      <c r="AD217" s="33"/>
      <c r="AE217" s="43">
        <f>(G217+M217+S217+Y217)</f>
        <v>261060484</v>
      </c>
      <c r="AF217" s="39"/>
      <c r="AG217" s="33"/>
      <c r="AH217" s="43">
        <v>286083</v>
      </c>
      <c r="AI217" s="33"/>
      <c r="AJ217" s="43">
        <v>0</v>
      </c>
      <c r="AK217" s="33"/>
      <c r="AL217" s="43">
        <f>(AE217+AH217+AJ217)</f>
        <v>261346567</v>
      </c>
      <c r="AM217" s="33"/>
      <c r="AN217" s="43">
        <v>240872082</v>
      </c>
      <c r="AO217" s="33"/>
      <c r="AP217" s="40">
        <f>(AN217/$C217)</f>
        <v>3504.8684176064025</v>
      </c>
      <c r="AQ217" s="33"/>
      <c r="AR217" s="40">
        <f>IF($AP$219&lt;&gt;0,(AP217/$AP$219)*100,0)</f>
        <v>99.611794725524703</v>
      </c>
      <c r="AS217" s="33"/>
      <c r="AT217" s="43">
        <v>13833527</v>
      </c>
      <c r="AU217" s="33"/>
      <c r="AV217" s="43">
        <v>10991415</v>
      </c>
      <c r="AW217" s="33"/>
      <c r="AX217" s="43"/>
      <c r="AY217" s="33"/>
      <c r="AZ217" s="43">
        <v>0</v>
      </c>
      <c r="BA217" s="33"/>
      <c r="BB217" s="42">
        <v>95</v>
      </c>
    </row>
    <row r="218" spans="1:54" s="27" customFormat="1" ht="8.85" customHeight="1" x14ac:dyDescent="0.3">
      <c r="A218" s="33"/>
      <c r="B218" s="33"/>
      <c r="C218" s="33"/>
      <c r="D218" s="22"/>
      <c r="E218" s="22"/>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9"/>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row>
    <row r="219" spans="1:54" s="27" customFormat="1" ht="8.85" customHeight="1" x14ac:dyDescent="0.3">
      <c r="A219" s="42">
        <f>A217</f>
        <v>95</v>
      </c>
      <c r="B219" s="33"/>
      <c r="C219" s="43">
        <f>SUM(C89:C217)</f>
        <v>5937832</v>
      </c>
      <c r="D219" s="22"/>
      <c r="E219" s="30" t="s">
        <v>72</v>
      </c>
      <c r="F219" s="33"/>
      <c r="G219" s="44">
        <f>SUM(G89:G217)</f>
        <v>15269326425</v>
      </c>
      <c r="H219" s="33"/>
      <c r="I219" s="45">
        <f>(G219/$C219)</f>
        <v>2571.5322402183156</v>
      </c>
      <c r="J219" s="33"/>
      <c r="K219" s="40">
        <f>IF($AE219&lt;&gt;0,(G219/$AE219)*100,0)</f>
        <v>64.397638777411885</v>
      </c>
      <c r="L219" s="33"/>
      <c r="M219" s="44">
        <f>SUM(M89:M217)</f>
        <v>7118018752</v>
      </c>
      <c r="N219" s="33"/>
      <c r="O219" s="45">
        <f>(M219/$C219)</f>
        <v>1198.7571814089722</v>
      </c>
      <c r="P219" s="33"/>
      <c r="Q219" s="40">
        <f>IF($AE219&lt;&gt;0,(M219/$AE219)*100,0)</f>
        <v>30.019896598165762</v>
      </c>
      <c r="R219" s="33"/>
      <c r="S219" s="44">
        <f>SUM(S89:S217)</f>
        <v>1054905649</v>
      </c>
      <c r="T219" s="33"/>
      <c r="U219" s="45">
        <f>(S219/$C219)</f>
        <v>177.65838592267346</v>
      </c>
      <c r="V219" s="33"/>
      <c r="W219" s="40">
        <f>IF($AE219&lt;&gt;0,(S219/$AE219)*100,0)</f>
        <v>4.4490130761320232</v>
      </c>
      <c r="X219" s="33"/>
      <c r="Y219" s="44">
        <f>SUM(Y89:Y217)</f>
        <v>268752737</v>
      </c>
      <c r="Z219" s="33"/>
      <c r="AA219" s="45">
        <f>(Y219/$C219)</f>
        <v>45.261088053686933</v>
      </c>
      <c r="AB219" s="33"/>
      <c r="AC219" s="40">
        <f>IF($AE219&lt;&gt;0,(Y219/$AE219)*100,0)</f>
        <v>1.1334515482903351</v>
      </c>
      <c r="AD219" s="33"/>
      <c r="AE219" s="44">
        <f>SUM(AE89:AE217)</f>
        <v>23711003563</v>
      </c>
      <c r="AF219" s="39"/>
      <c r="AG219" s="33"/>
      <c r="AH219" s="44">
        <f>SUM(AH89:AH217)</f>
        <v>324641976</v>
      </c>
      <c r="AI219" s="33"/>
      <c r="AJ219" s="44">
        <f>SUM(AJ89:AJ217)</f>
        <v>143589341</v>
      </c>
      <c r="AK219" s="33"/>
      <c r="AL219" s="44">
        <f>SUM(AL89:AL217)</f>
        <v>24179234880</v>
      </c>
      <c r="AM219" s="33"/>
      <c r="AN219" s="44">
        <f>SUM(AN89:AN217)</f>
        <v>20892425343</v>
      </c>
      <c r="AO219" s="33"/>
      <c r="AP219" s="45">
        <f>(AN219/$C219)</f>
        <v>3518.5275270502771</v>
      </c>
      <c r="AQ219" s="33"/>
      <c r="AR219" s="40">
        <f>IF($AP$219&lt;&gt;0,(AP219/$AP$219)*100,0)</f>
        <v>100</v>
      </c>
      <c r="AS219" s="33"/>
      <c r="AT219" s="44">
        <f>SUM(AT89:AT217)</f>
        <v>996203184</v>
      </c>
      <c r="AU219" s="33"/>
      <c r="AV219" s="44">
        <f>SUM(AV89:AV217)</f>
        <v>1343169504</v>
      </c>
      <c r="AW219" s="33"/>
      <c r="AX219" s="44"/>
      <c r="AY219" s="33"/>
      <c r="AZ219" s="44">
        <f>SUM(AZ89:AZ217)</f>
        <v>124722711</v>
      </c>
      <c r="BA219" s="33"/>
      <c r="BB219" s="42">
        <f>BB217</f>
        <v>95</v>
      </c>
    </row>
    <row r="220" spans="1:54" s="27" customFormat="1" ht="8.85" customHeight="1" x14ac:dyDescent="0.3">
      <c r="A220" s="33"/>
      <c r="B220" s="33"/>
      <c r="C220" s="33"/>
      <c r="D220" s="22"/>
      <c r="E220" s="22"/>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row>
    <row r="221" spans="1:54" s="27" customFormat="1" ht="13.5" customHeight="1" x14ac:dyDescent="0.3">
      <c r="A221" s="33"/>
      <c r="B221" s="33"/>
      <c r="C221" s="33"/>
      <c r="D221" s="22"/>
      <c r="E221" s="52"/>
      <c r="F221" s="33"/>
      <c r="G221" s="62" t="s">
        <v>258</v>
      </c>
      <c r="H221" s="62"/>
      <c r="I221" s="62"/>
      <c r="J221" s="62"/>
      <c r="K221" s="62"/>
      <c r="L221" s="62"/>
      <c r="M221" s="62"/>
      <c r="N221" s="62"/>
      <c r="O221" s="62"/>
      <c r="P221" s="62"/>
      <c r="Q221" s="62"/>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row>
    <row r="222" spans="1:54" s="27" customFormat="1" ht="8.85" customHeight="1" x14ac:dyDescent="0.3">
      <c r="A222" s="33"/>
      <c r="B222" s="33"/>
      <c r="C222" s="33"/>
      <c r="D222" s="22"/>
      <c r="E222" s="22"/>
      <c r="F222" s="33"/>
      <c r="G222" s="62"/>
      <c r="H222" s="62"/>
      <c r="I222" s="62"/>
      <c r="J222" s="62"/>
      <c r="K222" s="62"/>
      <c r="L222" s="62"/>
      <c r="M222" s="62"/>
      <c r="N222" s="62"/>
      <c r="O222" s="62"/>
      <c r="P222" s="62"/>
      <c r="Q222" s="62"/>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row>
    <row r="223" spans="1:54" s="27" customFormat="1" ht="8.85" customHeight="1" x14ac:dyDescent="0.3">
      <c r="A223" s="33"/>
      <c r="B223" s="33"/>
      <c r="C223" s="33"/>
      <c r="D223" s="22"/>
      <c r="E223" s="22"/>
      <c r="F223" s="33"/>
      <c r="G223" s="62"/>
      <c r="H223" s="62"/>
      <c r="I223" s="62"/>
      <c r="J223" s="62"/>
      <c r="K223" s="62"/>
      <c r="L223" s="62"/>
      <c r="M223" s="62"/>
      <c r="N223" s="62"/>
      <c r="O223" s="62"/>
      <c r="P223" s="62"/>
      <c r="Q223" s="62"/>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row>
    <row r="224" spans="1:54" s="27" customFormat="1" ht="16.5" customHeight="1" x14ac:dyDescent="0.3">
      <c r="A224" s="33"/>
      <c r="B224" s="33"/>
      <c r="C224" s="33"/>
      <c r="D224" s="22"/>
      <c r="E224" s="22"/>
      <c r="F224" s="33"/>
      <c r="G224" s="62"/>
      <c r="H224" s="62"/>
      <c r="I224" s="62"/>
      <c r="J224" s="62"/>
      <c r="K224" s="62"/>
      <c r="L224" s="62"/>
      <c r="M224" s="62"/>
      <c r="N224" s="62"/>
      <c r="O224" s="62"/>
      <c r="P224" s="62"/>
      <c r="Q224" s="62"/>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row>
    <row r="225" spans="1:55" ht="8.85" customHeight="1" x14ac:dyDescent="0.2">
      <c r="A225" s="33"/>
      <c r="B225" s="33"/>
      <c r="C225" s="33"/>
      <c r="F225" s="33"/>
      <c r="G225" s="58"/>
      <c r="H225" s="58"/>
      <c r="I225" s="58"/>
      <c r="J225" s="58"/>
      <c r="K225" s="58"/>
      <c r="L225" s="58"/>
      <c r="M225" s="58"/>
      <c r="N225" s="58"/>
      <c r="O225" s="58"/>
      <c r="P225" s="58"/>
      <c r="Q225" s="58"/>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row>
    <row r="226" spans="1:55" ht="8.85" customHeight="1" x14ac:dyDescent="0.2">
      <c r="A226" s="33"/>
      <c r="B226" s="33"/>
      <c r="C226" s="33"/>
      <c r="F226" s="33"/>
      <c r="G226" s="58"/>
      <c r="H226" s="58"/>
      <c r="I226" s="58"/>
      <c r="J226" s="58"/>
      <c r="K226" s="58"/>
      <c r="L226" s="58"/>
      <c r="M226" s="58"/>
      <c r="N226" s="58"/>
      <c r="O226" s="58"/>
      <c r="P226" s="58"/>
      <c r="Q226" s="58"/>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row>
    <row r="227" spans="1:55" s="20" customFormat="1" ht="10.5" customHeight="1" x14ac:dyDescent="0.2">
      <c r="A227" s="50">
        <v>6</v>
      </c>
      <c r="D227" s="22"/>
      <c r="G227" s="58"/>
      <c r="H227" s="58"/>
      <c r="I227" s="58"/>
      <c r="J227" s="58"/>
      <c r="K227" s="58"/>
      <c r="L227" s="58"/>
      <c r="M227" s="58"/>
      <c r="N227" s="58"/>
      <c r="O227" s="58"/>
      <c r="P227" s="58"/>
      <c r="Q227" s="58"/>
      <c r="BC227" s="23">
        <v>7</v>
      </c>
    </row>
    <row r="228" spans="1:55" s="20" customFormat="1" ht="10.5" customHeight="1" x14ac:dyDescent="0.2">
      <c r="D228" s="22"/>
      <c r="G228" s="58"/>
      <c r="H228" s="58"/>
      <c r="I228" s="58"/>
      <c r="J228" s="58"/>
      <c r="K228" s="58"/>
      <c r="L228" s="58"/>
      <c r="M228" s="58"/>
      <c r="N228" s="58"/>
      <c r="O228" s="58"/>
      <c r="P228" s="58"/>
      <c r="Q228" s="58"/>
      <c r="AE228" s="23" t="s">
        <v>49</v>
      </c>
      <c r="AH228" s="20" t="s">
        <v>50</v>
      </c>
      <c r="BB228" s="23" t="s">
        <v>51</v>
      </c>
      <c r="BC228" s="23"/>
    </row>
    <row r="229" spans="1:55" s="20" customFormat="1" ht="10.5" customHeight="1" x14ac:dyDescent="0.2">
      <c r="A229" s="24"/>
      <c r="D229" s="22"/>
      <c r="G229" s="58"/>
      <c r="H229" s="58"/>
      <c r="I229" s="58"/>
      <c r="J229" s="58"/>
      <c r="K229" s="58"/>
      <c r="L229" s="58"/>
      <c r="M229" s="58"/>
      <c r="N229" s="58"/>
      <c r="O229" s="58"/>
      <c r="P229" s="58"/>
      <c r="Q229" s="58"/>
      <c r="AE229" s="23" t="s">
        <v>52</v>
      </c>
      <c r="AH229" s="20" t="s">
        <v>53</v>
      </c>
      <c r="BB229" s="23" t="s">
        <v>223</v>
      </c>
      <c r="BC229" s="23"/>
    </row>
    <row r="230" spans="1:55" s="20" customFormat="1" ht="10.5" customHeight="1" x14ac:dyDescent="0.3">
      <c r="A230" s="25"/>
      <c r="D230" s="22"/>
      <c r="AE230" s="23" t="s">
        <v>55</v>
      </c>
      <c r="AH230" s="26" t="s">
        <v>56</v>
      </c>
      <c r="BC230" s="23"/>
    </row>
    <row r="231" spans="1:55" ht="9.6" customHeight="1" x14ac:dyDescent="0.3"/>
    <row r="232" spans="1:55" ht="9.6" customHeight="1" x14ac:dyDescent="0.3">
      <c r="G232" s="28" t="s">
        <v>57</v>
      </c>
      <c r="H232" s="28"/>
      <c r="I232" s="28"/>
      <c r="J232" s="28"/>
      <c r="K232" s="28"/>
      <c r="L232" s="28"/>
      <c r="M232" s="28"/>
      <c r="N232" s="28"/>
      <c r="O232" s="28"/>
      <c r="P232" s="28"/>
      <c r="Q232" s="28"/>
      <c r="R232" s="28"/>
      <c r="S232" s="28"/>
      <c r="T232" s="28"/>
      <c r="U232" s="28"/>
      <c r="V232" s="28"/>
      <c r="W232" s="28"/>
      <c r="X232" s="28"/>
      <c r="Y232" s="28"/>
      <c r="Z232" s="28"/>
      <c r="AA232" s="28"/>
      <c r="AB232" s="28"/>
      <c r="AC232" s="28"/>
    </row>
    <row r="233" spans="1:55" ht="10.35" customHeight="1" x14ac:dyDescent="0.3">
      <c r="G233" s="29" t="s">
        <v>6</v>
      </c>
      <c r="H233" s="29"/>
      <c r="I233" s="29"/>
      <c r="J233" s="29"/>
      <c r="K233" s="29"/>
      <c r="M233" s="29" t="s">
        <v>58</v>
      </c>
      <c r="N233" s="29"/>
      <c r="O233" s="29"/>
      <c r="P233" s="29"/>
      <c r="Q233" s="29"/>
      <c r="S233" s="29" t="s">
        <v>59</v>
      </c>
      <c r="T233" s="29"/>
      <c r="U233" s="29"/>
      <c r="V233" s="29"/>
      <c r="W233" s="29"/>
      <c r="X233" s="29"/>
      <c r="Y233" s="29"/>
      <c r="Z233" s="29"/>
      <c r="AA233" s="29"/>
      <c r="AB233" s="29"/>
      <c r="AC233" s="29"/>
      <c r="AN233" s="28" t="s">
        <v>60</v>
      </c>
      <c r="AO233" s="28"/>
      <c r="AP233" s="28"/>
      <c r="AQ233" s="28"/>
      <c r="AR233" s="28"/>
      <c r="AS233" s="28"/>
      <c r="AT233" s="28"/>
      <c r="AU233" s="28"/>
      <c r="AV233" s="28"/>
      <c r="AW233" s="28"/>
      <c r="AX233" s="28"/>
      <c r="AY233" s="28"/>
      <c r="AZ233" s="28"/>
    </row>
    <row r="234" spans="1:55" ht="10.35" customHeight="1" x14ac:dyDescent="0.3">
      <c r="G234" s="28" t="s">
        <v>61</v>
      </c>
      <c r="H234" s="28"/>
      <c r="I234" s="28"/>
      <c r="J234" s="28"/>
      <c r="K234" s="28"/>
      <c r="M234" s="28" t="s">
        <v>62</v>
      </c>
      <c r="N234" s="28"/>
      <c r="O234" s="28"/>
      <c r="P234" s="28"/>
      <c r="Q234" s="28"/>
      <c r="S234" s="28" t="s">
        <v>62</v>
      </c>
      <c r="T234" s="28"/>
      <c r="U234" s="28"/>
      <c r="V234" s="28"/>
      <c r="W234" s="28"/>
      <c r="X234" s="28"/>
      <c r="Y234" s="28"/>
      <c r="Z234" s="28"/>
      <c r="AA234" s="28"/>
      <c r="AB234" s="28"/>
      <c r="AC234" s="28"/>
      <c r="AN234" s="29" t="s">
        <v>63</v>
      </c>
      <c r="AO234" s="29"/>
      <c r="AP234" s="29"/>
      <c r="AQ234" s="29"/>
      <c r="AR234" s="29"/>
    </row>
    <row r="235" spans="1:55" ht="9.6" customHeight="1" x14ac:dyDescent="0.3">
      <c r="AN235" s="28" t="s">
        <v>64</v>
      </c>
      <c r="AO235" s="28"/>
      <c r="AP235" s="28"/>
      <c r="AQ235" s="28"/>
      <c r="AR235" s="28"/>
      <c r="AT235" s="28" t="s">
        <v>65</v>
      </c>
      <c r="AU235" s="28"/>
      <c r="AV235" s="28"/>
      <c r="AW235" s="28"/>
      <c r="AX235" s="28"/>
      <c r="AY235" s="28"/>
      <c r="AZ235" s="28"/>
    </row>
    <row r="236" spans="1:55" ht="9.6" customHeight="1" x14ac:dyDescent="0.3">
      <c r="K236" s="30"/>
      <c r="Q236" s="30"/>
      <c r="S236" s="28" t="s">
        <v>66</v>
      </c>
      <c r="T236" s="28"/>
      <c r="U236" s="28"/>
      <c r="V236" s="28"/>
      <c r="W236" s="28"/>
      <c r="Y236" s="28" t="s">
        <v>67</v>
      </c>
      <c r="Z236" s="28"/>
      <c r="AA236" s="28"/>
      <c r="AB236" s="28"/>
      <c r="AC236" s="28"/>
      <c r="AJ236" s="30"/>
      <c r="AR236" s="30"/>
      <c r="AT236" s="30" t="s">
        <v>68</v>
      </c>
      <c r="AV236" s="30" t="s">
        <v>68</v>
      </c>
      <c r="AX236" s="30"/>
    </row>
    <row r="237" spans="1:55" ht="9.6" customHeight="1" x14ac:dyDescent="0.3">
      <c r="C237" s="30" t="s">
        <v>69</v>
      </c>
      <c r="I237" s="30" t="s">
        <v>70</v>
      </c>
      <c r="K237" s="30" t="s">
        <v>71</v>
      </c>
      <c r="O237" s="30" t="s">
        <v>70</v>
      </c>
      <c r="Q237" s="30" t="s">
        <v>71</v>
      </c>
      <c r="U237" s="30" t="s">
        <v>70</v>
      </c>
      <c r="W237" s="30" t="s">
        <v>71</v>
      </c>
      <c r="AA237" s="30" t="s">
        <v>70</v>
      </c>
      <c r="AC237" s="30" t="s">
        <v>71</v>
      </c>
      <c r="AE237" s="30" t="s">
        <v>72</v>
      </c>
      <c r="AF237" s="30"/>
      <c r="AH237" s="30" t="s">
        <v>73</v>
      </c>
      <c r="AJ237" s="30" t="s">
        <v>74</v>
      </c>
      <c r="AL237" s="30" t="s">
        <v>75</v>
      </c>
      <c r="AP237" s="30" t="s">
        <v>70</v>
      </c>
      <c r="AR237" s="30" t="s">
        <v>71</v>
      </c>
      <c r="AT237" s="30" t="s">
        <v>76</v>
      </c>
      <c r="AV237" s="30" t="s">
        <v>76</v>
      </c>
      <c r="AX237" s="30"/>
      <c r="AZ237" s="30" t="s">
        <v>77</v>
      </c>
    </row>
    <row r="238" spans="1:55" ht="9.6" customHeight="1" x14ac:dyDescent="0.3">
      <c r="A238" s="31" t="s">
        <v>78</v>
      </c>
      <c r="C238" s="31" t="s">
        <v>79</v>
      </c>
      <c r="E238" s="31" t="s">
        <v>80</v>
      </c>
      <c r="G238" s="31" t="s">
        <v>81</v>
      </c>
      <c r="I238" s="31" t="s">
        <v>82</v>
      </c>
      <c r="K238" s="31" t="s">
        <v>83</v>
      </c>
      <c r="M238" s="31" t="s">
        <v>81</v>
      </c>
      <c r="O238" s="31" t="s">
        <v>82</v>
      </c>
      <c r="Q238" s="31" t="s">
        <v>83</v>
      </c>
      <c r="S238" s="31" t="s">
        <v>81</v>
      </c>
      <c r="U238" s="31" t="s">
        <v>82</v>
      </c>
      <c r="W238" s="31" t="s">
        <v>83</v>
      </c>
      <c r="Y238" s="31" t="s">
        <v>81</v>
      </c>
      <c r="AA238" s="31" t="s">
        <v>82</v>
      </c>
      <c r="AC238" s="31" t="s">
        <v>83</v>
      </c>
      <c r="AE238" s="31" t="s">
        <v>57</v>
      </c>
      <c r="AF238" s="30"/>
      <c r="AH238" s="31" t="s">
        <v>84</v>
      </c>
      <c r="AJ238" s="31" t="s">
        <v>85</v>
      </c>
      <c r="AL238" s="31" t="s">
        <v>86</v>
      </c>
      <c r="AN238" s="31" t="s">
        <v>81</v>
      </c>
      <c r="AP238" s="31" t="s">
        <v>82</v>
      </c>
      <c r="AR238" s="31" t="s">
        <v>87</v>
      </c>
      <c r="AT238" s="31" t="s">
        <v>88</v>
      </c>
      <c r="AV238" s="31" t="s">
        <v>89</v>
      </c>
      <c r="AX238" s="31"/>
      <c r="AZ238" s="31" t="s">
        <v>90</v>
      </c>
      <c r="BB238" s="32" t="s">
        <v>78</v>
      </c>
    </row>
    <row r="239" spans="1:55" ht="8.85" customHeight="1" x14ac:dyDescent="0.3">
      <c r="A239" s="30"/>
      <c r="C239" s="30"/>
      <c r="E239" s="30"/>
      <c r="G239" s="30"/>
      <c r="I239" s="30"/>
      <c r="K239" s="30"/>
      <c r="M239" s="30"/>
      <c r="O239" s="30"/>
      <c r="Q239" s="30"/>
      <c r="S239" s="30"/>
      <c r="U239" s="30"/>
      <c r="W239" s="30"/>
      <c r="Y239" s="30"/>
      <c r="AA239" s="30"/>
      <c r="AC239" s="30"/>
      <c r="AE239" s="30"/>
      <c r="AF239" s="30"/>
      <c r="AH239" s="30"/>
      <c r="AJ239" s="30"/>
      <c r="AL239" s="30"/>
      <c r="AN239" s="30"/>
      <c r="AP239" s="30"/>
      <c r="AR239" s="30"/>
      <c r="AT239" s="30"/>
      <c r="AV239" s="30"/>
      <c r="AX239" s="30"/>
      <c r="AZ239" s="30"/>
    </row>
    <row r="240" spans="1:55" ht="8.85" customHeight="1" x14ac:dyDescent="0.3">
      <c r="D240" s="49"/>
    </row>
    <row r="241" spans="1:54" s="27" customFormat="1" ht="8.85" customHeight="1" x14ac:dyDescent="0.3">
      <c r="A241" s="22">
        <v>1</v>
      </c>
      <c r="B241" s="33"/>
      <c r="C241" s="38">
        <v>8191</v>
      </c>
      <c r="D241" s="22"/>
      <c r="E241" s="22" t="s">
        <v>224</v>
      </c>
      <c r="F241" s="33"/>
      <c r="G241" s="36">
        <v>10733490</v>
      </c>
      <c r="H241" s="33"/>
      <c r="I241" s="34">
        <f>(G241/$C241)</f>
        <v>1310.4004395067757</v>
      </c>
      <c r="J241" s="33"/>
      <c r="K241" s="35">
        <f>IF($AE241&lt;&gt;0,(G241/$AE241)*100,0)</f>
        <v>65.27564672119334</v>
      </c>
      <c r="L241" s="33"/>
      <c r="M241" s="36">
        <v>5701840</v>
      </c>
      <c r="N241" s="33"/>
      <c r="O241" s="34">
        <f>(M241/$C241)</f>
        <v>696.11036503479431</v>
      </c>
      <c r="P241" s="33"/>
      <c r="Q241" s="35">
        <f>IF($AE241&lt;&gt;0,(M241/$AE241)*100,0)</f>
        <v>34.6757013330025</v>
      </c>
      <c r="R241" s="33"/>
      <c r="S241" s="36">
        <v>8000</v>
      </c>
      <c r="T241" s="33"/>
      <c r="U241" s="34">
        <f>(S241/$C241)</f>
        <v>0.97668172384324259</v>
      </c>
      <c r="V241" s="33"/>
      <c r="W241" s="35">
        <f>IF($AE241&lt;&gt;0,(S241/$AE241)*100,0)</f>
        <v>4.8651945804164973E-2</v>
      </c>
      <c r="X241" s="33"/>
      <c r="Y241" s="36">
        <v>0</v>
      </c>
      <c r="Z241" s="33"/>
      <c r="AA241" s="34">
        <f>(Y241/$C241)</f>
        <v>0</v>
      </c>
      <c r="AB241" s="33"/>
      <c r="AC241" s="35">
        <f>IF($AE241&lt;&gt;0,(Y241/$AE241)*100,0)</f>
        <v>0</v>
      </c>
      <c r="AD241" s="33"/>
      <c r="AE241" s="36">
        <f t="shared" ref="AE241:AE256" si="7">(G241+M241+S241+Y241)</f>
        <v>16443330</v>
      </c>
      <c r="AF241" s="37"/>
      <c r="AG241" s="33"/>
      <c r="AH241" s="36">
        <v>0</v>
      </c>
      <c r="AI241" s="33"/>
      <c r="AJ241" s="36">
        <v>0</v>
      </c>
      <c r="AK241" s="33"/>
      <c r="AL241" s="36">
        <f>(AE241+AH241+AJ241)</f>
        <v>16443330</v>
      </c>
      <c r="AM241" s="33"/>
      <c r="AN241" s="36">
        <v>17537925</v>
      </c>
      <c r="AO241" s="33"/>
      <c r="AP241" s="34">
        <f>(AN241/$C241)</f>
        <v>2141.1213527041873</v>
      </c>
      <c r="AQ241" s="33"/>
      <c r="AR241" s="35">
        <f>IF($AP$287&lt;&gt;0,(AP241/$AP$287)*100,0)</f>
        <v>170.23248019919598</v>
      </c>
      <c r="AS241" s="33"/>
      <c r="AT241" s="36">
        <v>0</v>
      </c>
      <c r="AU241" s="33"/>
      <c r="AV241" s="36">
        <v>710773</v>
      </c>
      <c r="AW241" s="33"/>
      <c r="AX241" s="36"/>
      <c r="AY241" s="33"/>
      <c r="AZ241" s="36">
        <v>0</v>
      </c>
      <c r="BA241" s="33"/>
      <c r="BB241" s="22">
        <v>1</v>
      </c>
    </row>
    <row r="242" spans="1:54" s="27" customFormat="1" ht="8.85" customHeight="1" x14ac:dyDescent="0.3">
      <c r="A242" s="22">
        <v>2</v>
      </c>
      <c r="B242" s="33"/>
      <c r="C242" s="38">
        <v>7225</v>
      </c>
      <c r="D242" s="22"/>
      <c r="E242" s="22" t="s">
        <v>225</v>
      </c>
      <c r="F242" s="33"/>
      <c r="G242" s="38">
        <v>7424837</v>
      </c>
      <c r="H242" s="33"/>
      <c r="I242" s="35">
        <f>(G242/$C242)</f>
        <v>1027.6591003460208</v>
      </c>
      <c r="J242" s="33"/>
      <c r="K242" s="35">
        <f>IF($AE242&lt;&gt;0,(G242/$AE242)*100,0)</f>
        <v>75.164550708586958</v>
      </c>
      <c r="L242" s="33"/>
      <c r="M242" s="38">
        <v>2442850</v>
      </c>
      <c r="N242" s="33"/>
      <c r="O242" s="35">
        <f>(M242/$C242)</f>
        <v>338.11072664359864</v>
      </c>
      <c r="P242" s="33"/>
      <c r="Q242" s="35">
        <f>IF($AE242&lt;&gt;0,(M242/$AE242)*100,0)</f>
        <v>24.729933155229087</v>
      </c>
      <c r="R242" s="33"/>
      <c r="S242" s="38">
        <v>10423</v>
      </c>
      <c r="T242" s="33"/>
      <c r="U242" s="35">
        <f>(S242/$C242)</f>
        <v>1.4426297577854672</v>
      </c>
      <c r="V242" s="33"/>
      <c r="W242" s="35">
        <f>IF($AE242&lt;&gt;0,(S242/$AE242)*100,0)</f>
        <v>0.10551613618394612</v>
      </c>
      <c r="X242" s="33"/>
      <c r="Y242" s="38">
        <v>0</v>
      </c>
      <c r="Z242" s="33"/>
      <c r="AA242" s="35">
        <f>(Y242/$C242)</f>
        <v>0</v>
      </c>
      <c r="AB242" s="33"/>
      <c r="AC242" s="35">
        <f>IF($AE242&lt;&gt;0,(Y242/$AE242)*100,0)</f>
        <v>0</v>
      </c>
      <c r="AD242" s="33"/>
      <c r="AE242" s="38">
        <f t="shared" si="7"/>
        <v>9878110</v>
      </c>
      <c r="AF242" s="39"/>
      <c r="AG242" s="33"/>
      <c r="AH242" s="38">
        <v>0</v>
      </c>
      <c r="AI242" s="33"/>
      <c r="AJ242" s="38">
        <v>0</v>
      </c>
      <c r="AK242" s="33"/>
      <c r="AL242" s="38">
        <f>(AE242+AH242+AJ242)</f>
        <v>9878110</v>
      </c>
      <c r="AM242" s="33"/>
      <c r="AN242" s="38">
        <v>9160144</v>
      </c>
      <c r="AO242" s="33"/>
      <c r="AP242" s="35">
        <f>(AN242/$C242)</f>
        <v>1267.8399999999999</v>
      </c>
      <c r="AQ242" s="33"/>
      <c r="AR242" s="35">
        <f>IF($AP$287&lt;&gt;0,(AP242/$AP$287)*100,0)</f>
        <v>100.80117477842316</v>
      </c>
      <c r="AS242" s="33"/>
      <c r="AT242" s="38">
        <v>0</v>
      </c>
      <c r="AU242" s="33"/>
      <c r="AV242" s="38">
        <v>0</v>
      </c>
      <c r="AW242" s="33"/>
      <c r="AX242" s="38"/>
      <c r="AY242" s="33"/>
      <c r="AZ242" s="38">
        <v>0</v>
      </c>
      <c r="BA242" s="33"/>
      <c r="BB242" s="22">
        <v>2</v>
      </c>
    </row>
    <row r="243" spans="1:54" s="27" customFormat="1" ht="8.85" customHeight="1" x14ac:dyDescent="0.3">
      <c r="A243" s="22">
        <v>3</v>
      </c>
      <c r="B243" s="33"/>
      <c r="C243" s="38">
        <v>6172</v>
      </c>
      <c r="D243" s="22"/>
      <c r="E243" s="22" t="s">
        <v>140</v>
      </c>
      <c r="F243" s="33"/>
      <c r="G243" s="38">
        <v>6281056</v>
      </c>
      <c r="H243" s="33"/>
      <c r="I243" s="35">
        <f>(G243/$C243)</f>
        <v>1017.6694750486066</v>
      </c>
      <c r="J243" s="33"/>
      <c r="K243" s="35">
        <f>IF($AE243&lt;&gt;0,(G243/$AE243)*100,0)</f>
        <v>74.256923116573461</v>
      </c>
      <c r="L243" s="33"/>
      <c r="M243" s="38">
        <v>2177490</v>
      </c>
      <c r="N243" s="33"/>
      <c r="O243" s="35">
        <f>(M243/$C243)</f>
        <v>352.80136098509399</v>
      </c>
      <c r="P243" s="33"/>
      <c r="Q243" s="35">
        <f>IF($AE243&lt;&gt;0,(M243/$AE243)*100,0)</f>
        <v>25.743076883426536</v>
      </c>
      <c r="R243" s="33"/>
      <c r="S243" s="38">
        <v>0</v>
      </c>
      <c r="T243" s="33"/>
      <c r="U243" s="35">
        <f>(S243/$C243)</f>
        <v>0</v>
      </c>
      <c r="V243" s="33"/>
      <c r="W243" s="35">
        <f>IF($AE243&lt;&gt;0,(S243/$AE243)*100,0)</f>
        <v>0</v>
      </c>
      <c r="X243" s="33"/>
      <c r="Y243" s="38">
        <v>0</v>
      </c>
      <c r="Z243" s="33"/>
      <c r="AA243" s="35">
        <f>(Y243/$C243)</f>
        <v>0</v>
      </c>
      <c r="AB243" s="33"/>
      <c r="AC243" s="35">
        <f>IF($AE243&lt;&gt;0,(Y243/$AE243)*100,0)</f>
        <v>0</v>
      </c>
      <c r="AD243" s="33"/>
      <c r="AE243" s="38">
        <f t="shared" si="7"/>
        <v>8458546</v>
      </c>
      <c r="AF243" s="39"/>
      <c r="AG243" s="33"/>
      <c r="AH243" s="38">
        <v>4813</v>
      </c>
      <c r="AI243" s="33"/>
      <c r="AJ243" s="38">
        <v>500000</v>
      </c>
      <c r="AK243" s="33"/>
      <c r="AL243" s="38">
        <f>(AE243+AH243+AJ243)</f>
        <v>8963359</v>
      </c>
      <c r="AM243" s="33"/>
      <c r="AN243" s="38">
        <v>9120750</v>
      </c>
      <c r="AO243" s="33"/>
      <c r="AP243" s="35">
        <f>(AN243/$C243)</f>
        <v>1477.7624756966948</v>
      </c>
      <c r="AQ243" s="33"/>
      <c r="AR243" s="35">
        <f>IF($AP$287&lt;&gt;0,(AP243/$AP$287)*100,0)</f>
        <v>117.49131877342398</v>
      </c>
      <c r="AS243" s="33"/>
      <c r="AT243" s="38">
        <v>0</v>
      </c>
      <c r="AU243" s="33"/>
      <c r="AV243" s="38">
        <v>0</v>
      </c>
      <c r="AW243" s="33"/>
      <c r="AX243" s="38"/>
      <c r="AY243" s="33"/>
      <c r="AZ243" s="38">
        <v>0</v>
      </c>
      <c r="BA243" s="33"/>
      <c r="BB243" s="22">
        <v>3</v>
      </c>
    </row>
    <row r="244" spans="1:54" s="27" customFormat="1" ht="8.85" customHeight="1" x14ac:dyDescent="0.3">
      <c r="A244" s="22">
        <v>4</v>
      </c>
      <c r="B244" s="33"/>
      <c r="C244" s="38">
        <v>4185</v>
      </c>
      <c r="D244" s="22"/>
      <c r="E244" s="22" t="s">
        <v>226</v>
      </c>
      <c r="F244" s="33"/>
      <c r="G244" s="38">
        <v>3091155</v>
      </c>
      <c r="H244" s="33"/>
      <c r="I244" s="35">
        <f>(G244/$C244)</f>
        <v>738.62724014336914</v>
      </c>
      <c r="J244" s="33"/>
      <c r="K244" s="35">
        <f>IF($AE244&lt;&gt;0,(G244/$AE244)*100,0)</f>
        <v>75.411258621787468</v>
      </c>
      <c r="L244" s="33"/>
      <c r="M244" s="38">
        <v>1004241</v>
      </c>
      <c r="N244" s="33"/>
      <c r="O244" s="35">
        <f>(M244/$C244)</f>
        <v>239.96200716845877</v>
      </c>
      <c r="P244" s="33"/>
      <c r="Q244" s="35">
        <f>IF($AE244&lt;&gt;0,(M244/$AE244)*100,0)</f>
        <v>24.499281909060681</v>
      </c>
      <c r="R244" s="33"/>
      <c r="S244" s="38">
        <v>3667</v>
      </c>
      <c r="T244" s="33"/>
      <c r="U244" s="35">
        <f>(S244/$C244)</f>
        <v>0.87622461170848265</v>
      </c>
      <c r="V244" s="33"/>
      <c r="W244" s="35">
        <f>IF($AE244&lt;&gt;0,(S244/$AE244)*100,0)</f>
        <v>8.9459469151852516E-2</v>
      </c>
      <c r="X244" s="33"/>
      <c r="Y244" s="38">
        <v>0</v>
      </c>
      <c r="Z244" s="33"/>
      <c r="AA244" s="35">
        <f>(Y244/$C244)</f>
        <v>0</v>
      </c>
      <c r="AB244" s="33"/>
      <c r="AC244" s="35">
        <f>IF($AE244&lt;&gt;0,(Y244/$AE244)*100,0)</f>
        <v>0</v>
      </c>
      <c r="AD244" s="33"/>
      <c r="AE244" s="38">
        <f t="shared" si="7"/>
        <v>4099063</v>
      </c>
      <c r="AF244" s="39"/>
      <c r="AG244" s="33"/>
      <c r="AH244" s="38">
        <v>0</v>
      </c>
      <c r="AI244" s="33"/>
      <c r="AJ244" s="38">
        <v>0</v>
      </c>
      <c r="AK244" s="33"/>
      <c r="AL244" s="38">
        <f>(AE244+AH244+AJ244)</f>
        <v>4099063</v>
      </c>
      <c r="AM244" s="33"/>
      <c r="AN244" s="38">
        <v>3452883</v>
      </c>
      <c r="AO244" s="33"/>
      <c r="AP244" s="35">
        <f>(AN244/$C244)</f>
        <v>825.06164874551973</v>
      </c>
      <c r="AQ244" s="33"/>
      <c r="AR244" s="35">
        <f>IF($AP$287&lt;&gt;0,(AP244/$AP$287)*100,0)</f>
        <v>65.597538694291956</v>
      </c>
      <c r="AS244" s="33"/>
      <c r="AT244" s="38">
        <v>0</v>
      </c>
      <c r="AU244" s="33"/>
      <c r="AV244" s="38">
        <v>121476</v>
      </c>
      <c r="AW244" s="33"/>
      <c r="AX244" s="38"/>
      <c r="AY244" s="33"/>
      <c r="AZ244" s="38">
        <v>0</v>
      </c>
      <c r="BA244" s="33"/>
      <c r="BB244" s="22">
        <v>4</v>
      </c>
    </row>
    <row r="245" spans="1:54" s="27" customFormat="1" ht="8.85" customHeight="1" x14ac:dyDescent="0.3">
      <c r="A245" s="22">
        <v>5</v>
      </c>
      <c r="B245" s="33"/>
      <c r="C245" s="38">
        <v>5614</v>
      </c>
      <c r="D245" s="22" t="s">
        <v>93</v>
      </c>
      <c r="E245" s="22" t="s">
        <v>227</v>
      </c>
      <c r="F245" s="33"/>
      <c r="G245" s="38">
        <v>3230024</v>
      </c>
      <c r="H245" s="33"/>
      <c r="I245" s="40">
        <f>(G245/$C245)</f>
        <v>575.35162094763098</v>
      </c>
      <c r="J245" s="33"/>
      <c r="K245" s="40">
        <f>IF($AE245&lt;&gt;0,(G245/$AE245)*100,0)</f>
        <v>55.663686297649619</v>
      </c>
      <c r="L245" s="33"/>
      <c r="M245" s="38">
        <v>1437571</v>
      </c>
      <c r="N245" s="33"/>
      <c r="O245" s="40">
        <f>(M245/$C245)</f>
        <v>256.06893480584256</v>
      </c>
      <c r="P245" s="33"/>
      <c r="Q245" s="40">
        <f>IF($AE245&lt;&gt;0,(M245/$AE245)*100,0)</f>
        <v>24.77396489146782</v>
      </c>
      <c r="R245" s="33"/>
      <c r="S245" s="38">
        <v>11735</v>
      </c>
      <c r="T245" s="33"/>
      <c r="U245" s="40">
        <f>(S245/$C245)</f>
        <v>2.0903099394371214</v>
      </c>
      <c r="V245" s="33"/>
      <c r="W245" s="40">
        <f>IF($AE245&lt;&gt;0,(S245/$AE245)*100,0)</f>
        <v>0.20223173533785452</v>
      </c>
      <c r="X245" s="33"/>
      <c r="Y245" s="38">
        <v>1123419</v>
      </c>
      <c r="Z245" s="33"/>
      <c r="AA245" s="40">
        <f>(Y245/$C245)</f>
        <v>200.11026006412541</v>
      </c>
      <c r="AB245" s="33"/>
      <c r="AC245" s="40">
        <f>IF($AE245&lt;&gt;0,(Y245/$AE245)*100,0)</f>
        <v>19.360117075544711</v>
      </c>
      <c r="AD245" s="33"/>
      <c r="AE245" s="38">
        <f t="shared" si="7"/>
        <v>5802749</v>
      </c>
      <c r="AF245" s="39"/>
      <c r="AG245" s="33"/>
      <c r="AH245" s="38">
        <v>26850</v>
      </c>
      <c r="AI245" s="33"/>
      <c r="AJ245" s="38">
        <v>73100</v>
      </c>
      <c r="AK245" s="33"/>
      <c r="AL245" s="38">
        <f>(AE245+AH245+AJ245)</f>
        <v>5902699</v>
      </c>
      <c r="AM245" s="33"/>
      <c r="AN245" s="38">
        <v>6050543</v>
      </c>
      <c r="AO245" s="33"/>
      <c r="AP245" s="40">
        <f>(AN245/$C245)</f>
        <v>1077.7597078731742</v>
      </c>
      <c r="AQ245" s="33"/>
      <c r="AR245" s="40">
        <f>IF($AP$287&lt;&gt;0,(AP245/$AP$287)*100,0)</f>
        <v>85.688607933545342</v>
      </c>
      <c r="AS245" s="33"/>
      <c r="AT245" s="38">
        <v>89132</v>
      </c>
      <c r="AU245" s="33"/>
      <c r="AV245" s="38">
        <v>161407</v>
      </c>
      <c r="AW245" s="33"/>
      <c r="AX245" s="38"/>
      <c r="AY245" s="33"/>
      <c r="AZ245" s="38">
        <v>0</v>
      </c>
      <c r="BA245" s="33"/>
      <c r="BB245" s="22">
        <v>5</v>
      </c>
    </row>
    <row r="246" spans="1:54" s="27" customFormat="1" ht="8.85" customHeight="1" x14ac:dyDescent="0.3">
      <c r="A246" s="53"/>
      <c r="B246" s="33"/>
      <c r="C246" s="41"/>
      <c r="D246" s="22"/>
      <c r="E246" s="22"/>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9"/>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41"/>
    </row>
    <row r="247" spans="1:54" s="27" customFormat="1" ht="8.85" customHeight="1" x14ac:dyDescent="0.3">
      <c r="A247" s="22">
        <v>6</v>
      </c>
      <c r="B247" s="33"/>
      <c r="C247" s="38">
        <v>42620</v>
      </c>
      <c r="D247" s="22"/>
      <c r="E247" s="22" t="s">
        <v>228</v>
      </c>
      <c r="F247" s="33"/>
      <c r="G247" s="38">
        <v>29763695</v>
      </c>
      <c r="H247" s="33"/>
      <c r="I247" s="40">
        <f>(G247/$C247)</f>
        <v>698.35042233693105</v>
      </c>
      <c r="J247" s="33"/>
      <c r="K247" s="40">
        <f>IF($AE247&lt;&gt;0,(G247/$AE247)*100,0)</f>
        <v>82.300895477980674</v>
      </c>
      <c r="L247" s="33"/>
      <c r="M247" s="38">
        <v>5710020</v>
      </c>
      <c r="N247" s="33"/>
      <c r="O247" s="40">
        <f>(M247/$C247)</f>
        <v>133.9751290473956</v>
      </c>
      <c r="P247" s="33"/>
      <c r="Q247" s="40">
        <f>IF($AE247&lt;&gt;0,(M247/$AE247)*100,0)</f>
        <v>15.789026167523193</v>
      </c>
      <c r="R247" s="33"/>
      <c r="S247" s="38">
        <v>0</v>
      </c>
      <c r="T247" s="33"/>
      <c r="U247" s="40">
        <f>(S247/$C247)</f>
        <v>0</v>
      </c>
      <c r="V247" s="33"/>
      <c r="W247" s="40">
        <f>IF($AE247&lt;&gt;0,(S247/$AE247)*100,0)</f>
        <v>0</v>
      </c>
      <c r="X247" s="33"/>
      <c r="Y247" s="38">
        <v>690770</v>
      </c>
      <c r="Z247" s="33"/>
      <c r="AA247" s="40">
        <f>(Y247/$C247)</f>
        <v>16.207648991084</v>
      </c>
      <c r="AB247" s="33"/>
      <c r="AC247" s="40">
        <f>IF($AE247&lt;&gt;0,(Y247/$AE247)*100,0)</f>
        <v>1.9100783544961308</v>
      </c>
      <c r="AD247" s="33"/>
      <c r="AE247" s="38">
        <f t="shared" si="7"/>
        <v>36164485</v>
      </c>
      <c r="AF247" s="39"/>
      <c r="AG247" s="33"/>
      <c r="AH247" s="38">
        <v>0</v>
      </c>
      <c r="AI247" s="33"/>
      <c r="AJ247" s="38">
        <v>289512</v>
      </c>
      <c r="AK247" s="33"/>
      <c r="AL247" s="38">
        <f>(AE247+AH247+AJ247)</f>
        <v>36453997</v>
      </c>
      <c r="AM247" s="33"/>
      <c r="AN247" s="38">
        <v>31091211</v>
      </c>
      <c r="AO247" s="33"/>
      <c r="AP247" s="40">
        <f>(AN247/$C247)</f>
        <v>729.49814641013609</v>
      </c>
      <c r="AQ247" s="33"/>
      <c r="AR247" s="40">
        <f>IF($AP$287&lt;&gt;0,(AP247/$AP$287)*100,0)</f>
        <v>57.999645189317164</v>
      </c>
      <c r="AS247" s="33"/>
      <c r="AT247" s="38">
        <v>0</v>
      </c>
      <c r="AU247" s="33"/>
      <c r="AV247" s="38">
        <v>2511883</v>
      </c>
      <c r="AW247" s="33"/>
      <c r="AX247" s="38"/>
      <c r="AY247" s="33"/>
      <c r="AZ247" s="38">
        <v>111233</v>
      </c>
      <c r="BA247" s="33"/>
      <c r="BB247" s="22">
        <v>6</v>
      </c>
    </row>
    <row r="248" spans="1:54" s="27" customFormat="1" ht="8.85" customHeight="1" x14ac:dyDescent="0.3">
      <c r="A248" s="22">
        <v>7</v>
      </c>
      <c r="B248" s="33"/>
      <c r="C248" s="38">
        <v>3621</v>
      </c>
      <c r="D248" s="22"/>
      <c r="E248" s="22" t="s">
        <v>229</v>
      </c>
      <c r="F248" s="33"/>
      <c r="G248" s="38">
        <v>2890763</v>
      </c>
      <c r="H248" s="33"/>
      <c r="I248" s="40">
        <f>(G248/$C248)</f>
        <v>798.33278099972381</v>
      </c>
      <c r="J248" s="33"/>
      <c r="K248" s="40">
        <f>IF($AE248&lt;&gt;0,(G248/$AE248)*100,0)</f>
        <v>60.195661309070402</v>
      </c>
      <c r="L248" s="33"/>
      <c r="M248" s="38">
        <v>1408598</v>
      </c>
      <c r="N248" s="33"/>
      <c r="O248" s="40">
        <f>(M248/$C248)</f>
        <v>389.00800883733774</v>
      </c>
      <c r="P248" s="33"/>
      <c r="Q248" s="40">
        <f>IF($AE248&lt;&gt;0,(M248/$AE248)*100,0)</f>
        <v>29.331871249436205</v>
      </c>
      <c r="R248" s="33"/>
      <c r="S248" s="38">
        <v>502917</v>
      </c>
      <c r="T248" s="33"/>
      <c r="U248" s="40">
        <f>(S248/$C248)</f>
        <v>138.88898094449047</v>
      </c>
      <c r="V248" s="33"/>
      <c r="W248" s="40">
        <f>IF($AE248&lt;&gt;0,(S248/$AE248)*100,0)</f>
        <v>10.472467441493391</v>
      </c>
      <c r="X248" s="33"/>
      <c r="Y248" s="38">
        <v>0</v>
      </c>
      <c r="Z248" s="33"/>
      <c r="AA248" s="40">
        <f>(Y248/$C248)</f>
        <v>0</v>
      </c>
      <c r="AB248" s="33"/>
      <c r="AC248" s="40">
        <f>IF($AE248&lt;&gt;0,(Y248/$AE248)*100,0)</f>
        <v>0</v>
      </c>
      <c r="AD248" s="33"/>
      <c r="AE248" s="38">
        <f t="shared" si="7"/>
        <v>4802278</v>
      </c>
      <c r="AF248" s="39"/>
      <c r="AG248" s="33"/>
      <c r="AH248" s="38">
        <v>81699</v>
      </c>
      <c r="AI248" s="33"/>
      <c r="AJ248" s="38">
        <v>84000</v>
      </c>
      <c r="AK248" s="33"/>
      <c r="AL248" s="38">
        <f>(AE248+AH248+AJ248)</f>
        <v>4967977</v>
      </c>
      <c r="AM248" s="33"/>
      <c r="AN248" s="38">
        <v>4412490</v>
      </c>
      <c r="AO248" s="33"/>
      <c r="AP248" s="40">
        <f>(AN248/$C248)</f>
        <v>1218.5832642916321</v>
      </c>
      <c r="AQ248" s="33"/>
      <c r="AR248" s="40">
        <f>IF($AP$287&lt;&gt;0,(AP248/$AP$287)*100,0)</f>
        <v>96.884957570294546</v>
      </c>
      <c r="AS248" s="33"/>
      <c r="AT248" s="38">
        <v>50000</v>
      </c>
      <c r="AU248" s="33"/>
      <c r="AV248" s="38">
        <v>0</v>
      </c>
      <c r="AW248" s="33"/>
      <c r="AX248" s="38"/>
      <c r="AY248" s="33"/>
      <c r="AZ248" s="38">
        <v>0</v>
      </c>
      <c r="BA248" s="33"/>
      <c r="BB248" s="22">
        <v>7</v>
      </c>
    </row>
    <row r="249" spans="1:54" s="27" customFormat="1" ht="8.85" customHeight="1" x14ac:dyDescent="0.3">
      <c r="A249" s="22">
        <v>8</v>
      </c>
      <c r="B249" s="33"/>
      <c r="C249" s="38">
        <v>5444</v>
      </c>
      <c r="D249" s="22"/>
      <c r="E249" s="22" t="s">
        <v>230</v>
      </c>
      <c r="F249" s="33"/>
      <c r="G249" s="38">
        <v>4923984</v>
      </c>
      <c r="H249" s="33"/>
      <c r="I249" s="40">
        <f>(G249/$C249)</f>
        <v>904.47905951506243</v>
      </c>
      <c r="J249" s="33"/>
      <c r="K249" s="40">
        <f>IF($AE249&lt;&gt;0,(G249/$AE249)*100,0)</f>
        <v>76.843800734200897</v>
      </c>
      <c r="L249" s="33"/>
      <c r="M249" s="38">
        <v>1478152</v>
      </c>
      <c r="N249" s="33"/>
      <c r="O249" s="40">
        <f>(M249/$C249)</f>
        <v>271.51947097722262</v>
      </c>
      <c r="P249" s="33"/>
      <c r="Q249" s="40">
        <f>IF($AE249&lt;&gt;0,(M249/$AE249)*100,0)</f>
        <v>23.068072061741169</v>
      </c>
      <c r="R249" s="33"/>
      <c r="S249" s="38">
        <v>5647</v>
      </c>
      <c r="T249" s="33"/>
      <c r="U249" s="40">
        <f>(S249/$C249)</f>
        <v>1.0372887582659809</v>
      </c>
      <c r="V249" s="33"/>
      <c r="W249" s="40">
        <f>IF($AE249&lt;&gt;0,(S249/$AE249)*100,0)</f>
        <v>8.8127204057940167E-2</v>
      </c>
      <c r="X249" s="33"/>
      <c r="Y249" s="38">
        <v>0</v>
      </c>
      <c r="Z249" s="33"/>
      <c r="AA249" s="40">
        <f>(Y249/$C249)</f>
        <v>0</v>
      </c>
      <c r="AB249" s="33"/>
      <c r="AC249" s="40">
        <f>IF($AE249&lt;&gt;0,(Y249/$AE249)*100,0)</f>
        <v>0</v>
      </c>
      <c r="AD249" s="33"/>
      <c r="AE249" s="38">
        <f t="shared" si="7"/>
        <v>6407783</v>
      </c>
      <c r="AF249" s="39"/>
      <c r="AG249" s="33"/>
      <c r="AH249" s="38">
        <v>120000</v>
      </c>
      <c r="AI249" s="33"/>
      <c r="AJ249" s="38">
        <v>0</v>
      </c>
      <c r="AK249" s="33"/>
      <c r="AL249" s="38">
        <f>(AE249+AH249+AJ249)</f>
        <v>6527783</v>
      </c>
      <c r="AM249" s="33"/>
      <c r="AN249" s="38">
        <v>5530577</v>
      </c>
      <c r="AO249" s="33"/>
      <c r="AP249" s="40">
        <f>(AN249/$C249)</f>
        <v>1015.9031961792799</v>
      </c>
      <c r="AQ249" s="33"/>
      <c r="AR249" s="40">
        <f>IF($AP$287&lt;&gt;0,(AP249/$AP$287)*100,0)</f>
        <v>80.770630076371091</v>
      </c>
      <c r="AS249" s="33"/>
      <c r="AT249" s="38">
        <v>13024</v>
      </c>
      <c r="AU249" s="33"/>
      <c r="AV249" s="38">
        <v>476884</v>
      </c>
      <c r="AW249" s="33"/>
      <c r="AX249" s="38"/>
      <c r="AY249" s="33"/>
      <c r="AZ249" s="38">
        <v>0</v>
      </c>
      <c r="BA249" s="33"/>
      <c r="BB249" s="22">
        <v>8</v>
      </c>
    </row>
    <row r="250" spans="1:54" s="27" customFormat="1" ht="8.85" customHeight="1" x14ac:dyDescent="0.3">
      <c r="A250" s="22">
        <v>9</v>
      </c>
      <c r="B250" s="33"/>
      <c r="C250" s="38">
        <v>5644</v>
      </c>
      <c r="D250" s="22"/>
      <c r="E250" s="22" t="s">
        <v>231</v>
      </c>
      <c r="F250" s="33"/>
      <c r="G250" s="38">
        <v>3617225</v>
      </c>
      <c r="H250" s="33"/>
      <c r="I250" s="40">
        <f>(G250/$C250)</f>
        <v>640.89741318214033</v>
      </c>
      <c r="J250" s="33"/>
      <c r="K250" s="40">
        <f>IF($AE250&lt;&gt;0,(G250/$AE250)*100,0)</f>
        <v>72.232755926581575</v>
      </c>
      <c r="L250" s="33"/>
      <c r="M250" s="38">
        <v>1343297</v>
      </c>
      <c r="N250" s="33"/>
      <c r="O250" s="40">
        <f>(M250/$C250)</f>
        <v>238.00442948263643</v>
      </c>
      <c r="P250" s="33"/>
      <c r="Q250" s="40">
        <f>IF($AE250&lt;&gt;0,(M250/$AE250)*100,0)</f>
        <v>26.824442587317421</v>
      </c>
      <c r="R250" s="33"/>
      <c r="S250" s="38">
        <v>47213</v>
      </c>
      <c r="T250" s="33"/>
      <c r="U250" s="40">
        <f>(S250/$C250)</f>
        <v>8.3651665485471298</v>
      </c>
      <c r="V250" s="33"/>
      <c r="W250" s="40">
        <f>IF($AE250&lt;&gt;0,(S250/$AE250)*100,0)</f>
        <v>0.94280148610100167</v>
      </c>
      <c r="X250" s="33"/>
      <c r="Y250" s="38">
        <v>0</v>
      </c>
      <c r="Z250" s="33"/>
      <c r="AA250" s="40">
        <f>(Y250/$C250)</f>
        <v>0</v>
      </c>
      <c r="AB250" s="33"/>
      <c r="AC250" s="40">
        <f>IF($AE250&lt;&gt;0,(Y250/$AE250)*100,0)</f>
        <v>0</v>
      </c>
      <c r="AD250" s="33"/>
      <c r="AE250" s="38">
        <f t="shared" si="7"/>
        <v>5007735</v>
      </c>
      <c r="AF250" s="39"/>
      <c r="AG250" s="33"/>
      <c r="AH250" s="38">
        <v>0</v>
      </c>
      <c r="AI250" s="33"/>
      <c r="AJ250" s="38">
        <v>752450</v>
      </c>
      <c r="AK250" s="33"/>
      <c r="AL250" s="38">
        <f>(AE250+AH250+AJ250)</f>
        <v>5760185</v>
      </c>
      <c r="AM250" s="33"/>
      <c r="AN250" s="38">
        <v>5277279</v>
      </c>
      <c r="AO250" s="33"/>
      <c r="AP250" s="40">
        <f>(AN250/$C250)</f>
        <v>935.02462792345852</v>
      </c>
      <c r="AQ250" s="33"/>
      <c r="AR250" s="40">
        <f>IF($AP$287&lt;&gt;0,(AP250/$AP$287)*100,0)</f>
        <v>74.340280273096482</v>
      </c>
      <c r="AS250" s="33"/>
      <c r="AT250" s="38">
        <v>0</v>
      </c>
      <c r="AU250" s="33"/>
      <c r="AV250" s="38">
        <v>435177</v>
      </c>
      <c r="AW250" s="33"/>
      <c r="AX250" s="38"/>
      <c r="AY250" s="33"/>
      <c r="AZ250" s="38">
        <v>0</v>
      </c>
      <c r="BA250" s="33"/>
      <c r="BB250" s="22">
        <v>9</v>
      </c>
    </row>
    <row r="251" spans="1:54" s="27" customFormat="1" ht="8.85" customHeight="1" x14ac:dyDescent="0.3">
      <c r="A251" s="22">
        <v>10</v>
      </c>
      <c r="B251" s="33"/>
      <c r="C251" s="38">
        <v>3691</v>
      </c>
      <c r="D251" s="22"/>
      <c r="E251" s="22" t="s">
        <v>232</v>
      </c>
      <c r="F251" s="33"/>
      <c r="G251" s="38">
        <v>1435734</v>
      </c>
      <c r="H251" s="33"/>
      <c r="I251" s="40">
        <f>(G251/$C251)</f>
        <v>388.98238959631539</v>
      </c>
      <c r="J251" s="33"/>
      <c r="K251" s="40">
        <f>IF($AE251&lt;&gt;0,(G251/$AE251)*100,0)</f>
        <v>67.436442528903001</v>
      </c>
      <c r="L251" s="33"/>
      <c r="M251" s="38">
        <v>623232</v>
      </c>
      <c r="N251" s="33"/>
      <c r="O251" s="40">
        <f>(M251/$C251)</f>
        <v>168.85180167976159</v>
      </c>
      <c r="P251" s="33"/>
      <c r="Q251" s="40">
        <f>IF($AE251&lt;&gt;0,(M251/$AE251)*100,0)</f>
        <v>29.273214223646772</v>
      </c>
      <c r="R251" s="33"/>
      <c r="S251" s="38">
        <v>70052</v>
      </c>
      <c r="T251" s="33"/>
      <c r="U251" s="40">
        <f>(S251/$C251)</f>
        <v>18.979138444865889</v>
      </c>
      <c r="V251" s="33"/>
      <c r="W251" s="40">
        <f>IF($AE251&lt;&gt;0,(S251/$AE251)*100,0)</f>
        <v>3.2903432474502328</v>
      </c>
      <c r="X251" s="33"/>
      <c r="Y251" s="38">
        <v>0</v>
      </c>
      <c r="Z251" s="33"/>
      <c r="AA251" s="40">
        <f>(Y251/$C251)</f>
        <v>0</v>
      </c>
      <c r="AB251" s="33"/>
      <c r="AC251" s="40">
        <f>IF($AE251&lt;&gt;0,(Y251/$AE251)*100,0)</f>
        <v>0</v>
      </c>
      <c r="AD251" s="33"/>
      <c r="AE251" s="38">
        <f t="shared" si="7"/>
        <v>2129018</v>
      </c>
      <c r="AF251" s="39"/>
      <c r="AG251" s="33"/>
      <c r="AH251" s="38">
        <v>45320</v>
      </c>
      <c r="AI251" s="33"/>
      <c r="AJ251" s="38">
        <v>88194</v>
      </c>
      <c r="AK251" s="33"/>
      <c r="AL251" s="38">
        <f>(AE251+AH251+AJ251)</f>
        <v>2262532</v>
      </c>
      <c r="AM251" s="33"/>
      <c r="AN251" s="38">
        <v>1878645</v>
      </c>
      <c r="AO251" s="33"/>
      <c r="AP251" s="40">
        <f>(AN251/$C251)</f>
        <v>508.97995123272824</v>
      </c>
      <c r="AQ251" s="33"/>
      <c r="AR251" s="40">
        <f>IF($AP$287&lt;&gt;0,(AP251/$AP$287)*100,0)</f>
        <v>40.467075516566396</v>
      </c>
      <c r="AS251" s="33"/>
      <c r="AT251" s="38">
        <v>0</v>
      </c>
      <c r="AU251" s="33"/>
      <c r="AV251" s="38">
        <v>0</v>
      </c>
      <c r="AW251" s="33"/>
      <c r="AX251" s="38"/>
      <c r="AY251" s="33"/>
      <c r="AZ251" s="38">
        <v>2698</v>
      </c>
      <c r="BA251" s="33"/>
      <c r="BB251" s="22">
        <v>10</v>
      </c>
    </row>
    <row r="252" spans="1:54" s="27" customFormat="1" ht="8.85" customHeight="1" x14ac:dyDescent="0.3">
      <c r="A252" s="53"/>
      <c r="B252" s="33"/>
      <c r="C252" s="41"/>
      <c r="D252" s="22"/>
      <c r="E252" s="22"/>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9"/>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41"/>
    </row>
    <row r="253" spans="1:54" s="27" customFormat="1" ht="8.85" customHeight="1" x14ac:dyDescent="0.3">
      <c r="A253" s="22">
        <v>11</v>
      </c>
      <c r="B253" s="33"/>
      <c r="C253" s="38">
        <v>21041</v>
      </c>
      <c r="D253" s="22"/>
      <c r="E253" s="22" t="s">
        <v>233</v>
      </c>
      <c r="F253" s="33"/>
      <c r="G253" s="38">
        <v>29744313</v>
      </c>
      <c r="H253" s="33"/>
      <c r="I253" s="40">
        <f>(G253/$C253)</f>
        <v>1413.6359013354879</v>
      </c>
      <c r="J253" s="33"/>
      <c r="K253" s="40">
        <f>IF($AE253&lt;&gt;0,(G253/$AE253)*100,0)</f>
        <v>82.576896774329484</v>
      </c>
      <c r="L253" s="33"/>
      <c r="M253" s="38">
        <v>6163277</v>
      </c>
      <c r="N253" s="33"/>
      <c r="O253" s="40">
        <f>(M253/$C253)</f>
        <v>292.91749441566463</v>
      </c>
      <c r="P253" s="33"/>
      <c r="Q253" s="40">
        <f>IF($AE253&lt;&gt;0,(M253/$AE253)*100,0)</f>
        <v>17.110641910626718</v>
      </c>
      <c r="R253" s="33"/>
      <c r="S253" s="38">
        <v>76994</v>
      </c>
      <c r="T253" s="33"/>
      <c r="U253" s="40">
        <f>(S253/$C253)</f>
        <v>3.6592367282923814</v>
      </c>
      <c r="V253" s="33"/>
      <c r="W253" s="40">
        <f>IF($AE253&lt;&gt;0,(S253/$AE253)*100,0)</f>
        <v>0.21375264542982469</v>
      </c>
      <c r="X253" s="33"/>
      <c r="Y253" s="38">
        <v>35555</v>
      </c>
      <c r="Z253" s="33"/>
      <c r="AA253" s="40">
        <f>(Y253/$C253)</f>
        <v>1.6897961123520746</v>
      </c>
      <c r="AB253" s="33"/>
      <c r="AC253" s="40">
        <f>IF($AE253&lt;&gt;0,(Y253/$AE253)*100,0)</f>
        <v>9.8708669613962352E-2</v>
      </c>
      <c r="AD253" s="33"/>
      <c r="AE253" s="38">
        <f t="shared" si="7"/>
        <v>36020139</v>
      </c>
      <c r="AF253" s="39"/>
      <c r="AG253" s="33"/>
      <c r="AH253" s="38">
        <v>0</v>
      </c>
      <c r="AI253" s="33"/>
      <c r="AJ253" s="38">
        <v>0</v>
      </c>
      <c r="AK253" s="33"/>
      <c r="AL253" s="38">
        <f>(AE253+AH253+AJ253)</f>
        <v>36020139</v>
      </c>
      <c r="AM253" s="33"/>
      <c r="AN253" s="38">
        <v>27488297</v>
      </c>
      <c r="AO253" s="33"/>
      <c r="AP253" s="40">
        <f>(AN253/$C253)</f>
        <v>1306.4159022860131</v>
      </c>
      <c r="AQ253" s="33"/>
      <c r="AR253" s="40">
        <f>IF($AP$287&lt;&gt;0,(AP253/$AP$287)*100,0)</f>
        <v>103.86819922044093</v>
      </c>
      <c r="AS253" s="33"/>
      <c r="AT253" s="38">
        <v>2241605</v>
      </c>
      <c r="AU253" s="33"/>
      <c r="AV253" s="38">
        <v>1019581</v>
      </c>
      <c r="AW253" s="33"/>
      <c r="AX253" s="38"/>
      <c r="AY253" s="33"/>
      <c r="AZ253" s="38">
        <v>0</v>
      </c>
      <c r="BA253" s="33"/>
      <c r="BB253" s="22">
        <v>11</v>
      </c>
    </row>
    <row r="254" spans="1:54" s="27" customFormat="1" ht="8.85" customHeight="1" x14ac:dyDescent="0.3">
      <c r="A254" s="22">
        <v>12</v>
      </c>
      <c r="B254" s="33"/>
      <c r="C254" s="38">
        <v>3884</v>
      </c>
      <c r="D254" s="22"/>
      <c r="E254" s="22" t="s">
        <v>234</v>
      </c>
      <c r="F254" s="33"/>
      <c r="G254" s="38">
        <v>2012178</v>
      </c>
      <c r="H254" s="33"/>
      <c r="I254" s="40">
        <f>(G254/$C254)</f>
        <v>518.06848609680742</v>
      </c>
      <c r="J254" s="33"/>
      <c r="K254" s="40">
        <f>IF($AE254&lt;&gt;0,(G254/$AE254)*100,0)</f>
        <v>54.069716355260354</v>
      </c>
      <c r="L254" s="33"/>
      <c r="M254" s="38">
        <v>1286334</v>
      </c>
      <c r="N254" s="33"/>
      <c r="O254" s="40">
        <f>(M254/$C254)</f>
        <v>331.18795056642637</v>
      </c>
      <c r="P254" s="33"/>
      <c r="Q254" s="40">
        <f>IF($AE254&lt;&gt;0,(M254/$AE254)*100,0)</f>
        <v>34.565388607830656</v>
      </c>
      <c r="R254" s="33"/>
      <c r="S254" s="38">
        <v>422939</v>
      </c>
      <c r="T254" s="33"/>
      <c r="U254" s="40">
        <f>(S254/$C254)</f>
        <v>108.89263645726055</v>
      </c>
      <c r="V254" s="33"/>
      <c r="W254" s="40">
        <f>IF($AE254&lt;&gt;0,(S254/$AE254)*100,0)</f>
        <v>11.36489503690899</v>
      </c>
      <c r="X254" s="33"/>
      <c r="Y254" s="38">
        <v>0</v>
      </c>
      <c r="Z254" s="33"/>
      <c r="AA254" s="40">
        <f>(Y254/$C254)</f>
        <v>0</v>
      </c>
      <c r="AB254" s="33"/>
      <c r="AC254" s="40">
        <f>IF($AE254&lt;&gt;0,(Y254/$AE254)*100,0)</f>
        <v>0</v>
      </c>
      <c r="AD254" s="33"/>
      <c r="AE254" s="38">
        <f t="shared" si="7"/>
        <v>3721451</v>
      </c>
      <c r="AF254" s="39"/>
      <c r="AG254" s="33"/>
      <c r="AH254" s="38">
        <v>0</v>
      </c>
      <c r="AI254" s="33"/>
      <c r="AJ254" s="38">
        <v>0</v>
      </c>
      <c r="AK254" s="33"/>
      <c r="AL254" s="38">
        <f>(AE254+AH254+AJ254)</f>
        <v>3721451</v>
      </c>
      <c r="AM254" s="33"/>
      <c r="AN254" s="38">
        <v>3245625</v>
      </c>
      <c r="AO254" s="33"/>
      <c r="AP254" s="40">
        <f>(AN254/$C254)</f>
        <v>835.63980432543769</v>
      </c>
      <c r="AQ254" s="33"/>
      <c r="AR254" s="40">
        <f>IF($AP$287&lt;&gt;0,(AP254/$AP$287)*100,0)</f>
        <v>66.438567932559138</v>
      </c>
      <c r="AS254" s="33"/>
      <c r="AT254" s="38">
        <v>528786</v>
      </c>
      <c r="AU254" s="33"/>
      <c r="AV254" s="38">
        <v>150419</v>
      </c>
      <c r="AW254" s="33"/>
      <c r="AX254" s="38"/>
      <c r="AY254" s="33"/>
      <c r="AZ254" s="38">
        <v>0</v>
      </c>
      <c r="BA254" s="33"/>
      <c r="BB254" s="22">
        <v>12</v>
      </c>
    </row>
    <row r="255" spans="1:54" s="27" customFormat="1" ht="8.85" customHeight="1" x14ac:dyDescent="0.3">
      <c r="A255" s="22">
        <v>13</v>
      </c>
      <c r="B255" s="33"/>
      <c r="C255" s="38">
        <v>3542</v>
      </c>
      <c r="D255" s="22" t="s">
        <v>93</v>
      </c>
      <c r="E255" s="22" t="s">
        <v>235</v>
      </c>
      <c r="F255" s="33"/>
      <c r="G255" s="38">
        <v>6427784</v>
      </c>
      <c r="H255" s="33"/>
      <c r="I255" s="40">
        <f>(G255/$C255)</f>
        <v>1814.7329192546583</v>
      </c>
      <c r="J255" s="33"/>
      <c r="K255" s="40">
        <f>IF($AE255&lt;&gt;0,(G255/$AE255)*100,0)</f>
        <v>48.852679672444999</v>
      </c>
      <c r="L255" s="33"/>
      <c r="M255" s="38">
        <v>5840823</v>
      </c>
      <c r="N255" s="33"/>
      <c r="O255" s="40">
        <f>(M255/$C255)</f>
        <v>1649.0183512140034</v>
      </c>
      <c r="P255" s="33"/>
      <c r="Q255" s="40">
        <f>IF($AE255&lt;&gt;0,(M255/$AE255)*100,0)</f>
        <v>44.391637155581023</v>
      </c>
      <c r="R255" s="33"/>
      <c r="S255" s="38">
        <v>843064</v>
      </c>
      <c r="T255" s="33"/>
      <c r="U255" s="40">
        <f>(S255/$C255)</f>
        <v>238.01919819311124</v>
      </c>
      <c r="V255" s="33"/>
      <c r="W255" s="40">
        <f>IF($AE255&lt;&gt;0,(S255/$AE255)*100,0)</f>
        <v>6.4074859291118322</v>
      </c>
      <c r="X255" s="33"/>
      <c r="Y255" s="38">
        <v>45814</v>
      </c>
      <c r="Z255" s="33"/>
      <c r="AA255" s="40">
        <f>(Y255/$C255)</f>
        <v>12.93450028232637</v>
      </c>
      <c r="AB255" s="33"/>
      <c r="AC255" s="40">
        <f>IF($AE255&lt;&gt;0,(Y255/$AE255)*100,0)</f>
        <v>0.34819724286214271</v>
      </c>
      <c r="AD255" s="33"/>
      <c r="AE255" s="38">
        <f t="shared" si="7"/>
        <v>13157485</v>
      </c>
      <c r="AF255" s="39"/>
      <c r="AG255" s="33"/>
      <c r="AH255" s="38">
        <v>82975</v>
      </c>
      <c r="AI255" s="33"/>
      <c r="AJ255" s="38">
        <v>0</v>
      </c>
      <c r="AK255" s="33"/>
      <c r="AL255" s="38">
        <f>(AE255+AH255+AJ255)</f>
        <v>13240460</v>
      </c>
      <c r="AM255" s="33"/>
      <c r="AN255" s="38">
        <v>11953852</v>
      </c>
      <c r="AO255" s="33"/>
      <c r="AP255" s="40">
        <f>(AN255/$C255)</f>
        <v>3374.8876341050254</v>
      </c>
      <c r="AQ255" s="33"/>
      <c r="AR255" s="40">
        <f>IF($AP$287&lt;&gt;0,(AP255/$AP$287)*100,0)</f>
        <v>268.32458217358635</v>
      </c>
      <c r="AS255" s="33"/>
      <c r="AT255" s="38">
        <v>22970</v>
      </c>
      <c r="AU255" s="33"/>
      <c r="AV255" s="38">
        <v>0</v>
      </c>
      <c r="AW255" s="33"/>
      <c r="AX255" s="38"/>
      <c r="AY255" s="33"/>
      <c r="AZ255" s="38">
        <v>0</v>
      </c>
      <c r="BA255" s="33"/>
      <c r="BB255" s="22">
        <v>13</v>
      </c>
    </row>
    <row r="256" spans="1:54" s="27" customFormat="1" ht="8.85" customHeight="1" x14ac:dyDescent="0.3">
      <c r="A256" s="22">
        <v>14</v>
      </c>
      <c r="B256" s="33"/>
      <c r="C256" s="38">
        <v>16379</v>
      </c>
      <c r="D256" s="22"/>
      <c r="E256" s="22" t="s">
        <v>154</v>
      </c>
      <c r="F256" s="33"/>
      <c r="G256" s="38">
        <v>14024016</v>
      </c>
      <c r="H256" s="33"/>
      <c r="I256" s="40">
        <f>(G256/$C256)</f>
        <v>856.21930520788817</v>
      </c>
      <c r="J256" s="33"/>
      <c r="K256" s="40">
        <f>IF($AE256&lt;&gt;0,(G256/$AE256)*100,0)</f>
        <v>82.225667571222246</v>
      </c>
      <c r="L256" s="33"/>
      <c r="M256" s="38">
        <v>2959963</v>
      </c>
      <c r="N256" s="33"/>
      <c r="O256" s="40">
        <f>(M256/$C256)</f>
        <v>180.71695463703523</v>
      </c>
      <c r="P256" s="33"/>
      <c r="Q256" s="40">
        <f>IF($AE256&lt;&gt;0,(M256/$AE256)*100,0)</f>
        <v>17.354867083802365</v>
      </c>
      <c r="R256" s="33"/>
      <c r="S256" s="38">
        <v>71542</v>
      </c>
      <c r="T256" s="33"/>
      <c r="U256" s="40">
        <f>(S256/$C256)</f>
        <v>4.3679101288234934</v>
      </c>
      <c r="V256" s="33"/>
      <c r="W256" s="40">
        <f>IF($AE256&lt;&gt;0,(S256/$AE256)*100,0)</f>
        <v>0.41946534497538951</v>
      </c>
      <c r="X256" s="33"/>
      <c r="Y256" s="38">
        <v>0</v>
      </c>
      <c r="Z256" s="33"/>
      <c r="AA256" s="40">
        <f>(Y256/$C256)</f>
        <v>0</v>
      </c>
      <c r="AB256" s="33"/>
      <c r="AC256" s="40">
        <f>IF($AE256&lt;&gt;0,(Y256/$AE256)*100,0)</f>
        <v>0</v>
      </c>
      <c r="AD256" s="33"/>
      <c r="AE256" s="38">
        <f t="shared" si="7"/>
        <v>17055521</v>
      </c>
      <c r="AF256" s="39"/>
      <c r="AG256" s="33"/>
      <c r="AH256" s="38">
        <v>0</v>
      </c>
      <c r="AI256" s="33"/>
      <c r="AJ256" s="38">
        <v>604380</v>
      </c>
      <c r="AK256" s="33"/>
      <c r="AL256" s="38">
        <f>(AE256+AH256+AJ256)</f>
        <v>17659901</v>
      </c>
      <c r="AM256" s="33"/>
      <c r="AN256" s="38">
        <v>14736906</v>
      </c>
      <c r="AO256" s="33"/>
      <c r="AP256" s="40">
        <f>(AN256/$C256)</f>
        <v>899.74394041150254</v>
      </c>
      <c r="AQ256" s="33"/>
      <c r="AR256" s="40">
        <f>IF($AP$287&lt;&gt;0,(AP256/$AP$287)*100,0)</f>
        <v>71.535245924759465</v>
      </c>
      <c r="AS256" s="33"/>
      <c r="AT256" s="38">
        <v>806481</v>
      </c>
      <c r="AU256" s="33"/>
      <c r="AV256" s="38">
        <v>1726615</v>
      </c>
      <c r="AW256" s="33"/>
      <c r="AX256" s="38"/>
      <c r="AY256" s="33"/>
      <c r="AZ256" s="38">
        <v>0</v>
      </c>
      <c r="BA256" s="33"/>
      <c r="BB256" s="22">
        <v>14</v>
      </c>
    </row>
    <row r="257" spans="1:54" s="27" customFormat="1" ht="8.85" customHeight="1" x14ac:dyDescent="0.3">
      <c r="A257" s="22">
        <v>15</v>
      </c>
      <c r="B257" s="33"/>
      <c r="C257" s="38">
        <v>4961</v>
      </c>
      <c r="D257" s="22"/>
      <c r="E257" s="22" t="s">
        <v>236</v>
      </c>
      <c r="F257" s="33"/>
      <c r="G257" s="38">
        <v>4586484</v>
      </c>
      <c r="H257" s="33"/>
      <c r="I257" s="40">
        <f>(G257/$C257)</f>
        <v>924.50796210441445</v>
      </c>
      <c r="J257" s="33"/>
      <c r="K257" s="40">
        <f>IF($AE257&lt;&gt;0,(G257/$AE257)*100,0)</f>
        <v>86.623828973576295</v>
      </c>
      <c r="L257" s="33"/>
      <c r="M257" s="38">
        <v>703739</v>
      </c>
      <c r="N257" s="33"/>
      <c r="O257" s="40">
        <f>(M257/$C257)</f>
        <v>141.85426325337633</v>
      </c>
      <c r="P257" s="33"/>
      <c r="Q257" s="40">
        <f>IF($AE257&lt;&gt;0,(M257/$AE257)*100,0)</f>
        <v>13.291350580975667</v>
      </c>
      <c r="R257" s="33"/>
      <c r="S257" s="38">
        <v>4491</v>
      </c>
      <c r="T257" s="33"/>
      <c r="U257" s="40">
        <f>(S257/$C257)</f>
        <v>0.90526103608143516</v>
      </c>
      <c r="V257" s="33"/>
      <c r="W257" s="40">
        <f>IF($AE257&lt;&gt;0,(S257/$AE257)*100,0)</f>
        <v>8.4820445448044984E-2</v>
      </c>
      <c r="X257" s="33"/>
      <c r="Y257" s="38">
        <v>0</v>
      </c>
      <c r="Z257" s="33"/>
      <c r="AA257" s="40">
        <f>(Y257/$C257)</f>
        <v>0</v>
      </c>
      <c r="AB257" s="33"/>
      <c r="AC257" s="40">
        <f>IF($AE257&lt;&gt;0,(Y257/$AE257)*100,0)</f>
        <v>0</v>
      </c>
      <c r="AD257" s="33"/>
      <c r="AE257" s="38">
        <f>(G257+M257+S257+Y257)</f>
        <v>5294714</v>
      </c>
      <c r="AF257" s="39"/>
      <c r="AG257" s="33"/>
      <c r="AH257" s="38">
        <v>0</v>
      </c>
      <c r="AI257" s="33"/>
      <c r="AJ257" s="38">
        <v>0</v>
      </c>
      <c r="AK257" s="33"/>
      <c r="AL257" s="38">
        <f>(AE257+AH257+AJ257)</f>
        <v>5294714</v>
      </c>
      <c r="AM257" s="33"/>
      <c r="AN257" s="38">
        <v>3944082</v>
      </c>
      <c r="AO257" s="33"/>
      <c r="AP257" s="40">
        <f>(AN257/$C257)</f>
        <v>795.01753678693808</v>
      </c>
      <c r="AQ257" s="33"/>
      <c r="AR257" s="40">
        <f>IF($AP$287&lt;&gt;0,(AP257/$AP$287)*100,0)</f>
        <v>63.208844710351165</v>
      </c>
      <c r="AS257" s="33"/>
      <c r="AT257" s="38">
        <v>454461</v>
      </c>
      <c r="AU257" s="33"/>
      <c r="AV257" s="38">
        <v>0</v>
      </c>
      <c r="AW257" s="33"/>
      <c r="AX257" s="38"/>
      <c r="AY257" s="33"/>
      <c r="AZ257" s="38">
        <v>0</v>
      </c>
      <c r="BA257" s="33"/>
      <c r="BB257" s="22">
        <v>15</v>
      </c>
    </row>
    <row r="258" spans="1:54" s="27" customFormat="1" ht="8.85" customHeight="1" x14ac:dyDescent="0.3">
      <c r="A258" s="53"/>
      <c r="B258" s="33"/>
      <c r="C258" s="41"/>
      <c r="D258" s="22"/>
      <c r="E258" s="22"/>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9"/>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41"/>
    </row>
    <row r="259" spans="1:54" s="27" customFormat="1" ht="8.85" customHeight="1" x14ac:dyDescent="0.3">
      <c r="A259" s="22">
        <v>16</v>
      </c>
      <c r="B259" s="33"/>
      <c r="C259" s="38">
        <v>8216</v>
      </c>
      <c r="D259" s="22"/>
      <c r="E259" s="22" t="s">
        <v>237</v>
      </c>
      <c r="F259" s="33"/>
      <c r="G259" s="38">
        <v>9566565</v>
      </c>
      <c r="H259" s="33"/>
      <c r="I259" s="40">
        <f>(G259/$C259)</f>
        <v>1164.3823028237584</v>
      </c>
      <c r="J259" s="33"/>
      <c r="K259" s="40">
        <f>IF($AE259&lt;&gt;0,(G259/$AE259)*100,0)</f>
        <v>75.199196140872488</v>
      </c>
      <c r="L259" s="33"/>
      <c r="M259" s="38">
        <v>2697418</v>
      </c>
      <c r="N259" s="33"/>
      <c r="O259" s="40">
        <f>(M259/$C259)</f>
        <v>328.31280428432325</v>
      </c>
      <c r="P259" s="33"/>
      <c r="Q259" s="40">
        <f>IF($AE259&lt;&gt;0,(M259/$AE259)*100,0)</f>
        <v>21.203395916498764</v>
      </c>
      <c r="R259" s="33"/>
      <c r="S259" s="38">
        <v>457649</v>
      </c>
      <c r="T259" s="33"/>
      <c r="U259" s="40">
        <f>(S259/$C259)</f>
        <v>55.702166504381694</v>
      </c>
      <c r="V259" s="33"/>
      <c r="W259" s="40">
        <f>IF($AE259&lt;&gt;0,(S259/$AE259)*100,0)</f>
        <v>3.5974079426287444</v>
      </c>
      <c r="X259" s="33"/>
      <c r="Y259" s="38">
        <v>0</v>
      </c>
      <c r="Z259" s="33"/>
      <c r="AA259" s="40">
        <f>(Y259/$C259)</f>
        <v>0</v>
      </c>
      <c r="AB259" s="33"/>
      <c r="AC259" s="40">
        <f>IF($AE259&lt;&gt;0,(Y259/$AE259)*100,0)</f>
        <v>0</v>
      </c>
      <c r="AD259" s="33"/>
      <c r="AE259" s="38">
        <f t="shared" ref="AE259:AE274" si="8">(G259+M259+S259+Y259)</f>
        <v>12721632</v>
      </c>
      <c r="AF259" s="39"/>
      <c r="AG259" s="33"/>
      <c r="AH259" s="38">
        <v>586297</v>
      </c>
      <c r="AI259" s="33"/>
      <c r="AJ259" s="38">
        <v>1325000</v>
      </c>
      <c r="AK259" s="33"/>
      <c r="AL259" s="38">
        <f>(AE259+AH259+AJ259)</f>
        <v>14632929</v>
      </c>
      <c r="AM259" s="33"/>
      <c r="AN259" s="38">
        <v>12742342</v>
      </c>
      <c r="AO259" s="33"/>
      <c r="AP259" s="40">
        <f>(AN259/$C259)</f>
        <v>1550.9179649464459</v>
      </c>
      <c r="AQ259" s="33"/>
      <c r="AR259" s="40">
        <f>IF($AP$287&lt;&gt;0,(AP259/$AP$287)*100,0)</f>
        <v>123.30763570447618</v>
      </c>
      <c r="AS259" s="33"/>
      <c r="AT259" s="38">
        <v>0</v>
      </c>
      <c r="AU259" s="33"/>
      <c r="AV259" s="38">
        <v>0</v>
      </c>
      <c r="AW259" s="33"/>
      <c r="AX259" s="38"/>
      <c r="AY259" s="33"/>
      <c r="AZ259" s="38">
        <v>154839</v>
      </c>
      <c r="BA259" s="33"/>
      <c r="BB259" s="22">
        <v>16</v>
      </c>
    </row>
    <row r="260" spans="1:54" s="27" customFormat="1" ht="8.85" customHeight="1" x14ac:dyDescent="0.3">
      <c r="A260" s="22">
        <v>17</v>
      </c>
      <c r="B260" s="33"/>
      <c r="C260" s="38">
        <v>14440</v>
      </c>
      <c r="D260" s="22"/>
      <c r="E260" s="22" t="s">
        <v>238</v>
      </c>
      <c r="F260" s="33"/>
      <c r="G260" s="38">
        <v>9352104</v>
      </c>
      <c r="H260" s="33"/>
      <c r="I260" s="40">
        <f>(G260/$C260)</f>
        <v>647.65263157894742</v>
      </c>
      <c r="J260" s="33"/>
      <c r="K260" s="40">
        <f>IF($AE260&lt;&gt;0,(G260/$AE260)*100,0)</f>
        <v>70.788051787938556</v>
      </c>
      <c r="L260" s="33"/>
      <c r="M260" s="38">
        <v>3859312</v>
      </c>
      <c r="N260" s="33"/>
      <c r="O260" s="40">
        <f>(M260/$C260)</f>
        <v>267.26537396121881</v>
      </c>
      <c r="P260" s="33"/>
      <c r="Q260" s="40">
        <f>IF($AE260&lt;&gt;0,(M260/$AE260)*100,0)</f>
        <v>29.211948212061444</v>
      </c>
      <c r="R260" s="33"/>
      <c r="S260" s="38">
        <v>0</v>
      </c>
      <c r="T260" s="33"/>
      <c r="U260" s="40">
        <f>(S260/$C260)</f>
        <v>0</v>
      </c>
      <c r="V260" s="33"/>
      <c r="W260" s="40">
        <f>IF($AE260&lt;&gt;0,(S260/$AE260)*100,0)</f>
        <v>0</v>
      </c>
      <c r="X260" s="33"/>
      <c r="Y260" s="38">
        <v>0</v>
      </c>
      <c r="Z260" s="33"/>
      <c r="AA260" s="40">
        <f>(Y260/$C260)</f>
        <v>0</v>
      </c>
      <c r="AB260" s="33"/>
      <c r="AC260" s="40">
        <f>IF($AE260&lt;&gt;0,(Y260/$AE260)*100,0)</f>
        <v>0</v>
      </c>
      <c r="AD260" s="33"/>
      <c r="AE260" s="38">
        <f t="shared" si="8"/>
        <v>13211416</v>
      </c>
      <c r="AF260" s="39"/>
      <c r="AG260" s="33"/>
      <c r="AH260" s="38">
        <v>569327</v>
      </c>
      <c r="AI260" s="33"/>
      <c r="AJ260" s="38">
        <v>3046000</v>
      </c>
      <c r="AK260" s="33"/>
      <c r="AL260" s="38">
        <f>(AE260+AH260+AJ260)</f>
        <v>16826743</v>
      </c>
      <c r="AM260" s="33"/>
      <c r="AN260" s="38">
        <v>21256456</v>
      </c>
      <c r="AO260" s="33"/>
      <c r="AP260" s="40">
        <f>(AN260/$C260)</f>
        <v>1472.0537396121883</v>
      </c>
      <c r="AQ260" s="33"/>
      <c r="AR260" s="40">
        <f>IF($AP$287&lt;&gt;0,(AP260/$AP$287)*100,0)</f>
        <v>117.03743870668193</v>
      </c>
      <c r="AS260" s="33"/>
      <c r="AT260" s="38">
        <v>0</v>
      </c>
      <c r="AU260" s="33"/>
      <c r="AV260" s="38">
        <v>0</v>
      </c>
      <c r="AW260" s="33"/>
      <c r="AX260" s="38"/>
      <c r="AY260" s="33"/>
      <c r="AZ260" s="38">
        <v>0</v>
      </c>
      <c r="BA260" s="33"/>
      <c r="BB260" s="22">
        <v>17</v>
      </c>
    </row>
    <row r="261" spans="1:54" s="27" customFormat="1" ht="8.85" customHeight="1" x14ac:dyDescent="0.3">
      <c r="A261" s="22">
        <v>18</v>
      </c>
      <c r="B261" s="33"/>
      <c r="C261" s="38">
        <v>23292</v>
      </c>
      <c r="D261" s="22"/>
      <c r="E261" s="22" t="s">
        <v>239</v>
      </c>
      <c r="F261" s="33"/>
      <c r="G261" s="38">
        <v>33820879</v>
      </c>
      <c r="H261" s="33"/>
      <c r="I261" s="40">
        <f>(G261/$C261)</f>
        <v>1452.0384252103727</v>
      </c>
      <c r="J261" s="33"/>
      <c r="K261" s="40">
        <f>IF($AE261&lt;&gt;0,(G261/$AE261)*100,0)</f>
        <v>88.381800815229056</v>
      </c>
      <c r="L261" s="33"/>
      <c r="M261" s="38">
        <v>4269970</v>
      </c>
      <c r="N261" s="33"/>
      <c r="O261" s="40">
        <f>(M261/$C261)</f>
        <v>183.32345869826551</v>
      </c>
      <c r="P261" s="33"/>
      <c r="Q261" s="40">
        <f>IF($AE261&lt;&gt;0,(M261/$AE261)*100,0)</f>
        <v>11.158421933001907</v>
      </c>
      <c r="R261" s="33"/>
      <c r="S261" s="38">
        <v>53850</v>
      </c>
      <c r="T261" s="33"/>
      <c r="U261" s="40">
        <f>(S261/$C261)</f>
        <v>2.3119526017516745</v>
      </c>
      <c r="V261" s="33"/>
      <c r="W261" s="40">
        <f>IF($AE261&lt;&gt;0,(S261/$AE261)*100,0)</f>
        <v>0.14072253929000736</v>
      </c>
      <c r="X261" s="33"/>
      <c r="Y261" s="38">
        <v>122092</v>
      </c>
      <c r="Z261" s="33"/>
      <c r="AA261" s="40">
        <f>(Y261/$C261)</f>
        <v>5.2417997595741026</v>
      </c>
      <c r="AB261" s="33"/>
      <c r="AC261" s="40">
        <f>IF($AE261&lt;&gt;0,(Y261/$AE261)*100,0)</f>
        <v>0.3190547124790265</v>
      </c>
      <c r="AD261" s="33"/>
      <c r="AE261" s="38">
        <f t="shared" si="8"/>
        <v>38266791</v>
      </c>
      <c r="AF261" s="39"/>
      <c r="AG261" s="33"/>
      <c r="AH261" s="38">
        <v>0</v>
      </c>
      <c r="AI261" s="33"/>
      <c r="AJ261" s="38">
        <v>0</v>
      </c>
      <c r="AK261" s="33"/>
      <c r="AL261" s="38">
        <f>(AE261+AH261+AJ261)</f>
        <v>38266791</v>
      </c>
      <c r="AM261" s="33"/>
      <c r="AN261" s="38">
        <v>35161160</v>
      </c>
      <c r="AO261" s="33"/>
      <c r="AP261" s="40">
        <f>(AN261/$C261)</f>
        <v>1509.5809720075563</v>
      </c>
      <c r="AQ261" s="33"/>
      <c r="AR261" s="40">
        <f>IF($AP$287&lt;&gt;0,(AP261/$AP$287)*100,0)</f>
        <v>120.02108736237665</v>
      </c>
      <c r="AS261" s="33"/>
      <c r="AT261" s="38">
        <v>781498</v>
      </c>
      <c r="AU261" s="33"/>
      <c r="AV261" s="38">
        <v>2122558</v>
      </c>
      <c r="AW261" s="33"/>
      <c r="AX261" s="38"/>
      <c r="AY261" s="33"/>
      <c r="AZ261" s="38">
        <v>200000</v>
      </c>
      <c r="BA261" s="33"/>
      <c r="BB261" s="22">
        <v>18</v>
      </c>
    </row>
    <row r="262" spans="1:54" s="27" customFormat="1" ht="8.85" customHeight="1" x14ac:dyDescent="0.3">
      <c r="A262" s="22">
        <v>19</v>
      </c>
      <c r="B262" s="33"/>
      <c r="C262" s="38">
        <v>42616</v>
      </c>
      <c r="D262" s="22"/>
      <c r="E262" s="22" t="s">
        <v>240</v>
      </c>
      <c r="F262" s="33"/>
      <c r="G262" s="38">
        <v>49136229</v>
      </c>
      <c r="H262" s="33"/>
      <c r="I262" s="40">
        <f>(G262/$C262)</f>
        <v>1152.9995541580627</v>
      </c>
      <c r="J262" s="33"/>
      <c r="K262" s="40">
        <f>IF($AE262&lt;&gt;0,(G262/$AE262)*100,0)</f>
        <v>84.945037000084994</v>
      </c>
      <c r="L262" s="33"/>
      <c r="M262" s="38">
        <v>8663758</v>
      </c>
      <c r="N262" s="33"/>
      <c r="O262" s="40">
        <f>(M262/$C262)</f>
        <v>203.29824479068895</v>
      </c>
      <c r="P262" s="33"/>
      <c r="Q262" s="40">
        <f>IF($AE262&lt;&gt;0,(M262/$AE262)*100,0)</f>
        <v>14.977609369855841</v>
      </c>
      <c r="R262" s="33"/>
      <c r="S262" s="38">
        <v>29240</v>
      </c>
      <c r="T262" s="33"/>
      <c r="U262" s="40">
        <f>(S262/$C262)</f>
        <v>0.6861272761404168</v>
      </c>
      <c r="V262" s="33"/>
      <c r="W262" s="40">
        <f>IF($AE262&lt;&gt;0,(S262/$AE262)*100,0)</f>
        <v>5.054911482691285E-2</v>
      </c>
      <c r="X262" s="33"/>
      <c r="Y262" s="38">
        <v>15505</v>
      </c>
      <c r="Z262" s="33"/>
      <c r="AA262" s="40">
        <f>(Y262/$C262)</f>
        <v>0.3638304862023653</v>
      </c>
      <c r="AB262" s="33"/>
      <c r="AC262" s="40">
        <f>IF($AE262&lt;&gt;0,(Y262/$AE262)*100,0)</f>
        <v>2.6804515232260046E-2</v>
      </c>
      <c r="AD262" s="33"/>
      <c r="AE262" s="38">
        <f t="shared" si="8"/>
        <v>57844732</v>
      </c>
      <c r="AF262" s="39"/>
      <c r="AG262" s="33"/>
      <c r="AH262" s="38">
        <v>201441</v>
      </c>
      <c r="AI262" s="33"/>
      <c r="AJ262" s="38">
        <v>2937901</v>
      </c>
      <c r="AK262" s="33"/>
      <c r="AL262" s="38">
        <f>(AE262+AH262+AJ262)</f>
        <v>60984074</v>
      </c>
      <c r="AM262" s="33"/>
      <c r="AN262" s="38">
        <v>49875211</v>
      </c>
      <c r="AO262" s="33"/>
      <c r="AP262" s="40">
        <f>(AN262/$C262)</f>
        <v>1170.3400366059695</v>
      </c>
      <c r="AQ262" s="33"/>
      <c r="AR262" s="40">
        <f>IF($AP$287&lt;&gt;0,(AP262/$AP$287)*100,0)</f>
        <v>93.049320561036495</v>
      </c>
      <c r="AS262" s="33"/>
      <c r="AT262" s="38">
        <v>6946813</v>
      </c>
      <c r="AU262" s="33"/>
      <c r="AV262" s="38">
        <v>8066276</v>
      </c>
      <c r="AW262" s="33"/>
      <c r="AX262" s="38"/>
      <c r="AY262" s="33"/>
      <c r="AZ262" s="38">
        <v>0</v>
      </c>
      <c r="BA262" s="33"/>
      <c r="BB262" s="22">
        <v>19</v>
      </c>
    </row>
    <row r="263" spans="1:54" s="27" customFormat="1" ht="8.85" customHeight="1" x14ac:dyDescent="0.3">
      <c r="A263" s="22">
        <v>20</v>
      </c>
      <c r="B263" s="33"/>
      <c r="C263" s="38">
        <v>4895</v>
      </c>
      <c r="D263" s="22"/>
      <c r="E263" s="22" t="s">
        <v>241</v>
      </c>
      <c r="F263" s="33"/>
      <c r="G263" s="38">
        <v>3928011</v>
      </c>
      <c r="H263" s="33"/>
      <c r="I263" s="40">
        <f>(G263/$C263)</f>
        <v>802.45372829417772</v>
      </c>
      <c r="J263" s="33"/>
      <c r="K263" s="40">
        <f>IF($AE263&lt;&gt;0,(G263/$AE263)*100,0)</f>
        <v>72.835185081141091</v>
      </c>
      <c r="L263" s="33"/>
      <c r="M263" s="38">
        <v>1459574</v>
      </c>
      <c r="N263" s="33"/>
      <c r="O263" s="40">
        <f>(M263/$C263)</f>
        <v>298.176506639428</v>
      </c>
      <c r="P263" s="33"/>
      <c r="Q263" s="40">
        <f>IF($AE263&lt;&gt;0,(M263/$AE263)*100,0)</f>
        <v>27.064166172045201</v>
      </c>
      <c r="R263" s="33"/>
      <c r="S263" s="38">
        <v>5428</v>
      </c>
      <c r="T263" s="33"/>
      <c r="U263" s="40">
        <f>(S263/$C263)</f>
        <v>1.1088866189989786</v>
      </c>
      <c r="V263" s="33"/>
      <c r="W263" s="40">
        <f>IF($AE263&lt;&gt;0,(S263/$AE263)*100,0)</f>
        <v>0.10064874681370137</v>
      </c>
      <c r="X263" s="33"/>
      <c r="Y263" s="38">
        <v>0</v>
      </c>
      <c r="Z263" s="33"/>
      <c r="AA263" s="40">
        <f>(Y263/$C263)</f>
        <v>0</v>
      </c>
      <c r="AB263" s="33"/>
      <c r="AC263" s="40">
        <f>IF($AE263&lt;&gt;0,(Y263/$AE263)*100,0)</f>
        <v>0</v>
      </c>
      <c r="AD263" s="33"/>
      <c r="AE263" s="38">
        <f t="shared" si="8"/>
        <v>5393013</v>
      </c>
      <c r="AF263" s="39"/>
      <c r="AG263" s="33"/>
      <c r="AH263" s="38">
        <v>0</v>
      </c>
      <c r="AI263" s="33"/>
      <c r="AJ263" s="38">
        <v>0</v>
      </c>
      <c r="AK263" s="33"/>
      <c r="AL263" s="38">
        <f>(AE263+AH263+AJ263)</f>
        <v>5393013</v>
      </c>
      <c r="AM263" s="33"/>
      <c r="AN263" s="38">
        <v>5194449</v>
      </c>
      <c r="AO263" s="33"/>
      <c r="AP263" s="40">
        <f>(AN263/$C263)</f>
        <v>1061.1744637385086</v>
      </c>
      <c r="AQ263" s="33"/>
      <c r="AR263" s="40">
        <f>IF($AP$287&lt;&gt;0,(AP263/$AP$287)*100,0)</f>
        <v>84.369977749325543</v>
      </c>
      <c r="AS263" s="33"/>
      <c r="AT263" s="38">
        <v>600624</v>
      </c>
      <c r="AU263" s="33"/>
      <c r="AV263" s="38">
        <v>399864</v>
      </c>
      <c r="AW263" s="33"/>
      <c r="AX263" s="38"/>
      <c r="AY263" s="33"/>
      <c r="AZ263" s="38">
        <v>0</v>
      </c>
      <c r="BA263" s="33"/>
      <c r="BB263" s="22">
        <v>20</v>
      </c>
    </row>
    <row r="264" spans="1:54" s="27" customFormat="1" ht="8.85" customHeight="1" x14ac:dyDescent="0.3">
      <c r="A264" s="53"/>
      <c r="B264" s="33"/>
      <c r="C264" s="41"/>
      <c r="D264" s="22"/>
      <c r="E264" s="22"/>
      <c r="F264" s="33"/>
      <c r="G264" s="39"/>
      <c r="H264" s="33"/>
      <c r="I264" s="33"/>
      <c r="J264" s="33"/>
      <c r="K264" s="33"/>
      <c r="L264" s="33"/>
      <c r="M264" s="33"/>
      <c r="N264" s="33"/>
      <c r="O264" s="33"/>
      <c r="P264" s="33"/>
      <c r="Q264" s="33"/>
      <c r="R264" s="33"/>
      <c r="S264" s="39"/>
      <c r="T264" s="33"/>
      <c r="U264" s="33"/>
      <c r="V264" s="33"/>
      <c r="W264" s="33"/>
      <c r="X264" s="33"/>
      <c r="Y264" s="33"/>
      <c r="Z264" s="33"/>
      <c r="AA264" s="33"/>
      <c r="AB264" s="33"/>
      <c r="AC264" s="33"/>
      <c r="AD264" s="33"/>
      <c r="AE264" s="39"/>
      <c r="AF264" s="39"/>
      <c r="AG264" s="33"/>
      <c r="AH264" s="39"/>
      <c r="AI264" s="33"/>
      <c r="AJ264" s="39"/>
      <c r="AK264" s="33"/>
      <c r="AL264" s="39"/>
      <c r="AM264" s="33"/>
      <c r="AN264" s="39"/>
      <c r="AO264" s="33"/>
      <c r="AP264" s="33"/>
      <c r="AQ264" s="33"/>
      <c r="AR264" s="33"/>
      <c r="AS264" s="33"/>
      <c r="AT264" s="33"/>
      <c r="AU264" s="33"/>
      <c r="AV264" s="33"/>
      <c r="AW264" s="33"/>
      <c r="AX264" s="33"/>
      <c r="AY264" s="33"/>
      <c r="AZ264" s="33"/>
      <c r="BA264" s="33"/>
      <c r="BB264" s="41"/>
    </row>
    <row r="265" spans="1:54" s="27" customFormat="1" ht="8.85" customHeight="1" x14ac:dyDescent="0.3">
      <c r="A265" s="22">
        <v>21</v>
      </c>
      <c r="B265" s="33"/>
      <c r="C265" s="38">
        <v>5968</v>
      </c>
      <c r="D265" s="22"/>
      <c r="E265" s="22" t="s">
        <v>242</v>
      </c>
      <c r="F265" s="33"/>
      <c r="G265" s="38">
        <v>5023860</v>
      </c>
      <c r="H265" s="33"/>
      <c r="I265" s="40">
        <f t="shared" ref="I265:I285" si="9">(G265/$C265)</f>
        <v>841.79959785522783</v>
      </c>
      <c r="J265" s="33"/>
      <c r="K265" s="40">
        <f t="shared" ref="K265:K285" si="10">IF($AE265&lt;&gt;0,(G265/$AE265)*100,0)</f>
        <v>67.52285814589753</v>
      </c>
      <c r="L265" s="33"/>
      <c r="M265" s="38">
        <v>2401972</v>
      </c>
      <c r="N265" s="33"/>
      <c r="O265" s="40">
        <f t="shared" ref="O265:O285" si="11">(M265/$C265)</f>
        <v>402.47520107238608</v>
      </c>
      <c r="P265" s="33"/>
      <c r="Q265" s="40">
        <f t="shared" ref="Q265:Q285" si="12">IF($AE265&lt;&gt;0,(M265/$AE265)*100,0)</f>
        <v>32.283545844513533</v>
      </c>
      <c r="R265" s="33"/>
      <c r="S265" s="38">
        <v>14404</v>
      </c>
      <c r="T265" s="33"/>
      <c r="U265" s="40">
        <f t="shared" ref="U265:U285" si="13">(S265/$C265)</f>
        <v>2.413538873994638</v>
      </c>
      <c r="V265" s="33"/>
      <c r="W265" s="40">
        <f t="shared" ref="W265:W285" si="14">IF($AE265&lt;&gt;0,(S265/$AE265)*100,0)</f>
        <v>0.19359600958894313</v>
      </c>
      <c r="X265" s="33"/>
      <c r="Y265" s="38">
        <v>0</v>
      </c>
      <c r="Z265" s="33"/>
      <c r="AA265" s="40">
        <f t="shared" ref="AA265:AA285" si="15">(Y265/$C265)</f>
        <v>0</v>
      </c>
      <c r="AB265" s="33"/>
      <c r="AC265" s="40">
        <f t="shared" ref="AC265:AC285" si="16">IF($AE265&lt;&gt;0,(Y265/$AE265)*100,0)</f>
        <v>0</v>
      </c>
      <c r="AD265" s="33"/>
      <c r="AE265" s="38">
        <f t="shared" si="8"/>
        <v>7440236</v>
      </c>
      <c r="AF265" s="39"/>
      <c r="AG265" s="33"/>
      <c r="AH265" s="38">
        <v>651041</v>
      </c>
      <c r="AI265" s="33"/>
      <c r="AJ265" s="38">
        <v>0</v>
      </c>
      <c r="AK265" s="33"/>
      <c r="AL265" s="38">
        <f t="shared" ref="AL265:AL285" si="17">(AE265+AH265+AJ265)</f>
        <v>8091277</v>
      </c>
      <c r="AM265" s="33"/>
      <c r="AN265" s="38">
        <v>8701960</v>
      </c>
      <c r="AO265" s="33"/>
      <c r="AP265" s="40">
        <f t="shared" ref="AP265:AP285" si="18">(AN265/$C265)</f>
        <v>1458.1032171581769</v>
      </c>
      <c r="AQ265" s="33"/>
      <c r="AR265" s="40">
        <f>IF($AP$287&lt;&gt;0,(AP265/$AP$287)*100,0)</f>
        <v>115.92828530235874</v>
      </c>
      <c r="AS265" s="33"/>
      <c r="AT265" s="38">
        <v>25550</v>
      </c>
      <c r="AU265" s="33"/>
      <c r="AV265" s="38">
        <v>225975</v>
      </c>
      <c r="AW265" s="33"/>
      <c r="AX265" s="38"/>
      <c r="AY265" s="33"/>
      <c r="AZ265" s="38">
        <v>0</v>
      </c>
      <c r="BA265" s="33"/>
      <c r="BB265" s="22">
        <v>21</v>
      </c>
    </row>
    <row r="266" spans="1:54" s="27" customFormat="1" ht="8.85" customHeight="1" x14ac:dyDescent="0.3">
      <c r="A266" s="22">
        <v>22</v>
      </c>
      <c r="B266" s="33"/>
      <c r="C266" s="38">
        <v>4721</v>
      </c>
      <c r="D266" s="22"/>
      <c r="E266" s="22" t="s">
        <v>195</v>
      </c>
      <c r="F266" s="33"/>
      <c r="G266" s="38">
        <v>3545030</v>
      </c>
      <c r="H266" s="33"/>
      <c r="I266" s="40">
        <f t="shared" si="9"/>
        <v>750.90658758737561</v>
      </c>
      <c r="J266" s="33"/>
      <c r="K266" s="40">
        <f t="shared" si="10"/>
        <v>71.658083266594517</v>
      </c>
      <c r="L266" s="33"/>
      <c r="M266" s="38">
        <v>1402116</v>
      </c>
      <c r="N266" s="33"/>
      <c r="O266" s="40">
        <f t="shared" si="11"/>
        <v>296.99555178987504</v>
      </c>
      <c r="P266" s="33"/>
      <c r="Q266" s="40">
        <f t="shared" si="12"/>
        <v>28.34191673340548</v>
      </c>
      <c r="R266" s="33"/>
      <c r="S266" s="38">
        <v>0</v>
      </c>
      <c r="T266" s="33"/>
      <c r="U266" s="40">
        <f t="shared" si="13"/>
        <v>0</v>
      </c>
      <c r="V266" s="33"/>
      <c r="W266" s="40">
        <f t="shared" si="14"/>
        <v>0</v>
      </c>
      <c r="X266" s="33"/>
      <c r="Y266" s="38">
        <v>0</v>
      </c>
      <c r="Z266" s="33"/>
      <c r="AA266" s="40">
        <f t="shared" si="15"/>
        <v>0</v>
      </c>
      <c r="AB266" s="33"/>
      <c r="AC266" s="40">
        <f t="shared" si="16"/>
        <v>0</v>
      </c>
      <c r="AD266" s="33"/>
      <c r="AE266" s="38">
        <f t="shared" si="8"/>
        <v>4947146</v>
      </c>
      <c r="AF266" s="39"/>
      <c r="AG266" s="33"/>
      <c r="AH266" s="38">
        <v>0</v>
      </c>
      <c r="AI266" s="33"/>
      <c r="AJ266" s="38">
        <v>0</v>
      </c>
      <c r="AK266" s="33"/>
      <c r="AL266" s="38">
        <f t="shared" si="17"/>
        <v>4947146</v>
      </c>
      <c r="AM266" s="33"/>
      <c r="AN266" s="38">
        <v>4197665</v>
      </c>
      <c r="AO266" s="33"/>
      <c r="AP266" s="40">
        <f t="shared" si="18"/>
        <v>889.14742639271344</v>
      </c>
      <c r="AQ266" s="33"/>
      <c r="AR266" s="40">
        <f>IF($AP$287&lt;&gt;0,(AP266/$AP$287)*100,0)</f>
        <v>70.692757076284906</v>
      </c>
      <c r="AS266" s="33"/>
      <c r="AT266" s="38">
        <v>0</v>
      </c>
      <c r="AU266" s="33"/>
      <c r="AV266" s="38">
        <v>0</v>
      </c>
      <c r="AW266" s="33"/>
      <c r="AX266" s="38"/>
      <c r="AY266" s="33"/>
      <c r="AZ266" s="38">
        <v>106645</v>
      </c>
      <c r="BA266" s="33"/>
      <c r="BB266" s="22">
        <v>22</v>
      </c>
    </row>
    <row r="267" spans="1:54" s="27" customFormat="1" ht="8.85" customHeight="1" x14ac:dyDescent="0.3">
      <c r="A267" s="22">
        <v>23</v>
      </c>
      <c r="B267" s="33"/>
      <c r="C267" s="38">
        <v>9086</v>
      </c>
      <c r="D267" s="22" t="s">
        <v>93</v>
      </c>
      <c r="E267" s="22" t="s">
        <v>203</v>
      </c>
      <c r="F267" s="33"/>
      <c r="G267" s="38">
        <v>5668394</v>
      </c>
      <c r="H267" s="33"/>
      <c r="I267" s="40">
        <f t="shared" si="9"/>
        <v>623.86022452124143</v>
      </c>
      <c r="J267" s="33"/>
      <c r="K267" s="40">
        <f t="shared" si="10"/>
        <v>63.384329123846364</v>
      </c>
      <c r="L267" s="33"/>
      <c r="M267" s="38">
        <v>2957248</v>
      </c>
      <c r="N267" s="33"/>
      <c r="O267" s="40">
        <f t="shared" si="11"/>
        <v>325.47303543913711</v>
      </c>
      <c r="P267" s="33"/>
      <c r="Q267" s="40">
        <f t="shared" si="12"/>
        <v>33.068128385718495</v>
      </c>
      <c r="R267" s="33"/>
      <c r="S267" s="38">
        <v>317253</v>
      </c>
      <c r="T267" s="33"/>
      <c r="U267" s="40">
        <f t="shared" si="13"/>
        <v>34.916685009905351</v>
      </c>
      <c r="V267" s="33"/>
      <c r="W267" s="40">
        <f t="shared" si="14"/>
        <v>3.5475424904351445</v>
      </c>
      <c r="X267" s="33"/>
      <c r="Y267" s="38">
        <v>0</v>
      </c>
      <c r="Z267" s="33"/>
      <c r="AA267" s="40">
        <f t="shared" si="15"/>
        <v>0</v>
      </c>
      <c r="AB267" s="33"/>
      <c r="AC267" s="40">
        <f t="shared" si="16"/>
        <v>0</v>
      </c>
      <c r="AD267" s="33"/>
      <c r="AE267" s="38">
        <f t="shared" si="8"/>
        <v>8942895</v>
      </c>
      <c r="AF267" s="39"/>
      <c r="AG267" s="33"/>
      <c r="AH267" s="38">
        <v>0</v>
      </c>
      <c r="AI267" s="33"/>
      <c r="AJ267" s="38">
        <v>0</v>
      </c>
      <c r="AK267" s="33"/>
      <c r="AL267" s="38">
        <f t="shared" si="17"/>
        <v>8942895</v>
      </c>
      <c r="AM267" s="33"/>
      <c r="AN267" s="38">
        <v>9039474</v>
      </c>
      <c r="AO267" s="33"/>
      <c r="AP267" s="40">
        <f t="shared" si="18"/>
        <v>994.87937486242572</v>
      </c>
      <c r="AQ267" s="33"/>
      <c r="AR267" s="40">
        <f>IF($AP$287&lt;&gt;0,(AP267/$AP$287)*100,0)</f>
        <v>79.099105367361616</v>
      </c>
      <c r="AS267" s="33"/>
      <c r="AT267" s="38">
        <v>0</v>
      </c>
      <c r="AU267" s="33"/>
      <c r="AV267" s="38">
        <v>754572</v>
      </c>
      <c r="AW267" s="33"/>
      <c r="AX267" s="38"/>
      <c r="AY267" s="33"/>
      <c r="AZ267" s="38">
        <v>7000</v>
      </c>
      <c r="BA267" s="33"/>
      <c r="BB267" s="22">
        <v>23</v>
      </c>
    </row>
    <row r="268" spans="1:54" s="27" customFormat="1" ht="8.85" customHeight="1" x14ac:dyDescent="0.3">
      <c r="A268" s="22">
        <v>24</v>
      </c>
      <c r="B268" s="33"/>
      <c r="C268" s="38">
        <v>7727</v>
      </c>
      <c r="D268" s="22"/>
      <c r="E268" s="49" t="s">
        <v>243</v>
      </c>
      <c r="F268" s="33"/>
      <c r="G268" s="38">
        <v>9921511</v>
      </c>
      <c r="H268" s="33"/>
      <c r="I268" s="40">
        <f t="shared" si="9"/>
        <v>1284.0055649022906</v>
      </c>
      <c r="J268" s="33"/>
      <c r="K268" s="40">
        <f t="shared" si="10"/>
        <v>88.970814663815972</v>
      </c>
      <c r="L268" s="33"/>
      <c r="M268" s="38">
        <v>1197271</v>
      </c>
      <c r="N268" s="33"/>
      <c r="O268" s="40">
        <f t="shared" si="11"/>
        <v>154.94642163841075</v>
      </c>
      <c r="P268" s="33"/>
      <c r="Q268" s="40">
        <f t="shared" si="12"/>
        <v>10.736487239026557</v>
      </c>
      <c r="R268" s="33"/>
      <c r="S268" s="38">
        <v>32640</v>
      </c>
      <c r="T268" s="33"/>
      <c r="U268" s="40">
        <f t="shared" si="13"/>
        <v>4.2241490876148573</v>
      </c>
      <c r="V268" s="33"/>
      <c r="W268" s="40">
        <f t="shared" si="14"/>
        <v>0.29269809715747458</v>
      </c>
      <c r="X268" s="33"/>
      <c r="Y268" s="38">
        <v>0</v>
      </c>
      <c r="Z268" s="33"/>
      <c r="AA268" s="40">
        <f t="shared" si="15"/>
        <v>0</v>
      </c>
      <c r="AB268" s="33"/>
      <c r="AC268" s="40">
        <f t="shared" si="16"/>
        <v>0</v>
      </c>
      <c r="AD268" s="33"/>
      <c r="AE268" s="38">
        <f t="shared" si="8"/>
        <v>11151422</v>
      </c>
      <c r="AF268" s="39"/>
      <c r="AG268" s="33"/>
      <c r="AH268" s="38">
        <v>141425</v>
      </c>
      <c r="AI268" s="33"/>
      <c r="AJ268" s="38">
        <v>0</v>
      </c>
      <c r="AK268" s="33"/>
      <c r="AL268" s="38">
        <f t="shared" si="17"/>
        <v>11292847</v>
      </c>
      <c r="AM268" s="33"/>
      <c r="AN268" s="38">
        <v>8841401</v>
      </c>
      <c r="AO268" s="33"/>
      <c r="AP268" s="40">
        <f>(AN268/$C268)</f>
        <v>1144.2216901773004</v>
      </c>
      <c r="AQ268" s="33"/>
      <c r="AR268" s="40">
        <f>IF($AP$287&lt;&gt;0,(AP268/$AP$287)*100,0)</f>
        <v>90.972749382276021</v>
      </c>
      <c r="AS268" s="33"/>
      <c r="AT268" s="38">
        <v>50000</v>
      </c>
      <c r="AU268" s="33"/>
      <c r="AV268" s="38">
        <v>0</v>
      </c>
      <c r="AW268" s="33"/>
      <c r="AX268" s="38"/>
      <c r="AY268" s="33"/>
      <c r="AZ268" s="38">
        <v>0</v>
      </c>
      <c r="BA268" s="33"/>
      <c r="BB268" s="22">
        <v>24</v>
      </c>
    </row>
    <row r="269" spans="1:54" s="27" customFormat="1" ht="8.85" customHeight="1" x14ac:dyDescent="0.3">
      <c r="A269" s="22">
        <v>25</v>
      </c>
      <c r="B269" s="33"/>
      <c r="C269" s="38">
        <v>5823</v>
      </c>
      <c r="D269" s="22"/>
      <c r="E269" s="22" t="s">
        <v>244</v>
      </c>
      <c r="F269" s="33"/>
      <c r="G269" s="38">
        <v>4081849</v>
      </c>
      <c r="H269" s="33"/>
      <c r="I269" s="40">
        <f t="shared" si="9"/>
        <v>700.98729177399969</v>
      </c>
      <c r="J269" s="33"/>
      <c r="K269" s="40">
        <f t="shared" si="10"/>
        <v>79.329105918963165</v>
      </c>
      <c r="L269" s="33"/>
      <c r="M269" s="38">
        <v>1019452</v>
      </c>
      <c r="N269" s="33"/>
      <c r="O269" s="40">
        <f t="shared" si="11"/>
        <v>175.07332989867766</v>
      </c>
      <c r="P269" s="33"/>
      <c r="Q269" s="40">
        <f t="shared" si="12"/>
        <v>19.812642674263266</v>
      </c>
      <c r="R269" s="33"/>
      <c r="S269" s="38">
        <v>44161</v>
      </c>
      <c r="T269" s="33"/>
      <c r="U269" s="40">
        <f t="shared" si="13"/>
        <v>7.5838914648806455</v>
      </c>
      <c r="V269" s="33"/>
      <c r="W269" s="40">
        <f t="shared" si="14"/>
        <v>0.85825140677358025</v>
      </c>
      <c r="X269" s="33"/>
      <c r="Y269" s="38">
        <v>0</v>
      </c>
      <c r="Z269" s="33"/>
      <c r="AA269" s="40">
        <f t="shared" si="15"/>
        <v>0</v>
      </c>
      <c r="AB269" s="33"/>
      <c r="AC269" s="40">
        <f t="shared" si="16"/>
        <v>0</v>
      </c>
      <c r="AD269" s="33"/>
      <c r="AE269" s="38">
        <f t="shared" si="8"/>
        <v>5145462</v>
      </c>
      <c r="AF269" s="39"/>
      <c r="AG269" s="33"/>
      <c r="AH269" s="38">
        <v>52196</v>
      </c>
      <c r="AI269" s="33"/>
      <c r="AJ269" s="38">
        <v>0</v>
      </c>
      <c r="AK269" s="33"/>
      <c r="AL269" s="38">
        <f t="shared" si="17"/>
        <v>5197658</v>
      </c>
      <c r="AM269" s="33"/>
      <c r="AN269" s="38">
        <v>5016613</v>
      </c>
      <c r="AO269" s="33"/>
      <c r="AP269" s="40">
        <f t="shared" si="18"/>
        <v>861.51691567920318</v>
      </c>
      <c r="AQ269" s="33"/>
      <c r="AR269" s="40">
        <f>IF($AP$287&lt;&gt;0,(AP269/$AP$287)*100,0)</f>
        <v>68.495959420705617</v>
      </c>
      <c r="AS269" s="33"/>
      <c r="AT269" s="38">
        <v>449456</v>
      </c>
      <c r="AU269" s="33"/>
      <c r="AV269" s="38">
        <v>7260</v>
      </c>
      <c r="AW269" s="33"/>
      <c r="AX269" s="38"/>
      <c r="AY269" s="33"/>
      <c r="AZ269" s="38">
        <v>0</v>
      </c>
      <c r="BA269" s="33"/>
      <c r="BB269" s="22">
        <v>25</v>
      </c>
    </row>
    <row r="270" spans="1:54" s="27" customFormat="1" ht="8.85" customHeight="1" x14ac:dyDescent="0.3">
      <c r="A270" s="53"/>
      <c r="B270" s="33"/>
      <c r="C270" s="41"/>
      <c r="D270" s="22"/>
      <c r="E270" s="22"/>
      <c r="F270" s="33"/>
      <c r="G270" s="39"/>
      <c r="H270" s="33"/>
      <c r="I270" s="33"/>
      <c r="J270" s="33"/>
      <c r="K270" s="33"/>
      <c r="L270" s="33"/>
      <c r="M270" s="33"/>
      <c r="N270" s="33"/>
      <c r="O270" s="33"/>
      <c r="P270" s="33"/>
      <c r="Q270" s="33"/>
      <c r="R270" s="33"/>
      <c r="S270" s="39"/>
      <c r="T270" s="33"/>
      <c r="U270" s="33"/>
      <c r="V270" s="33"/>
      <c r="W270" s="33"/>
      <c r="X270" s="33"/>
      <c r="Y270" s="33"/>
      <c r="Z270" s="33"/>
      <c r="AA270" s="33"/>
      <c r="AB270" s="33"/>
      <c r="AC270" s="33"/>
      <c r="AD270" s="33"/>
      <c r="AE270" s="39"/>
      <c r="AF270" s="39"/>
      <c r="AG270" s="33"/>
      <c r="AH270" s="39"/>
      <c r="AI270" s="33"/>
      <c r="AJ270" s="39"/>
      <c r="AK270" s="33"/>
      <c r="AL270" s="39"/>
      <c r="AM270" s="33"/>
      <c r="AN270" s="39"/>
      <c r="AO270" s="33"/>
      <c r="AP270" s="33"/>
      <c r="AQ270" s="33"/>
      <c r="AR270" s="33"/>
      <c r="AS270" s="33"/>
      <c r="AT270" s="33"/>
      <c r="AU270" s="33"/>
      <c r="AV270" s="33"/>
      <c r="AW270" s="33"/>
      <c r="AX270" s="33"/>
      <c r="AY270" s="33"/>
      <c r="AZ270" s="33"/>
      <c r="BA270" s="33"/>
      <c r="BB270" s="41"/>
    </row>
    <row r="271" spans="1:54" s="27" customFormat="1" ht="8.85" customHeight="1" x14ac:dyDescent="0.3">
      <c r="A271" s="22">
        <v>26</v>
      </c>
      <c r="B271" s="33"/>
      <c r="C271" s="38">
        <v>4799</v>
      </c>
      <c r="D271" s="22"/>
      <c r="E271" s="22" t="s">
        <v>245</v>
      </c>
      <c r="F271" s="33"/>
      <c r="G271" s="38">
        <v>6740476</v>
      </c>
      <c r="H271" s="33"/>
      <c r="I271" s="40">
        <f t="shared" si="9"/>
        <v>1404.5584496770161</v>
      </c>
      <c r="J271" s="33"/>
      <c r="K271" s="40">
        <f t="shared" si="10"/>
        <v>78.026057010562866</v>
      </c>
      <c r="L271" s="33"/>
      <c r="M271" s="38">
        <v>1886637</v>
      </c>
      <c r="N271" s="33"/>
      <c r="O271" s="40">
        <f t="shared" si="11"/>
        <v>393.13127734944783</v>
      </c>
      <c r="P271" s="33"/>
      <c r="Q271" s="40">
        <f t="shared" si="12"/>
        <v>21.839236000578786</v>
      </c>
      <c r="R271" s="33"/>
      <c r="S271" s="38">
        <v>11637</v>
      </c>
      <c r="T271" s="33"/>
      <c r="U271" s="40">
        <f t="shared" si="13"/>
        <v>2.4248801833715357</v>
      </c>
      <c r="V271" s="33"/>
      <c r="W271" s="40">
        <f t="shared" si="14"/>
        <v>0.13470698885834179</v>
      </c>
      <c r="X271" s="33"/>
      <c r="Y271" s="38">
        <v>0</v>
      </c>
      <c r="Z271" s="33"/>
      <c r="AA271" s="40">
        <f t="shared" si="15"/>
        <v>0</v>
      </c>
      <c r="AB271" s="33"/>
      <c r="AC271" s="40">
        <f t="shared" si="16"/>
        <v>0</v>
      </c>
      <c r="AD271" s="33"/>
      <c r="AE271" s="38">
        <f t="shared" si="8"/>
        <v>8638750</v>
      </c>
      <c r="AF271" s="39"/>
      <c r="AG271" s="33"/>
      <c r="AH271" s="38">
        <v>0</v>
      </c>
      <c r="AI271" s="33"/>
      <c r="AJ271" s="38">
        <v>2042</v>
      </c>
      <c r="AK271" s="33"/>
      <c r="AL271" s="38">
        <f t="shared" si="17"/>
        <v>8640792</v>
      </c>
      <c r="AM271" s="33"/>
      <c r="AN271" s="38">
        <v>8378003</v>
      </c>
      <c r="AO271" s="33"/>
      <c r="AP271" s="40">
        <f t="shared" si="18"/>
        <v>1745.780996040842</v>
      </c>
      <c r="AQ271" s="33"/>
      <c r="AR271" s="40">
        <f>IF($AP$287&lt;&gt;0,(AP271/$AP$287)*100,0)</f>
        <v>138.8004600791603</v>
      </c>
      <c r="AS271" s="33"/>
      <c r="AT271" s="38">
        <v>0</v>
      </c>
      <c r="AU271" s="33"/>
      <c r="AV271" s="38">
        <v>340079</v>
      </c>
      <c r="AW271" s="33"/>
      <c r="AX271" s="38"/>
      <c r="AY271" s="33"/>
      <c r="AZ271" s="38">
        <v>152943</v>
      </c>
      <c r="BA271" s="33"/>
      <c r="BB271" s="22">
        <v>26</v>
      </c>
    </row>
    <row r="272" spans="1:54" s="27" customFormat="1" ht="8.85" customHeight="1" x14ac:dyDescent="0.3">
      <c r="A272" s="22">
        <v>27</v>
      </c>
      <c r="B272" s="33"/>
      <c r="C272" s="38">
        <v>8089</v>
      </c>
      <c r="D272" s="22" t="s">
        <v>93</v>
      </c>
      <c r="E272" s="22" t="s">
        <v>246</v>
      </c>
      <c r="F272" s="33"/>
      <c r="G272" s="38">
        <v>7377095</v>
      </c>
      <c r="H272" s="33"/>
      <c r="I272" s="40">
        <f t="shared" si="9"/>
        <v>911.99097539868956</v>
      </c>
      <c r="J272" s="33"/>
      <c r="K272" s="40">
        <f t="shared" si="10"/>
        <v>78.007646702345085</v>
      </c>
      <c r="L272" s="33"/>
      <c r="M272" s="38">
        <v>1931015</v>
      </c>
      <c r="N272" s="33"/>
      <c r="O272" s="40">
        <f t="shared" si="11"/>
        <v>238.72110273210532</v>
      </c>
      <c r="P272" s="33"/>
      <c r="Q272" s="40">
        <f t="shared" si="12"/>
        <v>20.419140040480553</v>
      </c>
      <c r="R272" s="33"/>
      <c r="S272" s="38">
        <v>148777</v>
      </c>
      <c r="T272" s="33"/>
      <c r="U272" s="40">
        <f t="shared" si="13"/>
        <v>18.392508344665597</v>
      </c>
      <c r="V272" s="33"/>
      <c r="W272" s="40">
        <f t="shared" si="14"/>
        <v>1.5732132571743747</v>
      </c>
      <c r="X272" s="33"/>
      <c r="Y272" s="38">
        <v>0</v>
      </c>
      <c r="Z272" s="33"/>
      <c r="AA272" s="40">
        <f t="shared" si="15"/>
        <v>0</v>
      </c>
      <c r="AB272" s="33"/>
      <c r="AC272" s="40">
        <f t="shared" si="16"/>
        <v>0</v>
      </c>
      <c r="AD272" s="33"/>
      <c r="AE272" s="38">
        <f t="shared" si="8"/>
        <v>9456887</v>
      </c>
      <c r="AF272" s="39"/>
      <c r="AG272" s="33"/>
      <c r="AH272" s="38">
        <v>254464</v>
      </c>
      <c r="AI272" s="33"/>
      <c r="AJ272" s="38">
        <v>0</v>
      </c>
      <c r="AK272" s="33"/>
      <c r="AL272" s="38">
        <f t="shared" si="17"/>
        <v>9711351</v>
      </c>
      <c r="AM272" s="33"/>
      <c r="AN272" s="38">
        <v>8166584</v>
      </c>
      <c r="AO272" s="33"/>
      <c r="AP272" s="40">
        <f t="shared" si="18"/>
        <v>1009.5912968228458</v>
      </c>
      <c r="AQ272" s="33"/>
      <c r="AR272" s="40">
        <f>IF($AP$287&lt;&gt;0,(AP272/$AP$287)*100,0)</f>
        <v>80.268794773642256</v>
      </c>
      <c r="AS272" s="33"/>
      <c r="AT272" s="38">
        <v>0</v>
      </c>
      <c r="AU272" s="33"/>
      <c r="AV272" s="38">
        <v>0</v>
      </c>
      <c r="AW272" s="33"/>
      <c r="AX272" s="38"/>
      <c r="AY272" s="33"/>
      <c r="AZ272" s="38">
        <v>0</v>
      </c>
      <c r="BA272" s="33"/>
      <c r="BB272" s="22">
        <v>27</v>
      </c>
    </row>
    <row r="273" spans="1:54" s="27" customFormat="1" ht="8.85" customHeight="1" x14ac:dyDescent="0.3">
      <c r="A273" s="22">
        <v>28</v>
      </c>
      <c r="B273" s="33"/>
      <c r="C273" s="38">
        <v>8142</v>
      </c>
      <c r="D273" s="22"/>
      <c r="E273" s="22" t="s">
        <v>247</v>
      </c>
      <c r="F273" s="33"/>
      <c r="G273" s="38">
        <v>6627287</v>
      </c>
      <c r="H273" s="33"/>
      <c r="I273" s="40">
        <f t="shared" si="9"/>
        <v>813.96303119626623</v>
      </c>
      <c r="J273" s="33"/>
      <c r="K273" s="40">
        <f t="shared" si="10"/>
        <v>62.7275348228277</v>
      </c>
      <c r="L273" s="33"/>
      <c r="M273" s="38">
        <v>3920875</v>
      </c>
      <c r="N273" s="33"/>
      <c r="O273" s="40">
        <f t="shared" si="11"/>
        <v>481.5616556128715</v>
      </c>
      <c r="P273" s="33"/>
      <c r="Q273" s="40">
        <f t="shared" si="12"/>
        <v>37.111237690242568</v>
      </c>
      <c r="R273" s="33"/>
      <c r="S273" s="38">
        <v>17034</v>
      </c>
      <c r="T273" s="33"/>
      <c r="U273" s="40">
        <f t="shared" si="13"/>
        <v>2.0921149594694177</v>
      </c>
      <c r="V273" s="33"/>
      <c r="W273" s="40">
        <f t="shared" si="14"/>
        <v>0.16122748692972663</v>
      </c>
      <c r="X273" s="33"/>
      <c r="Y273" s="38">
        <v>0</v>
      </c>
      <c r="Z273" s="33"/>
      <c r="AA273" s="40">
        <f t="shared" si="15"/>
        <v>0</v>
      </c>
      <c r="AB273" s="33"/>
      <c r="AC273" s="40">
        <f t="shared" si="16"/>
        <v>0</v>
      </c>
      <c r="AD273" s="33"/>
      <c r="AE273" s="38">
        <f t="shared" si="8"/>
        <v>10565196</v>
      </c>
      <c r="AF273" s="39"/>
      <c r="AG273" s="33"/>
      <c r="AH273" s="38">
        <v>0</v>
      </c>
      <c r="AI273" s="33"/>
      <c r="AJ273" s="38">
        <v>0</v>
      </c>
      <c r="AK273" s="33"/>
      <c r="AL273" s="38">
        <f t="shared" si="17"/>
        <v>10565196</v>
      </c>
      <c r="AM273" s="33"/>
      <c r="AN273" s="38">
        <v>8999966</v>
      </c>
      <c r="AO273" s="33"/>
      <c r="AP273" s="40">
        <f t="shared" si="18"/>
        <v>1105.3753377548514</v>
      </c>
      <c r="AQ273" s="33"/>
      <c r="AR273" s="40">
        <f>IF($AP$287&lt;&gt;0,(AP273/$AP$287)*100,0)</f>
        <v>87.884222470331679</v>
      </c>
      <c r="AS273" s="33"/>
      <c r="AT273" s="38">
        <v>0</v>
      </c>
      <c r="AU273" s="33"/>
      <c r="AV273" s="38">
        <v>0</v>
      </c>
      <c r="AW273" s="33"/>
      <c r="AX273" s="38"/>
      <c r="AY273" s="33"/>
      <c r="AZ273" s="38">
        <v>0</v>
      </c>
      <c r="BA273" s="33"/>
      <c r="BB273" s="22">
        <v>28</v>
      </c>
    </row>
    <row r="274" spans="1:54" s="27" customFormat="1" ht="8.85" customHeight="1" x14ac:dyDescent="0.3">
      <c r="A274" s="22">
        <v>29</v>
      </c>
      <c r="B274" s="33"/>
      <c r="C274" s="38">
        <v>4650</v>
      </c>
      <c r="D274" s="22"/>
      <c r="E274" s="22" t="s">
        <v>248</v>
      </c>
      <c r="F274" s="33"/>
      <c r="G274" s="38">
        <v>8829481</v>
      </c>
      <c r="H274" s="33"/>
      <c r="I274" s="40">
        <f t="shared" si="9"/>
        <v>1898.8131182795698</v>
      </c>
      <c r="J274" s="33"/>
      <c r="K274" s="40">
        <f t="shared" si="10"/>
        <v>80.350397466638739</v>
      </c>
      <c r="L274" s="33"/>
      <c r="M274" s="38">
        <v>2007470</v>
      </c>
      <c r="N274" s="33"/>
      <c r="O274" s="40">
        <f t="shared" si="11"/>
        <v>431.71397849462363</v>
      </c>
      <c r="P274" s="33"/>
      <c r="Q274" s="40">
        <f t="shared" si="12"/>
        <v>18.268459086366832</v>
      </c>
      <c r="R274" s="33"/>
      <c r="S274" s="38">
        <v>151770</v>
      </c>
      <c r="T274" s="33"/>
      <c r="U274" s="40">
        <f t="shared" si="13"/>
        <v>32.638709677419357</v>
      </c>
      <c r="V274" s="33"/>
      <c r="W274" s="40">
        <f t="shared" si="14"/>
        <v>1.3811434469944226</v>
      </c>
      <c r="X274" s="33"/>
      <c r="Y274" s="38">
        <v>0</v>
      </c>
      <c r="Z274" s="33"/>
      <c r="AA274" s="40">
        <f t="shared" si="15"/>
        <v>0</v>
      </c>
      <c r="AB274" s="33"/>
      <c r="AC274" s="40">
        <f t="shared" si="16"/>
        <v>0</v>
      </c>
      <c r="AD274" s="33"/>
      <c r="AE274" s="38">
        <f t="shared" si="8"/>
        <v>10988721</v>
      </c>
      <c r="AF274" s="39"/>
      <c r="AG274" s="33"/>
      <c r="AH274" s="38">
        <v>0</v>
      </c>
      <c r="AI274" s="33"/>
      <c r="AJ274" s="38">
        <v>0</v>
      </c>
      <c r="AK274" s="33"/>
      <c r="AL274" s="38">
        <f t="shared" si="17"/>
        <v>10988721</v>
      </c>
      <c r="AM274" s="33"/>
      <c r="AN274" s="38">
        <v>8402367</v>
      </c>
      <c r="AO274" s="33"/>
      <c r="AP274" s="40">
        <f t="shared" si="18"/>
        <v>1806.9606451612904</v>
      </c>
      <c r="AQ274" s="33"/>
      <c r="AR274" s="40">
        <f>IF($AP$287&lt;&gt;0,(AP274/$AP$287)*100,0)</f>
        <v>143.66462314695508</v>
      </c>
      <c r="AS274" s="33"/>
      <c r="AT274" s="38">
        <v>0</v>
      </c>
      <c r="AU274" s="33"/>
      <c r="AV274" s="38">
        <v>0</v>
      </c>
      <c r="AW274" s="33"/>
      <c r="AX274" s="38"/>
      <c r="AY274" s="33"/>
      <c r="AZ274" s="38">
        <v>13460</v>
      </c>
      <c r="BA274" s="33"/>
      <c r="BB274" s="22">
        <v>29</v>
      </c>
    </row>
    <row r="275" spans="1:54" s="27" customFormat="1" ht="8.85" customHeight="1" x14ac:dyDescent="0.3">
      <c r="A275" s="22">
        <v>30</v>
      </c>
      <c r="B275" s="33"/>
      <c r="C275" s="38">
        <v>6398</v>
      </c>
      <c r="D275" s="22" t="s">
        <v>93</v>
      </c>
      <c r="E275" s="22" t="s">
        <v>249</v>
      </c>
      <c r="F275" s="33"/>
      <c r="G275" s="38">
        <v>4505679</v>
      </c>
      <c r="H275" s="33"/>
      <c r="I275" s="40">
        <f t="shared" si="9"/>
        <v>704.23241638011882</v>
      </c>
      <c r="J275" s="33"/>
      <c r="K275" s="40">
        <f t="shared" si="10"/>
        <v>86.007840900500966</v>
      </c>
      <c r="L275" s="33"/>
      <c r="M275" s="38">
        <v>647797</v>
      </c>
      <c r="N275" s="33"/>
      <c r="O275" s="40">
        <f t="shared" si="11"/>
        <v>101.2499218505783</v>
      </c>
      <c r="P275" s="33"/>
      <c r="Q275" s="40">
        <f t="shared" si="12"/>
        <v>12.365643738007485</v>
      </c>
      <c r="R275" s="33"/>
      <c r="S275" s="38">
        <v>84227</v>
      </c>
      <c r="T275" s="33"/>
      <c r="U275" s="40">
        <f t="shared" si="13"/>
        <v>13.164582682088152</v>
      </c>
      <c r="V275" s="33"/>
      <c r="W275" s="40">
        <f t="shared" si="14"/>
        <v>1.6077892844844239</v>
      </c>
      <c r="X275" s="33"/>
      <c r="Y275" s="38">
        <v>981</v>
      </c>
      <c r="Z275" s="33"/>
      <c r="AA275" s="40">
        <f t="shared" si="15"/>
        <v>0.15332916536417632</v>
      </c>
      <c r="AB275" s="33"/>
      <c r="AC275" s="40">
        <f t="shared" si="16"/>
        <v>1.8726077007126217E-2</v>
      </c>
      <c r="AD275" s="33"/>
      <c r="AE275" s="38">
        <f>(G275+M275+S275+Y275)</f>
        <v>5238684</v>
      </c>
      <c r="AF275" s="39"/>
      <c r="AG275" s="33"/>
      <c r="AH275" s="38">
        <v>105604</v>
      </c>
      <c r="AI275" s="33"/>
      <c r="AJ275" s="38">
        <v>0</v>
      </c>
      <c r="AK275" s="33"/>
      <c r="AL275" s="38">
        <f t="shared" si="17"/>
        <v>5344288</v>
      </c>
      <c r="AM275" s="33"/>
      <c r="AN275" s="38">
        <v>4266164</v>
      </c>
      <c r="AO275" s="33"/>
      <c r="AP275" s="40">
        <f t="shared" si="18"/>
        <v>666.79649890590815</v>
      </c>
      <c r="AQ275" s="33"/>
      <c r="AR275" s="40">
        <f>IF($AP$287&lt;&gt;0,(AP275/$AP$287)*100,0)</f>
        <v>53.014473772601512</v>
      </c>
      <c r="AS275" s="33"/>
      <c r="AT275" s="38">
        <v>770174</v>
      </c>
      <c r="AU275" s="33"/>
      <c r="AV275" s="38">
        <v>258264</v>
      </c>
      <c r="AW275" s="33"/>
      <c r="AX275" s="38"/>
      <c r="AY275" s="33"/>
      <c r="AZ275" s="38">
        <v>65564</v>
      </c>
      <c r="BA275" s="33"/>
      <c r="BB275" s="22">
        <v>30</v>
      </c>
    </row>
    <row r="276" spans="1:54" s="27" customFormat="1" ht="8.85" customHeight="1" x14ac:dyDescent="0.3">
      <c r="A276" s="53"/>
      <c r="B276" s="33"/>
      <c r="C276" s="41"/>
      <c r="D276" s="22"/>
      <c r="E276" s="22"/>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9"/>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41"/>
    </row>
    <row r="277" spans="1:54" s="27" customFormat="1" ht="8.85" customHeight="1" x14ac:dyDescent="0.3">
      <c r="A277" s="22">
        <v>31</v>
      </c>
      <c r="B277" s="33"/>
      <c r="C277" s="38">
        <v>4627</v>
      </c>
      <c r="D277" s="22"/>
      <c r="E277" s="22" t="s">
        <v>216</v>
      </c>
      <c r="F277" s="33"/>
      <c r="G277" s="38">
        <v>3839220</v>
      </c>
      <c r="H277" s="33"/>
      <c r="I277" s="40">
        <f t="shared" si="9"/>
        <v>829.74281391830561</v>
      </c>
      <c r="J277" s="33"/>
      <c r="K277" s="40">
        <f t="shared" si="10"/>
        <v>74.353861492445745</v>
      </c>
      <c r="L277" s="33"/>
      <c r="M277" s="38">
        <v>1317410</v>
      </c>
      <c r="N277" s="33"/>
      <c r="O277" s="40">
        <f t="shared" si="11"/>
        <v>284.72228225632159</v>
      </c>
      <c r="P277" s="33"/>
      <c r="Q277" s="40">
        <f t="shared" si="12"/>
        <v>25.514172323743612</v>
      </c>
      <c r="R277" s="33"/>
      <c r="S277" s="38">
        <v>6814</v>
      </c>
      <c r="T277" s="33"/>
      <c r="U277" s="40">
        <f t="shared" si="13"/>
        <v>1.4726604711476119</v>
      </c>
      <c r="V277" s="33"/>
      <c r="W277" s="40">
        <f t="shared" si="14"/>
        <v>0.13196618381065039</v>
      </c>
      <c r="X277" s="33"/>
      <c r="Y277" s="38">
        <v>0</v>
      </c>
      <c r="Z277" s="33"/>
      <c r="AA277" s="40">
        <f t="shared" si="15"/>
        <v>0</v>
      </c>
      <c r="AB277" s="33"/>
      <c r="AC277" s="40">
        <f t="shared" si="16"/>
        <v>0</v>
      </c>
      <c r="AD277" s="33"/>
      <c r="AE277" s="38">
        <f t="shared" ref="AE277:AE285" si="19">(G277+M277+S277+Y277)</f>
        <v>5163444</v>
      </c>
      <c r="AF277" s="39"/>
      <c r="AG277" s="33"/>
      <c r="AH277" s="38">
        <v>0</v>
      </c>
      <c r="AI277" s="33"/>
      <c r="AJ277" s="38">
        <v>393534</v>
      </c>
      <c r="AK277" s="33"/>
      <c r="AL277" s="38">
        <f t="shared" si="17"/>
        <v>5556978</v>
      </c>
      <c r="AM277" s="33"/>
      <c r="AN277" s="38">
        <v>5426866</v>
      </c>
      <c r="AO277" s="33"/>
      <c r="AP277" s="40">
        <f t="shared" si="18"/>
        <v>1172.8692457315756</v>
      </c>
      <c r="AQ277" s="33"/>
      <c r="AR277" s="40">
        <f t="shared" ref="AR277:AR285" si="20">IF($AP$287&lt;&gt;0,(AP277/$AP$287)*100,0)</f>
        <v>93.250408435785189</v>
      </c>
      <c r="AS277" s="33"/>
      <c r="AT277" s="38">
        <v>212194</v>
      </c>
      <c r="AU277" s="33"/>
      <c r="AV277" s="38">
        <v>0</v>
      </c>
      <c r="AW277" s="33"/>
      <c r="AX277" s="38"/>
      <c r="AY277" s="33"/>
      <c r="AZ277" s="38">
        <v>38011</v>
      </c>
      <c r="BA277" s="33"/>
      <c r="BB277" s="22">
        <v>31</v>
      </c>
    </row>
    <row r="278" spans="1:54" s="27" customFormat="1" ht="8.85" customHeight="1" x14ac:dyDescent="0.3">
      <c r="A278" s="22">
        <v>32</v>
      </c>
      <c r="B278" s="33"/>
      <c r="C278" s="38">
        <v>15687</v>
      </c>
      <c r="D278" s="22"/>
      <c r="E278" s="22" t="s">
        <v>250</v>
      </c>
      <c r="F278" s="33"/>
      <c r="G278" s="38">
        <v>25023275</v>
      </c>
      <c r="H278" s="33"/>
      <c r="I278" s="40">
        <f>(G278/$C278)</f>
        <v>1595.1600050997642</v>
      </c>
      <c r="J278" s="33"/>
      <c r="K278" s="40">
        <f>IF($AE278&lt;&gt;0,(G278/$AE278)*100,0)</f>
        <v>86.70134844183211</v>
      </c>
      <c r="L278" s="33"/>
      <c r="M278" s="38">
        <v>3599549</v>
      </c>
      <c r="N278" s="33"/>
      <c r="O278" s="40">
        <f>(M278/$C278)</f>
        <v>229.46063619557594</v>
      </c>
      <c r="P278" s="33"/>
      <c r="Q278" s="40">
        <f>IF($AE278&lt;&gt;0,(M278/$AE278)*100,0)</f>
        <v>12.471818819976537</v>
      </c>
      <c r="R278" s="33"/>
      <c r="S278" s="38">
        <v>155634</v>
      </c>
      <c r="T278" s="33"/>
      <c r="U278" s="40">
        <f>(S278/$C278)</f>
        <v>9.9212086441002096</v>
      </c>
      <c r="V278" s="33"/>
      <c r="W278" s="40">
        <f>IF($AE278&lt;&gt;0,(S278/$AE278)*100,0)</f>
        <v>0.53924506937625472</v>
      </c>
      <c r="X278" s="33"/>
      <c r="Y278" s="38">
        <v>83002</v>
      </c>
      <c r="Z278" s="33"/>
      <c r="AA278" s="40">
        <f>(Y278/$C278)</f>
        <v>5.2911327851086885</v>
      </c>
      <c r="AB278" s="33"/>
      <c r="AC278" s="40">
        <f>IF($AE278&lt;&gt;0,(Y278/$AE278)*100,0)</f>
        <v>0.28758766881509112</v>
      </c>
      <c r="AD278" s="33"/>
      <c r="AE278" s="38">
        <f t="shared" si="19"/>
        <v>28861460</v>
      </c>
      <c r="AF278" s="39"/>
      <c r="AG278" s="33"/>
      <c r="AH278" s="38">
        <v>590400</v>
      </c>
      <c r="AI278" s="33"/>
      <c r="AJ278" s="38">
        <v>5309111</v>
      </c>
      <c r="AK278" s="33"/>
      <c r="AL278" s="38">
        <f>(AE278+AH278+AJ278)</f>
        <v>34760971</v>
      </c>
      <c r="AM278" s="33"/>
      <c r="AN278" s="38">
        <v>28964595</v>
      </c>
      <c r="AO278" s="33"/>
      <c r="AP278" s="40">
        <f>(AN278/$C278)</f>
        <v>1846.4075349015109</v>
      </c>
      <c r="AQ278" s="33"/>
      <c r="AR278" s="40">
        <f t="shared" si="20"/>
        <v>146.80089651517912</v>
      </c>
      <c r="AS278" s="33"/>
      <c r="AT278" s="38">
        <v>1496177</v>
      </c>
      <c r="AU278" s="33"/>
      <c r="AV278" s="38">
        <v>0</v>
      </c>
      <c r="AW278" s="33"/>
      <c r="AX278" s="38"/>
      <c r="AY278" s="33"/>
      <c r="AZ278" s="38">
        <v>0</v>
      </c>
      <c r="BA278" s="33"/>
      <c r="BB278" s="22">
        <v>32</v>
      </c>
    </row>
    <row r="279" spans="1:54" s="27" customFormat="1" ht="8.85" customHeight="1" x14ac:dyDescent="0.3">
      <c r="A279" s="22">
        <v>33</v>
      </c>
      <c r="B279" s="33"/>
      <c r="C279" s="38">
        <v>8098</v>
      </c>
      <c r="D279" s="22"/>
      <c r="E279" s="22" t="s">
        <v>251</v>
      </c>
      <c r="F279" s="33"/>
      <c r="G279" s="38">
        <v>6553748</v>
      </c>
      <c r="H279" s="33"/>
      <c r="I279" s="40">
        <f>(G279/$C279)</f>
        <v>809.30451963447763</v>
      </c>
      <c r="J279" s="33"/>
      <c r="K279" s="40">
        <f>IF($AE279&lt;&gt;0,(G279/$AE279)*100,0)</f>
        <v>75.74546096306301</v>
      </c>
      <c r="L279" s="33"/>
      <c r="M279" s="38">
        <v>2079944</v>
      </c>
      <c r="N279" s="33"/>
      <c r="O279" s="40">
        <f>(M279/$C279)</f>
        <v>256.8466287972339</v>
      </c>
      <c r="P279" s="33"/>
      <c r="Q279" s="40">
        <f>IF($AE279&lt;&gt;0,(M279/$AE279)*100,0)</f>
        <v>24.039117319945341</v>
      </c>
      <c r="R279" s="33"/>
      <c r="S279" s="38">
        <v>18639</v>
      </c>
      <c r="T279" s="33"/>
      <c r="U279" s="40">
        <f>(S279/$C279)</f>
        <v>2.3016794270190171</v>
      </c>
      <c r="V279" s="33"/>
      <c r="W279" s="40">
        <f>IF($AE279&lt;&gt;0,(S279/$AE279)*100,0)</f>
        <v>0.21542171699164078</v>
      </c>
      <c r="X279" s="33"/>
      <c r="Y279" s="38">
        <v>0</v>
      </c>
      <c r="Z279" s="33"/>
      <c r="AA279" s="40">
        <f>(Y279/$C279)</f>
        <v>0</v>
      </c>
      <c r="AB279" s="33"/>
      <c r="AC279" s="40">
        <f>IF($AE279&lt;&gt;0,(Y279/$AE279)*100,0)</f>
        <v>0</v>
      </c>
      <c r="AD279" s="33"/>
      <c r="AE279" s="38">
        <f t="shared" si="19"/>
        <v>8652331</v>
      </c>
      <c r="AF279" s="39"/>
      <c r="AG279" s="33"/>
      <c r="AH279" s="38">
        <v>173633</v>
      </c>
      <c r="AI279" s="33"/>
      <c r="AJ279" s="38">
        <v>0</v>
      </c>
      <c r="AK279" s="33"/>
      <c r="AL279" s="38">
        <f>(AE279+AH279+AJ279)</f>
        <v>8825964</v>
      </c>
      <c r="AM279" s="33"/>
      <c r="AN279" s="38">
        <v>7966981</v>
      </c>
      <c r="AO279" s="33"/>
      <c r="AP279" s="40">
        <f>(AN279/$C279)</f>
        <v>983.82081995554461</v>
      </c>
      <c r="AQ279" s="33"/>
      <c r="AR279" s="40">
        <f t="shared" si="20"/>
        <v>78.219881391177466</v>
      </c>
      <c r="AS279" s="33"/>
      <c r="AT279" s="38">
        <v>0</v>
      </c>
      <c r="AU279" s="33"/>
      <c r="AV279" s="38">
        <v>0</v>
      </c>
      <c r="AW279" s="33"/>
      <c r="AX279" s="38"/>
      <c r="AY279" s="33"/>
      <c r="AZ279" s="38">
        <v>0</v>
      </c>
      <c r="BA279" s="33"/>
      <c r="BB279" s="22">
        <v>33</v>
      </c>
    </row>
    <row r="280" spans="1:54" s="27" customFormat="1" ht="8.85" customHeight="1" x14ac:dyDescent="0.3">
      <c r="A280" s="22">
        <v>34</v>
      </c>
      <c r="B280" s="33"/>
      <c r="C280" s="38">
        <v>9611</v>
      </c>
      <c r="D280" s="22"/>
      <c r="E280" s="22" t="s">
        <v>252</v>
      </c>
      <c r="F280" s="33"/>
      <c r="G280" s="38">
        <v>11880106</v>
      </c>
      <c r="H280" s="33"/>
      <c r="I280" s="40">
        <f>(G280/$C280)</f>
        <v>1236.094683175528</v>
      </c>
      <c r="J280" s="33"/>
      <c r="K280" s="40">
        <f>IF($AE280&lt;&gt;0,(G280/$AE280)*100,0)</f>
        <v>77.193114461617597</v>
      </c>
      <c r="L280" s="33"/>
      <c r="M280" s="38">
        <v>3243275</v>
      </c>
      <c r="N280" s="33"/>
      <c r="O280" s="40">
        <f>(M280/$C280)</f>
        <v>337.4544792425346</v>
      </c>
      <c r="P280" s="33"/>
      <c r="Q280" s="40">
        <f>IF($AE280&lt;&gt;0,(M280/$AE280)*100,0)</f>
        <v>21.073759636951287</v>
      </c>
      <c r="R280" s="33"/>
      <c r="S280" s="38">
        <v>266730</v>
      </c>
      <c r="T280" s="33"/>
      <c r="U280" s="40">
        <f>(S280/$C280)</f>
        <v>27.752575174279471</v>
      </c>
      <c r="V280" s="33"/>
      <c r="W280" s="40">
        <f>IF($AE280&lt;&gt;0,(S280/$AE280)*100,0)</f>
        <v>1.7331259014311202</v>
      </c>
      <c r="X280" s="33"/>
      <c r="Y280" s="38">
        <v>0</v>
      </c>
      <c r="Z280" s="33"/>
      <c r="AA280" s="40">
        <f>(Y280/$C280)</f>
        <v>0</v>
      </c>
      <c r="AB280" s="33"/>
      <c r="AC280" s="40">
        <f>IF($AE280&lt;&gt;0,(Y280/$AE280)*100,0)</f>
        <v>0</v>
      </c>
      <c r="AD280" s="33"/>
      <c r="AE280" s="38">
        <f t="shared" si="19"/>
        <v>15390111</v>
      </c>
      <c r="AF280" s="39"/>
      <c r="AG280" s="33"/>
      <c r="AH280" s="38">
        <v>0</v>
      </c>
      <c r="AI280" s="33"/>
      <c r="AJ280" s="38">
        <v>0</v>
      </c>
      <c r="AK280" s="33"/>
      <c r="AL280" s="38">
        <f>(AE280+AH280+AJ280)</f>
        <v>15390111</v>
      </c>
      <c r="AM280" s="33"/>
      <c r="AN280" s="38">
        <v>14403829</v>
      </c>
      <c r="AO280" s="33"/>
      <c r="AP280" s="40">
        <f>(AN280/$C280)</f>
        <v>1498.6816148163562</v>
      </c>
      <c r="AQ280" s="33"/>
      <c r="AR280" s="40">
        <f t="shared" si="20"/>
        <v>119.15452059590564</v>
      </c>
      <c r="AS280" s="33"/>
      <c r="AT280" s="38">
        <v>0</v>
      </c>
      <c r="AU280" s="33"/>
      <c r="AV280" s="38">
        <v>717632</v>
      </c>
      <c r="AW280" s="33"/>
      <c r="AX280" s="38"/>
      <c r="AY280" s="33"/>
      <c r="AZ280" s="38">
        <v>0</v>
      </c>
      <c r="BA280" s="33"/>
      <c r="BB280" s="22">
        <v>34</v>
      </c>
    </row>
    <row r="281" spans="1:54" s="27" customFormat="1" ht="8.85" customHeight="1" x14ac:dyDescent="0.3">
      <c r="A281" s="22">
        <v>35</v>
      </c>
      <c r="B281" s="33"/>
      <c r="C281" s="38">
        <v>3306</v>
      </c>
      <c r="D281" s="22" t="s">
        <v>93</v>
      </c>
      <c r="E281" s="22" t="s">
        <v>253</v>
      </c>
      <c r="F281" s="33"/>
      <c r="G281" s="38">
        <v>8307219</v>
      </c>
      <c r="H281" s="33"/>
      <c r="I281" s="40">
        <f>(G281/$C281)</f>
        <v>2512.7704174228675</v>
      </c>
      <c r="J281" s="33"/>
      <c r="K281" s="40">
        <f>IF($AE281&lt;&gt;0,(G281/$AE281)*100,0)</f>
        <v>56.42644771762496</v>
      </c>
      <c r="L281" s="33"/>
      <c r="M281" s="38">
        <v>5984139</v>
      </c>
      <c r="N281" s="33"/>
      <c r="O281" s="40">
        <f>(M281/$C281)</f>
        <v>1810.0843920145192</v>
      </c>
      <c r="P281" s="33"/>
      <c r="Q281" s="40">
        <f>IF($AE281&lt;&gt;0,(M281/$AE281)*100,0)</f>
        <v>40.647021153348739</v>
      </c>
      <c r="R281" s="33"/>
      <c r="S281" s="38">
        <v>430850</v>
      </c>
      <c r="T281" s="33"/>
      <c r="U281" s="40">
        <f>(S281/$C281)</f>
        <v>130.32365396249244</v>
      </c>
      <c r="V281" s="33"/>
      <c r="W281" s="40">
        <f>IF($AE281&lt;&gt;0,(S281/$AE281)*100,0)</f>
        <v>2.9265311290262983</v>
      </c>
      <c r="X281" s="33"/>
      <c r="Y281" s="38">
        <v>0</v>
      </c>
      <c r="Z281" s="33"/>
      <c r="AA281" s="40">
        <f>(Y281/$C281)</f>
        <v>0</v>
      </c>
      <c r="AB281" s="33"/>
      <c r="AC281" s="40">
        <f>IF($AE281&lt;&gt;0,(Y281/$AE281)*100,0)</f>
        <v>0</v>
      </c>
      <c r="AD281" s="33"/>
      <c r="AE281" s="38">
        <f t="shared" si="19"/>
        <v>14722208</v>
      </c>
      <c r="AF281" s="39"/>
      <c r="AG281" s="33"/>
      <c r="AH281" s="38">
        <v>0</v>
      </c>
      <c r="AI281" s="33"/>
      <c r="AJ281" s="38">
        <v>122400</v>
      </c>
      <c r="AK281" s="33"/>
      <c r="AL281" s="38">
        <f>(AE281+AH281+AJ281)</f>
        <v>14844608</v>
      </c>
      <c r="AM281" s="33"/>
      <c r="AN281" s="38">
        <v>13871895</v>
      </c>
      <c r="AO281" s="33"/>
      <c r="AP281" s="40">
        <f>(AN281/$C281)</f>
        <v>4195.9754990925594</v>
      </c>
      <c r="AQ281" s="33"/>
      <c r="AR281" s="40">
        <f t="shared" si="20"/>
        <v>333.60618031455897</v>
      </c>
      <c r="AS281" s="33"/>
      <c r="AT281" s="38">
        <v>262994</v>
      </c>
      <c r="AU281" s="33"/>
      <c r="AV281" s="38">
        <v>714917</v>
      </c>
      <c r="AW281" s="33"/>
      <c r="AX281" s="38"/>
      <c r="AY281" s="33"/>
      <c r="AZ281" s="38">
        <v>0</v>
      </c>
      <c r="BA281" s="33"/>
      <c r="BB281" s="22">
        <v>35</v>
      </c>
    </row>
    <row r="282" spans="1:54" s="27" customFormat="1" ht="8.85" customHeight="1" x14ac:dyDescent="0.3">
      <c r="A282" s="22"/>
      <c r="B282" s="33"/>
      <c r="C282" s="38"/>
      <c r="D282" s="22"/>
      <c r="E282" s="22"/>
      <c r="F282" s="33"/>
      <c r="G282" s="38"/>
      <c r="H282" s="33"/>
      <c r="I282" s="40"/>
      <c r="J282" s="33"/>
      <c r="K282" s="40"/>
      <c r="L282" s="33"/>
      <c r="M282" s="38"/>
      <c r="N282" s="33"/>
      <c r="O282" s="40"/>
      <c r="P282" s="33"/>
      <c r="Q282" s="40"/>
      <c r="R282" s="33"/>
      <c r="S282" s="38"/>
      <c r="T282" s="33"/>
      <c r="U282" s="40"/>
      <c r="V282" s="33"/>
      <c r="W282" s="40"/>
      <c r="X282" s="33"/>
      <c r="Y282" s="38"/>
      <c r="Z282" s="33"/>
      <c r="AA282" s="40"/>
      <c r="AB282" s="33"/>
      <c r="AC282" s="40"/>
      <c r="AD282" s="33"/>
      <c r="AE282" s="38"/>
      <c r="AF282" s="39"/>
      <c r="AG282" s="33"/>
      <c r="AH282" s="38"/>
      <c r="AI282" s="33"/>
      <c r="AJ282" s="38"/>
      <c r="AK282" s="33"/>
      <c r="AL282" s="38"/>
      <c r="AM282" s="33"/>
      <c r="AN282" s="38"/>
      <c r="AO282" s="33"/>
      <c r="AP282" s="40"/>
      <c r="AQ282" s="33"/>
      <c r="AR282" s="40"/>
      <c r="AS282" s="33"/>
      <c r="AT282" s="38"/>
      <c r="AU282" s="33"/>
      <c r="AV282" s="38"/>
      <c r="AW282" s="33"/>
      <c r="AX282" s="38"/>
      <c r="AY282" s="33"/>
      <c r="AZ282" s="38"/>
      <c r="BA282" s="33"/>
      <c r="BB282" s="22"/>
    </row>
    <row r="283" spans="1:54" s="27" customFormat="1" ht="8.85" customHeight="1" x14ac:dyDescent="0.3">
      <c r="A283" s="22">
        <v>36</v>
      </c>
      <c r="B283" s="33"/>
      <c r="C283" s="38">
        <v>3286</v>
      </c>
      <c r="D283" s="22" t="s">
        <v>93</v>
      </c>
      <c r="E283" s="22" t="s">
        <v>220</v>
      </c>
      <c r="F283" s="33"/>
      <c r="G283" s="38">
        <v>3624326</v>
      </c>
      <c r="H283" s="33"/>
      <c r="I283" s="40">
        <f>(G283/$C283)</f>
        <v>1102.9598295800365</v>
      </c>
      <c r="J283" s="33"/>
      <c r="K283" s="40">
        <f>IF($AE283&lt;&gt;0,(G283/$AE283)*100,0)</f>
        <v>80.42665788503129</v>
      </c>
      <c r="L283" s="33"/>
      <c r="M283" s="38">
        <v>875831</v>
      </c>
      <c r="N283" s="33"/>
      <c r="O283" s="40">
        <f>(M283/$C283)</f>
        <v>266.53408399269631</v>
      </c>
      <c r="P283" s="33"/>
      <c r="Q283" s="40">
        <f>IF($AE283&lt;&gt;0,(M283/$AE283)*100,0)</f>
        <v>19.435381972290806</v>
      </c>
      <c r="R283" s="33"/>
      <c r="S283" s="38">
        <v>6217</v>
      </c>
      <c r="T283" s="33"/>
      <c r="U283" s="40">
        <f>(S283/$C283)</f>
        <v>1.8919659160073037</v>
      </c>
      <c r="V283" s="33"/>
      <c r="W283" s="40">
        <f>IF($AE283&lt;&gt;0,(S283/$AE283)*100,0)</f>
        <v>0.13796014267790468</v>
      </c>
      <c r="X283" s="33"/>
      <c r="Y283" s="38">
        <v>0</v>
      </c>
      <c r="Z283" s="33"/>
      <c r="AA283" s="40">
        <f>(Y283/$C283)</f>
        <v>0</v>
      </c>
      <c r="AB283" s="33"/>
      <c r="AC283" s="40">
        <f>IF($AE283&lt;&gt;0,(Y283/$AE283)*100,0)</f>
        <v>0</v>
      </c>
      <c r="AD283" s="33"/>
      <c r="AE283" s="38">
        <f>(G283+M283+S283+Y283)</f>
        <v>4506374</v>
      </c>
      <c r="AF283" s="39"/>
      <c r="AG283" s="33"/>
      <c r="AH283" s="38">
        <v>0</v>
      </c>
      <c r="AI283" s="33"/>
      <c r="AJ283" s="38">
        <v>0</v>
      </c>
      <c r="AK283" s="33"/>
      <c r="AL283" s="38">
        <f>(AE283+AH283+AJ283)</f>
        <v>4506374</v>
      </c>
      <c r="AM283" s="33"/>
      <c r="AN283" s="38">
        <v>3052706</v>
      </c>
      <c r="AO283" s="33"/>
      <c r="AP283" s="40">
        <f>(AN283/$C283)</f>
        <v>929.00365185636031</v>
      </c>
      <c r="AQ283" s="33"/>
      <c r="AR283" s="40">
        <f>IF($AP$287&lt;&gt;0,(AP283/$AP$287)*100,0)</f>
        <v>73.861575183435107</v>
      </c>
      <c r="AS283" s="33"/>
      <c r="AT283" s="38">
        <v>466966</v>
      </c>
      <c r="AU283" s="33"/>
      <c r="AV283" s="38">
        <v>0</v>
      </c>
      <c r="AW283" s="33"/>
      <c r="AX283" s="38"/>
      <c r="AY283" s="33"/>
      <c r="AZ283" s="38">
        <v>137398</v>
      </c>
      <c r="BA283" s="33"/>
      <c r="BB283" s="22">
        <v>36</v>
      </c>
    </row>
    <row r="284" spans="1:54" s="27" customFormat="1" ht="8.85" customHeight="1" x14ac:dyDescent="0.3">
      <c r="A284" s="22">
        <v>37</v>
      </c>
      <c r="B284" s="33"/>
      <c r="C284" s="38">
        <v>5097</v>
      </c>
      <c r="D284" s="22" t="s">
        <v>93</v>
      </c>
      <c r="E284" s="22" t="s">
        <v>254</v>
      </c>
      <c r="F284" s="33"/>
      <c r="G284" s="38">
        <v>4770486</v>
      </c>
      <c r="H284" s="33"/>
      <c r="I284" s="40">
        <f>(G284/$C284)</f>
        <v>935.93996468510886</v>
      </c>
      <c r="J284" s="33"/>
      <c r="K284" s="40">
        <f>IF($AE284&lt;&gt;0,(G284/$AE284)*100,0)</f>
        <v>80.127256666807199</v>
      </c>
      <c r="L284" s="33"/>
      <c r="M284" s="38">
        <v>1178236</v>
      </c>
      <c r="N284" s="33"/>
      <c r="O284" s="40">
        <f>(M284/$C284)</f>
        <v>231.16264469295663</v>
      </c>
      <c r="P284" s="33"/>
      <c r="Q284" s="40">
        <f>IF($AE284&lt;&gt;0,(M284/$AE284)*100,0)</f>
        <v>19.790188753529986</v>
      </c>
      <c r="R284" s="33"/>
      <c r="S284" s="38">
        <v>4915</v>
      </c>
      <c r="T284" s="33"/>
      <c r="U284" s="40">
        <f>(S284/$C284)</f>
        <v>0.96429272120855403</v>
      </c>
      <c r="V284" s="33"/>
      <c r="W284" s="40">
        <f>IF($AE284&lt;&gt;0,(S284/$AE284)*100,0)</f>
        <v>8.2554579662817873E-2</v>
      </c>
      <c r="X284" s="33"/>
      <c r="Y284" s="38">
        <v>0</v>
      </c>
      <c r="Z284" s="33"/>
      <c r="AA284" s="40">
        <f>(Y284/$C284)</f>
        <v>0</v>
      </c>
      <c r="AB284" s="33"/>
      <c r="AC284" s="40">
        <f>IF($AE284&lt;&gt;0,(Y284/$AE284)*100,0)</f>
        <v>0</v>
      </c>
      <c r="AD284" s="33"/>
      <c r="AE284" s="38">
        <f>(G284+M284+S284+Y284)</f>
        <v>5953637</v>
      </c>
      <c r="AF284" s="39"/>
      <c r="AG284" s="33"/>
      <c r="AH284" s="38">
        <v>148101</v>
      </c>
      <c r="AI284" s="33"/>
      <c r="AJ284" s="38">
        <v>0</v>
      </c>
      <c r="AK284" s="33"/>
      <c r="AL284" s="38">
        <f>(AE284+AH284+AJ284)</f>
        <v>6101738</v>
      </c>
      <c r="AM284" s="33"/>
      <c r="AN284" s="38">
        <v>5806686</v>
      </c>
      <c r="AO284" s="33"/>
      <c r="AP284" s="40">
        <f>(AN284/$C284)</f>
        <v>1139.2360211889347</v>
      </c>
      <c r="AQ284" s="33"/>
      <c r="AR284" s="40">
        <f>IF($AP$287&lt;&gt;0,(AP284/$AP$287)*100,0)</f>
        <v>90.576357652181045</v>
      </c>
      <c r="AS284" s="33"/>
      <c r="AT284" s="38">
        <v>81254</v>
      </c>
      <c r="AU284" s="33"/>
      <c r="AV284" s="38">
        <v>207112</v>
      </c>
      <c r="AW284" s="33"/>
      <c r="AX284" s="38"/>
      <c r="AY284" s="33"/>
      <c r="AZ284" s="38">
        <v>0</v>
      </c>
      <c r="BA284" s="33"/>
      <c r="BB284" s="22">
        <v>37</v>
      </c>
    </row>
    <row r="285" spans="1:54" s="27" customFormat="1" ht="8.85" customHeight="1" x14ac:dyDescent="0.3">
      <c r="A285" s="42">
        <v>38</v>
      </c>
      <c r="B285" s="33"/>
      <c r="C285" s="43">
        <v>8211</v>
      </c>
      <c r="D285" s="22"/>
      <c r="E285" s="22" t="s">
        <v>255</v>
      </c>
      <c r="F285" s="33"/>
      <c r="G285" s="43">
        <v>11923607</v>
      </c>
      <c r="H285" s="33"/>
      <c r="I285" s="40">
        <f t="shared" si="9"/>
        <v>1452.1504079892827</v>
      </c>
      <c r="J285" s="33"/>
      <c r="K285" s="40">
        <f t="shared" si="10"/>
        <v>74.68576014307267</v>
      </c>
      <c r="L285" s="33"/>
      <c r="M285" s="43">
        <v>4026173</v>
      </c>
      <c r="N285" s="33"/>
      <c r="O285" s="40">
        <f t="shared" si="11"/>
        <v>490.33893557422971</v>
      </c>
      <c r="P285" s="33"/>
      <c r="Q285" s="40">
        <f t="shared" si="12"/>
        <v>25.218693552422124</v>
      </c>
      <c r="R285" s="33"/>
      <c r="S285" s="43">
        <v>6372</v>
      </c>
      <c r="T285" s="33"/>
      <c r="U285" s="40">
        <f t="shared" si="13"/>
        <v>0.77603215199123132</v>
      </c>
      <c r="V285" s="33"/>
      <c r="W285" s="40">
        <f t="shared" si="14"/>
        <v>3.9912223174720457E-2</v>
      </c>
      <c r="X285" s="33"/>
      <c r="Y285" s="43">
        <v>8882</v>
      </c>
      <c r="Z285" s="33"/>
      <c r="AA285" s="40">
        <f t="shared" si="15"/>
        <v>1.081719644379491</v>
      </c>
      <c r="AB285" s="33"/>
      <c r="AC285" s="40">
        <f t="shared" si="16"/>
        <v>5.5634081330487611E-2</v>
      </c>
      <c r="AD285" s="33"/>
      <c r="AE285" s="43">
        <f t="shared" si="19"/>
        <v>15965034</v>
      </c>
      <c r="AF285" s="39"/>
      <c r="AG285" s="33"/>
      <c r="AH285" s="43">
        <v>800000</v>
      </c>
      <c r="AI285" s="33"/>
      <c r="AJ285" s="43">
        <v>1393</v>
      </c>
      <c r="AK285" s="33"/>
      <c r="AL285" s="43">
        <f t="shared" si="17"/>
        <v>16766427</v>
      </c>
      <c r="AM285" s="33"/>
      <c r="AN285" s="43">
        <v>18921120</v>
      </c>
      <c r="AO285" s="33"/>
      <c r="AP285" s="40">
        <f t="shared" si="18"/>
        <v>2304.3624406284252</v>
      </c>
      <c r="AQ285" s="33"/>
      <c r="AR285" s="40">
        <f t="shared" si="20"/>
        <v>183.21116318354024</v>
      </c>
      <c r="AS285" s="33"/>
      <c r="AT285" s="43">
        <v>0</v>
      </c>
      <c r="AU285" s="33"/>
      <c r="AV285" s="43">
        <v>1054266</v>
      </c>
      <c r="AW285" s="33"/>
      <c r="AX285" s="43"/>
      <c r="AY285" s="33"/>
      <c r="AZ285" s="43">
        <v>0</v>
      </c>
      <c r="BA285" s="33"/>
      <c r="BB285" s="42">
        <v>38</v>
      </c>
    </row>
    <row r="286" spans="1:54" s="27" customFormat="1" ht="8.85" customHeight="1" x14ac:dyDescent="0.3">
      <c r="A286" s="33"/>
      <c r="B286" s="33"/>
      <c r="C286" s="33"/>
      <c r="D286" s="22"/>
      <c r="E286" s="22"/>
      <c r="F286" s="33"/>
      <c r="G286" s="33"/>
      <c r="H286" s="33"/>
      <c r="I286" s="33"/>
      <c r="J286" s="33"/>
      <c r="K286" s="33"/>
      <c r="L286" s="33"/>
      <c r="M286" s="33"/>
      <c r="N286" s="33"/>
      <c r="O286" s="33"/>
      <c r="P286" s="33"/>
      <c r="Q286" s="33"/>
      <c r="R286" s="33"/>
      <c r="S286" s="33"/>
      <c r="T286" s="33"/>
      <c r="U286" s="33"/>
      <c r="V286" s="33"/>
      <c r="W286" s="33"/>
      <c r="X286" s="33"/>
      <c r="Y286" s="33"/>
      <c r="Z286" s="33"/>
      <c r="AA286" s="33"/>
      <c r="AB286" s="33"/>
      <c r="AC286" s="33"/>
      <c r="AD286" s="33"/>
      <c r="AE286" s="33"/>
      <c r="AF286" s="39"/>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row>
    <row r="287" spans="1:54" s="27" customFormat="1" ht="8.85" customHeight="1" x14ac:dyDescent="0.3">
      <c r="A287" s="42">
        <f>A285</f>
        <v>38</v>
      </c>
      <c r="B287" s="33"/>
      <c r="C287" s="43">
        <f>SUM(C241:C285)</f>
        <v>358999</v>
      </c>
      <c r="D287" s="22"/>
      <c r="E287" s="30" t="s">
        <v>72</v>
      </c>
      <c r="F287" s="33"/>
      <c r="G287" s="44">
        <f>SUM(G241:G285)</f>
        <v>374233175</v>
      </c>
      <c r="H287" s="33"/>
      <c r="I287" s="45">
        <f>(G287/$C287)</f>
        <v>1042.4351460589028</v>
      </c>
      <c r="J287" s="33"/>
      <c r="K287" s="40">
        <f>IF($AE287&lt;&gt;0,(G287/$AE287)*100,0)</f>
        <v>77.38325996405338</v>
      </c>
      <c r="L287" s="33"/>
      <c r="M287" s="44">
        <f>SUM(M241:M285)</f>
        <v>102907869</v>
      </c>
      <c r="N287" s="33"/>
      <c r="O287" s="45">
        <f>(M287/$C287)</f>
        <v>286.65224415666898</v>
      </c>
      <c r="P287" s="33"/>
      <c r="Q287" s="40">
        <f>IF($AE287&lt;&gt;0,(M287/$AE287)*100,0)</f>
        <v>21.279103273443759</v>
      </c>
      <c r="R287" s="33"/>
      <c r="S287" s="44">
        <f>SUM(S241:S285)</f>
        <v>4342925</v>
      </c>
      <c r="T287" s="33"/>
      <c r="U287" s="45">
        <f>(S287/$C287)</f>
        <v>12.097317819826797</v>
      </c>
      <c r="V287" s="33"/>
      <c r="W287" s="40">
        <f>IF($AE287&lt;&gt;0,(S287/$AE287)*100,0)</f>
        <v>0.89802218704791892</v>
      </c>
      <c r="X287" s="33"/>
      <c r="Y287" s="44">
        <f>SUM(Y241:Y285)</f>
        <v>2126020</v>
      </c>
      <c r="Z287" s="33"/>
      <c r="AA287" s="45">
        <f>(Y287/$C287)</f>
        <v>5.9220777773754243</v>
      </c>
      <c r="AB287" s="33"/>
      <c r="AC287" s="40">
        <f>IF($AE287&lt;&gt;0,(Y287/$AE287)*100,0)</f>
        <v>0.43961457545493332</v>
      </c>
      <c r="AD287" s="33"/>
      <c r="AE287" s="44">
        <f>SUM(AE241:AE285)</f>
        <v>483609989</v>
      </c>
      <c r="AF287" s="39"/>
      <c r="AG287" s="33"/>
      <c r="AH287" s="44">
        <f>SUM(AH241:AH285)</f>
        <v>4635586</v>
      </c>
      <c r="AI287" s="33"/>
      <c r="AJ287" s="44">
        <f>SUM(AJ241:AJ285)</f>
        <v>15529017</v>
      </c>
      <c r="AK287" s="33"/>
      <c r="AL287" s="44">
        <f>SUM(AL241:AL285)</f>
        <v>503774592</v>
      </c>
      <c r="AM287" s="33"/>
      <c r="AN287" s="44">
        <f>SUM(AN241:AN285)</f>
        <v>451535702</v>
      </c>
      <c r="AO287" s="33"/>
      <c r="AP287" s="45">
        <f>(AN287/$C287)</f>
        <v>1257.7631191173234</v>
      </c>
      <c r="AQ287" s="33"/>
      <c r="AR287" s="40">
        <f>IF($AP$287&lt;&gt;0,(AP287/$AP$287)*100,0)</f>
        <v>100</v>
      </c>
      <c r="AS287" s="33"/>
      <c r="AT287" s="44">
        <f>SUM(AT241:AT285)</f>
        <v>16350159</v>
      </c>
      <c r="AU287" s="33"/>
      <c r="AV287" s="44">
        <f>SUM(AV241:AV285)</f>
        <v>22182990</v>
      </c>
      <c r="AW287" s="33"/>
      <c r="AX287" s="44"/>
      <c r="AY287" s="33"/>
      <c r="AZ287" s="44">
        <f>SUM(AZ241:AZ285)</f>
        <v>989791</v>
      </c>
      <c r="BA287" s="33"/>
      <c r="BB287" s="42">
        <f>BB285</f>
        <v>38</v>
      </c>
    </row>
    <row r="288" spans="1:54" s="27" customFormat="1" ht="8.85" customHeight="1" x14ac:dyDescent="0.3">
      <c r="A288" s="33"/>
      <c r="B288" s="33"/>
      <c r="C288" s="33"/>
      <c r="D288" s="22"/>
      <c r="E288" s="22"/>
      <c r="F288" s="33"/>
      <c r="G288" s="33"/>
      <c r="H288" s="33"/>
      <c r="I288" s="51"/>
      <c r="J288" s="33"/>
      <c r="K288" s="33"/>
      <c r="L288" s="33"/>
      <c r="M288" s="33"/>
      <c r="N288" s="33"/>
      <c r="O288" s="51"/>
      <c r="P288" s="33"/>
      <c r="Q288" s="33"/>
      <c r="R288" s="33"/>
      <c r="S288" s="33"/>
      <c r="T288" s="33"/>
      <c r="U288" s="51"/>
      <c r="V288" s="33"/>
      <c r="W288" s="33"/>
      <c r="X288" s="33"/>
      <c r="Y288" s="33"/>
      <c r="Z288" s="33"/>
      <c r="AA288" s="51"/>
      <c r="AB288" s="33"/>
      <c r="AC288" s="33"/>
      <c r="AD288" s="33"/>
      <c r="AE288" s="33"/>
      <c r="AF288" s="33"/>
      <c r="AG288" s="33"/>
      <c r="AH288" s="33"/>
      <c r="AI288" s="33"/>
      <c r="AJ288" s="33"/>
      <c r="AK288" s="33"/>
      <c r="AL288" s="33"/>
      <c r="AM288" s="33"/>
      <c r="AN288" s="33"/>
      <c r="AO288" s="33"/>
      <c r="AP288" s="51"/>
      <c r="AQ288" s="33"/>
      <c r="AR288" s="33"/>
      <c r="AS288" s="33"/>
      <c r="AT288" s="33"/>
      <c r="AU288" s="33"/>
      <c r="AV288" s="33"/>
      <c r="AW288" s="33"/>
      <c r="AX288" s="33"/>
      <c r="AY288" s="33"/>
      <c r="AZ288" s="33"/>
      <c r="BA288" s="33"/>
      <c r="BB288" s="33"/>
    </row>
    <row r="289" spans="1:55" ht="12" thickBot="1" x14ac:dyDescent="0.35">
      <c r="A289" s="54">
        <f>(A60+A219+A287)</f>
        <v>171</v>
      </c>
      <c r="B289" s="33"/>
      <c r="C289" s="55">
        <f>C60+C219+C287</f>
        <v>8853917</v>
      </c>
      <c r="E289" s="30" t="s">
        <v>256</v>
      </c>
      <c r="F289" s="33"/>
      <c r="G289" s="56">
        <f>(G60+G219+G287)</f>
        <v>22484969708</v>
      </c>
      <c r="H289" s="33"/>
      <c r="I289" s="45">
        <f>(G289/$C289)</f>
        <v>2539.5505410769042</v>
      </c>
      <c r="J289" s="33"/>
      <c r="K289" s="40">
        <f>IF($AE289&lt;&gt;0,(G289/$AE289)*100,0)</f>
        <v>63.267916674200599</v>
      </c>
      <c r="L289" s="33"/>
      <c r="M289" s="56">
        <f>(M60+M219+M287)</f>
        <v>10855136864</v>
      </c>
      <c r="N289" s="33"/>
      <c r="O289" s="45">
        <f>(M289/$C289)</f>
        <v>1226.0264992319219</v>
      </c>
      <c r="P289" s="33"/>
      <c r="Q289" s="40">
        <f>IF($AE289&lt;&gt;0,(M289/$AE289)*100,0)</f>
        <v>30.544043577441105</v>
      </c>
      <c r="R289" s="33"/>
      <c r="S289" s="56">
        <f>(S60+S219+S287)</f>
        <v>1743377112</v>
      </c>
      <c r="T289" s="33"/>
      <c r="U289" s="45">
        <f>(S289/$C289)</f>
        <v>196.90461430799499</v>
      </c>
      <c r="V289" s="33"/>
      <c r="W289" s="40">
        <f>IF($AE289&lt;&gt;0,(S289/$AE289)*100,0)</f>
        <v>4.9054919480047392</v>
      </c>
      <c r="X289" s="33"/>
      <c r="Y289" s="56">
        <f>(Y60+Y219+Y287)</f>
        <v>455808409</v>
      </c>
      <c r="Z289" s="33"/>
      <c r="AA289" s="45">
        <f>(Y289/$C289)</f>
        <v>51.480989600422049</v>
      </c>
      <c r="AB289" s="33"/>
      <c r="AC289" s="40">
        <f>IF($AE289&lt;&gt;0,(Y289/$AE289)*100,0)</f>
        <v>1.2825478003535653</v>
      </c>
      <c r="AD289" s="33"/>
      <c r="AE289" s="56">
        <f>(AE60+AE219+AE287)</f>
        <v>35539292093</v>
      </c>
      <c r="AF289" s="39"/>
      <c r="AG289" s="33"/>
      <c r="AH289" s="56">
        <f>(AH60+AH219+AH287)</f>
        <v>349410316</v>
      </c>
      <c r="AI289" s="33"/>
      <c r="AJ289" s="56">
        <f>(AJ60+AJ219+AJ287)</f>
        <v>333856414</v>
      </c>
      <c r="AK289" s="33"/>
      <c r="AL289" s="56">
        <f>(AL60+AL219+AL287)</f>
        <v>36222558823</v>
      </c>
      <c r="AM289" s="33"/>
      <c r="AN289" s="56">
        <f>(AN60+AN219+AN287)</f>
        <v>31402964901</v>
      </c>
      <c r="AO289" s="33"/>
      <c r="AP289" s="45">
        <f>(AN289/$C289)</f>
        <v>3546.7878116544348</v>
      </c>
      <c r="AQ289" s="33"/>
      <c r="AR289" s="40"/>
      <c r="AS289" s="33"/>
      <c r="AT289" s="56">
        <f>(AT60+AT219+AT287)</f>
        <v>1328342749</v>
      </c>
      <c r="AU289" s="33"/>
      <c r="AV289" s="56">
        <f>(AV60+AV219+AV287)</f>
        <v>2010049073</v>
      </c>
      <c r="AW289" s="33"/>
      <c r="AX289" s="56"/>
      <c r="AY289" s="33"/>
      <c r="AZ289" s="56">
        <f>(AZ60+AZ219+AZ287)</f>
        <v>159332196</v>
      </c>
      <c r="BA289" s="33"/>
      <c r="BB289" s="54">
        <f>(BB60+BB219+BB287)</f>
        <v>171</v>
      </c>
    </row>
    <row r="290" spans="1:55" ht="8.85" customHeight="1" thickTop="1" x14ac:dyDescent="0.3">
      <c r="A290" s="33"/>
      <c r="B290" s="33"/>
      <c r="C290" s="33"/>
      <c r="F290" s="33"/>
      <c r="G290" s="33"/>
      <c r="H290" s="33"/>
      <c r="I290" s="33"/>
      <c r="J290" s="33"/>
      <c r="K290" s="33"/>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row>
    <row r="291" spans="1:55" ht="15" customHeight="1" x14ac:dyDescent="0.3">
      <c r="A291" s="33"/>
      <c r="B291" s="33"/>
      <c r="C291" s="33"/>
      <c r="F291" s="33"/>
      <c r="G291" s="62" t="s">
        <v>258</v>
      </c>
      <c r="H291" s="62"/>
      <c r="I291" s="62"/>
      <c r="J291" s="62"/>
      <c r="K291" s="62"/>
      <c r="L291" s="62"/>
      <c r="M291" s="62"/>
      <c r="N291" s="62"/>
      <c r="O291" s="62"/>
      <c r="P291" s="62"/>
      <c r="Q291" s="62"/>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row>
    <row r="292" spans="1:55" ht="9.9" customHeight="1" x14ac:dyDescent="0.3">
      <c r="A292" s="33"/>
      <c r="B292" s="33"/>
      <c r="E292" s="49"/>
      <c r="F292" s="33"/>
      <c r="G292" s="62"/>
      <c r="H292" s="62"/>
      <c r="I292" s="62"/>
      <c r="J292" s="62"/>
      <c r="K292" s="62"/>
      <c r="L292" s="62"/>
      <c r="M292" s="62"/>
      <c r="N292" s="62"/>
      <c r="O292" s="62"/>
      <c r="P292" s="62"/>
      <c r="Q292" s="62"/>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row>
    <row r="293" spans="1:55" ht="10.5" customHeight="1" x14ac:dyDescent="0.3">
      <c r="A293" s="33"/>
      <c r="B293" s="33"/>
      <c r="F293" s="33"/>
      <c r="G293" s="62"/>
      <c r="H293" s="62"/>
      <c r="I293" s="62"/>
      <c r="J293" s="62"/>
      <c r="K293" s="62"/>
      <c r="L293" s="62"/>
      <c r="M293" s="62"/>
      <c r="N293" s="62"/>
      <c r="O293" s="62"/>
      <c r="P293" s="62"/>
      <c r="Q293" s="62"/>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row>
    <row r="294" spans="1:55" ht="8.85" customHeight="1" x14ac:dyDescent="0.3">
      <c r="A294" s="33"/>
      <c r="B294" s="33"/>
      <c r="C294" s="33"/>
      <c r="F294" s="33"/>
      <c r="G294" s="62"/>
      <c r="H294" s="62"/>
      <c r="I294" s="62"/>
      <c r="J294" s="62"/>
      <c r="K294" s="62"/>
      <c r="L294" s="62"/>
      <c r="M294" s="62"/>
      <c r="N294" s="62"/>
      <c r="O294" s="62"/>
      <c r="P294" s="62"/>
      <c r="Q294" s="62"/>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row>
    <row r="295" spans="1:55" ht="8.85" customHeight="1" x14ac:dyDescent="0.3">
      <c r="A295" s="33"/>
      <c r="B295" s="33"/>
      <c r="F295" s="33"/>
      <c r="G295" s="33"/>
      <c r="H295" s="33"/>
      <c r="I295" s="33"/>
      <c r="J295" s="33"/>
      <c r="K295" s="33"/>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row>
    <row r="296" spans="1:55" ht="8.85" customHeight="1" x14ac:dyDescent="0.3">
      <c r="A296" s="33"/>
      <c r="B296" s="33"/>
      <c r="C296" s="49" t="s">
        <v>257</v>
      </c>
      <c r="F296" s="33"/>
      <c r="G296" s="33"/>
      <c r="H296" s="33"/>
      <c r="I296" s="33"/>
      <c r="J296" s="33"/>
      <c r="K296" s="33"/>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row>
    <row r="297" spans="1:55" ht="8.85" customHeight="1" x14ac:dyDescent="0.3">
      <c r="A297" s="33"/>
      <c r="B297" s="33"/>
      <c r="C297" s="33"/>
      <c r="F297" s="33"/>
      <c r="G297" s="33"/>
      <c r="H297" s="33"/>
      <c r="I297" s="33"/>
      <c r="J297" s="33"/>
      <c r="K297" s="33"/>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row>
    <row r="298" spans="1:55" ht="8.85" customHeight="1" x14ac:dyDescent="0.3">
      <c r="A298" s="33"/>
      <c r="B298" s="33"/>
      <c r="C298" s="33"/>
      <c r="F298" s="33"/>
      <c r="G298" s="33"/>
      <c r="H298" s="33"/>
      <c r="I298" s="33"/>
      <c r="J298" s="33"/>
      <c r="K298" s="33"/>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row>
    <row r="299" spans="1:55" ht="8.85" customHeight="1" x14ac:dyDescent="0.3">
      <c r="A299" s="33"/>
      <c r="B299" s="33"/>
      <c r="C299" s="33"/>
      <c r="F299" s="33"/>
      <c r="G299" s="33"/>
      <c r="H299" s="33"/>
      <c r="I299" s="33"/>
      <c r="J299" s="33"/>
      <c r="K299" s="33"/>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row>
    <row r="300" spans="1:55" ht="1.2" customHeight="1" x14ac:dyDescent="0.3">
      <c r="A300" s="33"/>
      <c r="B300" s="33"/>
      <c r="C300" s="33"/>
      <c r="F300" s="33"/>
      <c r="G300" s="33"/>
      <c r="H300" s="33"/>
      <c r="I300" s="33"/>
      <c r="J300" s="33"/>
      <c r="K300" s="33"/>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row>
    <row r="301" spans="1:55" ht="8.85" hidden="1" customHeight="1" x14ac:dyDescent="0.3">
      <c r="A301" s="33"/>
      <c r="B301" s="33"/>
      <c r="C301" s="33"/>
      <c r="F301" s="33"/>
      <c r="G301" s="33"/>
      <c r="H301" s="33"/>
      <c r="I301" s="33"/>
      <c r="J301" s="33"/>
      <c r="K301" s="33"/>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row>
    <row r="302" spans="1:55" ht="8.85" hidden="1" customHeight="1" x14ac:dyDescent="0.3">
      <c r="A302" s="33"/>
      <c r="B302" s="33"/>
      <c r="C302" s="33"/>
      <c r="F302" s="33"/>
      <c r="G302" s="33"/>
      <c r="H302" s="33"/>
      <c r="I302" s="33"/>
      <c r="J302" s="33"/>
      <c r="K302" s="33"/>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row>
    <row r="303" spans="1:55" ht="8.85" customHeight="1" x14ac:dyDescent="0.3">
      <c r="A303" s="33"/>
      <c r="B303" s="33"/>
      <c r="C303" s="33"/>
      <c r="F303" s="33"/>
      <c r="G303" s="33"/>
      <c r="H303" s="33"/>
      <c r="I303" s="33"/>
      <c r="J303" s="33"/>
      <c r="K303" s="33"/>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row>
    <row r="304" spans="1:55" s="20" customFormat="1" ht="10.5" customHeight="1" x14ac:dyDescent="0.3">
      <c r="A304" s="50">
        <v>8</v>
      </c>
      <c r="D304" s="22"/>
      <c r="BC304" s="23">
        <v>9</v>
      </c>
    </row>
    <row r="396" spans="55:55" ht="9.75" customHeight="1" x14ac:dyDescent="0.3">
      <c r="BC396" s="57">
        <v>9</v>
      </c>
    </row>
  </sheetData>
  <mergeCells count="4">
    <mergeCell ref="G63:Q66"/>
    <mergeCell ref="G67:Q72"/>
    <mergeCell ref="G221:Q224"/>
    <mergeCell ref="G291:Q294"/>
  </mergeCells>
  <pageMargins left="3.75" right="0.25" top="0.5" bottom="0.3" header="0.5" footer="0.5"/>
  <pageSetup paperSize="17" pageOrder="overThenDown" orientation="landscape" r:id="rId1"/>
  <headerFooter alignWithMargins="0"/>
  <rowBreaks count="3" manualBreakCount="3">
    <brk id="75" max="57" man="1"/>
    <brk id="151" max="57" man="1"/>
    <brk id="227" max="57" man="1"/>
  </rowBreaks>
  <colBreaks count="1" manualBreakCount="1">
    <brk id="32" max="30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21225-CFC8-4E90-AD29-B81F13445E9D}">
  <sheetPr transitionEvaluation="1" transitionEntry="1"/>
  <dimension ref="A1:BS2282"/>
  <sheetViews>
    <sheetView showGridLines="0" zoomScaleNormal="100" workbookViewId="0">
      <pane xSplit="3" ySplit="12" topLeftCell="D13"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3.77734375" style="87" customWidth="1"/>
    <col min="2" max="2" width="1.44140625" style="87" customWidth="1"/>
    <col min="3" max="3" width="11.5546875" style="64" customWidth="1"/>
    <col min="4" max="4" width="0.77734375" style="87" customWidth="1"/>
    <col min="5" max="5" width="12.5546875" style="87" bestFit="1" customWidth="1"/>
    <col min="6" max="6" width="0.77734375" style="87" customWidth="1"/>
    <col min="7" max="7" width="10.44140625" style="87" customWidth="1"/>
    <col min="8" max="8" width="0.77734375" style="87" customWidth="1"/>
    <col min="9" max="9" width="11.5546875" style="87" customWidth="1"/>
    <col min="10" max="10" width="0.77734375" style="87" customWidth="1"/>
    <col min="11" max="11" width="9.6640625" style="87" customWidth="1"/>
    <col min="12" max="12" width="0.77734375" style="87" customWidth="1"/>
    <col min="13" max="13" width="10.77734375" style="87" customWidth="1"/>
    <col min="14" max="14" width="0.77734375" style="87" customWidth="1"/>
    <col min="15" max="15" width="9.6640625" style="87" customWidth="1"/>
    <col min="16" max="16" width="0.77734375" style="87" customWidth="1"/>
    <col min="17" max="17" width="10" style="87" customWidth="1"/>
    <col min="18" max="18" width="0.77734375" style="87" customWidth="1"/>
    <col min="19" max="19" width="9.6640625" style="87" customWidth="1"/>
    <col min="20" max="20" width="0.77734375" style="87" customWidth="1"/>
    <col min="21" max="21" width="12.33203125" style="87" customWidth="1"/>
    <col min="22" max="22" width="0.77734375" style="87" customWidth="1"/>
    <col min="23" max="23" width="8" style="87" customWidth="1"/>
    <col min="24" max="24" width="0.77734375" style="87" customWidth="1"/>
    <col min="25" max="25" width="6.109375" style="87" customWidth="1"/>
    <col min="26" max="26" width="0.77734375" style="87" customWidth="1"/>
    <col min="27" max="27" width="11.5546875" style="87" customWidth="1"/>
    <col min="28" max="28" width="0.77734375" style="87" customWidth="1"/>
    <col min="29" max="29" width="7.33203125" style="87" customWidth="1"/>
    <col min="30" max="30" width="0.77734375" style="87" customWidth="1"/>
    <col min="31" max="31" width="7" style="87" customWidth="1"/>
    <col min="32" max="32" width="0.77734375" style="87" customWidth="1"/>
    <col min="33" max="33" width="10.6640625" style="87" customWidth="1"/>
    <col min="34" max="34" width="0.6640625" style="87" customWidth="1"/>
    <col min="35" max="35" width="6.109375" style="87" customWidth="1"/>
    <col min="36" max="36" width="0.6640625" style="87" customWidth="1"/>
    <col min="37" max="37" width="5.5546875" style="87" customWidth="1"/>
    <col min="38" max="38" width="0.77734375" style="87" customWidth="1"/>
    <col min="39" max="39" width="10.21875" style="87" customWidth="1"/>
    <col min="40" max="40" width="0.5546875" style="87" customWidth="1"/>
    <col min="41" max="41" width="6" style="87" customWidth="1"/>
    <col min="42" max="42" width="0.77734375" style="87" customWidth="1"/>
    <col min="43" max="43" width="5" style="87" customWidth="1"/>
    <col min="44" max="44" width="1.109375" style="87" customWidth="1"/>
    <col min="45" max="45" width="11.6640625" style="87" customWidth="1"/>
    <col min="46" max="46" width="0.6640625" style="87" customWidth="1"/>
    <col min="47" max="47" width="6.77734375" style="87" customWidth="1"/>
    <col min="48" max="48" width="0.77734375" style="87" customWidth="1"/>
    <col min="49" max="49" width="5.21875" style="87" customWidth="1"/>
    <col min="50" max="50" width="1.109375" style="87" customWidth="1"/>
    <col min="51" max="51" width="11.109375" style="87" customWidth="1"/>
    <col min="52" max="52" width="0.88671875" style="87" customWidth="1"/>
    <col min="53" max="53" width="10.44140625" style="87" customWidth="1"/>
    <col min="54" max="54" width="0.88671875" style="87" customWidth="1"/>
    <col min="55" max="55" width="10.44140625" style="87" customWidth="1"/>
    <col min="56" max="56" width="0.77734375" style="87" customWidth="1"/>
    <col min="57" max="57" width="6" style="87" customWidth="1"/>
    <col min="58" max="58" width="0.77734375" style="87" customWidth="1"/>
    <col min="59" max="59" width="5.33203125" style="87" customWidth="1"/>
    <col min="60" max="60" width="1" style="87" customWidth="1"/>
    <col min="61" max="61" width="10.44140625" style="87" customWidth="1"/>
    <col min="62" max="62" width="0.77734375" style="87" customWidth="1"/>
    <col min="63" max="63" width="6.44140625" style="87" customWidth="1"/>
    <col min="64" max="64" width="0.88671875" style="87" customWidth="1"/>
    <col min="65" max="65" width="5.33203125" style="87" customWidth="1"/>
    <col min="66" max="66" width="0.77734375" style="87" customWidth="1"/>
    <col min="67" max="67" width="12.6640625" style="87" customWidth="1"/>
    <col min="68" max="68" width="1.44140625" style="87" customWidth="1"/>
    <col min="69" max="69" width="3.44140625" style="87" customWidth="1"/>
    <col min="70" max="70" width="2.21875" style="87" customWidth="1"/>
    <col min="71" max="71" width="8.5546875" style="63" hidden="1" customWidth="1"/>
    <col min="72" max="256" width="11.5546875" style="87"/>
    <col min="257" max="257" width="3.77734375" style="87" customWidth="1"/>
    <col min="258" max="258" width="1.44140625" style="87" customWidth="1"/>
    <col min="259" max="259" width="11.5546875" style="87"/>
    <col min="260" max="260" width="0.77734375" style="87" customWidth="1"/>
    <col min="261" max="261" width="12.5546875" style="87" bestFit="1" customWidth="1"/>
    <col min="262" max="262" width="0.77734375" style="87" customWidth="1"/>
    <col min="263" max="263" width="10.44140625" style="87" customWidth="1"/>
    <col min="264" max="264" width="0.77734375" style="87" customWidth="1"/>
    <col min="265" max="265" width="11.5546875" style="87"/>
    <col min="266" max="266" width="0.77734375" style="87" customWidth="1"/>
    <col min="267" max="267" width="9.6640625" style="87" customWidth="1"/>
    <col min="268" max="268" width="0.77734375" style="87" customWidth="1"/>
    <col min="269" max="269" width="10.77734375" style="87" customWidth="1"/>
    <col min="270" max="270" width="0.77734375" style="87" customWidth="1"/>
    <col min="271" max="271" width="9.6640625" style="87" customWidth="1"/>
    <col min="272" max="272" width="0.77734375" style="87" customWidth="1"/>
    <col min="273" max="273" width="10" style="87" customWidth="1"/>
    <col min="274" max="274" width="0.77734375" style="87" customWidth="1"/>
    <col min="275" max="275" width="9.6640625" style="87" customWidth="1"/>
    <col min="276" max="276" width="0.77734375" style="87" customWidth="1"/>
    <col min="277" max="277" width="12.33203125" style="87" customWidth="1"/>
    <col min="278" max="278" width="0.77734375" style="87" customWidth="1"/>
    <col min="279" max="279" width="8" style="87" customWidth="1"/>
    <col min="280" max="280" width="0.77734375" style="87" customWidth="1"/>
    <col min="281" max="281" width="6.109375" style="87" customWidth="1"/>
    <col min="282" max="282" width="0.77734375" style="87" customWidth="1"/>
    <col min="283" max="283" width="11.5546875" style="87"/>
    <col min="284" max="284" width="0.77734375" style="87" customWidth="1"/>
    <col min="285" max="285" width="7.33203125" style="87" customWidth="1"/>
    <col min="286" max="286" width="0.77734375" style="87" customWidth="1"/>
    <col min="287" max="287" width="7" style="87" customWidth="1"/>
    <col min="288" max="288" width="0.77734375" style="87" customWidth="1"/>
    <col min="289" max="289" width="10.6640625" style="87" customWidth="1"/>
    <col min="290" max="290" width="0.6640625" style="87" customWidth="1"/>
    <col min="291" max="291" width="6.109375" style="87" customWidth="1"/>
    <col min="292" max="292" width="0.6640625" style="87" customWidth="1"/>
    <col min="293" max="293" width="5.5546875" style="87" customWidth="1"/>
    <col min="294" max="294" width="0.77734375" style="87" customWidth="1"/>
    <col min="295" max="295" width="10.21875" style="87" customWidth="1"/>
    <col min="296" max="296" width="0.5546875" style="87" customWidth="1"/>
    <col min="297" max="297" width="6" style="87" customWidth="1"/>
    <col min="298" max="298" width="0.77734375" style="87" customWidth="1"/>
    <col min="299" max="299" width="5" style="87" customWidth="1"/>
    <col min="300" max="300" width="1.109375" style="87" customWidth="1"/>
    <col min="301" max="301" width="11.6640625" style="87" customWidth="1"/>
    <col min="302" max="302" width="0.6640625" style="87" customWidth="1"/>
    <col min="303" max="303" width="6.77734375" style="87" customWidth="1"/>
    <col min="304" max="304" width="0.77734375" style="87" customWidth="1"/>
    <col min="305" max="305" width="5.21875" style="87" customWidth="1"/>
    <col min="306" max="306" width="1.109375" style="87" customWidth="1"/>
    <col min="307" max="307" width="11.109375" style="87" customWidth="1"/>
    <col min="308" max="308" width="0.88671875" style="87" customWidth="1"/>
    <col min="309" max="309" width="10.44140625" style="87" customWidth="1"/>
    <col min="310" max="310" width="0.88671875" style="87" customWidth="1"/>
    <col min="311" max="311" width="10.44140625" style="87" customWidth="1"/>
    <col min="312" max="312" width="0.77734375" style="87" customWidth="1"/>
    <col min="313" max="313" width="6" style="87" customWidth="1"/>
    <col min="314" max="314" width="0.77734375" style="87" customWidth="1"/>
    <col min="315" max="315" width="5.33203125" style="87" customWidth="1"/>
    <col min="316" max="316" width="1" style="87" customWidth="1"/>
    <col min="317" max="317" width="10.44140625" style="87" customWidth="1"/>
    <col min="318" max="318" width="0.77734375" style="87" customWidth="1"/>
    <col min="319" max="319" width="6.44140625" style="87" customWidth="1"/>
    <col min="320" max="320" width="0.88671875" style="87" customWidth="1"/>
    <col min="321" max="321" width="5.33203125" style="87" customWidth="1"/>
    <col min="322" max="322" width="0.77734375" style="87" customWidth="1"/>
    <col min="323" max="323" width="12.6640625" style="87" customWidth="1"/>
    <col min="324" max="324" width="1.44140625" style="87" customWidth="1"/>
    <col min="325" max="325" width="3.44140625" style="87" customWidth="1"/>
    <col min="326" max="326" width="2.21875" style="87" customWidth="1"/>
    <col min="327" max="327" width="8.5546875" style="87" customWidth="1"/>
    <col min="328" max="512" width="11.5546875" style="87"/>
    <col min="513" max="513" width="3.77734375" style="87" customWidth="1"/>
    <col min="514" max="514" width="1.44140625" style="87" customWidth="1"/>
    <col min="515" max="515" width="11.5546875" style="87"/>
    <col min="516" max="516" width="0.77734375" style="87" customWidth="1"/>
    <col min="517" max="517" width="12.5546875" style="87" bestFit="1" customWidth="1"/>
    <col min="518" max="518" width="0.77734375" style="87" customWidth="1"/>
    <col min="519" max="519" width="10.44140625" style="87" customWidth="1"/>
    <col min="520" max="520" width="0.77734375" style="87" customWidth="1"/>
    <col min="521" max="521" width="11.5546875" style="87"/>
    <col min="522" max="522" width="0.77734375" style="87" customWidth="1"/>
    <col min="523" max="523" width="9.6640625" style="87" customWidth="1"/>
    <col min="524" max="524" width="0.77734375" style="87" customWidth="1"/>
    <col min="525" max="525" width="10.77734375" style="87" customWidth="1"/>
    <col min="526" max="526" width="0.77734375" style="87" customWidth="1"/>
    <col min="527" max="527" width="9.6640625" style="87" customWidth="1"/>
    <col min="528" max="528" width="0.77734375" style="87" customWidth="1"/>
    <col min="529" max="529" width="10" style="87" customWidth="1"/>
    <col min="530" max="530" width="0.77734375" style="87" customWidth="1"/>
    <col min="531" max="531" width="9.6640625" style="87" customWidth="1"/>
    <col min="532" max="532" width="0.77734375" style="87" customWidth="1"/>
    <col min="533" max="533" width="12.33203125" style="87" customWidth="1"/>
    <col min="534" max="534" width="0.77734375" style="87" customWidth="1"/>
    <col min="535" max="535" width="8" style="87" customWidth="1"/>
    <col min="536" max="536" width="0.77734375" style="87" customWidth="1"/>
    <col min="537" max="537" width="6.109375" style="87" customWidth="1"/>
    <col min="538" max="538" width="0.77734375" style="87" customWidth="1"/>
    <col min="539" max="539" width="11.5546875" style="87"/>
    <col min="540" max="540" width="0.77734375" style="87" customWidth="1"/>
    <col min="541" max="541" width="7.33203125" style="87" customWidth="1"/>
    <col min="542" max="542" width="0.77734375" style="87" customWidth="1"/>
    <col min="543" max="543" width="7" style="87" customWidth="1"/>
    <col min="544" max="544" width="0.77734375" style="87" customWidth="1"/>
    <col min="545" max="545" width="10.6640625" style="87" customWidth="1"/>
    <col min="546" max="546" width="0.6640625" style="87" customWidth="1"/>
    <col min="547" max="547" width="6.109375" style="87" customWidth="1"/>
    <col min="548" max="548" width="0.6640625" style="87" customWidth="1"/>
    <col min="549" max="549" width="5.5546875" style="87" customWidth="1"/>
    <col min="550" max="550" width="0.77734375" style="87" customWidth="1"/>
    <col min="551" max="551" width="10.21875" style="87" customWidth="1"/>
    <col min="552" max="552" width="0.5546875" style="87" customWidth="1"/>
    <col min="553" max="553" width="6" style="87" customWidth="1"/>
    <col min="554" max="554" width="0.77734375" style="87" customWidth="1"/>
    <col min="555" max="555" width="5" style="87" customWidth="1"/>
    <col min="556" max="556" width="1.109375" style="87" customWidth="1"/>
    <col min="557" max="557" width="11.6640625" style="87" customWidth="1"/>
    <col min="558" max="558" width="0.6640625" style="87" customWidth="1"/>
    <col min="559" max="559" width="6.77734375" style="87" customWidth="1"/>
    <col min="560" max="560" width="0.77734375" style="87" customWidth="1"/>
    <col min="561" max="561" width="5.21875" style="87" customWidth="1"/>
    <col min="562" max="562" width="1.109375" style="87" customWidth="1"/>
    <col min="563" max="563" width="11.109375" style="87" customWidth="1"/>
    <col min="564" max="564" width="0.88671875" style="87" customWidth="1"/>
    <col min="565" max="565" width="10.44140625" style="87" customWidth="1"/>
    <col min="566" max="566" width="0.88671875" style="87" customWidth="1"/>
    <col min="567" max="567" width="10.44140625" style="87" customWidth="1"/>
    <col min="568" max="568" width="0.77734375" style="87" customWidth="1"/>
    <col min="569" max="569" width="6" style="87" customWidth="1"/>
    <col min="570" max="570" width="0.77734375" style="87" customWidth="1"/>
    <col min="571" max="571" width="5.33203125" style="87" customWidth="1"/>
    <col min="572" max="572" width="1" style="87" customWidth="1"/>
    <col min="573" max="573" width="10.44140625" style="87" customWidth="1"/>
    <col min="574" max="574" width="0.77734375" style="87" customWidth="1"/>
    <col min="575" max="575" width="6.44140625" style="87" customWidth="1"/>
    <col min="576" max="576" width="0.88671875" style="87" customWidth="1"/>
    <col min="577" max="577" width="5.33203125" style="87" customWidth="1"/>
    <col min="578" max="578" width="0.77734375" style="87" customWidth="1"/>
    <col min="579" max="579" width="12.6640625" style="87" customWidth="1"/>
    <col min="580" max="580" width="1.44140625" style="87" customWidth="1"/>
    <col min="581" max="581" width="3.44140625" style="87" customWidth="1"/>
    <col min="582" max="582" width="2.21875" style="87" customWidth="1"/>
    <col min="583" max="583" width="8.5546875" style="87" customWidth="1"/>
    <col min="584" max="768" width="11.5546875" style="87"/>
    <col min="769" max="769" width="3.77734375" style="87" customWidth="1"/>
    <col min="770" max="770" width="1.44140625" style="87" customWidth="1"/>
    <col min="771" max="771" width="11.5546875" style="87"/>
    <col min="772" max="772" width="0.77734375" style="87" customWidth="1"/>
    <col min="773" max="773" width="12.5546875" style="87" bestFit="1" customWidth="1"/>
    <col min="774" max="774" width="0.77734375" style="87" customWidth="1"/>
    <col min="775" max="775" width="10.44140625" style="87" customWidth="1"/>
    <col min="776" max="776" width="0.77734375" style="87" customWidth="1"/>
    <col min="777" max="777" width="11.5546875" style="87"/>
    <col min="778" max="778" width="0.77734375" style="87" customWidth="1"/>
    <col min="779" max="779" width="9.6640625" style="87" customWidth="1"/>
    <col min="780" max="780" width="0.77734375" style="87" customWidth="1"/>
    <col min="781" max="781" width="10.77734375" style="87" customWidth="1"/>
    <col min="782" max="782" width="0.77734375" style="87" customWidth="1"/>
    <col min="783" max="783" width="9.6640625" style="87" customWidth="1"/>
    <col min="784" max="784" width="0.77734375" style="87" customWidth="1"/>
    <col min="785" max="785" width="10" style="87" customWidth="1"/>
    <col min="786" max="786" width="0.77734375" style="87" customWidth="1"/>
    <col min="787" max="787" width="9.6640625" style="87" customWidth="1"/>
    <col min="788" max="788" width="0.77734375" style="87" customWidth="1"/>
    <col min="789" max="789" width="12.33203125" style="87" customWidth="1"/>
    <col min="790" max="790" width="0.77734375" style="87" customWidth="1"/>
    <col min="791" max="791" width="8" style="87" customWidth="1"/>
    <col min="792" max="792" width="0.77734375" style="87" customWidth="1"/>
    <col min="793" max="793" width="6.109375" style="87" customWidth="1"/>
    <col min="794" max="794" width="0.77734375" style="87" customWidth="1"/>
    <col min="795" max="795" width="11.5546875" style="87"/>
    <col min="796" max="796" width="0.77734375" style="87" customWidth="1"/>
    <col min="797" max="797" width="7.33203125" style="87" customWidth="1"/>
    <col min="798" max="798" width="0.77734375" style="87" customWidth="1"/>
    <col min="799" max="799" width="7" style="87" customWidth="1"/>
    <col min="800" max="800" width="0.77734375" style="87" customWidth="1"/>
    <col min="801" max="801" width="10.6640625" style="87" customWidth="1"/>
    <col min="802" max="802" width="0.6640625" style="87" customWidth="1"/>
    <col min="803" max="803" width="6.109375" style="87" customWidth="1"/>
    <col min="804" max="804" width="0.6640625" style="87" customWidth="1"/>
    <col min="805" max="805" width="5.5546875" style="87" customWidth="1"/>
    <col min="806" max="806" width="0.77734375" style="87" customWidth="1"/>
    <col min="807" max="807" width="10.21875" style="87" customWidth="1"/>
    <col min="808" max="808" width="0.5546875" style="87" customWidth="1"/>
    <col min="809" max="809" width="6" style="87" customWidth="1"/>
    <col min="810" max="810" width="0.77734375" style="87" customWidth="1"/>
    <col min="811" max="811" width="5" style="87" customWidth="1"/>
    <col min="812" max="812" width="1.109375" style="87" customWidth="1"/>
    <col min="813" max="813" width="11.6640625" style="87" customWidth="1"/>
    <col min="814" max="814" width="0.6640625" style="87" customWidth="1"/>
    <col min="815" max="815" width="6.77734375" style="87" customWidth="1"/>
    <col min="816" max="816" width="0.77734375" style="87" customWidth="1"/>
    <col min="817" max="817" width="5.21875" style="87" customWidth="1"/>
    <col min="818" max="818" width="1.109375" style="87" customWidth="1"/>
    <col min="819" max="819" width="11.109375" style="87" customWidth="1"/>
    <col min="820" max="820" width="0.88671875" style="87" customWidth="1"/>
    <col min="821" max="821" width="10.44140625" style="87" customWidth="1"/>
    <col min="822" max="822" width="0.88671875" style="87" customWidth="1"/>
    <col min="823" max="823" width="10.44140625" style="87" customWidth="1"/>
    <col min="824" max="824" width="0.77734375" style="87" customWidth="1"/>
    <col min="825" max="825" width="6" style="87" customWidth="1"/>
    <col min="826" max="826" width="0.77734375" style="87" customWidth="1"/>
    <col min="827" max="827" width="5.33203125" style="87" customWidth="1"/>
    <col min="828" max="828" width="1" style="87" customWidth="1"/>
    <col min="829" max="829" width="10.44140625" style="87" customWidth="1"/>
    <col min="830" max="830" width="0.77734375" style="87" customWidth="1"/>
    <col min="831" max="831" width="6.44140625" style="87" customWidth="1"/>
    <col min="832" max="832" width="0.88671875" style="87" customWidth="1"/>
    <col min="833" max="833" width="5.33203125" style="87" customWidth="1"/>
    <col min="834" max="834" width="0.77734375" style="87" customWidth="1"/>
    <col min="835" max="835" width="12.6640625" style="87" customWidth="1"/>
    <col min="836" max="836" width="1.44140625" style="87" customWidth="1"/>
    <col min="837" max="837" width="3.44140625" style="87" customWidth="1"/>
    <col min="838" max="838" width="2.21875" style="87" customWidth="1"/>
    <col min="839" max="839" width="8.5546875" style="87" customWidth="1"/>
    <col min="840" max="1024" width="11.5546875" style="87"/>
    <col min="1025" max="1025" width="3.77734375" style="87" customWidth="1"/>
    <col min="1026" max="1026" width="1.44140625" style="87" customWidth="1"/>
    <col min="1027" max="1027" width="11.5546875" style="87"/>
    <col min="1028" max="1028" width="0.77734375" style="87" customWidth="1"/>
    <col min="1029" max="1029" width="12.5546875" style="87" bestFit="1" customWidth="1"/>
    <col min="1030" max="1030" width="0.77734375" style="87" customWidth="1"/>
    <col min="1031" max="1031" width="10.44140625" style="87" customWidth="1"/>
    <col min="1032" max="1032" width="0.77734375" style="87" customWidth="1"/>
    <col min="1033" max="1033" width="11.5546875" style="87"/>
    <col min="1034" max="1034" width="0.77734375" style="87" customWidth="1"/>
    <col min="1035" max="1035" width="9.6640625" style="87" customWidth="1"/>
    <col min="1036" max="1036" width="0.77734375" style="87" customWidth="1"/>
    <col min="1037" max="1037" width="10.77734375" style="87" customWidth="1"/>
    <col min="1038" max="1038" width="0.77734375" style="87" customWidth="1"/>
    <col min="1039" max="1039" width="9.6640625" style="87" customWidth="1"/>
    <col min="1040" max="1040" width="0.77734375" style="87" customWidth="1"/>
    <col min="1041" max="1041" width="10" style="87" customWidth="1"/>
    <col min="1042" max="1042" width="0.77734375" style="87" customWidth="1"/>
    <col min="1043" max="1043" width="9.6640625" style="87" customWidth="1"/>
    <col min="1044" max="1044" width="0.77734375" style="87" customWidth="1"/>
    <col min="1045" max="1045" width="12.33203125" style="87" customWidth="1"/>
    <col min="1046" max="1046" width="0.77734375" style="87" customWidth="1"/>
    <col min="1047" max="1047" width="8" style="87" customWidth="1"/>
    <col min="1048" max="1048" width="0.77734375" style="87" customWidth="1"/>
    <col min="1049" max="1049" width="6.109375" style="87" customWidth="1"/>
    <col min="1050" max="1050" width="0.77734375" style="87" customWidth="1"/>
    <col min="1051" max="1051" width="11.5546875" style="87"/>
    <col min="1052" max="1052" width="0.77734375" style="87" customWidth="1"/>
    <col min="1053" max="1053" width="7.33203125" style="87" customWidth="1"/>
    <col min="1054" max="1054" width="0.77734375" style="87" customWidth="1"/>
    <col min="1055" max="1055" width="7" style="87" customWidth="1"/>
    <col min="1056" max="1056" width="0.77734375" style="87" customWidth="1"/>
    <col min="1057" max="1057" width="10.6640625" style="87" customWidth="1"/>
    <col min="1058" max="1058" width="0.6640625" style="87" customWidth="1"/>
    <col min="1059" max="1059" width="6.109375" style="87" customWidth="1"/>
    <col min="1060" max="1060" width="0.6640625" style="87" customWidth="1"/>
    <col min="1061" max="1061" width="5.5546875" style="87" customWidth="1"/>
    <col min="1062" max="1062" width="0.77734375" style="87" customWidth="1"/>
    <col min="1063" max="1063" width="10.21875" style="87" customWidth="1"/>
    <col min="1064" max="1064" width="0.5546875" style="87" customWidth="1"/>
    <col min="1065" max="1065" width="6" style="87" customWidth="1"/>
    <col min="1066" max="1066" width="0.77734375" style="87" customWidth="1"/>
    <col min="1067" max="1067" width="5" style="87" customWidth="1"/>
    <col min="1068" max="1068" width="1.109375" style="87" customWidth="1"/>
    <col min="1069" max="1069" width="11.6640625" style="87" customWidth="1"/>
    <col min="1070" max="1070" width="0.6640625" style="87" customWidth="1"/>
    <col min="1071" max="1071" width="6.77734375" style="87" customWidth="1"/>
    <col min="1072" max="1072" width="0.77734375" style="87" customWidth="1"/>
    <col min="1073" max="1073" width="5.21875" style="87" customWidth="1"/>
    <col min="1074" max="1074" width="1.109375" style="87" customWidth="1"/>
    <col min="1075" max="1075" width="11.109375" style="87" customWidth="1"/>
    <col min="1076" max="1076" width="0.88671875" style="87" customWidth="1"/>
    <col min="1077" max="1077" width="10.44140625" style="87" customWidth="1"/>
    <col min="1078" max="1078" width="0.88671875" style="87" customWidth="1"/>
    <col min="1079" max="1079" width="10.44140625" style="87" customWidth="1"/>
    <col min="1080" max="1080" width="0.77734375" style="87" customWidth="1"/>
    <col min="1081" max="1081" width="6" style="87" customWidth="1"/>
    <col min="1082" max="1082" width="0.77734375" style="87" customWidth="1"/>
    <col min="1083" max="1083" width="5.33203125" style="87" customWidth="1"/>
    <col min="1084" max="1084" width="1" style="87" customWidth="1"/>
    <col min="1085" max="1085" width="10.44140625" style="87" customWidth="1"/>
    <col min="1086" max="1086" width="0.77734375" style="87" customWidth="1"/>
    <col min="1087" max="1087" width="6.44140625" style="87" customWidth="1"/>
    <col min="1088" max="1088" width="0.88671875" style="87" customWidth="1"/>
    <col min="1089" max="1089" width="5.33203125" style="87" customWidth="1"/>
    <col min="1090" max="1090" width="0.77734375" style="87" customWidth="1"/>
    <col min="1091" max="1091" width="12.6640625" style="87" customWidth="1"/>
    <col min="1092" max="1092" width="1.44140625" style="87" customWidth="1"/>
    <col min="1093" max="1093" width="3.44140625" style="87" customWidth="1"/>
    <col min="1094" max="1094" width="2.21875" style="87" customWidth="1"/>
    <col min="1095" max="1095" width="8.5546875" style="87" customWidth="1"/>
    <col min="1096" max="1280" width="11.5546875" style="87"/>
    <col min="1281" max="1281" width="3.77734375" style="87" customWidth="1"/>
    <col min="1282" max="1282" width="1.44140625" style="87" customWidth="1"/>
    <col min="1283" max="1283" width="11.5546875" style="87"/>
    <col min="1284" max="1284" width="0.77734375" style="87" customWidth="1"/>
    <col min="1285" max="1285" width="12.5546875" style="87" bestFit="1" customWidth="1"/>
    <col min="1286" max="1286" width="0.77734375" style="87" customWidth="1"/>
    <col min="1287" max="1287" width="10.44140625" style="87" customWidth="1"/>
    <col min="1288" max="1288" width="0.77734375" style="87" customWidth="1"/>
    <col min="1289" max="1289" width="11.5546875" style="87"/>
    <col min="1290" max="1290" width="0.77734375" style="87" customWidth="1"/>
    <col min="1291" max="1291" width="9.6640625" style="87" customWidth="1"/>
    <col min="1292" max="1292" width="0.77734375" style="87" customWidth="1"/>
    <col min="1293" max="1293" width="10.77734375" style="87" customWidth="1"/>
    <col min="1294" max="1294" width="0.77734375" style="87" customWidth="1"/>
    <col min="1295" max="1295" width="9.6640625" style="87" customWidth="1"/>
    <col min="1296" max="1296" width="0.77734375" style="87" customWidth="1"/>
    <col min="1297" max="1297" width="10" style="87" customWidth="1"/>
    <col min="1298" max="1298" width="0.77734375" style="87" customWidth="1"/>
    <col min="1299" max="1299" width="9.6640625" style="87" customWidth="1"/>
    <col min="1300" max="1300" width="0.77734375" style="87" customWidth="1"/>
    <col min="1301" max="1301" width="12.33203125" style="87" customWidth="1"/>
    <col min="1302" max="1302" width="0.77734375" style="87" customWidth="1"/>
    <col min="1303" max="1303" width="8" style="87" customWidth="1"/>
    <col min="1304" max="1304" width="0.77734375" style="87" customWidth="1"/>
    <col min="1305" max="1305" width="6.109375" style="87" customWidth="1"/>
    <col min="1306" max="1306" width="0.77734375" style="87" customWidth="1"/>
    <col min="1307" max="1307" width="11.5546875" style="87"/>
    <col min="1308" max="1308" width="0.77734375" style="87" customWidth="1"/>
    <col min="1309" max="1309" width="7.33203125" style="87" customWidth="1"/>
    <col min="1310" max="1310" width="0.77734375" style="87" customWidth="1"/>
    <col min="1311" max="1311" width="7" style="87" customWidth="1"/>
    <col min="1312" max="1312" width="0.77734375" style="87" customWidth="1"/>
    <col min="1313" max="1313" width="10.6640625" style="87" customWidth="1"/>
    <col min="1314" max="1314" width="0.6640625" style="87" customWidth="1"/>
    <col min="1315" max="1315" width="6.109375" style="87" customWidth="1"/>
    <col min="1316" max="1316" width="0.6640625" style="87" customWidth="1"/>
    <col min="1317" max="1317" width="5.5546875" style="87" customWidth="1"/>
    <col min="1318" max="1318" width="0.77734375" style="87" customWidth="1"/>
    <col min="1319" max="1319" width="10.21875" style="87" customWidth="1"/>
    <col min="1320" max="1320" width="0.5546875" style="87" customWidth="1"/>
    <col min="1321" max="1321" width="6" style="87" customWidth="1"/>
    <col min="1322" max="1322" width="0.77734375" style="87" customWidth="1"/>
    <col min="1323" max="1323" width="5" style="87" customWidth="1"/>
    <col min="1324" max="1324" width="1.109375" style="87" customWidth="1"/>
    <col min="1325" max="1325" width="11.6640625" style="87" customWidth="1"/>
    <col min="1326" max="1326" width="0.6640625" style="87" customWidth="1"/>
    <col min="1327" max="1327" width="6.77734375" style="87" customWidth="1"/>
    <col min="1328" max="1328" width="0.77734375" style="87" customWidth="1"/>
    <col min="1329" max="1329" width="5.21875" style="87" customWidth="1"/>
    <col min="1330" max="1330" width="1.109375" style="87" customWidth="1"/>
    <col min="1331" max="1331" width="11.109375" style="87" customWidth="1"/>
    <col min="1332" max="1332" width="0.88671875" style="87" customWidth="1"/>
    <col min="1333" max="1333" width="10.44140625" style="87" customWidth="1"/>
    <col min="1334" max="1334" width="0.88671875" style="87" customWidth="1"/>
    <col min="1335" max="1335" width="10.44140625" style="87" customWidth="1"/>
    <col min="1336" max="1336" width="0.77734375" style="87" customWidth="1"/>
    <col min="1337" max="1337" width="6" style="87" customWidth="1"/>
    <col min="1338" max="1338" width="0.77734375" style="87" customWidth="1"/>
    <col min="1339" max="1339" width="5.33203125" style="87" customWidth="1"/>
    <col min="1340" max="1340" width="1" style="87" customWidth="1"/>
    <col min="1341" max="1341" width="10.44140625" style="87" customWidth="1"/>
    <col min="1342" max="1342" width="0.77734375" style="87" customWidth="1"/>
    <col min="1343" max="1343" width="6.44140625" style="87" customWidth="1"/>
    <col min="1344" max="1344" width="0.88671875" style="87" customWidth="1"/>
    <col min="1345" max="1345" width="5.33203125" style="87" customWidth="1"/>
    <col min="1346" max="1346" width="0.77734375" style="87" customWidth="1"/>
    <col min="1347" max="1347" width="12.6640625" style="87" customWidth="1"/>
    <col min="1348" max="1348" width="1.44140625" style="87" customWidth="1"/>
    <col min="1349" max="1349" width="3.44140625" style="87" customWidth="1"/>
    <col min="1350" max="1350" width="2.21875" style="87" customWidth="1"/>
    <col min="1351" max="1351" width="8.5546875" style="87" customWidth="1"/>
    <col min="1352" max="1536" width="11.5546875" style="87"/>
    <col min="1537" max="1537" width="3.77734375" style="87" customWidth="1"/>
    <col min="1538" max="1538" width="1.44140625" style="87" customWidth="1"/>
    <col min="1539" max="1539" width="11.5546875" style="87"/>
    <col min="1540" max="1540" width="0.77734375" style="87" customWidth="1"/>
    <col min="1541" max="1541" width="12.5546875" style="87" bestFit="1" customWidth="1"/>
    <col min="1542" max="1542" width="0.77734375" style="87" customWidth="1"/>
    <col min="1543" max="1543" width="10.44140625" style="87" customWidth="1"/>
    <col min="1544" max="1544" width="0.77734375" style="87" customWidth="1"/>
    <col min="1545" max="1545" width="11.5546875" style="87"/>
    <col min="1546" max="1546" width="0.77734375" style="87" customWidth="1"/>
    <col min="1547" max="1547" width="9.6640625" style="87" customWidth="1"/>
    <col min="1548" max="1548" width="0.77734375" style="87" customWidth="1"/>
    <col min="1549" max="1549" width="10.77734375" style="87" customWidth="1"/>
    <col min="1550" max="1550" width="0.77734375" style="87" customWidth="1"/>
    <col min="1551" max="1551" width="9.6640625" style="87" customWidth="1"/>
    <col min="1552" max="1552" width="0.77734375" style="87" customWidth="1"/>
    <col min="1553" max="1553" width="10" style="87" customWidth="1"/>
    <col min="1554" max="1554" width="0.77734375" style="87" customWidth="1"/>
    <col min="1555" max="1555" width="9.6640625" style="87" customWidth="1"/>
    <col min="1556" max="1556" width="0.77734375" style="87" customWidth="1"/>
    <col min="1557" max="1557" width="12.33203125" style="87" customWidth="1"/>
    <col min="1558" max="1558" width="0.77734375" style="87" customWidth="1"/>
    <col min="1559" max="1559" width="8" style="87" customWidth="1"/>
    <col min="1560" max="1560" width="0.77734375" style="87" customWidth="1"/>
    <col min="1561" max="1561" width="6.109375" style="87" customWidth="1"/>
    <col min="1562" max="1562" width="0.77734375" style="87" customWidth="1"/>
    <col min="1563" max="1563" width="11.5546875" style="87"/>
    <col min="1564" max="1564" width="0.77734375" style="87" customWidth="1"/>
    <col min="1565" max="1565" width="7.33203125" style="87" customWidth="1"/>
    <col min="1566" max="1566" width="0.77734375" style="87" customWidth="1"/>
    <col min="1567" max="1567" width="7" style="87" customWidth="1"/>
    <col min="1568" max="1568" width="0.77734375" style="87" customWidth="1"/>
    <col min="1569" max="1569" width="10.6640625" style="87" customWidth="1"/>
    <col min="1570" max="1570" width="0.6640625" style="87" customWidth="1"/>
    <col min="1571" max="1571" width="6.109375" style="87" customWidth="1"/>
    <col min="1572" max="1572" width="0.6640625" style="87" customWidth="1"/>
    <col min="1573" max="1573" width="5.5546875" style="87" customWidth="1"/>
    <col min="1574" max="1574" width="0.77734375" style="87" customWidth="1"/>
    <col min="1575" max="1575" width="10.21875" style="87" customWidth="1"/>
    <col min="1576" max="1576" width="0.5546875" style="87" customWidth="1"/>
    <col min="1577" max="1577" width="6" style="87" customWidth="1"/>
    <col min="1578" max="1578" width="0.77734375" style="87" customWidth="1"/>
    <col min="1579" max="1579" width="5" style="87" customWidth="1"/>
    <col min="1580" max="1580" width="1.109375" style="87" customWidth="1"/>
    <col min="1581" max="1581" width="11.6640625" style="87" customWidth="1"/>
    <col min="1582" max="1582" width="0.6640625" style="87" customWidth="1"/>
    <col min="1583" max="1583" width="6.77734375" style="87" customWidth="1"/>
    <col min="1584" max="1584" width="0.77734375" style="87" customWidth="1"/>
    <col min="1585" max="1585" width="5.21875" style="87" customWidth="1"/>
    <col min="1586" max="1586" width="1.109375" style="87" customWidth="1"/>
    <col min="1587" max="1587" width="11.109375" style="87" customWidth="1"/>
    <col min="1588" max="1588" width="0.88671875" style="87" customWidth="1"/>
    <col min="1589" max="1589" width="10.44140625" style="87" customWidth="1"/>
    <col min="1590" max="1590" width="0.88671875" style="87" customWidth="1"/>
    <col min="1591" max="1591" width="10.44140625" style="87" customWidth="1"/>
    <col min="1592" max="1592" width="0.77734375" style="87" customWidth="1"/>
    <col min="1593" max="1593" width="6" style="87" customWidth="1"/>
    <col min="1594" max="1594" width="0.77734375" style="87" customWidth="1"/>
    <col min="1595" max="1595" width="5.33203125" style="87" customWidth="1"/>
    <col min="1596" max="1596" width="1" style="87" customWidth="1"/>
    <col min="1597" max="1597" width="10.44140625" style="87" customWidth="1"/>
    <col min="1598" max="1598" width="0.77734375" style="87" customWidth="1"/>
    <col min="1599" max="1599" width="6.44140625" style="87" customWidth="1"/>
    <col min="1600" max="1600" width="0.88671875" style="87" customWidth="1"/>
    <col min="1601" max="1601" width="5.33203125" style="87" customWidth="1"/>
    <col min="1602" max="1602" width="0.77734375" style="87" customWidth="1"/>
    <col min="1603" max="1603" width="12.6640625" style="87" customWidth="1"/>
    <col min="1604" max="1604" width="1.44140625" style="87" customWidth="1"/>
    <col min="1605" max="1605" width="3.44140625" style="87" customWidth="1"/>
    <col min="1606" max="1606" width="2.21875" style="87" customWidth="1"/>
    <col min="1607" max="1607" width="8.5546875" style="87" customWidth="1"/>
    <col min="1608" max="1792" width="11.5546875" style="87"/>
    <col min="1793" max="1793" width="3.77734375" style="87" customWidth="1"/>
    <col min="1794" max="1794" width="1.44140625" style="87" customWidth="1"/>
    <col min="1795" max="1795" width="11.5546875" style="87"/>
    <col min="1796" max="1796" width="0.77734375" style="87" customWidth="1"/>
    <col min="1797" max="1797" width="12.5546875" style="87" bestFit="1" customWidth="1"/>
    <col min="1798" max="1798" width="0.77734375" style="87" customWidth="1"/>
    <col min="1799" max="1799" width="10.44140625" style="87" customWidth="1"/>
    <col min="1800" max="1800" width="0.77734375" style="87" customWidth="1"/>
    <col min="1801" max="1801" width="11.5546875" style="87"/>
    <col min="1802" max="1802" width="0.77734375" style="87" customWidth="1"/>
    <col min="1803" max="1803" width="9.6640625" style="87" customWidth="1"/>
    <col min="1804" max="1804" width="0.77734375" style="87" customWidth="1"/>
    <col min="1805" max="1805" width="10.77734375" style="87" customWidth="1"/>
    <col min="1806" max="1806" width="0.77734375" style="87" customWidth="1"/>
    <col min="1807" max="1807" width="9.6640625" style="87" customWidth="1"/>
    <col min="1808" max="1808" width="0.77734375" style="87" customWidth="1"/>
    <col min="1809" max="1809" width="10" style="87" customWidth="1"/>
    <col min="1810" max="1810" width="0.77734375" style="87" customWidth="1"/>
    <col min="1811" max="1811" width="9.6640625" style="87" customWidth="1"/>
    <col min="1812" max="1812" width="0.77734375" style="87" customWidth="1"/>
    <col min="1813" max="1813" width="12.33203125" style="87" customWidth="1"/>
    <col min="1814" max="1814" width="0.77734375" style="87" customWidth="1"/>
    <col min="1815" max="1815" width="8" style="87" customWidth="1"/>
    <col min="1816" max="1816" width="0.77734375" style="87" customWidth="1"/>
    <col min="1817" max="1817" width="6.109375" style="87" customWidth="1"/>
    <col min="1818" max="1818" width="0.77734375" style="87" customWidth="1"/>
    <col min="1819" max="1819" width="11.5546875" style="87"/>
    <col min="1820" max="1820" width="0.77734375" style="87" customWidth="1"/>
    <col min="1821" max="1821" width="7.33203125" style="87" customWidth="1"/>
    <col min="1822" max="1822" width="0.77734375" style="87" customWidth="1"/>
    <col min="1823" max="1823" width="7" style="87" customWidth="1"/>
    <col min="1824" max="1824" width="0.77734375" style="87" customWidth="1"/>
    <col min="1825" max="1825" width="10.6640625" style="87" customWidth="1"/>
    <col min="1826" max="1826" width="0.6640625" style="87" customWidth="1"/>
    <col min="1827" max="1827" width="6.109375" style="87" customWidth="1"/>
    <col min="1828" max="1828" width="0.6640625" style="87" customWidth="1"/>
    <col min="1829" max="1829" width="5.5546875" style="87" customWidth="1"/>
    <col min="1830" max="1830" width="0.77734375" style="87" customWidth="1"/>
    <col min="1831" max="1831" width="10.21875" style="87" customWidth="1"/>
    <col min="1832" max="1832" width="0.5546875" style="87" customWidth="1"/>
    <col min="1833" max="1833" width="6" style="87" customWidth="1"/>
    <col min="1834" max="1834" width="0.77734375" style="87" customWidth="1"/>
    <col min="1835" max="1835" width="5" style="87" customWidth="1"/>
    <col min="1836" max="1836" width="1.109375" style="87" customWidth="1"/>
    <col min="1837" max="1837" width="11.6640625" style="87" customWidth="1"/>
    <col min="1838" max="1838" width="0.6640625" style="87" customWidth="1"/>
    <col min="1839" max="1839" width="6.77734375" style="87" customWidth="1"/>
    <col min="1840" max="1840" width="0.77734375" style="87" customWidth="1"/>
    <col min="1841" max="1841" width="5.21875" style="87" customWidth="1"/>
    <col min="1842" max="1842" width="1.109375" style="87" customWidth="1"/>
    <col min="1843" max="1843" width="11.109375" style="87" customWidth="1"/>
    <col min="1844" max="1844" width="0.88671875" style="87" customWidth="1"/>
    <col min="1845" max="1845" width="10.44140625" style="87" customWidth="1"/>
    <col min="1846" max="1846" width="0.88671875" style="87" customWidth="1"/>
    <col min="1847" max="1847" width="10.44140625" style="87" customWidth="1"/>
    <col min="1848" max="1848" width="0.77734375" style="87" customWidth="1"/>
    <col min="1849" max="1849" width="6" style="87" customWidth="1"/>
    <col min="1850" max="1850" width="0.77734375" style="87" customWidth="1"/>
    <col min="1851" max="1851" width="5.33203125" style="87" customWidth="1"/>
    <col min="1852" max="1852" width="1" style="87" customWidth="1"/>
    <col min="1853" max="1853" width="10.44140625" style="87" customWidth="1"/>
    <col min="1854" max="1854" width="0.77734375" style="87" customWidth="1"/>
    <col min="1855" max="1855" width="6.44140625" style="87" customWidth="1"/>
    <col min="1856" max="1856" width="0.88671875" style="87" customWidth="1"/>
    <col min="1857" max="1857" width="5.33203125" style="87" customWidth="1"/>
    <col min="1858" max="1858" width="0.77734375" style="87" customWidth="1"/>
    <col min="1859" max="1859" width="12.6640625" style="87" customWidth="1"/>
    <col min="1860" max="1860" width="1.44140625" style="87" customWidth="1"/>
    <col min="1861" max="1861" width="3.44140625" style="87" customWidth="1"/>
    <col min="1862" max="1862" width="2.21875" style="87" customWidth="1"/>
    <col min="1863" max="1863" width="8.5546875" style="87" customWidth="1"/>
    <col min="1864" max="2048" width="11.5546875" style="87"/>
    <col min="2049" max="2049" width="3.77734375" style="87" customWidth="1"/>
    <col min="2050" max="2050" width="1.44140625" style="87" customWidth="1"/>
    <col min="2051" max="2051" width="11.5546875" style="87"/>
    <col min="2052" max="2052" width="0.77734375" style="87" customWidth="1"/>
    <col min="2053" max="2053" width="12.5546875" style="87" bestFit="1" customWidth="1"/>
    <col min="2054" max="2054" width="0.77734375" style="87" customWidth="1"/>
    <col min="2055" max="2055" width="10.44140625" style="87" customWidth="1"/>
    <col min="2056" max="2056" width="0.77734375" style="87" customWidth="1"/>
    <col min="2057" max="2057" width="11.5546875" style="87"/>
    <col min="2058" max="2058" width="0.77734375" style="87" customWidth="1"/>
    <col min="2059" max="2059" width="9.6640625" style="87" customWidth="1"/>
    <col min="2060" max="2060" width="0.77734375" style="87" customWidth="1"/>
    <col min="2061" max="2061" width="10.77734375" style="87" customWidth="1"/>
    <col min="2062" max="2062" width="0.77734375" style="87" customWidth="1"/>
    <col min="2063" max="2063" width="9.6640625" style="87" customWidth="1"/>
    <col min="2064" max="2064" width="0.77734375" style="87" customWidth="1"/>
    <col min="2065" max="2065" width="10" style="87" customWidth="1"/>
    <col min="2066" max="2066" width="0.77734375" style="87" customWidth="1"/>
    <col min="2067" max="2067" width="9.6640625" style="87" customWidth="1"/>
    <col min="2068" max="2068" width="0.77734375" style="87" customWidth="1"/>
    <col min="2069" max="2069" width="12.33203125" style="87" customWidth="1"/>
    <col min="2070" max="2070" width="0.77734375" style="87" customWidth="1"/>
    <col min="2071" max="2071" width="8" style="87" customWidth="1"/>
    <col min="2072" max="2072" width="0.77734375" style="87" customWidth="1"/>
    <col min="2073" max="2073" width="6.109375" style="87" customWidth="1"/>
    <col min="2074" max="2074" width="0.77734375" style="87" customWidth="1"/>
    <col min="2075" max="2075" width="11.5546875" style="87"/>
    <col min="2076" max="2076" width="0.77734375" style="87" customWidth="1"/>
    <col min="2077" max="2077" width="7.33203125" style="87" customWidth="1"/>
    <col min="2078" max="2078" width="0.77734375" style="87" customWidth="1"/>
    <col min="2079" max="2079" width="7" style="87" customWidth="1"/>
    <col min="2080" max="2080" width="0.77734375" style="87" customWidth="1"/>
    <col min="2081" max="2081" width="10.6640625" style="87" customWidth="1"/>
    <col min="2082" max="2082" width="0.6640625" style="87" customWidth="1"/>
    <col min="2083" max="2083" width="6.109375" style="87" customWidth="1"/>
    <col min="2084" max="2084" width="0.6640625" style="87" customWidth="1"/>
    <col min="2085" max="2085" width="5.5546875" style="87" customWidth="1"/>
    <col min="2086" max="2086" width="0.77734375" style="87" customWidth="1"/>
    <col min="2087" max="2087" width="10.21875" style="87" customWidth="1"/>
    <col min="2088" max="2088" width="0.5546875" style="87" customWidth="1"/>
    <col min="2089" max="2089" width="6" style="87" customWidth="1"/>
    <col min="2090" max="2090" width="0.77734375" style="87" customWidth="1"/>
    <col min="2091" max="2091" width="5" style="87" customWidth="1"/>
    <col min="2092" max="2092" width="1.109375" style="87" customWidth="1"/>
    <col min="2093" max="2093" width="11.6640625" style="87" customWidth="1"/>
    <col min="2094" max="2094" width="0.6640625" style="87" customWidth="1"/>
    <col min="2095" max="2095" width="6.77734375" style="87" customWidth="1"/>
    <col min="2096" max="2096" width="0.77734375" style="87" customWidth="1"/>
    <col min="2097" max="2097" width="5.21875" style="87" customWidth="1"/>
    <col min="2098" max="2098" width="1.109375" style="87" customWidth="1"/>
    <col min="2099" max="2099" width="11.109375" style="87" customWidth="1"/>
    <col min="2100" max="2100" width="0.88671875" style="87" customWidth="1"/>
    <col min="2101" max="2101" width="10.44140625" style="87" customWidth="1"/>
    <col min="2102" max="2102" width="0.88671875" style="87" customWidth="1"/>
    <col min="2103" max="2103" width="10.44140625" style="87" customWidth="1"/>
    <col min="2104" max="2104" width="0.77734375" style="87" customWidth="1"/>
    <col min="2105" max="2105" width="6" style="87" customWidth="1"/>
    <col min="2106" max="2106" width="0.77734375" style="87" customWidth="1"/>
    <col min="2107" max="2107" width="5.33203125" style="87" customWidth="1"/>
    <col min="2108" max="2108" width="1" style="87" customWidth="1"/>
    <col min="2109" max="2109" width="10.44140625" style="87" customWidth="1"/>
    <col min="2110" max="2110" width="0.77734375" style="87" customWidth="1"/>
    <col min="2111" max="2111" width="6.44140625" style="87" customWidth="1"/>
    <col min="2112" max="2112" width="0.88671875" style="87" customWidth="1"/>
    <col min="2113" max="2113" width="5.33203125" style="87" customWidth="1"/>
    <col min="2114" max="2114" width="0.77734375" style="87" customWidth="1"/>
    <col min="2115" max="2115" width="12.6640625" style="87" customWidth="1"/>
    <col min="2116" max="2116" width="1.44140625" style="87" customWidth="1"/>
    <col min="2117" max="2117" width="3.44140625" style="87" customWidth="1"/>
    <col min="2118" max="2118" width="2.21875" style="87" customWidth="1"/>
    <col min="2119" max="2119" width="8.5546875" style="87" customWidth="1"/>
    <col min="2120" max="2304" width="11.5546875" style="87"/>
    <col min="2305" max="2305" width="3.77734375" style="87" customWidth="1"/>
    <col min="2306" max="2306" width="1.44140625" style="87" customWidth="1"/>
    <col min="2307" max="2307" width="11.5546875" style="87"/>
    <col min="2308" max="2308" width="0.77734375" style="87" customWidth="1"/>
    <col min="2309" max="2309" width="12.5546875" style="87" bestFit="1" customWidth="1"/>
    <col min="2310" max="2310" width="0.77734375" style="87" customWidth="1"/>
    <col min="2311" max="2311" width="10.44140625" style="87" customWidth="1"/>
    <col min="2312" max="2312" width="0.77734375" style="87" customWidth="1"/>
    <col min="2313" max="2313" width="11.5546875" style="87"/>
    <col min="2314" max="2314" width="0.77734375" style="87" customWidth="1"/>
    <col min="2315" max="2315" width="9.6640625" style="87" customWidth="1"/>
    <col min="2316" max="2316" width="0.77734375" style="87" customWidth="1"/>
    <col min="2317" max="2317" width="10.77734375" style="87" customWidth="1"/>
    <col min="2318" max="2318" width="0.77734375" style="87" customWidth="1"/>
    <col min="2319" max="2319" width="9.6640625" style="87" customWidth="1"/>
    <col min="2320" max="2320" width="0.77734375" style="87" customWidth="1"/>
    <col min="2321" max="2321" width="10" style="87" customWidth="1"/>
    <col min="2322" max="2322" width="0.77734375" style="87" customWidth="1"/>
    <col min="2323" max="2323" width="9.6640625" style="87" customWidth="1"/>
    <col min="2324" max="2324" width="0.77734375" style="87" customWidth="1"/>
    <col min="2325" max="2325" width="12.33203125" style="87" customWidth="1"/>
    <col min="2326" max="2326" width="0.77734375" style="87" customWidth="1"/>
    <col min="2327" max="2327" width="8" style="87" customWidth="1"/>
    <col min="2328" max="2328" width="0.77734375" style="87" customWidth="1"/>
    <col min="2329" max="2329" width="6.109375" style="87" customWidth="1"/>
    <col min="2330" max="2330" width="0.77734375" style="87" customWidth="1"/>
    <col min="2331" max="2331" width="11.5546875" style="87"/>
    <col min="2332" max="2332" width="0.77734375" style="87" customWidth="1"/>
    <col min="2333" max="2333" width="7.33203125" style="87" customWidth="1"/>
    <col min="2334" max="2334" width="0.77734375" style="87" customWidth="1"/>
    <col min="2335" max="2335" width="7" style="87" customWidth="1"/>
    <col min="2336" max="2336" width="0.77734375" style="87" customWidth="1"/>
    <col min="2337" max="2337" width="10.6640625" style="87" customWidth="1"/>
    <col min="2338" max="2338" width="0.6640625" style="87" customWidth="1"/>
    <col min="2339" max="2339" width="6.109375" style="87" customWidth="1"/>
    <col min="2340" max="2340" width="0.6640625" style="87" customWidth="1"/>
    <col min="2341" max="2341" width="5.5546875" style="87" customWidth="1"/>
    <col min="2342" max="2342" width="0.77734375" style="87" customWidth="1"/>
    <col min="2343" max="2343" width="10.21875" style="87" customWidth="1"/>
    <col min="2344" max="2344" width="0.5546875" style="87" customWidth="1"/>
    <col min="2345" max="2345" width="6" style="87" customWidth="1"/>
    <col min="2346" max="2346" width="0.77734375" style="87" customWidth="1"/>
    <col min="2347" max="2347" width="5" style="87" customWidth="1"/>
    <col min="2348" max="2348" width="1.109375" style="87" customWidth="1"/>
    <col min="2349" max="2349" width="11.6640625" style="87" customWidth="1"/>
    <col min="2350" max="2350" width="0.6640625" style="87" customWidth="1"/>
    <col min="2351" max="2351" width="6.77734375" style="87" customWidth="1"/>
    <col min="2352" max="2352" width="0.77734375" style="87" customWidth="1"/>
    <col min="2353" max="2353" width="5.21875" style="87" customWidth="1"/>
    <col min="2354" max="2354" width="1.109375" style="87" customWidth="1"/>
    <col min="2355" max="2355" width="11.109375" style="87" customWidth="1"/>
    <col min="2356" max="2356" width="0.88671875" style="87" customWidth="1"/>
    <col min="2357" max="2357" width="10.44140625" style="87" customWidth="1"/>
    <col min="2358" max="2358" width="0.88671875" style="87" customWidth="1"/>
    <col min="2359" max="2359" width="10.44140625" style="87" customWidth="1"/>
    <col min="2360" max="2360" width="0.77734375" style="87" customWidth="1"/>
    <col min="2361" max="2361" width="6" style="87" customWidth="1"/>
    <col min="2362" max="2362" width="0.77734375" style="87" customWidth="1"/>
    <col min="2363" max="2363" width="5.33203125" style="87" customWidth="1"/>
    <col min="2364" max="2364" width="1" style="87" customWidth="1"/>
    <col min="2365" max="2365" width="10.44140625" style="87" customWidth="1"/>
    <col min="2366" max="2366" width="0.77734375" style="87" customWidth="1"/>
    <col min="2367" max="2367" width="6.44140625" style="87" customWidth="1"/>
    <col min="2368" max="2368" width="0.88671875" style="87" customWidth="1"/>
    <col min="2369" max="2369" width="5.33203125" style="87" customWidth="1"/>
    <col min="2370" max="2370" width="0.77734375" style="87" customWidth="1"/>
    <col min="2371" max="2371" width="12.6640625" style="87" customWidth="1"/>
    <col min="2372" max="2372" width="1.44140625" style="87" customWidth="1"/>
    <col min="2373" max="2373" width="3.44140625" style="87" customWidth="1"/>
    <col min="2374" max="2374" width="2.21875" style="87" customWidth="1"/>
    <col min="2375" max="2375" width="8.5546875" style="87" customWidth="1"/>
    <col min="2376" max="2560" width="11.5546875" style="87"/>
    <col min="2561" max="2561" width="3.77734375" style="87" customWidth="1"/>
    <col min="2562" max="2562" width="1.44140625" style="87" customWidth="1"/>
    <col min="2563" max="2563" width="11.5546875" style="87"/>
    <col min="2564" max="2564" width="0.77734375" style="87" customWidth="1"/>
    <col min="2565" max="2565" width="12.5546875" style="87" bestFit="1" customWidth="1"/>
    <col min="2566" max="2566" width="0.77734375" style="87" customWidth="1"/>
    <col min="2567" max="2567" width="10.44140625" style="87" customWidth="1"/>
    <col min="2568" max="2568" width="0.77734375" style="87" customWidth="1"/>
    <col min="2569" max="2569" width="11.5546875" style="87"/>
    <col min="2570" max="2570" width="0.77734375" style="87" customWidth="1"/>
    <col min="2571" max="2571" width="9.6640625" style="87" customWidth="1"/>
    <col min="2572" max="2572" width="0.77734375" style="87" customWidth="1"/>
    <col min="2573" max="2573" width="10.77734375" style="87" customWidth="1"/>
    <col min="2574" max="2574" width="0.77734375" style="87" customWidth="1"/>
    <col min="2575" max="2575" width="9.6640625" style="87" customWidth="1"/>
    <col min="2576" max="2576" width="0.77734375" style="87" customWidth="1"/>
    <col min="2577" max="2577" width="10" style="87" customWidth="1"/>
    <col min="2578" max="2578" width="0.77734375" style="87" customWidth="1"/>
    <col min="2579" max="2579" width="9.6640625" style="87" customWidth="1"/>
    <col min="2580" max="2580" width="0.77734375" style="87" customWidth="1"/>
    <col min="2581" max="2581" width="12.33203125" style="87" customWidth="1"/>
    <col min="2582" max="2582" width="0.77734375" style="87" customWidth="1"/>
    <col min="2583" max="2583" width="8" style="87" customWidth="1"/>
    <col min="2584" max="2584" width="0.77734375" style="87" customWidth="1"/>
    <col min="2585" max="2585" width="6.109375" style="87" customWidth="1"/>
    <col min="2586" max="2586" width="0.77734375" style="87" customWidth="1"/>
    <col min="2587" max="2587" width="11.5546875" style="87"/>
    <col min="2588" max="2588" width="0.77734375" style="87" customWidth="1"/>
    <col min="2589" max="2589" width="7.33203125" style="87" customWidth="1"/>
    <col min="2590" max="2590" width="0.77734375" style="87" customWidth="1"/>
    <col min="2591" max="2591" width="7" style="87" customWidth="1"/>
    <col min="2592" max="2592" width="0.77734375" style="87" customWidth="1"/>
    <col min="2593" max="2593" width="10.6640625" style="87" customWidth="1"/>
    <col min="2594" max="2594" width="0.6640625" style="87" customWidth="1"/>
    <col min="2595" max="2595" width="6.109375" style="87" customWidth="1"/>
    <col min="2596" max="2596" width="0.6640625" style="87" customWidth="1"/>
    <col min="2597" max="2597" width="5.5546875" style="87" customWidth="1"/>
    <col min="2598" max="2598" width="0.77734375" style="87" customWidth="1"/>
    <col min="2599" max="2599" width="10.21875" style="87" customWidth="1"/>
    <col min="2600" max="2600" width="0.5546875" style="87" customWidth="1"/>
    <col min="2601" max="2601" width="6" style="87" customWidth="1"/>
    <col min="2602" max="2602" width="0.77734375" style="87" customWidth="1"/>
    <col min="2603" max="2603" width="5" style="87" customWidth="1"/>
    <col min="2604" max="2604" width="1.109375" style="87" customWidth="1"/>
    <col min="2605" max="2605" width="11.6640625" style="87" customWidth="1"/>
    <col min="2606" max="2606" width="0.6640625" style="87" customWidth="1"/>
    <col min="2607" max="2607" width="6.77734375" style="87" customWidth="1"/>
    <col min="2608" max="2608" width="0.77734375" style="87" customWidth="1"/>
    <col min="2609" max="2609" width="5.21875" style="87" customWidth="1"/>
    <col min="2610" max="2610" width="1.109375" style="87" customWidth="1"/>
    <col min="2611" max="2611" width="11.109375" style="87" customWidth="1"/>
    <col min="2612" max="2612" width="0.88671875" style="87" customWidth="1"/>
    <col min="2613" max="2613" width="10.44140625" style="87" customWidth="1"/>
    <col min="2614" max="2614" width="0.88671875" style="87" customWidth="1"/>
    <col min="2615" max="2615" width="10.44140625" style="87" customWidth="1"/>
    <col min="2616" max="2616" width="0.77734375" style="87" customWidth="1"/>
    <col min="2617" max="2617" width="6" style="87" customWidth="1"/>
    <col min="2618" max="2618" width="0.77734375" style="87" customWidth="1"/>
    <col min="2619" max="2619" width="5.33203125" style="87" customWidth="1"/>
    <col min="2620" max="2620" width="1" style="87" customWidth="1"/>
    <col min="2621" max="2621" width="10.44140625" style="87" customWidth="1"/>
    <col min="2622" max="2622" width="0.77734375" style="87" customWidth="1"/>
    <col min="2623" max="2623" width="6.44140625" style="87" customWidth="1"/>
    <col min="2624" max="2624" width="0.88671875" style="87" customWidth="1"/>
    <col min="2625" max="2625" width="5.33203125" style="87" customWidth="1"/>
    <col min="2626" max="2626" width="0.77734375" style="87" customWidth="1"/>
    <col min="2627" max="2627" width="12.6640625" style="87" customWidth="1"/>
    <col min="2628" max="2628" width="1.44140625" style="87" customWidth="1"/>
    <col min="2629" max="2629" width="3.44140625" style="87" customWidth="1"/>
    <col min="2630" max="2630" width="2.21875" style="87" customWidth="1"/>
    <col min="2631" max="2631" width="8.5546875" style="87" customWidth="1"/>
    <col min="2632" max="2816" width="11.5546875" style="87"/>
    <col min="2817" max="2817" width="3.77734375" style="87" customWidth="1"/>
    <col min="2818" max="2818" width="1.44140625" style="87" customWidth="1"/>
    <col min="2819" max="2819" width="11.5546875" style="87"/>
    <col min="2820" max="2820" width="0.77734375" style="87" customWidth="1"/>
    <col min="2821" max="2821" width="12.5546875" style="87" bestFit="1" customWidth="1"/>
    <col min="2822" max="2822" width="0.77734375" style="87" customWidth="1"/>
    <col min="2823" max="2823" width="10.44140625" style="87" customWidth="1"/>
    <col min="2824" max="2824" width="0.77734375" style="87" customWidth="1"/>
    <col min="2825" max="2825" width="11.5546875" style="87"/>
    <col min="2826" max="2826" width="0.77734375" style="87" customWidth="1"/>
    <col min="2827" max="2827" width="9.6640625" style="87" customWidth="1"/>
    <col min="2828" max="2828" width="0.77734375" style="87" customWidth="1"/>
    <col min="2829" max="2829" width="10.77734375" style="87" customWidth="1"/>
    <col min="2830" max="2830" width="0.77734375" style="87" customWidth="1"/>
    <col min="2831" max="2831" width="9.6640625" style="87" customWidth="1"/>
    <col min="2832" max="2832" width="0.77734375" style="87" customWidth="1"/>
    <col min="2833" max="2833" width="10" style="87" customWidth="1"/>
    <col min="2834" max="2834" width="0.77734375" style="87" customWidth="1"/>
    <col min="2835" max="2835" width="9.6640625" style="87" customWidth="1"/>
    <col min="2836" max="2836" width="0.77734375" style="87" customWidth="1"/>
    <col min="2837" max="2837" width="12.33203125" style="87" customWidth="1"/>
    <col min="2838" max="2838" width="0.77734375" style="87" customWidth="1"/>
    <col min="2839" max="2839" width="8" style="87" customWidth="1"/>
    <col min="2840" max="2840" width="0.77734375" style="87" customWidth="1"/>
    <col min="2841" max="2841" width="6.109375" style="87" customWidth="1"/>
    <col min="2842" max="2842" width="0.77734375" style="87" customWidth="1"/>
    <col min="2843" max="2843" width="11.5546875" style="87"/>
    <col min="2844" max="2844" width="0.77734375" style="87" customWidth="1"/>
    <col min="2845" max="2845" width="7.33203125" style="87" customWidth="1"/>
    <col min="2846" max="2846" width="0.77734375" style="87" customWidth="1"/>
    <col min="2847" max="2847" width="7" style="87" customWidth="1"/>
    <col min="2848" max="2848" width="0.77734375" style="87" customWidth="1"/>
    <col min="2849" max="2849" width="10.6640625" style="87" customWidth="1"/>
    <col min="2850" max="2850" width="0.6640625" style="87" customWidth="1"/>
    <col min="2851" max="2851" width="6.109375" style="87" customWidth="1"/>
    <col min="2852" max="2852" width="0.6640625" style="87" customWidth="1"/>
    <col min="2853" max="2853" width="5.5546875" style="87" customWidth="1"/>
    <col min="2854" max="2854" width="0.77734375" style="87" customWidth="1"/>
    <col min="2855" max="2855" width="10.21875" style="87" customWidth="1"/>
    <col min="2856" max="2856" width="0.5546875" style="87" customWidth="1"/>
    <col min="2857" max="2857" width="6" style="87" customWidth="1"/>
    <col min="2858" max="2858" width="0.77734375" style="87" customWidth="1"/>
    <col min="2859" max="2859" width="5" style="87" customWidth="1"/>
    <col min="2860" max="2860" width="1.109375" style="87" customWidth="1"/>
    <col min="2861" max="2861" width="11.6640625" style="87" customWidth="1"/>
    <col min="2862" max="2862" width="0.6640625" style="87" customWidth="1"/>
    <col min="2863" max="2863" width="6.77734375" style="87" customWidth="1"/>
    <col min="2864" max="2864" width="0.77734375" style="87" customWidth="1"/>
    <col min="2865" max="2865" width="5.21875" style="87" customWidth="1"/>
    <col min="2866" max="2866" width="1.109375" style="87" customWidth="1"/>
    <col min="2867" max="2867" width="11.109375" style="87" customWidth="1"/>
    <col min="2868" max="2868" width="0.88671875" style="87" customWidth="1"/>
    <col min="2869" max="2869" width="10.44140625" style="87" customWidth="1"/>
    <col min="2870" max="2870" width="0.88671875" style="87" customWidth="1"/>
    <col min="2871" max="2871" width="10.44140625" style="87" customWidth="1"/>
    <col min="2872" max="2872" width="0.77734375" style="87" customWidth="1"/>
    <col min="2873" max="2873" width="6" style="87" customWidth="1"/>
    <col min="2874" max="2874" width="0.77734375" style="87" customWidth="1"/>
    <col min="2875" max="2875" width="5.33203125" style="87" customWidth="1"/>
    <col min="2876" max="2876" width="1" style="87" customWidth="1"/>
    <col min="2877" max="2877" width="10.44140625" style="87" customWidth="1"/>
    <col min="2878" max="2878" width="0.77734375" style="87" customWidth="1"/>
    <col min="2879" max="2879" width="6.44140625" style="87" customWidth="1"/>
    <col min="2880" max="2880" width="0.88671875" style="87" customWidth="1"/>
    <col min="2881" max="2881" width="5.33203125" style="87" customWidth="1"/>
    <col min="2882" max="2882" width="0.77734375" style="87" customWidth="1"/>
    <col min="2883" max="2883" width="12.6640625" style="87" customWidth="1"/>
    <col min="2884" max="2884" width="1.44140625" style="87" customWidth="1"/>
    <col min="2885" max="2885" width="3.44140625" style="87" customWidth="1"/>
    <col min="2886" max="2886" width="2.21875" style="87" customWidth="1"/>
    <col min="2887" max="2887" width="8.5546875" style="87" customWidth="1"/>
    <col min="2888" max="3072" width="11.5546875" style="87"/>
    <col min="3073" max="3073" width="3.77734375" style="87" customWidth="1"/>
    <col min="3074" max="3074" width="1.44140625" style="87" customWidth="1"/>
    <col min="3075" max="3075" width="11.5546875" style="87"/>
    <col min="3076" max="3076" width="0.77734375" style="87" customWidth="1"/>
    <col min="3077" max="3077" width="12.5546875" style="87" bestFit="1" customWidth="1"/>
    <col min="3078" max="3078" width="0.77734375" style="87" customWidth="1"/>
    <col min="3079" max="3079" width="10.44140625" style="87" customWidth="1"/>
    <col min="3080" max="3080" width="0.77734375" style="87" customWidth="1"/>
    <col min="3081" max="3081" width="11.5546875" style="87"/>
    <col min="3082" max="3082" width="0.77734375" style="87" customWidth="1"/>
    <col min="3083" max="3083" width="9.6640625" style="87" customWidth="1"/>
    <col min="3084" max="3084" width="0.77734375" style="87" customWidth="1"/>
    <col min="3085" max="3085" width="10.77734375" style="87" customWidth="1"/>
    <col min="3086" max="3086" width="0.77734375" style="87" customWidth="1"/>
    <col min="3087" max="3087" width="9.6640625" style="87" customWidth="1"/>
    <col min="3088" max="3088" width="0.77734375" style="87" customWidth="1"/>
    <col min="3089" max="3089" width="10" style="87" customWidth="1"/>
    <col min="3090" max="3090" width="0.77734375" style="87" customWidth="1"/>
    <col min="3091" max="3091" width="9.6640625" style="87" customWidth="1"/>
    <col min="3092" max="3092" width="0.77734375" style="87" customWidth="1"/>
    <col min="3093" max="3093" width="12.33203125" style="87" customWidth="1"/>
    <col min="3094" max="3094" width="0.77734375" style="87" customWidth="1"/>
    <col min="3095" max="3095" width="8" style="87" customWidth="1"/>
    <col min="3096" max="3096" width="0.77734375" style="87" customWidth="1"/>
    <col min="3097" max="3097" width="6.109375" style="87" customWidth="1"/>
    <col min="3098" max="3098" width="0.77734375" style="87" customWidth="1"/>
    <col min="3099" max="3099" width="11.5546875" style="87"/>
    <col min="3100" max="3100" width="0.77734375" style="87" customWidth="1"/>
    <col min="3101" max="3101" width="7.33203125" style="87" customWidth="1"/>
    <col min="3102" max="3102" width="0.77734375" style="87" customWidth="1"/>
    <col min="3103" max="3103" width="7" style="87" customWidth="1"/>
    <col min="3104" max="3104" width="0.77734375" style="87" customWidth="1"/>
    <col min="3105" max="3105" width="10.6640625" style="87" customWidth="1"/>
    <col min="3106" max="3106" width="0.6640625" style="87" customWidth="1"/>
    <col min="3107" max="3107" width="6.109375" style="87" customWidth="1"/>
    <col min="3108" max="3108" width="0.6640625" style="87" customWidth="1"/>
    <col min="3109" max="3109" width="5.5546875" style="87" customWidth="1"/>
    <col min="3110" max="3110" width="0.77734375" style="87" customWidth="1"/>
    <col min="3111" max="3111" width="10.21875" style="87" customWidth="1"/>
    <col min="3112" max="3112" width="0.5546875" style="87" customWidth="1"/>
    <col min="3113" max="3113" width="6" style="87" customWidth="1"/>
    <col min="3114" max="3114" width="0.77734375" style="87" customWidth="1"/>
    <col min="3115" max="3115" width="5" style="87" customWidth="1"/>
    <col min="3116" max="3116" width="1.109375" style="87" customWidth="1"/>
    <col min="3117" max="3117" width="11.6640625" style="87" customWidth="1"/>
    <col min="3118" max="3118" width="0.6640625" style="87" customWidth="1"/>
    <col min="3119" max="3119" width="6.77734375" style="87" customWidth="1"/>
    <col min="3120" max="3120" width="0.77734375" style="87" customWidth="1"/>
    <col min="3121" max="3121" width="5.21875" style="87" customWidth="1"/>
    <col min="3122" max="3122" width="1.109375" style="87" customWidth="1"/>
    <col min="3123" max="3123" width="11.109375" style="87" customWidth="1"/>
    <col min="3124" max="3124" width="0.88671875" style="87" customWidth="1"/>
    <col min="3125" max="3125" width="10.44140625" style="87" customWidth="1"/>
    <col min="3126" max="3126" width="0.88671875" style="87" customWidth="1"/>
    <col min="3127" max="3127" width="10.44140625" style="87" customWidth="1"/>
    <col min="3128" max="3128" width="0.77734375" style="87" customWidth="1"/>
    <col min="3129" max="3129" width="6" style="87" customWidth="1"/>
    <col min="3130" max="3130" width="0.77734375" style="87" customWidth="1"/>
    <col min="3131" max="3131" width="5.33203125" style="87" customWidth="1"/>
    <col min="3132" max="3132" width="1" style="87" customWidth="1"/>
    <col min="3133" max="3133" width="10.44140625" style="87" customWidth="1"/>
    <col min="3134" max="3134" width="0.77734375" style="87" customWidth="1"/>
    <col min="3135" max="3135" width="6.44140625" style="87" customWidth="1"/>
    <col min="3136" max="3136" width="0.88671875" style="87" customWidth="1"/>
    <col min="3137" max="3137" width="5.33203125" style="87" customWidth="1"/>
    <col min="3138" max="3138" width="0.77734375" style="87" customWidth="1"/>
    <col min="3139" max="3139" width="12.6640625" style="87" customWidth="1"/>
    <col min="3140" max="3140" width="1.44140625" style="87" customWidth="1"/>
    <col min="3141" max="3141" width="3.44140625" style="87" customWidth="1"/>
    <col min="3142" max="3142" width="2.21875" style="87" customWidth="1"/>
    <col min="3143" max="3143" width="8.5546875" style="87" customWidth="1"/>
    <col min="3144" max="3328" width="11.5546875" style="87"/>
    <col min="3329" max="3329" width="3.77734375" style="87" customWidth="1"/>
    <col min="3330" max="3330" width="1.44140625" style="87" customWidth="1"/>
    <col min="3331" max="3331" width="11.5546875" style="87"/>
    <col min="3332" max="3332" width="0.77734375" style="87" customWidth="1"/>
    <col min="3333" max="3333" width="12.5546875" style="87" bestFit="1" customWidth="1"/>
    <col min="3334" max="3334" width="0.77734375" style="87" customWidth="1"/>
    <col min="3335" max="3335" width="10.44140625" style="87" customWidth="1"/>
    <col min="3336" max="3336" width="0.77734375" style="87" customWidth="1"/>
    <col min="3337" max="3337" width="11.5546875" style="87"/>
    <col min="3338" max="3338" width="0.77734375" style="87" customWidth="1"/>
    <col min="3339" max="3339" width="9.6640625" style="87" customWidth="1"/>
    <col min="3340" max="3340" width="0.77734375" style="87" customWidth="1"/>
    <col min="3341" max="3341" width="10.77734375" style="87" customWidth="1"/>
    <col min="3342" max="3342" width="0.77734375" style="87" customWidth="1"/>
    <col min="3343" max="3343" width="9.6640625" style="87" customWidth="1"/>
    <col min="3344" max="3344" width="0.77734375" style="87" customWidth="1"/>
    <col min="3345" max="3345" width="10" style="87" customWidth="1"/>
    <col min="3346" max="3346" width="0.77734375" style="87" customWidth="1"/>
    <col min="3347" max="3347" width="9.6640625" style="87" customWidth="1"/>
    <col min="3348" max="3348" width="0.77734375" style="87" customWidth="1"/>
    <col min="3349" max="3349" width="12.33203125" style="87" customWidth="1"/>
    <col min="3350" max="3350" width="0.77734375" style="87" customWidth="1"/>
    <col min="3351" max="3351" width="8" style="87" customWidth="1"/>
    <col min="3352" max="3352" width="0.77734375" style="87" customWidth="1"/>
    <col min="3353" max="3353" width="6.109375" style="87" customWidth="1"/>
    <col min="3354" max="3354" width="0.77734375" style="87" customWidth="1"/>
    <col min="3355" max="3355" width="11.5546875" style="87"/>
    <col min="3356" max="3356" width="0.77734375" style="87" customWidth="1"/>
    <col min="3357" max="3357" width="7.33203125" style="87" customWidth="1"/>
    <col min="3358" max="3358" width="0.77734375" style="87" customWidth="1"/>
    <col min="3359" max="3359" width="7" style="87" customWidth="1"/>
    <col min="3360" max="3360" width="0.77734375" style="87" customWidth="1"/>
    <col min="3361" max="3361" width="10.6640625" style="87" customWidth="1"/>
    <col min="3362" max="3362" width="0.6640625" style="87" customWidth="1"/>
    <col min="3363" max="3363" width="6.109375" style="87" customWidth="1"/>
    <col min="3364" max="3364" width="0.6640625" style="87" customWidth="1"/>
    <col min="3365" max="3365" width="5.5546875" style="87" customWidth="1"/>
    <col min="3366" max="3366" width="0.77734375" style="87" customWidth="1"/>
    <col min="3367" max="3367" width="10.21875" style="87" customWidth="1"/>
    <col min="3368" max="3368" width="0.5546875" style="87" customWidth="1"/>
    <col min="3369" max="3369" width="6" style="87" customWidth="1"/>
    <col min="3370" max="3370" width="0.77734375" style="87" customWidth="1"/>
    <col min="3371" max="3371" width="5" style="87" customWidth="1"/>
    <col min="3372" max="3372" width="1.109375" style="87" customWidth="1"/>
    <col min="3373" max="3373" width="11.6640625" style="87" customWidth="1"/>
    <col min="3374" max="3374" width="0.6640625" style="87" customWidth="1"/>
    <col min="3375" max="3375" width="6.77734375" style="87" customWidth="1"/>
    <col min="3376" max="3376" width="0.77734375" style="87" customWidth="1"/>
    <col min="3377" max="3377" width="5.21875" style="87" customWidth="1"/>
    <col min="3378" max="3378" width="1.109375" style="87" customWidth="1"/>
    <col min="3379" max="3379" width="11.109375" style="87" customWidth="1"/>
    <col min="3380" max="3380" width="0.88671875" style="87" customWidth="1"/>
    <col min="3381" max="3381" width="10.44140625" style="87" customWidth="1"/>
    <col min="3382" max="3382" width="0.88671875" style="87" customWidth="1"/>
    <col min="3383" max="3383" width="10.44140625" style="87" customWidth="1"/>
    <col min="3384" max="3384" width="0.77734375" style="87" customWidth="1"/>
    <col min="3385" max="3385" width="6" style="87" customWidth="1"/>
    <col min="3386" max="3386" width="0.77734375" style="87" customWidth="1"/>
    <col min="3387" max="3387" width="5.33203125" style="87" customWidth="1"/>
    <col min="3388" max="3388" width="1" style="87" customWidth="1"/>
    <col min="3389" max="3389" width="10.44140625" style="87" customWidth="1"/>
    <col min="3390" max="3390" width="0.77734375" style="87" customWidth="1"/>
    <col min="3391" max="3391" width="6.44140625" style="87" customWidth="1"/>
    <col min="3392" max="3392" width="0.88671875" style="87" customWidth="1"/>
    <col min="3393" max="3393" width="5.33203125" style="87" customWidth="1"/>
    <col min="3394" max="3394" width="0.77734375" style="87" customWidth="1"/>
    <col min="3395" max="3395" width="12.6640625" style="87" customWidth="1"/>
    <col min="3396" max="3396" width="1.44140625" style="87" customWidth="1"/>
    <col min="3397" max="3397" width="3.44140625" style="87" customWidth="1"/>
    <col min="3398" max="3398" width="2.21875" style="87" customWidth="1"/>
    <col min="3399" max="3399" width="8.5546875" style="87" customWidth="1"/>
    <col min="3400" max="3584" width="11.5546875" style="87"/>
    <col min="3585" max="3585" width="3.77734375" style="87" customWidth="1"/>
    <col min="3586" max="3586" width="1.44140625" style="87" customWidth="1"/>
    <col min="3587" max="3587" width="11.5546875" style="87"/>
    <col min="3588" max="3588" width="0.77734375" style="87" customWidth="1"/>
    <col min="3589" max="3589" width="12.5546875" style="87" bestFit="1" customWidth="1"/>
    <col min="3590" max="3590" width="0.77734375" style="87" customWidth="1"/>
    <col min="3591" max="3591" width="10.44140625" style="87" customWidth="1"/>
    <col min="3592" max="3592" width="0.77734375" style="87" customWidth="1"/>
    <col min="3593" max="3593" width="11.5546875" style="87"/>
    <col min="3594" max="3594" width="0.77734375" style="87" customWidth="1"/>
    <col min="3595" max="3595" width="9.6640625" style="87" customWidth="1"/>
    <col min="3596" max="3596" width="0.77734375" style="87" customWidth="1"/>
    <col min="3597" max="3597" width="10.77734375" style="87" customWidth="1"/>
    <col min="3598" max="3598" width="0.77734375" style="87" customWidth="1"/>
    <col min="3599" max="3599" width="9.6640625" style="87" customWidth="1"/>
    <col min="3600" max="3600" width="0.77734375" style="87" customWidth="1"/>
    <col min="3601" max="3601" width="10" style="87" customWidth="1"/>
    <col min="3602" max="3602" width="0.77734375" style="87" customWidth="1"/>
    <col min="3603" max="3603" width="9.6640625" style="87" customWidth="1"/>
    <col min="3604" max="3604" width="0.77734375" style="87" customWidth="1"/>
    <col min="3605" max="3605" width="12.33203125" style="87" customWidth="1"/>
    <col min="3606" max="3606" width="0.77734375" style="87" customWidth="1"/>
    <col min="3607" max="3607" width="8" style="87" customWidth="1"/>
    <col min="3608" max="3608" width="0.77734375" style="87" customWidth="1"/>
    <col min="3609" max="3609" width="6.109375" style="87" customWidth="1"/>
    <col min="3610" max="3610" width="0.77734375" style="87" customWidth="1"/>
    <col min="3611" max="3611" width="11.5546875" style="87"/>
    <col min="3612" max="3612" width="0.77734375" style="87" customWidth="1"/>
    <col min="3613" max="3613" width="7.33203125" style="87" customWidth="1"/>
    <col min="3614" max="3614" width="0.77734375" style="87" customWidth="1"/>
    <col min="3615" max="3615" width="7" style="87" customWidth="1"/>
    <col min="3616" max="3616" width="0.77734375" style="87" customWidth="1"/>
    <col min="3617" max="3617" width="10.6640625" style="87" customWidth="1"/>
    <col min="3618" max="3618" width="0.6640625" style="87" customWidth="1"/>
    <col min="3619" max="3619" width="6.109375" style="87" customWidth="1"/>
    <col min="3620" max="3620" width="0.6640625" style="87" customWidth="1"/>
    <col min="3621" max="3621" width="5.5546875" style="87" customWidth="1"/>
    <col min="3622" max="3622" width="0.77734375" style="87" customWidth="1"/>
    <col min="3623" max="3623" width="10.21875" style="87" customWidth="1"/>
    <col min="3624" max="3624" width="0.5546875" style="87" customWidth="1"/>
    <col min="3625" max="3625" width="6" style="87" customWidth="1"/>
    <col min="3626" max="3626" width="0.77734375" style="87" customWidth="1"/>
    <col min="3627" max="3627" width="5" style="87" customWidth="1"/>
    <col min="3628" max="3628" width="1.109375" style="87" customWidth="1"/>
    <col min="3629" max="3629" width="11.6640625" style="87" customWidth="1"/>
    <col min="3630" max="3630" width="0.6640625" style="87" customWidth="1"/>
    <col min="3631" max="3631" width="6.77734375" style="87" customWidth="1"/>
    <col min="3632" max="3632" width="0.77734375" style="87" customWidth="1"/>
    <col min="3633" max="3633" width="5.21875" style="87" customWidth="1"/>
    <col min="3634" max="3634" width="1.109375" style="87" customWidth="1"/>
    <col min="3635" max="3635" width="11.109375" style="87" customWidth="1"/>
    <col min="3636" max="3636" width="0.88671875" style="87" customWidth="1"/>
    <col min="3637" max="3637" width="10.44140625" style="87" customWidth="1"/>
    <col min="3638" max="3638" width="0.88671875" style="87" customWidth="1"/>
    <col min="3639" max="3639" width="10.44140625" style="87" customWidth="1"/>
    <col min="3640" max="3640" width="0.77734375" style="87" customWidth="1"/>
    <col min="3641" max="3641" width="6" style="87" customWidth="1"/>
    <col min="3642" max="3642" width="0.77734375" style="87" customWidth="1"/>
    <col min="3643" max="3643" width="5.33203125" style="87" customWidth="1"/>
    <col min="3644" max="3644" width="1" style="87" customWidth="1"/>
    <col min="3645" max="3645" width="10.44140625" style="87" customWidth="1"/>
    <col min="3646" max="3646" width="0.77734375" style="87" customWidth="1"/>
    <col min="3647" max="3647" width="6.44140625" style="87" customWidth="1"/>
    <col min="3648" max="3648" width="0.88671875" style="87" customWidth="1"/>
    <col min="3649" max="3649" width="5.33203125" style="87" customWidth="1"/>
    <col min="3650" max="3650" width="0.77734375" style="87" customWidth="1"/>
    <col min="3651" max="3651" width="12.6640625" style="87" customWidth="1"/>
    <col min="3652" max="3652" width="1.44140625" style="87" customWidth="1"/>
    <col min="3653" max="3653" width="3.44140625" style="87" customWidth="1"/>
    <col min="3654" max="3654" width="2.21875" style="87" customWidth="1"/>
    <col min="3655" max="3655" width="8.5546875" style="87" customWidth="1"/>
    <col min="3656" max="3840" width="11.5546875" style="87"/>
    <col min="3841" max="3841" width="3.77734375" style="87" customWidth="1"/>
    <col min="3842" max="3842" width="1.44140625" style="87" customWidth="1"/>
    <col min="3843" max="3843" width="11.5546875" style="87"/>
    <col min="3844" max="3844" width="0.77734375" style="87" customWidth="1"/>
    <col min="3845" max="3845" width="12.5546875" style="87" bestFit="1" customWidth="1"/>
    <col min="3846" max="3846" width="0.77734375" style="87" customWidth="1"/>
    <col min="3847" max="3847" width="10.44140625" style="87" customWidth="1"/>
    <col min="3848" max="3848" width="0.77734375" style="87" customWidth="1"/>
    <col min="3849" max="3849" width="11.5546875" style="87"/>
    <col min="3850" max="3850" width="0.77734375" style="87" customWidth="1"/>
    <col min="3851" max="3851" width="9.6640625" style="87" customWidth="1"/>
    <col min="3852" max="3852" width="0.77734375" style="87" customWidth="1"/>
    <col min="3853" max="3853" width="10.77734375" style="87" customWidth="1"/>
    <col min="3854" max="3854" width="0.77734375" style="87" customWidth="1"/>
    <col min="3855" max="3855" width="9.6640625" style="87" customWidth="1"/>
    <col min="3856" max="3856" width="0.77734375" style="87" customWidth="1"/>
    <col min="3857" max="3857" width="10" style="87" customWidth="1"/>
    <col min="3858" max="3858" width="0.77734375" style="87" customWidth="1"/>
    <col min="3859" max="3859" width="9.6640625" style="87" customWidth="1"/>
    <col min="3860" max="3860" width="0.77734375" style="87" customWidth="1"/>
    <col min="3861" max="3861" width="12.33203125" style="87" customWidth="1"/>
    <col min="3862" max="3862" width="0.77734375" style="87" customWidth="1"/>
    <col min="3863" max="3863" width="8" style="87" customWidth="1"/>
    <col min="3864" max="3864" width="0.77734375" style="87" customWidth="1"/>
    <col min="3865" max="3865" width="6.109375" style="87" customWidth="1"/>
    <col min="3866" max="3866" width="0.77734375" style="87" customWidth="1"/>
    <col min="3867" max="3867" width="11.5546875" style="87"/>
    <col min="3868" max="3868" width="0.77734375" style="87" customWidth="1"/>
    <col min="3869" max="3869" width="7.33203125" style="87" customWidth="1"/>
    <col min="3870" max="3870" width="0.77734375" style="87" customWidth="1"/>
    <col min="3871" max="3871" width="7" style="87" customWidth="1"/>
    <col min="3872" max="3872" width="0.77734375" style="87" customWidth="1"/>
    <col min="3873" max="3873" width="10.6640625" style="87" customWidth="1"/>
    <col min="3874" max="3874" width="0.6640625" style="87" customWidth="1"/>
    <col min="3875" max="3875" width="6.109375" style="87" customWidth="1"/>
    <col min="3876" max="3876" width="0.6640625" style="87" customWidth="1"/>
    <col min="3877" max="3877" width="5.5546875" style="87" customWidth="1"/>
    <col min="3878" max="3878" width="0.77734375" style="87" customWidth="1"/>
    <col min="3879" max="3879" width="10.21875" style="87" customWidth="1"/>
    <col min="3880" max="3880" width="0.5546875" style="87" customWidth="1"/>
    <col min="3881" max="3881" width="6" style="87" customWidth="1"/>
    <col min="3882" max="3882" width="0.77734375" style="87" customWidth="1"/>
    <col min="3883" max="3883" width="5" style="87" customWidth="1"/>
    <col min="3884" max="3884" width="1.109375" style="87" customWidth="1"/>
    <col min="3885" max="3885" width="11.6640625" style="87" customWidth="1"/>
    <col min="3886" max="3886" width="0.6640625" style="87" customWidth="1"/>
    <col min="3887" max="3887" width="6.77734375" style="87" customWidth="1"/>
    <col min="3888" max="3888" width="0.77734375" style="87" customWidth="1"/>
    <col min="3889" max="3889" width="5.21875" style="87" customWidth="1"/>
    <col min="3890" max="3890" width="1.109375" style="87" customWidth="1"/>
    <col min="3891" max="3891" width="11.109375" style="87" customWidth="1"/>
    <col min="3892" max="3892" width="0.88671875" style="87" customWidth="1"/>
    <col min="3893" max="3893" width="10.44140625" style="87" customWidth="1"/>
    <col min="3894" max="3894" width="0.88671875" style="87" customWidth="1"/>
    <col min="3895" max="3895" width="10.44140625" style="87" customWidth="1"/>
    <col min="3896" max="3896" width="0.77734375" style="87" customWidth="1"/>
    <col min="3897" max="3897" width="6" style="87" customWidth="1"/>
    <col min="3898" max="3898" width="0.77734375" style="87" customWidth="1"/>
    <col min="3899" max="3899" width="5.33203125" style="87" customWidth="1"/>
    <col min="3900" max="3900" width="1" style="87" customWidth="1"/>
    <col min="3901" max="3901" width="10.44140625" style="87" customWidth="1"/>
    <col min="3902" max="3902" width="0.77734375" style="87" customWidth="1"/>
    <col min="3903" max="3903" width="6.44140625" style="87" customWidth="1"/>
    <col min="3904" max="3904" width="0.88671875" style="87" customWidth="1"/>
    <col min="3905" max="3905" width="5.33203125" style="87" customWidth="1"/>
    <col min="3906" max="3906" width="0.77734375" style="87" customWidth="1"/>
    <col min="3907" max="3907" width="12.6640625" style="87" customWidth="1"/>
    <col min="3908" max="3908" width="1.44140625" style="87" customWidth="1"/>
    <col min="3909" max="3909" width="3.44140625" style="87" customWidth="1"/>
    <col min="3910" max="3910" width="2.21875" style="87" customWidth="1"/>
    <col min="3911" max="3911" width="8.5546875" style="87" customWidth="1"/>
    <col min="3912" max="4096" width="11.5546875" style="87"/>
    <col min="4097" max="4097" width="3.77734375" style="87" customWidth="1"/>
    <col min="4098" max="4098" width="1.44140625" style="87" customWidth="1"/>
    <col min="4099" max="4099" width="11.5546875" style="87"/>
    <col min="4100" max="4100" width="0.77734375" style="87" customWidth="1"/>
    <col min="4101" max="4101" width="12.5546875" style="87" bestFit="1" customWidth="1"/>
    <col min="4102" max="4102" width="0.77734375" style="87" customWidth="1"/>
    <col min="4103" max="4103" width="10.44140625" style="87" customWidth="1"/>
    <col min="4104" max="4104" width="0.77734375" style="87" customWidth="1"/>
    <col min="4105" max="4105" width="11.5546875" style="87"/>
    <col min="4106" max="4106" width="0.77734375" style="87" customWidth="1"/>
    <col min="4107" max="4107" width="9.6640625" style="87" customWidth="1"/>
    <col min="4108" max="4108" width="0.77734375" style="87" customWidth="1"/>
    <col min="4109" max="4109" width="10.77734375" style="87" customWidth="1"/>
    <col min="4110" max="4110" width="0.77734375" style="87" customWidth="1"/>
    <col min="4111" max="4111" width="9.6640625" style="87" customWidth="1"/>
    <col min="4112" max="4112" width="0.77734375" style="87" customWidth="1"/>
    <col min="4113" max="4113" width="10" style="87" customWidth="1"/>
    <col min="4114" max="4114" width="0.77734375" style="87" customWidth="1"/>
    <col min="4115" max="4115" width="9.6640625" style="87" customWidth="1"/>
    <col min="4116" max="4116" width="0.77734375" style="87" customWidth="1"/>
    <col min="4117" max="4117" width="12.33203125" style="87" customWidth="1"/>
    <col min="4118" max="4118" width="0.77734375" style="87" customWidth="1"/>
    <col min="4119" max="4119" width="8" style="87" customWidth="1"/>
    <col min="4120" max="4120" width="0.77734375" style="87" customWidth="1"/>
    <col min="4121" max="4121" width="6.109375" style="87" customWidth="1"/>
    <col min="4122" max="4122" width="0.77734375" style="87" customWidth="1"/>
    <col min="4123" max="4123" width="11.5546875" style="87"/>
    <col min="4124" max="4124" width="0.77734375" style="87" customWidth="1"/>
    <col min="4125" max="4125" width="7.33203125" style="87" customWidth="1"/>
    <col min="4126" max="4126" width="0.77734375" style="87" customWidth="1"/>
    <col min="4127" max="4127" width="7" style="87" customWidth="1"/>
    <col min="4128" max="4128" width="0.77734375" style="87" customWidth="1"/>
    <col min="4129" max="4129" width="10.6640625" style="87" customWidth="1"/>
    <col min="4130" max="4130" width="0.6640625" style="87" customWidth="1"/>
    <col min="4131" max="4131" width="6.109375" style="87" customWidth="1"/>
    <col min="4132" max="4132" width="0.6640625" style="87" customWidth="1"/>
    <col min="4133" max="4133" width="5.5546875" style="87" customWidth="1"/>
    <col min="4134" max="4134" width="0.77734375" style="87" customWidth="1"/>
    <col min="4135" max="4135" width="10.21875" style="87" customWidth="1"/>
    <col min="4136" max="4136" width="0.5546875" style="87" customWidth="1"/>
    <col min="4137" max="4137" width="6" style="87" customWidth="1"/>
    <col min="4138" max="4138" width="0.77734375" style="87" customWidth="1"/>
    <col min="4139" max="4139" width="5" style="87" customWidth="1"/>
    <col min="4140" max="4140" width="1.109375" style="87" customWidth="1"/>
    <col min="4141" max="4141" width="11.6640625" style="87" customWidth="1"/>
    <col min="4142" max="4142" width="0.6640625" style="87" customWidth="1"/>
    <col min="4143" max="4143" width="6.77734375" style="87" customWidth="1"/>
    <col min="4144" max="4144" width="0.77734375" style="87" customWidth="1"/>
    <col min="4145" max="4145" width="5.21875" style="87" customWidth="1"/>
    <col min="4146" max="4146" width="1.109375" style="87" customWidth="1"/>
    <col min="4147" max="4147" width="11.109375" style="87" customWidth="1"/>
    <col min="4148" max="4148" width="0.88671875" style="87" customWidth="1"/>
    <col min="4149" max="4149" width="10.44140625" style="87" customWidth="1"/>
    <col min="4150" max="4150" width="0.88671875" style="87" customWidth="1"/>
    <col min="4151" max="4151" width="10.44140625" style="87" customWidth="1"/>
    <col min="4152" max="4152" width="0.77734375" style="87" customWidth="1"/>
    <col min="4153" max="4153" width="6" style="87" customWidth="1"/>
    <col min="4154" max="4154" width="0.77734375" style="87" customWidth="1"/>
    <col min="4155" max="4155" width="5.33203125" style="87" customWidth="1"/>
    <col min="4156" max="4156" width="1" style="87" customWidth="1"/>
    <col min="4157" max="4157" width="10.44140625" style="87" customWidth="1"/>
    <col min="4158" max="4158" width="0.77734375" style="87" customWidth="1"/>
    <col min="4159" max="4159" width="6.44140625" style="87" customWidth="1"/>
    <col min="4160" max="4160" width="0.88671875" style="87" customWidth="1"/>
    <col min="4161" max="4161" width="5.33203125" style="87" customWidth="1"/>
    <col min="4162" max="4162" width="0.77734375" style="87" customWidth="1"/>
    <col min="4163" max="4163" width="12.6640625" style="87" customWidth="1"/>
    <col min="4164" max="4164" width="1.44140625" style="87" customWidth="1"/>
    <col min="4165" max="4165" width="3.44140625" style="87" customWidth="1"/>
    <col min="4166" max="4166" width="2.21875" style="87" customWidth="1"/>
    <col min="4167" max="4167" width="8.5546875" style="87" customWidth="1"/>
    <col min="4168" max="4352" width="11.5546875" style="87"/>
    <col min="4353" max="4353" width="3.77734375" style="87" customWidth="1"/>
    <col min="4354" max="4354" width="1.44140625" style="87" customWidth="1"/>
    <col min="4355" max="4355" width="11.5546875" style="87"/>
    <col min="4356" max="4356" width="0.77734375" style="87" customWidth="1"/>
    <col min="4357" max="4357" width="12.5546875" style="87" bestFit="1" customWidth="1"/>
    <col min="4358" max="4358" width="0.77734375" style="87" customWidth="1"/>
    <col min="4359" max="4359" width="10.44140625" style="87" customWidth="1"/>
    <col min="4360" max="4360" width="0.77734375" style="87" customWidth="1"/>
    <col min="4361" max="4361" width="11.5546875" style="87"/>
    <col min="4362" max="4362" width="0.77734375" style="87" customWidth="1"/>
    <col min="4363" max="4363" width="9.6640625" style="87" customWidth="1"/>
    <col min="4364" max="4364" width="0.77734375" style="87" customWidth="1"/>
    <col min="4365" max="4365" width="10.77734375" style="87" customWidth="1"/>
    <col min="4366" max="4366" width="0.77734375" style="87" customWidth="1"/>
    <col min="4367" max="4367" width="9.6640625" style="87" customWidth="1"/>
    <col min="4368" max="4368" width="0.77734375" style="87" customWidth="1"/>
    <col min="4369" max="4369" width="10" style="87" customWidth="1"/>
    <col min="4370" max="4370" width="0.77734375" style="87" customWidth="1"/>
    <col min="4371" max="4371" width="9.6640625" style="87" customWidth="1"/>
    <col min="4372" max="4372" width="0.77734375" style="87" customWidth="1"/>
    <col min="4373" max="4373" width="12.33203125" style="87" customWidth="1"/>
    <col min="4374" max="4374" width="0.77734375" style="87" customWidth="1"/>
    <col min="4375" max="4375" width="8" style="87" customWidth="1"/>
    <col min="4376" max="4376" width="0.77734375" style="87" customWidth="1"/>
    <col min="4377" max="4377" width="6.109375" style="87" customWidth="1"/>
    <col min="4378" max="4378" width="0.77734375" style="87" customWidth="1"/>
    <col min="4379" max="4379" width="11.5546875" style="87"/>
    <col min="4380" max="4380" width="0.77734375" style="87" customWidth="1"/>
    <col min="4381" max="4381" width="7.33203125" style="87" customWidth="1"/>
    <col min="4382" max="4382" width="0.77734375" style="87" customWidth="1"/>
    <col min="4383" max="4383" width="7" style="87" customWidth="1"/>
    <col min="4384" max="4384" width="0.77734375" style="87" customWidth="1"/>
    <col min="4385" max="4385" width="10.6640625" style="87" customWidth="1"/>
    <col min="4386" max="4386" width="0.6640625" style="87" customWidth="1"/>
    <col min="4387" max="4387" width="6.109375" style="87" customWidth="1"/>
    <col min="4388" max="4388" width="0.6640625" style="87" customWidth="1"/>
    <col min="4389" max="4389" width="5.5546875" style="87" customWidth="1"/>
    <col min="4390" max="4390" width="0.77734375" style="87" customWidth="1"/>
    <col min="4391" max="4391" width="10.21875" style="87" customWidth="1"/>
    <col min="4392" max="4392" width="0.5546875" style="87" customWidth="1"/>
    <col min="4393" max="4393" width="6" style="87" customWidth="1"/>
    <col min="4394" max="4394" width="0.77734375" style="87" customWidth="1"/>
    <col min="4395" max="4395" width="5" style="87" customWidth="1"/>
    <col min="4396" max="4396" width="1.109375" style="87" customWidth="1"/>
    <col min="4397" max="4397" width="11.6640625" style="87" customWidth="1"/>
    <col min="4398" max="4398" width="0.6640625" style="87" customWidth="1"/>
    <col min="4399" max="4399" width="6.77734375" style="87" customWidth="1"/>
    <col min="4400" max="4400" width="0.77734375" style="87" customWidth="1"/>
    <col min="4401" max="4401" width="5.21875" style="87" customWidth="1"/>
    <col min="4402" max="4402" width="1.109375" style="87" customWidth="1"/>
    <col min="4403" max="4403" width="11.109375" style="87" customWidth="1"/>
    <col min="4404" max="4404" width="0.88671875" style="87" customWidth="1"/>
    <col min="4405" max="4405" width="10.44140625" style="87" customWidth="1"/>
    <col min="4406" max="4406" width="0.88671875" style="87" customWidth="1"/>
    <col min="4407" max="4407" width="10.44140625" style="87" customWidth="1"/>
    <col min="4408" max="4408" width="0.77734375" style="87" customWidth="1"/>
    <col min="4409" max="4409" width="6" style="87" customWidth="1"/>
    <col min="4410" max="4410" width="0.77734375" style="87" customWidth="1"/>
    <col min="4411" max="4411" width="5.33203125" style="87" customWidth="1"/>
    <col min="4412" max="4412" width="1" style="87" customWidth="1"/>
    <col min="4413" max="4413" width="10.44140625" style="87" customWidth="1"/>
    <col min="4414" max="4414" width="0.77734375" style="87" customWidth="1"/>
    <col min="4415" max="4415" width="6.44140625" style="87" customWidth="1"/>
    <col min="4416" max="4416" width="0.88671875" style="87" customWidth="1"/>
    <col min="4417" max="4417" width="5.33203125" style="87" customWidth="1"/>
    <col min="4418" max="4418" width="0.77734375" style="87" customWidth="1"/>
    <col min="4419" max="4419" width="12.6640625" style="87" customWidth="1"/>
    <col min="4420" max="4420" width="1.44140625" style="87" customWidth="1"/>
    <col min="4421" max="4421" width="3.44140625" style="87" customWidth="1"/>
    <col min="4422" max="4422" width="2.21875" style="87" customWidth="1"/>
    <col min="4423" max="4423" width="8.5546875" style="87" customWidth="1"/>
    <col min="4424" max="4608" width="11.5546875" style="87"/>
    <col min="4609" max="4609" width="3.77734375" style="87" customWidth="1"/>
    <col min="4610" max="4610" width="1.44140625" style="87" customWidth="1"/>
    <col min="4611" max="4611" width="11.5546875" style="87"/>
    <col min="4612" max="4612" width="0.77734375" style="87" customWidth="1"/>
    <col min="4613" max="4613" width="12.5546875" style="87" bestFit="1" customWidth="1"/>
    <col min="4614" max="4614" width="0.77734375" style="87" customWidth="1"/>
    <col min="4615" max="4615" width="10.44140625" style="87" customWidth="1"/>
    <col min="4616" max="4616" width="0.77734375" style="87" customWidth="1"/>
    <col min="4617" max="4617" width="11.5546875" style="87"/>
    <col min="4618" max="4618" width="0.77734375" style="87" customWidth="1"/>
    <col min="4619" max="4619" width="9.6640625" style="87" customWidth="1"/>
    <col min="4620" max="4620" width="0.77734375" style="87" customWidth="1"/>
    <col min="4621" max="4621" width="10.77734375" style="87" customWidth="1"/>
    <col min="4622" max="4622" width="0.77734375" style="87" customWidth="1"/>
    <col min="4623" max="4623" width="9.6640625" style="87" customWidth="1"/>
    <col min="4624" max="4624" width="0.77734375" style="87" customWidth="1"/>
    <col min="4625" max="4625" width="10" style="87" customWidth="1"/>
    <col min="4626" max="4626" width="0.77734375" style="87" customWidth="1"/>
    <col min="4627" max="4627" width="9.6640625" style="87" customWidth="1"/>
    <col min="4628" max="4628" width="0.77734375" style="87" customWidth="1"/>
    <col min="4629" max="4629" width="12.33203125" style="87" customWidth="1"/>
    <col min="4630" max="4630" width="0.77734375" style="87" customWidth="1"/>
    <col min="4631" max="4631" width="8" style="87" customWidth="1"/>
    <col min="4632" max="4632" width="0.77734375" style="87" customWidth="1"/>
    <col min="4633" max="4633" width="6.109375" style="87" customWidth="1"/>
    <col min="4634" max="4634" width="0.77734375" style="87" customWidth="1"/>
    <col min="4635" max="4635" width="11.5546875" style="87"/>
    <col min="4636" max="4636" width="0.77734375" style="87" customWidth="1"/>
    <col min="4637" max="4637" width="7.33203125" style="87" customWidth="1"/>
    <col min="4638" max="4638" width="0.77734375" style="87" customWidth="1"/>
    <col min="4639" max="4639" width="7" style="87" customWidth="1"/>
    <col min="4640" max="4640" width="0.77734375" style="87" customWidth="1"/>
    <col min="4641" max="4641" width="10.6640625" style="87" customWidth="1"/>
    <col min="4642" max="4642" width="0.6640625" style="87" customWidth="1"/>
    <col min="4643" max="4643" width="6.109375" style="87" customWidth="1"/>
    <col min="4644" max="4644" width="0.6640625" style="87" customWidth="1"/>
    <col min="4645" max="4645" width="5.5546875" style="87" customWidth="1"/>
    <col min="4646" max="4646" width="0.77734375" style="87" customWidth="1"/>
    <col min="4647" max="4647" width="10.21875" style="87" customWidth="1"/>
    <col min="4648" max="4648" width="0.5546875" style="87" customWidth="1"/>
    <col min="4649" max="4649" width="6" style="87" customWidth="1"/>
    <col min="4650" max="4650" width="0.77734375" style="87" customWidth="1"/>
    <col min="4651" max="4651" width="5" style="87" customWidth="1"/>
    <col min="4652" max="4652" width="1.109375" style="87" customWidth="1"/>
    <col min="4653" max="4653" width="11.6640625" style="87" customWidth="1"/>
    <col min="4654" max="4654" width="0.6640625" style="87" customWidth="1"/>
    <col min="4655" max="4655" width="6.77734375" style="87" customWidth="1"/>
    <col min="4656" max="4656" width="0.77734375" style="87" customWidth="1"/>
    <col min="4657" max="4657" width="5.21875" style="87" customWidth="1"/>
    <col min="4658" max="4658" width="1.109375" style="87" customWidth="1"/>
    <col min="4659" max="4659" width="11.109375" style="87" customWidth="1"/>
    <col min="4660" max="4660" width="0.88671875" style="87" customWidth="1"/>
    <col min="4661" max="4661" width="10.44140625" style="87" customWidth="1"/>
    <col min="4662" max="4662" width="0.88671875" style="87" customWidth="1"/>
    <col min="4663" max="4663" width="10.44140625" style="87" customWidth="1"/>
    <col min="4664" max="4664" width="0.77734375" style="87" customWidth="1"/>
    <col min="4665" max="4665" width="6" style="87" customWidth="1"/>
    <col min="4666" max="4666" width="0.77734375" style="87" customWidth="1"/>
    <col min="4667" max="4667" width="5.33203125" style="87" customWidth="1"/>
    <col min="4668" max="4668" width="1" style="87" customWidth="1"/>
    <col min="4669" max="4669" width="10.44140625" style="87" customWidth="1"/>
    <col min="4670" max="4670" width="0.77734375" style="87" customWidth="1"/>
    <col min="4671" max="4671" width="6.44140625" style="87" customWidth="1"/>
    <col min="4672" max="4672" width="0.88671875" style="87" customWidth="1"/>
    <col min="4673" max="4673" width="5.33203125" style="87" customWidth="1"/>
    <col min="4674" max="4674" width="0.77734375" style="87" customWidth="1"/>
    <col min="4675" max="4675" width="12.6640625" style="87" customWidth="1"/>
    <col min="4676" max="4676" width="1.44140625" style="87" customWidth="1"/>
    <col min="4677" max="4677" width="3.44140625" style="87" customWidth="1"/>
    <col min="4678" max="4678" width="2.21875" style="87" customWidth="1"/>
    <col min="4679" max="4679" width="8.5546875" style="87" customWidth="1"/>
    <col min="4680" max="4864" width="11.5546875" style="87"/>
    <col min="4865" max="4865" width="3.77734375" style="87" customWidth="1"/>
    <col min="4866" max="4866" width="1.44140625" style="87" customWidth="1"/>
    <col min="4867" max="4867" width="11.5546875" style="87"/>
    <col min="4868" max="4868" width="0.77734375" style="87" customWidth="1"/>
    <col min="4869" max="4869" width="12.5546875" style="87" bestFit="1" customWidth="1"/>
    <col min="4870" max="4870" width="0.77734375" style="87" customWidth="1"/>
    <col min="4871" max="4871" width="10.44140625" style="87" customWidth="1"/>
    <col min="4872" max="4872" width="0.77734375" style="87" customWidth="1"/>
    <col min="4873" max="4873" width="11.5546875" style="87"/>
    <col min="4874" max="4874" width="0.77734375" style="87" customWidth="1"/>
    <col min="4875" max="4875" width="9.6640625" style="87" customWidth="1"/>
    <col min="4876" max="4876" width="0.77734375" style="87" customWidth="1"/>
    <col min="4877" max="4877" width="10.77734375" style="87" customWidth="1"/>
    <col min="4878" max="4878" width="0.77734375" style="87" customWidth="1"/>
    <col min="4879" max="4879" width="9.6640625" style="87" customWidth="1"/>
    <col min="4880" max="4880" width="0.77734375" style="87" customWidth="1"/>
    <col min="4881" max="4881" width="10" style="87" customWidth="1"/>
    <col min="4882" max="4882" width="0.77734375" style="87" customWidth="1"/>
    <col min="4883" max="4883" width="9.6640625" style="87" customWidth="1"/>
    <col min="4884" max="4884" width="0.77734375" style="87" customWidth="1"/>
    <col min="4885" max="4885" width="12.33203125" style="87" customWidth="1"/>
    <col min="4886" max="4886" width="0.77734375" style="87" customWidth="1"/>
    <col min="4887" max="4887" width="8" style="87" customWidth="1"/>
    <col min="4888" max="4888" width="0.77734375" style="87" customWidth="1"/>
    <col min="4889" max="4889" width="6.109375" style="87" customWidth="1"/>
    <col min="4890" max="4890" width="0.77734375" style="87" customWidth="1"/>
    <col min="4891" max="4891" width="11.5546875" style="87"/>
    <col min="4892" max="4892" width="0.77734375" style="87" customWidth="1"/>
    <col min="4893" max="4893" width="7.33203125" style="87" customWidth="1"/>
    <col min="4894" max="4894" width="0.77734375" style="87" customWidth="1"/>
    <col min="4895" max="4895" width="7" style="87" customWidth="1"/>
    <col min="4896" max="4896" width="0.77734375" style="87" customWidth="1"/>
    <col min="4897" max="4897" width="10.6640625" style="87" customWidth="1"/>
    <col min="4898" max="4898" width="0.6640625" style="87" customWidth="1"/>
    <col min="4899" max="4899" width="6.109375" style="87" customWidth="1"/>
    <col min="4900" max="4900" width="0.6640625" style="87" customWidth="1"/>
    <col min="4901" max="4901" width="5.5546875" style="87" customWidth="1"/>
    <col min="4902" max="4902" width="0.77734375" style="87" customWidth="1"/>
    <col min="4903" max="4903" width="10.21875" style="87" customWidth="1"/>
    <col min="4904" max="4904" width="0.5546875" style="87" customWidth="1"/>
    <col min="4905" max="4905" width="6" style="87" customWidth="1"/>
    <col min="4906" max="4906" width="0.77734375" style="87" customWidth="1"/>
    <col min="4907" max="4907" width="5" style="87" customWidth="1"/>
    <col min="4908" max="4908" width="1.109375" style="87" customWidth="1"/>
    <col min="4909" max="4909" width="11.6640625" style="87" customWidth="1"/>
    <col min="4910" max="4910" width="0.6640625" style="87" customWidth="1"/>
    <col min="4911" max="4911" width="6.77734375" style="87" customWidth="1"/>
    <col min="4912" max="4912" width="0.77734375" style="87" customWidth="1"/>
    <col min="4913" max="4913" width="5.21875" style="87" customWidth="1"/>
    <col min="4914" max="4914" width="1.109375" style="87" customWidth="1"/>
    <col min="4915" max="4915" width="11.109375" style="87" customWidth="1"/>
    <col min="4916" max="4916" width="0.88671875" style="87" customWidth="1"/>
    <col min="4917" max="4917" width="10.44140625" style="87" customWidth="1"/>
    <col min="4918" max="4918" width="0.88671875" style="87" customWidth="1"/>
    <col min="4919" max="4919" width="10.44140625" style="87" customWidth="1"/>
    <col min="4920" max="4920" width="0.77734375" style="87" customWidth="1"/>
    <col min="4921" max="4921" width="6" style="87" customWidth="1"/>
    <col min="4922" max="4922" width="0.77734375" style="87" customWidth="1"/>
    <col min="4923" max="4923" width="5.33203125" style="87" customWidth="1"/>
    <col min="4924" max="4924" width="1" style="87" customWidth="1"/>
    <col min="4925" max="4925" width="10.44140625" style="87" customWidth="1"/>
    <col min="4926" max="4926" width="0.77734375" style="87" customWidth="1"/>
    <col min="4927" max="4927" width="6.44140625" style="87" customWidth="1"/>
    <col min="4928" max="4928" width="0.88671875" style="87" customWidth="1"/>
    <col min="4929" max="4929" width="5.33203125" style="87" customWidth="1"/>
    <col min="4930" max="4930" width="0.77734375" style="87" customWidth="1"/>
    <col min="4931" max="4931" width="12.6640625" style="87" customWidth="1"/>
    <col min="4932" max="4932" width="1.44140625" style="87" customWidth="1"/>
    <col min="4933" max="4933" width="3.44140625" style="87" customWidth="1"/>
    <col min="4934" max="4934" width="2.21875" style="87" customWidth="1"/>
    <col min="4935" max="4935" width="8.5546875" style="87" customWidth="1"/>
    <col min="4936" max="5120" width="11.5546875" style="87"/>
    <col min="5121" max="5121" width="3.77734375" style="87" customWidth="1"/>
    <col min="5122" max="5122" width="1.44140625" style="87" customWidth="1"/>
    <col min="5123" max="5123" width="11.5546875" style="87"/>
    <col min="5124" max="5124" width="0.77734375" style="87" customWidth="1"/>
    <col min="5125" max="5125" width="12.5546875" style="87" bestFit="1" customWidth="1"/>
    <col min="5126" max="5126" width="0.77734375" style="87" customWidth="1"/>
    <col min="5127" max="5127" width="10.44140625" style="87" customWidth="1"/>
    <col min="5128" max="5128" width="0.77734375" style="87" customWidth="1"/>
    <col min="5129" max="5129" width="11.5546875" style="87"/>
    <col min="5130" max="5130" width="0.77734375" style="87" customWidth="1"/>
    <col min="5131" max="5131" width="9.6640625" style="87" customWidth="1"/>
    <col min="5132" max="5132" width="0.77734375" style="87" customWidth="1"/>
    <col min="5133" max="5133" width="10.77734375" style="87" customWidth="1"/>
    <col min="5134" max="5134" width="0.77734375" style="87" customWidth="1"/>
    <col min="5135" max="5135" width="9.6640625" style="87" customWidth="1"/>
    <col min="5136" max="5136" width="0.77734375" style="87" customWidth="1"/>
    <col min="5137" max="5137" width="10" style="87" customWidth="1"/>
    <col min="5138" max="5138" width="0.77734375" style="87" customWidth="1"/>
    <col min="5139" max="5139" width="9.6640625" style="87" customWidth="1"/>
    <col min="5140" max="5140" width="0.77734375" style="87" customWidth="1"/>
    <col min="5141" max="5141" width="12.33203125" style="87" customWidth="1"/>
    <col min="5142" max="5142" width="0.77734375" style="87" customWidth="1"/>
    <col min="5143" max="5143" width="8" style="87" customWidth="1"/>
    <col min="5144" max="5144" width="0.77734375" style="87" customWidth="1"/>
    <col min="5145" max="5145" width="6.109375" style="87" customWidth="1"/>
    <col min="5146" max="5146" width="0.77734375" style="87" customWidth="1"/>
    <col min="5147" max="5147" width="11.5546875" style="87"/>
    <col min="5148" max="5148" width="0.77734375" style="87" customWidth="1"/>
    <col min="5149" max="5149" width="7.33203125" style="87" customWidth="1"/>
    <col min="5150" max="5150" width="0.77734375" style="87" customWidth="1"/>
    <col min="5151" max="5151" width="7" style="87" customWidth="1"/>
    <col min="5152" max="5152" width="0.77734375" style="87" customWidth="1"/>
    <col min="5153" max="5153" width="10.6640625" style="87" customWidth="1"/>
    <col min="5154" max="5154" width="0.6640625" style="87" customWidth="1"/>
    <col min="5155" max="5155" width="6.109375" style="87" customWidth="1"/>
    <col min="5156" max="5156" width="0.6640625" style="87" customWidth="1"/>
    <col min="5157" max="5157" width="5.5546875" style="87" customWidth="1"/>
    <col min="5158" max="5158" width="0.77734375" style="87" customWidth="1"/>
    <col min="5159" max="5159" width="10.21875" style="87" customWidth="1"/>
    <col min="5160" max="5160" width="0.5546875" style="87" customWidth="1"/>
    <col min="5161" max="5161" width="6" style="87" customWidth="1"/>
    <col min="5162" max="5162" width="0.77734375" style="87" customWidth="1"/>
    <col min="5163" max="5163" width="5" style="87" customWidth="1"/>
    <col min="5164" max="5164" width="1.109375" style="87" customWidth="1"/>
    <col min="5165" max="5165" width="11.6640625" style="87" customWidth="1"/>
    <col min="5166" max="5166" width="0.6640625" style="87" customWidth="1"/>
    <col min="5167" max="5167" width="6.77734375" style="87" customWidth="1"/>
    <col min="5168" max="5168" width="0.77734375" style="87" customWidth="1"/>
    <col min="5169" max="5169" width="5.21875" style="87" customWidth="1"/>
    <col min="5170" max="5170" width="1.109375" style="87" customWidth="1"/>
    <col min="5171" max="5171" width="11.109375" style="87" customWidth="1"/>
    <col min="5172" max="5172" width="0.88671875" style="87" customWidth="1"/>
    <col min="5173" max="5173" width="10.44140625" style="87" customWidth="1"/>
    <col min="5174" max="5174" width="0.88671875" style="87" customWidth="1"/>
    <col min="5175" max="5175" width="10.44140625" style="87" customWidth="1"/>
    <col min="5176" max="5176" width="0.77734375" style="87" customWidth="1"/>
    <col min="5177" max="5177" width="6" style="87" customWidth="1"/>
    <col min="5178" max="5178" width="0.77734375" style="87" customWidth="1"/>
    <col min="5179" max="5179" width="5.33203125" style="87" customWidth="1"/>
    <col min="5180" max="5180" width="1" style="87" customWidth="1"/>
    <col min="5181" max="5181" width="10.44140625" style="87" customWidth="1"/>
    <col min="5182" max="5182" width="0.77734375" style="87" customWidth="1"/>
    <col min="5183" max="5183" width="6.44140625" style="87" customWidth="1"/>
    <col min="5184" max="5184" width="0.88671875" style="87" customWidth="1"/>
    <col min="5185" max="5185" width="5.33203125" style="87" customWidth="1"/>
    <col min="5186" max="5186" width="0.77734375" style="87" customWidth="1"/>
    <col min="5187" max="5187" width="12.6640625" style="87" customWidth="1"/>
    <col min="5188" max="5188" width="1.44140625" style="87" customWidth="1"/>
    <col min="5189" max="5189" width="3.44140625" style="87" customWidth="1"/>
    <col min="5190" max="5190" width="2.21875" style="87" customWidth="1"/>
    <col min="5191" max="5191" width="8.5546875" style="87" customWidth="1"/>
    <col min="5192" max="5376" width="11.5546875" style="87"/>
    <col min="5377" max="5377" width="3.77734375" style="87" customWidth="1"/>
    <col min="5378" max="5378" width="1.44140625" style="87" customWidth="1"/>
    <col min="5379" max="5379" width="11.5546875" style="87"/>
    <col min="5380" max="5380" width="0.77734375" style="87" customWidth="1"/>
    <col min="5381" max="5381" width="12.5546875" style="87" bestFit="1" customWidth="1"/>
    <col min="5382" max="5382" width="0.77734375" style="87" customWidth="1"/>
    <col min="5383" max="5383" width="10.44140625" style="87" customWidth="1"/>
    <col min="5384" max="5384" width="0.77734375" style="87" customWidth="1"/>
    <col min="5385" max="5385" width="11.5546875" style="87"/>
    <col min="5386" max="5386" width="0.77734375" style="87" customWidth="1"/>
    <col min="5387" max="5387" width="9.6640625" style="87" customWidth="1"/>
    <col min="5388" max="5388" width="0.77734375" style="87" customWidth="1"/>
    <col min="5389" max="5389" width="10.77734375" style="87" customWidth="1"/>
    <col min="5390" max="5390" width="0.77734375" style="87" customWidth="1"/>
    <col min="5391" max="5391" width="9.6640625" style="87" customWidth="1"/>
    <col min="5392" max="5392" width="0.77734375" style="87" customWidth="1"/>
    <col min="5393" max="5393" width="10" style="87" customWidth="1"/>
    <col min="5394" max="5394" width="0.77734375" style="87" customWidth="1"/>
    <col min="5395" max="5395" width="9.6640625" style="87" customWidth="1"/>
    <col min="5396" max="5396" width="0.77734375" style="87" customWidth="1"/>
    <col min="5397" max="5397" width="12.33203125" style="87" customWidth="1"/>
    <col min="5398" max="5398" width="0.77734375" style="87" customWidth="1"/>
    <col min="5399" max="5399" width="8" style="87" customWidth="1"/>
    <col min="5400" max="5400" width="0.77734375" style="87" customWidth="1"/>
    <col min="5401" max="5401" width="6.109375" style="87" customWidth="1"/>
    <col min="5402" max="5402" width="0.77734375" style="87" customWidth="1"/>
    <col min="5403" max="5403" width="11.5546875" style="87"/>
    <col min="5404" max="5404" width="0.77734375" style="87" customWidth="1"/>
    <col min="5405" max="5405" width="7.33203125" style="87" customWidth="1"/>
    <col min="5406" max="5406" width="0.77734375" style="87" customWidth="1"/>
    <col min="5407" max="5407" width="7" style="87" customWidth="1"/>
    <col min="5408" max="5408" width="0.77734375" style="87" customWidth="1"/>
    <col min="5409" max="5409" width="10.6640625" style="87" customWidth="1"/>
    <col min="5410" max="5410" width="0.6640625" style="87" customWidth="1"/>
    <col min="5411" max="5411" width="6.109375" style="87" customWidth="1"/>
    <col min="5412" max="5412" width="0.6640625" style="87" customWidth="1"/>
    <col min="5413" max="5413" width="5.5546875" style="87" customWidth="1"/>
    <col min="5414" max="5414" width="0.77734375" style="87" customWidth="1"/>
    <col min="5415" max="5415" width="10.21875" style="87" customWidth="1"/>
    <col min="5416" max="5416" width="0.5546875" style="87" customWidth="1"/>
    <col min="5417" max="5417" width="6" style="87" customWidth="1"/>
    <col min="5418" max="5418" width="0.77734375" style="87" customWidth="1"/>
    <col min="5419" max="5419" width="5" style="87" customWidth="1"/>
    <col min="5420" max="5420" width="1.109375" style="87" customWidth="1"/>
    <col min="5421" max="5421" width="11.6640625" style="87" customWidth="1"/>
    <col min="5422" max="5422" width="0.6640625" style="87" customWidth="1"/>
    <col min="5423" max="5423" width="6.77734375" style="87" customWidth="1"/>
    <col min="5424" max="5424" width="0.77734375" style="87" customWidth="1"/>
    <col min="5425" max="5425" width="5.21875" style="87" customWidth="1"/>
    <col min="5426" max="5426" width="1.109375" style="87" customWidth="1"/>
    <col min="5427" max="5427" width="11.109375" style="87" customWidth="1"/>
    <col min="5428" max="5428" width="0.88671875" style="87" customWidth="1"/>
    <col min="5429" max="5429" width="10.44140625" style="87" customWidth="1"/>
    <col min="5430" max="5430" width="0.88671875" style="87" customWidth="1"/>
    <col min="5431" max="5431" width="10.44140625" style="87" customWidth="1"/>
    <col min="5432" max="5432" width="0.77734375" style="87" customWidth="1"/>
    <col min="5433" max="5433" width="6" style="87" customWidth="1"/>
    <col min="5434" max="5434" width="0.77734375" style="87" customWidth="1"/>
    <col min="5435" max="5435" width="5.33203125" style="87" customWidth="1"/>
    <col min="5436" max="5436" width="1" style="87" customWidth="1"/>
    <col min="5437" max="5437" width="10.44140625" style="87" customWidth="1"/>
    <col min="5438" max="5438" width="0.77734375" style="87" customWidth="1"/>
    <col min="5439" max="5439" width="6.44140625" style="87" customWidth="1"/>
    <col min="5440" max="5440" width="0.88671875" style="87" customWidth="1"/>
    <col min="5441" max="5441" width="5.33203125" style="87" customWidth="1"/>
    <col min="5442" max="5442" width="0.77734375" style="87" customWidth="1"/>
    <col min="5443" max="5443" width="12.6640625" style="87" customWidth="1"/>
    <col min="5444" max="5444" width="1.44140625" style="87" customWidth="1"/>
    <col min="5445" max="5445" width="3.44140625" style="87" customWidth="1"/>
    <col min="5446" max="5446" width="2.21875" style="87" customWidth="1"/>
    <col min="5447" max="5447" width="8.5546875" style="87" customWidth="1"/>
    <col min="5448" max="5632" width="11.5546875" style="87"/>
    <col min="5633" max="5633" width="3.77734375" style="87" customWidth="1"/>
    <col min="5634" max="5634" width="1.44140625" style="87" customWidth="1"/>
    <col min="5635" max="5635" width="11.5546875" style="87"/>
    <col min="5636" max="5636" width="0.77734375" style="87" customWidth="1"/>
    <col min="5637" max="5637" width="12.5546875" style="87" bestFit="1" customWidth="1"/>
    <col min="5638" max="5638" width="0.77734375" style="87" customWidth="1"/>
    <col min="5639" max="5639" width="10.44140625" style="87" customWidth="1"/>
    <col min="5640" max="5640" width="0.77734375" style="87" customWidth="1"/>
    <col min="5641" max="5641" width="11.5546875" style="87"/>
    <col min="5642" max="5642" width="0.77734375" style="87" customWidth="1"/>
    <col min="5643" max="5643" width="9.6640625" style="87" customWidth="1"/>
    <col min="5644" max="5644" width="0.77734375" style="87" customWidth="1"/>
    <col min="5645" max="5645" width="10.77734375" style="87" customWidth="1"/>
    <col min="5646" max="5646" width="0.77734375" style="87" customWidth="1"/>
    <col min="5647" max="5647" width="9.6640625" style="87" customWidth="1"/>
    <col min="5648" max="5648" width="0.77734375" style="87" customWidth="1"/>
    <col min="5649" max="5649" width="10" style="87" customWidth="1"/>
    <col min="5650" max="5650" width="0.77734375" style="87" customWidth="1"/>
    <col min="5651" max="5651" width="9.6640625" style="87" customWidth="1"/>
    <col min="5652" max="5652" width="0.77734375" style="87" customWidth="1"/>
    <col min="5653" max="5653" width="12.33203125" style="87" customWidth="1"/>
    <col min="5654" max="5654" width="0.77734375" style="87" customWidth="1"/>
    <col min="5655" max="5655" width="8" style="87" customWidth="1"/>
    <col min="5656" max="5656" width="0.77734375" style="87" customWidth="1"/>
    <col min="5657" max="5657" width="6.109375" style="87" customWidth="1"/>
    <col min="5658" max="5658" width="0.77734375" style="87" customWidth="1"/>
    <col min="5659" max="5659" width="11.5546875" style="87"/>
    <col min="5660" max="5660" width="0.77734375" style="87" customWidth="1"/>
    <col min="5661" max="5661" width="7.33203125" style="87" customWidth="1"/>
    <col min="5662" max="5662" width="0.77734375" style="87" customWidth="1"/>
    <col min="5663" max="5663" width="7" style="87" customWidth="1"/>
    <col min="5664" max="5664" width="0.77734375" style="87" customWidth="1"/>
    <col min="5665" max="5665" width="10.6640625" style="87" customWidth="1"/>
    <col min="5666" max="5666" width="0.6640625" style="87" customWidth="1"/>
    <col min="5667" max="5667" width="6.109375" style="87" customWidth="1"/>
    <col min="5668" max="5668" width="0.6640625" style="87" customWidth="1"/>
    <col min="5669" max="5669" width="5.5546875" style="87" customWidth="1"/>
    <col min="5670" max="5670" width="0.77734375" style="87" customWidth="1"/>
    <col min="5671" max="5671" width="10.21875" style="87" customWidth="1"/>
    <col min="5672" max="5672" width="0.5546875" style="87" customWidth="1"/>
    <col min="5673" max="5673" width="6" style="87" customWidth="1"/>
    <col min="5674" max="5674" width="0.77734375" style="87" customWidth="1"/>
    <col min="5675" max="5675" width="5" style="87" customWidth="1"/>
    <col min="5676" max="5676" width="1.109375" style="87" customWidth="1"/>
    <col min="5677" max="5677" width="11.6640625" style="87" customWidth="1"/>
    <col min="5678" max="5678" width="0.6640625" style="87" customWidth="1"/>
    <col min="5679" max="5679" width="6.77734375" style="87" customWidth="1"/>
    <col min="5680" max="5680" width="0.77734375" style="87" customWidth="1"/>
    <col min="5681" max="5681" width="5.21875" style="87" customWidth="1"/>
    <col min="5682" max="5682" width="1.109375" style="87" customWidth="1"/>
    <col min="5683" max="5683" width="11.109375" style="87" customWidth="1"/>
    <col min="5684" max="5684" width="0.88671875" style="87" customWidth="1"/>
    <col min="5685" max="5685" width="10.44140625" style="87" customWidth="1"/>
    <col min="5686" max="5686" width="0.88671875" style="87" customWidth="1"/>
    <col min="5687" max="5687" width="10.44140625" style="87" customWidth="1"/>
    <col min="5688" max="5688" width="0.77734375" style="87" customWidth="1"/>
    <col min="5689" max="5689" width="6" style="87" customWidth="1"/>
    <col min="5690" max="5690" width="0.77734375" style="87" customWidth="1"/>
    <col min="5691" max="5691" width="5.33203125" style="87" customWidth="1"/>
    <col min="5692" max="5692" width="1" style="87" customWidth="1"/>
    <col min="5693" max="5693" width="10.44140625" style="87" customWidth="1"/>
    <col min="5694" max="5694" width="0.77734375" style="87" customWidth="1"/>
    <col min="5695" max="5695" width="6.44140625" style="87" customWidth="1"/>
    <col min="5696" max="5696" width="0.88671875" style="87" customWidth="1"/>
    <col min="5697" max="5697" width="5.33203125" style="87" customWidth="1"/>
    <col min="5698" max="5698" width="0.77734375" style="87" customWidth="1"/>
    <col min="5699" max="5699" width="12.6640625" style="87" customWidth="1"/>
    <col min="5700" max="5700" width="1.44140625" style="87" customWidth="1"/>
    <col min="5701" max="5701" width="3.44140625" style="87" customWidth="1"/>
    <col min="5702" max="5702" width="2.21875" style="87" customWidth="1"/>
    <col min="5703" max="5703" width="8.5546875" style="87" customWidth="1"/>
    <col min="5704" max="5888" width="11.5546875" style="87"/>
    <col min="5889" max="5889" width="3.77734375" style="87" customWidth="1"/>
    <col min="5890" max="5890" width="1.44140625" style="87" customWidth="1"/>
    <col min="5891" max="5891" width="11.5546875" style="87"/>
    <col min="5892" max="5892" width="0.77734375" style="87" customWidth="1"/>
    <col min="5893" max="5893" width="12.5546875" style="87" bestFit="1" customWidth="1"/>
    <col min="5894" max="5894" width="0.77734375" style="87" customWidth="1"/>
    <col min="5895" max="5895" width="10.44140625" style="87" customWidth="1"/>
    <col min="5896" max="5896" width="0.77734375" style="87" customWidth="1"/>
    <col min="5897" max="5897" width="11.5546875" style="87"/>
    <col min="5898" max="5898" width="0.77734375" style="87" customWidth="1"/>
    <col min="5899" max="5899" width="9.6640625" style="87" customWidth="1"/>
    <col min="5900" max="5900" width="0.77734375" style="87" customWidth="1"/>
    <col min="5901" max="5901" width="10.77734375" style="87" customWidth="1"/>
    <col min="5902" max="5902" width="0.77734375" style="87" customWidth="1"/>
    <col min="5903" max="5903" width="9.6640625" style="87" customWidth="1"/>
    <col min="5904" max="5904" width="0.77734375" style="87" customWidth="1"/>
    <col min="5905" max="5905" width="10" style="87" customWidth="1"/>
    <col min="5906" max="5906" width="0.77734375" style="87" customWidth="1"/>
    <col min="5907" max="5907" width="9.6640625" style="87" customWidth="1"/>
    <col min="5908" max="5908" width="0.77734375" style="87" customWidth="1"/>
    <col min="5909" max="5909" width="12.33203125" style="87" customWidth="1"/>
    <col min="5910" max="5910" width="0.77734375" style="87" customWidth="1"/>
    <col min="5911" max="5911" width="8" style="87" customWidth="1"/>
    <col min="5912" max="5912" width="0.77734375" style="87" customWidth="1"/>
    <col min="5913" max="5913" width="6.109375" style="87" customWidth="1"/>
    <col min="5914" max="5914" width="0.77734375" style="87" customWidth="1"/>
    <col min="5915" max="5915" width="11.5546875" style="87"/>
    <col min="5916" max="5916" width="0.77734375" style="87" customWidth="1"/>
    <col min="5917" max="5917" width="7.33203125" style="87" customWidth="1"/>
    <col min="5918" max="5918" width="0.77734375" style="87" customWidth="1"/>
    <col min="5919" max="5919" width="7" style="87" customWidth="1"/>
    <col min="5920" max="5920" width="0.77734375" style="87" customWidth="1"/>
    <col min="5921" max="5921" width="10.6640625" style="87" customWidth="1"/>
    <col min="5922" max="5922" width="0.6640625" style="87" customWidth="1"/>
    <col min="5923" max="5923" width="6.109375" style="87" customWidth="1"/>
    <col min="5924" max="5924" width="0.6640625" style="87" customWidth="1"/>
    <col min="5925" max="5925" width="5.5546875" style="87" customWidth="1"/>
    <col min="5926" max="5926" width="0.77734375" style="87" customWidth="1"/>
    <col min="5927" max="5927" width="10.21875" style="87" customWidth="1"/>
    <col min="5928" max="5928" width="0.5546875" style="87" customWidth="1"/>
    <col min="5929" max="5929" width="6" style="87" customWidth="1"/>
    <col min="5930" max="5930" width="0.77734375" style="87" customWidth="1"/>
    <col min="5931" max="5931" width="5" style="87" customWidth="1"/>
    <col min="5932" max="5932" width="1.109375" style="87" customWidth="1"/>
    <col min="5933" max="5933" width="11.6640625" style="87" customWidth="1"/>
    <col min="5934" max="5934" width="0.6640625" style="87" customWidth="1"/>
    <col min="5935" max="5935" width="6.77734375" style="87" customWidth="1"/>
    <col min="5936" max="5936" width="0.77734375" style="87" customWidth="1"/>
    <col min="5937" max="5937" width="5.21875" style="87" customWidth="1"/>
    <col min="5938" max="5938" width="1.109375" style="87" customWidth="1"/>
    <col min="5939" max="5939" width="11.109375" style="87" customWidth="1"/>
    <col min="5940" max="5940" width="0.88671875" style="87" customWidth="1"/>
    <col min="5941" max="5941" width="10.44140625" style="87" customWidth="1"/>
    <col min="5942" max="5942" width="0.88671875" style="87" customWidth="1"/>
    <col min="5943" max="5943" width="10.44140625" style="87" customWidth="1"/>
    <col min="5944" max="5944" width="0.77734375" style="87" customWidth="1"/>
    <col min="5945" max="5945" width="6" style="87" customWidth="1"/>
    <col min="5946" max="5946" width="0.77734375" style="87" customWidth="1"/>
    <col min="5947" max="5947" width="5.33203125" style="87" customWidth="1"/>
    <col min="5948" max="5948" width="1" style="87" customWidth="1"/>
    <col min="5949" max="5949" width="10.44140625" style="87" customWidth="1"/>
    <col min="5950" max="5950" width="0.77734375" style="87" customWidth="1"/>
    <col min="5951" max="5951" width="6.44140625" style="87" customWidth="1"/>
    <col min="5952" max="5952" width="0.88671875" style="87" customWidth="1"/>
    <col min="5953" max="5953" width="5.33203125" style="87" customWidth="1"/>
    <col min="5954" max="5954" width="0.77734375" style="87" customWidth="1"/>
    <col min="5955" max="5955" width="12.6640625" style="87" customWidth="1"/>
    <col min="5956" max="5956" width="1.44140625" style="87" customWidth="1"/>
    <col min="5957" max="5957" width="3.44140625" style="87" customWidth="1"/>
    <col min="5958" max="5958" width="2.21875" style="87" customWidth="1"/>
    <col min="5959" max="5959" width="8.5546875" style="87" customWidth="1"/>
    <col min="5960" max="6144" width="11.5546875" style="87"/>
    <col min="6145" max="6145" width="3.77734375" style="87" customWidth="1"/>
    <col min="6146" max="6146" width="1.44140625" style="87" customWidth="1"/>
    <col min="6147" max="6147" width="11.5546875" style="87"/>
    <col min="6148" max="6148" width="0.77734375" style="87" customWidth="1"/>
    <col min="6149" max="6149" width="12.5546875" style="87" bestFit="1" customWidth="1"/>
    <col min="6150" max="6150" width="0.77734375" style="87" customWidth="1"/>
    <col min="6151" max="6151" width="10.44140625" style="87" customWidth="1"/>
    <col min="6152" max="6152" width="0.77734375" style="87" customWidth="1"/>
    <col min="6153" max="6153" width="11.5546875" style="87"/>
    <col min="6154" max="6154" width="0.77734375" style="87" customWidth="1"/>
    <col min="6155" max="6155" width="9.6640625" style="87" customWidth="1"/>
    <col min="6156" max="6156" width="0.77734375" style="87" customWidth="1"/>
    <col min="6157" max="6157" width="10.77734375" style="87" customWidth="1"/>
    <col min="6158" max="6158" width="0.77734375" style="87" customWidth="1"/>
    <col min="6159" max="6159" width="9.6640625" style="87" customWidth="1"/>
    <col min="6160" max="6160" width="0.77734375" style="87" customWidth="1"/>
    <col min="6161" max="6161" width="10" style="87" customWidth="1"/>
    <col min="6162" max="6162" width="0.77734375" style="87" customWidth="1"/>
    <col min="6163" max="6163" width="9.6640625" style="87" customWidth="1"/>
    <col min="6164" max="6164" width="0.77734375" style="87" customWidth="1"/>
    <col min="6165" max="6165" width="12.33203125" style="87" customWidth="1"/>
    <col min="6166" max="6166" width="0.77734375" style="87" customWidth="1"/>
    <col min="6167" max="6167" width="8" style="87" customWidth="1"/>
    <col min="6168" max="6168" width="0.77734375" style="87" customWidth="1"/>
    <col min="6169" max="6169" width="6.109375" style="87" customWidth="1"/>
    <col min="6170" max="6170" width="0.77734375" style="87" customWidth="1"/>
    <col min="6171" max="6171" width="11.5546875" style="87"/>
    <col min="6172" max="6172" width="0.77734375" style="87" customWidth="1"/>
    <col min="6173" max="6173" width="7.33203125" style="87" customWidth="1"/>
    <col min="6174" max="6174" width="0.77734375" style="87" customWidth="1"/>
    <col min="6175" max="6175" width="7" style="87" customWidth="1"/>
    <col min="6176" max="6176" width="0.77734375" style="87" customWidth="1"/>
    <col min="6177" max="6177" width="10.6640625" style="87" customWidth="1"/>
    <col min="6178" max="6178" width="0.6640625" style="87" customWidth="1"/>
    <col min="6179" max="6179" width="6.109375" style="87" customWidth="1"/>
    <col min="6180" max="6180" width="0.6640625" style="87" customWidth="1"/>
    <col min="6181" max="6181" width="5.5546875" style="87" customWidth="1"/>
    <col min="6182" max="6182" width="0.77734375" style="87" customWidth="1"/>
    <col min="6183" max="6183" width="10.21875" style="87" customWidth="1"/>
    <col min="6184" max="6184" width="0.5546875" style="87" customWidth="1"/>
    <col min="6185" max="6185" width="6" style="87" customWidth="1"/>
    <col min="6186" max="6186" width="0.77734375" style="87" customWidth="1"/>
    <col min="6187" max="6187" width="5" style="87" customWidth="1"/>
    <col min="6188" max="6188" width="1.109375" style="87" customWidth="1"/>
    <col min="6189" max="6189" width="11.6640625" style="87" customWidth="1"/>
    <col min="6190" max="6190" width="0.6640625" style="87" customWidth="1"/>
    <col min="6191" max="6191" width="6.77734375" style="87" customWidth="1"/>
    <col min="6192" max="6192" width="0.77734375" style="87" customWidth="1"/>
    <col min="6193" max="6193" width="5.21875" style="87" customWidth="1"/>
    <col min="6194" max="6194" width="1.109375" style="87" customWidth="1"/>
    <col min="6195" max="6195" width="11.109375" style="87" customWidth="1"/>
    <col min="6196" max="6196" width="0.88671875" style="87" customWidth="1"/>
    <col min="6197" max="6197" width="10.44140625" style="87" customWidth="1"/>
    <col min="6198" max="6198" width="0.88671875" style="87" customWidth="1"/>
    <col min="6199" max="6199" width="10.44140625" style="87" customWidth="1"/>
    <col min="6200" max="6200" width="0.77734375" style="87" customWidth="1"/>
    <col min="6201" max="6201" width="6" style="87" customWidth="1"/>
    <col min="6202" max="6202" width="0.77734375" style="87" customWidth="1"/>
    <col min="6203" max="6203" width="5.33203125" style="87" customWidth="1"/>
    <col min="6204" max="6204" width="1" style="87" customWidth="1"/>
    <col min="6205" max="6205" width="10.44140625" style="87" customWidth="1"/>
    <col min="6206" max="6206" width="0.77734375" style="87" customWidth="1"/>
    <col min="6207" max="6207" width="6.44140625" style="87" customWidth="1"/>
    <col min="6208" max="6208" width="0.88671875" style="87" customWidth="1"/>
    <col min="6209" max="6209" width="5.33203125" style="87" customWidth="1"/>
    <col min="6210" max="6210" width="0.77734375" style="87" customWidth="1"/>
    <col min="6211" max="6211" width="12.6640625" style="87" customWidth="1"/>
    <col min="6212" max="6212" width="1.44140625" style="87" customWidth="1"/>
    <col min="6213" max="6213" width="3.44140625" style="87" customWidth="1"/>
    <col min="6214" max="6214" width="2.21875" style="87" customWidth="1"/>
    <col min="6215" max="6215" width="8.5546875" style="87" customWidth="1"/>
    <col min="6216" max="6400" width="11.5546875" style="87"/>
    <col min="6401" max="6401" width="3.77734375" style="87" customWidth="1"/>
    <col min="6402" max="6402" width="1.44140625" style="87" customWidth="1"/>
    <col min="6403" max="6403" width="11.5546875" style="87"/>
    <col min="6404" max="6404" width="0.77734375" style="87" customWidth="1"/>
    <col min="6405" max="6405" width="12.5546875" style="87" bestFit="1" customWidth="1"/>
    <col min="6406" max="6406" width="0.77734375" style="87" customWidth="1"/>
    <col min="6407" max="6407" width="10.44140625" style="87" customWidth="1"/>
    <col min="6408" max="6408" width="0.77734375" style="87" customWidth="1"/>
    <col min="6409" max="6409" width="11.5546875" style="87"/>
    <col min="6410" max="6410" width="0.77734375" style="87" customWidth="1"/>
    <col min="6411" max="6411" width="9.6640625" style="87" customWidth="1"/>
    <col min="6412" max="6412" width="0.77734375" style="87" customWidth="1"/>
    <col min="6413" max="6413" width="10.77734375" style="87" customWidth="1"/>
    <col min="6414" max="6414" width="0.77734375" style="87" customWidth="1"/>
    <col min="6415" max="6415" width="9.6640625" style="87" customWidth="1"/>
    <col min="6416" max="6416" width="0.77734375" style="87" customWidth="1"/>
    <col min="6417" max="6417" width="10" style="87" customWidth="1"/>
    <col min="6418" max="6418" width="0.77734375" style="87" customWidth="1"/>
    <col min="6419" max="6419" width="9.6640625" style="87" customWidth="1"/>
    <col min="6420" max="6420" width="0.77734375" style="87" customWidth="1"/>
    <col min="6421" max="6421" width="12.33203125" style="87" customWidth="1"/>
    <col min="6422" max="6422" width="0.77734375" style="87" customWidth="1"/>
    <col min="6423" max="6423" width="8" style="87" customWidth="1"/>
    <col min="6424" max="6424" width="0.77734375" style="87" customWidth="1"/>
    <col min="6425" max="6425" width="6.109375" style="87" customWidth="1"/>
    <col min="6426" max="6426" width="0.77734375" style="87" customWidth="1"/>
    <col min="6427" max="6427" width="11.5546875" style="87"/>
    <col min="6428" max="6428" width="0.77734375" style="87" customWidth="1"/>
    <col min="6429" max="6429" width="7.33203125" style="87" customWidth="1"/>
    <col min="6430" max="6430" width="0.77734375" style="87" customWidth="1"/>
    <col min="6431" max="6431" width="7" style="87" customWidth="1"/>
    <col min="6432" max="6432" width="0.77734375" style="87" customWidth="1"/>
    <col min="6433" max="6433" width="10.6640625" style="87" customWidth="1"/>
    <col min="6434" max="6434" width="0.6640625" style="87" customWidth="1"/>
    <col min="6435" max="6435" width="6.109375" style="87" customWidth="1"/>
    <col min="6436" max="6436" width="0.6640625" style="87" customWidth="1"/>
    <col min="6437" max="6437" width="5.5546875" style="87" customWidth="1"/>
    <col min="6438" max="6438" width="0.77734375" style="87" customWidth="1"/>
    <col min="6439" max="6439" width="10.21875" style="87" customWidth="1"/>
    <col min="6440" max="6440" width="0.5546875" style="87" customWidth="1"/>
    <col min="6441" max="6441" width="6" style="87" customWidth="1"/>
    <col min="6442" max="6442" width="0.77734375" style="87" customWidth="1"/>
    <col min="6443" max="6443" width="5" style="87" customWidth="1"/>
    <col min="6444" max="6444" width="1.109375" style="87" customWidth="1"/>
    <col min="6445" max="6445" width="11.6640625" style="87" customWidth="1"/>
    <col min="6446" max="6446" width="0.6640625" style="87" customWidth="1"/>
    <col min="6447" max="6447" width="6.77734375" style="87" customWidth="1"/>
    <col min="6448" max="6448" width="0.77734375" style="87" customWidth="1"/>
    <col min="6449" max="6449" width="5.21875" style="87" customWidth="1"/>
    <col min="6450" max="6450" width="1.109375" style="87" customWidth="1"/>
    <col min="6451" max="6451" width="11.109375" style="87" customWidth="1"/>
    <col min="6452" max="6452" width="0.88671875" style="87" customWidth="1"/>
    <col min="6453" max="6453" width="10.44140625" style="87" customWidth="1"/>
    <col min="6454" max="6454" width="0.88671875" style="87" customWidth="1"/>
    <col min="6455" max="6455" width="10.44140625" style="87" customWidth="1"/>
    <col min="6456" max="6456" width="0.77734375" style="87" customWidth="1"/>
    <col min="6457" max="6457" width="6" style="87" customWidth="1"/>
    <col min="6458" max="6458" width="0.77734375" style="87" customWidth="1"/>
    <col min="6459" max="6459" width="5.33203125" style="87" customWidth="1"/>
    <col min="6460" max="6460" width="1" style="87" customWidth="1"/>
    <col min="6461" max="6461" width="10.44140625" style="87" customWidth="1"/>
    <col min="6462" max="6462" width="0.77734375" style="87" customWidth="1"/>
    <col min="6463" max="6463" width="6.44140625" style="87" customWidth="1"/>
    <col min="6464" max="6464" width="0.88671875" style="87" customWidth="1"/>
    <col min="6465" max="6465" width="5.33203125" style="87" customWidth="1"/>
    <col min="6466" max="6466" width="0.77734375" style="87" customWidth="1"/>
    <col min="6467" max="6467" width="12.6640625" style="87" customWidth="1"/>
    <col min="6468" max="6468" width="1.44140625" style="87" customWidth="1"/>
    <col min="6469" max="6469" width="3.44140625" style="87" customWidth="1"/>
    <col min="6470" max="6470" width="2.21875" style="87" customWidth="1"/>
    <col min="6471" max="6471" width="8.5546875" style="87" customWidth="1"/>
    <col min="6472" max="6656" width="11.5546875" style="87"/>
    <col min="6657" max="6657" width="3.77734375" style="87" customWidth="1"/>
    <col min="6658" max="6658" width="1.44140625" style="87" customWidth="1"/>
    <col min="6659" max="6659" width="11.5546875" style="87"/>
    <col min="6660" max="6660" width="0.77734375" style="87" customWidth="1"/>
    <col min="6661" max="6661" width="12.5546875" style="87" bestFit="1" customWidth="1"/>
    <col min="6662" max="6662" width="0.77734375" style="87" customWidth="1"/>
    <col min="6663" max="6663" width="10.44140625" style="87" customWidth="1"/>
    <col min="6664" max="6664" width="0.77734375" style="87" customWidth="1"/>
    <col min="6665" max="6665" width="11.5546875" style="87"/>
    <col min="6666" max="6666" width="0.77734375" style="87" customWidth="1"/>
    <col min="6667" max="6667" width="9.6640625" style="87" customWidth="1"/>
    <col min="6668" max="6668" width="0.77734375" style="87" customWidth="1"/>
    <col min="6669" max="6669" width="10.77734375" style="87" customWidth="1"/>
    <col min="6670" max="6670" width="0.77734375" style="87" customWidth="1"/>
    <col min="6671" max="6671" width="9.6640625" style="87" customWidth="1"/>
    <col min="6672" max="6672" width="0.77734375" style="87" customWidth="1"/>
    <col min="6673" max="6673" width="10" style="87" customWidth="1"/>
    <col min="6674" max="6674" width="0.77734375" style="87" customWidth="1"/>
    <col min="6675" max="6675" width="9.6640625" style="87" customWidth="1"/>
    <col min="6676" max="6676" width="0.77734375" style="87" customWidth="1"/>
    <col min="6677" max="6677" width="12.33203125" style="87" customWidth="1"/>
    <col min="6678" max="6678" width="0.77734375" style="87" customWidth="1"/>
    <col min="6679" max="6679" width="8" style="87" customWidth="1"/>
    <col min="6680" max="6680" width="0.77734375" style="87" customWidth="1"/>
    <col min="6681" max="6681" width="6.109375" style="87" customWidth="1"/>
    <col min="6682" max="6682" width="0.77734375" style="87" customWidth="1"/>
    <col min="6683" max="6683" width="11.5546875" style="87"/>
    <col min="6684" max="6684" width="0.77734375" style="87" customWidth="1"/>
    <col min="6685" max="6685" width="7.33203125" style="87" customWidth="1"/>
    <col min="6686" max="6686" width="0.77734375" style="87" customWidth="1"/>
    <col min="6687" max="6687" width="7" style="87" customWidth="1"/>
    <col min="6688" max="6688" width="0.77734375" style="87" customWidth="1"/>
    <col min="6689" max="6689" width="10.6640625" style="87" customWidth="1"/>
    <col min="6690" max="6690" width="0.6640625" style="87" customWidth="1"/>
    <col min="6691" max="6691" width="6.109375" style="87" customWidth="1"/>
    <col min="6692" max="6692" width="0.6640625" style="87" customWidth="1"/>
    <col min="6693" max="6693" width="5.5546875" style="87" customWidth="1"/>
    <col min="6694" max="6694" width="0.77734375" style="87" customWidth="1"/>
    <col min="6695" max="6695" width="10.21875" style="87" customWidth="1"/>
    <col min="6696" max="6696" width="0.5546875" style="87" customWidth="1"/>
    <col min="6697" max="6697" width="6" style="87" customWidth="1"/>
    <col min="6698" max="6698" width="0.77734375" style="87" customWidth="1"/>
    <col min="6699" max="6699" width="5" style="87" customWidth="1"/>
    <col min="6700" max="6700" width="1.109375" style="87" customWidth="1"/>
    <col min="6701" max="6701" width="11.6640625" style="87" customWidth="1"/>
    <col min="6702" max="6702" width="0.6640625" style="87" customWidth="1"/>
    <col min="6703" max="6703" width="6.77734375" style="87" customWidth="1"/>
    <col min="6704" max="6704" width="0.77734375" style="87" customWidth="1"/>
    <col min="6705" max="6705" width="5.21875" style="87" customWidth="1"/>
    <col min="6706" max="6706" width="1.109375" style="87" customWidth="1"/>
    <col min="6707" max="6707" width="11.109375" style="87" customWidth="1"/>
    <col min="6708" max="6708" width="0.88671875" style="87" customWidth="1"/>
    <col min="6709" max="6709" width="10.44140625" style="87" customWidth="1"/>
    <col min="6710" max="6710" width="0.88671875" style="87" customWidth="1"/>
    <col min="6711" max="6711" width="10.44140625" style="87" customWidth="1"/>
    <col min="6712" max="6712" width="0.77734375" style="87" customWidth="1"/>
    <col min="6713" max="6713" width="6" style="87" customWidth="1"/>
    <col min="6714" max="6714" width="0.77734375" style="87" customWidth="1"/>
    <col min="6715" max="6715" width="5.33203125" style="87" customWidth="1"/>
    <col min="6716" max="6716" width="1" style="87" customWidth="1"/>
    <col min="6717" max="6717" width="10.44140625" style="87" customWidth="1"/>
    <col min="6718" max="6718" width="0.77734375" style="87" customWidth="1"/>
    <col min="6719" max="6719" width="6.44140625" style="87" customWidth="1"/>
    <col min="6720" max="6720" width="0.88671875" style="87" customWidth="1"/>
    <col min="6721" max="6721" width="5.33203125" style="87" customWidth="1"/>
    <col min="6722" max="6722" width="0.77734375" style="87" customWidth="1"/>
    <col min="6723" max="6723" width="12.6640625" style="87" customWidth="1"/>
    <col min="6724" max="6724" width="1.44140625" style="87" customWidth="1"/>
    <col min="6725" max="6725" width="3.44140625" style="87" customWidth="1"/>
    <col min="6726" max="6726" width="2.21875" style="87" customWidth="1"/>
    <col min="6727" max="6727" width="8.5546875" style="87" customWidth="1"/>
    <col min="6728" max="6912" width="11.5546875" style="87"/>
    <col min="6913" max="6913" width="3.77734375" style="87" customWidth="1"/>
    <col min="6914" max="6914" width="1.44140625" style="87" customWidth="1"/>
    <col min="6915" max="6915" width="11.5546875" style="87"/>
    <col min="6916" max="6916" width="0.77734375" style="87" customWidth="1"/>
    <col min="6917" max="6917" width="12.5546875" style="87" bestFit="1" customWidth="1"/>
    <col min="6918" max="6918" width="0.77734375" style="87" customWidth="1"/>
    <col min="6919" max="6919" width="10.44140625" style="87" customWidth="1"/>
    <col min="6920" max="6920" width="0.77734375" style="87" customWidth="1"/>
    <col min="6921" max="6921" width="11.5546875" style="87"/>
    <col min="6922" max="6922" width="0.77734375" style="87" customWidth="1"/>
    <col min="6923" max="6923" width="9.6640625" style="87" customWidth="1"/>
    <col min="6924" max="6924" width="0.77734375" style="87" customWidth="1"/>
    <col min="6925" max="6925" width="10.77734375" style="87" customWidth="1"/>
    <col min="6926" max="6926" width="0.77734375" style="87" customWidth="1"/>
    <col min="6927" max="6927" width="9.6640625" style="87" customWidth="1"/>
    <col min="6928" max="6928" width="0.77734375" style="87" customWidth="1"/>
    <col min="6929" max="6929" width="10" style="87" customWidth="1"/>
    <col min="6930" max="6930" width="0.77734375" style="87" customWidth="1"/>
    <col min="6931" max="6931" width="9.6640625" style="87" customWidth="1"/>
    <col min="6932" max="6932" width="0.77734375" style="87" customWidth="1"/>
    <col min="6933" max="6933" width="12.33203125" style="87" customWidth="1"/>
    <col min="6934" max="6934" width="0.77734375" style="87" customWidth="1"/>
    <col min="6935" max="6935" width="8" style="87" customWidth="1"/>
    <col min="6936" max="6936" width="0.77734375" style="87" customWidth="1"/>
    <col min="6937" max="6937" width="6.109375" style="87" customWidth="1"/>
    <col min="6938" max="6938" width="0.77734375" style="87" customWidth="1"/>
    <col min="6939" max="6939" width="11.5546875" style="87"/>
    <col min="6940" max="6940" width="0.77734375" style="87" customWidth="1"/>
    <col min="6941" max="6941" width="7.33203125" style="87" customWidth="1"/>
    <col min="6942" max="6942" width="0.77734375" style="87" customWidth="1"/>
    <col min="6943" max="6943" width="7" style="87" customWidth="1"/>
    <col min="6944" max="6944" width="0.77734375" style="87" customWidth="1"/>
    <col min="6945" max="6945" width="10.6640625" style="87" customWidth="1"/>
    <col min="6946" max="6946" width="0.6640625" style="87" customWidth="1"/>
    <col min="6947" max="6947" width="6.109375" style="87" customWidth="1"/>
    <col min="6948" max="6948" width="0.6640625" style="87" customWidth="1"/>
    <col min="6949" max="6949" width="5.5546875" style="87" customWidth="1"/>
    <col min="6950" max="6950" width="0.77734375" style="87" customWidth="1"/>
    <col min="6951" max="6951" width="10.21875" style="87" customWidth="1"/>
    <col min="6952" max="6952" width="0.5546875" style="87" customWidth="1"/>
    <col min="6953" max="6953" width="6" style="87" customWidth="1"/>
    <col min="6954" max="6954" width="0.77734375" style="87" customWidth="1"/>
    <col min="6955" max="6955" width="5" style="87" customWidth="1"/>
    <col min="6956" max="6956" width="1.109375" style="87" customWidth="1"/>
    <col min="6957" max="6957" width="11.6640625" style="87" customWidth="1"/>
    <col min="6958" max="6958" width="0.6640625" style="87" customWidth="1"/>
    <col min="6959" max="6959" width="6.77734375" style="87" customWidth="1"/>
    <col min="6960" max="6960" width="0.77734375" style="87" customWidth="1"/>
    <col min="6961" max="6961" width="5.21875" style="87" customWidth="1"/>
    <col min="6962" max="6962" width="1.109375" style="87" customWidth="1"/>
    <col min="6963" max="6963" width="11.109375" style="87" customWidth="1"/>
    <col min="6964" max="6964" width="0.88671875" style="87" customWidth="1"/>
    <col min="6965" max="6965" width="10.44140625" style="87" customWidth="1"/>
    <col min="6966" max="6966" width="0.88671875" style="87" customWidth="1"/>
    <col min="6967" max="6967" width="10.44140625" style="87" customWidth="1"/>
    <col min="6968" max="6968" width="0.77734375" style="87" customWidth="1"/>
    <col min="6969" max="6969" width="6" style="87" customWidth="1"/>
    <col min="6970" max="6970" width="0.77734375" style="87" customWidth="1"/>
    <col min="6971" max="6971" width="5.33203125" style="87" customWidth="1"/>
    <col min="6972" max="6972" width="1" style="87" customWidth="1"/>
    <col min="6973" max="6973" width="10.44140625" style="87" customWidth="1"/>
    <col min="6974" max="6974" width="0.77734375" style="87" customWidth="1"/>
    <col min="6975" max="6975" width="6.44140625" style="87" customWidth="1"/>
    <col min="6976" max="6976" width="0.88671875" style="87" customWidth="1"/>
    <col min="6977" max="6977" width="5.33203125" style="87" customWidth="1"/>
    <col min="6978" max="6978" width="0.77734375" style="87" customWidth="1"/>
    <col min="6979" max="6979" width="12.6640625" style="87" customWidth="1"/>
    <col min="6980" max="6980" width="1.44140625" style="87" customWidth="1"/>
    <col min="6981" max="6981" width="3.44140625" style="87" customWidth="1"/>
    <col min="6982" max="6982" width="2.21875" style="87" customWidth="1"/>
    <col min="6983" max="6983" width="8.5546875" style="87" customWidth="1"/>
    <col min="6984" max="7168" width="11.5546875" style="87"/>
    <col min="7169" max="7169" width="3.77734375" style="87" customWidth="1"/>
    <col min="7170" max="7170" width="1.44140625" style="87" customWidth="1"/>
    <col min="7171" max="7171" width="11.5546875" style="87"/>
    <col min="7172" max="7172" width="0.77734375" style="87" customWidth="1"/>
    <col min="7173" max="7173" width="12.5546875" style="87" bestFit="1" customWidth="1"/>
    <col min="7174" max="7174" width="0.77734375" style="87" customWidth="1"/>
    <col min="7175" max="7175" width="10.44140625" style="87" customWidth="1"/>
    <col min="7176" max="7176" width="0.77734375" style="87" customWidth="1"/>
    <col min="7177" max="7177" width="11.5546875" style="87"/>
    <col min="7178" max="7178" width="0.77734375" style="87" customWidth="1"/>
    <col min="7179" max="7179" width="9.6640625" style="87" customWidth="1"/>
    <col min="7180" max="7180" width="0.77734375" style="87" customWidth="1"/>
    <col min="7181" max="7181" width="10.77734375" style="87" customWidth="1"/>
    <col min="7182" max="7182" width="0.77734375" style="87" customWidth="1"/>
    <col min="7183" max="7183" width="9.6640625" style="87" customWidth="1"/>
    <col min="7184" max="7184" width="0.77734375" style="87" customWidth="1"/>
    <col min="7185" max="7185" width="10" style="87" customWidth="1"/>
    <col min="7186" max="7186" width="0.77734375" style="87" customWidth="1"/>
    <col min="7187" max="7187" width="9.6640625" style="87" customWidth="1"/>
    <col min="7188" max="7188" width="0.77734375" style="87" customWidth="1"/>
    <col min="7189" max="7189" width="12.33203125" style="87" customWidth="1"/>
    <col min="7190" max="7190" width="0.77734375" style="87" customWidth="1"/>
    <col min="7191" max="7191" width="8" style="87" customWidth="1"/>
    <col min="7192" max="7192" width="0.77734375" style="87" customWidth="1"/>
    <col min="7193" max="7193" width="6.109375" style="87" customWidth="1"/>
    <col min="7194" max="7194" width="0.77734375" style="87" customWidth="1"/>
    <col min="7195" max="7195" width="11.5546875" style="87"/>
    <col min="7196" max="7196" width="0.77734375" style="87" customWidth="1"/>
    <col min="7197" max="7197" width="7.33203125" style="87" customWidth="1"/>
    <col min="7198" max="7198" width="0.77734375" style="87" customWidth="1"/>
    <col min="7199" max="7199" width="7" style="87" customWidth="1"/>
    <col min="7200" max="7200" width="0.77734375" style="87" customWidth="1"/>
    <col min="7201" max="7201" width="10.6640625" style="87" customWidth="1"/>
    <col min="7202" max="7202" width="0.6640625" style="87" customWidth="1"/>
    <col min="7203" max="7203" width="6.109375" style="87" customWidth="1"/>
    <col min="7204" max="7204" width="0.6640625" style="87" customWidth="1"/>
    <col min="7205" max="7205" width="5.5546875" style="87" customWidth="1"/>
    <col min="7206" max="7206" width="0.77734375" style="87" customWidth="1"/>
    <col min="7207" max="7207" width="10.21875" style="87" customWidth="1"/>
    <col min="7208" max="7208" width="0.5546875" style="87" customWidth="1"/>
    <col min="7209" max="7209" width="6" style="87" customWidth="1"/>
    <col min="7210" max="7210" width="0.77734375" style="87" customWidth="1"/>
    <col min="7211" max="7211" width="5" style="87" customWidth="1"/>
    <col min="7212" max="7212" width="1.109375" style="87" customWidth="1"/>
    <col min="7213" max="7213" width="11.6640625" style="87" customWidth="1"/>
    <col min="7214" max="7214" width="0.6640625" style="87" customWidth="1"/>
    <col min="7215" max="7215" width="6.77734375" style="87" customWidth="1"/>
    <col min="7216" max="7216" width="0.77734375" style="87" customWidth="1"/>
    <col min="7217" max="7217" width="5.21875" style="87" customWidth="1"/>
    <col min="7218" max="7218" width="1.109375" style="87" customWidth="1"/>
    <col min="7219" max="7219" width="11.109375" style="87" customWidth="1"/>
    <col min="7220" max="7220" width="0.88671875" style="87" customWidth="1"/>
    <col min="7221" max="7221" width="10.44140625" style="87" customWidth="1"/>
    <col min="7222" max="7222" width="0.88671875" style="87" customWidth="1"/>
    <col min="7223" max="7223" width="10.44140625" style="87" customWidth="1"/>
    <col min="7224" max="7224" width="0.77734375" style="87" customWidth="1"/>
    <col min="7225" max="7225" width="6" style="87" customWidth="1"/>
    <col min="7226" max="7226" width="0.77734375" style="87" customWidth="1"/>
    <col min="7227" max="7227" width="5.33203125" style="87" customWidth="1"/>
    <col min="7228" max="7228" width="1" style="87" customWidth="1"/>
    <col min="7229" max="7229" width="10.44140625" style="87" customWidth="1"/>
    <col min="7230" max="7230" width="0.77734375" style="87" customWidth="1"/>
    <col min="7231" max="7231" width="6.44140625" style="87" customWidth="1"/>
    <col min="7232" max="7232" width="0.88671875" style="87" customWidth="1"/>
    <col min="7233" max="7233" width="5.33203125" style="87" customWidth="1"/>
    <col min="7234" max="7234" width="0.77734375" style="87" customWidth="1"/>
    <col min="7235" max="7235" width="12.6640625" style="87" customWidth="1"/>
    <col min="7236" max="7236" width="1.44140625" style="87" customWidth="1"/>
    <col min="7237" max="7237" width="3.44140625" style="87" customWidth="1"/>
    <col min="7238" max="7238" width="2.21875" style="87" customWidth="1"/>
    <col min="7239" max="7239" width="8.5546875" style="87" customWidth="1"/>
    <col min="7240" max="7424" width="11.5546875" style="87"/>
    <col min="7425" max="7425" width="3.77734375" style="87" customWidth="1"/>
    <col min="7426" max="7426" width="1.44140625" style="87" customWidth="1"/>
    <col min="7427" max="7427" width="11.5546875" style="87"/>
    <col min="7428" max="7428" width="0.77734375" style="87" customWidth="1"/>
    <col min="7429" max="7429" width="12.5546875" style="87" bestFit="1" customWidth="1"/>
    <col min="7430" max="7430" width="0.77734375" style="87" customWidth="1"/>
    <col min="7431" max="7431" width="10.44140625" style="87" customWidth="1"/>
    <col min="7432" max="7432" width="0.77734375" style="87" customWidth="1"/>
    <col min="7433" max="7433" width="11.5546875" style="87"/>
    <col min="7434" max="7434" width="0.77734375" style="87" customWidth="1"/>
    <col min="7435" max="7435" width="9.6640625" style="87" customWidth="1"/>
    <col min="7436" max="7436" width="0.77734375" style="87" customWidth="1"/>
    <col min="7437" max="7437" width="10.77734375" style="87" customWidth="1"/>
    <col min="7438" max="7438" width="0.77734375" style="87" customWidth="1"/>
    <col min="7439" max="7439" width="9.6640625" style="87" customWidth="1"/>
    <col min="7440" max="7440" width="0.77734375" style="87" customWidth="1"/>
    <col min="7441" max="7441" width="10" style="87" customWidth="1"/>
    <col min="7442" max="7442" width="0.77734375" style="87" customWidth="1"/>
    <col min="7443" max="7443" width="9.6640625" style="87" customWidth="1"/>
    <col min="7444" max="7444" width="0.77734375" style="87" customWidth="1"/>
    <col min="7445" max="7445" width="12.33203125" style="87" customWidth="1"/>
    <col min="7446" max="7446" width="0.77734375" style="87" customWidth="1"/>
    <col min="7447" max="7447" width="8" style="87" customWidth="1"/>
    <col min="7448" max="7448" width="0.77734375" style="87" customWidth="1"/>
    <col min="7449" max="7449" width="6.109375" style="87" customWidth="1"/>
    <col min="7450" max="7450" width="0.77734375" style="87" customWidth="1"/>
    <col min="7451" max="7451" width="11.5546875" style="87"/>
    <col min="7452" max="7452" width="0.77734375" style="87" customWidth="1"/>
    <col min="7453" max="7453" width="7.33203125" style="87" customWidth="1"/>
    <col min="7454" max="7454" width="0.77734375" style="87" customWidth="1"/>
    <col min="7455" max="7455" width="7" style="87" customWidth="1"/>
    <col min="7456" max="7456" width="0.77734375" style="87" customWidth="1"/>
    <col min="7457" max="7457" width="10.6640625" style="87" customWidth="1"/>
    <col min="7458" max="7458" width="0.6640625" style="87" customWidth="1"/>
    <col min="7459" max="7459" width="6.109375" style="87" customWidth="1"/>
    <col min="7460" max="7460" width="0.6640625" style="87" customWidth="1"/>
    <col min="7461" max="7461" width="5.5546875" style="87" customWidth="1"/>
    <col min="7462" max="7462" width="0.77734375" style="87" customWidth="1"/>
    <col min="7463" max="7463" width="10.21875" style="87" customWidth="1"/>
    <col min="7464" max="7464" width="0.5546875" style="87" customWidth="1"/>
    <col min="7465" max="7465" width="6" style="87" customWidth="1"/>
    <col min="7466" max="7466" width="0.77734375" style="87" customWidth="1"/>
    <col min="7467" max="7467" width="5" style="87" customWidth="1"/>
    <col min="7468" max="7468" width="1.109375" style="87" customWidth="1"/>
    <col min="7469" max="7469" width="11.6640625" style="87" customWidth="1"/>
    <col min="7470" max="7470" width="0.6640625" style="87" customWidth="1"/>
    <col min="7471" max="7471" width="6.77734375" style="87" customWidth="1"/>
    <col min="7472" max="7472" width="0.77734375" style="87" customWidth="1"/>
    <col min="7473" max="7473" width="5.21875" style="87" customWidth="1"/>
    <col min="7474" max="7474" width="1.109375" style="87" customWidth="1"/>
    <col min="7475" max="7475" width="11.109375" style="87" customWidth="1"/>
    <col min="7476" max="7476" width="0.88671875" style="87" customWidth="1"/>
    <col min="7477" max="7477" width="10.44140625" style="87" customWidth="1"/>
    <col min="7478" max="7478" width="0.88671875" style="87" customWidth="1"/>
    <col min="7479" max="7479" width="10.44140625" style="87" customWidth="1"/>
    <col min="7480" max="7480" width="0.77734375" style="87" customWidth="1"/>
    <col min="7481" max="7481" width="6" style="87" customWidth="1"/>
    <col min="7482" max="7482" width="0.77734375" style="87" customWidth="1"/>
    <col min="7483" max="7483" width="5.33203125" style="87" customWidth="1"/>
    <col min="7484" max="7484" width="1" style="87" customWidth="1"/>
    <col min="7485" max="7485" width="10.44140625" style="87" customWidth="1"/>
    <col min="7486" max="7486" width="0.77734375" style="87" customWidth="1"/>
    <col min="7487" max="7487" width="6.44140625" style="87" customWidth="1"/>
    <col min="7488" max="7488" width="0.88671875" style="87" customWidth="1"/>
    <col min="7489" max="7489" width="5.33203125" style="87" customWidth="1"/>
    <col min="7490" max="7490" width="0.77734375" style="87" customWidth="1"/>
    <col min="7491" max="7491" width="12.6640625" style="87" customWidth="1"/>
    <col min="7492" max="7492" width="1.44140625" style="87" customWidth="1"/>
    <col min="7493" max="7493" width="3.44140625" style="87" customWidth="1"/>
    <col min="7494" max="7494" width="2.21875" style="87" customWidth="1"/>
    <col min="7495" max="7495" width="8.5546875" style="87" customWidth="1"/>
    <col min="7496" max="7680" width="11.5546875" style="87"/>
    <col min="7681" max="7681" width="3.77734375" style="87" customWidth="1"/>
    <col min="7682" max="7682" width="1.44140625" style="87" customWidth="1"/>
    <col min="7683" max="7683" width="11.5546875" style="87"/>
    <col min="7684" max="7684" width="0.77734375" style="87" customWidth="1"/>
    <col min="7685" max="7685" width="12.5546875" style="87" bestFit="1" customWidth="1"/>
    <col min="7686" max="7686" width="0.77734375" style="87" customWidth="1"/>
    <col min="7687" max="7687" width="10.44140625" style="87" customWidth="1"/>
    <col min="7688" max="7688" width="0.77734375" style="87" customWidth="1"/>
    <col min="7689" max="7689" width="11.5546875" style="87"/>
    <col min="7690" max="7690" width="0.77734375" style="87" customWidth="1"/>
    <col min="7691" max="7691" width="9.6640625" style="87" customWidth="1"/>
    <col min="7692" max="7692" width="0.77734375" style="87" customWidth="1"/>
    <col min="7693" max="7693" width="10.77734375" style="87" customWidth="1"/>
    <col min="7694" max="7694" width="0.77734375" style="87" customWidth="1"/>
    <col min="7695" max="7695" width="9.6640625" style="87" customWidth="1"/>
    <col min="7696" max="7696" width="0.77734375" style="87" customWidth="1"/>
    <col min="7697" max="7697" width="10" style="87" customWidth="1"/>
    <col min="7698" max="7698" width="0.77734375" style="87" customWidth="1"/>
    <col min="7699" max="7699" width="9.6640625" style="87" customWidth="1"/>
    <col min="7700" max="7700" width="0.77734375" style="87" customWidth="1"/>
    <col min="7701" max="7701" width="12.33203125" style="87" customWidth="1"/>
    <col min="7702" max="7702" width="0.77734375" style="87" customWidth="1"/>
    <col min="7703" max="7703" width="8" style="87" customWidth="1"/>
    <col min="7704" max="7704" width="0.77734375" style="87" customWidth="1"/>
    <col min="7705" max="7705" width="6.109375" style="87" customWidth="1"/>
    <col min="7706" max="7706" width="0.77734375" style="87" customWidth="1"/>
    <col min="7707" max="7707" width="11.5546875" style="87"/>
    <col min="7708" max="7708" width="0.77734375" style="87" customWidth="1"/>
    <col min="7709" max="7709" width="7.33203125" style="87" customWidth="1"/>
    <col min="7710" max="7710" width="0.77734375" style="87" customWidth="1"/>
    <col min="7711" max="7711" width="7" style="87" customWidth="1"/>
    <col min="7712" max="7712" width="0.77734375" style="87" customWidth="1"/>
    <col min="7713" max="7713" width="10.6640625" style="87" customWidth="1"/>
    <col min="7714" max="7714" width="0.6640625" style="87" customWidth="1"/>
    <col min="7715" max="7715" width="6.109375" style="87" customWidth="1"/>
    <col min="7716" max="7716" width="0.6640625" style="87" customWidth="1"/>
    <col min="7717" max="7717" width="5.5546875" style="87" customWidth="1"/>
    <col min="7718" max="7718" width="0.77734375" style="87" customWidth="1"/>
    <col min="7719" max="7719" width="10.21875" style="87" customWidth="1"/>
    <col min="7720" max="7720" width="0.5546875" style="87" customWidth="1"/>
    <col min="7721" max="7721" width="6" style="87" customWidth="1"/>
    <col min="7722" max="7722" width="0.77734375" style="87" customWidth="1"/>
    <col min="7723" max="7723" width="5" style="87" customWidth="1"/>
    <col min="7724" max="7724" width="1.109375" style="87" customWidth="1"/>
    <col min="7725" max="7725" width="11.6640625" style="87" customWidth="1"/>
    <col min="7726" max="7726" width="0.6640625" style="87" customWidth="1"/>
    <col min="7727" max="7727" width="6.77734375" style="87" customWidth="1"/>
    <col min="7728" max="7728" width="0.77734375" style="87" customWidth="1"/>
    <col min="7729" max="7729" width="5.21875" style="87" customWidth="1"/>
    <col min="7730" max="7730" width="1.109375" style="87" customWidth="1"/>
    <col min="7731" max="7731" width="11.109375" style="87" customWidth="1"/>
    <col min="7732" max="7732" width="0.88671875" style="87" customWidth="1"/>
    <col min="7733" max="7733" width="10.44140625" style="87" customWidth="1"/>
    <col min="7734" max="7734" width="0.88671875" style="87" customWidth="1"/>
    <col min="7735" max="7735" width="10.44140625" style="87" customWidth="1"/>
    <col min="7736" max="7736" width="0.77734375" style="87" customWidth="1"/>
    <col min="7737" max="7737" width="6" style="87" customWidth="1"/>
    <col min="7738" max="7738" width="0.77734375" style="87" customWidth="1"/>
    <col min="7739" max="7739" width="5.33203125" style="87" customWidth="1"/>
    <col min="7740" max="7740" width="1" style="87" customWidth="1"/>
    <col min="7741" max="7741" width="10.44140625" style="87" customWidth="1"/>
    <col min="7742" max="7742" width="0.77734375" style="87" customWidth="1"/>
    <col min="7743" max="7743" width="6.44140625" style="87" customWidth="1"/>
    <col min="7744" max="7744" width="0.88671875" style="87" customWidth="1"/>
    <col min="7745" max="7745" width="5.33203125" style="87" customWidth="1"/>
    <col min="7746" max="7746" width="0.77734375" style="87" customWidth="1"/>
    <col min="7747" max="7747" width="12.6640625" style="87" customWidth="1"/>
    <col min="7748" max="7748" width="1.44140625" style="87" customWidth="1"/>
    <col min="7749" max="7749" width="3.44140625" style="87" customWidth="1"/>
    <col min="7750" max="7750" width="2.21875" style="87" customWidth="1"/>
    <col min="7751" max="7751" width="8.5546875" style="87" customWidth="1"/>
    <col min="7752" max="7936" width="11.5546875" style="87"/>
    <col min="7937" max="7937" width="3.77734375" style="87" customWidth="1"/>
    <col min="7938" max="7938" width="1.44140625" style="87" customWidth="1"/>
    <col min="7939" max="7939" width="11.5546875" style="87"/>
    <col min="7940" max="7940" width="0.77734375" style="87" customWidth="1"/>
    <col min="7941" max="7941" width="12.5546875" style="87" bestFit="1" customWidth="1"/>
    <col min="7942" max="7942" width="0.77734375" style="87" customWidth="1"/>
    <col min="7943" max="7943" width="10.44140625" style="87" customWidth="1"/>
    <col min="7944" max="7944" width="0.77734375" style="87" customWidth="1"/>
    <col min="7945" max="7945" width="11.5546875" style="87"/>
    <col min="7946" max="7946" width="0.77734375" style="87" customWidth="1"/>
    <col min="7947" max="7947" width="9.6640625" style="87" customWidth="1"/>
    <col min="7948" max="7948" width="0.77734375" style="87" customWidth="1"/>
    <col min="7949" max="7949" width="10.77734375" style="87" customWidth="1"/>
    <col min="7950" max="7950" width="0.77734375" style="87" customWidth="1"/>
    <col min="7951" max="7951" width="9.6640625" style="87" customWidth="1"/>
    <col min="7952" max="7952" width="0.77734375" style="87" customWidth="1"/>
    <col min="7953" max="7953" width="10" style="87" customWidth="1"/>
    <col min="7954" max="7954" width="0.77734375" style="87" customWidth="1"/>
    <col min="7955" max="7955" width="9.6640625" style="87" customWidth="1"/>
    <col min="7956" max="7956" width="0.77734375" style="87" customWidth="1"/>
    <col min="7957" max="7957" width="12.33203125" style="87" customWidth="1"/>
    <col min="7958" max="7958" width="0.77734375" style="87" customWidth="1"/>
    <col min="7959" max="7959" width="8" style="87" customWidth="1"/>
    <col min="7960" max="7960" width="0.77734375" style="87" customWidth="1"/>
    <col min="7961" max="7961" width="6.109375" style="87" customWidth="1"/>
    <col min="7962" max="7962" width="0.77734375" style="87" customWidth="1"/>
    <col min="7963" max="7963" width="11.5546875" style="87"/>
    <col min="7964" max="7964" width="0.77734375" style="87" customWidth="1"/>
    <col min="7965" max="7965" width="7.33203125" style="87" customWidth="1"/>
    <col min="7966" max="7966" width="0.77734375" style="87" customWidth="1"/>
    <col min="7967" max="7967" width="7" style="87" customWidth="1"/>
    <col min="7968" max="7968" width="0.77734375" style="87" customWidth="1"/>
    <col min="7969" max="7969" width="10.6640625" style="87" customWidth="1"/>
    <col min="7970" max="7970" width="0.6640625" style="87" customWidth="1"/>
    <col min="7971" max="7971" width="6.109375" style="87" customWidth="1"/>
    <col min="7972" max="7972" width="0.6640625" style="87" customWidth="1"/>
    <col min="7973" max="7973" width="5.5546875" style="87" customWidth="1"/>
    <col min="7974" max="7974" width="0.77734375" style="87" customWidth="1"/>
    <col min="7975" max="7975" width="10.21875" style="87" customWidth="1"/>
    <col min="7976" max="7976" width="0.5546875" style="87" customWidth="1"/>
    <col min="7977" max="7977" width="6" style="87" customWidth="1"/>
    <col min="7978" max="7978" width="0.77734375" style="87" customWidth="1"/>
    <col min="7979" max="7979" width="5" style="87" customWidth="1"/>
    <col min="7980" max="7980" width="1.109375" style="87" customWidth="1"/>
    <col min="7981" max="7981" width="11.6640625" style="87" customWidth="1"/>
    <col min="7982" max="7982" width="0.6640625" style="87" customWidth="1"/>
    <col min="7983" max="7983" width="6.77734375" style="87" customWidth="1"/>
    <col min="7984" max="7984" width="0.77734375" style="87" customWidth="1"/>
    <col min="7985" max="7985" width="5.21875" style="87" customWidth="1"/>
    <col min="7986" max="7986" width="1.109375" style="87" customWidth="1"/>
    <col min="7987" max="7987" width="11.109375" style="87" customWidth="1"/>
    <col min="7988" max="7988" width="0.88671875" style="87" customWidth="1"/>
    <col min="7989" max="7989" width="10.44140625" style="87" customWidth="1"/>
    <col min="7990" max="7990" width="0.88671875" style="87" customWidth="1"/>
    <col min="7991" max="7991" width="10.44140625" style="87" customWidth="1"/>
    <col min="7992" max="7992" width="0.77734375" style="87" customWidth="1"/>
    <col min="7993" max="7993" width="6" style="87" customWidth="1"/>
    <col min="7994" max="7994" width="0.77734375" style="87" customWidth="1"/>
    <col min="7995" max="7995" width="5.33203125" style="87" customWidth="1"/>
    <col min="7996" max="7996" width="1" style="87" customWidth="1"/>
    <col min="7997" max="7997" width="10.44140625" style="87" customWidth="1"/>
    <col min="7998" max="7998" width="0.77734375" style="87" customWidth="1"/>
    <col min="7999" max="7999" width="6.44140625" style="87" customWidth="1"/>
    <col min="8000" max="8000" width="0.88671875" style="87" customWidth="1"/>
    <col min="8001" max="8001" width="5.33203125" style="87" customWidth="1"/>
    <col min="8002" max="8002" width="0.77734375" style="87" customWidth="1"/>
    <col min="8003" max="8003" width="12.6640625" style="87" customWidth="1"/>
    <col min="8004" max="8004" width="1.44140625" style="87" customWidth="1"/>
    <col min="8005" max="8005" width="3.44140625" style="87" customWidth="1"/>
    <col min="8006" max="8006" width="2.21875" style="87" customWidth="1"/>
    <col min="8007" max="8007" width="8.5546875" style="87" customWidth="1"/>
    <col min="8008" max="8192" width="11.5546875" style="87"/>
    <col min="8193" max="8193" width="3.77734375" style="87" customWidth="1"/>
    <col min="8194" max="8194" width="1.44140625" style="87" customWidth="1"/>
    <col min="8195" max="8195" width="11.5546875" style="87"/>
    <col min="8196" max="8196" width="0.77734375" style="87" customWidth="1"/>
    <col min="8197" max="8197" width="12.5546875" style="87" bestFit="1" customWidth="1"/>
    <col min="8198" max="8198" width="0.77734375" style="87" customWidth="1"/>
    <col min="8199" max="8199" width="10.44140625" style="87" customWidth="1"/>
    <col min="8200" max="8200" width="0.77734375" style="87" customWidth="1"/>
    <col min="8201" max="8201" width="11.5546875" style="87"/>
    <col min="8202" max="8202" width="0.77734375" style="87" customWidth="1"/>
    <col min="8203" max="8203" width="9.6640625" style="87" customWidth="1"/>
    <col min="8204" max="8204" width="0.77734375" style="87" customWidth="1"/>
    <col min="8205" max="8205" width="10.77734375" style="87" customWidth="1"/>
    <col min="8206" max="8206" width="0.77734375" style="87" customWidth="1"/>
    <col min="8207" max="8207" width="9.6640625" style="87" customWidth="1"/>
    <col min="8208" max="8208" width="0.77734375" style="87" customWidth="1"/>
    <col min="8209" max="8209" width="10" style="87" customWidth="1"/>
    <col min="8210" max="8210" width="0.77734375" style="87" customWidth="1"/>
    <col min="8211" max="8211" width="9.6640625" style="87" customWidth="1"/>
    <col min="8212" max="8212" width="0.77734375" style="87" customWidth="1"/>
    <col min="8213" max="8213" width="12.33203125" style="87" customWidth="1"/>
    <col min="8214" max="8214" width="0.77734375" style="87" customWidth="1"/>
    <col min="8215" max="8215" width="8" style="87" customWidth="1"/>
    <col min="8216" max="8216" width="0.77734375" style="87" customWidth="1"/>
    <col min="8217" max="8217" width="6.109375" style="87" customWidth="1"/>
    <col min="8218" max="8218" width="0.77734375" style="87" customWidth="1"/>
    <col min="8219" max="8219" width="11.5546875" style="87"/>
    <col min="8220" max="8220" width="0.77734375" style="87" customWidth="1"/>
    <col min="8221" max="8221" width="7.33203125" style="87" customWidth="1"/>
    <col min="8222" max="8222" width="0.77734375" style="87" customWidth="1"/>
    <col min="8223" max="8223" width="7" style="87" customWidth="1"/>
    <col min="8224" max="8224" width="0.77734375" style="87" customWidth="1"/>
    <col min="8225" max="8225" width="10.6640625" style="87" customWidth="1"/>
    <col min="8226" max="8226" width="0.6640625" style="87" customWidth="1"/>
    <col min="8227" max="8227" width="6.109375" style="87" customWidth="1"/>
    <col min="8228" max="8228" width="0.6640625" style="87" customWidth="1"/>
    <col min="8229" max="8229" width="5.5546875" style="87" customWidth="1"/>
    <col min="8230" max="8230" width="0.77734375" style="87" customWidth="1"/>
    <col min="8231" max="8231" width="10.21875" style="87" customWidth="1"/>
    <col min="8232" max="8232" width="0.5546875" style="87" customWidth="1"/>
    <col min="8233" max="8233" width="6" style="87" customWidth="1"/>
    <col min="8234" max="8234" width="0.77734375" style="87" customWidth="1"/>
    <col min="8235" max="8235" width="5" style="87" customWidth="1"/>
    <col min="8236" max="8236" width="1.109375" style="87" customWidth="1"/>
    <col min="8237" max="8237" width="11.6640625" style="87" customWidth="1"/>
    <col min="8238" max="8238" width="0.6640625" style="87" customWidth="1"/>
    <col min="8239" max="8239" width="6.77734375" style="87" customWidth="1"/>
    <col min="8240" max="8240" width="0.77734375" style="87" customWidth="1"/>
    <col min="8241" max="8241" width="5.21875" style="87" customWidth="1"/>
    <col min="8242" max="8242" width="1.109375" style="87" customWidth="1"/>
    <col min="8243" max="8243" width="11.109375" style="87" customWidth="1"/>
    <col min="8244" max="8244" width="0.88671875" style="87" customWidth="1"/>
    <col min="8245" max="8245" width="10.44140625" style="87" customWidth="1"/>
    <col min="8246" max="8246" width="0.88671875" style="87" customWidth="1"/>
    <col min="8247" max="8247" width="10.44140625" style="87" customWidth="1"/>
    <col min="8248" max="8248" width="0.77734375" style="87" customWidth="1"/>
    <col min="8249" max="8249" width="6" style="87" customWidth="1"/>
    <col min="8250" max="8250" width="0.77734375" style="87" customWidth="1"/>
    <col min="8251" max="8251" width="5.33203125" style="87" customWidth="1"/>
    <col min="8252" max="8252" width="1" style="87" customWidth="1"/>
    <col min="8253" max="8253" width="10.44140625" style="87" customWidth="1"/>
    <col min="8254" max="8254" width="0.77734375" style="87" customWidth="1"/>
    <col min="8255" max="8255" width="6.44140625" style="87" customWidth="1"/>
    <col min="8256" max="8256" width="0.88671875" style="87" customWidth="1"/>
    <col min="8257" max="8257" width="5.33203125" style="87" customWidth="1"/>
    <col min="8258" max="8258" width="0.77734375" style="87" customWidth="1"/>
    <col min="8259" max="8259" width="12.6640625" style="87" customWidth="1"/>
    <col min="8260" max="8260" width="1.44140625" style="87" customWidth="1"/>
    <col min="8261" max="8261" width="3.44140625" style="87" customWidth="1"/>
    <col min="8262" max="8262" width="2.21875" style="87" customWidth="1"/>
    <col min="8263" max="8263" width="8.5546875" style="87" customWidth="1"/>
    <col min="8264" max="8448" width="11.5546875" style="87"/>
    <col min="8449" max="8449" width="3.77734375" style="87" customWidth="1"/>
    <col min="8450" max="8450" width="1.44140625" style="87" customWidth="1"/>
    <col min="8451" max="8451" width="11.5546875" style="87"/>
    <col min="8452" max="8452" width="0.77734375" style="87" customWidth="1"/>
    <col min="8453" max="8453" width="12.5546875" style="87" bestFit="1" customWidth="1"/>
    <col min="8454" max="8454" width="0.77734375" style="87" customWidth="1"/>
    <col min="8455" max="8455" width="10.44140625" style="87" customWidth="1"/>
    <col min="8456" max="8456" width="0.77734375" style="87" customWidth="1"/>
    <col min="8457" max="8457" width="11.5546875" style="87"/>
    <col min="8458" max="8458" width="0.77734375" style="87" customWidth="1"/>
    <col min="8459" max="8459" width="9.6640625" style="87" customWidth="1"/>
    <col min="8460" max="8460" width="0.77734375" style="87" customWidth="1"/>
    <col min="8461" max="8461" width="10.77734375" style="87" customWidth="1"/>
    <col min="8462" max="8462" width="0.77734375" style="87" customWidth="1"/>
    <col min="8463" max="8463" width="9.6640625" style="87" customWidth="1"/>
    <col min="8464" max="8464" width="0.77734375" style="87" customWidth="1"/>
    <col min="8465" max="8465" width="10" style="87" customWidth="1"/>
    <col min="8466" max="8466" width="0.77734375" style="87" customWidth="1"/>
    <col min="8467" max="8467" width="9.6640625" style="87" customWidth="1"/>
    <col min="8468" max="8468" width="0.77734375" style="87" customWidth="1"/>
    <col min="8469" max="8469" width="12.33203125" style="87" customWidth="1"/>
    <col min="8470" max="8470" width="0.77734375" style="87" customWidth="1"/>
    <col min="8471" max="8471" width="8" style="87" customWidth="1"/>
    <col min="8472" max="8472" width="0.77734375" style="87" customWidth="1"/>
    <col min="8473" max="8473" width="6.109375" style="87" customWidth="1"/>
    <col min="8474" max="8474" width="0.77734375" style="87" customWidth="1"/>
    <col min="8475" max="8475" width="11.5546875" style="87"/>
    <col min="8476" max="8476" width="0.77734375" style="87" customWidth="1"/>
    <col min="8477" max="8477" width="7.33203125" style="87" customWidth="1"/>
    <col min="8478" max="8478" width="0.77734375" style="87" customWidth="1"/>
    <col min="8479" max="8479" width="7" style="87" customWidth="1"/>
    <col min="8480" max="8480" width="0.77734375" style="87" customWidth="1"/>
    <col min="8481" max="8481" width="10.6640625" style="87" customWidth="1"/>
    <col min="8482" max="8482" width="0.6640625" style="87" customWidth="1"/>
    <col min="8483" max="8483" width="6.109375" style="87" customWidth="1"/>
    <col min="8484" max="8484" width="0.6640625" style="87" customWidth="1"/>
    <col min="8485" max="8485" width="5.5546875" style="87" customWidth="1"/>
    <col min="8486" max="8486" width="0.77734375" style="87" customWidth="1"/>
    <col min="8487" max="8487" width="10.21875" style="87" customWidth="1"/>
    <col min="8488" max="8488" width="0.5546875" style="87" customWidth="1"/>
    <col min="8489" max="8489" width="6" style="87" customWidth="1"/>
    <col min="8490" max="8490" width="0.77734375" style="87" customWidth="1"/>
    <col min="8491" max="8491" width="5" style="87" customWidth="1"/>
    <col min="8492" max="8492" width="1.109375" style="87" customWidth="1"/>
    <col min="8493" max="8493" width="11.6640625" style="87" customWidth="1"/>
    <col min="8494" max="8494" width="0.6640625" style="87" customWidth="1"/>
    <col min="8495" max="8495" width="6.77734375" style="87" customWidth="1"/>
    <col min="8496" max="8496" width="0.77734375" style="87" customWidth="1"/>
    <col min="8497" max="8497" width="5.21875" style="87" customWidth="1"/>
    <col min="8498" max="8498" width="1.109375" style="87" customWidth="1"/>
    <col min="8499" max="8499" width="11.109375" style="87" customWidth="1"/>
    <col min="8500" max="8500" width="0.88671875" style="87" customWidth="1"/>
    <col min="8501" max="8501" width="10.44140625" style="87" customWidth="1"/>
    <col min="8502" max="8502" width="0.88671875" style="87" customWidth="1"/>
    <col min="8503" max="8503" width="10.44140625" style="87" customWidth="1"/>
    <col min="8504" max="8504" width="0.77734375" style="87" customWidth="1"/>
    <col min="8505" max="8505" width="6" style="87" customWidth="1"/>
    <col min="8506" max="8506" width="0.77734375" style="87" customWidth="1"/>
    <col min="8507" max="8507" width="5.33203125" style="87" customWidth="1"/>
    <col min="8508" max="8508" width="1" style="87" customWidth="1"/>
    <col min="8509" max="8509" width="10.44140625" style="87" customWidth="1"/>
    <col min="8510" max="8510" width="0.77734375" style="87" customWidth="1"/>
    <col min="8511" max="8511" width="6.44140625" style="87" customWidth="1"/>
    <col min="8512" max="8512" width="0.88671875" style="87" customWidth="1"/>
    <col min="8513" max="8513" width="5.33203125" style="87" customWidth="1"/>
    <col min="8514" max="8514" width="0.77734375" style="87" customWidth="1"/>
    <col min="8515" max="8515" width="12.6640625" style="87" customWidth="1"/>
    <col min="8516" max="8516" width="1.44140625" style="87" customWidth="1"/>
    <col min="8517" max="8517" width="3.44140625" style="87" customWidth="1"/>
    <col min="8518" max="8518" width="2.21875" style="87" customWidth="1"/>
    <col min="8519" max="8519" width="8.5546875" style="87" customWidth="1"/>
    <col min="8520" max="8704" width="11.5546875" style="87"/>
    <col min="8705" max="8705" width="3.77734375" style="87" customWidth="1"/>
    <col min="8706" max="8706" width="1.44140625" style="87" customWidth="1"/>
    <col min="8707" max="8707" width="11.5546875" style="87"/>
    <col min="8708" max="8708" width="0.77734375" style="87" customWidth="1"/>
    <col min="8709" max="8709" width="12.5546875" style="87" bestFit="1" customWidth="1"/>
    <col min="8710" max="8710" width="0.77734375" style="87" customWidth="1"/>
    <col min="8711" max="8711" width="10.44140625" style="87" customWidth="1"/>
    <col min="8712" max="8712" width="0.77734375" style="87" customWidth="1"/>
    <col min="8713" max="8713" width="11.5546875" style="87"/>
    <col min="8714" max="8714" width="0.77734375" style="87" customWidth="1"/>
    <col min="8715" max="8715" width="9.6640625" style="87" customWidth="1"/>
    <col min="8716" max="8716" width="0.77734375" style="87" customWidth="1"/>
    <col min="8717" max="8717" width="10.77734375" style="87" customWidth="1"/>
    <col min="8718" max="8718" width="0.77734375" style="87" customWidth="1"/>
    <col min="8719" max="8719" width="9.6640625" style="87" customWidth="1"/>
    <col min="8720" max="8720" width="0.77734375" style="87" customWidth="1"/>
    <col min="8721" max="8721" width="10" style="87" customWidth="1"/>
    <col min="8722" max="8722" width="0.77734375" style="87" customWidth="1"/>
    <col min="8723" max="8723" width="9.6640625" style="87" customWidth="1"/>
    <col min="8724" max="8724" width="0.77734375" style="87" customWidth="1"/>
    <col min="8725" max="8725" width="12.33203125" style="87" customWidth="1"/>
    <col min="8726" max="8726" width="0.77734375" style="87" customWidth="1"/>
    <col min="8727" max="8727" width="8" style="87" customWidth="1"/>
    <col min="8728" max="8728" width="0.77734375" style="87" customWidth="1"/>
    <col min="8729" max="8729" width="6.109375" style="87" customWidth="1"/>
    <col min="8730" max="8730" width="0.77734375" style="87" customWidth="1"/>
    <col min="8731" max="8731" width="11.5546875" style="87"/>
    <col min="8732" max="8732" width="0.77734375" style="87" customWidth="1"/>
    <col min="8733" max="8733" width="7.33203125" style="87" customWidth="1"/>
    <col min="8734" max="8734" width="0.77734375" style="87" customWidth="1"/>
    <col min="8735" max="8735" width="7" style="87" customWidth="1"/>
    <col min="8736" max="8736" width="0.77734375" style="87" customWidth="1"/>
    <col min="8737" max="8737" width="10.6640625" style="87" customWidth="1"/>
    <col min="8738" max="8738" width="0.6640625" style="87" customWidth="1"/>
    <col min="8739" max="8739" width="6.109375" style="87" customWidth="1"/>
    <col min="8740" max="8740" width="0.6640625" style="87" customWidth="1"/>
    <col min="8741" max="8741" width="5.5546875" style="87" customWidth="1"/>
    <col min="8742" max="8742" width="0.77734375" style="87" customWidth="1"/>
    <col min="8743" max="8743" width="10.21875" style="87" customWidth="1"/>
    <col min="8744" max="8744" width="0.5546875" style="87" customWidth="1"/>
    <col min="8745" max="8745" width="6" style="87" customWidth="1"/>
    <col min="8746" max="8746" width="0.77734375" style="87" customWidth="1"/>
    <col min="8747" max="8747" width="5" style="87" customWidth="1"/>
    <col min="8748" max="8748" width="1.109375" style="87" customWidth="1"/>
    <col min="8749" max="8749" width="11.6640625" style="87" customWidth="1"/>
    <col min="8750" max="8750" width="0.6640625" style="87" customWidth="1"/>
    <col min="8751" max="8751" width="6.77734375" style="87" customWidth="1"/>
    <col min="8752" max="8752" width="0.77734375" style="87" customWidth="1"/>
    <col min="8753" max="8753" width="5.21875" style="87" customWidth="1"/>
    <col min="8754" max="8754" width="1.109375" style="87" customWidth="1"/>
    <col min="8755" max="8755" width="11.109375" style="87" customWidth="1"/>
    <col min="8756" max="8756" width="0.88671875" style="87" customWidth="1"/>
    <col min="8757" max="8757" width="10.44140625" style="87" customWidth="1"/>
    <col min="8758" max="8758" width="0.88671875" style="87" customWidth="1"/>
    <col min="8759" max="8759" width="10.44140625" style="87" customWidth="1"/>
    <col min="8760" max="8760" width="0.77734375" style="87" customWidth="1"/>
    <col min="8761" max="8761" width="6" style="87" customWidth="1"/>
    <col min="8762" max="8762" width="0.77734375" style="87" customWidth="1"/>
    <col min="8763" max="8763" width="5.33203125" style="87" customWidth="1"/>
    <col min="8764" max="8764" width="1" style="87" customWidth="1"/>
    <col min="8765" max="8765" width="10.44140625" style="87" customWidth="1"/>
    <col min="8766" max="8766" width="0.77734375" style="87" customWidth="1"/>
    <col min="8767" max="8767" width="6.44140625" style="87" customWidth="1"/>
    <col min="8768" max="8768" width="0.88671875" style="87" customWidth="1"/>
    <col min="8769" max="8769" width="5.33203125" style="87" customWidth="1"/>
    <col min="8770" max="8770" width="0.77734375" style="87" customWidth="1"/>
    <col min="8771" max="8771" width="12.6640625" style="87" customWidth="1"/>
    <col min="8772" max="8772" width="1.44140625" style="87" customWidth="1"/>
    <col min="8773" max="8773" width="3.44140625" style="87" customWidth="1"/>
    <col min="8774" max="8774" width="2.21875" style="87" customWidth="1"/>
    <col min="8775" max="8775" width="8.5546875" style="87" customWidth="1"/>
    <col min="8776" max="8960" width="11.5546875" style="87"/>
    <col min="8961" max="8961" width="3.77734375" style="87" customWidth="1"/>
    <col min="8962" max="8962" width="1.44140625" style="87" customWidth="1"/>
    <col min="8963" max="8963" width="11.5546875" style="87"/>
    <col min="8964" max="8964" width="0.77734375" style="87" customWidth="1"/>
    <col min="8965" max="8965" width="12.5546875" style="87" bestFit="1" customWidth="1"/>
    <col min="8966" max="8966" width="0.77734375" style="87" customWidth="1"/>
    <col min="8967" max="8967" width="10.44140625" style="87" customWidth="1"/>
    <col min="8968" max="8968" width="0.77734375" style="87" customWidth="1"/>
    <col min="8969" max="8969" width="11.5546875" style="87"/>
    <col min="8970" max="8970" width="0.77734375" style="87" customWidth="1"/>
    <col min="8971" max="8971" width="9.6640625" style="87" customWidth="1"/>
    <col min="8972" max="8972" width="0.77734375" style="87" customWidth="1"/>
    <col min="8973" max="8973" width="10.77734375" style="87" customWidth="1"/>
    <col min="8974" max="8974" width="0.77734375" style="87" customWidth="1"/>
    <col min="8975" max="8975" width="9.6640625" style="87" customWidth="1"/>
    <col min="8976" max="8976" width="0.77734375" style="87" customWidth="1"/>
    <col min="8977" max="8977" width="10" style="87" customWidth="1"/>
    <col min="8978" max="8978" width="0.77734375" style="87" customWidth="1"/>
    <col min="8979" max="8979" width="9.6640625" style="87" customWidth="1"/>
    <col min="8980" max="8980" width="0.77734375" style="87" customWidth="1"/>
    <col min="8981" max="8981" width="12.33203125" style="87" customWidth="1"/>
    <col min="8982" max="8982" width="0.77734375" style="87" customWidth="1"/>
    <col min="8983" max="8983" width="8" style="87" customWidth="1"/>
    <col min="8984" max="8984" width="0.77734375" style="87" customWidth="1"/>
    <col min="8985" max="8985" width="6.109375" style="87" customWidth="1"/>
    <col min="8986" max="8986" width="0.77734375" style="87" customWidth="1"/>
    <col min="8987" max="8987" width="11.5546875" style="87"/>
    <col min="8988" max="8988" width="0.77734375" style="87" customWidth="1"/>
    <col min="8989" max="8989" width="7.33203125" style="87" customWidth="1"/>
    <col min="8990" max="8990" width="0.77734375" style="87" customWidth="1"/>
    <col min="8991" max="8991" width="7" style="87" customWidth="1"/>
    <col min="8992" max="8992" width="0.77734375" style="87" customWidth="1"/>
    <col min="8993" max="8993" width="10.6640625" style="87" customWidth="1"/>
    <col min="8994" max="8994" width="0.6640625" style="87" customWidth="1"/>
    <col min="8995" max="8995" width="6.109375" style="87" customWidth="1"/>
    <col min="8996" max="8996" width="0.6640625" style="87" customWidth="1"/>
    <col min="8997" max="8997" width="5.5546875" style="87" customWidth="1"/>
    <col min="8998" max="8998" width="0.77734375" style="87" customWidth="1"/>
    <col min="8999" max="8999" width="10.21875" style="87" customWidth="1"/>
    <col min="9000" max="9000" width="0.5546875" style="87" customWidth="1"/>
    <col min="9001" max="9001" width="6" style="87" customWidth="1"/>
    <col min="9002" max="9002" width="0.77734375" style="87" customWidth="1"/>
    <col min="9003" max="9003" width="5" style="87" customWidth="1"/>
    <col min="9004" max="9004" width="1.109375" style="87" customWidth="1"/>
    <col min="9005" max="9005" width="11.6640625" style="87" customWidth="1"/>
    <col min="9006" max="9006" width="0.6640625" style="87" customWidth="1"/>
    <col min="9007" max="9007" width="6.77734375" style="87" customWidth="1"/>
    <col min="9008" max="9008" width="0.77734375" style="87" customWidth="1"/>
    <col min="9009" max="9009" width="5.21875" style="87" customWidth="1"/>
    <col min="9010" max="9010" width="1.109375" style="87" customWidth="1"/>
    <col min="9011" max="9011" width="11.109375" style="87" customWidth="1"/>
    <col min="9012" max="9012" width="0.88671875" style="87" customWidth="1"/>
    <col min="9013" max="9013" width="10.44140625" style="87" customWidth="1"/>
    <col min="9014" max="9014" width="0.88671875" style="87" customWidth="1"/>
    <col min="9015" max="9015" width="10.44140625" style="87" customWidth="1"/>
    <col min="9016" max="9016" width="0.77734375" style="87" customWidth="1"/>
    <col min="9017" max="9017" width="6" style="87" customWidth="1"/>
    <col min="9018" max="9018" width="0.77734375" style="87" customWidth="1"/>
    <col min="9019" max="9019" width="5.33203125" style="87" customWidth="1"/>
    <col min="9020" max="9020" width="1" style="87" customWidth="1"/>
    <col min="9021" max="9021" width="10.44140625" style="87" customWidth="1"/>
    <col min="9022" max="9022" width="0.77734375" style="87" customWidth="1"/>
    <col min="9023" max="9023" width="6.44140625" style="87" customWidth="1"/>
    <col min="9024" max="9024" width="0.88671875" style="87" customWidth="1"/>
    <col min="9025" max="9025" width="5.33203125" style="87" customWidth="1"/>
    <col min="9026" max="9026" width="0.77734375" style="87" customWidth="1"/>
    <col min="9027" max="9027" width="12.6640625" style="87" customWidth="1"/>
    <col min="9028" max="9028" width="1.44140625" style="87" customWidth="1"/>
    <col min="9029" max="9029" width="3.44140625" style="87" customWidth="1"/>
    <col min="9030" max="9030" width="2.21875" style="87" customWidth="1"/>
    <col min="9031" max="9031" width="8.5546875" style="87" customWidth="1"/>
    <col min="9032" max="9216" width="11.5546875" style="87"/>
    <col min="9217" max="9217" width="3.77734375" style="87" customWidth="1"/>
    <col min="9218" max="9218" width="1.44140625" style="87" customWidth="1"/>
    <col min="9219" max="9219" width="11.5546875" style="87"/>
    <col min="9220" max="9220" width="0.77734375" style="87" customWidth="1"/>
    <col min="9221" max="9221" width="12.5546875" style="87" bestFit="1" customWidth="1"/>
    <col min="9222" max="9222" width="0.77734375" style="87" customWidth="1"/>
    <col min="9223" max="9223" width="10.44140625" style="87" customWidth="1"/>
    <col min="9224" max="9224" width="0.77734375" style="87" customWidth="1"/>
    <col min="9225" max="9225" width="11.5546875" style="87"/>
    <col min="9226" max="9226" width="0.77734375" style="87" customWidth="1"/>
    <col min="9227" max="9227" width="9.6640625" style="87" customWidth="1"/>
    <col min="9228" max="9228" width="0.77734375" style="87" customWidth="1"/>
    <col min="9229" max="9229" width="10.77734375" style="87" customWidth="1"/>
    <col min="9230" max="9230" width="0.77734375" style="87" customWidth="1"/>
    <col min="9231" max="9231" width="9.6640625" style="87" customWidth="1"/>
    <col min="9232" max="9232" width="0.77734375" style="87" customWidth="1"/>
    <col min="9233" max="9233" width="10" style="87" customWidth="1"/>
    <col min="9234" max="9234" width="0.77734375" style="87" customWidth="1"/>
    <col min="9235" max="9235" width="9.6640625" style="87" customWidth="1"/>
    <col min="9236" max="9236" width="0.77734375" style="87" customWidth="1"/>
    <col min="9237" max="9237" width="12.33203125" style="87" customWidth="1"/>
    <col min="9238" max="9238" width="0.77734375" style="87" customWidth="1"/>
    <col min="9239" max="9239" width="8" style="87" customWidth="1"/>
    <col min="9240" max="9240" width="0.77734375" style="87" customWidth="1"/>
    <col min="9241" max="9241" width="6.109375" style="87" customWidth="1"/>
    <col min="9242" max="9242" width="0.77734375" style="87" customWidth="1"/>
    <col min="9243" max="9243" width="11.5546875" style="87"/>
    <col min="9244" max="9244" width="0.77734375" style="87" customWidth="1"/>
    <col min="9245" max="9245" width="7.33203125" style="87" customWidth="1"/>
    <col min="9246" max="9246" width="0.77734375" style="87" customWidth="1"/>
    <col min="9247" max="9247" width="7" style="87" customWidth="1"/>
    <col min="9248" max="9248" width="0.77734375" style="87" customWidth="1"/>
    <col min="9249" max="9249" width="10.6640625" style="87" customWidth="1"/>
    <col min="9250" max="9250" width="0.6640625" style="87" customWidth="1"/>
    <col min="9251" max="9251" width="6.109375" style="87" customWidth="1"/>
    <col min="9252" max="9252" width="0.6640625" style="87" customWidth="1"/>
    <col min="9253" max="9253" width="5.5546875" style="87" customWidth="1"/>
    <col min="9254" max="9254" width="0.77734375" style="87" customWidth="1"/>
    <col min="9255" max="9255" width="10.21875" style="87" customWidth="1"/>
    <col min="9256" max="9256" width="0.5546875" style="87" customWidth="1"/>
    <col min="9257" max="9257" width="6" style="87" customWidth="1"/>
    <col min="9258" max="9258" width="0.77734375" style="87" customWidth="1"/>
    <col min="9259" max="9259" width="5" style="87" customWidth="1"/>
    <col min="9260" max="9260" width="1.109375" style="87" customWidth="1"/>
    <col min="9261" max="9261" width="11.6640625" style="87" customWidth="1"/>
    <col min="9262" max="9262" width="0.6640625" style="87" customWidth="1"/>
    <col min="9263" max="9263" width="6.77734375" style="87" customWidth="1"/>
    <col min="9264" max="9264" width="0.77734375" style="87" customWidth="1"/>
    <col min="9265" max="9265" width="5.21875" style="87" customWidth="1"/>
    <col min="9266" max="9266" width="1.109375" style="87" customWidth="1"/>
    <col min="9267" max="9267" width="11.109375" style="87" customWidth="1"/>
    <col min="9268" max="9268" width="0.88671875" style="87" customWidth="1"/>
    <col min="9269" max="9269" width="10.44140625" style="87" customWidth="1"/>
    <col min="9270" max="9270" width="0.88671875" style="87" customWidth="1"/>
    <col min="9271" max="9271" width="10.44140625" style="87" customWidth="1"/>
    <col min="9272" max="9272" width="0.77734375" style="87" customWidth="1"/>
    <col min="9273" max="9273" width="6" style="87" customWidth="1"/>
    <col min="9274" max="9274" width="0.77734375" style="87" customWidth="1"/>
    <col min="9275" max="9275" width="5.33203125" style="87" customWidth="1"/>
    <col min="9276" max="9276" width="1" style="87" customWidth="1"/>
    <col min="9277" max="9277" width="10.44140625" style="87" customWidth="1"/>
    <col min="9278" max="9278" width="0.77734375" style="87" customWidth="1"/>
    <col min="9279" max="9279" width="6.44140625" style="87" customWidth="1"/>
    <col min="9280" max="9280" width="0.88671875" style="87" customWidth="1"/>
    <col min="9281" max="9281" width="5.33203125" style="87" customWidth="1"/>
    <col min="9282" max="9282" width="0.77734375" style="87" customWidth="1"/>
    <col min="9283" max="9283" width="12.6640625" style="87" customWidth="1"/>
    <col min="9284" max="9284" width="1.44140625" style="87" customWidth="1"/>
    <col min="9285" max="9285" width="3.44140625" style="87" customWidth="1"/>
    <col min="9286" max="9286" width="2.21875" style="87" customWidth="1"/>
    <col min="9287" max="9287" width="8.5546875" style="87" customWidth="1"/>
    <col min="9288" max="9472" width="11.5546875" style="87"/>
    <col min="9473" max="9473" width="3.77734375" style="87" customWidth="1"/>
    <col min="9474" max="9474" width="1.44140625" style="87" customWidth="1"/>
    <col min="9475" max="9475" width="11.5546875" style="87"/>
    <col min="9476" max="9476" width="0.77734375" style="87" customWidth="1"/>
    <col min="9477" max="9477" width="12.5546875" style="87" bestFit="1" customWidth="1"/>
    <col min="9478" max="9478" width="0.77734375" style="87" customWidth="1"/>
    <col min="9479" max="9479" width="10.44140625" style="87" customWidth="1"/>
    <col min="9480" max="9480" width="0.77734375" style="87" customWidth="1"/>
    <col min="9481" max="9481" width="11.5546875" style="87"/>
    <col min="9482" max="9482" width="0.77734375" style="87" customWidth="1"/>
    <col min="9483" max="9483" width="9.6640625" style="87" customWidth="1"/>
    <col min="9484" max="9484" width="0.77734375" style="87" customWidth="1"/>
    <col min="9485" max="9485" width="10.77734375" style="87" customWidth="1"/>
    <col min="9486" max="9486" width="0.77734375" style="87" customWidth="1"/>
    <col min="9487" max="9487" width="9.6640625" style="87" customWidth="1"/>
    <col min="9488" max="9488" width="0.77734375" style="87" customWidth="1"/>
    <col min="9489" max="9489" width="10" style="87" customWidth="1"/>
    <col min="9490" max="9490" width="0.77734375" style="87" customWidth="1"/>
    <col min="9491" max="9491" width="9.6640625" style="87" customWidth="1"/>
    <col min="9492" max="9492" width="0.77734375" style="87" customWidth="1"/>
    <col min="9493" max="9493" width="12.33203125" style="87" customWidth="1"/>
    <col min="9494" max="9494" width="0.77734375" style="87" customWidth="1"/>
    <col min="9495" max="9495" width="8" style="87" customWidth="1"/>
    <col min="9496" max="9496" width="0.77734375" style="87" customWidth="1"/>
    <col min="9497" max="9497" width="6.109375" style="87" customWidth="1"/>
    <col min="9498" max="9498" width="0.77734375" style="87" customWidth="1"/>
    <col min="9499" max="9499" width="11.5546875" style="87"/>
    <col min="9500" max="9500" width="0.77734375" style="87" customWidth="1"/>
    <col min="9501" max="9501" width="7.33203125" style="87" customWidth="1"/>
    <col min="9502" max="9502" width="0.77734375" style="87" customWidth="1"/>
    <col min="9503" max="9503" width="7" style="87" customWidth="1"/>
    <col min="9504" max="9504" width="0.77734375" style="87" customWidth="1"/>
    <col min="9505" max="9505" width="10.6640625" style="87" customWidth="1"/>
    <col min="9506" max="9506" width="0.6640625" style="87" customWidth="1"/>
    <col min="9507" max="9507" width="6.109375" style="87" customWidth="1"/>
    <col min="9508" max="9508" width="0.6640625" style="87" customWidth="1"/>
    <col min="9509" max="9509" width="5.5546875" style="87" customWidth="1"/>
    <col min="9510" max="9510" width="0.77734375" style="87" customWidth="1"/>
    <col min="9511" max="9511" width="10.21875" style="87" customWidth="1"/>
    <col min="9512" max="9512" width="0.5546875" style="87" customWidth="1"/>
    <col min="9513" max="9513" width="6" style="87" customWidth="1"/>
    <col min="9514" max="9514" width="0.77734375" style="87" customWidth="1"/>
    <col min="9515" max="9515" width="5" style="87" customWidth="1"/>
    <col min="9516" max="9516" width="1.109375" style="87" customWidth="1"/>
    <col min="9517" max="9517" width="11.6640625" style="87" customWidth="1"/>
    <col min="9518" max="9518" width="0.6640625" style="87" customWidth="1"/>
    <col min="9519" max="9519" width="6.77734375" style="87" customWidth="1"/>
    <col min="9520" max="9520" width="0.77734375" style="87" customWidth="1"/>
    <col min="9521" max="9521" width="5.21875" style="87" customWidth="1"/>
    <col min="9522" max="9522" width="1.109375" style="87" customWidth="1"/>
    <col min="9523" max="9523" width="11.109375" style="87" customWidth="1"/>
    <col min="9524" max="9524" width="0.88671875" style="87" customWidth="1"/>
    <col min="9525" max="9525" width="10.44140625" style="87" customWidth="1"/>
    <col min="9526" max="9526" width="0.88671875" style="87" customWidth="1"/>
    <col min="9527" max="9527" width="10.44140625" style="87" customWidth="1"/>
    <col min="9528" max="9528" width="0.77734375" style="87" customWidth="1"/>
    <col min="9529" max="9529" width="6" style="87" customWidth="1"/>
    <col min="9530" max="9530" width="0.77734375" style="87" customWidth="1"/>
    <col min="9531" max="9531" width="5.33203125" style="87" customWidth="1"/>
    <col min="9532" max="9532" width="1" style="87" customWidth="1"/>
    <col min="9533" max="9533" width="10.44140625" style="87" customWidth="1"/>
    <col min="9534" max="9534" width="0.77734375" style="87" customWidth="1"/>
    <col min="9535" max="9535" width="6.44140625" style="87" customWidth="1"/>
    <col min="9536" max="9536" width="0.88671875" style="87" customWidth="1"/>
    <col min="9537" max="9537" width="5.33203125" style="87" customWidth="1"/>
    <col min="9538" max="9538" width="0.77734375" style="87" customWidth="1"/>
    <col min="9539" max="9539" width="12.6640625" style="87" customWidth="1"/>
    <col min="9540" max="9540" width="1.44140625" style="87" customWidth="1"/>
    <col min="9541" max="9541" width="3.44140625" style="87" customWidth="1"/>
    <col min="9542" max="9542" width="2.21875" style="87" customWidth="1"/>
    <col min="9543" max="9543" width="8.5546875" style="87" customWidth="1"/>
    <col min="9544" max="9728" width="11.5546875" style="87"/>
    <col min="9729" max="9729" width="3.77734375" style="87" customWidth="1"/>
    <col min="9730" max="9730" width="1.44140625" style="87" customWidth="1"/>
    <col min="9731" max="9731" width="11.5546875" style="87"/>
    <col min="9732" max="9732" width="0.77734375" style="87" customWidth="1"/>
    <col min="9733" max="9733" width="12.5546875" style="87" bestFit="1" customWidth="1"/>
    <col min="9734" max="9734" width="0.77734375" style="87" customWidth="1"/>
    <col min="9735" max="9735" width="10.44140625" style="87" customWidth="1"/>
    <col min="9736" max="9736" width="0.77734375" style="87" customWidth="1"/>
    <col min="9737" max="9737" width="11.5546875" style="87"/>
    <col min="9738" max="9738" width="0.77734375" style="87" customWidth="1"/>
    <col min="9739" max="9739" width="9.6640625" style="87" customWidth="1"/>
    <col min="9740" max="9740" width="0.77734375" style="87" customWidth="1"/>
    <col min="9741" max="9741" width="10.77734375" style="87" customWidth="1"/>
    <col min="9742" max="9742" width="0.77734375" style="87" customWidth="1"/>
    <col min="9743" max="9743" width="9.6640625" style="87" customWidth="1"/>
    <col min="9744" max="9744" width="0.77734375" style="87" customWidth="1"/>
    <col min="9745" max="9745" width="10" style="87" customWidth="1"/>
    <col min="9746" max="9746" width="0.77734375" style="87" customWidth="1"/>
    <col min="9747" max="9747" width="9.6640625" style="87" customWidth="1"/>
    <col min="9748" max="9748" width="0.77734375" style="87" customWidth="1"/>
    <col min="9749" max="9749" width="12.33203125" style="87" customWidth="1"/>
    <col min="9750" max="9750" width="0.77734375" style="87" customWidth="1"/>
    <col min="9751" max="9751" width="8" style="87" customWidth="1"/>
    <col min="9752" max="9752" width="0.77734375" style="87" customWidth="1"/>
    <col min="9753" max="9753" width="6.109375" style="87" customWidth="1"/>
    <col min="9754" max="9754" width="0.77734375" style="87" customWidth="1"/>
    <col min="9755" max="9755" width="11.5546875" style="87"/>
    <col min="9756" max="9756" width="0.77734375" style="87" customWidth="1"/>
    <col min="9757" max="9757" width="7.33203125" style="87" customWidth="1"/>
    <col min="9758" max="9758" width="0.77734375" style="87" customWidth="1"/>
    <col min="9759" max="9759" width="7" style="87" customWidth="1"/>
    <col min="9760" max="9760" width="0.77734375" style="87" customWidth="1"/>
    <col min="9761" max="9761" width="10.6640625" style="87" customWidth="1"/>
    <col min="9762" max="9762" width="0.6640625" style="87" customWidth="1"/>
    <col min="9763" max="9763" width="6.109375" style="87" customWidth="1"/>
    <col min="9764" max="9764" width="0.6640625" style="87" customWidth="1"/>
    <col min="9765" max="9765" width="5.5546875" style="87" customWidth="1"/>
    <col min="9766" max="9766" width="0.77734375" style="87" customWidth="1"/>
    <col min="9767" max="9767" width="10.21875" style="87" customWidth="1"/>
    <col min="9768" max="9768" width="0.5546875" style="87" customWidth="1"/>
    <col min="9769" max="9769" width="6" style="87" customWidth="1"/>
    <col min="9770" max="9770" width="0.77734375" style="87" customWidth="1"/>
    <col min="9771" max="9771" width="5" style="87" customWidth="1"/>
    <col min="9772" max="9772" width="1.109375" style="87" customWidth="1"/>
    <col min="9773" max="9773" width="11.6640625" style="87" customWidth="1"/>
    <col min="9774" max="9774" width="0.6640625" style="87" customWidth="1"/>
    <col min="9775" max="9775" width="6.77734375" style="87" customWidth="1"/>
    <col min="9776" max="9776" width="0.77734375" style="87" customWidth="1"/>
    <col min="9777" max="9777" width="5.21875" style="87" customWidth="1"/>
    <col min="9778" max="9778" width="1.109375" style="87" customWidth="1"/>
    <col min="9779" max="9779" width="11.109375" style="87" customWidth="1"/>
    <col min="9780" max="9780" width="0.88671875" style="87" customWidth="1"/>
    <col min="9781" max="9781" width="10.44140625" style="87" customWidth="1"/>
    <col min="9782" max="9782" width="0.88671875" style="87" customWidth="1"/>
    <col min="9783" max="9783" width="10.44140625" style="87" customWidth="1"/>
    <col min="9784" max="9784" width="0.77734375" style="87" customWidth="1"/>
    <col min="9785" max="9785" width="6" style="87" customWidth="1"/>
    <col min="9786" max="9786" width="0.77734375" style="87" customWidth="1"/>
    <col min="9787" max="9787" width="5.33203125" style="87" customWidth="1"/>
    <col min="9788" max="9788" width="1" style="87" customWidth="1"/>
    <col min="9789" max="9789" width="10.44140625" style="87" customWidth="1"/>
    <col min="9790" max="9790" width="0.77734375" style="87" customWidth="1"/>
    <col min="9791" max="9791" width="6.44140625" style="87" customWidth="1"/>
    <col min="9792" max="9792" width="0.88671875" style="87" customWidth="1"/>
    <col min="9793" max="9793" width="5.33203125" style="87" customWidth="1"/>
    <col min="9794" max="9794" width="0.77734375" style="87" customWidth="1"/>
    <col min="9795" max="9795" width="12.6640625" style="87" customWidth="1"/>
    <col min="9796" max="9796" width="1.44140625" style="87" customWidth="1"/>
    <col min="9797" max="9797" width="3.44140625" style="87" customWidth="1"/>
    <col min="9798" max="9798" width="2.21875" style="87" customWidth="1"/>
    <col min="9799" max="9799" width="8.5546875" style="87" customWidth="1"/>
    <col min="9800" max="9984" width="11.5546875" style="87"/>
    <col min="9985" max="9985" width="3.77734375" style="87" customWidth="1"/>
    <col min="9986" max="9986" width="1.44140625" style="87" customWidth="1"/>
    <col min="9987" max="9987" width="11.5546875" style="87"/>
    <col min="9988" max="9988" width="0.77734375" style="87" customWidth="1"/>
    <col min="9989" max="9989" width="12.5546875" style="87" bestFit="1" customWidth="1"/>
    <col min="9990" max="9990" width="0.77734375" style="87" customWidth="1"/>
    <col min="9991" max="9991" width="10.44140625" style="87" customWidth="1"/>
    <col min="9992" max="9992" width="0.77734375" style="87" customWidth="1"/>
    <col min="9993" max="9993" width="11.5546875" style="87"/>
    <col min="9994" max="9994" width="0.77734375" style="87" customWidth="1"/>
    <col min="9995" max="9995" width="9.6640625" style="87" customWidth="1"/>
    <col min="9996" max="9996" width="0.77734375" style="87" customWidth="1"/>
    <col min="9997" max="9997" width="10.77734375" style="87" customWidth="1"/>
    <col min="9998" max="9998" width="0.77734375" style="87" customWidth="1"/>
    <col min="9999" max="9999" width="9.6640625" style="87" customWidth="1"/>
    <col min="10000" max="10000" width="0.77734375" style="87" customWidth="1"/>
    <col min="10001" max="10001" width="10" style="87" customWidth="1"/>
    <col min="10002" max="10002" width="0.77734375" style="87" customWidth="1"/>
    <col min="10003" max="10003" width="9.6640625" style="87" customWidth="1"/>
    <col min="10004" max="10004" width="0.77734375" style="87" customWidth="1"/>
    <col min="10005" max="10005" width="12.33203125" style="87" customWidth="1"/>
    <col min="10006" max="10006" width="0.77734375" style="87" customWidth="1"/>
    <col min="10007" max="10007" width="8" style="87" customWidth="1"/>
    <col min="10008" max="10008" width="0.77734375" style="87" customWidth="1"/>
    <col min="10009" max="10009" width="6.109375" style="87" customWidth="1"/>
    <col min="10010" max="10010" width="0.77734375" style="87" customWidth="1"/>
    <col min="10011" max="10011" width="11.5546875" style="87"/>
    <col min="10012" max="10012" width="0.77734375" style="87" customWidth="1"/>
    <col min="10013" max="10013" width="7.33203125" style="87" customWidth="1"/>
    <col min="10014" max="10014" width="0.77734375" style="87" customWidth="1"/>
    <col min="10015" max="10015" width="7" style="87" customWidth="1"/>
    <col min="10016" max="10016" width="0.77734375" style="87" customWidth="1"/>
    <col min="10017" max="10017" width="10.6640625" style="87" customWidth="1"/>
    <col min="10018" max="10018" width="0.6640625" style="87" customWidth="1"/>
    <col min="10019" max="10019" width="6.109375" style="87" customWidth="1"/>
    <col min="10020" max="10020" width="0.6640625" style="87" customWidth="1"/>
    <col min="10021" max="10021" width="5.5546875" style="87" customWidth="1"/>
    <col min="10022" max="10022" width="0.77734375" style="87" customWidth="1"/>
    <col min="10023" max="10023" width="10.21875" style="87" customWidth="1"/>
    <col min="10024" max="10024" width="0.5546875" style="87" customWidth="1"/>
    <col min="10025" max="10025" width="6" style="87" customWidth="1"/>
    <col min="10026" max="10026" width="0.77734375" style="87" customWidth="1"/>
    <col min="10027" max="10027" width="5" style="87" customWidth="1"/>
    <col min="10028" max="10028" width="1.109375" style="87" customWidth="1"/>
    <col min="10029" max="10029" width="11.6640625" style="87" customWidth="1"/>
    <col min="10030" max="10030" width="0.6640625" style="87" customWidth="1"/>
    <col min="10031" max="10031" width="6.77734375" style="87" customWidth="1"/>
    <col min="10032" max="10032" width="0.77734375" style="87" customWidth="1"/>
    <col min="10033" max="10033" width="5.21875" style="87" customWidth="1"/>
    <col min="10034" max="10034" width="1.109375" style="87" customWidth="1"/>
    <col min="10035" max="10035" width="11.109375" style="87" customWidth="1"/>
    <col min="10036" max="10036" width="0.88671875" style="87" customWidth="1"/>
    <col min="10037" max="10037" width="10.44140625" style="87" customWidth="1"/>
    <col min="10038" max="10038" width="0.88671875" style="87" customWidth="1"/>
    <col min="10039" max="10039" width="10.44140625" style="87" customWidth="1"/>
    <col min="10040" max="10040" width="0.77734375" style="87" customWidth="1"/>
    <col min="10041" max="10041" width="6" style="87" customWidth="1"/>
    <col min="10042" max="10042" width="0.77734375" style="87" customWidth="1"/>
    <col min="10043" max="10043" width="5.33203125" style="87" customWidth="1"/>
    <col min="10044" max="10044" width="1" style="87" customWidth="1"/>
    <col min="10045" max="10045" width="10.44140625" style="87" customWidth="1"/>
    <col min="10046" max="10046" width="0.77734375" style="87" customWidth="1"/>
    <col min="10047" max="10047" width="6.44140625" style="87" customWidth="1"/>
    <col min="10048" max="10048" width="0.88671875" style="87" customWidth="1"/>
    <col min="10049" max="10049" width="5.33203125" style="87" customWidth="1"/>
    <col min="10050" max="10050" width="0.77734375" style="87" customWidth="1"/>
    <col min="10051" max="10051" width="12.6640625" style="87" customWidth="1"/>
    <col min="10052" max="10052" width="1.44140625" style="87" customWidth="1"/>
    <col min="10053" max="10053" width="3.44140625" style="87" customWidth="1"/>
    <col min="10054" max="10054" width="2.21875" style="87" customWidth="1"/>
    <col min="10055" max="10055" width="8.5546875" style="87" customWidth="1"/>
    <col min="10056" max="10240" width="11.5546875" style="87"/>
    <col min="10241" max="10241" width="3.77734375" style="87" customWidth="1"/>
    <col min="10242" max="10242" width="1.44140625" style="87" customWidth="1"/>
    <col min="10243" max="10243" width="11.5546875" style="87"/>
    <col min="10244" max="10244" width="0.77734375" style="87" customWidth="1"/>
    <col min="10245" max="10245" width="12.5546875" style="87" bestFit="1" customWidth="1"/>
    <col min="10246" max="10246" width="0.77734375" style="87" customWidth="1"/>
    <col min="10247" max="10247" width="10.44140625" style="87" customWidth="1"/>
    <col min="10248" max="10248" width="0.77734375" style="87" customWidth="1"/>
    <col min="10249" max="10249" width="11.5546875" style="87"/>
    <col min="10250" max="10250" width="0.77734375" style="87" customWidth="1"/>
    <col min="10251" max="10251" width="9.6640625" style="87" customWidth="1"/>
    <col min="10252" max="10252" width="0.77734375" style="87" customWidth="1"/>
    <col min="10253" max="10253" width="10.77734375" style="87" customWidth="1"/>
    <col min="10254" max="10254" width="0.77734375" style="87" customWidth="1"/>
    <col min="10255" max="10255" width="9.6640625" style="87" customWidth="1"/>
    <col min="10256" max="10256" width="0.77734375" style="87" customWidth="1"/>
    <col min="10257" max="10257" width="10" style="87" customWidth="1"/>
    <col min="10258" max="10258" width="0.77734375" style="87" customWidth="1"/>
    <col min="10259" max="10259" width="9.6640625" style="87" customWidth="1"/>
    <col min="10260" max="10260" width="0.77734375" style="87" customWidth="1"/>
    <col min="10261" max="10261" width="12.33203125" style="87" customWidth="1"/>
    <col min="10262" max="10262" width="0.77734375" style="87" customWidth="1"/>
    <col min="10263" max="10263" width="8" style="87" customWidth="1"/>
    <col min="10264" max="10264" width="0.77734375" style="87" customWidth="1"/>
    <col min="10265" max="10265" width="6.109375" style="87" customWidth="1"/>
    <col min="10266" max="10266" width="0.77734375" style="87" customWidth="1"/>
    <col min="10267" max="10267" width="11.5546875" style="87"/>
    <col min="10268" max="10268" width="0.77734375" style="87" customWidth="1"/>
    <col min="10269" max="10269" width="7.33203125" style="87" customWidth="1"/>
    <col min="10270" max="10270" width="0.77734375" style="87" customWidth="1"/>
    <col min="10271" max="10271" width="7" style="87" customWidth="1"/>
    <col min="10272" max="10272" width="0.77734375" style="87" customWidth="1"/>
    <col min="10273" max="10273" width="10.6640625" style="87" customWidth="1"/>
    <col min="10274" max="10274" width="0.6640625" style="87" customWidth="1"/>
    <col min="10275" max="10275" width="6.109375" style="87" customWidth="1"/>
    <col min="10276" max="10276" width="0.6640625" style="87" customWidth="1"/>
    <col min="10277" max="10277" width="5.5546875" style="87" customWidth="1"/>
    <col min="10278" max="10278" width="0.77734375" style="87" customWidth="1"/>
    <col min="10279" max="10279" width="10.21875" style="87" customWidth="1"/>
    <col min="10280" max="10280" width="0.5546875" style="87" customWidth="1"/>
    <col min="10281" max="10281" width="6" style="87" customWidth="1"/>
    <col min="10282" max="10282" width="0.77734375" style="87" customWidth="1"/>
    <col min="10283" max="10283" width="5" style="87" customWidth="1"/>
    <col min="10284" max="10284" width="1.109375" style="87" customWidth="1"/>
    <col min="10285" max="10285" width="11.6640625" style="87" customWidth="1"/>
    <col min="10286" max="10286" width="0.6640625" style="87" customWidth="1"/>
    <col min="10287" max="10287" width="6.77734375" style="87" customWidth="1"/>
    <col min="10288" max="10288" width="0.77734375" style="87" customWidth="1"/>
    <col min="10289" max="10289" width="5.21875" style="87" customWidth="1"/>
    <col min="10290" max="10290" width="1.109375" style="87" customWidth="1"/>
    <col min="10291" max="10291" width="11.109375" style="87" customWidth="1"/>
    <col min="10292" max="10292" width="0.88671875" style="87" customWidth="1"/>
    <col min="10293" max="10293" width="10.44140625" style="87" customWidth="1"/>
    <col min="10294" max="10294" width="0.88671875" style="87" customWidth="1"/>
    <col min="10295" max="10295" width="10.44140625" style="87" customWidth="1"/>
    <col min="10296" max="10296" width="0.77734375" style="87" customWidth="1"/>
    <col min="10297" max="10297" width="6" style="87" customWidth="1"/>
    <col min="10298" max="10298" width="0.77734375" style="87" customWidth="1"/>
    <col min="10299" max="10299" width="5.33203125" style="87" customWidth="1"/>
    <col min="10300" max="10300" width="1" style="87" customWidth="1"/>
    <col min="10301" max="10301" width="10.44140625" style="87" customWidth="1"/>
    <col min="10302" max="10302" width="0.77734375" style="87" customWidth="1"/>
    <col min="10303" max="10303" width="6.44140625" style="87" customWidth="1"/>
    <col min="10304" max="10304" width="0.88671875" style="87" customWidth="1"/>
    <col min="10305" max="10305" width="5.33203125" style="87" customWidth="1"/>
    <col min="10306" max="10306" width="0.77734375" style="87" customWidth="1"/>
    <col min="10307" max="10307" width="12.6640625" style="87" customWidth="1"/>
    <col min="10308" max="10308" width="1.44140625" style="87" customWidth="1"/>
    <col min="10309" max="10309" width="3.44140625" style="87" customWidth="1"/>
    <col min="10310" max="10310" width="2.21875" style="87" customWidth="1"/>
    <col min="10311" max="10311" width="8.5546875" style="87" customWidth="1"/>
    <col min="10312" max="10496" width="11.5546875" style="87"/>
    <col min="10497" max="10497" width="3.77734375" style="87" customWidth="1"/>
    <col min="10498" max="10498" width="1.44140625" style="87" customWidth="1"/>
    <col min="10499" max="10499" width="11.5546875" style="87"/>
    <col min="10500" max="10500" width="0.77734375" style="87" customWidth="1"/>
    <col min="10501" max="10501" width="12.5546875" style="87" bestFit="1" customWidth="1"/>
    <col min="10502" max="10502" width="0.77734375" style="87" customWidth="1"/>
    <col min="10503" max="10503" width="10.44140625" style="87" customWidth="1"/>
    <col min="10504" max="10504" width="0.77734375" style="87" customWidth="1"/>
    <col min="10505" max="10505" width="11.5546875" style="87"/>
    <col min="10506" max="10506" width="0.77734375" style="87" customWidth="1"/>
    <col min="10507" max="10507" width="9.6640625" style="87" customWidth="1"/>
    <col min="10508" max="10508" width="0.77734375" style="87" customWidth="1"/>
    <col min="10509" max="10509" width="10.77734375" style="87" customWidth="1"/>
    <col min="10510" max="10510" width="0.77734375" style="87" customWidth="1"/>
    <col min="10511" max="10511" width="9.6640625" style="87" customWidth="1"/>
    <col min="10512" max="10512" width="0.77734375" style="87" customWidth="1"/>
    <col min="10513" max="10513" width="10" style="87" customWidth="1"/>
    <col min="10514" max="10514" width="0.77734375" style="87" customWidth="1"/>
    <col min="10515" max="10515" width="9.6640625" style="87" customWidth="1"/>
    <col min="10516" max="10516" width="0.77734375" style="87" customWidth="1"/>
    <col min="10517" max="10517" width="12.33203125" style="87" customWidth="1"/>
    <col min="10518" max="10518" width="0.77734375" style="87" customWidth="1"/>
    <col min="10519" max="10519" width="8" style="87" customWidth="1"/>
    <col min="10520" max="10520" width="0.77734375" style="87" customWidth="1"/>
    <col min="10521" max="10521" width="6.109375" style="87" customWidth="1"/>
    <col min="10522" max="10522" width="0.77734375" style="87" customWidth="1"/>
    <col min="10523" max="10523" width="11.5546875" style="87"/>
    <col min="10524" max="10524" width="0.77734375" style="87" customWidth="1"/>
    <col min="10525" max="10525" width="7.33203125" style="87" customWidth="1"/>
    <col min="10526" max="10526" width="0.77734375" style="87" customWidth="1"/>
    <col min="10527" max="10527" width="7" style="87" customWidth="1"/>
    <col min="10528" max="10528" width="0.77734375" style="87" customWidth="1"/>
    <col min="10529" max="10529" width="10.6640625" style="87" customWidth="1"/>
    <col min="10530" max="10530" width="0.6640625" style="87" customWidth="1"/>
    <col min="10531" max="10531" width="6.109375" style="87" customWidth="1"/>
    <col min="10532" max="10532" width="0.6640625" style="87" customWidth="1"/>
    <col min="10533" max="10533" width="5.5546875" style="87" customWidth="1"/>
    <col min="10534" max="10534" width="0.77734375" style="87" customWidth="1"/>
    <col min="10535" max="10535" width="10.21875" style="87" customWidth="1"/>
    <col min="10536" max="10536" width="0.5546875" style="87" customWidth="1"/>
    <col min="10537" max="10537" width="6" style="87" customWidth="1"/>
    <col min="10538" max="10538" width="0.77734375" style="87" customWidth="1"/>
    <col min="10539" max="10539" width="5" style="87" customWidth="1"/>
    <col min="10540" max="10540" width="1.109375" style="87" customWidth="1"/>
    <col min="10541" max="10541" width="11.6640625" style="87" customWidth="1"/>
    <col min="10542" max="10542" width="0.6640625" style="87" customWidth="1"/>
    <col min="10543" max="10543" width="6.77734375" style="87" customWidth="1"/>
    <col min="10544" max="10544" width="0.77734375" style="87" customWidth="1"/>
    <col min="10545" max="10545" width="5.21875" style="87" customWidth="1"/>
    <col min="10546" max="10546" width="1.109375" style="87" customWidth="1"/>
    <col min="10547" max="10547" width="11.109375" style="87" customWidth="1"/>
    <col min="10548" max="10548" width="0.88671875" style="87" customWidth="1"/>
    <col min="10549" max="10549" width="10.44140625" style="87" customWidth="1"/>
    <col min="10550" max="10550" width="0.88671875" style="87" customWidth="1"/>
    <col min="10551" max="10551" width="10.44140625" style="87" customWidth="1"/>
    <col min="10552" max="10552" width="0.77734375" style="87" customWidth="1"/>
    <col min="10553" max="10553" width="6" style="87" customWidth="1"/>
    <col min="10554" max="10554" width="0.77734375" style="87" customWidth="1"/>
    <col min="10555" max="10555" width="5.33203125" style="87" customWidth="1"/>
    <col min="10556" max="10556" width="1" style="87" customWidth="1"/>
    <col min="10557" max="10557" width="10.44140625" style="87" customWidth="1"/>
    <col min="10558" max="10558" width="0.77734375" style="87" customWidth="1"/>
    <col min="10559" max="10559" width="6.44140625" style="87" customWidth="1"/>
    <col min="10560" max="10560" width="0.88671875" style="87" customWidth="1"/>
    <col min="10561" max="10561" width="5.33203125" style="87" customWidth="1"/>
    <col min="10562" max="10562" width="0.77734375" style="87" customWidth="1"/>
    <col min="10563" max="10563" width="12.6640625" style="87" customWidth="1"/>
    <col min="10564" max="10564" width="1.44140625" style="87" customWidth="1"/>
    <col min="10565" max="10565" width="3.44140625" style="87" customWidth="1"/>
    <col min="10566" max="10566" width="2.21875" style="87" customWidth="1"/>
    <col min="10567" max="10567" width="8.5546875" style="87" customWidth="1"/>
    <col min="10568" max="10752" width="11.5546875" style="87"/>
    <col min="10753" max="10753" width="3.77734375" style="87" customWidth="1"/>
    <col min="10754" max="10754" width="1.44140625" style="87" customWidth="1"/>
    <col min="10755" max="10755" width="11.5546875" style="87"/>
    <col min="10756" max="10756" width="0.77734375" style="87" customWidth="1"/>
    <col min="10757" max="10757" width="12.5546875" style="87" bestFit="1" customWidth="1"/>
    <col min="10758" max="10758" width="0.77734375" style="87" customWidth="1"/>
    <col min="10759" max="10759" width="10.44140625" style="87" customWidth="1"/>
    <col min="10760" max="10760" width="0.77734375" style="87" customWidth="1"/>
    <col min="10761" max="10761" width="11.5546875" style="87"/>
    <col min="10762" max="10762" width="0.77734375" style="87" customWidth="1"/>
    <col min="10763" max="10763" width="9.6640625" style="87" customWidth="1"/>
    <col min="10764" max="10764" width="0.77734375" style="87" customWidth="1"/>
    <col min="10765" max="10765" width="10.77734375" style="87" customWidth="1"/>
    <col min="10766" max="10766" width="0.77734375" style="87" customWidth="1"/>
    <col min="10767" max="10767" width="9.6640625" style="87" customWidth="1"/>
    <col min="10768" max="10768" width="0.77734375" style="87" customWidth="1"/>
    <col min="10769" max="10769" width="10" style="87" customWidth="1"/>
    <col min="10770" max="10770" width="0.77734375" style="87" customWidth="1"/>
    <col min="10771" max="10771" width="9.6640625" style="87" customWidth="1"/>
    <col min="10772" max="10772" width="0.77734375" style="87" customWidth="1"/>
    <col min="10773" max="10773" width="12.33203125" style="87" customWidth="1"/>
    <col min="10774" max="10774" width="0.77734375" style="87" customWidth="1"/>
    <col min="10775" max="10775" width="8" style="87" customWidth="1"/>
    <col min="10776" max="10776" width="0.77734375" style="87" customWidth="1"/>
    <col min="10777" max="10777" width="6.109375" style="87" customWidth="1"/>
    <col min="10778" max="10778" width="0.77734375" style="87" customWidth="1"/>
    <col min="10779" max="10779" width="11.5546875" style="87"/>
    <col min="10780" max="10780" width="0.77734375" style="87" customWidth="1"/>
    <col min="10781" max="10781" width="7.33203125" style="87" customWidth="1"/>
    <col min="10782" max="10782" width="0.77734375" style="87" customWidth="1"/>
    <col min="10783" max="10783" width="7" style="87" customWidth="1"/>
    <col min="10784" max="10784" width="0.77734375" style="87" customWidth="1"/>
    <col min="10785" max="10785" width="10.6640625" style="87" customWidth="1"/>
    <col min="10786" max="10786" width="0.6640625" style="87" customWidth="1"/>
    <col min="10787" max="10787" width="6.109375" style="87" customWidth="1"/>
    <col min="10788" max="10788" width="0.6640625" style="87" customWidth="1"/>
    <col min="10789" max="10789" width="5.5546875" style="87" customWidth="1"/>
    <col min="10790" max="10790" width="0.77734375" style="87" customWidth="1"/>
    <col min="10791" max="10791" width="10.21875" style="87" customWidth="1"/>
    <col min="10792" max="10792" width="0.5546875" style="87" customWidth="1"/>
    <col min="10793" max="10793" width="6" style="87" customWidth="1"/>
    <col min="10794" max="10794" width="0.77734375" style="87" customWidth="1"/>
    <col min="10795" max="10795" width="5" style="87" customWidth="1"/>
    <col min="10796" max="10796" width="1.109375" style="87" customWidth="1"/>
    <col min="10797" max="10797" width="11.6640625" style="87" customWidth="1"/>
    <col min="10798" max="10798" width="0.6640625" style="87" customWidth="1"/>
    <col min="10799" max="10799" width="6.77734375" style="87" customWidth="1"/>
    <col min="10800" max="10800" width="0.77734375" style="87" customWidth="1"/>
    <col min="10801" max="10801" width="5.21875" style="87" customWidth="1"/>
    <col min="10802" max="10802" width="1.109375" style="87" customWidth="1"/>
    <col min="10803" max="10803" width="11.109375" style="87" customWidth="1"/>
    <col min="10804" max="10804" width="0.88671875" style="87" customWidth="1"/>
    <col min="10805" max="10805" width="10.44140625" style="87" customWidth="1"/>
    <col min="10806" max="10806" width="0.88671875" style="87" customWidth="1"/>
    <col min="10807" max="10807" width="10.44140625" style="87" customWidth="1"/>
    <col min="10808" max="10808" width="0.77734375" style="87" customWidth="1"/>
    <col min="10809" max="10809" width="6" style="87" customWidth="1"/>
    <col min="10810" max="10810" width="0.77734375" style="87" customWidth="1"/>
    <col min="10811" max="10811" width="5.33203125" style="87" customWidth="1"/>
    <col min="10812" max="10812" width="1" style="87" customWidth="1"/>
    <col min="10813" max="10813" width="10.44140625" style="87" customWidth="1"/>
    <col min="10814" max="10814" width="0.77734375" style="87" customWidth="1"/>
    <col min="10815" max="10815" width="6.44140625" style="87" customWidth="1"/>
    <col min="10816" max="10816" width="0.88671875" style="87" customWidth="1"/>
    <col min="10817" max="10817" width="5.33203125" style="87" customWidth="1"/>
    <col min="10818" max="10818" width="0.77734375" style="87" customWidth="1"/>
    <col min="10819" max="10819" width="12.6640625" style="87" customWidth="1"/>
    <col min="10820" max="10820" width="1.44140625" style="87" customWidth="1"/>
    <col min="10821" max="10821" width="3.44140625" style="87" customWidth="1"/>
    <col min="10822" max="10822" width="2.21875" style="87" customWidth="1"/>
    <col min="10823" max="10823" width="8.5546875" style="87" customWidth="1"/>
    <col min="10824" max="11008" width="11.5546875" style="87"/>
    <col min="11009" max="11009" width="3.77734375" style="87" customWidth="1"/>
    <col min="11010" max="11010" width="1.44140625" style="87" customWidth="1"/>
    <col min="11011" max="11011" width="11.5546875" style="87"/>
    <col min="11012" max="11012" width="0.77734375" style="87" customWidth="1"/>
    <col min="11013" max="11013" width="12.5546875" style="87" bestFit="1" customWidth="1"/>
    <col min="11014" max="11014" width="0.77734375" style="87" customWidth="1"/>
    <col min="11015" max="11015" width="10.44140625" style="87" customWidth="1"/>
    <col min="11016" max="11016" width="0.77734375" style="87" customWidth="1"/>
    <col min="11017" max="11017" width="11.5546875" style="87"/>
    <col min="11018" max="11018" width="0.77734375" style="87" customWidth="1"/>
    <col min="11019" max="11019" width="9.6640625" style="87" customWidth="1"/>
    <col min="11020" max="11020" width="0.77734375" style="87" customWidth="1"/>
    <col min="11021" max="11021" width="10.77734375" style="87" customWidth="1"/>
    <col min="11022" max="11022" width="0.77734375" style="87" customWidth="1"/>
    <col min="11023" max="11023" width="9.6640625" style="87" customWidth="1"/>
    <col min="11024" max="11024" width="0.77734375" style="87" customWidth="1"/>
    <col min="11025" max="11025" width="10" style="87" customWidth="1"/>
    <col min="11026" max="11026" width="0.77734375" style="87" customWidth="1"/>
    <col min="11027" max="11027" width="9.6640625" style="87" customWidth="1"/>
    <col min="11028" max="11028" width="0.77734375" style="87" customWidth="1"/>
    <col min="11029" max="11029" width="12.33203125" style="87" customWidth="1"/>
    <col min="11030" max="11030" width="0.77734375" style="87" customWidth="1"/>
    <col min="11031" max="11031" width="8" style="87" customWidth="1"/>
    <col min="11032" max="11032" width="0.77734375" style="87" customWidth="1"/>
    <col min="11033" max="11033" width="6.109375" style="87" customWidth="1"/>
    <col min="11034" max="11034" width="0.77734375" style="87" customWidth="1"/>
    <col min="11035" max="11035" width="11.5546875" style="87"/>
    <col min="11036" max="11036" width="0.77734375" style="87" customWidth="1"/>
    <col min="11037" max="11037" width="7.33203125" style="87" customWidth="1"/>
    <col min="11038" max="11038" width="0.77734375" style="87" customWidth="1"/>
    <col min="11039" max="11039" width="7" style="87" customWidth="1"/>
    <col min="11040" max="11040" width="0.77734375" style="87" customWidth="1"/>
    <col min="11041" max="11041" width="10.6640625" style="87" customWidth="1"/>
    <col min="11042" max="11042" width="0.6640625" style="87" customWidth="1"/>
    <col min="11043" max="11043" width="6.109375" style="87" customWidth="1"/>
    <col min="11044" max="11044" width="0.6640625" style="87" customWidth="1"/>
    <col min="11045" max="11045" width="5.5546875" style="87" customWidth="1"/>
    <col min="11046" max="11046" width="0.77734375" style="87" customWidth="1"/>
    <col min="11047" max="11047" width="10.21875" style="87" customWidth="1"/>
    <col min="11048" max="11048" width="0.5546875" style="87" customWidth="1"/>
    <col min="11049" max="11049" width="6" style="87" customWidth="1"/>
    <col min="11050" max="11050" width="0.77734375" style="87" customWidth="1"/>
    <col min="11051" max="11051" width="5" style="87" customWidth="1"/>
    <col min="11052" max="11052" width="1.109375" style="87" customWidth="1"/>
    <col min="11053" max="11053" width="11.6640625" style="87" customWidth="1"/>
    <col min="11054" max="11054" width="0.6640625" style="87" customWidth="1"/>
    <col min="11055" max="11055" width="6.77734375" style="87" customWidth="1"/>
    <col min="11056" max="11056" width="0.77734375" style="87" customWidth="1"/>
    <col min="11057" max="11057" width="5.21875" style="87" customWidth="1"/>
    <col min="11058" max="11058" width="1.109375" style="87" customWidth="1"/>
    <col min="11059" max="11059" width="11.109375" style="87" customWidth="1"/>
    <col min="11060" max="11060" width="0.88671875" style="87" customWidth="1"/>
    <col min="11061" max="11061" width="10.44140625" style="87" customWidth="1"/>
    <col min="11062" max="11062" width="0.88671875" style="87" customWidth="1"/>
    <col min="11063" max="11063" width="10.44140625" style="87" customWidth="1"/>
    <col min="11064" max="11064" width="0.77734375" style="87" customWidth="1"/>
    <col min="11065" max="11065" width="6" style="87" customWidth="1"/>
    <col min="11066" max="11066" width="0.77734375" style="87" customWidth="1"/>
    <col min="11067" max="11067" width="5.33203125" style="87" customWidth="1"/>
    <col min="11068" max="11068" width="1" style="87" customWidth="1"/>
    <col min="11069" max="11069" width="10.44140625" style="87" customWidth="1"/>
    <col min="11070" max="11070" width="0.77734375" style="87" customWidth="1"/>
    <col min="11071" max="11071" width="6.44140625" style="87" customWidth="1"/>
    <col min="11072" max="11072" width="0.88671875" style="87" customWidth="1"/>
    <col min="11073" max="11073" width="5.33203125" style="87" customWidth="1"/>
    <col min="11074" max="11074" width="0.77734375" style="87" customWidth="1"/>
    <col min="11075" max="11075" width="12.6640625" style="87" customWidth="1"/>
    <col min="11076" max="11076" width="1.44140625" style="87" customWidth="1"/>
    <col min="11077" max="11077" width="3.44140625" style="87" customWidth="1"/>
    <col min="11078" max="11078" width="2.21875" style="87" customWidth="1"/>
    <col min="11079" max="11079" width="8.5546875" style="87" customWidth="1"/>
    <col min="11080" max="11264" width="11.5546875" style="87"/>
    <col min="11265" max="11265" width="3.77734375" style="87" customWidth="1"/>
    <col min="11266" max="11266" width="1.44140625" style="87" customWidth="1"/>
    <col min="11267" max="11267" width="11.5546875" style="87"/>
    <col min="11268" max="11268" width="0.77734375" style="87" customWidth="1"/>
    <col min="11269" max="11269" width="12.5546875" style="87" bestFit="1" customWidth="1"/>
    <col min="11270" max="11270" width="0.77734375" style="87" customWidth="1"/>
    <col min="11271" max="11271" width="10.44140625" style="87" customWidth="1"/>
    <col min="11272" max="11272" width="0.77734375" style="87" customWidth="1"/>
    <col min="11273" max="11273" width="11.5546875" style="87"/>
    <col min="11274" max="11274" width="0.77734375" style="87" customWidth="1"/>
    <col min="11275" max="11275" width="9.6640625" style="87" customWidth="1"/>
    <col min="11276" max="11276" width="0.77734375" style="87" customWidth="1"/>
    <col min="11277" max="11277" width="10.77734375" style="87" customWidth="1"/>
    <col min="11278" max="11278" width="0.77734375" style="87" customWidth="1"/>
    <col min="11279" max="11279" width="9.6640625" style="87" customWidth="1"/>
    <col min="11280" max="11280" width="0.77734375" style="87" customWidth="1"/>
    <col min="11281" max="11281" width="10" style="87" customWidth="1"/>
    <col min="11282" max="11282" width="0.77734375" style="87" customWidth="1"/>
    <col min="11283" max="11283" width="9.6640625" style="87" customWidth="1"/>
    <col min="11284" max="11284" width="0.77734375" style="87" customWidth="1"/>
    <col min="11285" max="11285" width="12.33203125" style="87" customWidth="1"/>
    <col min="11286" max="11286" width="0.77734375" style="87" customWidth="1"/>
    <col min="11287" max="11287" width="8" style="87" customWidth="1"/>
    <col min="11288" max="11288" width="0.77734375" style="87" customWidth="1"/>
    <col min="11289" max="11289" width="6.109375" style="87" customWidth="1"/>
    <col min="11290" max="11290" width="0.77734375" style="87" customWidth="1"/>
    <col min="11291" max="11291" width="11.5546875" style="87"/>
    <col min="11292" max="11292" width="0.77734375" style="87" customWidth="1"/>
    <col min="11293" max="11293" width="7.33203125" style="87" customWidth="1"/>
    <col min="11294" max="11294" width="0.77734375" style="87" customWidth="1"/>
    <col min="11295" max="11295" width="7" style="87" customWidth="1"/>
    <col min="11296" max="11296" width="0.77734375" style="87" customWidth="1"/>
    <col min="11297" max="11297" width="10.6640625" style="87" customWidth="1"/>
    <col min="11298" max="11298" width="0.6640625" style="87" customWidth="1"/>
    <col min="11299" max="11299" width="6.109375" style="87" customWidth="1"/>
    <col min="11300" max="11300" width="0.6640625" style="87" customWidth="1"/>
    <col min="11301" max="11301" width="5.5546875" style="87" customWidth="1"/>
    <col min="11302" max="11302" width="0.77734375" style="87" customWidth="1"/>
    <col min="11303" max="11303" width="10.21875" style="87" customWidth="1"/>
    <col min="11304" max="11304" width="0.5546875" style="87" customWidth="1"/>
    <col min="11305" max="11305" width="6" style="87" customWidth="1"/>
    <col min="11306" max="11306" width="0.77734375" style="87" customWidth="1"/>
    <col min="11307" max="11307" width="5" style="87" customWidth="1"/>
    <col min="11308" max="11308" width="1.109375" style="87" customWidth="1"/>
    <col min="11309" max="11309" width="11.6640625" style="87" customWidth="1"/>
    <col min="11310" max="11310" width="0.6640625" style="87" customWidth="1"/>
    <col min="11311" max="11311" width="6.77734375" style="87" customWidth="1"/>
    <col min="11312" max="11312" width="0.77734375" style="87" customWidth="1"/>
    <col min="11313" max="11313" width="5.21875" style="87" customWidth="1"/>
    <col min="11314" max="11314" width="1.109375" style="87" customWidth="1"/>
    <col min="11315" max="11315" width="11.109375" style="87" customWidth="1"/>
    <col min="11316" max="11316" width="0.88671875" style="87" customWidth="1"/>
    <col min="11317" max="11317" width="10.44140625" style="87" customWidth="1"/>
    <col min="11318" max="11318" width="0.88671875" style="87" customWidth="1"/>
    <col min="11319" max="11319" width="10.44140625" style="87" customWidth="1"/>
    <col min="11320" max="11320" width="0.77734375" style="87" customWidth="1"/>
    <col min="11321" max="11321" width="6" style="87" customWidth="1"/>
    <col min="11322" max="11322" width="0.77734375" style="87" customWidth="1"/>
    <col min="11323" max="11323" width="5.33203125" style="87" customWidth="1"/>
    <col min="11324" max="11324" width="1" style="87" customWidth="1"/>
    <col min="11325" max="11325" width="10.44140625" style="87" customWidth="1"/>
    <col min="11326" max="11326" width="0.77734375" style="87" customWidth="1"/>
    <col min="11327" max="11327" width="6.44140625" style="87" customWidth="1"/>
    <col min="11328" max="11328" width="0.88671875" style="87" customWidth="1"/>
    <col min="11329" max="11329" width="5.33203125" style="87" customWidth="1"/>
    <col min="11330" max="11330" width="0.77734375" style="87" customWidth="1"/>
    <col min="11331" max="11331" width="12.6640625" style="87" customWidth="1"/>
    <col min="11332" max="11332" width="1.44140625" style="87" customWidth="1"/>
    <col min="11333" max="11333" width="3.44140625" style="87" customWidth="1"/>
    <col min="11334" max="11334" width="2.21875" style="87" customWidth="1"/>
    <col min="11335" max="11335" width="8.5546875" style="87" customWidth="1"/>
    <col min="11336" max="11520" width="11.5546875" style="87"/>
    <col min="11521" max="11521" width="3.77734375" style="87" customWidth="1"/>
    <col min="11522" max="11522" width="1.44140625" style="87" customWidth="1"/>
    <col min="11523" max="11523" width="11.5546875" style="87"/>
    <col min="11524" max="11524" width="0.77734375" style="87" customWidth="1"/>
    <col min="11525" max="11525" width="12.5546875" style="87" bestFit="1" customWidth="1"/>
    <col min="11526" max="11526" width="0.77734375" style="87" customWidth="1"/>
    <col min="11527" max="11527" width="10.44140625" style="87" customWidth="1"/>
    <col min="11528" max="11528" width="0.77734375" style="87" customWidth="1"/>
    <col min="11529" max="11529" width="11.5546875" style="87"/>
    <col min="11530" max="11530" width="0.77734375" style="87" customWidth="1"/>
    <col min="11531" max="11531" width="9.6640625" style="87" customWidth="1"/>
    <col min="11532" max="11532" width="0.77734375" style="87" customWidth="1"/>
    <col min="11533" max="11533" width="10.77734375" style="87" customWidth="1"/>
    <col min="11534" max="11534" width="0.77734375" style="87" customWidth="1"/>
    <col min="11535" max="11535" width="9.6640625" style="87" customWidth="1"/>
    <col min="11536" max="11536" width="0.77734375" style="87" customWidth="1"/>
    <col min="11537" max="11537" width="10" style="87" customWidth="1"/>
    <col min="11538" max="11538" width="0.77734375" style="87" customWidth="1"/>
    <col min="11539" max="11539" width="9.6640625" style="87" customWidth="1"/>
    <col min="11540" max="11540" width="0.77734375" style="87" customWidth="1"/>
    <col min="11541" max="11541" width="12.33203125" style="87" customWidth="1"/>
    <col min="11542" max="11542" width="0.77734375" style="87" customWidth="1"/>
    <col min="11543" max="11543" width="8" style="87" customWidth="1"/>
    <col min="11544" max="11544" width="0.77734375" style="87" customWidth="1"/>
    <col min="11545" max="11545" width="6.109375" style="87" customWidth="1"/>
    <col min="11546" max="11546" width="0.77734375" style="87" customWidth="1"/>
    <col min="11547" max="11547" width="11.5546875" style="87"/>
    <col min="11548" max="11548" width="0.77734375" style="87" customWidth="1"/>
    <col min="11549" max="11549" width="7.33203125" style="87" customWidth="1"/>
    <col min="11550" max="11550" width="0.77734375" style="87" customWidth="1"/>
    <col min="11551" max="11551" width="7" style="87" customWidth="1"/>
    <col min="11552" max="11552" width="0.77734375" style="87" customWidth="1"/>
    <col min="11553" max="11553" width="10.6640625" style="87" customWidth="1"/>
    <col min="11554" max="11554" width="0.6640625" style="87" customWidth="1"/>
    <col min="11555" max="11555" width="6.109375" style="87" customWidth="1"/>
    <col min="11556" max="11556" width="0.6640625" style="87" customWidth="1"/>
    <col min="11557" max="11557" width="5.5546875" style="87" customWidth="1"/>
    <col min="11558" max="11558" width="0.77734375" style="87" customWidth="1"/>
    <col min="11559" max="11559" width="10.21875" style="87" customWidth="1"/>
    <col min="11560" max="11560" width="0.5546875" style="87" customWidth="1"/>
    <col min="11561" max="11561" width="6" style="87" customWidth="1"/>
    <col min="11562" max="11562" width="0.77734375" style="87" customWidth="1"/>
    <col min="11563" max="11563" width="5" style="87" customWidth="1"/>
    <col min="11564" max="11564" width="1.109375" style="87" customWidth="1"/>
    <col min="11565" max="11565" width="11.6640625" style="87" customWidth="1"/>
    <col min="11566" max="11566" width="0.6640625" style="87" customWidth="1"/>
    <col min="11567" max="11567" width="6.77734375" style="87" customWidth="1"/>
    <col min="11568" max="11568" width="0.77734375" style="87" customWidth="1"/>
    <col min="11569" max="11569" width="5.21875" style="87" customWidth="1"/>
    <col min="11570" max="11570" width="1.109375" style="87" customWidth="1"/>
    <col min="11571" max="11571" width="11.109375" style="87" customWidth="1"/>
    <col min="11572" max="11572" width="0.88671875" style="87" customWidth="1"/>
    <col min="11573" max="11573" width="10.44140625" style="87" customWidth="1"/>
    <col min="11574" max="11574" width="0.88671875" style="87" customWidth="1"/>
    <col min="11575" max="11575" width="10.44140625" style="87" customWidth="1"/>
    <col min="11576" max="11576" width="0.77734375" style="87" customWidth="1"/>
    <col min="11577" max="11577" width="6" style="87" customWidth="1"/>
    <col min="11578" max="11578" width="0.77734375" style="87" customWidth="1"/>
    <col min="11579" max="11579" width="5.33203125" style="87" customWidth="1"/>
    <col min="11580" max="11580" width="1" style="87" customWidth="1"/>
    <col min="11581" max="11581" width="10.44140625" style="87" customWidth="1"/>
    <col min="11582" max="11582" width="0.77734375" style="87" customWidth="1"/>
    <col min="11583" max="11583" width="6.44140625" style="87" customWidth="1"/>
    <col min="11584" max="11584" width="0.88671875" style="87" customWidth="1"/>
    <col min="11585" max="11585" width="5.33203125" style="87" customWidth="1"/>
    <col min="11586" max="11586" width="0.77734375" style="87" customWidth="1"/>
    <col min="11587" max="11587" width="12.6640625" style="87" customWidth="1"/>
    <col min="11588" max="11588" width="1.44140625" style="87" customWidth="1"/>
    <col min="11589" max="11589" width="3.44140625" style="87" customWidth="1"/>
    <col min="11590" max="11590" width="2.21875" style="87" customWidth="1"/>
    <col min="11591" max="11591" width="8.5546875" style="87" customWidth="1"/>
    <col min="11592" max="11776" width="11.5546875" style="87"/>
    <col min="11777" max="11777" width="3.77734375" style="87" customWidth="1"/>
    <col min="11778" max="11778" width="1.44140625" style="87" customWidth="1"/>
    <col min="11779" max="11779" width="11.5546875" style="87"/>
    <col min="11780" max="11780" width="0.77734375" style="87" customWidth="1"/>
    <col min="11781" max="11781" width="12.5546875" style="87" bestFit="1" customWidth="1"/>
    <col min="11782" max="11782" width="0.77734375" style="87" customWidth="1"/>
    <col min="11783" max="11783" width="10.44140625" style="87" customWidth="1"/>
    <col min="11784" max="11784" width="0.77734375" style="87" customWidth="1"/>
    <col min="11785" max="11785" width="11.5546875" style="87"/>
    <col min="11786" max="11786" width="0.77734375" style="87" customWidth="1"/>
    <col min="11787" max="11787" width="9.6640625" style="87" customWidth="1"/>
    <col min="11788" max="11788" width="0.77734375" style="87" customWidth="1"/>
    <col min="11789" max="11789" width="10.77734375" style="87" customWidth="1"/>
    <col min="11790" max="11790" width="0.77734375" style="87" customWidth="1"/>
    <col min="11791" max="11791" width="9.6640625" style="87" customWidth="1"/>
    <col min="11792" max="11792" width="0.77734375" style="87" customWidth="1"/>
    <col min="11793" max="11793" width="10" style="87" customWidth="1"/>
    <col min="11794" max="11794" width="0.77734375" style="87" customWidth="1"/>
    <col min="11795" max="11795" width="9.6640625" style="87" customWidth="1"/>
    <col min="11796" max="11796" width="0.77734375" style="87" customWidth="1"/>
    <col min="11797" max="11797" width="12.33203125" style="87" customWidth="1"/>
    <col min="11798" max="11798" width="0.77734375" style="87" customWidth="1"/>
    <col min="11799" max="11799" width="8" style="87" customWidth="1"/>
    <col min="11800" max="11800" width="0.77734375" style="87" customWidth="1"/>
    <col min="11801" max="11801" width="6.109375" style="87" customWidth="1"/>
    <col min="11802" max="11802" width="0.77734375" style="87" customWidth="1"/>
    <col min="11803" max="11803" width="11.5546875" style="87"/>
    <col min="11804" max="11804" width="0.77734375" style="87" customWidth="1"/>
    <col min="11805" max="11805" width="7.33203125" style="87" customWidth="1"/>
    <col min="11806" max="11806" width="0.77734375" style="87" customWidth="1"/>
    <col min="11807" max="11807" width="7" style="87" customWidth="1"/>
    <col min="11808" max="11808" width="0.77734375" style="87" customWidth="1"/>
    <col min="11809" max="11809" width="10.6640625" style="87" customWidth="1"/>
    <col min="11810" max="11810" width="0.6640625" style="87" customWidth="1"/>
    <col min="11811" max="11811" width="6.109375" style="87" customWidth="1"/>
    <col min="11812" max="11812" width="0.6640625" style="87" customWidth="1"/>
    <col min="11813" max="11813" width="5.5546875" style="87" customWidth="1"/>
    <col min="11814" max="11814" width="0.77734375" style="87" customWidth="1"/>
    <col min="11815" max="11815" width="10.21875" style="87" customWidth="1"/>
    <col min="11816" max="11816" width="0.5546875" style="87" customWidth="1"/>
    <col min="11817" max="11817" width="6" style="87" customWidth="1"/>
    <col min="11818" max="11818" width="0.77734375" style="87" customWidth="1"/>
    <col min="11819" max="11819" width="5" style="87" customWidth="1"/>
    <col min="11820" max="11820" width="1.109375" style="87" customWidth="1"/>
    <col min="11821" max="11821" width="11.6640625" style="87" customWidth="1"/>
    <col min="11822" max="11822" width="0.6640625" style="87" customWidth="1"/>
    <col min="11823" max="11823" width="6.77734375" style="87" customWidth="1"/>
    <col min="11824" max="11824" width="0.77734375" style="87" customWidth="1"/>
    <col min="11825" max="11825" width="5.21875" style="87" customWidth="1"/>
    <col min="11826" max="11826" width="1.109375" style="87" customWidth="1"/>
    <col min="11827" max="11827" width="11.109375" style="87" customWidth="1"/>
    <col min="11828" max="11828" width="0.88671875" style="87" customWidth="1"/>
    <col min="11829" max="11829" width="10.44140625" style="87" customWidth="1"/>
    <col min="11830" max="11830" width="0.88671875" style="87" customWidth="1"/>
    <col min="11831" max="11831" width="10.44140625" style="87" customWidth="1"/>
    <col min="11832" max="11832" width="0.77734375" style="87" customWidth="1"/>
    <col min="11833" max="11833" width="6" style="87" customWidth="1"/>
    <col min="11834" max="11834" width="0.77734375" style="87" customWidth="1"/>
    <col min="11835" max="11835" width="5.33203125" style="87" customWidth="1"/>
    <col min="11836" max="11836" width="1" style="87" customWidth="1"/>
    <col min="11837" max="11837" width="10.44140625" style="87" customWidth="1"/>
    <col min="11838" max="11838" width="0.77734375" style="87" customWidth="1"/>
    <col min="11839" max="11839" width="6.44140625" style="87" customWidth="1"/>
    <col min="11840" max="11840" width="0.88671875" style="87" customWidth="1"/>
    <col min="11841" max="11841" width="5.33203125" style="87" customWidth="1"/>
    <col min="11842" max="11842" width="0.77734375" style="87" customWidth="1"/>
    <col min="11843" max="11843" width="12.6640625" style="87" customWidth="1"/>
    <col min="11844" max="11844" width="1.44140625" style="87" customWidth="1"/>
    <col min="11845" max="11845" width="3.44140625" style="87" customWidth="1"/>
    <col min="11846" max="11846" width="2.21875" style="87" customWidth="1"/>
    <col min="11847" max="11847" width="8.5546875" style="87" customWidth="1"/>
    <col min="11848" max="12032" width="11.5546875" style="87"/>
    <col min="12033" max="12033" width="3.77734375" style="87" customWidth="1"/>
    <col min="12034" max="12034" width="1.44140625" style="87" customWidth="1"/>
    <col min="12035" max="12035" width="11.5546875" style="87"/>
    <col min="12036" max="12036" width="0.77734375" style="87" customWidth="1"/>
    <col min="12037" max="12037" width="12.5546875" style="87" bestFit="1" customWidth="1"/>
    <col min="12038" max="12038" width="0.77734375" style="87" customWidth="1"/>
    <col min="12039" max="12039" width="10.44140625" style="87" customWidth="1"/>
    <col min="12040" max="12040" width="0.77734375" style="87" customWidth="1"/>
    <col min="12041" max="12041" width="11.5546875" style="87"/>
    <col min="12042" max="12042" width="0.77734375" style="87" customWidth="1"/>
    <col min="12043" max="12043" width="9.6640625" style="87" customWidth="1"/>
    <col min="12044" max="12044" width="0.77734375" style="87" customWidth="1"/>
    <col min="12045" max="12045" width="10.77734375" style="87" customWidth="1"/>
    <col min="12046" max="12046" width="0.77734375" style="87" customWidth="1"/>
    <col min="12047" max="12047" width="9.6640625" style="87" customWidth="1"/>
    <col min="12048" max="12048" width="0.77734375" style="87" customWidth="1"/>
    <col min="12049" max="12049" width="10" style="87" customWidth="1"/>
    <col min="12050" max="12050" width="0.77734375" style="87" customWidth="1"/>
    <col min="12051" max="12051" width="9.6640625" style="87" customWidth="1"/>
    <col min="12052" max="12052" width="0.77734375" style="87" customWidth="1"/>
    <col min="12053" max="12053" width="12.33203125" style="87" customWidth="1"/>
    <col min="12054" max="12054" width="0.77734375" style="87" customWidth="1"/>
    <col min="12055" max="12055" width="8" style="87" customWidth="1"/>
    <col min="12056" max="12056" width="0.77734375" style="87" customWidth="1"/>
    <col min="12057" max="12057" width="6.109375" style="87" customWidth="1"/>
    <col min="12058" max="12058" width="0.77734375" style="87" customWidth="1"/>
    <col min="12059" max="12059" width="11.5546875" style="87"/>
    <col min="12060" max="12060" width="0.77734375" style="87" customWidth="1"/>
    <col min="12061" max="12061" width="7.33203125" style="87" customWidth="1"/>
    <col min="12062" max="12062" width="0.77734375" style="87" customWidth="1"/>
    <col min="12063" max="12063" width="7" style="87" customWidth="1"/>
    <col min="12064" max="12064" width="0.77734375" style="87" customWidth="1"/>
    <col min="12065" max="12065" width="10.6640625" style="87" customWidth="1"/>
    <col min="12066" max="12066" width="0.6640625" style="87" customWidth="1"/>
    <col min="12067" max="12067" width="6.109375" style="87" customWidth="1"/>
    <col min="12068" max="12068" width="0.6640625" style="87" customWidth="1"/>
    <col min="12069" max="12069" width="5.5546875" style="87" customWidth="1"/>
    <col min="12070" max="12070" width="0.77734375" style="87" customWidth="1"/>
    <col min="12071" max="12071" width="10.21875" style="87" customWidth="1"/>
    <col min="12072" max="12072" width="0.5546875" style="87" customWidth="1"/>
    <col min="12073" max="12073" width="6" style="87" customWidth="1"/>
    <col min="12074" max="12074" width="0.77734375" style="87" customWidth="1"/>
    <col min="12075" max="12075" width="5" style="87" customWidth="1"/>
    <col min="12076" max="12076" width="1.109375" style="87" customWidth="1"/>
    <col min="12077" max="12077" width="11.6640625" style="87" customWidth="1"/>
    <col min="12078" max="12078" width="0.6640625" style="87" customWidth="1"/>
    <col min="12079" max="12079" width="6.77734375" style="87" customWidth="1"/>
    <col min="12080" max="12080" width="0.77734375" style="87" customWidth="1"/>
    <col min="12081" max="12081" width="5.21875" style="87" customWidth="1"/>
    <col min="12082" max="12082" width="1.109375" style="87" customWidth="1"/>
    <col min="12083" max="12083" width="11.109375" style="87" customWidth="1"/>
    <col min="12084" max="12084" width="0.88671875" style="87" customWidth="1"/>
    <col min="12085" max="12085" width="10.44140625" style="87" customWidth="1"/>
    <col min="12086" max="12086" width="0.88671875" style="87" customWidth="1"/>
    <col min="12087" max="12087" width="10.44140625" style="87" customWidth="1"/>
    <col min="12088" max="12088" width="0.77734375" style="87" customWidth="1"/>
    <col min="12089" max="12089" width="6" style="87" customWidth="1"/>
    <col min="12090" max="12090" width="0.77734375" style="87" customWidth="1"/>
    <col min="12091" max="12091" width="5.33203125" style="87" customWidth="1"/>
    <col min="12092" max="12092" width="1" style="87" customWidth="1"/>
    <col min="12093" max="12093" width="10.44140625" style="87" customWidth="1"/>
    <col min="12094" max="12094" width="0.77734375" style="87" customWidth="1"/>
    <col min="12095" max="12095" width="6.44140625" style="87" customWidth="1"/>
    <col min="12096" max="12096" width="0.88671875" style="87" customWidth="1"/>
    <col min="12097" max="12097" width="5.33203125" style="87" customWidth="1"/>
    <col min="12098" max="12098" width="0.77734375" style="87" customWidth="1"/>
    <col min="12099" max="12099" width="12.6640625" style="87" customWidth="1"/>
    <col min="12100" max="12100" width="1.44140625" style="87" customWidth="1"/>
    <col min="12101" max="12101" width="3.44140625" style="87" customWidth="1"/>
    <col min="12102" max="12102" width="2.21875" style="87" customWidth="1"/>
    <col min="12103" max="12103" width="8.5546875" style="87" customWidth="1"/>
    <col min="12104" max="12288" width="11.5546875" style="87"/>
    <col min="12289" max="12289" width="3.77734375" style="87" customWidth="1"/>
    <col min="12290" max="12290" width="1.44140625" style="87" customWidth="1"/>
    <col min="12291" max="12291" width="11.5546875" style="87"/>
    <col min="12292" max="12292" width="0.77734375" style="87" customWidth="1"/>
    <col min="12293" max="12293" width="12.5546875" style="87" bestFit="1" customWidth="1"/>
    <col min="12294" max="12294" width="0.77734375" style="87" customWidth="1"/>
    <col min="12295" max="12295" width="10.44140625" style="87" customWidth="1"/>
    <col min="12296" max="12296" width="0.77734375" style="87" customWidth="1"/>
    <col min="12297" max="12297" width="11.5546875" style="87"/>
    <col min="12298" max="12298" width="0.77734375" style="87" customWidth="1"/>
    <col min="12299" max="12299" width="9.6640625" style="87" customWidth="1"/>
    <col min="12300" max="12300" width="0.77734375" style="87" customWidth="1"/>
    <col min="12301" max="12301" width="10.77734375" style="87" customWidth="1"/>
    <col min="12302" max="12302" width="0.77734375" style="87" customWidth="1"/>
    <col min="12303" max="12303" width="9.6640625" style="87" customWidth="1"/>
    <col min="12304" max="12304" width="0.77734375" style="87" customWidth="1"/>
    <col min="12305" max="12305" width="10" style="87" customWidth="1"/>
    <col min="12306" max="12306" width="0.77734375" style="87" customWidth="1"/>
    <col min="12307" max="12307" width="9.6640625" style="87" customWidth="1"/>
    <col min="12308" max="12308" width="0.77734375" style="87" customWidth="1"/>
    <col min="12309" max="12309" width="12.33203125" style="87" customWidth="1"/>
    <col min="12310" max="12310" width="0.77734375" style="87" customWidth="1"/>
    <col min="12311" max="12311" width="8" style="87" customWidth="1"/>
    <col min="12312" max="12312" width="0.77734375" style="87" customWidth="1"/>
    <col min="12313" max="12313" width="6.109375" style="87" customWidth="1"/>
    <col min="12314" max="12314" width="0.77734375" style="87" customWidth="1"/>
    <col min="12315" max="12315" width="11.5546875" style="87"/>
    <col min="12316" max="12316" width="0.77734375" style="87" customWidth="1"/>
    <col min="12317" max="12317" width="7.33203125" style="87" customWidth="1"/>
    <col min="12318" max="12318" width="0.77734375" style="87" customWidth="1"/>
    <col min="12319" max="12319" width="7" style="87" customWidth="1"/>
    <col min="12320" max="12320" width="0.77734375" style="87" customWidth="1"/>
    <col min="12321" max="12321" width="10.6640625" style="87" customWidth="1"/>
    <col min="12322" max="12322" width="0.6640625" style="87" customWidth="1"/>
    <col min="12323" max="12323" width="6.109375" style="87" customWidth="1"/>
    <col min="12324" max="12324" width="0.6640625" style="87" customWidth="1"/>
    <col min="12325" max="12325" width="5.5546875" style="87" customWidth="1"/>
    <col min="12326" max="12326" width="0.77734375" style="87" customWidth="1"/>
    <col min="12327" max="12327" width="10.21875" style="87" customWidth="1"/>
    <col min="12328" max="12328" width="0.5546875" style="87" customWidth="1"/>
    <col min="12329" max="12329" width="6" style="87" customWidth="1"/>
    <col min="12330" max="12330" width="0.77734375" style="87" customWidth="1"/>
    <col min="12331" max="12331" width="5" style="87" customWidth="1"/>
    <col min="12332" max="12332" width="1.109375" style="87" customWidth="1"/>
    <col min="12333" max="12333" width="11.6640625" style="87" customWidth="1"/>
    <col min="12334" max="12334" width="0.6640625" style="87" customWidth="1"/>
    <col min="12335" max="12335" width="6.77734375" style="87" customWidth="1"/>
    <col min="12336" max="12336" width="0.77734375" style="87" customWidth="1"/>
    <col min="12337" max="12337" width="5.21875" style="87" customWidth="1"/>
    <col min="12338" max="12338" width="1.109375" style="87" customWidth="1"/>
    <col min="12339" max="12339" width="11.109375" style="87" customWidth="1"/>
    <col min="12340" max="12340" width="0.88671875" style="87" customWidth="1"/>
    <col min="12341" max="12341" width="10.44140625" style="87" customWidth="1"/>
    <col min="12342" max="12342" width="0.88671875" style="87" customWidth="1"/>
    <col min="12343" max="12343" width="10.44140625" style="87" customWidth="1"/>
    <col min="12344" max="12344" width="0.77734375" style="87" customWidth="1"/>
    <col min="12345" max="12345" width="6" style="87" customWidth="1"/>
    <col min="12346" max="12346" width="0.77734375" style="87" customWidth="1"/>
    <col min="12347" max="12347" width="5.33203125" style="87" customWidth="1"/>
    <col min="12348" max="12348" width="1" style="87" customWidth="1"/>
    <col min="12349" max="12349" width="10.44140625" style="87" customWidth="1"/>
    <col min="12350" max="12350" width="0.77734375" style="87" customWidth="1"/>
    <col min="12351" max="12351" width="6.44140625" style="87" customWidth="1"/>
    <col min="12352" max="12352" width="0.88671875" style="87" customWidth="1"/>
    <col min="12353" max="12353" width="5.33203125" style="87" customWidth="1"/>
    <col min="12354" max="12354" width="0.77734375" style="87" customWidth="1"/>
    <col min="12355" max="12355" width="12.6640625" style="87" customWidth="1"/>
    <col min="12356" max="12356" width="1.44140625" style="87" customWidth="1"/>
    <col min="12357" max="12357" width="3.44140625" style="87" customWidth="1"/>
    <col min="12358" max="12358" width="2.21875" style="87" customWidth="1"/>
    <col min="12359" max="12359" width="8.5546875" style="87" customWidth="1"/>
    <col min="12360" max="12544" width="11.5546875" style="87"/>
    <col min="12545" max="12545" width="3.77734375" style="87" customWidth="1"/>
    <col min="12546" max="12546" width="1.44140625" style="87" customWidth="1"/>
    <col min="12547" max="12547" width="11.5546875" style="87"/>
    <col min="12548" max="12548" width="0.77734375" style="87" customWidth="1"/>
    <col min="12549" max="12549" width="12.5546875" style="87" bestFit="1" customWidth="1"/>
    <col min="12550" max="12550" width="0.77734375" style="87" customWidth="1"/>
    <col min="12551" max="12551" width="10.44140625" style="87" customWidth="1"/>
    <col min="12552" max="12552" width="0.77734375" style="87" customWidth="1"/>
    <col min="12553" max="12553" width="11.5546875" style="87"/>
    <col min="12554" max="12554" width="0.77734375" style="87" customWidth="1"/>
    <col min="12555" max="12555" width="9.6640625" style="87" customWidth="1"/>
    <col min="12556" max="12556" width="0.77734375" style="87" customWidth="1"/>
    <col min="12557" max="12557" width="10.77734375" style="87" customWidth="1"/>
    <col min="12558" max="12558" width="0.77734375" style="87" customWidth="1"/>
    <col min="12559" max="12559" width="9.6640625" style="87" customWidth="1"/>
    <col min="12560" max="12560" width="0.77734375" style="87" customWidth="1"/>
    <col min="12561" max="12561" width="10" style="87" customWidth="1"/>
    <col min="12562" max="12562" width="0.77734375" style="87" customWidth="1"/>
    <col min="12563" max="12563" width="9.6640625" style="87" customWidth="1"/>
    <col min="12564" max="12564" width="0.77734375" style="87" customWidth="1"/>
    <col min="12565" max="12565" width="12.33203125" style="87" customWidth="1"/>
    <col min="12566" max="12566" width="0.77734375" style="87" customWidth="1"/>
    <col min="12567" max="12567" width="8" style="87" customWidth="1"/>
    <col min="12568" max="12568" width="0.77734375" style="87" customWidth="1"/>
    <col min="12569" max="12569" width="6.109375" style="87" customWidth="1"/>
    <col min="12570" max="12570" width="0.77734375" style="87" customWidth="1"/>
    <col min="12571" max="12571" width="11.5546875" style="87"/>
    <col min="12572" max="12572" width="0.77734375" style="87" customWidth="1"/>
    <col min="12573" max="12573" width="7.33203125" style="87" customWidth="1"/>
    <col min="12574" max="12574" width="0.77734375" style="87" customWidth="1"/>
    <col min="12575" max="12575" width="7" style="87" customWidth="1"/>
    <col min="12576" max="12576" width="0.77734375" style="87" customWidth="1"/>
    <col min="12577" max="12577" width="10.6640625" style="87" customWidth="1"/>
    <col min="12578" max="12578" width="0.6640625" style="87" customWidth="1"/>
    <col min="12579" max="12579" width="6.109375" style="87" customWidth="1"/>
    <col min="12580" max="12580" width="0.6640625" style="87" customWidth="1"/>
    <col min="12581" max="12581" width="5.5546875" style="87" customWidth="1"/>
    <col min="12582" max="12582" width="0.77734375" style="87" customWidth="1"/>
    <col min="12583" max="12583" width="10.21875" style="87" customWidth="1"/>
    <col min="12584" max="12584" width="0.5546875" style="87" customWidth="1"/>
    <col min="12585" max="12585" width="6" style="87" customWidth="1"/>
    <col min="12586" max="12586" width="0.77734375" style="87" customWidth="1"/>
    <col min="12587" max="12587" width="5" style="87" customWidth="1"/>
    <col min="12588" max="12588" width="1.109375" style="87" customWidth="1"/>
    <col min="12589" max="12589" width="11.6640625" style="87" customWidth="1"/>
    <col min="12590" max="12590" width="0.6640625" style="87" customWidth="1"/>
    <col min="12591" max="12591" width="6.77734375" style="87" customWidth="1"/>
    <col min="12592" max="12592" width="0.77734375" style="87" customWidth="1"/>
    <col min="12593" max="12593" width="5.21875" style="87" customWidth="1"/>
    <col min="12594" max="12594" width="1.109375" style="87" customWidth="1"/>
    <col min="12595" max="12595" width="11.109375" style="87" customWidth="1"/>
    <col min="12596" max="12596" width="0.88671875" style="87" customWidth="1"/>
    <col min="12597" max="12597" width="10.44140625" style="87" customWidth="1"/>
    <col min="12598" max="12598" width="0.88671875" style="87" customWidth="1"/>
    <col min="12599" max="12599" width="10.44140625" style="87" customWidth="1"/>
    <col min="12600" max="12600" width="0.77734375" style="87" customWidth="1"/>
    <col min="12601" max="12601" width="6" style="87" customWidth="1"/>
    <col min="12602" max="12602" width="0.77734375" style="87" customWidth="1"/>
    <col min="12603" max="12603" width="5.33203125" style="87" customWidth="1"/>
    <col min="12604" max="12604" width="1" style="87" customWidth="1"/>
    <col min="12605" max="12605" width="10.44140625" style="87" customWidth="1"/>
    <col min="12606" max="12606" width="0.77734375" style="87" customWidth="1"/>
    <col min="12607" max="12607" width="6.44140625" style="87" customWidth="1"/>
    <col min="12608" max="12608" width="0.88671875" style="87" customWidth="1"/>
    <col min="12609" max="12609" width="5.33203125" style="87" customWidth="1"/>
    <col min="12610" max="12610" width="0.77734375" style="87" customWidth="1"/>
    <col min="12611" max="12611" width="12.6640625" style="87" customWidth="1"/>
    <col min="12612" max="12612" width="1.44140625" style="87" customWidth="1"/>
    <col min="12613" max="12613" width="3.44140625" style="87" customWidth="1"/>
    <col min="12614" max="12614" width="2.21875" style="87" customWidth="1"/>
    <col min="12615" max="12615" width="8.5546875" style="87" customWidth="1"/>
    <col min="12616" max="12800" width="11.5546875" style="87"/>
    <col min="12801" max="12801" width="3.77734375" style="87" customWidth="1"/>
    <col min="12802" max="12802" width="1.44140625" style="87" customWidth="1"/>
    <col min="12803" max="12803" width="11.5546875" style="87"/>
    <col min="12804" max="12804" width="0.77734375" style="87" customWidth="1"/>
    <col min="12805" max="12805" width="12.5546875" style="87" bestFit="1" customWidth="1"/>
    <col min="12806" max="12806" width="0.77734375" style="87" customWidth="1"/>
    <col min="12807" max="12807" width="10.44140625" style="87" customWidth="1"/>
    <col min="12808" max="12808" width="0.77734375" style="87" customWidth="1"/>
    <col min="12809" max="12809" width="11.5546875" style="87"/>
    <col min="12810" max="12810" width="0.77734375" style="87" customWidth="1"/>
    <col min="12811" max="12811" width="9.6640625" style="87" customWidth="1"/>
    <col min="12812" max="12812" width="0.77734375" style="87" customWidth="1"/>
    <col min="12813" max="12813" width="10.77734375" style="87" customWidth="1"/>
    <col min="12814" max="12814" width="0.77734375" style="87" customWidth="1"/>
    <col min="12815" max="12815" width="9.6640625" style="87" customWidth="1"/>
    <col min="12816" max="12816" width="0.77734375" style="87" customWidth="1"/>
    <col min="12817" max="12817" width="10" style="87" customWidth="1"/>
    <col min="12818" max="12818" width="0.77734375" style="87" customWidth="1"/>
    <col min="12819" max="12819" width="9.6640625" style="87" customWidth="1"/>
    <col min="12820" max="12820" width="0.77734375" style="87" customWidth="1"/>
    <col min="12821" max="12821" width="12.33203125" style="87" customWidth="1"/>
    <col min="12822" max="12822" width="0.77734375" style="87" customWidth="1"/>
    <col min="12823" max="12823" width="8" style="87" customWidth="1"/>
    <col min="12824" max="12824" width="0.77734375" style="87" customWidth="1"/>
    <col min="12825" max="12825" width="6.109375" style="87" customWidth="1"/>
    <col min="12826" max="12826" width="0.77734375" style="87" customWidth="1"/>
    <col min="12827" max="12827" width="11.5546875" style="87"/>
    <col min="12828" max="12828" width="0.77734375" style="87" customWidth="1"/>
    <col min="12829" max="12829" width="7.33203125" style="87" customWidth="1"/>
    <col min="12830" max="12830" width="0.77734375" style="87" customWidth="1"/>
    <col min="12831" max="12831" width="7" style="87" customWidth="1"/>
    <col min="12832" max="12832" width="0.77734375" style="87" customWidth="1"/>
    <col min="12833" max="12833" width="10.6640625" style="87" customWidth="1"/>
    <col min="12834" max="12834" width="0.6640625" style="87" customWidth="1"/>
    <col min="12835" max="12835" width="6.109375" style="87" customWidth="1"/>
    <col min="12836" max="12836" width="0.6640625" style="87" customWidth="1"/>
    <col min="12837" max="12837" width="5.5546875" style="87" customWidth="1"/>
    <col min="12838" max="12838" width="0.77734375" style="87" customWidth="1"/>
    <col min="12839" max="12839" width="10.21875" style="87" customWidth="1"/>
    <col min="12840" max="12840" width="0.5546875" style="87" customWidth="1"/>
    <col min="12841" max="12841" width="6" style="87" customWidth="1"/>
    <col min="12842" max="12842" width="0.77734375" style="87" customWidth="1"/>
    <col min="12843" max="12843" width="5" style="87" customWidth="1"/>
    <col min="12844" max="12844" width="1.109375" style="87" customWidth="1"/>
    <col min="12845" max="12845" width="11.6640625" style="87" customWidth="1"/>
    <col min="12846" max="12846" width="0.6640625" style="87" customWidth="1"/>
    <col min="12847" max="12847" width="6.77734375" style="87" customWidth="1"/>
    <col min="12848" max="12848" width="0.77734375" style="87" customWidth="1"/>
    <col min="12849" max="12849" width="5.21875" style="87" customWidth="1"/>
    <col min="12850" max="12850" width="1.109375" style="87" customWidth="1"/>
    <col min="12851" max="12851" width="11.109375" style="87" customWidth="1"/>
    <col min="12852" max="12852" width="0.88671875" style="87" customWidth="1"/>
    <col min="12853" max="12853" width="10.44140625" style="87" customWidth="1"/>
    <col min="12854" max="12854" width="0.88671875" style="87" customWidth="1"/>
    <col min="12855" max="12855" width="10.44140625" style="87" customWidth="1"/>
    <col min="12856" max="12856" width="0.77734375" style="87" customWidth="1"/>
    <col min="12857" max="12857" width="6" style="87" customWidth="1"/>
    <col min="12858" max="12858" width="0.77734375" style="87" customWidth="1"/>
    <col min="12859" max="12859" width="5.33203125" style="87" customWidth="1"/>
    <col min="12860" max="12860" width="1" style="87" customWidth="1"/>
    <col min="12861" max="12861" width="10.44140625" style="87" customWidth="1"/>
    <col min="12862" max="12862" width="0.77734375" style="87" customWidth="1"/>
    <col min="12863" max="12863" width="6.44140625" style="87" customWidth="1"/>
    <col min="12864" max="12864" width="0.88671875" style="87" customWidth="1"/>
    <col min="12865" max="12865" width="5.33203125" style="87" customWidth="1"/>
    <col min="12866" max="12866" width="0.77734375" style="87" customWidth="1"/>
    <col min="12867" max="12867" width="12.6640625" style="87" customWidth="1"/>
    <col min="12868" max="12868" width="1.44140625" style="87" customWidth="1"/>
    <col min="12869" max="12869" width="3.44140625" style="87" customWidth="1"/>
    <col min="12870" max="12870" width="2.21875" style="87" customWidth="1"/>
    <col min="12871" max="12871" width="8.5546875" style="87" customWidth="1"/>
    <col min="12872" max="13056" width="11.5546875" style="87"/>
    <col min="13057" max="13057" width="3.77734375" style="87" customWidth="1"/>
    <col min="13058" max="13058" width="1.44140625" style="87" customWidth="1"/>
    <col min="13059" max="13059" width="11.5546875" style="87"/>
    <col min="13060" max="13060" width="0.77734375" style="87" customWidth="1"/>
    <col min="13061" max="13061" width="12.5546875" style="87" bestFit="1" customWidth="1"/>
    <col min="13062" max="13062" width="0.77734375" style="87" customWidth="1"/>
    <col min="13063" max="13063" width="10.44140625" style="87" customWidth="1"/>
    <col min="13064" max="13064" width="0.77734375" style="87" customWidth="1"/>
    <col min="13065" max="13065" width="11.5546875" style="87"/>
    <col min="13066" max="13066" width="0.77734375" style="87" customWidth="1"/>
    <col min="13067" max="13067" width="9.6640625" style="87" customWidth="1"/>
    <col min="13068" max="13068" width="0.77734375" style="87" customWidth="1"/>
    <col min="13069" max="13069" width="10.77734375" style="87" customWidth="1"/>
    <col min="13070" max="13070" width="0.77734375" style="87" customWidth="1"/>
    <col min="13071" max="13071" width="9.6640625" style="87" customWidth="1"/>
    <col min="13072" max="13072" width="0.77734375" style="87" customWidth="1"/>
    <col min="13073" max="13073" width="10" style="87" customWidth="1"/>
    <col min="13074" max="13074" width="0.77734375" style="87" customWidth="1"/>
    <col min="13075" max="13075" width="9.6640625" style="87" customWidth="1"/>
    <col min="13076" max="13076" width="0.77734375" style="87" customWidth="1"/>
    <col min="13077" max="13077" width="12.33203125" style="87" customWidth="1"/>
    <col min="13078" max="13078" width="0.77734375" style="87" customWidth="1"/>
    <col min="13079" max="13079" width="8" style="87" customWidth="1"/>
    <col min="13080" max="13080" width="0.77734375" style="87" customWidth="1"/>
    <col min="13081" max="13081" width="6.109375" style="87" customWidth="1"/>
    <col min="13082" max="13082" width="0.77734375" style="87" customWidth="1"/>
    <col min="13083" max="13083" width="11.5546875" style="87"/>
    <col min="13084" max="13084" width="0.77734375" style="87" customWidth="1"/>
    <col min="13085" max="13085" width="7.33203125" style="87" customWidth="1"/>
    <col min="13086" max="13086" width="0.77734375" style="87" customWidth="1"/>
    <col min="13087" max="13087" width="7" style="87" customWidth="1"/>
    <col min="13088" max="13088" width="0.77734375" style="87" customWidth="1"/>
    <col min="13089" max="13089" width="10.6640625" style="87" customWidth="1"/>
    <col min="13090" max="13090" width="0.6640625" style="87" customWidth="1"/>
    <col min="13091" max="13091" width="6.109375" style="87" customWidth="1"/>
    <col min="13092" max="13092" width="0.6640625" style="87" customWidth="1"/>
    <col min="13093" max="13093" width="5.5546875" style="87" customWidth="1"/>
    <col min="13094" max="13094" width="0.77734375" style="87" customWidth="1"/>
    <col min="13095" max="13095" width="10.21875" style="87" customWidth="1"/>
    <col min="13096" max="13096" width="0.5546875" style="87" customWidth="1"/>
    <col min="13097" max="13097" width="6" style="87" customWidth="1"/>
    <col min="13098" max="13098" width="0.77734375" style="87" customWidth="1"/>
    <col min="13099" max="13099" width="5" style="87" customWidth="1"/>
    <col min="13100" max="13100" width="1.109375" style="87" customWidth="1"/>
    <col min="13101" max="13101" width="11.6640625" style="87" customWidth="1"/>
    <col min="13102" max="13102" width="0.6640625" style="87" customWidth="1"/>
    <col min="13103" max="13103" width="6.77734375" style="87" customWidth="1"/>
    <col min="13104" max="13104" width="0.77734375" style="87" customWidth="1"/>
    <col min="13105" max="13105" width="5.21875" style="87" customWidth="1"/>
    <col min="13106" max="13106" width="1.109375" style="87" customWidth="1"/>
    <col min="13107" max="13107" width="11.109375" style="87" customWidth="1"/>
    <col min="13108" max="13108" width="0.88671875" style="87" customWidth="1"/>
    <col min="13109" max="13109" width="10.44140625" style="87" customWidth="1"/>
    <col min="13110" max="13110" width="0.88671875" style="87" customWidth="1"/>
    <col min="13111" max="13111" width="10.44140625" style="87" customWidth="1"/>
    <col min="13112" max="13112" width="0.77734375" style="87" customWidth="1"/>
    <col min="13113" max="13113" width="6" style="87" customWidth="1"/>
    <col min="13114" max="13114" width="0.77734375" style="87" customWidth="1"/>
    <col min="13115" max="13115" width="5.33203125" style="87" customWidth="1"/>
    <col min="13116" max="13116" width="1" style="87" customWidth="1"/>
    <col min="13117" max="13117" width="10.44140625" style="87" customWidth="1"/>
    <col min="13118" max="13118" width="0.77734375" style="87" customWidth="1"/>
    <col min="13119" max="13119" width="6.44140625" style="87" customWidth="1"/>
    <col min="13120" max="13120" width="0.88671875" style="87" customWidth="1"/>
    <col min="13121" max="13121" width="5.33203125" style="87" customWidth="1"/>
    <col min="13122" max="13122" width="0.77734375" style="87" customWidth="1"/>
    <col min="13123" max="13123" width="12.6640625" style="87" customWidth="1"/>
    <col min="13124" max="13124" width="1.44140625" style="87" customWidth="1"/>
    <col min="13125" max="13125" width="3.44140625" style="87" customWidth="1"/>
    <col min="13126" max="13126" width="2.21875" style="87" customWidth="1"/>
    <col min="13127" max="13127" width="8.5546875" style="87" customWidth="1"/>
    <col min="13128" max="13312" width="11.5546875" style="87"/>
    <col min="13313" max="13313" width="3.77734375" style="87" customWidth="1"/>
    <col min="13314" max="13314" width="1.44140625" style="87" customWidth="1"/>
    <col min="13315" max="13315" width="11.5546875" style="87"/>
    <col min="13316" max="13316" width="0.77734375" style="87" customWidth="1"/>
    <col min="13317" max="13317" width="12.5546875" style="87" bestFit="1" customWidth="1"/>
    <col min="13318" max="13318" width="0.77734375" style="87" customWidth="1"/>
    <col min="13319" max="13319" width="10.44140625" style="87" customWidth="1"/>
    <col min="13320" max="13320" width="0.77734375" style="87" customWidth="1"/>
    <col min="13321" max="13321" width="11.5546875" style="87"/>
    <col min="13322" max="13322" width="0.77734375" style="87" customWidth="1"/>
    <col min="13323" max="13323" width="9.6640625" style="87" customWidth="1"/>
    <col min="13324" max="13324" width="0.77734375" style="87" customWidth="1"/>
    <col min="13325" max="13325" width="10.77734375" style="87" customWidth="1"/>
    <col min="13326" max="13326" width="0.77734375" style="87" customWidth="1"/>
    <col min="13327" max="13327" width="9.6640625" style="87" customWidth="1"/>
    <col min="13328" max="13328" width="0.77734375" style="87" customWidth="1"/>
    <col min="13329" max="13329" width="10" style="87" customWidth="1"/>
    <col min="13330" max="13330" width="0.77734375" style="87" customWidth="1"/>
    <col min="13331" max="13331" width="9.6640625" style="87" customWidth="1"/>
    <col min="13332" max="13332" width="0.77734375" style="87" customWidth="1"/>
    <col min="13333" max="13333" width="12.33203125" style="87" customWidth="1"/>
    <col min="13334" max="13334" width="0.77734375" style="87" customWidth="1"/>
    <col min="13335" max="13335" width="8" style="87" customWidth="1"/>
    <col min="13336" max="13336" width="0.77734375" style="87" customWidth="1"/>
    <col min="13337" max="13337" width="6.109375" style="87" customWidth="1"/>
    <col min="13338" max="13338" width="0.77734375" style="87" customWidth="1"/>
    <col min="13339" max="13339" width="11.5546875" style="87"/>
    <col min="13340" max="13340" width="0.77734375" style="87" customWidth="1"/>
    <col min="13341" max="13341" width="7.33203125" style="87" customWidth="1"/>
    <col min="13342" max="13342" width="0.77734375" style="87" customWidth="1"/>
    <col min="13343" max="13343" width="7" style="87" customWidth="1"/>
    <col min="13344" max="13344" width="0.77734375" style="87" customWidth="1"/>
    <col min="13345" max="13345" width="10.6640625" style="87" customWidth="1"/>
    <col min="13346" max="13346" width="0.6640625" style="87" customWidth="1"/>
    <col min="13347" max="13347" width="6.109375" style="87" customWidth="1"/>
    <col min="13348" max="13348" width="0.6640625" style="87" customWidth="1"/>
    <col min="13349" max="13349" width="5.5546875" style="87" customWidth="1"/>
    <col min="13350" max="13350" width="0.77734375" style="87" customWidth="1"/>
    <col min="13351" max="13351" width="10.21875" style="87" customWidth="1"/>
    <col min="13352" max="13352" width="0.5546875" style="87" customWidth="1"/>
    <col min="13353" max="13353" width="6" style="87" customWidth="1"/>
    <col min="13354" max="13354" width="0.77734375" style="87" customWidth="1"/>
    <col min="13355" max="13355" width="5" style="87" customWidth="1"/>
    <col min="13356" max="13356" width="1.109375" style="87" customWidth="1"/>
    <col min="13357" max="13357" width="11.6640625" style="87" customWidth="1"/>
    <col min="13358" max="13358" width="0.6640625" style="87" customWidth="1"/>
    <col min="13359" max="13359" width="6.77734375" style="87" customWidth="1"/>
    <col min="13360" max="13360" width="0.77734375" style="87" customWidth="1"/>
    <col min="13361" max="13361" width="5.21875" style="87" customWidth="1"/>
    <col min="13362" max="13362" width="1.109375" style="87" customWidth="1"/>
    <col min="13363" max="13363" width="11.109375" style="87" customWidth="1"/>
    <col min="13364" max="13364" width="0.88671875" style="87" customWidth="1"/>
    <col min="13365" max="13365" width="10.44140625" style="87" customWidth="1"/>
    <col min="13366" max="13366" width="0.88671875" style="87" customWidth="1"/>
    <col min="13367" max="13367" width="10.44140625" style="87" customWidth="1"/>
    <col min="13368" max="13368" width="0.77734375" style="87" customWidth="1"/>
    <col min="13369" max="13369" width="6" style="87" customWidth="1"/>
    <col min="13370" max="13370" width="0.77734375" style="87" customWidth="1"/>
    <col min="13371" max="13371" width="5.33203125" style="87" customWidth="1"/>
    <col min="13372" max="13372" width="1" style="87" customWidth="1"/>
    <col min="13373" max="13373" width="10.44140625" style="87" customWidth="1"/>
    <col min="13374" max="13374" width="0.77734375" style="87" customWidth="1"/>
    <col min="13375" max="13375" width="6.44140625" style="87" customWidth="1"/>
    <col min="13376" max="13376" width="0.88671875" style="87" customWidth="1"/>
    <col min="13377" max="13377" width="5.33203125" style="87" customWidth="1"/>
    <col min="13378" max="13378" width="0.77734375" style="87" customWidth="1"/>
    <col min="13379" max="13379" width="12.6640625" style="87" customWidth="1"/>
    <col min="13380" max="13380" width="1.44140625" style="87" customWidth="1"/>
    <col min="13381" max="13381" width="3.44140625" style="87" customWidth="1"/>
    <col min="13382" max="13382" width="2.21875" style="87" customWidth="1"/>
    <col min="13383" max="13383" width="8.5546875" style="87" customWidth="1"/>
    <col min="13384" max="13568" width="11.5546875" style="87"/>
    <col min="13569" max="13569" width="3.77734375" style="87" customWidth="1"/>
    <col min="13570" max="13570" width="1.44140625" style="87" customWidth="1"/>
    <col min="13571" max="13571" width="11.5546875" style="87"/>
    <col min="13572" max="13572" width="0.77734375" style="87" customWidth="1"/>
    <col min="13573" max="13573" width="12.5546875" style="87" bestFit="1" customWidth="1"/>
    <col min="13574" max="13574" width="0.77734375" style="87" customWidth="1"/>
    <col min="13575" max="13575" width="10.44140625" style="87" customWidth="1"/>
    <col min="13576" max="13576" width="0.77734375" style="87" customWidth="1"/>
    <col min="13577" max="13577" width="11.5546875" style="87"/>
    <col min="13578" max="13578" width="0.77734375" style="87" customWidth="1"/>
    <col min="13579" max="13579" width="9.6640625" style="87" customWidth="1"/>
    <col min="13580" max="13580" width="0.77734375" style="87" customWidth="1"/>
    <col min="13581" max="13581" width="10.77734375" style="87" customWidth="1"/>
    <col min="13582" max="13582" width="0.77734375" style="87" customWidth="1"/>
    <col min="13583" max="13583" width="9.6640625" style="87" customWidth="1"/>
    <col min="13584" max="13584" width="0.77734375" style="87" customWidth="1"/>
    <col min="13585" max="13585" width="10" style="87" customWidth="1"/>
    <col min="13586" max="13586" width="0.77734375" style="87" customWidth="1"/>
    <col min="13587" max="13587" width="9.6640625" style="87" customWidth="1"/>
    <col min="13588" max="13588" width="0.77734375" style="87" customWidth="1"/>
    <col min="13589" max="13589" width="12.33203125" style="87" customWidth="1"/>
    <col min="13590" max="13590" width="0.77734375" style="87" customWidth="1"/>
    <col min="13591" max="13591" width="8" style="87" customWidth="1"/>
    <col min="13592" max="13592" width="0.77734375" style="87" customWidth="1"/>
    <col min="13593" max="13593" width="6.109375" style="87" customWidth="1"/>
    <col min="13594" max="13594" width="0.77734375" style="87" customWidth="1"/>
    <col min="13595" max="13595" width="11.5546875" style="87"/>
    <col min="13596" max="13596" width="0.77734375" style="87" customWidth="1"/>
    <col min="13597" max="13597" width="7.33203125" style="87" customWidth="1"/>
    <col min="13598" max="13598" width="0.77734375" style="87" customWidth="1"/>
    <col min="13599" max="13599" width="7" style="87" customWidth="1"/>
    <col min="13600" max="13600" width="0.77734375" style="87" customWidth="1"/>
    <col min="13601" max="13601" width="10.6640625" style="87" customWidth="1"/>
    <col min="13602" max="13602" width="0.6640625" style="87" customWidth="1"/>
    <col min="13603" max="13603" width="6.109375" style="87" customWidth="1"/>
    <col min="13604" max="13604" width="0.6640625" style="87" customWidth="1"/>
    <col min="13605" max="13605" width="5.5546875" style="87" customWidth="1"/>
    <col min="13606" max="13606" width="0.77734375" style="87" customWidth="1"/>
    <col min="13607" max="13607" width="10.21875" style="87" customWidth="1"/>
    <col min="13608" max="13608" width="0.5546875" style="87" customWidth="1"/>
    <col min="13609" max="13609" width="6" style="87" customWidth="1"/>
    <col min="13610" max="13610" width="0.77734375" style="87" customWidth="1"/>
    <col min="13611" max="13611" width="5" style="87" customWidth="1"/>
    <col min="13612" max="13612" width="1.109375" style="87" customWidth="1"/>
    <col min="13613" max="13613" width="11.6640625" style="87" customWidth="1"/>
    <col min="13614" max="13614" width="0.6640625" style="87" customWidth="1"/>
    <col min="13615" max="13615" width="6.77734375" style="87" customWidth="1"/>
    <col min="13616" max="13616" width="0.77734375" style="87" customWidth="1"/>
    <col min="13617" max="13617" width="5.21875" style="87" customWidth="1"/>
    <col min="13618" max="13618" width="1.109375" style="87" customWidth="1"/>
    <col min="13619" max="13619" width="11.109375" style="87" customWidth="1"/>
    <col min="13620" max="13620" width="0.88671875" style="87" customWidth="1"/>
    <col min="13621" max="13621" width="10.44140625" style="87" customWidth="1"/>
    <col min="13622" max="13622" width="0.88671875" style="87" customWidth="1"/>
    <col min="13623" max="13623" width="10.44140625" style="87" customWidth="1"/>
    <col min="13624" max="13624" width="0.77734375" style="87" customWidth="1"/>
    <col min="13625" max="13625" width="6" style="87" customWidth="1"/>
    <col min="13626" max="13626" width="0.77734375" style="87" customWidth="1"/>
    <col min="13627" max="13627" width="5.33203125" style="87" customWidth="1"/>
    <col min="13628" max="13628" width="1" style="87" customWidth="1"/>
    <col min="13629" max="13629" width="10.44140625" style="87" customWidth="1"/>
    <col min="13630" max="13630" width="0.77734375" style="87" customWidth="1"/>
    <col min="13631" max="13631" width="6.44140625" style="87" customWidth="1"/>
    <col min="13632" max="13632" width="0.88671875" style="87" customWidth="1"/>
    <col min="13633" max="13633" width="5.33203125" style="87" customWidth="1"/>
    <col min="13634" max="13634" width="0.77734375" style="87" customWidth="1"/>
    <col min="13635" max="13635" width="12.6640625" style="87" customWidth="1"/>
    <col min="13636" max="13636" width="1.44140625" style="87" customWidth="1"/>
    <col min="13637" max="13637" width="3.44140625" style="87" customWidth="1"/>
    <col min="13638" max="13638" width="2.21875" style="87" customWidth="1"/>
    <col min="13639" max="13639" width="8.5546875" style="87" customWidth="1"/>
    <col min="13640" max="13824" width="11.5546875" style="87"/>
    <col min="13825" max="13825" width="3.77734375" style="87" customWidth="1"/>
    <col min="13826" max="13826" width="1.44140625" style="87" customWidth="1"/>
    <col min="13827" max="13827" width="11.5546875" style="87"/>
    <col min="13828" max="13828" width="0.77734375" style="87" customWidth="1"/>
    <col min="13829" max="13829" width="12.5546875" style="87" bestFit="1" customWidth="1"/>
    <col min="13830" max="13830" width="0.77734375" style="87" customWidth="1"/>
    <col min="13831" max="13831" width="10.44140625" style="87" customWidth="1"/>
    <col min="13832" max="13832" width="0.77734375" style="87" customWidth="1"/>
    <col min="13833" max="13833" width="11.5546875" style="87"/>
    <col min="13834" max="13834" width="0.77734375" style="87" customWidth="1"/>
    <col min="13835" max="13835" width="9.6640625" style="87" customWidth="1"/>
    <col min="13836" max="13836" width="0.77734375" style="87" customWidth="1"/>
    <col min="13837" max="13837" width="10.77734375" style="87" customWidth="1"/>
    <col min="13838" max="13838" width="0.77734375" style="87" customWidth="1"/>
    <col min="13839" max="13839" width="9.6640625" style="87" customWidth="1"/>
    <col min="13840" max="13840" width="0.77734375" style="87" customWidth="1"/>
    <col min="13841" max="13841" width="10" style="87" customWidth="1"/>
    <col min="13842" max="13842" width="0.77734375" style="87" customWidth="1"/>
    <col min="13843" max="13843" width="9.6640625" style="87" customWidth="1"/>
    <col min="13844" max="13844" width="0.77734375" style="87" customWidth="1"/>
    <col min="13845" max="13845" width="12.33203125" style="87" customWidth="1"/>
    <col min="13846" max="13846" width="0.77734375" style="87" customWidth="1"/>
    <col min="13847" max="13847" width="8" style="87" customWidth="1"/>
    <col min="13848" max="13848" width="0.77734375" style="87" customWidth="1"/>
    <col min="13849" max="13849" width="6.109375" style="87" customWidth="1"/>
    <col min="13850" max="13850" width="0.77734375" style="87" customWidth="1"/>
    <col min="13851" max="13851" width="11.5546875" style="87"/>
    <col min="13852" max="13852" width="0.77734375" style="87" customWidth="1"/>
    <col min="13853" max="13853" width="7.33203125" style="87" customWidth="1"/>
    <col min="13854" max="13854" width="0.77734375" style="87" customWidth="1"/>
    <col min="13855" max="13855" width="7" style="87" customWidth="1"/>
    <col min="13856" max="13856" width="0.77734375" style="87" customWidth="1"/>
    <col min="13857" max="13857" width="10.6640625" style="87" customWidth="1"/>
    <col min="13858" max="13858" width="0.6640625" style="87" customWidth="1"/>
    <col min="13859" max="13859" width="6.109375" style="87" customWidth="1"/>
    <col min="13860" max="13860" width="0.6640625" style="87" customWidth="1"/>
    <col min="13861" max="13861" width="5.5546875" style="87" customWidth="1"/>
    <col min="13862" max="13862" width="0.77734375" style="87" customWidth="1"/>
    <col min="13863" max="13863" width="10.21875" style="87" customWidth="1"/>
    <col min="13864" max="13864" width="0.5546875" style="87" customWidth="1"/>
    <col min="13865" max="13865" width="6" style="87" customWidth="1"/>
    <col min="13866" max="13866" width="0.77734375" style="87" customWidth="1"/>
    <col min="13867" max="13867" width="5" style="87" customWidth="1"/>
    <col min="13868" max="13868" width="1.109375" style="87" customWidth="1"/>
    <col min="13869" max="13869" width="11.6640625" style="87" customWidth="1"/>
    <col min="13870" max="13870" width="0.6640625" style="87" customWidth="1"/>
    <col min="13871" max="13871" width="6.77734375" style="87" customWidth="1"/>
    <col min="13872" max="13872" width="0.77734375" style="87" customWidth="1"/>
    <col min="13873" max="13873" width="5.21875" style="87" customWidth="1"/>
    <col min="13874" max="13874" width="1.109375" style="87" customWidth="1"/>
    <col min="13875" max="13875" width="11.109375" style="87" customWidth="1"/>
    <col min="13876" max="13876" width="0.88671875" style="87" customWidth="1"/>
    <col min="13877" max="13877" width="10.44140625" style="87" customWidth="1"/>
    <col min="13878" max="13878" width="0.88671875" style="87" customWidth="1"/>
    <col min="13879" max="13879" width="10.44140625" style="87" customWidth="1"/>
    <col min="13880" max="13880" width="0.77734375" style="87" customWidth="1"/>
    <col min="13881" max="13881" width="6" style="87" customWidth="1"/>
    <col min="13882" max="13882" width="0.77734375" style="87" customWidth="1"/>
    <col min="13883" max="13883" width="5.33203125" style="87" customWidth="1"/>
    <col min="13884" max="13884" width="1" style="87" customWidth="1"/>
    <col min="13885" max="13885" width="10.44140625" style="87" customWidth="1"/>
    <col min="13886" max="13886" width="0.77734375" style="87" customWidth="1"/>
    <col min="13887" max="13887" width="6.44140625" style="87" customWidth="1"/>
    <col min="13888" max="13888" width="0.88671875" style="87" customWidth="1"/>
    <col min="13889" max="13889" width="5.33203125" style="87" customWidth="1"/>
    <col min="13890" max="13890" width="0.77734375" style="87" customWidth="1"/>
    <col min="13891" max="13891" width="12.6640625" style="87" customWidth="1"/>
    <col min="13892" max="13892" width="1.44140625" style="87" customWidth="1"/>
    <col min="13893" max="13893" width="3.44140625" style="87" customWidth="1"/>
    <col min="13894" max="13894" width="2.21875" style="87" customWidth="1"/>
    <col min="13895" max="13895" width="8.5546875" style="87" customWidth="1"/>
    <col min="13896" max="14080" width="11.5546875" style="87"/>
    <col min="14081" max="14081" width="3.77734375" style="87" customWidth="1"/>
    <col min="14082" max="14082" width="1.44140625" style="87" customWidth="1"/>
    <col min="14083" max="14083" width="11.5546875" style="87"/>
    <col min="14084" max="14084" width="0.77734375" style="87" customWidth="1"/>
    <col min="14085" max="14085" width="12.5546875" style="87" bestFit="1" customWidth="1"/>
    <col min="14086" max="14086" width="0.77734375" style="87" customWidth="1"/>
    <col min="14087" max="14087" width="10.44140625" style="87" customWidth="1"/>
    <col min="14088" max="14088" width="0.77734375" style="87" customWidth="1"/>
    <col min="14089" max="14089" width="11.5546875" style="87"/>
    <col min="14090" max="14090" width="0.77734375" style="87" customWidth="1"/>
    <col min="14091" max="14091" width="9.6640625" style="87" customWidth="1"/>
    <col min="14092" max="14092" width="0.77734375" style="87" customWidth="1"/>
    <col min="14093" max="14093" width="10.77734375" style="87" customWidth="1"/>
    <col min="14094" max="14094" width="0.77734375" style="87" customWidth="1"/>
    <col min="14095" max="14095" width="9.6640625" style="87" customWidth="1"/>
    <col min="14096" max="14096" width="0.77734375" style="87" customWidth="1"/>
    <col min="14097" max="14097" width="10" style="87" customWidth="1"/>
    <col min="14098" max="14098" width="0.77734375" style="87" customWidth="1"/>
    <col min="14099" max="14099" width="9.6640625" style="87" customWidth="1"/>
    <col min="14100" max="14100" width="0.77734375" style="87" customWidth="1"/>
    <col min="14101" max="14101" width="12.33203125" style="87" customWidth="1"/>
    <col min="14102" max="14102" width="0.77734375" style="87" customWidth="1"/>
    <col min="14103" max="14103" width="8" style="87" customWidth="1"/>
    <col min="14104" max="14104" width="0.77734375" style="87" customWidth="1"/>
    <col min="14105" max="14105" width="6.109375" style="87" customWidth="1"/>
    <col min="14106" max="14106" width="0.77734375" style="87" customWidth="1"/>
    <col min="14107" max="14107" width="11.5546875" style="87"/>
    <col min="14108" max="14108" width="0.77734375" style="87" customWidth="1"/>
    <col min="14109" max="14109" width="7.33203125" style="87" customWidth="1"/>
    <col min="14110" max="14110" width="0.77734375" style="87" customWidth="1"/>
    <col min="14111" max="14111" width="7" style="87" customWidth="1"/>
    <col min="14112" max="14112" width="0.77734375" style="87" customWidth="1"/>
    <col min="14113" max="14113" width="10.6640625" style="87" customWidth="1"/>
    <col min="14114" max="14114" width="0.6640625" style="87" customWidth="1"/>
    <col min="14115" max="14115" width="6.109375" style="87" customWidth="1"/>
    <col min="14116" max="14116" width="0.6640625" style="87" customWidth="1"/>
    <col min="14117" max="14117" width="5.5546875" style="87" customWidth="1"/>
    <col min="14118" max="14118" width="0.77734375" style="87" customWidth="1"/>
    <col min="14119" max="14119" width="10.21875" style="87" customWidth="1"/>
    <col min="14120" max="14120" width="0.5546875" style="87" customWidth="1"/>
    <col min="14121" max="14121" width="6" style="87" customWidth="1"/>
    <col min="14122" max="14122" width="0.77734375" style="87" customWidth="1"/>
    <col min="14123" max="14123" width="5" style="87" customWidth="1"/>
    <col min="14124" max="14124" width="1.109375" style="87" customWidth="1"/>
    <col min="14125" max="14125" width="11.6640625" style="87" customWidth="1"/>
    <col min="14126" max="14126" width="0.6640625" style="87" customWidth="1"/>
    <col min="14127" max="14127" width="6.77734375" style="87" customWidth="1"/>
    <col min="14128" max="14128" width="0.77734375" style="87" customWidth="1"/>
    <col min="14129" max="14129" width="5.21875" style="87" customWidth="1"/>
    <col min="14130" max="14130" width="1.109375" style="87" customWidth="1"/>
    <col min="14131" max="14131" width="11.109375" style="87" customWidth="1"/>
    <col min="14132" max="14132" width="0.88671875" style="87" customWidth="1"/>
    <col min="14133" max="14133" width="10.44140625" style="87" customWidth="1"/>
    <col min="14134" max="14134" width="0.88671875" style="87" customWidth="1"/>
    <col min="14135" max="14135" width="10.44140625" style="87" customWidth="1"/>
    <col min="14136" max="14136" width="0.77734375" style="87" customWidth="1"/>
    <col min="14137" max="14137" width="6" style="87" customWidth="1"/>
    <col min="14138" max="14138" width="0.77734375" style="87" customWidth="1"/>
    <col min="14139" max="14139" width="5.33203125" style="87" customWidth="1"/>
    <col min="14140" max="14140" width="1" style="87" customWidth="1"/>
    <col min="14141" max="14141" width="10.44140625" style="87" customWidth="1"/>
    <col min="14142" max="14142" width="0.77734375" style="87" customWidth="1"/>
    <col min="14143" max="14143" width="6.44140625" style="87" customWidth="1"/>
    <col min="14144" max="14144" width="0.88671875" style="87" customWidth="1"/>
    <col min="14145" max="14145" width="5.33203125" style="87" customWidth="1"/>
    <col min="14146" max="14146" width="0.77734375" style="87" customWidth="1"/>
    <col min="14147" max="14147" width="12.6640625" style="87" customWidth="1"/>
    <col min="14148" max="14148" width="1.44140625" style="87" customWidth="1"/>
    <col min="14149" max="14149" width="3.44140625" style="87" customWidth="1"/>
    <col min="14150" max="14150" width="2.21875" style="87" customWidth="1"/>
    <col min="14151" max="14151" width="8.5546875" style="87" customWidth="1"/>
    <col min="14152" max="14336" width="11.5546875" style="87"/>
    <col min="14337" max="14337" width="3.77734375" style="87" customWidth="1"/>
    <col min="14338" max="14338" width="1.44140625" style="87" customWidth="1"/>
    <col min="14339" max="14339" width="11.5546875" style="87"/>
    <col min="14340" max="14340" width="0.77734375" style="87" customWidth="1"/>
    <col min="14341" max="14341" width="12.5546875" style="87" bestFit="1" customWidth="1"/>
    <col min="14342" max="14342" width="0.77734375" style="87" customWidth="1"/>
    <col min="14343" max="14343" width="10.44140625" style="87" customWidth="1"/>
    <col min="14344" max="14344" width="0.77734375" style="87" customWidth="1"/>
    <col min="14345" max="14345" width="11.5546875" style="87"/>
    <col min="14346" max="14346" width="0.77734375" style="87" customWidth="1"/>
    <col min="14347" max="14347" width="9.6640625" style="87" customWidth="1"/>
    <col min="14348" max="14348" width="0.77734375" style="87" customWidth="1"/>
    <col min="14349" max="14349" width="10.77734375" style="87" customWidth="1"/>
    <col min="14350" max="14350" width="0.77734375" style="87" customWidth="1"/>
    <col min="14351" max="14351" width="9.6640625" style="87" customWidth="1"/>
    <col min="14352" max="14352" width="0.77734375" style="87" customWidth="1"/>
    <col min="14353" max="14353" width="10" style="87" customWidth="1"/>
    <col min="14354" max="14354" width="0.77734375" style="87" customWidth="1"/>
    <col min="14355" max="14355" width="9.6640625" style="87" customWidth="1"/>
    <col min="14356" max="14356" width="0.77734375" style="87" customWidth="1"/>
    <col min="14357" max="14357" width="12.33203125" style="87" customWidth="1"/>
    <col min="14358" max="14358" width="0.77734375" style="87" customWidth="1"/>
    <col min="14359" max="14359" width="8" style="87" customWidth="1"/>
    <col min="14360" max="14360" width="0.77734375" style="87" customWidth="1"/>
    <col min="14361" max="14361" width="6.109375" style="87" customWidth="1"/>
    <col min="14362" max="14362" width="0.77734375" style="87" customWidth="1"/>
    <col min="14363" max="14363" width="11.5546875" style="87"/>
    <col min="14364" max="14364" width="0.77734375" style="87" customWidth="1"/>
    <col min="14365" max="14365" width="7.33203125" style="87" customWidth="1"/>
    <col min="14366" max="14366" width="0.77734375" style="87" customWidth="1"/>
    <col min="14367" max="14367" width="7" style="87" customWidth="1"/>
    <col min="14368" max="14368" width="0.77734375" style="87" customWidth="1"/>
    <col min="14369" max="14369" width="10.6640625" style="87" customWidth="1"/>
    <col min="14370" max="14370" width="0.6640625" style="87" customWidth="1"/>
    <col min="14371" max="14371" width="6.109375" style="87" customWidth="1"/>
    <col min="14372" max="14372" width="0.6640625" style="87" customWidth="1"/>
    <col min="14373" max="14373" width="5.5546875" style="87" customWidth="1"/>
    <col min="14374" max="14374" width="0.77734375" style="87" customWidth="1"/>
    <col min="14375" max="14375" width="10.21875" style="87" customWidth="1"/>
    <col min="14376" max="14376" width="0.5546875" style="87" customWidth="1"/>
    <col min="14377" max="14377" width="6" style="87" customWidth="1"/>
    <col min="14378" max="14378" width="0.77734375" style="87" customWidth="1"/>
    <col min="14379" max="14379" width="5" style="87" customWidth="1"/>
    <col min="14380" max="14380" width="1.109375" style="87" customWidth="1"/>
    <col min="14381" max="14381" width="11.6640625" style="87" customWidth="1"/>
    <col min="14382" max="14382" width="0.6640625" style="87" customWidth="1"/>
    <col min="14383" max="14383" width="6.77734375" style="87" customWidth="1"/>
    <col min="14384" max="14384" width="0.77734375" style="87" customWidth="1"/>
    <col min="14385" max="14385" width="5.21875" style="87" customWidth="1"/>
    <col min="14386" max="14386" width="1.109375" style="87" customWidth="1"/>
    <col min="14387" max="14387" width="11.109375" style="87" customWidth="1"/>
    <col min="14388" max="14388" width="0.88671875" style="87" customWidth="1"/>
    <col min="14389" max="14389" width="10.44140625" style="87" customWidth="1"/>
    <col min="14390" max="14390" width="0.88671875" style="87" customWidth="1"/>
    <col min="14391" max="14391" width="10.44140625" style="87" customWidth="1"/>
    <col min="14392" max="14392" width="0.77734375" style="87" customWidth="1"/>
    <col min="14393" max="14393" width="6" style="87" customWidth="1"/>
    <col min="14394" max="14394" width="0.77734375" style="87" customWidth="1"/>
    <col min="14395" max="14395" width="5.33203125" style="87" customWidth="1"/>
    <col min="14396" max="14396" width="1" style="87" customWidth="1"/>
    <col min="14397" max="14397" width="10.44140625" style="87" customWidth="1"/>
    <col min="14398" max="14398" width="0.77734375" style="87" customWidth="1"/>
    <col min="14399" max="14399" width="6.44140625" style="87" customWidth="1"/>
    <col min="14400" max="14400" width="0.88671875" style="87" customWidth="1"/>
    <col min="14401" max="14401" width="5.33203125" style="87" customWidth="1"/>
    <col min="14402" max="14402" width="0.77734375" style="87" customWidth="1"/>
    <col min="14403" max="14403" width="12.6640625" style="87" customWidth="1"/>
    <col min="14404" max="14404" width="1.44140625" style="87" customWidth="1"/>
    <col min="14405" max="14405" width="3.44140625" style="87" customWidth="1"/>
    <col min="14406" max="14406" width="2.21875" style="87" customWidth="1"/>
    <col min="14407" max="14407" width="8.5546875" style="87" customWidth="1"/>
    <col min="14408" max="14592" width="11.5546875" style="87"/>
    <col min="14593" max="14593" width="3.77734375" style="87" customWidth="1"/>
    <col min="14594" max="14594" width="1.44140625" style="87" customWidth="1"/>
    <col min="14595" max="14595" width="11.5546875" style="87"/>
    <col min="14596" max="14596" width="0.77734375" style="87" customWidth="1"/>
    <col min="14597" max="14597" width="12.5546875" style="87" bestFit="1" customWidth="1"/>
    <col min="14598" max="14598" width="0.77734375" style="87" customWidth="1"/>
    <col min="14599" max="14599" width="10.44140625" style="87" customWidth="1"/>
    <col min="14600" max="14600" width="0.77734375" style="87" customWidth="1"/>
    <col min="14601" max="14601" width="11.5546875" style="87"/>
    <col min="14602" max="14602" width="0.77734375" style="87" customWidth="1"/>
    <col min="14603" max="14603" width="9.6640625" style="87" customWidth="1"/>
    <col min="14604" max="14604" width="0.77734375" style="87" customWidth="1"/>
    <col min="14605" max="14605" width="10.77734375" style="87" customWidth="1"/>
    <col min="14606" max="14606" width="0.77734375" style="87" customWidth="1"/>
    <col min="14607" max="14607" width="9.6640625" style="87" customWidth="1"/>
    <col min="14608" max="14608" width="0.77734375" style="87" customWidth="1"/>
    <col min="14609" max="14609" width="10" style="87" customWidth="1"/>
    <col min="14610" max="14610" width="0.77734375" style="87" customWidth="1"/>
    <col min="14611" max="14611" width="9.6640625" style="87" customWidth="1"/>
    <col min="14612" max="14612" width="0.77734375" style="87" customWidth="1"/>
    <col min="14613" max="14613" width="12.33203125" style="87" customWidth="1"/>
    <col min="14614" max="14614" width="0.77734375" style="87" customWidth="1"/>
    <col min="14615" max="14615" width="8" style="87" customWidth="1"/>
    <col min="14616" max="14616" width="0.77734375" style="87" customWidth="1"/>
    <col min="14617" max="14617" width="6.109375" style="87" customWidth="1"/>
    <col min="14618" max="14618" width="0.77734375" style="87" customWidth="1"/>
    <col min="14619" max="14619" width="11.5546875" style="87"/>
    <col min="14620" max="14620" width="0.77734375" style="87" customWidth="1"/>
    <col min="14621" max="14621" width="7.33203125" style="87" customWidth="1"/>
    <col min="14622" max="14622" width="0.77734375" style="87" customWidth="1"/>
    <col min="14623" max="14623" width="7" style="87" customWidth="1"/>
    <col min="14624" max="14624" width="0.77734375" style="87" customWidth="1"/>
    <col min="14625" max="14625" width="10.6640625" style="87" customWidth="1"/>
    <col min="14626" max="14626" width="0.6640625" style="87" customWidth="1"/>
    <col min="14627" max="14627" width="6.109375" style="87" customWidth="1"/>
    <col min="14628" max="14628" width="0.6640625" style="87" customWidth="1"/>
    <col min="14629" max="14629" width="5.5546875" style="87" customWidth="1"/>
    <col min="14630" max="14630" width="0.77734375" style="87" customWidth="1"/>
    <col min="14631" max="14631" width="10.21875" style="87" customWidth="1"/>
    <col min="14632" max="14632" width="0.5546875" style="87" customWidth="1"/>
    <col min="14633" max="14633" width="6" style="87" customWidth="1"/>
    <col min="14634" max="14634" width="0.77734375" style="87" customWidth="1"/>
    <col min="14635" max="14635" width="5" style="87" customWidth="1"/>
    <col min="14636" max="14636" width="1.109375" style="87" customWidth="1"/>
    <col min="14637" max="14637" width="11.6640625" style="87" customWidth="1"/>
    <col min="14638" max="14638" width="0.6640625" style="87" customWidth="1"/>
    <col min="14639" max="14639" width="6.77734375" style="87" customWidth="1"/>
    <col min="14640" max="14640" width="0.77734375" style="87" customWidth="1"/>
    <col min="14641" max="14641" width="5.21875" style="87" customWidth="1"/>
    <col min="14642" max="14642" width="1.109375" style="87" customWidth="1"/>
    <col min="14643" max="14643" width="11.109375" style="87" customWidth="1"/>
    <col min="14644" max="14644" width="0.88671875" style="87" customWidth="1"/>
    <col min="14645" max="14645" width="10.44140625" style="87" customWidth="1"/>
    <col min="14646" max="14646" width="0.88671875" style="87" customWidth="1"/>
    <col min="14647" max="14647" width="10.44140625" style="87" customWidth="1"/>
    <col min="14648" max="14648" width="0.77734375" style="87" customWidth="1"/>
    <col min="14649" max="14649" width="6" style="87" customWidth="1"/>
    <col min="14650" max="14650" width="0.77734375" style="87" customWidth="1"/>
    <col min="14651" max="14651" width="5.33203125" style="87" customWidth="1"/>
    <col min="14652" max="14652" width="1" style="87" customWidth="1"/>
    <col min="14653" max="14653" width="10.44140625" style="87" customWidth="1"/>
    <col min="14654" max="14654" width="0.77734375" style="87" customWidth="1"/>
    <col min="14655" max="14655" width="6.44140625" style="87" customWidth="1"/>
    <col min="14656" max="14656" width="0.88671875" style="87" customWidth="1"/>
    <col min="14657" max="14657" width="5.33203125" style="87" customWidth="1"/>
    <col min="14658" max="14658" width="0.77734375" style="87" customWidth="1"/>
    <col min="14659" max="14659" width="12.6640625" style="87" customWidth="1"/>
    <col min="14660" max="14660" width="1.44140625" style="87" customWidth="1"/>
    <col min="14661" max="14661" width="3.44140625" style="87" customWidth="1"/>
    <col min="14662" max="14662" width="2.21875" style="87" customWidth="1"/>
    <col min="14663" max="14663" width="8.5546875" style="87" customWidth="1"/>
    <col min="14664" max="14848" width="11.5546875" style="87"/>
    <col min="14849" max="14849" width="3.77734375" style="87" customWidth="1"/>
    <col min="14850" max="14850" width="1.44140625" style="87" customWidth="1"/>
    <col min="14851" max="14851" width="11.5546875" style="87"/>
    <col min="14852" max="14852" width="0.77734375" style="87" customWidth="1"/>
    <col min="14853" max="14853" width="12.5546875" style="87" bestFit="1" customWidth="1"/>
    <col min="14854" max="14854" width="0.77734375" style="87" customWidth="1"/>
    <col min="14855" max="14855" width="10.44140625" style="87" customWidth="1"/>
    <col min="14856" max="14856" width="0.77734375" style="87" customWidth="1"/>
    <col min="14857" max="14857" width="11.5546875" style="87"/>
    <col min="14858" max="14858" width="0.77734375" style="87" customWidth="1"/>
    <col min="14859" max="14859" width="9.6640625" style="87" customWidth="1"/>
    <col min="14860" max="14860" width="0.77734375" style="87" customWidth="1"/>
    <col min="14861" max="14861" width="10.77734375" style="87" customWidth="1"/>
    <col min="14862" max="14862" width="0.77734375" style="87" customWidth="1"/>
    <col min="14863" max="14863" width="9.6640625" style="87" customWidth="1"/>
    <col min="14864" max="14864" width="0.77734375" style="87" customWidth="1"/>
    <col min="14865" max="14865" width="10" style="87" customWidth="1"/>
    <col min="14866" max="14866" width="0.77734375" style="87" customWidth="1"/>
    <col min="14867" max="14867" width="9.6640625" style="87" customWidth="1"/>
    <col min="14868" max="14868" width="0.77734375" style="87" customWidth="1"/>
    <col min="14869" max="14869" width="12.33203125" style="87" customWidth="1"/>
    <col min="14870" max="14870" width="0.77734375" style="87" customWidth="1"/>
    <col min="14871" max="14871" width="8" style="87" customWidth="1"/>
    <col min="14872" max="14872" width="0.77734375" style="87" customWidth="1"/>
    <col min="14873" max="14873" width="6.109375" style="87" customWidth="1"/>
    <col min="14874" max="14874" width="0.77734375" style="87" customWidth="1"/>
    <col min="14875" max="14875" width="11.5546875" style="87"/>
    <col min="14876" max="14876" width="0.77734375" style="87" customWidth="1"/>
    <col min="14877" max="14877" width="7.33203125" style="87" customWidth="1"/>
    <col min="14878" max="14878" width="0.77734375" style="87" customWidth="1"/>
    <col min="14879" max="14879" width="7" style="87" customWidth="1"/>
    <col min="14880" max="14880" width="0.77734375" style="87" customWidth="1"/>
    <col min="14881" max="14881" width="10.6640625" style="87" customWidth="1"/>
    <col min="14882" max="14882" width="0.6640625" style="87" customWidth="1"/>
    <col min="14883" max="14883" width="6.109375" style="87" customWidth="1"/>
    <col min="14884" max="14884" width="0.6640625" style="87" customWidth="1"/>
    <col min="14885" max="14885" width="5.5546875" style="87" customWidth="1"/>
    <col min="14886" max="14886" width="0.77734375" style="87" customWidth="1"/>
    <col min="14887" max="14887" width="10.21875" style="87" customWidth="1"/>
    <col min="14888" max="14888" width="0.5546875" style="87" customWidth="1"/>
    <col min="14889" max="14889" width="6" style="87" customWidth="1"/>
    <col min="14890" max="14890" width="0.77734375" style="87" customWidth="1"/>
    <col min="14891" max="14891" width="5" style="87" customWidth="1"/>
    <col min="14892" max="14892" width="1.109375" style="87" customWidth="1"/>
    <col min="14893" max="14893" width="11.6640625" style="87" customWidth="1"/>
    <col min="14894" max="14894" width="0.6640625" style="87" customWidth="1"/>
    <col min="14895" max="14895" width="6.77734375" style="87" customWidth="1"/>
    <col min="14896" max="14896" width="0.77734375" style="87" customWidth="1"/>
    <col min="14897" max="14897" width="5.21875" style="87" customWidth="1"/>
    <col min="14898" max="14898" width="1.109375" style="87" customWidth="1"/>
    <col min="14899" max="14899" width="11.109375" style="87" customWidth="1"/>
    <col min="14900" max="14900" width="0.88671875" style="87" customWidth="1"/>
    <col min="14901" max="14901" width="10.44140625" style="87" customWidth="1"/>
    <col min="14902" max="14902" width="0.88671875" style="87" customWidth="1"/>
    <col min="14903" max="14903" width="10.44140625" style="87" customWidth="1"/>
    <col min="14904" max="14904" width="0.77734375" style="87" customWidth="1"/>
    <col min="14905" max="14905" width="6" style="87" customWidth="1"/>
    <col min="14906" max="14906" width="0.77734375" style="87" customWidth="1"/>
    <col min="14907" max="14907" width="5.33203125" style="87" customWidth="1"/>
    <col min="14908" max="14908" width="1" style="87" customWidth="1"/>
    <col min="14909" max="14909" width="10.44140625" style="87" customWidth="1"/>
    <col min="14910" max="14910" width="0.77734375" style="87" customWidth="1"/>
    <col min="14911" max="14911" width="6.44140625" style="87" customWidth="1"/>
    <col min="14912" max="14912" width="0.88671875" style="87" customWidth="1"/>
    <col min="14913" max="14913" width="5.33203125" style="87" customWidth="1"/>
    <col min="14914" max="14914" width="0.77734375" style="87" customWidth="1"/>
    <col min="14915" max="14915" width="12.6640625" style="87" customWidth="1"/>
    <col min="14916" max="14916" width="1.44140625" style="87" customWidth="1"/>
    <col min="14917" max="14917" width="3.44140625" style="87" customWidth="1"/>
    <col min="14918" max="14918" width="2.21875" style="87" customWidth="1"/>
    <col min="14919" max="14919" width="8.5546875" style="87" customWidth="1"/>
    <col min="14920" max="15104" width="11.5546875" style="87"/>
    <col min="15105" max="15105" width="3.77734375" style="87" customWidth="1"/>
    <col min="15106" max="15106" width="1.44140625" style="87" customWidth="1"/>
    <col min="15107" max="15107" width="11.5546875" style="87"/>
    <col min="15108" max="15108" width="0.77734375" style="87" customWidth="1"/>
    <col min="15109" max="15109" width="12.5546875" style="87" bestFit="1" customWidth="1"/>
    <col min="15110" max="15110" width="0.77734375" style="87" customWidth="1"/>
    <col min="15111" max="15111" width="10.44140625" style="87" customWidth="1"/>
    <col min="15112" max="15112" width="0.77734375" style="87" customWidth="1"/>
    <col min="15113" max="15113" width="11.5546875" style="87"/>
    <col min="15114" max="15114" width="0.77734375" style="87" customWidth="1"/>
    <col min="15115" max="15115" width="9.6640625" style="87" customWidth="1"/>
    <col min="15116" max="15116" width="0.77734375" style="87" customWidth="1"/>
    <col min="15117" max="15117" width="10.77734375" style="87" customWidth="1"/>
    <col min="15118" max="15118" width="0.77734375" style="87" customWidth="1"/>
    <col min="15119" max="15119" width="9.6640625" style="87" customWidth="1"/>
    <col min="15120" max="15120" width="0.77734375" style="87" customWidth="1"/>
    <col min="15121" max="15121" width="10" style="87" customWidth="1"/>
    <col min="15122" max="15122" width="0.77734375" style="87" customWidth="1"/>
    <col min="15123" max="15123" width="9.6640625" style="87" customWidth="1"/>
    <col min="15124" max="15124" width="0.77734375" style="87" customWidth="1"/>
    <col min="15125" max="15125" width="12.33203125" style="87" customWidth="1"/>
    <col min="15126" max="15126" width="0.77734375" style="87" customWidth="1"/>
    <col min="15127" max="15127" width="8" style="87" customWidth="1"/>
    <col min="15128" max="15128" width="0.77734375" style="87" customWidth="1"/>
    <col min="15129" max="15129" width="6.109375" style="87" customWidth="1"/>
    <col min="15130" max="15130" width="0.77734375" style="87" customWidth="1"/>
    <col min="15131" max="15131" width="11.5546875" style="87"/>
    <col min="15132" max="15132" width="0.77734375" style="87" customWidth="1"/>
    <col min="15133" max="15133" width="7.33203125" style="87" customWidth="1"/>
    <col min="15134" max="15134" width="0.77734375" style="87" customWidth="1"/>
    <col min="15135" max="15135" width="7" style="87" customWidth="1"/>
    <col min="15136" max="15136" width="0.77734375" style="87" customWidth="1"/>
    <col min="15137" max="15137" width="10.6640625" style="87" customWidth="1"/>
    <col min="15138" max="15138" width="0.6640625" style="87" customWidth="1"/>
    <col min="15139" max="15139" width="6.109375" style="87" customWidth="1"/>
    <col min="15140" max="15140" width="0.6640625" style="87" customWidth="1"/>
    <col min="15141" max="15141" width="5.5546875" style="87" customWidth="1"/>
    <col min="15142" max="15142" width="0.77734375" style="87" customWidth="1"/>
    <col min="15143" max="15143" width="10.21875" style="87" customWidth="1"/>
    <col min="15144" max="15144" width="0.5546875" style="87" customWidth="1"/>
    <col min="15145" max="15145" width="6" style="87" customWidth="1"/>
    <col min="15146" max="15146" width="0.77734375" style="87" customWidth="1"/>
    <col min="15147" max="15147" width="5" style="87" customWidth="1"/>
    <col min="15148" max="15148" width="1.109375" style="87" customWidth="1"/>
    <col min="15149" max="15149" width="11.6640625" style="87" customWidth="1"/>
    <col min="15150" max="15150" width="0.6640625" style="87" customWidth="1"/>
    <col min="15151" max="15151" width="6.77734375" style="87" customWidth="1"/>
    <col min="15152" max="15152" width="0.77734375" style="87" customWidth="1"/>
    <col min="15153" max="15153" width="5.21875" style="87" customWidth="1"/>
    <col min="15154" max="15154" width="1.109375" style="87" customWidth="1"/>
    <col min="15155" max="15155" width="11.109375" style="87" customWidth="1"/>
    <col min="15156" max="15156" width="0.88671875" style="87" customWidth="1"/>
    <col min="15157" max="15157" width="10.44140625" style="87" customWidth="1"/>
    <col min="15158" max="15158" width="0.88671875" style="87" customWidth="1"/>
    <col min="15159" max="15159" width="10.44140625" style="87" customWidth="1"/>
    <col min="15160" max="15160" width="0.77734375" style="87" customWidth="1"/>
    <col min="15161" max="15161" width="6" style="87" customWidth="1"/>
    <col min="15162" max="15162" width="0.77734375" style="87" customWidth="1"/>
    <col min="15163" max="15163" width="5.33203125" style="87" customWidth="1"/>
    <col min="15164" max="15164" width="1" style="87" customWidth="1"/>
    <col min="15165" max="15165" width="10.44140625" style="87" customWidth="1"/>
    <col min="15166" max="15166" width="0.77734375" style="87" customWidth="1"/>
    <col min="15167" max="15167" width="6.44140625" style="87" customWidth="1"/>
    <col min="15168" max="15168" width="0.88671875" style="87" customWidth="1"/>
    <col min="15169" max="15169" width="5.33203125" style="87" customWidth="1"/>
    <col min="15170" max="15170" width="0.77734375" style="87" customWidth="1"/>
    <col min="15171" max="15171" width="12.6640625" style="87" customWidth="1"/>
    <col min="15172" max="15172" width="1.44140625" style="87" customWidth="1"/>
    <col min="15173" max="15173" width="3.44140625" style="87" customWidth="1"/>
    <col min="15174" max="15174" width="2.21875" style="87" customWidth="1"/>
    <col min="15175" max="15175" width="8.5546875" style="87" customWidth="1"/>
    <col min="15176" max="15360" width="11.5546875" style="87"/>
    <col min="15361" max="15361" width="3.77734375" style="87" customWidth="1"/>
    <col min="15362" max="15362" width="1.44140625" style="87" customWidth="1"/>
    <col min="15363" max="15363" width="11.5546875" style="87"/>
    <col min="15364" max="15364" width="0.77734375" style="87" customWidth="1"/>
    <col min="15365" max="15365" width="12.5546875" style="87" bestFit="1" customWidth="1"/>
    <col min="15366" max="15366" width="0.77734375" style="87" customWidth="1"/>
    <col min="15367" max="15367" width="10.44140625" style="87" customWidth="1"/>
    <col min="15368" max="15368" width="0.77734375" style="87" customWidth="1"/>
    <col min="15369" max="15369" width="11.5546875" style="87"/>
    <col min="15370" max="15370" width="0.77734375" style="87" customWidth="1"/>
    <col min="15371" max="15371" width="9.6640625" style="87" customWidth="1"/>
    <col min="15372" max="15372" width="0.77734375" style="87" customWidth="1"/>
    <col min="15373" max="15373" width="10.77734375" style="87" customWidth="1"/>
    <col min="15374" max="15374" width="0.77734375" style="87" customWidth="1"/>
    <col min="15375" max="15375" width="9.6640625" style="87" customWidth="1"/>
    <col min="15376" max="15376" width="0.77734375" style="87" customWidth="1"/>
    <col min="15377" max="15377" width="10" style="87" customWidth="1"/>
    <col min="15378" max="15378" width="0.77734375" style="87" customWidth="1"/>
    <col min="15379" max="15379" width="9.6640625" style="87" customWidth="1"/>
    <col min="15380" max="15380" width="0.77734375" style="87" customWidth="1"/>
    <col min="15381" max="15381" width="12.33203125" style="87" customWidth="1"/>
    <col min="15382" max="15382" width="0.77734375" style="87" customWidth="1"/>
    <col min="15383" max="15383" width="8" style="87" customWidth="1"/>
    <col min="15384" max="15384" width="0.77734375" style="87" customWidth="1"/>
    <col min="15385" max="15385" width="6.109375" style="87" customWidth="1"/>
    <col min="15386" max="15386" width="0.77734375" style="87" customWidth="1"/>
    <col min="15387" max="15387" width="11.5546875" style="87"/>
    <col min="15388" max="15388" width="0.77734375" style="87" customWidth="1"/>
    <col min="15389" max="15389" width="7.33203125" style="87" customWidth="1"/>
    <col min="15390" max="15390" width="0.77734375" style="87" customWidth="1"/>
    <col min="15391" max="15391" width="7" style="87" customWidth="1"/>
    <col min="15392" max="15392" width="0.77734375" style="87" customWidth="1"/>
    <col min="15393" max="15393" width="10.6640625" style="87" customWidth="1"/>
    <col min="15394" max="15394" width="0.6640625" style="87" customWidth="1"/>
    <col min="15395" max="15395" width="6.109375" style="87" customWidth="1"/>
    <col min="15396" max="15396" width="0.6640625" style="87" customWidth="1"/>
    <col min="15397" max="15397" width="5.5546875" style="87" customWidth="1"/>
    <col min="15398" max="15398" width="0.77734375" style="87" customWidth="1"/>
    <col min="15399" max="15399" width="10.21875" style="87" customWidth="1"/>
    <col min="15400" max="15400" width="0.5546875" style="87" customWidth="1"/>
    <col min="15401" max="15401" width="6" style="87" customWidth="1"/>
    <col min="15402" max="15402" width="0.77734375" style="87" customWidth="1"/>
    <col min="15403" max="15403" width="5" style="87" customWidth="1"/>
    <col min="15404" max="15404" width="1.109375" style="87" customWidth="1"/>
    <col min="15405" max="15405" width="11.6640625" style="87" customWidth="1"/>
    <col min="15406" max="15406" width="0.6640625" style="87" customWidth="1"/>
    <col min="15407" max="15407" width="6.77734375" style="87" customWidth="1"/>
    <col min="15408" max="15408" width="0.77734375" style="87" customWidth="1"/>
    <col min="15409" max="15409" width="5.21875" style="87" customWidth="1"/>
    <col min="15410" max="15410" width="1.109375" style="87" customWidth="1"/>
    <col min="15411" max="15411" width="11.109375" style="87" customWidth="1"/>
    <col min="15412" max="15412" width="0.88671875" style="87" customWidth="1"/>
    <col min="15413" max="15413" width="10.44140625" style="87" customWidth="1"/>
    <col min="15414" max="15414" width="0.88671875" style="87" customWidth="1"/>
    <col min="15415" max="15415" width="10.44140625" style="87" customWidth="1"/>
    <col min="15416" max="15416" width="0.77734375" style="87" customWidth="1"/>
    <col min="15417" max="15417" width="6" style="87" customWidth="1"/>
    <col min="15418" max="15418" width="0.77734375" style="87" customWidth="1"/>
    <col min="15419" max="15419" width="5.33203125" style="87" customWidth="1"/>
    <col min="15420" max="15420" width="1" style="87" customWidth="1"/>
    <col min="15421" max="15421" width="10.44140625" style="87" customWidth="1"/>
    <col min="15422" max="15422" width="0.77734375" style="87" customWidth="1"/>
    <col min="15423" max="15423" width="6.44140625" style="87" customWidth="1"/>
    <col min="15424" max="15424" width="0.88671875" style="87" customWidth="1"/>
    <col min="15425" max="15425" width="5.33203125" style="87" customWidth="1"/>
    <col min="15426" max="15426" width="0.77734375" style="87" customWidth="1"/>
    <col min="15427" max="15427" width="12.6640625" style="87" customWidth="1"/>
    <col min="15428" max="15428" width="1.44140625" style="87" customWidth="1"/>
    <col min="15429" max="15429" width="3.44140625" style="87" customWidth="1"/>
    <col min="15430" max="15430" width="2.21875" style="87" customWidth="1"/>
    <col min="15431" max="15431" width="8.5546875" style="87" customWidth="1"/>
    <col min="15432" max="15616" width="11.5546875" style="87"/>
    <col min="15617" max="15617" width="3.77734375" style="87" customWidth="1"/>
    <col min="15618" max="15618" width="1.44140625" style="87" customWidth="1"/>
    <col min="15619" max="15619" width="11.5546875" style="87"/>
    <col min="15620" max="15620" width="0.77734375" style="87" customWidth="1"/>
    <col min="15621" max="15621" width="12.5546875" style="87" bestFit="1" customWidth="1"/>
    <col min="15622" max="15622" width="0.77734375" style="87" customWidth="1"/>
    <col min="15623" max="15623" width="10.44140625" style="87" customWidth="1"/>
    <col min="15624" max="15624" width="0.77734375" style="87" customWidth="1"/>
    <col min="15625" max="15625" width="11.5546875" style="87"/>
    <col min="15626" max="15626" width="0.77734375" style="87" customWidth="1"/>
    <col min="15627" max="15627" width="9.6640625" style="87" customWidth="1"/>
    <col min="15628" max="15628" width="0.77734375" style="87" customWidth="1"/>
    <col min="15629" max="15629" width="10.77734375" style="87" customWidth="1"/>
    <col min="15630" max="15630" width="0.77734375" style="87" customWidth="1"/>
    <col min="15631" max="15631" width="9.6640625" style="87" customWidth="1"/>
    <col min="15632" max="15632" width="0.77734375" style="87" customWidth="1"/>
    <col min="15633" max="15633" width="10" style="87" customWidth="1"/>
    <col min="15634" max="15634" width="0.77734375" style="87" customWidth="1"/>
    <col min="15635" max="15635" width="9.6640625" style="87" customWidth="1"/>
    <col min="15636" max="15636" width="0.77734375" style="87" customWidth="1"/>
    <col min="15637" max="15637" width="12.33203125" style="87" customWidth="1"/>
    <col min="15638" max="15638" width="0.77734375" style="87" customWidth="1"/>
    <col min="15639" max="15639" width="8" style="87" customWidth="1"/>
    <col min="15640" max="15640" width="0.77734375" style="87" customWidth="1"/>
    <col min="15641" max="15641" width="6.109375" style="87" customWidth="1"/>
    <col min="15642" max="15642" width="0.77734375" style="87" customWidth="1"/>
    <col min="15643" max="15643" width="11.5546875" style="87"/>
    <col min="15644" max="15644" width="0.77734375" style="87" customWidth="1"/>
    <col min="15645" max="15645" width="7.33203125" style="87" customWidth="1"/>
    <col min="15646" max="15646" width="0.77734375" style="87" customWidth="1"/>
    <col min="15647" max="15647" width="7" style="87" customWidth="1"/>
    <col min="15648" max="15648" width="0.77734375" style="87" customWidth="1"/>
    <col min="15649" max="15649" width="10.6640625" style="87" customWidth="1"/>
    <col min="15650" max="15650" width="0.6640625" style="87" customWidth="1"/>
    <col min="15651" max="15651" width="6.109375" style="87" customWidth="1"/>
    <col min="15652" max="15652" width="0.6640625" style="87" customWidth="1"/>
    <col min="15653" max="15653" width="5.5546875" style="87" customWidth="1"/>
    <col min="15654" max="15654" width="0.77734375" style="87" customWidth="1"/>
    <col min="15655" max="15655" width="10.21875" style="87" customWidth="1"/>
    <col min="15656" max="15656" width="0.5546875" style="87" customWidth="1"/>
    <col min="15657" max="15657" width="6" style="87" customWidth="1"/>
    <col min="15658" max="15658" width="0.77734375" style="87" customWidth="1"/>
    <col min="15659" max="15659" width="5" style="87" customWidth="1"/>
    <col min="15660" max="15660" width="1.109375" style="87" customWidth="1"/>
    <col min="15661" max="15661" width="11.6640625" style="87" customWidth="1"/>
    <col min="15662" max="15662" width="0.6640625" style="87" customWidth="1"/>
    <col min="15663" max="15663" width="6.77734375" style="87" customWidth="1"/>
    <col min="15664" max="15664" width="0.77734375" style="87" customWidth="1"/>
    <col min="15665" max="15665" width="5.21875" style="87" customWidth="1"/>
    <col min="15666" max="15666" width="1.109375" style="87" customWidth="1"/>
    <col min="15667" max="15667" width="11.109375" style="87" customWidth="1"/>
    <col min="15668" max="15668" width="0.88671875" style="87" customWidth="1"/>
    <col min="15669" max="15669" width="10.44140625" style="87" customWidth="1"/>
    <col min="15670" max="15670" width="0.88671875" style="87" customWidth="1"/>
    <col min="15671" max="15671" width="10.44140625" style="87" customWidth="1"/>
    <col min="15672" max="15672" width="0.77734375" style="87" customWidth="1"/>
    <col min="15673" max="15673" width="6" style="87" customWidth="1"/>
    <col min="15674" max="15674" width="0.77734375" style="87" customWidth="1"/>
    <col min="15675" max="15675" width="5.33203125" style="87" customWidth="1"/>
    <col min="15676" max="15676" width="1" style="87" customWidth="1"/>
    <col min="15677" max="15677" width="10.44140625" style="87" customWidth="1"/>
    <col min="15678" max="15678" width="0.77734375" style="87" customWidth="1"/>
    <col min="15679" max="15679" width="6.44140625" style="87" customWidth="1"/>
    <col min="15680" max="15680" width="0.88671875" style="87" customWidth="1"/>
    <col min="15681" max="15681" width="5.33203125" style="87" customWidth="1"/>
    <col min="15682" max="15682" width="0.77734375" style="87" customWidth="1"/>
    <col min="15683" max="15683" width="12.6640625" style="87" customWidth="1"/>
    <col min="15684" max="15684" width="1.44140625" style="87" customWidth="1"/>
    <col min="15685" max="15685" width="3.44140625" style="87" customWidth="1"/>
    <col min="15686" max="15686" width="2.21875" style="87" customWidth="1"/>
    <col min="15687" max="15687" width="8.5546875" style="87" customWidth="1"/>
    <col min="15688" max="15872" width="11.5546875" style="87"/>
    <col min="15873" max="15873" width="3.77734375" style="87" customWidth="1"/>
    <col min="15874" max="15874" width="1.44140625" style="87" customWidth="1"/>
    <col min="15875" max="15875" width="11.5546875" style="87"/>
    <col min="15876" max="15876" width="0.77734375" style="87" customWidth="1"/>
    <col min="15877" max="15877" width="12.5546875" style="87" bestFit="1" customWidth="1"/>
    <col min="15878" max="15878" width="0.77734375" style="87" customWidth="1"/>
    <col min="15879" max="15879" width="10.44140625" style="87" customWidth="1"/>
    <col min="15880" max="15880" width="0.77734375" style="87" customWidth="1"/>
    <col min="15881" max="15881" width="11.5546875" style="87"/>
    <col min="15882" max="15882" width="0.77734375" style="87" customWidth="1"/>
    <col min="15883" max="15883" width="9.6640625" style="87" customWidth="1"/>
    <col min="15884" max="15884" width="0.77734375" style="87" customWidth="1"/>
    <col min="15885" max="15885" width="10.77734375" style="87" customWidth="1"/>
    <col min="15886" max="15886" width="0.77734375" style="87" customWidth="1"/>
    <col min="15887" max="15887" width="9.6640625" style="87" customWidth="1"/>
    <col min="15888" max="15888" width="0.77734375" style="87" customWidth="1"/>
    <col min="15889" max="15889" width="10" style="87" customWidth="1"/>
    <col min="15890" max="15890" width="0.77734375" style="87" customWidth="1"/>
    <col min="15891" max="15891" width="9.6640625" style="87" customWidth="1"/>
    <col min="15892" max="15892" width="0.77734375" style="87" customWidth="1"/>
    <col min="15893" max="15893" width="12.33203125" style="87" customWidth="1"/>
    <col min="15894" max="15894" width="0.77734375" style="87" customWidth="1"/>
    <col min="15895" max="15895" width="8" style="87" customWidth="1"/>
    <col min="15896" max="15896" width="0.77734375" style="87" customWidth="1"/>
    <col min="15897" max="15897" width="6.109375" style="87" customWidth="1"/>
    <col min="15898" max="15898" width="0.77734375" style="87" customWidth="1"/>
    <col min="15899" max="15899" width="11.5546875" style="87"/>
    <col min="15900" max="15900" width="0.77734375" style="87" customWidth="1"/>
    <col min="15901" max="15901" width="7.33203125" style="87" customWidth="1"/>
    <col min="15902" max="15902" width="0.77734375" style="87" customWidth="1"/>
    <col min="15903" max="15903" width="7" style="87" customWidth="1"/>
    <col min="15904" max="15904" width="0.77734375" style="87" customWidth="1"/>
    <col min="15905" max="15905" width="10.6640625" style="87" customWidth="1"/>
    <col min="15906" max="15906" width="0.6640625" style="87" customWidth="1"/>
    <col min="15907" max="15907" width="6.109375" style="87" customWidth="1"/>
    <col min="15908" max="15908" width="0.6640625" style="87" customWidth="1"/>
    <col min="15909" max="15909" width="5.5546875" style="87" customWidth="1"/>
    <col min="15910" max="15910" width="0.77734375" style="87" customWidth="1"/>
    <col min="15911" max="15911" width="10.21875" style="87" customWidth="1"/>
    <col min="15912" max="15912" width="0.5546875" style="87" customWidth="1"/>
    <col min="15913" max="15913" width="6" style="87" customWidth="1"/>
    <col min="15914" max="15914" width="0.77734375" style="87" customWidth="1"/>
    <col min="15915" max="15915" width="5" style="87" customWidth="1"/>
    <col min="15916" max="15916" width="1.109375" style="87" customWidth="1"/>
    <col min="15917" max="15917" width="11.6640625" style="87" customWidth="1"/>
    <col min="15918" max="15918" width="0.6640625" style="87" customWidth="1"/>
    <col min="15919" max="15919" width="6.77734375" style="87" customWidth="1"/>
    <col min="15920" max="15920" width="0.77734375" style="87" customWidth="1"/>
    <col min="15921" max="15921" width="5.21875" style="87" customWidth="1"/>
    <col min="15922" max="15922" width="1.109375" style="87" customWidth="1"/>
    <col min="15923" max="15923" width="11.109375" style="87" customWidth="1"/>
    <col min="15924" max="15924" width="0.88671875" style="87" customWidth="1"/>
    <col min="15925" max="15925" width="10.44140625" style="87" customWidth="1"/>
    <col min="15926" max="15926" width="0.88671875" style="87" customWidth="1"/>
    <col min="15927" max="15927" width="10.44140625" style="87" customWidth="1"/>
    <col min="15928" max="15928" width="0.77734375" style="87" customWidth="1"/>
    <col min="15929" max="15929" width="6" style="87" customWidth="1"/>
    <col min="15930" max="15930" width="0.77734375" style="87" customWidth="1"/>
    <col min="15931" max="15931" width="5.33203125" style="87" customWidth="1"/>
    <col min="15932" max="15932" width="1" style="87" customWidth="1"/>
    <col min="15933" max="15933" width="10.44140625" style="87" customWidth="1"/>
    <col min="15934" max="15934" width="0.77734375" style="87" customWidth="1"/>
    <col min="15935" max="15935" width="6.44140625" style="87" customWidth="1"/>
    <col min="15936" max="15936" width="0.88671875" style="87" customWidth="1"/>
    <col min="15937" max="15937" width="5.33203125" style="87" customWidth="1"/>
    <col min="15938" max="15938" width="0.77734375" style="87" customWidth="1"/>
    <col min="15939" max="15939" width="12.6640625" style="87" customWidth="1"/>
    <col min="15940" max="15940" width="1.44140625" style="87" customWidth="1"/>
    <col min="15941" max="15941" width="3.44140625" style="87" customWidth="1"/>
    <col min="15942" max="15942" width="2.21875" style="87" customWidth="1"/>
    <col min="15943" max="15943" width="8.5546875" style="87" customWidth="1"/>
    <col min="15944" max="16128" width="11.5546875" style="87"/>
    <col min="16129" max="16129" width="3.77734375" style="87" customWidth="1"/>
    <col min="16130" max="16130" width="1.44140625" style="87" customWidth="1"/>
    <col min="16131" max="16131" width="11.5546875" style="87"/>
    <col min="16132" max="16132" width="0.77734375" style="87" customWidth="1"/>
    <col min="16133" max="16133" width="12.5546875" style="87" bestFit="1" customWidth="1"/>
    <col min="16134" max="16134" width="0.77734375" style="87" customWidth="1"/>
    <col min="16135" max="16135" width="10.44140625" style="87" customWidth="1"/>
    <col min="16136" max="16136" width="0.77734375" style="87" customWidth="1"/>
    <col min="16137" max="16137" width="11.5546875" style="87"/>
    <col min="16138" max="16138" width="0.77734375" style="87" customWidth="1"/>
    <col min="16139" max="16139" width="9.6640625" style="87" customWidth="1"/>
    <col min="16140" max="16140" width="0.77734375" style="87" customWidth="1"/>
    <col min="16141" max="16141" width="10.77734375" style="87" customWidth="1"/>
    <col min="16142" max="16142" width="0.77734375" style="87" customWidth="1"/>
    <col min="16143" max="16143" width="9.6640625" style="87" customWidth="1"/>
    <col min="16144" max="16144" width="0.77734375" style="87" customWidth="1"/>
    <col min="16145" max="16145" width="10" style="87" customWidth="1"/>
    <col min="16146" max="16146" width="0.77734375" style="87" customWidth="1"/>
    <col min="16147" max="16147" width="9.6640625" style="87" customWidth="1"/>
    <col min="16148" max="16148" width="0.77734375" style="87" customWidth="1"/>
    <col min="16149" max="16149" width="12.33203125" style="87" customWidth="1"/>
    <col min="16150" max="16150" width="0.77734375" style="87" customWidth="1"/>
    <col min="16151" max="16151" width="8" style="87" customWidth="1"/>
    <col min="16152" max="16152" width="0.77734375" style="87" customWidth="1"/>
    <col min="16153" max="16153" width="6.109375" style="87" customWidth="1"/>
    <col min="16154" max="16154" width="0.77734375" style="87" customWidth="1"/>
    <col min="16155" max="16155" width="11.5546875" style="87"/>
    <col min="16156" max="16156" width="0.77734375" style="87" customWidth="1"/>
    <col min="16157" max="16157" width="7.33203125" style="87" customWidth="1"/>
    <col min="16158" max="16158" width="0.77734375" style="87" customWidth="1"/>
    <col min="16159" max="16159" width="7" style="87" customWidth="1"/>
    <col min="16160" max="16160" width="0.77734375" style="87" customWidth="1"/>
    <col min="16161" max="16161" width="10.6640625" style="87" customWidth="1"/>
    <col min="16162" max="16162" width="0.6640625" style="87" customWidth="1"/>
    <col min="16163" max="16163" width="6.109375" style="87" customWidth="1"/>
    <col min="16164" max="16164" width="0.6640625" style="87" customWidth="1"/>
    <col min="16165" max="16165" width="5.5546875" style="87" customWidth="1"/>
    <col min="16166" max="16166" width="0.77734375" style="87" customWidth="1"/>
    <col min="16167" max="16167" width="10.21875" style="87" customWidth="1"/>
    <col min="16168" max="16168" width="0.5546875" style="87" customWidth="1"/>
    <col min="16169" max="16169" width="6" style="87" customWidth="1"/>
    <col min="16170" max="16170" width="0.77734375" style="87" customWidth="1"/>
    <col min="16171" max="16171" width="5" style="87" customWidth="1"/>
    <col min="16172" max="16172" width="1.109375" style="87" customWidth="1"/>
    <col min="16173" max="16173" width="11.6640625" style="87" customWidth="1"/>
    <col min="16174" max="16174" width="0.6640625" style="87" customWidth="1"/>
    <col min="16175" max="16175" width="6.77734375" style="87" customWidth="1"/>
    <col min="16176" max="16176" width="0.77734375" style="87" customWidth="1"/>
    <col min="16177" max="16177" width="5.21875" style="87" customWidth="1"/>
    <col min="16178" max="16178" width="1.109375" style="87" customWidth="1"/>
    <col min="16179" max="16179" width="11.109375" style="87" customWidth="1"/>
    <col min="16180" max="16180" width="0.88671875" style="87" customWidth="1"/>
    <col min="16181" max="16181" width="10.44140625" style="87" customWidth="1"/>
    <col min="16182" max="16182" width="0.88671875" style="87" customWidth="1"/>
    <col min="16183" max="16183" width="10.44140625" style="87" customWidth="1"/>
    <col min="16184" max="16184" width="0.77734375" style="87" customWidth="1"/>
    <col min="16185" max="16185" width="6" style="87" customWidth="1"/>
    <col min="16186" max="16186" width="0.77734375" style="87" customWidth="1"/>
    <col min="16187" max="16187" width="5.33203125" style="87" customWidth="1"/>
    <col min="16188" max="16188" width="1" style="87" customWidth="1"/>
    <col min="16189" max="16189" width="10.44140625" style="87" customWidth="1"/>
    <col min="16190" max="16190" width="0.77734375" style="87" customWidth="1"/>
    <col min="16191" max="16191" width="6.44140625" style="87" customWidth="1"/>
    <col min="16192" max="16192" width="0.88671875" style="87" customWidth="1"/>
    <col min="16193" max="16193" width="5.33203125" style="87" customWidth="1"/>
    <col min="16194" max="16194" width="0.77734375" style="87" customWidth="1"/>
    <col min="16195" max="16195" width="12.6640625" style="87" customWidth="1"/>
    <col min="16196" max="16196" width="1.44140625" style="87" customWidth="1"/>
    <col min="16197" max="16197" width="3.44140625" style="87" customWidth="1"/>
    <col min="16198" max="16198" width="2.21875" style="87" customWidth="1"/>
    <col min="16199" max="16199" width="8.5546875" style="87" customWidth="1"/>
    <col min="16200" max="16384" width="11.5546875" style="87"/>
  </cols>
  <sheetData>
    <row r="1" spans="1:71" s="63" customFormat="1" ht="11.25" customHeight="1" x14ac:dyDescent="0.3">
      <c r="C1" s="64"/>
      <c r="AB1" s="65"/>
      <c r="AC1" s="65"/>
      <c r="AD1" s="65"/>
      <c r="AE1" s="66" t="s">
        <v>49</v>
      </c>
      <c r="AF1" s="65"/>
      <c r="AG1" s="67" t="s">
        <v>50</v>
      </c>
      <c r="BQ1" s="66" t="s">
        <v>260</v>
      </c>
    </row>
    <row r="2" spans="1:71" s="63" customFormat="1" ht="11.25" customHeight="1" x14ac:dyDescent="0.3">
      <c r="A2" s="68"/>
      <c r="C2" s="64"/>
      <c r="AB2" s="65"/>
      <c r="AC2" s="65"/>
      <c r="AD2" s="65"/>
      <c r="AE2" s="66" t="s">
        <v>261</v>
      </c>
      <c r="AF2" s="65"/>
      <c r="AG2" s="67" t="s">
        <v>262</v>
      </c>
      <c r="BQ2" s="66" t="s">
        <v>54</v>
      </c>
    </row>
    <row r="3" spans="1:71" s="63" customFormat="1" ht="10.5" customHeight="1" x14ac:dyDescent="0.3">
      <c r="A3" s="69"/>
      <c r="C3" s="64"/>
      <c r="AB3" s="65"/>
      <c r="AC3" s="65"/>
      <c r="AD3" s="65"/>
      <c r="AE3" s="66" t="s">
        <v>55</v>
      </c>
      <c r="AF3" s="65"/>
      <c r="AG3" s="70" t="s">
        <v>56</v>
      </c>
    </row>
    <row r="4" spans="1:71" s="64" customFormat="1" ht="8.85" customHeight="1" x14ac:dyDescent="0.3">
      <c r="BS4" s="63"/>
    </row>
    <row r="5" spans="1:71" s="64" customFormat="1" ht="9.6" customHeight="1" x14ac:dyDescent="0.3">
      <c r="AG5" s="71" t="s">
        <v>263</v>
      </c>
      <c r="AH5" s="71"/>
      <c r="AI5" s="71"/>
      <c r="AJ5" s="71"/>
      <c r="AK5" s="71"/>
      <c r="BS5" s="63"/>
    </row>
    <row r="6" spans="1:71" s="64" customFormat="1" ht="9.6" customHeight="1" x14ac:dyDescent="0.3">
      <c r="E6" s="72" t="s">
        <v>264</v>
      </c>
      <c r="F6" s="72"/>
      <c r="G6" s="72"/>
      <c r="H6" s="72"/>
      <c r="I6" s="72"/>
      <c r="J6" s="72"/>
      <c r="K6" s="72"/>
      <c r="L6" s="72"/>
      <c r="M6" s="72"/>
      <c r="N6" s="72"/>
      <c r="O6" s="72"/>
      <c r="P6" s="72"/>
      <c r="Q6" s="72"/>
      <c r="R6" s="72"/>
      <c r="S6" s="72"/>
      <c r="T6" s="72"/>
      <c r="U6" s="72"/>
      <c r="V6" s="72"/>
      <c r="W6" s="72"/>
      <c r="X6" s="72"/>
      <c r="Y6" s="72"/>
      <c r="Z6" s="71"/>
      <c r="AA6" s="73" t="s">
        <v>265</v>
      </c>
      <c r="AB6" s="74"/>
      <c r="AC6" s="74"/>
      <c r="AD6" s="74"/>
      <c r="AE6" s="74"/>
      <c r="AG6" s="75" t="s">
        <v>266</v>
      </c>
      <c r="AH6" s="75"/>
      <c r="AI6" s="75"/>
      <c r="AJ6" s="75"/>
      <c r="AK6" s="75"/>
      <c r="AM6" s="75" t="s">
        <v>267</v>
      </c>
      <c r="AN6" s="75"/>
      <c r="AO6" s="75"/>
      <c r="AP6" s="75"/>
      <c r="AQ6" s="75"/>
      <c r="AS6" s="75" t="s">
        <v>268</v>
      </c>
      <c r="AT6" s="75"/>
      <c r="AU6" s="75"/>
      <c r="AV6" s="75"/>
      <c r="AW6" s="75"/>
      <c r="AY6" s="75" t="s">
        <v>269</v>
      </c>
      <c r="AZ6" s="75"/>
      <c r="BA6" s="75"/>
      <c r="BB6" s="75"/>
      <c r="BC6" s="75"/>
      <c r="BD6" s="75"/>
      <c r="BE6" s="75"/>
      <c r="BF6" s="75"/>
      <c r="BG6" s="75"/>
      <c r="BI6" s="75" t="s">
        <v>270</v>
      </c>
      <c r="BJ6" s="75"/>
      <c r="BK6" s="75"/>
      <c r="BL6" s="75"/>
      <c r="BM6" s="75"/>
      <c r="BS6" s="63"/>
    </row>
    <row r="7" spans="1:71" s="64" customFormat="1" ht="6.75" customHeight="1" x14ac:dyDescent="0.3">
      <c r="BS7" s="63"/>
    </row>
    <row r="8" spans="1:71" s="64" customFormat="1" ht="9.6" customHeight="1" x14ac:dyDescent="0.3">
      <c r="U8" s="75" t="s">
        <v>72</v>
      </c>
      <c r="V8" s="75"/>
      <c r="W8" s="75"/>
      <c r="X8" s="75"/>
      <c r="Y8" s="75"/>
      <c r="BC8" s="75" t="s">
        <v>72</v>
      </c>
      <c r="BD8" s="75"/>
      <c r="BE8" s="75"/>
      <c r="BF8" s="75"/>
      <c r="BG8" s="75"/>
      <c r="BS8" s="63"/>
    </row>
    <row r="9" spans="1:71" s="64" customFormat="1" ht="9.6" customHeight="1" x14ac:dyDescent="0.3">
      <c r="G9" s="76" t="s">
        <v>271</v>
      </c>
      <c r="I9" s="72" t="s">
        <v>272</v>
      </c>
      <c r="J9" s="72"/>
      <c r="K9" s="72"/>
      <c r="M9" s="76" t="s">
        <v>273</v>
      </c>
      <c r="BA9" s="76" t="s">
        <v>274</v>
      </c>
      <c r="BS9" s="63"/>
    </row>
    <row r="10" spans="1:71" s="64" customFormat="1" ht="9.6" customHeight="1" x14ac:dyDescent="0.3">
      <c r="E10" s="76" t="s">
        <v>275</v>
      </c>
      <c r="G10" s="76" t="s">
        <v>276</v>
      </c>
      <c r="I10" s="76"/>
      <c r="J10" s="76"/>
      <c r="K10" s="76"/>
      <c r="M10" s="76" t="s">
        <v>277</v>
      </c>
      <c r="O10" s="77" t="s">
        <v>278</v>
      </c>
      <c r="W10" s="76" t="s">
        <v>70</v>
      </c>
      <c r="Y10" s="76" t="s">
        <v>279</v>
      </c>
      <c r="AC10" s="76" t="s">
        <v>70</v>
      </c>
      <c r="AE10" s="76" t="s">
        <v>279</v>
      </c>
      <c r="AI10" s="76" t="s">
        <v>70</v>
      </c>
      <c r="AK10" s="76" t="s">
        <v>279</v>
      </c>
      <c r="AO10" s="76" t="s">
        <v>70</v>
      </c>
      <c r="AQ10" s="76" t="s">
        <v>279</v>
      </c>
      <c r="AU10" s="76" t="s">
        <v>70</v>
      </c>
      <c r="AW10" s="76" t="s">
        <v>279</v>
      </c>
      <c r="BA10" s="76" t="s">
        <v>280</v>
      </c>
      <c r="BE10" s="76" t="s">
        <v>70</v>
      </c>
      <c r="BG10" s="76" t="s">
        <v>279</v>
      </c>
      <c r="BK10" s="76" t="s">
        <v>70</v>
      </c>
      <c r="BM10" s="76" t="s">
        <v>279</v>
      </c>
      <c r="BO10" s="76" t="s">
        <v>281</v>
      </c>
      <c r="BS10" s="63"/>
    </row>
    <row r="11" spans="1:71" s="64" customFormat="1" ht="9.6" customHeight="1" x14ac:dyDescent="0.3">
      <c r="A11" s="78" t="s">
        <v>78</v>
      </c>
      <c r="C11" s="78" t="s">
        <v>80</v>
      </c>
      <c r="E11" s="78" t="s">
        <v>282</v>
      </c>
      <c r="G11" s="78" t="s">
        <v>283</v>
      </c>
      <c r="I11" s="78" t="s">
        <v>68</v>
      </c>
      <c r="J11" s="76"/>
      <c r="K11" s="78" t="s">
        <v>284</v>
      </c>
      <c r="M11" s="78" t="s">
        <v>285</v>
      </c>
      <c r="O11" s="78" t="s">
        <v>286</v>
      </c>
      <c r="Q11" s="78" t="s">
        <v>287</v>
      </c>
      <c r="S11" s="78" t="s">
        <v>288</v>
      </c>
      <c r="U11" s="78" t="s">
        <v>81</v>
      </c>
      <c r="W11" s="78" t="s">
        <v>82</v>
      </c>
      <c r="Y11" s="78" t="s">
        <v>57</v>
      </c>
      <c r="AA11" s="78" t="s">
        <v>81</v>
      </c>
      <c r="AC11" s="78" t="s">
        <v>82</v>
      </c>
      <c r="AE11" s="78" t="s">
        <v>57</v>
      </c>
      <c r="AG11" s="78" t="s">
        <v>81</v>
      </c>
      <c r="AI11" s="78" t="s">
        <v>82</v>
      </c>
      <c r="AK11" s="78" t="s">
        <v>57</v>
      </c>
      <c r="AM11" s="78" t="s">
        <v>81</v>
      </c>
      <c r="AO11" s="78" t="s">
        <v>82</v>
      </c>
      <c r="AQ11" s="78" t="s">
        <v>57</v>
      </c>
      <c r="AS11" s="78" t="s">
        <v>81</v>
      </c>
      <c r="AU11" s="78" t="s">
        <v>82</v>
      </c>
      <c r="AW11" s="78" t="s">
        <v>57</v>
      </c>
      <c r="AY11" s="78" t="s">
        <v>288</v>
      </c>
      <c r="BA11" s="78" t="s">
        <v>282</v>
      </c>
      <c r="BC11" s="78" t="s">
        <v>81</v>
      </c>
      <c r="BE11" s="78" t="s">
        <v>82</v>
      </c>
      <c r="BG11" s="78" t="s">
        <v>57</v>
      </c>
      <c r="BI11" s="78" t="s">
        <v>81</v>
      </c>
      <c r="BK11" s="78" t="s">
        <v>82</v>
      </c>
      <c r="BM11" s="78" t="s">
        <v>57</v>
      </c>
      <c r="BO11" s="78" t="s">
        <v>57</v>
      </c>
      <c r="BQ11" s="78" t="s">
        <v>78</v>
      </c>
      <c r="BS11" s="63"/>
    </row>
    <row r="12" spans="1:71" s="64" customFormat="1" ht="8.85" customHeight="1" x14ac:dyDescent="0.3">
      <c r="BS12" s="63"/>
    </row>
    <row r="13" spans="1:71" s="64" customFormat="1" ht="8.85" customHeight="1" x14ac:dyDescent="0.3">
      <c r="B13" s="64" t="s">
        <v>289</v>
      </c>
      <c r="BS13" s="63"/>
    </row>
    <row r="14" spans="1:71" ht="8.85" customHeight="1" x14ac:dyDescent="0.3">
      <c r="A14" s="64">
        <v>1</v>
      </c>
      <c r="B14" s="79"/>
      <c r="C14" s="64" t="s">
        <v>91</v>
      </c>
      <c r="D14" s="80"/>
      <c r="E14" s="82">
        <v>448649533</v>
      </c>
      <c r="F14" s="81"/>
      <c r="G14" s="82">
        <v>7059103</v>
      </c>
      <c r="H14" s="81"/>
      <c r="I14" s="82">
        <v>49420243</v>
      </c>
      <c r="J14" s="82"/>
      <c r="K14" s="82">
        <v>0</v>
      </c>
      <c r="L14" s="81"/>
      <c r="M14" s="82">
        <v>617402</v>
      </c>
      <c r="N14" s="81"/>
      <c r="O14" s="82">
        <v>0</v>
      </c>
      <c r="P14" s="81"/>
      <c r="Q14" s="82">
        <v>2345137</v>
      </c>
      <c r="R14" s="81"/>
      <c r="S14" s="82">
        <v>578282</v>
      </c>
      <c r="T14" s="81"/>
      <c r="U14" s="82">
        <f t="shared" ref="U14:U58" si="0">SUM(E14:S14)</f>
        <v>508669700</v>
      </c>
      <c r="V14" s="81"/>
      <c r="W14" s="83">
        <f>(U14/$BS14)</f>
        <v>3158.458242781745</v>
      </c>
      <c r="X14" s="64"/>
      <c r="Y14" s="84">
        <f>IF($BO14,U14/$BO14*100,0)</f>
        <v>71.285853589600521</v>
      </c>
      <c r="Z14" s="81"/>
      <c r="AA14" s="82">
        <v>134764304</v>
      </c>
      <c r="AB14" s="81"/>
      <c r="AC14" s="83">
        <f t="shared" ref="AC14:AC58" si="1">(AA14/$BS14)</f>
        <v>836.78549518782984</v>
      </c>
      <c r="AD14" s="64"/>
      <c r="AE14" s="84">
        <f t="shared" ref="AE14:AE58" si="2">IF($BO14,AA14/$BO14*100,0)</f>
        <v>18.886103190436575</v>
      </c>
      <c r="AF14" s="85"/>
      <c r="AG14" s="82">
        <v>12787083</v>
      </c>
      <c r="AH14" s="81"/>
      <c r="AI14" s="86">
        <f t="shared" ref="AI14:AI58" si="3">(AG14/$BS14)</f>
        <v>79.398217944737652</v>
      </c>
      <c r="AJ14" s="64"/>
      <c r="AK14" s="84">
        <f t="shared" ref="AK14:AK58" si="4">IF($BO14,AG14/$BO14*100,0)</f>
        <v>1.792003979352554</v>
      </c>
      <c r="AL14" s="81"/>
      <c r="AM14" s="82">
        <v>4297753</v>
      </c>
      <c r="AN14" s="81"/>
      <c r="AO14" s="83">
        <f t="shared" ref="AO14:AO58" si="5">(AM14/$BS14)</f>
        <v>26.685830487426266</v>
      </c>
      <c r="AP14" s="64"/>
      <c r="AQ14" s="84">
        <f t="shared" ref="AQ14:AQ58" si="6">IF($BO14,AM14/$BO14*100,0)</f>
        <v>0.60229455601988169</v>
      </c>
      <c r="AR14" s="81"/>
      <c r="AS14" s="82">
        <v>33066028</v>
      </c>
      <c r="AT14" s="81"/>
      <c r="AU14" s="83">
        <f t="shared" ref="AU14:AU58" si="7">(AS14/$BS14)</f>
        <v>205.31529338714685</v>
      </c>
      <c r="AV14" s="64"/>
      <c r="AW14" s="84">
        <f t="shared" ref="AW14:AW58" si="8">IF($BO14,AS14/$BO14*100,0)</f>
        <v>4.6339304873037088</v>
      </c>
      <c r="AX14" s="81"/>
      <c r="AY14" s="82">
        <v>7578477</v>
      </c>
      <c r="AZ14" s="81"/>
      <c r="BA14" s="82">
        <v>5099748</v>
      </c>
      <c r="BB14" s="81"/>
      <c r="BC14" s="82">
        <f t="shared" ref="BC14:BC58" si="9">(AY14+BA14)</f>
        <v>12678225</v>
      </c>
      <c r="BD14" s="81"/>
      <c r="BE14" s="83">
        <f t="shared" ref="BE14:BE58" si="10">(BC14/$BS14)</f>
        <v>78.722291213908719</v>
      </c>
      <c r="BF14" s="64"/>
      <c r="BG14" s="84">
        <f t="shared" ref="BG14:BG58" si="11">IF($BO14,BC14/$BO14*100,0)</f>
        <v>1.776748430515938</v>
      </c>
      <c r="BH14" s="81"/>
      <c r="BI14" s="82">
        <v>7300222</v>
      </c>
      <c r="BJ14" s="81"/>
      <c r="BK14" s="83">
        <f t="shared" ref="BK14:BK58" si="12">(BI14/$BS14)</f>
        <v>45.328916485563489</v>
      </c>
      <c r="BL14" s="64"/>
      <c r="BM14" s="84">
        <f t="shared" ref="BM14:BM58" si="13">IF($BO14,BI14/$BO14*100,0)</f>
        <v>1.0230657667708154</v>
      </c>
      <c r="BN14" s="81"/>
      <c r="BO14" s="82">
        <f t="shared" ref="BO14:BO58" si="14">(U14+AA14+AG14+AM14+AS14+BC14+BI14)</f>
        <v>713563315</v>
      </c>
      <c r="BQ14" s="64">
        <v>1</v>
      </c>
      <c r="BS14" s="68">
        <v>161050</v>
      </c>
    </row>
    <row r="15" spans="1:71" ht="8.85" customHeight="1" x14ac:dyDescent="0.3">
      <c r="A15" s="64">
        <v>2</v>
      </c>
      <c r="B15" s="79"/>
      <c r="C15" s="64" t="s">
        <v>92</v>
      </c>
      <c r="E15" s="88">
        <v>13555612</v>
      </c>
      <c r="F15" s="85"/>
      <c r="G15" s="88">
        <v>292182</v>
      </c>
      <c r="H15" s="64"/>
      <c r="I15" s="88">
        <v>3211939</v>
      </c>
      <c r="J15" s="88"/>
      <c r="K15" s="88">
        <v>0</v>
      </c>
      <c r="L15" s="64"/>
      <c r="M15" s="88">
        <v>633081</v>
      </c>
      <c r="N15" s="64"/>
      <c r="O15" s="88">
        <v>0</v>
      </c>
      <c r="P15" s="64"/>
      <c r="Q15" s="88">
        <v>302221</v>
      </c>
      <c r="R15" s="64"/>
      <c r="S15" s="88">
        <v>197964</v>
      </c>
      <c r="T15" s="64"/>
      <c r="U15" s="88">
        <f t="shared" si="0"/>
        <v>18192999</v>
      </c>
      <c r="V15" s="64"/>
      <c r="W15" s="84">
        <f t="shared" ref="W15:W58" si="15">(U15/$BS15)</f>
        <v>1077.9758843396339</v>
      </c>
      <c r="X15" s="64"/>
      <c r="Y15" s="84">
        <f t="shared" ref="Y15:Y58" si="16">IF($BO15,U15/$BO15*100,0)</f>
        <v>35.543197001828695</v>
      </c>
      <c r="Z15" s="64"/>
      <c r="AA15" s="88">
        <v>14928744</v>
      </c>
      <c r="AB15" s="64"/>
      <c r="AC15" s="84">
        <f t="shared" si="1"/>
        <v>884.56147419565093</v>
      </c>
      <c r="AD15" s="64"/>
      <c r="AE15" s="84">
        <f t="shared" si="2"/>
        <v>29.165905466265794</v>
      </c>
      <c r="AF15" s="64"/>
      <c r="AG15" s="88">
        <v>137486</v>
      </c>
      <c r="AH15" s="64"/>
      <c r="AI15" s="84">
        <f t="shared" si="3"/>
        <v>8.1463530248266878</v>
      </c>
      <c r="AJ15" s="64"/>
      <c r="AK15" s="84">
        <f t="shared" si="4"/>
        <v>0.26860288306471186</v>
      </c>
      <c r="AL15" s="64"/>
      <c r="AM15" s="88">
        <v>257255</v>
      </c>
      <c r="AN15" s="64"/>
      <c r="AO15" s="84">
        <f t="shared" si="5"/>
        <v>15.242934170764947</v>
      </c>
      <c r="AP15" s="64"/>
      <c r="AQ15" s="84">
        <f t="shared" si="6"/>
        <v>0.50259251620392231</v>
      </c>
      <c r="AR15" s="64"/>
      <c r="AS15" s="88">
        <v>15029113</v>
      </c>
      <c r="AT15" s="64"/>
      <c r="AU15" s="84">
        <f t="shared" si="7"/>
        <v>890.50856194821358</v>
      </c>
      <c r="AV15" s="64"/>
      <c r="AW15" s="84">
        <f t="shared" si="8"/>
        <v>29.361993815409143</v>
      </c>
      <c r="AX15" s="64"/>
      <c r="AY15" s="88">
        <v>261707</v>
      </c>
      <c r="AZ15" s="64"/>
      <c r="BA15" s="88">
        <v>635782</v>
      </c>
      <c r="BB15" s="64"/>
      <c r="BC15" s="88">
        <f t="shared" si="9"/>
        <v>897489</v>
      </c>
      <c r="BD15" s="64"/>
      <c r="BE15" s="84">
        <f t="shared" si="10"/>
        <v>53.178230728209989</v>
      </c>
      <c r="BF15" s="64"/>
      <c r="BG15" s="84">
        <f t="shared" si="11"/>
        <v>1.7534013129981614</v>
      </c>
      <c r="BH15" s="64"/>
      <c r="BI15" s="301">
        <v>1742515</v>
      </c>
      <c r="BJ15" s="64"/>
      <c r="BK15" s="84">
        <f t="shared" si="12"/>
        <v>103.24791135865379</v>
      </c>
      <c r="BL15" s="64"/>
      <c r="BM15" s="84">
        <f t="shared" si="13"/>
        <v>3.4043070042295684</v>
      </c>
      <c r="BN15" s="64"/>
      <c r="BO15" s="88">
        <f t="shared" si="14"/>
        <v>51185601</v>
      </c>
      <c r="BQ15" s="64">
        <v>2</v>
      </c>
      <c r="BS15" s="68">
        <v>16877</v>
      </c>
    </row>
    <row r="16" spans="1:71" ht="8.85" customHeight="1" x14ac:dyDescent="0.3">
      <c r="A16" s="64">
        <v>3</v>
      </c>
      <c r="B16" s="79"/>
      <c r="C16" s="64" t="s">
        <v>94</v>
      </c>
      <c r="E16" s="88">
        <v>3993932</v>
      </c>
      <c r="F16" s="85"/>
      <c r="G16" s="88">
        <v>269837</v>
      </c>
      <c r="H16" s="64"/>
      <c r="I16" s="88">
        <v>1338826</v>
      </c>
      <c r="J16" s="88"/>
      <c r="K16" s="88">
        <v>0</v>
      </c>
      <c r="L16" s="64"/>
      <c r="M16" s="88">
        <v>329927</v>
      </c>
      <c r="N16" s="64"/>
      <c r="O16" s="88">
        <v>0</v>
      </c>
      <c r="P16" s="64"/>
      <c r="Q16" s="88">
        <v>63223</v>
      </c>
      <c r="R16" s="64"/>
      <c r="S16" s="88">
        <v>42205</v>
      </c>
      <c r="T16" s="64"/>
      <c r="U16" s="88">
        <f t="shared" si="0"/>
        <v>6037950</v>
      </c>
      <c r="V16" s="64"/>
      <c r="W16" s="84">
        <f t="shared" si="15"/>
        <v>950.70854983467166</v>
      </c>
      <c r="X16" s="64"/>
      <c r="Y16" s="84">
        <f t="shared" si="16"/>
        <v>58.737139106028515</v>
      </c>
      <c r="Z16" s="64"/>
      <c r="AA16" s="88">
        <v>1546500</v>
      </c>
      <c r="AB16" s="64"/>
      <c r="AC16" s="84">
        <f t="shared" si="1"/>
        <v>243.5049598488427</v>
      </c>
      <c r="AD16" s="64"/>
      <c r="AE16" s="84">
        <f t="shared" si="2"/>
        <v>15.044342140539936</v>
      </c>
      <c r="AF16" s="64"/>
      <c r="AG16" s="88">
        <v>24621</v>
      </c>
      <c r="AH16" s="64"/>
      <c r="AI16" s="84">
        <f t="shared" si="3"/>
        <v>3.8767123287671232</v>
      </c>
      <c r="AJ16" s="64"/>
      <c r="AK16" s="84">
        <f t="shared" si="4"/>
        <v>0.23951293103280552</v>
      </c>
      <c r="AL16" s="64"/>
      <c r="AM16" s="88">
        <v>40254</v>
      </c>
      <c r="AN16" s="64"/>
      <c r="AO16" s="84">
        <f t="shared" si="5"/>
        <v>6.3382144544166277</v>
      </c>
      <c r="AP16" s="64"/>
      <c r="AQ16" s="84">
        <f t="shared" si="6"/>
        <v>0.39159065536714815</v>
      </c>
      <c r="AR16" s="64"/>
      <c r="AS16" s="88">
        <v>1998490</v>
      </c>
      <c r="AT16" s="64"/>
      <c r="AU16" s="84">
        <f t="shared" si="7"/>
        <v>314.67327979845692</v>
      </c>
      <c r="AV16" s="64"/>
      <c r="AW16" s="84">
        <f t="shared" si="8"/>
        <v>19.441297978950956</v>
      </c>
      <c r="AX16" s="64"/>
      <c r="AY16" s="88">
        <v>5605</v>
      </c>
      <c r="AZ16" s="64"/>
      <c r="BA16" s="88">
        <v>197524</v>
      </c>
      <c r="BB16" s="64"/>
      <c r="BC16" s="88">
        <f t="shared" si="9"/>
        <v>203129</v>
      </c>
      <c r="BD16" s="64"/>
      <c r="BE16" s="84">
        <f t="shared" si="10"/>
        <v>31.983782081561959</v>
      </c>
      <c r="BF16" s="64"/>
      <c r="BG16" s="84">
        <f t="shared" si="11"/>
        <v>1.9760376169839875</v>
      </c>
      <c r="BH16" s="64"/>
      <c r="BI16" s="301">
        <v>428668</v>
      </c>
      <c r="BJ16" s="64"/>
      <c r="BK16" s="84">
        <f t="shared" si="12"/>
        <v>67.496142339789003</v>
      </c>
      <c r="BL16" s="64"/>
      <c r="BM16" s="84">
        <f t="shared" si="13"/>
        <v>4.1700795710966521</v>
      </c>
      <c r="BN16" s="64"/>
      <c r="BO16" s="88">
        <f t="shared" si="14"/>
        <v>10279612</v>
      </c>
      <c r="BQ16" s="64">
        <v>3</v>
      </c>
      <c r="BS16" s="68">
        <v>6351</v>
      </c>
    </row>
    <row r="17" spans="1:71" ht="8.85" customHeight="1" x14ac:dyDescent="0.3">
      <c r="A17" s="64">
        <v>4</v>
      </c>
      <c r="B17" s="79"/>
      <c r="C17" s="64" t="s">
        <v>95</v>
      </c>
      <c r="E17" s="88">
        <v>70263898</v>
      </c>
      <c r="F17" s="85"/>
      <c r="G17" s="88">
        <v>1447032</v>
      </c>
      <c r="H17" s="64"/>
      <c r="I17" s="88">
        <v>6944853</v>
      </c>
      <c r="J17" s="88"/>
      <c r="K17" s="88">
        <v>7262</v>
      </c>
      <c r="L17" s="64"/>
      <c r="M17" s="88">
        <v>2358088</v>
      </c>
      <c r="N17" s="64"/>
      <c r="O17" s="88">
        <v>0</v>
      </c>
      <c r="P17" s="64"/>
      <c r="Q17" s="88">
        <v>380173</v>
      </c>
      <c r="R17" s="64"/>
      <c r="S17" s="88">
        <v>160052</v>
      </c>
      <c r="T17" s="64"/>
      <c r="U17" s="88">
        <f t="shared" si="0"/>
        <v>81561358</v>
      </c>
      <c r="V17" s="64"/>
      <c r="W17" s="84">
        <f t="shared" si="15"/>
        <v>1655.026440210223</v>
      </c>
      <c r="X17" s="64"/>
      <c r="Y17" s="84">
        <f t="shared" si="16"/>
        <v>44.533532230448955</v>
      </c>
      <c r="Z17" s="64"/>
      <c r="AA17" s="88">
        <v>46238001</v>
      </c>
      <c r="AB17" s="64"/>
      <c r="AC17" s="84">
        <f t="shared" si="1"/>
        <v>938.25208498204177</v>
      </c>
      <c r="AD17" s="64"/>
      <c r="AE17" s="84">
        <f t="shared" si="2"/>
        <v>25.246532896191248</v>
      </c>
      <c r="AF17" s="64"/>
      <c r="AG17" s="88">
        <v>1898581</v>
      </c>
      <c r="AH17" s="64"/>
      <c r="AI17" s="84">
        <f t="shared" si="3"/>
        <v>38.525618392483921</v>
      </c>
      <c r="AJ17" s="64"/>
      <c r="AK17" s="84">
        <f t="shared" si="4"/>
        <v>1.0366492200340511</v>
      </c>
      <c r="AL17" s="64"/>
      <c r="AM17" s="88">
        <v>362381</v>
      </c>
      <c r="AN17" s="64"/>
      <c r="AO17" s="84">
        <f t="shared" si="5"/>
        <v>7.3533613360118508</v>
      </c>
      <c r="AP17" s="64"/>
      <c r="AQ17" s="84">
        <f t="shared" si="6"/>
        <v>0.19786460572667666</v>
      </c>
      <c r="AR17" s="64"/>
      <c r="AS17" s="88">
        <v>31997190</v>
      </c>
      <c r="AT17" s="64"/>
      <c r="AU17" s="84">
        <f t="shared" si="7"/>
        <v>649.28045291288731</v>
      </c>
      <c r="AV17" s="64"/>
      <c r="AW17" s="84">
        <f t="shared" si="8"/>
        <v>17.470870116566708</v>
      </c>
      <c r="AX17" s="64"/>
      <c r="AY17" s="88">
        <v>1463956</v>
      </c>
      <c r="AZ17" s="64"/>
      <c r="BA17" s="88">
        <v>566941</v>
      </c>
      <c r="BB17" s="64"/>
      <c r="BC17" s="88">
        <f t="shared" si="9"/>
        <v>2030897</v>
      </c>
      <c r="BD17" s="64"/>
      <c r="BE17" s="84">
        <f t="shared" si="10"/>
        <v>41.210547675574766</v>
      </c>
      <c r="BF17" s="64"/>
      <c r="BG17" s="84">
        <f t="shared" si="11"/>
        <v>1.108895428227447</v>
      </c>
      <c r="BH17" s="64"/>
      <c r="BI17" s="301">
        <v>19057536</v>
      </c>
      <c r="BJ17" s="64"/>
      <c r="BK17" s="84">
        <f t="shared" si="12"/>
        <v>386.71163328666222</v>
      </c>
      <c r="BL17" s="64"/>
      <c r="BM17" s="84">
        <f t="shared" si="13"/>
        <v>10.40565550280491</v>
      </c>
      <c r="BN17" s="64"/>
      <c r="BO17" s="88">
        <f t="shared" si="14"/>
        <v>183145944</v>
      </c>
      <c r="BQ17" s="64">
        <v>4</v>
      </c>
      <c r="BS17" s="68">
        <v>49281</v>
      </c>
    </row>
    <row r="18" spans="1:71" ht="8.85" customHeight="1" x14ac:dyDescent="0.3">
      <c r="A18" s="64">
        <v>5</v>
      </c>
      <c r="B18" s="79"/>
      <c r="C18" s="64" t="s">
        <v>96</v>
      </c>
      <c r="E18" s="88">
        <v>278914818</v>
      </c>
      <c r="F18" s="85"/>
      <c r="G18" s="88">
        <v>10360813</v>
      </c>
      <c r="H18" s="64"/>
      <c r="I18" s="88">
        <v>60450428</v>
      </c>
      <c r="J18" s="88"/>
      <c r="K18" s="88">
        <v>132617</v>
      </c>
      <c r="L18" s="64"/>
      <c r="M18" s="88">
        <v>2995448</v>
      </c>
      <c r="N18" s="64"/>
      <c r="O18" s="88">
        <v>0</v>
      </c>
      <c r="P18" s="64"/>
      <c r="Q18" s="88">
        <v>2058101</v>
      </c>
      <c r="R18" s="64"/>
      <c r="S18" s="88">
        <v>1246770</v>
      </c>
      <c r="T18" s="64"/>
      <c r="U18" s="88">
        <f t="shared" si="0"/>
        <v>356158995</v>
      </c>
      <c r="V18" s="64"/>
      <c r="W18" s="89">
        <f t="shared" si="15"/>
        <v>1460.4580961831812</v>
      </c>
      <c r="X18" s="64"/>
      <c r="Y18" s="89">
        <f t="shared" si="16"/>
        <v>62.489085521235921</v>
      </c>
      <c r="Z18" s="64"/>
      <c r="AA18" s="88">
        <v>134689834</v>
      </c>
      <c r="AB18" s="64"/>
      <c r="AC18" s="89">
        <f t="shared" si="1"/>
        <v>552.30630505027307</v>
      </c>
      <c r="AD18" s="64"/>
      <c r="AE18" s="89">
        <f t="shared" si="2"/>
        <v>23.631705709600485</v>
      </c>
      <c r="AF18" s="64"/>
      <c r="AG18" s="88">
        <v>3089132</v>
      </c>
      <c r="AH18" s="64"/>
      <c r="AI18" s="89">
        <f t="shared" si="3"/>
        <v>12.667229812849575</v>
      </c>
      <c r="AJ18" s="64"/>
      <c r="AK18" s="89">
        <f t="shared" si="4"/>
        <v>0.54199679481459273</v>
      </c>
      <c r="AL18" s="64"/>
      <c r="AM18" s="88">
        <v>2064005</v>
      </c>
      <c r="AN18" s="64"/>
      <c r="AO18" s="89">
        <f t="shared" si="5"/>
        <v>8.4636155625174272</v>
      </c>
      <c r="AP18" s="64"/>
      <c r="AQ18" s="89">
        <f t="shared" si="6"/>
        <v>0.36213541359880169</v>
      </c>
      <c r="AR18" s="64"/>
      <c r="AS18" s="88">
        <v>59399895</v>
      </c>
      <c r="AT18" s="64"/>
      <c r="AU18" s="89">
        <f t="shared" si="7"/>
        <v>243.57396214345465</v>
      </c>
      <c r="AV18" s="64"/>
      <c r="AW18" s="89">
        <f t="shared" si="8"/>
        <v>10.421876663840637</v>
      </c>
      <c r="AX18" s="64"/>
      <c r="AY18" s="88">
        <v>7873787</v>
      </c>
      <c r="AZ18" s="64"/>
      <c r="BA18" s="88">
        <v>1063169</v>
      </c>
      <c r="BB18" s="64"/>
      <c r="BC18" s="88">
        <f t="shared" si="9"/>
        <v>8936956</v>
      </c>
      <c r="BD18" s="64"/>
      <c r="BE18" s="89">
        <f t="shared" si="10"/>
        <v>36.646694113208788</v>
      </c>
      <c r="BF18" s="64"/>
      <c r="BG18" s="89">
        <f t="shared" si="11"/>
        <v>1.5680137680743469</v>
      </c>
      <c r="BH18" s="64"/>
      <c r="BI18" s="301">
        <v>5615107</v>
      </c>
      <c r="BJ18" s="64"/>
      <c r="BK18" s="89">
        <f t="shared" si="12"/>
        <v>23.025189856807781</v>
      </c>
      <c r="BL18" s="64"/>
      <c r="BM18" s="89">
        <f t="shared" si="13"/>
        <v>0.98518612883521439</v>
      </c>
      <c r="BN18" s="64"/>
      <c r="BO18" s="88">
        <f t="shared" si="14"/>
        <v>569953924</v>
      </c>
      <c r="BQ18" s="64">
        <v>5</v>
      </c>
      <c r="BS18" s="68">
        <v>243868</v>
      </c>
    </row>
    <row r="19" spans="1:71" ht="8.85" customHeight="1" x14ac:dyDescent="0.3">
      <c r="A19" s="90"/>
      <c r="B19" s="79"/>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Q19" s="91"/>
    </row>
    <row r="20" spans="1:71" ht="8.85" customHeight="1" x14ac:dyDescent="0.3">
      <c r="A20" s="64">
        <v>6</v>
      </c>
      <c r="B20" s="79"/>
      <c r="C20" s="64" t="s">
        <v>97</v>
      </c>
      <c r="E20" s="88">
        <v>19972685</v>
      </c>
      <c r="F20" s="85"/>
      <c r="G20" s="88">
        <v>413745</v>
      </c>
      <c r="H20" s="64"/>
      <c r="I20" s="88">
        <v>3192210</v>
      </c>
      <c r="J20" s="88"/>
      <c r="K20" s="88">
        <v>0</v>
      </c>
      <c r="L20" s="64"/>
      <c r="M20" s="88">
        <v>105480</v>
      </c>
      <c r="N20" s="64"/>
      <c r="O20" s="88">
        <v>0</v>
      </c>
      <c r="P20" s="64"/>
      <c r="Q20" s="88">
        <v>33155</v>
      </c>
      <c r="R20" s="64"/>
      <c r="S20" s="88">
        <v>181234</v>
      </c>
      <c r="T20" s="64"/>
      <c r="U20" s="88">
        <f t="shared" si="0"/>
        <v>23898509</v>
      </c>
      <c r="V20" s="64"/>
      <c r="W20" s="89">
        <f t="shared" si="15"/>
        <v>1360.8079375925292</v>
      </c>
      <c r="X20" s="64"/>
      <c r="Y20" s="89">
        <f t="shared" si="16"/>
        <v>45.636829699231093</v>
      </c>
      <c r="Z20" s="64"/>
      <c r="AA20" s="88">
        <v>21971735</v>
      </c>
      <c r="AB20" s="64"/>
      <c r="AC20" s="89">
        <f t="shared" si="1"/>
        <v>1251.0952624985764</v>
      </c>
      <c r="AD20" s="64"/>
      <c r="AE20" s="89">
        <f t="shared" si="2"/>
        <v>41.957442968163214</v>
      </c>
      <c r="AF20" s="64"/>
      <c r="AG20" s="301">
        <v>368665</v>
      </c>
      <c r="AH20" s="64"/>
      <c r="AI20" s="89">
        <f t="shared" si="3"/>
        <v>20.992199066165586</v>
      </c>
      <c r="AJ20" s="64"/>
      <c r="AK20" s="89">
        <f t="shared" si="4"/>
        <v>0.70400633868276175</v>
      </c>
      <c r="AL20" s="64"/>
      <c r="AM20" s="301">
        <v>342061</v>
      </c>
      <c r="AN20" s="64"/>
      <c r="AO20" s="89">
        <f t="shared" si="5"/>
        <v>19.477337433094181</v>
      </c>
      <c r="AP20" s="64"/>
      <c r="AQ20" s="89">
        <f t="shared" si="6"/>
        <v>0.65320307654961596</v>
      </c>
      <c r="AR20" s="64"/>
      <c r="AS20" s="301">
        <v>4704047</v>
      </c>
      <c r="AT20" s="64"/>
      <c r="AU20" s="89">
        <f t="shared" si="7"/>
        <v>267.853718255324</v>
      </c>
      <c r="AV20" s="64"/>
      <c r="AW20" s="89">
        <f t="shared" si="8"/>
        <v>8.982894783778308</v>
      </c>
      <c r="AX20" s="64"/>
      <c r="AY20" s="301">
        <v>310085</v>
      </c>
      <c r="AZ20" s="64"/>
      <c r="BA20" s="301">
        <v>60996</v>
      </c>
      <c r="BB20" s="64"/>
      <c r="BC20" s="88">
        <f t="shared" si="9"/>
        <v>371081</v>
      </c>
      <c r="BD20" s="64"/>
      <c r="BE20" s="89">
        <f t="shared" si="10"/>
        <v>21.129768819041111</v>
      </c>
      <c r="BF20" s="64"/>
      <c r="BG20" s="89">
        <f t="shared" si="11"/>
        <v>0.70861995623326846</v>
      </c>
      <c r="BH20" s="64"/>
      <c r="BI20" s="301">
        <v>710618</v>
      </c>
      <c r="BJ20" s="64"/>
      <c r="BK20" s="89">
        <f t="shared" si="12"/>
        <v>40.463386857988837</v>
      </c>
      <c r="BL20" s="64"/>
      <c r="BM20" s="89">
        <f t="shared" si="13"/>
        <v>1.3570031773617426</v>
      </c>
      <c r="BN20" s="64"/>
      <c r="BO20" s="88">
        <f t="shared" si="14"/>
        <v>52366716</v>
      </c>
      <c r="BQ20" s="64">
        <v>6</v>
      </c>
      <c r="BS20" s="68">
        <v>17562</v>
      </c>
    </row>
    <row r="21" spans="1:71" ht="8.85" customHeight="1" x14ac:dyDescent="0.3">
      <c r="A21" s="64">
        <v>7</v>
      </c>
      <c r="B21" s="79"/>
      <c r="C21" s="64" t="s">
        <v>98</v>
      </c>
      <c r="E21" s="88">
        <v>2273980</v>
      </c>
      <c r="F21" s="85"/>
      <c r="G21" s="88">
        <v>2011429</v>
      </c>
      <c r="H21" s="64"/>
      <c r="I21" s="88">
        <v>1116444</v>
      </c>
      <c r="J21" s="88"/>
      <c r="K21" s="88">
        <v>6016</v>
      </c>
      <c r="L21" s="64"/>
      <c r="M21" s="88">
        <v>3311769</v>
      </c>
      <c r="N21" s="64"/>
      <c r="O21" s="88">
        <v>0</v>
      </c>
      <c r="P21" s="64"/>
      <c r="Q21" s="88">
        <v>54153</v>
      </c>
      <c r="R21" s="64"/>
      <c r="S21" s="88">
        <v>48465</v>
      </c>
      <c r="T21" s="64"/>
      <c r="U21" s="88">
        <f t="shared" si="0"/>
        <v>8822256</v>
      </c>
      <c r="V21" s="64"/>
      <c r="W21" s="89">
        <f t="shared" si="15"/>
        <v>1543.4317704688594</v>
      </c>
      <c r="X21" s="64"/>
      <c r="Y21" s="89">
        <f t="shared" si="16"/>
        <v>52.114301268629205</v>
      </c>
      <c r="Z21" s="64"/>
      <c r="AA21" s="88">
        <v>4094054</v>
      </c>
      <c r="AB21" s="64"/>
      <c r="AC21" s="89">
        <f t="shared" si="1"/>
        <v>716.24457662701195</v>
      </c>
      <c r="AD21" s="64"/>
      <c r="AE21" s="89">
        <f t="shared" si="2"/>
        <v>24.184150127363846</v>
      </c>
      <c r="AF21" s="64"/>
      <c r="AG21" s="301">
        <v>18006</v>
      </c>
      <c r="AH21" s="64"/>
      <c r="AI21" s="89">
        <f t="shared" si="3"/>
        <v>3.1501049685094471</v>
      </c>
      <c r="AJ21" s="64"/>
      <c r="AK21" s="89">
        <f t="shared" si="4"/>
        <v>0.10636396275997176</v>
      </c>
      <c r="AL21" s="64"/>
      <c r="AM21" s="301">
        <v>3324</v>
      </c>
      <c r="AN21" s="64"/>
      <c r="AO21" s="89">
        <f t="shared" si="5"/>
        <v>0.58152554233729881</v>
      </c>
      <c r="AP21" s="64"/>
      <c r="AQ21" s="89">
        <f t="shared" si="6"/>
        <v>1.9635333345226377E-2</v>
      </c>
      <c r="AR21" s="64"/>
      <c r="AS21" s="301">
        <v>3666146</v>
      </c>
      <c r="AT21" s="64"/>
      <c r="AU21" s="89">
        <f t="shared" si="7"/>
        <v>641.38313505948213</v>
      </c>
      <c r="AV21" s="64"/>
      <c r="AW21" s="89">
        <f t="shared" si="8"/>
        <v>21.656437666145699</v>
      </c>
      <c r="AX21" s="64"/>
      <c r="AY21" s="301">
        <v>89707</v>
      </c>
      <c r="AZ21" s="64"/>
      <c r="BA21" s="301">
        <v>27757</v>
      </c>
      <c r="BB21" s="64"/>
      <c r="BC21" s="88">
        <f t="shared" si="9"/>
        <v>117464</v>
      </c>
      <c r="BD21" s="64"/>
      <c r="BE21" s="89">
        <f t="shared" si="10"/>
        <v>20.55003498950315</v>
      </c>
      <c r="BF21" s="64"/>
      <c r="BG21" s="89">
        <f t="shared" si="11"/>
        <v>0.69387629243792748</v>
      </c>
      <c r="BH21" s="64"/>
      <c r="BI21" s="301">
        <v>207416</v>
      </c>
      <c r="BJ21" s="64"/>
      <c r="BK21" s="89">
        <f t="shared" si="12"/>
        <v>36.286913925822255</v>
      </c>
      <c r="BL21" s="64"/>
      <c r="BM21" s="89">
        <f t="shared" si="13"/>
        <v>1.2252353493181329</v>
      </c>
      <c r="BN21" s="64"/>
      <c r="BO21" s="88">
        <f t="shared" si="14"/>
        <v>16928666</v>
      </c>
      <c r="BQ21" s="64">
        <v>7</v>
      </c>
      <c r="BS21" s="68">
        <v>5716</v>
      </c>
    </row>
    <row r="22" spans="1:71" ht="8.85" customHeight="1" x14ac:dyDescent="0.3">
      <c r="A22" s="64">
        <v>8</v>
      </c>
      <c r="B22" s="79"/>
      <c r="C22" s="64" t="s">
        <v>99</v>
      </c>
      <c r="E22" s="88">
        <v>18094098</v>
      </c>
      <c r="F22" s="85"/>
      <c r="G22" s="88">
        <v>427543</v>
      </c>
      <c r="H22" s="64"/>
      <c r="I22" s="88">
        <v>8432316</v>
      </c>
      <c r="J22" s="88"/>
      <c r="K22" s="88">
        <v>23125</v>
      </c>
      <c r="L22" s="64"/>
      <c r="M22" s="88">
        <v>1644796</v>
      </c>
      <c r="N22" s="64"/>
      <c r="O22" s="88">
        <v>0</v>
      </c>
      <c r="P22" s="64"/>
      <c r="Q22" s="88">
        <v>484154</v>
      </c>
      <c r="R22" s="64"/>
      <c r="S22" s="88">
        <v>307183</v>
      </c>
      <c r="T22" s="64"/>
      <c r="U22" s="88">
        <f t="shared" si="0"/>
        <v>29413215</v>
      </c>
      <c r="V22" s="64"/>
      <c r="W22" s="89">
        <f t="shared" si="15"/>
        <v>724.64190687361418</v>
      </c>
      <c r="X22" s="64"/>
      <c r="Y22" s="89">
        <f t="shared" si="16"/>
        <v>37.523322897180954</v>
      </c>
      <c r="Z22" s="64"/>
      <c r="AA22" s="88">
        <v>27198315</v>
      </c>
      <c r="AB22" s="64"/>
      <c r="AC22" s="89">
        <f t="shared" si="1"/>
        <v>670.07427937915747</v>
      </c>
      <c r="AD22" s="64"/>
      <c r="AE22" s="89">
        <f t="shared" si="2"/>
        <v>34.697708360144922</v>
      </c>
      <c r="AF22" s="64"/>
      <c r="AG22" s="301">
        <v>210412</v>
      </c>
      <c r="AH22" s="64"/>
      <c r="AI22" s="89">
        <f t="shared" si="3"/>
        <v>5.1838383838383839</v>
      </c>
      <c r="AJ22" s="64"/>
      <c r="AK22" s="89">
        <f t="shared" si="4"/>
        <v>0.26842891596316959</v>
      </c>
      <c r="AL22" s="64"/>
      <c r="AM22" s="301">
        <v>386050</v>
      </c>
      <c r="AN22" s="64"/>
      <c r="AO22" s="89">
        <f t="shared" si="5"/>
        <v>9.5109632914510964</v>
      </c>
      <c r="AP22" s="64"/>
      <c r="AQ22" s="89">
        <f t="shared" si="6"/>
        <v>0.4924955943937685</v>
      </c>
      <c r="AR22" s="64"/>
      <c r="AS22" s="301">
        <v>12705485</v>
      </c>
      <c r="AT22" s="64"/>
      <c r="AU22" s="89">
        <f t="shared" si="7"/>
        <v>313.02007883715203</v>
      </c>
      <c r="AV22" s="64"/>
      <c r="AW22" s="89">
        <f t="shared" si="8"/>
        <v>16.208769297075794</v>
      </c>
      <c r="AX22" s="64"/>
      <c r="AY22" s="301">
        <v>1984433</v>
      </c>
      <c r="AZ22" s="64"/>
      <c r="BA22" s="301">
        <v>199190</v>
      </c>
      <c r="BB22" s="64"/>
      <c r="BC22" s="88">
        <f t="shared" si="9"/>
        <v>2183623</v>
      </c>
      <c r="BD22" s="64"/>
      <c r="BE22" s="89">
        <f t="shared" si="10"/>
        <v>53.797068243409704</v>
      </c>
      <c r="BF22" s="64"/>
      <c r="BG22" s="89">
        <f t="shared" si="11"/>
        <v>2.7857135275661284</v>
      </c>
      <c r="BH22" s="64"/>
      <c r="BI22" s="301">
        <v>6289388</v>
      </c>
      <c r="BJ22" s="64"/>
      <c r="BK22" s="89">
        <f t="shared" si="12"/>
        <v>154.94919931017492</v>
      </c>
      <c r="BL22" s="64"/>
      <c r="BM22" s="89">
        <f t="shared" si="13"/>
        <v>8.0235614076752615</v>
      </c>
      <c r="BN22" s="64"/>
      <c r="BO22" s="88">
        <f t="shared" si="14"/>
        <v>78386488</v>
      </c>
      <c r="BQ22" s="64">
        <v>8</v>
      </c>
      <c r="BS22" s="68">
        <v>40590</v>
      </c>
    </row>
    <row r="23" spans="1:71" ht="8.85" customHeight="1" x14ac:dyDescent="0.3">
      <c r="A23" s="64">
        <v>9</v>
      </c>
      <c r="B23" s="79"/>
      <c r="C23" s="64" t="s">
        <v>100</v>
      </c>
      <c r="E23" s="88">
        <v>3039315</v>
      </c>
      <c r="F23" s="85"/>
      <c r="G23" s="88">
        <v>210154</v>
      </c>
      <c r="H23" s="64"/>
      <c r="I23" s="88">
        <v>1160189</v>
      </c>
      <c r="J23" s="88"/>
      <c r="K23" s="88">
        <v>0</v>
      </c>
      <c r="L23" s="64"/>
      <c r="M23" s="88">
        <v>432427</v>
      </c>
      <c r="N23" s="64"/>
      <c r="O23" s="88">
        <v>0</v>
      </c>
      <c r="P23" s="64"/>
      <c r="Q23" s="88">
        <v>42249</v>
      </c>
      <c r="R23" s="64"/>
      <c r="S23" s="88">
        <v>36543</v>
      </c>
      <c r="T23" s="64"/>
      <c r="U23" s="88">
        <f t="shared" si="0"/>
        <v>4920877</v>
      </c>
      <c r="V23" s="64"/>
      <c r="W23" s="89">
        <f t="shared" si="15"/>
        <v>889.69029108660277</v>
      </c>
      <c r="X23" s="64"/>
      <c r="Y23" s="89">
        <f t="shared" si="16"/>
        <v>33.634745827471654</v>
      </c>
      <c r="Z23" s="64"/>
      <c r="AA23" s="88">
        <v>6737617</v>
      </c>
      <c r="AB23" s="64"/>
      <c r="AC23" s="89">
        <f t="shared" si="1"/>
        <v>1218.155306454529</v>
      </c>
      <c r="AD23" s="64"/>
      <c r="AE23" s="89">
        <f t="shared" si="2"/>
        <v>46.05236734790406</v>
      </c>
      <c r="AF23" s="64"/>
      <c r="AG23" s="301">
        <v>15223</v>
      </c>
      <c r="AH23" s="64"/>
      <c r="AI23" s="89">
        <f t="shared" si="3"/>
        <v>2.7523051889350931</v>
      </c>
      <c r="AJ23" s="64"/>
      <c r="AK23" s="89">
        <f t="shared" si="4"/>
        <v>0.10405091119562652</v>
      </c>
      <c r="AL23" s="64"/>
      <c r="AM23" s="301">
        <v>972826</v>
      </c>
      <c r="AN23" s="64"/>
      <c r="AO23" s="89">
        <f t="shared" si="5"/>
        <v>175.88609654673658</v>
      </c>
      <c r="AP23" s="64"/>
      <c r="AQ23" s="89">
        <f t="shared" si="6"/>
        <v>6.6493747444522464</v>
      </c>
      <c r="AR23" s="64"/>
      <c r="AS23" s="301">
        <v>1262973</v>
      </c>
      <c r="AT23" s="64"/>
      <c r="AU23" s="89">
        <f t="shared" si="7"/>
        <v>228.34442234677275</v>
      </c>
      <c r="AV23" s="64"/>
      <c r="AW23" s="89">
        <f t="shared" si="8"/>
        <v>8.6325620091620578</v>
      </c>
      <c r="AX23" s="64"/>
      <c r="AY23" s="301">
        <v>152467</v>
      </c>
      <c r="AZ23" s="64"/>
      <c r="BA23" s="301">
        <v>200911</v>
      </c>
      <c r="BB23" s="64"/>
      <c r="BC23" s="88">
        <f t="shared" si="9"/>
        <v>353378</v>
      </c>
      <c r="BD23" s="64"/>
      <c r="BE23" s="89">
        <f t="shared" si="10"/>
        <v>63.890435725908517</v>
      </c>
      <c r="BF23" s="64"/>
      <c r="BG23" s="89">
        <f t="shared" si="11"/>
        <v>2.4153782366477112</v>
      </c>
      <c r="BH23" s="64"/>
      <c r="BI23" s="301">
        <v>367444</v>
      </c>
      <c r="BJ23" s="64"/>
      <c r="BK23" s="89">
        <f t="shared" si="12"/>
        <v>66.433556318929675</v>
      </c>
      <c r="BL23" s="64"/>
      <c r="BM23" s="89">
        <f t="shared" si="13"/>
        <v>2.5115209231666418</v>
      </c>
      <c r="BN23" s="64"/>
      <c r="BO23" s="88">
        <f t="shared" si="14"/>
        <v>14630338</v>
      </c>
      <c r="BQ23" s="64">
        <v>9</v>
      </c>
      <c r="BS23" s="68">
        <v>5531</v>
      </c>
    </row>
    <row r="24" spans="1:71" ht="8.85" customHeight="1" x14ac:dyDescent="0.3">
      <c r="A24" s="64">
        <v>10</v>
      </c>
      <c r="B24" s="79"/>
      <c r="C24" s="64" t="s">
        <v>101</v>
      </c>
      <c r="E24" s="88">
        <v>67948558</v>
      </c>
      <c r="F24" s="85"/>
      <c r="G24" s="88">
        <v>1358314</v>
      </c>
      <c r="H24" s="64"/>
      <c r="I24" s="88">
        <v>8434935</v>
      </c>
      <c r="J24" s="88"/>
      <c r="K24" s="88">
        <v>0</v>
      </c>
      <c r="L24" s="64"/>
      <c r="M24" s="88">
        <v>0</v>
      </c>
      <c r="N24" s="64"/>
      <c r="O24" s="88">
        <v>0</v>
      </c>
      <c r="P24" s="64"/>
      <c r="Q24" s="88">
        <v>345535</v>
      </c>
      <c r="R24" s="64"/>
      <c r="S24" s="88">
        <v>121444</v>
      </c>
      <c r="T24" s="64"/>
      <c r="U24" s="88">
        <f t="shared" si="0"/>
        <v>78208786</v>
      </c>
      <c r="V24" s="64"/>
      <c r="W24" s="89">
        <f t="shared" si="15"/>
        <v>3185.4344248941024</v>
      </c>
      <c r="X24" s="64"/>
      <c r="Y24" s="89">
        <f t="shared" si="16"/>
        <v>62.143502930201834</v>
      </c>
      <c r="Z24" s="64"/>
      <c r="AA24" s="88">
        <v>34429077</v>
      </c>
      <c r="AB24" s="64"/>
      <c r="AC24" s="89">
        <f t="shared" si="1"/>
        <v>1402.29215542522</v>
      </c>
      <c r="AD24" s="64"/>
      <c r="AE24" s="89">
        <f t="shared" si="2"/>
        <v>27.356817013291124</v>
      </c>
      <c r="AF24" s="64"/>
      <c r="AG24" s="301">
        <v>1368526</v>
      </c>
      <c r="AH24" s="64"/>
      <c r="AI24" s="89">
        <f t="shared" si="3"/>
        <v>55.73989898989899</v>
      </c>
      <c r="AJ24" s="64"/>
      <c r="AK24" s="89">
        <f t="shared" si="4"/>
        <v>1.0874097891131744</v>
      </c>
      <c r="AL24" s="64"/>
      <c r="AM24" s="301">
        <v>1312020</v>
      </c>
      <c r="AN24" s="64"/>
      <c r="AO24" s="89">
        <f t="shared" si="5"/>
        <v>53.438416422287389</v>
      </c>
      <c r="AP24" s="64"/>
      <c r="AQ24" s="89">
        <f t="shared" si="6"/>
        <v>1.0425109873778555</v>
      </c>
      <c r="AR24" s="64"/>
      <c r="AS24" s="301">
        <v>4155747</v>
      </c>
      <c r="AT24" s="64"/>
      <c r="AU24" s="89">
        <f t="shared" si="7"/>
        <v>169.26307429130009</v>
      </c>
      <c r="AV24" s="64"/>
      <c r="AW24" s="89">
        <f t="shared" si="8"/>
        <v>3.3020928859792997</v>
      </c>
      <c r="AX24" s="64"/>
      <c r="AY24" s="301">
        <v>1046260</v>
      </c>
      <c r="AZ24" s="64"/>
      <c r="BA24" s="301">
        <v>3272481</v>
      </c>
      <c r="BB24" s="64"/>
      <c r="BC24" s="88">
        <f t="shared" si="9"/>
        <v>4318741</v>
      </c>
      <c r="BD24" s="64"/>
      <c r="BE24" s="89">
        <f t="shared" si="10"/>
        <v>175.90180026067122</v>
      </c>
      <c r="BF24" s="64"/>
      <c r="BG24" s="89">
        <f t="shared" si="11"/>
        <v>3.4316054207551918</v>
      </c>
      <c r="BH24" s="64"/>
      <c r="BI24" s="301">
        <v>2059014</v>
      </c>
      <c r="BJ24" s="64"/>
      <c r="BK24" s="89">
        <f t="shared" si="12"/>
        <v>83.863391984359723</v>
      </c>
      <c r="BL24" s="64"/>
      <c r="BM24" s="89">
        <f t="shared" si="13"/>
        <v>1.6360609732815261</v>
      </c>
      <c r="BN24" s="64"/>
      <c r="BO24" s="88">
        <f t="shared" si="14"/>
        <v>125851911</v>
      </c>
      <c r="BQ24" s="64">
        <v>10</v>
      </c>
      <c r="BS24" s="68">
        <v>24552</v>
      </c>
    </row>
    <row r="25" spans="1:71" ht="8.85" customHeight="1" x14ac:dyDescent="0.3">
      <c r="A25" s="90"/>
      <c r="B25" s="79"/>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Q25" s="91"/>
    </row>
    <row r="26" spans="1:71" ht="8.85" customHeight="1" x14ac:dyDescent="0.3">
      <c r="A26" s="64">
        <v>11</v>
      </c>
      <c r="B26" s="79"/>
      <c r="C26" s="64" t="s">
        <v>102</v>
      </c>
      <c r="E26" s="88">
        <v>56039899</v>
      </c>
      <c r="F26" s="85"/>
      <c r="G26" s="88">
        <v>354567</v>
      </c>
      <c r="H26" s="64"/>
      <c r="I26" s="88">
        <v>5740132</v>
      </c>
      <c r="J26" s="88"/>
      <c r="K26" s="88">
        <v>0</v>
      </c>
      <c r="L26" s="64"/>
      <c r="M26" s="88">
        <v>0</v>
      </c>
      <c r="N26" s="64"/>
      <c r="O26" s="88">
        <v>0</v>
      </c>
      <c r="P26" s="64"/>
      <c r="Q26" s="88">
        <v>172036</v>
      </c>
      <c r="R26" s="64"/>
      <c r="S26" s="88">
        <v>60771</v>
      </c>
      <c r="T26" s="64"/>
      <c r="U26" s="88">
        <f t="shared" si="0"/>
        <v>62367405</v>
      </c>
      <c r="V26" s="64"/>
      <c r="W26" s="89">
        <f t="shared" si="15"/>
        <v>4313.0985477178419</v>
      </c>
      <c r="X26" s="64"/>
      <c r="Y26" s="89">
        <f t="shared" si="16"/>
        <v>67.802363097098592</v>
      </c>
      <c r="Z26" s="64"/>
      <c r="AA26" s="88">
        <v>16778443</v>
      </c>
      <c r="AB26" s="64"/>
      <c r="AC26" s="89">
        <f t="shared" si="1"/>
        <v>1160.3349239280774</v>
      </c>
      <c r="AD26" s="64"/>
      <c r="AE26" s="89">
        <f t="shared" si="2"/>
        <v>18.240587122231116</v>
      </c>
      <c r="AF26" s="64"/>
      <c r="AG26" s="301">
        <v>2011442</v>
      </c>
      <c r="AH26" s="64"/>
      <c r="AI26" s="89">
        <f t="shared" si="3"/>
        <v>139.10387275242047</v>
      </c>
      <c r="AJ26" s="64"/>
      <c r="AK26" s="89">
        <f t="shared" si="4"/>
        <v>2.1867275194912184</v>
      </c>
      <c r="AL26" s="64"/>
      <c r="AM26" s="301">
        <v>904183</v>
      </c>
      <c r="AN26" s="64"/>
      <c r="AO26" s="89">
        <f t="shared" si="5"/>
        <v>62.529944674965421</v>
      </c>
      <c r="AP26" s="64"/>
      <c r="AQ26" s="89">
        <f t="shared" si="6"/>
        <v>0.98297731118079879</v>
      </c>
      <c r="AR26" s="64"/>
      <c r="AS26" s="301">
        <v>7917223</v>
      </c>
      <c r="AT26" s="64"/>
      <c r="AU26" s="89">
        <f t="shared" si="7"/>
        <v>547.52579529737204</v>
      </c>
      <c r="AV26" s="64"/>
      <c r="AW26" s="89">
        <f t="shared" si="8"/>
        <v>8.6071631257818115</v>
      </c>
      <c r="AX26" s="64"/>
      <c r="AY26" s="301">
        <v>1384509</v>
      </c>
      <c r="AZ26" s="64"/>
      <c r="BA26" s="301">
        <v>291842</v>
      </c>
      <c r="BB26" s="64"/>
      <c r="BC26" s="88">
        <f t="shared" si="9"/>
        <v>1676351</v>
      </c>
      <c r="BD26" s="64"/>
      <c r="BE26" s="89">
        <f t="shared" si="10"/>
        <v>115.93022130013831</v>
      </c>
      <c r="BF26" s="64"/>
      <c r="BG26" s="89">
        <f t="shared" si="11"/>
        <v>1.8224352797777035</v>
      </c>
      <c r="BH26" s="64"/>
      <c r="BI26" s="301">
        <v>329070</v>
      </c>
      <c r="BJ26" s="64"/>
      <c r="BK26" s="89">
        <f t="shared" si="12"/>
        <v>22.757261410788381</v>
      </c>
      <c r="BL26" s="64"/>
      <c r="BM26" s="89">
        <f t="shared" si="13"/>
        <v>0.35774654443875348</v>
      </c>
      <c r="BN26" s="64"/>
      <c r="BO26" s="88">
        <f t="shared" si="14"/>
        <v>91984117</v>
      </c>
      <c r="BQ26" s="64">
        <v>11</v>
      </c>
      <c r="BS26" s="68">
        <v>14460</v>
      </c>
    </row>
    <row r="27" spans="1:71" ht="8.85" customHeight="1" x14ac:dyDescent="0.3">
      <c r="A27" s="64">
        <v>12</v>
      </c>
      <c r="B27" s="79"/>
      <c r="C27" s="64" t="s">
        <v>103</v>
      </c>
      <c r="E27" s="88">
        <v>5447698</v>
      </c>
      <c r="F27" s="85"/>
      <c r="G27" s="88">
        <v>79375</v>
      </c>
      <c r="H27" s="64"/>
      <c r="I27" s="88">
        <v>1672661</v>
      </c>
      <c r="J27" s="88"/>
      <c r="K27" s="88">
        <v>0</v>
      </c>
      <c r="L27" s="64"/>
      <c r="M27" s="88">
        <v>19483</v>
      </c>
      <c r="N27" s="64"/>
      <c r="O27" s="88">
        <v>0</v>
      </c>
      <c r="P27" s="64"/>
      <c r="Q27" s="88">
        <v>92049</v>
      </c>
      <c r="R27" s="64"/>
      <c r="S27" s="88">
        <v>51062</v>
      </c>
      <c r="T27" s="64"/>
      <c r="U27" s="88">
        <f t="shared" si="0"/>
        <v>7362328</v>
      </c>
      <c r="V27" s="64"/>
      <c r="W27" s="84">
        <f t="shared" si="15"/>
        <v>886.17332691381796</v>
      </c>
      <c r="X27" s="64"/>
      <c r="Y27" s="84">
        <f t="shared" si="16"/>
        <v>34.580189045914409</v>
      </c>
      <c r="Z27" s="64"/>
      <c r="AA27" s="88">
        <v>5640865</v>
      </c>
      <c r="AB27" s="64"/>
      <c r="AC27" s="84">
        <f t="shared" si="1"/>
        <v>678.96786230139628</v>
      </c>
      <c r="AD27" s="64"/>
      <c r="AE27" s="84">
        <f t="shared" si="2"/>
        <v>26.49463295882525</v>
      </c>
      <c r="AF27" s="64"/>
      <c r="AG27" s="88">
        <v>221676</v>
      </c>
      <c r="AH27" s="64"/>
      <c r="AI27" s="84">
        <f t="shared" si="3"/>
        <v>26.682233991333653</v>
      </c>
      <c r="AJ27" s="64"/>
      <c r="AK27" s="84">
        <f t="shared" si="4"/>
        <v>1.0411921320188562</v>
      </c>
      <c r="AL27" s="64"/>
      <c r="AM27" s="88">
        <v>32044</v>
      </c>
      <c r="AN27" s="64"/>
      <c r="AO27" s="84">
        <f t="shared" si="5"/>
        <v>3.8570052961001444</v>
      </c>
      <c r="AP27" s="64"/>
      <c r="AQ27" s="84">
        <f t="shared" si="6"/>
        <v>0.15050777115435243</v>
      </c>
      <c r="AR27" s="64"/>
      <c r="AS27" s="88">
        <v>5067397</v>
      </c>
      <c r="AT27" s="64"/>
      <c r="AU27" s="84">
        <f t="shared" si="7"/>
        <v>609.9418632643235</v>
      </c>
      <c r="AV27" s="64"/>
      <c r="AW27" s="84">
        <f t="shared" si="8"/>
        <v>23.801105605550244</v>
      </c>
      <c r="AX27" s="64"/>
      <c r="AY27" s="88">
        <v>6576</v>
      </c>
      <c r="AZ27" s="64"/>
      <c r="BA27" s="88">
        <v>751781</v>
      </c>
      <c r="BB27" s="64"/>
      <c r="BC27" s="88">
        <f t="shared" si="9"/>
        <v>758357</v>
      </c>
      <c r="BD27" s="64"/>
      <c r="BE27" s="84">
        <f t="shared" si="10"/>
        <v>91.280332209918157</v>
      </c>
      <c r="BF27" s="64"/>
      <c r="BG27" s="84">
        <f t="shared" si="11"/>
        <v>3.5619342719167788</v>
      </c>
      <c r="BH27" s="64"/>
      <c r="BI27" s="88">
        <v>2207928</v>
      </c>
      <c r="BJ27" s="64"/>
      <c r="BK27" s="84">
        <f t="shared" si="12"/>
        <v>265.75926817525277</v>
      </c>
      <c r="BL27" s="64"/>
      <c r="BM27" s="84">
        <f t="shared" si="13"/>
        <v>10.370438214620117</v>
      </c>
      <c r="BN27" s="64"/>
      <c r="BO27" s="88">
        <f t="shared" si="14"/>
        <v>21290595</v>
      </c>
      <c r="BQ27" s="64">
        <v>12</v>
      </c>
      <c r="BS27" s="68">
        <v>8308</v>
      </c>
    </row>
    <row r="28" spans="1:71" ht="8.85" customHeight="1" x14ac:dyDescent="0.3">
      <c r="A28" s="64">
        <v>13</v>
      </c>
      <c r="B28" s="79"/>
      <c r="C28" s="64" t="s">
        <v>104</v>
      </c>
      <c r="E28" s="88">
        <v>32577584</v>
      </c>
      <c r="F28" s="85"/>
      <c r="G28" s="88">
        <v>903554</v>
      </c>
      <c r="H28" s="64"/>
      <c r="I28" s="88">
        <v>9369094</v>
      </c>
      <c r="J28" s="88"/>
      <c r="K28" s="88">
        <v>0</v>
      </c>
      <c r="L28" s="64"/>
      <c r="M28" s="88">
        <v>123403</v>
      </c>
      <c r="N28" s="64"/>
      <c r="O28" s="88">
        <v>0</v>
      </c>
      <c r="P28" s="64"/>
      <c r="Q28" s="88">
        <v>376799</v>
      </c>
      <c r="R28" s="64"/>
      <c r="S28" s="88">
        <v>572987</v>
      </c>
      <c r="T28" s="64"/>
      <c r="U28" s="88">
        <f t="shared" si="0"/>
        <v>43923421</v>
      </c>
      <c r="V28" s="64"/>
      <c r="W28" s="84">
        <f t="shared" si="15"/>
        <v>1547.3076055941099</v>
      </c>
      <c r="X28" s="64"/>
      <c r="Y28" s="84">
        <f t="shared" si="16"/>
        <v>44.482989878041941</v>
      </c>
      <c r="Z28" s="64"/>
      <c r="AA28" s="88">
        <v>37093588</v>
      </c>
      <c r="AB28" s="64"/>
      <c r="AC28" s="84">
        <f t="shared" si="1"/>
        <v>1306.7103956036215</v>
      </c>
      <c r="AD28" s="64"/>
      <c r="AE28" s="84">
        <f t="shared" si="2"/>
        <v>37.566147216635471</v>
      </c>
      <c r="AF28" s="64"/>
      <c r="AG28" s="88">
        <v>1102769</v>
      </c>
      <c r="AH28" s="64"/>
      <c r="AI28" s="84">
        <f t="shared" si="3"/>
        <v>38.84767675344348</v>
      </c>
      <c r="AJ28" s="64"/>
      <c r="AK28" s="84">
        <f t="shared" si="4"/>
        <v>1.1168178877692254</v>
      </c>
      <c r="AL28" s="64"/>
      <c r="AM28" s="88">
        <v>661837</v>
      </c>
      <c r="AN28" s="64"/>
      <c r="AO28" s="84">
        <f t="shared" si="5"/>
        <v>23.314791982245396</v>
      </c>
      <c r="AP28" s="64"/>
      <c r="AQ28" s="84">
        <f t="shared" si="6"/>
        <v>0.67026856974354621</v>
      </c>
      <c r="AR28" s="64"/>
      <c r="AS28" s="88">
        <v>13496755</v>
      </c>
      <c r="AT28" s="64"/>
      <c r="AU28" s="84">
        <f t="shared" si="7"/>
        <v>475.45549018917109</v>
      </c>
      <c r="AV28" s="64"/>
      <c r="AW28" s="84">
        <f t="shared" si="8"/>
        <v>13.668698894182491</v>
      </c>
      <c r="AX28" s="64"/>
      <c r="AY28" s="88">
        <v>1161205</v>
      </c>
      <c r="AZ28" s="64"/>
      <c r="BA28" s="88">
        <v>32012</v>
      </c>
      <c r="BB28" s="64"/>
      <c r="BC28" s="88">
        <f t="shared" si="9"/>
        <v>1193217</v>
      </c>
      <c r="BD28" s="64"/>
      <c r="BE28" s="84">
        <f t="shared" si="10"/>
        <v>42.033923979286293</v>
      </c>
      <c r="BF28" s="64"/>
      <c r="BG28" s="84">
        <f t="shared" si="11"/>
        <v>1.2084181633599891</v>
      </c>
      <c r="BH28" s="64"/>
      <c r="BI28" s="88">
        <v>1270474</v>
      </c>
      <c r="BJ28" s="64"/>
      <c r="BK28" s="84">
        <f t="shared" si="12"/>
        <v>44.755486666431814</v>
      </c>
      <c r="BL28" s="64"/>
      <c r="BM28" s="84">
        <f t="shared" si="13"/>
        <v>1.2866593902673351</v>
      </c>
      <c r="BN28" s="64"/>
      <c r="BO28" s="88">
        <f t="shared" si="14"/>
        <v>98742061</v>
      </c>
      <c r="BQ28" s="64">
        <v>13</v>
      </c>
      <c r="BS28" s="68">
        <v>28387</v>
      </c>
    </row>
    <row r="29" spans="1:71" ht="8.85" customHeight="1" x14ac:dyDescent="0.3">
      <c r="A29" s="64">
        <v>14</v>
      </c>
      <c r="B29" s="79"/>
      <c r="C29" s="64" t="s">
        <v>105</v>
      </c>
      <c r="E29" s="88">
        <v>3551241</v>
      </c>
      <c r="F29" s="85"/>
      <c r="G29" s="88">
        <v>123873</v>
      </c>
      <c r="H29" s="64"/>
      <c r="I29" s="88">
        <v>1063699</v>
      </c>
      <c r="J29" s="88"/>
      <c r="K29" s="88">
        <v>0</v>
      </c>
      <c r="L29" s="64"/>
      <c r="M29" s="88">
        <v>803583</v>
      </c>
      <c r="N29" s="64"/>
      <c r="O29" s="88">
        <v>0</v>
      </c>
      <c r="P29" s="64"/>
      <c r="Q29" s="88">
        <v>56986</v>
      </c>
      <c r="R29" s="64"/>
      <c r="S29" s="88">
        <v>40143</v>
      </c>
      <c r="T29" s="64"/>
      <c r="U29" s="88">
        <f t="shared" si="0"/>
        <v>5639525</v>
      </c>
      <c r="V29" s="64"/>
      <c r="W29" s="84">
        <f t="shared" si="15"/>
        <v>856.15986033095487</v>
      </c>
      <c r="X29" s="64"/>
      <c r="Y29" s="84">
        <f t="shared" si="16"/>
        <v>32.391429172213833</v>
      </c>
      <c r="Z29" s="64"/>
      <c r="AA29" s="88">
        <v>6246495</v>
      </c>
      <c r="AB29" s="64"/>
      <c r="AC29" s="84">
        <f t="shared" si="1"/>
        <v>948.3065128282982</v>
      </c>
      <c r="AD29" s="64"/>
      <c r="AE29" s="84">
        <f t="shared" si="2"/>
        <v>35.877649335198946</v>
      </c>
      <c r="AF29" s="64"/>
      <c r="AG29" s="88">
        <v>14588</v>
      </c>
      <c r="AH29" s="64"/>
      <c r="AI29" s="84">
        <f t="shared" si="3"/>
        <v>2.2146652497343253</v>
      </c>
      <c r="AJ29" s="64"/>
      <c r="AK29" s="84">
        <f t="shared" si="4"/>
        <v>8.3788292234586309E-2</v>
      </c>
      <c r="AL29" s="64"/>
      <c r="AM29" s="88">
        <v>118187</v>
      </c>
      <c r="AN29" s="64"/>
      <c r="AO29" s="84">
        <f t="shared" si="5"/>
        <v>17.942462425990588</v>
      </c>
      <c r="AP29" s="64"/>
      <c r="AQ29" s="84">
        <f t="shared" si="6"/>
        <v>0.67882416330744799</v>
      </c>
      <c r="AR29" s="64"/>
      <c r="AS29" s="88">
        <v>4935094</v>
      </c>
      <c r="AT29" s="64"/>
      <c r="AU29" s="84">
        <f t="shared" si="7"/>
        <v>749.2172460907849</v>
      </c>
      <c r="AV29" s="64"/>
      <c r="AW29" s="84">
        <f t="shared" si="8"/>
        <v>28.345427630734406</v>
      </c>
      <c r="AX29" s="64"/>
      <c r="AY29" s="88">
        <v>96817</v>
      </c>
      <c r="AZ29" s="64"/>
      <c r="BA29" s="88">
        <v>39805</v>
      </c>
      <c r="BB29" s="64"/>
      <c r="BC29" s="88">
        <f t="shared" si="9"/>
        <v>136622</v>
      </c>
      <c r="BD29" s="64"/>
      <c r="BE29" s="84">
        <f t="shared" si="10"/>
        <v>20.741156824047366</v>
      </c>
      <c r="BF29" s="64"/>
      <c r="BG29" s="84">
        <f t="shared" si="11"/>
        <v>0.78470825758662266</v>
      </c>
      <c r="BH29" s="64"/>
      <c r="BI29" s="88">
        <v>320036</v>
      </c>
      <c r="BJ29" s="64"/>
      <c r="BK29" s="84">
        <f t="shared" si="12"/>
        <v>48.586002732655231</v>
      </c>
      <c r="BL29" s="64"/>
      <c r="BM29" s="84">
        <f t="shared" si="13"/>
        <v>1.8381731487241613</v>
      </c>
      <c r="BN29" s="64"/>
      <c r="BO29" s="88">
        <f t="shared" si="14"/>
        <v>17410547</v>
      </c>
      <c r="BQ29" s="64">
        <v>14</v>
      </c>
      <c r="BS29" s="68">
        <v>6587</v>
      </c>
    </row>
    <row r="30" spans="1:71" ht="8.85" customHeight="1" x14ac:dyDescent="0.3">
      <c r="A30" s="64">
        <v>15</v>
      </c>
      <c r="B30" s="79"/>
      <c r="C30" s="64" t="s">
        <v>106</v>
      </c>
      <c r="E30" s="88">
        <v>136742400</v>
      </c>
      <c r="F30" s="85"/>
      <c r="G30" s="88">
        <v>4365989</v>
      </c>
      <c r="H30" s="64"/>
      <c r="I30" s="88">
        <v>26578442</v>
      </c>
      <c r="J30" s="88"/>
      <c r="K30" s="88">
        <v>32507</v>
      </c>
      <c r="L30" s="64"/>
      <c r="M30" s="88">
        <v>2772909</v>
      </c>
      <c r="N30" s="64"/>
      <c r="O30" s="88">
        <v>0</v>
      </c>
      <c r="P30" s="64"/>
      <c r="Q30" s="88">
        <v>1186443</v>
      </c>
      <c r="R30" s="64"/>
      <c r="S30" s="88">
        <v>554427</v>
      </c>
      <c r="T30" s="64"/>
      <c r="U30" s="88">
        <f t="shared" si="0"/>
        <v>172233117</v>
      </c>
      <c r="V30" s="64"/>
      <c r="W30" s="89">
        <f t="shared" si="15"/>
        <v>1269.8841471956587</v>
      </c>
      <c r="X30" s="64"/>
      <c r="Y30" s="89">
        <f t="shared" si="16"/>
        <v>54.413458694643715</v>
      </c>
      <c r="Z30" s="64"/>
      <c r="AA30" s="88">
        <v>72751543</v>
      </c>
      <c r="AB30" s="64"/>
      <c r="AC30" s="89">
        <f t="shared" si="1"/>
        <v>536.40108678822378</v>
      </c>
      <c r="AD30" s="64"/>
      <c r="AE30" s="89">
        <f t="shared" si="2"/>
        <v>22.984331636999265</v>
      </c>
      <c r="AF30" s="64"/>
      <c r="AG30" s="88">
        <v>2107347</v>
      </c>
      <c r="AH30" s="64"/>
      <c r="AI30" s="89">
        <f t="shared" si="3"/>
        <v>15.537584144983743</v>
      </c>
      <c r="AJ30" s="64"/>
      <c r="AK30" s="89">
        <f t="shared" si="4"/>
        <v>0.6657723028944621</v>
      </c>
      <c r="AL30" s="64"/>
      <c r="AM30" s="88">
        <v>1438887</v>
      </c>
      <c r="AN30" s="64"/>
      <c r="AO30" s="89">
        <f t="shared" si="5"/>
        <v>10.608992177189243</v>
      </c>
      <c r="AP30" s="64"/>
      <c r="AQ30" s="89">
        <f t="shared" si="6"/>
        <v>0.45458631710624964</v>
      </c>
      <c r="AR30" s="64"/>
      <c r="AS30" s="88">
        <v>53225252</v>
      </c>
      <c r="AT30" s="64"/>
      <c r="AU30" s="89">
        <f t="shared" si="7"/>
        <v>392.43268032647887</v>
      </c>
      <c r="AV30" s="64"/>
      <c r="AW30" s="89">
        <f t="shared" si="8"/>
        <v>16.815407522433691</v>
      </c>
      <c r="AX30" s="64"/>
      <c r="AY30" s="88">
        <v>3745698</v>
      </c>
      <c r="AZ30" s="64"/>
      <c r="BA30" s="88">
        <v>1052877</v>
      </c>
      <c r="BB30" s="64"/>
      <c r="BC30" s="88">
        <f t="shared" si="9"/>
        <v>4798575</v>
      </c>
      <c r="BD30" s="64"/>
      <c r="BE30" s="89">
        <f t="shared" si="10"/>
        <v>35.380154686682054</v>
      </c>
      <c r="BF30" s="64"/>
      <c r="BG30" s="89">
        <f t="shared" si="11"/>
        <v>1.5160096217480052</v>
      </c>
      <c r="BH30" s="64"/>
      <c r="BI30" s="88">
        <v>9971964</v>
      </c>
      <c r="BJ30" s="64"/>
      <c r="BK30" s="89">
        <f t="shared" si="12"/>
        <v>73.523833398461974</v>
      </c>
      <c r="BL30" s="64"/>
      <c r="BM30" s="89">
        <f t="shared" si="13"/>
        <v>3.1504339041746197</v>
      </c>
      <c r="BN30" s="64"/>
      <c r="BO30" s="88">
        <f t="shared" si="14"/>
        <v>316526685</v>
      </c>
      <c r="BQ30" s="64">
        <v>15</v>
      </c>
      <c r="BS30" s="68">
        <v>135629</v>
      </c>
    </row>
    <row r="31" spans="1:71" ht="8.85" customHeight="1" x14ac:dyDescent="0.3">
      <c r="A31" s="90"/>
      <c r="B31" s="79"/>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Q31" s="91"/>
    </row>
    <row r="32" spans="1:71" ht="8.85" customHeight="1" x14ac:dyDescent="0.3">
      <c r="A32" s="64">
        <v>16</v>
      </c>
      <c r="B32" s="79"/>
      <c r="C32" s="64" t="s">
        <v>107</v>
      </c>
      <c r="E32" s="88">
        <v>35616728</v>
      </c>
      <c r="F32" s="85"/>
      <c r="G32" s="88">
        <v>491573</v>
      </c>
      <c r="H32" s="64"/>
      <c r="I32" s="88">
        <v>10197508</v>
      </c>
      <c r="J32" s="88"/>
      <c r="K32" s="88">
        <v>9654</v>
      </c>
      <c r="L32" s="64"/>
      <c r="M32" s="88">
        <v>2341959</v>
      </c>
      <c r="N32" s="64"/>
      <c r="O32" s="88">
        <v>0</v>
      </c>
      <c r="P32" s="64"/>
      <c r="Q32" s="88">
        <v>237315</v>
      </c>
      <c r="R32" s="64"/>
      <c r="S32" s="88">
        <v>82415</v>
      </c>
      <c r="T32" s="64"/>
      <c r="U32" s="88">
        <f t="shared" si="0"/>
        <v>48977152</v>
      </c>
      <c r="V32" s="64"/>
      <c r="W32" s="89">
        <f t="shared" si="15"/>
        <v>896.91887338387721</v>
      </c>
      <c r="X32" s="64"/>
      <c r="Y32" s="89">
        <f t="shared" si="16"/>
        <v>44.058390459344693</v>
      </c>
      <c r="Z32" s="64"/>
      <c r="AA32" s="88">
        <v>44362200</v>
      </c>
      <c r="AB32" s="64"/>
      <c r="AC32" s="89">
        <f t="shared" si="1"/>
        <v>812.40523019448415</v>
      </c>
      <c r="AD32" s="64"/>
      <c r="AE32" s="89">
        <f t="shared" si="2"/>
        <v>39.906916785107086</v>
      </c>
      <c r="AF32" s="64"/>
      <c r="AG32" s="301">
        <v>626348</v>
      </c>
      <c r="AH32" s="64"/>
      <c r="AI32" s="89">
        <f t="shared" si="3"/>
        <v>11.470314617441307</v>
      </c>
      <c r="AJ32" s="64"/>
      <c r="AK32" s="89">
        <f t="shared" si="4"/>
        <v>0.56344404728616382</v>
      </c>
      <c r="AL32" s="64"/>
      <c r="AM32" s="301">
        <v>750846</v>
      </c>
      <c r="AN32" s="64"/>
      <c r="AO32" s="89">
        <f t="shared" si="5"/>
        <v>13.750247225579606</v>
      </c>
      <c r="AP32" s="64"/>
      <c r="AQ32" s="89">
        <f t="shared" si="6"/>
        <v>0.67543874831344064</v>
      </c>
      <c r="AR32" s="64"/>
      <c r="AS32" s="301">
        <v>12332290</v>
      </c>
      <c r="AT32" s="64"/>
      <c r="AU32" s="89">
        <f t="shared" si="7"/>
        <v>225.84129949089845</v>
      </c>
      <c r="AV32" s="64"/>
      <c r="AW32" s="89">
        <f t="shared" si="8"/>
        <v>11.09376159883433</v>
      </c>
      <c r="AX32" s="64"/>
      <c r="AY32" s="301">
        <v>1614497</v>
      </c>
      <c r="AZ32" s="64"/>
      <c r="BA32" s="301">
        <v>112048</v>
      </c>
      <c r="BB32" s="64"/>
      <c r="BC32" s="88">
        <f t="shared" si="9"/>
        <v>1726545</v>
      </c>
      <c r="BD32" s="64"/>
      <c r="BE32" s="89">
        <f t="shared" si="10"/>
        <v>31.618228766069663</v>
      </c>
      <c r="BF32" s="64"/>
      <c r="BG32" s="89">
        <f t="shared" si="11"/>
        <v>1.5531485733516985</v>
      </c>
      <c r="BH32" s="64"/>
      <c r="BI32" s="301">
        <v>2388807</v>
      </c>
      <c r="BJ32" s="64"/>
      <c r="BK32" s="89">
        <f t="shared" si="12"/>
        <v>43.746236677288209</v>
      </c>
      <c r="BL32" s="64"/>
      <c r="BM32" s="89">
        <f t="shared" si="13"/>
        <v>2.1488997877625842</v>
      </c>
      <c r="BN32" s="64"/>
      <c r="BO32" s="88">
        <f t="shared" si="14"/>
        <v>111164188</v>
      </c>
      <c r="BQ32" s="64">
        <v>16</v>
      </c>
      <c r="BS32" s="68">
        <v>54606</v>
      </c>
    </row>
    <row r="33" spans="1:71" ht="8.85" customHeight="1" x14ac:dyDescent="0.3">
      <c r="A33" s="64">
        <v>17</v>
      </c>
      <c r="B33" s="79"/>
      <c r="C33" s="64" t="s">
        <v>108</v>
      </c>
      <c r="E33" s="88">
        <v>0</v>
      </c>
      <c r="F33" s="85"/>
      <c r="G33" s="88">
        <v>0</v>
      </c>
      <c r="H33" s="64"/>
      <c r="I33" s="88">
        <v>0</v>
      </c>
      <c r="J33" s="88"/>
      <c r="K33" s="88">
        <v>0</v>
      </c>
      <c r="L33" s="64"/>
      <c r="M33" s="88">
        <v>0</v>
      </c>
      <c r="N33" s="64"/>
      <c r="O33" s="88">
        <v>0</v>
      </c>
      <c r="P33" s="64"/>
      <c r="Q33" s="88">
        <v>0</v>
      </c>
      <c r="R33" s="64"/>
      <c r="S33" s="88">
        <v>0</v>
      </c>
      <c r="T33" s="64"/>
      <c r="U33" s="88">
        <f t="shared" si="0"/>
        <v>0</v>
      </c>
      <c r="V33" s="64"/>
      <c r="W33" s="89">
        <v>0</v>
      </c>
      <c r="X33" s="64"/>
      <c r="Y33" s="89">
        <f t="shared" si="16"/>
        <v>0</v>
      </c>
      <c r="Z33" s="64"/>
      <c r="AA33" s="88">
        <v>0</v>
      </c>
      <c r="AB33" s="64"/>
      <c r="AC33" s="89">
        <v>0</v>
      </c>
      <c r="AD33" s="64"/>
      <c r="AE33" s="89">
        <f t="shared" si="2"/>
        <v>0</v>
      </c>
      <c r="AF33" s="64"/>
      <c r="AG33" s="88">
        <v>0</v>
      </c>
      <c r="AH33" s="64"/>
      <c r="AI33" s="89">
        <v>0</v>
      </c>
      <c r="AJ33" s="64"/>
      <c r="AK33" s="89">
        <f t="shared" si="4"/>
        <v>0</v>
      </c>
      <c r="AL33" s="64"/>
      <c r="AM33" s="88">
        <v>0</v>
      </c>
      <c r="AN33" s="64"/>
      <c r="AO33" s="89">
        <v>0</v>
      </c>
      <c r="AP33" s="64"/>
      <c r="AQ33" s="89">
        <f t="shared" si="6"/>
        <v>0</v>
      </c>
      <c r="AR33" s="64"/>
      <c r="AS33" s="88">
        <v>0</v>
      </c>
      <c r="AT33" s="64"/>
      <c r="AU33" s="89">
        <v>0</v>
      </c>
      <c r="AV33" s="64"/>
      <c r="AW33" s="89">
        <f t="shared" si="8"/>
        <v>0</v>
      </c>
      <c r="AX33" s="64"/>
      <c r="AY33" s="88">
        <v>0</v>
      </c>
      <c r="AZ33" s="64"/>
      <c r="BA33" s="88">
        <v>0</v>
      </c>
      <c r="BB33" s="64"/>
      <c r="BC33" s="88">
        <f t="shared" si="9"/>
        <v>0</v>
      </c>
      <c r="BD33" s="64"/>
      <c r="BE33" s="89">
        <v>0</v>
      </c>
      <c r="BF33" s="64"/>
      <c r="BG33" s="89">
        <f t="shared" si="11"/>
        <v>0</v>
      </c>
      <c r="BH33" s="64"/>
      <c r="BI33" s="88">
        <v>0</v>
      </c>
      <c r="BJ33" s="64"/>
      <c r="BK33" s="89">
        <v>0</v>
      </c>
      <c r="BL33" s="64"/>
      <c r="BM33" s="89">
        <f t="shared" si="13"/>
        <v>0</v>
      </c>
      <c r="BN33" s="64"/>
      <c r="BO33" s="88">
        <f t="shared" si="14"/>
        <v>0</v>
      </c>
      <c r="BQ33" s="64">
        <v>17</v>
      </c>
      <c r="BS33" s="68">
        <v>0</v>
      </c>
    </row>
    <row r="34" spans="1:71" ht="8.85" customHeight="1" x14ac:dyDescent="0.3">
      <c r="A34" s="64">
        <v>18</v>
      </c>
      <c r="B34" s="79"/>
      <c r="C34" s="64" t="s">
        <v>109</v>
      </c>
      <c r="E34" s="88">
        <v>5871557</v>
      </c>
      <c r="F34" s="85"/>
      <c r="G34" s="88">
        <v>209631</v>
      </c>
      <c r="H34" s="64"/>
      <c r="I34" s="88">
        <v>906225</v>
      </c>
      <c r="J34" s="88"/>
      <c r="K34" s="88">
        <v>0</v>
      </c>
      <c r="L34" s="64"/>
      <c r="M34" s="88">
        <v>0</v>
      </c>
      <c r="N34" s="64"/>
      <c r="O34" s="88">
        <v>0</v>
      </c>
      <c r="P34" s="64"/>
      <c r="Q34" s="88">
        <v>40798</v>
      </c>
      <c r="R34" s="64"/>
      <c r="S34" s="88">
        <v>29981</v>
      </c>
      <c r="T34" s="64"/>
      <c r="U34" s="88">
        <f t="shared" si="0"/>
        <v>7058192</v>
      </c>
      <c r="V34" s="64"/>
      <c r="W34" s="89">
        <f t="shared" si="15"/>
        <v>958.73295300190171</v>
      </c>
      <c r="X34" s="64"/>
      <c r="Y34" s="89">
        <f t="shared" si="16"/>
        <v>41.800380717792152</v>
      </c>
      <c r="Z34" s="64"/>
      <c r="AA34" s="88">
        <v>4362240</v>
      </c>
      <c r="AB34" s="64"/>
      <c r="AC34" s="89">
        <f t="shared" si="1"/>
        <v>592.53463732681337</v>
      </c>
      <c r="AD34" s="64"/>
      <c r="AE34" s="89">
        <f t="shared" si="2"/>
        <v>25.834277784223158</v>
      </c>
      <c r="AF34" s="64"/>
      <c r="AG34" s="88">
        <v>321327</v>
      </c>
      <c r="AH34" s="64"/>
      <c r="AI34" s="89">
        <f t="shared" si="3"/>
        <v>43.646699266503667</v>
      </c>
      <c r="AJ34" s="64"/>
      <c r="AK34" s="89">
        <f t="shared" si="4"/>
        <v>1.9029789689634398</v>
      </c>
      <c r="AL34" s="64"/>
      <c r="AM34" s="88">
        <v>55931</v>
      </c>
      <c r="AN34" s="64"/>
      <c r="AO34" s="89">
        <f t="shared" si="5"/>
        <v>7.5972561803857648</v>
      </c>
      <c r="AP34" s="64"/>
      <c r="AQ34" s="89">
        <f t="shared" si="6"/>
        <v>0.33123738967809785</v>
      </c>
      <c r="AR34" s="64"/>
      <c r="AS34" s="88">
        <v>1772638</v>
      </c>
      <c r="AT34" s="64"/>
      <c r="AU34" s="89">
        <f t="shared" si="7"/>
        <v>240.78212442271121</v>
      </c>
      <c r="AV34" s="64"/>
      <c r="AW34" s="89">
        <f t="shared" si="8"/>
        <v>10.498006185553701</v>
      </c>
      <c r="AX34" s="64"/>
      <c r="AY34" s="88">
        <v>535795</v>
      </c>
      <c r="AZ34" s="64"/>
      <c r="BA34" s="88">
        <v>42508</v>
      </c>
      <c r="BB34" s="64"/>
      <c r="BC34" s="88">
        <f t="shared" si="9"/>
        <v>578303</v>
      </c>
      <c r="BD34" s="64"/>
      <c r="BE34" s="89">
        <f t="shared" si="10"/>
        <v>78.552431404509647</v>
      </c>
      <c r="BF34" s="64"/>
      <c r="BG34" s="89">
        <f t="shared" si="11"/>
        <v>3.4248551994960401</v>
      </c>
      <c r="BH34" s="64"/>
      <c r="BI34" s="88">
        <v>2736842</v>
      </c>
      <c r="BJ34" s="64"/>
      <c r="BK34" s="89">
        <f t="shared" si="12"/>
        <v>371.75251290410216</v>
      </c>
      <c r="BL34" s="64"/>
      <c r="BM34" s="89">
        <f t="shared" si="13"/>
        <v>16.208263754293409</v>
      </c>
      <c r="BN34" s="64"/>
      <c r="BO34" s="88">
        <f t="shared" si="14"/>
        <v>16885473</v>
      </c>
      <c r="BQ34" s="64">
        <v>18</v>
      </c>
      <c r="BS34" s="68">
        <v>7362</v>
      </c>
    </row>
    <row r="35" spans="1:71" ht="8.85" customHeight="1" x14ac:dyDescent="0.3">
      <c r="A35" s="64">
        <v>19</v>
      </c>
      <c r="B35" s="79"/>
      <c r="C35" s="64" t="s">
        <v>110</v>
      </c>
      <c r="E35" s="88">
        <v>58154980</v>
      </c>
      <c r="F35" s="85"/>
      <c r="G35" s="88">
        <v>2596128</v>
      </c>
      <c r="H35" s="64"/>
      <c r="I35" s="88">
        <v>15057286</v>
      </c>
      <c r="J35" s="88"/>
      <c r="K35" s="88">
        <v>0</v>
      </c>
      <c r="L35" s="64"/>
      <c r="M35" s="88">
        <v>5289968</v>
      </c>
      <c r="N35" s="64"/>
      <c r="O35" s="88">
        <v>0</v>
      </c>
      <c r="P35" s="64"/>
      <c r="Q35" s="88">
        <v>674286</v>
      </c>
      <c r="R35" s="64"/>
      <c r="S35" s="88">
        <v>369881</v>
      </c>
      <c r="T35" s="64"/>
      <c r="U35" s="88">
        <f t="shared" si="0"/>
        <v>82142529</v>
      </c>
      <c r="V35" s="64"/>
      <c r="W35" s="89">
        <f t="shared" si="15"/>
        <v>1009.8787666433076</v>
      </c>
      <c r="X35" s="64"/>
      <c r="Y35" s="89">
        <f t="shared" si="16"/>
        <v>44.78502117905353</v>
      </c>
      <c r="Z35" s="64"/>
      <c r="AA35" s="88">
        <v>52815968</v>
      </c>
      <c r="AB35" s="64"/>
      <c r="AC35" s="89">
        <f t="shared" si="1"/>
        <v>649.33141543417059</v>
      </c>
      <c r="AD35" s="64"/>
      <c r="AE35" s="89">
        <f t="shared" si="2"/>
        <v>28.795853673706752</v>
      </c>
      <c r="AF35" s="64"/>
      <c r="AG35" s="88">
        <v>1154993</v>
      </c>
      <c r="AH35" s="64"/>
      <c r="AI35" s="89">
        <f t="shared" si="3"/>
        <v>14.199744280111631</v>
      </c>
      <c r="AJ35" s="64"/>
      <c r="AK35" s="89">
        <f t="shared" si="4"/>
        <v>0.62971504038618742</v>
      </c>
      <c r="AL35" s="64"/>
      <c r="AM35" s="88">
        <v>363010</v>
      </c>
      <c r="AN35" s="64"/>
      <c r="AO35" s="89">
        <f t="shared" si="5"/>
        <v>4.4629267632992784</v>
      </c>
      <c r="AP35" s="64"/>
      <c r="AQ35" s="89">
        <f t="shared" si="6"/>
        <v>0.19791709284003445</v>
      </c>
      <c r="AR35" s="64"/>
      <c r="AS35" s="88">
        <v>40502067</v>
      </c>
      <c r="AT35" s="64"/>
      <c r="AU35" s="89">
        <f t="shared" si="7"/>
        <v>497.94154095821193</v>
      </c>
      <c r="AV35" s="64"/>
      <c r="AW35" s="89">
        <f t="shared" si="8"/>
        <v>22.082177776513856</v>
      </c>
      <c r="AX35" s="64"/>
      <c r="AY35" s="88">
        <v>1908476</v>
      </c>
      <c r="AZ35" s="64"/>
      <c r="BA35" s="88">
        <v>745182</v>
      </c>
      <c r="BB35" s="64"/>
      <c r="BC35" s="88">
        <f t="shared" si="9"/>
        <v>2653658</v>
      </c>
      <c r="BD35" s="64"/>
      <c r="BE35" s="89">
        <f t="shared" si="10"/>
        <v>32.624669592692314</v>
      </c>
      <c r="BF35" s="64"/>
      <c r="BG35" s="89">
        <f t="shared" si="11"/>
        <v>1.4468038807517702</v>
      </c>
      <c r="BH35" s="64"/>
      <c r="BI35" s="88">
        <v>3782959</v>
      </c>
      <c r="BJ35" s="64"/>
      <c r="BK35" s="89">
        <f t="shared" si="12"/>
        <v>46.508550633767321</v>
      </c>
      <c r="BL35" s="64"/>
      <c r="BM35" s="89">
        <f t="shared" si="13"/>
        <v>2.0625113567478688</v>
      </c>
      <c r="BN35" s="64"/>
      <c r="BO35" s="88">
        <f t="shared" si="14"/>
        <v>183415184</v>
      </c>
      <c r="BQ35" s="64">
        <v>19</v>
      </c>
      <c r="BS35" s="68">
        <v>81339</v>
      </c>
    </row>
    <row r="36" spans="1:71" ht="8.85" customHeight="1" x14ac:dyDescent="0.3">
      <c r="A36" s="64">
        <v>20</v>
      </c>
      <c r="B36" s="79"/>
      <c r="C36" s="64" t="s">
        <v>111</v>
      </c>
      <c r="E36" s="88">
        <v>71439858</v>
      </c>
      <c r="F36" s="85"/>
      <c r="G36" s="88">
        <v>1271979</v>
      </c>
      <c r="H36" s="64"/>
      <c r="I36" s="88">
        <v>9023812</v>
      </c>
      <c r="J36" s="88"/>
      <c r="K36" s="88">
        <v>8079</v>
      </c>
      <c r="L36" s="64"/>
      <c r="M36" s="88">
        <v>4786419</v>
      </c>
      <c r="N36" s="64"/>
      <c r="O36" s="88">
        <v>0</v>
      </c>
      <c r="P36" s="64"/>
      <c r="Q36" s="88">
        <v>434076</v>
      </c>
      <c r="R36" s="64"/>
      <c r="S36" s="88">
        <v>300358</v>
      </c>
      <c r="T36" s="64"/>
      <c r="U36" s="88">
        <f t="shared" si="0"/>
        <v>87264581</v>
      </c>
      <c r="V36" s="64"/>
      <c r="W36" s="89">
        <f t="shared" si="15"/>
        <v>2075.1095284521912</v>
      </c>
      <c r="X36" s="64"/>
      <c r="Y36" s="89">
        <f t="shared" si="16"/>
        <v>69.635398665150078</v>
      </c>
      <c r="Z36" s="64"/>
      <c r="AA36" s="88">
        <v>21613938</v>
      </c>
      <c r="AB36" s="64"/>
      <c r="AC36" s="89">
        <f t="shared" si="1"/>
        <v>513.96899151071273</v>
      </c>
      <c r="AD36" s="64"/>
      <c r="AE36" s="89">
        <f t="shared" si="2"/>
        <v>17.247492305656476</v>
      </c>
      <c r="AF36" s="64"/>
      <c r="AG36" s="301">
        <v>1120144</v>
      </c>
      <c r="AH36" s="64"/>
      <c r="AI36" s="89">
        <f t="shared" si="3"/>
        <v>26.636482533945259</v>
      </c>
      <c r="AJ36" s="64"/>
      <c r="AK36" s="89">
        <f t="shared" si="4"/>
        <v>0.89385261590124232</v>
      </c>
      <c r="AL36" s="64"/>
      <c r="AM36" s="301">
        <v>865209</v>
      </c>
      <c r="AN36" s="64"/>
      <c r="AO36" s="89">
        <f t="shared" si="5"/>
        <v>20.574251539723683</v>
      </c>
      <c r="AP36" s="64"/>
      <c r="AQ36" s="89">
        <f t="shared" si="6"/>
        <v>0.69041956029876339</v>
      </c>
      <c r="AR36" s="64"/>
      <c r="AS36" s="301">
        <v>7572438</v>
      </c>
      <c r="AT36" s="64"/>
      <c r="AU36" s="89">
        <f t="shared" si="7"/>
        <v>180.06891303830881</v>
      </c>
      <c r="AV36" s="64"/>
      <c r="AW36" s="89">
        <f t="shared" si="8"/>
        <v>6.0426547971064188</v>
      </c>
      <c r="AX36" s="64"/>
      <c r="AY36" s="301">
        <v>2356450</v>
      </c>
      <c r="AZ36" s="64"/>
      <c r="BA36" s="301">
        <v>499043</v>
      </c>
      <c r="BB36" s="64"/>
      <c r="BC36" s="88">
        <f t="shared" si="9"/>
        <v>2855493</v>
      </c>
      <c r="BD36" s="64"/>
      <c r="BE36" s="89">
        <f t="shared" si="10"/>
        <v>67.902242408389412</v>
      </c>
      <c r="BF36" s="64"/>
      <c r="BG36" s="89">
        <f t="shared" si="11"/>
        <v>2.2786265763488323</v>
      </c>
      <c r="BH36" s="64"/>
      <c r="BI36" s="301">
        <v>4024606</v>
      </c>
      <c r="BJ36" s="64"/>
      <c r="BK36" s="89">
        <f t="shared" si="12"/>
        <v>95.703184077235875</v>
      </c>
      <c r="BL36" s="64"/>
      <c r="BM36" s="89">
        <f t="shared" si="13"/>
        <v>3.2115554795381986</v>
      </c>
      <c r="BN36" s="64"/>
      <c r="BO36" s="88">
        <f t="shared" si="14"/>
        <v>125316409</v>
      </c>
      <c r="BQ36" s="64">
        <v>20</v>
      </c>
      <c r="BS36" s="68">
        <v>42053</v>
      </c>
    </row>
    <row r="37" spans="1:71" ht="8.85" customHeight="1" x14ac:dyDescent="0.3">
      <c r="A37" s="90"/>
      <c r="B37" s="79"/>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Q37" s="91"/>
    </row>
    <row r="38" spans="1:71" ht="8.85" customHeight="1" x14ac:dyDescent="0.3">
      <c r="A38" s="64">
        <v>21</v>
      </c>
      <c r="B38" s="79"/>
      <c r="C38" s="64" t="s">
        <v>112</v>
      </c>
      <c r="E38" s="88">
        <v>24997501</v>
      </c>
      <c r="F38" s="85"/>
      <c r="G38" s="88">
        <v>463349</v>
      </c>
      <c r="H38" s="64"/>
      <c r="I38" s="88">
        <v>3744575</v>
      </c>
      <c r="J38" s="88"/>
      <c r="K38" s="88">
        <v>0</v>
      </c>
      <c r="L38" s="64"/>
      <c r="M38" s="88">
        <v>35064</v>
      </c>
      <c r="N38" s="64"/>
      <c r="O38" s="88">
        <v>0</v>
      </c>
      <c r="P38" s="64"/>
      <c r="Q38" s="88">
        <v>226318</v>
      </c>
      <c r="R38" s="64"/>
      <c r="S38" s="88">
        <v>146309</v>
      </c>
      <c r="T38" s="64"/>
      <c r="U38" s="88">
        <f t="shared" si="0"/>
        <v>29613116</v>
      </c>
      <c r="V38" s="64"/>
      <c r="W38" s="89">
        <f t="shared" si="15"/>
        <v>1791.6938528557598</v>
      </c>
      <c r="X38" s="64"/>
      <c r="Y38" s="89">
        <f t="shared" si="16"/>
        <v>72.515948524138608</v>
      </c>
      <c r="Z38" s="64"/>
      <c r="AA38" s="88">
        <v>5667660</v>
      </c>
      <c r="AB38" s="64"/>
      <c r="AC38" s="84">
        <f t="shared" si="1"/>
        <v>342.91263310745404</v>
      </c>
      <c r="AD38" s="64"/>
      <c r="AE38" s="89">
        <f t="shared" si="2"/>
        <v>13.878841416496643</v>
      </c>
      <c r="AF38" s="64"/>
      <c r="AG38" s="301">
        <v>146130</v>
      </c>
      <c r="AH38" s="64"/>
      <c r="AI38" s="89">
        <f t="shared" si="3"/>
        <v>8.8413601161665056</v>
      </c>
      <c r="AJ38" s="64"/>
      <c r="AK38" s="89">
        <f t="shared" si="4"/>
        <v>0.35783993679801795</v>
      </c>
      <c r="AL38" s="64"/>
      <c r="AM38" s="301">
        <v>184569</v>
      </c>
      <c r="AN38" s="64"/>
      <c r="AO38" s="89">
        <f t="shared" si="5"/>
        <v>11.167049854791868</v>
      </c>
      <c r="AP38" s="64"/>
      <c r="AQ38" s="89">
        <f t="shared" si="6"/>
        <v>0.45196851635443358</v>
      </c>
      <c r="AR38" s="64"/>
      <c r="AS38" s="301">
        <v>4001530</v>
      </c>
      <c r="AT38" s="64"/>
      <c r="AU38" s="89">
        <f t="shared" si="7"/>
        <v>242.10612294288481</v>
      </c>
      <c r="AV38" s="64"/>
      <c r="AW38" s="89">
        <f t="shared" si="8"/>
        <v>9.7988588400422412</v>
      </c>
      <c r="AX38" s="64"/>
      <c r="AY38" s="301">
        <v>46085</v>
      </c>
      <c r="AZ38" s="64"/>
      <c r="BA38" s="301">
        <v>83784</v>
      </c>
      <c r="BB38" s="64"/>
      <c r="BC38" s="88">
        <f t="shared" si="9"/>
        <v>129869</v>
      </c>
      <c r="BD38" s="64"/>
      <c r="BE38" s="89">
        <f t="shared" si="10"/>
        <v>7.8575145208131651</v>
      </c>
      <c r="BF38" s="64"/>
      <c r="BG38" s="89">
        <f t="shared" si="11"/>
        <v>0.31802035688785191</v>
      </c>
      <c r="BH38" s="64"/>
      <c r="BI38" s="301">
        <v>1093820</v>
      </c>
      <c r="BJ38" s="64"/>
      <c r="BK38" s="89">
        <f t="shared" si="12"/>
        <v>66.179816069699896</v>
      </c>
      <c r="BL38" s="64"/>
      <c r="BM38" s="89">
        <f t="shared" si="13"/>
        <v>2.6785224092822011</v>
      </c>
      <c r="BN38" s="64"/>
      <c r="BO38" s="88">
        <f t="shared" si="14"/>
        <v>40836694</v>
      </c>
      <c r="BQ38" s="64">
        <v>21</v>
      </c>
      <c r="BS38" s="68">
        <v>16528</v>
      </c>
    </row>
    <row r="39" spans="1:71" ht="8.85" customHeight="1" x14ac:dyDescent="0.3">
      <c r="A39" s="64">
        <v>22</v>
      </c>
      <c r="B39" s="79"/>
      <c r="C39" s="64" t="s">
        <v>113</v>
      </c>
      <c r="E39" s="88">
        <v>6688635</v>
      </c>
      <c r="F39" s="85"/>
      <c r="G39" s="88">
        <v>261891</v>
      </c>
      <c r="H39" s="64"/>
      <c r="I39" s="88">
        <v>1896047</v>
      </c>
      <c r="J39" s="88"/>
      <c r="K39" s="88">
        <v>0</v>
      </c>
      <c r="L39" s="64"/>
      <c r="M39" s="88">
        <v>122964</v>
      </c>
      <c r="N39" s="64"/>
      <c r="O39" s="88">
        <v>0</v>
      </c>
      <c r="P39" s="64"/>
      <c r="Q39" s="88">
        <v>110783</v>
      </c>
      <c r="R39" s="64"/>
      <c r="S39" s="88">
        <v>121856</v>
      </c>
      <c r="T39" s="64"/>
      <c r="U39" s="88">
        <f t="shared" si="0"/>
        <v>9202176</v>
      </c>
      <c r="V39" s="64"/>
      <c r="W39" s="84">
        <f t="shared" si="15"/>
        <v>701.4388291790533</v>
      </c>
      <c r="X39" s="64"/>
      <c r="Y39" s="84">
        <f t="shared" si="16"/>
        <v>34.510423020989599</v>
      </c>
      <c r="Z39" s="64"/>
      <c r="AA39" s="88">
        <v>7554516</v>
      </c>
      <c r="AB39" s="64"/>
      <c r="AC39" s="84">
        <f t="shared" si="1"/>
        <v>575.84541504687854</v>
      </c>
      <c r="AD39" s="64"/>
      <c r="AE39" s="84">
        <f t="shared" si="2"/>
        <v>28.331292824526965</v>
      </c>
      <c r="AF39" s="64"/>
      <c r="AG39" s="88">
        <v>93318</v>
      </c>
      <c r="AH39" s="64"/>
      <c r="AI39" s="84">
        <f t="shared" si="3"/>
        <v>7.1131946032471989</v>
      </c>
      <c r="AJ39" s="64"/>
      <c r="AK39" s="84">
        <f t="shared" si="4"/>
        <v>0.34996544898431714</v>
      </c>
      <c r="AL39" s="64"/>
      <c r="AM39" s="88">
        <v>139591</v>
      </c>
      <c r="AN39" s="64"/>
      <c r="AO39" s="84">
        <f t="shared" si="5"/>
        <v>10.640368930558731</v>
      </c>
      <c r="AP39" s="64"/>
      <c r="AQ39" s="84">
        <f t="shared" si="6"/>
        <v>0.52350057855043852</v>
      </c>
      <c r="AR39" s="64"/>
      <c r="AS39" s="88">
        <v>6941956</v>
      </c>
      <c r="AT39" s="64"/>
      <c r="AU39" s="84">
        <f t="shared" si="7"/>
        <v>529.15283177071422</v>
      </c>
      <c r="AV39" s="64"/>
      <c r="AW39" s="84">
        <f t="shared" si="8"/>
        <v>26.034042182316103</v>
      </c>
      <c r="AX39" s="64"/>
      <c r="AY39" s="88">
        <v>488584</v>
      </c>
      <c r="AZ39" s="64"/>
      <c r="BA39" s="88">
        <v>903063</v>
      </c>
      <c r="BB39" s="64"/>
      <c r="BC39" s="88">
        <f t="shared" si="9"/>
        <v>1391647</v>
      </c>
      <c r="BD39" s="64"/>
      <c r="BE39" s="84">
        <f t="shared" si="10"/>
        <v>106.0787407576797</v>
      </c>
      <c r="BF39" s="64"/>
      <c r="BG39" s="84">
        <f t="shared" si="11"/>
        <v>5.2190184871372942</v>
      </c>
      <c r="BH39" s="64"/>
      <c r="BI39" s="88">
        <v>1341714</v>
      </c>
      <c r="BJ39" s="64"/>
      <c r="BK39" s="84">
        <f t="shared" si="12"/>
        <v>102.2725817516579</v>
      </c>
      <c r="BL39" s="64"/>
      <c r="BM39" s="84">
        <f t="shared" si="13"/>
        <v>5.0317574574952753</v>
      </c>
      <c r="BN39" s="64"/>
      <c r="BO39" s="88">
        <f t="shared" si="14"/>
        <v>26664918</v>
      </c>
      <c r="BQ39" s="64">
        <v>22</v>
      </c>
      <c r="BS39" s="68">
        <v>13119</v>
      </c>
    </row>
    <row r="40" spans="1:71" ht="8.85" customHeight="1" x14ac:dyDescent="0.3">
      <c r="A40" s="64">
        <v>23</v>
      </c>
      <c r="B40" s="79"/>
      <c r="C40" s="64" t="s">
        <v>114</v>
      </c>
      <c r="E40" s="88">
        <v>188418880</v>
      </c>
      <c r="F40" s="85"/>
      <c r="G40" s="88">
        <v>6790733</v>
      </c>
      <c r="H40" s="64"/>
      <c r="I40" s="88">
        <v>44931535</v>
      </c>
      <c r="J40" s="88"/>
      <c r="K40" s="88">
        <v>123829</v>
      </c>
      <c r="L40" s="64"/>
      <c r="M40" s="88">
        <v>23674195</v>
      </c>
      <c r="N40" s="64"/>
      <c r="O40" s="88">
        <v>0</v>
      </c>
      <c r="P40" s="64"/>
      <c r="Q40" s="88">
        <v>997693</v>
      </c>
      <c r="R40" s="64"/>
      <c r="S40" s="88">
        <v>929147</v>
      </c>
      <c r="T40" s="64"/>
      <c r="U40" s="88">
        <f t="shared" si="0"/>
        <v>265866012</v>
      </c>
      <c r="V40" s="64"/>
      <c r="W40" s="84">
        <f t="shared" si="15"/>
        <v>1467.9079058519537</v>
      </c>
      <c r="X40" s="64"/>
      <c r="Y40" s="84">
        <f t="shared" si="16"/>
        <v>59.151321872328609</v>
      </c>
      <c r="Z40" s="64"/>
      <c r="AA40" s="88">
        <v>96624704</v>
      </c>
      <c r="AB40" s="64"/>
      <c r="AC40" s="84">
        <f t="shared" si="1"/>
        <v>533.48739778819447</v>
      </c>
      <c r="AD40" s="64"/>
      <c r="AE40" s="84">
        <f t="shared" si="2"/>
        <v>21.497591678331858</v>
      </c>
      <c r="AF40" s="64"/>
      <c r="AG40" s="88">
        <v>4019230</v>
      </c>
      <c r="AH40" s="64"/>
      <c r="AI40" s="84">
        <f t="shared" si="3"/>
        <v>22.191100878427996</v>
      </c>
      <c r="AJ40" s="64"/>
      <c r="AK40" s="84">
        <f t="shared" si="4"/>
        <v>0.89422023379550786</v>
      </c>
      <c r="AL40" s="64"/>
      <c r="AM40" s="88">
        <v>1834016</v>
      </c>
      <c r="AN40" s="64"/>
      <c r="AO40" s="84">
        <f t="shared" si="5"/>
        <v>10.126027639286878</v>
      </c>
      <c r="AP40" s="64"/>
      <c r="AQ40" s="84">
        <f t="shared" si="6"/>
        <v>0.40804189267713026</v>
      </c>
      <c r="AR40" s="64"/>
      <c r="AS40" s="88">
        <v>55094681</v>
      </c>
      <c r="AT40" s="64"/>
      <c r="AU40" s="84">
        <f t="shared" si="7"/>
        <v>304.19051010661497</v>
      </c>
      <c r="AV40" s="64"/>
      <c r="AW40" s="84">
        <f t="shared" si="8"/>
        <v>12.257765423901825</v>
      </c>
      <c r="AX40" s="64"/>
      <c r="AY40" s="88">
        <v>4901308</v>
      </c>
      <c r="AZ40" s="64"/>
      <c r="BA40" s="88">
        <v>9359717</v>
      </c>
      <c r="BB40" s="64"/>
      <c r="BC40" s="88">
        <f t="shared" si="9"/>
        <v>14261025</v>
      </c>
      <c r="BD40" s="64"/>
      <c r="BE40" s="84">
        <f t="shared" si="10"/>
        <v>78.73842611763537</v>
      </c>
      <c r="BF40" s="64"/>
      <c r="BG40" s="84">
        <f t="shared" si="11"/>
        <v>3.1728707015183466</v>
      </c>
      <c r="BH40" s="64"/>
      <c r="BI40" s="88">
        <v>11767907</v>
      </c>
      <c r="BJ40" s="64"/>
      <c r="BK40" s="84">
        <f t="shared" si="12"/>
        <v>64.973343492400019</v>
      </c>
      <c r="BL40" s="64"/>
      <c r="BM40" s="84">
        <f t="shared" si="13"/>
        <v>2.6181881974467234</v>
      </c>
      <c r="BN40" s="64"/>
      <c r="BO40" s="88">
        <f t="shared" si="14"/>
        <v>449467575</v>
      </c>
      <c r="BQ40" s="64">
        <v>23</v>
      </c>
      <c r="BS40" s="68">
        <v>181119</v>
      </c>
    </row>
    <row r="41" spans="1:71" ht="8.85" customHeight="1" x14ac:dyDescent="0.3">
      <c r="A41" s="64">
        <v>24</v>
      </c>
      <c r="B41" s="79"/>
      <c r="C41" s="64" t="s">
        <v>115</v>
      </c>
      <c r="E41" s="88">
        <v>242882906</v>
      </c>
      <c r="F41" s="85"/>
      <c r="G41" s="88">
        <v>10028481</v>
      </c>
      <c r="H41" s="64"/>
      <c r="I41" s="88">
        <v>47561002</v>
      </c>
      <c r="J41" s="88"/>
      <c r="K41" s="88">
        <v>13974</v>
      </c>
      <c r="L41" s="64"/>
      <c r="M41" s="88">
        <v>6234724</v>
      </c>
      <c r="N41" s="64"/>
      <c r="O41" s="88">
        <v>0</v>
      </c>
      <c r="P41" s="64"/>
      <c r="Q41" s="88">
        <v>511454</v>
      </c>
      <c r="R41" s="64"/>
      <c r="S41" s="88">
        <v>449125</v>
      </c>
      <c r="T41" s="64"/>
      <c r="U41" s="88">
        <f t="shared" si="0"/>
        <v>307681666</v>
      </c>
      <c r="V41" s="64"/>
      <c r="W41" s="84">
        <f t="shared" si="15"/>
        <v>1252.0567019748435</v>
      </c>
      <c r="X41" s="64"/>
      <c r="Y41" s="84">
        <f t="shared" si="16"/>
        <v>54.938655461289088</v>
      </c>
      <c r="Z41" s="64"/>
      <c r="AA41" s="88">
        <v>158690056</v>
      </c>
      <c r="AB41" s="64"/>
      <c r="AC41" s="84">
        <f t="shared" si="1"/>
        <v>645.76141547401528</v>
      </c>
      <c r="AD41" s="64"/>
      <c r="AE41" s="84">
        <f t="shared" si="2"/>
        <v>28.335189499775627</v>
      </c>
      <c r="AF41" s="64"/>
      <c r="AG41" s="88">
        <v>4117711</v>
      </c>
      <c r="AH41" s="64"/>
      <c r="AI41" s="84">
        <f t="shared" si="3"/>
        <v>16.756304401788874</v>
      </c>
      <c r="AJ41" s="64"/>
      <c r="AK41" s="84">
        <f t="shared" si="4"/>
        <v>0.73524532306114121</v>
      </c>
      <c r="AL41" s="64"/>
      <c r="AM41" s="88">
        <v>1027322</v>
      </c>
      <c r="AN41" s="64"/>
      <c r="AO41" s="84">
        <f t="shared" si="5"/>
        <v>4.1805071192841243</v>
      </c>
      <c r="AP41" s="64"/>
      <c r="AQ41" s="84">
        <f t="shared" si="6"/>
        <v>0.18343533477162866</v>
      </c>
      <c r="AR41" s="64"/>
      <c r="AS41" s="88">
        <v>64576308</v>
      </c>
      <c r="AT41" s="64"/>
      <c r="AU41" s="84">
        <f t="shared" si="7"/>
        <v>262.7819859119968</v>
      </c>
      <c r="AV41" s="64"/>
      <c r="AW41" s="84">
        <f t="shared" si="8"/>
        <v>11.53053928203212</v>
      </c>
      <c r="AX41" s="64"/>
      <c r="AY41" s="88">
        <v>4489147</v>
      </c>
      <c r="AZ41" s="64"/>
      <c r="BA41" s="88">
        <v>7003977</v>
      </c>
      <c r="BB41" s="64"/>
      <c r="BC41" s="88">
        <f t="shared" si="9"/>
        <v>11493124</v>
      </c>
      <c r="BD41" s="64"/>
      <c r="BE41" s="84">
        <f t="shared" si="10"/>
        <v>46.769257063330905</v>
      </c>
      <c r="BF41" s="64"/>
      <c r="BG41" s="84">
        <f t="shared" si="11"/>
        <v>2.0521755092481615</v>
      </c>
      <c r="BH41" s="64"/>
      <c r="BI41" s="88">
        <v>12459674</v>
      </c>
      <c r="BJ41" s="64"/>
      <c r="BK41" s="84">
        <f t="shared" si="12"/>
        <v>50.702463162435244</v>
      </c>
      <c r="BL41" s="64"/>
      <c r="BM41" s="84">
        <f t="shared" si="13"/>
        <v>2.2247595898222343</v>
      </c>
      <c r="BN41" s="64"/>
      <c r="BO41" s="88">
        <f t="shared" si="14"/>
        <v>560045861</v>
      </c>
      <c r="BQ41" s="64">
        <v>24</v>
      </c>
      <c r="BS41" s="68">
        <v>245741</v>
      </c>
    </row>
    <row r="42" spans="1:71" ht="8.85" customHeight="1" x14ac:dyDescent="0.3">
      <c r="A42" s="64">
        <v>25</v>
      </c>
      <c r="B42" s="79"/>
      <c r="C42" s="64" t="s">
        <v>116</v>
      </c>
      <c r="E42" s="88">
        <v>1977214</v>
      </c>
      <c r="F42" s="85"/>
      <c r="G42" s="88">
        <v>193058</v>
      </c>
      <c r="H42" s="64"/>
      <c r="I42" s="88">
        <v>434285</v>
      </c>
      <c r="J42" s="88"/>
      <c r="K42" s="88">
        <v>0</v>
      </c>
      <c r="L42" s="64"/>
      <c r="M42" s="88">
        <v>115167</v>
      </c>
      <c r="N42" s="64"/>
      <c r="O42" s="88">
        <v>0</v>
      </c>
      <c r="P42" s="64"/>
      <c r="Q42" s="88">
        <v>39890</v>
      </c>
      <c r="R42" s="64"/>
      <c r="S42" s="88">
        <v>23993</v>
      </c>
      <c r="T42" s="64"/>
      <c r="U42" s="88">
        <f t="shared" si="0"/>
        <v>2783607</v>
      </c>
      <c r="V42" s="64"/>
      <c r="W42" s="84">
        <f t="shared" si="15"/>
        <v>712.28428863868987</v>
      </c>
      <c r="X42" s="64"/>
      <c r="Y42" s="89">
        <f t="shared" si="16"/>
        <v>31.193165849598131</v>
      </c>
      <c r="Z42" s="64"/>
      <c r="AA42" s="88">
        <v>4572871</v>
      </c>
      <c r="AB42" s="64"/>
      <c r="AC42" s="84">
        <f t="shared" si="1"/>
        <v>1170.1307574206755</v>
      </c>
      <c r="AD42" s="64"/>
      <c r="AE42" s="89">
        <f t="shared" si="2"/>
        <v>51.243700533810141</v>
      </c>
      <c r="AF42" s="64"/>
      <c r="AG42" s="88">
        <v>16258</v>
      </c>
      <c r="AH42" s="64"/>
      <c r="AI42" s="84">
        <f t="shared" si="3"/>
        <v>4.1601842374616176</v>
      </c>
      <c r="AJ42" s="64"/>
      <c r="AK42" s="89">
        <f t="shared" si="4"/>
        <v>0.18218753235739327</v>
      </c>
      <c r="AL42" s="64"/>
      <c r="AM42" s="88">
        <v>14146</v>
      </c>
      <c r="AN42" s="64"/>
      <c r="AO42" s="84">
        <f t="shared" si="5"/>
        <v>3.6197543500511773</v>
      </c>
      <c r="AP42" s="64"/>
      <c r="AQ42" s="89">
        <f t="shared" si="6"/>
        <v>0.15852041042733947</v>
      </c>
      <c r="AR42" s="64"/>
      <c r="AS42" s="88">
        <v>775290</v>
      </c>
      <c r="AT42" s="64"/>
      <c r="AU42" s="84">
        <f t="shared" si="7"/>
        <v>198.38536335721597</v>
      </c>
      <c r="AV42" s="64"/>
      <c r="AW42" s="89">
        <f t="shared" si="8"/>
        <v>8.6879180687269901</v>
      </c>
      <c r="AX42" s="64"/>
      <c r="AY42" s="88">
        <v>91900</v>
      </c>
      <c r="AZ42" s="64"/>
      <c r="BA42" s="88">
        <v>372708</v>
      </c>
      <c r="BB42" s="64"/>
      <c r="BC42" s="88">
        <f t="shared" si="9"/>
        <v>464608</v>
      </c>
      <c r="BD42" s="64"/>
      <c r="BE42" s="89">
        <v>0</v>
      </c>
      <c r="BF42" s="64"/>
      <c r="BG42" s="89">
        <f t="shared" si="11"/>
        <v>5.2064082318553186</v>
      </c>
      <c r="BH42" s="64"/>
      <c r="BI42" s="88">
        <v>296992</v>
      </c>
      <c r="BJ42" s="64"/>
      <c r="BK42" s="89">
        <v>0</v>
      </c>
      <c r="BL42" s="64"/>
      <c r="BM42" s="89">
        <f t="shared" si="13"/>
        <v>3.3280993732246857</v>
      </c>
      <c r="BN42" s="64"/>
      <c r="BO42" s="88">
        <f t="shared" si="14"/>
        <v>8923772</v>
      </c>
      <c r="BQ42" s="64">
        <v>25</v>
      </c>
      <c r="BS42" s="68">
        <v>3908</v>
      </c>
    </row>
    <row r="43" spans="1:71" ht="8.85" customHeight="1" x14ac:dyDescent="0.3">
      <c r="A43" s="90"/>
      <c r="B43" s="79"/>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Q43" s="91"/>
    </row>
    <row r="44" spans="1:71" ht="8.85" customHeight="1" x14ac:dyDescent="0.3">
      <c r="A44" s="64">
        <v>26</v>
      </c>
      <c r="B44" s="79"/>
      <c r="C44" s="64" t="s">
        <v>117</v>
      </c>
      <c r="E44" s="88">
        <v>23494222</v>
      </c>
      <c r="F44" s="85"/>
      <c r="G44" s="88">
        <v>1886786</v>
      </c>
      <c r="H44" s="64"/>
      <c r="I44" s="88">
        <v>6347879</v>
      </c>
      <c r="J44" s="88"/>
      <c r="K44" s="88">
        <v>17323</v>
      </c>
      <c r="L44" s="64"/>
      <c r="M44" s="88">
        <v>2149688</v>
      </c>
      <c r="N44" s="64"/>
      <c r="O44" s="88">
        <v>0</v>
      </c>
      <c r="P44" s="64"/>
      <c r="Q44" s="88">
        <v>921545</v>
      </c>
      <c r="R44" s="64"/>
      <c r="S44" s="88">
        <v>751222</v>
      </c>
      <c r="T44" s="64"/>
      <c r="U44" s="88">
        <f t="shared" si="0"/>
        <v>35568665</v>
      </c>
      <c r="V44" s="64"/>
      <c r="W44" s="84">
        <f t="shared" si="15"/>
        <v>1120.414067914068</v>
      </c>
      <c r="X44" s="64"/>
      <c r="Y44" s="89">
        <f t="shared" si="16"/>
        <v>57.692613378188099</v>
      </c>
      <c r="Z44" s="64"/>
      <c r="AA44" s="88">
        <v>15174596</v>
      </c>
      <c r="AB44" s="64"/>
      <c r="AC44" s="89">
        <f t="shared" si="1"/>
        <v>478.00025200025198</v>
      </c>
      <c r="AD44" s="64"/>
      <c r="AE44" s="89">
        <f t="shared" si="2"/>
        <v>24.613296568712926</v>
      </c>
      <c r="AF44" s="64"/>
      <c r="AG44" s="301">
        <v>364217</v>
      </c>
      <c r="AH44" s="64"/>
      <c r="AI44" s="89">
        <f t="shared" si="3"/>
        <v>11.472846972846973</v>
      </c>
      <c r="AJ44" s="64"/>
      <c r="AK44" s="89">
        <f t="shared" si="4"/>
        <v>0.59076241874030222</v>
      </c>
      <c r="AL44" s="64"/>
      <c r="AM44" s="301">
        <v>826862</v>
      </c>
      <c r="AN44" s="64"/>
      <c r="AO44" s="89">
        <f t="shared" si="5"/>
        <v>26.046179046179045</v>
      </c>
      <c r="AP44" s="64"/>
      <c r="AQ44" s="89">
        <f t="shared" si="6"/>
        <v>1.3411757141606344</v>
      </c>
      <c r="AR44" s="64"/>
      <c r="AS44" s="301">
        <v>7518073</v>
      </c>
      <c r="AT44" s="64"/>
      <c r="AU44" s="89">
        <f t="shared" si="7"/>
        <v>236.81953631953633</v>
      </c>
      <c r="AV44" s="64"/>
      <c r="AW44" s="89">
        <f t="shared" si="8"/>
        <v>12.194364869696253</v>
      </c>
      <c r="AX44" s="64"/>
      <c r="AY44" s="301">
        <v>307081</v>
      </c>
      <c r="AZ44" s="64"/>
      <c r="BA44" s="301">
        <v>23348</v>
      </c>
      <c r="BB44" s="64"/>
      <c r="BC44" s="88">
        <f t="shared" si="9"/>
        <v>330429</v>
      </c>
      <c r="BD44" s="64"/>
      <c r="BE44" s="89">
        <f t="shared" si="10"/>
        <v>10.408523908523909</v>
      </c>
      <c r="BF44" s="64"/>
      <c r="BG44" s="89">
        <f t="shared" si="11"/>
        <v>0.53595805594450374</v>
      </c>
      <c r="BH44" s="64"/>
      <c r="BI44" s="301">
        <v>1869184</v>
      </c>
      <c r="BJ44" s="64"/>
      <c r="BK44" s="89">
        <f t="shared" si="12"/>
        <v>58.879354879354878</v>
      </c>
      <c r="BL44" s="64"/>
      <c r="BM44" s="89">
        <f t="shared" si="13"/>
        <v>3.0318289945572916</v>
      </c>
      <c r="BN44" s="64"/>
      <c r="BO44" s="88">
        <f t="shared" si="14"/>
        <v>61652026</v>
      </c>
      <c r="BQ44" s="64">
        <v>26</v>
      </c>
      <c r="BS44" s="68">
        <v>31746</v>
      </c>
    </row>
    <row r="45" spans="1:71" ht="8.85" customHeight="1" x14ac:dyDescent="0.3">
      <c r="A45" s="64">
        <v>27</v>
      </c>
      <c r="B45" s="79"/>
      <c r="C45" s="64" t="s">
        <v>118</v>
      </c>
      <c r="E45" s="88">
        <v>17933665</v>
      </c>
      <c r="F45" s="85"/>
      <c r="G45" s="88">
        <v>262580</v>
      </c>
      <c r="H45" s="64"/>
      <c r="I45" s="88">
        <v>2843129</v>
      </c>
      <c r="J45" s="88"/>
      <c r="K45" s="88">
        <v>0</v>
      </c>
      <c r="L45" s="64"/>
      <c r="M45" s="88">
        <v>0</v>
      </c>
      <c r="N45" s="64"/>
      <c r="O45" s="88">
        <v>0</v>
      </c>
      <c r="P45" s="64"/>
      <c r="Q45" s="88">
        <v>80835</v>
      </c>
      <c r="R45" s="64"/>
      <c r="S45" s="88">
        <v>41831</v>
      </c>
      <c r="T45" s="64"/>
      <c r="U45" s="88">
        <f t="shared" si="0"/>
        <v>21162040</v>
      </c>
      <c r="V45" s="64"/>
      <c r="W45" s="89">
        <f t="shared" si="15"/>
        <v>1717.6980519480519</v>
      </c>
      <c r="X45" s="64"/>
      <c r="Y45" s="89">
        <f t="shared" si="16"/>
        <v>76.666063589456144</v>
      </c>
      <c r="Z45" s="64"/>
      <c r="AA45" s="88">
        <v>2515165</v>
      </c>
      <c r="AB45" s="64"/>
      <c r="AC45" s="89">
        <f t="shared" si="1"/>
        <v>204.15300324675326</v>
      </c>
      <c r="AD45" s="64"/>
      <c r="AE45" s="89">
        <f t="shared" si="2"/>
        <v>9.1119665130570802</v>
      </c>
      <c r="AF45" s="64"/>
      <c r="AG45" s="88">
        <v>115212</v>
      </c>
      <c r="AH45" s="64"/>
      <c r="AI45" s="89">
        <f t="shared" si="3"/>
        <v>9.3516233766233761</v>
      </c>
      <c r="AJ45" s="64"/>
      <c r="AK45" s="89">
        <f t="shared" si="4"/>
        <v>0.41739125898393642</v>
      </c>
      <c r="AL45" s="64"/>
      <c r="AM45" s="88">
        <v>30474</v>
      </c>
      <c r="AN45" s="64"/>
      <c r="AO45" s="89">
        <f t="shared" si="5"/>
        <v>2.4735389610389609</v>
      </c>
      <c r="AP45" s="64"/>
      <c r="AQ45" s="89">
        <f t="shared" si="6"/>
        <v>0.11040153131858206</v>
      </c>
      <c r="AR45" s="64"/>
      <c r="AS45" s="88">
        <v>3016322</v>
      </c>
      <c r="AT45" s="64"/>
      <c r="AU45" s="89">
        <f t="shared" si="7"/>
        <v>244.83133116883116</v>
      </c>
      <c r="AV45" s="64"/>
      <c r="AW45" s="89">
        <f t="shared" si="8"/>
        <v>10.927563422915538</v>
      </c>
      <c r="AX45" s="64"/>
      <c r="AY45" s="88">
        <v>159140</v>
      </c>
      <c r="AZ45" s="64"/>
      <c r="BA45" s="88">
        <v>205056</v>
      </c>
      <c r="BB45" s="64"/>
      <c r="BC45" s="88">
        <f t="shared" si="9"/>
        <v>364196</v>
      </c>
      <c r="BD45" s="64"/>
      <c r="BE45" s="89">
        <f t="shared" si="10"/>
        <v>29.561363636363637</v>
      </c>
      <c r="BF45" s="64"/>
      <c r="BG45" s="89">
        <f t="shared" si="11"/>
        <v>1.3194131423542139</v>
      </c>
      <c r="BH45" s="64"/>
      <c r="BI45" s="88">
        <v>399469</v>
      </c>
      <c r="BJ45" s="64"/>
      <c r="BK45" s="89">
        <f t="shared" si="12"/>
        <v>32.424431818181816</v>
      </c>
      <c r="BL45" s="64"/>
      <c r="BM45" s="89">
        <f t="shared" si="13"/>
        <v>1.4472005419145062</v>
      </c>
      <c r="BN45" s="64"/>
      <c r="BO45" s="88">
        <f t="shared" si="14"/>
        <v>27602878</v>
      </c>
      <c r="BQ45" s="64">
        <v>27</v>
      </c>
      <c r="BS45" s="68">
        <v>12320</v>
      </c>
    </row>
    <row r="46" spans="1:71" ht="8.85" customHeight="1" x14ac:dyDescent="0.3">
      <c r="A46" s="64">
        <v>28</v>
      </c>
      <c r="B46" s="79"/>
      <c r="C46" s="64" t="s">
        <v>119</v>
      </c>
      <c r="E46" s="88">
        <v>97559853</v>
      </c>
      <c r="F46" s="85"/>
      <c r="G46" s="88">
        <v>4984420</v>
      </c>
      <c r="H46" s="64"/>
      <c r="I46" s="88">
        <v>20858810</v>
      </c>
      <c r="J46" s="88"/>
      <c r="K46" s="88">
        <v>0</v>
      </c>
      <c r="L46" s="64"/>
      <c r="M46" s="88">
        <v>1050625</v>
      </c>
      <c r="N46" s="64"/>
      <c r="O46" s="88">
        <v>0</v>
      </c>
      <c r="P46" s="64"/>
      <c r="Q46" s="88">
        <v>1624428</v>
      </c>
      <c r="R46" s="64"/>
      <c r="S46" s="88">
        <v>666950</v>
      </c>
      <c r="T46" s="64"/>
      <c r="U46" s="88">
        <f t="shared" si="0"/>
        <v>126745086</v>
      </c>
      <c r="V46" s="64"/>
      <c r="W46" s="89">
        <f t="shared" si="15"/>
        <v>1334.8191842279864</v>
      </c>
      <c r="X46" s="64"/>
      <c r="Y46" s="89">
        <f t="shared" si="16"/>
        <v>61.550311558146596</v>
      </c>
      <c r="Z46" s="64"/>
      <c r="AA46" s="88">
        <v>40440654</v>
      </c>
      <c r="AB46" s="64"/>
      <c r="AC46" s="89">
        <f t="shared" si="1"/>
        <v>425.90180405042497</v>
      </c>
      <c r="AD46" s="64"/>
      <c r="AE46" s="89">
        <f t="shared" si="2"/>
        <v>19.638906184616953</v>
      </c>
      <c r="AF46" s="64"/>
      <c r="AG46" s="88">
        <v>970984</v>
      </c>
      <c r="AH46" s="64"/>
      <c r="AI46" s="89">
        <f t="shared" si="3"/>
        <v>10.225943361452508</v>
      </c>
      <c r="AJ46" s="64"/>
      <c r="AK46" s="89">
        <f t="shared" si="4"/>
        <v>0.47153203018833734</v>
      </c>
      <c r="AL46" s="64"/>
      <c r="AM46" s="88">
        <v>485323</v>
      </c>
      <c r="AN46" s="64"/>
      <c r="AO46" s="89">
        <f t="shared" si="5"/>
        <v>5.1111918528113911</v>
      </c>
      <c r="AP46" s="64"/>
      <c r="AQ46" s="89">
        <f t="shared" si="6"/>
        <v>0.23568394483029018</v>
      </c>
      <c r="AR46" s="64"/>
      <c r="AS46" s="88">
        <v>26484815</v>
      </c>
      <c r="AT46" s="64"/>
      <c r="AU46" s="89">
        <f t="shared" si="7"/>
        <v>278.92552104725496</v>
      </c>
      <c r="AV46" s="64"/>
      <c r="AW46" s="89">
        <f t="shared" si="8"/>
        <v>12.861631691266314</v>
      </c>
      <c r="AX46" s="64"/>
      <c r="AY46" s="88">
        <v>2347747</v>
      </c>
      <c r="AZ46" s="64"/>
      <c r="BA46" s="88">
        <v>1991978</v>
      </c>
      <c r="BB46" s="64"/>
      <c r="BC46" s="88">
        <f t="shared" si="9"/>
        <v>4339725</v>
      </c>
      <c r="BD46" s="64"/>
      <c r="BE46" s="89">
        <f t="shared" si="10"/>
        <v>45.703927206091436</v>
      </c>
      <c r="BF46" s="64"/>
      <c r="BG46" s="89">
        <f t="shared" si="11"/>
        <v>2.1074696799422878</v>
      </c>
      <c r="BH46" s="64"/>
      <c r="BI46" s="88">
        <v>6454525</v>
      </c>
      <c r="BJ46" s="64"/>
      <c r="BK46" s="89">
        <f t="shared" si="12"/>
        <v>67.975998651964659</v>
      </c>
      <c r="BL46" s="64"/>
      <c r="BM46" s="89">
        <f t="shared" si="13"/>
        <v>3.1344649110092213</v>
      </c>
      <c r="BN46" s="64"/>
      <c r="BO46" s="88">
        <f t="shared" si="14"/>
        <v>205921112</v>
      </c>
      <c r="BQ46" s="64">
        <v>28</v>
      </c>
      <c r="BS46" s="68">
        <v>94953</v>
      </c>
    </row>
    <row r="47" spans="1:71" ht="8.85" customHeight="1" x14ac:dyDescent="0.3">
      <c r="A47" s="64">
        <v>29</v>
      </c>
      <c r="B47" s="79"/>
      <c r="C47" s="64" t="s">
        <v>120</v>
      </c>
      <c r="E47" s="88">
        <v>6554216</v>
      </c>
      <c r="F47" s="85"/>
      <c r="G47" s="88">
        <v>187043</v>
      </c>
      <c r="H47" s="64"/>
      <c r="I47" s="88">
        <v>850122</v>
      </c>
      <c r="J47" s="88"/>
      <c r="K47" s="88">
        <v>3160</v>
      </c>
      <c r="L47" s="64"/>
      <c r="M47" s="88">
        <v>263931</v>
      </c>
      <c r="N47" s="64"/>
      <c r="O47" s="88">
        <v>229896</v>
      </c>
      <c r="P47" s="64"/>
      <c r="Q47" s="88">
        <v>40071</v>
      </c>
      <c r="R47" s="64"/>
      <c r="S47" s="88">
        <v>40070</v>
      </c>
      <c r="T47" s="64"/>
      <c r="U47" s="88">
        <f t="shared" si="0"/>
        <v>8168509</v>
      </c>
      <c r="V47" s="64"/>
      <c r="W47" s="89">
        <f t="shared" si="15"/>
        <v>452.77473532509282</v>
      </c>
      <c r="X47" s="64"/>
      <c r="Y47" s="89">
        <f t="shared" si="16"/>
        <v>34.347813179723069</v>
      </c>
      <c r="Z47" s="64"/>
      <c r="AA47" s="88">
        <v>3944300</v>
      </c>
      <c r="AB47" s="64"/>
      <c r="AC47" s="89">
        <f t="shared" si="1"/>
        <v>218.62978770578127</v>
      </c>
      <c r="AD47" s="64"/>
      <c r="AE47" s="89">
        <f t="shared" si="2"/>
        <v>16.585411061526859</v>
      </c>
      <c r="AF47" s="64"/>
      <c r="AG47" s="88">
        <v>52366</v>
      </c>
      <c r="AH47" s="64"/>
      <c r="AI47" s="89">
        <f t="shared" si="3"/>
        <v>2.902610720026606</v>
      </c>
      <c r="AJ47" s="64"/>
      <c r="AK47" s="89">
        <f t="shared" si="4"/>
        <v>0.22019411192047145</v>
      </c>
      <c r="AL47" s="64"/>
      <c r="AM47" s="88">
        <v>219074</v>
      </c>
      <c r="AN47" s="64"/>
      <c r="AO47" s="89">
        <f t="shared" si="5"/>
        <v>12.143118452413946</v>
      </c>
      <c r="AP47" s="64"/>
      <c r="AQ47" s="89">
        <f t="shared" si="6"/>
        <v>0.92118559513549547</v>
      </c>
      <c r="AR47" s="64"/>
      <c r="AS47" s="88">
        <v>8956023</v>
      </c>
      <c r="AT47" s="64"/>
      <c r="AU47" s="89">
        <f t="shared" si="7"/>
        <v>496.42608502854608</v>
      </c>
      <c r="AV47" s="64"/>
      <c r="AW47" s="89">
        <f t="shared" si="8"/>
        <v>37.659235588441284</v>
      </c>
      <c r="AX47" s="64"/>
      <c r="AY47" s="88">
        <v>84108</v>
      </c>
      <c r="AZ47" s="64"/>
      <c r="BA47" s="88">
        <v>182338</v>
      </c>
      <c r="BB47" s="64"/>
      <c r="BC47" s="88">
        <f t="shared" si="9"/>
        <v>266446</v>
      </c>
      <c r="BD47" s="64"/>
      <c r="BE47" s="89">
        <f t="shared" si="10"/>
        <v>14.768915248600409</v>
      </c>
      <c r="BF47" s="64"/>
      <c r="BG47" s="89">
        <f t="shared" si="11"/>
        <v>1.1203804060795541</v>
      </c>
      <c r="BH47" s="64"/>
      <c r="BI47" s="88">
        <v>2175026</v>
      </c>
      <c r="BJ47" s="64"/>
      <c r="BK47" s="89">
        <f t="shared" si="12"/>
        <v>120.56016850507179</v>
      </c>
      <c r="BL47" s="64"/>
      <c r="BM47" s="89">
        <f t="shared" si="13"/>
        <v>9.1457800571732673</v>
      </c>
      <c r="BN47" s="64"/>
      <c r="BO47" s="88">
        <f t="shared" si="14"/>
        <v>23781744</v>
      </c>
      <c r="BQ47" s="64">
        <v>29</v>
      </c>
      <c r="BS47" s="68">
        <v>18041</v>
      </c>
    </row>
    <row r="48" spans="1:71" ht="8.85" customHeight="1" x14ac:dyDescent="0.3">
      <c r="A48" s="64">
        <v>30</v>
      </c>
      <c r="B48" s="79"/>
      <c r="C48" s="64" t="s">
        <v>121</v>
      </c>
      <c r="E48" s="88">
        <v>286517228</v>
      </c>
      <c r="F48" s="85"/>
      <c r="G48" s="88">
        <v>10001293</v>
      </c>
      <c r="H48" s="64"/>
      <c r="I48" s="88">
        <v>53450550</v>
      </c>
      <c r="J48" s="88"/>
      <c r="K48" s="88">
        <v>9267</v>
      </c>
      <c r="L48" s="64"/>
      <c r="M48" s="88">
        <v>14917609</v>
      </c>
      <c r="N48" s="64"/>
      <c r="O48" s="88">
        <v>0</v>
      </c>
      <c r="P48" s="64"/>
      <c r="Q48" s="88">
        <v>3713977</v>
      </c>
      <c r="R48" s="64"/>
      <c r="S48" s="88">
        <v>2760489</v>
      </c>
      <c r="T48" s="64"/>
      <c r="U48" s="88">
        <f t="shared" si="0"/>
        <v>371370413</v>
      </c>
      <c r="V48" s="64"/>
      <c r="W48" s="89">
        <f t="shared" si="15"/>
        <v>1636.5769856204197</v>
      </c>
      <c r="X48" s="64"/>
      <c r="Y48" s="89">
        <f t="shared" si="16"/>
        <v>54.563442374998004</v>
      </c>
      <c r="Z48" s="64"/>
      <c r="AA48" s="88">
        <v>165869252</v>
      </c>
      <c r="AB48" s="64"/>
      <c r="AC48" s="89">
        <f t="shared" si="1"/>
        <v>730.96237864612488</v>
      </c>
      <c r="AD48" s="64"/>
      <c r="AE48" s="89">
        <f t="shared" si="2"/>
        <v>24.370270372847454</v>
      </c>
      <c r="AF48" s="64"/>
      <c r="AG48" s="301">
        <v>2286184</v>
      </c>
      <c r="AH48" s="64"/>
      <c r="AI48" s="89">
        <f t="shared" si="3"/>
        <v>10.074890159043536</v>
      </c>
      <c r="AJ48" s="64"/>
      <c r="AK48" s="89">
        <f t="shared" si="4"/>
        <v>0.33589662659163544</v>
      </c>
      <c r="AL48" s="64"/>
      <c r="AM48" s="301">
        <v>6774972</v>
      </c>
      <c r="AN48" s="64"/>
      <c r="AO48" s="89">
        <f t="shared" si="5"/>
        <v>29.856345215693704</v>
      </c>
      <c r="AP48" s="64"/>
      <c r="AQ48" s="89">
        <f t="shared" si="6"/>
        <v>0.99540992328385891</v>
      </c>
      <c r="AR48" s="64"/>
      <c r="AS48" s="301">
        <v>89781512</v>
      </c>
      <c r="AT48" s="64"/>
      <c r="AU48" s="89">
        <f t="shared" si="7"/>
        <v>395.65444938502287</v>
      </c>
      <c r="AV48" s="64"/>
      <c r="AW48" s="89">
        <f t="shared" si="8"/>
        <v>13.191111044035143</v>
      </c>
      <c r="AX48" s="64"/>
      <c r="AY48" s="301">
        <v>1483513</v>
      </c>
      <c r="AZ48" s="64"/>
      <c r="BA48" s="301">
        <v>8868387</v>
      </c>
      <c r="BB48" s="64"/>
      <c r="BC48" s="88">
        <f t="shared" si="9"/>
        <v>10351900</v>
      </c>
      <c r="BD48" s="64"/>
      <c r="BE48" s="89">
        <f t="shared" si="10"/>
        <v>45.619361974977856</v>
      </c>
      <c r="BF48" s="64"/>
      <c r="BG48" s="89">
        <f t="shared" si="11"/>
        <v>1.520948571424676</v>
      </c>
      <c r="BH48" s="64"/>
      <c r="BI48" s="301">
        <v>34187071</v>
      </c>
      <c r="BJ48" s="64"/>
      <c r="BK48" s="89">
        <f t="shared" si="12"/>
        <v>150.65759588223111</v>
      </c>
      <c r="BL48" s="64"/>
      <c r="BM48" s="89">
        <f t="shared" si="13"/>
        <v>5.0229210868192276</v>
      </c>
      <c r="BN48" s="64"/>
      <c r="BO48" s="88">
        <f t="shared" si="14"/>
        <v>680621304</v>
      </c>
      <c r="BQ48" s="64">
        <v>30</v>
      </c>
      <c r="BS48" s="68">
        <v>226919</v>
      </c>
    </row>
    <row r="49" spans="1:71" ht="8.85" customHeight="1" x14ac:dyDescent="0.3">
      <c r="A49" s="90"/>
      <c r="B49" s="79"/>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Q49" s="91"/>
    </row>
    <row r="50" spans="1:71" ht="8.85" customHeight="1" x14ac:dyDescent="0.3">
      <c r="A50" s="64">
        <v>31</v>
      </c>
      <c r="B50" s="79"/>
      <c r="C50" s="64" t="s">
        <v>122</v>
      </c>
      <c r="E50" s="88">
        <v>87951179</v>
      </c>
      <c r="F50" s="85"/>
      <c r="G50" s="88">
        <v>5714156</v>
      </c>
      <c r="H50" s="64"/>
      <c r="I50" s="88">
        <v>20942658</v>
      </c>
      <c r="J50" s="88"/>
      <c r="K50" s="88">
        <v>8501</v>
      </c>
      <c r="L50" s="64"/>
      <c r="M50" s="88">
        <v>3718676</v>
      </c>
      <c r="N50" s="64"/>
      <c r="O50" s="88">
        <v>0</v>
      </c>
      <c r="P50" s="64"/>
      <c r="Q50" s="88">
        <v>975358</v>
      </c>
      <c r="R50" s="64"/>
      <c r="S50" s="88">
        <v>1105963</v>
      </c>
      <c r="T50" s="64"/>
      <c r="U50" s="88">
        <f t="shared" si="0"/>
        <v>120416491</v>
      </c>
      <c r="V50" s="64"/>
      <c r="W50" s="89">
        <f t="shared" si="15"/>
        <v>1203.7676666699988</v>
      </c>
      <c r="X50" s="64"/>
      <c r="Y50" s="89">
        <f t="shared" si="16"/>
        <v>49.973096866242358</v>
      </c>
      <c r="Z50" s="64"/>
      <c r="AA50" s="88">
        <v>78463284</v>
      </c>
      <c r="AB50" s="64"/>
      <c r="AC50" s="89">
        <f t="shared" si="1"/>
        <v>784.37399658112827</v>
      </c>
      <c r="AD50" s="64"/>
      <c r="AE50" s="89">
        <f t="shared" si="2"/>
        <v>32.562427780556099</v>
      </c>
      <c r="AF50" s="64"/>
      <c r="AG50" s="301">
        <v>1155076</v>
      </c>
      <c r="AH50" s="64"/>
      <c r="AI50" s="89">
        <f t="shared" si="3"/>
        <v>11.546949506662802</v>
      </c>
      <c r="AJ50" s="64"/>
      <c r="AK50" s="89">
        <f t="shared" si="4"/>
        <v>0.47935896783333237</v>
      </c>
      <c r="AL50" s="64"/>
      <c r="AM50" s="301">
        <v>1183005</v>
      </c>
      <c r="AN50" s="64"/>
      <c r="AO50" s="89">
        <f t="shared" si="5"/>
        <v>11.826147371367449</v>
      </c>
      <c r="AP50" s="64"/>
      <c r="AQ50" s="89">
        <f t="shared" si="6"/>
        <v>0.49094956153679181</v>
      </c>
      <c r="AR50" s="64"/>
      <c r="AS50" s="301">
        <v>36868116</v>
      </c>
      <c r="AT50" s="64"/>
      <c r="AU50" s="89">
        <f t="shared" si="7"/>
        <v>368.55953535333339</v>
      </c>
      <c r="AV50" s="64"/>
      <c r="AW50" s="89">
        <f t="shared" si="8"/>
        <v>15.300345632425541</v>
      </c>
      <c r="AX50" s="64"/>
      <c r="AY50" s="301">
        <v>1782052</v>
      </c>
      <c r="AZ50" s="64"/>
      <c r="BA50" s="301">
        <v>200015</v>
      </c>
      <c r="BB50" s="64"/>
      <c r="BC50" s="88">
        <f t="shared" si="9"/>
        <v>1982067</v>
      </c>
      <c r="BD50" s="64"/>
      <c r="BE50" s="89">
        <f t="shared" si="10"/>
        <v>19.814131336658903</v>
      </c>
      <c r="BF50" s="64"/>
      <c r="BG50" s="89">
        <f t="shared" si="11"/>
        <v>0.82256197107074303</v>
      </c>
      <c r="BH50" s="64"/>
      <c r="BI50" s="301">
        <v>894596</v>
      </c>
      <c r="BJ50" s="64"/>
      <c r="BK50" s="89">
        <f t="shared" si="12"/>
        <v>8.9430088070936584</v>
      </c>
      <c r="BL50" s="64"/>
      <c r="BM50" s="89">
        <f t="shared" si="13"/>
        <v>0.3712592203351362</v>
      </c>
      <c r="BN50" s="64"/>
      <c r="BO50" s="88">
        <f t="shared" si="14"/>
        <v>240962635</v>
      </c>
      <c r="BQ50" s="64">
        <v>31</v>
      </c>
      <c r="BS50" s="68">
        <v>100033</v>
      </c>
    </row>
    <row r="51" spans="1:71" ht="8.85" customHeight="1" x14ac:dyDescent="0.3">
      <c r="A51" s="64">
        <v>32</v>
      </c>
      <c r="B51" s="79"/>
      <c r="C51" s="64" t="s">
        <v>123</v>
      </c>
      <c r="E51" s="88">
        <v>25512916</v>
      </c>
      <c r="F51" s="85"/>
      <c r="G51" s="88">
        <v>630792</v>
      </c>
      <c r="H51" s="64"/>
      <c r="I51" s="88">
        <v>7542174</v>
      </c>
      <c r="J51" s="88"/>
      <c r="K51" s="88">
        <v>8965</v>
      </c>
      <c r="L51" s="64"/>
      <c r="M51" s="88">
        <v>2988830</v>
      </c>
      <c r="N51" s="64"/>
      <c r="O51" s="88">
        <v>0</v>
      </c>
      <c r="P51" s="64"/>
      <c r="Q51" s="88">
        <v>298875</v>
      </c>
      <c r="R51" s="64"/>
      <c r="S51" s="88">
        <v>201757</v>
      </c>
      <c r="T51" s="64"/>
      <c r="U51" s="88">
        <f t="shared" si="0"/>
        <v>37184309</v>
      </c>
      <c r="V51" s="64"/>
      <c r="W51" s="84">
        <f t="shared" si="15"/>
        <v>1446.6351151571739</v>
      </c>
      <c r="X51" s="64"/>
      <c r="Y51" s="84">
        <f t="shared" si="16"/>
        <v>50.638905036472813</v>
      </c>
      <c r="Z51" s="64"/>
      <c r="AA51" s="88">
        <v>23242271</v>
      </c>
      <c r="AB51" s="64"/>
      <c r="AC51" s="84">
        <f t="shared" si="1"/>
        <v>904.22778555866796</v>
      </c>
      <c r="AD51" s="64"/>
      <c r="AE51" s="84">
        <f t="shared" si="2"/>
        <v>31.652145371343753</v>
      </c>
      <c r="AF51" s="64"/>
      <c r="AG51" s="88">
        <v>343812</v>
      </c>
      <c r="AH51" s="64"/>
      <c r="AI51" s="84">
        <f t="shared" si="3"/>
        <v>13.375816993464053</v>
      </c>
      <c r="AJ51" s="64"/>
      <c r="AK51" s="84">
        <f t="shared" si="4"/>
        <v>0.46821532217795925</v>
      </c>
      <c r="AL51" s="64"/>
      <c r="AM51" s="88">
        <v>109705</v>
      </c>
      <c r="AN51" s="64"/>
      <c r="AO51" s="84">
        <f t="shared" si="5"/>
        <v>4.2680127606598193</v>
      </c>
      <c r="AP51" s="64"/>
      <c r="AQ51" s="84">
        <f t="shared" si="6"/>
        <v>0.14940014286741887</v>
      </c>
      <c r="AR51" s="64"/>
      <c r="AS51" s="88">
        <v>10475029</v>
      </c>
      <c r="AT51" s="64"/>
      <c r="AU51" s="84">
        <f t="shared" si="7"/>
        <v>407.52524898848429</v>
      </c>
      <c r="AV51" s="64"/>
      <c r="AW51" s="84">
        <f t="shared" si="8"/>
        <v>14.265264383030454</v>
      </c>
      <c r="AX51" s="64"/>
      <c r="AY51" s="88">
        <v>1041170</v>
      </c>
      <c r="AZ51" s="64"/>
      <c r="BA51" s="88">
        <v>368236</v>
      </c>
      <c r="BB51" s="64"/>
      <c r="BC51" s="88">
        <f t="shared" si="9"/>
        <v>1409406</v>
      </c>
      <c r="BD51" s="64"/>
      <c r="BE51" s="84">
        <f t="shared" si="10"/>
        <v>54.832166199813258</v>
      </c>
      <c r="BF51" s="64"/>
      <c r="BG51" s="84">
        <f t="shared" si="11"/>
        <v>1.9193788592880667</v>
      </c>
      <c r="BH51" s="64"/>
      <c r="BI51" s="88">
        <v>665786</v>
      </c>
      <c r="BJ51" s="64"/>
      <c r="BK51" s="84">
        <f t="shared" si="12"/>
        <v>25.902038593215064</v>
      </c>
      <c r="BL51" s="64"/>
      <c r="BM51" s="84">
        <f t="shared" si="13"/>
        <v>0.90669088481953741</v>
      </c>
      <c r="BN51" s="64"/>
      <c r="BO51" s="88">
        <f t="shared" si="14"/>
        <v>73430318</v>
      </c>
      <c r="BQ51" s="64">
        <v>32</v>
      </c>
      <c r="BS51" s="68">
        <v>25704</v>
      </c>
    </row>
    <row r="52" spans="1:71" ht="8.85" customHeight="1" x14ac:dyDescent="0.3">
      <c r="A52" s="64">
        <v>33</v>
      </c>
      <c r="B52" s="79"/>
      <c r="C52" s="64" t="s">
        <v>124</v>
      </c>
      <c r="E52" s="88">
        <v>19018706</v>
      </c>
      <c r="F52" s="85"/>
      <c r="G52" s="88">
        <v>905126</v>
      </c>
      <c r="H52" s="64"/>
      <c r="I52" s="88">
        <v>5456225</v>
      </c>
      <c r="J52" s="88"/>
      <c r="K52" s="88">
        <v>317</v>
      </c>
      <c r="L52" s="64"/>
      <c r="M52" s="88">
        <v>514772</v>
      </c>
      <c r="N52" s="64"/>
      <c r="O52" s="88">
        <v>0</v>
      </c>
      <c r="P52" s="64"/>
      <c r="Q52" s="88">
        <v>224029</v>
      </c>
      <c r="R52" s="64"/>
      <c r="S52" s="88">
        <v>238129</v>
      </c>
      <c r="T52" s="64"/>
      <c r="U52" s="88">
        <f t="shared" si="0"/>
        <v>26357304</v>
      </c>
      <c r="V52" s="64"/>
      <c r="W52" s="84">
        <f t="shared" si="15"/>
        <v>1055.4742912061508</v>
      </c>
      <c r="X52" s="64"/>
      <c r="Y52" s="84">
        <f t="shared" si="16"/>
        <v>49.167321458571308</v>
      </c>
      <c r="Z52" s="64"/>
      <c r="AA52" s="88">
        <v>14774089</v>
      </c>
      <c r="AB52" s="64"/>
      <c r="AC52" s="84">
        <f t="shared" si="1"/>
        <v>591.62618132308182</v>
      </c>
      <c r="AD52" s="64"/>
      <c r="AE52" s="84">
        <f t="shared" si="2"/>
        <v>27.559813519643068</v>
      </c>
      <c r="AF52" s="64"/>
      <c r="AG52" s="88">
        <v>254962</v>
      </c>
      <c r="AH52" s="64"/>
      <c r="AI52" s="84">
        <f t="shared" si="3"/>
        <v>10.209915104917508</v>
      </c>
      <c r="AJ52" s="64"/>
      <c r="AK52" s="84">
        <f t="shared" si="4"/>
        <v>0.47561004773933846</v>
      </c>
      <c r="AL52" s="64"/>
      <c r="AM52" s="88">
        <v>254056</v>
      </c>
      <c r="AN52" s="64"/>
      <c r="AO52" s="84">
        <f t="shared" si="5"/>
        <v>10.17363447060708</v>
      </c>
      <c r="AP52" s="64"/>
      <c r="AQ52" s="84">
        <f t="shared" si="6"/>
        <v>0.47391998136375368</v>
      </c>
      <c r="AR52" s="64"/>
      <c r="AS52" s="88">
        <v>9494159</v>
      </c>
      <c r="AT52" s="64"/>
      <c r="AU52" s="84">
        <f t="shared" si="7"/>
        <v>380.19217523626463</v>
      </c>
      <c r="AV52" s="64"/>
      <c r="AW52" s="84">
        <f t="shared" si="8"/>
        <v>17.710550651606397</v>
      </c>
      <c r="AX52" s="64"/>
      <c r="AY52" s="88">
        <v>366997</v>
      </c>
      <c r="AZ52" s="64"/>
      <c r="BA52" s="88">
        <v>68764</v>
      </c>
      <c r="BB52" s="64"/>
      <c r="BC52" s="88">
        <f t="shared" si="9"/>
        <v>435761</v>
      </c>
      <c r="BD52" s="64"/>
      <c r="BE52" s="84">
        <f t="shared" si="10"/>
        <v>17.449983982059909</v>
      </c>
      <c r="BF52" s="64"/>
      <c r="BG52" s="84">
        <f t="shared" si="11"/>
        <v>0.81287529127062819</v>
      </c>
      <c r="BH52" s="64"/>
      <c r="BI52" s="88">
        <v>2037031</v>
      </c>
      <c r="BJ52" s="64"/>
      <c r="BK52" s="84">
        <f t="shared" si="12"/>
        <v>81.572601313471083</v>
      </c>
      <c r="BL52" s="64"/>
      <c r="BM52" s="84">
        <f t="shared" si="13"/>
        <v>3.7999090498055095</v>
      </c>
      <c r="BN52" s="64"/>
      <c r="BO52" s="88">
        <f t="shared" si="14"/>
        <v>53607362</v>
      </c>
      <c r="BQ52" s="64">
        <v>33</v>
      </c>
      <c r="BS52" s="68">
        <v>24972</v>
      </c>
    </row>
    <row r="53" spans="1:71" ht="8.85" customHeight="1" x14ac:dyDescent="0.3">
      <c r="A53" s="64">
        <v>34</v>
      </c>
      <c r="B53" s="79"/>
      <c r="C53" s="64" t="s">
        <v>125</v>
      </c>
      <c r="E53" s="88">
        <v>109888901</v>
      </c>
      <c r="F53" s="85"/>
      <c r="G53" s="88">
        <v>4605519</v>
      </c>
      <c r="H53" s="64"/>
      <c r="I53" s="88">
        <v>21629812</v>
      </c>
      <c r="J53" s="88"/>
      <c r="K53" s="88">
        <v>52699</v>
      </c>
      <c r="L53" s="64"/>
      <c r="M53" s="88">
        <v>2152883</v>
      </c>
      <c r="N53" s="64"/>
      <c r="O53" s="88">
        <v>0</v>
      </c>
      <c r="P53" s="64"/>
      <c r="Q53" s="88">
        <v>800382</v>
      </c>
      <c r="R53" s="64"/>
      <c r="S53" s="88">
        <v>484281</v>
      </c>
      <c r="T53" s="64"/>
      <c r="U53" s="88">
        <f t="shared" si="0"/>
        <v>139614477</v>
      </c>
      <c r="V53" s="64"/>
      <c r="W53" s="84">
        <f t="shared" si="15"/>
        <v>1505.8618655219277</v>
      </c>
      <c r="X53" s="64"/>
      <c r="Y53" s="84">
        <f t="shared" si="16"/>
        <v>60.40210443511279</v>
      </c>
      <c r="Z53" s="64"/>
      <c r="AA53" s="88">
        <v>43352954</v>
      </c>
      <c r="AB53" s="64"/>
      <c r="AC53" s="84">
        <f t="shared" si="1"/>
        <v>467.59878766960759</v>
      </c>
      <c r="AD53" s="64"/>
      <c r="AE53" s="84">
        <f t="shared" si="2"/>
        <v>18.756003756534795</v>
      </c>
      <c r="AF53" s="64"/>
      <c r="AG53" s="88">
        <v>2430966</v>
      </c>
      <c r="AH53" s="64"/>
      <c r="AI53" s="84">
        <f t="shared" si="3"/>
        <v>26.220053066419311</v>
      </c>
      <c r="AJ53" s="64"/>
      <c r="AK53" s="84">
        <f t="shared" si="4"/>
        <v>1.0517208914531722</v>
      </c>
      <c r="AL53" s="64"/>
      <c r="AM53" s="88">
        <v>1179109</v>
      </c>
      <c r="AN53" s="64"/>
      <c r="AO53" s="84">
        <f t="shared" si="5"/>
        <v>12.7177017494661</v>
      </c>
      <c r="AP53" s="64"/>
      <c r="AQ53" s="84">
        <f t="shared" si="6"/>
        <v>0.51012378149281323</v>
      </c>
      <c r="AR53" s="64"/>
      <c r="AS53" s="88">
        <v>33844029</v>
      </c>
      <c r="AT53" s="64"/>
      <c r="AU53" s="84">
        <f t="shared" si="7"/>
        <v>365.03687684707813</v>
      </c>
      <c r="AV53" s="64"/>
      <c r="AW53" s="84">
        <f t="shared" si="8"/>
        <v>14.642110317563887</v>
      </c>
      <c r="AX53" s="64"/>
      <c r="AY53" s="88">
        <v>3780810</v>
      </c>
      <c r="AZ53" s="64"/>
      <c r="BA53" s="88">
        <v>2316762</v>
      </c>
      <c r="BB53" s="64"/>
      <c r="BC53" s="88">
        <f t="shared" si="9"/>
        <v>6097572</v>
      </c>
      <c r="BD53" s="64"/>
      <c r="BE53" s="84">
        <f t="shared" si="10"/>
        <v>65.767543197359629</v>
      </c>
      <c r="BF53" s="64"/>
      <c r="BG53" s="84">
        <f t="shared" si="11"/>
        <v>2.6380228516317801</v>
      </c>
      <c r="BH53" s="64"/>
      <c r="BI53" s="88">
        <v>4622636</v>
      </c>
      <c r="BJ53" s="64"/>
      <c r="BK53" s="84">
        <f t="shared" si="12"/>
        <v>49.859093556528677</v>
      </c>
      <c r="BL53" s="64"/>
      <c r="BM53" s="84">
        <f t="shared" si="13"/>
        <v>1.9999139662107681</v>
      </c>
      <c r="BN53" s="64"/>
      <c r="BO53" s="88">
        <f t="shared" si="14"/>
        <v>231141743</v>
      </c>
      <c r="BQ53" s="64">
        <v>34</v>
      </c>
      <c r="BS53" s="68">
        <v>92714</v>
      </c>
    </row>
    <row r="54" spans="1:71" ht="8.85" customHeight="1" x14ac:dyDescent="0.3">
      <c r="A54" s="64">
        <v>35</v>
      </c>
      <c r="B54" s="79"/>
      <c r="C54" s="64" t="s">
        <v>126</v>
      </c>
      <c r="E54" s="88">
        <v>573382944</v>
      </c>
      <c r="F54" s="85"/>
      <c r="G54" s="88">
        <v>10308833</v>
      </c>
      <c r="H54" s="64"/>
      <c r="I54" s="88">
        <v>102991849</v>
      </c>
      <c r="J54" s="88"/>
      <c r="K54" s="88">
        <v>15727</v>
      </c>
      <c r="L54" s="64"/>
      <c r="M54" s="88">
        <v>0</v>
      </c>
      <c r="N54" s="64"/>
      <c r="O54" s="88">
        <v>0</v>
      </c>
      <c r="P54" s="64"/>
      <c r="Q54" s="88">
        <v>3342919</v>
      </c>
      <c r="R54" s="64"/>
      <c r="S54" s="88">
        <v>2394595</v>
      </c>
      <c r="T54" s="64"/>
      <c r="U54" s="88">
        <f t="shared" si="0"/>
        <v>692436867</v>
      </c>
      <c r="V54" s="64"/>
      <c r="W54" s="89">
        <f t="shared" si="15"/>
        <v>1527.1759930305905</v>
      </c>
      <c r="X54" s="64"/>
      <c r="Y54" s="89">
        <f t="shared" si="16"/>
        <v>58.889120934597535</v>
      </c>
      <c r="Z54" s="64"/>
      <c r="AA54" s="88">
        <v>280669142</v>
      </c>
      <c r="AB54" s="64"/>
      <c r="AC54" s="89">
        <f t="shared" si="1"/>
        <v>619.01842041419468</v>
      </c>
      <c r="AD54" s="64"/>
      <c r="AE54" s="89">
        <f t="shared" si="2"/>
        <v>23.869842629057661</v>
      </c>
      <c r="AF54" s="64"/>
      <c r="AG54" s="88">
        <v>4948973</v>
      </c>
      <c r="AH54" s="64"/>
      <c r="AI54" s="89">
        <f t="shared" si="3"/>
        <v>10.915006285701683</v>
      </c>
      <c r="AJ54" s="64"/>
      <c r="AK54" s="89">
        <f t="shared" si="4"/>
        <v>0.42089132365486537</v>
      </c>
      <c r="AL54" s="64"/>
      <c r="AM54" s="88">
        <v>5784450</v>
      </c>
      <c r="AN54" s="64"/>
      <c r="AO54" s="89">
        <f t="shared" si="5"/>
        <v>12.75765863126089</v>
      </c>
      <c r="AP54" s="64"/>
      <c r="AQ54" s="89">
        <f t="shared" si="6"/>
        <v>0.49194546365789149</v>
      </c>
      <c r="AR54" s="64"/>
      <c r="AS54" s="88">
        <v>157817708</v>
      </c>
      <c r="AT54" s="64"/>
      <c r="AU54" s="89">
        <f t="shared" si="7"/>
        <v>348.06843254449615</v>
      </c>
      <c r="AV54" s="64"/>
      <c r="AW54" s="89">
        <f t="shared" si="8"/>
        <v>13.421795596035185</v>
      </c>
      <c r="AX54" s="64"/>
      <c r="AY54" s="88">
        <v>12621389</v>
      </c>
      <c r="AZ54" s="64"/>
      <c r="BA54" s="88">
        <v>10376535</v>
      </c>
      <c r="BB54" s="64"/>
      <c r="BC54" s="88">
        <f t="shared" si="9"/>
        <v>22997924</v>
      </c>
      <c r="BD54" s="64"/>
      <c r="BE54" s="89">
        <f t="shared" si="10"/>
        <v>50.722136697470283</v>
      </c>
      <c r="BF54" s="64"/>
      <c r="BG54" s="89">
        <f t="shared" si="11"/>
        <v>1.9558859330358032</v>
      </c>
      <c r="BH54" s="64"/>
      <c r="BI54" s="88">
        <v>11176492</v>
      </c>
      <c r="BJ54" s="64"/>
      <c r="BK54" s="89">
        <f t="shared" si="12"/>
        <v>24.649857744646127</v>
      </c>
      <c r="BL54" s="64"/>
      <c r="BM54" s="89">
        <f t="shared" si="13"/>
        <v>0.95051811996105329</v>
      </c>
      <c r="BN54" s="64"/>
      <c r="BO54" s="88">
        <f t="shared" si="14"/>
        <v>1175831556</v>
      </c>
      <c r="BQ54" s="64">
        <v>35</v>
      </c>
      <c r="BS54" s="68">
        <v>453410</v>
      </c>
    </row>
    <row r="55" spans="1:71" ht="8.85" customHeight="1" x14ac:dyDescent="0.3">
      <c r="A55" s="90"/>
      <c r="B55" s="79"/>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Q55" s="91"/>
      <c r="BS55" s="68"/>
    </row>
    <row r="56" spans="1:71" ht="8.85" customHeight="1" x14ac:dyDescent="0.3">
      <c r="A56" s="64">
        <v>36</v>
      </c>
      <c r="B56" s="79"/>
      <c r="C56" s="64" t="s">
        <v>127</v>
      </c>
      <c r="E56" s="88">
        <v>15791133</v>
      </c>
      <c r="F56" s="85"/>
      <c r="G56" s="88">
        <v>958551</v>
      </c>
      <c r="H56" s="64"/>
      <c r="I56" s="88">
        <v>3882027</v>
      </c>
      <c r="J56" s="88"/>
      <c r="K56" s="88">
        <v>5879</v>
      </c>
      <c r="L56" s="64"/>
      <c r="M56" s="88">
        <v>1091308</v>
      </c>
      <c r="N56" s="64"/>
      <c r="O56" s="88">
        <v>0</v>
      </c>
      <c r="P56" s="64"/>
      <c r="Q56" s="88">
        <v>309921</v>
      </c>
      <c r="R56" s="64"/>
      <c r="S56" s="88">
        <v>107549</v>
      </c>
      <c r="T56" s="64"/>
      <c r="U56" s="88">
        <f t="shared" si="0"/>
        <v>22146368</v>
      </c>
      <c r="V56" s="64"/>
      <c r="W56" s="89">
        <f t="shared" si="15"/>
        <v>993.77913394660084</v>
      </c>
      <c r="X56" s="64"/>
      <c r="Y56" s="89">
        <f t="shared" si="16"/>
        <v>38.138821971881072</v>
      </c>
      <c r="Z56" s="64"/>
      <c r="AA56" s="88">
        <v>16035178</v>
      </c>
      <c r="AB56" s="64"/>
      <c r="AC56" s="89">
        <f t="shared" si="1"/>
        <v>719.550280457707</v>
      </c>
      <c r="AD56" s="64"/>
      <c r="AE56" s="89">
        <f t="shared" si="2"/>
        <v>27.614586691119008</v>
      </c>
      <c r="AF56" s="64"/>
      <c r="AG56" s="301">
        <v>242244</v>
      </c>
      <c r="AH56" s="64"/>
      <c r="AI56" s="89">
        <f t="shared" si="3"/>
        <v>10.870271483060355</v>
      </c>
      <c r="AJ56" s="64"/>
      <c r="AK56" s="89">
        <f t="shared" si="4"/>
        <v>0.41717453578647101</v>
      </c>
      <c r="AL56" s="64"/>
      <c r="AM56" s="301">
        <v>161902</v>
      </c>
      <c r="AN56" s="64"/>
      <c r="AO56" s="89">
        <f t="shared" si="5"/>
        <v>7.2650661880188467</v>
      </c>
      <c r="AP56" s="64"/>
      <c r="AQ56" s="89">
        <f t="shared" si="6"/>
        <v>0.2788155400872725</v>
      </c>
      <c r="AR56" s="64"/>
      <c r="AS56" s="301">
        <v>8551441</v>
      </c>
      <c r="AT56" s="64"/>
      <c r="AU56" s="89">
        <f t="shared" si="7"/>
        <v>383.73080547453446</v>
      </c>
      <c r="AV56" s="64"/>
      <c r="AW56" s="89">
        <f t="shared" si="8"/>
        <v>14.726653413419511</v>
      </c>
      <c r="AX56" s="64"/>
      <c r="AY56" s="301">
        <v>732871</v>
      </c>
      <c r="AZ56" s="64"/>
      <c r="BA56" s="301">
        <v>47677</v>
      </c>
      <c r="BB56" s="64"/>
      <c r="BC56" s="88">
        <f t="shared" si="9"/>
        <v>780548</v>
      </c>
      <c r="BD56" s="64"/>
      <c r="BE56" s="89">
        <f t="shared" si="10"/>
        <v>35.025712362575725</v>
      </c>
      <c r="BF56" s="64"/>
      <c r="BG56" s="89">
        <f t="shared" si="11"/>
        <v>1.3442015057506416</v>
      </c>
      <c r="BH56" s="64"/>
      <c r="BI56" s="301">
        <v>10150101</v>
      </c>
      <c r="BJ56" s="64"/>
      <c r="BK56" s="89">
        <f t="shared" si="12"/>
        <v>455.46784832847209</v>
      </c>
      <c r="BL56" s="64"/>
      <c r="BM56" s="89">
        <f t="shared" si="13"/>
        <v>17.479746341956027</v>
      </c>
      <c r="BN56" s="64"/>
      <c r="BO56" s="88">
        <f t="shared" si="14"/>
        <v>58067782</v>
      </c>
      <c r="BQ56" s="64">
        <v>36</v>
      </c>
      <c r="BS56" s="68">
        <v>22285</v>
      </c>
    </row>
    <row r="57" spans="1:71" ht="8.85" customHeight="1" x14ac:dyDescent="0.3">
      <c r="A57" s="64">
        <v>37</v>
      </c>
      <c r="B57" s="79"/>
      <c r="C57" s="64" t="s">
        <v>128</v>
      </c>
      <c r="E57" s="88">
        <v>11134520</v>
      </c>
      <c r="F57" s="85"/>
      <c r="G57" s="88">
        <v>328796</v>
      </c>
      <c r="H57" s="64"/>
      <c r="I57" s="88">
        <v>781628</v>
      </c>
      <c r="J57" s="88"/>
      <c r="K57" s="88">
        <v>0</v>
      </c>
      <c r="L57" s="64"/>
      <c r="M57" s="88">
        <v>1407810</v>
      </c>
      <c r="N57" s="64"/>
      <c r="O57" s="88">
        <v>0</v>
      </c>
      <c r="P57" s="64"/>
      <c r="Q57" s="88">
        <v>60892</v>
      </c>
      <c r="R57" s="64"/>
      <c r="S57" s="88">
        <v>18179</v>
      </c>
      <c r="T57" s="64"/>
      <c r="U57" s="88">
        <f t="shared" si="0"/>
        <v>13731825</v>
      </c>
      <c r="V57" s="64"/>
      <c r="W57" s="89">
        <f t="shared" si="15"/>
        <v>904.4210630310215</v>
      </c>
      <c r="X57" s="64"/>
      <c r="Y57" s="89">
        <f t="shared" si="16"/>
        <v>34.122605485470075</v>
      </c>
      <c r="Z57" s="64"/>
      <c r="AA57" s="88">
        <v>22122843</v>
      </c>
      <c r="AB57" s="64"/>
      <c r="AC57" s="89">
        <f t="shared" si="1"/>
        <v>1457.0798261213199</v>
      </c>
      <c r="AD57" s="64"/>
      <c r="AE57" s="89">
        <f t="shared" si="2"/>
        <v>54.973686593442117</v>
      </c>
      <c r="AF57" s="64"/>
      <c r="AG57" s="88">
        <v>341620</v>
      </c>
      <c r="AH57" s="64"/>
      <c r="AI57" s="89">
        <f t="shared" si="3"/>
        <v>22.500164657841005</v>
      </c>
      <c r="AJ57" s="64"/>
      <c r="AK57" s="89">
        <f t="shared" si="4"/>
        <v>0.84890132855219813</v>
      </c>
      <c r="AL57" s="64"/>
      <c r="AM57" s="88">
        <v>277729</v>
      </c>
      <c r="AN57" s="64"/>
      <c r="AO57" s="89">
        <f t="shared" si="5"/>
        <v>18.292103009945333</v>
      </c>
      <c r="AP57" s="64"/>
      <c r="AQ57" s="89">
        <f t="shared" si="6"/>
        <v>0.69013675158794396</v>
      </c>
      <c r="AR57" s="64"/>
      <c r="AS57" s="88">
        <v>2128373</v>
      </c>
      <c r="AT57" s="64"/>
      <c r="AU57" s="89">
        <f t="shared" si="7"/>
        <v>140.18132121451623</v>
      </c>
      <c r="AV57" s="64"/>
      <c r="AW57" s="89">
        <f t="shared" si="8"/>
        <v>5.2888550651443929</v>
      </c>
      <c r="AX57" s="64"/>
      <c r="AY57" s="88">
        <v>11324</v>
      </c>
      <c r="AZ57" s="64"/>
      <c r="BA57" s="88">
        <v>699926</v>
      </c>
      <c r="BB57" s="64"/>
      <c r="BC57" s="88">
        <f t="shared" si="9"/>
        <v>711250</v>
      </c>
      <c r="BD57" s="64"/>
      <c r="BE57" s="89">
        <f t="shared" si="10"/>
        <v>46.845155766317589</v>
      </c>
      <c r="BF57" s="64"/>
      <c r="BG57" s="89">
        <f t="shared" si="11"/>
        <v>1.7674055088482843</v>
      </c>
      <c r="BH57" s="64"/>
      <c r="BI57" s="88">
        <v>928964</v>
      </c>
      <c r="BJ57" s="64"/>
      <c r="BK57" s="89">
        <f t="shared" si="12"/>
        <v>61.184482645063561</v>
      </c>
      <c r="BL57" s="64"/>
      <c r="BM57" s="89">
        <f t="shared" si="13"/>
        <v>2.3084092669549912</v>
      </c>
      <c r="BN57" s="64"/>
      <c r="BO57" s="88">
        <f t="shared" si="14"/>
        <v>40242604</v>
      </c>
      <c r="BQ57" s="64">
        <v>37</v>
      </c>
      <c r="BS57" s="68">
        <v>15183</v>
      </c>
    </row>
    <row r="58" spans="1:71" ht="8.85" customHeight="1" x14ac:dyDescent="0.3">
      <c r="A58" s="92">
        <v>38</v>
      </c>
      <c r="B58" s="79"/>
      <c r="C58" s="64" t="s">
        <v>129</v>
      </c>
      <c r="E58" s="93">
        <v>29126062</v>
      </c>
      <c r="F58" s="85"/>
      <c r="G58" s="93">
        <v>848057</v>
      </c>
      <c r="H58" s="64"/>
      <c r="I58" s="93">
        <v>11469721</v>
      </c>
      <c r="J58" s="118"/>
      <c r="K58" s="93">
        <v>1809</v>
      </c>
      <c r="L58" s="64"/>
      <c r="M58" s="93">
        <v>1659011</v>
      </c>
      <c r="N58" s="64"/>
      <c r="O58" s="93">
        <v>0</v>
      </c>
      <c r="P58" s="64"/>
      <c r="Q58" s="93">
        <v>285495</v>
      </c>
      <c r="R58" s="64"/>
      <c r="S58" s="93">
        <v>152783</v>
      </c>
      <c r="T58" s="64"/>
      <c r="U58" s="93">
        <f t="shared" si="0"/>
        <v>43542938</v>
      </c>
      <c r="V58" s="64"/>
      <c r="W58" s="89">
        <f t="shared" si="15"/>
        <v>1539.5989675411922</v>
      </c>
      <c r="X58" s="64"/>
      <c r="Y58" s="89">
        <f t="shared" si="16"/>
        <v>52.097037046342777</v>
      </c>
      <c r="Z58" s="64"/>
      <c r="AA58" s="93">
        <v>31620388</v>
      </c>
      <c r="AB58" s="64"/>
      <c r="AC58" s="89">
        <f t="shared" si="1"/>
        <v>1118.0393182943214</v>
      </c>
      <c r="AD58" s="64"/>
      <c r="AE58" s="89">
        <f t="shared" si="2"/>
        <v>37.832277763520054</v>
      </c>
      <c r="AF58" s="64"/>
      <c r="AG58" s="302">
        <v>366388</v>
      </c>
      <c r="AH58" s="64"/>
      <c r="AI58" s="89">
        <f t="shared" si="3"/>
        <v>12.954812248072979</v>
      </c>
      <c r="AJ58" s="64"/>
      <c r="AK58" s="89">
        <f t="shared" si="4"/>
        <v>0.4383656704408746</v>
      </c>
      <c r="AL58" s="64"/>
      <c r="AM58" s="302">
        <v>124210</v>
      </c>
      <c r="AN58" s="64"/>
      <c r="AO58" s="89">
        <f t="shared" si="5"/>
        <v>4.3918393324375931</v>
      </c>
      <c r="AP58" s="64"/>
      <c r="AQ58" s="89">
        <f t="shared" si="6"/>
        <v>0.1486113080271762</v>
      </c>
      <c r="AR58" s="64"/>
      <c r="AS58" s="302">
        <v>5626128</v>
      </c>
      <c r="AT58" s="64"/>
      <c r="AU58" s="89">
        <f t="shared" si="7"/>
        <v>198.92963722509018</v>
      </c>
      <c r="AV58" s="64"/>
      <c r="AW58" s="89">
        <f t="shared" si="8"/>
        <v>6.7313923291870292</v>
      </c>
      <c r="AX58" s="64"/>
      <c r="AY58" s="302">
        <v>418180</v>
      </c>
      <c r="AZ58" s="64"/>
      <c r="BA58" s="302">
        <v>319199</v>
      </c>
      <c r="BB58" s="64"/>
      <c r="BC58" s="93">
        <f t="shared" si="9"/>
        <v>737379</v>
      </c>
      <c r="BD58" s="64"/>
      <c r="BE58" s="89">
        <f t="shared" si="10"/>
        <v>26.072378191075597</v>
      </c>
      <c r="BF58" s="64"/>
      <c r="BG58" s="89">
        <f t="shared" si="11"/>
        <v>0.88223860962701206</v>
      </c>
      <c r="BH58" s="64"/>
      <c r="BI58" s="302">
        <v>1563019</v>
      </c>
      <c r="BJ58" s="64"/>
      <c r="BK58" s="89">
        <f t="shared" si="12"/>
        <v>55.265504561205006</v>
      </c>
      <c r="BL58" s="64"/>
      <c r="BM58" s="89">
        <f t="shared" si="13"/>
        <v>1.8700772728550756</v>
      </c>
      <c r="BN58" s="64"/>
      <c r="BO58" s="93">
        <f t="shared" si="14"/>
        <v>83580450</v>
      </c>
      <c r="BQ58" s="92">
        <v>38</v>
      </c>
      <c r="BS58" s="98">
        <v>28282</v>
      </c>
    </row>
    <row r="59" spans="1:71" ht="8.85" customHeight="1" x14ac:dyDescent="0.3">
      <c r="A59" s="79"/>
      <c r="B59" s="79"/>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Q59" s="64"/>
    </row>
    <row r="60" spans="1:71" ht="8.85" customHeight="1" x14ac:dyDescent="0.3">
      <c r="A60" s="92">
        <f>A58</f>
        <v>38</v>
      </c>
      <c r="B60" s="79"/>
      <c r="C60" s="76" t="s">
        <v>72</v>
      </c>
      <c r="D60" s="80"/>
      <c r="E60" s="94">
        <f>SUM(E14:E59)</f>
        <v>3100979055</v>
      </c>
      <c r="F60" s="81"/>
      <c r="G60" s="94">
        <f>SUM(G14:G59)</f>
        <v>93606285</v>
      </c>
      <c r="H60" s="81"/>
      <c r="I60" s="94">
        <f>SUM(I14:I59)</f>
        <v>580925270</v>
      </c>
      <c r="J60" s="95"/>
      <c r="K60" s="94">
        <f>SUM(K14:K59)</f>
        <v>480710</v>
      </c>
      <c r="L60" s="81"/>
      <c r="M60" s="94">
        <f>SUM(M14:M59)</f>
        <v>90663399</v>
      </c>
      <c r="N60" s="81"/>
      <c r="O60" s="94">
        <f>SUM(O14:O59)</f>
        <v>229896</v>
      </c>
      <c r="P60" s="96"/>
      <c r="Q60" s="94">
        <f>SUM(Q14:Q59)</f>
        <v>23943754</v>
      </c>
      <c r="R60" s="96"/>
      <c r="S60" s="94">
        <f>SUM(S14:S59)</f>
        <v>15616395</v>
      </c>
      <c r="T60" s="81"/>
      <c r="U60" s="94">
        <f>SUM(U14:U59)</f>
        <v>3906444764</v>
      </c>
      <c r="V60" s="81"/>
      <c r="W60" s="97">
        <f>(U60/$BS60)</f>
        <v>1527.6939312952322</v>
      </c>
      <c r="X60" s="64"/>
      <c r="Y60" s="89">
        <f>IF($BO60,U60/$BO60*100,0)</f>
        <v>57.099994041169964</v>
      </c>
      <c r="Z60" s="81"/>
      <c r="AA60" s="94">
        <f>SUM(AA14:AA59)</f>
        <v>1699597384</v>
      </c>
      <c r="AB60" s="81"/>
      <c r="AC60" s="97">
        <f>(AA60/$BS60)</f>
        <v>664.66180018974728</v>
      </c>
      <c r="AD60" s="64"/>
      <c r="AE60" s="89">
        <f>IF($BO60,AA60/$BO60*100,0)</f>
        <v>24.842793476341619</v>
      </c>
      <c r="AF60" s="64"/>
      <c r="AG60" s="94">
        <f>SUM(AG14:AG59)</f>
        <v>50864020</v>
      </c>
      <c r="AH60" s="81"/>
      <c r="AI60" s="97">
        <f>(AG60/$BS60)</f>
        <v>19.891399819951303</v>
      </c>
      <c r="AJ60" s="64"/>
      <c r="AK60" s="89">
        <f>IF($BO60,AG60/$BO60*100,0)</f>
        <v>0.74347275191882123</v>
      </c>
      <c r="AL60" s="81"/>
      <c r="AM60" s="94">
        <f>SUM(AM14:AM59)</f>
        <v>35838578</v>
      </c>
      <c r="AN60" s="81"/>
      <c r="AO60" s="97">
        <f>(AM60/$BS60)</f>
        <v>14.015397996000134</v>
      </c>
      <c r="AP60" s="64"/>
      <c r="AQ60" s="89">
        <f>IF($BO60,AM60/$BO60*100,0)</f>
        <v>0.52384782426786802</v>
      </c>
      <c r="AR60" s="81"/>
      <c r="AS60" s="94">
        <f>SUM(AS14:AS59)</f>
        <v>846757761</v>
      </c>
      <c r="AT60" s="81"/>
      <c r="AU60" s="97">
        <f>(AS60/$BS60)</f>
        <v>331.14168275920326</v>
      </c>
      <c r="AV60" s="64"/>
      <c r="AW60" s="89">
        <f>IF($BO60,AS60/$BO60*100,0)</f>
        <v>12.376947846027301</v>
      </c>
      <c r="AX60" s="81"/>
      <c r="AY60" s="94">
        <f>SUM(AY14:AY59)</f>
        <v>68729913</v>
      </c>
      <c r="AZ60" s="81"/>
      <c r="BA60" s="94">
        <f>SUM(BA14:BA59)</f>
        <v>58283067</v>
      </c>
      <c r="BB60" s="81"/>
      <c r="BC60" s="94">
        <f>(AY60+BA60)</f>
        <v>127012980</v>
      </c>
      <c r="BD60" s="81"/>
      <c r="BE60" s="97">
        <f>(BC60/$BS60)</f>
        <v>49.670984863238857</v>
      </c>
      <c r="BF60" s="64"/>
      <c r="BG60" s="89">
        <f>IF($BO60,BC60/$BO60*100,0)</f>
        <v>1.856532176772701</v>
      </c>
      <c r="BH60" s="81"/>
      <c r="BI60" s="94">
        <f>SUM(BI14:BI59)</f>
        <v>174894621</v>
      </c>
      <c r="BJ60" s="81"/>
      <c r="BK60" s="97">
        <f>(BI60/$BS60)</f>
        <v>68.39606528681476</v>
      </c>
      <c r="BL60" s="64"/>
      <c r="BM60" s="89">
        <f>IF($BO60,BI60/$BO60*100,0)</f>
        <v>2.5564118835017222</v>
      </c>
      <c r="BN60" s="81"/>
      <c r="BO60" s="94">
        <f>(U60+AA60+AG60+AM60+AS60+BC60+BI60)</f>
        <v>6841410108</v>
      </c>
      <c r="BQ60" s="92">
        <f>BQ58</f>
        <v>38</v>
      </c>
      <c r="BS60" s="98">
        <f>SUM(BS14:BS59)</f>
        <v>2557086</v>
      </c>
    </row>
    <row r="61" spans="1:71" ht="8.85" customHeight="1" x14ac:dyDescent="0.3">
      <c r="A61" s="79"/>
      <c r="B61" s="79"/>
    </row>
    <row r="62" spans="1:71" ht="8.85" customHeight="1" x14ac:dyDescent="0.3">
      <c r="A62" s="79"/>
      <c r="B62" s="79"/>
    </row>
    <row r="63" spans="1:71" ht="8.85" customHeight="1" x14ac:dyDescent="0.3">
      <c r="A63" s="79"/>
      <c r="B63" s="79"/>
    </row>
    <row r="64" spans="1:71" ht="8.85" customHeight="1" x14ac:dyDescent="0.3">
      <c r="A64" s="79"/>
      <c r="B64" s="79"/>
    </row>
    <row r="65" spans="1:71" ht="8.85" customHeight="1" x14ac:dyDescent="0.3">
      <c r="A65" s="79"/>
      <c r="B65" s="79"/>
    </row>
    <row r="66" spans="1:71" ht="8.85" customHeight="1" x14ac:dyDescent="0.3">
      <c r="A66" s="79"/>
      <c r="B66" s="79"/>
    </row>
    <row r="67" spans="1:71" ht="8.85" customHeight="1" x14ac:dyDescent="0.3">
      <c r="A67" s="79"/>
      <c r="B67" s="79"/>
    </row>
    <row r="68" spans="1:71" ht="8.85" customHeight="1" x14ac:dyDescent="0.3">
      <c r="A68" s="79"/>
      <c r="B68" s="79"/>
    </row>
    <row r="69" spans="1:71" ht="8.85" customHeight="1" x14ac:dyDescent="0.3">
      <c r="A69" s="79"/>
      <c r="B69" s="79"/>
    </row>
    <row r="70" spans="1:71" ht="8.85" customHeight="1" x14ac:dyDescent="0.3">
      <c r="A70" s="79"/>
      <c r="B70" s="79"/>
    </row>
    <row r="71" spans="1:71" ht="8.85" customHeight="1" x14ac:dyDescent="0.3">
      <c r="A71" s="79"/>
      <c r="B71" s="79"/>
    </row>
    <row r="72" spans="1:71" ht="8.85" customHeight="1" x14ac:dyDescent="0.3">
      <c r="A72" s="79"/>
      <c r="B72" s="79"/>
    </row>
    <row r="73" spans="1:71" ht="8.85" customHeight="1" x14ac:dyDescent="0.3">
      <c r="A73" s="79"/>
      <c r="B73" s="79"/>
    </row>
    <row r="74" spans="1:71" ht="8.85" customHeight="1" x14ac:dyDescent="0.3">
      <c r="A74" s="79"/>
      <c r="B74" s="79"/>
    </row>
    <row r="75" spans="1:71" s="63" customFormat="1" ht="10.5" customHeight="1" x14ac:dyDescent="0.3">
      <c r="A75" s="99" t="s">
        <v>290</v>
      </c>
      <c r="BQ75" s="100" t="s">
        <v>291</v>
      </c>
    </row>
    <row r="76" spans="1:71" s="63" customFormat="1" ht="10.5" customHeight="1" x14ac:dyDescent="0.3">
      <c r="AB76" s="65"/>
      <c r="AC76" s="65"/>
      <c r="AD76" s="65"/>
      <c r="AE76" s="66" t="s">
        <v>49</v>
      </c>
      <c r="AF76" s="65"/>
      <c r="AG76" s="67" t="s">
        <v>50</v>
      </c>
      <c r="BQ76" s="66" t="s">
        <v>260</v>
      </c>
    </row>
    <row r="77" spans="1:71" s="63" customFormat="1" ht="10.5" customHeight="1" x14ac:dyDescent="0.3">
      <c r="A77" s="68"/>
      <c r="AB77" s="65"/>
      <c r="AC77" s="65"/>
      <c r="AD77" s="65"/>
      <c r="AE77" s="66" t="s">
        <v>261</v>
      </c>
      <c r="AF77" s="65"/>
      <c r="AG77" s="67" t="s">
        <v>262</v>
      </c>
      <c r="BQ77" s="66" t="s">
        <v>130</v>
      </c>
    </row>
    <row r="78" spans="1:71" s="63" customFormat="1" ht="10.5" customHeight="1" x14ac:dyDescent="0.3">
      <c r="A78" s="69"/>
      <c r="AB78" s="65"/>
      <c r="AC78" s="65"/>
      <c r="AD78" s="65"/>
      <c r="AE78" s="66" t="s">
        <v>55</v>
      </c>
      <c r="AF78" s="65"/>
      <c r="AG78" s="70" t="s">
        <v>56</v>
      </c>
    </row>
    <row r="79" spans="1:71" s="64" customFormat="1" ht="9.6" customHeight="1" x14ac:dyDescent="0.3">
      <c r="BS79" s="63"/>
    </row>
    <row r="80" spans="1:71" s="64" customFormat="1" ht="9.6" customHeight="1" x14ac:dyDescent="0.3">
      <c r="AG80" s="71" t="s">
        <v>263</v>
      </c>
      <c r="AH80" s="71"/>
      <c r="AI80" s="71"/>
      <c r="AJ80" s="71"/>
      <c r="AK80" s="71"/>
      <c r="BS80" s="63"/>
    </row>
    <row r="81" spans="1:71" s="64" customFormat="1" ht="9.6" customHeight="1" x14ac:dyDescent="0.3">
      <c r="E81" s="72" t="s">
        <v>264</v>
      </c>
      <c r="F81" s="72"/>
      <c r="G81" s="72"/>
      <c r="H81" s="72"/>
      <c r="I81" s="72"/>
      <c r="J81" s="72"/>
      <c r="K81" s="72"/>
      <c r="L81" s="72"/>
      <c r="M81" s="72"/>
      <c r="N81" s="72"/>
      <c r="O81" s="72"/>
      <c r="P81" s="72"/>
      <c r="Q81" s="72"/>
      <c r="R81" s="72"/>
      <c r="S81" s="72"/>
      <c r="T81" s="72"/>
      <c r="U81" s="72"/>
      <c r="V81" s="72"/>
      <c r="W81" s="72"/>
      <c r="X81" s="72"/>
      <c r="Y81" s="72"/>
      <c r="Z81" s="71"/>
      <c r="AA81" s="73" t="s">
        <v>265</v>
      </c>
      <c r="AB81" s="74"/>
      <c r="AC81" s="74"/>
      <c r="AD81" s="74"/>
      <c r="AE81" s="74"/>
      <c r="AG81" s="75" t="s">
        <v>266</v>
      </c>
      <c r="AH81" s="75"/>
      <c r="AI81" s="75"/>
      <c r="AJ81" s="75"/>
      <c r="AK81" s="75"/>
      <c r="AM81" s="75" t="s">
        <v>267</v>
      </c>
      <c r="AN81" s="75"/>
      <c r="AO81" s="75"/>
      <c r="AP81" s="75"/>
      <c r="AQ81" s="75"/>
      <c r="AS81" s="75" t="s">
        <v>268</v>
      </c>
      <c r="AT81" s="75"/>
      <c r="AU81" s="75"/>
      <c r="AV81" s="75"/>
      <c r="AW81" s="75"/>
      <c r="AY81" s="75" t="s">
        <v>269</v>
      </c>
      <c r="AZ81" s="75"/>
      <c r="BA81" s="75"/>
      <c r="BB81" s="75"/>
      <c r="BC81" s="75"/>
      <c r="BD81" s="75"/>
      <c r="BE81" s="75"/>
      <c r="BF81" s="75"/>
      <c r="BG81" s="75"/>
      <c r="BI81" s="75" t="s">
        <v>270</v>
      </c>
      <c r="BJ81" s="75"/>
      <c r="BK81" s="75"/>
      <c r="BL81" s="75"/>
      <c r="BM81" s="75"/>
      <c r="BS81" s="63"/>
    </row>
    <row r="82" spans="1:71" s="64" customFormat="1" ht="9.6" customHeight="1" x14ac:dyDescent="0.3">
      <c r="BS82" s="63"/>
    </row>
    <row r="83" spans="1:71" s="64" customFormat="1" ht="9.6" customHeight="1" x14ac:dyDescent="0.3">
      <c r="U83" s="75" t="s">
        <v>72</v>
      </c>
      <c r="V83" s="75"/>
      <c r="W83" s="75"/>
      <c r="X83" s="75"/>
      <c r="Y83" s="75"/>
      <c r="BC83" s="75" t="s">
        <v>72</v>
      </c>
      <c r="BD83" s="75"/>
      <c r="BE83" s="75"/>
      <c r="BF83" s="75"/>
      <c r="BG83" s="75"/>
      <c r="BS83" s="63"/>
    </row>
    <row r="84" spans="1:71" s="64" customFormat="1" ht="9.6" customHeight="1" x14ac:dyDescent="0.3">
      <c r="G84" s="76" t="s">
        <v>271</v>
      </c>
      <c r="I84" s="72" t="s">
        <v>272</v>
      </c>
      <c r="J84" s="72"/>
      <c r="K84" s="72"/>
      <c r="M84" s="76" t="s">
        <v>273</v>
      </c>
      <c r="BA84" s="76" t="s">
        <v>274</v>
      </c>
      <c r="BS84" s="63"/>
    </row>
    <row r="85" spans="1:71" s="64" customFormat="1" ht="9.6" customHeight="1" x14ac:dyDescent="0.3">
      <c r="E85" s="76" t="s">
        <v>275</v>
      </c>
      <c r="G85" s="76" t="s">
        <v>276</v>
      </c>
      <c r="I85" s="76"/>
      <c r="J85" s="76"/>
      <c r="K85" s="76"/>
      <c r="M85" s="76" t="s">
        <v>277</v>
      </c>
      <c r="O85" s="77" t="s">
        <v>278</v>
      </c>
      <c r="W85" s="76" t="s">
        <v>70</v>
      </c>
      <c r="Y85" s="76" t="s">
        <v>279</v>
      </c>
      <c r="AC85" s="76" t="s">
        <v>70</v>
      </c>
      <c r="AE85" s="76" t="s">
        <v>279</v>
      </c>
      <c r="AI85" s="76" t="s">
        <v>70</v>
      </c>
      <c r="AK85" s="76" t="s">
        <v>279</v>
      </c>
      <c r="AO85" s="76" t="s">
        <v>70</v>
      </c>
      <c r="AQ85" s="76" t="s">
        <v>279</v>
      </c>
      <c r="AU85" s="76" t="s">
        <v>70</v>
      </c>
      <c r="AW85" s="76" t="s">
        <v>279</v>
      </c>
      <c r="BA85" s="76" t="s">
        <v>280</v>
      </c>
      <c r="BE85" s="76" t="s">
        <v>70</v>
      </c>
      <c r="BG85" s="76" t="s">
        <v>279</v>
      </c>
      <c r="BK85" s="76" t="s">
        <v>70</v>
      </c>
      <c r="BM85" s="76" t="s">
        <v>279</v>
      </c>
      <c r="BO85" s="76" t="s">
        <v>281</v>
      </c>
      <c r="BS85" s="63"/>
    </row>
    <row r="86" spans="1:71" s="64" customFormat="1" ht="9.6" customHeight="1" x14ac:dyDescent="0.3">
      <c r="A86" s="78" t="s">
        <v>78</v>
      </c>
      <c r="C86" s="78" t="s">
        <v>80</v>
      </c>
      <c r="E86" s="78" t="s">
        <v>282</v>
      </c>
      <c r="G86" s="78" t="s">
        <v>283</v>
      </c>
      <c r="I86" s="78" t="s">
        <v>68</v>
      </c>
      <c r="J86" s="76"/>
      <c r="K86" s="78" t="s">
        <v>284</v>
      </c>
      <c r="M86" s="78" t="s">
        <v>285</v>
      </c>
      <c r="O86" s="78" t="s">
        <v>286</v>
      </c>
      <c r="Q86" s="78" t="s">
        <v>287</v>
      </c>
      <c r="S86" s="78" t="s">
        <v>288</v>
      </c>
      <c r="U86" s="78" t="s">
        <v>81</v>
      </c>
      <c r="W86" s="78" t="s">
        <v>82</v>
      </c>
      <c r="Y86" s="78" t="s">
        <v>57</v>
      </c>
      <c r="AA86" s="78" t="s">
        <v>81</v>
      </c>
      <c r="AC86" s="78" t="s">
        <v>82</v>
      </c>
      <c r="AE86" s="78" t="s">
        <v>57</v>
      </c>
      <c r="AG86" s="78" t="s">
        <v>81</v>
      </c>
      <c r="AI86" s="78" t="s">
        <v>82</v>
      </c>
      <c r="AK86" s="78" t="s">
        <v>57</v>
      </c>
      <c r="AM86" s="78" t="s">
        <v>81</v>
      </c>
      <c r="AO86" s="78" t="s">
        <v>82</v>
      </c>
      <c r="AQ86" s="78" t="s">
        <v>57</v>
      </c>
      <c r="AS86" s="78" t="s">
        <v>81</v>
      </c>
      <c r="AU86" s="78" t="s">
        <v>82</v>
      </c>
      <c r="AW86" s="78" t="s">
        <v>57</v>
      </c>
      <c r="AY86" s="78" t="s">
        <v>288</v>
      </c>
      <c r="BA86" s="78" t="s">
        <v>282</v>
      </c>
      <c r="BC86" s="78" t="s">
        <v>81</v>
      </c>
      <c r="BE86" s="78" t="s">
        <v>82</v>
      </c>
      <c r="BG86" s="78" t="s">
        <v>57</v>
      </c>
      <c r="BI86" s="78" t="s">
        <v>81</v>
      </c>
      <c r="BK86" s="78" t="s">
        <v>82</v>
      </c>
      <c r="BM86" s="78" t="s">
        <v>57</v>
      </c>
      <c r="BO86" s="78" t="s">
        <v>57</v>
      </c>
      <c r="BQ86" s="78" t="s">
        <v>78</v>
      </c>
      <c r="BS86" s="63"/>
    </row>
    <row r="87" spans="1:71" s="64" customFormat="1" ht="8.85" customHeight="1" x14ac:dyDescent="0.3">
      <c r="BS87" s="63"/>
    </row>
    <row r="88" spans="1:71" s="64" customFormat="1" ht="8.85" customHeight="1" x14ac:dyDescent="0.3">
      <c r="B88" s="64" t="s">
        <v>292</v>
      </c>
      <c r="BS88" s="63"/>
    </row>
    <row r="89" spans="1:71" ht="8.85" customHeight="1" x14ac:dyDescent="0.3">
      <c r="A89" s="64">
        <v>1</v>
      </c>
      <c r="B89" s="79"/>
      <c r="C89" s="64" t="s">
        <v>131</v>
      </c>
      <c r="D89" s="80"/>
      <c r="E89" s="82">
        <v>20433700</v>
      </c>
      <c r="F89" s="81"/>
      <c r="G89" s="82">
        <v>2987094</v>
      </c>
      <c r="H89" s="81"/>
      <c r="I89" s="82">
        <v>7718316</v>
      </c>
      <c r="J89" s="82"/>
      <c r="K89" s="82">
        <v>0</v>
      </c>
      <c r="L89" s="81"/>
      <c r="M89" s="82">
        <v>2277742</v>
      </c>
      <c r="N89" s="81"/>
      <c r="O89" s="82">
        <v>0</v>
      </c>
      <c r="P89" s="81"/>
      <c r="Q89" s="82">
        <v>490070</v>
      </c>
      <c r="R89" s="81"/>
      <c r="S89" s="82">
        <v>575652</v>
      </c>
      <c r="T89" s="81"/>
      <c r="U89" s="82">
        <f>SUM(E89:S89)</f>
        <v>34482574</v>
      </c>
      <c r="V89" s="81"/>
      <c r="W89" s="83">
        <f>(U89/$BS89)</f>
        <v>1052.2925325765204</v>
      </c>
      <c r="X89" s="64"/>
      <c r="Y89" s="84">
        <f>IF($BO89,U89/$BO89*100,0)</f>
        <v>63.012618175473534</v>
      </c>
      <c r="Z89" s="81"/>
      <c r="AA89" s="82">
        <v>7342997</v>
      </c>
      <c r="AB89" s="81"/>
      <c r="AC89" s="83">
        <f>(AA89/$BS89)</f>
        <v>224.08364612896335</v>
      </c>
      <c r="AD89" s="64"/>
      <c r="AE89" s="84">
        <f>IF($BO89,AA89/$BO89*100,0)</f>
        <v>13.418414362705281</v>
      </c>
      <c r="AF89" s="85"/>
      <c r="AG89" s="82">
        <v>414763</v>
      </c>
      <c r="AH89" s="81"/>
      <c r="AI89" s="83">
        <f>(AG89/$BS89)</f>
        <v>12.657175989502273</v>
      </c>
      <c r="AJ89" s="64"/>
      <c r="AK89" s="84">
        <f>IF($BO89,AG89/$BO89*100,0)</f>
        <v>0.75792783196271629</v>
      </c>
      <c r="AL89" s="81"/>
      <c r="AM89" s="82">
        <v>85100</v>
      </c>
      <c r="AN89" s="81"/>
      <c r="AO89" s="83">
        <f>(AM89/$BS89)</f>
        <v>2.596966645305014</v>
      </c>
      <c r="AP89" s="64"/>
      <c r="AQ89" s="84">
        <f>IF($BO89,AM89/$BO89*100,0)</f>
        <v>0.15550967299404034</v>
      </c>
      <c r="AR89" s="81"/>
      <c r="AS89" s="82">
        <v>10658211</v>
      </c>
      <c r="AT89" s="81"/>
      <c r="AU89" s="83">
        <f>(AS89/$BS89)</f>
        <v>325.2528609356404</v>
      </c>
      <c r="AV89" s="64"/>
      <c r="AW89" s="84">
        <f>IF($BO89,AS89/$BO89*100,0)</f>
        <v>19.47655590260263</v>
      </c>
      <c r="AX89" s="81"/>
      <c r="AY89" s="82">
        <v>43588</v>
      </c>
      <c r="AZ89" s="81"/>
      <c r="BA89" s="82">
        <v>520048</v>
      </c>
      <c r="BB89" s="81"/>
      <c r="BC89" s="82">
        <f>(AY89+BA89)</f>
        <v>563636</v>
      </c>
      <c r="BD89" s="81"/>
      <c r="BE89" s="83">
        <f>(BC89/$BS89)</f>
        <v>17.200280753150842</v>
      </c>
      <c r="BF89" s="64"/>
      <c r="BG89" s="84">
        <f>IF($BO89,BC89/$BO89*100,0)</f>
        <v>1.0299747361653222</v>
      </c>
      <c r="BH89" s="81"/>
      <c r="BI89" s="82">
        <v>1176003</v>
      </c>
      <c r="BJ89" s="81"/>
      <c r="BK89" s="83">
        <f>(BI89/$BS89)</f>
        <v>35.887668223015652</v>
      </c>
      <c r="BL89" s="64"/>
      <c r="BM89" s="84">
        <f>IF($BO89,BI89/$BO89*100,0)</f>
        <v>2.1489993180964797</v>
      </c>
      <c r="BN89" s="81"/>
      <c r="BO89" s="82">
        <f>(U89+AA89+AG89+AM89+AS89+BC89+BI89)</f>
        <v>54723284</v>
      </c>
      <c r="BQ89" s="64">
        <v>1</v>
      </c>
      <c r="BS89" s="68">
        <v>32769</v>
      </c>
    </row>
    <row r="90" spans="1:71" ht="8.85" customHeight="1" x14ac:dyDescent="0.3">
      <c r="A90" s="64">
        <v>2</v>
      </c>
      <c r="B90" s="79"/>
      <c r="C90" s="64" t="s">
        <v>132</v>
      </c>
      <c r="E90" s="88">
        <v>158837479</v>
      </c>
      <c r="F90" s="85"/>
      <c r="G90" s="88">
        <v>3906337</v>
      </c>
      <c r="H90" s="64"/>
      <c r="I90" s="297">
        <v>30228095</v>
      </c>
      <c r="J90" s="88"/>
      <c r="K90" s="297">
        <v>77384</v>
      </c>
      <c r="L90" s="64"/>
      <c r="M90" s="88">
        <v>619066</v>
      </c>
      <c r="N90" s="64"/>
      <c r="O90" s="88">
        <v>0</v>
      </c>
      <c r="P90" s="64"/>
      <c r="Q90" s="88">
        <v>1302614</v>
      </c>
      <c r="R90" s="64"/>
      <c r="S90" s="88">
        <v>1182646</v>
      </c>
      <c r="T90" s="64"/>
      <c r="U90" s="88">
        <f>SUM(E90:S90)</f>
        <v>196153621</v>
      </c>
      <c r="V90" s="64"/>
      <c r="W90" s="84">
        <f>(U90/$BS90)</f>
        <v>1805.5543681366728</v>
      </c>
      <c r="X90" s="64"/>
      <c r="Y90" s="84">
        <f>IF($BO90,U90/$BO90*100,0)</f>
        <v>70.094279908133046</v>
      </c>
      <c r="Z90" s="64"/>
      <c r="AA90" s="88">
        <v>54748856</v>
      </c>
      <c r="AB90" s="64"/>
      <c r="AC90" s="84">
        <f>(AA90/$BS90)</f>
        <v>503.95213505278952</v>
      </c>
      <c r="AD90" s="64"/>
      <c r="AE90" s="84">
        <f>IF($BO90,AA90/$BO90*100,0)</f>
        <v>19.564164135996602</v>
      </c>
      <c r="AF90" s="64"/>
      <c r="AG90" s="88">
        <v>2624646</v>
      </c>
      <c r="AH90" s="64"/>
      <c r="AI90" s="84">
        <f>(AG90/$BS90)</f>
        <v>24.159335045425674</v>
      </c>
      <c r="AJ90" s="64"/>
      <c r="AK90" s="84">
        <f>IF($BO90,AG90/$BO90*100,0)</f>
        <v>0.93790096989217342</v>
      </c>
      <c r="AL90" s="64"/>
      <c r="AM90" s="88">
        <v>515342</v>
      </c>
      <c r="AN90" s="64"/>
      <c r="AO90" s="84">
        <f>(AM90/$BS90)</f>
        <v>4.7436187741050633</v>
      </c>
      <c r="AP90" s="64"/>
      <c r="AQ90" s="84">
        <f>IF($BO90,AM90/$BO90*100,0)</f>
        <v>0.18415426751880917</v>
      </c>
      <c r="AR90" s="64"/>
      <c r="AS90" s="88">
        <v>18747586</v>
      </c>
      <c r="AT90" s="64"/>
      <c r="AU90" s="84">
        <f>(AS90/$BS90)</f>
        <v>172.5677335027016</v>
      </c>
      <c r="AV90" s="64"/>
      <c r="AW90" s="84">
        <f>IF($BO90,AS90/$BO90*100,0)</f>
        <v>6.6993335834763741</v>
      </c>
      <c r="AX90" s="64"/>
      <c r="AY90" s="88">
        <v>903125</v>
      </c>
      <c r="AZ90" s="64"/>
      <c r="BA90" s="88">
        <v>2313612</v>
      </c>
      <c r="BB90" s="64"/>
      <c r="BC90" s="88">
        <f>(AY90+BA90)</f>
        <v>3216737</v>
      </c>
      <c r="BD90" s="64"/>
      <c r="BE90" s="84">
        <f>(BC90/$BS90)</f>
        <v>29.609412825964892</v>
      </c>
      <c r="BF90" s="64"/>
      <c r="BG90" s="84">
        <f>IF($BO90,BC90/$BO90*100,0)</f>
        <v>1.1494810165592009</v>
      </c>
      <c r="BH90" s="64"/>
      <c r="BI90" s="301">
        <v>3835763</v>
      </c>
      <c r="BJ90" s="64"/>
      <c r="BK90" s="84">
        <f>(BI90/$BS90)</f>
        <v>35.307421828256885</v>
      </c>
      <c r="BL90" s="64"/>
      <c r="BM90" s="84">
        <f>IF($BO90,BI90/$BO90*100,0)</f>
        <v>1.3706861184237846</v>
      </c>
      <c r="BN90" s="64"/>
      <c r="BO90" s="88">
        <f>(U90+AA90+AG90+AM90+AS90+BC90+BI90)</f>
        <v>279842551</v>
      </c>
      <c r="BQ90" s="64">
        <v>2</v>
      </c>
      <c r="BS90" s="68">
        <v>108639</v>
      </c>
    </row>
    <row r="91" spans="1:71" ht="8.85" customHeight="1" x14ac:dyDescent="0.3">
      <c r="A91" s="64">
        <v>3</v>
      </c>
      <c r="B91" s="79"/>
      <c r="C91" s="64" t="s">
        <v>133</v>
      </c>
      <c r="E91" s="88">
        <v>7359136</v>
      </c>
      <c r="F91" s="85"/>
      <c r="G91" s="88">
        <v>1231931</v>
      </c>
      <c r="H91" s="64"/>
      <c r="I91" s="88">
        <v>2393272</v>
      </c>
      <c r="J91" s="88"/>
      <c r="K91" s="88">
        <v>22749</v>
      </c>
      <c r="L91" s="64"/>
      <c r="M91" s="88">
        <v>5385607</v>
      </c>
      <c r="N91" s="64"/>
      <c r="O91" s="88">
        <v>0</v>
      </c>
      <c r="P91" s="64"/>
      <c r="Q91" s="88">
        <v>85854</v>
      </c>
      <c r="R91" s="64"/>
      <c r="S91" s="88">
        <v>63483</v>
      </c>
      <c r="T91" s="64"/>
      <c r="U91" s="88">
        <f>SUM(E91:S91)</f>
        <v>16542032</v>
      </c>
      <c r="V91" s="64"/>
      <c r="W91" s="84">
        <f>(U91/$BS91)</f>
        <v>1092.3159006867406</v>
      </c>
      <c r="X91" s="64"/>
      <c r="Y91" s="84">
        <f>IF($BO91,U91/$BO91*100,0)</f>
        <v>63.94047262516608</v>
      </c>
      <c r="Z91" s="64"/>
      <c r="AA91" s="88">
        <v>2884888</v>
      </c>
      <c r="AB91" s="64"/>
      <c r="AC91" s="84">
        <f>(AA91/$BS91)</f>
        <v>190.49709455890121</v>
      </c>
      <c r="AD91" s="64"/>
      <c r="AE91" s="84">
        <f>IF($BO91,AA91/$BO91*100,0)</f>
        <v>11.151054609897388</v>
      </c>
      <c r="AF91" s="64"/>
      <c r="AG91" s="88">
        <v>51300</v>
      </c>
      <c r="AH91" s="64"/>
      <c r="AI91" s="84">
        <f>(AG91/$BS91)</f>
        <v>3.3874801901743266</v>
      </c>
      <c r="AJ91" s="64"/>
      <c r="AK91" s="84">
        <f>IF($BO91,AG91/$BO91*100,0)</f>
        <v>0.19829161530282494</v>
      </c>
      <c r="AL91" s="64"/>
      <c r="AM91" s="88">
        <v>37911</v>
      </c>
      <c r="AN91" s="64"/>
      <c r="AO91" s="84">
        <f>(AM91/$BS91)</f>
        <v>2.5033676703645007</v>
      </c>
      <c r="AP91" s="64"/>
      <c r="AQ91" s="84">
        <f>IF($BO91,AM91/$BO91*100,0)</f>
        <v>0.1465386633088771</v>
      </c>
      <c r="AR91" s="64"/>
      <c r="AS91" s="88">
        <v>5296910</v>
      </c>
      <c r="AT91" s="64"/>
      <c r="AU91" s="84">
        <f>(AS91/$BS91)</f>
        <v>349.76954569466454</v>
      </c>
      <c r="AV91" s="64"/>
      <c r="AW91" s="84">
        <f>IF($BO91,AS91/$BO91*100,0)</f>
        <v>20.474324366738525</v>
      </c>
      <c r="AX91" s="64"/>
      <c r="AY91" s="88">
        <v>337033</v>
      </c>
      <c r="AZ91" s="64"/>
      <c r="BA91" s="88">
        <v>7385</v>
      </c>
      <c r="BB91" s="64"/>
      <c r="BC91" s="88">
        <f>(AY91+BA91)</f>
        <v>344418</v>
      </c>
      <c r="BD91" s="64"/>
      <c r="BE91" s="84">
        <f>(BC91/$BS91)</f>
        <v>22.742868462757528</v>
      </c>
      <c r="BF91" s="64"/>
      <c r="BG91" s="84">
        <f>IF($BO91,BC91/$BO91*100,0)</f>
        <v>1.3312904787401239</v>
      </c>
      <c r="BH91" s="64"/>
      <c r="BI91" s="301">
        <v>713529</v>
      </c>
      <c r="BJ91" s="64"/>
      <c r="BK91" s="84">
        <f>(BI91/$BS91)</f>
        <v>47.116283676703645</v>
      </c>
      <c r="BL91" s="64"/>
      <c r="BM91" s="84">
        <f>IF($BO91,BI91/$BO91*100,0)</f>
        <v>2.7580276408461866</v>
      </c>
      <c r="BN91" s="64"/>
      <c r="BO91" s="88">
        <f>(U91+AA91+AG91+AM91+AS91+BC91+BI91)</f>
        <v>25870988</v>
      </c>
      <c r="BQ91" s="64">
        <v>3</v>
      </c>
      <c r="BS91" s="68">
        <v>15144</v>
      </c>
    </row>
    <row r="92" spans="1:71" ht="8.85" customHeight="1" x14ac:dyDescent="0.3">
      <c r="A92" s="64">
        <v>4</v>
      </c>
      <c r="B92" s="79"/>
      <c r="C92" s="64" t="s">
        <v>134</v>
      </c>
      <c r="E92" s="88">
        <v>5616810</v>
      </c>
      <c r="F92" s="85"/>
      <c r="G92" s="88">
        <v>282389</v>
      </c>
      <c r="H92" s="64"/>
      <c r="I92" s="88">
        <v>2882335</v>
      </c>
      <c r="J92" s="88"/>
      <c r="K92" s="88">
        <v>15192</v>
      </c>
      <c r="L92" s="64"/>
      <c r="M92" s="88">
        <v>49903</v>
      </c>
      <c r="N92" s="64"/>
      <c r="O92" s="88">
        <v>0</v>
      </c>
      <c r="P92" s="64"/>
      <c r="Q92" s="88">
        <v>140266</v>
      </c>
      <c r="R92" s="64"/>
      <c r="S92" s="88">
        <v>64120</v>
      </c>
      <c r="T92" s="64"/>
      <c r="U92" s="88">
        <f>SUM(E92:S92)</f>
        <v>9051015</v>
      </c>
      <c r="V92" s="64"/>
      <c r="W92" s="84">
        <f>(U92/$BS92)</f>
        <v>696.49980761831478</v>
      </c>
      <c r="X92" s="64"/>
      <c r="Y92" s="84">
        <f>IF($BO92,U92/$BO92*100,0)</f>
        <v>53.820029473419076</v>
      </c>
      <c r="Z92" s="64"/>
      <c r="AA92" s="88">
        <v>1980398</v>
      </c>
      <c r="AB92" s="64"/>
      <c r="AC92" s="84">
        <f>(AA92/$BS92)</f>
        <v>152.3969218930358</v>
      </c>
      <c r="AD92" s="64"/>
      <c r="AE92" s="84">
        <f>IF($BO92,AA92/$BO92*100,0)</f>
        <v>11.776036027904071</v>
      </c>
      <c r="AF92" s="64"/>
      <c r="AG92" s="88">
        <v>169966</v>
      </c>
      <c r="AH92" s="64"/>
      <c r="AI92" s="84">
        <f>(AG92/$BS92)</f>
        <v>13.079338207002694</v>
      </c>
      <c r="AJ92" s="64"/>
      <c r="AK92" s="84">
        <f>IF($BO92,AG92/$BO92*100,0)</f>
        <v>1.0106684310521137</v>
      </c>
      <c r="AL92" s="64"/>
      <c r="AM92" s="88">
        <v>81469</v>
      </c>
      <c r="AN92" s="64"/>
      <c r="AO92" s="84">
        <f>(AM92/$BS92)</f>
        <v>6.2692574066948827</v>
      </c>
      <c r="AP92" s="64"/>
      <c r="AQ92" s="84">
        <f>IF($BO92,AM92/$BO92*100,0)</f>
        <v>0.48443892548736006</v>
      </c>
      <c r="AR92" s="64"/>
      <c r="AS92" s="88">
        <v>4435967</v>
      </c>
      <c r="AT92" s="64"/>
      <c r="AU92" s="84">
        <f>(AS92/$BS92)</f>
        <v>341.35952289342055</v>
      </c>
      <c r="AV92" s="64"/>
      <c r="AW92" s="84">
        <f>IF($BO92,AS92/$BO92*100,0)</f>
        <v>26.377580269518319</v>
      </c>
      <c r="AX92" s="64"/>
      <c r="AY92" s="88">
        <v>132223</v>
      </c>
      <c r="AZ92" s="64"/>
      <c r="BA92" s="88">
        <v>21369</v>
      </c>
      <c r="BB92" s="64"/>
      <c r="BC92" s="88">
        <f>(AY92+BA92)</f>
        <v>153592</v>
      </c>
      <c r="BD92" s="64"/>
      <c r="BE92" s="84">
        <f>(BC92/$BS92)</f>
        <v>11.819315121200463</v>
      </c>
      <c r="BF92" s="64"/>
      <c r="BG92" s="84">
        <f>IF($BO92,BC92/$BO92*100,0)</f>
        <v>0.91330375288090693</v>
      </c>
      <c r="BH92" s="64"/>
      <c r="BI92" s="301">
        <v>944780</v>
      </c>
      <c r="BJ92" s="64"/>
      <c r="BK92" s="84">
        <f>(BI92/$BS92)</f>
        <v>72.703347441323587</v>
      </c>
      <c r="BL92" s="64"/>
      <c r="BM92" s="84">
        <f>IF($BO92,BI92/$BO92*100,0)</f>
        <v>5.6179431197381584</v>
      </c>
      <c r="BN92" s="64"/>
      <c r="BO92" s="88">
        <f>(U92+AA92+AG92+AM92+AS92+BC92+BI92)</f>
        <v>16817187</v>
      </c>
      <c r="BQ92" s="64">
        <v>4</v>
      </c>
      <c r="BS92" s="68">
        <v>12995</v>
      </c>
    </row>
    <row r="93" spans="1:71" ht="8.85" customHeight="1" x14ac:dyDescent="0.3">
      <c r="A93" s="64">
        <v>5</v>
      </c>
      <c r="B93" s="79"/>
      <c r="C93" s="64" t="s">
        <v>135</v>
      </c>
      <c r="E93" s="88">
        <v>14356984</v>
      </c>
      <c r="F93" s="85"/>
      <c r="G93" s="88">
        <v>778659</v>
      </c>
      <c r="H93" s="64"/>
      <c r="I93" s="88">
        <v>6323482</v>
      </c>
      <c r="J93" s="88"/>
      <c r="K93" s="88">
        <v>63807</v>
      </c>
      <c r="L93" s="64"/>
      <c r="M93" s="88">
        <v>2083179</v>
      </c>
      <c r="N93" s="64"/>
      <c r="O93" s="88">
        <v>290696</v>
      </c>
      <c r="P93" s="64"/>
      <c r="Q93" s="88">
        <v>244290</v>
      </c>
      <c r="R93" s="64"/>
      <c r="S93" s="88">
        <v>140093</v>
      </c>
      <c r="T93" s="64"/>
      <c r="U93" s="88">
        <f>SUM(E93:S93)</f>
        <v>24281190</v>
      </c>
      <c r="V93" s="64"/>
      <c r="W93" s="89">
        <f>(U93/$BS93)</f>
        <v>761.95405905795963</v>
      </c>
      <c r="X93" s="64"/>
      <c r="Y93" s="89">
        <f>IF($BO93,U93/$BO93*100,0)</f>
        <v>59.527271212642255</v>
      </c>
      <c r="Z93" s="64"/>
      <c r="AA93" s="88">
        <v>6297768</v>
      </c>
      <c r="AB93" s="64"/>
      <c r="AC93" s="89">
        <f>(AA93/$BS93)</f>
        <v>197.62663570464744</v>
      </c>
      <c r="AD93" s="64"/>
      <c r="AE93" s="89">
        <f>IF($BO93,AA93/$BO93*100,0)</f>
        <v>15.43947985128816</v>
      </c>
      <c r="AF93" s="64"/>
      <c r="AG93" s="88">
        <v>178315</v>
      </c>
      <c r="AH93" s="64"/>
      <c r="AI93" s="89">
        <f>(AG93/$BS93)</f>
        <v>5.5956004644302881</v>
      </c>
      <c r="AJ93" s="64"/>
      <c r="AK93" s="89">
        <f>IF($BO93,AG93/$BO93*100,0)</f>
        <v>0.43715342478199387</v>
      </c>
      <c r="AL93" s="64"/>
      <c r="AM93" s="88">
        <v>430626</v>
      </c>
      <c r="AN93" s="64"/>
      <c r="AO93" s="89">
        <f>(AM93/$BS93)</f>
        <v>13.513226849091536</v>
      </c>
      <c r="AP93" s="64"/>
      <c r="AQ93" s="89">
        <f>IF($BO93,AM93/$BO93*100,0)</f>
        <v>1.0557139371346824</v>
      </c>
      <c r="AR93" s="64"/>
      <c r="AS93" s="88">
        <v>8019933</v>
      </c>
      <c r="AT93" s="64"/>
      <c r="AU93" s="89">
        <f>(AS93/$BS93)</f>
        <v>251.66890513697555</v>
      </c>
      <c r="AV93" s="64"/>
      <c r="AW93" s="89">
        <f>IF($BO93,AS93/$BO93*100,0)</f>
        <v>19.661504514326506</v>
      </c>
      <c r="AX93" s="64"/>
      <c r="AY93" s="88">
        <v>189570</v>
      </c>
      <c r="AZ93" s="64"/>
      <c r="BA93" s="88">
        <v>211912</v>
      </c>
      <c r="BB93" s="64"/>
      <c r="BC93" s="88">
        <f>(AY93+BA93)</f>
        <v>401482</v>
      </c>
      <c r="BD93" s="64"/>
      <c r="BE93" s="89">
        <f>(BC93/$BS93)</f>
        <v>12.598675746069603</v>
      </c>
      <c r="BF93" s="64"/>
      <c r="BG93" s="89">
        <f>IF($BO93,BC93/$BO93*100,0)</f>
        <v>0.98426509989807065</v>
      </c>
      <c r="BH93" s="64"/>
      <c r="BI93" s="301">
        <v>1180713</v>
      </c>
      <c r="BJ93" s="64"/>
      <c r="BK93" s="89">
        <f>(BI93/$BS93)</f>
        <v>37.051275614271816</v>
      </c>
      <c r="BL93" s="64"/>
      <c r="BM93" s="89">
        <f>IF($BO93,BI93/$BO93*100,0)</f>
        <v>2.8946119599283424</v>
      </c>
      <c r="BN93" s="64"/>
      <c r="BO93" s="88">
        <f>(U93+AA93+AG93+AM93+AS93+BC93+BI93)</f>
        <v>40790027</v>
      </c>
      <c r="BQ93" s="64">
        <v>5</v>
      </c>
      <c r="BS93" s="68">
        <v>31867</v>
      </c>
    </row>
    <row r="94" spans="1:71" ht="8.85" customHeight="1" x14ac:dyDescent="0.3">
      <c r="A94" s="90"/>
      <c r="B94" s="79"/>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c r="BL94" s="64"/>
      <c r="BM94" s="64"/>
      <c r="BN94" s="64"/>
      <c r="BO94" s="64"/>
      <c r="BQ94" s="91"/>
    </row>
    <row r="95" spans="1:71" ht="8.85" customHeight="1" x14ac:dyDescent="0.3">
      <c r="A95" s="64">
        <v>6</v>
      </c>
      <c r="B95" s="79"/>
      <c r="C95" s="64" t="s">
        <v>136</v>
      </c>
      <c r="E95" s="88">
        <v>8636958</v>
      </c>
      <c r="F95" s="85"/>
      <c r="G95" s="88">
        <v>778445</v>
      </c>
      <c r="H95" s="64"/>
      <c r="I95" s="88">
        <v>3548315</v>
      </c>
      <c r="J95" s="88"/>
      <c r="K95" s="88">
        <v>92733</v>
      </c>
      <c r="L95" s="64"/>
      <c r="M95" s="88">
        <v>83213</v>
      </c>
      <c r="N95" s="64"/>
      <c r="O95" s="88">
        <v>132884</v>
      </c>
      <c r="P95" s="64"/>
      <c r="Q95" s="88">
        <v>144442</v>
      </c>
      <c r="R95" s="64"/>
      <c r="S95" s="88">
        <v>110212</v>
      </c>
      <c r="T95" s="64"/>
      <c r="U95" s="88">
        <f>SUM(E95:S95)</f>
        <v>13527202</v>
      </c>
      <c r="V95" s="64"/>
      <c r="W95" s="89">
        <f>(U95/$BS95)</f>
        <v>862.7592320938835</v>
      </c>
      <c r="X95" s="64"/>
      <c r="Y95" s="89">
        <f>IF($BO95,U95/$BO95*100,0)</f>
        <v>71.093907463466451</v>
      </c>
      <c r="Z95" s="64"/>
      <c r="AA95" s="88">
        <v>2357270</v>
      </c>
      <c r="AB95" s="64"/>
      <c r="AC95" s="89">
        <f>(AA95/$BS95)</f>
        <v>150.34568531156324</v>
      </c>
      <c r="AD95" s="64"/>
      <c r="AE95" s="89">
        <f>IF($BO95,AA95/$BO95*100,0)</f>
        <v>12.388928268122672</v>
      </c>
      <c r="AF95" s="64"/>
      <c r="AG95" s="301">
        <v>95023</v>
      </c>
      <c r="AH95" s="64"/>
      <c r="AI95" s="89">
        <f>(AG95/$BS95)</f>
        <v>6.0605268193124564</v>
      </c>
      <c r="AJ95" s="64"/>
      <c r="AK95" s="89">
        <f>IF($BO95,AG95/$BO95*100,0)</f>
        <v>0.49940529969915221</v>
      </c>
      <c r="AL95" s="64"/>
      <c r="AM95" s="301">
        <v>66993</v>
      </c>
      <c r="AN95" s="64"/>
      <c r="AO95" s="89">
        <f>(AM95/$BS95)</f>
        <v>4.2727852541616178</v>
      </c>
      <c r="AP95" s="64"/>
      <c r="AQ95" s="89">
        <f>IF($BO95,AM95/$BO95*100,0)</f>
        <v>0.35209011757937875</v>
      </c>
      <c r="AR95" s="64"/>
      <c r="AS95" s="301">
        <v>2570491</v>
      </c>
      <c r="AT95" s="64"/>
      <c r="AU95" s="89">
        <f>(AS95/$BS95)</f>
        <v>163.94483066522099</v>
      </c>
      <c r="AV95" s="64"/>
      <c r="AW95" s="89">
        <f>IF($BO95,AS95/$BO95*100,0)</f>
        <v>13.509537987950008</v>
      </c>
      <c r="AX95" s="64"/>
      <c r="AY95" s="301">
        <v>59166</v>
      </c>
      <c r="AZ95" s="64"/>
      <c r="BA95" s="301">
        <v>75189</v>
      </c>
      <c r="BB95" s="64"/>
      <c r="BC95" s="88">
        <f>(AY95+BA95)</f>
        <v>134355</v>
      </c>
      <c r="BD95" s="64"/>
      <c r="BE95" s="89">
        <f>(BC95/$BS95)</f>
        <v>8.5691051725237575</v>
      </c>
      <c r="BF95" s="64"/>
      <c r="BG95" s="89">
        <f>IF($BO95,BC95/$BO95*100,0)</f>
        <v>0.70611956095976336</v>
      </c>
      <c r="BH95" s="64"/>
      <c r="BI95" s="301">
        <v>275897</v>
      </c>
      <c r="BJ95" s="64"/>
      <c r="BK95" s="89">
        <f>(BI95/$BS95)</f>
        <v>17.596594170546592</v>
      </c>
      <c r="BL95" s="64"/>
      <c r="BM95" s="89">
        <f>IF($BO95,BI95/$BO95*100,0)</f>
        <v>1.4500113022225882</v>
      </c>
      <c r="BN95" s="64"/>
      <c r="BO95" s="88">
        <f>(U95+AA95+AG95+AM95+AS95+BC95+BI95)</f>
        <v>19027231</v>
      </c>
      <c r="BQ95" s="64">
        <v>6</v>
      </c>
      <c r="BS95" s="68">
        <v>15679</v>
      </c>
    </row>
    <row r="96" spans="1:71" ht="8.85" customHeight="1" x14ac:dyDescent="0.3">
      <c r="A96" s="64">
        <v>7</v>
      </c>
      <c r="B96" s="79"/>
      <c r="C96" s="64" t="s">
        <v>137</v>
      </c>
      <c r="E96" s="88">
        <v>779774529</v>
      </c>
      <c r="F96" s="85"/>
      <c r="G96" s="88">
        <v>9250150</v>
      </c>
      <c r="H96" s="64"/>
      <c r="I96" s="88">
        <v>85206349</v>
      </c>
      <c r="J96" s="88"/>
      <c r="K96" s="88">
        <v>0</v>
      </c>
      <c r="L96" s="64"/>
      <c r="M96" s="88">
        <v>305453</v>
      </c>
      <c r="N96" s="64"/>
      <c r="O96" s="88">
        <v>0</v>
      </c>
      <c r="P96" s="64"/>
      <c r="Q96" s="88">
        <v>1909957</v>
      </c>
      <c r="R96" s="64"/>
      <c r="S96" s="88">
        <v>314992</v>
      </c>
      <c r="T96" s="64"/>
      <c r="U96" s="88">
        <f>SUM(E96:S96)</f>
        <v>876761430</v>
      </c>
      <c r="V96" s="64"/>
      <c r="W96" s="89">
        <f>(U96/$BS96)</f>
        <v>3637.5463322145283</v>
      </c>
      <c r="X96" s="64"/>
      <c r="Y96" s="89">
        <f>IF($BO96,U96/$BO96*100,0)</f>
        <v>68.871753062518437</v>
      </c>
      <c r="Z96" s="64"/>
      <c r="AA96" s="88">
        <v>242170746</v>
      </c>
      <c r="AB96" s="64"/>
      <c r="AC96" s="89">
        <f>(AA96/$BS96)</f>
        <v>1004.7286282677331</v>
      </c>
      <c r="AD96" s="64"/>
      <c r="AE96" s="89">
        <f>IF($BO96,AA96/$BO96*100,0)</f>
        <v>19.023103944567765</v>
      </c>
      <c r="AF96" s="64"/>
      <c r="AG96" s="301">
        <v>6396374</v>
      </c>
      <c r="AH96" s="64"/>
      <c r="AI96" s="89">
        <f>(AG96/$BS96)</f>
        <v>26.537557409627809</v>
      </c>
      <c r="AJ96" s="64"/>
      <c r="AK96" s="89">
        <f>IF($BO96,AG96/$BO96*100,0)</f>
        <v>0.50245080993527891</v>
      </c>
      <c r="AL96" s="64"/>
      <c r="AM96" s="301">
        <v>7637317</v>
      </c>
      <c r="AN96" s="64"/>
      <c r="AO96" s="89">
        <f>(AM96/$BS96)</f>
        <v>31.686036236002838</v>
      </c>
      <c r="AP96" s="64"/>
      <c r="AQ96" s="89">
        <f>IF($BO96,AM96/$BO96*100,0)</f>
        <v>0.59992991535242846</v>
      </c>
      <c r="AR96" s="64"/>
      <c r="AS96" s="301">
        <v>118633792</v>
      </c>
      <c r="AT96" s="64"/>
      <c r="AU96" s="89">
        <f>(AS96/$BS96)</f>
        <v>492.19308719625275</v>
      </c>
      <c r="AV96" s="64"/>
      <c r="AW96" s="89">
        <f>IF($BO96,AS96/$BO96*100,0)</f>
        <v>9.3189742932626221</v>
      </c>
      <c r="AX96" s="64"/>
      <c r="AY96" s="301">
        <v>11779834</v>
      </c>
      <c r="AZ96" s="64"/>
      <c r="BA96" s="301">
        <v>9478998</v>
      </c>
      <c r="BB96" s="64"/>
      <c r="BC96" s="88">
        <f>(AY96+BA96)</f>
        <v>21258832</v>
      </c>
      <c r="BD96" s="64"/>
      <c r="BE96" s="89">
        <f>(BC96/$BS96)</f>
        <v>88.199575988150897</v>
      </c>
      <c r="BF96" s="64"/>
      <c r="BG96" s="89">
        <f>IF($BO96,BC96/$BO96*100,0)</f>
        <v>1.6699332085143903</v>
      </c>
      <c r="BH96" s="64"/>
      <c r="BI96" s="301">
        <v>176376</v>
      </c>
      <c r="BJ96" s="64"/>
      <c r="BK96" s="89">
        <f>(BI96/$BS96)</f>
        <v>0.73175649605237503</v>
      </c>
      <c r="BL96" s="64"/>
      <c r="BM96" s="89">
        <f>IF($BO96,BI96/$BO96*100,0)</f>
        <v>1.3854765849080235E-2</v>
      </c>
      <c r="BN96" s="64"/>
      <c r="BO96" s="88">
        <f>(U96+AA96+AG96+AM96+AS96+BC96+BI96)</f>
        <v>1273034867</v>
      </c>
      <c r="BQ96" s="64">
        <v>7</v>
      </c>
      <c r="BS96" s="68">
        <v>241031</v>
      </c>
    </row>
    <row r="97" spans="1:71" ht="8.85" customHeight="1" x14ac:dyDescent="0.3">
      <c r="A97" s="64">
        <v>8</v>
      </c>
      <c r="B97" s="79"/>
      <c r="C97" s="64" t="s">
        <v>138</v>
      </c>
      <c r="E97" s="88">
        <v>45154788</v>
      </c>
      <c r="F97" s="85"/>
      <c r="G97" s="88">
        <v>2902549</v>
      </c>
      <c r="H97" s="64"/>
      <c r="I97" s="88">
        <v>12671554</v>
      </c>
      <c r="J97" s="88"/>
      <c r="K97" s="88">
        <v>240811</v>
      </c>
      <c r="L97" s="64"/>
      <c r="M97" s="88">
        <v>4162444</v>
      </c>
      <c r="N97" s="64"/>
      <c r="O97" s="88">
        <v>0</v>
      </c>
      <c r="P97" s="64"/>
      <c r="Q97" s="88">
        <v>511579</v>
      </c>
      <c r="R97" s="64"/>
      <c r="S97" s="88">
        <v>686448</v>
      </c>
      <c r="T97" s="64"/>
      <c r="U97" s="88">
        <f>SUM(E97:S97)</f>
        <v>66330173</v>
      </c>
      <c r="V97" s="64"/>
      <c r="W97" s="89">
        <f>(U97/$BS97)</f>
        <v>881.41724027958651</v>
      </c>
      <c r="X97" s="64"/>
      <c r="Y97" s="89">
        <f>IF($BO97,U97/$BO97*100,0)</f>
        <v>64.692304238969484</v>
      </c>
      <c r="Z97" s="64"/>
      <c r="AA97" s="88">
        <v>16840497</v>
      </c>
      <c r="AB97" s="64"/>
      <c r="AC97" s="89">
        <f>(AA97/$BS97)</f>
        <v>223.78208467323995</v>
      </c>
      <c r="AD97" s="64"/>
      <c r="AE97" s="89">
        <f>IF($BO97,AA97/$BO97*100,0)</f>
        <v>16.424660244131324</v>
      </c>
      <c r="AF97" s="64"/>
      <c r="AG97" s="301">
        <v>608943</v>
      </c>
      <c r="AH97" s="64"/>
      <c r="AI97" s="89">
        <f>(AG97/$BS97)</f>
        <v>8.0918356499322304</v>
      </c>
      <c r="AJ97" s="64"/>
      <c r="AK97" s="89">
        <f>IF($BO97,AG97/$BO97*100,0)</f>
        <v>0.59390657431559535</v>
      </c>
      <c r="AL97" s="64"/>
      <c r="AM97" s="301">
        <v>347877</v>
      </c>
      <c r="AN97" s="64"/>
      <c r="AO97" s="89">
        <f>(AM97/$BS97)</f>
        <v>4.6227044409599491</v>
      </c>
      <c r="AP97" s="64"/>
      <c r="AQ97" s="89">
        <f>IF($BO97,AM97/$BO97*100,0)</f>
        <v>0.33928698967421644</v>
      </c>
      <c r="AR97" s="64"/>
      <c r="AS97" s="301">
        <v>15592787</v>
      </c>
      <c r="AT97" s="64"/>
      <c r="AU97" s="89">
        <f>(AS97/$BS97)</f>
        <v>207.20210221383581</v>
      </c>
      <c r="AV97" s="64"/>
      <c r="AW97" s="89">
        <f>IF($BO97,AS97/$BO97*100,0)</f>
        <v>15.207759529549975</v>
      </c>
      <c r="AX97" s="64"/>
      <c r="AY97" s="301">
        <v>1240601</v>
      </c>
      <c r="AZ97" s="64"/>
      <c r="BA97" s="301">
        <v>450827</v>
      </c>
      <c r="BB97" s="64"/>
      <c r="BC97" s="88">
        <f>(AY97+BA97)</f>
        <v>1691428</v>
      </c>
      <c r="BD97" s="64"/>
      <c r="BE97" s="89">
        <f>(BC97/$BS97)</f>
        <v>22.476253753953277</v>
      </c>
      <c r="BF97" s="64"/>
      <c r="BG97" s="89">
        <f>IF($BO97,BC97/$BO97*100,0)</f>
        <v>1.649662134520766</v>
      </c>
      <c r="BH97" s="64"/>
      <c r="BI97" s="301">
        <v>1120078</v>
      </c>
      <c r="BJ97" s="64"/>
      <c r="BK97" s="89">
        <f>(BI97/$BS97)</f>
        <v>14.883966300794642</v>
      </c>
      <c r="BL97" s="64"/>
      <c r="BM97" s="89">
        <f>IF($BO97,BI97/$BO97*100,0)</f>
        <v>1.0924202888386325</v>
      </c>
      <c r="BN97" s="64"/>
      <c r="BO97" s="88">
        <f>(U97+AA97+AG97+AM97+AS97+BC97+BI97)</f>
        <v>102531783</v>
      </c>
      <c r="BQ97" s="64">
        <v>8</v>
      </c>
      <c r="BS97" s="68">
        <v>75254</v>
      </c>
    </row>
    <row r="98" spans="1:71" ht="8.85" customHeight="1" x14ac:dyDescent="0.3">
      <c r="A98" s="64">
        <v>9</v>
      </c>
      <c r="B98" s="79"/>
      <c r="C98" s="64" t="s">
        <v>139</v>
      </c>
      <c r="E98" s="88">
        <v>4224220</v>
      </c>
      <c r="F98" s="85"/>
      <c r="G98" s="88">
        <v>7056552</v>
      </c>
      <c r="H98" s="64"/>
      <c r="I98" s="88">
        <v>162433</v>
      </c>
      <c r="J98" s="88"/>
      <c r="K98" s="88">
        <v>5321</v>
      </c>
      <c r="L98" s="64"/>
      <c r="M98" s="88">
        <v>2820</v>
      </c>
      <c r="N98" s="64"/>
      <c r="O98" s="88">
        <v>0</v>
      </c>
      <c r="P98" s="64"/>
      <c r="Q98" s="88">
        <v>19291</v>
      </c>
      <c r="R98" s="64"/>
      <c r="S98" s="88">
        <v>9264</v>
      </c>
      <c r="T98" s="64"/>
      <c r="U98" s="88">
        <f>SUM(E98:S98)</f>
        <v>11479901</v>
      </c>
      <c r="V98" s="64"/>
      <c r="W98" s="89">
        <f>(U98/$BS98)</f>
        <v>2591.9848724317003</v>
      </c>
      <c r="X98" s="64"/>
      <c r="Y98" s="89">
        <f>IF($BO98,U98/$BO98*100,0)</f>
        <v>71.093195498870145</v>
      </c>
      <c r="Z98" s="64"/>
      <c r="AA98" s="88">
        <v>3612045</v>
      </c>
      <c r="AB98" s="64"/>
      <c r="AC98" s="89">
        <f>(AA98/$BS98)</f>
        <v>815.54414088959129</v>
      </c>
      <c r="AD98" s="64"/>
      <c r="AE98" s="89">
        <f>IF($BO98,AA98/$BO98*100,0)</f>
        <v>22.368818453723289</v>
      </c>
      <c r="AF98" s="64"/>
      <c r="AG98" s="301">
        <v>69300</v>
      </c>
      <c r="AH98" s="64"/>
      <c r="AI98" s="89">
        <f>(AG98/$BS98)</f>
        <v>15.646872883269362</v>
      </c>
      <c r="AJ98" s="64"/>
      <c r="AK98" s="89">
        <f>IF($BO98,AG98/$BO98*100,0)</f>
        <v>0.42916384453765771</v>
      </c>
      <c r="AL98" s="64"/>
      <c r="AM98" s="301">
        <v>1096</v>
      </c>
      <c r="AN98" s="64"/>
      <c r="AO98" s="89">
        <f>(AM98/$BS98)</f>
        <v>0.24745992323323548</v>
      </c>
      <c r="AP98" s="64"/>
      <c r="AQ98" s="89">
        <f>IF($BO98,AM98/$BO98*100,0)</f>
        <v>6.787353154592681E-3</v>
      </c>
      <c r="AR98" s="64"/>
      <c r="AS98" s="301">
        <v>719335</v>
      </c>
      <c r="AT98" s="64"/>
      <c r="AU98" s="89">
        <f>(AS98/$BS98)</f>
        <v>162.41476631293745</v>
      </c>
      <c r="AV98" s="64"/>
      <c r="AW98" s="89">
        <f>IF($BO98,AS98/$BO98*100,0)</f>
        <v>4.454726899141356</v>
      </c>
      <c r="AX98" s="64"/>
      <c r="AY98" s="301">
        <v>102565</v>
      </c>
      <c r="AZ98" s="64"/>
      <c r="BA98" s="301">
        <v>10000</v>
      </c>
      <c r="BB98" s="64"/>
      <c r="BC98" s="88">
        <f>(AY98+BA98)</f>
        <v>112565</v>
      </c>
      <c r="BD98" s="64"/>
      <c r="BE98" s="89">
        <f>(BC98/$BS98)</f>
        <v>25.415443666741929</v>
      </c>
      <c r="BF98" s="64"/>
      <c r="BG98" s="89">
        <f>IF($BO98,BC98/$BO98*100,0)</f>
        <v>0.69709708745139165</v>
      </c>
      <c r="BH98" s="64"/>
      <c r="BI98" s="301">
        <v>153437</v>
      </c>
      <c r="BJ98" s="64"/>
      <c r="BK98" s="89">
        <f>(BI98/$BS98)</f>
        <v>34.643711898848501</v>
      </c>
      <c r="BL98" s="64"/>
      <c r="BM98" s="89">
        <f>IF($BO98,BI98/$BO98*100,0)</f>
        <v>0.95021086312156688</v>
      </c>
      <c r="BN98" s="64"/>
      <c r="BO98" s="88">
        <f>(U98+AA98+AG98+AM98+AS98+BC98+BI98)</f>
        <v>16147679</v>
      </c>
      <c r="BQ98" s="64">
        <v>9</v>
      </c>
      <c r="BS98" s="68">
        <v>4429</v>
      </c>
    </row>
    <row r="99" spans="1:71" ht="8.85" customHeight="1" x14ac:dyDescent="0.3">
      <c r="A99" s="64">
        <v>10</v>
      </c>
      <c r="B99" s="79"/>
      <c r="C99" s="64" t="s">
        <v>140</v>
      </c>
      <c r="E99" s="88">
        <v>44795546</v>
      </c>
      <c r="F99" s="85"/>
      <c r="G99" s="88">
        <v>1692607</v>
      </c>
      <c r="H99" s="64"/>
      <c r="I99" s="88">
        <v>15446203</v>
      </c>
      <c r="J99" s="88"/>
      <c r="K99" s="88">
        <v>129661</v>
      </c>
      <c r="L99" s="64"/>
      <c r="M99" s="88">
        <v>3867331</v>
      </c>
      <c r="N99" s="64"/>
      <c r="O99" s="88">
        <v>0</v>
      </c>
      <c r="P99" s="64"/>
      <c r="Q99" s="88">
        <v>516190</v>
      </c>
      <c r="R99" s="64"/>
      <c r="S99" s="88">
        <v>326690</v>
      </c>
      <c r="T99" s="64"/>
      <c r="U99" s="88">
        <f>SUM(E99:S99)</f>
        <v>66774228</v>
      </c>
      <c r="V99" s="64"/>
      <c r="W99" s="89">
        <f>(U99/$BS99)</f>
        <v>852.48411188704051</v>
      </c>
      <c r="X99" s="64"/>
      <c r="Y99" s="89">
        <f>IF($BO99,U99/$BO99*100,0)</f>
        <v>70.569473329413668</v>
      </c>
      <c r="Z99" s="64"/>
      <c r="AA99" s="88">
        <v>11839516</v>
      </c>
      <c r="AB99" s="64"/>
      <c r="AC99" s="89">
        <f>(AA99/$BS99)</f>
        <v>151.15111899807223</v>
      </c>
      <c r="AD99" s="64"/>
      <c r="AE99" s="89">
        <f>IF($BO99,AA99/$BO99*100,0)</f>
        <v>12.512438310708232</v>
      </c>
      <c r="AF99" s="64"/>
      <c r="AG99" s="301">
        <v>611793</v>
      </c>
      <c r="AH99" s="64"/>
      <c r="AI99" s="89">
        <f>(AG99/$BS99)</f>
        <v>7.8105554775370551</v>
      </c>
      <c r="AJ99" s="64"/>
      <c r="AK99" s="89">
        <f>IF($BO99,AG99/$BO99*100,0)</f>
        <v>0.64656546529631131</v>
      </c>
      <c r="AL99" s="64"/>
      <c r="AM99" s="301">
        <v>129851</v>
      </c>
      <c r="AN99" s="64"/>
      <c r="AO99" s="89">
        <f>(AM99/$BS99)</f>
        <v>1.6577640465217225</v>
      </c>
      <c r="AP99" s="64"/>
      <c r="AQ99" s="89">
        <f>IF($BO99,AM99/$BO99*100,0)</f>
        <v>0.13723133843341018</v>
      </c>
      <c r="AR99" s="64"/>
      <c r="AS99" s="301">
        <v>12124833</v>
      </c>
      <c r="AT99" s="64"/>
      <c r="AU99" s="89">
        <f>(AS99/$BS99)</f>
        <v>154.79366518147813</v>
      </c>
      <c r="AV99" s="64"/>
      <c r="AW99" s="89">
        <f>IF($BO99,AS99/$BO99*100,0)</f>
        <v>12.81397186676714</v>
      </c>
      <c r="AX99" s="64"/>
      <c r="AY99" s="301">
        <v>747073</v>
      </c>
      <c r="AZ99" s="64"/>
      <c r="BA99" s="301">
        <v>582203</v>
      </c>
      <c r="BB99" s="64"/>
      <c r="BC99" s="88">
        <f>(AY99+BA99)</f>
        <v>1329276</v>
      </c>
      <c r="BD99" s="64"/>
      <c r="BE99" s="89">
        <f>(BC99/$BS99)</f>
        <v>16.970419640235416</v>
      </c>
      <c r="BF99" s="64"/>
      <c r="BG99" s="89">
        <f>IF($BO99,BC99/$BO99*100,0)</f>
        <v>1.4048280307999919</v>
      </c>
      <c r="BH99" s="64"/>
      <c r="BI99" s="301">
        <v>1812476</v>
      </c>
      <c r="BJ99" s="64"/>
      <c r="BK99" s="89">
        <f>(BI99/$BS99)</f>
        <v>23.139271534169975</v>
      </c>
      <c r="BL99" s="64"/>
      <c r="BM99" s="89">
        <f>IF($BO99,BI99/$BO99*100,0)</f>
        <v>1.9154916585812471</v>
      </c>
      <c r="BN99" s="64"/>
      <c r="BO99" s="88">
        <f>(U99+AA99+AG99+AM99+AS99+BC99+BI99)</f>
        <v>94621973</v>
      </c>
      <c r="BQ99" s="64">
        <v>10</v>
      </c>
      <c r="BS99" s="68">
        <v>78329</v>
      </c>
    </row>
    <row r="100" spans="1:71" ht="8.85" customHeight="1" x14ac:dyDescent="0.3">
      <c r="A100" s="90"/>
      <c r="B100" s="79"/>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c r="BL100" s="64"/>
      <c r="BM100" s="64"/>
      <c r="BN100" s="64"/>
      <c r="BO100" s="64"/>
      <c r="BQ100" s="91"/>
    </row>
    <row r="101" spans="1:71" ht="8.85" customHeight="1" x14ac:dyDescent="0.3">
      <c r="A101" s="64">
        <v>11</v>
      </c>
      <c r="B101" s="79"/>
      <c r="C101" s="64" t="s">
        <v>141</v>
      </c>
      <c r="E101" s="88">
        <v>2796558</v>
      </c>
      <c r="F101" s="85"/>
      <c r="G101" s="88">
        <v>618870</v>
      </c>
      <c r="H101" s="64"/>
      <c r="I101" s="88">
        <v>1120077</v>
      </c>
      <c r="J101" s="88"/>
      <c r="K101" s="88">
        <v>21471</v>
      </c>
      <c r="L101" s="64"/>
      <c r="M101" s="88">
        <v>247344</v>
      </c>
      <c r="N101" s="64"/>
      <c r="O101" s="88">
        <v>171599</v>
      </c>
      <c r="P101" s="64"/>
      <c r="Q101" s="88">
        <v>41972</v>
      </c>
      <c r="R101" s="64"/>
      <c r="S101" s="88">
        <v>49821</v>
      </c>
      <c r="T101" s="64"/>
      <c r="U101" s="88">
        <f>SUM(E101:S101)</f>
        <v>5067712</v>
      </c>
      <c r="V101" s="64"/>
      <c r="W101" s="89">
        <f>(U101/$BS101)</f>
        <v>787.89054726368158</v>
      </c>
      <c r="X101" s="64"/>
      <c r="Y101" s="89">
        <f>IF($BO101,U101/$BO101*100,0)</f>
        <v>45.639105822549794</v>
      </c>
      <c r="Z101" s="64"/>
      <c r="AA101" s="88">
        <v>932301</v>
      </c>
      <c r="AB101" s="64"/>
      <c r="AC101" s="89">
        <f>(AA101/$BS101)</f>
        <v>144.94729477611941</v>
      </c>
      <c r="AD101" s="64"/>
      <c r="AE101" s="89">
        <f>IF($BO101,AA101/$BO101*100,0)</f>
        <v>8.396172473390159</v>
      </c>
      <c r="AF101" s="64"/>
      <c r="AG101" s="301">
        <v>17862</v>
      </c>
      <c r="AH101" s="64"/>
      <c r="AI101" s="89">
        <f>(AG101/$BS101)</f>
        <v>2.77705223880597</v>
      </c>
      <c r="AJ101" s="64"/>
      <c r="AK101" s="89">
        <f>IF($BO101,AG101/$BO101*100,0)</f>
        <v>0.1608626749512175</v>
      </c>
      <c r="AL101" s="64"/>
      <c r="AM101" s="301">
        <v>371220</v>
      </c>
      <c r="AN101" s="64"/>
      <c r="AO101" s="89">
        <f>(AM101/$BS101)</f>
        <v>57.714552238805972</v>
      </c>
      <c r="AP101" s="64"/>
      <c r="AQ101" s="89">
        <f>IF($BO101,AM101/$BO101*100,0)</f>
        <v>3.3431554246663846</v>
      </c>
      <c r="AR101" s="64"/>
      <c r="AS101" s="301">
        <v>3866130</v>
      </c>
      <c r="AT101" s="64"/>
      <c r="AU101" s="89">
        <f>(AS101/$BS101)</f>
        <v>601.07742537313436</v>
      </c>
      <c r="AV101" s="64"/>
      <c r="AW101" s="89">
        <f>IF($BO101,AS101/$BO101*100,0)</f>
        <v>34.817826307756725</v>
      </c>
      <c r="AX101" s="64"/>
      <c r="AY101" s="301">
        <v>109363</v>
      </c>
      <c r="AZ101" s="64"/>
      <c r="BA101" s="301">
        <v>20280</v>
      </c>
      <c r="BB101" s="64"/>
      <c r="BC101" s="88">
        <f>(AY101+BA101)</f>
        <v>129643</v>
      </c>
      <c r="BD101" s="64"/>
      <c r="BE101" s="89">
        <f>(BC101/$BS101)</f>
        <v>20.155939054726367</v>
      </c>
      <c r="BF101" s="64"/>
      <c r="BG101" s="89">
        <f>IF($BO101,BC101/$BO101*100,0)</f>
        <v>1.1675467343354995</v>
      </c>
      <c r="BH101" s="64"/>
      <c r="BI101" s="301">
        <v>719013</v>
      </c>
      <c r="BJ101" s="64"/>
      <c r="BK101" s="89">
        <f>(BI101/$BS101)</f>
        <v>111.78684701492537</v>
      </c>
      <c r="BL101" s="64"/>
      <c r="BM101" s="89">
        <f>IF($BO101,BI101/$BO101*100,0)</f>
        <v>6.4753305623502273</v>
      </c>
      <c r="BN101" s="64"/>
      <c r="BO101" s="88">
        <f>(U101+AA101+AG101+AM101+AS101+BC101+BI101)</f>
        <v>11103881</v>
      </c>
      <c r="BQ101" s="64">
        <v>11</v>
      </c>
      <c r="BS101" s="68">
        <v>6432</v>
      </c>
    </row>
    <row r="102" spans="1:71" ht="8.85" customHeight="1" x14ac:dyDescent="0.3">
      <c r="A102" s="64">
        <v>12</v>
      </c>
      <c r="B102" s="79"/>
      <c r="C102" s="64" t="s">
        <v>142</v>
      </c>
      <c r="E102" s="88">
        <v>26846692</v>
      </c>
      <c r="F102" s="85"/>
      <c r="G102" s="88">
        <v>3336422</v>
      </c>
      <c r="H102" s="64"/>
      <c r="I102" s="88">
        <v>6559986</v>
      </c>
      <c r="J102" s="88"/>
      <c r="K102" s="88">
        <v>46947</v>
      </c>
      <c r="L102" s="64"/>
      <c r="M102" s="88">
        <v>3864343</v>
      </c>
      <c r="N102" s="64"/>
      <c r="O102" s="88">
        <v>0</v>
      </c>
      <c r="P102" s="64"/>
      <c r="Q102" s="88">
        <v>171093</v>
      </c>
      <c r="R102" s="64"/>
      <c r="S102" s="88">
        <v>141890</v>
      </c>
      <c r="T102" s="64"/>
      <c r="U102" s="88">
        <f>SUM(E102:S102)</f>
        <v>40967373</v>
      </c>
      <c r="V102" s="64"/>
      <c r="W102" s="89">
        <f>(U102/$BS102)</f>
        <v>1230.6949351117519</v>
      </c>
      <c r="X102" s="64"/>
      <c r="Y102" s="89">
        <f>IF($BO102,U102/$BO102*100,0)</f>
        <v>73.973898449985839</v>
      </c>
      <c r="Z102" s="64"/>
      <c r="AA102" s="88">
        <v>8099174</v>
      </c>
      <c r="AB102" s="64"/>
      <c r="AC102" s="89">
        <f>(AA102/$BS102)</f>
        <v>243.30611631819275</v>
      </c>
      <c r="AD102" s="64"/>
      <c r="AE102" s="89">
        <f>IF($BO102,AA102/$BO102*100,0)</f>
        <v>14.624503138259943</v>
      </c>
      <c r="AF102" s="64"/>
      <c r="AG102" s="88">
        <v>525329</v>
      </c>
      <c r="AH102" s="64"/>
      <c r="AI102" s="89">
        <f>(AG102/$BS102)</f>
        <v>15.7813326123528</v>
      </c>
      <c r="AJ102" s="64"/>
      <c r="AK102" s="89">
        <f>IF($BO102,AG102/$BO102*100,0)</f>
        <v>0.94857520151054375</v>
      </c>
      <c r="AL102" s="64"/>
      <c r="AM102" s="88">
        <v>64213</v>
      </c>
      <c r="AN102" s="64"/>
      <c r="AO102" s="89">
        <f>(AM102/$BS102)</f>
        <v>1.9290134583032925</v>
      </c>
      <c r="AP102" s="64"/>
      <c r="AQ102" s="89">
        <f>IF($BO102,AM102/$BO102*100,0)</f>
        <v>0.1159480238376266</v>
      </c>
      <c r="AR102" s="64"/>
      <c r="AS102" s="88">
        <v>2462373</v>
      </c>
      <c r="AT102" s="64"/>
      <c r="AU102" s="89">
        <f>(AS102/$BS102)</f>
        <v>73.971791636625809</v>
      </c>
      <c r="AV102" s="64"/>
      <c r="AW102" s="89">
        <f>IF($BO102,AS102/$BO102*100,0)</f>
        <v>4.446253613771793</v>
      </c>
      <c r="AX102" s="64"/>
      <c r="AY102" s="88">
        <v>1492119</v>
      </c>
      <c r="AZ102" s="64"/>
      <c r="BA102" s="88">
        <v>716155</v>
      </c>
      <c r="BB102" s="64"/>
      <c r="BC102" s="88">
        <f>(AY102+BA102)</f>
        <v>2208274</v>
      </c>
      <c r="BD102" s="64"/>
      <c r="BE102" s="89">
        <f>(BC102/$BS102)</f>
        <v>66.338440278779146</v>
      </c>
      <c r="BF102" s="64"/>
      <c r="BG102" s="89">
        <f>IF($BO102,BC102/$BO102*100,0)</f>
        <v>3.9874325509166537</v>
      </c>
      <c r="BH102" s="64"/>
      <c r="BI102" s="88">
        <v>1054113</v>
      </c>
      <c r="BJ102" s="64"/>
      <c r="BK102" s="89">
        <f>(BI102/$BS102)</f>
        <v>31.666456380677722</v>
      </c>
      <c r="BL102" s="64"/>
      <c r="BM102" s="89">
        <f>IF($BO102,BI102/$BO102*100,0)</f>
        <v>1.9033890217175977</v>
      </c>
      <c r="BN102" s="64"/>
      <c r="BO102" s="88">
        <f>(U102+AA102+AG102+AM102+AS102+BC102+BI102)</f>
        <v>55380849</v>
      </c>
      <c r="BQ102" s="64">
        <v>12</v>
      </c>
      <c r="BS102" s="68">
        <v>33288</v>
      </c>
    </row>
    <row r="103" spans="1:71" ht="8.85" customHeight="1" x14ac:dyDescent="0.3">
      <c r="A103" s="64">
        <v>13</v>
      </c>
      <c r="B103" s="79"/>
      <c r="C103" s="64" t="s">
        <v>143</v>
      </c>
      <c r="E103" s="88">
        <v>6793225</v>
      </c>
      <c r="F103" s="85"/>
      <c r="G103" s="88">
        <v>5327355</v>
      </c>
      <c r="H103" s="64"/>
      <c r="I103" s="88">
        <v>2881762</v>
      </c>
      <c r="J103" s="88"/>
      <c r="K103" s="88">
        <v>35833</v>
      </c>
      <c r="L103" s="64"/>
      <c r="M103" s="88">
        <v>648147</v>
      </c>
      <c r="N103" s="64"/>
      <c r="O103" s="88">
        <v>2072</v>
      </c>
      <c r="P103" s="64"/>
      <c r="Q103" s="88">
        <v>137692</v>
      </c>
      <c r="R103" s="64"/>
      <c r="S103" s="88">
        <v>84137</v>
      </c>
      <c r="T103" s="64"/>
      <c r="U103" s="88">
        <f>SUM(E103:S103)</f>
        <v>15910223</v>
      </c>
      <c r="V103" s="64"/>
      <c r="W103" s="89">
        <f>(U103/$BS103)</f>
        <v>965.36757478308357</v>
      </c>
      <c r="X103" s="64"/>
      <c r="Y103" s="89">
        <f>IF($BO103,U103/$BO103*100,0)</f>
        <v>69.899871923789732</v>
      </c>
      <c r="Z103" s="64"/>
      <c r="AA103" s="88">
        <v>1231660</v>
      </c>
      <c r="AB103" s="64"/>
      <c r="AC103" s="89">
        <f>(AA103/$BS103)</f>
        <v>74.732115769674166</v>
      </c>
      <c r="AD103" s="64"/>
      <c r="AE103" s="89">
        <f>IF($BO103,AA103/$BO103*100,0)</f>
        <v>5.4111671630029861</v>
      </c>
      <c r="AF103" s="64"/>
      <c r="AG103" s="88">
        <v>69283</v>
      </c>
      <c r="AH103" s="64"/>
      <c r="AI103" s="89">
        <f>(AG103/$BS103)</f>
        <v>4.2038104483951217</v>
      </c>
      <c r="AJ103" s="64"/>
      <c r="AK103" s="89">
        <f>IF($BO103,AG103/$BO103*100,0)</f>
        <v>0.3043874888803208</v>
      </c>
      <c r="AL103" s="64"/>
      <c r="AM103" s="88">
        <v>1489472</v>
      </c>
      <c r="AN103" s="64"/>
      <c r="AO103" s="89">
        <f>(AM103/$BS103)</f>
        <v>90.375098598386018</v>
      </c>
      <c r="AP103" s="64"/>
      <c r="AQ103" s="89">
        <f>IF($BO103,AM103/$BO103*100,0)</f>
        <v>6.5438367541467475</v>
      </c>
      <c r="AR103" s="64"/>
      <c r="AS103" s="88">
        <v>3386891</v>
      </c>
      <c r="AT103" s="64"/>
      <c r="AU103" s="89">
        <f>(AS103/$BS103)</f>
        <v>205.50276075480858</v>
      </c>
      <c r="AV103" s="64"/>
      <c r="AW103" s="89">
        <f>IF($BO103,AS103/$BO103*100,0)</f>
        <v>14.879945247771584</v>
      </c>
      <c r="AX103" s="64"/>
      <c r="AY103" s="88">
        <v>130238</v>
      </c>
      <c r="AZ103" s="64"/>
      <c r="BA103" s="88">
        <v>27125</v>
      </c>
      <c r="BB103" s="64"/>
      <c r="BC103" s="88">
        <f>(AY103+BA103)</f>
        <v>157363</v>
      </c>
      <c r="BD103" s="64"/>
      <c r="BE103" s="89">
        <f>(BC103/$BS103)</f>
        <v>9.5481463503428188</v>
      </c>
      <c r="BF103" s="64"/>
      <c r="BG103" s="89">
        <f>IF($BO103,BC103/$BO103*100,0)</f>
        <v>0.69135759728467194</v>
      </c>
      <c r="BH103" s="64"/>
      <c r="BI103" s="88">
        <v>516556</v>
      </c>
      <c r="BJ103" s="64"/>
      <c r="BK103" s="89">
        <f>(BI103/$BS103)</f>
        <v>31.342515624051938</v>
      </c>
      <c r="BL103" s="64"/>
      <c r="BM103" s="89">
        <f>IF($BO103,BI103/$BO103*100,0)</f>
        <v>2.2694338251239552</v>
      </c>
      <c r="BN103" s="64"/>
      <c r="BO103" s="88">
        <f>(U103+AA103+AG103+AM103+AS103+BC103+BI103)</f>
        <v>22761448</v>
      </c>
      <c r="BQ103" s="64">
        <v>13</v>
      </c>
      <c r="BS103" s="68">
        <v>16481</v>
      </c>
    </row>
    <row r="104" spans="1:71" ht="8.85" customHeight="1" x14ac:dyDescent="0.3">
      <c r="A104" s="64">
        <v>14</v>
      </c>
      <c r="B104" s="79"/>
      <c r="C104" s="64" t="s">
        <v>144</v>
      </c>
      <c r="E104" s="88">
        <v>8533996</v>
      </c>
      <c r="F104" s="85"/>
      <c r="G104" s="88">
        <v>580536</v>
      </c>
      <c r="H104" s="64"/>
      <c r="I104" s="88">
        <v>2557589</v>
      </c>
      <c r="J104" s="88"/>
      <c r="K104" s="88">
        <v>59125</v>
      </c>
      <c r="L104" s="64"/>
      <c r="M104" s="88">
        <v>2930521</v>
      </c>
      <c r="N104" s="64"/>
      <c r="O104" s="88">
        <v>78598</v>
      </c>
      <c r="P104" s="64"/>
      <c r="Q104" s="88">
        <v>145095</v>
      </c>
      <c r="R104" s="64"/>
      <c r="S104" s="88">
        <v>286360</v>
      </c>
      <c r="T104" s="64"/>
      <c r="U104" s="88">
        <f>SUM(E104:S104)</f>
        <v>15171820</v>
      </c>
      <c r="V104" s="64"/>
      <c r="W104" s="89">
        <f>(U104/$BS104)</f>
        <v>703.18038561364483</v>
      </c>
      <c r="X104" s="64"/>
      <c r="Y104" s="89">
        <f>IF($BO104,U104/$BO104*100,0)</f>
        <v>36.646042516193702</v>
      </c>
      <c r="Z104" s="64"/>
      <c r="AA104" s="88">
        <v>19882059</v>
      </c>
      <c r="AB104" s="64"/>
      <c r="AC104" s="89">
        <f>(AA104/$BS104)</f>
        <v>921.48957174638485</v>
      </c>
      <c r="AD104" s="64"/>
      <c r="AE104" s="89">
        <f>IF($BO104,AA104/$BO104*100,0)</f>
        <v>48.023162641230357</v>
      </c>
      <c r="AF104" s="64"/>
      <c r="AG104" s="88">
        <v>78790</v>
      </c>
      <c r="AH104" s="64"/>
      <c r="AI104" s="89">
        <f>(AG104/$BS104)</f>
        <v>3.6517426770485724</v>
      </c>
      <c r="AJ104" s="64"/>
      <c r="AK104" s="89">
        <f>IF($BO104,AG104/$BO104*100,0)</f>
        <v>0.19030951394433243</v>
      </c>
      <c r="AL104" s="64"/>
      <c r="AM104" s="88">
        <v>2109</v>
      </c>
      <c r="AN104" s="64"/>
      <c r="AO104" s="89">
        <f>(AM104/$BS104)</f>
        <v>9.7747497219132368E-2</v>
      </c>
      <c r="AP104" s="64"/>
      <c r="AQ104" s="89">
        <f>IF($BO104,AM104/$BO104*100,0)</f>
        <v>5.0940825600786534E-3</v>
      </c>
      <c r="AR104" s="64"/>
      <c r="AS104" s="88">
        <v>5022846</v>
      </c>
      <c r="AT104" s="64"/>
      <c r="AU104" s="89">
        <f>(AS104/$BS104)</f>
        <v>232.79783092324806</v>
      </c>
      <c r="AV104" s="64"/>
      <c r="AW104" s="89">
        <f>IF($BO104,AS104/$BO104*100,0)</f>
        <v>12.13219165982021</v>
      </c>
      <c r="AX104" s="64"/>
      <c r="AY104" s="88">
        <v>375148</v>
      </c>
      <c r="AZ104" s="64"/>
      <c r="BA104" s="88">
        <v>19657</v>
      </c>
      <c r="BB104" s="64"/>
      <c r="BC104" s="88">
        <f>(AY104+BA104)</f>
        <v>394805</v>
      </c>
      <c r="BD104" s="64"/>
      <c r="BE104" s="89">
        <f>(BC104/$BS104)</f>
        <v>18.298340748980348</v>
      </c>
      <c r="BF104" s="64"/>
      <c r="BG104" s="89">
        <f>IF($BO104,BC104/$BO104*100,0)</f>
        <v>0.95361273832709947</v>
      </c>
      <c r="BH104" s="64"/>
      <c r="BI104" s="88">
        <v>848549</v>
      </c>
      <c r="BJ104" s="64"/>
      <c r="BK104" s="89">
        <f>(BI104/$BS104)</f>
        <v>39.328374119391917</v>
      </c>
      <c r="BL104" s="64"/>
      <c r="BM104" s="89">
        <f>IF($BO104,BI104/$BO104*100,0)</f>
        <v>2.0495868479242207</v>
      </c>
      <c r="BN104" s="64"/>
      <c r="BO104" s="88">
        <f>(U104+AA104+AG104+AM104+AS104+BC104+BI104)</f>
        <v>41400978</v>
      </c>
      <c r="BQ104" s="64">
        <v>14</v>
      </c>
      <c r="BS104" s="68">
        <v>21576</v>
      </c>
    </row>
    <row r="105" spans="1:71" ht="8.85" customHeight="1" x14ac:dyDescent="0.3">
      <c r="A105" s="64">
        <v>15</v>
      </c>
      <c r="B105" s="79"/>
      <c r="C105" s="64" t="s">
        <v>145</v>
      </c>
      <c r="E105" s="88">
        <v>8060743</v>
      </c>
      <c r="F105" s="85"/>
      <c r="G105" s="88">
        <v>3281441</v>
      </c>
      <c r="H105" s="64"/>
      <c r="I105" s="88">
        <v>3132827</v>
      </c>
      <c r="J105" s="88"/>
      <c r="K105" s="88">
        <v>51504</v>
      </c>
      <c r="L105" s="64"/>
      <c r="M105" s="88">
        <v>227148</v>
      </c>
      <c r="N105" s="64"/>
      <c r="O105" s="88">
        <v>184116</v>
      </c>
      <c r="P105" s="64"/>
      <c r="Q105" s="88">
        <v>222511</v>
      </c>
      <c r="R105" s="64"/>
      <c r="S105" s="88">
        <v>256065</v>
      </c>
      <c r="T105" s="64"/>
      <c r="U105" s="88">
        <f>SUM(E105:S105)</f>
        <v>15416355</v>
      </c>
      <c r="V105" s="64"/>
      <c r="W105" s="89">
        <f>(U105/$BS105)</f>
        <v>909.41216375648889</v>
      </c>
      <c r="X105" s="64"/>
      <c r="Y105" s="89">
        <f>IF($BO105,U105/$BO105*100,0)</f>
        <v>74.975740196950753</v>
      </c>
      <c r="Z105" s="64"/>
      <c r="AA105" s="88">
        <v>1812987</v>
      </c>
      <c r="AB105" s="64"/>
      <c r="AC105" s="89">
        <f>(AA105/$BS105)</f>
        <v>106.94826569136386</v>
      </c>
      <c r="AD105" s="64"/>
      <c r="AE105" s="89">
        <f>IF($BO105,AA105/$BO105*100,0)</f>
        <v>8.8172620760516427</v>
      </c>
      <c r="AF105" s="64"/>
      <c r="AG105" s="88">
        <v>84651</v>
      </c>
      <c r="AH105" s="64"/>
      <c r="AI105" s="89">
        <f>(AG105/$BS105)</f>
        <v>4.9935700802265224</v>
      </c>
      <c r="AJ105" s="64"/>
      <c r="AK105" s="89">
        <f>IF($BO105,AG105/$BO105*100,0)</f>
        <v>0.41169079094325972</v>
      </c>
      <c r="AL105" s="64"/>
      <c r="AM105" s="88">
        <v>41662</v>
      </c>
      <c r="AN105" s="64"/>
      <c r="AO105" s="89">
        <f>(AM105/$BS105)</f>
        <v>2.4576451156205756</v>
      </c>
      <c r="AP105" s="64"/>
      <c r="AQ105" s="89">
        <f>IF($BO105,AM105/$BO105*100,0)</f>
        <v>0.20261853648838274</v>
      </c>
      <c r="AR105" s="64"/>
      <c r="AS105" s="88">
        <v>2521998</v>
      </c>
      <c r="AT105" s="64"/>
      <c r="AU105" s="89">
        <f>(AS105/$BS105)</f>
        <v>148.77288815479</v>
      </c>
      <c r="AV105" s="64"/>
      <c r="AW105" s="89">
        <f>IF($BO105,AS105/$BO105*100,0)</f>
        <v>12.265458782262693</v>
      </c>
      <c r="AX105" s="64"/>
      <c r="AY105" s="88">
        <v>89505</v>
      </c>
      <c r="AZ105" s="64"/>
      <c r="BA105" s="88">
        <v>89762</v>
      </c>
      <c r="BB105" s="64"/>
      <c r="BC105" s="88">
        <f>(AY105+BA105)</f>
        <v>179267</v>
      </c>
      <c r="BD105" s="64"/>
      <c r="BE105" s="89">
        <f>(BC105/$BS105)</f>
        <v>10.574976403964135</v>
      </c>
      <c r="BF105" s="64"/>
      <c r="BG105" s="89">
        <f>IF($BO105,BC105/$BO105*100,0)</f>
        <v>0.87184525900491849</v>
      </c>
      <c r="BH105" s="64"/>
      <c r="BI105" s="88">
        <v>504871</v>
      </c>
      <c r="BJ105" s="64"/>
      <c r="BK105" s="89">
        <f>(BI105/$BS105)</f>
        <v>29.78238555922605</v>
      </c>
      <c r="BL105" s="64"/>
      <c r="BM105" s="89">
        <f>IF($BO105,BI105/$BO105*100,0)</f>
        <v>2.4553843582983603</v>
      </c>
      <c r="BN105" s="64"/>
      <c r="BO105" s="88">
        <f>(U105+AA105+AG105+AM105+AS105+BC105+BI105)</f>
        <v>20561791</v>
      </c>
      <c r="BQ105" s="64">
        <v>15</v>
      </c>
      <c r="BS105" s="68">
        <v>16952</v>
      </c>
    </row>
    <row r="106" spans="1:71" ht="8.85" customHeight="1" x14ac:dyDescent="0.3">
      <c r="A106" s="90"/>
      <c r="B106" s="79"/>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c r="BL106" s="64"/>
      <c r="BM106" s="64"/>
      <c r="BN106" s="64"/>
      <c r="BO106" s="64"/>
      <c r="BQ106" s="91"/>
    </row>
    <row r="107" spans="1:71" ht="8.85" customHeight="1" x14ac:dyDescent="0.3">
      <c r="A107" s="64">
        <v>16</v>
      </c>
      <c r="B107" s="79"/>
      <c r="C107" s="64" t="s">
        <v>146</v>
      </c>
      <c r="E107" s="88">
        <v>20575647</v>
      </c>
      <c r="F107" s="85"/>
      <c r="G107" s="88">
        <v>2103776</v>
      </c>
      <c r="H107" s="64"/>
      <c r="I107" s="88">
        <v>11243082</v>
      </c>
      <c r="J107" s="88"/>
      <c r="K107" s="88">
        <v>505623</v>
      </c>
      <c r="L107" s="64"/>
      <c r="M107" s="88">
        <v>6047745</v>
      </c>
      <c r="N107" s="64"/>
      <c r="O107" s="88">
        <v>0</v>
      </c>
      <c r="P107" s="64"/>
      <c r="Q107" s="88">
        <v>413753</v>
      </c>
      <c r="R107" s="64"/>
      <c r="S107" s="88">
        <v>175189</v>
      </c>
      <c r="T107" s="64"/>
      <c r="U107" s="88">
        <f>SUM(E107:S107)</f>
        <v>41064815</v>
      </c>
      <c r="V107" s="64"/>
      <c r="W107" s="89">
        <f>(U107/$BS107)</f>
        <v>740.90780333784392</v>
      </c>
      <c r="X107" s="64"/>
      <c r="Y107" s="89">
        <f>IF($BO107,U107/$BO107*100,0)</f>
        <v>60.802710742604404</v>
      </c>
      <c r="Z107" s="64"/>
      <c r="AA107" s="88">
        <v>11589019</v>
      </c>
      <c r="AB107" s="64"/>
      <c r="AC107" s="89">
        <f>(AA107/$BS107)</f>
        <v>209.09371222372576</v>
      </c>
      <c r="AD107" s="64"/>
      <c r="AE107" s="89">
        <f>IF($BO107,AA107/$BO107*100,0)</f>
        <v>17.159307062446196</v>
      </c>
      <c r="AF107" s="64"/>
      <c r="AG107" s="301">
        <v>325824</v>
      </c>
      <c r="AH107" s="64"/>
      <c r="AI107" s="89">
        <f>(AG107/$BS107)</f>
        <v>5.8786468200270638</v>
      </c>
      <c r="AJ107" s="64"/>
      <c r="AK107" s="89">
        <f>IF($BO107,AG107/$BO107*100,0)</f>
        <v>0.48243203883904839</v>
      </c>
      <c r="AL107" s="64"/>
      <c r="AM107" s="301">
        <v>104526</v>
      </c>
      <c r="AN107" s="64"/>
      <c r="AO107" s="89">
        <f>(AM107/$BS107)</f>
        <v>1.8858998646820027</v>
      </c>
      <c r="AP107" s="64"/>
      <c r="AQ107" s="89">
        <f>IF($BO107,AM107/$BO107*100,0)</f>
        <v>0.15476665712682422</v>
      </c>
      <c r="AR107" s="64"/>
      <c r="AS107" s="301">
        <v>12750250</v>
      </c>
      <c r="AT107" s="64"/>
      <c r="AU107" s="89">
        <f>(AS107/$BS107)</f>
        <v>230.04510599909787</v>
      </c>
      <c r="AV107" s="64"/>
      <c r="AW107" s="89">
        <f>IF($BO107,AS107/$BO107*100,0)</f>
        <v>18.878686355847258</v>
      </c>
      <c r="AX107" s="64"/>
      <c r="AY107" s="301">
        <v>761021</v>
      </c>
      <c r="AZ107" s="64"/>
      <c r="BA107" s="301">
        <v>319155</v>
      </c>
      <c r="BB107" s="64"/>
      <c r="BC107" s="88">
        <f>(AY107+BA107)</f>
        <v>1080176</v>
      </c>
      <c r="BD107" s="64"/>
      <c r="BE107" s="89">
        <f>(BC107/$BS107)</f>
        <v>19.48896707262066</v>
      </c>
      <c r="BF107" s="64"/>
      <c r="BG107" s="89">
        <f>IF($BO107,BC107/$BO107*100,0)</f>
        <v>1.5993650252437142</v>
      </c>
      <c r="BH107" s="64"/>
      <c r="BI107" s="301">
        <v>623193</v>
      </c>
      <c r="BJ107" s="64"/>
      <c r="BK107" s="89">
        <f>(BI107/$BS107)</f>
        <v>11.243897158322056</v>
      </c>
      <c r="BL107" s="64"/>
      <c r="BM107" s="89">
        <f>IF($BO107,BI107/$BO107*100,0)</f>
        <v>0.92273211789255272</v>
      </c>
      <c r="BN107" s="64"/>
      <c r="BO107" s="88">
        <f>(U107+AA107+AG107+AM107+AS107+BC107+BI107)</f>
        <v>67537803</v>
      </c>
      <c r="BQ107" s="64">
        <v>16</v>
      </c>
      <c r="BS107" s="68">
        <v>55425</v>
      </c>
    </row>
    <row r="108" spans="1:71" ht="8.85" customHeight="1" x14ac:dyDescent="0.3">
      <c r="A108" s="64">
        <v>17</v>
      </c>
      <c r="B108" s="79"/>
      <c r="C108" s="64" t="s">
        <v>147</v>
      </c>
      <c r="E108" s="88">
        <v>22011415</v>
      </c>
      <c r="F108" s="85"/>
      <c r="G108" s="88">
        <v>3416100</v>
      </c>
      <c r="H108" s="64"/>
      <c r="I108" s="88">
        <v>9926982</v>
      </c>
      <c r="J108" s="88"/>
      <c r="K108" s="88">
        <v>47306</v>
      </c>
      <c r="L108" s="64"/>
      <c r="M108" s="88">
        <v>409520</v>
      </c>
      <c r="N108" s="64"/>
      <c r="O108" s="88">
        <v>0</v>
      </c>
      <c r="P108" s="64"/>
      <c r="Q108" s="88">
        <v>503344</v>
      </c>
      <c r="R108" s="64"/>
      <c r="S108" s="88">
        <v>414909</v>
      </c>
      <c r="T108" s="64"/>
      <c r="U108" s="88">
        <f>SUM(E108:S108)</f>
        <v>36729576</v>
      </c>
      <c r="V108" s="64"/>
      <c r="W108" s="89">
        <f>(U108/$BS108)</f>
        <v>1212.5173643206126</v>
      </c>
      <c r="X108" s="64"/>
      <c r="Y108" s="89">
        <f>IF($BO108,U108/$BO108*100,0)</f>
        <v>72.037287228414286</v>
      </c>
      <c r="Z108" s="64"/>
      <c r="AA108" s="88">
        <v>6761688</v>
      </c>
      <c r="AB108" s="64"/>
      <c r="AC108" s="89">
        <f>(AA108/$BS108)</f>
        <v>223.21695497160965</v>
      </c>
      <c r="AD108" s="64"/>
      <c r="AE108" s="89">
        <f>IF($BO108,AA108/$BO108*100,0)</f>
        <v>13.261619480848951</v>
      </c>
      <c r="AF108" s="64"/>
      <c r="AG108" s="88">
        <v>527310</v>
      </c>
      <c r="AH108" s="64"/>
      <c r="AI108" s="89">
        <f>(AG108/$BS108)</f>
        <v>17.407566354152912</v>
      </c>
      <c r="AJ108" s="64"/>
      <c r="AK108" s="89">
        <f>IF($BO108,AG108/$BO108*100,0)</f>
        <v>1.0342069270937169</v>
      </c>
      <c r="AL108" s="64"/>
      <c r="AM108" s="88">
        <v>503949</v>
      </c>
      <c r="AN108" s="64"/>
      <c r="AO108" s="89">
        <f>(AM108/$BS108)</f>
        <v>16.636372639640829</v>
      </c>
      <c r="AP108" s="64"/>
      <c r="AQ108" s="89">
        <f>IF($BO108,AM108/$BO108*100,0)</f>
        <v>0.9883892714000333</v>
      </c>
      <c r="AR108" s="64"/>
      <c r="AS108" s="88">
        <v>4075404</v>
      </c>
      <c r="AT108" s="64"/>
      <c r="AU108" s="89">
        <f>(AS108/$BS108)</f>
        <v>134.53730357850259</v>
      </c>
      <c r="AV108" s="64"/>
      <c r="AW108" s="89">
        <f>IF($BO108,AS108/$BO108*100,0)</f>
        <v>7.9930421336698378</v>
      </c>
      <c r="AX108" s="64"/>
      <c r="AY108" s="88">
        <v>542223</v>
      </c>
      <c r="AZ108" s="64"/>
      <c r="BA108" s="88">
        <v>213408</v>
      </c>
      <c r="BB108" s="64"/>
      <c r="BC108" s="88">
        <f>(AY108+BA108)</f>
        <v>755631</v>
      </c>
      <c r="BD108" s="64"/>
      <c r="BE108" s="89">
        <f>(BC108/$BS108)</f>
        <v>24.94490294467186</v>
      </c>
      <c r="BF108" s="64"/>
      <c r="BG108" s="89">
        <f>IF($BO108,BC108/$BO108*100,0)</f>
        <v>1.4820102302758387</v>
      </c>
      <c r="BH108" s="64"/>
      <c r="BI108" s="88">
        <v>1633337</v>
      </c>
      <c r="BJ108" s="64"/>
      <c r="BK108" s="89">
        <f>(BI108/$BS108)</f>
        <v>53.919747788194904</v>
      </c>
      <c r="BL108" s="64"/>
      <c r="BM108" s="89">
        <f>IF($BO108,BI108/$BO108*100,0)</f>
        <v>3.2034447282973404</v>
      </c>
      <c r="BN108" s="64"/>
      <c r="BO108" s="88">
        <f>(U108+AA108+AG108+AM108+AS108+BC108+BI108)</f>
        <v>50986895</v>
      </c>
      <c r="BQ108" s="64">
        <v>17</v>
      </c>
      <c r="BS108" s="68">
        <v>30292</v>
      </c>
    </row>
    <row r="109" spans="1:71" ht="8.85" customHeight="1" x14ac:dyDescent="0.3">
      <c r="A109" s="64">
        <v>18</v>
      </c>
      <c r="B109" s="79"/>
      <c r="C109" s="64" t="s">
        <v>148</v>
      </c>
      <c r="E109" s="88">
        <v>14969175</v>
      </c>
      <c r="F109" s="85"/>
      <c r="G109" s="88">
        <v>934793</v>
      </c>
      <c r="H109" s="64"/>
      <c r="I109" s="88">
        <v>4019492</v>
      </c>
      <c r="J109" s="88"/>
      <c r="K109" s="88">
        <v>80781</v>
      </c>
      <c r="L109" s="64"/>
      <c r="M109" s="88">
        <v>773647</v>
      </c>
      <c r="N109" s="64"/>
      <c r="O109" s="88">
        <v>226930</v>
      </c>
      <c r="P109" s="64"/>
      <c r="Q109" s="88">
        <v>123006</v>
      </c>
      <c r="R109" s="64"/>
      <c r="S109" s="88">
        <v>461116</v>
      </c>
      <c r="T109" s="64"/>
      <c r="U109" s="88">
        <f>SUM(E109:S109)</f>
        <v>21588940</v>
      </c>
      <c r="V109" s="64"/>
      <c r="W109" s="89">
        <f>(U109/$BS109)</f>
        <v>740.84417144229781</v>
      </c>
      <c r="X109" s="64"/>
      <c r="Y109" s="89">
        <f>IF($BO109,U109/$BO109*100,0)</f>
        <v>49.059871047785094</v>
      </c>
      <c r="Z109" s="64"/>
      <c r="AA109" s="88">
        <v>4446707</v>
      </c>
      <c r="AB109" s="64"/>
      <c r="AC109" s="89">
        <f>(AA109/$BS109)</f>
        <v>152.59280738478432</v>
      </c>
      <c r="AD109" s="64"/>
      <c r="AE109" s="89">
        <f>IF($BO109,AA109/$BO109*100,0)</f>
        <v>10.104936694774421</v>
      </c>
      <c r="AF109" s="64"/>
      <c r="AG109" s="88">
        <v>99809</v>
      </c>
      <c r="AH109" s="64"/>
      <c r="AI109" s="89">
        <f>(AG109/$BS109)</f>
        <v>3.42503688960571</v>
      </c>
      <c r="AJ109" s="64"/>
      <c r="AK109" s="89">
        <f>IF($BO109,AG109/$BO109*100,0)</f>
        <v>0.22681135198895278</v>
      </c>
      <c r="AL109" s="64"/>
      <c r="AM109" s="88">
        <v>1444000</v>
      </c>
      <c r="AN109" s="64"/>
      <c r="AO109" s="89">
        <f>(AM109/$BS109)</f>
        <v>49.552177344634707</v>
      </c>
      <c r="AP109" s="64"/>
      <c r="AQ109" s="89">
        <f>IF($BO109,AM109/$BO109*100,0)</f>
        <v>3.2814234414937311</v>
      </c>
      <c r="AR109" s="64"/>
      <c r="AS109" s="88">
        <v>15146824</v>
      </c>
      <c r="AT109" s="64"/>
      <c r="AU109" s="89">
        <f>(AS109/$BS109)</f>
        <v>519.77708383377376</v>
      </c>
      <c r="AV109" s="64"/>
      <c r="AW109" s="89">
        <f>IF($BO109,AS109/$BO109*100,0)</f>
        <v>34.420459375193794</v>
      </c>
      <c r="AX109" s="64"/>
      <c r="AY109" s="88">
        <v>441537</v>
      </c>
      <c r="AZ109" s="64"/>
      <c r="BA109" s="88">
        <v>283749</v>
      </c>
      <c r="BB109" s="64"/>
      <c r="BC109" s="88">
        <f>(AY109+BA109)</f>
        <v>725286</v>
      </c>
      <c r="BD109" s="64"/>
      <c r="BE109" s="89">
        <f>(BC109/$BS109)</f>
        <v>24.888850760097458</v>
      </c>
      <c r="BF109" s="64"/>
      <c r="BG109" s="89">
        <f>IF($BO109,BC109/$BO109*100,0)</f>
        <v>1.6481790042847801</v>
      </c>
      <c r="BH109" s="64"/>
      <c r="BI109" s="88">
        <v>553727</v>
      </c>
      <c r="BJ109" s="64"/>
      <c r="BK109" s="89">
        <f>(BI109/$BS109)</f>
        <v>19.001647163789848</v>
      </c>
      <c r="BL109" s="64"/>
      <c r="BM109" s="89">
        <f>IF($BO109,BI109/$BO109*100,0)</f>
        <v>1.2583190844792238</v>
      </c>
      <c r="BN109" s="64"/>
      <c r="BO109" s="88">
        <f>(U109+AA109+AG109+AM109+AS109+BC109+BI109)</f>
        <v>44005293</v>
      </c>
      <c r="BQ109" s="64">
        <v>18</v>
      </c>
      <c r="BS109" s="68">
        <v>29141</v>
      </c>
    </row>
    <row r="110" spans="1:71" ht="8.85" customHeight="1" x14ac:dyDescent="0.3">
      <c r="A110" s="64">
        <v>19</v>
      </c>
      <c r="B110" s="79"/>
      <c r="C110" s="64" t="s">
        <v>149</v>
      </c>
      <c r="E110" s="88">
        <v>6365310</v>
      </c>
      <c r="F110" s="85"/>
      <c r="G110" s="88">
        <v>1230422</v>
      </c>
      <c r="H110" s="64"/>
      <c r="I110" s="88">
        <v>2205153</v>
      </c>
      <c r="J110" s="88"/>
      <c r="K110" s="88">
        <v>8515</v>
      </c>
      <c r="L110" s="64"/>
      <c r="M110" s="88">
        <v>167132</v>
      </c>
      <c r="N110" s="64"/>
      <c r="O110" s="88">
        <v>23332</v>
      </c>
      <c r="P110" s="64"/>
      <c r="Q110" s="88">
        <v>107942</v>
      </c>
      <c r="R110" s="64"/>
      <c r="S110" s="88">
        <v>52920</v>
      </c>
      <c r="T110" s="64"/>
      <c r="U110" s="88">
        <f>SUM(E110:S110)</f>
        <v>10160726</v>
      </c>
      <c r="V110" s="64"/>
      <c r="W110" s="89">
        <f>(U110/$BS110)</f>
        <v>1448.0156762149068</v>
      </c>
      <c r="X110" s="64"/>
      <c r="Y110" s="89">
        <f>IF($BO110,U110/$BO110*100,0)</f>
        <v>60.661999608590889</v>
      </c>
      <c r="Z110" s="64"/>
      <c r="AA110" s="88">
        <v>1130514</v>
      </c>
      <c r="AB110" s="64"/>
      <c r="AC110" s="89">
        <f>(AA110/$BS110)</f>
        <v>161.11073108165883</v>
      </c>
      <c r="AD110" s="64"/>
      <c r="AE110" s="89">
        <f>IF($BO110,AA110/$BO110*100,0)</f>
        <v>6.7494428868081391</v>
      </c>
      <c r="AF110" s="64"/>
      <c r="AG110" s="88">
        <v>130322</v>
      </c>
      <c r="AH110" s="64"/>
      <c r="AI110" s="89">
        <f>(AG110/$BS110)</f>
        <v>18.572324355137525</v>
      </c>
      <c r="AJ110" s="64"/>
      <c r="AK110" s="89">
        <f>IF($BO110,AG110/$BO110*100,0)</f>
        <v>0.77805396120225878</v>
      </c>
      <c r="AL110" s="64"/>
      <c r="AM110" s="88">
        <v>34071</v>
      </c>
      <c r="AN110" s="64"/>
      <c r="AO110" s="89">
        <f>(AM110/$BS110)</f>
        <v>4.8554938007695601</v>
      </c>
      <c r="AP110" s="64"/>
      <c r="AQ110" s="89">
        <f>IF($BO110,AM110/$BO110*100,0)</f>
        <v>0.20341213695402283</v>
      </c>
      <c r="AR110" s="64"/>
      <c r="AS110" s="88">
        <v>3977222</v>
      </c>
      <c r="AT110" s="64"/>
      <c r="AU110" s="89">
        <f>(AS110/$BS110)</f>
        <v>566.79806184979338</v>
      </c>
      <c r="AV110" s="64"/>
      <c r="AW110" s="89">
        <f>IF($BO110,AS110/$BO110*100,0)</f>
        <v>23.744980369245177</v>
      </c>
      <c r="AX110" s="64"/>
      <c r="AY110" s="88">
        <v>91872</v>
      </c>
      <c r="AZ110" s="64"/>
      <c r="BA110" s="88">
        <v>43436</v>
      </c>
      <c r="BB110" s="64"/>
      <c r="BC110" s="88">
        <f>(AY110+BA110)</f>
        <v>135308</v>
      </c>
      <c r="BD110" s="64"/>
      <c r="BE110" s="89">
        <f>(BC110/$BS110)</f>
        <v>19.282884423542825</v>
      </c>
      <c r="BF110" s="64"/>
      <c r="BG110" s="89">
        <f>IF($BO110,BC110/$BO110*100,0)</f>
        <v>0.80782159100040851</v>
      </c>
      <c r="BH110" s="64"/>
      <c r="BI110" s="88">
        <v>1181575</v>
      </c>
      <c r="BJ110" s="64"/>
      <c r="BK110" s="89">
        <f>(BI110/$BS110)</f>
        <v>168.38748753028361</v>
      </c>
      <c r="BL110" s="64"/>
      <c r="BM110" s="89">
        <f>IF($BO110,BI110/$BO110*100,0)</f>
        <v>7.0542894461990979</v>
      </c>
      <c r="BN110" s="64"/>
      <c r="BO110" s="88">
        <f>(U110+AA110+AG110+AM110+AS110+BC110+BI110)</f>
        <v>16749738</v>
      </c>
      <c r="BQ110" s="64">
        <v>19</v>
      </c>
      <c r="BS110" s="68">
        <v>7017</v>
      </c>
    </row>
    <row r="111" spans="1:71" ht="8.85" customHeight="1" x14ac:dyDescent="0.3">
      <c r="A111" s="64">
        <v>20</v>
      </c>
      <c r="B111" s="79"/>
      <c r="C111" s="64" t="s">
        <v>150</v>
      </c>
      <c r="E111" s="88">
        <v>4964508</v>
      </c>
      <c r="F111" s="85"/>
      <c r="G111" s="88">
        <v>501363</v>
      </c>
      <c r="H111" s="64"/>
      <c r="I111" s="88">
        <v>2944535</v>
      </c>
      <c r="J111" s="88"/>
      <c r="K111" s="88">
        <v>32883</v>
      </c>
      <c r="L111" s="64"/>
      <c r="M111" s="88">
        <v>425568</v>
      </c>
      <c r="N111" s="64"/>
      <c r="O111" s="88">
        <v>28295</v>
      </c>
      <c r="P111" s="64"/>
      <c r="Q111" s="88">
        <v>107197</v>
      </c>
      <c r="R111" s="64"/>
      <c r="S111" s="88">
        <v>52917</v>
      </c>
      <c r="T111" s="64"/>
      <c r="U111" s="88">
        <f>SUM(E111:S111)</f>
        <v>9057266</v>
      </c>
      <c r="V111" s="64"/>
      <c r="W111" s="89">
        <f>(U111/$BS111)</f>
        <v>753.45362282671988</v>
      </c>
      <c r="X111" s="64"/>
      <c r="Y111" s="89">
        <f>IF($BO111,U111/$BO111*100,0)</f>
        <v>59.991528440825761</v>
      </c>
      <c r="Z111" s="64"/>
      <c r="AA111" s="88">
        <v>1296251</v>
      </c>
      <c r="AB111" s="64"/>
      <c r="AC111" s="89">
        <f>(AA111/$BS111)</f>
        <v>107.83221029864404</v>
      </c>
      <c r="AD111" s="64"/>
      <c r="AE111" s="89">
        <f>IF($BO111,AA111/$BO111*100,0)</f>
        <v>8.5858225575961704</v>
      </c>
      <c r="AF111" s="64"/>
      <c r="AG111" s="301">
        <v>70740</v>
      </c>
      <c r="AH111" s="64"/>
      <c r="AI111" s="89">
        <f>(AG111/$BS111)</f>
        <v>5.8847017718991763</v>
      </c>
      <c r="AJ111" s="64"/>
      <c r="AK111" s="89">
        <f>IF($BO111,AG111/$BO111*100,0)</f>
        <v>0.46855206879250477</v>
      </c>
      <c r="AL111" s="64"/>
      <c r="AM111" s="301">
        <v>225331</v>
      </c>
      <c r="AN111" s="64"/>
      <c r="AO111" s="89">
        <f>(AM111/$BS111)</f>
        <v>18.744779968388652</v>
      </c>
      <c r="AP111" s="64"/>
      <c r="AQ111" s="89">
        <f>IF($BO111,AM111/$BO111*100,0)</f>
        <v>1.4924979673888026</v>
      </c>
      <c r="AR111" s="64"/>
      <c r="AS111" s="301">
        <v>2983716</v>
      </c>
      <c r="AT111" s="64"/>
      <c r="AU111" s="89">
        <f>(AS111/$BS111)</f>
        <v>248.20863488894435</v>
      </c>
      <c r="AV111" s="64"/>
      <c r="AW111" s="89">
        <f>IF($BO111,AS111/$BO111*100,0)</f>
        <v>19.762882449664929</v>
      </c>
      <c r="AX111" s="64"/>
      <c r="AY111" s="301">
        <v>160454</v>
      </c>
      <c r="AZ111" s="64"/>
      <c r="BA111" s="301">
        <v>192063</v>
      </c>
      <c r="BB111" s="64"/>
      <c r="BC111" s="88">
        <f>(AY111+BA111)</f>
        <v>352517</v>
      </c>
      <c r="BD111" s="64"/>
      <c r="BE111" s="89">
        <f>(BC111/$BS111)</f>
        <v>29.325097745611846</v>
      </c>
      <c r="BF111" s="64"/>
      <c r="BG111" s="89">
        <f>IF($BO111,BC111/$BO111*100,0)</f>
        <v>2.3349246484948742</v>
      </c>
      <c r="BH111" s="64"/>
      <c r="BI111" s="301">
        <v>1111754</v>
      </c>
      <c r="BJ111" s="64"/>
      <c r="BK111" s="89">
        <f>(BI111/$BS111)</f>
        <v>92.484319108227268</v>
      </c>
      <c r="BL111" s="64"/>
      <c r="BM111" s="89">
        <f>IF($BO111,BI111/$BO111*100,0)</f>
        <v>7.3637918672369569</v>
      </c>
      <c r="BN111" s="64"/>
      <c r="BO111" s="88">
        <f>(U111+AA111+AG111+AM111+AS111+BC111+BI111)</f>
        <v>15097575</v>
      </c>
      <c r="BQ111" s="64">
        <v>20</v>
      </c>
      <c r="BS111" s="68">
        <v>12021</v>
      </c>
    </row>
    <row r="112" spans="1:71" ht="8.85" customHeight="1" x14ac:dyDescent="0.3">
      <c r="A112" s="90"/>
      <c r="B112" s="79"/>
      <c r="E112" s="64"/>
      <c r="F112" s="64"/>
      <c r="G112" s="64"/>
      <c r="H112" s="64"/>
      <c r="I112" s="64"/>
      <c r="J112" s="64"/>
      <c r="K112" s="64"/>
      <c r="L112" s="64"/>
      <c r="M112" s="64"/>
      <c r="N112" s="64"/>
      <c r="O112" s="64"/>
      <c r="P112" s="64"/>
      <c r="Q112" s="64"/>
      <c r="R112" s="64"/>
      <c r="S112" s="64"/>
      <c r="T112" s="64"/>
      <c r="U112" s="85"/>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c r="AV112" s="64"/>
      <c r="AW112" s="64"/>
      <c r="AX112" s="64"/>
      <c r="AY112" s="64"/>
      <c r="AZ112" s="64"/>
      <c r="BA112" s="64"/>
      <c r="BB112" s="64"/>
      <c r="BC112" s="85"/>
      <c r="BD112" s="64"/>
      <c r="BE112" s="64"/>
      <c r="BF112" s="64"/>
      <c r="BG112" s="64"/>
      <c r="BH112" s="64"/>
      <c r="BI112" s="64"/>
      <c r="BJ112" s="64"/>
      <c r="BK112" s="64"/>
      <c r="BL112" s="64"/>
      <c r="BM112" s="64"/>
      <c r="BN112" s="64"/>
      <c r="BO112" s="85"/>
      <c r="BQ112" s="91"/>
    </row>
    <row r="113" spans="1:71" ht="8.85" customHeight="1" x14ac:dyDescent="0.3">
      <c r="A113" s="64">
        <v>21</v>
      </c>
      <c r="B113" s="79"/>
      <c r="C113" s="64" t="s">
        <v>151</v>
      </c>
      <c r="E113" s="88">
        <v>364927902</v>
      </c>
      <c r="F113" s="85"/>
      <c r="G113" s="88">
        <v>15433248</v>
      </c>
      <c r="H113" s="64"/>
      <c r="I113" s="88">
        <v>79380186</v>
      </c>
      <c r="J113" s="88"/>
      <c r="K113" s="88">
        <v>84607</v>
      </c>
      <c r="L113" s="64"/>
      <c r="M113" s="88">
        <v>4950362</v>
      </c>
      <c r="N113" s="64"/>
      <c r="O113" s="88">
        <v>0</v>
      </c>
      <c r="P113" s="64"/>
      <c r="Q113" s="88">
        <v>2756144</v>
      </c>
      <c r="R113" s="64"/>
      <c r="S113" s="88">
        <v>1201104</v>
      </c>
      <c r="T113" s="64"/>
      <c r="U113" s="88">
        <f>SUM(E113:S113)</f>
        <v>468733553</v>
      </c>
      <c r="V113" s="64"/>
      <c r="W113" s="89">
        <f>(U113/$BS113)</f>
        <v>1353.3249017632097</v>
      </c>
      <c r="X113" s="64"/>
      <c r="Y113" s="89">
        <f>IF($BO113,U113/$BO113*100,0)</f>
        <v>68.687280963412135</v>
      </c>
      <c r="Z113" s="64"/>
      <c r="AA113" s="88">
        <v>112872935</v>
      </c>
      <c r="AB113" s="64"/>
      <c r="AC113" s="89">
        <f>(AA113/$BS113)</f>
        <v>325.8861088414555</v>
      </c>
      <c r="AD113" s="64"/>
      <c r="AE113" s="89">
        <f>IF($BO113,AA113/$BO113*100,0)</f>
        <v>16.540175009639125</v>
      </c>
      <c r="AF113" s="64"/>
      <c r="AG113" s="301">
        <v>9264481</v>
      </c>
      <c r="AH113" s="64"/>
      <c r="AI113" s="89">
        <f>(AG113/$BS113)</f>
        <v>26.748357908169893</v>
      </c>
      <c r="AJ113" s="64"/>
      <c r="AK113" s="89">
        <f>IF($BO113,AG113/$BO113*100,0)</f>
        <v>1.3575985874158094</v>
      </c>
      <c r="AL113" s="64"/>
      <c r="AM113" s="301">
        <v>2273900</v>
      </c>
      <c r="AN113" s="64"/>
      <c r="AO113" s="89">
        <f>(AM113/$BS113)</f>
        <v>6.5651914065545087</v>
      </c>
      <c r="AP113" s="64"/>
      <c r="AQ113" s="89">
        <f>IF($BO113,AM113/$BO113*100,0)</f>
        <v>0.33321277553754053</v>
      </c>
      <c r="AR113" s="64"/>
      <c r="AS113" s="301">
        <v>67637655</v>
      </c>
      <c r="AT113" s="64"/>
      <c r="AU113" s="89">
        <f>(AS113/$BS113)</f>
        <v>195.28306054157994</v>
      </c>
      <c r="AV113" s="64"/>
      <c r="AW113" s="89">
        <f>IF($BO113,AS113/$BO113*100,0)</f>
        <v>9.9114872040989521</v>
      </c>
      <c r="AX113" s="64"/>
      <c r="AY113" s="301">
        <v>9343546</v>
      </c>
      <c r="AZ113" s="64"/>
      <c r="BA113" s="301">
        <v>2030799</v>
      </c>
      <c r="BB113" s="64"/>
      <c r="BC113" s="88">
        <f>(AY113+BA113)</f>
        <v>11374345</v>
      </c>
      <c r="BD113" s="64"/>
      <c r="BE113" s="89">
        <f>(BC113/$BS113)</f>
        <v>32.839945489769228</v>
      </c>
      <c r="BF113" s="64"/>
      <c r="BG113" s="89">
        <f>IF($BO113,BC113/$BO113*100,0)</f>
        <v>1.666773854334644</v>
      </c>
      <c r="BH113" s="64"/>
      <c r="BI113" s="301">
        <v>10259943</v>
      </c>
      <c r="BJ113" s="64"/>
      <c r="BK113" s="89">
        <f>(BI113/$BS113)</f>
        <v>29.622450246422044</v>
      </c>
      <c r="BL113" s="64"/>
      <c r="BM113" s="89">
        <f>IF($BO113,BI113/$BO113*100,0)</f>
        <v>1.5034716055617927</v>
      </c>
      <c r="BN113" s="64"/>
      <c r="BO113" s="88">
        <f>(U113+AA113+AG113+AM113+AS113+BC113+BI113)</f>
        <v>682416812</v>
      </c>
      <c r="BQ113" s="64">
        <v>21</v>
      </c>
      <c r="BS113" s="68">
        <v>346357</v>
      </c>
    </row>
    <row r="114" spans="1:71" ht="8.85" customHeight="1" x14ac:dyDescent="0.3">
      <c r="A114" s="64">
        <v>22</v>
      </c>
      <c r="B114" s="79"/>
      <c r="C114" s="64" t="s">
        <v>152</v>
      </c>
      <c r="E114" s="88">
        <v>15090050</v>
      </c>
      <c r="F114" s="85"/>
      <c r="G114" s="88">
        <v>492984</v>
      </c>
      <c r="H114" s="64"/>
      <c r="I114" s="88">
        <v>4770897</v>
      </c>
      <c r="J114" s="88"/>
      <c r="K114" s="88">
        <v>187</v>
      </c>
      <c r="L114" s="64"/>
      <c r="M114" s="88">
        <v>161025</v>
      </c>
      <c r="N114" s="64"/>
      <c r="O114" s="88">
        <v>0</v>
      </c>
      <c r="P114" s="64"/>
      <c r="Q114" s="88">
        <v>154951</v>
      </c>
      <c r="R114" s="64"/>
      <c r="S114" s="88">
        <v>125355</v>
      </c>
      <c r="T114" s="64"/>
      <c r="U114" s="88">
        <f>SUM(E114:S114)</f>
        <v>20795449</v>
      </c>
      <c r="V114" s="64"/>
      <c r="W114" s="89">
        <f>(U114/$BS114)</f>
        <v>1444.1284027777779</v>
      </c>
      <c r="X114" s="64"/>
      <c r="Y114" s="89">
        <f>IF($BO114,U114/$BO114*100,0)</f>
        <v>78.95806386477841</v>
      </c>
      <c r="Z114" s="64"/>
      <c r="AA114" s="88">
        <v>2005268</v>
      </c>
      <c r="AB114" s="64"/>
      <c r="AC114" s="89">
        <f>(AA114/$BS114)</f>
        <v>139.25472222222223</v>
      </c>
      <c r="AD114" s="64"/>
      <c r="AE114" s="89">
        <f>IF($BO114,AA114/$BO114*100,0)</f>
        <v>7.6137850550856809</v>
      </c>
      <c r="AF114" s="64"/>
      <c r="AG114" s="88">
        <v>385048</v>
      </c>
      <c r="AH114" s="64"/>
      <c r="AI114" s="89">
        <f>(AG114/$BS114)</f>
        <v>26.739444444444445</v>
      </c>
      <c r="AJ114" s="64"/>
      <c r="AK114" s="89">
        <f>IF($BO114,AG114/$BO114*100,0)</f>
        <v>1.4619854841799858</v>
      </c>
      <c r="AL114" s="64"/>
      <c r="AM114" s="88">
        <v>320568</v>
      </c>
      <c r="AN114" s="64"/>
      <c r="AO114" s="89">
        <f>(AM114/$BS114)</f>
        <v>22.261666666666667</v>
      </c>
      <c r="AP114" s="64"/>
      <c r="AQ114" s="89">
        <f>IF($BO114,AM114/$BO114*100,0)</f>
        <v>1.2171619192739858</v>
      </c>
      <c r="AR114" s="64"/>
      <c r="AS114" s="88">
        <v>2358371</v>
      </c>
      <c r="AT114" s="64"/>
      <c r="AU114" s="89">
        <f>(AS114/$BS114)</f>
        <v>163.77576388888889</v>
      </c>
      <c r="AV114" s="64"/>
      <c r="AW114" s="89">
        <f>IF($BO114,AS114/$BO114*100,0)</f>
        <v>8.9544788398096795</v>
      </c>
      <c r="AX114" s="64"/>
      <c r="AY114" s="88">
        <v>117493</v>
      </c>
      <c r="AZ114" s="64"/>
      <c r="BA114" s="88">
        <v>114554</v>
      </c>
      <c r="BB114" s="64"/>
      <c r="BC114" s="88">
        <f>(AY114+BA114)</f>
        <v>232047</v>
      </c>
      <c r="BD114" s="64"/>
      <c r="BE114" s="89">
        <f>(BC114/$BS114)</f>
        <v>16.114374999999999</v>
      </c>
      <c r="BF114" s="64"/>
      <c r="BG114" s="89">
        <f>IF($BO114,BC114/$BO114*100,0)</f>
        <v>0.8810572854488613</v>
      </c>
      <c r="BH114" s="64"/>
      <c r="BI114" s="88">
        <v>240583</v>
      </c>
      <c r="BJ114" s="64"/>
      <c r="BK114" s="89">
        <f>(BI114/$BS114)</f>
        <v>16.707152777777779</v>
      </c>
      <c r="BL114" s="64"/>
      <c r="BM114" s="89">
        <f>IF($BO114,BI114/$BO114*100,0)</f>
        <v>0.91346755142339009</v>
      </c>
      <c r="BN114" s="64"/>
      <c r="BO114" s="88">
        <f>(U114+AA114+AG114+AM114+AS114+BC114+BI114)</f>
        <v>26337334</v>
      </c>
      <c r="BQ114" s="64">
        <v>22</v>
      </c>
      <c r="BS114" s="68">
        <v>14400</v>
      </c>
    </row>
    <row r="115" spans="1:71" ht="8.85" customHeight="1" x14ac:dyDescent="0.3">
      <c r="A115" s="64">
        <v>23</v>
      </c>
      <c r="B115" s="79"/>
      <c r="C115" s="64" t="s">
        <v>153</v>
      </c>
      <c r="E115" s="88">
        <v>3004905</v>
      </c>
      <c r="F115" s="85"/>
      <c r="G115" s="88">
        <v>135460</v>
      </c>
      <c r="H115" s="64"/>
      <c r="I115" s="88">
        <v>880129</v>
      </c>
      <c r="J115" s="88"/>
      <c r="K115" s="88">
        <v>21005</v>
      </c>
      <c r="L115" s="64"/>
      <c r="M115" s="88">
        <v>52163</v>
      </c>
      <c r="N115" s="64"/>
      <c r="O115" s="88">
        <v>12568</v>
      </c>
      <c r="P115" s="64"/>
      <c r="Q115" s="88">
        <v>35699</v>
      </c>
      <c r="R115" s="64"/>
      <c r="S115" s="88">
        <v>22169</v>
      </c>
      <c r="T115" s="64"/>
      <c r="U115" s="88">
        <f>SUM(E115:S115)</f>
        <v>4164098</v>
      </c>
      <c r="V115" s="64"/>
      <c r="W115" s="89">
        <f>(U115/$BS115)</f>
        <v>817.4515115822536</v>
      </c>
      <c r="X115" s="64"/>
      <c r="Y115" s="89">
        <f>IF($BO115,U115/$BO115*100,0)</f>
        <v>75.27807852345633</v>
      </c>
      <c r="Z115" s="64"/>
      <c r="AA115" s="88">
        <v>450251</v>
      </c>
      <c r="AB115" s="64"/>
      <c r="AC115" s="89">
        <f>(AA115/$BS115)</f>
        <v>88.388496270121706</v>
      </c>
      <c r="AD115" s="64"/>
      <c r="AE115" s="89">
        <f>IF($BO115,AA115/$BO115*100,0)</f>
        <v>8.1395851234204208</v>
      </c>
      <c r="AF115" s="64"/>
      <c r="AG115" s="88">
        <v>27594</v>
      </c>
      <c r="AH115" s="64"/>
      <c r="AI115" s="89">
        <f>(AG115/$BS115)</f>
        <v>5.4169611307420498</v>
      </c>
      <c r="AJ115" s="64"/>
      <c r="AK115" s="89">
        <f>IF($BO115,AG115/$BO115*100,0)</f>
        <v>0.49884111727828062</v>
      </c>
      <c r="AL115" s="64"/>
      <c r="AM115" s="88">
        <v>13266</v>
      </c>
      <c r="AN115" s="64"/>
      <c r="AO115" s="89">
        <f>(AM115/$BS115)</f>
        <v>2.6042402826855122</v>
      </c>
      <c r="AP115" s="64"/>
      <c r="AQ115" s="89">
        <f>IF($BO115,AM115/$BO115*100,0)</f>
        <v>0.23982120250103903</v>
      </c>
      <c r="AR115" s="64"/>
      <c r="AS115" s="88">
        <v>444013</v>
      </c>
      <c r="AT115" s="64"/>
      <c r="AU115" s="89">
        <f>(AS115/$BS115)</f>
        <v>87.16391833529643</v>
      </c>
      <c r="AV115" s="64"/>
      <c r="AW115" s="89">
        <f>IF($BO115,AS115/$BO115*100,0)</f>
        <v>8.0268152861521056</v>
      </c>
      <c r="AX115" s="64"/>
      <c r="AY115" s="88">
        <v>12387</v>
      </c>
      <c r="AZ115" s="64"/>
      <c r="BA115" s="88">
        <v>65708</v>
      </c>
      <c r="BB115" s="64"/>
      <c r="BC115" s="88">
        <f>(AY115+BA115)</f>
        <v>78095</v>
      </c>
      <c r="BD115" s="64"/>
      <c r="BE115" s="89">
        <f>(BC115/$BS115)</f>
        <v>15.330781311346682</v>
      </c>
      <c r="BF115" s="64"/>
      <c r="BG115" s="89">
        <f>IF($BO115,BC115/$BO115*100,0)</f>
        <v>1.4117923118738611</v>
      </c>
      <c r="BH115" s="64"/>
      <c r="BI115" s="88">
        <v>354304</v>
      </c>
      <c r="BJ115" s="64"/>
      <c r="BK115" s="89">
        <f>(BI115/$BS115)</f>
        <v>69.553199842952495</v>
      </c>
      <c r="BL115" s="64"/>
      <c r="BM115" s="89">
        <f>IF($BO115,BI115/$BO115*100,0)</f>
        <v>6.4050664353179663</v>
      </c>
      <c r="BN115" s="64"/>
      <c r="BO115" s="88">
        <f>(U115+AA115+AG115+AM115+AS115+BC115+BI115)</f>
        <v>5531621</v>
      </c>
      <c r="BQ115" s="64">
        <v>23</v>
      </c>
      <c r="BS115" s="68">
        <v>5094</v>
      </c>
    </row>
    <row r="116" spans="1:71" ht="8.85" customHeight="1" x14ac:dyDescent="0.3">
      <c r="A116" s="64">
        <v>24</v>
      </c>
      <c r="B116" s="79"/>
      <c r="C116" s="64" t="s">
        <v>154</v>
      </c>
      <c r="E116" s="88">
        <v>33890770</v>
      </c>
      <c r="F116" s="85"/>
      <c r="G116" s="88">
        <v>1716946</v>
      </c>
      <c r="H116" s="64"/>
      <c r="I116" s="88">
        <v>25457141</v>
      </c>
      <c r="J116" s="88"/>
      <c r="K116" s="88">
        <v>17474</v>
      </c>
      <c r="L116" s="64"/>
      <c r="M116" s="88">
        <v>1849820</v>
      </c>
      <c r="N116" s="64"/>
      <c r="O116" s="88">
        <v>0</v>
      </c>
      <c r="P116" s="64"/>
      <c r="Q116" s="88">
        <v>574351</v>
      </c>
      <c r="R116" s="64"/>
      <c r="S116" s="88">
        <v>480205</v>
      </c>
      <c r="T116" s="64"/>
      <c r="U116" s="88">
        <f>SUM(E116:S116)</f>
        <v>63986707</v>
      </c>
      <c r="V116" s="64"/>
      <c r="W116" s="89">
        <f>(U116/$BS116)</f>
        <v>1247.7420342420342</v>
      </c>
      <c r="X116" s="64"/>
      <c r="Y116" s="89">
        <f>IF($BO116,U116/$BO116*100,0)</f>
        <v>70.524004337510092</v>
      </c>
      <c r="Z116" s="64"/>
      <c r="AA116" s="88">
        <v>9071378</v>
      </c>
      <c r="AB116" s="64"/>
      <c r="AC116" s="89">
        <f>(AA116/$BS116)</f>
        <v>176.89204789204788</v>
      </c>
      <c r="AD116" s="64"/>
      <c r="AE116" s="89">
        <f>IF($BO116,AA116/$BO116*100,0)</f>
        <v>9.9981688605915231</v>
      </c>
      <c r="AF116" s="64"/>
      <c r="AG116" s="88">
        <v>1092849</v>
      </c>
      <c r="AH116" s="64"/>
      <c r="AI116" s="89">
        <f>(AG116/$BS116)</f>
        <v>21.310576810576812</v>
      </c>
      <c r="AJ116" s="64"/>
      <c r="AK116" s="89">
        <f>IF($BO116,AG116/$BO116*100,0)</f>
        <v>1.2045015477393386</v>
      </c>
      <c r="AL116" s="64"/>
      <c r="AM116" s="88">
        <v>65124</v>
      </c>
      <c r="AN116" s="64"/>
      <c r="AO116" s="89">
        <f>(AM116/$BS116)</f>
        <v>1.2699192699192698</v>
      </c>
      <c r="AP116" s="64"/>
      <c r="AQ116" s="89">
        <f>IF($BO116,AM116/$BO116*100,0)</f>
        <v>7.177749057278425E-2</v>
      </c>
      <c r="AR116" s="64"/>
      <c r="AS116" s="88">
        <v>10466293</v>
      </c>
      <c r="AT116" s="64"/>
      <c r="AU116" s="89">
        <f>(AS116/$BS116)</f>
        <v>204.09291759291759</v>
      </c>
      <c r="AV116" s="64"/>
      <c r="AW116" s="89">
        <f>IF($BO116,AS116/$BO116*100,0)</f>
        <v>11.535597431661103</v>
      </c>
      <c r="AX116" s="64"/>
      <c r="AY116" s="88">
        <v>648686</v>
      </c>
      <c r="AZ116" s="64"/>
      <c r="BA116" s="88">
        <v>708550</v>
      </c>
      <c r="BB116" s="64"/>
      <c r="BC116" s="88">
        <f>(AY116+BA116)</f>
        <v>1357236</v>
      </c>
      <c r="BD116" s="64"/>
      <c r="BE116" s="89">
        <f>(BC116/$BS116)</f>
        <v>26.466128466128467</v>
      </c>
      <c r="BF116" s="64"/>
      <c r="BG116" s="89">
        <f>IF($BO116,BC116/$BO116*100,0)</f>
        <v>1.4959000398477273</v>
      </c>
      <c r="BH116" s="64"/>
      <c r="BI116" s="88">
        <v>4690807</v>
      </c>
      <c r="BJ116" s="64"/>
      <c r="BK116" s="89">
        <f>(BI116/$BS116)</f>
        <v>91.470827970827969</v>
      </c>
      <c r="BL116" s="64"/>
      <c r="BM116" s="89">
        <f>IF($BO116,BI116/$BO116*100,0)</f>
        <v>5.1700502920774261</v>
      </c>
      <c r="BN116" s="64"/>
      <c r="BO116" s="88">
        <f>(U116+AA116+AG116+AM116+AS116+BC116+BI116)</f>
        <v>90730394</v>
      </c>
      <c r="BQ116" s="64">
        <v>24</v>
      </c>
      <c r="BS116" s="68">
        <v>51282</v>
      </c>
    </row>
    <row r="117" spans="1:71" ht="8.85" customHeight="1" x14ac:dyDescent="0.3">
      <c r="A117" s="64">
        <v>25</v>
      </c>
      <c r="B117" s="79"/>
      <c r="C117" s="64" t="s">
        <v>155</v>
      </c>
      <c r="E117" s="88">
        <v>6085128</v>
      </c>
      <c r="F117" s="85"/>
      <c r="G117" s="88">
        <v>965853</v>
      </c>
      <c r="H117" s="64"/>
      <c r="I117" s="88">
        <v>2052152</v>
      </c>
      <c r="J117" s="88"/>
      <c r="K117" s="88">
        <v>40760</v>
      </c>
      <c r="L117" s="64"/>
      <c r="M117" s="88">
        <v>277502</v>
      </c>
      <c r="N117" s="64"/>
      <c r="O117" s="88">
        <v>0</v>
      </c>
      <c r="P117" s="64"/>
      <c r="Q117" s="88">
        <v>127717</v>
      </c>
      <c r="R117" s="64"/>
      <c r="S117" s="88">
        <v>184003</v>
      </c>
      <c r="T117" s="64"/>
      <c r="U117" s="88">
        <f>SUM(E117:S117)</f>
        <v>9733115</v>
      </c>
      <c r="V117" s="64"/>
      <c r="W117" s="89">
        <f>(U117/$BS117)</f>
        <v>991.15224032586559</v>
      </c>
      <c r="X117" s="64"/>
      <c r="Y117" s="89">
        <f>IF($BO117,U117/$BO117*100,0)</f>
        <v>61.006848694711437</v>
      </c>
      <c r="Z117" s="64"/>
      <c r="AA117" s="88">
        <v>1201850</v>
      </c>
      <c r="AB117" s="64"/>
      <c r="AC117" s="89">
        <f>(AA117/$BS117)</f>
        <v>122.38798370672097</v>
      </c>
      <c r="AD117" s="64"/>
      <c r="AE117" s="89">
        <f>IF($BO117,AA117/$BO117*100,0)</f>
        <v>7.5331567646882771</v>
      </c>
      <c r="AF117" s="64"/>
      <c r="AG117" s="88">
        <v>72881</v>
      </c>
      <c r="AH117" s="64"/>
      <c r="AI117" s="89">
        <f>(AG117/$BS117)</f>
        <v>7.4216904276985742</v>
      </c>
      <c r="AJ117" s="64"/>
      <c r="AK117" s="89">
        <f>IF($BO117,AG117/$BO117*100,0)</f>
        <v>0.45681574087219395</v>
      </c>
      <c r="AL117" s="64"/>
      <c r="AM117" s="88">
        <v>117394</v>
      </c>
      <c r="AN117" s="64"/>
      <c r="AO117" s="89">
        <f>(AM117/$BS117)</f>
        <v>11.954582484725051</v>
      </c>
      <c r="AP117" s="64"/>
      <c r="AQ117" s="89">
        <f>IF($BO117,AM117/$BO117*100,0)</f>
        <v>0.73582177911870494</v>
      </c>
      <c r="AR117" s="64"/>
      <c r="AS117" s="88">
        <v>2901739</v>
      </c>
      <c r="AT117" s="64"/>
      <c r="AU117" s="89">
        <f>(AS117/$BS117)</f>
        <v>295.49276985743381</v>
      </c>
      <c r="AV117" s="64"/>
      <c r="AW117" s="89">
        <f>IF($BO117,AS117/$BO117*100,0)</f>
        <v>18.188005805391519</v>
      </c>
      <c r="AX117" s="64"/>
      <c r="AY117" s="88">
        <v>100079</v>
      </c>
      <c r="AZ117" s="64"/>
      <c r="BA117" s="88">
        <v>4152</v>
      </c>
      <c r="BB117" s="64"/>
      <c r="BC117" s="88">
        <f>(AY117+BA117)</f>
        <v>104231</v>
      </c>
      <c r="BD117" s="64"/>
      <c r="BE117" s="89">
        <f>(BC117/$BS117)</f>
        <v>10.614154786150714</v>
      </c>
      <c r="BF117" s="64"/>
      <c r="BG117" s="89">
        <f>IF($BO117,BC117/$BO117*100,0)</f>
        <v>0.65331652264444295</v>
      </c>
      <c r="BH117" s="64"/>
      <c r="BI117" s="88">
        <v>1822925</v>
      </c>
      <c r="BJ117" s="64"/>
      <c r="BK117" s="89">
        <f>(BI117/$BS117)</f>
        <v>185.63391038696537</v>
      </c>
      <c r="BL117" s="64"/>
      <c r="BM117" s="89">
        <f>IF($BO117,BI117/$BO117*100,0)</f>
        <v>11.426034692573429</v>
      </c>
      <c r="BN117" s="64"/>
      <c r="BO117" s="88">
        <f>(U117+AA117+AG117+AM117+AS117+BC117+BI117)</f>
        <v>15954135</v>
      </c>
      <c r="BQ117" s="64">
        <v>25</v>
      </c>
      <c r="BS117" s="68">
        <v>9820</v>
      </c>
    </row>
    <row r="118" spans="1:71" ht="8.85" customHeight="1" x14ac:dyDescent="0.3">
      <c r="A118" s="90"/>
      <c r="B118" s="79"/>
      <c r="E118" s="64"/>
      <c r="F118" s="64"/>
      <c r="G118" s="64"/>
      <c r="H118" s="64"/>
      <c r="I118" s="64"/>
      <c r="J118" s="64"/>
      <c r="K118" s="64"/>
      <c r="L118" s="64"/>
      <c r="M118" s="64"/>
      <c r="N118" s="64"/>
      <c r="O118" s="64"/>
      <c r="P118" s="64"/>
      <c r="Q118" s="64"/>
      <c r="R118" s="64"/>
      <c r="S118" s="64"/>
      <c r="T118" s="64"/>
      <c r="U118" s="85"/>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4"/>
      <c r="BC118" s="85"/>
      <c r="BD118" s="64"/>
      <c r="BE118" s="64"/>
      <c r="BF118" s="64"/>
      <c r="BG118" s="64"/>
      <c r="BH118" s="64"/>
      <c r="BI118" s="64"/>
      <c r="BJ118" s="64"/>
      <c r="BK118" s="64"/>
      <c r="BL118" s="64"/>
      <c r="BM118" s="64"/>
      <c r="BN118" s="64"/>
      <c r="BO118" s="85"/>
      <c r="BQ118" s="91"/>
    </row>
    <row r="119" spans="1:71" ht="8.85" customHeight="1" x14ac:dyDescent="0.3">
      <c r="A119" s="64">
        <v>26</v>
      </c>
      <c r="B119" s="79"/>
      <c r="C119" s="64" t="s">
        <v>156</v>
      </c>
      <c r="E119" s="88">
        <v>7892515</v>
      </c>
      <c r="F119" s="85"/>
      <c r="G119" s="88">
        <v>687882</v>
      </c>
      <c r="H119" s="64"/>
      <c r="I119" s="88">
        <v>1463801</v>
      </c>
      <c r="J119" s="88"/>
      <c r="K119" s="88">
        <v>57586</v>
      </c>
      <c r="L119" s="64"/>
      <c r="M119" s="88">
        <v>1303399</v>
      </c>
      <c r="N119" s="64"/>
      <c r="O119" s="88">
        <v>76960</v>
      </c>
      <c r="P119" s="64"/>
      <c r="Q119" s="88">
        <v>57437</v>
      </c>
      <c r="R119" s="64"/>
      <c r="S119" s="88">
        <v>181107</v>
      </c>
      <c r="T119" s="64"/>
      <c r="U119" s="88">
        <f>SUM(E119:S119)</f>
        <v>11720687</v>
      </c>
      <c r="V119" s="64"/>
      <c r="W119" s="89">
        <f>(U119/$BS119)</f>
        <v>807.43228162028106</v>
      </c>
      <c r="X119" s="64"/>
      <c r="Y119" s="89">
        <f>IF($BO119,U119/$BO119*100,0)</f>
        <v>51.001618292668596</v>
      </c>
      <c r="Z119" s="64"/>
      <c r="AA119" s="88">
        <v>9750444</v>
      </c>
      <c r="AB119" s="64"/>
      <c r="AC119" s="89">
        <f>(AA119/$BS119)</f>
        <v>671.70322402865804</v>
      </c>
      <c r="AD119" s="64"/>
      <c r="AE119" s="89">
        <f>IF($BO119,AA119/$BO119*100,0)</f>
        <v>42.428265772479101</v>
      </c>
      <c r="AF119" s="64"/>
      <c r="AG119" s="301">
        <v>9774</v>
      </c>
      <c r="AH119" s="64"/>
      <c r="AI119" s="89">
        <f>(AG119/$BS119)</f>
        <v>0.67332598511986774</v>
      </c>
      <c r="AJ119" s="64"/>
      <c r="AK119" s="89">
        <f>IF($BO119,AG119/$BO119*100,0)</f>
        <v>4.2530767794801014E-2</v>
      </c>
      <c r="AL119" s="64"/>
      <c r="AM119" s="301">
        <v>52429</v>
      </c>
      <c r="AN119" s="64"/>
      <c r="AO119" s="89">
        <f>(AM119/$BS119)</f>
        <v>3.6118076605125378</v>
      </c>
      <c r="AP119" s="64"/>
      <c r="AQ119" s="89">
        <f>IF($BO119,AM119/$BO119*100,0)</f>
        <v>0.22814053864473319</v>
      </c>
      <c r="AR119" s="64"/>
      <c r="AS119" s="301">
        <v>609612</v>
      </c>
      <c r="AT119" s="64"/>
      <c r="AU119" s="89">
        <f>(AS119/$BS119)</f>
        <v>41.995866629925601</v>
      </c>
      <c r="AV119" s="64"/>
      <c r="AW119" s="89">
        <f>IF($BO119,AS119/$BO119*100,0)</f>
        <v>2.6526771451733411</v>
      </c>
      <c r="AX119" s="64"/>
      <c r="AY119" s="301">
        <v>36995</v>
      </c>
      <c r="AZ119" s="64"/>
      <c r="BA119" s="301">
        <v>242817</v>
      </c>
      <c r="BB119" s="64"/>
      <c r="BC119" s="88">
        <f>(AY119+BA119)</f>
        <v>279812</v>
      </c>
      <c r="BD119" s="64"/>
      <c r="BE119" s="89">
        <f>(BC119/$BS119)</f>
        <v>19.276109120969963</v>
      </c>
      <c r="BF119" s="64"/>
      <c r="BG119" s="89">
        <f>IF($BO119,BC119/$BO119*100,0)</f>
        <v>1.2175792099650973</v>
      </c>
      <c r="BH119" s="64"/>
      <c r="BI119" s="301">
        <v>558252</v>
      </c>
      <c r="BJ119" s="64"/>
      <c r="BK119" s="89">
        <f>(BI119/$BS119)</f>
        <v>38.457701846238635</v>
      </c>
      <c r="BL119" s="64"/>
      <c r="BM119" s="89">
        <f>IF($BO119,BI119/$BO119*100,0)</f>
        <v>2.4291882732743253</v>
      </c>
      <c r="BN119" s="64"/>
      <c r="BO119" s="88">
        <f>(U119+AA119+AG119+AM119+AS119+BC119+BI119)</f>
        <v>22981010</v>
      </c>
      <c r="BQ119" s="64">
        <v>26</v>
      </c>
      <c r="BS119" s="68">
        <v>14516</v>
      </c>
    </row>
    <row r="120" spans="1:71" ht="8.85" customHeight="1" x14ac:dyDescent="0.3">
      <c r="A120" s="64">
        <v>27</v>
      </c>
      <c r="B120" s="79"/>
      <c r="C120" s="64" t="s">
        <v>157</v>
      </c>
      <c r="E120" s="88">
        <v>18624404</v>
      </c>
      <c r="F120" s="85"/>
      <c r="G120" s="88">
        <v>1810710</v>
      </c>
      <c r="H120" s="64"/>
      <c r="I120" s="88">
        <v>9317294</v>
      </c>
      <c r="J120" s="88"/>
      <c r="K120" s="88">
        <v>69320</v>
      </c>
      <c r="L120" s="64"/>
      <c r="M120" s="88">
        <v>2857369</v>
      </c>
      <c r="N120" s="64"/>
      <c r="O120" s="88">
        <v>0</v>
      </c>
      <c r="P120" s="64"/>
      <c r="Q120" s="88">
        <v>341020</v>
      </c>
      <c r="R120" s="64"/>
      <c r="S120" s="88">
        <v>293873</v>
      </c>
      <c r="T120" s="64"/>
      <c r="U120" s="88">
        <f>SUM(E120:S120)</f>
        <v>33313990</v>
      </c>
      <c r="V120" s="64"/>
      <c r="W120" s="89">
        <f>(U120/$BS120)</f>
        <v>1168.8299066732159</v>
      </c>
      <c r="X120" s="64"/>
      <c r="Y120" s="89">
        <f>IF($BO120,U120/$BO120*100,0)</f>
        <v>74.938290164322837</v>
      </c>
      <c r="Z120" s="64"/>
      <c r="AA120" s="88">
        <v>5780903</v>
      </c>
      <c r="AB120" s="64"/>
      <c r="AC120" s="89">
        <f>(AA120/$BS120)</f>
        <v>202.82446845835381</v>
      </c>
      <c r="AD120" s="64"/>
      <c r="AE120" s="89">
        <f>IF($BO120,AA120/$BO120*100,0)</f>
        <v>13.003875741867137</v>
      </c>
      <c r="AF120" s="64"/>
      <c r="AG120" s="88">
        <v>336435</v>
      </c>
      <c r="AH120" s="64"/>
      <c r="AI120" s="89">
        <f>(AG120/$BS120)</f>
        <v>11.803908497649287</v>
      </c>
      <c r="AJ120" s="64"/>
      <c r="AK120" s="89">
        <f>IF($BO120,AG120/$BO120*100,0)</f>
        <v>0.75679507772662347</v>
      </c>
      <c r="AL120" s="64"/>
      <c r="AM120" s="88">
        <v>750777</v>
      </c>
      <c r="AN120" s="64"/>
      <c r="AO120" s="89">
        <f>(AM120/$BS120)</f>
        <v>26.341204126026245</v>
      </c>
      <c r="AP120" s="64"/>
      <c r="AQ120" s="89">
        <f>IF($BO120,AM120/$BO120*100,0)</f>
        <v>1.6888383731489327</v>
      </c>
      <c r="AR120" s="64"/>
      <c r="AS120" s="88">
        <v>3110887</v>
      </c>
      <c r="AT120" s="64"/>
      <c r="AU120" s="89">
        <f>(AS120/$BS120)</f>
        <v>109.1462704371623</v>
      </c>
      <c r="AV120" s="64"/>
      <c r="AW120" s="89">
        <f>IF($BO120,AS120/$BO120*100,0)</f>
        <v>6.9977974020650118</v>
      </c>
      <c r="AX120" s="64"/>
      <c r="AY120" s="88">
        <v>352155</v>
      </c>
      <c r="AZ120" s="64"/>
      <c r="BA120" s="88">
        <v>246272</v>
      </c>
      <c r="BB120" s="64"/>
      <c r="BC120" s="88">
        <f>(AY120+BA120)</f>
        <v>598427</v>
      </c>
      <c r="BD120" s="64"/>
      <c r="BE120" s="89">
        <f>(BC120/$BS120)</f>
        <v>20.995965195424883</v>
      </c>
      <c r="BF120" s="64"/>
      <c r="BG120" s="89">
        <f>IF($BO120,BC120/$BO120*100,0)</f>
        <v>1.3461340466322174</v>
      </c>
      <c r="BH120" s="64"/>
      <c r="BI120" s="88">
        <v>563812</v>
      </c>
      <c r="BJ120" s="64"/>
      <c r="BK120" s="89">
        <f>(BI120/$BS120)</f>
        <v>19.781489018314506</v>
      </c>
      <c r="BL120" s="64"/>
      <c r="BM120" s="89">
        <f>IF($BO120,BI120/$BO120*100,0)</f>
        <v>1.2682691942372317</v>
      </c>
      <c r="BN120" s="64"/>
      <c r="BO120" s="88">
        <f>(U120+AA120+AG120+AM120+AS120+BC120+BI120)</f>
        <v>44455231</v>
      </c>
      <c r="BQ120" s="64">
        <v>27</v>
      </c>
      <c r="BS120" s="68">
        <v>28502</v>
      </c>
    </row>
    <row r="121" spans="1:71" ht="8.85" customHeight="1" x14ac:dyDescent="0.3">
      <c r="A121" s="64">
        <v>28</v>
      </c>
      <c r="B121" s="79"/>
      <c r="C121" s="64" t="s">
        <v>158</v>
      </c>
      <c r="E121" s="88">
        <v>11304218</v>
      </c>
      <c r="F121" s="85"/>
      <c r="G121" s="88">
        <v>428221</v>
      </c>
      <c r="H121" s="64"/>
      <c r="I121" s="88">
        <v>3135557</v>
      </c>
      <c r="J121" s="88"/>
      <c r="K121" s="88">
        <v>45154</v>
      </c>
      <c r="L121" s="64"/>
      <c r="M121" s="88">
        <v>83077</v>
      </c>
      <c r="N121" s="64"/>
      <c r="O121" s="88">
        <v>89619</v>
      </c>
      <c r="P121" s="64"/>
      <c r="Q121" s="88">
        <v>162583</v>
      </c>
      <c r="R121" s="64"/>
      <c r="S121" s="88">
        <v>135157</v>
      </c>
      <c r="T121" s="64"/>
      <c r="U121" s="88">
        <f>SUM(E121:S121)</f>
        <v>15383586</v>
      </c>
      <c r="V121" s="64"/>
      <c r="W121" s="89">
        <f>(U121/$BS121)</f>
        <v>1427.0487940630799</v>
      </c>
      <c r="X121" s="64"/>
      <c r="Y121" s="89">
        <f>IF($BO121,U121/$BO121*100,0)</f>
        <v>73.989229140766852</v>
      </c>
      <c r="Z121" s="64"/>
      <c r="AA121" s="88">
        <v>2453877</v>
      </c>
      <c r="AB121" s="64"/>
      <c r="AC121" s="89">
        <f>(AA121/$BS121)</f>
        <v>227.63237476808905</v>
      </c>
      <c r="AD121" s="64"/>
      <c r="AE121" s="89">
        <f>IF($BO121,AA121/$BO121*100,0)</f>
        <v>11.802220082902487</v>
      </c>
      <c r="AF121" s="64"/>
      <c r="AG121" s="88">
        <v>66695</v>
      </c>
      <c r="AH121" s="64"/>
      <c r="AI121" s="89">
        <f>(AG121/$BS121)</f>
        <v>6.1869202226345079</v>
      </c>
      <c r="AJ121" s="64"/>
      <c r="AK121" s="89">
        <f>IF($BO121,AG121/$BO121*100,0)</f>
        <v>0.32077771967754759</v>
      </c>
      <c r="AL121" s="64"/>
      <c r="AM121" s="88">
        <v>30096</v>
      </c>
      <c r="AN121" s="64"/>
      <c r="AO121" s="89">
        <f>(AM121/$BS121)</f>
        <v>2.7918367346938777</v>
      </c>
      <c r="AP121" s="64"/>
      <c r="AQ121" s="89">
        <f>IF($BO121,AM121/$BO121*100,0)</f>
        <v>0.14475037486191578</v>
      </c>
      <c r="AR121" s="64"/>
      <c r="AS121" s="88">
        <v>2210924</v>
      </c>
      <c r="AT121" s="64"/>
      <c r="AU121" s="89">
        <f>(AS121/$BS121)</f>
        <v>205.09499072356215</v>
      </c>
      <c r="AV121" s="64"/>
      <c r="AW121" s="89">
        <f>IF($BO121,AS121/$BO121*100,0)</f>
        <v>10.633708060579686</v>
      </c>
      <c r="AX121" s="64"/>
      <c r="AY121" s="88">
        <v>127462</v>
      </c>
      <c r="AZ121" s="64"/>
      <c r="BA121" s="88">
        <v>52811</v>
      </c>
      <c r="BB121" s="64"/>
      <c r="BC121" s="88">
        <f>(AY121+BA121)</f>
        <v>180273</v>
      </c>
      <c r="BD121" s="64"/>
      <c r="BE121" s="89">
        <f>(BC121/$BS121)</f>
        <v>16.722912801484231</v>
      </c>
      <c r="BF121" s="64"/>
      <c r="BG121" s="89">
        <f>IF($BO121,BC121/$BO121*100,0)</f>
        <v>0.86704493379459524</v>
      </c>
      <c r="BH121" s="64"/>
      <c r="BI121" s="88">
        <v>466205</v>
      </c>
      <c r="BJ121" s="64"/>
      <c r="BK121" s="89">
        <f>(BI121/$BS121)</f>
        <v>43.247217068645639</v>
      </c>
      <c r="BL121" s="64"/>
      <c r="BM121" s="89">
        <f>IF($BO121,BI121/$BO121*100,0)</f>
        <v>2.2422696874169139</v>
      </c>
      <c r="BN121" s="64"/>
      <c r="BO121" s="88">
        <f>(U121+AA121+AG121+AM121+AS121+BC121+BI121)</f>
        <v>20791656</v>
      </c>
      <c r="BQ121" s="64">
        <v>28</v>
      </c>
      <c r="BS121" s="68">
        <v>10780</v>
      </c>
    </row>
    <row r="122" spans="1:71" ht="8.85" customHeight="1" x14ac:dyDescent="0.3">
      <c r="A122" s="64">
        <v>29</v>
      </c>
      <c r="B122" s="79"/>
      <c r="C122" s="64" t="s">
        <v>101</v>
      </c>
      <c r="E122" s="88">
        <v>2826123541</v>
      </c>
      <c r="F122" s="85"/>
      <c r="G122" s="88">
        <v>54345513</v>
      </c>
      <c r="H122" s="64"/>
      <c r="I122" s="88">
        <v>368591934</v>
      </c>
      <c r="J122" s="88"/>
      <c r="K122" s="88">
        <v>159083</v>
      </c>
      <c r="L122" s="64"/>
      <c r="M122" s="88">
        <v>1540580</v>
      </c>
      <c r="N122" s="64"/>
      <c r="O122" s="88">
        <v>0</v>
      </c>
      <c r="P122" s="64"/>
      <c r="Q122" s="88">
        <v>12857799</v>
      </c>
      <c r="R122" s="64"/>
      <c r="S122" s="88">
        <v>1178422</v>
      </c>
      <c r="T122" s="64"/>
      <c r="U122" s="88">
        <f>SUM(E122:S122)</f>
        <v>3264796872</v>
      </c>
      <c r="V122" s="64"/>
      <c r="W122" s="89">
        <f>(U122/$BS122)</f>
        <v>2848.9175813148245</v>
      </c>
      <c r="X122" s="64"/>
      <c r="Y122" s="89">
        <f>IF($BO122,U122/$BO122*100,0)</f>
        <v>71.885784923033583</v>
      </c>
      <c r="Z122" s="64"/>
      <c r="AA122" s="88">
        <v>517737750</v>
      </c>
      <c r="AB122" s="64"/>
      <c r="AC122" s="89">
        <f>(AA122/$BS122)</f>
        <v>451.7868144065593</v>
      </c>
      <c r="AD122" s="64"/>
      <c r="AE122" s="89">
        <f>IF($BO122,AA122/$BO122*100,0)</f>
        <v>11.399785653505528</v>
      </c>
      <c r="AF122" s="64"/>
      <c r="AG122" s="88">
        <v>78859171</v>
      </c>
      <c r="AH122" s="64"/>
      <c r="AI122" s="89">
        <f>(AG122/$BS122)</f>
        <v>68.813861173600188</v>
      </c>
      <c r="AJ122" s="64"/>
      <c r="AK122" s="89">
        <f>IF($BO122,AG122/$BO122*100,0)</f>
        <v>1.7363571542023721</v>
      </c>
      <c r="AL122" s="64"/>
      <c r="AM122" s="88">
        <v>15350297</v>
      </c>
      <c r="AN122" s="64"/>
      <c r="AO122" s="89">
        <f>(AM122/$BS122)</f>
        <v>13.394931665354832</v>
      </c>
      <c r="AP122" s="64"/>
      <c r="AQ122" s="89">
        <f>IF($BO122,AM122/$BO122*100,0)</f>
        <v>0.33798983272448058</v>
      </c>
      <c r="AR122" s="64"/>
      <c r="AS122" s="88">
        <v>493626815</v>
      </c>
      <c r="AT122" s="64"/>
      <c r="AU122" s="89">
        <f>(AS122/$BS122)</f>
        <v>430.74720020803193</v>
      </c>
      <c r="AV122" s="64"/>
      <c r="AW122" s="89">
        <f>IF($BO122,AS122/$BO122*100,0)</f>
        <v>10.868900102074125</v>
      </c>
      <c r="AX122" s="64"/>
      <c r="AY122" s="88">
        <v>74080616</v>
      </c>
      <c r="AZ122" s="64"/>
      <c r="BA122" s="88">
        <v>69660684</v>
      </c>
      <c r="BB122" s="64"/>
      <c r="BC122" s="88">
        <f>(AY122+BA122)</f>
        <v>143741300</v>
      </c>
      <c r="BD122" s="64"/>
      <c r="BE122" s="89">
        <f>(BC122/$BS122)</f>
        <v>125.43111647867586</v>
      </c>
      <c r="BF122" s="64"/>
      <c r="BG122" s="89">
        <f>IF($BO122,BC122/$BO122*100,0)</f>
        <v>3.1649614299058437</v>
      </c>
      <c r="BH122" s="64"/>
      <c r="BI122" s="88">
        <v>27532399</v>
      </c>
      <c r="BJ122" s="64"/>
      <c r="BK122" s="89">
        <f>(BI122/$BS122)</f>
        <v>24.025242194876341</v>
      </c>
      <c r="BL122" s="64"/>
      <c r="BM122" s="89">
        <f>IF($BO122,BI122/$BO122*100,0)</f>
        <v>0.60622090455407196</v>
      </c>
      <c r="BN122" s="64"/>
      <c r="BO122" s="88">
        <f>(U122+AA122+AG122+AM122+AS122+BC122+BI122)</f>
        <v>4541644604</v>
      </c>
      <c r="BQ122" s="64">
        <v>29</v>
      </c>
      <c r="BS122" s="68">
        <v>1145978</v>
      </c>
    </row>
    <row r="123" spans="1:71" ht="8.85" customHeight="1" x14ac:dyDescent="0.3">
      <c r="A123" s="64">
        <v>30</v>
      </c>
      <c r="B123" s="79"/>
      <c r="C123" s="64" t="s">
        <v>159</v>
      </c>
      <c r="E123" s="88">
        <v>119066317</v>
      </c>
      <c r="F123" s="85"/>
      <c r="G123" s="88">
        <v>7923813</v>
      </c>
      <c r="H123" s="64"/>
      <c r="I123" s="88">
        <v>26027923</v>
      </c>
      <c r="J123" s="88"/>
      <c r="K123" s="88">
        <v>82633</v>
      </c>
      <c r="L123" s="64"/>
      <c r="M123" s="88">
        <v>535600</v>
      </c>
      <c r="N123" s="64"/>
      <c r="O123" s="88">
        <v>0</v>
      </c>
      <c r="P123" s="64"/>
      <c r="Q123" s="88">
        <v>966324</v>
      </c>
      <c r="R123" s="64"/>
      <c r="S123" s="88">
        <v>351096</v>
      </c>
      <c r="T123" s="64"/>
      <c r="U123" s="88">
        <f>SUM(E123:S123)</f>
        <v>154953706</v>
      </c>
      <c r="V123" s="64"/>
      <c r="W123" s="89">
        <f>(U123/$BS123)</f>
        <v>2208.8910334996435</v>
      </c>
      <c r="X123" s="64"/>
      <c r="Y123" s="89">
        <f>IF($BO123,U123/$BO123*100,0)</f>
        <v>79.375592174754743</v>
      </c>
      <c r="Z123" s="64"/>
      <c r="AA123" s="88">
        <v>17150014</v>
      </c>
      <c r="AB123" s="64"/>
      <c r="AC123" s="89">
        <f>(AA123/$BS123)</f>
        <v>244.47632216678545</v>
      </c>
      <c r="AD123" s="64"/>
      <c r="AE123" s="89">
        <f>IF($BO123,AA123/$BO123*100,0)</f>
        <v>8.7851562392146594</v>
      </c>
      <c r="AF123" s="64"/>
      <c r="AG123" s="301">
        <v>1799330</v>
      </c>
      <c r="AH123" s="64"/>
      <c r="AI123" s="89">
        <f>(AG123/$BS123)</f>
        <v>25.649750534568781</v>
      </c>
      <c r="AJ123" s="64"/>
      <c r="AK123" s="89">
        <f>IF($BO123,AG123/$BO123*100,0)</f>
        <v>0.92171325200703125</v>
      </c>
      <c r="AL123" s="64"/>
      <c r="AM123" s="301">
        <v>546549</v>
      </c>
      <c r="AN123" s="64"/>
      <c r="AO123" s="89">
        <f>(AM123/$BS123)</f>
        <v>7.7911475409836068</v>
      </c>
      <c r="AP123" s="64"/>
      <c r="AQ123" s="89">
        <f>IF($BO123,AM123/$BO123*100,0)</f>
        <v>0.27997168733428052</v>
      </c>
      <c r="AR123" s="64"/>
      <c r="AS123" s="301">
        <v>13188056</v>
      </c>
      <c r="AT123" s="64"/>
      <c r="AU123" s="89">
        <f>(AS123/$BS123)</f>
        <v>187.99794725588026</v>
      </c>
      <c r="AV123" s="64"/>
      <c r="AW123" s="89">
        <f>IF($BO123,AS123/$BO123*100,0)</f>
        <v>6.7556290304784783</v>
      </c>
      <c r="AX123" s="64"/>
      <c r="AY123" s="301">
        <v>1857310</v>
      </c>
      <c r="AZ123" s="64"/>
      <c r="BA123" s="301">
        <v>280492</v>
      </c>
      <c r="BB123" s="64"/>
      <c r="BC123" s="88">
        <f>(AY123+BA123)</f>
        <v>2137802</v>
      </c>
      <c r="BD123" s="64"/>
      <c r="BE123" s="89">
        <f>(BC123/$BS123)</f>
        <v>30.47472558802566</v>
      </c>
      <c r="BF123" s="64"/>
      <c r="BG123" s="89">
        <f>IF($BO123,BC123/$BO123*100,0)</f>
        <v>1.0950967491050199</v>
      </c>
      <c r="BH123" s="64"/>
      <c r="BI123" s="301">
        <v>5440354</v>
      </c>
      <c r="BJ123" s="64"/>
      <c r="BK123" s="89">
        <f>(BI123/$BS123)</f>
        <v>77.553157519600859</v>
      </c>
      <c r="BL123" s="64"/>
      <c r="BM123" s="89">
        <f>IF($BO123,BI123/$BO123*100,0)</f>
        <v>2.7868408671057896</v>
      </c>
      <c r="BN123" s="64"/>
      <c r="BO123" s="88">
        <f>(U123+AA123+AG123+AM123+AS123+BC123+BI123)</f>
        <v>195215811</v>
      </c>
      <c r="BQ123" s="64">
        <v>30</v>
      </c>
      <c r="BS123" s="68">
        <v>70150</v>
      </c>
    </row>
    <row r="124" spans="1:71" ht="8.85" customHeight="1" x14ac:dyDescent="0.3">
      <c r="A124" s="90"/>
      <c r="B124" s="79"/>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64"/>
      <c r="AZ124" s="64"/>
      <c r="BA124" s="64"/>
      <c r="BB124" s="64"/>
      <c r="BC124" s="64"/>
      <c r="BD124" s="64"/>
      <c r="BE124" s="64"/>
      <c r="BF124" s="64"/>
      <c r="BG124" s="64"/>
      <c r="BH124" s="64"/>
      <c r="BI124" s="64"/>
      <c r="BJ124" s="64"/>
      <c r="BK124" s="64"/>
      <c r="BL124" s="64"/>
      <c r="BM124" s="64"/>
      <c r="BN124" s="64"/>
      <c r="BO124" s="64"/>
      <c r="BQ124" s="91"/>
    </row>
    <row r="125" spans="1:71" ht="8.85" customHeight="1" x14ac:dyDescent="0.3">
      <c r="A125" s="64">
        <v>31</v>
      </c>
      <c r="B125" s="79"/>
      <c r="C125" s="64" t="s">
        <v>160</v>
      </c>
      <c r="E125" s="88">
        <v>9576992</v>
      </c>
      <c r="F125" s="85"/>
      <c r="G125" s="88">
        <v>374371</v>
      </c>
      <c r="H125" s="64"/>
      <c r="I125" s="88">
        <v>2463400</v>
      </c>
      <c r="J125" s="88"/>
      <c r="K125" s="88">
        <v>51913</v>
      </c>
      <c r="L125" s="64"/>
      <c r="M125" s="88">
        <v>232533</v>
      </c>
      <c r="N125" s="64"/>
      <c r="O125" s="88">
        <v>56302</v>
      </c>
      <c r="P125" s="64"/>
      <c r="Q125" s="88">
        <v>99163</v>
      </c>
      <c r="R125" s="64"/>
      <c r="S125" s="88">
        <v>46150</v>
      </c>
      <c r="T125" s="64"/>
      <c r="U125" s="88">
        <f>SUM(E125:S125)</f>
        <v>12900824</v>
      </c>
      <c r="V125" s="64"/>
      <c r="W125" s="89">
        <f>(U125/$BS125)</f>
        <v>824.70267851435142</v>
      </c>
      <c r="X125" s="64"/>
      <c r="Y125" s="89">
        <f>IF($BO125,U125/$BO125*100,0)</f>
        <v>66.14966230703287</v>
      </c>
      <c r="Z125" s="64"/>
      <c r="AA125" s="88">
        <v>2099898</v>
      </c>
      <c r="AB125" s="64"/>
      <c r="AC125" s="89">
        <f>(AA125/$BS125)</f>
        <v>134.23882886914274</v>
      </c>
      <c r="AD125" s="64"/>
      <c r="AE125" s="89">
        <f>IF($BO125,AA125/$BO125*100,0)</f>
        <v>10.767338859844433</v>
      </c>
      <c r="AF125" s="64"/>
      <c r="AG125" s="301">
        <v>115111</v>
      </c>
      <c r="AH125" s="64"/>
      <c r="AI125" s="89">
        <f>(AG125/$BS125)</f>
        <v>7.3586268618551429</v>
      </c>
      <c r="AJ125" s="64"/>
      <c r="AK125" s="89">
        <f>IF($BO125,AG125/$BO125*100,0)</f>
        <v>0.59023778464265997</v>
      </c>
      <c r="AL125" s="64"/>
      <c r="AM125" s="301">
        <v>48781</v>
      </c>
      <c r="AN125" s="64"/>
      <c r="AO125" s="89">
        <f>(AM125/$BS125)</f>
        <v>3.1183916128619829</v>
      </c>
      <c r="AP125" s="64"/>
      <c r="AQ125" s="89">
        <f>IF($BO125,AM125/$BO125*100,0)</f>
        <v>0.25012717614001789</v>
      </c>
      <c r="AR125" s="64"/>
      <c r="AS125" s="301">
        <v>3666208</v>
      </c>
      <c r="AT125" s="64"/>
      <c r="AU125" s="89">
        <f>(AS125/$BS125)</f>
        <v>234.36732084638496</v>
      </c>
      <c r="AV125" s="64"/>
      <c r="AW125" s="89">
        <f>IF($BO125,AS125/$BO125*100,0)</f>
        <v>18.798676824623168</v>
      </c>
      <c r="AX125" s="64"/>
      <c r="AY125" s="301">
        <v>183856</v>
      </c>
      <c r="AZ125" s="64"/>
      <c r="BA125" s="301">
        <v>284885</v>
      </c>
      <c r="BB125" s="64"/>
      <c r="BC125" s="88">
        <f>(AY125+BA125)</f>
        <v>468741</v>
      </c>
      <c r="BD125" s="64"/>
      <c r="BE125" s="89">
        <f>(BC125/$BS125)</f>
        <v>29.964904430096528</v>
      </c>
      <c r="BF125" s="64"/>
      <c r="BG125" s="89">
        <f>IF($BO125,BC125/$BO125*100,0)</f>
        <v>2.403494448064782</v>
      </c>
      <c r="BH125" s="64"/>
      <c r="BI125" s="301">
        <v>202916</v>
      </c>
      <c r="BJ125" s="64"/>
      <c r="BK125" s="89">
        <f>(BI125/$BS125)</f>
        <v>12.971680623921243</v>
      </c>
      <c r="BL125" s="64"/>
      <c r="BM125" s="89">
        <f>IF($BO125,BI125/$BO125*100,0)</f>
        <v>1.0404625996520751</v>
      </c>
      <c r="BN125" s="64"/>
      <c r="BO125" s="88">
        <f>(U125+AA125+AG125+AM125+AS125+BC125+BI125)</f>
        <v>19502479</v>
      </c>
      <c r="BQ125" s="64">
        <v>31</v>
      </c>
      <c r="BS125" s="68">
        <v>15643</v>
      </c>
    </row>
    <row r="126" spans="1:71" ht="8.85" customHeight="1" x14ac:dyDescent="0.3">
      <c r="A126" s="64">
        <v>32</v>
      </c>
      <c r="B126" s="79"/>
      <c r="C126" s="64" t="s">
        <v>161</v>
      </c>
      <c r="E126" s="88">
        <v>24217812</v>
      </c>
      <c r="F126" s="85"/>
      <c r="G126" s="88">
        <v>5143581</v>
      </c>
      <c r="H126" s="64"/>
      <c r="I126" s="88">
        <v>6963184</v>
      </c>
      <c r="J126" s="88"/>
      <c r="K126" s="88">
        <v>16366</v>
      </c>
      <c r="L126" s="64"/>
      <c r="M126" s="88">
        <v>23478</v>
      </c>
      <c r="N126" s="64"/>
      <c r="O126" s="88">
        <v>0</v>
      </c>
      <c r="P126" s="64"/>
      <c r="Q126" s="88">
        <v>470287</v>
      </c>
      <c r="R126" s="64"/>
      <c r="S126" s="88">
        <v>199660</v>
      </c>
      <c r="T126" s="64"/>
      <c r="U126" s="88">
        <f>SUM(E126:S126)</f>
        <v>37034368</v>
      </c>
      <c r="V126" s="64"/>
      <c r="W126" s="89">
        <f>(U126/$BS126)</f>
        <v>1387.4707028323094</v>
      </c>
      <c r="X126" s="64"/>
      <c r="Y126" s="89">
        <f>IF($BO126,U126/$BO126*100,0)</f>
        <v>79.854843905858814</v>
      </c>
      <c r="Z126" s="64"/>
      <c r="AA126" s="88">
        <v>3729925</v>
      </c>
      <c r="AB126" s="64"/>
      <c r="AC126" s="89">
        <f>(AA126/$BS126)</f>
        <v>139.73943503671512</v>
      </c>
      <c r="AD126" s="64"/>
      <c r="AE126" s="89">
        <f>IF($BO126,AA126/$BO126*100,0)</f>
        <v>8.0425992055692834</v>
      </c>
      <c r="AF126" s="64"/>
      <c r="AG126" s="88">
        <v>266135</v>
      </c>
      <c r="AH126" s="64"/>
      <c r="AI126" s="89">
        <f>(AG126/$BS126)</f>
        <v>9.970590439082871</v>
      </c>
      <c r="AJ126" s="64"/>
      <c r="AK126" s="89">
        <f>IF($BO126,AG126/$BO126*100,0)</f>
        <v>0.57384991375809991</v>
      </c>
      <c r="AL126" s="64"/>
      <c r="AM126" s="88">
        <v>66715</v>
      </c>
      <c r="AN126" s="64"/>
      <c r="AO126" s="89">
        <f>(AM126/$BS126)</f>
        <v>2.4994380338678255</v>
      </c>
      <c r="AP126" s="64"/>
      <c r="AQ126" s="89">
        <f>IF($BO126,AM126/$BO126*100,0)</f>
        <v>0.14385329624578366</v>
      </c>
      <c r="AR126" s="64"/>
      <c r="AS126" s="88">
        <v>3348026</v>
      </c>
      <c r="AT126" s="64"/>
      <c r="AU126" s="89">
        <f>(AS126/$BS126)</f>
        <v>125.43181477596283</v>
      </c>
      <c r="AV126" s="64"/>
      <c r="AW126" s="89">
        <f>IF($BO126,AS126/$BO126*100,0)</f>
        <v>7.2191347675423234</v>
      </c>
      <c r="AX126" s="64"/>
      <c r="AY126" s="88">
        <v>536144</v>
      </c>
      <c r="AZ126" s="64"/>
      <c r="BA126" s="88">
        <v>78791</v>
      </c>
      <c r="BB126" s="64"/>
      <c r="BC126" s="88">
        <f>(AY126+BA126)</f>
        <v>614935</v>
      </c>
      <c r="BD126" s="64"/>
      <c r="BE126" s="89">
        <f>(BC126/$BS126)</f>
        <v>23.038176232579051</v>
      </c>
      <c r="BF126" s="64"/>
      <c r="BG126" s="89">
        <f>IF($BO126,BC126/$BO126*100,0)</f>
        <v>1.3259450907127479</v>
      </c>
      <c r="BH126" s="64"/>
      <c r="BI126" s="88">
        <v>1317005</v>
      </c>
      <c r="BJ126" s="64"/>
      <c r="BK126" s="89">
        <f>(BI126/$BS126)</f>
        <v>49.340813726959389</v>
      </c>
      <c r="BL126" s="64"/>
      <c r="BM126" s="89">
        <f>IF($BO126,BI126/$BO126*100,0)</f>
        <v>2.8397738203129479</v>
      </c>
      <c r="BN126" s="64"/>
      <c r="BO126" s="88">
        <f>(U126+AA126+AG126+AM126+AS126+BC126+BI126)</f>
        <v>46377109</v>
      </c>
      <c r="BQ126" s="64">
        <v>32</v>
      </c>
      <c r="BS126" s="68">
        <v>26692</v>
      </c>
    </row>
    <row r="127" spans="1:71" ht="8.85" customHeight="1" x14ac:dyDescent="0.3">
      <c r="A127" s="64">
        <v>33</v>
      </c>
      <c r="B127" s="79"/>
      <c r="C127" s="64" t="s">
        <v>103</v>
      </c>
      <c r="E127" s="88">
        <v>40379728</v>
      </c>
      <c r="F127" s="85"/>
      <c r="G127" s="88">
        <v>1124631</v>
      </c>
      <c r="H127" s="64"/>
      <c r="I127" s="88">
        <v>11583632</v>
      </c>
      <c r="J127" s="88"/>
      <c r="K127" s="88">
        <v>245654</v>
      </c>
      <c r="L127" s="64"/>
      <c r="M127" s="88">
        <v>907112</v>
      </c>
      <c r="N127" s="64"/>
      <c r="O127" s="88">
        <v>820740</v>
      </c>
      <c r="P127" s="64"/>
      <c r="Q127" s="88">
        <v>469472</v>
      </c>
      <c r="R127" s="64"/>
      <c r="S127" s="88">
        <v>184986</v>
      </c>
      <c r="T127" s="64"/>
      <c r="U127" s="88">
        <f>SUM(E127:S127)</f>
        <v>55715955</v>
      </c>
      <c r="V127" s="64"/>
      <c r="W127" s="89">
        <f>(U127/$BS127)</f>
        <v>992.67651932225135</v>
      </c>
      <c r="X127" s="64"/>
      <c r="Y127" s="89">
        <f>IF($BO127,U127/$BO127*100,0)</f>
        <v>69.57759264032417</v>
      </c>
      <c r="Z127" s="64"/>
      <c r="AA127" s="88">
        <v>10971858</v>
      </c>
      <c r="AB127" s="64"/>
      <c r="AC127" s="89">
        <f>(AA127/$BS127)</f>
        <v>195.48270885669999</v>
      </c>
      <c r="AD127" s="64"/>
      <c r="AE127" s="89">
        <f>IF($BO127,AA127/$BO127*100,0)</f>
        <v>13.701559390509988</v>
      </c>
      <c r="AF127" s="64"/>
      <c r="AG127" s="88">
        <v>430996</v>
      </c>
      <c r="AH127" s="64"/>
      <c r="AI127" s="89">
        <f>(AG127/$BS127)</f>
        <v>7.6789423984891405</v>
      </c>
      <c r="AJ127" s="64"/>
      <c r="AK127" s="89">
        <f>IF($BO127,AG127/$BO127*100,0)</f>
        <v>0.53822399916880459</v>
      </c>
      <c r="AL127" s="64"/>
      <c r="AM127" s="88">
        <v>39501</v>
      </c>
      <c r="AN127" s="64"/>
      <c r="AO127" s="89">
        <f>(AM127/$BS127)</f>
        <v>0.70377892992677316</v>
      </c>
      <c r="AP127" s="64"/>
      <c r="AQ127" s="89">
        <f>IF($BO127,AM127/$BO127*100,0)</f>
        <v>4.9328500011988394E-2</v>
      </c>
      <c r="AR127" s="64"/>
      <c r="AS127" s="88">
        <v>10923980</v>
      </c>
      <c r="AT127" s="64"/>
      <c r="AU127" s="89">
        <f>(AS127/$BS127)</f>
        <v>194.62967912056587</v>
      </c>
      <c r="AV127" s="64"/>
      <c r="AW127" s="89">
        <f>IF($BO127,AS127/$BO127*100,0)</f>
        <v>13.641769766865675</v>
      </c>
      <c r="AX127" s="64"/>
      <c r="AY127" s="88">
        <v>1039691</v>
      </c>
      <c r="AZ127" s="64"/>
      <c r="BA127" s="88">
        <v>154989</v>
      </c>
      <c r="BB127" s="64"/>
      <c r="BC127" s="88">
        <f>(AY127+BA127)</f>
        <v>1194680</v>
      </c>
      <c r="BD127" s="64"/>
      <c r="BE127" s="89">
        <f>(BC127/$BS127)</f>
        <v>21.285299410266003</v>
      </c>
      <c r="BF127" s="64"/>
      <c r="BG127" s="89">
        <f>IF($BO127,BC127/$BO127*100,0)</f>
        <v>1.4919058351515733</v>
      </c>
      <c r="BH127" s="64"/>
      <c r="BI127" s="88">
        <v>800470</v>
      </c>
      <c r="BJ127" s="64"/>
      <c r="BK127" s="89">
        <f>(BI127/$BS127)</f>
        <v>14.261763500632494</v>
      </c>
      <c r="BL127" s="64"/>
      <c r="BM127" s="89">
        <f>IF($BO127,BI127/$BO127*100,0)</f>
        <v>0.99961986796780722</v>
      </c>
      <c r="BN127" s="64"/>
      <c r="BO127" s="88">
        <f>(U127+AA127+AG127+AM127+AS127+BC127+BI127)</f>
        <v>80077440</v>
      </c>
      <c r="BQ127" s="64">
        <v>33</v>
      </c>
      <c r="BS127" s="68">
        <v>56127</v>
      </c>
    </row>
    <row r="128" spans="1:71" ht="8.85" customHeight="1" x14ac:dyDescent="0.3">
      <c r="A128" s="64">
        <v>34</v>
      </c>
      <c r="B128" s="79"/>
      <c r="C128" s="64" t="s">
        <v>162</v>
      </c>
      <c r="E128" s="88">
        <v>64062626</v>
      </c>
      <c r="F128" s="85"/>
      <c r="G128" s="88">
        <v>2460734</v>
      </c>
      <c r="H128" s="64"/>
      <c r="I128" s="88">
        <v>38749358</v>
      </c>
      <c r="J128" s="88"/>
      <c r="K128" s="88">
        <v>203680</v>
      </c>
      <c r="L128" s="64"/>
      <c r="M128" s="88">
        <v>8133043</v>
      </c>
      <c r="N128" s="64"/>
      <c r="O128" s="88">
        <v>0</v>
      </c>
      <c r="P128" s="64"/>
      <c r="Q128" s="88">
        <v>1140743</v>
      </c>
      <c r="R128" s="64"/>
      <c r="S128" s="88">
        <v>583433</v>
      </c>
      <c r="T128" s="64"/>
      <c r="U128" s="88">
        <f>SUM(E128:S128)</f>
        <v>115333617</v>
      </c>
      <c r="V128" s="64"/>
      <c r="W128" s="89">
        <f>(U128/$BS128)</f>
        <v>1313.9538940029165</v>
      </c>
      <c r="X128" s="64"/>
      <c r="Y128" s="89">
        <f>IF($BO128,U128/$BO128*100,0)</f>
        <v>64.763517337432646</v>
      </c>
      <c r="Z128" s="64"/>
      <c r="AA128" s="88">
        <v>36634376</v>
      </c>
      <c r="AB128" s="64"/>
      <c r="AC128" s="89">
        <f>(AA128/$BS128)</f>
        <v>417.36210353627416</v>
      </c>
      <c r="AD128" s="64"/>
      <c r="AE128" s="89">
        <f>IF($BO128,AA128/$BO128*100,0)</f>
        <v>20.571374651520959</v>
      </c>
      <c r="AF128" s="64"/>
      <c r="AG128" s="88">
        <v>2188705</v>
      </c>
      <c r="AH128" s="64"/>
      <c r="AI128" s="89">
        <f>(AG128/$BS128)</f>
        <v>24.935118939117753</v>
      </c>
      <c r="AJ128" s="64"/>
      <c r="AK128" s="89">
        <f>IF($BO128,AG128/$BO128*100,0)</f>
        <v>1.2290279096512298</v>
      </c>
      <c r="AL128" s="64"/>
      <c r="AM128" s="88">
        <v>313896</v>
      </c>
      <c r="AN128" s="64"/>
      <c r="AO128" s="89">
        <f>(AM128/$BS128)</f>
        <v>3.5761028071454612</v>
      </c>
      <c r="AP128" s="64"/>
      <c r="AQ128" s="89">
        <f>IF($BO128,AM128/$BO128*100,0)</f>
        <v>0.17626265062120403</v>
      </c>
      <c r="AR128" s="64"/>
      <c r="AS128" s="88">
        <v>19680664</v>
      </c>
      <c r="AT128" s="64"/>
      <c r="AU128" s="89">
        <f>(AS128/$BS128)</f>
        <v>224.21463725847613</v>
      </c>
      <c r="AV128" s="64"/>
      <c r="AW128" s="89">
        <f>IF($BO128,AS128/$BO128*100,0)</f>
        <v>11.051322739459273</v>
      </c>
      <c r="AX128" s="64"/>
      <c r="AY128" s="88">
        <v>2968376</v>
      </c>
      <c r="AZ128" s="64"/>
      <c r="BA128" s="88">
        <v>36901</v>
      </c>
      <c r="BB128" s="64"/>
      <c r="BC128" s="88">
        <f>(AY128+BA128)</f>
        <v>3005277</v>
      </c>
      <c r="BD128" s="64"/>
      <c r="BE128" s="89">
        <f>(BC128/$BS128)</f>
        <v>34.238026339773967</v>
      </c>
      <c r="BF128" s="64"/>
      <c r="BG128" s="89">
        <f>IF($BO128,BC128/$BO128*100,0)</f>
        <v>1.6875592230259073</v>
      </c>
      <c r="BH128" s="64"/>
      <c r="BI128" s="88">
        <v>927704</v>
      </c>
      <c r="BJ128" s="64"/>
      <c r="BK128" s="89">
        <f>(BI128/$BS128)</f>
        <v>10.568993802406125</v>
      </c>
      <c r="BL128" s="64"/>
      <c r="BM128" s="89">
        <f>IF($BO128,BI128/$BO128*100,0)</f>
        <v>0.52093548828877556</v>
      </c>
      <c r="BN128" s="64"/>
      <c r="BO128" s="88">
        <f>(U128+AA128+AG128+AM128+AS128+BC128+BI128)</f>
        <v>178084239</v>
      </c>
      <c r="BQ128" s="64">
        <v>34</v>
      </c>
      <c r="BS128" s="68">
        <v>87776</v>
      </c>
    </row>
    <row r="129" spans="1:71" ht="8.85" customHeight="1" x14ac:dyDescent="0.3">
      <c r="A129" s="64">
        <v>35</v>
      </c>
      <c r="B129" s="79"/>
      <c r="C129" s="64" t="s">
        <v>163</v>
      </c>
      <c r="E129" s="88">
        <v>7040070</v>
      </c>
      <c r="F129" s="85"/>
      <c r="G129" s="88">
        <v>699895</v>
      </c>
      <c r="H129" s="64"/>
      <c r="I129" s="88">
        <v>2354851</v>
      </c>
      <c r="J129" s="88"/>
      <c r="K129" s="88">
        <v>64967</v>
      </c>
      <c r="L129" s="64"/>
      <c r="M129" s="88">
        <v>5018673</v>
      </c>
      <c r="N129" s="64"/>
      <c r="O129" s="88">
        <v>215622</v>
      </c>
      <c r="P129" s="64"/>
      <c r="Q129" s="88">
        <v>113103</v>
      </c>
      <c r="R129" s="64"/>
      <c r="S129" s="88">
        <v>70623</v>
      </c>
      <c r="T129" s="64"/>
      <c r="U129" s="88">
        <f>SUM(E129:S129)</f>
        <v>15577804</v>
      </c>
      <c r="V129" s="64"/>
      <c r="W129" s="89">
        <f>(U129/$BS129)</f>
        <v>920.07583722166441</v>
      </c>
      <c r="X129" s="64"/>
      <c r="Y129" s="89">
        <f>IF($BO129,U129/$BO129*100,0)</f>
        <v>63.91351503933307</v>
      </c>
      <c r="Z129" s="64"/>
      <c r="AA129" s="88">
        <v>2344259</v>
      </c>
      <c r="AB129" s="64"/>
      <c r="AC129" s="89">
        <f>(AA129/$BS129)</f>
        <v>138.45957120075602</v>
      </c>
      <c r="AD129" s="64"/>
      <c r="AE129" s="89">
        <f>IF($BO129,AA129/$BO129*100,0)</f>
        <v>9.6181613822199772</v>
      </c>
      <c r="AF129" s="64"/>
      <c r="AG129" s="88">
        <v>44149</v>
      </c>
      <c r="AH129" s="64"/>
      <c r="AI129" s="89">
        <f>(AG129/$BS129)</f>
        <v>2.6075837221664404</v>
      </c>
      <c r="AJ129" s="64"/>
      <c r="AK129" s="89">
        <f>IF($BO129,AG129/$BO129*100,0)</f>
        <v>0.18113707012050709</v>
      </c>
      <c r="AL129" s="64"/>
      <c r="AM129" s="88">
        <v>59320</v>
      </c>
      <c r="AN129" s="64"/>
      <c r="AO129" s="89">
        <f>(AM129/$BS129)</f>
        <v>3.5036323902900004</v>
      </c>
      <c r="AP129" s="64"/>
      <c r="AQ129" s="89">
        <f>IF($BO129,AM129/$BO129*100,0)</f>
        <v>0.24338152618515663</v>
      </c>
      <c r="AR129" s="64"/>
      <c r="AS129" s="88">
        <v>5134128</v>
      </c>
      <c r="AT129" s="64"/>
      <c r="AU129" s="89">
        <f>(AS129/$BS129)</f>
        <v>303.23832024097811</v>
      </c>
      <c r="AV129" s="64"/>
      <c r="AW129" s="89">
        <f>IF($BO129,AS129/$BO129*100,0)</f>
        <v>21.064597239884456</v>
      </c>
      <c r="AX129" s="64"/>
      <c r="AY129" s="88">
        <v>132975</v>
      </c>
      <c r="AZ129" s="64"/>
      <c r="BA129" s="88">
        <v>781037</v>
      </c>
      <c r="BB129" s="64"/>
      <c r="BC129" s="88">
        <f>(AY129+BA129)</f>
        <v>914012</v>
      </c>
      <c r="BD129" s="64"/>
      <c r="BE129" s="89">
        <f>(BC129/$BS129)</f>
        <v>53.984525426732027</v>
      </c>
      <c r="BF129" s="64"/>
      <c r="BG129" s="89">
        <f>IF($BO129,BC129/$BO129*100,0)</f>
        <v>3.7500612864387626</v>
      </c>
      <c r="BH129" s="64"/>
      <c r="BI129" s="88">
        <v>299583</v>
      </c>
      <c r="BJ129" s="64"/>
      <c r="BK129" s="89">
        <f>(BI129/$BS129)</f>
        <v>17.69434764632922</v>
      </c>
      <c r="BL129" s="64"/>
      <c r="BM129" s="89">
        <f>IF($BO129,BI129/$BO129*100,0)</f>
        <v>1.2291464558180678</v>
      </c>
      <c r="BN129" s="64"/>
      <c r="BO129" s="88">
        <f>(U129+AA129+AG129+AM129+AS129+BC129+BI129)</f>
        <v>24373255</v>
      </c>
      <c r="BQ129" s="64">
        <v>35</v>
      </c>
      <c r="BS129" s="68">
        <v>16931</v>
      </c>
    </row>
    <row r="130" spans="1:71" ht="8.85" customHeight="1" x14ac:dyDescent="0.3">
      <c r="A130" s="79"/>
      <c r="B130" s="79"/>
      <c r="E130" s="64"/>
      <c r="F130" s="64"/>
      <c r="G130" s="64"/>
      <c r="H130" s="64"/>
      <c r="I130" s="64"/>
      <c r="J130" s="64"/>
      <c r="K130" s="64"/>
      <c r="L130" s="64"/>
      <c r="M130" s="64"/>
      <c r="N130" s="64"/>
      <c r="O130" s="64"/>
      <c r="P130" s="64"/>
      <c r="Q130" s="64"/>
      <c r="R130" s="64"/>
      <c r="S130" s="64"/>
      <c r="T130" s="64"/>
      <c r="U130" s="85"/>
      <c r="V130" s="64"/>
      <c r="W130" s="64"/>
      <c r="X130" s="64"/>
      <c r="Y130" s="64"/>
      <c r="Z130" s="64"/>
      <c r="AA130" s="64"/>
      <c r="AB130" s="64"/>
      <c r="AC130" s="64"/>
      <c r="AD130" s="64"/>
      <c r="AE130" s="64"/>
      <c r="AF130" s="64"/>
      <c r="AG130" s="64"/>
      <c r="AH130" s="64"/>
      <c r="AI130" s="64"/>
      <c r="AJ130" s="64"/>
      <c r="AK130" s="64"/>
      <c r="AL130" s="64"/>
      <c r="AM130" s="64"/>
      <c r="AN130" s="64"/>
      <c r="AO130" s="64"/>
      <c r="AP130" s="64"/>
      <c r="AQ130" s="64"/>
      <c r="AR130" s="64"/>
      <c r="AS130" s="64"/>
      <c r="AT130" s="64"/>
      <c r="AU130" s="64"/>
      <c r="AV130" s="64"/>
      <c r="AW130" s="64"/>
      <c r="AX130" s="64"/>
      <c r="AY130" s="64"/>
      <c r="AZ130" s="64"/>
      <c r="BA130" s="64"/>
      <c r="BB130" s="64"/>
      <c r="BC130" s="85"/>
      <c r="BD130" s="64"/>
      <c r="BE130" s="64"/>
      <c r="BF130" s="64"/>
      <c r="BG130" s="64"/>
      <c r="BH130" s="64"/>
      <c r="BI130" s="64"/>
      <c r="BJ130" s="64"/>
      <c r="BK130" s="64"/>
      <c r="BL130" s="64"/>
      <c r="BM130" s="64"/>
      <c r="BN130" s="64"/>
      <c r="BO130" s="85"/>
      <c r="BQ130" s="64"/>
      <c r="BS130" s="68"/>
    </row>
    <row r="131" spans="1:71" ht="8.85" customHeight="1" x14ac:dyDescent="0.3">
      <c r="A131" s="64">
        <v>36</v>
      </c>
      <c r="B131" s="79"/>
      <c r="C131" s="64" t="s">
        <v>164</v>
      </c>
      <c r="E131" s="88">
        <v>30307200</v>
      </c>
      <c r="F131" s="85"/>
      <c r="G131" s="88">
        <v>1073797</v>
      </c>
      <c r="H131" s="64"/>
      <c r="I131" s="88">
        <v>9232915</v>
      </c>
      <c r="J131" s="88"/>
      <c r="K131" s="88">
        <v>40327</v>
      </c>
      <c r="L131" s="64"/>
      <c r="M131" s="88">
        <v>269103</v>
      </c>
      <c r="N131" s="64"/>
      <c r="O131" s="88">
        <v>0</v>
      </c>
      <c r="P131" s="64"/>
      <c r="Q131" s="88">
        <v>341171</v>
      </c>
      <c r="R131" s="64"/>
      <c r="S131" s="88">
        <v>223627</v>
      </c>
      <c r="T131" s="64"/>
      <c r="U131" s="88">
        <f>SUM(E131:S131)</f>
        <v>41488140</v>
      </c>
      <c r="V131" s="64"/>
      <c r="W131" s="89">
        <f>(U131/$BS131)</f>
        <v>1115.4524923374738</v>
      </c>
      <c r="X131" s="64"/>
      <c r="Y131" s="89">
        <f>IF($BO131,U131/$BO131*100,0)</f>
        <v>65.880228852355927</v>
      </c>
      <c r="Z131" s="64"/>
      <c r="AA131" s="88">
        <v>11114496</v>
      </c>
      <c r="AB131" s="64"/>
      <c r="AC131" s="89">
        <f>(AA131/$BS131)</f>
        <v>298.82497176964029</v>
      </c>
      <c r="AD131" s="64"/>
      <c r="AE131" s="89">
        <f>IF($BO131,AA131/$BO131*100,0)</f>
        <v>17.649032712929397</v>
      </c>
      <c r="AF131" s="64"/>
      <c r="AG131" s="301">
        <v>459062</v>
      </c>
      <c r="AH131" s="64"/>
      <c r="AI131" s="89">
        <f>(AG131/$BS131)</f>
        <v>12.342367048448674</v>
      </c>
      <c r="AJ131" s="64"/>
      <c r="AK131" s="89">
        <f>IF($BO131,AG131/$BO131*100,0)</f>
        <v>0.72895795322278178</v>
      </c>
      <c r="AL131" s="64"/>
      <c r="AM131" s="301">
        <v>97257</v>
      </c>
      <c r="AN131" s="64"/>
      <c r="AO131" s="89">
        <f>(AM131/$BS131)</f>
        <v>2.6148572350379093</v>
      </c>
      <c r="AP131" s="64"/>
      <c r="AQ131" s="89">
        <f>IF($BO131,AM131/$BO131*100,0)</f>
        <v>0.15443722995279086</v>
      </c>
      <c r="AR131" s="64"/>
      <c r="AS131" s="301">
        <v>8448199</v>
      </c>
      <c r="AT131" s="64"/>
      <c r="AU131" s="89">
        <f>(AS131/$BS131)</f>
        <v>227.13875893961392</v>
      </c>
      <c r="AV131" s="64"/>
      <c r="AW131" s="89">
        <f>IF($BO131,AS131/$BO131*100,0)</f>
        <v>13.41514185765485</v>
      </c>
      <c r="AX131" s="64"/>
      <c r="AY131" s="301">
        <v>430376</v>
      </c>
      <c r="AZ131" s="64"/>
      <c r="BA131" s="301">
        <v>466845</v>
      </c>
      <c r="BB131" s="64"/>
      <c r="BC131" s="88">
        <f>(AY131+BA131)</f>
        <v>897221</v>
      </c>
      <c r="BD131" s="64"/>
      <c r="BE131" s="89">
        <f>(BC131/$BS131)</f>
        <v>24.122734849706941</v>
      </c>
      <c r="BF131" s="64"/>
      <c r="BG131" s="89">
        <f>IF($BO131,BC131/$BO131*100,0)</f>
        <v>1.4247234224320404</v>
      </c>
      <c r="BH131" s="64"/>
      <c r="BI131" s="301">
        <v>470725</v>
      </c>
      <c r="BJ131" s="64"/>
      <c r="BK131" s="89">
        <f>(BI131/$BS131)</f>
        <v>12.6559391299672</v>
      </c>
      <c r="BL131" s="64"/>
      <c r="BM131" s="89">
        <f>IF($BO131,BI131/$BO131*100,0)</f>
        <v>0.74747797145220896</v>
      </c>
      <c r="BN131" s="64"/>
      <c r="BO131" s="88">
        <f>(U131+AA131+AG131+AM131+AS131+BC131+BI131)</f>
        <v>62975100</v>
      </c>
      <c r="BQ131" s="64">
        <v>36</v>
      </c>
      <c r="BS131" s="68">
        <v>37194</v>
      </c>
    </row>
    <row r="132" spans="1:71" ht="8.85" customHeight="1" x14ac:dyDescent="0.3">
      <c r="A132" s="64">
        <v>37</v>
      </c>
      <c r="B132" s="79"/>
      <c r="C132" s="64" t="s">
        <v>165</v>
      </c>
      <c r="E132" s="88">
        <v>26117732</v>
      </c>
      <c r="F132" s="85"/>
      <c r="G132" s="88">
        <v>775268</v>
      </c>
      <c r="H132" s="64"/>
      <c r="I132" s="88">
        <v>12034186</v>
      </c>
      <c r="J132" s="88"/>
      <c r="K132" s="88">
        <v>4374</v>
      </c>
      <c r="L132" s="64"/>
      <c r="M132" s="88">
        <v>429970</v>
      </c>
      <c r="N132" s="64"/>
      <c r="O132" s="88">
        <v>0</v>
      </c>
      <c r="P132" s="64"/>
      <c r="Q132" s="88">
        <v>250536</v>
      </c>
      <c r="R132" s="64"/>
      <c r="S132" s="88">
        <v>153743</v>
      </c>
      <c r="T132" s="64"/>
      <c r="U132" s="88">
        <f>SUM(E132:S132)</f>
        <v>39765809</v>
      </c>
      <c r="V132" s="64"/>
      <c r="W132" s="89">
        <f>(U132/$BS132)</f>
        <v>1715.8184760096651</v>
      </c>
      <c r="X132" s="64"/>
      <c r="Y132" s="89">
        <f>IF($BO132,U132/$BO132*100,0)</f>
        <v>76.354511363438021</v>
      </c>
      <c r="Z132" s="64"/>
      <c r="AA132" s="88">
        <v>6524580</v>
      </c>
      <c r="AB132" s="64"/>
      <c r="AC132" s="89">
        <f>(AA132/$BS132)</f>
        <v>281.52312737314463</v>
      </c>
      <c r="AD132" s="64"/>
      <c r="AE132" s="89">
        <f>IF($BO132,AA132/$BO132*100,0)</f>
        <v>12.527875838051239</v>
      </c>
      <c r="AF132" s="64"/>
      <c r="AG132" s="88">
        <v>1369228</v>
      </c>
      <c r="AH132" s="64"/>
      <c r="AI132" s="89">
        <f>(AG132/$BS132)</f>
        <v>59.079565067311009</v>
      </c>
      <c r="AJ132" s="64"/>
      <c r="AK132" s="89">
        <f>IF($BO132,AG132/$BO132*100,0)</f>
        <v>2.6290609323486298</v>
      </c>
      <c r="AL132" s="64"/>
      <c r="AM132" s="88">
        <v>77182</v>
      </c>
      <c r="AN132" s="64"/>
      <c r="AO132" s="89">
        <f>(AM132/$BS132)</f>
        <v>3.3302554366586126</v>
      </c>
      <c r="AP132" s="64"/>
      <c r="AQ132" s="89">
        <f>IF($BO132,AM132/$BO132*100,0)</f>
        <v>0.14819751048074675</v>
      </c>
      <c r="AR132" s="64"/>
      <c r="AS132" s="88">
        <v>2662144</v>
      </c>
      <c r="AT132" s="64"/>
      <c r="AU132" s="89">
        <f>(AS132/$BS132)</f>
        <v>114.86641353123922</v>
      </c>
      <c r="AV132" s="64"/>
      <c r="AW132" s="89">
        <f>IF($BO132,AS132/$BO132*100,0)</f>
        <v>5.1115948451874411</v>
      </c>
      <c r="AX132" s="64"/>
      <c r="AY132" s="88">
        <v>1371936</v>
      </c>
      <c r="AZ132" s="64"/>
      <c r="BA132" s="88">
        <v>59545</v>
      </c>
      <c r="BB132" s="64"/>
      <c r="BC132" s="88">
        <f>(AY132+BA132)</f>
        <v>1431481</v>
      </c>
      <c r="BD132" s="64"/>
      <c r="BE132" s="89">
        <f>(BC132/$BS132)</f>
        <v>61.765662754573697</v>
      </c>
      <c r="BF132" s="64"/>
      <c r="BG132" s="89">
        <f>IF($BO132,BC132/$BO132*100,0)</f>
        <v>2.7485932017891459</v>
      </c>
      <c r="BH132" s="64"/>
      <c r="BI132" s="88">
        <v>250073</v>
      </c>
      <c r="BJ132" s="64"/>
      <c r="BK132" s="89">
        <f>(BI132/$BS132)</f>
        <v>10.790170866413531</v>
      </c>
      <c r="BL132" s="64"/>
      <c r="BM132" s="89">
        <f>IF($BO132,BI132/$BO132*100,0)</f>
        <v>0.48016630870477295</v>
      </c>
      <c r="BN132" s="64"/>
      <c r="BO132" s="88">
        <f>(U132+AA132+AG132+AM132+AS132+BC132+BI132)</f>
        <v>52080497</v>
      </c>
      <c r="BQ132" s="64">
        <v>37</v>
      </c>
      <c r="BS132" s="68">
        <v>23176</v>
      </c>
    </row>
    <row r="133" spans="1:71" ht="8.85" customHeight="1" x14ac:dyDescent="0.3">
      <c r="A133" s="64">
        <v>38</v>
      </c>
      <c r="B133" s="79"/>
      <c r="C133" s="64" t="s">
        <v>166</v>
      </c>
      <c r="E133" s="88">
        <v>8296979</v>
      </c>
      <c r="F133" s="85"/>
      <c r="G133" s="88">
        <v>252427</v>
      </c>
      <c r="H133" s="64"/>
      <c r="I133" s="88">
        <v>1686659</v>
      </c>
      <c r="J133" s="88"/>
      <c r="K133" s="88">
        <v>23718</v>
      </c>
      <c r="L133" s="64"/>
      <c r="M133" s="88">
        <v>215621</v>
      </c>
      <c r="N133" s="64"/>
      <c r="O133" s="88">
        <v>75954</v>
      </c>
      <c r="P133" s="64"/>
      <c r="Q133" s="88">
        <v>93724</v>
      </c>
      <c r="R133" s="64"/>
      <c r="S133" s="88">
        <v>205044</v>
      </c>
      <c r="T133" s="64"/>
      <c r="U133" s="88">
        <f>SUM(E133:S133)</f>
        <v>10850126</v>
      </c>
      <c r="V133" s="64"/>
      <c r="W133" s="89">
        <f>(U133/$BS133)</f>
        <v>707.7707762557078</v>
      </c>
      <c r="X133" s="64"/>
      <c r="Y133" s="89">
        <f>IF($BO133,U133/$BO133*100,0)</f>
        <v>57.185829969159009</v>
      </c>
      <c r="Z133" s="64"/>
      <c r="AA133" s="88">
        <v>1272947</v>
      </c>
      <c r="AB133" s="64"/>
      <c r="AC133" s="89">
        <f>(AA133/$BS133)</f>
        <v>83.036333985649051</v>
      </c>
      <c r="AD133" s="64"/>
      <c r="AE133" s="89">
        <f>IF($BO133,AA133/$BO133*100,0)</f>
        <v>6.7090954244910197</v>
      </c>
      <c r="AF133" s="64"/>
      <c r="AG133" s="88">
        <v>64413</v>
      </c>
      <c r="AH133" s="64"/>
      <c r="AI133" s="89">
        <f>(AG133/$BS133)</f>
        <v>4.2017612524461843</v>
      </c>
      <c r="AJ133" s="64"/>
      <c r="AK133" s="89">
        <f>IF($BO133,AG133/$BO133*100,0)</f>
        <v>0.33949014654792392</v>
      </c>
      <c r="AL133" s="64"/>
      <c r="AM133" s="88">
        <v>20376</v>
      </c>
      <c r="AN133" s="64"/>
      <c r="AO133" s="89">
        <f>(AM133/$BS133)</f>
        <v>1.3291585127201566</v>
      </c>
      <c r="AP133" s="64"/>
      <c r="AQ133" s="89">
        <f>IF($BO133,AM133/$BO133*100,0)</f>
        <v>0.10739216037229282</v>
      </c>
      <c r="AR133" s="64"/>
      <c r="AS133" s="88">
        <v>6069009</v>
      </c>
      <c r="AT133" s="64"/>
      <c r="AU133" s="89">
        <f>(AS133/$BS133)</f>
        <v>395.89099804305283</v>
      </c>
      <c r="AV133" s="64"/>
      <c r="AW133" s="89">
        <f>IF($BO133,AS133/$BO133*100,0)</f>
        <v>31.986846673973719</v>
      </c>
      <c r="AX133" s="64"/>
      <c r="AY133" s="88">
        <v>210612</v>
      </c>
      <c r="AZ133" s="64"/>
      <c r="BA133" s="88">
        <v>39365</v>
      </c>
      <c r="BB133" s="64"/>
      <c r="BC133" s="88">
        <f>(AY133+BA133)</f>
        <v>249977</v>
      </c>
      <c r="BD133" s="64"/>
      <c r="BE133" s="89">
        <f>(BC133/$BS133)</f>
        <v>16.306392694063927</v>
      </c>
      <c r="BF133" s="64"/>
      <c r="BG133" s="89">
        <f>IF($BO133,BC133/$BO133*100,0)</f>
        <v>1.3175093282972439</v>
      </c>
      <c r="BH133" s="64"/>
      <c r="BI133" s="88">
        <v>446604</v>
      </c>
      <c r="BJ133" s="64"/>
      <c r="BK133" s="89">
        <f>(BI133/$BS133)</f>
        <v>29.132681017612523</v>
      </c>
      <c r="BL133" s="64"/>
      <c r="BM133" s="89">
        <f>IF($BO133,BI133/$BO133*100,0)</f>
        <v>2.3538362971587881</v>
      </c>
      <c r="BN133" s="64"/>
      <c r="BO133" s="88">
        <f>(U133+AA133+AG133+AM133+AS133+BC133+BI133)</f>
        <v>18973452</v>
      </c>
      <c r="BQ133" s="64">
        <v>38</v>
      </c>
      <c r="BS133" s="68">
        <v>15330</v>
      </c>
    </row>
    <row r="134" spans="1:71" ht="8.85" customHeight="1" x14ac:dyDescent="0.3">
      <c r="A134" s="64">
        <v>39</v>
      </c>
      <c r="B134" s="79"/>
      <c r="C134" s="64" t="s">
        <v>167</v>
      </c>
      <c r="E134" s="88">
        <v>15967153</v>
      </c>
      <c r="F134" s="85"/>
      <c r="G134" s="88">
        <v>354271</v>
      </c>
      <c r="H134" s="64"/>
      <c r="I134" s="88">
        <v>4486625</v>
      </c>
      <c r="J134" s="88"/>
      <c r="K134" s="88">
        <v>0</v>
      </c>
      <c r="L134" s="64"/>
      <c r="M134" s="88">
        <v>271056</v>
      </c>
      <c r="N134" s="64"/>
      <c r="O134" s="88">
        <v>0</v>
      </c>
      <c r="P134" s="64"/>
      <c r="Q134" s="88">
        <v>212116</v>
      </c>
      <c r="R134" s="64"/>
      <c r="S134" s="88">
        <v>101587</v>
      </c>
      <c r="T134" s="64"/>
      <c r="U134" s="88">
        <f>SUM(E134:S134)</f>
        <v>21392808</v>
      </c>
      <c r="V134" s="64"/>
      <c r="W134" s="89">
        <f>(U134/$BS134)</f>
        <v>1071.8376672177965</v>
      </c>
      <c r="X134" s="64"/>
      <c r="Y134" s="89">
        <f>IF($BO134,U134/$BO134*100,0)</f>
        <v>67.324772512892537</v>
      </c>
      <c r="Z134" s="64"/>
      <c r="AA134" s="88">
        <v>5142529</v>
      </c>
      <c r="AB134" s="64"/>
      <c r="AC134" s="89">
        <f>(AA134/$BS134)</f>
        <v>257.6546420161331</v>
      </c>
      <c r="AD134" s="64"/>
      <c r="AE134" s="89">
        <f>IF($BO134,AA134/$BO134*100,0)</f>
        <v>16.183924759477708</v>
      </c>
      <c r="AF134" s="64"/>
      <c r="AG134" s="88">
        <v>329425</v>
      </c>
      <c r="AH134" s="64"/>
      <c r="AI134" s="89">
        <f>(AG134/$BS134)</f>
        <v>16.5050854251215</v>
      </c>
      <c r="AJ134" s="64"/>
      <c r="AK134" s="89">
        <f>IF($BO134,AG134/$BO134*100,0)</f>
        <v>1.0367252015284589</v>
      </c>
      <c r="AL134" s="64"/>
      <c r="AM134" s="88">
        <v>63074</v>
      </c>
      <c r="AN134" s="64"/>
      <c r="AO134" s="89">
        <f>(AM134/$BS134)</f>
        <v>3.1601783656495814</v>
      </c>
      <c r="AP134" s="64"/>
      <c r="AQ134" s="89">
        <f>IF($BO134,AM134/$BO134*100,0)</f>
        <v>0.19849861231298779</v>
      </c>
      <c r="AR134" s="64"/>
      <c r="AS134" s="88">
        <v>4102085</v>
      </c>
      <c r="AT134" s="64"/>
      <c r="AU134" s="89">
        <f>(AS134/$BS134)</f>
        <v>205.52557743373916</v>
      </c>
      <c r="AV134" s="64"/>
      <c r="AW134" s="89">
        <f>IF($BO134,AS134/$BO134*100,0)</f>
        <v>12.909569396104933</v>
      </c>
      <c r="AX134" s="64"/>
      <c r="AY134" s="88">
        <v>201531</v>
      </c>
      <c r="AZ134" s="64"/>
      <c r="BA134" s="88">
        <v>34332</v>
      </c>
      <c r="BB134" s="64"/>
      <c r="BC134" s="88">
        <f>(AY134+BA134)</f>
        <v>235863</v>
      </c>
      <c r="BD134" s="64"/>
      <c r="BE134" s="89">
        <f>(BC134/$BS134)</f>
        <v>11.817375620021043</v>
      </c>
      <c r="BF134" s="64"/>
      <c r="BG134" s="89">
        <f>IF($BO134,BC134/$BO134*100,0)</f>
        <v>0.74227856479656029</v>
      </c>
      <c r="BH134" s="64"/>
      <c r="BI134" s="88">
        <v>509753</v>
      </c>
      <c r="BJ134" s="64"/>
      <c r="BK134" s="89">
        <f>(BI134/$BS134)</f>
        <v>25.540007014379476</v>
      </c>
      <c r="BL134" s="64"/>
      <c r="BM134" s="89">
        <f>IF($BO134,BI134/$BO134*100,0)</f>
        <v>1.6042309528868073</v>
      </c>
      <c r="BN134" s="64"/>
      <c r="BO134" s="88">
        <f>(U134+AA134+AG134+AM134+AS134+BC134+BI134)</f>
        <v>31775537</v>
      </c>
      <c r="BQ134" s="64">
        <v>39</v>
      </c>
      <c r="BS134" s="68">
        <v>19959</v>
      </c>
    </row>
    <row r="135" spans="1:71" ht="8.85" customHeight="1" x14ac:dyDescent="0.3">
      <c r="A135" s="64">
        <v>40</v>
      </c>
      <c r="B135" s="79"/>
      <c r="C135" s="64" t="s">
        <v>168</v>
      </c>
      <c r="E135" s="88">
        <v>4084795</v>
      </c>
      <c r="F135" s="85"/>
      <c r="G135" s="88">
        <v>4406672</v>
      </c>
      <c r="H135" s="64"/>
      <c r="I135" s="88">
        <v>2132530</v>
      </c>
      <c r="J135" s="88"/>
      <c r="K135" s="88">
        <v>35993</v>
      </c>
      <c r="L135" s="64"/>
      <c r="M135" s="88">
        <v>965504</v>
      </c>
      <c r="N135" s="64"/>
      <c r="O135" s="88">
        <v>0</v>
      </c>
      <c r="P135" s="64"/>
      <c r="Q135" s="88">
        <v>166396</v>
      </c>
      <c r="R135" s="64"/>
      <c r="S135" s="88">
        <v>51142</v>
      </c>
      <c r="T135" s="64"/>
      <c r="U135" s="88">
        <f>SUM(E135:S135)</f>
        <v>11843032</v>
      </c>
      <c r="V135" s="64"/>
      <c r="W135" s="89">
        <f>(U135/$BS135)</f>
        <v>1032.2524187222173</v>
      </c>
      <c r="X135" s="64"/>
      <c r="Y135" s="89">
        <f>IF($BO135,U135/$BO135*100,0)</f>
        <v>58.714245287752078</v>
      </c>
      <c r="Z135" s="64"/>
      <c r="AA135" s="88">
        <v>2705426</v>
      </c>
      <c r="AB135" s="64"/>
      <c r="AC135" s="89">
        <f>(AA135/$BS135)</f>
        <v>235.80807112350737</v>
      </c>
      <c r="AD135" s="64"/>
      <c r="AE135" s="89">
        <f>IF($BO135,AA135/$BO135*100,0)</f>
        <v>13.412700883680964</v>
      </c>
      <c r="AF135" s="64"/>
      <c r="AG135" s="301">
        <v>62023</v>
      </c>
      <c r="AH135" s="64"/>
      <c r="AI135" s="89">
        <f>(AG135/$BS135)</f>
        <v>5.4059966878758825</v>
      </c>
      <c r="AJ135" s="64"/>
      <c r="AK135" s="89">
        <f>IF($BO135,AG135/$BO135*100,0)</f>
        <v>0.30749166560406543</v>
      </c>
      <c r="AL135" s="64"/>
      <c r="AM135" s="301">
        <v>1785920</v>
      </c>
      <c r="AN135" s="64"/>
      <c r="AO135" s="89">
        <f>(AM135/$BS135)</f>
        <v>155.66286062930359</v>
      </c>
      <c r="AP135" s="64"/>
      <c r="AQ135" s="89">
        <f>IF($BO135,AM135/$BO135*100,0)</f>
        <v>8.8540624516004165</v>
      </c>
      <c r="AR135" s="64"/>
      <c r="AS135" s="301">
        <v>2261880</v>
      </c>
      <c r="AT135" s="64"/>
      <c r="AU135" s="89">
        <f>(AS135/$BS135)</f>
        <v>197.14808681251634</v>
      </c>
      <c r="AV135" s="64"/>
      <c r="AW135" s="89">
        <f>IF($BO135,AS135/$BO135*100,0)</f>
        <v>11.213731173863303</v>
      </c>
      <c r="AX135" s="64"/>
      <c r="AY135" s="301">
        <v>183051</v>
      </c>
      <c r="AZ135" s="64"/>
      <c r="BA135" s="301">
        <v>805113</v>
      </c>
      <c r="BB135" s="64"/>
      <c r="BC135" s="88">
        <f>(AY135+BA135)</f>
        <v>988164</v>
      </c>
      <c r="BD135" s="64"/>
      <c r="BE135" s="89">
        <f>(BC135/$BS135)</f>
        <v>86.129521485226178</v>
      </c>
      <c r="BF135" s="64"/>
      <c r="BG135" s="89">
        <f>IF($BO135,BC135/$BO135*100,0)</f>
        <v>4.8990244626989305</v>
      </c>
      <c r="BH135" s="64"/>
      <c r="BI135" s="301">
        <v>524183</v>
      </c>
      <c r="BJ135" s="64"/>
      <c r="BK135" s="89">
        <f>(BI135/$BS135)</f>
        <v>45.688398849472676</v>
      </c>
      <c r="BL135" s="64"/>
      <c r="BM135" s="89">
        <f>IF($BO135,BI135/$BO135*100,0)</f>
        <v>2.598744074800249</v>
      </c>
      <c r="BN135" s="64"/>
      <c r="BO135" s="88">
        <f>(U135+AA135+AG135+AM135+AS135+BC135+BI135)</f>
        <v>20170628</v>
      </c>
      <c r="BQ135" s="64">
        <v>40</v>
      </c>
      <c r="BS135" s="68">
        <v>11473</v>
      </c>
    </row>
    <row r="136" spans="1:71" ht="8.85" customHeight="1" x14ac:dyDescent="0.3">
      <c r="A136" s="90"/>
      <c r="B136" s="79"/>
      <c r="E136" s="85"/>
      <c r="F136" s="64"/>
      <c r="G136" s="85"/>
      <c r="H136" s="64"/>
      <c r="I136" s="85"/>
      <c r="J136" s="85"/>
      <c r="K136" s="85"/>
      <c r="L136" s="64"/>
      <c r="M136" s="85"/>
      <c r="N136" s="64"/>
      <c r="O136" s="85"/>
      <c r="P136" s="64"/>
      <c r="Q136" s="85"/>
      <c r="R136" s="64"/>
      <c r="S136" s="85"/>
      <c r="T136" s="64"/>
      <c r="U136" s="85"/>
      <c r="V136" s="64"/>
      <c r="W136" s="64"/>
      <c r="X136" s="64"/>
      <c r="Y136" s="64"/>
      <c r="Z136" s="64"/>
      <c r="AA136" s="85"/>
      <c r="AB136" s="64"/>
      <c r="AC136" s="64"/>
      <c r="AD136" s="64"/>
      <c r="AE136" s="64"/>
      <c r="AF136" s="64"/>
      <c r="AG136" s="85"/>
      <c r="AH136" s="64"/>
      <c r="AI136" s="64"/>
      <c r="AJ136" s="64"/>
      <c r="AK136" s="64"/>
      <c r="AL136" s="64"/>
      <c r="AM136" s="85"/>
      <c r="AN136" s="64"/>
      <c r="AO136" s="64"/>
      <c r="AP136" s="64"/>
      <c r="AQ136" s="64"/>
      <c r="AR136" s="64"/>
      <c r="AS136" s="85"/>
      <c r="AT136" s="64"/>
      <c r="AU136" s="64"/>
      <c r="AV136" s="64"/>
      <c r="AW136" s="64"/>
      <c r="AX136" s="64"/>
      <c r="AY136" s="85"/>
      <c r="AZ136" s="64"/>
      <c r="BA136" s="85"/>
      <c r="BB136" s="64"/>
      <c r="BC136" s="85"/>
      <c r="BD136" s="64"/>
      <c r="BE136" s="64"/>
      <c r="BF136" s="64"/>
      <c r="BG136" s="64"/>
      <c r="BH136" s="64"/>
      <c r="BI136" s="85"/>
      <c r="BJ136" s="64"/>
      <c r="BK136" s="64"/>
      <c r="BL136" s="64"/>
      <c r="BM136" s="64"/>
      <c r="BN136" s="64"/>
      <c r="BO136" s="85"/>
      <c r="BQ136" s="91"/>
    </row>
    <row r="137" spans="1:71" ht="8.85" customHeight="1" x14ac:dyDescent="0.3">
      <c r="A137" s="64">
        <v>41</v>
      </c>
      <c r="B137" s="79"/>
      <c r="C137" s="64" t="s">
        <v>169</v>
      </c>
      <c r="E137" s="88">
        <v>12894244</v>
      </c>
      <c r="F137" s="85"/>
      <c r="G137" s="88">
        <v>5565240</v>
      </c>
      <c r="H137" s="64"/>
      <c r="I137" s="88">
        <v>7432702</v>
      </c>
      <c r="J137" s="88"/>
      <c r="K137" s="88">
        <v>69342</v>
      </c>
      <c r="L137" s="64"/>
      <c r="M137" s="88">
        <v>1435072</v>
      </c>
      <c r="N137" s="64"/>
      <c r="O137" s="88">
        <v>0</v>
      </c>
      <c r="P137" s="64"/>
      <c r="Q137" s="88">
        <v>576220</v>
      </c>
      <c r="R137" s="64"/>
      <c r="S137" s="88">
        <v>321408</v>
      </c>
      <c r="T137" s="64"/>
      <c r="U137" s="88">
        <f>SUM(E137:S137)</f>
        <v>28294228</v>
      </c>
      <c r="V137" s="64"/>
      <c r="W137" s="89">
        <f>(U137/$BS137)</f>
        <v>816.64294166883133</v>
      </c>
      <c r="X137" s="64"/>
      <c r="Y137" s="89">
        <f>IF($BO137,U137/$BO137*100,0)</f>
        <v>63.766112453903247</v>
      </c>
      <c r="Z137" s="64"/>
      <c r="AA137" s="88">
        <v>7541735</v>
      </c>
      <c r="AB137" s="64"/>
      <c r="AC137" s="89">
        <f>(AA137/$BS137)</f>
        <v>217.67353594827836</v>
      </c>
      <c r="AD137" s="64"/>
      <c r="AE137" s="89">
        <f>IF($BO137,AA137/$BO137*100,0)</f>
        <v>16.996651122891144</v>
      </c>
      <c r="AF137" s="64"/>
      <c r="AG137" s="301">
        <v>152055</v>
      </c>
      <c r="AH137" s="64"/>
      <c r="AI137" s="89">
        <f>(AG137/$BS137)</f>
        <v>4.3886916616157245</v>
      </c>
      <c r="AJ137" s="64"/>
      <c r="AK137" s="89">
        <f>IF($BO137,AG137/$BO137*100,0)</f>
        <v>0.34268318715669704</v>
      </c>
      <c r="AL137" s="64"/>
      <c r="AM137" s="301">
        <v>63844</v>
      </c>
      <c r="AN137" s="64"/>
      <c r="AO137" s="89">
        <f>(AM137/$BS137)</f>
        <v>1.8426992235980026</v>
      </c>
      <c r="AP137" s="64"/>
      <c r="AQ137" s="89">
        <f>IF($BO137,AM137/$BO137*100,0)</f>
        <v>0.1438838933335449</v>
      </c>
      <c r="AR137" s="64"/>
      <c r="AS137" s="301">
        <v>7168965</v>
      </c>
      <c r="AT137" s="64"/>
      <c r="AU137" s="89">
        <f>(AS137/$BS137)</f>
        <v>206.91445146765955</v>
      </c>
      <c r="AV137" s="64"/>
      <c r="AW137" s="89">
        <f>IF($BO137,AS137/$BO137*100,0)</f>
        <v>16.156547136331003</v>
      </c>
      <c r="AX137" s="64"/>
      <c r="AY137" s="301">
        <v>148114</v>
      </c>
      <c r="AZ137" s="64"/>
      <c r="BA137" s="301">
        <v>275348</v>
      </c>
      <c r="BB137" s="64"/>
      <c r="BC137" s="88">
        <f>(AY137+BA137)</f>
        <v>423462</v>
      </c>
      <c r="BD137" s="64"/>
      <c r="BE137" s="89">
        <f>(BC137/$BS137)</f>
        <v>12.222183738851848</v>
      </c>
      <c r="BF137" s="64"/>
      <c r="BG137" s="89">
        <f>IF($BO137,BC137/$BO137*100,0)</f>
        <v>0.95434749136660579</v>
      </c>
      <c r="BH137" s="64"/>
      <c r="BI137" s="301">
        <v>727599</v>
      </c>
      <c r="BJ137" s="64"/>
      <c r="BK137" s="89">
        <f>(BI137/$BS137)</f>
        <v>21.000346350333363</v>
      </c>
      <c r="BL137" s="64"/>
      <c r="BM137" s="89">
        <f>IF($BO137,BI137/$BO137*100,0)</f>
        <v>1.6397747150177606</v>
      </c>
      <c r="BN137" s="64"/>
      <c r="BO137" s="88">
        <f>(U137+AA137+AG137+AM137+AS137+BC137+BI137)</f>
        <v>44371888</v>
      </c>
      <c r="BQ137" s="64">
        <v>41</v>
      </c>
      <c r="BS137" s="68">
        <v>34647</v>
      </c>
    </row>
    <row r="138" spans="1:71" ht="8.85" customHeight="1" x14ac:dyDescent="0.3">
      <c r="A138" s="64">
        <v>42</v>
      </c>
      <c r="B138" s="79"/>
      <c r="C138" s="64" t="s">
        <v>170</v>
      </c>
      <c r="E138" s="88">
        <v>114023863</v>
      </c>
      <c r="F138" s="85"/>
      <c r="G138" s="88">
        <v>6207639</v>
      </c>
      <c r="H138" s="64"/>
      <c r="I138" s="88">
        <v>35830825</v>
      </c>
      <c r="J138" s="88"/>
      <c r="K138" s="88">
        <v>32932</v>
      </c>
      <c r="L138" s="64"/>
      <c r="M138" s="88">
        <v>1928378</v>
      </c>
      <c r="N138" s="64"/>
      <c r="O138" s="88">
        <v>1600679</v>
      </c>
      <c r="P138" s="64"/>
      <c r="Q138" s="88">
        <v>847524</v>
      </c>
      <c r="R138" s="64"/>
      <c r="S138" s="88">
        <v>442442</v>
      </c>
      <c r="T138" s="64"/>
      <c r="U138" s="88">
        <f>SUM(E138:S138)</f>
        <v>160914282</v>
      </c>
      <c r="V138" s="64"/>
      <c r="W138" s="89">
        <f>(U138/$BS138)</f>
        <v>1498.8708887170842</v>
      </c>
      <c r="X138" s="64"/>
      <c r="Y138" s="89">
        <f>IF($BO138,U138/$BO138*100,0)</f>
        <v>74.547565740218104</v>
      </c>
      <c r="Z138" s="64"/>
      <c r="AA138" s="88">
        <v>30900414</v>
      </c>
      <c r="AB138" s="64"/>
      <c r="AC138" s="89">
        <f>(AA138/$BS138)</f>
        <v>287.82859059027356</v>
      </c>
      <c r="AD138" s="64"/>
      <c r="AE138" s="89">
        <f>IF($BO138,AA138/$BO138*100,0)</f>
        <v>14.315389631263159</v>
      </c>
      <c r="AF138" s="64"/>
      <c r="AG138" s="88">
        <v>2546793</v>
      </c>
      <c r="AH138" s="64"/>
      <c r="AI138" s="89">
        <f>(AG138/$BS138)</f>
        <v>23.722654321562636</v>
      </c>
      <c r="AJ138" s="64"/>
      <c r="AK138" s="89">
        <f>IF($BO138,AG138/$BO138*100,0)</f>
        <v>1.1798655547195449</v>
      </c>
      <c r="AL138" s="64"/>
      <c r="AM138" s="88">
        <v>986441</v>
      </c>
      <c r="AN138" s="64"/>
      <c r="AO138" s="89">
        <f>(AM138/$BS138)</f>
        <v>9.1884180817273204</v>
      </c>
      <c r="AP138" s="64"/>
      <c r="AQ138" s="89">
        <f>IF($BO138,AM138/$BO138*100,0)</f>
        <v>0.45699346498247118</v>
      </c>
      <c r="AR138" s="64"/>
      <c r="AS138" s="88">
        <v>14427197</v>
      </c>
      <c r="AT138" s="64"/>
      <c r="AU138" s="89">
        <f>(AS138/$BS138)</f>
        <v>134.38524735229188</v>
      </c>
      <c r="AV138" s="64"/>
      <c r="AW138" s="89">
        <f>IF($BO138,AS138/$BO138*100,0)</f>
        <v>6.6837598467771642</v>
      </c>
      <c r="AX138" s="64"/>
      <c r="AY138" s="88">
        <v>2080041</v>
      </c>
      <c r="AZ138" s="64"/>
      <c r="BA138" s="88">
        <v>745725</v>
      </c>
      <c r="BB138" s="64"/>
      <c r="BC138" s="88">
        <f>(AY138+BA138)</f>
        <v>2825766</v>
      </c>
      <c r="BD138" s="64"/>
      <c r="BE138" s="89">
        <f>(BC138/$BS138)</f>
        <v>26.321208677589723</v>
      </c>
      <c r="BF138" s="64"/>
      <c r="BG138" s="89">
        <f>IF($BO138,BC138/$BO138*100,0)</f>
        <v>1.309106774322699</v>
      </c>
      <c r="BH138" s="64"/>
      <c r="BI138" s="88">
        <v>3253616</v>
      </c>
      <c r="BJ138" s="64"/>
      <c r="BK138" s="89">
        <f>(BI138/$BS138)</f>
        <v>30.306510055236267</v>
      </c>
      <c r="BL138" s="64"/>
      <c r="BM138" s="89">
        <f>IF($BO138,BI138/$BO138*100,0)</f>
        <v>1.5073189877168607</v>
      </c>
      <c r="BN138" s="64"/>
      <c r="BO138" s="88">
        <f>(U138+AA138+AG138+AM138+AS138+BC138+BI138)</f>
        <v>215854509</v>
      </c>
      <c r="BQ138" s="64">
        <v>42</v>
      </c>
      <c r="BS138" s="68">
        <v>107357</v>
      </c>
    </row>
    <row r="139" spans="1:71" ht="8.85" customHeight="1" x14ac:dyDescent="0.3">
      <c r="A139" s="64">
        <v>43</v>
      </c>
      <c r="B139" s="79"/>
      <c r="C139" s="64" t="s">
        <v>171</v>
      </c>
      <c r="E139" s="88">
        <v>342064980</v>
      </c>
      <c r="F139" s="85"/>
      <c r="G139" s="88">
        <v>10375262</v>
      </c>
      <c r="H139" s="64"/>
      <c r="I139" s="88">
        <v>91997313</v>
      </c>
      <c r="J139" s="88"/>
      <c r="K139" s="88">
        <v>11734</v>
      </c>
      <c r="L139" s="64"/>
      <c r="M139" s="88">
        <v>867679</v>
      </c>
      <c r="N139" s="64"/>
      <c r="O139" s="88">
        <v>0</v>
      </c>
      <c r="P139" s="64"/>
      <c r="Q139" s="88">
        <v>1485418</v>
      </c>
      <c r="R139" s="64"/>
      <c r="S139" s="88">
        <v>667009</v>
      </c>
      <c r="T139" s="64"/>
      <c r="U139" s="88">
        <f>SUM(E139:S139)</f>
        <v>447469395</v>
      </c>
      <c r="V139" s="64"/>
      <c r="W139" s="89">
        <f>(U139/$BS139)</f>
        <v>1368.4372295431401</v>
      </c>
      <c r="X139" s="64"/>
      <c r="Y139" s="89">
        <f>IF($BO139,U139/$BO139*100,0)</f>
        <v>62.863578549007379</v>
      </c>
      <c r="Z139" s="64"/>
      <c r="AA139" s="88">
        <v>186186118</v>
      </c>
      <c r="AB139" s="64"/>
      <c r="AC139" s="89">
        <f>(AA139/$BS139)</f>
        <v>569.38869639411246</v>
      </c>
      <c r="AD139" s="64"/>
      <c r="AE139" s="89">
        <f>IF($BO139,AA139/$BO139*100,0)</f>
        <v>26.156706546662832</v>
      </c>
      <c r="AF139" s="64"/>
      <c r="AG139" s="88">
        <v>7800531</v>
      </c>
      <c r="AH139" s="64"/>
      <c r="AI139" s="89">
        <f>(AG139/$BS139)</f>
        <v>23.855345527274284</v>
      </c>
      <c r="AJ139" s="64"/>
      <c r="AK139" s="89">
        <f>IF($BO139,AG139/$BO139*100,0)</f>
        <v>1.0958722512015981</v>
      </c>
      <c r="AL139" s="64"/>
      <c r="AM139" s="88">
        <v>2146622</v>
      </c>
      <c r="AN139" s="64"/>
      <c r="AO139" s="89">
        <f>(AM139/$BS139)</f>
        <v>6.5647338016410135</v>
      </c>
      <c r="AP139" s="64"/>
      <c r="AQ139" s="89">
        <f>IF($BO139,AM139/$BO139*100,0)</f>
        <v>0.30157222420100332</v>
      </c>
      <c r="AR139" s="64"/>
      <c r="AS139" s="88">
        <v>38146893</v>
      </c>
      <c r="AT139" s="64"/>
      <c r="AU139" s="89">
        <f>(AS139/$BS139)</f>
        <v>116.6596624392571</v>
      </c>
      <c r="AV139" s="64"/>
      <c r="AW139" s="89">
        <f>IF($BO139,AS139/$BO139*100,0)</f>
        <v>5.3591379238485786</v>
      </c>
      <c r="AX139" s="64"/>
      <c r="AY139" s="88">
        <v>15066457</v>
      </c>
      <c r="AZ139" s="64"/>
      <c r="BA139" s="88">
        <v>1274594</v>
      </c>
      <c r="BB139" s="64"/>
      <c r="BC139" s="88">
        <f>(AY139+BA139)</f>
        <v>16341051</v>
      </c>
      <c r="BD139" s="64"/>
      <c r="BE139" s="89">
        <f>(BC139/$BS139)</f>
        <v>49.973702800977392</v>
      </c>
      <c r="BF139" s="64"/>
      <c r="BG139" s="89">
        <f>IF($BO139,BC139/$BO139*100,0)</f>
        <v>2.2957032471725478</v>
      </c>
      <c r="BH139" s="64"/>
      <c r="BI139" s="88">
        <v>13719639</v>
      </c>
      <c r="BJ139" s="64"/>
      <c r="BK139" s="89">
        <f>(BI139/$BS139)</f>
        <v>41.956980730474349</v>
      </c>
      <c r="BL139" s="64"/>
      <c r="BM139" s="89">
        <f>IF($BO139,BI139/$BO139*100,0)</f>
        <v>1.9274292579060632</v>
      </c>
      <c r="BN139" s="64"/>
      <c r="BO139" s="88">
        <f>(U139+AA139+AG139+AM139+AS139+BC139+BI139)</f>
        <v>711810249</v>
      </c>
      <c r="BQ139" s="64">
        <v>43</v>
      </c>
      <c r="BS139" s="68">
        <v>326993</v>
      </c>
    </row>
    <row r="140" spans="1:71" ht="8.85" customHeight="1" x14ac:dyDescent="0.3">
      <c r="A140" s="64">
        <v>44</v>
      </c>
      <c r="B140" s="79"/>
      <c r="C140" s="64" t="s">
        <v>172</v>
      </c>
      <c r="E140" s="88">
        <v>16405784</v>
      </c>
      <c r="F140" s="85"/>
      <c r="G140" s="88">
        <v>1049218</v>
      </c>
      <c r="H140" s="64"/>
      <c r="I140" s="88">
        <v>4559267</v>
      </c>
      <c r="J140" s="88"/>
      <c r="K140" s="88">
        <v>124417</v>
      </c>
      <c r="L140" s="64"/>
      <c r="M140" s="88">
        <v>5516932</v>
      </c>
      <c r="N140" s="64"/>
      <c r="O140" s="88">
        <v>0</v>
      </c>
      <c r="P140" s="64"/>
      <c r="Q140" s="88">
        <v>331158</v>
      </c>
      <c r="R140" s="64"/>
      <c r="S140" s="88">
        <v>244018</v>
      </c>
      <c r="T140" s="64"/>
      <c r="U140" s="88">
        <f>SUM(E140:S140)</f>
        <v>28230794</v>
      </c>
      <c r="V140" s="64"/>
      <c r="W140" s="89">
        <f>(U140/$BS140)</f>
        <v>548.8314864497064</v>
      </c>
      <c r="X140" s="64"/>
      <c r="Y140" s="89">
        <f>IF($BO140,U140/$BO140*100,0)</f>
        <v>50.672840286643329</v>
      </c>
      <c r="Z140" s="64"/>
      <c r="AA140" s="88">
        <v>13397099</v>
      </c>
      <c r="AB140" s="64"/>
      <c r="AC140" s="89">
        <f>(AA140/$BS140)</f>
        <v>260.45139779929235</v>
      </c>
      <c r="AD140" s="64"/>
      <c r="AE140" s="89">
        <f>IF($BO140,AA140/$BO140*100,0)</f>
        <v>24.047111743699066</v>
      </c>
      <c r="AF140" s="64"/>
      <c r="AG140" s="88">
        <v>77110</v>
      </c>
      <c r="AH140" s="64"/>
      <c r="AI140" s="89">
        <f>(AG140/$BS140)</f>
        <v>1.4990862786266963</v>
      </c>
      <c r="AJ140" s="64"/>
      <c r="AK140" s="89">
        <f>IF($BO140,AG140/$BO140*100,0)</f>
        <v>0.1384085305749129</v>
      </c>
      <c r="AL140" s="64"/>
      <c r="AM140" s="88">
        <v>165674</v>
      </c>
      <c r="AN140" s="64"/>
      <c r="AO140" s="89">
        <f>(AM140/$BS140)</f>
        <v>3.2208484000155528</v>
      </c>
      <c r="AP140" s="64"/>
      <c r="AQ140" s="89">
        <f>IF($BO140,AM140/$BO140*100,0)</f>
        <v>0.29737640895432649</v>
      </c>
      <c r="AR140" s="64"/>
      <c r="AS140" s="88">
        <v>8274671</v>
      </c>
      <c r="AT140" s="64"/>
      <c r="AU140" s="89">
        <f>(AS140/$BS140)</f>
        <v>160.8668882927019</v>
      </c>
      <c r="AV140" s="64"/>
      <c r="AW140" s="89">
        <f>IF($BO140,AS140/$BO140*100,0)</f>
        <v>14.852613851651473</v>
      </c>
      <c r="AX140" s="64"/>
      <c r="AY140" s="88">
        <v>1884540</v>
      </c>
      <c r="AZ140" s="64"/>
      <c r="BA140" s="88">
        <v>876990</v>
      </c>
      <c r="BB140" s="64"/>
      <c r="BC140" s="88">
        <f>(AY140+BA140)</f>
        <v>2761530</v>
      </c>
      <c r="BD140" s="64"/>
      <c r="BE140" s="89">
        <f>(BC140/$BS140)</f>
        <v>53.686574128076522</v>
      </c>
      <c r="BF140" s="64"/>
      <c r="BG140" s="89">
        <f>IF($BO140,BC140/$BO140*100,0)</f>
        <v>4.9568059841595025</v>
      </c>
      <c r="BH140" s="64"/>
      <c r="BI140" s="88">
        <v>2805006</v>
      </c>
      <c r="BJ140" s="64"/>
      <c r="BK140" s="89">
        <f>(BI140/$BS140)</f>
        <v>54.531785839262803</v>
      </c>
      <c r="BL140" s="64"/>
      <c r="BM140" s="89">
        <f>IF($BO140,BI140/$BO140*100,0)</f>
        <v>5.0348431943173919</v>
      </c>
      <c r="BN140" s="64"/>
      <c r="BO140" s="88">
        <f>(U140+AA140+AG140+AM140+AS140+BC140+BI140)</f>
        <v>55711884</v>
      </c>
      <c r="BQ140" s="64">
        <v>44</v>
      </c>
      <c r="BS140" s="68">
        <v>51438</v>
      </c>
    </row>
    <row r="141" spans="1:71" ht="8.85" customHeight="1" x14ac:dyDescent="0.3">
      <c r="A141" s="64">
        <v>45</v>
      </c>
      <c r="B141" s="79"/>
      <c r="C141" s="64" t="s">
        <v>173</v>
      </c>
      <c r="E141" s="88">
        <v>3061041</v>
      </c>
      <c r="F141" s="85"/>
      <c r="G141" s="88">
        <v>107431</v>
      </c>
      <c r="H141" s="64"/>
      <c r="I141" s="88">
        <v>413803</v>
      </c>
      <c r="J141" s="88"/>
      <c r="K141" s="88">
        <v>2654</v>
      </c>
      <c r="L141" s="64"/>
      <c r="M141" s="88">
        <v>1198</v>
      </c>
      <c r="N141" s="64"/>
      <c r="O141" s="88">
        <v>3725</v>
      </c>
      <c r="P141" s="64"/>
      <c r="Q141" s="88">
        <v>20024</v>
      </c>
      <c r="R141" s="64"/>
      <c r="S141" s="88">
        <v>14026</v>
      </c>
      <c r="T141" s="64"/>
      <c r="U141" s="88">
        <f>SUM(E141:S141)</f>
        <v>3623902</v>
      </c>
      <c r="V141" s="64"/>
      <c r="W141" s="89">
        <f>(U141/$BS141)</f>
        <v>1599.9567328918322</v>
      </c>
      <c r="X141" s="64"/>
      <c r="Y141" s="89">
        <f>IF($BO141,U141/$BO141*100,0)</f>
        <v>74.925806146149796</v>
      </c>
      <c r="Z141" s="64"/>
      <c r="AA141" s="88">
        <v>349453</v>
      </c>
      <c r="AB141" s="64"/>
      <c r="AC141" s="89">
        <f>(AA141/$BS141)</f>
        <v>154.28388520971302</v>
      </c>
      <c r="AD141" s="64"/>
      <c r="AE141" s="89">
        <f>IF($BO141,AA141/$BO141*100,0)</f>
        <v>7.2250981773763439</v>
      </c>
      <c r="AF141" s="64"/>
      <c r="AG141" s="88">
        <v>8006</v>
      </c>
      <c r="AH141" s="64"/>
      <c r="AI141" s="89">
        <f>(AG141/$BS141)</f>
        <v>3.5346578366445915</v>
      </c>
      <c r="AJ141" s="64"/>
      <c r="AK141" s="89">
        <f>IF($BO141,AG141/$BO141*100,0)</f>
        <v>0.16552765610275202</v>
      </c>
      <c r="AL141" s="64"/>
      <c r="AM141" s="88">
        <v>4730</v>
      </c>
      <c r="AN141" s="64"/>
      <c r="AO141" s="89">
        <f>(AM141/$BS141)</f>
        <v>2.0883002207505519</v>
      </c>
      <c r="AP141" s="64"/>
      <c r="AQ141" s="89">
        <f>IF($BO141,AM141/$BO141*100,0)</f>
        <v>9.7794880510369359E-2</v>
      </c>
      <c r="AR141" s="64"/>
      <c r="AS141" s="88">
        <v>694262</v>
      </c>
      <c r="AT141" s="64"/>
      <c r="AU141" s="89">
        <f>(AS141/$BS141)</f>
        <v>306.51743929359822</v>
      </c>
      <c r="AV141" s="64"/>
      <c r="AW141" s="89">
        <f>IF($BO141,AS141/$BO141*100,0)</f>
        <v>14.354179562978869</v>
      </c>
      <c r="AX141" s="64"/>
      <c r="AY141" s="88">
        <v>75627</v>
      </c>
      <c r="AZ141" s="64"/>
      <c r="BA141" s="88">
        <v>11940</v>
      </c>
      <c r="BB141" s="64"/>
      <c r="BC141" s="88">
        <f>(AY141+BA141)</f>
        <v>87567</v>
      </c>
      <c r="BD141" s="64"/>
      <c r="BE141" s="89">
        <f>(BC141/$BS141)</f>
        <v>38.660927152317882</v>
      </c>
      <c r="BF141" s="64"/>
      <c r="BG141" s="89">
        <f>IF($BO141,BC141/$BO141*100,0)</f>
        <v>1.8104871673681848</v>
      </c>
      <c r="BH141" s="64"/>
      <c r="BI141" s="88">
        <v>68734</v>
      </c>
      <c r="BJ141" s="64"/>
      <c r="BK141" s="89">
        <f>(BI141/$BS141)</f>
        <v>30.346136865342164</v>
      </c>
      <c r="BL141" s="64"/>
      <c r="BM141" s="89">
        <f>IF($BO141,BI141/$BO141*100,0)</f>
        <v>1.4211064095136845</v>
      </c>
      <c r="BN141" s="64"/>
      <c r="BO141" s="88">
        <f>(U141+AA141+AG141+AM141+AS141+BC141+BI141)</f>
        <v>4836654</v>
      </c>
      <c r="BQ141" s="64">
        <v>45</v>
      </c>
      <c r="BS141" s="68">
        <v>2265</v>
      </c>
    </row>
    <row r="142" spans="1:71" ht="8.85" customHeight="1" x14ac:dyDescent="0.3">
      <c r="A142" s="90"/>
      <c r="B142" s="79"/>
      <c r="E142" s="64"/>
      <c r="F142" s="64"/>
      <c r="G142" s="64"/>
      <c r="H142" s="64"/>
      <c r="I142" s="64"/>
      <c r="J142" s="64"/>
      <c r="K142" s="64"/>
      <c r="L142" s="64"/>
      <c r="M142" s="64"/>
      <c r="N142" s="64"/>
      <c r="O142" s="64"/>
      <c r="P142" s="64"/>
      <c r="Q142" s="64"/>
      <c r="R142" s="64"/>
      <c r="S142" s="64"/>
      <c r="T142" s="64"/>
      <c r="U142" s="85"/>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64"/>
      <c r="AZ142" s="64"/>
      <c r="BA142" s="64"/>
      <c r="BB142" s="64"/>
      <c r="BC142" s="85"/>
      <c r="BD142" s="64"/>
      <c r="BE142" s="64"/>
      <c r="BF142" s="64"/>
      <c r="BG142" s="64"/>
      <c r="BH142" s="64"/>
      <c r="BI142" s="64"/>
      <c r="BJ142" s="64"/>
      <c r="BK142" s="64"/>
      <c r="BL142" s="64"/>
      <c r="BM142" s="64"/>
      <c r="BN142" s="64"/>
      <c r="BO142" s="85"/>
      <c r="BQ142" s="91"/>
    </row>
    <row r="143" spans="1:71" ht="8.85" customHeight="1" x14ac:dyDescent="0.3">
      <c r="A143" s="64">
        <v>46</v>
      </c>
      <c r="B143" s="79"/>
      <c r="C143" s="64" t="s">
        <v>174</v>
      </c>
      <c r="E143" s="88">
        <v>37557401</v>
      </c>
      <c r="F143" s="85"/>
      <c r="G143" s="88">
        <v>1425249</v>
      </c>
      <c r="H143" s="64"/>
      <c r="I143" s="88">
        <v>10593192</v>
      </c>
      <c r="J143" s="88"/>
      <c r="K143" s="88">
        <v>163653</v>
      </c>
      <c r="L143" s="64"/>
      <c r="M143" s="88">
        <v>6347528</v>
      </c>
      <c r="N143" s="64"/>
      <c r="O143" s="88">
        <v>0</v>
      </c>
      <c r="P143" s="64"/>
      <c r="Q143" s="88">
        <v>394434</v>
      </c>
      <c r="R143" s="64"/>
      <c r="S143" s="88">
        <v>169915</v>
      </c>
      <c r="T143" s="64"/>
      <c r="U143" s="88">
        <f>SUM(E143:S143)</f>
        <v>56651372</v>
      </c>
      <c r="V143" s="64"/>
      <c r="W143" s="89">
        <f>(U143/$BS143)</f>
        <v>1511.0256054624986</v>
      </c>
      <c r="X143" s="64"/>
      <c r="Y143" s="89">
        <f>IF($BO143,U143/$BO143*100,0)</f>
        <v>71.112027727621538</v>
      </c>
      <c r="Z143" s="64"/>
      <c r="AA143" s="88">
        <v>6800043</v>
      </c>
      <c r="AB143" s="64"/>
      <c r="AC143" s="89">
        <f>(AA143/$BS143)</f>
        <v>181.37317294356129</v>
      </c>
      <c r="AD143" s="64"/>
      <c r="AE143" s="89">
        <f>IF($BO143,AA143/$BO143*100,0)</f>
        <v>8.5358011517358978</v>
      </c>
      <c r="AF143" s="64"/>
      <c r="AG143" s="301">
        <v>569475</v>
      </c>
      <c r="AH143" s="64"/>
      <c r="AI143" s="89">
        <f>(AG143/$BS143)</f>
        <v>15.189240371279206</v>
      </c>
      <c r="AJ143" s="64"/>
      <c r="AK143" s="89">
        <f>IF($BO143,AG143/$BO143*100,0)</f>
        <v>0.71483744454039488</v>
      </c>
      <c r="AL143" s="64"/>
      <c r="AM143" s="301">
        <v>135492</v>
      </c>
      <c r="AN143" s="64"/>
      <c r="AO143" s="89">
        <f>(AM143/$BS143)</f>
        <v>3.6138909634055265</v>
      </c>
      <c r="AP143" s="64"/>
      <c r="AQ143" s="89">
        <f>IF($BO143,AM143/$BO143*100,0)</f>
        <v>0.17007727298945027</v>
      </c>
      <c r="AR143" s="64"/>
      <c r="AS143" s="301">
        <v>9821423</v>
      </c>
      <c r="AT143" s="64"/>
      <c r="AU143" s="89">
        <f>(AS143/$BS143)</f>
        <v>261.96049823962443</v>
      </c>
      <c r="AV143" s="64"/>
      <c r="AW143" s="89">
        <f>IF($BO143,AS143/$BO143*100,0)</f>
        <v>12.328409357865153</v>
      </c>
      <c r="AX143" s="64"/>
      <c r="AY143" s="301">
        <v>841298</v>
      </c>
      <c r="AZ143" s="64"/>
      <c r="BA143" s="301">
        <v>402926</v>
      </c>
      <c r="BB143" s="64"/>
      <c r="BC143" s="88">
        <f>(AY143+BA143)</f>
        <v>1244224</v>
      </c>
      <c r="BD143" s="64"/>
      <c r="BE143" s="89">
        <f>(BC143/$BS143)</f>
        <v>33.186386429104878</v>
      </c>
      <c r="BF143" s="64"/>
      <c r="BG143" s="89">
        <f>IF($BO143,BC143/$BO143*100,0)</f>
        <v>1.5618208079298095</v>
      </c>
      <c r="BH143" s="64"/>
      <c r="BI143" s="301">
        <v>4442936</v>
      </c>
      <c r="BJ143" s="64"/>
      <c r="BK143" s="89">
        <f>(BI143/$BS143)</f>
        <v>118.50357409580711</v>
      </c>
      <c r="BL143" s="64"/>
      <c r="BM143" s="89">
        <f>IF($BO143,BI143/$BO143*100,0)</f>
        <v>5.5770262373177468</v>
      </c>
      <c r="BN143" s="64"/>
      <c r="BO143" s="88">
        <f>(U143+AA143+AG143+AM143+AS143+BC143+BI143)</f>
        <v>79664965</v>
      </c>
      <c r="BQ143" s="64">
        <v>46</v>
      </c>
      <c r="BS143" s="68">
        <v>37492</v>
      </c>
    </row>
    <row r="144" spans="1:71" ht="8.85" customHeight="1" x14ac:dyDescent="0.3">
      <c r="A144" s="64">
        <v>47</v>
      </c>
      <c r="B144" s="79"/>
      <c r="C144" s="64" t="s">
        <v>175</v>
      </c>
      <c r="E144" s="88">
        <v>102369420</v>
      </c>
      <c r="F144" s="85"/>
      <c r="G144" s="88">
        <v>2070535</v>
      </c>
      <c r="H144" s="64"/>
      <c r="I144" s="88">
        <v>24966205</v>
      </c>
      <c r="J144" s="88"/>
      <c r="K144" s="88">
        <v>0</v>
      </c>
      <c r="L144" s="64"/>
      <c r="M144" s="88">
        <v>5792160</v>
      </c>
      <c r="N144" s="64"/>
      <c r="O144" s="88">
        <v>0</v>
      </c>
      <c r="P144" s="64"/>
      <c r="Q144" s="88">
        <v>726994</v>
      </c>
      <c r="R144" s="64"/>
      <c r="S144" s="88">
        <v>389226</v>
      </c>
      <c r="T144" s="64"/>
      <c r="U144" s="88">
        <f>SUM(E144:S144)</f>
        <v>136314540</v>
      </c>
      <c r="V144" s="64"/>
      <c r="W144" s="89">
        <f>(U144/$BS144)</f>
        <v>1797.4674631116736</v>
      </c>
      <c r="X144" s="64"/>
      <c r="Y144" s="89">
        <f>IF($BO144,U144/$BO144*100,0)</f>
        <v>71.303558410297356</v>
      </c>
      <c r="Z144" s="64"/>
      <c r="AA144" s="88">
        <v>37202885</v>
      </c>
      <c r="AB144" s="64"/>
      <c r="AC144" s="89">
        <f>(AA144/$BS144)</f>
        <v>490.56377493835464</v>
      </c>
      <c r="AD144" s="64"/>
      <c r="AE144" s="89">
        <f>IF($BO144,AA144/$BO144*100,0)</f>
        <v>19.460125703604877</v>
      </c>
      <c r="AF144" s="64"/>
      <c r="AG144" s="88">
        <v>1617695</v>
      </c>
      <c r="AH144" s="64"/>
      <c r="AI144" s="89">
        <f>(AG144/$BS144)</f>
        <v>21.331210359059561</v>
      </c>
      <c r="AJ144" s="64"/>
      <c r="AK144" s="89">
        <f>IF($BO144,AG144/$BO144*100,0)</f>
        <v>0.84618566678614016</v>
      </c>
      <c r="AL144" s="64"/>
      <c r="AM144" s="88">
        <v>292518</v>
      </c>
      <c r="AN144" s="64"/>
      <c r="AO144" s="89">
        <f>(AM144/$BS144)</f>
        <v>3.8571937181059379</v>
      </c>
      <c r="AP144" s="64"/>
      <c r="AQ144" s="89">
        <f>IF($BO144,AM144/$BO144*100,0)</f>
        <v>0.15301063480875451</v>
      </c>
      <c r="AR144" s="64"/>
      <c r="AS144" s="88">
        <v>12240762</v>
      </c>
      <c r="AT144" s="64"/>
      <c r="AU144" s="89">
        <f>(AS144/$BS144)</f>
        <v>161.40883737489617</v>
      </c>
      <c r="AV144" s="64"/>
      <c r="AW144" s="89">
        <f>IF($BO144,AS144/$BO144*100,0)</f>
        <v>6.4029111513236092</v>
      </c>
      <c r="AX144" s="64"/>
      <c r="AY144" s="88">
        <v>66309</v>
      </c>
      <c r="AZ144" s="64"/>
      <c r="BA144" s="88">
        <v>242565</v>
      </c>
      <c r="BB144" s="64"/>
      <c r="BC144" s="88">
        <f>(AY144+BA144)</f>
        <v>308874</v>
      </c>
      <c r="BD144" s="64"/>
      <c r="BE144" s="89">
        <f>(BC144/$BS144)</f>
        <v>4.0728668064401283</v>
      </c>
      <c r="BF144" s="64"/>
      <c r="BG144" s="89">
        <f>IF($BO144,BC144/$BO144*100,0)</f>
        <v>0.16156614914610126</v>
      </c>
      <c r="BH144" s="64"/>
      <c r="BI144" s="88">
        <v>3197673</v>
      </c>
      <c r="BJ144" s="64"/>
      <c r="BK144" s="89">
        <f>(BI144/$BS144)</f>
        <v>42.165077732505239</v>
      </c>
      <c r="BL144" s="64"/>
      <c r="BM144" s="89">
        <f>IF($BO144,BI144/$BO144*100,0)</f>
        <v>1.6726422840331687</v>
      </c>
      <c r="BN144" s="64"/>
      <c r="BO144" s="88">
        <f>(U144+AA144+AG144+AM144+AS144+BC144+BI144)</f>
        <v>191174947</v>
      </c>
      <c r="BQ144" s="64">
        <v>47</v>
      </c>
      <c r="BS144" s="68">
        <v>75837</v>
      </c>
    </row>
    <row r="145" spans="1:71" ht="8.85" customHeight="1" x14ac:dyDescent="0.3">
      <c r="A145" s="64">
        <v>48</v>
      </c>
      <c r="B145" s="79"/>
      <c r="C145" s="64" t="s">
        <v>176</v>
      </c>
      <c r="E145" s="88">
        <v>4911894</v>
      </c>
      <c r="F145" s="85"/>
      <c r="G145" s="88">
        <v>177760</v>
      </c>
      <c r="H145" s="64"/>
      <c r="I145" s="88">
        <v>1911651</v>
      </c>
      <c r="J145" s="88"/>
      <c r="K145" s="88">
        <v>23609</v>
      </c>
      <c r="L145" s="64"/>
      <c r="M145" s="88">
        <v>277687</v>
      </c>
      <c r="N145" s="64"/>
      <c r="O145" s="88">
        <v>45344</v>
      </c>
      <c r="P145" s="64"/>
      <c r="Q145" s="88">
        <v>87106</v>
      </c>
      <c r="R145" s="64"/>
      <c r="S145" s="88">
        <v>49088</v>
      </c>
      <c r="T145" s="64"/>
      <c r="U145" s="88">
        <f>SUM(E145:S145)</f>
        <v>7484139</v>
      </c>
      <c r="V145" s="64"/>
      <c r="W145" s="89">
        <f>(U145/$BS145)</f>
        <v>1078.406195965418</v>
      </c>
      <c r="X145" s="64"/>
      <c r="Y145" s="89">
        <f>IF($BO145,U145/$BO145*100,0)</f>
        <v>55.304361204371247</v>
      </c>
      <c r="Z145" s="64"/>
      <c r="AA145" s="88">
        <v>715421</v>
      </c>
      <c r="AB145" s="64"/>
      <c r="AC145" s="89">
        <f>(AA145/$BS145)</f>
        <v>103.08659942363113</v>
      </c>
      <c r="AD145" s="64"/>
      <c r="AE145" s="89">
        <f>IF($BO145,AA145/$BO145*100,0)</f>
        <v>5.2866336925586861</v>
      </c>
      <c r="AF145" s="64"/>
      <c r="AG145" s="88">
        <v>112557</v>
      </c>
      <c r="AH145" s="64"/>
      <c r="AI145" s="89">
        <f>(AG145/$BS145)</f>
        <v>16.218587896253602</v>
      </c>
      <c r="AJ145" s="64"/>
      <c r="AK145" s="89">
        <f>IF($BO145,AG145/$BO145*100,0)</f>
        <v>0.83174470491267116</v>
      </c>
      <c r="AL145" s="64"/>
      <c r="AM145" s="88">
        <v>232417</v>
      </c>
      <c r="AN145" s="64"/>
      <c r="AO145" s="89">
        <f>(AM145/$BS145)</f>
        <v>33.489481268011531</v>
      </c>
      <c r="AP145" s="64"/>
      <c r="AQ145" s="89">
        <f>IF($BO145,AM145/$BO145*100,0)</f>
        <v>1.7174552367395033</v>
      </c>
      <c r="AR145" s="64"/>
      <c r="AS145" s="88">
        <v>3934249</v>
      </c>
      <c r="AT145" s="64"/>
      <c r="AU145" s="89">
        <f>(AS145/$BS145)</f>
        <v>566.89466858789626</v>
      </c>
      <c r="AV145" s="64"/>
      <c r="AW145" s="89">
        <f>IF($BO145,AS145/$BO145*100,0)</f>
        <v>29.072299133398825</v>
      </c>
      <c r="AX145" s="64"/>
      <c r="AY145" s="88">
        <v>599926</v>
      </c>
      <c r="AZ145" s="64"/>
      <c r="BA145" s="88">
        <v>51733</v>
      </c>
      <c r="BB145" s="64"/>
      <c r="BC145" s="88">
        <f>(AY145+BA145)</f>
        <v>651659</v>
      </c>
      <c r="BD145" s="64"/>
      <c r="BE145" s="89">
        <f>(BC145/$BS145)</f>
        <v>93.898991354466858</v>
      </c>
      <c r="BF145" s="64"/>
      <c r="BG145" s="89">
        <f>IF($BO145,BC145/$BO145*100,0)</f>
        <v>4.8154617008154652</v>
      </c>
      <c r="BH145" s="64"/>
      <c r="BI145" s="88">
        <v>402196</v>
      </c>
      <c r="BJ145" s="64"/>
      <c r="BK145" s="89">
        <f>(BI145/$BS145)</f>
        <v>57.953314121037465</v>
      </c>
      <c r="BL145" s="64"/>
      <c r="BM145" s="89">
        <f>IF($BO145,BI145/$BO145*100,0)</f>
        <v>2.9720443272036094</v>
      </c>
      <c r="BN145" s="64"/>
      <c r="BO145" s="88">
        <f>(U145+AA145+AG145+AM145+AS145+BC145+BI145)</f>
        <v>13532638</v>
      </c>
      <c r="BQ145" s="64">
        <v>48</v>
      </c>
      <c r="BS145" s="68">
        <v>6940</v>
      </c>
    </row>
    <row r="146" spans="1:71" ht="8.85" customHeight="1" x14ac:dyDescent="0.3">
      <c r="A146" s="64">
        <v>49</v>
      </c>
      <c r="B146" s="79"/>
      <c r="C146" s="64" t="s">
        <v>177</v>
      </c>
      <c r="E146" s="88">
        <v>19243525</v>
      </c>
      <c r="F146" s="85"/>
      <c r="G146" s="88">
        <v>1903516</v>
      </c>
      <c r="H146" s="64"/>
      <c r="I146" s="88">
        <v>6841061</v>
      </c>
      <c r="J146" s="88"/>
      <c r="K146" s="88">
        <v>18706</v>
      </c>
      <c r="L146" s="64"/>
      <c r="M146" s="88">
        <v>176503</v>
      </c>
      <c r="N146" s="64"/>
      <c r="O146" s="88">
        <v>0</v>
      </c>
      <c r="P146" s="64"/>
      <c r="Q146" s="88">
        <v>286106</v>
      </c>
      <c r="R146" s="64"/>
      <c r="S146" s="88">
        <v>189943</v>
      </c>
      <c r="T146" s="64"/>
      <c r="U146" s="88">
        <f>SUM(E146:S146)</f>
        <v>28659360</v>
      </c>
      <c r="V146" s="64"/>
      <c r="W146" s="89">
        <f>(U146/$BS146)</f>
        <v>1108.1220276070062</v>
      </c>
      <c r="X146" s="64"/>
      <c r="Y146" s="89">
        <f>IF($BO146,U146/$BO146*100,0)</f>
        <v>54.392986526332407</v>
      </c>
      <c r="Z146" s="64"/>
      <c r="AA146" s="88">
        <v>7877761</v>
      </c>
      <c r="AB146" s="64"/>
      <c r="AC146" s="89">
        <f>(AA146/$BS146)</f>
        <v>304.59579321811083</v>
      </c>
      <c r="AD146" s="64"/>
      <c r="AE146" s="89">
        <f>IF($BO146,AA146/$BO146*100,0)</f>
        <v>14.951309028905982</v>
      </c>
      <c r="AF146" s="64"/>
      <c r="AG146" s="88">
        <v>10837967</v>
      </c>
      <c r="AH146" s="64"/>
      <c r="AI146" s="89">
        <f>(AG146/$BS146)</f>
        <v>419.05297142636198</v>
      </c>
      <c r="AJ146" s="64"/>
      <c r="AK146" s="89">
        <f>IF($BO146,AG146/$BO146*100,0)</f>
        <v>20.569523988108433</v>
      </c>
      <c r="AL146" s="64"/>
      <c r="AM146" s="88">
        <v>206225</v>
      </c>
      <c r="AN146" s="64"/>
      <c r="AO146" s="89">
        <f>(AM146/$BS146)</f>
        <v>7.9737462784673081</v>
      </c>
      <c r="AP146" s="64"/>
      <c r="AQ146" s="89">
        <f>IF($BO146,AM146/$BO146*100,0)</f>
        <v>0.3913972135593014</v>
      </c>
      <c r="AR146" s="64"/>
      <c r="AS146" s="88">
        <v>3655455</v>
      </c>
      <c r="AT146" s="64"/>
      <c r="AU146" s="89">
        <f>(AS146/$BS146)</f>
        <v>141.33917178981557</v>
      </c>
      <c r="AV146" s="64"/>
      <c r="AW146" s="89">
        <f>IF($BO146,AS146/$BO146*100,0)</f>
        <v>6.9377374289800757</v>
      </c>
      <c r="AX146" s="64"/>
      <c r="AY146" s="88">
        <v>711141</v>
      </c>
      <c r="AZ146" s="64"/>
      <c r="BA146" s="88">
        <v>82348</v>
      </c>
      <c r="BB146" s="64"/>
      <c r="BC146" s="88">
        <f>(AY146+BA146)</f>
        <v>793489</v>
      </c>
      <c r="BD146" s="64"/>
      <c r="BE146" s="89">
        <f>(BC146/$BS146)</f>
        <v>30.680470169740556</v>
      </c>
      <c r="BF146" s="64"/>
      <c r="BG146" s="89">
        <f>IF($BO146,BC146/$BO146*100,0)</f>
        <v>1.5059734929807567</v>
      </c>
      <c r="BH146" s="64"/>
      <c r="BI146" s="88">
        <v>659183</v>
      </c>
      <c r="BJ146" s="64"/>
      <c r="BK146" s="89">
        <f>(BI146/$BS146)</f>
        <v>25.487491783629121</v>
      </c>
      <c r="BL146" s="64"/>
      <c r="BM146" s="89">
        <f>IF($BO146,BI146/$BO146*100,0)</f>
        <v>1.2510723211330392</v>
      </c>
      <c r="BN146" s="64"/>
      <c r="BO146" s="88">
        <f>(U146+AA146+AG146+AM146+AS146+BC146+BI146)</f>
        <v>52689440</v>
      </c>
      <c r="BQ146" s="64">
        <v>49</v>
      </c>
      <c r="BS146" s="68">
        <v>25863</v>
      </c>
    </row>
    <row r="147" spans="1:71" ht="8.85" customHeight="1" x14ac:dyDescent="0.3">
      <c r="A147" s="64">
        <v>50</v>
      </c>
      <c r="B147" s="79"/>
      <c r="C147" s="64" t="s">
        <v>178</v>
      </c>
      <c r="E147" s="88">
        <v>11964775</v>
      </c>
      <c r="F147" s="85"/>
      <c r="G147" s="88">
        <v>418543</v>
      </c>
      <c r="H147" s="64"/>
      <c r="I147" s="88">
        <v>3611046</v>
      </c>
      <c r="J147" s="88"/>
      <c r="K147" s="88">
        <v>6778</v>
      </c>
      <c r="L147" s="64"/>
      <c r="M147" s="88">
        <v>1721401</v>
      </c>
      <c r="N147" s="64"/>
      <c r="O147" s="88">
        <v>0</v>
      </c>
      <c r="P147" s="64"/>
      <c r="Q147" s="88">
        <v>173825</v>
      </c>
      <c r="R147" s="64"/>
      <c r="S147" s="88">
        <v>155072</v>
      </c>
      <c r="T147" s="64"/>
      <c r="U147" s="88">
        <f>SUM(E147:S147)</f>
        <v>18051440</v>
      </c>
      <c r="V147" s="64"/>
      <c r="W147" s="89">
        <f>(U147/$BS147)</f>
        <v>1067.122251123197</v>
      </c>
      <c r="X147" s="64"/>
      <c r="Y147" s="89">
        <f>IF($BO147,U147/$BO147*100,0)</f>
        <v>69.444133477519401</v>
      </c>
      <c r="Z147" s="64"/>
      <c r="AA147" s="88">
        <v>3026273</v>
      </c>
      <c r="AB147" s="64"/>
      <c r="AC147" s="89">
        <f>(AA147/$BS147)</f>
        <v>178.90003546937811</v>
      </c>
      <c r="AD147" s="64"/>
      <c r="AE147" s="89">
        <f>IF($BO147,AA147/$BO147*100,0)</f>
        <v>11.642113102966471</v>
      </c>
      <c r="AF147" s="64"/>
      <c r="AG147" s="301">
        <v>321299</v>
      </c>
      <c r="AH147" s="64"/>
      <c r="AI147" s="89">
        <f>(AG147/$BS147)</f>
        <v>18.993792858831874</v>
      </c>
      <c r="AJ147" s="64"/>
      <c r="AK147" s="89">
        <f>IF($BO147,AG147/$BO147*100,0)</f>
        <v>1.2360415923712182</v>
      </c>
      <c r="AL147" s="64"/>
      <c r="AM147" s="301">
        <v>81656</v>
      </c>
      <c r="AN147" s="64"/>
      <c r="AO147" s="89">
        <f>(AM147/$BS147)</f>
        <v>4.8271458973752663</v>
      </c>
      <c r="AP147" s="64"/>
      <c r="AQ147" s="89">
        <f>IF($BO147,AM147/$BO147*100,0)</f>
        <v>0.31413173482228146</v>
      </c>
      <c r="AR147" s="64"/>
      <c r="AS147" s="301">
        <v>3928771</v>
      </c>
      <c r="AT147" s="64"/>
      <c r="AU147" s="89">
        <f>(AS147/$BS147)</f>
        <v>232.25177346890518</v>
      </c>
      <c r="AV147" s="64"/>
      <c r="AW147" s="89">
        <f>IF($BO147,AS147/$BO147*100,0)</f>
        <v>15.114035097843018</v>
      </c>
      <c r="AX147" s="64"/>
      <c r="AY147" s="301">
        <v>163958</v>
      </c>
      <c r="AZ147" s="64"/>
      <c r="BA147" s="301">
        <v>60390</v>
      </c>
      <c r="BB147" s="64"/>
      <c r="BC147" s="88">
        <f>(AY147+BA147)</f>
        <v>224348</v>
      </c>
      <c r="BD147" s="64"/>
      <c r="BE147" s="89">
        <f>(BC147/$BS147)</f>
        <v>13.262473397966422</v>
      </c>
      <c r="BF147" s="64"/>
      <c r="BG147" s="89">
        <f>IF($BO147,BC147/$BO147*100,0)</f>
        <v>0.86306978597909756</v>
      </c>
      <c r="BH147" s="64"/>
      <c r="BI147" s="301">
        <v>360403</v>
      </c>
      <c r="BJ147" s="64"/>
      <c r="BK147" s="89">
        <f>(BI147/$BS147)</f>
        <v>21.305450461101916</v>
      </c>
      <c r="BL147" s="64"/>
      <c r="BM147" s="89">
        <f>IF($BO147,BI147/$BO147*100,0)</f>
        <v>1.3864752084985146</v>
      </c>
      <c r="BN147" s="64"/>
      <c r="BO147" s="88">
        <f>(U147+AA147+AG147+AM147+AS147+BC147+BI147)</f>
        <v>25994190</v>
      </c>
      <c r="BQ147" s="64">
        <v>50</v>
      </c>
      <c r="BS147" s="68">
        <v>16916</v>
      </c>
    </row>
    <row r="148" spans="1:71" ht="8.85" customHeight="1" x14ac:dyDescent="0.3">
      <c r="A148" s="79"/>
      <c r="B148" s="79"/>
      <c r="E148" s="101"/>
      <c r="G148" s="101"/>
      <c r="I148" s="101"/>
      <c r="J148" s="101"/>
      <c r="K148" s="101"/>
      <c r="M148" s="101"/>
      <c r="BQ148" s="64"/>
    </row>
    <row r="149" spans="1:71" ht="0.6" customHeight="1" x14ac:dyDescent="0.3">
      <c r="A149" s="79"/>
      <c r="B149" s="79"/>
      <c r="E149" s="101"/>
      <c r="G149" s="101"/>
      <c r="I149" s="101"/>
      <c r="J149" s="101"/>
      <c r="K149" s="101"/>
      <c r="M149" s="101"/>
      <c r="BQ149" s="64"/>
    </row>
    <row r="150" spans="1:71" ht="0.6" customHeight="1" x14ac:dyDescent="0.3">
      <c r="A150" s="79"/>
      <c r="B150" s="79"/>
    </row>
    <row r="151" spans="1:71" s="63" customFormat="1" ht="10.5" customHeight="1" x14ac:dyDescent="0.3">
      <c r="A151" s="99" t="s">
        <v>293</v>
      </c>
      <c r="BQ151" s="100" t="s">
        <v>294</v>
      </c>
    </row>
    <row r="152" spans="1:71" s="63" customFormat="1" ht="10.5" customHeight="1" x14ac:dyDescent="0.3">
      <c r="AB152" s="65"/>
      <c r="AC152" s="65"/>
      <c r="AD152" s="65"/>
      <c r="AE152" s="66" t="s">
        <v>49</v>
      </c>
      <c r="AF152" s="65"/>
      <c r="AG152" s="67" t="s">
        <v>50</v>
      </c>
      <c r="BQ152" s="66" t="s">
        <v>260</v>
      </c>
    </row>
    <row r="153" spans="1:71" s="63" customFormat="1" ht="10.5" customHeight="1" x14ac:dyDescent="0.3">
      <c r="A153" s="68"/>
      <c r="AB153" s="65"/>
      <c r="AC153" s="65"/>
      <c r="AD153" s="65"/>
      <c r="AE153" s="66" t="s">
        <v>261</v>
      </c>
      <c r="AF153" s="65"/>
      <c r="AG153" s="67" t="s">
        <v>262</v>
      </c>
      <c r="BQ153" s="66" t="s">
        <v>179</v>
      </c>
    </row>
    <row r="154" spans="1:71" s="63" customFormat="1" ht="10.5" customHeight="1" x14ac:dyDescent="0.3">
      <c r="A154" s="69"/>
      <c r="AB154" s="65"/>
      <c r="AC154" s="65"/>
      <c r="AD154" s="65"/>
      <c r="AE154" s="66" t="s">
        <v>55</v>
      </c>
      <c r="AF154" s="65"/>
      <c r="AG154" s="70" t="s">
        <v>56</v>
      </c>
    </row>
    <row r="155" spans="1:71" s="64" customFormat="1" ht="9.6" customHeight="1" x14ac:dyDescent="0.3">
      <c r="BS155" s="63"/>
    </row>
    <row r="156" spans="1:71" s="64" customFormat="1" ht="9.6" customHeight="1" x14ac:dyDescent="0.3">
      <c r="AG156" s="71" t="s">
        <v>263</v>
      </c>
      <c r="AH156" s="71"/>
      <c r="AI156" s="71"/>
      <c r="AJ156" s="71"/>
      <c r="AK156" s="71"/>
      <c r="BS156" s="63"/>
    </row>
    <row r="157" spans="1:71" s="64" customFormat="1" ht="9.6" customHeight="1" x14ac:dyDescent="0.3">
      <c r="E157" s="72" t="s">
        <v>264</v>
      </c>
      <c r="F157" s="72"/>
      <c r="G157" s="72"/>
      <c r="H157" s="72"/>
      <c r="I157" s="72"/>
      <c r="J157" s="72"/>
      <c r="K157" s="72"/>
      <c r="L157" s="72"/>
      <c r="M157" s="72"/>
      <c r="N157" s="72"/>
      <c r="O157" s="72"/>
      <c r="P157" s="72"/>
      <c r="Q157" s="72"/>
      <c r="R157" s="72"/>
      <c r="S157" s="72"/>
      <c r="T157" s="72"/>
      <c r="U157" s="72"/>
      <c r="V157" s="72"/>
      <c r="W157" s="72"/>
      <c r="X157" s="72"/>
      <c r="Y157" s="72"/>
      <c r="Z157" s="71"/>
      <c r="AA157" s="73" t="s">
        <v>265</v>
      </c>
      <c r="AB157" s="74"/>
      <c r="AC157" s="74"/>
      <c r="AD157" s="74"/>
      <c r="AE157" s="74"/>
      <c r="AG157" s="75" t="s">
        <v>266</v>
      </c>
      <c r="AH157" s="75"/>
      <c r="AI157" s="75"/>
      <c r="AJ157" s="75"/>
      <c r="AK157" s="75"/>
      <c r="AM157" s="75" t="s">
        <v>267</v>
      </c>
      <c r="AN157" s="75"/>
      <c r="AO157" s="75"/>
      <c r="AP157" s="75"/>
      <c r="AQ157" s="75"/>
      <c r="AS157" s="75" t="s">
        <v>268</v>
      </c>
      <c r="AT157" s="75"/>
      <c r="AU157" s="75"/>
      <c r="AV157" s="75"/>
      <c r="AW157" s="75"/>
      <c r="AY157" s="75" t="s">
        <v>269</v>
      </c>
      <c r="AZ157" s="75"/>
      <c r="BA157" s="75"/>
      <c r="BB157" s="75"/>
      <c r="BC157" s="75"/>
      <c r="BD157" s="75"/>
      <c r="BE157" s="75"/>
      <c r="BF157" s="75"/>
      <c r="BG157" s="75"/>
      <c r="BI157" s="75" t="s">
        <v>270</v>
      </c>
      <c r="BJ157" s="75"/>
      <c r="BK157" s="75"/>
      <c r="BL157" s="75"/>
      <c r="BM157" s="75"/>
      <c r="BS157" s="63"/>
    </row>
    <row r="158" spans="1:71" s="64" customFormat="1" ht="9.6" customHeight="1" x14ac:dyDescent="0.3">
      <c r="BS158" s="63"/>
    </row>
    <row r="159" spans="1:71" s="64" customFormat="1" ht="9.6" customHeight="1" x14ac:dyDescent="0.3">
      <c r="U159" s="75" t="s">
        <v>72</v>
      </c>
      <c r="V159" s="75"/>
      <c r="W159" s="75"/>
      <c r="X159" s="75"/>
      <c r="Y159" s="75"/>
      <c r="BC159" s="75" t="s">
        <v>72</v>
      </c>
      <c r="BD159" s="75"/>
      <c r="BE159" s="75"/>
      <c r="BF159" s="75"/>
      <c r="BG159" s="75"/>
      <c r="BS159" s="63"/>
    </row>
    <row r="160" spans="1:71" s="64" customFormat="1" ht="9.6" customHeight="1" x14ac:dyDescent="0.3">
      <c r="G160" s="76" t="s">
        <v>271</v>
      </c>
      <c r="I160" s="72" t="s">
        <v>272</v>
      </c>
      <c r="J160" s="72"/>
      <c r="K160" s="72"/>
      <c r="M160" s="76" t="s">
        <v>273</v>
      </c>
      <c r="BA160" s="76" t="s">
        <v>274</v>
      </c>
      <c r="BS160" s="63"/>
    </row>
    <row r="161" spans="1:71" s="64" customFormat="1" ht="9.6" customHeight="1" x14ac:dyDescent="0.3">
      <c r="E161" s="76" t="s">
        <v>275</v>
      </c>
      <c r="G161" s="76" t="s">
        <v>276</v>
      </c>
      <c r="I161" s="76"/>
      <c r="J161" s="76"/>
      <c r="K161" s="76"/>
      <c r="M161" s="76" t="s">
        <v>277</v>
      </c>
      <c r="O161" s="77" t="s">
        <v>278</v>
      </c>
      <c r="W161" s="76" t="s">
        <v>70</v>
      </c>
      <c r="Y161" s="76" t="s">
        <v>279</v>
      </c>
      <c r="AC161" s="76" t="s">
        <v>70</v>
      </c>
      <c r="AE161" s="76" t="s">
        <v>279</v>
      </c>
      <c r="AI161" s="76" t="s">
        <v>70</v>
      </c>
      <c r="AK161" s="76" t="s">
        <v>279</v>
      </c>
      <c r="AO161" s="76" t="s">
        <v>70</v>
      </c>
      <c r="AQ161" s="76" t="s">
        <v>279</v>
      </c>
      <c r="AU161" s="76" t="s">
        <v>70</v>
      </c>
      <c r="AW161" s="76" t="s">
        <v>279</v>
      </c>
      <c r="BA161" s="76" t="s">
        <v>280</v>
      </c>
      <c r="BE161" s="76" t="s">
        <v>70</v>
      </c>
      <c r="BG161" s="76" t="s">
        <v>279</v>
      </c>
      <c r="BK161" s="76" t="s">
        <v>70</v>
      </c>
      <c r="BM161" s="76" t="s">
        <v>279</v>
      </c>
      <c r="BO161" s="76" t="s">
        <v>281</v>
      </c>
      <c r="BS161" s="63"/>
    </row>
    <row r="162" spans="1:71" s="64" customFormat="1" ht="9.6" customHeight="1" x14ac:dyDescent="0.3">
      <c r="A162" s="78" t="s">
        <v>78</v>
      </c>
      <c r="C162" s="78" t="s">
        <v>80</v>
      </c>
      <c r="E162" s="78" t="s">
        <v>282</v>
      </c>
      <c r="G162" s="78" t="s">
        <v>283</v>
      </c>
      <c r="I162" s="78" t="s">
        <v>68</v>
      </c>
      <c r="J162" s="76"/>
      <c r="K162" s="78" t="s">
        <v>284</v>
      </c>
      <c r="M162" s="78" t="s">
        <v>285</v>
      </c>
      <c r="O162" s="78" t="s">
        <v>286</v>
      </c>
      <c r="Q162" s="78" t="s">
        <v>287</v>
      </c>
      <c r="S162" s="78" t="s">
        <v>288</v>
      </c>
      <c r="U162" s="78" t="s">
        <v>81</v>
      </c>
      <c r="W162" s="78" t="s">
        <v>82</v>
      </c>
      <c r="Y162" s="78" t="s">
        <v>57</v>
      </c>
      <c r="AA162" s="78" t="s">
        <v>81</v>
      </c>
      <c r="AC162" s="78" t="s">
        <v>82</v>
      </c>
      <c r="AE162" s="78" t="s">
        <v>57</v>
      </c>
      <c r="AG162" s="78" t="s">
        <v>81</v>
      </c>
      <c r="AI162" s="78" t="s">
        <v>82</v>
      </c>
      <c r="AK162" s="78" t="s">
        <v>57</v>
      </c>
      <c r="AM162" s="78" t="s">
        <v>81</v>
      </c>
      <c r="AO162" s="78" t="s">
        <v>82</v>
      </c>
      <c r="AQ162" s="78" t="s">
        <v>57</v>
      </c>
      <c r="AS162" s="78" t="s">
        <v>81</v>
      </c>
      <c r="AU162" s="78" t="s">
        <v>82</v>
      </c>
      <c r="AW162" s="78" t="s">
        <v>57</v>
      </c>
      <c r="AY162" s="78" t="s">
        <v>288</v>
      </c>
      <c r="BA162" s="78" t="s">
        <v>282</v>
      </c>
      <c r="BC162" s="78" t="s">
        <v>81</v>
      </c>
      <c r="BE162" s="78" t="s">
        <v>82</v>
      </c>
      <c r="BG162" s="78" t="s">
        <v>57</v>
      </c>
      <c r="BI162" s="78" t="s">
        <v>81</v>
      </c>
      <c r="BK162" s="78" t="s">
        <v>82</v>
      </c>
      <c r="BM162" s="78" t="s">
        <v>57</v>
      </c>
      <c r="BO162" s="78" t="s">
        <v>57</v>
      </c>
      <c r="BQ162" s="78" t="s">
        <v>78</v>
      </c>
      <c r="BS162" s="63"/>
    </row>
    <row r="163" spans="1:71" s="64" customFormat="1" ht="8.85" customHeight="1" x14ac:dyDescent="0.3">
      <c r="BS163" s="63"/>
    </row>
    <row r="164" spans="1:71" s="64" customFormat="1" ht="8.85" customHeight="1" x14ac:dyDescent="0.3">
      <c r="B164" s="64" t="s">
        <v>292</v>
      </c>
      <c r="BS164" s="63"/>
    </row>
    <row r="165" spans="1:71" ht="8.85" customHeight="1" x14ac:dyDescent="0.3">
      <c r="A165" s="64">
        <v>51</v>
      </c>
      <c r="B165" s="79"/>
      <c r="C165" s="64" t="s">
        <v>180</v>
      </c>
      <c r="D165" s="80"/>
      <c r="E165" s="82">
        <v>15017320</v>
      </c>
      <c r="F165" s="81"/>
      <c r="G165" s="82">
        <v>378250</v>
      </c>
      <c r="H165" s="81"/>
      <c r="I165" s="82">
        <v>1478810</v>
      </c>
      <c r="J165" s="82"/>
      <c r="K165" s="82">
        <v>30521</v>
      </c>
      <c r="L165" s="81"/>
      <c r="M165" s="82">
        <v>6823</v>
      </c>
      <c r="N165" s="81"/>
      <c r="O165" s="82">
        <v>117277</v>
      </c>
      <c r="P165" s="81"/>
      <c r="Q165" s="82">
        <v>201654</v>
      </c>
      <c r="R165" s="81"/>
      <c r="S165" s="82">
        <v>54236</v>
      </c>
      <c r="T165" s="81"/>
      <c r="U165" s="82">
        <f>SUM(E165:S165)</f>
        <v>17284891</v>
      </c>
      <c r="V165" s="81"/>
      <c r="W165" s="83">
        <f>(U165/$BS165)</f>
        <v>1574.3593223426542</v>
      </c>
      <c r="X165" s="64"/>
      <c r="Y165" s="84">
        <f>IF($BO165,U165/$BO165*100,0)</f>
        <v>80.090553633787167</v>
      </c>
      <c r="Z165" s="81"/>
      <c r="AA165" s="82">
        <v>2089980</v>
      </c>
      <c r="AB165" s="81"/>
      <c r="AC165" s="83">
        <f>(AA165/$BS165)</f>
        <v>190.36159941706896</v>
      </c>
      <c r="AD165" s="64"/>
      <c r="AE165" s="84">
        <f>IF($BO165,AA165/$BO165*100,0)</f>
        <v>9.6840445961471495</v>
      </c>
      <c r="AF165" s="85"/>
      <c r="AG165" s="82">
        <v>136434</v>
      </c>
      <c r="AH165" s="81"/>
      <c r="AI165" s="83">
        <f>(AG165/$BS165)</f>
        <v>12.42681482830859</v>
      </c>
      <c r="AJ165" s="64"/>
      <c r="AK165" s="84">
        <f>IF($BO165,AG165/$BO165*100,0)</f>
        <v>0.6321749205402637</v>
      </c>
      <c r="AL165" s="81"/>
      <c r="AM165" s="82">
        <v>27322</v>
      </c>
      <c r="AN165" s="81"/>
      <c r="AO165" s="83">
        <f>(AM165/$BS165)</f>
        <v>2.488569086437745</v>
      </c>
      <c r="AP165" s="64"/>
      <c r="AQ165" s="84">
        <f>IF($BO165,AM165/$BO165*100,0)</f>
        <v>0.12659808536729175</v>
      </c>
      <c r="AR165" s="81"/>
      <c r="AS165" s="82">
        <v>1568806</v>
      </c>
      <c r="AT165" s="81"/>
      <c r="AU165" s="83">
        <f>(AS165/$BS165)</f>
        <v>142.8915201748793</v>
      </c>
      <c r="AV165" s="64"/>
      <c r="AW165" s="84">
        <f>IF($BO165,AS165/$BO165*100,0)</f>
        <v>7.2691543778903274</v>
      </c>
      <c r="AX165" s="81"/>
      <c r="AY165" s="82">
        <v>141857</v>
      </c>
      <c r="AZ165" s="81"/>
      <c r="BA165" s="82">
        <v>76824</v>
      </c>
      <c r="BB165" s="81"/>
      <c r="BC165" s="82">
        <f>(AY165+BA165)</f>
        <v>218681</v>
      </c>
      <c r="BD165" s="81"/>
      <c r="BE165" s="83">
        <f>(BC165/$BS165)</f>
        <v>19.918116404044085</v>
      </c>
      <c r="BF165" s="64"/>
      <c r="BG165" s="84">
        <f>IF($BO165,BC165/$BO165*100,0)</f>
        <v>1.0132712065809504</v>
      </c>
      <c r="BH165" s="81"/>
      <c r="BI165" s="82">
        <v>255571</v>
      </c>
      <c r="BJ165" s="81"/>
      <c r="BK165" s="83">
        <f>(BI165/$BS165)</f>
        <v>23.278167410510974</v>
      </c>
      <c r="BL165" s="64"/>
      <c r="BM165" s="84">
        <f>IF($BO165,BI165/$BO165*100,0)</f>
        <v>1.1842031796868502</v>
      </c>
      <c r="BN165" s="81"/>
      <c r="BO165" s="82">
        <f>(U165+AA165+AG165+AM165+AS165+BC165+BI165)</f>
        <v>21581685</v>
      </c>
      <c r="BQ165" s="64">
        <v>51</v>
      </c>
      <c r="BS165" s="68">
        <v>10979</v>
      </c>
    </row>
    <row r="166" spans="1:71" ht="8.85" customHeight="1" x14ac:dyDescent="0.3">
      <c r="A166" s="64">
        <v>52</v>
      </c>
      <c r="B166" s="79"/>
      <c r="C166" s="64" t="s">
        <v>181</v>
      </c>
      <c r="E166" s="88">
        <v>6033639</v>
      </c>
      <c r="F166" s="85"/>
      <c r="G166" s="88">
        <v>530213</v>
      </c>
      <c r="H166" s="64"/>
      <c r="I166" s="88">
        <v>2118905</v>
      </c>
      <c r="J166" s="88"/>
      <c r="K166" s="88">
        <v>92979</v>
      </c>
      <c r="L166" s="64"/>
      <c r="M166" s="88">
        <v>761996</v>
      </c>
      <c r="N166" s="64"/>
      <c r="O166" s="88">
        <v>68727</v>
      </c>
      <c r="P166" s="64"/>
      <c r="Q166" s="88">
        <v>190121</v>
      </c>
      <c r="R166" s="64"/>
      <c r="S166" s="88">
        <v>162110</v>
      </c>
      <c r="T166" s="64"/>
      <c r="U166" s="88">
        <f>SUM(E166:S166)</f>
        <v>9958690</v>
      </c>
      <c r="V166" s="64"/>
      <c r="W166" s="84">
        <f>(U166/$BS166)</f>
        <v>415.04917896140699</v>
      </c>
      <c r="X166" s="64"/>
      <c r="Y166" s="84">
        <f>IF($BO166,U166/$BO166*100,0)</f>
        <v>64.918203385760151</v>
      </c>
      <c r="Z166" s="64"/>
      <c r="AA166" s="88">
        <v>2444499</v>
      </c>
      <c r="AB166" s="64"/>
      <c r="AC166" s="84">
        <f>(AA166/$BS166)</f>
        <v>101.87959489872468</v>
      </c>
      <c r="AD166" s="64"/>
      <c r="AE166" s="84">
        <f>IF($BO166,AA166/$BO166*100,0)</f>
        <v>15.935076125302356</v>
      </c>
      <c r="AF166" s="64"/>
      <c r="AG166" s="88">
        <v>36718</v>
      </c>
      <c r="AH166" s="64"/>
      <c r="AI166" s="84">
        <f>(AG166/$BS166)</f>
        <v>1.530299241477036</v>
      </c>
      <c r="AJ166" s="64"/>
      <c r="AK166" s="84">
        <f>IF($BO166,AG166/$BO166*100,0)</f>
        <v>0.23935543650001573</v>
      </c>
      <c r="AL166" s="64"/>
      <c r="AM166" s="88">
        <v>1448</v>
      </c>
      <c r="AN166" s="64"/>
      <c r="AO166" s="84">
        <f>(AM166/$BS166)</f>
        <v>6.0348420438442942E-2</v>
      </c>
      <c r="AP166" s="64"/>
      <c r="AQ166" s="84">
        <f>IF($BO166,AM166/$BO166*100,0)</f>
        <v>9.4391489746724431E-3</v>
      </c>
      <c r="AR166" s="64"/>
      <c r="AS166" s="88">
        <v>2132156</v>
      </c>
      <c r="AT166" s="64"/>
      <c r="AU166" s="84">
        <f>(AS166/$BS166)</f>
        <v>88.86204884554472</v>
      </c>
      <c r="AV166" s="64"/>
      <c r="AW166" s="84">
        <f>IF($BO166,AS166/$BO166*100,0)</f>
        <v>13.898990415222165</v>
      </c>
      <c r="AX166" s="64"/>
      <c r="AY166" s="88">
        <v>167621</v>
      </c>
      <c r="AZ166" s="64"/>
      <c r="BA166" s="88">
        <v>64073</v>
      </c>
      <c r="BB166" s="64"/>
      <c r="BC166" s="88">
        <f>(AY166+BA166)</f>
        <v>231694</v>
      </c>
      <c r="BD166" s="64"/>
      <c r="BE166" s="84">
        <f>(BC166/$BS166)</f>
        <v>9.6563307493540051</v>
      </c>
      <c r="BF166" s="64"/>
      <c r="BG166" s="84">
        <f>IF($BO166,BC166/$BO166*100,0)</f>
        <v>1.5103550984376775</v>
      </c>
      <c r="BH166" s="64"/>
      <c r="BI166" s="301">
        <v>535161</v>
      </c>
      <c r="BJ166" s="64"/>
      <c r="BK166" s="84">
        <f>(BI166/$BS166)</f>
        <v>22.303950987746937</v>
      </c>
      <c r="BL166" s="64"/>
      <c r="BM166" s="84">
        <f>IF($BO166,BI166/$BO166*100,0)</f>
        <v>3.4885803898029555</v>
      </c>
      <c r="BN166" s="64"/>
      <c r="BO166" s="88">
        <f>(U166+AA166+AG166+AM166+AS166+BC166+BI166)</f>
        <v>15340366</v>
      </c>
      <c r="BQ166" s="64">
        <v>52</v>
      </c>
      <c r="BS166" s="68">
        <v>23994</v>
      </c>
    </row>
    <row r="167" spans="1:71" ht="8.85" customHeight="1" x14ac:dyDescent="0.3">
      <c r="A167" s="64">
        <v>53</v>
      </c>
      <c r="B167" s="79"/>
      <c r="C167" s="64" t="s">
        <v>182</v>
      </c>
      <c r="E167" s="88">
        <v>870881714</v>
      </c>
      <c r="F167" s="85"/>
      <c r="G167" s="88">
        <v>31775949</v>
      </c>
      <c r="H167" s="64"/>
      <c r="I167" s="88">
        <v>417045824</v>
      </c>
      <c r="J167" s="88"/>
      <c r="K167" s="88">
        <v>13877</v>
      </c>
      <c r="L167" s="64"/>
      <c r="M167" s="88">
        <v>2336432</v>
      </c>
      <c r="N167" s="64"/>
      <c r="O167" s="88">
        <v>0</v>
      </c>
      <c r="P167" s="64"/>
      <c r="Q167" s="88">
        <v>7309993</v>
      </c>
      <c r="R167" s="64"/>
      <c r="S167" s="88">
        <v>2202490</v>
      </c>
      <c r="T167" s="64"/>
      <c r="U167" s="88">
        <f>SUM(E167:S167)</f>
        <v>1331566279</v>
      </c>
      <c r="V167" s="64"/>
      <c r="W167" s="84">
        <f>(U167/$BS167)</f>
        <v>3276.8546689471027</v>
      </c>
      <c r="X167" s="64"/>
      <c r="Y167" s="84">
        <f>IF($BO167,U167/$BO167*100,0)</f>
        <v>80.335338753704434</v>
      </c>
      <c r="Z167" s="64"/>
      <c r="AA167" s="88">
        <v>174919748</v>
      </c>
      <c r="AB167" s="64"/>
      <c r="AC167" s="84">
        <f>(AA167/$BS167)</f>
        <v>430.46042991965152</v>
      </c>
      <c r="AD167" s="64"/>
      <c r="AE167" s="84">
        <f>IF($BO167,AA167/$BO167*100,0)</f>
        <v>10.553163918243541</v>
      </c>
      <c r="AF167" s="64"/>
      <c r="AG167" s="88">
        <v>25852643</v>
      </c>
      <c r="AH167" s="64"/>
      <c r="AI167" s="84">
        <f>(AG167/$BS167)</f>
        <v>63.620831538925323</v>
      </c>
      <c r="AJ167" s="64"/>
      <c r="AK167" s="84">
        <f>IF($BO167,AG167/$BO167*100,0)</f>
        <v>1.5597277175292492</v>
      </c>
      <c r="AL167" s="64"/>
      <c r="AM167" s="88">
        <v>1929794</v>
      </c>
      <c r="AN167" s="64"/>
      <c r="AO167" s="84">
        <f>(AM167/$BS167)</f>
        <v>4.7490347110285338</v>
      </c>
      <c r="AP167" s="64"/>
      <c r="AQ167" s="84">
        <f>IF($BO167,AM167/$BO167*100,0)</f>
        <v>0.11642729104802323</v>
      </c>
      <c r="AR167" s="64"/>
      <c r="AS167" s="88">
        <v>61134384</v>
      </c>
      <c r="AT167" s="64"/>
      <c r="AU167" s="84">
        <f>(AS167/$BS167)</f>
        <v>150.44575309766091</v>
      </c>
      <c r="AV167" s="64"/>
      <c r="AW167" s="84">
        <f>IF($BO167,AS167/$BO167*100,0)</f>
        <v>3.6883266913513117</v>
      </c>
      <c r="AX167" s="64"/>
      <c r="AY167" s="88">
        <v>24663795</v>
      </c>
      <c r="AZ167" s="64"/>
      <c r="BA167" s="88">
        <v>4824538</v>
      </c>
      <c r="BB167" s="64"/>
      <c r="BC167" s="88">
        <f>(AY167+BA167)</f>
        <v>29488333</v>
      </c>
      <c r="BD167" s="64"/>
      <c r="BE167" s="84">
        <f>(BC167/$BS167)</f>
        <v>72.567909832535591</v>
      </c>
      <c r="BF167" s="64"/>
      <c r="BG167" s="84">
        <f>IF($BO167,BC167/$BO167*100,0)</f>
        <v>1.7790742062168436</v>
      </c>
      <c r="BH167" s="64"/>
      <c r="BI167" s="301">
        <v>32618826</v>
      </c>
      <c r="BJ167" s="64"/>
      <c r="BK167" s="84">
        <f>(BI167/$BS167)</f>
        <v>80.271747609848532</v>
      </c>
      <c r="BL167" s="64"/>
      <c r="BM167" s="84">
        <f>IF($BO167,BI167/$BO167*100,0)</f>
        <v>1.9679414219066007</v>
      </c>
      <c r="BN167" s="64"/>
      <c r="BO167" s="88">
        <f>(U167+AA167+AG167+AM167+AS167+BC167+BI167)</f>
        <v>1657510007</v>
      </c>
      <c r="BQ167" s="64">
        <v>53</v>
      </c>
      <c r="BS167" s="68">
        <v>406355</v>
      </c>
    </row>
    <row r="168" spans="1:71" ht="8.85" customHeight="1" x14ac:dyDescent="0.3">
      <c r="A168" s="64">
        <v>54</v>
      </c>
      <c r="B168" s="79"/>
      <c r="C168" s="64" t="s">
        <v>183</v>
      </c>
      <c r="E168" s="88">
        <v>33770888</v>
      </c>
      <c r="F168" s="85"/>
      <c r="G168" s="88">
        <v>16870583</v>
      </c>
      <c r="H168" s="64"/>
      <c r="I168" s="88">
        <v>9202700</v>
      </c>
      <c r="J168" s="88"/>
      <c r="K168" s="88">
        <v>69107</v>
      </c>
      <c r="L168" s="64"/>
      <c r="M168" s="88">
        <v>311664</v>
      </c>
      <c r="N168" s="64"/>
      <c r="O168" s="88">
        <v>487063</v>
      </c>
      <c r="P168" s="64"/>
      <c r="Q168" s="88">
        <v>408596</v>
      </c>
      <c r="R168" s="64"/>
      <c r="S168" s="88">
        <v>398203</v>
      </c>
      <c r="T168" s="64"/>
      <c r="U168" s="88">
        <f>SUM(E168:S168)</f>
        <v>61518804</v>
      </c>
      <c r="V168" s="64"/>
      <c r="W168" s="84">
        <f>(U168/$BS168)</f>
        <v>1707.8594153410511</v>
      </c>
      <c r="X168" s="64"/>
      <c r="Y168" s="84">
        <f>IF($BO168,U168/$BO168*100,0)</f>
        <v>78.969815139647395</v>
      </c>
      <c r="Z168" s="64"/>
      <c r="AA168" s="88">
        <v>8258885</v>
      </c>
      <c r="AB168" s="64"/>
      <c r="AC168" s="84">
        <f>(AA168/$BS168)</f>
        <v>229.2797257155548</v>
      </c>
      <c r="AD168" s="64"/>
      <c r="AE168" s="84">
        <f>IF($BO168,AA168/$BO168*100,0)</f>
        <v>10.601679150160441</v>
      </c>
      <c r="AF168" s="64"/>
      <c r="AG168" s="88">
        <v>560491</v>
      </c>
      <c r="AH168" s="64"/>
      <c r="AI168" s="84">
        <f>(AG168/$BS168)</f>
        <v>15.560117709114127</v>
      </c>
      <c r="AJ168" s="64"/>
      <c r="AK168" s="84">
        <f>IF($BO168,AG168/$BO168*100,0)</f>
        <v>0.7194852269468065</v>
      </c>
      <c r="AL168" s="64"/>
      <c r="AM168" s="88">
        <v>89689</v>
      </c>
      <c r="AN168" s="64"/>
      <c r="AO168" s="84">
        <f>(AM168/$BS168)</f>
        <v>2.4899086643902169</v>
      </c>
      <c r="AP168" s="64"/>
      <c r="AQ168" s="84">
        <f>IF($BO168,AM168/$BO168*100,0)</f>
        <v>0.11513103782153884</v>
      </c>
      <c r="AR168" s="64"/>
      <c r="AS168" s="88">
        <v>5931951</v>
      </c>
      <c r="AT168" s="64"/>
      <c r="AU168" s="84">
        <f>(AS168/$BS168)</f>
        <v>164.68035312734239</v>
      </c>
      <c r="AV168" s="64"/>
      <c r="AW168" s="84">
        <f>IF($BO168,AS168/$BO168*100,0)</f>
        <v>7.614664841134533</v>
      </c>
      <c r="AX168" s="64"/>
      <c r="AY168" s="88">
        <v>876568</v>
      </c>
      <c r="AZ168" s="64"/>
      <c r="BA168" s="88">
        <v>92810</v>
      </c>
      <c r="BB168" s="64"/>
      <c r="BC168" s="88">
        <f>(AY168+BA168)</f>
        <v>969378</v>
      </c>
      <c r="BD168" s="64"/>
      <c r="BE168" s="84">
        <f>(BC168/$BS168)</f>
        <v>26.911468310152411</v>
      </c>
      <c r="BF168" s="64"/>
      <c r="BG168" s="84">
        <f>IF($BO168,BC168/$BO168*100,0)</f>
        <v>1.2443610161933758</v>
      </c>
      <c r="BH168" s="64"/>
      <c r="BI168" s="301">
        <v>572471</v>
      </c>
      <c r="BJ168" s="64"/>
      <c r="BK168" s="84">
        <f>(BI168/$BS168)</f>
        <v>15.892701479692402</v>
      </c>
      <c r="BL168" s="64"/>
      <c r="BM168" s="84">
        <f>IF($BO168,BI168/$BO168*100,0)</f>
        <v>0.73486358809591101</v>
      </c>
      <c r="BN168" s="64"/>
      <c r="BO168" s="88">
        <f>(U168+AA168+AG168+AM168+AS168+BC168+BI168)</f>
        <v>77901669</v>
      </c>
      <c r="BQ168" s="64">
        <v>54</v>
      </c>
      <c r="BS168" s="68">
        <v>36021</v>
      </c>
    </row>
    <row r="169" spans="1:71" ht="8.85" customHeight="1" x14ac:dyDescent="0.3">
      <c r="A169" s="64">
        <v>55</v>
      </c>
      <c r="B169" s="79"/>
      <c r="C169" s="64" t="s">
        <v>184</v>
      </c>
      <c r="E169" s="88">
        <v>3515506</v>
      </c>
      <c r="F169" s="85"/>
      <c r="G169" s="88">
        <v>307597</v>
      </c>
      <c r="H169" s="64"/>
      <c r="I169" s="88">
        <v>2176374</v>
      </c>
      <c r="J169" s="88"/>
      <c r="K169" s="88">
        <v>23087</v>
      </c>
      <c r="L169" s="64"/>
      <c r="M169" s="88">
        <v>310805</v>
      </c>
      <c r="N169" s="64"/>
      <c r="O169" s="88">
        <v>85621</v>
      </c>
      <c r="P169" s="64"/>
      <c r="Q169" s="88">
        <v>81196</v>
      </c>
      <c r="R169" s="64"/>
      <c r="S169" s="88">
        <v>45649</v>
      </c>
      <c r="T169" s="64"/>
      <c r="U169" s="88">
        <f>SUM(E169:S169)</f>
        <v>6545835</v>
      </c>
      <c r="V169" s="64"/>
      <c r="W169" s="89">
        <f>(U169/$BS169)</f>
        <v>534.96526642693686</v>
      </c>
      <c r="X169" s="64"/>
      <c r="Y169" s="89">
        <f>IF($BO169,U169/$BO169*100,0)</f>
        <v>58.378154069414855</v>
      </c>
      <c r="Z169" s="64"/>
      <c r="AA169" s="88">
        <v>955967</v>
      </c>
      <c r="AB169" s="64"/>
      <c r="AC169" s="89">
        <f>(AA169/$BS169)</f>
        <v>78.127410918600845</v>
      </c>
      <c r="AD169" s="64"/>
      <c r="AE169" s="89">
        <f>IF($BO169,AA169/$BO169*100,0)</f>
        <v>8.525663847511634</v>
      </c>
      <c r="AF169" s="64"/>
      <c r="AG169" s="88">
        <v>35763</v>
      </c>
      <c r="AH169" s="64"/>
      <c r="AI169" s="89">
        <f>(AG169/$BS169)</f>
        <v>2.9227688787185353</v>
      </c>
      <c r="AJ169" s="64"/>
      <c r="AK169" s="89">
        <f>IF($BO169,AG169/$BO169*100,0)</f>
        <v>0.31894753289450217</v>
      </c>
      <c r="AL169" s="64"/>
      <c r="AM169" s="88">
        <v>30127</v>
      </c>
      <c r="AN169" s="64"/>
      <c r="AO169" s="89">
        <f>(AM169/$BS169)</f>
        <v>2.4621608368747956</v>
      </c>
      <c r="AP169" s="64"/>
      <c r="AQ169" s="89">
        <f>IF($BO169,AM169/$BO169*100,0)</f>
        <v>0.26868362059985645</v>
      </c>
      <c r="AR169" s="64"/>
      <c r="AS169" s="88">
        <v>3238869</v>
      </c>
      <c r="AT169" s="64"/>
      <c r="AU169" s="89">
        <f>(AS169/$BS169)</f>
        <v>264.69998365478915</v>
      </c>
      <c r="AV169" s="64"/>
      <c r="AW169" s="89">
        <f>IF($BO169,AS169/$BO169*100,0)</f>
        <v>28.885420040781906</v>
      </c>
      <c r="AX169" s="64"/>
      <c r="AY169" s="88">
        <v>79708</v>
      </c>
      <c r="AZ169" s="64"/>
      <c r="BA169" s="88">
        <v>39058</v>
      </c>
      <c r="BB169" s="64"/>
      <c r="BC169" s="88">
        <f>(AY169+BA169)</f>
        <v>118766</v>
      </c>
      <c r="BD169" s="64"/>
      <c r="BE169" s="89">
        <f>(BC169/$BS169)</f>
        <v>9.7062765609676358</v>
      </c>
      <c r="BF169" s="64"/>
      <c r="BG169" s="89">
        <f>IF($BO169,BC169/$BO169*100,0)</f>
        <v>1.059198688358036</v>
      </c>
      <c r="BH169" s="64"/>
      <c r="BI169" s="301">
        <v>287489</v>
      </c>
      <c r="BJ169" s="64"/>
      <c r="BK169" s="89">
        <f>(BI169/$BS169)</f>
        <v>23.495341614906831</v>
      </c>
      <c r="BL169" s="64"/>
      <c r="BM169" s="89">
        <f>IF($BO169,BI169/$BO169*100,0)</f>
        <v>2.5639322004392118</v>
      </c>
      <c r="BN169" s="64"/>
      <c r="BO169" s="88">
        <f>(U169+AA169+AG169+AM169+AS169+BC169+BI169)</f>
        <v>11212816</v>
      </c>
      <c r="BQ169" s="64">
        <v>55</v>
      </c>
      <c r="BS169" s="68">
        <v>12236</v>
      </c>
    </row>
    <row r="170" spans="1:71" ht="8.85" customHeight="1" x14ac:dyDescent="0.3">
      <c r="A170" s="90"/>
      <c r="B170" s="79"/>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AK170" s="64"/>
      <c r="AL170" s="64"/>
      <c r="AM170" s="64"/>
      <c r="AN170" s="64"/>
      <c r="AO170" s="64"/>
      <c r="AP170" s="64"/>
      <c r="AQ170" s="64"/>
      <c r="AR170" s="64"/>
      <c r="AS170" s="64"/>
      <c r="AT170" s="64"/>
      <c r="AU170" s="64"/>
      <c r="AV170" s="64"/>
      <c r="AW170" s="64"/>
      <c r="AX170" s="64"/>
      <c r="AY170" s="64"/>
      <c r="AZ170" s="64"/>
      <c r="BA170" s="64"/>
      <c r="BB170" s="64"/>
      <c r="BC170" s="64"/>
      <c r="BD170" s="64"/>
      <c r="BE170" s="64"/>
      <c r="BF170" s="64"/>
      <c r="BG170" s="64"/>
      <c r="BH170" s="64"/>
      <c r="BI170" s="64"/>
      <c r="BJ170" s="64"/>
      <c r="BK170" s="64"/>
      <c r="BL170" s="64"/>
      <c r="BM170" s="64"/>
      <c r="BN170" s="64"/>
      <c r="BO170" s="64"/>
      <c r="BQ170" s="91"/>
    </row>
    <row r="171" spans="1:71" ht="8.85" customHeight="1" x14ac:dyDescent="0.3">
      <c r="A171" s="64">
        <v>56</v>
      </c>
      <c r="B171" s="79"/>
      <c r="C171" s="64" t="s">
        <v>185</v>
      </c>
      <c r="E171" s="88">
        <v>12142494</v>
      </c>
      <c r="F171" s="85"/>
      <c r="G171" s="88">
        <v>320972</v>
      </c>
      <c r="H171" s="64"/>
      <c r="I171" s="88">
        <v>3499970</v>
      </c>
      <c r="J171" s="88"/>
      <c r="K171" s="88">
        <v>8627</v>
      </c>
      <c r="L171" s="64"/>
      <c r="M171" s="88">
        <v>97265</v>
      </c>
      <c r="N171" s="64"/>
      <c r="O171" s="88">
        <v>221890</v>
      </c>
      <c r="P171" s="64"/>
      <c r="Q171" s="88">
        <v>306634</v>
      </c>
      <c r="R171" s="64"/>
      <c r="S171" s="88">
        <v>218787</v>
      </c>
      <c r="T171" s="64"/>
      <c r="U171" s="88">
        <f>SUM(E171:S171)</f>
        <v>16816639</v>
      </c>
      <c r="V171" s="64"/>
      <c r="W171" s="89">
        <f>(U171/$BS171)</f>
        <v>1266.5039162524477</v>
      </c>
      <c r="X171" s="64"/>
      <c r="Y171" s="89">
        <f>IF($BO171,U171/$BO171*100,0)</f>
        <v>69.153927107885067</v>
      </c>
      <c r="Z171" s="64"/>
      <c r="AA171" s="88">
        <v>2908615</v>
      </c>
      <c r="AB171" s="64"/>
      <c r="AC171" s="89">
        <f>(AA171/$BS171)</f>
        <v>219.05520409700256</v>
      </c>
      <c r="AD171" s="64"/>
      <c r="AE171" s="89">
        <f>IF($BO171,AA171/$BO171*100,0)</f>
        <v>11.960900730217325</v>
      </c>
      <c r="AF171" s="64"/>
      <c r="AG171" s="301">
        <v>262981</v>
      </c>
      <c r="AH171" s="64"/>
      <c r="AI171" s="89">
        <f>(AG171/$BS171)</f>
        <v>19.805768941105587</v>
      </c>
      <c r="AJ171" s="64"/>
      <c r="AK171" s="89">
        <f>IF($BO171,AG171/$BO171*100,0)</f>
        <v>1.081438978666232</v>
      </c>
      <c r="AL171" s="64"/>
      <c r="AM171" s="301">
        <v>159000</v>
      </c>
      <c r="AN171" s="64"/>
      <c r="AO171" s="89">
        <f>(AM171/$BS171)</f>
        <v>11.974694984184366</v>
      </c>
      <c r="AP171" s="64"/>
      <c r="AQ171" s="89">
        <f>IF($BO171,AM171/$BO171*100,0)</f>
        <v>0.65384494548249072</v>
      </c>
      <c r="AR171" s="64"/>
      <c r="AS171" s="301">
        <v>1828858</v>
      </c>
      <c r="AT171" s="64"/>
      <c r="AU171" s="89">
        <f>(AS171/$BS171)</f>
        <v>137.73595420997137</v>
      </c>
      <c r="AV171" s="64"/>
      <c r="AW171" s="89">
        <f>IF($BO171,AS171/$BO171*100,0)</f>
        <v>7.5206890522340686</v>
      </c>
      <c r="AX171" s="64"/>
      <c r="AY171" s="301">
        <v>213852</v>
      </c>
      <c r="AZ171" s="64"/>
      <c r="BA171" s="301">
        <v>37524</v>
      </c>
      <c r="BB171" s="64"/>
      <c r="BC171" s="88">
        <f>(AY171+BA171)</f>
        <v>251376</v>
      </c>
      <c r="BD171" s="64"/>
      <c r="BE171" s="89">
        <f>(BC171/$BS171)</f>
        <v>18.93176683235427</v>
      </c>
      <c r="BF171" s="64"/>
      <c r="BG171" s="89">
        <f>IF($BO171,BC171/$BO171*100,0)</f>
        <v>1.0337165221107332</v>
      </c>
      <c r="BH171" s="64"/>
      <c r="BI171" s="301">
        <v>2090223</v>
      </c>
      <c r="BJ171" s="64"/>
      <c r="BK171" s="89">
        <f>(BI171/$BS171)</f>
        <v>157.42001807501128</v>
      </c>
      <c r="BL171" s="64"/>
      <c r="BM171" s="89">
        <f>IF($BO171,BI171/$BO171*100,0)</f>
        <v>8.5954826634040771</v>
      </c>
      <c r="BN171" s="64"/>
      <c r="BO171" s="88">
        <f>(U171+AA171+AG171+AM171+AS171+BC171+BI171)</f>
        <v>24317692</v>
      </c>
      <c r="BQ171" s="64">
        <v>56</v>
      </c>
      <c r="BS171" s="68">
        <v>13278</v>
      </c>
    </row>
    <row r="172" spans="1:71" ht="8.85" customHeight="1" x14ac:dyDescent="0.3">
      <c r="A172" s="64">
        <v>57</v>
      </c>
      <c r="B172" s="79"/>
      <c r="C172" s="64" t="s">
        <v>186</v>
      </c>
      <c r="E172" s="88">
        <v>9853947</v>
      </c>
      <c r="F172" s="85"/>
      <c r="G172" s="88">
        <v>154264</v>
      </c>
      <c r="H172" s="64"/>
      <c r="I172" s="88">
        <v>2488647</v>
      </c>
      <c r="J172" s="88"/>
      <c r="K172" s="88">
        <v>2104</v>
      </c>
      <c r="L172" s="64"/>
      <c r="M172" s="88">
        <v>12077</v>
      </c>
      <c r="N172" s="64"/>
      <c r="O172" s="88">
        <v>0</v>
      </c>
      <c r="P172" s="64"/>
      <c r="Q172" s="88">
        <v>109470</v>
      </c>
      <c r="R172" s="64"/>
      <c r="S172" s="88">
        <v>66532</v>
      </c>
      <c r="T172" s="64"/>
      <c r="U172" s="88">
        <f>SUM(E172:S172)</f>
        <v>12687041</v>
      </c>
      <c r="V172" s="64"/>
      <c r="W172" s="89">
        <f>(U172/$BS172)</f>
        <v>1457.6104090073529</v>
      </c>
      <c r="X172" s="64"/>
      <c r="Y172" s="89">
        <f>IF($BO172,U172/$BO172*100,0)</f>
        <v>74.618635719079123</v>
      </c>
      <c r="Z172" s="64"/>
      <c r="AA172" s="88">
        <v>1658861</v>
      </c>
      <c r="AB172" s="64"/>
      <c r="AC172" s="89">
        <f>(AA172/$BS172)</f>
        <v>190.58605238970588</v>
      </c>
      <c r="AD172" s="64"/>
      <c r="AE172" s="89">
        <f>IF($BO172,AA172/$BO172*100,0)</f>
        <v>9.7565653541741781</v>
      </c>
      <c r="AF172" s="64"/>
      <c r="AG172" s="301">
        <v>87209</v>
      </c>
      <c r="AH172" s="64"/>
      <c r="AI172" s="89">
        <f>(AG172/$BS172)</f>
        <v>10.019416360294118</v>
      </c>
      <c r="AJ172" s="64"/>
      <c r="AK172" s="89">
        <f>IF($BO172,AG172/$BO172*100,0)</f>
        <v>0.51291838675583779</v>
      </c>
      <c r="AL172" s="64"/>
      <c r="AM172" s="301">
        <v>58263</v>
      </c>
      <c r="AN172" s="64"/>
      <c r="AO172" s="89">
        <f>(AM172/$BS172)</f>
        <v>6.693818933823529</v>
      </c>
      <c r="AP172" s="64"/>
      <c r="AQ172" s="89">
        <f>IF($BO172,AM172/$BO172*100,0)</f>
        <v>0.34267293476080884</v>
      </c>
      <c r="AR172" s="64"/>
      <c r="AS172" s="301">
        <v>1974592</v>
      </c>
      <c r="AT172" s="64"/>
      <c r="AU172" s="89">
        <f>(AS172/$BS172)</f>
        <v>226.86029411764707</v>
      </c>
      <c r="AV172" s="64"/>
      <c r="AW172" s="89">
        <f>IF($BO172,AS172/$BO172*100,0)</f>
        <v>11.613532354928772</v>
      </c>
      <c r="AX172" s="64"/>
      <c r="AY172" s="301">
        <v>55892</v>
      </c>
      <c r="AZ172" s="64"/>
      <c r="BA172" s="301">
        <v>54368</v>
      </c>
      <c r="BB172" s="64"/>
      <c r="BC172" s="88">
        <f>(AY172+BA172)</f>
        <v>110260</v>
      </c>
      <c r="BD172" s="64"/>
      <c r="BE172" s="89">
        <f>(BC172/$BS172)</f>
        <v>12.667738970588236</v>
      </c>
      <c r="BF172" s="64"/>
      <c r="BG172" s="89">
        <f>IF($BO172,BC172/$BO172*100,0)</f>
        <v>0.64849248728570075</v>
      </c>
      <c r="BH172" s="64"/>
      <c r="BI172" s="301">
        <v>426284</v>
      </c>
      <c r="BJ172" s="64"/>
      <c r="BK172" s="89">
        <f>(BI172/$BS172)</f>
        <v>48.975643382352942</v>
      </c>
      <c r="BL172" s="64"/>
      <c r="BM172" s="89">
        <f>IF($BO172,BI172/$BO172*100,0)</f>
        <v>2.5071827630155785</v>
      </c>
      <c r="BN172" s="64"/>
      <c r="BO172" s="88">
        <f>(U172+AA172+AG172+AM172+AS172+BC172+BI172)</f>
        <v>17002510</v>
      </c>
      <c r="BQ172" s="64">
        <v>57</v>
      </c>
      <c r="BS172" s="68">
        <v>8704</v>
      </c>
    </row>
    <row r="173" spans="1:71" ht="8.85" customHeight="1" x14ac:dyDescent="0.3">
      <c r="A173" s="64">
        <v>58</v>
      </c>
      <c r="B173" s="79"/>
      <c r="C173" s="64" t="s">
        <v>187</v>
      </c>
      <c r="E173" s="88">
        <v>17892582</v>
      </c>
      <c r="F173" s="85"/>
      <c r="G173" s="88">
        <v>1469306</v>
      </c>
      <c r="H173" s="64"/>
      <c r="I173" s="88">
        <v>48818998</v>
      </c>
      <c r="J173" s="88"/>
      <c r="K173" s="88">
        <v>70824</v>
      </c>
      <c r="L173" s="64"/>
      <c r="M173" s="88">
        <v>735193</v>
      </c>
      <c r="N173" s="64"/>
      <c r="O173" s="88">
        <v>518458</v>
      </c>
      <c r="P173" s="64"/>
      <c r="Q173" s="88">
        <v>268401</v>
      </c>
      <c r="R173" s="64"/>
      <c r="S173" s="88">
        <v>163694</v>
      </c>
      <c r="T173" s="64"/>
      <c r="U173" s="88">
        <f>SUM(E173:S173)</f>
        <v>69937456</v>
      </c>
      <c r="V173" s="64"/>
      <c r="W173" s="89">
        <f>(U173/$BS173)</f>
        <v>2257.139131837986</v>
      </c>
      <c r="X173" s="64"/>
      <c r="Y173" s="89">
        <f>IF($BO173,U173/$BO173*100,0)</f>
        <v>78.387985798324095</v>
      </c>
      <c r="Z173" s="64"/>
      <c r="AA173" s="88">
        <v>6390427</v>
      </c>
      <c r="AB173" s="64"/>
      <c r="AC173" s="89">
        <f>(AA173/$BS173)</f>
        <v>206.24260125867355</v>
      </c>
      <c r="AD173" s="64"/>
      <c r="AE173" s="89">
        <f>IF($BO173,AA173/$BO173*100,0)</f>
        <v>7.1625811056271029</v>
      </c>
      <c r="AF173" s="64"/>
      <c r="AG173" s="301">
        <v>955379</v>
      </c>
      <c r="AH173" s="64"/>
      <c r="AI173" s="89">
        <f>(AG173/$BS173)</f>
        <v>30.833596901726644</v>
      </c>
      <c r="AJ173" s="64"/>
      <c r="AK173" s="89">
        <f>IF($BO173,AG173/$BO173*100,0)</f>
        <v>1.0708172668450662</v>
      </c>
      <c r="AL173" s="64"/>
      <c r="AM173" s="301">
        <v>680928</v>
      </c>
      <c r="AN173" s="64"/>
      <c r="AO173" s="89">
        <f>(AM173/$BS173)</f>
        <v>21.976052928836534</v>
      </c>
      <c r="AP173" s="64"/>
      <c r="AQ173" s="89">
        <f>IF($BO173,AM173/$BO173*100,0)</f>
        <v>0.76320440356997299</v>
      </c>
      <c r="AR173" s="64"/>
      <c r="AS173" s="301">
        <v>4705722</v>
      </c>
      <c r="AT173" s="64"/>
      <c r="AU173" s="89">
        <f>(AS173/$BS173)</f>
        <v>151.87096982410844</v>
      </c>
      <c r="AV173" s="64"/>
      <c r="AW173" s="89">
        <f>IF($BO173,AS173/$BO173*100,0)</f>
        <v>5.2743135138753301</v>
      </c>
      <c r="AX173" s="64"/>
      <c r="AY173" s="301">
        <v>908916</v>
      </c>
      <c r="AZ173" s="64"/>
      <c r="BA173" s="301">
        <v>133327</v>
      </c>
      <c r="BB173" s="64"/>
      <c r="BC173" s="88">
        <f>(AY173+BA173)</f>
        <v>1042243</v>
      </c>
      <c r="BD173" s="64"/>
      <c r="BE173" s="89">
        <f>(BC173/$BS173)</f>
        <v>33.637017911892855</v>
      </c>
      <c r="BF173" s="64"/>
      <c r="BG173" s="89">
        <f>IF($BO173,BC173/$BO173*100,0)</f>
        <v>1.1681770278061401</v>
      </c>
      <c r="BH173" s="64"/>
      <c r="BI173" s="301">
        <v>5507456</v>
      </c>
      <c r="BJ173" s="64"/>
      <c r="BK173" s="89">
        <f>(BI173/$BS173)</f>
        <v>177.7458770372761</v>
      </c>
      <c r="BL173" s="64"/>
      <c r="BM173" s="89">
        <f>IF($BO173,BI173/$BO173*100,0)</f>
        <v>6.1729208839522958</v>
      </c>
      <c r="BN173" s="64"/>
      <c r="BO173" s="88">
        <f>(U173+AA173+AG173+AM173+AS173+BC173+BI173)</f>
        <v>89219611</v>
      </c>
      <c r="BQ173" s="64">
        <v>58</v>
      </c>
      <c r="BS173" s="68">
        <v>30985</v>
      </c>
    </row>
    <row r="174" spans="1:71" ht="8.85" customHeight="1" x14ac:dyDescent="0.3">
      <c r="A174" s="64">
        <v>59</v>
      </c>
      <c r="B174" s="79"/>
      <c r="C174" s="64" t="s">
        <v>188</v>
      </c>
      <c r="E174" s="88">
        <v>13371231</v>
      </c>
      <c r="F174" s="85"/>
      <c r="G174" s="88">
        <v>333516</v>
      </c>
      <c r="H174" s="64"/>
      <c r="I174" s="88">
        <v>2482883</v>
      </c>
      <c r="J174" s="88"/>
      <c r="K174" s="88">
        <v>282716</v>
      </c>
      <c r="L174" s="64"/>
      <c r="M174" s="88">
        <v>0</v>
      </c>
      <c r="N174" s="64"/>
      <c r="O174" s="88">
        <v>0</v>
      </c>
      <c r="P174" s="64"/>
      <c r="Q174" s="88">
        <v>133870</v>
      </c>
      <c r="R174" s="64"/>
      <c r="S174" s="88">
        <v>125169</v>
      </c>
      <c r="T174" s="64"/>
      <c r="U174" s="88">
        <f>SUM(E174:S174)</f>
        <v>16729385</v>
      </c>
      <c r="V174" s="64"/>
      <c r="W174" s="89">
        <f>(U174/$BS174)</f>
        <v>1536.3564147304619</v>
      </c>
      <c r="X174" s="64"/>
      <c r="Y174" s="89">
        <f>IF($BO174,U174/$BO174*100,0)</f>
        <v>73.523726205157729</v>
      </c>
      <c r="Z174" s="64"/>
      <c r="AA174" s="88">
        <v>2823035</v>
      </c>
      <c r="AB174" s="64"/>
      <c r="AC174" s="89">
        <f>(AA174/$BS174)</f>
        <v>259.25567086050143</v>
      </c>
      <c r="AD174" s="64"/>
      <c r="AE174" s="89">
        <f>IF($BO174,AA174/$BO174*100,0)</f>
        <v>12.406914683808008</v>
      </c>
      <c r="AF174" s="64"/>
      <c r="AG174" s="301">
        <v>150331</v>
      </c>
      <c r="AH174" s="64"/>
      <c r="AI174" s="89">
        <f>(AG174/$BS174)</f>
        <v>13.805767288088896</v>
      </c>
      <c r="AJ174" s="64"/>
      <c r="AK174" s="89">
        <f>IF($BO174,AG174/$BO174*100,0)</f>
        <v>0.66068748397789667</v>
      </c>
      <c r="AL174" s="64"/>
      <c r="AM174" s="301">
        <v>12504</v>
      </c>
      <c r="AN174" s="64"/>
      <c r="AO174" s="89">
        <f>(AM174/$BS174)</f>
        <v>1.1483148131141518</v>
      </c>
      <c r="AP174" s="64"/>
      <c r="AQ174" s="89">
        <f>IF($BO174,AM174/$BO174*100,0)</f>
        <v>5.4953644289332346E-2</v>
      </c>
      <c r="AR174" s="64"/>
      <c r="AS174" s="301">
        <v>1957667</v>
      </c>
      <c r="AT174" s="64"/>
      <c r="AU174" s="89">
        <f>(AS174/$BS174)</f>
        <v>179.78391036826156</v>
      </c>
      <c r="AV174" s="64"/>
      <c r="AW174" s="89">
        <f>IF($BO174,AS174/$BO174*100,0)</f>
        <v>8.6037216854578027</v>
      </c>
      <c r="AX174" s="64"/>
      <c r="AY174" s="301">
        <v>34489</v>
      </c>
      <c r="AZ174" s="64"/>
      <c r="BA174" s="301">
        <v>164948</v>
      </c>
      <c r="BB174" s="64"/>
      <c r="BC174" s="88">
        <f>(AY174+BA174)</f>
        <v>199437</v>
      </c>
      <c r="BD174" s="64"/>
      <c r="BE174" s="89">
        <f>(BC174/$BS174)</f>
        <v>18.315455964735055</v>
      </c>
      <c r="BF174" s="64"/>
      <c r="BG174" s="89">
        <f>IF($BO174,BC174/$BO174*100,0)</f>
        <v>0.87650271562152715</v>
      </c>
      <c r="BH174" s="64"/>
      <c r="BI174" s="301">
        <v>881364</v>
      </c>
      <c r="BJ174" s="64"/>
      <c r="BK174" s="89">
        <f>(BI174/$BS174)</f>
        <v>80.940765910551931</v>
      </c>
      <c r="BL174" s="64"/>
      <c r="BM174" s="89">
        <f>IF($BO174,BI174/$BO174*100,0)</f>
        <v>3.8734935816877094</v>
      </c>
      <c r="BN174" s="64"/>
      <c r="BO174" s="88">
        <f>(U174+AA174+AG174+AM174+AS174+BC174+BI174)</f>
        <v>22753723</v>
      </c>
      <c r="BQ174" s="64">
        <v>59</v>
      </c>
      <c r="BS174" s="68">
        <v>10889</v>
      </c>
    </row>
    <row r="175" spans="1:71" ht="8.85" customHeight="1" x14ac:dyDescent="0.3">
      <c r="A175" s="64">
        <v>60</v>
      </c>
      <c r="B175" s="79"/>
      <c r="C175" s="64" t="s">
        <v>189</v>
      </c>
      <c r="E175" s="88">
        <v>72797680</v>
      </c>
      <c r="F175" s="85"/>
      <c r="G175" s="88">
        <v>2054950</v>
      </c>
      <c r="H175" s="64"/>
      <c r="I175" s="88">
        <v>14293665</v>
      </c>
      <c r="J175" s="88"/>
      <c r="K175" s="88">
        <v>188776</v>
      </c>
      <c r="L175" s="64"/>
      <c r="M175" s="88">
        <v>2864118</v>
      </c>
      <c r="N175" s="64"/>
      <c r="O175" s="88">
        <v>1407582</v>
      </c>
      <c r="P175" s="64"/>
      <c r="Q175" s="88">
        <v>641338</v>
      </c>
      <c r="R175" s="64"/>
      <c r="S175" s="88">
        <v>309453</v>
      </c>
      <c r="T175" s="64"/>
      <c r="U175" s="88">
        <f>SUM(E175:S175)</f>
        <v>94557562</v>
      </c>
      <c r="V175" s="64"/>
      <c r="W175" s="89">
        <f>(U175/$BS175)</f>
        <v>950.96760632787903</v>
      </c>
      <c r="X175" s="64"/>
      <c r="Y175" s="89">
        <f>IF($BO175,U175/$BO175*100,0)</f>
        <v>71.975149969221761</v>
      </c>
      <c r="Z175" s="64"/>
      <c r="AA175" s="88">
        <v>12591640</v>
      </c>
      <c r="AB175" s="64"/>
      <c r="AC175" s="89">
        <f>(AA175/$BS175)</f>
        <v>126.63441714521336</v>
      </c>
      <c r="AD175" s="64"/>
      <c r="AE175" s="89">
        <f>IF($BO175,AA175/$BO175*100,0)</f>
        <v>9.5844812216970183</v>
      </c>
      <c r="AF175" s="64"/>
      <c r="AG175" s="301">
        <v>532147</v>
      </c>
      <c r="AH175" s="64"/>
      <c r="AI175" s="89">
        <f>(AG175/$BS175)</f>
        <v>5.3518147898584978</v>
      </c>
      <c r="AJ175" s="64"/>
      <c r="AK175" s="89">
        <f>IF($BO175,AG175/$BO175*100,0)</f>
        <v>0.40505866818638425</v>
      </c>
      <c r="AL175" s="64"/>
      <c r="AM175" s="301">
        <v>66488</v>
      </c>
      <c r="AN175" s="64"/>
      <c r="AO175" s="89">
        <f>(AM175/$BS175)</f>
        <v>0.66867136664889926</v>
      </c>
      <c r="AP175" s="64"/>
      <c r="AQ175" s="89">
        <f>IF($BO175,AM175/$BO175*100,0)</f>
        <v>5.0609212737037543E-2</v>
      </c>
      <c r="AR175" s="64"/>
      <c r="AS175" s="301">
        <v>20596074</v>
      </c>
      <c r="AT175" s="64"/>
      <c r="AU175" s="89">
        <f>(AS175/$BS175)</f>
        <v>207.13519656452084</v>
      </c>
      <c r="AV175" s="64"/>
      <c r="AW175" s="89">
        <f>IF($BO175,AS175/$BO175*100,0)</f>
        <v>15.677281473555643</v>
      </c>
      <c r="AX175" s="64"/>
      <c r="AY175" s="301">
        <v>1123518</v>
      </c>
      <c r="AZ175" s="64"/>
      <c r="BA175" s="301">
        <v>1500440</v>
      </c>
      <c r="BB175" s="64"/>
      <c r="BC175" s="88">
        <f>(AY175+BA175)</f>
        <v>2623958</v>
      </c>
      <c r="BD175" s="64"/>
      <c r="BE175" s="89">
        <f>(BC175/$BS175)</f>
        <v>26.389206802570577</v>
      </c>
      <c r="BF175" s="64"/>
      <c r="BG175" s="89">
        <f>IF($BO175,BC175/$BO175*100,0)</f>
        <v>1.9972994921647744</v>
      </c>
      <c r="BH175" s="64"/>
      <c r="BI175" s="301">
        <v>407421</v>
      </c>
      <c r="BJ175" s="64"/>
      <c r="BK175" s="89">
        <f>(BI175/$BS175)</f>
        <v>4.0974424989691549</v>
      </c>
      <c r="BL175" s="64"/>
      <c r="BM175" s="89">
        <f>IF($BO175,BI175/$BO175*100,0)</f>
        <v>0.31011996243738071</v>
      </c>
      <c r="BN175" s="64"/>
      <c r="BO175" s="88">
        <f>(U175+AA175+AG175+AM175+AS175+BC175+BI175)</f>
        <v>131375290</v>
      </c>
      <c r="BQ175" s="64">
        <v>60</v>
      </c>
      <c r="BS175" s="68">
        <v>99433</v>
      </c>
    </row>
    <row r="176" spans="1:71" ht="8.85" customHeight="1" x14ac:dyDescent="0.3">
      <c r="A176" s="90"/>
      <c r="B176" s="79"/>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c r="AI176" s="64"/>
      <c r="AJ176" s="64"/>
      <c r="AK176" s="64"/>
      <c r="AL176" s="64"/>
      <c r="AM176" s="64"/>
      <c r="AN176" s="64"/>
      <c r="AO176" s="64"/>
      <c r="AP176" s="64"/>
      <c r="AQ176" s="64"/>
      <c r="AR176" s="64"/>
      <c r="AS176" s="64"/>
      <c r="AT176" s="64"/>
      <c r="AU176" s="64"/>
      <c r="AV176" s="64"/>
      <c r="AW176" s="64"/>
      <c r="AX176" s="64"/>
      <c r="AY176" s="64"/>
      <c r="AZ176" s="64"/>
      <c r="BA176" s="64"/>
      <c r="BB176" s="64"/>
      <c r="BC176" s="64"/>
      <c r="BD176" s="64"/>
      <c r="BE176" s="64"/>
      <c r="BF176" s="64"/>
      <c r="BG176" s="64"/>
      <c r="BH176" s="64"/>
      <c r="BI176" s="64"/>
      <c r="BJ176" s="64"/>
      <c r="BK176" s="64"/>
      <c r="BL176" s="64"/>
      <c r="BM176" s="64"/>
      <c r="BN176" s="64"/>
      <c r="BO176" s="64"/>
      <c r="BQ176" s="91"/>
    </row>
    <row r="177" spans="1:71" ht="8.85" customHeight="1" x14ac:dyDescent="0.3">
      <c r="A177" s="64">
        <v>61</v>
      </c>
      <c r="B177" s="79"/>
      <c r="C177" s="64" t="s">
        <v>190</v>
      </c>
      <c r="E177" s="88">
        <v>17636216</v>
      </c>
      <c r="F177" s="85"/>
      <c r="G177" s="88">
        <v>925394</v>
      </c>
      <c r="H177" s="64"/>
      <c r="I177" s="88">
        <v>4079256</v>
      </c>
      <c r="J177" s="88"/>
      <c r="K177" s="88">
        <v>19510</v>
      </c>
      <c r="L177" s="64"/>
      <c r="M177" s="88">
        <v>79852</v>
      </c>
      <c r="N177" s="64"/>
      <c r="O177" s="88">
        <v>0</v>
      </c>
      <c r="P177" s="64"/>
      <c r="Q177" s="88">
        <v>183437</v>
      </c>
      <c r="R177" s="64"/>
      <c r="S177" s="88">
        <v>125229</v>
      </c>
      <c r="T177" s="64"/>
      <c r="U177" s="88">
        <f>SUM(E177:S177)</f>
        <v>23048894</v>
      </c>
      <c r="V177" s="64"/>
      <c r="W177" s="89">
        <f>(U177/$BS177)</f>
        <v>1553.5787274197896</v>
      </c>
      <c r="X177" s="64"/>
      <c r="Y177" s="89">
        <f>IF($BO177,U177/$BO177*100,0)</f>
        <v>72.650682539422377</v>
      </c>
      <c r="Z177" s="64"/>
      <c r="AA177" s="88">
        <v>4723968</v>
      </c>
      <c r="AB177" s="64"/>
      <c r="AC177" s="89">
        <f>(AA177/$BS177)</f>
        <v>318.41251011054192</v>
      </c>
      <c r="AD177" s="64"/>
      <c r="AE177" s="89">
        <f>IF($BO177,AA177/$BO177*100,0)</f>
        <v>14.890063683506463</v>
      </c>
      <c r="AF177" s="64"/>
      <c r="AG177" s="301">
        <v>200533</v>
      </c>
      <c r="AH177" s="64"/>
      <c r="AI177" s="89">
        <f>(AG177/$BS177)</f>
        <v>13.516648692369911</v>
      </c>
      <c r="AJ177" s="64"/>
      <c r="AK177" s="89">
        <f>IF($BO177,AG177/$BO177*100,0)</f>
        <v>0.63208496345542597</v>
      </c>
      <c r="AL177" s="64"/>
      <c r="AM177" s="301">
        <v>104541</v>
      </c>
      <c r="AN177" s="64"/>
      <c r="AO177" s="89">
        <f>(AM177/$BS177)</f>
        <v>7.046441089242383</v>
      </c>
      <c r="AP177" s="64"/>
      <c r="AQ177" s="89">
        <f>IF($BO177,AM177/$BO177*100,0)</f>
        <v>0.3295158111861573</v>
      </c>
      <c r="AR177" s="64"/>
      <c r="AS177" s="301">
        <v>2785310</v>
      </c>
      <c r="AT177" s="64"/>
      <c r="AU177" s="89">
        <f>(AS177/$BS177)</f>
        <v>187.73995686168777</v>
      </c>
      <c r="AV177" s="64"/>
      <c r="AW177" s="89">
        <f>IF($BO177,AS177/$BO177*100,0)</f>
        <v>8.7793658378522856</v>
      </c>
      <c r="AX177" s="64"/>
      <c r="AY177" s="301">
        <v>458585</v>
      </c>
      <c r="AZ177" s="64"/>
      <c r="BA177" s="301">
        <v>9429</v>
      </c>
      <c r="BB177" s="64"/>
      <c r="BC177" s="88">
        <f>(AY177+BA177)</f>
        <v>468014</v>
      </c>
      <c r="BD177" s="64"/>
      <c r="BE177" s="89">
        <f>(BC177/$BS177)</f>
        <v>31.54583445672688</v>
      </c>
      <c r="BF177" s="64"/>
      <c r="BG177" s="89">
        <f>IF($BO177,BC177/$BO177*100,0)</f>
        <v>1.4751916746202756</v>
      </c>
      <c r="BH177" s="64"/>
      <c r="BI177" s="301">
        <v>394380</v>
      </c>
      <c r="BJ177" s="64"/>
      <c r="BK177" s="89">
        <f>(BI177/$BS177)</f>
        <v>26.582636829334053</v>
      </c>
      <c r="BL177" s="64"/>
      <c r="BM177" s="89">
        <f>IF($BO177,BI177/$BO177*100,0)</f>
        <v>1.243095489957019</v>
      </c>
      <c r="BN177" s="64"/>
      <c r="BO177" s="88">
        <f>(U177+AA177+AG177+AM177+AS177+BC177+BI177)</f>
        <v>31725640</v>
      </c>
      <c r="BQ177" s="64">
        <v>61</v>
      </c>
      <c r="BS177" s="68">
        <v>14836</v>
      </c>
    </row>
    <row r="178" spans="1:71" ht="8.85" customHeight="1" x14ac:dyDescent="0.3">
      <c r="A178" s="64">
        <v>62</v>
      </c>
      <c r="B178" s="79"/>
      <c r="C178" s="64" t="s">
        <v>191</v>
      </c>
      <c r="E178" s="88">
        <v>23967740</v>
      </c>
      <c r="F178" s="85"/>
      <c r="G178" s="88">
        <v>1199654</v>
      </c>
      <c r="H178" s="64"/>
      <c r="I178" s="88">
        <v>6040251</v>
      </c>
      <c r="J178" s="88"/>
      <c r="K178" s="88">
        <v>33788</v>
      </c>
      <c r="L178" s="64"/>
      <c r="M178" s="88">
        <v>160163</v>
      </c>
      <c r="N178" s="64"/>
      <c r="O178" s="88">
        <v>0</v>
      </c>
      <c r="P178" s="64"/>
      <c r="Q178" s="88">
        <v>256169</v>
      </c>
      <c r="R178" s="64"/>
      <c r="S178" s="88">
        <v>215587</v>
      </c>
      <c r="T178" s="64"/>
      <c r="U178" s="88">
        <f>SUM(E178:S178)</f>
        <v>31873352</v>
      </c>
      <c r="V178" s="64"/>
      <c r="W178" s="89">
        <f>(U178/$BS178)</f>
        <v>1418.9899385629062</v>
      </c>
      <c r="X178" s="64"/>
      <c r="Y178" s="89">
        <f>IF($BO178,U178/$BO178*100,0)</f>
        <v>75.227088986670935</v>
      </c>
      <c r="Z178" s="64"/>
      <c r="AA178" s="88">
        <v>5491397</v>
      </c>
      <c r="AB178" s="64"/>
      <c r="AC178" s="89">
        <f>(AA178/$BS178)</f>
        <v>244.47497996616508</v>
      </c>
      <c r="AD178" s="64"/>
      <c r="AE178" s="89">
        <f>IF($BO178,AA178/$BO178*100,0)</f>
        <v>12.960726903782751</v>
      </c>
      <c r="AF178" s="64"/>
      <c r="AG178" s="88">
        <v>707645</v>
      </c>
      <c r="AH178" s="64"/>
      <c r="AI178" s="89">
        <f>(AG178/$BS178)</f>
        <v>31.504095806250557</v>
      </c>
      <c r="AJ178" s="64"/>
      <c r="AK178" s="89">
        <f>IF($BO178,AG178/$BO178*100,0)</f>
        <v>1.6701749281334686</v>
      </c>
      <c r="AL178" s="64"/>
      <c r="AM178" s="88">
        <v>224926</v>
      </c>
      <c r="AN178" s="64"/>
      <c r="AO178" s="89">
        <f>(AM178/$BS178)</f>
        <v>10.013623007746416</v>
      </c>
      <c r="AP178" s="64"/>
      <c r="AQ178" s="89">
        <f>IF($BO178,AM178/$BO178*100,0)</f>
        <v>0.53086754783167911</v>
      </c>
      <c r="AR178" s="64"/>
      <c r="AS178" s="88">
        <v>1500133</v>
      </c>
      <c r="AT178" s="64"/>
      <c r="AU178" s="89">
        <f>(AS178/$BS178)</f>
        <v>66.785370848544204</v>
      </c>
      <c r="AV178" s="64"/>
      <c r="AW178" s="89">
        <f>IF($BO178,AS178/$BO178*100,0)</f>
        <v>3.5405952496882547</v>
      </c>
      <c r="AX178" s="64"/>
      <c r="AY178" s="88">
        <v>538510</v>
      </c>
      <c r="AZ178" s="64"/>
      <c r="BA178" s="88">
        <v>248551</v>
      </c>
      <c r="BB178" s="64"/>
      <c r="BC178" s="88">
        <f>(AY178+BA178)</f>
        <v>787061</v>
      </c>
      <c r="BD178" s="64"/>
      <c r="BE178" s="89">
        <f>(BC178/$BS178)</f>
        <v>35.039666993143975</v>
      </c>
      <c r="BF178" s="64"/>
      <c r="BG178" s="89">
        <f>IF($BO178,BC178/$BO178*100,0)</f>
        <v>1.857611583649508</v>
      </c>
      <c r="BH178" s="64"/>
      <c r="BI178" s="88">
        <v>1785000</v>
      </c>
      <c r="BJ178" s="64"/>
      <c r="BK178" s="89">
        <f>(BI178/$BS178)</f>
        <v>79.46754518742766</v>
      </c>
      <c r="BL178" s="64"/>
      <c r="BM178" s="89">
        <f>IF($BO178,BI178/$BO178*100,0)</f>
        <v>4.2129348002434019</v>
      </c>
      <c r="BN178" s="64"/>
      <c r="BO178" s="88">
        <f>(U178+AA178+AG178+AM178+AS178+BC178+BI178)</f>
        <v>42369514</v>
      </c>
      <c r="BQ178" s="64">
        <v>62</v>
      </c>
      <c r="BS178" s="68">
        <v>22462</v>
      </c>
    </row>
    <row r="179" spans="1:71" ht="8.85" customHeight="1" x14ac:dyDescent="0.3">
      <c r="A179" s="64">
        <v>63</v>
      </c>
      <c r="B179" s="79"/>
      <c r="C179" s="64" t="s">
        <v>192</v>
      </c>
      <c r="E179" s="88">
        <v>15397481</v>
      </c>
      <c r="F179" s="85"/>
      <c r="G179" s="88">
        <v>483434</v>
      </c>
      <c r="H179" s="64"/>
      <c r="I179" s="88">
        <v>2690790</v>
      </c>
      <c r="J179" s="88"/>
      <c r="K179" s="88">
        <v>23322</v>
      </c>
      <c r="L179" s="64"/>
      <c r="M179" s="88">
        <v>84182</v>
      </c>
      <c r="N179" s="64"/>
      <c r="O179" s="88">
        <v>0</v>
      </c>
      <c r="P179" s="64"/>
      <c r="Q179" s="88">
        <v>194565</v>
      </c>
      <c r="R179" s="64"/>
      <c r="S179" s="88">
        <v>151098</v>
      </c>
      <c r="T179" s="64"/>
      <c r="U179" s="88">
        <f>SUM(E179:S179)</f>
        <v>19024872</v>
      </c>
      <c r="V179" s="64"/>
      <c r="W179" s="89">
        <f>(U179/$BS179)</f>
        <v>1603.8502781992918</v>
      </c>
      <c r="X179" s="64"/>
      <c r="Y179" s="89">
        <f>IF($BO179,U179/$BO179*100,0)</f>
        <v>69.548281875361837</v>
      </c>
      <c r="Z179" s="64"/>
      <c r="AA179" s="88">
        <v>3133599</v>
      </c>
      <c r="AB179" s="64"/>
      <c r="AC179" s="89">
        <f>(AA179/$BS179)</f>
        <v>264.17121901871525</v>
      </c>
      <c r="AD179" s="64"/>
      <c r="AE179" s="89">
        <f>IF($BO179,AA179/$BO179*100,0)</f>
        <v>11.455342592389163</v>
      </c>
      <c r="AF179" s="64"/>
      <c r="AG179" s="88">
        <v>118752</v>
      </c>
      <c r="AH179" s="64"/>
      <c r="AI179" s="89">
        <f>(AG179/$BS179)</f>
        <v>10.011127971674254</v>
      </c>
      <c r="AJ179" s="64"/>
      <c r="AK179" s="89">
        <f>IF($BO179,AG179/$BO179*100,0)</f>
        <v>0.43411580215956086</v>
      </c>
      <c r="AL179" s="64"/>
      <c r="AM179" s="88">
        <v>639442</v>
      </c>
      <c r="AN179" s="64"/>
      <c r="AO179" s="89">
        <f>(AM179/$BS179)</f>
        <v>53.906761085820264</v>
      </c>
      <c r="AP179" s="64"/>
      <c r="AQ179" s="89">
        <f>IF($BO179,AM179/$BO179*100,0)</f>
        <v>2.3375764346243764</v>
      </c>
      <c r="AR179" s="64"/>
      <c r="AS179" s="88">
        <v>3714643</v>
      </c>
      <c r="AT179" s="64"/>
      <c r="AU179" s="89">
        <f>(AS179/$BS179)</f>
        <v>313.15486427246668</v>
      </c>
      <c r="AV179" s="64"/>
      <c r="AW179" s="89">
        <f>IF($BO179,AS179/$BO179*100,0)</f>
        <v>13.579436352073209</v>
      </c>
      <c r="AX179" s="64"/>
      <c r="AY179" s="88">
        <v>177519</v>
      </c>
      <c r="AZ179" s="64"/>
      <c r="BA179" s="88">
        <v>19400</v>
      </c>
      <c r="BB179" s="64"/>
      <c r="BC179" s="88">
        <f>(AY179+BA179)</f>
        <v>196919</v>
      </c>
      <c r="BD179" s="64"/>
      <c r="BE179" s="89">
        <f>(BC179/$BS179)</f>
        <v>16.600826167593997</v>
      </c>
      <c r="BF179" s="64"/>
      <c r="BG179" s="89">
        <f>IF($BO179,BC179/$BO179*100,0)</f>
        <v>0.71986703083281611</v>
      </c>
      <c r="BH179" s="64"/>
      <c r="BI179" s="88">
        <v>526686</v>
      </c>
      <c r="BJ179" s="64"/>
      <c r="BK179" s="89">
        <f>(BI179/$BS179)</f>
        <v>44.401112797167428</v>
      </c>
      <c r="BL179" s="64"/>
      <c r="BM179" s="89">
        <f>IF($BO179,BI179/$BO179*100,0)</f>
        <v>1.9253799125590345</v>
      </c>
      <c r="BN179" s="64"/>
      <c r="BO179" s="88">
        <f>(U179+AA179+AG179+AM179+AS179+BC179+BI179)</f>
        <v>27354913</v>
      </c>
      <c r="BQ179" s="64">
        <v>63</v>
      </c>
      <c r="BS179" s="68">
        <v>11862</v>
      </c>
    </row>
    <row r="180" spans="1:71" ht="8.85" customHeight="1" x14ac:dyDescent="0.3">
      <c r="A180" s="64">
        <v>64</v>
      </c>
      <c r="B180" s="79"/>
      <c r="C180" s="64" t="s">
        <v>193</v>
      </c>
      <c r="E180" s="88">
        <v>16116387</v>
      </c>
      <c r="F180" s="85"/>
      <c r="G180" s="88">
        <v>305669</v>
      </c>
      <c r="H180" s="64"/>
      <c r="I180" s="88">
        <v>2991825</v>
      </c>
      <c r="J180" s="88"/>
      <c r="K180" s="88">
        <v>28255</v>
      </c>
      <c r="L180" s="64"/>
      <c r="M180" s="88">
        <v>244582</v>
      </c>
      <c r="N180" s="64"/>
      <c r="O180" s="88">
        <v>48841</v>
      </c>
      <c r="P180" s="64"/>
      <c r="Q180" s="88">
        <v>130001</v>
      </c>
      <c r="R180" s="64"/>
      <c r="S180" s="88">
        <v>99479</v>
      </c>
      <c r="T180" s="64"/>
      <c r="U180" s="88">
        <f>SUM(E180:S180)</f>
        <v>19965039</v>
      </c>
      <c r="V180" s="64"/>
      <c r="W180" s="89">
        <f>(U180/$BS180)</f>
        <v>1653.4193788819875</v>
      </c>
      <c r="X180" s="64"/>
      <c r="Y180" s="89">
        <f>IF($BO180,U180/$BO180*100,0)</f>
        <v>78.62519942761439</v>
      </c>
      <c r="Z180" s="64"/>
      <c r="AA180" s="88">
        <v>1949417</v>
      </c>
      <c r="AB180" s="64"/>
      <c r="AC180" s="89">
        <f>(AA180/$BS180)</f>
        <v>161.4424016563147</v>
      </c>
      <c r="AD180" s="64"/>
      <c r="AE180" s="89">
        <f>IF($BO180,AA180/$BO180*100,0)</f>
        <v>7.6770849479723919</v>
      </c>
      <c r="AF180" s="64"/>
      <c r="AG180" s="88">
        <v>111896</v>
      </c>
      <c r="AH180" s="64"/>
      <c r="AI180" s="89">
        <f>(AG180/$BS180)</f>
        <v>9.2667494824016572</v>
      </c>
      <c r="AJ180" s="64"/>
      <c r="AK180" s="89">
        <f>IF($BO180,AG180/$BO180*100,0)</f>
        <v>0.44066256595603648</v>
      </c>
      <c r="AL180" s="64"/>
      <c r="AM180" s="88">
        <v>26933</v>
      </c>
      <c r="AN180" s="64"/>
      <c r="AO180" s="89">
        <f>(AM180/$BS180)</f>
        <v>2.2304761904761903</v>
      </c>
      <c r="AP180" s="64"/>
      <c r="AQ180" s="89">
        <f>IF($BO180,AM180/$BO180*100,0)</f>
        <v>0.10606603353912498</v>
      </c>
      <c r="AR180" s="64"/>
      <c r="AS180" s="88">
        <v>2607228</v>
      </c>
      <c r="AT180" s="64"/>
      <c r="AU180" s="89">
        <f>(AS180/$BS180)</f>
        <v>215.91950310559005</v>
      </c>
      <c r="AV180" s="64"/>
      <c r="AW180" s="89">
        <f>IF($BO180,AS180/$BO180*100,0)</f>
        <v>10.267639419750706</v>
      </c>
      <c r="AX180" s="64"/>
      <c r="AY180" s="88">
        <v>213551</v>
      </c>
      <c r="AZ180" s="64"/>
      <c r="BA180" s="88">
        <v>330298</v>
      </c>
      <c r="BB180" s="64"/>
      <c r="BC180" s="88">
        <f>(AY180+BA180)</f>
        <v>543849</v>
      </c>
      <c r="BD180" s="64"/>
      <c r="BE180" s="89">
        <f>(BC180/$BS180)</f>
        <v>45.03925465838509</v>
      </c>
      <c r="BF180" s="64"/>
      <c r="BG180" s="89">
        <f>IF($BO180,BC180/$BO180*100,0)</f>
        <v>2.1417557002272152</v>
      </c>
      <c r="BH180" s="64"/>
      <c r="BI180" s="88">
        <v>188310</v>
      </c>
      <c r="BJ180" s="64"/>
      <c r="BK180" s="89">
        <f>(BI180/$BS180)</f>
        <v>15.595031055900622</v>
      </c>
      <c r="BL180" s="64"/>
      <c r="BM180" s="89">
        <f>IF($BO180,BI180/$BO180*100,0)</f>
        <v>0.74159190494013394</v>
      </c>
      <c r="BN180" s="64"/>
      <c r="BO180" s="88">
        <f>(U180+AA180+AG180+AM180+AS180+BC180+BI180)</f>
        <v>25392672</v>
      </c>
      <c r="BQ180" s="64">
        <v>64</v>
      </c>
      <c r="BS180" s="68">
        <v>12075</v>
      </c>
    </row>
    <row r="181" spans="1:71" ht="8.85" customHeight="1" x14ac:dyDescent="0.3">
      <c r="A181" s="64">
        <v>65</v>
      </c>
      <c r="B181" s="79"/>
      <c r="C181" s="64" t="s">
        <v>194</v>
      </c>
      <c r="E181" s="88">
        <v>4574717</v>
      </c>
      <c r="F181" s="85"/>
      <c r="G181" s="88">
        <v>586257</v>
      </c>
      <c r="H181" s="64"/>
      <c r="I181" s="88">
        <v>2240853</v>
      </c>
      <c r="J181" s="88"/>
      <c r="K181" s="88">
        <v>12034</v>
      </c>
      <c r="L181" s="64"/>
      <c r="M181" s="88">
        <v>114823</v>
      </c>
      <c r="N181" s="64"/>
      <c r="O181" s="88">
        <v>0</v>
      </c>
      <c r="P181" s="64"/>
      <c r="Q181" s="88">
        <v>135224</v>
      </c>
      <c r="R181" s="64"/>
      <c r="S181" s="88">
        <v>111466</v>
      </c>
      <c r="T181" s="64"/>
      <c r="U181" s="88">
        <f>SUM(E181:S181)</f>
        <v>7775374</v>
      </c>
      <c r="V181" s="64"/>
      <c r="W181" s="89">
        <f>(U181/$BS181)</f>
        <v>496.54345743661793</v>
      </c>
      <c r="X181" s="64"/>
      <c r="Y181" s="89">
        <f>IF($BO181,U181/$BO181*100,0)</f>
        <v>50.790848967888138</v>
      </c>
      <c r="Z181" s="64"/>
      <c r="AA181" s="88">
        <v>1946144</v>
      </c>
      <c r="AB181" s="64"/>
      <c r="AC181" s="89">
        <f>(AA181/$BS181)</f>
        <v>124.28277667794879</v>
      </c>
      <c r="AD181" s="64"/>
      <c r="AE181" s="89">
        <f>IF($BO181,AA181/$BO181*100,0)</f>
        <v>12.712739731074246</v>
      </c>
      <c r="AF181" s="64"/>
      <c r="AG181" s="88">
        <v>104183</v>
      </c>
      <c r="AH181" s="64"/>
      <c r="AI181" s="89">
        <f>(AG181/$BS181)</f>
        <v>6.6532345615939716</v>
      </c>
      <c r="AJ181" s="64"/>
      <c r="AK181" s="89">
        <f>IF($BO181,AG181/$BO181*100,0)</f>
        <v>0.68055157449937331</v>
      </c>
      <c r="AL181" s="64"/>
      <c r="AM181" s="88">
        <v>14301</v>
      </c>
      <c r="AN181" s="64"/>
      <c r="AO181" s="89">
        <f>(AM181/$BS181)</f>
        <v>0.91327670987930265</v>
      </c>
      <c r="AP181" s="64"/>
      <c r="AQ181" s="89">
        <f>IF($BO181,AM181/$BO181*100,0)</f>
        <v>9.3418005499126891E-2</v>
      </c>
      <c r="AR181" s="64"/>
      <c r="AS181" s="88">
        <v>3673160</v>
      </c>
      <c r="AT181" s="64"/>
      <c r="AU181" s="89">
        <f>(AS181/$BS181)</f>
        <v>234.57181173765886</v>
      </c>
      <c r="AV181" s="64"/>
      <c r="AW181" s="89">
        <f>IF($BO181,AS181/$BO181*100,0)</f>
        <v>23.994076014206904</v>
      </c>
      <c r="AX181" s="64"/>
      <c r="AY181" s="88">
        <v>245866</v>
      </c>
      <c r="AZ181" s="64"/>
      <c r="BA181" s="88">
        <v>652503</v>
      </c>
      <c r="BB181" s="64"/>
      <c r="BC181" s="88">
        <f>(AY181+BA181)</f>
        <v>898369</v>
      </c>
      <c r="BD181" s="64"/>
      <c r="BE181" s="89">
        <f>(BC181/$BS181)</f>
        <v>57.370777188837089</v>
      </c>
      <c r="BF181" s="64"/>
      <c r="BG181" s="89">
        <f>IF($BO181,BC181/$BO181*100,0)</f>
        <v>5.8683896358468033</v>
      </c>
      <c r="BH181" s="64"/>
      <c r="BI181" s="88">
        <v>897081</v>
      </c>
      <c r="BJ181" s="64"/>
      <c r="BK181" s="89">
        <f>(BI181/$BS181)</f>
        <v>57.288524171403026</v>
      </c>
      <c r="BL181" s="64"/>
      <c r="BM181" s="89">
        <f>IF($BO181,BI181/$BO181*100,0)</f>
        <v>5.8599760709854039</v>
      </c>
      <c r="BN181" s="64"/>
      <c r="BO181" s="88">
        <f>(U181+AA181+AG181+AM181+AS181+BC181+BI181)</f>
        <v>15308612</v>
      </c>
      <c r="BQ181" s="64">
        <v>65</v>
      </c>
      <c r="BS181" s="68">
        <v>15659</v>
      </c>
    </row>
    <row r="182" spans="1:71" ht="8.85" customHeight="1" x14ac:dyDescent="0.3">
      <c r="A182" s="90"/>
      <c r="B182" s="79"/>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c r="AR182" s="64"/>
      <c r="AS182" s="64"/>
      <c r="AT182" s="64"/>
      <c r="AU182" s="64"/>
      <c r="AV182" s="64"/>
      <c r="AW182" s="64"/>
      <c r="AX182" s="64"/>
      <c r="AY182" s="64"/>
      <c r="AZ182" s="64"/>
      <c r="BA182" s="64"/>
      <c r="BB182" s="64"/>
      <c r="BC182" s="64"/>
      <c r="BD182" s="64"/>
      <c r="BE182" s="64"/>
      <c r="BF182" s="64"/>
      <c r="BG182" s="64"/>
      <c r="BH182" s="64"/>
      <c r="BI182" s="64"/>
      <c r="BJ182" s="64"/>
      <c r="BK182" s="64"/>
      <c r="BL182" s="64"/>
      <c r="BM182" s="64"/>
      <c r="BN182" s="64"/>
      <c r="BO182" s="64"/>
      <c r="BQ182" s="91"/>
    </row>
    <row r="183" spans="1:71" ht="8.85" customHeight="1" x14ac:dyDescent="0.3">
      <c r="A183" s="64">
        <v>66</v>
      </c>
      <c r="B183" s="79"/>
      <c r="C183" s="64" t="s">
        <v>195</v>
      </c>
      <c r="E183" s="88">
        <v>30847829</v>
      </c>
      <c r="F183" s="85"/>
      <c r="G183" s="88">
        <v>1376727</v>
      </c>
      <c r="H183" s="64"/>
      <c r="I183" s="88">
        <v>9180133</v>
      </c>
      <c r="J183" s="88"/>
      <c r="K183" s="88">
        <v>33492</v>
      </c>
      <c r="L183" s="64"/>
      <c r="M183" s="88">
        <v>1045416</v>
      </c>
      <c r="N183" s="64"/>
      <c r="O183" s="88">
        <v>195108</v>
      </c>
      <c r="P183" s="64"/>
      <c r="Q183" s="88">
        <v>411009</v>
      </c>
      <c r="R183" s="64"/>
      <c r="S183" s="88">
        <v>266539</v>
      </c>
      <c r="T183" s="64"/>
      <c r="U183" s="88">
        <f>SUM(E183:S183)</f>
        <v>43356253</v>
      </c>
      <c r="V183" s="64"/>
      <c r="W183" s="89">
        <f>(U183/$BS183)</f>
        <v>1218.488364903603</v>
      </c>
      <c r="X183" s="64"/>
      <c r="Y183" s="89">
        <f>IF($BO183,U183/$BO183*100,0)</f>
        <v>71.746190413039926</v>
      </c>
      <c r="Z183" s="64"/>
      <c r="AA183" s="88">
        <v>6753693</v>
      </c>
      <c r="AB183" s="64"/>
      <c r="AC183" s="89">
        <f>(AA183/$BS183)</f>
        <v>189.80644707998425</v>
      </c>
      <c r="AD183" s="64"/>
      <c r="AE183" s="89">
        <f>IF($BO183,AA183/$BO183*100,0)</f>
        <v>11.176052136452263</v>
      </c>
      <c r="AF183" s="64"/>
      <c r="AG183" s="301">
        <v>524438</v>
      </c>
      <c r="AH183" s="64"/>
      <c r="AI183" s="89">
        <f>(AG183/$BS183)</f>
        <v>14.73885672531055</v>
      </c>
      <c r="AJ183" s="64"/>
      <c r="AK183" s="89">
        <f>IF($BO183,AG183/$BO183*100,0)</f>
        <v>0.86784318303138019</v>
      </c>
      <c r="AL183" s="64"/>
      <c r="AM183" s="301">
        <v>117630</v>
      </c>
      <c r="AN183" s="64"/>
      <c r="AO183" s="89">
        <f>(AM183/$BS183)</f>
        <v>3.3058849980327132</v>
      </c>
      <c r="AP183" s="64"/>
      <c r="AQ183" s="89">
        <f>IF($BO183,AM183/$BO183*100,0)</f>
        <v>0.19465483740686462</v>
      </c>
      <c r="AR183" s="64"/>
      <c r="AS183" s="301">
        <v>5763917</v>
      </c>
      <c r="AT183" s="64"/>
      <c r="AU183" s="89">
        <f>(AS183/$BS183)</f>
        <v>161.98968579618909</v>
      </c>
      <c r="AV183" s="64"/>
      <c r="AW183" s="89">
        <f>IF($BO183,AS183/$BO183*100,0)</f>
        <v>9.5381648088214135</v>
      </c>
      <c r="AX183" s="64"/>
      <c r="AY183" s="301">
        <v>574811</v>
      </c>
      <c r="AZ183" s="64"/>
      <c r="BA183" s="301">
        <v>93969</v>
      </c>
      <c r="BB183" s="64"/>
      <c r="BC183" s="88">
        <f>(AY183+BA183)</f>
        <v>668780</v>
      </c>
      <c r="BD183" s="64"/>
      <c r="BE183" s="89">
        <f>(BC183/$BS183)</f>
        <v>18.795458377831487</v>
      </c>
      <c r="BF183" s="64"/>
      <c r="BG183" s="89">
        <f>IF($BO183,BC183/$BO183*100,0)</f>
        <v>1.106701200042191</v>
      </c>
      <c r="BH183" s="64"/>
      <c r="BI183" s="301">
        <v>3245331</v>
      </c>
      <c r="BJ183" s="64"/>
      <c r="BK183" s="89">
        <f>(BI183/$BS183)</f>
        <v>91.207099095048065</v>
      </c>
      <c r="BL183" s="64"/>
      <c r="BM183" s="89">
        <f>IF($BO183,BI183/$BO183*100,0)</f>
        <v>5.3703934212059625</v>
      </c>
      <c r="BN183" s="64"/>
      <c r="BO183" s="88">
        <f>(U183+AA183+AG183+AM183+AS183+BC183+BI183)</f>
        <v>60430042</v>
      </c>
      <c r="BQ183" s="64">
        <v>66</v>
      </c>
      <c r="BS183" s="68">
        <v>35582</v>
      </c>
    </row>
    <row r="184" spans="1:71" ht="8.85" customHeight="1" x14ac:dyDescent="0.3">
      <c r="A184" s="64">
        <v>67</v>
      </c>
      <c r="B184" s="79"/>
      <c r="C184" s="64" t="s">
        <v>196</v>
      </c>
      <c r="E184" s="88">
        <v>14375838</v>
      </c>
      <c r="F184" s="85"/>
      <c r="G184" s="88">
        <v>664218</v>
      </c>
      <c r="H184" s="64"/>
      <c r="I184" s="88">
        <v>6316528</v>
      </c>
      <c r="J184" s="88"/>
      <c r="K184" s="88">
        <v>93070</v>
      </c>
      <c r="L184" s="64"/>
      <c r="M184" s="88">
        <v>477797</v>
      </c>
      <c r="N184" s="64"/>
      <c r="O184" s="88">
        <v>0</v>
      </c>
      <c r="P184" s="64"/>
      <c r="Q184" s="88">
        <v>261525</v>
      </c>
      <c r="R184" s="64"/>
      <c r="S184" s="88">
        <v>296949</v>
      </c>
      <c r="T184" s="64"/>
      <c r="U184" s="88">
        <f>SUM(E184:S184)</f>
        <v>22485925</v>
      </c>
      <c r="V184" s="64"/>
      <c r="W184" s="89">
        <f>(U184/$BS184)</f>
        <v>943.47858012000165</v>
      </c>
      <c r="X184" s="64"/>
      <c r="Y184" s="89">
        <f>IF($BO184,U184/$BO184*100,0)</f>
        <v>67.66918775307002</v>
      </c>
      <c r="Z184" s="64"/>
      <c r="AA184" s="88">
        <v>4027548</v>
      </c>
      <c r="AB184" s="64"/>
      <c r="AC184" s="89">
        <f>(AA184/$BS184)</f>
        <v>168.99039147400663</v>
      </c>
      <c r="AD184" s="64"/>
      <c r="AE184" s="89">
        <f>IF($BO184,AA184/$BO184*100,0)</f>
        <v>12.120511021739228</v>
      </c>
      <c r="AF184" s="64"/>
      <c r="AG184" s="88">
        <v>239509</v>
      </c>
      <c r="AH184" s="64"/>
      <c r="AI184" s="89">
        <f>(AG184/$BS184)</f>
        <v>10.049469223345781</v>
      </c>
      <c r="AJ184" s="64"/>
      <c r="AK184" s="89">
        <f>IF($BO184,AG184/$BO184*100,0)</f>
        <v>0.72077886453637319</v>
      </c>
      <c r="AL184" s="64"/>
      <c r="AM184" s="88">
        <v>80102</v>
      </c>
      <c r="AN184" s="64"/>
      <c r="AO184" s="89">
        <f>(AM184/$BS184)</f>
        <v>3.3609700834976715</v>
      </c>
      <c r="AP184" s="64"/>
      <c r="AQ184" s="89">
        <f>IF($BO184,AM184/$BO184*100,0)</f>
        <v>0.24105911931114307</v>
      </c>
      <c r="AR184" s="64"/>
      <c r="AS184" s="88">
        <v>5770988</v>
      </c>
      <c r="AT184" s="64"/>
      <c r="AU184" s="89">
        <f>(AS184/$BS184)</f>
        <v>242.14274325515044</v>
      </c>
      <c r="AV184" s="64"/>
      <c r="AW184" s="89">
        <f>IF($BO184,AS184/$BO184*100,0)</f>
        <v>17.367222851304273</v>
      </c>
      <c r="AX184" s="64"/>
      <c r="AY184" s="88">
        <v>137469</v>
      </c>
      <c r="AZ184" s="64"/>
      <c r="BA184" s="88">
        <v>83111</v>
      </c>
      <c r="BB184" s="64"/>
      <c r="BC184" s="88">
        <f>(AY184+BA184)</f>
        <v>220580</v>
      </c>
      <c r="BD184" s="64"/>
      <c r="BE184" s="89">
        <f>(BC184/$BS184)</f>
        <v>9.2552343389418041</v>
      </c>
      <c r="BF184" s="64"/>
      <c r="BG184" s="89">
        <f>IF($BO184,BC184/$BO184*100,0)</f>
        <v>0.66381389400579183</v>
      </c>
      <c r="BH184" s="64"/>
      <c r="BI184" s="88">
        <v>404541</v>
      </c>
      <c r="BJ184" s="64"/>
      <c r="BK184" s="89">
        <f>(BI184/$BS184)</f>
        <v>16.973985650148954</v>
      </c>
      <c r="BL184" s="64"/>
      <c r="BM184" s="89">
        <f>IF($BO184,BI184/$BO184*100,0)</f>
        <v>1.2174264960331718</v>
      </c>
      <c r="BN184" s="64"/>
      <c r="BO184" s="88">
        <f>(U184+AA184+AG184+AM184+AS184+BC184+BI184)</f>
        <v>33229193</v>
      </c>
      <c r="BQ184" s="64">
        <v>67</v>
      </c>
      <c r="BS184" s="68">
        <v>23833</v>
      </c>
    </row>
    <row r="185" spans="1:71" ht="8.85" customHeight="1" x14ac:dyDescent="0.3">
      <c r="A185" s="64">
        <v>68</v>
      </c>
      <c r="B185" s="79"/>
      <c r="C185" s="64" t="s">
        <v>197</v>
      </c>
      <c r="E185" s="88">
        <v>9830833</v>
      </c>
      <c r="F185" s="85"/>
      <c r="G185" s="88">
        <v>706055</v>
      </c>
      <c r="H185" s="64"/>
      <c r="I185" s="88">
        <v>2188333</v>
      </c>
      <c r="J185" s="88"/>
      <c r="K185" s="88">
        <v>85334</v>
      </c>
      <c r="L185" s="64"/>
      <c r="M185" s="88">
        <v>711476</v>
      </c>
      <c r="N185" s="64"/>
      <c r="O185" s="88">
        <v>0</v>
      </c>
      <c r="P185" s="64"/>
      <c r="Q185" s="88">
        <v>147349</v>
      </c>
      <c r="R185" s="64"/>
      <c r="S185" s="88">
        <v>103488</v>
      </c>
      <c r="T185" s="64"/>
      <c r="U185" s="88">
        <f>SUM(E185:S185)</f>
        <v>13772868</v>
      </c>
      <c r="V185" s="64"/>
      <c r="W185" s="89">
        <f>(U185/$BS185)</f>
        <v>774.19156829679594</v>
      </c>
      <c r="X185" s="64"/>
      <c r="Y185" s="89">
        <f>IF($BO185,U185/$BO185*100,0)</f>
        <v>64.925039215608635</v>
      </c>
      <c r="Z185" s="64"/>
      <c r="AA185" s="88">
        <v>2630959</v>
      </c>
      <c r="AB185" s="64"/>
      <c r="AC185" s="89">
        <f>(AA185/$BS185)</f>
        <v>147.88976953344576</v>
      </c>
      <c r="AD185" s="64"/>
      <c r="AE185" s="89">
        <f>IF($BO185,AA185/$BO185*100,0)</f>
        <v>12.402290957094664</v>
      </c>
      <c r="AF185" s="64"/>
      <c r="AG185" s="88">
        <v>68349</v>
      </c>
      <c r="AH185" s="64"/>
      <c r="AI185" s="89">
        <f>(AG185/$BS185)</f>
        <v>3.8419898819561551</v>
      </c>
      <c r="AJ185" s="64"/>
      <c r="AK185" s="89">
        <f>IF($BO185,AG185/$BO185*100,0)</f>
        <v>0.32219589306654461</v>
      </c>
      <c r="AL185" s="64"/>
      <c r="AM185" s="88">
        <v>38490</v>
      </c>
      <c r="AN185" s="64"/>
      <c r="AO185" s="89">
        <f>(AM185/$BS185)</f>
        <v>2.163575042158516</v>
      </c>
      <c r="AP185" s="64"/>
      <c r="AQ185" s="89">
        <f>IF($BO185,AM185/$BO185*100,0)</f>
        <v>0.18144113189851063</v>
      </c>
      <c r="AR185" s="64"/>
      <c r="AS185" s="88">
        <v>3590079</v>
      </c>
      <c r="AT185" s="64"/>
      <c r="AU185" s="89">
        <f>(AS185/$BS185)</f>
        <v>201.80320404721755</v>
      </c>
      <c r="AV185" s="64"/>
      <c r="AW185" s="89">
        <f>IF($BO185,AS185/$BO185*100,0)</f>
        <v>16.923564493766513</v>
      </c>
      <c r="AX185" s="64"/>
      <c r="AY185" s="88">
        <v>38666</v>
      </c>
      <c r="AZ185" s="64"/>
      <c r="BA185" s="88">
        <v>209003</v>
      </c>
      <c r="BB185" s="64"/>
      <c r="BC185" s="88">
        <f>(AY185+BA185)</f>
        <v>247669</v>
      </c>
      <c r="BD185" s="64"/>
      <c r="BE185" s="89">
        <f>(BC185/$BS185)</f>
        <v>13.921810005621136</v>
      </c>
      <c r="BF185" s="64"/>
      <c r="BG185" s="89">
        <f>IF($BO185,BC185/$BO185*100,0)</f>
        <v>1.1675069809345862</v>
      </c>
      <c r="BH185" s="64"/>
      <c r="BI185" s="88">
        <v>865078</v>
      </c>
      <c r="BJ185" s="64"/>
      <c r="BK185" s="89">
        <f>(BI185/$BS185)</f>
        <v>48.627206295671726</v>
      </c>
      <c r="BL185" s="64"/>
      <c r="BM185" s="89">
        <f>IF($BO185,BI185/$BO185*100,0)</f>
        <v>4.0779613276305477</v>
      </c>
      <c r="BN185" s="64"/>
      <c r="BO185" s="88">
        <f>(U185+AA185+AG185+AM185+AS185+BC185+BI185)</f>
        <v>21213492</v>
      </c>
      <c r="BQ185" s="64">
        <v>68</v>
      </c>
      <c r="BS185" s="68">
        <v>17790</v>
      </c>
    </row>
    <row r="186" spans="1:71" ht="8.85" customHeight="1" x14ac:dyDescent="0.3">
      <c r="A186" s="64">
        <v>69</v>
      </c>
      <c r="B186" s="79"/>
      <c r="C186" s="64" t="s">
        <v>198</v>
      </c>
      <c r="E186" s="88">
        <v>26159782</v>
      </c>
      <c r="F186" s="85"/>
      <c r="G186" s="88">
        <v>3002022</v>
      </c>
      <c r="H186" s="64"/>
      <c r="I186" s="88">
        <v>8112473</v>
      </c>
      <c r="J186" s="88"/>
      <c r="K186" s="88">
        <v>245715</v>
      </c>
      <c r="L186" s="64"/>
      <c r="M186" s="88">
        <v>1933516</v>
      </c>
      <c r="N186" s="64"/>
      <c r="O186" s="88">
        <v>400533</v>
      </c>
      <c r="P186" s="64"/>
      <c r="Q186" s="88">
        <v>445305</v>
      </c>
      <c r="R186" s="64"/>
      <c r="S186" s="88">
        <v>382183</v>
      </c>
      <c r="T186" s="64"/>
      <c r="U186" s="88">
        <f>SUM(E186:S186)</f>
        <v>40681529</v>
      </c>
      <c r="V186" s="64"/>
      <c r="W186" s="89">
        <f>(U186/$BS186)</f>
        <v>659.9858695652174</v>
      </c>
      <c r="X186" s="64"/>
      <c r="Y186" s="89">
        <f>IF($BO186,U186/$BO186*100,0)</f>
        <v>60.937434466259667</v>
      </c>
      <c r="Z186" s="64"/>
      <c r="AA186" s="88">
        <v>7728921</v>
      </c>
      <c r="AB186" s="64"/>
      <c r="AC186" s="89">
        <f>(AA186/$BS186)</f>
        <v>125.38807592472421</v>
      </c>
      <c r="AD186" s="64"/>
      <c r="AE186" s="89">
        <f>IF($BO186,AA186/$BO186*100,0)</f>
        <v>11.577259471550299</v>
      </c>
      <c r="AF186" s="64"/>
      <c r="AG186" s="88">
        <v>138128</v>
      </c>
      <c r="AH186" s="64"/>
      <c r="AI186" s="89">
        <f>(AG186/$BS186)</f>
        <v>2.2408825438027256</v>
      </c>
      <c r="AJ186" s="64"/>
      <c r="AK186" s="89">
        <f>IF($BO186,AG186/$BO186*100,0)</f>
        <v>0.2069038739413043</v>
      </c>
      <c r="AL186" s="64"/>
      <c r="AM186" s="88">
        <v>190695</v>
      </c>
      <c r="AN186" s="64"/>
      <c r="AO186" s="89">
        <f>(AM186/$BS186)</f>
        <v>3.0936891628812457</v>
      </c>
      <c r="AP186" s="64"/>
      <c r="AQ186" s="89">
        <f>IF($BO186,AM186/$BO186*100,0)</f>
        <v>0.28564472258511686</v>
      </c>
      <c r="AR186" s="64"/>
      <c r="AS186" s="88">
        <v>12401028</v>
      </c>
      <c r="AT186" s="64"/>
      <c r="AU186" s="89">
        <f>(AS186/$BS186)</f>
        <v>201.18475016223232</v>
      </c>
      <c r="AV186" s="64"/>
      <c r="AW186" s="89">
        <f>IF($BO186,AS186/$BO186*100,0)</f>
        <v>18.575674259053812</v>
      </c>
      <c r="AX186" s="64"/>
      <c r="AY186" s="88">
        <v>579843</v>
      </c>
      <c r="AZ186" s="64"/>
      <c r="BA186" s="88">
        <v>617055</v>
      </c>
      <c r="BB186" s="64"/>
      <c r="BC186" s="88">
        <f>(AY186+BA186)</f>
        <v>1196898</v>
      </c>
      <c r="BD186" s="64"/>
      <c r="BE186" s="89">
        <f>(BC186/$BS186)</f>
        <v>19.417553536664503</v>
      </c>
      <c r="BF186" s="64"/>
      <c r="BG186" s="89">
        <f>IF($BO186,BC186/$BO186*100,0)</f>
        <v>1.7928503483189449</v>
      </c>
      <c r="BH186" s="64"/>
      <c r="BI186" s="88">
        <v>4422305</v>
      </c>
      <c r="BJ186" s="64"/>
      <c r="BK186" s="89">
        <f>(BI186/$BS186)</f>
        <v>71.744078520441278</v>
      </c>
      <c r="BL186" s="64"/>
      <c r="BM186" s="89">
        <f>IF($BO186,BI186/$BO186*100,0)</f>
        <v>6.6242328582908589</v>
      </c>
      <c r="BN186" s="64"/>
      <c r="BO186" s="88">
        <f>(U186+AA186+AG186+AM186+AS186+BC186+BI186)</f>
        <v>66759504</v>
      </c>
      <c r="BQ186" s="64">
        <v>69</v>
      </c>
      <c r="BS186" s="68">
        <v>61640</v>
      </c>
    </row>
    <row r="187" spans="1:71" ht="8.85" customHeight="1" x14ac:dyDescent="0.3">
      <c r="A187" s="64">
        <v>70</v>
      </c>
      <c r="B187" s="79"/>
      <c r="C187" s="64" t="s">
        <v>199</v>
      </c>
      <c r="E187" s="88">
        <v>30914880</v>
      </c>
      <c r="F187" s="85"/>
      <c r="G187" s="88">
        <v>954143</v>
      </c>
      <c r="H187" s="64"/>
      <c r="I187" s="88">
        <v>8731394</v>
      </c>
      <c r="J187" s="88"/>
      <c r="K187" s="88">
        <v>6015</v>
      </c>
      <c r="L187" s="64"/>
      <c r="M187" s="88">
        <v>384240</v>
      </c>
      <c r="N187" s="64"/>
      <c r="O187" s="88">
        <v>0</v>
      </c>
      <c r="P187" s="64"/>
      <c r="Q187" s="88">
        <v>335205</v>
      </c>
      <c r="R187" s="64"/>
      <c r="S187" s="88">
        <v>270635</v>
      </c>
      <c r="T187" s="64"/>
      <c r="U187" s="88">
        <f>SUM(E187:S187)</f>
        <v>41596512</v>
      </c>
      <c r="V187" s="64"/>
      <c r="W187" s="89">
        <f>(U187/$BS187)</f>
        <v>1408.9050264191844</v>
      </c>
      <c r="X187" s="64"/>
      <c r="Y187" s="89">
        <f>IF($BO187,U187/$BO187*100,0)</f>
        <v>79.914739192709689</v>
      </c>
      <c r="Z187" s="64"/>
      <c r="AA187" s="88">
        <v>5948419</v>
      </c>
      <c r="AB187" s="64"/>
      <c r="AC187" s="89">
        <f>(AA187/$BS187)</f>
        <v>201.4774082102696</v>
      </c>
      <c r="AD187" s="64"/>
      <c r="AE187" s="89">
        <f>IF($BO187,AA187/$BO187*100,0)</f>
        <v>11.428033989820083</v>
      </c>
      <c r="AF187" s="64"/>
      <c r="AG187" s="301">
        <v>1056937</v>
      </c>
      <c r="AH187" s="64"/>
      <c r="AI187" s="89">
        <f>(AG187/$BS187)</f>
        <v>35.799248069367295</v>
      </c>
      <c r="AJ187" s="64"/>
      <c r="AK187" s="89">
        <f>IF($BO187,AG187/$BO187*100,0)</f>
        <v>2.030575176546654</v>
      </c>
      <c r="AL187" s="64"/>
      <c r="AM187" s="301">
        <v>152644</v>
      </c>
      <c r="AN187" s="64"/>
      <c r="AO187" s="89">
        <f>(AM187/$BS187)</f>
        <v>5.1701666440861676</v>
      </c>
      <c r="AP187" s="64"/>
      <c r="AQ187" s="89">
        <f>IF($BO187,AM187/$BO187*100,0)</f>
        <v>0.29325789261686119</v>
      </c>
      <c r="AR187" s="64"/>
      <c r="AS187" s="301">
        <v>2706777</v>
      </c>
      <c r="AT187" s="64"/>
      <c r="AU187" s="89">
        <f>(AS187/$BS187)</f>
        <v>91.680564964097002</v>
      </c>
      <c r="AV187" s="64"/>
      <c r="AW187" s="89">
        <f>IF($BO187,AS187/$BO187*100,0)</f>
        <v>5.2002287597533456</v>
      </c>
      <c r="AX187" s="64"/>
      <c r="AY187" s="301">
        <v>187535</v>
      </c>
      <c r="AZ187" s="64"/>
      <c r="BA187" s="301">
        <v>158205</v>
      </c>
      <c r="BB187" s="64"/>
      <c r="BC187" s="88">
        <f>(AY187+BA187)</f>
        <v>345740</v>
      </c>
      <c r="BD187" s="64"/>
      <c r="BE187" s="89">
        <f>(BC187/$BS187)</f>
        <v>11.710472835659125</v>
      </c>
      <c r="BF187" s="64"/>
      <c r="BG187" s="89">
        <f>IF($BO187,BC187/$BO187*100,0)</f>
        <v>0.66423170116973862</v>
      </c>
      <c r="BH187" s="64"/>
      <c r="BI187" s="301">
        <v>244085</v>
      </c>
      <c r="BJ187" s="64"/>
      <c r="BK187" s="89">
        <f>(BI187/$BS187)</f>
        <v>8.2673418236011376</v>
      </c>
      <c r="BL187" s="64"/>
      <c r="BM187" s="89">
        <f>IF($BO187,BI187/$BO187*100,0)</f>
        <v>0.46893328738362827</v>
      </c>
      <c r="BN187" s="64"/>
      <c r="BO187" s="88">
        <f>(U187+AA187+AG187+AM187+AS187+BC187+BI187)</f>
        <v>52051114</v>
      </c>
      <c r="BQ187" s="64">
        <v>70</v>
      </c>
      <c r="BS187" s="68">
        <v>29524</v>
      </c>
    </row>
    <row r="188" spans="1:71" ht="8.85" customHeight="1" x14ac:dyDescent="0.3">
      <c r="A188" s="90"/>
      <c r="B188" s="79"/>
      <c r="E188" s="64"/>
      <c r="F188" s="64"/>
      <c r="G188" s="64"/>
      <c r="H188" s="64"/>
      <c r="I188" s="64"/>
      <c r="J188" s="64"/>
      <c r="K188" s="64"/>
      <c r="L188" s="64"/>
      <c r="M188" s="64"/>
      <c r="N188" s="64"/>
      <c r="O188" s="64"/>
      <c r="P188" s="64"/>
      <c r="Q188" s="64"/>
      <c r="R188" s="64"/>
      <c r="S188" s="64"/>
      <c r="T188" s="64"/>
      <c r="U188" s="85"/>
      <c r="V188" s="64"/>
      <c r="W188" s="64"/>
      <c r="X188" s="64"/>
      <c r="Y188" s="64"/>
      <c r="Z188" s="64"/>
      <c r="AA188" s="64"/>
      <c r="AB188" s="64"/>
      <c r="AC188" s="64"/>
      <c r="AD188" s="64"/>
      <c r="AE188" s="64"/>
      <c r="AF188" s="64"/>
      <c r="AG188" s="64"/>
      <c r="AH188" s="64"/>
      <c r="AI188" s="64"/>
      <c r="AJ188" s="64"/>
      <c r="AK188" s="64"/>
      <c r="AL188" s="64"/>
      <c r="AM188" s="64"/>
      <c r="AN188" s="64"/>
      <c r="AO188" s="64"/>
      <c r="AP188" s="64"/>
      <c r="AQ188" s="64"/>
      <c r="AR188" s="64"/>
      <c r="AS188" s="64"/>
      <c r="AT188" s="64"/>
      <c r="AU188" s="64"/>
      <c r="AV188" s="64"/>
      <c r="AW188" s="64"/>
      <c r="AX188" s="64"/>
      <c r="AY188" s="64"/>
      <c r="AZ188" s="64"/>
      <c r="BA188" s="64"/>
      <c r="BB188" s="64"/>
      <c r="BC188" s="85"/>
      <c r="BD188" s="64"/>
      <c r="BE188" s="64"/>
      <c r="BF188" s="64"/>
      <c r="BG188" s="64"/>
      <c r="BH188" s="64"/>
      <c r="BI188" s="64"/>
      <c r="BJ188" s="64"/>
      <c r="BK188" s="64"/>
      <c r="BL188" s="64"/>
      <c r="BM188" s="64"/>
      <c r="BN188" s="64"/>
      <c r="BO188" s="85"/>
      <c r="BQ188" s="91"/>
    </row>
    <row r="189" spans="1:71" ht="8.85" customHeight="1" x14ac:dyDescent="0.3">
      <c r="A189" s="64">
        <v>71</v>
      </c>
      <c r="B189" s="79"/>
      <c r="C189" s="64" t="s">
        <v>200</v>
      </c>
      <c r="E189" s="88">
        <v>7734176</v>
      </c>
      <c r="F189" s="85"/>
      <c r="G189" s="88">
        <v>540825</v>
      </c>
      <c r="H189" s="64"/>
      <c r="I189" s="88">
        <v>4842566</v>
      </c>
      <c r="J189" s="88"/>
      <c r="K189" s="88">
        <v>43702</v>
      </c>
      <c r="L189" s="64"/>
      <c r="M189" s="88">
        <v>96499</v>
      </c>
      <c r="N189" s="64"/>
      <c r="O189" s="88">
        <v>383581</v>
      </c>
      <c r="P189" s="64"/>
      <c r="Q189" s="88">
        <v>206669</v>
      </c>
      <c r="R189" s="64"/>
      <c r="S189" s="88">
        <v>252247</v>
      </c>
      <c r="T189" s="64"/>
      <c r="U189" s="88">
        <f>SUM(E189:S189)</f>
        <v>14100265</v>
      </c>
      <c r="V189" s="64"/>
      <c r="W189" s="89">
        <f>(U189/$BS189)</f>
        <v>606.48909630521746</v>
      </c>
      <c r="X189" s="64"/>
      <c r="Y189" s="89">
        <f>IF($BO189,U189/$BO189*100,0)</f>
        <v>56.524167375577314</v>
      </c>
      <c r="Z189" s="64"/>
      <c r="AA189" s="88">
        <v>4085494</v>
      </c>
      <c r="AB189" s="64"/>
      <c r="AC189" s="89">
        <f>(AA189/$BS189)</f>
        <v>175.72773022495591</v>
      </c>
      <c r="AD189" s="64"/>
      <c r="AE189" s="89">
        <f>IF($BO189,AA189/$BO189*100,0)</f>
        <v>16.377645857571956</v>
      </c>
      <c r="AF189" s="64"/>
      <c r="AG189" s="301">
        <v>96743</v>
      </c>
      <c r="AH189" s="64"/>
      <c r="AI189" s="89">
        <f>(AG189/$BS189)</f>
        <v>4.1611682222891311</v>
      </c>
      <c r="AJ189" s="64"/>
      <c r="AK189" s="89">
        <f>IF($BO189,AG189/$BO189*100,0)</f>
        <v>0.38781664914918096</v>
      </c>
      <c r="AL189" s="64"/>
      <c r="AM189" s="301">
        <v>192265</v>
      </c>
      <c r="AN189" s="64"/>
      <c r="AO189" s="89">
        <f>(AM189/$BS189)</f>
        <v>8.2698180566906103</v>
      </c>
      <c r="AP189" s="64"/>
      <c r="AQ189" s="89">
        <f>IF($BO189,AM189/$BO189*100,0)</f>
        <v>0.77073863792385255</v>
      </c>
      <c r="AR189" s="64"/>
      <c r="AS189" s="301">
        <v>5529933</v>
      </c>
      <c r="AT189" s="64"/>
      <c r="AU189" s="89">
        <f>(AS189/$BS189)</f>
        <v>237.85681104563636</v>
      </c>
      <c r="AV189" s="64"/>
      <c r="AW189" s="89">
        <f>IF($BO189,AS189/$BO189*100,0)</f>
        <v>22.168013045692998</v>
      </c>
      <c r="AX189" s="64"/>
      <c r="AY189" s="301">
        <v>146644</v>
      </c>
      <c r="AZ189" s="64"/>
      <c r="BA189" s="301">
        <v>270349</v>
      </c>
      <c r="BB189" s="64"/>
      <c r="BC189" s="88">
        <f>(AY189+BA189)</f>
        <v>416993</v>
      </c>
      <c r="BD189" s="64"/>
      <c r="BE189" s="89">
        <f>(BC189/$BS189)</f>
        <v>17.935954234590735</v>
      </c>
      <c r="BF189" s="64"/>
      <c r="BG189" s="89">
        <f>IF($BO189,BC189/$BO189*100,0)</f>
        <v>1.6716127056083065</v>
      </c>
      <c r="BH189" s="64"/>
      <c r="BI189" s="301">
        <v>523858</v>
      </c>
      <c r="BJ189" s="64"/>
      <c r="BK189" s="89">
        <f>(BI189/$BS189)</f>
        <v>22.53249602133425</v>
      </c>
      <c r="BL189" s="64"/>
      <c r="BM189" s="89">
        <f>IF($BO189,BI189/$BO189*100,0)</f>
        <v>2.1000057284763924</v>
      </c>
      <c r="BN189" s="64"/>
      <c r="BO189" s="88">
        <f>(U189+AA189+AG189+AM189+AS189+BC189+BI189)</f>
        <v>24945551</v>
      </c>
      <c r="BQ189" s="64">
        <v>71</v>
      </c>
      <c r="BS189" s="68">
        <v>23249</v>
      </c>
    </row>
    <row r="190" spans="1:71" ht="8.85" customHeight="1" x14ac:dyDescent="0.3">
      <c r="A190" s="64">
        <v>72</v>
      </c>
      <c r="B190" s="79"/>
      <c r="C190" s="64" t="s">
        <v>201</v>
      </c>
      <c r="E190" s="88">
        <v>23231788</v>
      </c>
      <c r="F190" s="85"/>
      <c r="G190" s="88">
        <v>1521388</v>
      </c>
      <c r="H190" s="64"/>
      <c r="I190" s="88">
        <v>9339529</v>
      </c>
      <c r="J190" s="88"/>
      <c r="K190" s="88">
        <v>116641</v>
      </c>
      <c r="L190" s="64"/>
      <c r="M190" s="88">
        <v>1509900</v>
      </c>
      <c r="N190" s="64"/>
      <c r="O190" s="88">
        <v>0</v>
      </c>
      <c r="P190" s="64"/>
      <c r="Q190" s="88">
        <v>458513</v>
      </c>
      <c r="R190" s="64"/>
      <c r="S190" s="88">
        <v>447929</v>
      </c>
      <c r="T190" s="64"/>
      <c r="U190" s="88">
        <f>SUM(E190:S190)</f>
        <v>36625688</v>
      </c>
      <c r="V190" s="64"/>
      <c r="W190" s="89">
        <f>(U190/$BS190)</f>
        <v>984.24400730947002</v>
      </c>
      <c r="X190" s="64"/>
      <c r="Y190" s="89">
        <f>IF($BO190,U190/$BO190*100,0)</f>
        <v>70.317707192391964</v>
      </c>
      <c r="Z190" s="64"/>
      <c r="AA190" s="88">
        <v>8884679</v>
      </c>
      <c r="AB190" s="64"/>
      <c r="AC190" s="89">
        <f>(AA190/$BS190)</f>
        <v>238.75843813823496</v>
      </c>
      <c r="AD190" s="64"/>
      <c r="AE190" s="89">
        <f>IF($BO190,AA190/$BO190*100,0)</f>
        <v>17.057707050319269</v>
      </c>
      <c r="AF190" s="64"/>
      <c r="AG190" s="88">
        <v>431514</v>
      </c>
      <c r="AH190" s="64"/>
      <c r="AI190" s="89">
        <f>(AG190/$BS190)</f>
        <v>11.596098032892614</v>
      </c>
      <c r="AJ190" s="64"/>
      <c r="AK190" s="89">
        <f>IF($BO190,AG190/$BO190*100,0)</f>
        <v>0.82846430356251133</v>
      </c>
      <c r="AL190" s="64"/>
      <c r="AM190" s="88">
        <v>353340</v>
      </c>
      <c r="AN190" s="64"/>
      <c r="AO190" s="89">
        <f>(AM190/$BS190)</f>
        <v>9.4953240890035477</v>
      </c>
      <c r="AP190" s="64"/>
      <c r="AQ190" s="89">
        <f>IF($BO190,AM190/$BO190*100,0)</f>
        <v>0.67837793680107195</v>
      </c>
      <c r="AR190" s="64"/>
      <c r="AS190" s="88">
        <v>4303299</v>
      </c>
      <c r="AT190" s="64"/>
      <c r="AU190" s="89">
        <f>(AS190/$BS190)</f>
        <v>115.64277652370203</v>
      </c>
      <c r="AV190" s="64"/>
      <c r="AW190" s="89">
        <f>IF($BO190,AS190/$BO190*100,0)</f>
        <v>8.2619094839478002</v>
      </c>
      <c r="AX190" s="64"/>
      <c r="AY190" s="88">
        <v>915696</v>
      </c>
      <c r="AZ190" s="64"/>
      <c r="BA190" s="88">
        <v>137885</v>
      </c>
      <c r="BB190" s="64"/>
      <c r="BC190" s="88">
        <f>(AY190+BA190)</f>
        <v>1053581</v>
      </c>
      <c r="BD190" s="64"/>
      <c r="BE190" s="89">
        <f>(BC190/$BS190)</f>
        <v>28.312936687090186</v>
      </c>
      <c r="BF190" s="64"/>
      <c r="BG190" s="89">
        <f>IF($BO190,BC190/$BO190*100,0)</f>
        <v>2.0227715657236942</v>
      </c>
      <c r="BH190" s="64"/>
      <c r="BI190" s="88">
        <v>433909</v>
      </c>
      <c r="BJ190" s="64"/>
      <c r="BK190" s="89">
        <f>(BI190/$BS190)</f>
        <v>11.6604589917231</v>
      </c>
      <c r="BL190" s="64"/>
      <c r="BM190" s="89">
        <f>IF($BO190,BI190/$BO190*100,0)</f>
        <v>0.83306246725368283</v>
      </c>
      <c r="BN190" s="64"/>
      <c r="BO190" s="88">
        <f>(U190+AA190+AG190+AM190+AS190+BC190+BI190)</f>
        <v>52086010</v>
      </c>
      <c r="BQ190" s="64">
        <v>72</v>
      </c>
      <c r="BS190" s="68">
        <v>37212</v>
      </c>
    </row>
    <row r="191" spans="1:71" ht="8.85" customHeight="1" x14ac:dyDescent="0.3">
      <c r="A191" s="64">
        <v>73</v>
      </c>
      <c r="B191" s="79"/>
      <c r="C191" s="64" t="s">
        <v>202</v>
      </c>
      <c r="E191" s="88">
        <v>711105000</v>
      </c>
      <c r="F191" s="85"/>
      <c r="G191" s="88">
        <v>21674000</v>
      </c>
      <c r="H191" s="64"/>
      <c r="I191" s="88">
        <v>140154000</v>
      </c>
      <c r="J191" s="88"/>
      <c r="K191" s="88">
        <v>89000</v>
      </c>
      <c r="L191" s="64"/>
      <c r="M191" s="88">
        <v>883000</v>
      </c>
      <c r="N191" s="64"/>
      <c r="O191" s="88">
        <v>0</v>
      </c>
      <c r="P191" s="64"/>
      <c r="Q191" s="88">
        <v>6342000</v>
      </c>
      <c r="R191" s="64"/>
      <c r="S191" s="88">
        <v>1285000</v>
      </c>
      <c r="T191" s="64"/>
      <c r="U191" s="88">
        <f>SUM(E191:S191)</f>
        <v>881532000</v>
      </c>
      <c r="V191" s="64"/>
      <c r="W191" s="89">
        <f>(U191/$BS191)</f>
        <v>1903.7676602324607</v>
      </c>
      <c r="X191" s="64"/>
      <c r="Y191" s="89">
        <f>IF($BO191,U191/$BO191*100,0)</f>
        <v>73.753555771225862</v>
      </c>
      <c r="Z191" s="64"/>
      <c r="AA191" s="88">
        <v>145048000</v>
      </c>
      <c r="AB191" s="64"/>
      <c r="AC191" s="89">
        <f>(AA191/$BS191)</f>
        <v>313.24749592913014</v>
      </c>
      <c r="AD191" s="64"/>
      <c r="AE191" s="89">
        <f>IF($BO191,AA191/$BO191*100,0)</f>
        <v>12.135470700445099</v>
      </c>
      <c r="AF191" s="64"/>
      <c r="AG191" s="88">
        <v>20156000</v>
      </c>
      <c r="AH191" s="64"/>
      <c r="AI191" s="89">
        <f>(AG191/$BS191)</f>
        <v>43.529152611187655</v>
      </c>
      <c r="AJ191" s="64"/>
      <c r="AK191" s="89">
        <f>IF($BO191,AG191/$BO191*100,0)</f>
        <v>1.6863558783173254</v>
      </c>
      <c r="AL191" s="64"/>
      <c r="AM191" s="88">
        <v>3456000</v>
      </c>
      <c r="AN191" s="64"/>
      <c r="AO191" s="89">
        <f>(AM191/$BS191)</f>
        <v>7.4636213248791696</v>
      </c>
      <c r="AP191" s="64"/>
      <c r="AQ191" s="89">
        <f>IF($BO191,AM191/$BO191*100,0)</f>
        <v>0.28914694956661424</v>
      </c>
      <c r="AR191" s="64"/>
      <c r="AS191" s="88">
        <v>84049000</v>
      </c>
      <c r="AT191" s="64"/>
      <c r="AU191" s="89">
        <f>(AS191/$BS191)</f>
        <v>181.51328377742169</v>
      </c>
      <c r="AV191" s="64"/>
      <c r="AW191" s="89">
        <f>IF($BO191,AS191/$BO191*100,0)</f>
        <v>7.0319768414711685</v>
      </c>
      <c r="AX191" s="64"/>
      <c r="AY191" s="88">
        <v>39882000</v>
      </c>
      <c r="AZ191" s="64"/>
      <c r="BA191" s="88">
        <v>3074000</v>
      </c>
      <c r="BB191" s="64"/>
      <c r="BC191" s="88">
        <f>(AY191+BA191)</f>
        <v>42956000</v>
      </c>
      <c r="BD191" s="64"/>
      <c r="BE191" s="89">
        <f>(BC191/$BS191)</f>
        <v>92.768321073932185</v>
      </c>
      <c r="BF191" s="64"/>
      <c r="BG191" s="89">
        <f>IF($BO191,BC191/$BO191*100,0)</f>
        <v>3.5939225594859612</v>
      </c>
      <c r="BH191" s="64"/>
      <c r="BI191" s="88">
        <v>18043000</v>
      </c>
      <c r="BJ191" s="64"/>
      <c r="BK191" s="89">
        <f>(BI191/$BS191)</f>
        <v>38.965891077776291</v>
      </c>
      <c r="BL191" s="64"/>
      <c r="BM191" s="89">
        <f>IF($BO191,BI191/$BO191*100,0)</f>
        <v>1.5095712994879689</v>
      </c>
      <c r="BN191" s="64"/>
      <c r="BO191" s="88">
        <f>(U191+AA191+AG191+AM191+AS191+BC191+BI191)</f>
        <v>1195240000</v>
      </c>
      <c r="BQ191" s="64">
        <v>73</v>
      </c>
      <c r="BS191" s="68">
        <v>463046</v>
      </c>
    </row>
    <row r="192" spans="1:71" ht="8.85" customHeight="1" x14ac:dyDescent="0.3">
      <c r="A192" s="64">
        <v>74</v>
      </c>
      <c r="B192" s="79"/>
      <c r="C192" s="64" t="s">
        <v>203</v>
      </c>
      <c r="E192" s="88">
        <v>19909548</v>
      </c>
      <c r="F192" s="85"/>
      <c r="G192" s="88">
        <v>1066022</v>
      </c>
      <c r="H192" s="64"/>
      <c r="I192" s="88">
        <v>5487364</v>
      </c>
      <c r="J192" s="88"/>
      <c r="K192" s="88">
        <v>52681</v>
      </c>
      <c r="L192" s="64"/>
      <c r="M192" s="88">
        <v>4230032</v>
      </c>
      <c r="N192" s="64"/>
      <c r="O192" s="88">
        <v>10779</v>
      </c>
      <c r="P192" s="64"/>
      <c r="Q192" s="88">
        <v>259764</v>
      </c>
      <c r="R192" s="64"/>
      <c r="S192" s="88">
        <v>324663</v>
      </c>
      <c r="T192" s="64"/>
      <c r="U192" s="88">
        <f>SUM(E192:S192)</f>
        <v>31340853</v>
      </c>
      <c r="V192" s="64"/>
      <c r="W192" s="89">
        <f>(U192/$BS192)</f>
        <v>916.85495714243928</v>
      </c>
      <c r="X192" s="64"/>
      <c r="Y192" s="89">
        <f>IF($BO192,U192/$BO192*100,0)</f>
        <v>53.396990331761771</v>
      </c>
      <c r="Z192" s="64"/>
      <c r="AA192" s="88">
        <v>7849693</v>
      </c>
      <c r="AB192" s="64"/>
      <c r="AC192" s="89">
        <f>(AA192/$BS192)</f>
        <v>229.63733434748266</v>
      </c>
      <c r="AD192" s="64"/>
      <c r="AE192" s="89">
        <f>IF($BO192,AA192/$BO192*100,0)</f>
        <v>13.373917462562302</v>
      </c>
      <c r="AF192" s="64"/>
      <c r="AG192" s="88">
        <v>258938</v>
      </c>
      <c r="AH192" s="64"/>
      <c r="AI192" s="89">
        <f>(AG192/$BS192)</f>
        <v>7.5750519263961618</v>
      </c>
      <c r="AJ192" s="64"/>
      <c r="AK192" s="89">
        <f>IF($BO192,AG192/$BO192*100,0)</f>
        <v>0.44116571691669426</v>
      </c>
      <c r="AL192" s="64"/>
      <c r="AM192" s="88">
        <v>390284</v>
      </c>
      <c r="AN192" s="64"/>
      <c r="AO192" s="89">
        <f>(AM192/$BS192)</f>
        <v>11.417488225141152</v>
      </c>
      <c r="AP192" s="64"/>
      <c r="AQ192" s="89">
        <f>IF($BO192,AM192/$BO192*100,0)</f>
        <v>0.66494651484569711</v>
      </c>
      <c r="AR192" s="64"/>
      <c r="AS192" s="88">
        <v>17167195</v>
      </c>
      <c r="AT192" s="64"/>
      <c r="AU192" s="89">
        <f>(AS192/$BS192)</f>
        <v>502.21440482110989</v>
      </c>
      <c r="AV192" s="64"/>
      <c r="AW192" s="89">
        <f>IF($BO192,AS192/$BO192*100,0)</f>
        <v>29.248615072425405</v>
      </c>
      <c r="AX192" s="64"/>
      <c r="AY192" s="88">
        <v>573389</v>
      </c>
      <c r="AZ192" s="64"/>
      <c r="BA192" s="88">
        <v>716043</v>
      </c>
      <c r="BB192" s="64"/>
      <c r="BC192" s="88">
        <f>(AY192+BA192)</f>
        <v>1289432</v>
      </c>
      <c r="BD192" s="64"/>
      <c r="BE192" s="89">
        <f>(BC192/$BS192)</f>
        <v>37.721440482110992</v>
      </c>
      <c r="BF192" s="64"/>
      <c r="BG192" s="89">
        <f>IF($BO192,BC192/$BO192*100,0)</f>
        <v>2.1968702650647143</v>
      </c>
      <c r="BH192" s="64"/>
      <c r="BI192" s="88">
        <v>397649</v>
      </c>
      <c r="BJ192" s="64"/>
      <c r="BK192" s="89">
        <f>(BI192/$BS192)</f>
        <v>11.632946201328146</v>
      </c>
      <c r="BL192" s="64"/>
      <c r="BM192" s="89">
        <f>IF($BO192,BI192/$BO192*100,0)</f>
        <v>0.67749463642341634</v>
      </c>
      <c r="BN192" s="64"/>
      <c r="BO192" s="88">
        <f>(U192+AA192+AG192+AM192+AS192+BC192+BI192)</f>
        <v>58694044</v>
      </c>
      <c r="BQ192" s="64">
        <v>74</v>
      </c>
      <c r="BS192" s="68">
        <v>34183</v>
      </c>
    </row>
    <row r="193" spans="1:71" ht="8.85" customHeight="1" x14ac:dyDescent="0.3">
      <c r="A193" s="64">
        <v>75</v>
      </c>
      <c r="B193" s="79"/>
      <c r="C193" s="64" t="s">
        <v>204</v>
      </c>
      <c r="E193" s="88">
        <v>11835943</v>
      </c>
      <c r="F193" s="85"/>
      <c r="G193" s="88">
        <v>387583</v>
      </c>
      <c r="H193" s="64"/>
      <c r="I193" s="88">
        <v>2030699</v>
      </c>
      <c r="J193" s="88"/>
      <c r="K193" s="88">
        <v>727</v>
      </c>
      <c r="L193" s="64"/>
      <c r="M193" s="88">
        <v>0</v>
      </c>
      <c r="N193" s="64"/>
      <c r="O193" s="88">
        <v>0</v>
      </c>
      <c r="P193" s="64"/>
      <c r="Q193" s="88">
        <v>153363</v>
      </c>
      <c r="R193" s="64"/>
      <c r="S193" s="88">
        <v>110958</v>
      </c>
      <c r="T193" s="64"/>
      <c r="U193" s="88">
        <f>SUM(E193:S193)</f>
        <v>14519273</v>
      </c>
      <c r="V193" s="64"/>
      <c r="W193" s="89">
        <f>(U193/$BS193)</f>
        <v>2011.2582075079652</v>
      </c>
      <c r="X193" s="64"/>
      <c r="Y193" s="89">
        <f>IF($BO193,U193/$BO193*100,0)</f>
        <v>79.72967978858496</v>
      </c>
      <c r="Z193" s="64"/>
      <c r="AA193" s="88">
        <v>1556406</v>
      </c>
      <c r="AB193" s="64"/>
      <c r="AC193" s="89">
        <f>(AA193/$BS193)</f>
        <v>215.5985593572517</v>
      </c>
      <c r="AD193" s="64"/>
      <c r="AE193" s="89">
        <f>IF($BO193,AA193/$BO193*100,0)</f>
        <v>8.5466918351237258</v>
      </c>
      <c r="AF193" s="64"/>
      <c r="AG193" s="88">
        <v>160579</v>
      </c>
      <c r="AH193" s="64"/>
      <c r="AI193" s="89">
        <f>(AG193/$BS193)</f>
        <v>22.243939603823243</v>
      </c>
      <c r="AJ193" s="64"/>
      <c r="AK193" s="89">
        <f>IF($BO193,AG193/$BO193*100,0)</f>
        <v>0.881787418059512</v>
      </c>
      <c r="AL193" s="64"/>
      <c r="AM193" s="88">
        <v>124900</v>
      </c>
      <c r="AN193" s="64"/>
      <c r="AO193" s="89">
        <f>(AM193/$BS193)</f>
        <v>17.301565313755368</v>
      </c>
      <c r="AP193" s="64"/>
      <c r="AQ193" s="89">
        <f>IF($BO193,AM193/$BO193*100,0)</f>
        <v>0.68586333527816867</v>
      </c>
      <c r="AR193" s="64"/>
      <c r="AS193" s="88">
        <v>758982</v>
      </c>
      <c r="AT193" s="64"/>
      <c r="AU193" s="89">
        <f>(AS193/$BS193)</f>
        <v>105.13672253774762</v>
      </c>
      <c r="AV193" s="64"/>
      <c r="AW193" s="89">
        <f>IF($BO193,AS193/$BO193*100,0)</f>
        <v>4.1677976456052441</v>
      </c>
      <c r="AX193" s="64"/>
      <c r="AY193" s="88">
        <v>161260</v>
      </c>
      <c r="AZ193" s="64"/>
      <c r="BA193" s="88">
        <v>7454</v>
      </c>
      <c r="BB193" s="64"/>
      <c r="BC193" s="88">
        <f>(AY193+BA193)</f>
        <v>168714</v>
      </c>
      <c r="BD193" s="64"/>
      <c r="BE193" s="89">
        <f>(BC193/$BS193)</f>
        <v>23.370826984346863</v>
      </c>
      <c r="BF193" s="64"/>
      <c r="BG193" s="89">
        <f>IF($BO193,BC193/$BO193*100,0)</f>
        <v>0.92645914129800588</v>
      </c>
      <c r="BH193" s="64"/>
      <c r="BI193" s="88">
        <v>921771</v>
      </c>
      <c r="BJ193" s="64"/>
      <c r="BK193" s="89">
        <f>(BI193/$BS193)</f>
        <v>127.68679872558526</v>
      </c>
      <c r="BL193" s="64"/>
      <c r="BM193" s="89">
        <f>IF($BO193,BI193/$BO193*100,0)</f>
        <v>5.0617208360503829</v>
      </c>
      <c r="BN193" s="64"/>
      <c r="BO193" s="88">
        <f>(U193+AA193+AG193+AM193+AS193+BC193+BI193)</f>
        <v>18210625</v>
      </c>
      <c r="BQ193" s="64">
        <v>75</v>
      </c>
      <c r="BS193" s="68">
        <v>7219</v>
      </c>
    </row>
    <row r="194" spans="1:71" ht="8.85" customHeight="1" x14ac:dyDescent="0.3">
      <c r="A194" s="90"/>
      <c r="B194" s="79"/>
      <c r="E194" s="64"/>
      <c r="F194" s="64"/>
      <c r="G194" s="64"/>
      <c r="H194" s="64"/>
      <c r="I194" s="64"/>
      <c r="J194" s="64"/>
      <c r="K194" s="64"/>
      <c r="L194" s="64"/>
      <c r="M194" s="64"/>
      <c r="N194" s="64"/>
      <c r="O194" s="64"/>
      <c r="P194" s="64"/>
      <c r="Q194" s="64"/>
      <c r="R194" s="64"/>
      <c r="S194" s="64"/>
      <c r="T194" s="64"/>
      <c r="U194" s="85"/>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85"/>
      <c r="BD194" s="64"/>
      <c r="BE194" s="64"/>
      <c r="BF194" s="64"/>
      <c r="BG194" s="64"/>
      <c r="BH194" s="64"/>
      <c r="BI194" s="64"/>
      <c r="BJ194" s="64"/>
      <c r="BK194" s="64"/>
      <c r="BL194" s="64"/>
      <c r="BM194" s="64"/>
      <c r="BN194" s="64"/>
      <c r="BO194" s="85"/>
      <c r="BQ194" s="91"/>
    </row>
    <row r="195" spans="1:71" ht="8.85" customHeight="1" x14ac:dyDescent="0.3">
      <c r="A195" s="64">
        <v>76</v>
      </c>
      <c r="B195" s="79"/>
      <c r="C195" s="64" t="s">
        <v>121</v>
      </c>
      <c r="E195" s="88">
        <v>5643456</v>
      </c>
      <c r="F195" s="85"/>
      <c r="G195" s="88">
        <v>590704</v>
      </c>
      <c r="H195" s="64"/>
      <c r="I195" s="88">
        <v>1744441</v>
      </c>
      <c r="J195" s="88"/>
      <c r="K195" s="88">
        <v>12608</v>
      </c>
      <c r="L195" s="64"/>
      <c r="M195" s="88">
        <v>20458</v>
      </c>
      <c r="N195" s="64"/>
      <c r="O195" s="88">
        <v>66034</v>
      </c>
      <c r="P195" s="64"/>
      <c r="Q195" s="88">
        <v>84438</v>
      </c>
      <c r="R195" s="64"/>
      <c r="S195" s="88">
        <v>34549</v>
      </c>
      <c r="T195" s="64"/>
      <c r="U195" s="88">
        <f>SUM(E195:S195)</f>
        <v>8196688</v>
      </c>
      <c r="V195" s="64"/>
      <c r="W195" s="89">
        <f>(U195/$BS195)</f>
        <v>896.30267905959545</v>
      </c>
      <c r="X195" s="64"/>
      <c r="Y195" s="89">
        <f>IF($BO195,U195/$BO195*100,0)</f>
        <v>62.66327608004233</v>
      </c>
      <c r="Z195" s="64"/>
      <c r="AA195" s="88">
        <v>1965257</v>
      </c>
      <c r="AB195" s="64"/>
      <c r="AC195" s="89">
        <f>(AA195/$BS195)</f>
        <v>214.89961727720066</v>
      </c>
      <c r="AD195" s="64"/>
      <c r="AE195" s="89">
        <f>IF($BO195,AA195/$BO195*100,0)</f>
        <v>15.024292977753422</v>
      </c>
      <c r="AF195" s="64"/>
      <c r="AG195" s="301">
        <v>57859</v>
      </c>
      <c r="AH195" s="64"/>
      <c r="AI195" s="89">
        <f>(AG195/$BS195)</f>
        <v>6.3268452706396943</v>
      </c>
      <c r="AJ195" s="64"/>
      <c r="AK195" s="89">
        <f>IF($BO195,AG195/$BO195*100,0)</f>
        <v>0.44232920549314175</v>
      </c>
      <c r="AL195" s="64"/>
      <c r="AM195" s="301">
        <v>42323</v>
      </c>
      <c r="AN195" s="64"/>
      <c r="AO195" s="89">
        <f>(AM195/$BS195)</f>
        <v>4.6279934390377253</v>
      </c>
      <c r="AP195" s="64"/>
      <c r="AQ195" s="89">
        <f>IF($BO195,AM195/$BO195*100,0)</f>
        <v>0.3235572506280136</v>
      </c>
      <c r="AR195" s="64"/>
      <c r="AS195" s="301">
        <v>2265229</v>
      </c>
      <c r="AT195" s="64"/>
      <c r="AU195" s="89">
        <f>(AS195/$BS195)</f>
        <v>247.70136686714051</v>
      </c>
      <c r="AV195" s="64"/>
      <c r="AW195" s="89">
        <f>IF($BO195,AS195/$BO195*100,0)</f>
        <v>17.317564144385901</v>
      </c>
      <c r="AX195" s="64"/>
      <c r="AY195" s="301">
        <v>76898</v>
      </c>
      <c r="AZ195" s="64"/>
      <c r="BA195" s="301">
        <v>253087</v>
      </c>
      <c r="BB195" s="64"/>
      <c r="BC195" s="88">
        <f>(AY195+BA195)</f>
        <v>329985</v>
      </c>
      <c r="BD195" s="64"/>
      <c r="BE195" s="89">
        <f>(BC195/$BS195)</f>
        <v>36.083652268999451</v>
      </c>
      <c r="BF195" s="64"/>
      <c r="BG195" s="89">
        <f>IF($BO195,BC195/$BO195*100,0)</f>
        <v>2.5227190735175924</v>
      </c>
      <c r="BH195" s="64"/>
      <c r="BI195" s="301">
        <v>223188</v>
      </c>
      <c r="BJ195" s="64"/>
      <c r="BK195" s="89">
        <f>(BI195/$BS195)</f>
        <v>24.405467468562055</v>
      </c>
      <c r="BL195" s="64"/>
      <c r="BM195" s="89">
        <f>IF($BO195,BI195/$BO195*100,0)</f>
        <v>1.7062612681795972</v>
      </c>
      <c r="BN195" s="64"/>
      <c r="BO195" s="88">
        <f>(U195+AA195+AG195+AM195+AS195+BC195+BI195)</f>
        <v>13080529</v>
      </c>
      <c r="BQ195" s="64">
        <v>76</v>
      </c>
      <c r="BS195" s="68">
        <v>9145</v>
      </c>
    </row>
    <row r="196" spans="1:71" ht="8.85" customHeight="1" x14ac:dyDescent="0.3">
      <c r="A196" s="64">
        <v>77</v>
      </c>
      <c r="B196" s="79"/>
      <c r="C196" s="64" t="s">
        <v>122</v>
      </c>
      <c r="E196" s="88">
        <v>94036730</v>
      </c>
      <c r="F196" s="85"/>
      <c r="G196" s="88">
        <v>3342725</v>
      </c>
      <c r="H196" s="64"/>
      <c r="I196" s="88">
        <v>19995610</v>
      </c>
      <c r="J196" s="88"/>
      <c r="K196" s="88">
        <v>56038</v>
      </c>
      <c r="L196" s="64"/>
      <c r="M196" s="88">
        <v>1686944</v>
      </c>
      <c r="N196" s="64"/>
      <c r="O196" s="88">
        <v>0</v>
      </c>
      <c r="P196" s="64"/>
      <c r="Q196" s="88">
        <v>635067</v>
      </c>
      <c r="R196" s="64"/>
      <c r="S196" s="88">
        <v>190179</v>
      </c>
      <c r="T196" s="64"/>
      <c r="U196" s="88">
        <f>SUM(E196:S196)</f>
        <v>119943293</v>
      </c>
      <c r="V196" s="64"/>
      <c r="W196" s="89">
        <f>(U196/$BS196)</f>
        <v>1280.4604684430781</v>
      </c>
      <c r="X196" s="64"/>
      <c r="Y196" s="89">
        <f>IF($BO196,U196/$BO196*100,0)</f>
        <v>65.422588537448107</v>
      </c>
      <c r="Z196" s="64"/>
      <c r="AA196" s="88">
        <v>33213192</v>
      </c>
      <c r="AB196" s="64"/>
      <c r="AC196" s="89">
        <f>(AA196/$BS196)</f>
        <v>354.56904944914169</v>
      </c>
      <c r="AD196" s="64"/>
      <c r="AE196" s="89">
        <f>IF($BO196,AA196/$BO196*100,0)</f>
        <v>18.116002486535557</v>
      </c>
      <c r="AF196" s="64"/>
      <c r="AG196" s="88">
        <v>1005537</v>
      </c>
      <c r="AH196" s="64"/>
      <c r="AI196" s="89">
        <f>(AG196/$BS196)</f>
        <v>10.734659236484756</v>
      </c>
      <c r="AJ196" s="64"/>
      <c r="AK196" s="89">
        <f>IF($BO196,AG196/$BO196*100,0)</f>
        <v>0.54846612732385081</v>
      </c>
      <c r="AL196" s="64"/>
      <c r="AM196" s="88">
        <v>512634</v>
      </c>
      <c r="AN196" s="64"/>
      <c r="AO196" s="89">
        <f>(AM196/$BS196)</f>
        <v>5.4726492441711505</v>
      </c>
      <c r="AP196" s="64"/>
      <c r="AQ196" s="89">
        <f>IF($BO196,AM196/$BO196*100,0)</f>
        <v>0.27961416110449933</v>
      </c>
      <c r="AR196" s="64"/>
      <c r="AS196" s="88">
        <v>24648725</v>
      </c>
      <c r="AT196" s="64"/>
      <c r="AU196" s="89">
        <f>(AS196/$BS196)</f>
        <v>263.1386647023657</v>
      </c>
      <c r="AV196" s="64"/>
      <c r="AW196" s="89">
        <f>IF($BO196,AS196/$BO196*100,0)</f>
        <v>13.444548280392056</v>
      </c>
      <c r="AX196" s="64"/>
      <c r="AY196" s="88">
        <v>1200659</v>
      </c>
      <c r="AZ196" s="64"/>
      <c r="BA196" s="88">
        <v>201278</v>
      </c>
      <c r="BB196" s="64"/>
      <c r="BC196" s="88">
        <f>(AY196+BA196)</f>
        <v>1401937</v>
      </c>
      <c r="BD196" s="64"/>
      <c r="BE196" s="89">
        <f>(BC196/$BS196)</f>
        <v>14.966446750362969</v>
      </c>
      <c r="BF196" s="64"/>
      <c r="BG196" s="89">
        <f>IF($BO196,BC196/$BO196*100,0)</f>
        <v>0.76468091889410084</v>
      </c>
      <c r="BH196" s="64"/>
      <c r="BI196" s="88">
        <v>2610890</v>
      </c>
      <c r="BJ196" s="64"/>
      <c r="BK196" s="89">
        <f>(BI196/$BS196)</f>
        <v>27.872683405927063</v>
      </c>
      <c r="BL196" s="64"/>
      <c r="BM196" s="89">
        <f>IF($BO196,BI196/$BO196*100,0)</f>
        <v>1.4240994883018416</v>
      </c>
      <c r="BN196" s="64"/>
      <c r="BO196" s="88">
        <f>(U196+AA196+AG196+AM196+AS196+BC196+BI196)</f>
        <v>183336208</v>
      </c>
      <c r="BQ196" s="64">
        <v>77</v>
      </c>
      <c r="BS196" s="68">
        <v>93672</v>
      </c>
    </row>
    <row r="197" spans="1:71" ht="8.85" customHeight="1" x14ac:dyDescent="0.3">
      <c r="A197" s="64">
        <v>78</v>
      </c>
      <c r="B197" s="79"/>
      <c r="C197" s="64" t="s">
        <v>205</v>
      </c>
      <c r="E197" s="88">
        <v>19054075</v>
      </c>
      <c r="F197" s="85"/>
      <c r="G197" s="88">
        <v>1449093</v>
      </c>
      <c r="H197" s="64"/>
      <c r="I197" s="88">
        <v>5498462</v>
      </c>
      <c r="J197" s="88"/>
      <c r="K197" s="88">
        <v>38178</v>
      </c>
      <c r="L197" s="64"/>
      <c r="M197" s="88">
        <v>342399</v>
      </c>
      <c r="N197" s="64"/>
      <c r="O197" s="88">
        <v>0</v>
      </c>
      <c r="P197" s="64"/>
      <c r="Q197" s="88">
        <v>298599</v>
      </c>
      <c r="R197" s="64"/>
      <c r="S197" s="88">
        <v>140479</v>
      </c>
      <c r="T197" s="64"/>
      <c r="U197" s="88">
        <f>SUM(E197:S197)</f>
        <v>26821285</v>
      </c>
      <c r="V197" s="64"/>
      <c r="W197" s="89">
        <f>(U197/$BS197)</f>
        <v>1189.9944540574115</v>
      </c>
      <c r="X197" s="64"/>
      <c r="Y197" s="89">
        <f>IF($BO197,U197/$BO197*100,0)</f>
        <v>58.610668116493727</v>
      </c>
      <c r="Z197" s="64"/>
      <c r="AA197" s="88">
        <v>8554981</v>
      </c>
      <c r="AB197" s="64"/>
      <c r="AC197" s="89">
        <f>(AA197/$BS197)</f>
        <v>379.56346776698166</v>
      </c>
      <c r="AD197" s="64"/>
      <c r="AE197" s="89">
        <f>IF($BO197,AA197/$BO197*100,0)</f>
        <v>18.694598418155937</v>
      </c>
      <c r="AF197" s="64"/>
      <c r="AG197" s="88">
        <v>341802</v>
      </c>
      <c r="AH197" s="64"/>
      <c r="AI197" s="89">
        <f>(AG197/$BS197)</f>
        <v>15.164914148808732</v>
      </c>
      <c r="AJ197" s="64"/>
      <c r="AK197" s="89">
        <f>IF($BO197,AG197/$BO197*100,0)</f>
        <v>0.74691587608698784</v>
      </c>
      <c r="AL197" s="64"/>
      <c r="AM197" s="88">
        <v>572049</v>
      </c>
      <c r="AN197" s="64"/>
      <c r="AO197" s="89">
        <f>(AM197/$BS197)</f>
        <v>25.380407294023691</v>
      </c>
      <c r="AP197" s="64"/>
      <c r="AQ197" s="89">
        <f>IF($BO197,AM197/$BO197*100,0)</f>
        <v>1.2500584548940186</v>
      </c>
      <c r="AR197" s="64"/>
      <c r="AS197" s="88">
        <v>7362608</v>
      </c>
      <c r="AT197" s="64"/>
      <c r="AU197" s="89">
        <f>(AS197/$BS197)</f>
        <v>326.66081015129333</v>
      </c>
      <c r="AV197" s="64"/>
      <c r="AW197" s="89">
        <f>IF($BO197,AS197/$BO197*100,0)</f>
        <v>16.088989545424152</v>
      </c>
      <c r="AX197" s="64"/>
      <c r="AY197" s="88">
        <v>563690</v>
      </c>
      <c r="AZ197" s="64"/>
      <c r="BA197" s="88">
        <v>22693</v>
      </c>
      <c r="BB197" s="64"/>
      <c r="BC197" s="88">
        <f>(AY197+BA197)</f>
        <v>586383</v>
      </c>
      <c r="BD197" s="64"/>
      <c r="BE197" s="89">
        <f>(BC197/$BS197)</f>
        <v>26.016371622520964</v>
      </c>
      <c r="BF197" s="64"/>
      <c r="BG197" s="89">
        <f>IF($BO197,BC197/$BO197*100,0)</f>
        <v>1.2813815371692272</v>
      </c>
      <c r="BH197" s="64"/>
      <c r="BI197" s="88">
        <v>1522672</v>
      </c>
      <c r="BJ197" s="64"/>
      <c r="BK197" s="89">
        <f>(BI197/$BS197)</f>
        <v>67.557211943741962</v>
      </c>
      <c r="BL197" s="64"/>
      <c r="BM197" s="89">
        <f>IF($BO197,BI197/$BO197*100,0)</f>
        <v>3.3273880517759578</v>
      </c>
      <c r="BN197" s="64"/>
      <c r="BO197" s="88">
        <f>(U197+AA197+AG197+AM197+AS197+BC197+BI197)</f>
        <v>45761780</v>
      </c>
      <c r="BQ197" s="64">
        <v>78</v>
      </c>
      <c r="BS197" s="68">
        <v>22539</v>
      </c>
    </row>
    <row r="198" spans="1:71" ht="8.85" customHeight="1" x14ac:dyDescent="0.3">
      <c r="A198" s="64">
        <v>79</v>
      </c>
      <c r="B198" s="79"/>
      <c r="C198" s="64" t="s">
        <v>206</v>
      </c>
      <c r="E198" s="88">
        <v>59178974</v>
      </c>
      <c r="F198" s="85"/>
      <c r="G198" s="88">
        <v>2481007</v>
      </c>
      <c r="H198" s="64"/>
      <c r="I198" s="88">
        <v>16806468</v>
      </c>
      <c r="J198" s="88"/>
      <c r="K198" s="88">
        <v>0</v>
      </c>
      <c r="L198" s="64"/>
      <c r="M198" s="88">
        <v>11561024</v>
      </c>
      <c r="N198" s="64"/>
      <c r="O198" s="88">
        <v>1435702</v>
      </c>
      <c r="P198" s="64"/>
      <c r="Q198" s="88">
        <v>724201</v>
      </c>
      <c r="R198" s="64"/>
      <c r="S198" s="88">
        <v>290320</v>
      </c>
      <c r="T198" s="64"/>
      <c r="U198" s="88">
        <f>SUM(E198:S198)</f>
        <v>92477696</v>
      </c>
      <c r="V198" s="64"/>
      <c r="W198" s="89">
        <f>(U198/$BS198)</f>
        <v>1135.7826631622902</v>
      </c>
      <c r="X198" s="64"/>
      <c r="Y198" s="89">
        <f>IF($BO198,U198/$BO198*100,0)</f>
        <v>68.84582840315538</v>
      </c>
      <c r="Z198" s="64"/>
      <c r="AA198" s="88">
        <v>12546685</v>
      </c>
      <c r="AB198" s="64"/>
      <c r="AC198" s="89">
        <f>(AA198/$BS198)</f>
        <v>154.09453219031712</v>
      </c>
      <c r="AD198" s="64"/>
      <c r="AE198" s="89">
        <f>IF($BO198,AA198/$BO198*100,0)</f>
        <v>9.340489219567532</v>
      </c>
      <c r="AF198" s="64"/>
      <c r="AG198" s="88">
        <v>1166099</v>
      </c>
      <c r="AH198" s="64"/>
      <c r="AI198" s="89">
        <f>(AG198/$BS198)</f>
        <v>14.321669818967846</v>
      </c>
      <c r="AJ198" s="64"/>
      <c r="AK198" s="89">
        <f>IF($BO198,AG198/$BO198*100,0)</f>
        <v>0.86811258419642146</v>
      </c>
      <c r="AL198" s="64"/>
      <c r="AM198" s="88">
        <v>202191</v>
      </c>
      <c r="AN198" s="64"/>
      <c r="AO198" s="89">
        <f>(AM198/$BS198)</f>
        <v>2.4832477708727372</v>
      </c>
      <c r="AP198" s="64"/>
      <c r="AQ198" s="89">
        <f>IF($BO198,AM198/$BO198*100,0)</f>
        <v>0.15052285570201046</v>
      </c>
      <c r="AR198" s="64"/>
      <c r="AS198" s="88">
        <v>20032397</v>
      </c>
      <c r="AT198" s="64"/>
      <c r="AU198" s="89">
        <f>(AS198/$BS198)</f>
        <v>246.03174817616861</v>
      </c>
      <c r="AV198" s="64"/>
      <c r="AW198" s="89">
        <f>IF($BO198,AS198/$BO198*100,0)</f>
        <v>14.913292891357116</v>
      </c>
      <c r="AX198" s="64"/>
      <c r="AY198" s="88">
        <v>1606257</v>
      </c>
      <c r="AZ198" s="64"/>
      <c r="BA198" s="88">
        <v>524864</v>
      </c>
      <c r="BB198" s="64"/>
      <c r="BC198" s="88">
        <f>(AY198+BA198)</f>
        <v>2131121</v>
      </c>
      <c r="BD198" s="64"/>
      <c r="BE198" s="89">
        <f>(BC198/$BS198)</f>
        <v>26.17377367296308</v>
      </c>
      <c r="BF198" s="64"/>
      <c r="BG198" s="89">
        <f>IF($BO198,BC198/$BO198*100,0)</f>
        <v>1.5865316397194937</v>
      </c>
      <c r="BH198" s="64"/>
      <c r="BI198" s="88">
        <v>5769591</v>
      </c>
      <c r="BJ198" s="64"/>
      <c r="BK198" s="89">
        <f>(BI198/$BS198)</f>
        <v>70.860344869936867</v>
      </c>
      <c r="BL198" s="64"/>
      <c r="BM198" s="89">
        <f>IF($BO198,BI198/$BO198*100,0)</f>
        <v>4.2952224063020514</v>
      </c>
      <c r="BN198" s="64"/>
      <c r="BO198" s="88">
        <f>(U198+AA198+AG198+AM198+AS198+BC198+BI198)</f>
        <v>134325780</v>
      </c>
      <c r="BQ198" s="64">
        <v>79</v>
      </c>
      <c r="BS198" s="68">
        <v>81422</v>
      </c>
    </row>
    <row r="199" spans="1:71" ht="8.85" customHeight="1" x14ac:dyDescent="0.3">
      <c r="A199" s="64">
        <v>80</v>
      </c>
      <c r="B199" s="79"/>
      <c r="C199" s="64" t="s">
        <v>207</v>
      </c>
      <c r="E199" s="88">
        <v>8961311</v>
      </c>
      <c r="F199" s="85"/>
      <c r="G199" s="88">
        <v>1971983</v>
      </c>
      <c r="H199" s="64"/>
      <c r="I199" s="88">
        <v>3731384</v>
      </c>
      <c r="J199" s="88"/>
      <c r="K199" s="88">
        <v>111621</v>
      </c>
      <c r="L199" s="64"/>
      <c r="M199" s="88">
        <v>839002</v>
      </c>
      <c r="N199" s="64"/>
      <c r="O199" s="88">
        <v>42432</v>
      </c>
      <c r="P199" s="64"/>
      <c r="Q199" s="88">
        <v>130844</v>
      </c>
      <c r="R199" s="64"/>
      <c r="S199" s="88">
        <v>266095</v>
      </c>
      <c r="T199" s="64"/>
      <c r="U199" s="88">
        <f>SUM(E199:S199)</f>
        <v>16054672</v>
      </c>
      <c r="V199" s="64"/>
      <c r="W199" s="89">
        <f>(U199/$BS199)</f>
        <v>593.36482241194517</v>
      </c>
      <c r="X199" s="64"/>
      <c r="Y199" s="89">
        <f>IF($BO199,U199/$BO199*100,0)</f>
        <v>55.364826832836499</v>
      </c>
      <c r="Z199" s="64"/>
      <c r="AA199" s="88">
        <v>3250496</v>
      </c>
      <c r="AB199" s="64"/>
      <c r="AC199" s="89">
        <f>(AA199/$BS199)</f>
        <v>120.13512214953616</v>
      </c>
      <c r="AD199" s="64"/>
      <c r="AE199" s="89">
        <f>IF($BO199,AA199/$BO199*100,0)</f>
        <v>11.209394259865771</v>
      </c>
      <c r="AF199" s="64"/>
      <c r="AG199" s="301">
        <v>43183</v>
      </c>
      <c r="AH199" s="64"/>
      <c r="AI199" s="89">
        <f>(AG199/$BS199)</f>
        <v>1.5960010348523488</v>
      </c>
      <c r="AJ199" s="64"/>
      <c r="AK199" s="89">
        <f>IF($BO199,AG199/$BO199*100,0)</f>
        <v>0.14891735671226286</v>
      </c>
      <c r="AL199" s="64"/>
      <c r="AM199" s="301">
        <v>13545</v>
      </c>
      <c r="AN199" s="64"/>
      <c r="AO199" s="89">
        <f>(AM199/$BS199)</f>
        <v>0.50060982370551055</v>
      </c>
      <c r="AP199" s="64"/>
      <c r="AQ199" s="89">
        <f>IF($BO199,AM199/$BO199*100,0)</f>
        <v>4.6710177539022311E-2</v>
      </c>
      <c r="AR199" s="64"/>
      <c r="AS199" s="301">
        <v>7352663</v>
      </c>
      <c r="AT199" s="64"/>
      <c r="AU199" s="89">
        <f>(AS199/$BS199)</f>
        <v>271.74716339579408</v>
      </c>
      <c r="AV199" s="64"/>
      <c r="AW199" s="89">
        <f>IF($BO199,AS199/$BO199*100,0)</f>
        <v>25.35579137058696</v>
      </c>
      <c r="AX199" s="64"/>
      <c r="AY199" s="301">
        <v>161858</v>
      </c>
      <c r="AZ199" s="64"/>
      <c r="BA199" s="301">
        <v>1291812</v>
      </c>
      <c r="BB199" s="64"/>
      <c r="BC199" s="88">
        <f>(AY199+BA199)</f>
        <v>1453670</v>
      </c>
      <c r="BD199" s="64"/>
      <c r="BE199" s="89">
        <f>(BC199/$BS199)</f>
        <v>53.726207635731974</v>
      </c>
      <c r="BF199" s="64"/>
      <c r="BG199" s="89">
        <f>IF($BO199,BC199/$BO199*100,0)</f>
        <v>5.0130072929605429</v>
      </c>
      <c r="BH199" s="64"/>
      <c r="BI199" s="301">
        <v>829734</v>
      </c>
      <c r="BJ199" s="64"/>
      <c r="BK199" s="89">
        <f>(BI199/$BS199)</f>
        <v>30.666149240492295</v>
      </c>
      <c r="BL199" s="64"/>
      <c r="BM199" s="89">
        <f>IF($BO199,BI199/$BO199*100,0)</f>
        <v>2.8613527094989397</v>
      </c>
      <c r="BN199" s="64"/>
      <c r="BO199" s="88">
        <f>(U199+AA199+AG199+AM199+AS199+BC199+BI199)</f>
        <v>28997963</v>
      </c>
      <c r="BQ199" s="64">
        <v>80</v>
      </c>
      <c r="BS199" s="68">
        <v>27057</v>
      </c>
    </row>
    <row r="200" spans="1:71" ht="8.85" customHeight="1" x14ac:dyDescent="0.3">
      <c r="A200" s="90"/>
      <c r="B200" s="79"/>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c r="AV200" s="64"/>
      <c r="AW200" s="64"/>
      <c r="AX200" s="64"/>
      <c r="AY200" s="64"/>
      <c r="AZ200" s="64"/>
      <c r="BA200" s="64"/>
      <c r="BB200" s="64"/>
      <c r="BC200" s="64"/>
      <c r="BD200" s="64"/>
      <c r="BE200" s="64"/>
      <c r="BF200" s="64"/>
      <c r="BG200" s="64"/>
      <c r="BH200" s="64"/>
      <c r="BI200" s="64"/>
      <c r="BJ200" s="64"/>
      <c r="BK200" s="64"/>
      <c r="BL200" s="64"/>
      <c r="BM200" s="64"/>
      <c r="BN200" s="64"/>
      <c r="BO200" s="64"/>
      <c r="BQ200" s="91"/>
    </row>
    <row r="201" spans="1:71" ht="8.85" customHeight="1" x14ac:dyDescent="0.3">
      <c r="A201" s="64">
        <v>81</v>
      </c>
      <c r="B201" s="79"/>
      <c r="C201" s="64" t="s">
        <v>208</v>
      </c>
      <c r="E201" s="88">
        <v>8889383</v>
      </c>
      <c r="F201" s="85"/>
      <c r="G201" s="88">
        <v>904978</v>
      </c>
      <c r="H201" s="64"/>
      <c r="I201" s="88">
        <v>1162690</v>
      </c>
      <c r="J201" s="88"/>
      <c r="K201" s="88">
        <v>84842</v>
      </c>
      <c r="L201" s="64"/>
      <c r="M201" s="88">
        <v>163706</v>
      </c>
      <c r="N201" s="64"/>
      <c r="O201" s="88">
        <v>227321</v>
      </c>
      <c r="P201" s="64"/>
      <c r="Q201" s="88">
        <v>228436</v>
      </c>
      <c r="R201" s="64"/>
      <c r="S201" s="88">
        <v>129901</v>
      </c>
      <c r="T201" s="64"/>
      <c r="U201" s="88">
        <f>SUM(E201:S201)</f>
        <v>11791257</v>
      </c>
      <c r="V201" s="64"/>
      <c r="W201" s="89">
        <f>(U201/$BS201)</f>
        <v>533.03453731748118</v>
      </c>
      <c r="X201" s="64"/>
      <c r="Y201" s="89">
        <f>IF($BO201,U201/$BO201*100,0)</f>
        <v>53.435190160054646</v>
      </c>
      <c r="Z201" s="64"/>
      <c r="AA201" s="88">
        <v>2629824</v>
      </c>
      <c r="AB201" s="64"/>
      <c r="AC201" s="89">
        <f>(AA201/$BS201)</f>
        <v>118.88359477419647</v>
      </c>
      <c r="AD201" s="64"/>
      <c r="AE201" s="89">
        <f>IF($BO201,AA201/$BO201*100,0)</f>
        <v>11.917740875928287</v>
      </c>
      <c r="AF201" s="64"/>
      <c r="AG201" s="301">
        <v>75281</v>
      </c>
      <c r="AH201" s="64"/>
      <c r="AI201" s="89">
        <f>(AG201/$BS201)</f>
        <v>3.4031463315401655</v>
      </c>
      <c r="AJ201" s="64"/>
      <c r="AK201" s="89">
        <f>IF($BO201,AG201/$BO201*100,0)</f>
        <v>0.34115570124873651</v>
      </c>
      <c r="AL201" s="64"/>
      <c r="AM201" s="301">
        <v>199723</v>
      </c>
      <c r="AN201" s="64"/>
      <c r="AO201" s="89">
        <f>(AM201/$BS201)</f>
        <v>9.0286605487997829</v>
      </c>
      <c r="AP201" s="64"/>
      <c r="AQ201" s="89">
        <f>IF($BO201,AM201/$BO201*100,0)</f>
        <v>0.90509743654443242</v>
      </c>
      <c r="AR201" s="64"/>
      <c r="AS201" s="301">
        <v>5689933</v>
      </c>
      <c r="AT201" s="64"/>
      <c r="AU201" s="89">
        <f>(AS201/$BS201)</f>
        <v>257.218615794946</v>
      </c>
      <c r="AV201" s="64"/>
      <c r="AW201" s="89">
        <f>IF($BO201,AS201/$BO201*100,0)</f>
        <v>25.785431684931488</v>
      </c>
      <c r="AX201" s="64"/>
      <c r="AY201" s="301">
        <v>63578</v>
      </c>
      <c r="AZ201" s="64"/>
      <c r="BA201" s="301">
        <v>88051</v>
      </c>
      <c r="BB201" s="64"/>
      <c r="BC201" s="88">
        <f>(AY201+BA201)</f>
        <v>151629</v>
      </c>
      <c r="BD201" s="64"/>
      <c r="BE201" s="89">
        <f>(BC201/$BS201)</f>
        <v>6.8545273721802813</v>
      </c>
      <c r="BF201" s="64"/>
      <c r="BG201" s="89">
        <f>IF($BO201,BC201/$BO201*100,0)</f>
        <v>0.68714679433913828</v>
      </c>
      <c r="BH201" s="64"/>
      <c r="BI201" s="301">
        <v>1528817</v>
      </c>
      <c r="BJ201" s="64"/>
      <c r="BK201" s="89">
        <f>(BI201/$BS201)</f>
        <v>69.111568193119666</v>
      </c>
      <c r="BL201" s="64"/>
      <c r="BM201" s="89">
        <f>IF($BO201,BI201/$BO201*100,0)</f>
        <v>6.928237346953277</v>
      </c>
      <c r="BN201" s="64"/>
      <c r="BO201" s="88">
        <f>(U201+AA201+AG201+AM201+AS201+BC201+BI201)</f>
        <v>22066464</v>
      </c>
      <c r="BQ201" s="64">
        <v>81</v>
      </c>
      <c r="BS201" s="68">
        <v>22121</v>
      </c>
    </row>
    <row r="202" spans="1:71" ht="8.85" customHeight="1" x14ac:dyDescent="0.3">
      <c r="A202" s="64">
        <v>82</v>
      </c>
      <c r="B202" s="79"/>
      <c r="C202" s="64" t="s">
        <v>209</v>
      </c>
      <c r="E202" s="88">
        <v>28318909</v>
      </c>
      <c r="F202" s="85"/>
      <c r="G202" s="88">
        <v>1922007</v>
      </c>
      <c r="H202" s="64"/>
      <c r="I202" s="88">
        <v>13187819</v>
      </c>
      <c r="J202" s="88"/>
      <c r="K202" s="88">
        <v>3509</v>
      </c>
      <c r="L202" s="64"/>
      <c r="M202" s="88">
        <v>2851756</v>
      </c>
      <c r="N202" s="64"/>
      <c r="O202" s="88">
        <v>320828</v>
      </c>
      <c r="P202" s="64"/>
      <c r="Q202" s="88">
        <v>415896</v>
      </c>
      <c r="R202" s="64"/>
      <c r="S202" s="88">
        <v>343190</v>
      </c>
      <c r="T202" s="64"/>
      <c r="U202" s="88">
        <f>SUM(E202:S202)</f>
        <v>47363914</v>
      </c>
      <c r="V202" s="64"/>
      <c r="W202" s="89">
        <f>(U202/$BS202)</f>
        <v>1103.02547741034</v>
      </c>
      <c r="X202" s="64"/>
      <c r="Y202" s="89">
        <f>IF($BO202,U202/$BO202*100,0)</f>
        <v>72.440182980771809</v>
      </c>
      <c r="Z202" s="64"/>
      <c r="AA202" s="88">
        <v>6055234</v>
      </c>
      <c r="AB202" s="64"/>
      <c r="AC202" s="89">
        <f>(AA202/$BS202)</f>
        <v>141.01616208663251</v>
      </c>
      <c r="AD202" s="64"/>
      <c r="AE202" s="89">
        <f>IF($BO202,AA202/$BO202*100,0)</f>
        <v>9.2611066507592845</v>
      </c>
      <c r="AF202" s="64"/>
      <c r="AG202" s="88">
        <v>405834</v>
      </c>
      <c r="AH202" s="64"/>
      <c r="AI202" s="89">
        <f>(AG202/$BS202)</f>
        <v>9.4511877037727068</v>
      </c>
      <c r="AJ202" s="64"/>
      <c r="AK202" s="89">
        <f>IF($BO202,AG202/$BO202*100,0)</f>
        <v>0.62069805337072748</v>
      </c>
      <c r="AL202" s="64"/>
      <c r="AM202" s="88">
        <v>41221</v>
      </c>
      <c r="AN202" s="64"/>
      <c r="AO202" s="89">
        <f>(AM202/$BS202)</f>
        <v>0.95996739636702377</v>
      </c>
      <c r="AP202" s="64"/>
      <c r="AQ202" s="89">
        <f>IF($BO202,AM202/$BO202*100,0)</f>
        <v>6.3044975181958035E-2</v>
      </c>
      <c r="AR202" s="64"/>
      <c r="AS202" s="88">
        <v>9536180</v>
      </c>
      <c r="AT202" s="64"/>
      <c r="AU202" s="89">
        <f>(AS202/$BS202)</f>
        <v>222.08150908244062</v>
      </c>
      <c r="AV202" s="64"/>
      <c r="AW202" s="89">
        <f>IF($BO202,AS202/$BO202*100,0)</f>
        <v>14.584998700436296</v>
      </c>
      <c r="AX202" s="64"/>
      <c r="AY202" s="88">
        <v>654896</v>
      </c>
      <c r="AZ202" s="64"/>
      <c r="BA202" s="88">
        <v>402713</v>
      </c>
      <c r="BB202" s="64"/>
      <c r="BC202" s="88">
        <f>(AY202+BA202)</f>
        <v>1057609</v>
      </c>
      <c r="BD202" s="64"/>
      <c r="BE202" s="89">
        <f>(BC202/$BS202)</f>
        <v>24.629925477410339</v>
      </c>
      <c r="BF202" s="64"/>
      <c r="BG202" s="89">
        <f>IF($BO202,BC202/$BO202*100,0)</f>
        <v>1.6175476858207094</v>
      </c>
      <c r="BH202" s="64"/>
      <c r="BI202" s="88">
        <v>923490</v>
      </c>
      <c r="BJ202" s="64"/>
      <c r="BK202" s="89">
        <f>(BI202/$BS202)</f>
        <v>21.506520726595248</v>
      </c>
      <c r="BL202" s="64"/>
      <c r="BM202" s="89">
        <f>IF($BO202,BI202/$BO202*100,0)</f>
        <v>1.4124209536592132</v>
      </c>
      <c r="BN202" s="64"/>
      <c r="BO202" s="88">
        <f>(U202+AA202+AG202+AM202+AS202+BC202+BI202)</f>
        <v>65383482</v>
      </c>
      <c r="BQ202" s="64">
        <v>82</v>
      </c>
      <c r="BS202" s="68">
        <v>42940</v>
      </c>
    </row>
    <row r="203" spans="1:71" ht="8.85" customHeight="1" x14ac:dyDescent="0.3">
      <c r="A203" s="64">
        <v>83</v>
      </c>
      <c r="B203" s="79"/>
      <c r="C203" s="64" t="s">
        <v>210</v>
      </c>
      <c r="E203" s="88">
        <v>10434077</v>
      </c>
      <c r="F203" s="85"/>
      <c r="G203" s="88">
        <v>1160156</v>
      </c>
      <c r="H203" s="64"/>
      <c r="I203" s="88">
        <v>3329842</v>
      </c>
      <c r="J203" s="88"/>
      <c r="K203" s="88">
        <v>53012</v>
      </c>
      <c r="L203" s="64"/>
      <c r="M203" s="88">
        <v>1740918</v>
      </c>
      <c r="N203" s="64"/>
      <c r="O203" s="88">
        <v>282823</v>
      </c>
      <c r="P203" s="64"/>
      <c r="Q203" s="88">
        <v>172208</v>
      </c>
      <c r="R203" s="64"/>
      <c r="S203" s="88">
        <v>418904</v>
      </c>
      <c r="T203" s="64"/>
      <c r="U203" s="88">
        <f>SUM(E203:S203)</f>
        <v>17591940</v>
      </c>
      <c r="V203" s="64"/>
      <c r="W203" s="89">
        <f>(U203/$BS203)</f>
        <v>577.25808039376534</v>
      </c>
      <c r="X203" s="64"/>
      <c r="Y203" s="89">
        <f>IF($BO203,U203/$BO203*100,0)</f>
        <v>43.315713981169417</v>
      </c>
      <c r="Z203" s="64"/>
      <c r="AA203" s="88">
        <v>3540355</v>
      </c>
      <c r="AB203" s="64"/>
      <c r="AC203" s="89">
        <f>(AA203/$BS203)</f>
        <v>116.17243642329778</v>
      </c>
      <c r="AD203" s="64"/>
      <c r="AE203" s="89">
        <f>IF($BO203,AA203/$BO203*100,0)</f>
        <v>8.7172309916815927</v>
      </c>
      <c r="AF203" s="64"/>
      <c r="AG203" s="88">
        <v>85185</v>
      </c>
      <c r="AH203" s="64"/>
      <c r="AI203" s="89">
        <f>(AG203/$BS203)</f>
        <v>2.7952420016406889</v>
      </c>
      <c r="AJ203" s="64"/>
      <c r="AK203" s="89">
        <f>IF($BO203,AG203/$BO203*100,0)</f>
        <v>0.20974657118464005</v>
      </c>
      <c r="AL203" s="64"/>
      <c r="AM203" s="88">
        <v>1090828</v>
      </c>
      <c r="AN203" s="64"/>
      <c r="AO203" s="89">
        <f>(AM203/$BS203)</f>
        <v>35.794191960623465</v>
      </c>
      <c r="AP203" s="64"/>
      <c r="AQ203" s="89">
        <f>IF($BO203,AM203/$BO203*100,0)</f>
        <v>2.6858887451100379</v>
      </c>
      <c r="AR203" s="64"/>
      <c r="AS203" s="88">
        <v>16638297</v>
      </c>
      <c r="AT203" s="64"/>
      <c r="AU203" s="89">
        <f>(AS203/$BS203)</f>
        <v>545.96544708777685</v>
      </c>
      <c r="AV203" s="64"/>
      <c r="AW203" s="89">
        <f>IF($BO203,AS203/$BO203*100,0)</f>
        <v>40.967608688169079</v>
      </c>
      <c r="AX203" s="64"/>
      <c r="AY203" s="88">
        <v>336104</v>
      </c>
      <c r="AZ203" s="64"/>
      <c r="BA203" s="88">
        <v>133146</v>
      </c>
      <c r="BB203" s="64"/>
      <c r="BC203" s="88">
        <f>(AY203+BA203)</f>
        <v>469250</v>
      </c>
      <c r="BD203" s="64"/>
      <c r="BE203" s="89">
        <f>(BC203/$BS203)</f>
        <v>15.397867104183756</v>
      </c>
      <c r="BF203" s="64"/>
      <c r="BG203" s="89">
        <f>IF($BO203,BC203/$BO203*100,0)</f>
        <v>1.1554097379631665</v>
      </c>
      <c r="BH203" s="64"/>
      <c r="BI203" s="88">
        <v>1197443</v>
      </c>
      <c r="BJ203" s="64"/>
      <c r="BK203" s="89">
        <f>(BI203/$BS203)</f>
        <v>39.292633305988517</v>
      </c>
      <c r="BL203" s="64"/>
      <c r="BM203" s="89">
        <f>IF($BO203,BI203/$BO203*100,0)</f>
        <v>2.9484012847220633</v>
      </c>
      <c r="BN203" s="64"/>
      <c r="BO203" s="88">
        <f>(U203+AA203+AG203+AM203+AS203+BC203+BI203)</f>
        <v>40613298</v>
      </c>
      <c r="BQ203" s="64">
        <v>83</v>
      </c>
      <c r="BS203" s="68">
        <v>30475</v>
      </c>
    </row>
    <row r="204" spans="1:71" ht="8.85" customHeight="1" x14ac:dyDescent="0.3">
      <c r="A204" s="64">
        <v>84</v>
      </c>
      <c r="B204" s="79"/>
      <c r="C204" s="64" t="s">
        <v>211</v>
      </c>
      <c r="E204" s="88">
        <v>12303572</v>
      </c>
      <c r="F204" s="85"/>
      <c r="G204" s="88">
        <v>2025021</v>
      </c>
      <c r="H204" s="64"/>
      <c r="I204" s="88">
        <v>4645142</v>
      </c>
      <c r="J204" s="88"/>
      <c r="K204" s="88">
        <v>66236</v>
      </c>
      <c r="L204" s="64"/>
      <c r="M204" s="88">
        <v>2031972</v>
      </c>
      <c r="N204" s="64"/>
      <c r="O204" s="88">
        <v>299447</v>
      </c>
      <c r="P204" s="64"/>
      <c r="Q204" s="88">
        <v>382328</v>
      </c>
      <c r="R204" s="64"/>
      <c r="S204" s="88">
        <v>200895</v>
      </c>
      <c r="T204" s="64"/>
      <c r="U204" s="88">
        <f>SUM(E204:S204)</f>
        <v>21954613</v>
      </c>
      <c r="V204" s="64"/>
      <c r="W204" s="89">
        <f>(U204/$BS204)</f>
        <v>1229.8814072040782</v>
      </c>
      <c r="X204" s="64"/>
      <c r="Y204" s="89">
        <f>IF($BO204,U204/$BO204*100,0)</f>
        <v>70.438973603768574</v>
      </c>
      <c r="Z204" s="64"/>
      <c r="AA204" s="88">
        <v>2346073</v>
      </c>
      <c r="AB204" s="64"/>
      <c r="AC204" s="89">
        <f>(AA204/$BS204)</f>
        <v>131.42529830261611</v>
      </c>
      <c r="AD204" s="64"/>
      <c r="AE204" s="89">
        <f>IF($BO204,AA204/$BO204*100,0)</f>
        <v>7.5271185203544313</v>
      </c>
      <c r="AF204" s="64"/>
      <c r="AG204" s="88">
        <v>17557</v>
      </c>
      <c r="AH204" s="64"/>
      <c r="AI204" s="89">
        <f>(AG204/$BS204)</f>
        <v>0.98353033443504567</v>
      </c>
      <c r="AJ204" s="64"/>
      <c r="AK204" s="89">
        <f>IF($BO204,AG204/$BO204*100,0)</f>
        <v>5.6329713466658E-2</v>
      </c>
      <c r="AL204" s="64"/>
      <c r="AM204" s="88">
        <v>802075</v>
      </c>
      <c r="AN204" s="64"/>
      <c r="AO204" s="89">
        <f>(AM204/$BS204)</f>
        <v>44.931656489832505</v>
      </c>
      <c r="AP204" s="64"/>
      <c r="AQ204" s="89">
        <f>IF($BO204,AM204/$BO204*100,0)</f>
        <v>2.5733698769020741</v>
      </c>
      <c r="AR204" s="64"/>
      <c r="AS204" s="88">
        <v>4564048</v>
      </c>
      <c r="AT204" s="64"/>
      <c r="AU204" s="89">
        <f>(AS204/$BS204)</f>
        <v>255.67464007618622</v>
      </c>
      <c r="AV204" s="64"/>
      <c r="AW204" s="89">
        <f>IF($BO204,AS204/$BO204*100,0)</f>
        <v>14.643248623800964</v>
      </c>
      <c r="AX204" s="64"/>
      <c r="AY204" s="88">
        <v>56671</v>
      </c>
      <c r="AZ204" s="64"/>
      <c r="BA204" s="88">
        <v>206106</v>
      </c>
      <c r="BB204" s="64"/>
      <c r="BC204" s="88">
        <f>(AY204+BA204)</f>
        <v>262777</v>
      </c>
      <c r="BD204" s="64"/>
      <c r="BE204" s="89">
        <f>(BC204/$BS204)</f>
        <v>14.720575878102068</v>
      </c>
      <c r="BF204" s="64"/>
      <c r="BG204" s="89">
        <f>IF($BO204,BC204/$BO204*100,0)</f>
        <v>0.84309125224286552</v>
      </c>
      <c r="BH204" s="64"/>
      <c r="BI204" s="88">
        <v>1221132</v>
      </c>
      <c r="BJ204" s="64"/>
      <c r="BK204" s="89">
        <f>(BI204/$BS204)</f>
        <v>68.406923981849758</v>
      </c>
      <c r="BL204" s="64"/>
      <c r="BM204" s="89">
        <f>IF($BO204,BI204/$BO204*100,0)</f>
        <v>3.9178684094644312</v>
      </c>
      <c r="BN204" s="64"/>
      <c r="BO204" s="88">
        <f>(U204+AA204+AG204+AM204+AS204+BC204+BI204)</f>
        <v>31168275</v>
      </c>
      <c r="BQ204" s="64">
        <v>84</v>
      </c>
      <c r="BS204" s="68">
        <v>17851</v>
      </c>
    </row>
    <row r="205" spans="1:71" ht="8.85" customHeight="1" x14ac:dyDescent="0.3">
      <c r="A205" s="64">
        <v>85</v>
      </c>
      <c r="B205" s="79"/>
      <c r="C205" s="64" t="s">
        <v>212</v>
      </c>
      <c r="E205" s="88">
        <v>127589505</v>
      </c>
      <c r="F205" s="85"/>
      <c r="G205" s="88">
        <v>3853782</v>
      </c>
      <c r="H205" s="64"/>
      <c r="I205" s="88">
        <v>43198831</v>
      </c>
      <c r="J205" s="88"/>
      <c r="K205" s="88">
        <v>62482</v>
      </c>
      <c r="L205" s="64"/>
      <c r="M205" s="88">
        <v>627353</v>
      </c>
      <c r="N205" s="64"/>
      <c r="O205" s="88">
        <v>0</v>
      </c>
      <c r="P205" s="64"/>
      <c r="Q205" s="88">
        <v>1550877</v>
      </c>
      <c r="R205" s="64"/>
      <c r="S205" s="88">
        <v>1269971</v>
      </c>
      <c r="T205" s="64"/>
      <c r="U205" s="88">
        <f>SUM(E205:S205)</f>
        <v>178152801</v>
      </c>
      <c r="V205" s="64"/>
      <c r="W205" s="89">
        <f>(U205/$BS205)</f>
        <v>1335.0679401383384</v>
      </c>
      <c r="X205" s="64"/>
      <c r="Y205" s="89">
        <f>IF($BO205,U205/$BO205*100,0)</f>
        <v>66.507454095374854</v>
      </c>
      <c r="Z205" s="64"/>
      <c r="AA205" s="88">
        <v>49731885</v>
      </c>
      <c r="AB205" s="64"/>
      <c r="AC205" s="89">
        <f>(AA205/$BS205)</f>
        <v>372.68819178513348</v>
      </c>
      <c r="AD205" s="64"/>
      <c r="AE205" s="89">
        <f>IF($BO205,AA205/$BO205*100,0)</f>
        <v>18.565753892996391</v>
      </c>
      <c r="AF205" s="64"/>
      <c r="AG205" s="88">
        <v>5166301</v>
      </c>
      <c r="AH205" s="64"/>
      <c r="AI205" s="89">
        <f>(AG205/$BS205)</f>
        <v>38.71599433457483</v>
      </c>
      <c r="AJ205" s="64"/>
      <c r="AK205" s="89">
        <f>IF($BO205,AG205/$BO205*100,0)</f>
        <v>1.9286675520773271</v>
      </c>
      <c r="AL205" s="64"/>
      <c r="AM205" s="88">
        <v>549846</v>
      </c>
      <c r="AN205" s="64"/>
      <c r="AO205" s="89">
        <f>(AM205/$BS205)</f>
        <v>4.1205176819718075</v>
      </c>
      <c r="AP205" s="64"/>
      <c r="AQ205" s="89">
        <f>IF($BO205,AM205/$BO205*100,0)</f>
        <v>0.20526681252979839</v>
      </c>
      <c r="AR205" s="64"/>
      <c r="AS205" s="88">
        <v>27508811</v>
      </c>
      <c r="AT205" s="64"/>
      <c r="AU205" s="89">
        <f>(AS205/$BS205)</f>
        <v>206.14961668452725</v>
      </c>
      <c r="AV205" s="64"/>
      <c r="AW205" s="89">
        <f>IF($BO205,AS205/$BO205*100,0)</f>
        <v>10.269504462076027</v>
      </c>
      <c r="AX205" s="64"/>
      <c r="AY205" s="88">
        <v>3452284</v>
      </c>
      <c r="AZ205" s="64"/>
      <c r="BA205" s="88">
        <v>1090397</v>
      </c>
      <c r="BB205" s="64"/>
      <c r="BC205" s="88">
        <f>(AY205+BA205)</f>
        <v>4542681</v>
      </c>
      <c r="BD205" s="64"/>
      <c r="BE205" s="89">
        <f>(BC205/$BS205)</f>
        <v>34.04261808589564</v>
      </c>
      <c r="BF205" s="64"/>
      <c r="BG205" s="89">
        <f>IF($BO205,BC205/$BO205*100,0)</f>
        <v>1.6958596574489531</v>
      </c>
      <c r="BH205" s="64"/>
      <c r="BI205" s="88">
        <v>2216598</v>
      </c>
      <c r="BJ205" s="64"/>
      <c r="BK205" s="89">
        <f>(BI205/$BS205)</f>
        <v>16.61107155971553</v>
      </c>
      <c r="BL205" s="64"/>
      <c r="BM205" s="89">
        <f>IF($BO205,BI205/$BO205*100,0)</f>
        <v>0.8274935274966555</v>
      </c>
      <c r="BN205" s="64"/>
      <c r="BO205" s="88">
        <f>(U205+AA205+AG205+AM205+AS205+BC205+BI205)</f>
        <v>267868923</v>
      </c>
      <c r="BQ205" s="64">
        <v>85</v>
      </c>
      <c r="BS205" s="68">
        <v>133441</v>
      </c>
    </row>
    <row r="206" spans="1:71" ht="8.85" customHeight="1" x14ac:dyDescent="0.3">
      <c r="A206" s="79"/>
      <c r="B206" s="79"/>
      <c r="E206" s="64"/>
      <c r="F206" s="64"/>
      <c r="G206" s="64"/>
      <c r="H206" s="64"/>
      <c r="I206" s="64"/>
      <c r="J206" s="64"/>
      <c r="K206" s="64"/>
      <c r="L206" s="64"/>
      <c r="M206" s="64"/>
      <c r="N206" s="64"/>
      <c r="O206" s="64"/>
      <c r="P206" s="64"/>
      <c r="Q206" s="64"/>
      <c r="R206" s="64"/>
      <c r="S206" s="64"/>
      <c r="T206" s="64"/>
      <c r="U206" s="85"/>
      <c r="V206" s="64"/>
      <c r="W206" s="64"/>
      <c r="X206" s="64"/>
      <c r="Y206" s="64"/>
      <c r="Z206" s="64"/>
      <c r="AA206" s="64"/>
      <c r="AB206" s="64"/>
      <c r="AC206" s="64"/>
      <c r="AD206" s="64"/>
      <c r="AE206" s="64"/>
      <c r="AF206" s="64"/>
      <c r="AG206" s="64"/>
      <c r="AH206" s="64"/>
      <c r="AI206" s="64"/>
      <c r="AJ206" s="64"/>
      <c r="AK206" s="64"/>
      <c r="AL206" s="64"/>
      <c r="AM206" s="64"/>
      <c r="AN206" s="64"/>
      <c r="AO206" s="64"/>
      <c r="AP206" s="64"/>
      <c r="AQ206" s="64"/>
      <c r="AR206" s="64"/>
      <c r="AS206" s="64"/>
      <c r="AT206" s="64"/>
      <c r="AU206" s="64"/>
      <c r="AV206" s="64"/>
      <c r="AW206" s="64"/>
      <c r="AX206" s="64"/>
      <c r="AY206" s="64"/>
      <c r="AZ206" s="64"/>
      <c r="BA206" s="64"/>
      <c r="BB206" s="64"/>
      <c r="BC206" s="85"/>
      <c r="BD206" s="64"/>
      <c r="BE206" s="64"/>
      <c r="BF206" s="64"/>
      <c r="BG206" s="64"/>
      <c r="BH206" s="64"/>
      <c r="BI206" s="64"/>
      <c r="BJ206" s="64"/>
      <c r="BK206" s="64"/>
      <c r="BL206" s="64"/>
      <c r="BM206" s="64"/>
      <c r="BN206" s="64"/>
      <c r="BO206" s="85"/>
      <c r="BQ206" s="64"/>
      <c r="BS206" s="68"/>
    </row>
    <row r="207" spans="1:71" ht="8.85" customHeight="1" x14ac:dyDescent="0.3">
      <c r="A207" s="64">
        <v>86</v>
      </c>
      <c r="B207" s="79"/>
      <c r="C207" s="64" t="s">
        <v>213</v>
      </c>
      <c r="E207" s="88">
        <v>170115283</v>
      </c>
      <c r="F207" s="85"/>
      <c r="G207" s="88">
        <v>4701847</v>
      </c>
      <c r="H207" s="64"/>
      <c r="I207" s="88">
        <v>38577046</v>
      </c>
      <c r="J207" s="88"/>
      <c r="K207" s="88">
        <v>183650</v>
      </c>
      <c r="L207" s="64"/>
      <c r="M207" s="88">
        <v>0</v>
      </c>
      <c r="N207" s="64"/>
      <c r="O207" s="88">
        <v>913703</v>
      </c>
      <c r="P207" s="64"/>
      <c r="Q207" s="88">
        <v>1407557</v>
      </c>
      <c r="R207" s="64"/>
      <c r="S207" s="88">
        <v>755824</v>
      </c>
      <c r="T207" s="64"/>
      <c r="U207" s="88">
        <f>SUM(E207:S207)</f>
        <v>216654910</v>
      </c>
      <c r="V207" s="64"/>
      <c r="W207" s="89">
        <f>(U207/$BS207)</f>
        <v>1452.9871236000267</v>
      </c>
      <c r="X207" s="64"/>
      <c r="Y207" s="89">
        <f>IF($BO207,U207/$BO207*100,0)</f>
        <v>70.74945456884528</v>
      </c>
      <c r="Z207" s="64"/>
      <c r="AA207" s="88">
        <v>47350963</v>
      </c>
      <c r="AB207" s="64"/>
      <c r="AC207" s="89">
        <f>(AA207/$BS207)</f>
        <v>317.55725974113074</v>
      </c>
      <c r="AD207" s="64"/>
      <c r="AE207" s="89">
        <f>IF($BO207,AA207/$BO207*100,0)</f>
        <v>15.462630436391098</v>
      </c>
      <c r="AF207" s="64"/>
      <c r="AG207" s="301">
        <v>4346390</v>
      </c>
      <c r="AH207" s="64"/>
      <c r="AI207" s="89">
        <f>(AG207/$BS207)</f>
        <v>29.148883374689827</v>
      </c>
      <c r="AJ207" s="64"/>
      <c r="AK207" s="89">
        <f>IF($BO207,AG207/$BO207*100,0)</f>
        <v>1.4193295773609906</v>
      </c>
      <c r="AL207" s="64"/>
      <c r="AM207" s="301">
        <v>895106</v>
      </c>
      <c r="AN207" s="64"/>
      <c r="AO207" s="89">
        <f>(AM207/$BS207)</f>
        <v>6.0029910804104354</v>
      </c>
      <c r="AP207" s="64"/>
      <c r="AQ207" s="89">
        <f>IF($BO207,AM207/$BO207*100,0)</f>
        <v>0.29230014349225147</v>
      </c>
      <c r="AR207" s="64"/>
      <c r="AS207" s="301">
        <v>26881747</v>
      </c>
      <c r="AT207" s="64"/>
      <c r="AU207" s="89">
        <f>(AS207/$BS207)</f>
        <v>180.28131580712227</v>
      </c>
      <c r="AV207" s="64"/>
      <c r="AW207" s="89">
        <f>IF($BO207,AS207/$BO207*100,0)</f>
        <v>8.7783329632718363</v>
      </c>
      <c r="AX207" s="64"/>
      <c r="AY207" s="301">
        <v>3110646</v>
      </c>
      <c r="AZ207" s="64"/>
      <c r="BA207" s="301">
        <v>691098</v>
      </c>
      <c r="BB207" s="64"/>
      <c r="BC207" s="88">
        <f>(AY207+BA207)</f>
        <v>3801744</v>
      </c>
      <c r="BD207" s="64"/>
      <c r="BE207" s="89">
        <f>(BC207/$BS207)</f>
        <v>25.496237676882838</v>
      </c>
      <c r="BF207" s="64"/>
      <c r="BG207" s="89">
        <f>IF($BO207,BC207/$BO207*100,0)</f>
        <v>1.2414734307677595</v>
      </c>
      <c r="BH207" s="64"/>
      <c r="BI207" s="301">
        <v>6297522</v>
      </c>
      <c r="BJ207" s="64"/>
      <c r="BK207" s="89">
        <f>(BI207/$BS207)</f>
        <v>42.234068808262357</v>
      </c>
      <c r="BL207" s="64"/>
      <c r="BM207" s="89">
        <f>IF($BO207,BI207/$BO207*100,0)</f>
        <v>2.0564788798707756</v>
      </c>
      <c r="BN207" s="64"/>
      <c r="BO207" s="88">
        <f>(U207+AA207+AG207+AM207+AS207+BC207+BI207)</f>
        <v>306228382</v>
      </c>
      <c r="BQ207" s="64">
        <v>86</v>
      </c>
      <c r="BS207" s="68">
        <v>149110</v>
      </c>
    </row>
    <row r="208" spans="1:71" ht="8.85" customHeight="1" x14ac:dyDescent="0.3">
      <c r="A208" s="64">
        <v>87</v>
      </c>
      <c r="B208" s="79"/>
      <c r="C208" s="64" t="s">
        <v>214</v>
      </c>
      <c r="E208" s="88">
        <v>6609444</v>
      </c>
      <c r="F208" s="85"/>
      <c r="G208" s="88">
        <v>13459697</v>
      </c>
      <c r="H208" s="64"/>
      <c r="I208" s="88">
        <v>1488450</v>
      </c>
      <c r="J208" s="88"/>
      <c r="K208" s="88">
        <v>0</v>
      </c>
      <c r="L208" s="64"/>
      <c r="M208" s="88">
        <v>0</v>
      </c>
      <c r="N208" s="64"/>
      <c r="O208" s="88">
        <v>0</v>
      </c>
      <c r="P208" s="64"/>
      <c r="Q208" s="88">
        <v>44877</v>
      </c>
      <c r="R208" s="64"/>
      <c r="S208" s="88">
        <v>75339</v>
      </c>
      <c r="T208" s="64"/>
      <c r="U208" s="88">
        <f>SUM(E208:S208)</f>
        <v>21677807</v>
      </c>
      <c r="V208" s="64"/>
      <c r="W208" s="89">
        <f>(U208/$BS208)</f>
        <v>3292.4980255164032</v>
      </c>
      <c r="X208" s="64"/>
      <c r="Y208" s="89">
        <f>IF($BO208,U208/$BO208*100,0)</f>
        <v>88.094287165875315</v>
      </c>
      <c r="Z208" s="64"/>
      <c r="AA208" s="88">
        <v>1126200</v>
      </c>
      <c r="AB208" s="64"/>
      <c r="AC208" s="89">
        <f>(AA208/$BS208)</f>
        <v>171.05103280680439</v>
      </c>
      <c r="AD208" s="64"/>
      <c r="AE208" s="89">
        <f>IF($BO208,AA208/$BO208*100,0)</f>
        <v>4.576652343394735</v>
      </c>
      <c r="AF208" s="64"/>
      <c r="AG208" s="88">
        <v>57890</v>
      </c>
      <c r="AH208" s="64"/>
      <c r="AI208" s="89">
        <f>(AG208/$BS208)</f>
        <v>8.7925273390036445</v>
      </c>
      <c r="AJ208" s="64"/>
      <c r="AK208" s="89">
        <f>IF($BO208,AG208/$BO208*100,0)</f>
        <v>0.23525342226879881</v>
      </c>
      <c r="AL208" s="64"/>
      <c r="AM208" s="88">
        <v>59254</v>
      </c>
      <c r="AN208" s="64"/>
      <c r="AO208" s="89">
        <f>(AM208/$BS208)</f>
        <v>8.9996962332928305</v>
      </c>
      <c r="AP208" s="64"/>
      <c r="AQ208" s="89">
        <f>IF($BO208,AM208/$BO208*100,0)</f>
        <v>0.24079644641760933</v>
      </c>
      <c r="AR208" s="64"/>
      <c r="AS208" s="88">
        <v>880967</v>
      </c>
      <c r="AT208" s="64"/>
      <c r="AU208" s="89">
        <f>(AS208/$BS208)</f>
        <v>133.80422235722963</v>
      </c>
      <c r="AV208" s="64"/>
      <c r="AW208" s="89">
        <f>IF($BO208,AS208/$BO208*100,0)</f>
        <v>3.5800743074084798</v>
      </c>
      <c r="AX208" s="64"/>
      <c r="AY208" s="88">
        <v>434527</v>
      </c>
      <c r="AZ208" s="64"/>
      <c r="BA208" s="88">
        <v>114800</v>
      </c>
      <c r="BB208" s="64"/>
      <c r="BC208" s="88">
        <f>(AY208+BA208)</f>
        <v>549327</v>
      </c>
      <c r="BD208" s="64"/>
      <c r="BE208" s="89">
        <f>(BC208/$BS208)</f>
        <v>83.433626974483602</v>
      </c>
      <c r="BF208" s="64"/>
      <c r="BG208" s="89">
        <f>IF($BO208,BC208/$BO208*100,0)</f>
        <v>2.2323554447167462</v>
      </c>
      <c r="BH208" s="64"/>
      <c r="BI208" s="88">
        <v>256061</v>
      </c>
      <c r="BJ208" s="64"/>
      <c r="BK208" s="89">
        <f>(BI208/$BS208)</f>
        <v>38.891403402187123</v>
      </c>
      <c r="BL208" s="64"/>
      <c r="BM208" s="89">
        <f>IF($BO208,BI208/$BO208*100,0)</f>
        <v>1.0405808699183088</v>
      </c>
      <c r="BN208" s="64"/>
      <c r="BO208" s="88">
        <f>(U208+AA208+AG208+AM208+AS208+BC208+BI208)</f>
        <v>24607506</v>
      </c>
      <c r="BQ208" s="64">
        <v>87</v>
      </c>
      <c r="BS208" s="68">
        <v>6584</v>
      </c>
    </row>
    <row r="209" spans="1:71" ht="8.85" customHeight="1" x14ac:dyDescent="0.3">
      <c r="A209" s="64">
        <v>88</v>
      </c>
      <c r="B209" s="79"/>
      <c r="C209" s="64" t="s">
        <v>215</v>
      </c>
      <c r="E209" s="88">
        <v>5163125</v>
      </c>
      <c r="F209" s="85"/>
      <c r="G209" s="88">
        <v>727714</v>
      </c>
      <c r="H209" s="64"/>
      <c r="I209" s="88">
        <v>2399154</v>
      </c>
      <c r="J209" s="88"/>
      <c r="K209" s="88">
        <v>14058</v>
      </c>
      <c r="L209" s="64"/>
      <c r="M209" s="88">
        <v>972765</v>
      </c>
      <c r="N209" s="64"/>
      <c r="O209" s="88">
        <v>73023</v>
      </c>
      <c r="P209" s="64"/>
      <c r="Q209" s="88">
        <v>95858</v>
      </c>
      <c r="R209" s="64"/>
      <c r="S209" s="88">
        <v>108320</v>
      </c>
      <c r="T209" s="64"/>
      <c r="U209" s="88">
        <f>SUM(E209:S209)</f>
        <v>9554017</v>
      </c>
      <c r="V209" s="64"/>
      <c r="W209" s="89">
        <f>(U209/$BS209)</f>
        <v>832.73921380632794</v>
      </c>
      <c r="X209" s="64"/>
      <c r="Y209" s="89">
        <f>IF($BO209,U209/$BO209*100,0)</f>
        <v>43.919604924687249</v>
      </c>
      <c r="Z209" s="64"/>
      <c r="AA209" s="88">
        <v>1356724</v>
      </c>
      <c r="AB209" s="64"/>
      <c r="AC209" s="89">
        <f>(AA209/$BS209)</f>
        <v>118.25363897847119</v>
      </c>
      <c r="AD209" s="64"/>
      <c r="AE209" s="89">
        <f>IF($BO209,AA209/$BO209*100,0)</f>
        <v>6.2368302329628875</v>
      </c>
      <c r="AF209" s="64"/>
      <c r="AG209" s="88">
        <v>66026</v>
      </c>
      <c r="AH209" s="64"/>
      <c r="AI209" s="89">
        <f>(AG209/$BS209)</f>
        <v>5.7549028153055</v>
      </c>
      <c r="AJ209" s="64"/>
      <c r="AK209" s="89">
        <f>IF($BO209,AG209/$BO209*100,0)</f>
        <v>0.30352006226882372</v>
      </c>
      <c r="AL209" s="64"/>
      <c r="AM209" s="88">
        <v>1143885</v>
      </c>
      <c r="AN209" s="64"/>
      <c r="AO209" s="89">
        <f>(AM209/$BS209)</f>
        <v>99.702344635230546</v>
      </c>
      <c r="AP209" s="64"/>
      <c r="AQ209" s="89">
        <f>IF($BO209,AM209/$BO209*100,0)</f>
        <v>5.2584140554989469</v>
      </c>
      <c r="AR209" s="64"/>
      <c r="AS209" s="88">
        <v>9036162</v>
      </c>
      <c r="AT209" s="64"/>
      <c r="AU209" s="89">
        <f>(AS209/$BS209)</f>
        <v>787.60237078357886</v>
      </c>
      <c r="AV209" s="64"/>
      <c r="AW209" s="89">
        <f>IF($BO209,AS209/$BO209*100,0)</f>
        <v>41.539036938648088</v>
      </c>
      <c r="AX209" s="64"/>
      <c r="AY209" s="88">
        <v>116700</v>
      </c>
      <c r="AZ209" s="64"/>
      <c r="BA209" s="88">
        <v>65297</v>
      </c>
      <c r="BB209" s="64"/>
      <c r="BC209" s="88">
        <f>(AY209+BA209)</f>
        <v>181997</v>
      </c>
      <c r="BD209" s="64"/>
      <c r="BE209" s="89">
        <f>(BC209/$BS209)</f>
        <v>15.863069816089951</v>
      </c>
      <c r="BF209" s="64"/>
      <c r="BG209" s="89">
        <f>IF($BO209,BC209/$BO209*100,0)</f>
        <v>0.83663618533212847</v>
      </c>
      <c r="BH209" s="64"/>
      <c r="BI209" s="88">
        <v>414611</v>
      </c>
      <c r="BJ209" s="64"/>
      <c r="BK209" s="89">
        <f>(BI209/$BS209)</f>
        <v>36.137976117841887</v>
      </c>
      <c r="BL209" s="64"/>
      <c r="BM209" s="89">
        <f>IF($BO209,BI209/$BO209*100,0)</f>
        <v>1.9059576006018732</v>
      </c>
      <c r="BN209" s="64"/>
      <c r="BO209" s="88">
        <f>(U209+AA209+AG209+AM209+AS209+BC209+BI209)</f>
        <v>21753422</v>
      </c>
      <c r="BQ209" s="64">
        <v>88</v>
      </c>
      <c r="BS209" s="68">
        <v>11473</v>
      </c>
    </row>
    <row r="210" spans="1:71" ht="8.85" customHeight="1" x14ac:dyDescent="0.3">
      <c r="A210" s="64">
        <v>89</v>
      </c>
      <c r="B210" s="79"/>
      <c r="C210" s="64" t="s">
        <v>216</v>
      </c>
      <c r="E210" s="88">
        <v>15263608</v>
      </c>
      <c r="F210" s="85"/>
      <c r="G210" s="88">
        <v>1342752</v>
      </c>
      <c r="H210" s="64"/>
      <c r="I210" s="88">
        <v>5622661</v>
      </c>
      <c r="J210" s="88"/>
      <c r="K210" s="88">
        <v>150983</v>
      </c>
      <c r="L210" s="64"/>
      <c r="M210" s="88">
        <v>1152186</v>
      </c>
      <c r="N210" s="64"/>
      <c r="O210" s="88">
        <v>776260</v>
      </c>
      <c r="P210" s="64"/>
      <c r="Q210" s="88">
        <v>316753</v>
      </c>
      <c r="R210" s="64"/>
      <c r="S210" s="88">
        <v>302739</v>
      </c>
      <c r="T210" s="64"/>
      <c r="U210" s="88">
        <f>SUM(E210:S210)</f>
        <v>24927942</v>
      </c>
      <c r="V210" s="64"/>
      <c r="W210" s="89">
        <f>(U210/$BS210)</f>
        <v>593.90422414409261</v>
      </c>
      <c r="X210" s="64"/>
      <c r="Y210" s="89">
        <f>IF($BO210,U210/$BO210*100,0)</f>
        <v>52.9084755317364</v>
      </c>
      <c r="Z210" s="64"/>
      <c r="AA210" s="88">
        <v>7701872</v>
      </c>
      <c r="AB210" s="64"/>
      <c r="AC210" s="89">
        <f>(AA210/$BS210)</f>
        <v>183.49586639029852</v>
      </c>
      <c r="AD210" s="64"/>
      <c r="AE210" s="89">
        <f>IF($BO210,AA210/$BO210*100,0)</f>
        <v>16.346889216148117</v>
      </c>
      <c r="AF210" s="64"/>
      <c r="AG210" s="88">
        <v>168725</v>
      </c>
      <c r="AH210" s="64"/>
      <c r="AI210" s="89">
        <f>(AG210/$BS210)</f>
        <v>4.019846091535034</v>
      </c>
      <c r="AJ210" s="64"/>
      <c r="AK210" s="89">
        <f>IF($BO210,AG210/$BO210*100,0)</f>
        <v>0.35811149328300845</v>
      </c>
      <c r="AL210" s="64"/>
      <c r="AM210" s="88">
        <v>45217</v>
      </c>
      <c r="AN210" s="64"/>
      <c r="AO210" s="89">
        <f>(AM210/$BS210)</f>
        <v>1.0772877802396779</v>
      </c>
      <c r="AP210" s="64"/>
      <c r="AQ210" s="89">
        <f>IF($BO210,AM210/$BO210*100,0)</f>
        <v>9.597112100623971E-2</v>
      </c>
      <c r="AR210" s="64"/>
      <c r="AS210" s="88">
        <v>12593170</v>
      </c>
      <c r="AT210" s="64"/>
      <c r="AU210" s="89">
        <f>(AS210/$BS210)</f>
        <v>300.03025754651799</v>
      </c>
      <c r="AV210" s="64"/>
      <c r="AW210" s="89">
        <f>IF($BO210,AS210/$BO210*100,0)</f>
        <v>26.728457038771868</v>
      </c>
      <c r="AX210" s="64"/>
      <c r="AY210" s="88">
        <v>177545</v>
      </c>
      <c r="AZ210" s="64"/>
      <c r="BA210" s="88">
        <v>644061</v>
      </c>
      <c r="BB210" s="64"/>
      <c r="BC210" s="88">
        <f>(AY210+BA210)</f>
        <v>821606</v>
      </c>
      <c r="BD210" s="64"/>
      <c r="BE210" s="89">
        <f>(BC210/$BS210)</f>
        <v>19.574631310604435</v>
      </c>
      <c r="BF210" s="64"/>
      <c r="BG210" s="89">
        <f>IF($BO210,BC210/$BO210*100,0)</f>
        <v>1.7438230940896693</v>
      </c>
      <c r="BH210" s="64"/>
      <c r="BI210" s="88">
        <v>856683</v>
      </c>
      <c r="BJ210" s="64"/>
      <c r="BK210" s="89">
        <f>(BI210/$BS210)</f>
        <v>20.410335215495675</v>
      </c>
      <c r="BL210" s="64"/>
      <c r="BM210" s="89">
        <f>IF($BO210,BI210/$BO210*100,0)</f>
        <v>1.8182725049646913</v>
      </c>
      <c r="BN210" s="64"/>
      <c r="BO210" s="88">
        <f>(U210+AA210+AG210+AM210+AS210+BC210+BI210)</f>
        <v>47115215</v>
      </c>
      <c r="BQ210" s="64">
        <v>89</v>
      </c>
      <c r="BS210" s="68">
        <v>41973</v>
      </c>
    </row>
    <row r="211" spans="1:71" ht="8.85" customHeight="1" x14ac:dyDescent="0.3">
      <c r="A211" s="64">
        <v>90</v>
      </c>
      <c r="B211" s="79"/>
      <c r="C211" s="64" t="s">
        <v>217</v>
      </c>
      <c r="E211" s="88">
        <v>30917590</v>
      </c>
      <c r="F211" s="85"/>
      <c r="G211" s="88">
        <v>6026139</v>
      </c>
      <c r="H211" s="64"/>
      <c r="I211" s="88">
        <v>12306301</v>
      </c>
      <c r="J211" s="88"/>
      <c r="K211" s="88">
        <v>8240</v>
      </c>
      <c r="L211" s="64"/>
      <c r="M211" s="88">
        <v>1734980</v>
      </c>
      <c r="N211" s="64"/>
      <c r="O211" s="88">
        <v>0</v>
      </c>
      <c r="P211" s="64"/>
      <c r="Q211" s="88">
        <v>517107</v>
      </c>
      <c r="R211" s="64"/>
      <c r="S211" s="88">
        <v>387741</v>
      </c>
      <c r="T211" s="64"/>
      <c r="U211" s="88">
        <f>SUM(E211:S211)</f>
        <v>51898098</v>
      </c>
      <c r="V211" s="64"/>
      <c r="W211" s="89">
        <f>(U211/$BS211)</f>
        <v>1309.5659348978047</v>
      </c>
      <c r="X211" s="64"/>
      <c r="Y211" s="89">
        <f>IF($BO211,U211/$BO211*100,0)</f>
        <v>74.014998612417486</v>
      </c>
      <c r="Z211" s="64"/>
      <c r="AA211" s="88">
        <v>8193155</v>
      </c>
      <c r="AB211" s="64"/>
      <c r="AC211" s="89">
        <f>(AA211/$BS211)</f>
        <v>206.74123139036084</v>
      </c>
      <c r="AD211" s="64"/>
      <c r="AE211" s="89">
        <f>IF($BO211,AA211/$BO211*100,0)</f>
        <v>11.684751066528902</v>
      </c>
      <c r="AF211" s="64"/>
      <c r="AG211" s="301">
        <v>565796</v>
      </c>
      <c r="AH211" s="64"/>
      <c r="AI211" s="89">
        <f>(AG211/$BS211)</f>
        <v>14.27696189755236</v>
      </c>
      <c r="AJ211" s="64"/>
      <c r="AK211" s="89">
        <f>IF($BO211,AG211/$BO211*100,0)</f>
        <v>0.80691570151398173</v>
      </c>
      <c r="AL211" s="64"/>
      <c r="AM211" s="301">
        <v>94467</v>
      </c>
      <c r="AN211" s="64"/>
      <c r="AO211" s="89">
        <f>(AM211/$BS211)</f>
        <v>2.3837244511733537</v>
      </c>
      <c r="AP211" s="64"/>
      <c r="AQ211" s="89">
        <f>IF($BO211,AM211/$BO211*100,0)</f>
        <v>0.13472506976882356</v>
      </c>
      <c r="AR211" s="64"/>
      <c r="AS211" s="301">
        <v>7318718</v>
      </c>
      <c r="AT211" s="64"/>
      <c r="AU211" s="89">
        <f>(AS211/$BS211)</f>
        <v>184.67620489528136</v>
      </c>
      <c r="AV211" s="64"/>
      <c r="AW211" s="89">
        <f>IF($BO211,AS211/$BO211*100,0)</f>
        <v>10.437663873822022</v>
      </c>
      <c r="AX211" s="64"/>
      <c r="AY211" s="301">
        <v>626443</v>
      </c>
      <c r="AZ211" s="64"/>
      <c r="BA211" s="301">
        <v>426920</v>
      </c>
      <c r="BB211" s="64"/>
      <c r="BC211" s="88">
        <f>(AY211+BA211)</f>
        <v>1053363</v>
      </c>
      <c r="BD211" s="64"/>
      <c r="BE211" s="89">
        <f>(BC211/$BS211)</f>
        <v>26.579939439818318</v>
      </c>
      <c r="BF211" s="64"/>
      <c r="BG211" s="89">
        <f>IF($BO211,BC211/$BO211*100,0)</f>
        <v>1.5022643215821114</v>
      </c>
      <c r="BH211" s="64"/>
      <c r="BI211" s="301">
        <v>994756</v>
      </c>
      <c r="BJ211" s="64"/>
      <c r="BK211" s="89">
        <f>(BI211/$BS211)</f>
        <v>25.101085036588444</v>
      </c>
      <c r="BL211" s="64"/>
      <c r="BM211" s="89">
        <f>IF($BO211,BI211/$BO211*100,0)</f>
        <v>1.4186813543666663</v>
      </c>
      <c r="BN211" s="64"/>
      <c r="BO211" s="88">
        <f>(U211+AA211+AG211+AM211+AS211+BC211+BI211)</f>
        <v>70118353</v>
      </c>
      <c r="BQ211" s="64">
        <v>90</v>
      </c>
      <c r="BS211" s="68">
        <v>39630</v>
      </c>
    </row>
    <row r="212" spans="1:71" ht="8.85" customHeight="1" x14ac:dyDescent="0.3">
      <c r="A212" s="79"/>
      <c r="B212" s="79"/>
      <c r="E212" s="85"/>
      <c r="F212" s="64"/>
      <c r="G212" s="85"/>
      <c r="H212" s="64"/>
      <c r="I212" s="85"/>
      <c r="J212" s="85"/>
      <c r="K212" s="85"/>
      <c r="L212" s="64"/>
      <c r="M212" s="85"/>
      <c r="N212" s="64"/>
      <c r="O212" s="85"/>
      <c r="P212" s="64"/>
      <c r="Q212" s="85"/>
      <c r="R212" s="64"/>
      <c r="S212" s="85"/>
      <c r="T212" s="64"/>
      <c r="U212" s="85"/>
      <c r="V212" s="64"/>
      <c r="W212" s="64"/>
      <c r="X212" s="64"/>
      <c r="Y212" s="64"/>
      <c r="Z212" s="64"/>
      <c r="AA212" s="85"/>
      <c r="AB212" s="64"/>
      <c r="AC212" s="64"/>
      <c r="AD212" s="64"/>
      <c r="AE212" s="64"/>
      <c r="AF212" s="64"/>
      <c r="AG212" s="85"/>
      <c r="AH212" s="64"/>
      <c r="AI212" s="64"/>
      <c r="AJ212" s="64"/>
      <c r="AK212" s="64"/>
      <c r="AL212" s="64"/>
      <c r="AM212" s="85"/>
      <c r="AN212" s="64"/>
      <c r="AO212" s="64"/>
      <c r="AP212" s="64"/>
      <c r="AQ212" s="64"/>
      <c r="AR212" s="64"/>
      <c r="AS212" s="85"/>
      <c r="AT212" s="64"/>
      <c r="AU212" s="64"/>
      <c r="AV212" s="64"/>
      <c r="AW212" s="64"/>
      <c r="AX212" s="64"/>
      <c r="AY212" s="85"/>
      <c r="AZ212" s="64"/>
      <c r="BA212" s="85"/>
      <c r="BB212" s="64"/>
      <c r="BC212" s="85"/>
      <c r="BD212" s="64"/>
      <c r="BE212" s="64"/>
      <c r="BF212" s="64"/>
      <c r="BG212" s="64"/>
      <c r="BH212" s="64"/>
      <c r="BI212" s="85"/>
      <c r="BJ212" s="64"/>
      <c r="BK212" s="64"/>
      <c r="BL212" s="64"/>
      <c r="BM212" s="64"/>
      <c r="BN212" s="64"/>
      <c r="BO212" s="85"/>
      <c r="BQ212" s="64"/>
    </row>
    <row r="213" spans="1:71" ht="8.85" customHeight="1" x14ac:dyDescent="0.3">
      <c r="A213" s="64">
        <v>91</v>
      </c>
      <c r="B213" s="79"/>
      <c r="C213" s="64" t="s">
        <v>218</v>
      </c>
      <c r="E213" s="88">
        <v>26019764</v>
      </c>
      <c r="F213" s="85"/>
      <c r="G213" s="88">
        <v>1775222</v>
      </c>
      <c r="H213" s="64"/>
      <c r="I213" s="88">
        <v>7556714</v>
      </c>
      <c r="J213" s="88"/>
      <c r="K213" s="88">
        <v>130390</v>
      </c>
      <c r="L213" s="64"/>
      <c r="M213" s="88">
        <v>2937770</v>
      </c>
      <c r="N213" s="64"/>
      <c r="O213" s="88">
        <v>0</v>
      </c>
      <c r="P213" s="64"/>
      <c r="Q213" s="88">
        <v>353041</v>
      </c>
      <c r="R213" s="64"/>
      <c r="S213" s="88">
        <v>436628</v>
      </c>
      <c r="T213" s="64"/>
      <c r="U213" s="88">
        <f>SUM(E213:S213)</f>
        <v>39209529</v>
      </c>
      <c r="V213" s="64"/>
      <c r="W213" s="89">
        <f>(U213/$BS213)</f>
        <v>726.20997555193367</v>
      </c>
      <c r="X213" s="64"/>
      <c r="Y213" s="89">
        <f>IF($BO213,U213/$BO213*100,0)</f>
        <v>55.33684404499887</v>
      </c>
      <c r="Z213" s="64"/>
      <c r="AA213" s="88">
        <v>10048347</v>
      </c>
      <c r="AB213" s="64"/>
      <c r="AC213" s="89">
        <f>(AA213/$BS213)</f>
        <v>186.10807156615795</v>
      </c>
      <c r="AD213" s="64"/>
      <c r="AE213" s="89">
        <f>IF($BO213,AA213/$BO213*100,0)</f>
        <v>14.181343796530484</v>
      </c>
      <c r="AF213" s="64"/>
      <c r="AG213" s="301">
        <v>205690</v>
      </c>
      <c r="AH213" s="64"/>
      <c r="AI213" s="89">
        <f>(AG213/$BS213)</f>
        <v>3.8096384649577715</v>
      </c>
      <c r="AJ213" s="64"/>
      <c r="AK213" s="89">
        <f>IF($BO213,AG213/$BO213*100,0)</f>
        <v>0.29029258299980643</v>
      </c>
      <c r="AL213" s="64"/>
      <c r="AM213" s="301">
        <v>1379152</v>
      </c>
      <c r="AN213" s="64"/>
      <c r="AO213" s="89">
        <f>(AM213/$BS213)</f>
        <v>25.543636094236184</v>
      </c>
      <c r="AP213" s="64"/>
      <c r="AQ213" s="89">
        <f>IF($BO213,AM213/$BO213*100,0)</f>
        <v>1.9464125452348147</v>
      </c>
      <c r="AR213" s="64"/>
      <c r="AS213" s="301">
        <v>15092679</v>
      </c>
      <c r="AT213" s="64"/>
      <c r="AU213" s="89">
        <f>(AS213/$BS213)</f>
        <v>279.53546821751371</v>
      </c>
      <c r="AV213" s="64"/>
      <c r="AW213" s="89">
        <f>IF($BO213,AS213/$BO213*100,0)</f>
        <v>21.300465609883489</v>
      </c>
      <c r="AX213" s="64"/>
      <c r="AY213" s="301">
        <v>1295088</v>
      </c>
      <c r="AZ213" s="64"/>
      <c r="BA213" s="301">
        <v>220951</v>
      </c>
      <c r="BB213" s="64"/>
      <c r="BC213" s="88">
        <f>(AY213+BA213)</f>
        <v>1516039</v>
      </c>
      <c r="BD213" s="64"/>
      <c r="BE213" s="89">
        <f>(BC213/$BS213)</f>
        <v>28.078956141650615</v>
      </c>
      <c r="BF213" s="64"/>
      <c r="BG213" s="89">
        <f>IF($BO213,BC213/$BO213*100,0)</f>
        <v>2.1396026896710758</v>
      </c>
      <c r="BH213" s="64"/>
      <c r="BI213" s="301">
        <v>3404663</v>
      </c>
      <c r="BJ213" s="64"/>
      <c r="BK213" s="89">
        <f>(BI213/$BS213)</f>
        <v>63.058656838050084</v>
      </c>
      <c r="BL213" s="64"/>
      <c r="BM213" s="89">
        <f>IF($BO213,BI213/$BO213*100,0)</f>
        <v>4.8050387306814617</v>
      </c>
      <c r="BN213" s="64"/>
      <c r="BO213" s="88">
        <f>(U213+AA213+AG213+AM213+AS213+BC213+BI213)</f>
        <v>70856099</v>
      </c>
      <c r="BQ213" s="64">
        <v>91</v>
      </c>
      <c r="BS213" s="68">
        <v>53992</v>
      </c>
    </row>
    <row r="214" spans="1:71" ht="8.85" customHeight="1" x14ac:dyDescent="0.3">
      <c r="A214" s="64">
        <v>92</v>
      </c>
      <c r="B214" s="79"/>
      <c r="C214" s="64" t="s">
        <v>219</v>
      </c>
      <c r="E214" s="88">
        <v>14716299</v>
      </c>
      <c r="F214" s="85"/>
      <c r="G214" s="88">
        <v>404762</v>
      </c>
      <c r="H214" s="64"/>
      <c r="I214" s="88">
        <v>4006761</v>
      </c>
      <c r="J214" s="88"/>
      <c r="K214" s="88">
        <v>26639</v>
      </c>
      <c r="L214" s="64"/>
      <c r="M214" s="88">
        <v>191114</v>
      </c>
      <c r="N214" s="64"/>
      <c r="O214" s="88">
        <v>51081</v>
      </c>
      <c r="P214" s="64"/>
      <c r="Q214" s="88">
        <v>287610</v>
      </c>
      <c r="R214" s="64"/>
      <c r="S214" s="88">
        <v>137670</v>
      </c>
      <c r="T214" s="64"/>
      <c r="U214" s="88">
        <f>SUM(E214:S214)</f>
        <v>19821936</v>
      </c>
      <c r="V214" s="64"/>
      <c r="W214" s="89">
        <f>(U214/$BS214)</f>
        <v>1106.6906370386914</v>
      </c>
      <c r="X214" s="64"/>
      <c r="Y214" s="89">
        <f>IF($BO214,U214/$BO214*100,0)</f>
        <v>73.244282109122878</v>
      </c>
      <c r="Z214" s="64"/>
      <c r="AA214" s="88">
        <v>2268067</v>
      </c>
      <c r="AB214" s="64"/>
      <c r="AC214" s="89">
        <f>(AA214/$BS214)</f>
        <v>126.62983641337725</v>
      </c>
      <c r="AD214" s="64"/>
      <c r="AE214" s="89">
        <f>IF($BO214,AA214/$BO214*100,0)</f>
        <v>8.3807625647864068</v>
      </c>
      <c r="AF214" s="64"/>
      <c r="AG214" s="88">
        <v>275080</v>
      </c>
      <c r="AH214" s="64"/>
      <c r="AI214" s="89">
        <f>(AG214/$BS214)</f>
        <v>15.35815979007314</v>
      </c>
      <c r="AJ214" s="64"/>
      <c r="AK214" s="89">
        <f>IF($BO214,AG214/$BO214*100,0)</f>
        <v>1.0164515273673329</v>
      </c>
      <c r="AL214" s="64"/>
      <c r="AM214" s="88">
        <v>222405</v>
      </c>
      <c r="AN214" s="64"/>
      <c r="AO214" s="89">
        <f>(AM214/$BS214)</f>
        <v>12.417229635419574</v>
      </c>
      <c r="AP214" s="64"/>
      <c r="AQ214" s="89">
        <f>IF($BO214,AM214/$BO214*100,0)</f>
        <v>0.82181148009354255</v>
      </c>
      <c r="AR214" s="64"/>
      <c r="AS214" s="88">
        <v>3438472</v>
      </c>
      <c r="AT214" s="64"/>
      <c r="AU214" s="89">
        <f>(AS214/$BS214)</f>
        <v>191.97543409078219</v>
      </c>
      <c r="AV214" s="64"/>
      <c r="AW214" s="89">
        <f>IF($BO214,AS214/$BO214*100,0)</f>
        <v>12.705540628943609</v>
      </c>
      <c r="AX214" s="64"/>
      <c r="AY214" s="88">
        <v>266740</v>
      </c>
      <c r="AZ214" s="64"/>
      <c r="BA214" s="88">
        <v>392004</v>
      </c>
      <c r="BB214" s="64"/>
      <c r="BC214" s="88">
        <f>(AY214+BA214)</f>
        <v>658744</v>
      </c>
      <c r="BD214" s="64"/>
      <c r="BE214" s="89">
        <f>(BC214/$BS214)</f>
        <v>36.778739322204231</v>
      </c>
      <c r="BF214" s="64"/>
      <c r="BG214" s="89">
        <f>IF($BO214,BC214/$BO214*100,0)</f>
        <v>2.4341331428823119</v>
      </c>
      <c r="BH214" s="64"/>
      <c r="BI214" s="88">
        <v>378072</v>
      </c>
      <c r="BJ214" s="64"/>
      <c r="BK214" s="89">
        <f>(BI214/$BS214)</f>
        <v>21.108369158617609</v>
      </c>
      <c r="BL214" s="64"/>
      <c r="BM214" s="89">
        <f>IF($BO214,BI214/$BO214*100,0)</f>
        <v>1.3970185468039198</v>
      </c>
      <c r="BN214" s="64"/>
      <c r="BO214" s="88">
        <f>(U214+AA214+AG214+AM214+AS214+BC214+BI214)</f>
        <v>27062776</v>
      </c>
      <c r="BQ214" s="64">
        <v>92</v>
      </c>
      <c r="BS214" s="68">
        <v>17911</v>
      </c>
    </row>
    <row r="215" spans="1:71" ht="8.85" customHeight="1" x14ac:dyDescent="0.3">
      <c r="A215" s="64">
        <v>93</v>
      </c>
      <c r="B215" s="79"/>
      <c r="C215" s="64" t="s">
        <v>220</v>
      </c>
      <c r="E215" s="88">
        <v>12700092</v>
      </c>
      <c r="F215" s="85"/>
      <c r="G215" s="88">
        <v>9351981</v>
      </c>
      <c r="H215" s="64"/>
      <c r="I215" s="88">
        <v>4267669</v>
      </c>
      <c r="J215" s="88"/>
      <c r="K215" s="88">
        <v>170937</v>
      </c>
      <c r="L215" s="64"/>
      <c r="M215" s="88">
        <v>471806</v>
      </c>
      <c r="N215" s="64"/>
      <c r="O215" s="88">
        <v>975243</v>
      </c>
      <c r="P215" s="64"/>
      <c r="Q215" s="88">
        <v>246051</v>
      </c>
      <c r="R215" s="64"/>
      <c r="S215" s="88">
        <v>105824</v>
      </c>
      <c r="T215" s="64"/>
      <c r="U215" s="88">
        <f>SUM(E215:S215)</f>
        <v>28289603</v>
      </c>
      <c r="V215" s="64"/>
      <c r="W215" s="89">
        <f>(U215/$BS215)</f>
        <v>736.97710102641588</v>
      </c>
      <c r="X215" s="64"/>
      <c r="Y215" s="89">
        <f>IF($BO215,U215/$BO215*100,0)</f>
        <v>71.058867081707504</v>
      </c>
      <c r="Z215" s="64"/>
      <c r="AA215" s="88">
        <v>5840209</v>
      </c>
      <c r="AB215" s="64"/>
      <c r="AC215" s="89">
        <f>(AA215/$BS215)</f>
        <v>152.1442452977648</v>
      </c>
      <c r="AD215" s="64"/>
      <c r="AE215" s="89">
        <f>IF($BO215,AA215/$BO215*100,0)</f>
        <v>14.669652135464467</v>
      </c>
      <c r="AF215" s="64"/>
      <c r="AG215" s="88">
        <v>33062</v>
      </c>
      <c r="AH215" s="64"/>
      <c r="AI215" s="89">
        <f>(AG215/$BS215)</f>
        <v>0.86130360027093211</v>
      </c>
      <c r="AJ215" s="64"/>
      <c r="AK215" s="89">
        <f>IF($BO215,AG215/$BO215*100,0)</f>
        <v>8.3046349694458912E-2</v>
      </c>
      <c r="AL215" s="64"/>
      <c r="AM215" s="88">
        <v>50648</v>
      </c>
      <c r="AN215" s="64"/>
      <c r="AO215" s="89">
        <f>(AM215/$BS215)</f>
        <v>1.3194393789402385</v>
      </c>
      <c r="AP215" s="64"/>
      <c r="AQ215" s="89">
        <f>IF($BO215,AM215/$BO215*100,0)</f>
        <v>0.12721951241077234</v>
      </c>
      <c r="AR215" s="64"/>
      <c r="AS215" s="88">
        <v>3702445</v>
      </c>
      <c r="AT215" s="64"/>
      <c r="AU215" s="89">
        <f>(AS215/$BS215)</f>
        <v>96.453003699265352</v>
      </c>
      <c r="AV215" s="64"/>
      <c r="AW215" s="89">
        <f>IF($BO215,AS215/$BO215*100,0)</f>
        <v>9.299937759194874</v>
      </c>
      <c r="AX215" s="64"/>
      <c r="AY215" s="88">
        <v>680069</v>
      </c>
      <c r="AZ215" s="64"/>
      <c r="BA215" s="88">
        <v>54931</v>
      </c>
      <c r="BB215" s="64"/>
      <c r="BC215" s="88">
        <f>(AY215+BA215)</f>
        <v>735000</v>
      </c>
      <c r="BD215" s="64"/>
      <c r="BE215" s="89">
        <f>(BC215/$BS215)</f>
        <v>19.147605897983638</v>
      </c>
      <c r="BF215" s="64"/>
      <c r="BG215" s="89">
        <f>IF($BO215,BC215/$BO215*100,0)</f>
        <v>1.8462000794092099</v>
      </c>
      <c r="BH215" s="64"/>
      <c r="BI215" s="88">
        <v>1160536</v>
      </c>
      <c r="BJ215" s="64"/>
      <c r="BK215" s="89">
        <f>(BI215/$BS215)</f>
        <v>30.233314229146043</v>
      </c>
      <c r="BL215" s="64"/>
      <c r="BM215" s="89">
        <f>IF($BO215,BI215/$BO215*100,0)</f>
        <v>2.9150770821187031</v>
      </c>
      <c r="BN215" s="64"/>
      <c r="BO215" s="88">
        <f>(U215+AA215+AG215+AM215+AS215+BC215+BI215)</f>
        <v>39811503</v>
      </c>
      <c r="BQ215" s="64">
        <v>93</v>
      </c>
      <c r="BS215" s="68">
        <v>38386</v>
      </c>
    </row>
    <row r="216" spans="1:71" ht="8.85" customHeight="1" x14ac:dyDescent="0.3">
      <c r="A216" s="64">
        <v>94</v>
      </c>
      <c r="B216" s="79"/>
      <c r="C216" s="64" t="s">
        <v>221</v>
      </c>
      <c r="E216" s="88">
        <v>12564987</v>
      </c>
      <c r="F216" s="85"/>
      <c r="G216" s="88">
        <v>1740425</v>
      </c>
      <c r="H216" s="64"/>
      <c r="I216" s="88">
        <v>4576848</v>
      </c>
      <c r="J216" s="88"/>
      <c r="K216" s="88">
        <v>69475</v>
      </c>
      <c r="L216" s="64"/>
      <c r="M216" s="88">
        <v>1831904</v>
      </c>
      <c r="N216" s="64"/>
      <c r="O216" s="88">
        <v>375510</v>
      </c>
      <c r="P216" s="64"/>
      <c r="Q216" s="88">
        <v>110980</v>
      </c>
      <c r="R216" s="64"/>
      <c r="S216" s="88">
        <v>200701</v>
      </c>
      <c r="T216" s="64"/>
      <c r="U216" s="88">
        <f>SUM(E216:S216)</f>
        <v>21470830</v>
      </c>
      <c r="V216" s="64"/>
      <c r="W216" s="89">
        <f>(U216/$BS216)</f>
        <v>749.41815008726007</v>
      </c>
      <c r="X216" s="64"/>
      <c r="Y216" s="89">
        <f>IF($BO216,U216/$BO216*100,0)</f>
        <v>46.975168774250378</v>
      </c>
      <c r="Z216" s="64"/>
      <c r="AA216" s="88">
        <v>6323967</v>
      </c>
      <c r="AB216" s="64"/>
      <c r="AC216" s="89">
        <f>(AA216/$BS216)</f>
        <v>220.73183246073299</v>
      </c>
      <c r="AD216" s="64"/>
      <c r="AE216" s="89">
        <f>IF($BO216,AA216/$BO216*100,0)</f>
        <v>13.835954043126877</v>
      </c>
      <c r="AF216" s="64"/>
      <c r="AG216" s="88">
        <v>111736</v>
      </c>
      <c r="AH216" s="64"/>
      <c r="AI216" s="89">
        <f>(AG216/$BS216)</f>
        <v>3.9000349040139617</v>
      </c>
      <c r="AJ216" s="64"/>
      <c r="AK216" s="89">
        <f>IF($BO216,AG216/$BO216*100,0)</f>
        <v>0.24446271793683058</v>
      </c>
      <c r="AL216" s="64"/>
      <c r="AM216" s="88">
        <v>1384273</v>
      </c>
      <c r="AN216" s="64"/>
      <c r="AO216" s="89">
        <f>(AM216/$BS216)</f>
        <v>48.316684118673649</v>
      </c>
      <c r="AP216" s="64"/>
      <c r="AQ216" s="89">
        <f>IF($BO216,AM216/$BO216*100,0)</f>
        <v>3.0285954387714815</v>
      </c>
      <c r="AR216" s="64"/>
      <c r="AS216" s="88">
        <v>14670168</v>
      </c>
      <c r="AT216" s="64"/>
      <c r="AU216" s="89">
        <f>(AS216/$BS216)</f>
        <v>512.04774869109951</v>
      </c>
      <c r="AV216" s="64"/>
      <c r="AW216" s="89">
        <f>IF($BO216,AS216/$BO216*100,0)</f>
        <v>32.096272838386177</v>
      </c>
      <c r="AX216" s="64"/>
      <c r="AY216" s="88">
        <v>1049283</v>
      </c>
      <c r="AZ216" s="64"/>
      <c r="BA216" s="88">
        <v>264086</v>
      </c>
      <c r="BB216" s="64"/>
      <c r="BC216" s="88">
        <f>(AY216+BA216)</f>
        <v>1313369</v>
      </c>
      <c r="BD216" s="64"/>
      <c r="BE216" s="89">
        <f>(BC216/$BS216)</f>
        <v>45.841849912739967</v>
      </c>
      <c r="BF216" s="64"/>
      <c r="BG216" s="89">
        <f>IF($BO216,BC216/$BO216*100,0)</f>
        <v>2.8734674177881545</v>
      </c>
      <c r="BH216" s="64"/>
      <c r="BI216" s="88">
        <v>432422</v>
      </c>
      <c r="BJ216" s="64"/>
      <c r="BK216" s="89">
        <f>(BI216/$BS216)</f>
        <v>15.09326352530541</v>
      </c>
      <c r="BL216" s="64"/>
      <c r="BM216" s="89">
        <f>IF($BO216,BI216/$BO216*100,0)</f>
        <v>0.94607876974010308</v>
      </c>
      <c r="BN216" s="64"/>
      <c r="BO216" s="88">
        <f>(U216+AA216+AG216+AM216+AS216+BC216+BI216)</f>
        <v>45706765</v>
      </c>
      <c r="BQ216" s="64">
        <v>94</v>
      </c>
      <c r="BS216" s="68">
        <v>28650</v>
      </c>
    </row>
    <row r="217" spans="1:71" ht="8.85" customHeight="1" x14ac:dyDescent="0.3">
      <c r="A217" s="92">
        <v>95</v>
      </c>
      <c r="B217" s="79"/>
      <c r="C217" s="64" t="s">
        <v>222</v>
      </c>
      <c r="E217" s="93">
        <v>72519126</v>
      </c>
      <c r="F217" s="85"/>
      <c r="G217" s="93">
        <v>3584888</v>
      </c>
      <c r="H217" s="64"/>
      <c r="I217" s="93">
        <v>15115356</v>
      </c>
      <c r="J217" s="118"/>
      <c r="K217" s="93">
        <v>26065</v>
      </c>
      <c r="L217" s="64"/>
      <c r="M217" s="93">
        <v>149398</v>
      </c>
      <c r="N217" s="64"/>
      <c r="O217" s="93">
        <v>0</v>
      </c>
      <c r="P217" s="64"/>
      <c r="Q217" s="93">
        <v>387730</v>
      </c>
      <c r="R217" s="64"/>
      <c r="S217" s="93">
        <v>224070</v>
      </c>
      <c r="T217" s="64"/>
      <c r="U217" s="93">
        <f>SUM(E217:S217)</f>
        <v>92006633</v>
      </c>
      <c r="V217" s="64"/>
      <c r="W217" s="89">
        <f>(U217/$BS217)</f>
        <v>1338.7651218624956</v>
      </c>
      <c r="X217" s="64"/>
      <c r="Y217" s="89">
        <f>IF($BO217,U217/$BO217*100,0)</f>
        <v>63.385583814715588</v>
      </c>
      <c r="Z217" s="64"/>
      <c r="AA217" s="93">
        <v>33523731</v>
      </c>
      <c r="AB217" s="64"/>
      <c r="AC217" s="89">
        <f>(AA217/$BS217)</f>
        <v>487.79528555838488</v>
      </c>
      <c r="AD217" s="64"/>
      <c r="AE217" s="89">
        <f>IF($BO217,AA217/$BO217*100,0)</f>
        <v>23.095305107866288</v>
      </c>
      <c r="AF217" s="64"/>
      <c r="AG217" s="93">
        <v>1104298</v>
      </c>
      <c r="AH217" s="64"/>
      <c r="AI217" s="89">
        <f>(AG217/$BS217)</f>
        <v>16.068359403419425</v>
      </c>
      <c r="AJ217" s="64"/>
      <c r="AK217" s="89">
        <f>IF($BO217,AG217/$BO217*100,0)</f>
        <v>0.76077746954855729</v>
      </c>
      <c r="AL217" s="64"/>
      <c r="AM217" s="93">
        <v>433857</v>
      </c>
      <c r="AN217" s="64"/>
      <c r="AO217" s="89">
        <f>(AM217/$BS217)</f>
        <v>6.3129428883230263</v>
      </c>
      <c r="AP217" s="64"/>
      <c r="AQ217" s="89">
        <f>IF($BO217,AM217/$BO217*100,0)</f>
        <v>0.29889452901837044</v>
      </c>
      <c r="AR217" s="64"/>
      <c r="AS217" s="93">
        <v>13894271</v>
      </c>
      <c r="AT217" s="64"/>
      <c r="AU217" s="89">
        <f>(AS217/$BS217)</f>
        <v>202.17200436522373</v>
      </c>
      <c r="AV217" s="64"/>
      <c r="AW217" s="89">
        <f>IF($BO217,AS217/$BO217*100,0)</f>
        <v>9.5720976879446518</v>
      </c>
      <c r="AX217" s="64"/>
      <c r="AY217" s="93">
        <v>1344977</v>
      </c>
      <c r="AZ217" s="64"/>
      <c r="BA217" s="93">
        <v>1310259</v>
      </c>
      <c r="BB217" s="64"/>
      <c r="BC217" s="93">
        <f>(AY217+BA217)</f>
        <v>2655236</v>
      </c>
      <c r="BD217" s="64"/>
      <c r="BE217" s="89">
        <f>(BC217/$BS217)</f>
        <v>38.635663877773737</v>
      </c>
      <c r="BF217" s="64"/>
      <c r="BG217" s="89">
        <f>IF($BO217,BC217/$BO217*100,0)</f>
        <v>1.8292559844663607</v>
      </c>
      <c r="BH217" s="64"/>
      <c r="BI217" s="93">
        <v>1535852</v>
      </c>
      <c r="BJ217" s="64"/>
      <c r="BK217" s="89">
        <f>(BI217/$BS217)</f>
        <v>22.347791924336121</v>
      </c>
      <c r="BL217" s="64"/>
      <c r="BM217" s="89">
        <f>IF($BO217,BI217/$BO217*100,0)</f>
        <v>1.0580854064401917</v>
      </c>
      <c r="BN217" s="64"/>
      <c r="BO217" s="93">
        <f>(U217+AA217+AG217+AM217+AS217+BC217+BI217)</f>
        <v>145153878</v>
      </c>
      <c r="BQ217" s="92">
        <v>95</v>
      </c>
      <c r="BS217" s="98">
        <v>68725</v>
      </c>
    </row>
    <row r="218" spans="1:71" ht="10.35" customHeight="1" x14ac:dyDescent="0.3">
      <c r="A218" s="79"/>
      <c r="B218" s="79"/>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c r="AH218" s="64"/>
      <c r="AI218" s="64"/>
      <c r="AJ218" s="64"/>
      <c r="AK218" s="64"/>
      <c r="AL218" s="64"/>
      <c r="AM218" s="64"/>
      <c r="AN218" s="64"/>
      <c r="AO218" s="64"/>
      <c r="AP218" s="64"/>
      <c r="AQ218" s="64"/>
      <c r="AR218" s="64"/>
      <c r="AS218" s="64"/>
      <c r="AT218" s="64"/>
      <c r="AU218" s="64"/>
      <c r="AV218" s="64"/>
      <c r="AW218" s="64"/>
      <c r="AX218" s="64"/>
      <c r="AY218" s="64"/>
      <c r="AZ218" s="64"/>
      <c r="BA218" s="64"/>
      <c r="BB218" s="64"/>
      <c r="BC218" s="64"/>
      <c r="BD218" s="64"/>
      <c r="BE218" s="64"/>
      <c r="BF218" s="64"/>
      <c r="BG218" s="64"/>
      <c r="BH218" s="64"/>
      <c r="BI218" s="64"/>
      <c r="BJ218" s="64"/>
      <c r="BK218" s="64"/>
      <c r="BL218" s="64"/>
      <c r="BM218" s="64"/>
      <c r="BN218" s="64"/>
      <c r="BO218" s="64"/>
      <c r="BQ218" s="64"/>
    </row>
    <row r="219" spans="1:71" ht="10.5" customHeight="1" x14ac:dyDescent="0.3">
      <c r="A219" s="92">
        <f>A217</f>
        <v>95</v>
      </c>
      <c r="B219" s="79"/>
      <c r="C219" s="76" t="s">
        <v>72</v>
      </c>
      <c r="D219" s="80"/>
      <c r="E219" s="94">
        <f>SUM(E89:E218)</f>
        <v>8271579652</v>
      </c>
      <c r="F219" s="81"/>
      <c r="G219" s="94">
        <f>SUM(G89:G218)</f>
        <v>334510335</v>
      </c>
      <c r="H219" s="81"/>
      <c r="I219" s="94">
        <f>SUM(I89:I218)</f>
        <v>1941343677</v>
      </c>
      <c r="J219" s="95"/>
      <c r="K219" s="94">
        <f>SUM(K89:K218)</f>
        <v>6191139</v>
      </c>
      <c r="L219" s="81"/>
      <c r="M219" s="94">
        <f>SUM(M89:M218)</f>
        <v>139418707</v>
      </c>
      <c r="N219" s="81"/>
      <c r="O219" s="94">
        <f>SUM(O89:O218)</f>
        <v>13920902</v>
      </c>
      <c r="P219" s="96"/>
      <c r="Q219" s="94">
        <f>SUM(Q89:Q218)</f>
        <v>61619532</v>
      </c>
      <c r="R219" s="96"/>
      <c r="S219" s="94">
        <f>SUM(S89:S218)</f>
        <v>28272669</v>
      </c>
      <c r="T219" s="81"/>
      <c r="U219" s="94">
        <f>SUM(U89:U218)</f>
        <v>10796856613</v>
      </c>
      <c r="V219" s="81"/>
      <c r="W219" s="97">
        <f>(U219/$BS219)</f>
        <v>1818.3162832831915</v>
      </c>
      <c r="X219" s="64"/>
      <c r="Y219" s="89">
        <f>IF($BO219,U219/$BO219*100,0)</f>
        <v>70.709449208726312</v>
      </c>
      <c r="Z219" s="81"/>
      <c r="AA219" s="94">
        <f>SUM(AA89:AA218)</f>
        <v>2136636718</v>
      </c>
      <c r="AB219" s="81"/>
      <c r="AC219" s="97">
        <f>(AA219/$BS219)</f>
        <v>359.83448470754985</v>
      </c>
      <c r="AD219" s="64"/>
      <c r="AE219" s="89">
        <f>IF($BO219,AA219/$BO219*100,0)</f>
        <v>13.992999157459559</v>
      </c>
      <c r="AF219" s="64"/>
      <c r="AG219" s="94">
        <f>SUM(AG89:AG218)</f>
        <v>202720907</v>
      </c>
      <c r="AH219" s="81"/>
      <c r="AI219" s="97">
        <f>(AG219/$BS219)</f>
        <v>34.140559551028055</v>
      </c>
      <c r="AJ219" s="64"/>
      <c r="AK219" s="89">
        <f>IF($BO219,AG219/$BO219*100,0)</f>
        <v>1.327634902533037</v>
      </c>
      <c r="AL219" s="81"/>
      <c r="AM219" s="94">
        <f>SUM(AM89:AM218)</f>
        <v>58918931</v>
      </c>
      <c r="AN219" s="81"/>
      <c r="AO219" s="97">
        <f>(AM219/$BS219)</f>
        <v>9.9226335470589273</v>
      </c>
      <c r="AP219" s="64"/>
      <c r="AQ219" s="89">
        <f>IF($BO219,AM219/$BO219*100,0)</f>
        <v>0.38586463711676133</v>
      </c>
      <c r="AR219" s="81"/>
      <c r="AS219" s="94">
        <f>SUM(AS89:AS218)</f>
        <v>1512635276</v>
      </c>
      <c r="AT219" s="81"/>
      <c r="AU219" s="97">
        <f>(AS219/$BS219)</f>
        <v>254.74538114247758</v>
      </c>
      <c r="AV219" s="64"/>
      <c r="AW219" s="89">
        <f>IF($BO219,AS219/$BO219*100,0)</f>
        <v>9.906365440740128</v>
      </c>
      <c r="AX219" s="81"/>
      <c r="AY219" s="94">
        <f>SUM(AY89:AY218)</f>
        <v>225673419</v>
      </c>
      <c r="AZ219" s="81"/>
      <c r="BA219" s="94">
        <f>SUM(BA89:BA218)</f>
        <v>117783253</v>
      </c>
      <c r="BB219" s="81"/>
      <c r="BC219" s="94">
        <f>SUM(BC89:BC218)</f>
        <v>343456672</v>
      </c>
      <c r="BD219" s="81"/>
      <c r="BE219" s="97">
        <f>(BC219/$BS219)</f>
        <v>57.842099944895715</v>
      </c>
      <c r="BF219" s="64"/>
      <c r="BG219" s="89">
        <f>IF($BO219,BC219/$BO219*100,0)</f>
        <v>2.2493243149067066</v>
      </c>
      <c r="BH219" s="81"/>
      <c r="BI219" s="94">
        <f>SUM(BI89:BI218)</f>
        <v>218101308</v>
      </c>
      <c r="BJ219" s="81"/>
      <c r="BK219" s="97">
        <f>(BI219/$BS219)</f>
        <v>36.73079804211369</v>
      </c>
      <c r="BL219" s="64"/>
      <c r="BM219" s="89">
        <f>IF($BO219,BI219/$BO219*100,0)</f>
        <v>1.4283623385174962</v>
      </c>
      <c r="BN219" s="81"/>
      <c r="BO219" s="94">
        <f>SUM(BO89:BO218)</f>
        <v>15269326425</v>
      </c>
      <c r="BQ219" s="92">
        <f>BQ217</f>
        <v>95</v>
      </c>
      <c r="BS219" s="98">
        <f>SUM(BS89:BS218)</f>
        <v>5937832</v>
      </c>
    </row>
    <row r="220" spans="1:71" ht="8.85" customHeight="1" x14ac:dyDescent="0.3">
      <c r="A220" s="79"/>
      <c r="B220" s="79"/>
    </row>
    <row r="221" spans="1:71" ht="8.85" customHeight="1" x14ac:dyDescent="0.3">
      <c r="A221" s="79"/>
      <c r="B221" s="79"/>
    </row>
    <row r="222" spans="1:71" ht="8.85" customHeight="1" x14ac:dyDescent="0.3">
      <c r="A222" s="79"/>
      <c r="B222" s="79"/>
    </row>
    <row r="223" spans="1:71" ht="5.4" customHeight="1" x14ac:dyDescent="0.3">
      <c r="A223" s="79"/>
      <c r="B223" s="79"/>
    </row>
    <row r="224" spans="1:71" ht="8.85" hidden="1" customHeight="1" x14ac:dyDescent="0.3">
      <c r="A224" s="79"/>
      <c r="B224" s="79"/>
    </row>
    <row r="225" spans="1:71" ht="8.85" hidden="1" customHeight="1" x14ac:dyDescent="0.3">
      <c r="A225" s="79"/>
      <c r="B225" s="79"/>
    </row>
    <row r="226" spans="1:71" ht="8.85" customHeight="1" x14ac:dyDescent="0.3">
      <c r="A226" s="79"/>
      <c r="B226" s="79"/>
    </row>
    <row r="227" spans="1:71" s="63" customFormat="1" ht="10.5" customHeight="1" x14ac:dyDescent="0.3">
      <c r="A227" s="99" t="s">
        <v>295</v>
      </c>
      <c r="BQ227" s="100" t="s">
        <v>296</v>
      </c>
    </row>
    <row r="228" spans="1:71" s="63" customFormat="1" ht="10.5" customHeight="1" x14ac:dyDescent="0.3">
      <c r="AB228" s="65"/>
      <c r="AC228" s="65"/>
      <c r="AD228" s="65"/>
      <c r="AE228" s="66" t="s">
        <v>49</v>
      </c>
      <c r="AF228" s="65"/>
      <c r="AG228" s="67" t="s">
        <v>50</v>
      </c>
      <c r="BQ228" s="66" t="s">
        <v>260</v>
      </c>
    </row>
    <row r="229" spans="1:71" s="63" customFormat="1" ht="10.5" customHeight="1" x14ac:dyDescent="0.3">
      <c r="A229" s="68"/>
      <c r="AB229" s="65"/>
      <c r="AC229" s="65"/>
      <c r="AD229" s="65"/>
      <c r="AE229" s="66" t="s">
        <v>261</v>
      </c>
      <c r="AF229" s="65"/>
      <c r="AG229" s="67" t="s">
        <v>262</v>
      </c>
      <c r="BQ229" s="66" t="s">
        <v>223</v>
      </c>
    </row>
    <row r="230" spans="1:71" s="63" customFormat="1" ht="10.5" customHeight="1" x14ac:dyDescent="0.3">
      <c r="A230" s="69"/>
      <c r="AB230" s="65"/>
      <c r="AC230" s="65"/>
      <c r="AD230" s="65"/>
      <c r="AE230" s="66" t="s">
        <v>55</v>
      </c>
      <c r="AF230" s="65"/>
      <c r="AG230" s="70" t="s">
        <v>56</v>
      </c>
    </row>
    <row r="231" spans="1:71" s="64" customFormat="1" ht="9.6" customHeight="1" x14ac:dyDescent="0.3">
      <c r="BS231" s="63"/>
    </row>
    <row r="232" spans="1:71" s="64" customFormat="1" ht="9.6" customHeight="1" x14ac:dyDescent="0.3">
      <c r="AG232" s="71" t="s">
        <v>263</v>
      </c>
      <c r="AH232" s="71"/>
      <c r="AI232" s="71"/>
      <c r="AJ232" s="71"/>
      <c r="AK232" s="71"/>
      <c r="BS232" s="63"/>
    </row>
    <row r="233" spans="1:71" s="64" customFormat="1" ht="9.6" customHeight="1" x14ac:dyDescent="0.3">
      <c r="E233" s="72" t="s">
        <v>264</v>
      </c>
      <c r="F233" s="72"/>
      <c r="G233" s="72"/>
      <c r="H233" s="72"/>
      <c r="I233" s="72"/>
      <c r="J233" s="72"/>
      <c r="K233" s="72"/>
      <c r="L233" s="72"/>
      <c r="M233" s="72"/>
      <c r="N233" s="72"/>
      <c r="O233" s="72"/>
      <c r="P233" s="72"/>
      <c r="Q233" s="72"/>
      <c r="R233" s="72"/>
      <c r="S233" s="72"/>
      <c r="T233" s="72"/>
      <c r="U233" s="72"/>
      <c r="V233" s="72"/>
      <c r="W233" s="72"/>
      <c r="X233" s="72"/>
      <c r="Y233" s="72"/>
      <c r="Z233" s="71"/>
      <c r="AA233" s="73" t="s">
        <v>265</v>
      </c>
      <c r="AB233" s="74"/>
      <c r="AC233" s="74"/>
      <c r="AD233" s="74"/>
      <c r="AE233" s="74"/>
      <c r="AG233" s="75" t="s">
        <v>266</v>
      </c>
      <c r="AH233" s="75"/>
      <c r="AI233" s="75"/>
      <c r="AJ233" s="75"/>
      <c r="AK233" s="75"/>
      <c r="AM233" s="75" t="s">
        <v>267</v>
      </c>
      <c r="AN233" s="75"/>
      <c r="AO233" s="75"/>
      <c r="AP233" s="75"/>
      <c r="AQ233" s="75"/>
      <c r="AS233" s="75" t="s">
        <v>268</v>
      </c>
      <c r="AT233" s="75"/>
      <c r="AU233" s="75"/>
      <c r="AV233" s="75"/>
      <c r="AW233" s="75"/>
      <c r="AY233" s="75" t="s">
        <v>269</v>
      </c>
      <c r="AZ233" s="75"/>
      <c r="BA233" s="75"/>
      <c r="BB233" s="75"/>
      <c r="BC233" s="75"/>
      <c r="BD233" s="75"/>
      <c r="BE233" s="75"/>
      <c r="BF233" s="75"/>
      <c r="BG233" s="75"/>
      <c r="BI233" s="75" t="s">
        <v>270</v>
      </c>
      <c r="BJ233" s="75"/>
      <c r="BK233" s="75"/>
      <c r="BL233" s="75"/>
      <c r="BM233" s="75"/>
      <c r="BS233" s="63"/>
    </row>
    <row r="234" spans="1:71" s="64" customFormat="1" ht="9.6" customHeight="1" x14ac:dyDescent="0.3">
      <c r="BS234" s="63"/>
    </row>
    <row r="235" spans="1:71" s="64" customFormat="1" ht="9.6" customHeight="1" x14ac:dyDescent="0.3">
      <c r="U235" s="75" t="s">
        <v>72</v>
      </c>
      <c r="V235" s="75"/>
      <c r="W235" s="75"/>
      <c r="X235" s="75"/>
      <c r="Y235" s="75"/>
      <c r="BC235" s="75" t="s">
        <v>72</v>
      </c>
      <c r="BD235" s="75"/>
      <c r="BE235" s="75"/>
      <c r="BF235" s="75"/>
      <c r="BG235" s="75"/>
      <c r="BS235" s="63"/>
    </row>
    <row r="236" spans="1:71" s="64" customFormat="1" ht="9.6" customHeight="1" x14ac:dyDescent="0.3">
      <c r="G236" s="76" t="s">
        <v>271</v>
      </c>
      <c r="I236" s="72" t="s">
        <v>272</v>
      </c>
      <c r="J236" s="72"/>
      <c r="K236" s="72"/>
      <c r="M236" s="76" t="s">
        <v>273</v>
      </c>
      <c r="BA236" s="76" t="s">
        <v>274</v>
      </c>
      <c r="BS236" s="63"/>
    </row>
    <row r="237" spans="1:71" s="64" customFormat="1" ht="9.6" customHeight="1" x14ac:dyDescent="0.3">
      <c r="E237" s="76" t="s">
        <v>275</v>
      </c>
      <c r="G237" s="76" t="s">
        <v>276</v>
      </c>
      <c r="I237" s="76"/>
      <c r="J237" s="76"/>
      <c r="K237" s="76"/>
      <c r="M237" s="76" t="s">
        <v>277</v>
      </c>
      <c r="O237" s="77" t="s">
        <v>278</v>
      </c>
      <c r="W237" s="76" t="s">
        <v>70</v>
      </c>
      <c r="Y237" s="76" t="s">
        <v>279</v>
      </c>
      <c r="AC237" s="76" t="s">
        <v>70</v>
      </c>
      <c r="AE237" s="76" t="s">
        <v>279</v>
      </c>
      <c r="AI237" s="76" t="s">
        <v>70</v>
      </c>
      <c r="AK237" s="76" t="s">
        <v>279</v>
      </c>
      <c r="AO237" s="76" t="s">
        <v>70</v>
      </c>
      <c r="AQ237" s="76" t="s">
        <v>279</v>
      </c>
      <c r="AU237" s="76" t="s">
        <v>70</v>
      </c>
      <c r="AW237" s="76" t="s">
        <v>279</v>
      </c>
      <c r="BA237" s="76" t="s">
        <v>280</v>
      </c>
      <c r="BE237" s="76" t="s">
        <v>70</v>
      </c>
      <c r="BG237" s="76" t="s">
        <v>279</v>
      </c>
      <c r="BK237" s="76" t="s">
        <v>70</v>
      </c>
      <c r="BM237" s="76" t="s">
        <v>279</v>
      </c>
      <c r="BO237" s="76" t="s">
        <v>281</v>
      </c>
      <c r="BS237" s="63"/>
    </row>
    <row r="238" spans="1:71" s="64" customFormat="1" ht="9.6" customHeight="1" x14ac:dyDescent="0.3">
      <c r="A238" s="78" t="s">
        <v>78</v>
      </c>
      <c r="C238" s="78" t="s">
        <v>80</v>
      </c>
      <c r="E238" s="78" t="s">
        <v>282</v>
      </c>
      <c r="G238" s="78" t="s">
        <v>283</v>
      </c>
      <c r="I238" s="78" t="s">
        <v>68</v>
      </c>
      <c r="J238" s="76"/>
      <c r="K238" s="78" t="s">
        <v>284</v>
      </c>
      <c r="M238" s="78" t="s">
        <v>285</v>
      </c>
      <c r="O238" s="78" t="s">
        <v>286</v>
      </c>
      <c r="Q238" s="78" t="s">
        <v>287</v>
      </c>
      <c r="S238" s="78" t="s">
        <v>288</v>
      </c>
      <c r="U238" s="78" t="s">
        <v>81</v>
      </c>
      <c r="W238" s="78" t="s">
        <v>82</v>
      </c>
      <c r="Y238" s="78" t="s">
        <v>57</v>
      </c>
      <c r="AA238" s="78" t="s">
        <v>81</v>
      </c>
      <c r="AC238" s="78" t="s">
        <v>82</v>
      </c>
      <c r="AE238" s="78" t="s">
        <v>57</v>
      </c>
      <c r="AG238" s="78" t="s">
        <v>81</v>
      </c>
      <c r="AI238" s="78" t="s">
        <v>82</v>
      </c>
      <c r="AK238" s="78" t="s">
        <v>57</v>
      </c>
      <c r="AM238" s="78" t="s">
        <v>81</v>
      </c>
      <c r="AO238" s="78" t="s">
        <v>82</v>
      </c>
      <c r="AQ238" s="78" t="s">
        <v>57</v>
      </c>
      <c r="AS238" s="78" t="s">
        <v>81</v>
      </c>
      <c r="AU238" s="78" t="s">
        <v>82</v>
      </c>
      <c r="AW238" s="78" t="s">
        <v>57</v>
      </c>
      <c r="AY238" s="78" t="s">
        <v>288</v>
      </c>
      <c r="BA238" s="78" t="s">
        <v>282</v>
      </c>
      <c r="BC238" s="78" t="s">
        <v>81</v>
      </c>
      <c r="BE238" s="78" t="s">
        <v>82</v>
      </c>
      <c r="BG238" s="78" t="s">
        <v>57</v>
      </c>
      <c r="BI238" s="78" t="s">
        <v>81</v>
      </c>
      <c r="BK238" s="78" t="s">
        <v>82</v>
      </c>
      <c r="BM238" s="78" t="s">
        <v>57</v>
      </c>
      <c r="BO238" s="78" t="s">
        <v>57</v>
      </c>
      <c r="BQ238" s="78" t="s">
        <v>78</v>
      </c>
      <c r="BS238" s="63"/>
    </row>
    <row r="239" spans="1:71" s="64" customFormat="1" ht="8.85" customHeight="1" x14ac:dyDescent="0.3">
      <c r="BS239" s="63"/>
    </row>
    <row r="240" spans="1:71" s="64" customFormat="1" ht="8.85" customHeight="1" x14ac:dyDescent="0.3">
      <c r="B240" s="64" t="s">
        <v>297</v>
      </c>
      <c r="BS240" s="63"/>
    </row>
    <row r="241" spans="1:71" ht="8.85" customHeight="1" x14ac:dyDescent="0.3">
      <c r="A241" s="64">
        <v>1</v>
      </c>
      <c r="B241" s="76"/>
      <c r="C241" s="64" t="s">
        <v>224</v>
      </c>
      <c r="D241" s="80"/>
      <c r="E241" s="82">
        <v>2094981</v>
      </c>
      <c r="F241" s="81"/>
      <c r="G241" s="82">
        <v>83746</v>
      </c>
      <c r="H241" s="81"/>
      <c r="I241" s="82">
        <v>471812</v>
      </c>
      <c r="J241" s="82"/>
      <c r="K241" s="82">
        <v>1959</v>
      </c>
      <c r="L241" s="81"/>
      <c r="M241" s="82">
        <v>28092</v>
      </c>
      <c r="N241" s="81"/>
      <c r="O241" s="82">
        <v>0</v>
      </c>
      <c r="P241" s="81"/>
      <c r="Q241" s="82">
        <v>21771</v>
      </c>
      <c r="R241" s="81"/>
      <c r="S241" s="82">
        <v>26578</v>
      </c>
      <c r="T241" s="81"/>
      <c r="U241" s="82">
        <f>SUM(E241:S241)</f>
        <v>2728939</v>
      </c>
      <c r="V241" s="81"/>
      <c r="W241" s="83">
        <f>(U241/$BS241)</f>
        <v>333.16310584788181</v>
      </c>
      <c r="X241" s="64"/>
      <c r="Y241" s="84">
        <f>IF($BO241,U241/$BO241*100,0)</f>
        <v>25.424526412192122</v>
      </c>
      <c r="Z241" s="81"/>
      <c r="AA241" s="82">
        <v>6440709</v>
      </c>
      <c r="AB241" s="81"/>
      <c r="AC241" s="83">
        <f>(AA241/$BS241)</f>
        <v>786.31534611158588</v>
      </c>
      <c r="AD241" s="64"/>
      <c r="AE241" s="84">
        <f>IF($BO241,AA241/$BO241*100,0)</f>
        <v>60.005729730031888</v>
      </c>
      <c r="AF241" s="85"/>
      <c r="AG241" s="82">
        <v>50076</v>
      </c>
      <c r="AH241" s="81"/>
      <c r="AI241" s="83">
        <f>(AG241/$BS241)</f>
        <v>6.1135392503967774</v>
      </c>
      <c r="AJ241" s="64"/>
      <c r="AK241" s="84">
        <f>IF($BO241,AG241/$BO241*100,0)</f>
        <v>0.46653977410888725</v>
      </c>
      <c r="AL241" s="81"/>
      <c r="AM241" s="82">
        <v>17946</v>
      </c>
      <c r="AN241" s="81"/>
      <c r="AO241" s="83">
        <f>(AM241/$BS241)</f>
        <v>2.1909412770113539</v>
      </c>
      <c r="AP241" s="64"/>
      <c r="AQ241" s="84">
        <f>IF($BO241,AM241/$BO241*100,0)</f>
        <v>0.16719631732083415</v>
      </c>
      <c r="AR241" s="81"/>
      <c r="AS241" s="82">
        <v>908291</v>
      </c>
      <c r="AT241" s="81"/>
      <c r="AU241" s="83">
        <f>(AS241/$BS241)</f>
        <v>110.88890245391283</v>
      </c>
      <c r="AV241" s="64"/>
      <c r="AW241" s="84">
        <f>IF($BO241,AS241/$BO241*100,0)</f>
        <v>8.4622149925140846</v>
      </c>
      <c r="AX241" s="81"/>
      <c r="AY241" s="82">
        <v>76660</v>
      </c>
      <c r="AZ241" s="81"/>
      <c r="BA241" s="82">
        <v>4825</v>
      </c>
      <c r="BB241" s="81"/>
      <c r="BC241" s="82">
        <f>(AY241+BA241)</f>
        <v>81485</v>
      </c>
      <c r="BD241" s="81"/>
      <c r="BE241" s="83">
        <f>(BC241/$BS241)</f>
        <v>9.948113783420828</v>
      </c>
      <c r="BF241" s="64"/>
      <c r="BG241" s="84">
        <f>IF($BO241,BC241/$BO241*100,0)</f>
        <v>0.75916593764004059</v>
      </c>
      <c r="BH241" s="81"/>
      <c r="BI241" s="82">
        <v>506044</v>
      </c>
      <c r="BJ241" s="81"/>
      <c r="BK241" s="83">
        <f>(BI241/$BS241)</f>
        <v>61.780490782566233</v>
      </c>
      <c r="BL241" s="64"/>
      <c r="BM241" s="84">
        <f>IF($BO241,BI241/$BO241*100,0)</f>
        <v>4.7146268361921431</v>
      </c>
      <c r="BN241" s="81"/>
      <c r="BO241" s="82">
        <f>(U241+AA241+AG241+AM241+AS241+BC241+BI241)</f>
        <v>10733490</v>
      </c>
      <c r="BQ241" s="64">
        <v>1</v>
      </c>
      <c r="BS241" s="68">
        <v>8191</v>
      </c>
    </row>
    <row r="242" spans="1:71" ht="8.85" customHeight="1" x14ac:dyDescent="0.3">
      <c r="A242" s="64">
        <v>2</v>
      </c>
      <c r="B242" s="76"/>
      <c r="C242" s="64" t="s">
        <v>225</v>
      </c>
      <c r="E242" s="88">
        <v>791505</v>
      </c>
      <c r="F242" s="85"/>
      <c r="G242" s="88">
        <v>44151</v>
      </c>
      <c r="H242" s="64"/>
      <c r="I242" s="88">
        <v>443000</v>
      </c>
      <c r="J242" s="88"/>
      <c r="K242" s="88">
        <v>1066</v>
      </c>
      <c r="L242" s="64"/>
      <c r="M242" s="88">
        <v>10826</v>
      </c>
      <c r="N242" s="64"/>
      <c r="O242" s="88">
        <v>0</v>
      </c>
      <c r="P242" s="64"/>
      <c r="Q242" s="88">
        <v>13750</v>
      </c>
      <c r="R242" s="64"/>
      <c r="S242" s="88">
        <v>10057</v>
      </c>
      <c r="T242" s="64"/>
      <c r="U242" s="88">
        <f>SUM(E242:S242)</f>
        <v>1314355</v>
      </c>
      <c r="V242" s="64"/>
      <c r="W242" s="84">
        <f>(U242/$BS242)</f>
        <v>181.91764705882352</v>
      </c>
      <c r="X242" s="64"/>
      <c r="Y242" s="84">
        <f>IF($BO242,U242/$BO242*100,0)</f>
        <v>17.702139454374553</v>
      </c>
      <c r="Z242" s="64"/>
      <c r="AA242" s="88">
        <v>5681089</v>
      </c>
      <c r="AB242" s="64"/>
      <c r="AC242" s="84">
        <f>(AA242/$BS242)</f>
        <v>786.30989619377158</v>
      </c>
      <c r="AD242" s="64"/>
      <c r="AE242" s="84">
        <f>IF($BO242,AA242/$BO242*100,0)</f>
        <v>76.514662880814754</v>
      </c>
      <c r="AF242" s="64"/>
      <c r="AG242" s="88">
        <v>20780</v>
      </c>
      <c r="AH242" s="64"/>
      <c r="AI242" s="84">
        <f>(AG242/$BS242)</f>
        <v>2.8761245674740485</v>
      </c>
      <c r="AJ242" s="64"/>
      <c r="AK242" s="84">
        <f>IF($BO242,AG242/$BO242*100,0)</f>
        <v>0.27987146384493022</v>
      </c>
      <c r="AL242" s="64"/>
      <c r="AM242" s="88">
        <v>102644</v>
      </c>
      <c r="AN242" s="64"/>
      <c r="AO242" s="84">
        <f>(AM242/$BS242)</f>
        <v>14.206782006920415</v>
      </c>
      <c r="AP242" s="64"/>
      <c r="AQ242" s="84">
        <f>IF($BO242,AM242/$BO242*100,0)</f>
        <v>1.3824411229499045</v>
      </c>
      <c r="AR242" s="64"/>
      <c r="AS242" s="88">
        <v>92506</v>
      </c>
      <c r="AT242" s="64"/>
      <c r="AU242" s="84">
        <f>(AS242/$BS242)</f>
        <v>12.803598615916956</v>
      </c>
      <c r="AV242" s="64"/>
      <c r="AW242" s="84">
        <f>IF($BO242,AS242/$BO242*100,0)</f>
        <v>1.2458994049296974</v>
      </c>
      <c r="AX242" s="64"/>
      <c r="AY242" s="88">
        <v>123366</v>
      </c>
      <c r="AZ242" s="64"/>
      <c r="BA242" s="88">
        <v>20530</v>
      </c>
      <c r="BB242" s="64"/>
      <c r="BC242" s="88">
        <f>(AY242+BA242)</f>
        <v>143896</v>
      </c>
      <c r="BD242" s="64"/>
      <c r="BE242" s="84">
        <f>(BC242/$BS242)</f>
        <v>19.916401384083045</v>
      </c>
      <c r="BF242" s="64"/>
      <c r="BG242" s="84">
        <f>IF($BO242,BC242/$BO242*100,0)</f>
        <v>1.938035811425894</v>
      </c>
      <c r="BH242" s="64"/>
      <c r="BI242" s="301">
        <v>69567</v>
      </c>
      <c r="BJ242" s="64"/>
      <c r="BK242" s="84">
        <f>(BI242/$BS242)</f>
        <v>9.628650519031142</v>
      </c>
      <c r="BL242" s="64"/>
      <c r="BM242" s="84">
        <f>IF($BO242,BI242/$BO242*100,0)</f>
        <v>0.93694986166026273</v>
      </c>
      <c r="BN242" s="64"/>
      <c r="BO242" s="88">
        <f>(U242+AA242+AG242+AM242+AS242+BC242+BI242)</f>
        <v>7424837</v>
      </c>
      <c r="BQ242" s="64">
        <v>2</v>
      </c>
      <c r="BS242" s="68">
        <v>7225</v>
      </c>
    </row>
    <row r="243" spans="1:71" ht="8.85" customHeight="1" x14ac:dyDescent="0.3">
      <c r="A243" s="64">
        <v>3</v>
      </c>
      <c r="B243" s="76"/>
      <c r="C243" s="64" t="s">
        <v>140</v>
      </c>
      <c r="E243" s="88">
        <v>1595725</v>
      </c>
      <c r="F243" s="85"/>
      <c r="G243" s="88">
        <v>27748</v>
      </c>
      <c r="H243" s="64"/>
      <c r="I243" s="88">
        <v>102959</v>
      </c>
      <c r="J243" s="88"/>
      <c r="K243" s="88">
        <v>0</v>
      </c>
      <c r="L243" s="64"/>
      <c r="M243" s="88">
        <v>0</v>
      </c>
      <c r="N243" s="64"/>
      <c r="O243" s="88">
        <v>0</v>
      </c>
      <c r="P243" s="64"/>
      <c r="Q243" s="88">
        <v>14035</v>
      </c>
      <c r="R243" s="64"/>
      <c r="S243" s="88">
        <v>6670</v>
      </c>
      <c r="T243" s="64"/>
      <c r="U243" s="88">
        <f>SUM(E243:S243)</f>
        <v>1747137</v>
      </c>
      <c r="V243" s="64"/>
      <c r="W243" s="84">
        <f>(U243/$BS243)</f>
        <v>283.07469215813353</v>
      </c>
      <c r="X243" s="64"/>
      <c r="Y243" s="84">
        <f>IF($BO243,U243/$BO243*100,0)</f>
        <v>27.815975530229313</v>
      </c>
      <c r="Z243" s="64"/>
      <c r="AA243" s="88">
        <v>2287256</v>
      </c>
      <c r="AB243" s="64"/>
      <c r="AC243" s="84">
        <f>(AA243/$BS243)</f>
        <v>370.5858716785483</v>
      </c>
      <c r="AD243" s="64"/>
      <c r="AE243" s="84">
        <f>IF($BO243,AA243/$BO243*100,0)</f>
        <v>36.415150573406763</v>
      </c>
      <c r="AF243" s="64"/>
      <c r="AG243" s="88">
        <v>31062</v>
      </c>
      <c r="AH243" s="64"/>
      <c r="AI243" s="84">
        <f>(AG243/$BS243)</f>
        <v>5.0327284510693451</v>
      </c>
      <c r="AJ243" s="64"/>
      <c r="AK243" s="84">
        <f>IF($BO243,AG243/$BO243*100,0)</f>
        <v>0.4945346769715156</v>
      </c>
      <c r="AL243" s="64"/>
      <c r="AM243" s="88">
        <v>55232</v>
      </c>
      <c r="AN243" s="64"/>
      <c r="AO243" s="84">
        <f>(AM243/$BS243)</f>
        <v>8.948801036941024</v>
      </c>
      <c r="AP243" s="64"/>
      <c r="AQ243" s="84">
        <f>IF($BO243,AM243/$BO243*100,0)</f>
        <v>0.87934258188432002</v>
      </c>
      <c r="AR243" s="64"/>
      <c r="AS243" s="88">
        <v>1047221</v>
      </c>
      <c r="AT243" s="64"/>
      <c r="AU243" s="84">
        <f>(AS243/$BS243)</f>
        <v>169.67287751134154</v>
      </c>
      <c r="AV243" s="64"/>
      <c r="AW243" s="84">
        <f>IF($BO243,AS243/$BO243*100,0)</f>
        <v>16.672690069950022</v>
      </c>
      <c r="AX243" s="64"/>
      <c r="AY243" s="88">
        <v>229714</v>
      </c>
      <c r="AZ243" s="64"/>
      <c r="BA243" s="88">
        <v>7474</v>
      </c>
      <c r="BB243" s="64"/>
      <c r="BC243" s="88">
        <f>(AY243+BA243)</f>
        <v>237188</v>
      </c>
      <c r="BD243" s="64"/>
      <c r="BE243" s="84">
        <f>(BC243/$BS243)</f>
        <v>38.429682436811405</v>
      </c>
      <c r="BF243" s="64"/>
      <c r="BG243" s="84">
        <f>IF($BO243,BC243/$BO243*100,0)</f>
        <v>3.7762439946403914</v>
      </c>
      <c r="BH243" s="64"/>
      <c r="BI243" s="301">
        <v>875960</v>
      </c>
      <c r="BJ243" s="64"/>
      <c r="BK243" s="84">
        <f>(BI243/$BS243)</f>
        <v>141.9248217757615</v>
      </c>
      <c r="BL243" s="64"/>
      <c r="BM243" s="84">
        <f>IF($BO243,BI243/$BO243*100,0)</f>
        <v>13.946062572917675</v>
      </c>
      <c r="BN243" s="64"/>
      <c r="BO243" s="88">
        <f>(U243+AA243+AG243+AM243+AS243+BC243+BI243)</f>
        <v>6281056</v>
      </c>
      <c r="BQ243" s="64">
        <v>3</v>
      </c>
      <c r="BS243" s="68">
        <v>6172</v>
      </c>
    </row>
    <row r="244" spans="1:71" ht="8.85" customHeight="1" x14ac:dyDescent="0.3">
      <c r="A244" s="64">
        <v>4</v>
      </c>
      <c r="B244" s="76"/>
      <c r="C244" s="64" t="s">
        <v>226</v>
      </c>
      <c r="E244" s="88">
        <v>1006022</v>
      </c>
      <c r="F244" s="85"/>
      <c r="G244" s="88">
        <v>10651</v>
      </c>
      <c r="H244" s="64"/>
      <c r="I244" s="88">
        <v>295406</v>
      </c>
      <c r="J244" s="88"/>
      <c r="K244" s="88">
        <v>0</v>
      </c>
      <c r="L244" s="64"/>
      <c r="M244" s="88">
        <v>148581</v>
      </c>
      <c r="N244" s="64"/>
      <c r="O244" s="88">
        <v>0</v>
      </c>
      <c r="P244" s="64"/>
      <c r="Q244" s="88">
        <v>7044</v>
      </c>
      <c r="R244" s="64"/>
      <c r="S244" s="88">
        <v>3493</v>
      </c>
      <c r="T244" s="64"/>
      <c r="U244" s="88">
        <f>SUM(E244:S244)</f>
        <v>1471197</v>
      </c>
      <c r="V244" s="64"/>
      <c r="W244" s="84">
        <f>(U244/$BS244)</f>
        <v>351.5405017921147</v>
      </c>
      <c r="X244" s="64"/>
      <c r="Y244" s="84">
        <f>IF($BO244,U244/$BO244*100,0)</f>
        <v>47.593763496168904</v>
      </c>
      <c r="Z244" s="64"/>
      <c r="AA244" s="88">
        <v>1075292</v>
      </c>
      <c r="AB244" s="64"/>
      <c r="AC244" s="84">
        <f>(AA244/$BS244)</f>
        <v>256.93954599761054</v>
      </c>
      <c r="AD244" s="64"/>
      <c r="AE244" s="84">
        <f>IF($BO244,AA244/$BO244*100,0)</f>
        <v>34.786091283031745</v>
      </c>
      <c r="AF244" s="64"/>
      <c r="AG244" s="88">
        <v>40124</v>
      </c>
      <c r="AH244" s="64"/>
      <c r="AI244" s="84">
        <f>(AG244/$BS244)</f>
        <v>9.5875746714456387</v>
      </c>
      <c r="AJ244" s="64"/>
      <c r="AK244" s="84">
        <f>IF($BO244,AG244/$BO244*100,0)</f>
        <v>1.2980261423319115</v>
      </c>
      <c r="AL244" s="64"/>
      <c r="AM244" s="88">
        <v>45295</v>
      </c>
      <c r="AN244" s="64"/>
      <c r="AO244" s="84">
        <f>(AM244/$BS244)</f>
        <v>10.823178016726404</v>
      </c>
      <c r="AP244" s="64"/>
      <c r="AQ244" s="84">
        <f>IF($BO244,AM244/$BO244*100,0)</f>
        <v>1.4653098922571013</v>
      </c>
      <c r="AR244" s="64"/>
      <c r="AS244" s="88">
        <v>54166</v>
      </c>
      <c r="AT244" s="64"/>
      <c r="AU244" s="84">
        <f>(AS244/$BS244)</f>
        <v>12.94289127837515</v>
      </c>
      <c r="AV244" s="64"/>
      <c r="AW244" s="84">
        <f>IF($BO244,AS244/$BO244*100,0)</f>
        <v>1.7522900016336935</v>
      </c>
      <c r="AX244" s="64"/>
      <c r="AY244" s="88">
        <v>110844</v>
      </c>
      <c r="AZ244" s="64"/>
      <c r="BA244" s="88">
        <v>85743</v>
      </c>
      <c r="BB244" s="64"/>
      <c r="BC244" s="88">
        <f>(AY244+BA244)</f>
        <v>196587</v>
      </c>
      <c r="BD244" s="64"/>
      <c r="BE244" s="84">
        <f>(BC244/$BS244)</f>
        <v>46.974193548387099</v>
      </c>
      <c r="BF244" s="64"/>
      <c r="BG244" s="84">
        <f>IF($BO244,BC244/$BO244*100,0)</f>
        <v>6.3596616798575285</v>
      </c>
      <c r="BH244" s="64"/>
      <c r="BI244" s="301">
        <v>208494</v>
      </c>
      <c r="BJ244" s="64"/>
      <c r="BK244" s="84">
        <f>(BI244/$BS244)</f>
        <v>49.819354838709678</v>
      </c>
      <c r="BL244" s="64"/>
      <c r="BM244" s="84">
        <f>IF($BO244,BI244/$BO244*100,0)</f>
        <v>6.7448575047191097</v>
      </c>
      <c r="BN244" s="64"/>
      <c r="BO244" s="88">
        <f>(U244+AA244+AG244+AM244+AS244+BC244+BI244)</f>
        <v>3091155</v>
      </c>
      <c r="BQ244" s="64">
        <v>4</v>
      </c>
      <c r="BS244" s="68">
        <v>4185</v>
      </c>
    </row>
    <row r="245" spans="1:71" ht="8.85" customHeight="1" x14ac:dyDescent="0.3">
      <c r="A245" s="64">
        <v>5</v>
      </c>
      <c r="B245" s="76"/>
      <c r="C245" s="64" t="s">
        <v>227</v>
      </c>
      <c r="E245" s="88">
        <v>764136</v>
      </c>
      <c r="F245" s="85"/>
      <c r="G245" s="88">
        <v>43964</v>
      </c>
      <c r="H245" s="64"/>
      <c r="I245" s="88">
        <v>106392</v>
      </c>
      <c r="J245" s="88"/>
      <c r="K245" s="88">
        <v>2360</v>
      </c>
      <c r="L245" s="64"/>
      <c r="M245" s="88">
        <v>381</v>
      </c>
      <c r="N245" s="64"/>
      <c r="O245" s="88">
        <v>0</v>
      </c>
      <c r="P245" s="64"/>
      <c r="Q245" s="88">
        <v>15275</v>
      </c>
      <c r="R245" s="64"/>
      <c r="S245" s="88">
        <v>17698</v>
      </c>
      <c r="T245" s="64"/>
      <c r="U245" s="88">
        <f>SUM(E245:S245)</f>
        <v>950206</v>
      </c>
      <c r="V245" s="64"/>
      <c r="W245" s="89">
        <f>(U245/$BS245)</f>
        <v>169.25650160313501</v>
      </c>
      <c r="X245" s="64"/>
      <c r="Y245" s="89">
        <f>IF($BO245,U245/$BO245*100,0)</f>
        <v>29.41792382966814</v>
      </c>
      <c r="Z245" s="64"/>
      <c r="AA245" s="88">
        <v>1612669</v>
      </c>
      <c r="AB245" s="64"/>
      <c r="AC245" s="89">
        <f>(AA245/$BS245)</f>
        <v>287.2584609903812</v>
      </c>
      <c r="AD245" s="64"/>
      <c r="AE245" s="89">
        <f>IF($BO245,AA245/$BO245*100,0)</f>
        <v>49.927461839292839</v>
      </c>
      <c r="AF245" s="64"/>
      <c r="AG245" s="88">
        <v>3335</v>
      </c>
      <c r="AH245" s="64"/>
      <c r="AI245" s="89">
        <f>(AG245/$BS245)</f>
        <v>0.59405058781617381</v>
      </c>
      <c r="AJ245" s="64"/>
      <c r="AK245" s="89">
        <f>IF($BO245,AG245/$BO245*100,0)</f>
        <v>0.10325000681109489</v>
      </c>
      <c r="AL245" s="64"/>
      <c r="AM245" s="88">
        <v>27417</v>
      </c>
      <c r="AN245" s="64"/>
      <c r="AO245" s="89">
        <f>(AM245/$BS245)</f>
        <v>4.8836836480228003</v>
      </c>
      <c r="AP245" s="64"/>
      <c r="AQ245" s="89">
        <f>IF($BO245,AM245/$BO245*100,0)</f>
        <v>0.84881722241073132</v>
      </c>
      <c r="AR245" s="64"/>
      <c r="AS245" s="88">
        <v>533641</v>
      </c>
      <c r="AT245" s="64"/>
      <c r="AU245" s="89">
        <f>(AS245/$BS245)</f>
        <v>95.055397221232639</v>
      </c>
      <c r="AV245" s="64"/>
      <c r="AW245" s="89">
        <f>IF($BO245,AS245/$BO245*100,0)</f>
        <v>16.521270430188753</v>
      </c>
      <c r="AX245" s="64"/>
      <c r="AY245" s="88">
        <v>9570</v>
      </c>
      <c r="AZ245" s="64"/>
      <c r="BA245" s="88">
        <v>25237</v>
      </c>
      <c r="BB245" s="64"/>
      <c r="BC245" s="88">
        <f>(AY245+BA245)</f>
        <v>34807</v>
      </c>
      <c r="BD245" s="64"/>
      <c r="BE245" s="89">
        <f>(BC245/$BS245)</f>
        <v>6.2000356252226574</v>
      </c>
      <c r="BF245" s="64"/>
      <c r="BG245" s="89">
        <f>IF($BO245,BC245/$BO245*100,0)</f>
        <v>1.0776080920760962</v>
      </c>
      <c r="BH245" s="64"/>
      <c r="BI245" s="301">
        <v>67949</v>
      </c>
      <c r="BJ245" s="64"/>
      <c r="BK245" s="89">
        <f>(BI245/$BS245)</f>
        <v>12.103491271820449</v>
      </c>
      <c r="BL245" s="64"/>
      <c r="BM245" s="89">
        <f>IF($BO245,BI245/$BO245*100,0)</f>
        <v>2.10366857955235</v>
      </c>
      <c r="BN245" s="64"/>
      <c r="BO245" s="88">
        <f>(U245+AA245+AG245+AM245+AS245+BC245+BI245)</f>
        <v>3230024</v>
      </c>
      <c r="BQ245" s="64">
        <v>5</v>
      </c>
      <c r="BS245" s="68">
        <v>5614</v>
      </c>
    </row>
    <row r="246" spans="1:71" ht="8.85" customHeight="1" x14ac:dyDescent="0.3">
      <c r="A246" s="91"/>
      <c r="B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AC246" s="64"/>
      <c r="AD246" s="64"/>
      <c r="AE246" s="64"/>
      <c r="AF246" s="64"/>
      <c r="AG246" s="64"/>
      <c r="AH246" s="64"/>
      <c r="AI246" s="64"/>
      <c r="AJ246" s="64"/>
      <c r="AK246" s="64"/>
      <c r="AL246" s="64"/>
      <c r="AM246" s="64"/>
      <c r="AN246" s="64"/>
      <c r="AO246" s="64"/>
      <c r="AP246" s="64"/>
      <c r="AQ246" s="64"/>
      <c r="AR246" s="64"/>
      <c r="AS246" s="64"/>
      <c r="AT246" s="64"/>
      <c r="AU246" s="64"/>
      <c r="AV246" s="64"/>
      <c r="AW246" s="64"/>
      <c r="AX246" s="64"/>
      <c r="AY246" s="64"/>
      <c r="AZ246" s="64"/>
      <c r="BA246" s="64"/>
      <c r="BB246" s="64"/>
      <c r="BC246" s="64"/>
      <c r="BD246" s="64"/>
      <c r="BE246" s="64"/>
      <c r="BF246" s="64"/>
      <c r="BG246" s="64"/>
      <c r="BH246" s="64"/>
      <c r="BI246" s="64"/>
      <c r="BJ246" s="64"/>
      <c r="BK246" s="64"/>
      <c r="BL246" s="64"/>
      <c r="BM246" s="64"/>
      <c r="BN246" s="64"/>
      <c r="BO246" s="64"/>
      <c r="BQ246" s="91"/>
    </row>
    <row r="247" spans="1:71" ht="8.85" customHeight="1" x14ac:dyDescent="0.3">
      <c r="A247" s="64">
        <v>6</v>
      </c>
      <c r="B247" s="76"/>
      <c r="C247" s="64" t="s">
        <v>228</v>
      </c>
      <c r="E247" s="88">
        <v>8224462</v>
      </c>
      <c r="F247" s="85"/>
      <c r="G247" s="88">
        <v>141499</v>
      </c>
      <c r="H247" s="64"/>
      <c r="I247" s="88">
        <v>0</v>
      </c>
      <c r="J247" s="88"/>
      <c r="K247" s="88">
        <v>0</v>
      </c>
      <c r="L247" s="64"/>
      <c r="M247" s="88">
        <v>0</v>
      </c>
      <c r="N247" s="64"/>
      <c r="O247" s="88">
        <v>0</v>
      </c>
      <c r="P247" s="64"/>
      <c r="Q247" s="88">
        <v>20173</v>
      </c>
      <c r="R247" s="64"/>
      <c r="S247" s="88">
        <v>8948</v>
      </c>
      <c r="T247" s="64"/>
      <c r="U247" s="88">
        <f>SUM(E247:S247)</f>
        <v>8395082</v>
      </c>
      <c r="V247" s="64"/>
      <c r="W247" s="89">
        <f>(U247/$BS247)</f>
        <v>196.97517597372126</v>
      </c>
      <c r="X247" s="64"/>
      <c r="Y247" s="89">
        <f>IF($BO247,U247/$BO247*100,0)</f>
        <v>28.205778885988448</v>
      </c>
      <c r="Z247" s="64"/>
      <c r="AA247" s="88">
        <v>14234210</v>
      </c>
      <c r="AB247" s="64"/>
      <c r="AC247" s="89">
        <f>(AA247/$BS247)</f>
        <v>333.97958704833411</v>
      </c>
      <c r="AD247" s="64"/>
      <c r="AE247" s="89">
        <f>IF($BO247,AA247/$BO247*100,0)</f>
        <v>47.824068886608337</v>
      </c>
      <c r="AF247" s="64"/>
      <c r="AG247" s="301">
        <v>469311</v>
      </c>
      <c r="AH247" s="64"/>
      <c r="AI247" s="89">
        <f>(AG247/$BS247)</f>
        <v>11.011520412951667</v>
      </c>
      <c r="AJ247" s="64"/>
      <c r="AK247" s="89">
        <f>IF($BO247,AG247/$BO247*100,0)</f>
        <v>1.5767901129211275</v>
      </c>
      <c r="AL247" s="64"/>
      <c r="AM247" s="301">
        <v>224385</v>
      </c>
      <c r="AN247" s="64"/>
      <c r="AO247" s="89">
        <f>(AM247/$BS247)</f>
        <v>5.2647817925856408</v>
      </c>
      <c r="AP247" s="64"/>
      <c r="AQ247" s="89">
        <f>IF($BO247,AM247/$BO247*100,0)</f>
        <v>0.75388825211385879</v>
      </c>
      <c r="AR247" s="64"/>
      <c r="AS247" s="301">
        <v>5263071</v>
      </c>
      <c r="AT247" s="64"/>
      <c r="AU247" s="89">
        <f>(AS247/$BS247)</f>
        <v>123.48829188174565</v>
      </c>
      <c r="AV247" s="64"/>
      <c r="AW247" s="89">
        <f>IF($BO247,AS247/$BO247*100,0)</f>
        <v>17.682854900912002</v>
      </c>
      <c r="AX247" s="64"/>
      <c r="AY247" s="301">
        <v>438486</v>
      </c>
      <c r="AZ247" s="64"/>
      <c r="BA247" s="301">
        <v>520003</v>
      </c>
      <c r="BB247" s="64"/>
      <c r="BC247" s="88">
        <f>(AY247+BA247)</f>
        <v>958489</v>
      </c>
      <c r="BD247" s="64"/>
      <c r="BE247" s="89">
        <f>(BC247/$BS247)</f>
        <v>22.489183481933363</v>
      </c>
      <c r="BF247" s="64"/>
      <c r="BG247" s="89">
        <f>IF($BO247,BC247/$BO247*100,0)</f>
        <v>3.2203293307500971</v>
      </c>
      <c r="BH247" s="64"/>
      <c r="BI247" s="301">
        <v>219147</v>
      </c>
      <c r="BJ247" s="64"/>
      <c r="BK247" s="89">
        <f>(BI247/$BS247)</f>
        <v>5.1418817456593144</v>
      </c>
      <c r="BL247" s="64"/>
      <c r="BM247" s="89">
        <f>IF($BO247,BI247/$BO247*100,0)</f>
        <v>0.73628963070613385</v>
      </c>
      <c r="BN247" s="64"/>
      <c r="BO247" s="88">
        <f>(U247+AA247+AG247+AM247+AS247+BC247+BI247)</f>
        <v>29763695</v>
      </c>
      <c r="BQ247" s="64">
        <v>6</v>
      </c>
      <c r="BS247" s="68">
        <v>42620</v>
      </c>
    </row>
    <row r="248" spans="1:71" ht="8.85" customHeight="1" x14ac:dyDescent="0.3">
      <c r="A248" s="64">
        <v>7</v>
      </c>
      <c r="B248" s="76"/>
      <c r="C248" s="64" t="s">
        <v>229</v>
      </c>
      <c r="E248" s="88">
        <v>408256</v>
      </c>
      <c r="F248" s="85"/>
      <c r="G248" s="88">
        <v>9949</v>
      </c>
      <c r="H248" s="64"/>
      <c r="I248" s="88">
        <v>106739</v>
      </c>
      <c r="J248" s="88"/>
      <c r="K248" s="88">
        <v>0</v>
      </c>
      <c r="L248" s="64"/>
      <c r="M248" s="88">
        <v>3181</v>
      </c>
      <c r="N248" s="64"/>
      <c r="O248" s="88">
        <v>0</v>
      </c>
      <c r="P248" s="64"/>
      <c r="Q248" s="88">
        <v>10680</v>
      </c>
      <c r="R248" s="64"/>
      <c r="S248" s="88">
        <v>10231</v>
      </c>
      <c r="T248" s="64"/>
      <c r="U248" s="88">
        <f>SUM(E248:S248)</f>
        <v>549036</v>
      </c>
      <c r="V248" s="64"/>
      <c r="W248" s="89">
        <f>(U248/$BS248)</f>
        <v>151.62551781275891</v>
      </c>
      <c r="X248" s="64"/>
      <c r="Y248" s="89">
        <f>IF($BO248,U248/$BO248*100,0)</f>
        <v>18.992771112678554</v>
      </c>
      <c r="Z248" s="64"/>
      <c r="AA248" s="88">
        <v>1407365</v>
      </c>
      <c r="AB248" s="64"/>
      <c r="AC248" s="89">
        <f>(AA248/$BS248)</f>
        <v>388.66749516708092</v>
      </c>
      <c r="AD248" s="64"/>
      <c r="AE248" s="89">
        <f>IF($BO248,AA248/$BO248*100,0)</f>
        <v>48.684897378304619</v>
      </c>
      <c r="AF248" s="64"/>
      <c r="AG248" s="301">
        <v>4260</v>
      </c>
      <c r="AH248" s="64"/>
      <c r="AI248" s="89">
        <f>(AG248/$BS248)</f>
        <v>1.1764705882352942</v>
      </c>
      <c r="AJ248" s="64"/>
      <c r="AK248" s="89">
        <f>IF($BO248,AG248/$BO248*100,0)</f>
        <v>0.1473659376434526</v>
      </c>
      <c r="AL248" s="64"/>
      <c r="AM248" s="301">
        <v>21135</v>
      </c>
      <c r="AN248" s="64"/>
      <c r="AO248" s="89">
        <f>(AM248/$BS248)</f>
        <v>5.8367854183927088</v>
      </c>
      <c r="AP248" s="64"/>
      <c r="AQ248" s="89">
        <f>IF($BO248,AM248/$BO248*100,0)</f>
        <v>0.73112185260431239</v>
      </c>
      <c r="AR248" s="64"/>
      <c r="AS248" s="301">
        <v>752035</v>
      </c>
      <c r="AT248" s="64"/>
      <c r="AU248" s="89">
        <f>(AS248/$BS248)</f>
        <v>207.68710301021818</v>
      </c>
      <c r="AV248" s="64"/>
      <c r="AW248" s="89">
        <f>IF($BO248,AS248/$BO248*100,0)</f>
        <v>26.015103970820157</v>
      </c>
      <c r="AX248" s="64"/>
      <c r="AY248" s="301">
        <v>36754</v>
      </c>
      <c r="AZ248" s="64"/>
      <c r="BA248" s="301">
        <v>20650</v>
      </c>
      <c r="BB248" s="64"/>
      <c r="BC248" s="88">
        <f>(AY248+BA248)</f>
        <v>57404</v>
      </c>
      <c r="BD248" s="64"/>
      <c r="BE248" s="89">
        <f>(BC248/$BS248)</f>
        <v>15.853079259872963</v>
      </c>
      <c r="BF248" s="64"/>
      <c r="BG248" s="89">
        <f>IF($BO248,BC248/$BO248*100,0)</f>
        <v>1.9857733062170784</v>
      </c>
      <c r="BH248" s="64"/>
      <c r="BI248" s="301">
        <v>99528</v>
      </c>
      <c r="BJ248" s="64"/>
      <c r="BK248" s="89">
        <f>(BI248/$BS248)</f>
        <v>27.486329743164873</v>
      </c>
      <c r="BL248" s="64"/>
      <c r="BM248" s="89">
        <f>IF($BO248,BI248/$BO248*100,0)</f>
        <v>3.4429664417318193</v>
      </c>
      <c r="BN248" s="64"/>
      <c r="BO248" s="88">
        <f>(U248+AA248+AG248+AM248+AS248+BC248+BI248)</f>
        <v>2890763</v>
      </c>
      <c r="BQ248" s="64">
        <v>7</v>
      </c>
      <c r="BS248" s="68">
        <v>3621</v>
      </c>
    </row>
    <row r="249" spans="1:71" ht="8.85" customHeight="1" x14ac:dyDescent="0.3">
      <c r="A249" s="64">
        <v>8</v>
      </c>
      <c r="B249" s="76"/>
      <c r="C249" s="64" t="s">
        <v>230</v>
      </c>
      <c r="E249" s="88">
        <v>740849</v>
      </c>
      <c r="F249" s="85"/>
      <c r="G249" s="88">
        <v>36837</v>
      </c>
      <c r="H249" s="64"/>
      <c r="I249" s="88">
        <v>173429</v>
      </c>
      <c r="J249" s="88"/>
      <c r="K249" s="88">
        <v>1400</v>
      </c>
      <c r="L249" s="64"/>
      <c r="M249" s="88">
        <v>17670</v>
      </c>
      <c r="N249" s="64"/>
      <c r="O249" s="88">
        <v>0</v>
      </c>
      <c r="P249" s="64"/>
      <c r="Q249" s="88">
        <v>6190</v>
      </c>
      <c r="R249" s="64"/>
      <c r="S249" s="88">
        <v>1502</v>
      </c>
      <c r="T249" s="64"/>
      <c r="U249" s="88">
        <f>SUM(E249:S249)</f>
        <v>977877</v>
      </c>
      <c r="V249" s="64"/>
      <c r="W249" s="89">
        <f>(U249/$BS249)</f>
        <v>179.62472446730345</v>
      </c>
      <c r="X249" s="64"/>
      <c r="Y249" s="89">
        <f>IF($BO249,U249/$BO249*100,0)</f>
        <v>19.859467455621303</v>
      </c>
      <c r="Z249" s="64"/>
      <c r="AA249" s="88">
        <v>3260723</v>
      </c>
      <c r="AB249" s="64"/>
      <c r="AC249" s="89">
        <f>(AA249/$BS249)</f>
        <v>598.95720058780307</v>
      </c>
      <c r="AD249" s="64"/>
      <c r="AE249" s="89">
        <f>IF($BO249,AA249/$BO249*100,0)</f>
        <v>66.221234675011132</v>
      </c>
      <c r="AF249" s="64"/>
      <c r="AG249" s="301">
        <v>13825</v>
      </c>
      <c r="AH249" s="64"/>
      <c r="AI249" s="89">
        <f>(AG249/$BS249)</f>
        <v>2.5394930198383543</v>
      </c>
      <c r="AJ249" s="64"/>
      <c r="AK249" s="89">
        <f>IF($BO249,AG249/$BO249*100,0)</f>
        <v>0.28076858088897122</v>
      </c>
      <c r="AL249" s="64"/>
      <c r="AM249" s="301">
        <v>55765</v>
      </c>
      <c r="AN249" s="64"/>
      <c r="AO249" s="89">
        <f>(AM249/$BS249)</f>
        <v>10.24338721528288</v>
      </c>
      <c r="AP249" s="64"/>
      <c r="AQ249" s="89">
        <f>IF($BO249,AM249/$BO249*100,0)</f>
        <v>1.1325178960776476</v>
      </c>
      <c r="AR249" s="64"/>
      <c r="AS249" s="301">
        <v>484182</v>
      </c>
      <c r="AT249" s="64"/>
      <c r="AU249" s="89">
        <f>(AS249/$BS249)</f>
        <v>88.93864805290228</v>
      </c>
      <c r="AV249" s="64"/>
      <c r="AW249" s="89">
        <f>IF($BO249,AS249/$BO249*100,0)</f>
        <v>9.8331351198541661</v>
      </c>
      <c r="AX249" s="64"/>
      <c r="AY249" s="301">
        <v>52375</v>
      </c>
      <c r="AZ249" s="64"/>
      <c r="BA249" s="301">
        <v>1750</v>
      </c>
      <c r="BB249" s="64"/>
      <c r="BC249" s="88">
        <f>(AY249+BA249)</f>
        <v>54125</v>
      </c>
      <c r="BD249" s="64"/>
      <c r="BE249" s="89">
        <f>(BC249/$BS249)</f>
        <v>9.9421381337252015</v>
      </c>
      <c r="BF249" s="64"/>
      <c r="BG249" s="89">
        <f>IF($BO249,BC249/$BO249*100,0)</f>
        <v>1.0992115327750862</v>
      </c>
      <c r="BH249" s="64"/>
      <c r="BI249" s="301">
        <v>77487</v>
      </c>
      <c r="BJ249" s="64"/>
      <c r="BK249" s="89">
        <f>(BI249/$BS249)</f>
        <v>14.233468038207201</v>
      </c>
      <c r="BL249" s="64"/>
      <c r="BM249" s="89">
        <f>IF($BO249,BI249/$BO249*100,0)</f>
        <v>1.573664739771697</v>
      </c>
      <c r="BN249" s="64"/>
      <c r="BO249" s="88">
        <f>(U249+AA249+AG249+AM249+AS249+BC249+BI249)</f>
        <v>4923984</v>
      </c>
      <c r="BQ249" s="64">
        <v>8</v>
      </c>
      <c r="BS249" s="68">
        <v>5444</v>
      </c>
    </row>
    <row r="250" spans="1:71" ht="8.85" customHeight="1" x14ac:dyDescent="0.3">
      <c r="A250" s="64">
        <v>9</v>
      </c>
      <c r="B250" s="76"/>
      <c r="C250" s="64" t="s">
        <v>231</v>
      </c>
      <c r="E250" s="88">
        <v>188236</v>
      </c>
      <c r="F250" s="85"/>
      <c r="G250" s="88">
        <v>3318</v>
      </c>
      <c r="H250" s="64"/>
      <c r="I250" s="88">
        <v>268369</v>
      </c>
      <c r="J250" s="88"/>
      <c r="K250" s="88">
        <v>0</v>
      </c>
      <c r="L250" s="64"/>
      <c r="M250" s="88">
        <v>0</v>
      </c>
      <c r="N250" s="64"/>
      <c r="O250" s="88">
        <v>0</v>
      </c>
      <c r="P250" s="64"/>
      <c r="Q250" s="88">
        <v>1978</v>
      </c>
      <c r="R250" s="64"/>
      <c r="S250" s="88">
        <v>707</v>
      </c>
      <c r="T250" s="64"/>
      <c r="U250" s="88">
        <f>SUM(E250:S250)</f>
        <v>462608</v>
      </c>
      <c r="V250" s="64"/>
      <c r="W250" s="89">
        <f>(U250/$BS250)</f>
        <v>81.964564138908571</v>
      </c>
      <c r="X250" s="64"/>
      <c r="Y250" s="89">
        <f>IF($BO250,U250/$BO250*100,0)</f>
        <v>12.78903026491302</v>
      </c>
      <c r="Z250" s="64"/>
      <c r="AA250" s="88">
        <v>1942549</v>
      </c>
      <c r="AB250" s="64"/>
      <c r="AC250" s="89">
        <f>(AA250/$BS250)</f>
        <v>344.17948263642808</v>
      </c>
      <c r="AD250" s="64"/>
      <c r="AE250" s="89">
        <f>IF($BO250,AA250/$BO250*100,0)</f>
        <v>53.702741742634196</v>
      </c>
      <c r="AF250" s="64"/>
      <c r="AG250" s="301">
        <v>27507</v>
      </c>
      <c r="AH250" s="64"/>
      <c r="AI250" s="89">
        <f>(AG250/$BS250)</f>
        <v>4.8736711552090712</v>
      </c>
      <c r="AJ250" s="64"/>
      <c r="AK250" s="89">
        <f>IF($BO250,AG250/$BO250*100,0)</f>
        <v>0.76044481612285664</v>
      </c>
      <c r="AL250" s="64"/>
      <c r="AM250" s="301">
        <v>53546</v>
      </c>
      <c r="AN250" s="64"/>
      <c r="AO250" s="89">
        <f>(AM250/$BS250)</f>
        <v>9.4872430900070874</v>
      </c>
      <c r="AP250" s="64"/>
      <c r="AQ250" s="89">
        <f>IF($BO250,AM250/$BO250*100,0)</f>
        <v>1.4803060357041655</v>
      </c>
      <c r="AR250" s="64"/>
      <c r="AS250" s="301">
        <v>834976</v>
      </c>
      <c r="AT250" s="64"/>
      <c r="AU250" s="89">
        <f>(AS250/$BS250)</f>
        <v>147.94046775336642</v>
      </c>
      <c r="AV250" s="64"/>
      <c r="AW250" s="89">
        <f>IF($BO250,AS250/$BO250*100,0)</f>
        <v>23.083330453593572</v>
      </c>
      <c r="AX250" s="64"/>
      <c r="AY250" s="301">
        <v>18256</v>
      </c>
      <c r="AZ250" s="64"/>
      <c r="BA250" s="301">
        <v>139155</v>
      </c>
      <c r="BB250" s="64"/>
      <c r="BC250" s="88">
        <f>(AY250+BA250)</f>
        <v>157411</v>
      </c>
      <c r="BD250" s="64"/>
      <c r="BE250" s="89">
        <f>(BC250/$BS250)</f>
        <v>27.889971651311125</v>
      </c>
      <c r="BF250" s="64"/>
      <c r="BG250" s="89">
        <f>IF($BO250,BC250/$BO250*100,0)</f>
        <v>4.3517060730255928</v>
      </c>
      <c r="BH250" s="64"/>
      <c r="BI250" s="301">
        <v>138628</v>
      </c>
      <c r="BJ250" s="64"/>
      <c r="BK250" s="89">
        <f>(BI250/$BS250)</f>
        <v>24.562012756909994</v>
      </c>
      <c r="BL250" s="64"/>
      <c r="BM250" s="89">
        <f>IF($BO250,BI250/$BO250*100,0)</f>
        <v>3.8324406140065936</v>
      </c>
      <c r="BN250" s="64"/>
      <c r="BO250" s="88">
        <f>(U250+AA250+AG250+AM250+AS250+BC250+BI250)</f>
        <v>3617225</v>
      </c>
      <c r="BQ250" s="64">
        <v>9</v>
      </c>
      <c r="BS250" s="68">
        <v>5644</v>
      </c>
    </row>
    <row r="251" spans="1:71" ht="8.85" customHeight="1" x14ac:dyDescent="0.3">
      <c r="A251" s="64">
        <v>10</v>
      </c>
      <c r="B251" s="76"/>
      <c r="C251" s="64" t="s">
        <v>232</v>
      </c>
      <c r="E251" s="88">
        <v>194097</v>
      </c>
      <c r="F251" s="85"/>
      <c r="G251" s="88">
        <v>3668</v>
      </c>
      <c r="H251" s="64"/>
      <c r="I251" s="88">
        <v>110153</v>
      </c>
      <c r="J251" s="88"/>
      <c r="K251" s="88">
        <v>127</v>
      </c>
      <c r="L251" s="64"/>
      <c r="M251" s="88">
        <v>22229</v>
      </c>
      <c r="N251" s="64"/>
      <c r="O251" s="88">
        <v>0</v>
      </c>
      <c r="P251" s="64"/>
      <c r="Q251" s="88">
        <v>1601</v>
      </c>
      <c r="R251" s="64"/>
      <c r="S251" s="88">
        <v>3250</v>
      </c>
      <c r="T251" s="64"/>
      <c r="U251" s="88">
        <f>SUM(E251:S251)</f>
        <v>335125</v>
      </c>
      <c r="V251" s="64"/>
      <c r="W251" s="89">
        <f>(U251/$BS251)</f>
        <v>90.795177458683284</v>
      </c>
      <c r="X251" s="64"/>
      <c r="Y251" s="89">
        <f>IF($BO251,U251/$BO251*100,0)</f>
        <v>23.341719287834657</v>
      </c>
      <c r="Z251" s="64"/>
      <c r="AA251" s="88">
        <v>768145</v>
      </c>
      <c r="AB251" s="64"/>
      <c r="AC251" s="89">
        <f>(AA251/$BS251)</f>
        <v>208.11297751286915</v>
      </c>
      <c r="AD251" s="64"/>
      <c r="AE251" s="89">
        <f>IF($BO251,AA251/$BO251*100,0)</f>
        <v>53.50190216293548</v>
      </c>
      <c r="AF251" s="64"/>
      <c r="AG251" s="301">
        <v>7369</v>
      </c>
      <c r="AH251" s="64"/>
      <c r="AI251" s="89">
        <f>(AG251/$BS251)</f>
        <v>1.9964779192630724</v>
      </c>
      <c r="AJ251" s="64"/>
      <c r="AK251" s="89">
        <f>IF($BO251,AG251/$BO251*100,0)</f>
        <v>0.51325663388900733</v>
      </c>
      <c r="AL251" s="64"/>
      <c r="AM251" s="301">
        <v>11642</v>
      </c>
      <c r="AN251" s="64"/>
      <c r="AO251" s="89">
        <f>(AM251/$BS251)</f>
        <v>3.1541587645624491</v>
      </c>
      <c r="AP251" s="64"/>
      <c r="AQ251" s="89">
        <f>IF($BO251,AM251/$BO251*100,0)</f>
        <v>0.81087443774403889</v>
      </c>
      <c r="AR251" s="64"/>
      <c r="AS251" s="301">
        <v>286507</v>
      </c>
      <c r="AT251" s="64"/>
      <c r="AU251" s="89">
        <f>(AS251/$BS251)</f>
        <v>77.623137361148736</v>
      </c>
      <c r="AV251" s="64"/>
      <c r="AW251" s="89">
        <f>IF($BO251,AS251/$BO251*100,0)</f>
        <v>19.955437427824375</v>
      </c>
      <c r="AX251" s="64"/>
      <c r="AY251" s="301">
        <v>4593</v>
      </c>
      <c r="AZ251" s="64"/>
      <c r="BA251" s="301">
        <v>14000</v>
      </c>
      <c r="BB251" s="64"/>
      <c r="BC251" s="88">
        <f>(AY251+BA251)</f>
        <v>18593</v>
      </c>
      <c r="BD251" s="64"/>
      <c r="BE251" s="89">
        <f>(BC251/$BS251)</f>
        <v>5.0373882416689248</v>
      </c>
      <c r="BF251" s="64"/>
      <c r="BG251" s="89">
        <f>IF($BO251,BC251/$BO251*100,0)</f>
        <v>1.2950170435470638</v>
      </c>
      <c r="BH251" s="64"/>
      <c r="BI251" s="301">
        <v>8353</v>
      </c>
      <c r="BJ251" s="64"/>
      <c r="BK251" s="89">
        <f>(BI251/$BS251)</f>
        <v>2.2630723381197506</v>
      </c>
      <c r="BL251" s="64"/>
      <c r="BM251" s="89">
        <f>IF($BO251,BI251/$BO251*100,0)</f>
        <v>0.5817930062253871</v>
      </c>
      <c r="BN251" s="64"/>
      <c r="BO251" s="88">
        <f>(U251+AA251+AG251+AM251+AS251+BC251+BI251)</f>
        <v>1435734</v>
      </c>
      <c r="BQ251" s="64">
        <v>10</v>
      </c>
      <c r="BS251" s="68">
        <v>3691</v>
      </c>
    </row>
    <row r="252" spans="1:71" ht="8.85" customHeight="1" x14ac:dyDescent="0.3">
      <c r="A252" s="91"/>
      <c r="B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AC252" s="64"/>
      <c r="AD252" s="64"/>
      <c r="AE252" s="64"/>
      <c r="AF252" s="64"/>
      <c r="AG252" s="64"/>
      <c r="AH252" s="64"/>
      <c r="AI252" s="64"/>
      <c r="AJ252" s="64"/>
      <c r="AK252" s="64"/>
      <c r="AL252" s="64"/>
      <c r="AM252" s="64"/>
      <c r="AN252" s="64"/>
      <c r="AO252" s="64"/>
      <c r="AP252" s="64"/>
      <c r="AQ252" s="64"/>
      <c r="AR252" s="64"/>
      <c r="AS252" s="64"/>
      <c r="AT252" s="64"/>
      <c r="AU252" s="64"/>
      <c r="AV252" s="64"/>
      <c r="AW252" s="64"/>
      <c r="AX252" s="64"/>
      <c r="AY252" s="64"/>
      <c r="AZ252" s="64"/>
      <c r="BA252" s="64"/>
      <c r="BB252" s="64"/>
      <c r="BC252" s="64"/>
      <c r="BD252" s="64"/>
      <c r="BE252" s="64"/>
      <c r="BF252" s="64"/>
      <c r="BG252" s="64"/>
      <c r="BH252" s="64"/>
      <c r="BI252" s="64"/>
      <c r="BJ252" s="64"/>
      <c r="BK252" s="64"/>
      <c r="BL252" s="64"/>
      <c r="BM252" s="64"/>
      <c r="BN252" s="64"/>
      <c r="BO252" s="64"/>
      <c r="BQ252" s="91"/>
    </row>
    <row r="253" spans="1:71" ht="8.85" customHeight="1" x14ac:dyDescent="0.3">
      <c r="A253" s="64">
        <v>11</v>
      </c>
      <c r="B253" s="76"/>
      <c r="C253" s="64" t="s">
        <v>233</v>
      </c>
      <c r="E253" s="88">
        <v>3382827</v>
      </c>
      <c r="F253" s="85"/>
      <c r="G253" s="88">
        <v>87699</v>
      </c>
      <c r="H253" s="64"/>
      <c r="I253" s="88">
        <v>781559</v>
      </c>
      <c r="J253" s="88"/>
      <c r="K253" s="88">
        <v>6981</v>
      </c>
      <c r="L253" s="64"/>
      <c r="M253" s="88">
        <v>318770</v>
      </c>
      <c r="N253" s="64"/>
      <c r="O253" s="88">
        <v>0</v>
      </c>
      <c r="P253" s="64"/>
      <c r="Q253" s="88">
        <v>26563</v>
      </c>
      <c r="R253" s="64"/>
      <c r="S253" s="88">
        <v>22081</v>
      </c>
      <c r="T253" s="64"/>
      <c r="U253" s="88">
        <f>SUM(E253:S253)</f>
        <v>4626480</v>
      </c>
      <c r="V253" s="64"/>
      <c r="W253" s="89">
        <f>(U253/$BS253)</f>
        <v>219.87928330402548</v>
      </c>
      <c r="X253" s="64"/>
      <c r="Y253" s="89">
        <f>IF($BO253,U253/$BO253*100,0)</f>
        <v>15.554166606571146</v>
      </c>
      <c r="Z253" s="64"/>
      <c r="AA253" s="88">
        <v>16302255</v>
      </c>
      <c r="AB253" s="64"/>
      <c r="AC253" s="89">
        <f>(AA253/$BS253)</f>
        <v>774.78518131267526</v>
      </c>
      <c r="AD253" s="64"/>
      <c r="AE253" s="89">
        <f>IF($BO253,AA253/$BO253*100,0)</f>
        <v>54.807972871990685</v>
      </c>
      <c r="AF253" s="64"/>
      <c r="AG253" s="301">
        <v>203292</v>
      </c>
      <c r="AH253" s="64"/>
      <c r="AI253" s="89">
        <f>(AG253/$BS253)</f>
        <v>9.6617080937217814</v>
      </c>
      <c r="AJ253" s="64"/>
      <c r="AK253" s="89">
        <f>IF($BO253,AG253/$BO253*100,0)</f>
        <v>0.6834651047411987</v>
      </c>
      <c r="AL253" s="64"/>
      <c r="AM253" s="301">
        <v>65138</v>
      </c>
      <c r="AN253" s="64"/>
      <c r="AO253" s="89">
        <f>(AM253/$BS253)</f>
        <v>3.09576541038924</v>
      </c>
      <c r="AP253" s="64"/>
      <c r="AQ253" s="89">
        <f>IF($BO253,AM253/$BO253*100,0)</f>
        <v>0.21899312315601305</v>
      </c>
      <c r="AR253" s="64"/>
      <c r="AS253" s="301">
        <v>6514130</v>
      </c>
      <c r="AT253" s="64"/>
      <c r="AU253" s="89">
        <f>(AS253/$BS253)</f>
        <v>309.59222470414903</v>
      </c>
      <c r="AV253" s="64"/>
      <c r="AW253" s="89">
        <f>IF($BO253,AS253/$BO253*100,0)</f>
        <v>21.900421771381978</v>
      </c>
      <c r="AX253" s="64"/>
      <c r="AY253" s="301">
        <v>878289</v>
      </c>
      <c r="AZ253" s="64"/>
      <c r="BA253" s="301">
        <v>257136</v>
      </c>
      <c r="BB253" s="64"/>
      <c r="BC253" s="88">
        <f>(AY253+BA253)</f>
        <v>1135425</v>
      </c>
      <c r="BD253" s="64"/>
      <c r="BE253" s="89">
        <f>(BC253/$BS253)</f>
        <v>53.962501782234682</v>
      </c>
      <c r="BF253" s="64"/>
      <c r="BG253" s="89">
        <f>IF($BO253,BC253/$BO253*100,0)</f>
        <v>3.8172843326386459</v>
      </c>
      <c r="BH253" s="64"/>
      <c r="BI253" s="301">
        <v>897593</v>
      </c>
      <c r="BJ253" s="64"/>
      <c r="BK253" s="89">
        <f>(BI253/$BS253)</f>
        <v>42.659236728292385</v>
      </c>
      <c r="BL253" s="64"/>
      <c r="BM253" s="89">
        <f>IF($BO253,BI253/$BO253*100,0)</f>
        <v>3.0176961895203296</v>
      </c>
      <c r="BN253" s="64"/>
      <c r="BO253" s="88">
        <f>(U253+AA253+AG253+AM253+AS253+BC253+BI253)</f>
        <v>29744313</v>
      </c>
      <c r="BQ253" s="64">
        <v>11</v>
      </c>
      <c r="BS253" s="68">
        <v>21041</v>
      </c>
    </row>
    <row r="254" spans="1:71" ht="8.85" customHeight="1" x14ac:dyDescent="0.3">
      <c r="A254" s="64">
        <v>12</v>
      </c>
      <c r="B254" s="76"/>
      <c r="C254" s="64" t="s">
        <v>234</v>
      </c>
      <c r="E254" s="88">
        <v>311656</v>
      </c>
      <c r="F254" s="85"/>
      <c r="G254" s="88">
        <v>38501</v>
      </c>
      <c r="H254" s="64"/>
      <c r="I254" s="88">
        <v>251423</v>
      </c>
      <c r="J254" s="88"/>
      <c r="K254" s="88">
        <v>0</v>
      </c>
      <c r="L254" s="64"/>
      <c r="M254" s="88">
        <v>9117</v>
      </c>
      <c r="N254" s="64"/>
      <c r="O254" s="88">
        <v>0</v>
      </c>
      <c r="P254" s="64"/>
      <c r="Q254" s="88">
        <v>8412</v>
      </c>
      <c r="R254" s="64"/>
      <c r="S254" s="88">
        <v>4656</v>
      </c>
      <c r="T254" s="64"/>
      <c r="U254" s="88">
        <f>SUM(E254:S254)</f>
        <v>623765</v>
      </c>
      <c r="V254" s="64"/>
      <c r="W254" s="89">
        <f>(U254/$BS254)</f>
        <v>160.5986096807415</v>
      </c>
      <c r="X254" s="64"/>
      <c r="Y254" s="89">
        <f>IF($BO254,U254/$BO254*100,0)</f>
        <v>30.99949408054357</v>
      </c>
      <c r="Z254" s="64"/>
      <c r="AA254" s="88">
        <v>1077693</v>
      </c>
      <c r="AB254" s="64"/>
      <c r="AC254" s="89">
        <f>(AA254/$BS254)</f>
        <v>277.46987641606592</v>
      </c>
      <c r="AD254" s="64"/>
      <c r="AE254" s="89">
        <f>IF($BO254,AA254/$BO254*100,0)</f>
        <v>53.558532098054947</v>
      </c>
      <c r="AF254" s="64"/>
      <c r="AG254" s="88">
        <v>1414</v>
      </c>
      <c r="AH254" s="64"/>
      <c r="AI254" s="89">
        <f>(AG254/$BS254)</f>
        <v>0.36405767250257465</v>
      </c>
      <c r="AJ254" s="64"/>
      <c r="AK254" s="89">
        <f>IF($BO254,AG254/$BO254*100,0)</f>
        <v>7.0272113103313924E-2</v>
      </c>
      <c r="AL254" s="64"/>
      <c r="AM254" s="88">
        <v>11394</v>
      </c>
      <c r="AN254" s="64"/>
      <c r="AO254" s="89">
        <f>(AM254/$BS254)</f>
        <v>2.9335736354273942</v>
      </c>
      <c r="AP254" s="64"/>
      <c r="AQ254" s="89">
        <f>IF($BO254,AM254/$BO254*100,0)</f>
        <v>0.56625209101779272</v>
      </c>
      <c r="AR254" s="64"/>
      <c r="AS254" s="88">
        <v>75183</v>
      </c>
      <c r="AT254" s="64"/>
      <c r="AU254" s="89">
        <f>(AS254/$BS254)</f>
        <v>19.357106076210094</v>
      </c>
      <c r="AV254" s="64"/>
      <c r="AW254" s="89">
        <f>IF($BO254,AS254/$BO254*100,0)</f>
        <v>3.7363990660865989</v>
      </c>
      <c r="AX254" s="64"/>
      <c r="AY254" s="88">
        <v>17310</v>
      </c>
      <c r="AZ254" s="64"/>
      <c r="BA254" s="88">
        <v>30612</v>
      </c>
      <c r="BB254" s="64"/>
      <c r="BC254" s="88">
        <f>(AY254+BA254)</f>
        <v>47922</v>
      </c>
      <c r="BD254" s="64"/>
      <c r="BE254" s="89">
        <f>(BC254/$BS254)</f>
        <v>12.338311019567456</v>
      </c>
      <c r="BF254" s="64"/>
      <c r="BG254" s="89">
        <f>IF($BO254,BC254/$BO254*100,0)</f>
        <v>2.3815984470558766</v>
      </c>
      <c r="BH254" s="64"/>
      <c r="BI254" s="88">
        <v>174807</v>
      </c>
      <c r="BJ254" s="64"/>
      <c r="BK254" s="89">
        <f>(BI254/$BS254)</f>
        <v>45.006951596292481</v>
      </c>
      <c r="BL254" s="64"/>
      <c r="BM254" s="89">
        <f>IF($BO254,BI254/$BO254*100,0)</f>
        <v>8.687452104137904</v>
      </c>
      <c r="BN254" s="64"/>
      <c r="BO254" s="88">
        <f>(U254+AA254+AG254+AM254+AS254+BC254+BI254)</f>
        <v>2012178</v>
      </c>
      <c r="BQ254" s="64">
        <v>12</v>
      </c>
      <c r="BS254" s="68">
        <v>3884</v>
      </c>
    </row>
    <row r="255" spans="1:71" ht="8.85" customHeight="1" x14ac:dyDescent="0.3">
      <c r="A255" s="64">
        <v>13</v>
      </c>
      <c r="B255" s="76"/>
      <c r="C255" s="64" t="s">
        <v>235</v>
      </c>
      <c r="E255" s="88">
        <v>4148150</v>
      </c>
      <c r="F255" s="85"/>
      <c r="G255" s="88">
        <v>48579</v>
      </c>
      <c r="H255" s="64"/>
      <c r="I255" s="88">
        <v>453754</v>
      </c>
      <c r="J255" s="88"/>
      <c r="K255" s="88">
        <v>0</v>
      </c>
      <c r="L255" s="64"/>
      <c r="M255" s="88">
        <v>0</v>
      </c>
      <c r="N255" s="64"/>
      <c r="O255" s="88">
        <v>0</v>
      </c>
      <c r="P255" s="64"/>
      <c r="Q255" s="88">
        <v>41545</v>
      </c>
      <c r="R255" s="64"/>
      <c r="S255" s="88">
        <v>22865</v>
      </c>
      <c r="T255" s="64"/>
      <c r="U255" s="88">
        <f>SUM(E255:S255)</f>
        <v>4714893</v>
      </c>
      <c r="V255" s="64"/>
      <c r="W255" s="89">
        <f>(U255/$BS255)</f>
        <v>1331.1386222473179</v>
      </c>
      <c r="X255" s="64"/>
      <c r="Y255" s="89">
        <f>IF($BO255,U255/$BO255*100,0)</f>
        <v>73.351764776165467</v>
      </c>
      <c r="Z255" s="64"/>
      <c r="AA255" s="88">
        <v>1251150</v>
      </c>
      <c r="AB255" s="64"/>
      <c r="AC255" s="89">
        <f>(AA255/$BS255)</f>
        <v>353.23263692828908</v>
      </c>
      <c r="AD255" s="64"/>
      <c r="AE255" s="89">
        <f>IF($BO255,AA255/$BO255*100,0)</f>
        <v>19.464717544957953</v>
      </c>
      <c r="AF255" s="64"/>
      <c r="AG255" s="88">
        <v>57054</v>
      </c>
      <c r="AH255" s="64"/>
      <c r="AI255" s="89">
        <f>(AG255/$BS255)</f>
        <v>16.107848673066066</v>
      </c>
      <c r="AJ255" s="64"/>
      <c r="AK255" s="89">
        <f>IF($BO255,AG255/$BO255*100,0)</f>
        <v>0.88761538968951048</v>
      </c>
      <c r="AL255" s="64"/>
      <c r="AM255" s="88">
        <v>10161</v>
      </c>
      <c r="AN255" s="64"/>
      <c r="AO255" s="89">
        <f>(AM255/$BS255)</f>
        <v>2.8687182382834555</v>
      </c>
      <c r="AP255" s="64"/>
      <c r="AQ255" s="89">
        <f>IF($BO255,AM255/$BO255*100,0)</f>
        <v>0.15807936296552591</v>
      </c>
      <c r="AR255" s="64"/>
      <c r="AS255" s="88">
        <v>229078</v>
      </c>
      <c r="AT255" s="64"/>
      <c r="AU255" s="89">
        <f>(AS255/$BS255)</f>
        <v>64.674760022586113</v>
      </c>
      <c r="AV255" s="64"/>
      <c r="AW255" s="89">
        <f>IF($BO255,AS255/$BO255*100,0)</f>
        <v>3.5638720902880374</v>
      </c>
      <c r="AX255" s="64"/>
      <c r="AY255" s="88">
        <v>40421</v>
      </c>
      <c r="AZ255" s="64"/>
      <c r="BA255" s="88">
        <v>18465</v>
      </c>
      <c r="BB255" s="64"/>
      <c r="BC255" s="88">
        <f>(AY255+BA255)</f>
        <v>58886</v>
      </c>
      <c r="BD255" s="64"/>
      <c r="BE255" s="89">
        <f>(BC255/$BS255)</f>
        <v>16.625070581592322</v>
      </c>
      <c r="BF255" s="64"/>
      <c r="BG255" s="89">
        <f>IF($BO255,BC255/$BO255*100,0)</f>
        <v>0.91611665855604352</v>
      </c>
      <c r="BH255" s="64"/>
      <c r="BI255" s="88">
        <v>106562</v>
      </c>
      <c r="BJ255" s="64"/>
      <c r="BK255" s="89">
        <f>(BI255/$BS255)</f>
        <v>30.085262563523433</v>
      </c>
      <c r="BL255" s="64"/>
      <c r="BM255" s="89">
        <f>IF($BO255,BI255/$BO255*100,0)</f>
        <v>1.6578341773774601</v>
      </c>
      <c r="BN255" s="64"/>
      <c r="BO255" s="88">
        <f>(U255+AA255+AG255+AM255+AS255+BC255+BI255)</f>
        <v>6427784</v>
      </c>
      <c r="BQ255" s="64">
        <v>13</v>
      </c>
      <c r="BS255" s="68">
        <v>3542</v>
      </c>
    </row>
    <row r="256" spans="1:71" ht="8.85" customHeight="1" x14ac:dyDescent="0.3">
      <c r="A256" s="64">
        <v>14</v>
      </c>
      <c r="B256" s="76"/>
      <c r="C256" s="64" t="s">
        <v>154</v>
      </c>
      <c r="E256" s="88">
        <v>1648276</v>
      </c>
      <c r="F256" s="85"/>
      <c r="G256" s="88">
        <v>39335</v>
      </c>
      <c r="H256" s="64"/>
      <c r="I256" s="88">
        <v>1859930</v>
      </c>
      <c r="J256" s="88"/>
      <c r="K256" s="88">
        <v>503</v>
      </c>
      <c r="L256" s="64"/>
      <c r="M256" s="88">
        <v>223343</v>
      </c>
      <c r="N256" s="64"/>
      <c r="O256" s="88">
        <v>0</v>
      </c>
      <c r="P256" s="64"/>
      <c r="Q256" s="88">
        <v>50663</v>
      </c>
      <c r="R256" s="64"/>
      <c r="S256" s="88">
        <v>40528</v>
      </c>
      <c r="T256" s="64"/>
      <c r="U256" s="88">
        <f>SUM(E256:S256)</f>
        <v>3862578</v>
      </c>
      <c r="V256" s="64"/>
      <c r="W256" s="89">
        <f>(U256/$BS256)</f>
        <v>235.82501984248123</v>
      </c>
      <c r="X256" s="64"/>
      <c r="Y256" s="89">
        <f>IF($BO256,U256/$BO256*100,0)</f>
        <v>27.542595501887618</v>
      </c>
      <c r="Z256" s="64"/>
      <c r="AA256" s="88">
        <v>8175343</v>
      </c>
      <c r="AB256" s="64"/>
      <c r="AC256" s="89">
        <f>(AA256/$BS256)</f>
        <v>499.13566151779719</v>
      </c>
      <c r="AD256" s="64"/>
      <c r="AE256" s="89">
        <f>IF($BO256,AA256/$BO256*100,0)</f>
        <v>58.295305709862276</v>
      </c>
      <c r="AF256" s="64"/>
      <c r="AG256" s="88">
        <v>350956</v>
      </c>
      <c r="AH256" s="64"/>
      <c r="AI256" s="89">
        <f>(AG256/$BS256)</f>
        <v>21.427193357347825</v>
      </c>
      <c r="AJ256" s="64"/>
      <c r="AK256" s="89">
        <f>IF($BO256,AG256/$BO256*100,0)</f>
        <v>2.5025356502730745</v>
      </c>
      <c r="AL256" s="64"/>
      <c r="AM256" s="88">
        <v>131494</v>
      </c>
      <c r="AN256" s="64"/>
      <c r="AO256" s="89">
        <f>(AM256/$BS256)</f>
        <v>8.0282068502350565</v>
      </c>
      <c r="AP256" s="64"/>
      <c r="AQ256" s="89">
        <f>IF($BO256,AM256/$BO256*100,0)</f>
        <v>0.93763441228247313</v>
      </c>
      <c r="AR256" s="64"/>
      <c r="AS256" s="88">
        <v>283625</v>
      </c>
      <c r="AT256" s="64"/>
      <c r="AU256" s="89">
        <f>(AS256/$BS256)</f>
        <v>17.316380731424385</v>
      </c>
      <c r="AV256" s="64"/>
      <c r="AW256" s="89">
        <f>IF($BO256,AS256/$BO256*100,0)</f>
        <v>2.0224235340290542</v>
      </c>
      <c r="AX256" s="64"/>
      <c r="AY256" s="88">
        <v>322485</v>
      </c>
      <c r="AZ256" s="64"/>
      <c r="BA256" s="88">
        <v>251998</v>
      </c>
      <c r="BB256" s="64"/>
      <c r="BC256" s="88">
        <f>(AY256+BA256)</f>
        <v>574483</v>
      </c>
      <c r="BD256" s="64"/>
      <c r="BE256" s="89">
        <f>(BC256/$BS256)</f>
        <v>35.074363514256056</v>
      </c>
      <c r="BF256" s="64"/>
      <c r="BG256" s="89">
        <f>IF($BO256,BC256/$BO256*100,0)</f>
        <v>4.0964228791524482</v>
      </c>
      <c r="BH256" s="64"/>
      <c r="BI256" s="88">
        <v>645537</v>
      </c>
      <c r="BJ256" s="64"/>
      <c r="BK256" s="89">
        <f>(BI256/$BS256)</f>
        <v>39.41247939434642</v>
      </c>
      <c r="BL256" s="64"/>
      <c r="BM256" s="89">
        <f>IF($BO256,BI256/$BO256*100,0)</f>
        <v>4.6030823125130489</v>
      </c>
      <c r="BN256" s="64"/>
      <c r="BO256" s="88">
        <f>(U256+AA256+AG256+AM256+AS256+BC256+BI256)</f>
        <v>14024016</v>
      </c>
      <c r="BQ256" s="64">
        <v>14</v>
      </c>
      <c r="BS256" s="68">
        <v>16379</v>
      </c>
    </row>
    <row r="257" spans="1:71" ht="8.85" customHeight="1" x14ac:dyDescent="0.3">
      <c r="A257" s="64">
        <v>15</v>
      </c>
      <c r="B257" s="76"/>
      <c r="C257" s="64" t="s">
        <v>236</v>
      </c>
      <c r="E257" s="88">
        <v>867954</v>
      </c>
      <c r="F257" s="85"/>
      <c r="G257" s="88">
        <v>20776</v>
      </c>
      <c r="H257" s="64"/>
      <c r="I257" s="88">
        <v>0</v>
      </c>
      <c r="J257" s="88"/>
      <c r="K257" s="88">
        <v>0</v>
      </c>
      <c r="L257" s="64"/>
      <c r="M257" s="88">
        <v>0</v>
      </c>
      <c r="N257" s="64"/>
      <c r="O257" s="88">
        <v>0</v>
      </c>
      <c r="P257" s="64"/>
      <c r="Q257" s="88">
        <v>6225</v>
      </c>
      <c r="R257" s="64"/>
      <c r="S257" s="88">
        <v>343</v>
      </c>
      <c r="T257" s="64"/>
      <c r="U257" s="88">
        <f>SUM(E257:S257)</f>
        <v>895298</v>
      </c>
      <c r="V257" s="64"/>
      <c r="W257" s="89">
        <f>(U257/$BS257)</f>
        <v>180.46724450715581</v>
      </c>
      <c r="X257" s="64"/>
      <c r="Y257" s="89">
        <f>IF($BO257,U257/$BO257*100,0)</f>
        <v>19.52035589789477</v>
      </c>
      <c r="Z257" s="64"/>
      <c r="AA257" s="88">
        <v>2257866</v>
      </c>
      <c r="AB257" s="64"/>
      <c r="AC257" s="89">
        <f>(AA257/$BS257)</f>
        <v>455.12316065309415</v>
      </c>
      <c r="AD257" s="64"/>
      <c r="AE257" s="89">
        <f>IF($BO257,AA257/$BO257*100,0)</f>
        <v>49.228690212371831</v>
      </c>
      <c r="AF257" s="64"/>
      <c r="AG257" s="88">
        <v>542743</v>
      </c>
      <c r="AH257" s="64"/>
      <c r="AI257" s="89">
        <f>(AG257/$BS257)</f>
        <v>109.4019350937311</v>
      </c>
      <c r="AJ257" s="64"/>
      <c r="AK257" s="89">
        <f>IF($BO257,AG257/$BO257*100,0)</f>
        <v>11.833530870270124</v>
      </c>
      <c r="AL257" s="64"/>
      <c r="AM257" s="88">
        <v>79335</v>
      </c>
      <c r="AN257" s="64"/>
      <c r="AO257" s="89">
        <f>(AM257/$BS257)</f>
        <v>15.991735537190083</v>
      </c>
      <c r="AP257" s="64"/>
      <c r="AQ257" s="89">
        <f>IF($BO257,AM257/$BO257*100,0)</f>
        <v>1.7297563885538465</v>
      </c>
      <c r="AR257" s="64"/>
      <c r="AS257" s="88">
        <v>0</v>
      </c>
      <c r="AT257" s="64"/>
      <c r="AU257" s="89">
        <f>(AS257/$BS257)</f>
        <v>0</v>
      </c>
      <c r="AV257" s="64"/>
      <c r="AW257" s="89">
        <f>IF($BO257,AS257/$BO257*100,0)</f>
        <v>0</v>
      </c>
      <c r="AX257" s="64"/>
      <c r="AY257" s="88">
        <v>47709</v>
      </c>
      <c r="AZ257" s="64"/>
      <c r="BA257" s="88">
        <v>630786</v>
      </c>
      <c r="BB257" s="64"/>
      <c r="BC257" s="88">
        <f>(AY257+BA257)</f>
        <v>678495</v>
      </c>
      <c r="BD257" s="64"/>
      <c r="BE257" s="89">
        <f>(BC257/$BS257)</f>
        <v>136.76577302963113</v>
      </c>
      <c r="BF257" s="64"/>
      <c r="BG257" s="89">
        <f>IF($BO257,BC257/$BO257*100,0)</f>
        <v>14.793358049433946</v>
      </c>
      <c r="BH257" s="64"/>
      <c r="BI257" s="88">
        <v>132747</v>
      </c>
      <c r="BJ257" s="64"/>
      <c r="BK257" s="89">
        <f>(BI257/$BS257)</f>
        <v>26.758113283612175</v>
      </c>
      <c r="BL257" s="64"/>
      <c r="BM257" s="89">
        <f>IF($BO257,BI257/$BO257*100,0)</f>
        <v>2.8943085814754834</v>
      </c>
      <c r="BN257" s="64"/>
      <c r="BO257" s="88">
        <f>(U257+AA257+AG257+AM257+AS257+BC257+BI257)</f>
        <v>4586484</v>
      </c>
      <c r="BQ257" s="64">
        <v>15</v>
      </c>
      <c r="BS257" s="68">
        <v>4961</v>
      </c>
    </row>
    <row r="258" spans="1:71" ht="8.85" customHeight="1" x14ac:dyDescent="0.3">
      <c r="A258" s="91"/>
      <c r="B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AC258" s="64"/>
      <c r="AD258" s="64"/>
      <c r="AE258" s="64"/>
      <c r="AF258" s="64"/>
      <c r="AG258" s="64"/>
      <c r="AH258" s="64"/>
      <c r="AI258" s="64"/>
      <c r="AJ258" s="64"/>
      <c r="AK258" s="64"/>
      <c r="AL258" s="64"/>
      <c r="AM258" s="64"/>
      <c r="AN258" s="64"/>
      <c r="AO258" s="64"/>
      <c r="AP258" s="64"/>
      <c r="AQ258" s="64"/>
      <c r="AR258" s="64"/>
      <c r="AS258" s="64"/>
      <c r="AT258" s="64"/>
      <c r="AU258" s="64"/>
      <c r="AV258" s="64"/>
      <c r="AW258" s="64"/>
      <c r="AX258" s="64"/>
      <c r="AY258" s="64"/>
      <c r="AZ258" s="64"/>
      <c r="BA258" s="64"/>
      <c r="BB258" s="64"/>
      <c r="BC258" s="64"/>
      <c r="BD258" s="64"/>
      <c r="BE258" s="64"/>
      <c r="BF258" s="64"/>
      <c r="BG258" s="64"/>
      <c r="BH258" s="64"/>
      <c r="BI258" s="64"/>
      <c r="BJ258" s="64"/>
      <c r="BK258" s="64"/>
      <c r="BL258" s="64"/>
      <c r="BM258" s="64"/>
      <c r="BN258" s="64"/>
      <c r="BO258" s="64"/>
      <c r="BQ258" s="91"/>
    </row>
    <row r="259" spans="1:71" ht="8.85" customHeight="1" x14ac:dyDescent="0.3">
      <c r="A259" s="64">
        <v>16</v>
      </c>
      <c r="B259" s="76"/>
      <c r="C259" s="64" t="s">
        <v>237</v>
      </c>
      <c r="E259" s="88">
        <v>664875</v>
      </c>
      <c r="F259" s="85"/>
      <c r="G259" s="88">
        <v>35261</v>
      </c>
      <c r="H259" s="64"/>
      <c r="I259" s="88">
        <v>195172</v>
      </c>
      <c r="J259" s="88"/>
      <c r="K259" s="88">
        <v>0</v>
      </c>
      <c r="L259" s="64"/>
      <c r="M259" s="88">
        <v>0</v>
      </c>
      <c r="N259" s="64"/>
      <c r="O259" s="88">
        <v>0</v>
      </c>
      <c r="P259" s="64"/>
      <c r="Q259" s="88">
        <v>4920</v>
      </c>
      <c r="R259" s="64"/>
      <c r="S259" s="88">
        <v>3912</v>
      </c>
      <c r="T259" s="64"/>
      <c r="U259" s="88">
        <f>SUM(E259:S259)</f>
        <v>904140</v>
      </c>
      <c r="V259" s="64"/>
      <c r="W259" s="89">
        <f>(U259/$BS259)</f>
        <v>110.0462512171373</v>
      </c>
      <c r="X259" s="64"/>
      <c r="Y259" s="89">
        <f>IF($BO259,U259/$BO259*100,0)</f>
        <v>9.4510412044448557</v>
      </c>
      <c r="Z259" s="64"/>
      <c r="AA259" s="88">
        <v>6452951</v>
      </c>
      <c r="AB259" s="64"/>
      <c r="AC259" s="89">
        <f>(AA259/$BS259)</f>
        <v>785.41273125608564</v>
      </c>
      <c r="AD259" s="64"/>
      <c r="AE259" s="89">
        <f>IF($BO259,AA259/$BO259*100,0)</f>
        <v>67.453166314136794</v>
      </c>
      <c r="AF259" s="64"/>
      <c r="AG259" s="301">
        <v>76608</v>
      </c>
      <c r="AH259" s="64"/>
      <c r="AI259" s="89">
        <f>(AG259/$BS259)</f>
        <v>9.3242453748782861</v>
      </c>
      <c r="AJ259" s="64"/>
      <c r="AK259" s="89">
        <f>IF($BO259,AG259/$BO259*100,0)</f>
        <v>0.80078899793185954</v>
      </c>
      <c r="AL259" s="64"/>
      <c r="AM259" s="301">
        <v>131043</v>
      </c>
      <c r="AN259" s="64"/>
      <c r="AO259" s="89">
        <f>(AM259/$BS259)</f>
        <v>15.94973222979552</v>
      </c>
      <c r="AP259" s="64"/>
      <c r="AQ259" s="89">
        <f>IF($BO259,AM259/$BO259*100,0)</f>
        <v>1.3698020135754057</v>
      </c>
      <c r="AR259" s="64"/>
      <c r="AS259" s="301">
        <v>1112275</v>
      </c>
      <c r="AT259" s="64"/>
      <c r="AU259" s="89">
        <f>(AS259/$BS259)</f>
        <v>135.3791382667965</v>
      </c>
      <c r="AV259" s="64"/>
      <c r="AW259" s="89">
        <f>IF($BO259,AS259/$BO259*100,0)</f>
        <v>11.626691503167542</v>
      </c>
      <c r="AX259" s="64"/>
      <c r="AY259" s="301">
        <v>32540</v>
      </c>
      <c r="AZ259" s="64"/>
      <c r="BA259" s="301">
        <v>291162</v>
      </c>
      <c r="BB259" s="64"/>
      <c r="BC259" s="88">
        <f>(AY259+BA259)</f>
        <v>323702</v>
      </c>
      <c r="BD259" s="64"/>
      <c r="BE259" s="89">
        <f>(BC259/$BS259)</f>
        <v>39.39897760467381</v>
      </c>
      <c r="BF259" s="64"/>
      <c r="BG259" s="89">
        <f>IF($BO259,BC259/$BO259*100,0)</f>
        <v>3.3836805582777103</v>
      </c>
      <c r="BH259" s="64"/>
      <c r="BI259" s="301">
        <v>565846</v>
      </c>
      <c r="BJ259" s="64"/>
      <c r="BK259" s="89">
        <f>(BI259/$BS259)</f>
        <v>68.871226874391425</v>
      </c>
      <c r="BL259" s="64"/>
      <c r="BM259" s="89">
        <f>IF($BO259,BI259/$BO259*100,0)</f>
        <v>5.914829408465839</v>
      </c>
      <c r="BN259" s="64"/>
      <c r="BO259" s="88">
        <f>(U259+AA259+AG259+AM259+AS259+BC259+BI259)</f>
        <v>9566565</v>
      </c>
      <c r="BQ259" s="64">
        <v>16</v>
      </c>
      <c r="BS259" s="68">
        <v>8216</v>
      </c>
    </row>
    <row r="260" spans="1:71" ht="8.85" customHeight="1" x14ac:dyDescent="0.3">
      <c r="A260" s="64">
        <v>17</v>
      </c>
      <c r="B260" s="76"/>
      <c r="C260" s="64" t="s">
        <v>238</v>
      </c>
      <c r="E260" s="88">
        <v>1661932</v>
      </c>
      <c r="F260" s="85"/>
      <c r="G260" s="88">
        <v>21777</v>
      </c>
      <c r="H260" s="64"/>
      <c r="I260" s="88">
        <v>307415</v>
      </c>
      <c r="J260" s="88"/>
      <c r="K260" s="88">
        <v>0</v>
      </c>
      <c r="L260" s="64"/>
      <c r="M260" s="88">
        <v>0</v>
      </c>
      <c r="N260" s="64"/>
      <c r="O260" s="88">
        <v>0</v>
      </c>
      <c r="P260" s="64"/>
      <c r="Q260" s="88">
        <v>16334</v>
      </c>
      <c r="R260" s="64"/>
      <c r="S260" s="88">
        <v>21506</v>
      </c>
      <c r="T260" s="64"/>
      <c r="U260" s="88">
        <f>SUM(E260:S260)</f>
        <v>2028964</v>
      </c>
      <c r="V260" s="64"/>
      <c r="W260" s="89">
        <f>(U260/$BS260)</f>
        <v>140.50997229916896</v>
      </c>
      <c r="X260" s="64"/>
      <c r="Y260" s="89">
        <f>IF($BO260,U260/$BO260*100,0)</f>
        <v>21.695267717296556</v>
      </c>
      <c r="Z260" s="64"/>
      <c r="AA260" s="88">
        <v>4765523</v>
      </c>
      <c r="AB260" s="64"/>
      <c r="AC260" s="89">
        <f>(AA260/$BS260)</f>
        <v>330.02236842105265</v>
      </c>
      <c r="AD260" s="64"/>
      <c r="AE260" s="89">
        <f>IF($BO260,AA260/$BO260*100,0)</f>
        <v>50.956693809221967</v>
      </c>
      <c r="AF260" s="64"/>
      <c r="AG260" s="88">
        <v>31695</v>
      </c>
      <c r="AH260" s="64"/>
      <c r="AI260" s="89">
        <f>(AG260/$BS260)</f>
        <v>2.1949445983379503</v>
      </c>
      <c r="AJ260" s="64"/>
      <c r="AK260" s="89">
        <f>IF($BO260,AG260/$BO260*100,0)</f>
        <v>0.33890769392641484</v>
      </c>
      <c r="AL260" s="64"/>
      <c r="AM260" s="88">
        <v>290829</v>
      </c>
      <c r="AN260" s="64"/>
      <c r="AO260" s="89">
        <f>(AM260/$BS260)</f>
        <v>20.140512465373963</v>
      </c>
      <c r="AP260" s="64"/>
      <c r="AQ260" s="89">
        <f>IF($BO260,AM260/$BO260*100,0)</f>
        <v>3.1097708066548448</v>
      </c>
      <c r="AR260" s="64"/>
      <c r="AS260" s="88">
        <v>1146209</v>
      </c>
      <c r="AT260" s="64"/>
      <c r="AU260" s="89">
        <f>(AS260/$BS260)</f>
        <v>79.377354570637124</v>
      </c>
      <c r="AV260" s="64"/>
      <c r="AW260" s="89">
        <f>IF($BO260,AS260/$BO260*100,0)</f>
        <v>12.256161821981451</v>
      </c>
      <c r="AX260" s="64"/>
      <c r="AY260" s="88">
        <v>346023</v>
      </c>
      <c r="AZ260" s="64"/>
      <c r="BA260" s="88">
        <v>11855</v>
      </c>
      <c r="BB260" s="64"/>
      <c r="BC260" s="88">
        <f>(AY260+BA260)</f>
        <v>357878</v>
      </c>
      <c r="BD260" s="64"/>
      <c r="BE260" s="89">
        <f>(BC260/$BS260)</f>
        <v>24.783795013850416</v>
      </c>
      <c r="BF260" s="64"/>
      <c r="BG260" s="89">
        <f>IF($BO260,BC260/$BO260*100,0)</f>
        <v>3.8267110802018451</v>
      </c>
      <c r="BH260" s="64"/>
      <c r="BI260" s="88">
        <v>731006</v>
      </c>
      <c r="BJ260" s="64"/>
      <c r="BK260" s="89">
        <f>(BI260/$BS260)</f>
        <v>50.623684210526314</v>
      </c>
      <c r="BL260" s="64"/>
      <c r="BM260" s="89">
        <f>IF($BO260,BI260/$BO260*100,0)</f>
        <v>7.8164870707169207</v>
      </c>
      <c r="BN260" s="64"/>
      <c r="BO260" s="88">
        <f>(U260+AA260+AG260+AM260+AS260+BC260+BI260)</f>
        <v>9352104</v>
      </c>
      <c r="BQ260" s="64">
        <v>17</v>
      </c>
      <c r="BS260" s="68">
        <v>14440</v>
      </c>
    </row>
    <row r="261" spans="1:71" ht="8.85" customHeight="1" x14ac:dyDescent="0.3">
      <c r="A261" s="64">
        <v>18</v>
      </c>
      <c r="B261" s="76"/>
      <c r="C261" s="64" t="s">
        <v>239</v>
      </c>
      <c r="E261" s="88">
        <v>11447469</v>
      </c>
      <c r="F261" s="85"/>
      <c r="G261" s="88">
        <v>317411</v>
      </c>
      <c r="H261" s="64"/>
      <c r="I261" s="88">
        <v>0</v>
      </c>
      <c r="J261" s="88"/>
      <c r="K261" s="88">
        <v>0</v>
      </c>
      <c r="L261" s="64"/>
      <c r="M261" s="88">
        <v>0</v>
      </c>
      <c r="N261" s="64"/>
      <c r="O261" s="88">
        <v>0</v>
      </c>
      <c r="P261" s="64"/>
      <c r="Q261" s="88">
        <v>30810</v>
      </c>
      <c r="R261" s="64"/>
      <c r="S261" s="88">
        <v>4201</v>
      </c>
      <c r="T261" s="64"/>
      <c r="U261" s="88">
        <f>SUM(E261:S261)</f>
        <v>11799891</v>
      </c>
      <c r="V261" s="64"/>
      <c r="W261" s="89">
        <f>(U261/$BS261)</f>
        <v>506.60703245749613</v>
      </c>
      <c r="X261" s="64"/>
      <c r="Y261" s="89">
        <f>IF($BO261,U261/$BO261*100,0)</f>
        <v>34.889368191761072</v>
      </c>
      <c r="Z261" s="64"/>
      <c r="AA261" s="88">
        <v>13771057</v>
      </c>
      <c r="AB261" s="64"/>
      <c r="AC261" s="89">
        <f>(AA261/$BS261)</f>
        <v>591.23548857976982</v>
      </c>
      <c r="AD261" s="64"/>
      <c r="AE261" s="89">
        <f>IF($BO261,AA261/$BO261*100,0)</f>
        <v>40.717620024009427</v>
      </c>
      <c r="AF261" s="64"/>
      <c r="AG261" s="88">
        <v>1036696</v>
      </c>
      <c r="AH261" s="64"/>
      <c r="AI261" s="89">
        <f>(AG261/$BS261)</f>
        <v>44.508672505581316</v>
      </c>
      <c r="AJ261" s="64"/>
      <c r="AK261" s="89">
        <f>IF($BO261,AG261/$BO261*100,0)</f>
        <v>3.0652544542085969</v>
      </c>
      <c r="AL261" s="64"/>
      <c r="AM261" s="88">
        <v>485008</v>
      </c>
      <c r="AN261" s="64"/>
      <c r="AO261" s="89">
        <f>(AM261/$BS261)</f>
        <v>20.822943499914132</v>
      </c>
      <c r="AP261" s="64"/>
      <c r="AQ261" s="89">
        <f>IF($BO261,AM261/$BO261*100,0)</f>
        <v>1.4340490677371218</v>
      </c>
      <c r="AR261" s="64"/>
      <c r="AS261" s="88">
        <v>4878761</v>
      </c>
      <c r="AT261" s="64"/>
      <c r="AU261" s="89">
        <f>(AS261/$BS261)</f>
        <v>209.4608019921003</v>
      </c>
      <c r="AV261" s="64"/>
      <c r="AW261" s="89">
        <f>IF($BO261,AS261/$BO261*100,0)</f>
        <v>14.425293322506491</v>
      </c>
      <c r="AX261" s="64"/>
      <c r="AY261" s="88">
        <v>664605</v>
      </c>
      <c r="AZ261" s="64"/>
      <c r="BA261" s="88">
        <v>974982</v>
      </c>
      <c r="BB261" s="64"/>
      <c r="BC261" s="88">
        <f>(AY261+BA261)</f>
        <v>1639587</v>
      </c>
      <c r="BD261" s="64"/>
      <c r="BE261" s="89">
        <f>(BC261/$BS261)</f>
        <v>70.392709943328185</v>
      </c>
      <c r="BF261" s="64"/>
      <c r="BG261" s="89">
        <f>IF($BO261,BC261/$BO261*100,0)</f>
        <v>4.8478544865732198</v>
      </c>
      <c r="BH261" s="64"/>
      <c r="BI261" s="88">
        <v>209879</v>
      </c>
      <c r="BJ261" s="64"/>
      <c r="BK261" s="89">
        <f>(BI261/$BS261)</f>
        <v>9.0107762321827245</v>
      </c>
      <c r="BL261" s="64"/>
      <c r="BM261" s="89">
        <f>IF($BO261,BI261/$BO261*100,0)</f>
        <v>0.62056045320406961</v>
      </c>
      <c r="BN261" s="64"/>
      <c r="BO261" s="88">
        <f>(U261+AA261+AG261+AM261+AS261+BC261+BI261)</f>
        <v>33820879</v>
      </c>
      <c r="BQ261" s="64">
        <v>18</v>
      </c>
      <c r="BS261" s="68">
        <v>23292</v>
      </c>
    </row>
    <row r="262" spans="1:71" ht="8.85" customHeight="1" x14ac:dyDescent="0.3">
      <c r="A262" s="64">
        <v>19</v>
      </c>
      <c r="B262" s="76"/>
      <c r="C262" s="64" t="s">
        <v>240</v>
      </c>
      <c r="E262" s="88">
        <v>14155918</v>
      </c>
      <c r="F262" s="85"/>
      <c r="G262" s="88">
        <v>226574</v>
      </c>
      <c r="H262" s="64"/>
      <c r="I262" s="88">
        <v>2228578</v>
      </c>
      <c r="J262" s="88"/>
      <c r="K262" s="88">
        <v>0</v>
      </c>
      <c r="L262" s="64"/>
      <c r="M262" s="88">
        <v>34644</v>
      </c>
      <c r="N262" s="64"/>
      <c r="O262" s="88">
        <v>0</v>
      </c>
      <c r="P262" s="64"/>
      <c r="Q262" s="88">
        <v>96167</v>
      </c>
      <c r="R262" s="64"/>
      <c r="S262" s="88">
        <v>45434</v>
      </c>
      <c r="T262" s="64"/>
      <c r="U262" s="88">
        <f>SUM(E262:S262)</f>
        <v>16787315</v>
      </c>
      <c r="V262" s="64"/>
      <c r="W262" s="89">
        <f>(U262/$BS262)</f>
        <v>393.92047587760464</v>
      </c>
      <c r="X262" s="64"/>
      <c r="Y262" s="89">
        <f>IF($BO262,U262/$BO262*100,0)</f>
        <v>34.16484199469194</v>
      </c>
      <c r="Z262" s="64"/>
      <c r="AA262" s="88">
        <v>21369084</v>
      </c>
      <c r="AB262" s="64"/>
      <c r="AC262" s="89">
        <f>(AA262/$BS262)</f>
        <v>501.43335836305613</v>
      </c>
      <c r="AD262" s="64"/>
      <c r="AE262" s="89">
        <f>IF($BO262,AA262/$BO262*100,0)</f>
        <v>43.48946680462597</v>
      </c>
      <c r="AF262" s="64"/>
      <c r="AG262" s="88">
        <v>1368371</v>
      </c>
      <c r="AH262" s="64"/>
      <c r="AI262" s="89">
        <f>(AG262/$BS262)</f>
        <v>32.109325136099116</v>
      </c>
      <c r="AJ262" s="64"/>
      <c r="AK262" s="89">
        <f>IF($BO262,AG262/$BO262*100,0)</f>
        <v>2.7848514789362446</v>
      </c>
      <c r="AL262" s="64"/>
      <c r="AM262" s="88">
        <v>558857</v>
      </c>
      <c r="AN262" s="64"/>
      <c r="AO262" s="89">
        <f>(AM262/$BS262)</f>
        <v>13.113783555472123</v>
      </c>
      <c r="AP262" s="64"/>
      <c r="AQ262" s="89">
        <f>IF($BO262,AM262/$BO262*100,0)</f>
        <v>1.1373624133834122</v>
      </c>
      <c r="AR262" s="64"/>
      <c r="AS262" s="88">
        <v>5288011</v>
      </c>
      <c r="AT262" s="64"/>
      <c r="AU262" s="89">
        <f>(AS262/$BS262)</f>
        <v>124.08510887929417</v>
      </c>
      <c r="AV262" s="64"/>
      <c r="AW262" s="89">
        <f>IF($BO262,AS262/$BO262*100,0)</f>
        <v>10.761939016524853</v>
      </c>
      <c r="AX262" s="64"/>
      <c r="AY262" s="88">
        <v>1148336</v>
      </c>
      <c r="AZ262" s="64"/>
      <c r="BA262" s="88">
        <v>2116490</v>
      </c>
      <c r="BB262" s="64"/>
      <c r="BC262" s="88">
        <f>(AY262+BA262)</f>
        <v>3264826</v>
      </c>
      <c r="BD262" s="64"/>
      <c r="BE262" s="89">
        <f>(BC262/$BS262)</f>
        <v>76.610334146799318</v>
      </c>
      <c r="BF262" s="64"/>
      <c r="BG262" s="89">
        <f>IF($BO262,BC262/$BO262*100,0)</f>
        <v>6.6444374475705086</v>
      </c>
      <c r="BH262" s="64"/>
      <c r="BI262" s="88">
        <v>499765</v>
      </c>
      <c r="BJ262" s="64"/>
      <c r="BK262" s="89">
        <f>(BI262/$BS262)</f>
        <v>11.727168199737187</v>
      </c>
      <c r="BL262" s="64"/>
      <c r="BM262" s="89">
        <f>IF($BO262,BI262/$BO262*100,0)</f>
        <v>1.0171008442670681</v>
      </c>
      <c r="BN262" s="64"/>
      <c r="BO262" s="88">
        <f>(U262+AA262+AG262+AM262+AS262+BC262+BI262)</f>
        <v>49136229</v>
      </c>
      <c r="BQ262" s="64">
        <v>19</v>
      </c>
      <c r="BS262" s="68">
        <v>42616</v>
      </c>
    </row>
    <row r="263" spans="1:71" ht="8.85" customHeight="1" x14ac:dyDescent="0.3">
      <c r="A263" s="64">
        <v>20</v>
      </c>
      <c r="B263" s="76"/>
      <c r="C263" s="64" t="s">
        <v>241</v>
      </c>
      <c r="E263" s="88">
        <v>1240779</v>
      </c>
      <c r="F263" s="85"/>
      <c r="G263" s="88">
        <v>57449</v>
      </c>
      <c r="H263" s="64"/>
      <c r="I263" s="88">
        <v>124828</v>
      </c>
      <c r="J263" s="88"/>
      <c r="K263" s="88">
        <v>602</v>
      </c>
      <c r="L263" s="64"/>
      <c r="M263" s="88">
        <v>53739</v>
      </c>
      <c r="N263" s="64"/>
      <c r="O263" s="88">
        <v>0</v>
      </c>
      <c r="P263" s="64"/>
      <c r="Q263" s="88">
        <v>9674</v>
      </c>
      <c r="R263" s="64"/>
      <c r="S263" s="88">
        <v>12555</v>
      </c>
      <c r="T263" s="64"/>
      <c r="U263" s="88">
        <f>SUM(E263:S263)</f>
        <v>1499626</v>
      </c>
      <c r="V263" s="64"/>
      <c r="W263" s="89">
        <f>(U263/$BS263)</f>
        <v>306.35873340143002</v>
      </c>
      <c r="X263" s="64"/>
      <c r="Y263" s="89">
        <f>IF($BO263,U263/$BO263*100,0)</f>
        <v>38.177744410593554</v>
      </c>
      <c r="Z263" s="64"/>
      <c r="AA263" s="88">
        <v>1992030</v>
      </c>
      <c r="AB263" s="64"/>
      <c r="AC263" s="89">
        <f>(AA263/$BS263)</f>
        <v>406.95199182839633</v>
      </c>
      <c r="AD263" s="64"/>
      <c r="AE263" s="89">
        <f>IF($BO263,AA263/$BO263*100,0)</f>
        <v>50.713452686359581</v>
      </c>
      <c r="AF263" s="64"/>
      <c r="AG263" s="301">
        <v>8548</v>
      </c>
      <c r="AH263" s="64"/>
      <c r="AI263" s="89">
        <f>(AG263/$BS263)</f>
        <v>1.7462717058222677</v>
      </c>
      <c r="AJ263" s="64"/>
      <c r="AK263" s="89">
        <f>IF($BO263,AG263/$BO263*100,0)</f>
        <v>0.21761649852813547</v>
      </c>
      <c r="AL263" s="64"/>
      <c r="AM263" s="301">
        <v>11960</v>
      </c>
      <c r="AN263" s="64"/>
      <c r="AO263" s="89">
        <f>(AM263/$BS263)</f>
        <v>2.4433094994892746</v>
      </c>
      <c r="AP263" s="64"/>
      <c r="AQ263" s="89">
        <f>IF($BO263,AM263/$BO263*100,0)</f>
        <v>0.30447979906369915</v>
      </c>
      <c r="AR263" s="64"/>
      <c r="AS263" s="301">
        <v>332053</v>
      </c>
      <c r="AT263" s="64"/>
      <c r="AU263" s="89">
        <f>(AS263/$BS263)</f>
        <v>67.835137895812053</v>
      </c>
      <c r="AV263" s="64"/>
      <c r="AW263" s="89">
        <f>IF($BO263,AS263/$BO263*100,0)</f>
        <v>8.4534641068978686</v>
      </c>
      <c r="AX263" s="64"/>
      <c r="AY263" s="301">
        <v>6963</v>
      </c>
      <c r="AZ263" s="64"/>
      <c r="BA263" s="301">
        <v>18161</v>
      </c>
      <c r="BB263" s="64"/>
      <c r="BC263" s="88">
        <f>(AY263+BA263)</f>
        <v>25124</v>
      </c>
      <c r="BD263" s="64"/>
      <c r="BE263" s="89">
        <f>(BC263/$BS263)</f>
        <v>5.1325842696629209</v>
      </c>
      <c r="BF263" s="64"/>
      <c r="BG263" s="89">
        <f>IF($BO263,BC263/$BO263*100,0)</f>
        <v>0.63961124345120213</v>
      </c>
      <c r="BH263" s="64"/>
      <c r="BI263" s="301">
        <v>58670</v>
      </c>
      <c r="BJ263" s="64"/>
      <c r="BK263" s="89">
        <f>(BI263/$BS263)</f>
        <v>11.985699693564863</v>
      </c>
      <c r="BL263" s="64"/>
      <c r="BM263" s="89">
        <f>IF($BO263,BI263/$BO263*100,0)</f>
        <v>1.4936312551059556</v>
      </c>
      <c r="BN263" s="64"/>
      <c r="BO263" s="88">
        <f>(U263+AA263+AG263+AM263+AS263+BC263+BI263)</f>
        <v>3928011</v>
      </c>
      <c r="BQ263" s="64">
        <v>20</v>
      </c>
      <c r="BS263" s="68">
        <v>4895</v>
      </c>
    </row>
    <row r="264" spans="1:71" ht="8.85" customHeight="1" x14ac:dyDescent="0.3">
      <c r="A264" s="91"/>
      <c r="B264" s="64"/>
      <c r="E264" s="64"/>
      <c r="F264" s="64"/>
      <c r="G264" s="64"/>
      <c r="H264" s="64"/>
      <c r="I264" s="64"/>
      <c r="J264" s="64"/>
      <c r="K264" s="64"/>
      <c r="L264" s="64"/>
      <c r="M264" s="64"/>
      <c r="N264" s="64"/>
      <c r="O264" s="64"/>
      <c r="P264" s="64"/>
      <c r="Q264" s="64"/>
      <c r="R264" s="64"/>
      <c r="S264" s="64"/>
      <c r="T264" s="64"/>
      <c r="U264" s="85"/>
      <c r="V264" s="64"/>
      <c r="W264" s="64"/>
      <c r="X264" s="64"/>
      <c r="Y264" s="64"/>
      <c r="Z264" s="64"/>
      <c r="AA264" s="64"/>
      <c r="AB264" s="64"/>
      <c r="AC264" s="64"/>
      <c r="AD264" s="64"/>
      <c r="AE264" s="64"/>
      <c r="AF264" s="64"/>
      <c r="AG264" s="64"/>
      <c r="AH264" s="64"/>
      <c r="AI264" s="64"/>
      <c r="AJ264" s="64"/>
      <c r="AK264" s="64"/>
      <c r="AL264" s="64"/>
      <c r="AM264" s="64"/>
      <c r="AN264" s="64"/>
      <c r="AO264" s="64"/>
      <c r="AP264" s="64"/>
      <c r="AQ264" s="64"/>
      <c r="AR264" s="64"/>
      <c r="AS264" s="64"/>
      <c r="AT264" s="64"/>
      <c r="AU264" s="64"/>
      <c r="AV264" s="64"/>
      <c r="AW264" s="64"/>
      <c r="AX264" s="64"/>
      <c r="AY264" s="64"/>
      <c r="AZ264" s="64"/>
      <c r="BA264" s="64"/>
      <c r="BB264" s="64"/>
      <c r="BC264" s="85"/>
      <c r="BD264" s="64"/>
      <c r="BE264" s="64"/>
      <c r="BF264" s="64"/>
      <c r="BG264" s="64"/>
      <c r="BH264" s="64"/>
      <c r="BI264" s="64"/>
      <c r="BJ264" s="64"/>
      <c r="BK264" s="64"/>
      <c r="BL264" s="64"/>
      <c r="BM264" s="64"/>
      <c r="BN264" s="64"/>
      <c r="BO264" s="85"/>
      <c r="BQ264" s="91"/>
    </row>
    <row r="265" spans="1:71" ht="8.85" customHeight="1" x14ac:dyDescent="0.3">
      <c r="A265" s="64">
        <v>21</v>
      </c>
      <c r="B265" s="76"/>
      <c r="C265" s="64" t="s">
        <v>242</v>
      </c>
      <c r="E265" s="88">
        <v>500343</v>
      </c>
      <c r="F265" s="85"/>
      <c r="G265" s="88">
        <v>24994</v>
      </c>
      <c r="H265" s="64"/>
      <c r="I265" s="88">
        <v>83134</v>
      </c>
      <c r="J265" s="88"/>
      <c r="K265" s="88">
        <v>0</v>
      </c>
      <c r="L265" s="64"/>
      <c r="M265" s="88">
        <v>62975</v>
      </c>
      <c r="N265" s="64"/>
      <c r="O265" s="88">
        <v>0</v>
      </c>
      <c r="P265" s="64"/>
      <c r="Q265" s="88">
        <v>6348</v>
      </c>
      <c r="R265" s="64"/>
      <c r="S265" s="88">
        <v>6872</v>
      </c>
      <c r="T265" s="64"/>
      <c r="U265" s="88">
        <f t="shared" ref="U265:U277" si="17">SUM(E265:S265)</f>
        <v>684666</v>
      </c>
      <c r="V265" s="64"/>
      <c r="W265" s="89">
        <f t="shared" ref="W265:W277" si="18">(U265/$BS265)</f>
        <v>114.72285522788204</v>
      </c>
      <c r="X265" s="64"/>
      <c r="Y265" s="89">
        <f t="shared" ref="Y265:Y277" si="19">IF($BO265,U265/$BO265*100,0)</f>
        <v>13.62828582006664</v>
      </c>
      <c r="Z265" s="64"/>
      <c r="AA265" s="88">
        <v>2796518</v>
      </c>
      <c r="AB265" s="64"/>
      <c r="AC265" s="89">
        <f t="shared" ref="AC265:AC277" si="20">(AA265/$BS265)</f>
        <v>468.58545576407505</v>
      </c>
      <c r="AD265" s="64"/>
      <c r="AE265" s="89">
        <f t="shared" ref="AE265:AE277" si="21">IF($BO265,AA265/$BO265*100,0)</f>
        <v>55.664727918373522</v>
      </c>
      <c r="AF265" s="64"/>
      <c r="AG265" s="301">
        <v>806</v>
      </c>
      <c r="AH265" s="64"/>
      <c r="AI265" s="89">
        <f t="shared" ref="AI265:AI277" si="22">(AG265/$BS265)</f>
        <v>0.13505361930294907</v>
      </c>
      <c r="AJ265" s="64"/>
      <c r="AK265" s="89">
        <f t="shared" ref="AK265:AK277" si="23">IF($BO265,AG265/$BO265*100,0)</f>
        <v>1.6043440700974947E-2</v>
      </c>
      <c r="AL265" s="64"/>
      <c r="AM265" s="301">
        <v>27205</v>
      </c>
      <c r="AN265" s="64"/>
      <c r="AO265" s="89">
        <f t="shared" ref="AO265:AO277" si="24">(AM265/$BS265)</f>
        <v>4.55847855227882</v>
      </c>
      <c r="AP265" s="64"/>
      <c r="AQ265" s="89">
        <f t="shared" ref="AQ265:AQ277" si="25">IF($BO265,AM265/$BO265*100,0)</f>
        <v>0.54151588619109603</v>
      </c>
      <c r="AR265" s="64"/>
      <c r="AS265" s="301">
        <v>1460872</v>
      </c>
      <c r="AT265" s="64"/>
      <c r="AU265" s="89">
        <f t="shared" ref="AU265:AU277" si="26">(AS265/$BS265)</f>
        <v>244.78418230563003</v>
      </c>
      <c r="AV265" s="64"/>
      <c r="AW265" s="89">
        <f t="shared" ref="AW265:AW277" si="27">IF($BO265,AS265/$BO265*100,0)</f>
        <v>29.078676555477262</v>
      </c>
      <c r="AX265" s="64"/>
      <c r="AY265" s="301">
        <v>1069</v>
      </c>
      <c r="AZ265" s="64"/>
      <c r="BA265" s="301">
        <v>12299</v>
      </c>
      <c r="BB265" s="64"/>
      <c r="BC265" s="88">
        <f t="shared" ref="BC265:BC277" si="28">(AY265+BA265)</f>
        <v>13368</v>
      </c>
      <c r="BD265" s="64"/>
      <c r="BE265" s="89">
        <f t="shared" ref="BE265:BE277" si="29">(BC265/$BS265)</f>
        <v>2.239946380697051</v>
      </c>
      <c r="BF265" s="64"/>
      <c r="BG265" s="89">
        <f t="shared" ref="BG265:BG277" si="30">IF($BO265,BC265/$BO265*100,0)</f>
        <v>0.26609021748217504</v>
      </c>
      <c r="BH265" s="64"/>
      <c r="BI265" s="301">
        <v>40425</v>
      </c>
      <c r="BJ265" s="64"/>
      <c r="BK265" s="89">
        <f t="shared" ref="BK265:BK277" si="31">(BI265/$BS265)</f>
        <v>6.7736260053619306</v>
      </c>
      <c r="BL265" s="64"/>
      <c r="BM265" s="89">
        <f t="shared" ref="BM265:BM277" si="32">IF($BO265,BI265/$BO265*100,0)</f>
        <v>0.80466016170832788</v>
      </c>
      <c r="BN265" s="64"/>
      <c r="BO265" s="88">
        <f t="shared" ref="BO265:BO277" si="33">(U265+AA265+AG265+AM265+AS265+BC265+BI265)</f>
        <v>5023860</v>
      </c>
      <c r="BQ265" s="64">
        <v>21</v>
      </c>
      <c r="BS265" s="68">
        <v>5968</v>
      </c>
    </row>
    <row r="266" spans="1:71" ht="8.85" customHeight="1" x14ac:dyDescent="0.3">
      <c r="A266" s="64">
        <v>22</v>
      </c>
      <c r="B266" s="76"/>
      <c r="C266" s="64" t="s">
        <v>195</v>
      </c>
      <c r="E266" s="88">
        <v>631470</v>
      </c>
      <c r="F266" s="85"/>
      <c r="G266" s="88">
        <v>33651</v>
      </c>
      <c r="H266" s="64"/>
      <c r="I266" s="88">
        <v>217128</v>
      </c>
      <c r="J266" s="88"/>
      <c r="K266" s="88">
        <v>0</v>
      </c>
      <c r="L266" s="64"/>
      <c r="M266" s="88">
        <v>0</v>
      </c>
      <c r="N266" s="64"/>
      <c r="O266" s="88">
        <v>0</v>
      </c>
      <c r="P266" s="64"/>
      <c r="Q266" s="88">
        <v>0</v>
      </c>
      <c r="R266" s="64"/>
      <c r="S266" s="88">
        <v>0</v>
      </c>
      <c r="T266" s="64"/>
      <c r="U266" s="88">
        <f t="shared" si="17"/>
        <v>882249</v>
      </c>
      <c r="V266" s="64"/>
      <c r="W266" s="89">
        <f t="shared" si="18"/>
        <v>186.87756831179834</v>
      </c>
      <c r="X266" s="64"/>
      <c r="Y266" s="89">
        <f t="shared" si="19"/>
        <v>24.886926203727473</v>
      </c>
      <c r="Z266" s="64"/>
      <c r="AA266" s="88">
        <v>2273803</v>
      </c>
      <c r="AB266" s="64"/>
      <c r="AC266" s="89">
        <f t="shared" si="20"/>
        <v>481.63588222834147</v>
      </c>
      <c r="AD266" s="64"/>
      <c r="AE266" s="89">
        <f t="shared" si="21"/>
        <v>64.140585552167394</v>
      </c>
      <c r="AF266" s="64"/>
      <c r="AG266" s="88">
        <v>1263</v>
      </c>
      <c r="AH266" s="64"/>
      <c r="AI266" s="89">
        <f t="shared" si="22"/>
        <v>0.26752806608769331</v>
      </c>
      <c r="AJ266" s="64"/>
      <c r="AK266" s="89">
        <f t="shared" si="23"/>
        <v>3.5627343069029031E-2</v>
      </c>
      <c r="AL266" s="64"/>
      <c r="AM266" s="88">
        <v>92549</v>
      </c>
      <c r="AN266" s="64"/>
      <c r="AO266" s="89">
        <f t="shared" si="24"/>
        <v>19.603685659817835</v>
      </c>
      <c r="AP266" s="64"/>
      <c r="AQ266" s="89">
        <f t="shared" si="25"/>
        <v>2.6106690211366335</v>
      </c>
      <c r="AR266" s="64"/>
      <c r="AS266" s="88">
        <v>192994</v>
      </c>
      <c r="AT266" s="64"/>
      <c r="AU266" s="89">
        <f t="shared" si="26"/>
        <v>40.879898326625714</v>
      </c>
      <c r="AV266" s="64"/>
      <c r="AW266" s="89">
        <f t="shared" si="27"/>
        <v>5.4440724055931824</v>
      </c>
      <c r="AX266" s="64"/>
      <c r="AY266" s="88">
        <v>18906</v>
      </c>
      <c r="AZ266" s="64"/>
      <c r="BA266" s="88">
        <v>6870</v>
      </c>
      <c r="BB266" s="64"/>
      <c r="BC266" s="88">
        <f t="shared" si="28"/>
        <v>25776</v>
      </c>
      <c r="BD266" s="64"/>
      <c r="BE266" s="89">
        <f t="shared" si="29"/>
        <v>5.4598601991103584</v>
      </c>
      <c r="BF266" s="64"/>
      <c r="BG266" s="89">
        <f t="shared" si="30"/>
        <v>0.72710245047291566</v>
      </c>
      <c r="BH266" s="64"/>
      <c r="BI266" s="88">
        <v>76396</v>
      </c>
      <c r="BJ266" s="64"/>
      <c r="BK266" s="89">
        <f t="shared" si="31"/>
        <v>16.182164795594154</v>
      </c>
      <c r="BL266" s="64"/>
      <c r="BM266" s="89">
        <f t="shared" si="32"/>
        <v>2.1550170238333664</v>
      </c>
      <c r="BN266" s="64"/>
      <c r="BO266" s="88">
        <f t="shared" si="33"/>
        <v>3545030</v>
      </c>
      <c r="BQ266" s="64">
        <v>22</v>
      </c>
      <c r="BS266" s="68">
        <v>4721</v>
      </c>
    </row>
    <row r="267" spans="1:71" ht="8.85" customHeight="1" x14ac:dyDescent="0.3">
      <c r="A267" s="64">
        <v>23</v>
      </c>
      <c r="B267" s="76"/>
      <c r="C267" s="64" t="s">
        <v>203</v>
      </c>
      <c r="E267" s="88">
        <v>1516707</v>
      </c>
      <c r="F267" s="85"/>
      <c r="G267" s="88">
        <v>62557</v>
      </c>
      <c r="H267" s="64"/>
      <c r="I267" s="88">
        <v>339914</v>
      </c>
      <c r="J267" s="88"/>
      <c r="K267" s="88">
        <v>0</v>
      </c>
      <c r="L267" s="64"/>
      <c r="M267" s="88">
        <v>515161</v>
      </c>
      <c r="N267" s="64"/>
      <c r="O267" s="88">
        <v>0</v>
      </c>
      <c r="P267" s="64"/>
      <c r="Q267" s="88">
        <v>22402</v>
      </c>
      <c r="R267" s="64"/>
      <c r="S267" s="88">
        <v>38582</v>
      </c>
      <c r="T267" s="64"/>
      <c r="U267" s="88">
        <f t="shared" si="17"/>
        <v>2495323</v>
      </c>
      <c r="V267" s="64"/>
      <c r="W267" s="89">
        <f t="shared" si="18"/>
        <v>274.63383226942551</v>
      </c>
      <c r="X267" s="64"/>
      <c r="Y267" s="89">
        <f t="shared" si="19"/>
        <v>44.021692916900271</v>
      </c>
      <c r="Z267" s="64"/>
      <c r="AA267" s="88">
        <v>2798148</v>
      </c>
      <c r="AB267" s="64"/>
      <c r="AC267" s="89">
        <f t="shared" si="20"/>
        <v>307.96257979308825</v>
      </c>
      <c r="AD267" s="64"/>
      <c r="AE267" s="89">
        <f t="shared" si="21"/>
        <v>49.364035033556242</v>
      </c>
      <c r="AF267" s="64"/>
      <c r="AG267" s="88">
        <v>39434</v>
      </c>
      <c r="AH267" s="64"/>
      <c r="AI267" s="89">
        <f t="shared" si="22"/>
        <v>4.3400836451683906</v>
      </c>
      <c r="AJ267" s="64"/>
      <c r="AK267" s="89">
        <f t="shared" si="23"/>
        <v>0.69568205738697775</v>
      </c>
      <c r="AL267" s="64"/>
      <c r="AM267" s="88">
        <v>30435</v>
      </c>
      <c r="AN267" s="64"/>
      <c r="AO267" s="89">
        <f t="shared" si="24"/>
        <v>3.3496588157605105</v>
      </c>
      <c r="AP267" s="64"/>
      <c r="AQ267" s="89">
        <f t="shared" si="25"/>
        <v>0.53692456805225608</v>
      </c>
      <c r="AR267" s="64"/>
      <c r="AS267" s="88">
        <v>216750</v>
      </c>
      <c r="AT267" s="64"/>
      <c r="AU267" s="89">
        <f t="shared" si="26"/>
        <v>23.855381906229365</v>
      </c>
      <c r="AV267" s="64"/>
      <c r="AW267" s="89">
        <f t="shared" si="27"/>
        <v>3.8238344053006896</v>
      </c>
      <c r="AX267" s="64"/>
      <c r="AY267" s="88">
        <v>36761</v>
      </c>
      <c r="AZ267" s="64"/>
      <c r="BA267" s="88">
        <v>16462</v>
      </c>
      <c r="BB267" s="64"/>
      <c r="BC267" s="88">
        <f t="shared" si="28"/>
        <v>53223</v>
      </c>
      <c r="BD267" s="64"/>
      <c r="BE267" s="89">
        <f t="shared" si="29"/>
        <v>5.8576931543033242</v>
      </c>
      <c r="BF267" s="64"/>
      <c r="BG267" s="89">
        <f t="shared" si="30"/>
        <v>0.93894319978463037</v>
      </c>
      <c r="BH267" s="64"/>
      <c r="BI267" s="88">
        <v>35081</v>
      </c>
      <c r="BJ267" s="64"/>
      <c r="BK267" s="89">
        <f t="shared" si="31"/>
        <v>3.8609949372661236</v>
      </c>
      <c r="BL267" s="64"/>
      <c r="BM267" s="89">
        <f t="shared" si="32"/>
        <v>0.61888781901893197</v>
      </c>
      <c r="BN267" s="64"/>
      <c r="BO267" s="88">
        <f t="shared" si="33"/>
        <v>5668394</v>
      </c>
      <c r="BQ267" s="64">
        <v>23</v>
      </c>
      <c r="BS267" s="68">
        <v>9086</v>
      </c>
    </row>
    <row r="268" spans="1:71" ht="8.85" customHeight="1" x14ac:dyDescent="0.3">
      <c r="A268" s="64">
        <v>24</v>
      </c>
      <c r="B268" s="76"/>
      <c r="C268" s="102" t="s">
        <v>243</v>
      </c>
      <c r="E268" s="88">
        <v>3522166</v>
      </c>
      <c r="F268" s="85"/>
      <c r="G268" s="88">
        <v>37313</v>
      </c>
      <c r="H268" s="64"/>
      <c r="I268" s="88">
        <v>657457</v>
      </c>
      <c r="J268" s="88"/>
      <c r="K268" s="88">
        <v>0</v>
      </c>
      <c r="L268" s="64"/>
      <c r="M268" s="88">
        <v>0</v>
      </c>
      <c r="N268" s="64"/>
      <c r="O268" s="88">
        <v>0</v>
      </c>
      <c r="P268" s="64"/>
      <c r="Q268" s="88">
        <v>20966</v>
      </c>
      <c r="R268" s="64"/>
      <c r="S268" s="88">
        <v>20965</v>
      </c>
      <c r="T268" s="64"/>
      <c r="U268" s="88">
        <f t="shared" si="17"/>
        <v>4258867</v>
      </c>
      <c r="V268" s="64"/>
      <c r="W268" s="89">
        <f t="shared" si="18"/>
        <v>551.16694706872011</v>
      </c>
      <c r="X268" s="64"/>
      <c r="Y268" s="89">
        <f t="shared" si="19"/>
        <v>42.925588652776781</v>
      </c>
      <c r="Z268" s="64"/>
      <c r="AA268" s="88">
        <v>5304070</v>
      </c>
      <c r="AB268" s="64"/>
      <c r="AC268" s="89">
        <f t="shared" si="20"/>
        <v>686.43328588067811</v>
      </c>
      <c r="AD268" s="64"/>
      <c r="AE268" s="89">
        <f t="shared" si="21"/>
        <v>53.460304584654494</v>
      </c>
      <c r="AF268" s="64"/>
      <c r="AG268" s="88">
        <v>91405</v>
      </c>
      <c r="AH268" s="64"/>
      <c r="AI268" s="89">
        <f t="shared" si="22"/>
        <v>11.829299857642035</v>
      </c>
      <c r="AJ268" s="64"/>
      <c r="AK268" s="89">
        <f t="shared" si="23"/>
        <v>0.92128104277664957</v>
      </c>
      <c r="AL268" s="64"/>
      <c r="AM268" s="88">
        <v>50466</v>
      </c>
      <c r="AN268" s="64"/>
      <c r="AO268" s="89">
        <f t="shared" si="24"/>
        <v>6.5311246279280448</v>
      </c>
      <c r="AP268" s="64"/>
      <c r="AQ268" s="89">
        <f t="shared" si="25"/>
        <v>0.50865236152033699</v>
      </c>
      <c r="AR268" s="64"/>
      <c r="AS268" s="88">
        <v>0</v>
      </c>
      <c r="AT268" s="64"/>
      <c r="AU268" s="89">
        <f t="shared" si="26"/>
        <v>0</v>
      </c>
      <c r="AV268" s="64"/>
      <c r="AW268" s="89">
        <f t="shared" si="27"/>
        <v>0</v>
      </c>
      <c r="AX268" s="64"/>
      <c r="AY268" s="88">
        <v>112977</v>
      </c>
      <c r="AZ268" s="64"/>
      <c r="BA268" s="88">
        <v>44680</v>
      </c>
      <c r="BB268" s="64"/>
      <c r="BC268" s="88">
        <f t="shared" si="28"/>
        <v>157657</v>
      </c>
      <c r="BD268" s="64"/>
      <c r="BE268" s="89">
        <f t="shared" si="29"/>
        <v>20.403390707907338</v>
      </c>
      <c r="BF268" s="64"/>
      <c r="BG268" s="89">
        <f t="shared" si="30"/>
        <v>1.5890422335872025</v>
      </c>
      <c r="BH268" s="64"/>
      <c r="BI268" s="88">
        <v>59046</v>
      </c>
      <c r="BJ268" s="64"/>
      <c r="BK268" s="89">
        <f t="shared" si="31"/>
        <v>7.6415167594150386</v>
      </c>
      <c r="BL268" s="64"/>
      <c r="BM268" s="89">
        <f t="shared" si="32"/>
        <v>0.59513112468453644</v>
      </c>
      <c r="BN268" s="64"/>
      <c r="BO268" s="88">
        <f t="shared" si="33"/>
        <v>9921511</v>
      </c>
      <c r="BQ268" s="64">
        <v>24</v>
      </c>
      <c r="BS268" s="68">
        <v>7727</v>
      </c>
    </row>
    <row r="269" spans="1:71" ht="8.85" customHeight="1" x14ac:dyDescent="0.3">
      <c r="A269" s="64">
        <v>25</v>
      </c>
      <c r="B269" s="76"/>
      <c r="C269" s="64" t="s">
        <v>244</v>
      </c>
      <c r="E269" s="88">
        <v>399550</v>
      </c>
      <c r="F269" s="85"/>
      <c r="G269" s="88">
        <v>32541</v>
      </c>
      <c r="H269" s="64"/>
      <c r="I269" s="88">
        <v>0</v>
      </c>
      <c r="J269" s="88"/>
      <c r="K269" s="88">
        <v>13935</v>
      </c>
      <c r="L269" s="64"/>
      <c r="M269" s="88">
        <v>0</v>
      </c>
      <c r="N269" s="64"/>
      <c r="O269" s="88">
        <v>0</v>
      </c>
      <c r="P269" s="64"/>
      <c r="Q269" s="88">
        <v>12371</v>
      </c>
      <c r="R269" s="64"/>
      <c r="S269" s="88">
        <v>12371</v>
      </c>
      <c r="T269" s="64"/>
      <c r="U269" s="88">
        <f t="shared" si="17"/>
        <v>470768</v>
      </c>
      <c r="V269" s="64"/>
      <c r="W269" s="89">
        <f t="shared" si="18"/>
        <v>80.846299158509353</v>
      </c>
      <c r="X269" s="64"/>
      <c r="Y269" s="89">
        <f t="shared" si="19"/>
        <v>11.533204682485804</v>
      </c>
      <c r="Z269" s="64"/>
      <c r="AA269" s="88">
        <v>2207338</v>
      </c>
      <c r="AB269" s="64"/>
      <c r="AC269" s="89">
        <f t="shared" si="20"/>
        <v>379.07229950197495</v>
      </c>
      <c r="AD269" s="64"/>
      <c r="AE269" s="89">
        <f t="shared" si="21"/>
        <v>54.076914653138807</v>
      </c>
      <c r="AF269" s="64"/>
      <c r="AG269" s="88">
        <v>1145</v>
      </c>
      <c r="AH269" s="64"/>
      <c r="AI269" s="89">
        <f t="shared" si="22"/>
        <v>0.19663403743774688</v>
      </c>
      <c r="AJ269" s="64"/>
      <c r="AK269" s="89">
        <f t="shared" si="23"/>
        <v>2.8051013156047664E-2</v>
      </c>
      <c r="AL269" s="64"/>
      <c r="AM269" s="88">
        <v>49339</v>
      </c>
      <c r="AN269" s="64"/>
      <c r="AO269" s="89">
        <f t="shared" si="24"/>
        <v>8.4731238193371112</v>
      </c>
      <c r="AP269" s="64"/>
      <c r="AQ269" s="89">
        <f t="shared" si="25"/>
        <v>1.2087414306604678</v>
      </c>
      <c r="AR269" s="64"/>
      <c r="AS269" s="88">
        <v>1240329</v>
      </c>
      <c r="AT269" s="64"/>
      <c r="AU269" s="89">
        <f t="shared" si="26"/>
        <v>213.00515198351366</v>
      </c>
      <c r="AV269" s="64"/>
      <c r="AW269" s="89">
        <f t="shared" si="27"/>
        <v>30.38644986622484</v>
      </c>
      <c r="AX269" s="64"/>
      <c r="AY269" s="88">
        <v>6305</v>
      </c>
      <c r="AZ269" s="64"/>
      <c r="BA269" s="88">
        <v>3820</v>
      </c>
      <c r="BB269" s="64"/>
      <c r="BC269" s="88">
        <f t="shared" si="28"/>
        <v>10125</v>
      </c>
      <c r="BD269" s="64"/>
      <c r="BE269" s="89">
        <f t="shared" si="29"/>
        <v>1.7387944358578054</v>
      </c>
      <c r="BF269" s="64"/>
      <c r="BG269" s="89">
        <f t="shared" si="30"/>
        <v>0.2480493521440896</v>
      </c>
      <c r="BH269" s="64"/>
      <c r="BI269" s="88">
        <v>102805</v>
      </c>
      <c r="BJ269" s="64"/>
      <c r="BK269" s="89">
        <f t="shared" si="31"/>
        <v>17.654988837369054</v>
      </c>
      <c r="BL269" s="64"/>
      <c r="BM269" s="89">
        <f t="shared" si="32"/>
        <v>2.5185890021899389</v>
      </c>
      <c r="BN269" s="64"/>
      <c r="BO269" s="88">
        <f t="shared" si="33"/>
        <v>4081849</v>
      </c>
      <c r="BQ269" s="64">
        <v>25</v>
      </c>
      <c r="BS269" s="68">
        <v>5823</v>
      </c>
    </row>
    <row r="270" spans="1:71" ht="8.85" customHeight="1" x14ac:dyDescent="0.3">
      <c r="A270" s="91"/>
      <c r="B270" s="64"/>
      <c r="E270" s="64"/>
      <c r="F270" s="64"/>
      <c r="G270" s="64"/>
      <c r="H270" s="64"/>
      <c r="I270" s="64"/>
      <c r="J270" s="64"/>
      <c r="K270" s="64"/>
      <c r="L270" s="64"/>
      <c r="M270" s="64"/>
      <c r="N270" s="64"/>
      <c r="O270" s="64"/>
      <c r="P270" s="64"/>
      <c r="Q270" s="64"/>
      <c r="R270" s="64"/>
      <c r="S270" s="64"/>
      <c r="T270" s="64"/>
      <c r="U270" s="85"/>
      <c r="V270" s="64"/>
      <c r="W270" s="64"/>
      <c r="X270" s="64"/>
      <c r="Y270" s="64"/>
      <c r="Z270" s="64"/>
      <c r="AA270" s="64"/>
      <c r="AB270" s="64"/>
      <c r="AC270" s="64"/>
      <c r="AD270" s="64"/>
      <c r="AE270" s="64"/>
      <c r="AF270" s="64"/>
      <c r="AG270" s="64"/>
      <c r="AH270" s="64"/>
      <c r="AI270" s="64"/>
      <c r="AJ270" s="64"/>
      <c r="AK270" s="64"/>
      <c r="AL270" s="64"/>
      <c r="AM270" s="64"/>
      <c r="AN270" s="64"/>
      <c r="AO270" s="64"/>
      <c r="AP270" s="64"/>
      <c r="AQ270" s="64"/>
      <c r="AR270" s="64"/>
      <c r="AS270" s="64"/>
      <c r="AT270" s="64"/>
      <c r="AU270" s="64"/>
      <c r="AV270" s="64"/>
      <c r="AW270" s="64"/>
      <c r="AX270" s="64"/>
      <c r="AY270" s="64"/>
      <c r="AZ270" s="64"/>
      <c r="BA270" s="64"/>
      <c r="BB270" s="64"/>
      <c r="BC270" s="85"/>
      <c r="BD270" s="64"/>
      <c r="BE270" s="64"/>
      <c r="BF270" s="64"/>
      <c r="BG270" s="64"/>
      <c r="BH270" s="64"/>
      <c r="BI270" s="64"/>
      <c r="BJ270" s="64"/>
      <c r="BK270" s="64"/>
      <c r="BL270" s="64"/>
      <c r="BM270" s="64"/>
      <c r="BN270" s="64"/>
      <c r="BO270" s="85"/>
      <c r="BQ270" s="91"/>
    </row>
    <row r="271" spans="1:71" ht="8.85" customHeight="1" x14ac:dyDescent="0.3">
      <c r="A271" s="64">
        <v>26</v>
      </c>
      <c r="B271" s="76"/>
      <c r="C271" s="64" t="s">
        <v>245</v>
      </c>
      <c r="E271" s="88">
        <v>583751</v>
      </c>
      <c r="F271" s="85"/>
      <c r="G271" s="88">
        <v>27035</v>
      </c>
      <c r="H271" s="64"/>
      <c r="I271" s="88">
        <v>261439</v>
      </c>
      <c r="J271" s="88"/>
      <c r="K271" s="88">
        <v>0</v>
      </c>
      <c r="L271" s="64"/>
      <c r="M271" s="88">
        <v>148325</v>
      </c>
      <c r="N271" s="64"/>
      <c r="O271" s="88">
        <v>0</v>
      </c>
      <c r="P271" s="64"/>
      <c r="Q271" s="88">
        <v>7682</v>
      </c>
      <c r="R271" s="64"/>
      <c r="S271" s="88">
        <v>3411</v>
      </c>
      <c r="T271" s="64"/>
      <c r="U271" s="88">
        <f t="shared" si="17"/>
        <v>1031643</v>
      </c>
      <c r="V271" s="64"/>
      <c r="W271" s="89">
        <f t="shared" si="18"/>
        <v>214.97041050218795</v>
      </c>
      <c r="X271" s="64"/>
      <c r="Y271" s="89">
        <f t="shared" si="19"/>
        <v>15.305195063375345</v>
      </c>
      <c r="Z271" s="64"/>
      <c r="AA271" s="88">
        <v>3429812</v>
      </c>
      <c r="AB271" s="64"/>
      <c r="AC271" s="89">
        <f t="shared" si="20"/>
        <v>714.69306105438636</v>
      </c>
      <c r="AD271" s="64"/>
      <c r="AE271" s="89">
        <f t="shared" si="21"/>
        <v>50.883824821867186</v>
      </c>
      <c r="AF271" s="64"/>
      <c r="AG271" s="301">
        <v>22128</v>
      </c>
      <c r="AH271" s="64"/>
      <c r="AI271" s="89">
        <f t="shared" si="22"/>
        <v>4.6109606167951656</v>
      </c>
      <c r="AJ271" s="64"/>
      <c r="AK271" s="89">
        <f t="shared" si="23"/>
        <v>0.32828542079224082</v>
      </c>
      <c r="AL271" s="64"/>
      <c r="AM271" s="301">
        <v>50047</v>
      </c>
      <c r="AN271" s="64"/>
      <c r="AO271" s="89">
        <f t="shared" si="24"/>
        <v>10.428630964784331</v>
      </c>
      <c r="AP271" s="64"/>
      <c r="AQ271" s="89">
        <f t="shared" si="25"/>
        <v>0.74248465538635555</v>
      </c>
      <c r="AR271" s="64"/>
      <c r="AS271" s="301">
        <v>1777532</v>
      </c>
      <c r="AT271" s="64"/>
      <c r="AU271" s="89">
        <f t="shared" si="26"/>
        <v>370.39633256928528</v>
      </c>
      <c r="AV271" s="64"/>
      <c r="AW271" s="89">
        <f t="shared" si="27"/>
        <v>26.371015934186246</v>
      </c>
      <c r="AX271" s="64"/>
      <c r="AY271" s="301">
        <v>262874</v>
      </c>
      <c r="AZ271" s="64"/>
      <c r="BA271" s="301">
        <v>450</v>
      </c>
      <c r="BB271" s="64"/>
      <c r="BC271" s="88">
        <f t="shared" si="28"/>
        <v>263324</v>
      </c>
      <c r="BD271" s="64"/>
      <c r="BE271" s="89">
        <f t="shared" si="29"/>
        <v>54.870598041258596</v>
      </c>
      <c r="BF271" s="64"/>
      <c r="BG271" s="89">
        <f t="shared" si="30"/>
        <v>3.9066083760256691</v>
      </c>
      <c r="BH271" s="64"/>
      <c r="BI271" s="301">
        <v>165990</v>
      </c>
      <c r="BJ271" s="64"/>
      <c r="BK271" s="89">
        <f t="shared" si="31"/>
        <v>34.588455928318403</v>
      </c>
      <c r="BL271" s="64"/>
      <c r="BM271" s="89">
        <f t="shared" si="32"/>
        <v>2.4625857283669581</v>
      </c>
      <c r="BN271" s="64"/>
      <c r="BO271" s="88">
        <f t="shared" si="33"/>
        <v>6740476</v>
      </c>
      <c r="BQ271" s="64">
        <v>26</v>
      </c>
      <c r="BS271" s="68">
        <v>4799</v>
      </c>
    </row>
    <row r="272" spans="1:71" ht="8.85" customHeight="1" x14ac:dyDescent="0.3">
      <c r="A272" s="64">
        <v>27</v>
      </c>
      <c r="B272" s="76"/>
      <c r="C272" s="64" t="s">
        <v>246</v>
      </c>
      <c r="E272" s="88">
        <v>1740726</v>
      </c>
      <c r="F272" s="85"/>
      <c r="G272" s="88">
        <v>29661</v>
      </c>
      <c r="H272" s="64"/>
      <c r="I272" s="88">
        <v>532312</v>
      </c>
      <c r="J272" s="88"/>
      <c r="K272" s="88">
        <v>0</v>
      </c>
      <c r="L272" s="64"/>
      <c r="M272" s="88">
        <v>169271</v>
      </c>
      <c r="N272" s="64"/>
      <c r="O272" s="88">
        <v>0</v>
      </c>
      <c r="P272" s="64"/>
      <c r="Q272" s="88">
        <v>32464</v>
      </c>
      <c r="R272" s="64"/>
      <c r="S272" s="88">
        <v>10305</v>
      </c>
      <c r="T272" s="64"/>
      <c r="U272" s="88">
        <f t="shared" si="17"/>
        <v>2514739</v>
      </c>
      <c r="V272" s="64"/>
      <c r="W272" s="89">
        <f t="shared" si="18"/>
        <v>310.88379280504387</v>
      </c>
      <c r="X272" s="64"/>
      <c r="Y272" s="89">
        <f t="shared" si="19"/>
        <v>34.088472494931949</v>
      </c>
      <c r="Z272" s="64"/>
      <c r="AA272" s="88">
        <v>3607797</v>
      </c>
      <c r="AB272" s="64"/>
      <c r="AC272" s="89">
        <f t="shared" si="20"/>
        <v>446.01273334157497</v>
      </c>
      <c r="AD272" s="64"/>
      <c r="AE272" s="89">
        <f t="shared" si="21"/>
        <v>48.905388909862211</v>
      </c>
      <c r="AF272" s="64"/>
      <c r="AG272" s="88">
        <v>46850</v>
      </c>
      <c r="AH272" s="64"/>
      <c r="AI272" s="89">
        <f t="shared" si="22"/>
        <v>5.7918160464828778</v>
      </c>
      <c r="AJ272" s="64"/>
      <c r="AK272" s="89">
        <f t="shared" si="23"/>
        <v>0.63507383326363553</v>
      </c>
      <c r="AL272" s="64"/>
      <c r="AM272" s="88">
        <v>40356</v>
      </c>
      <c r="AN272" s="64"/>
      <c r="AO272" s="89">
        <f t="shared" si="24"/>
        <v>4.9889974038818146</v>
      </c>
      <c r="AP272" s="64"/>
      <c r="AQ272" s="89">
        <f t="shared" si="25"/>
        <v>0.54704460224519269</v>
      </c>
      <c r="AR272" s="64"/>
      <c r="AS272" s="88">
        <v>0</v>
      </c>
      <c r="AT272" s="64"/>
      <c r="AU272" s="89">
        <f t="shared" si="26"/>
        <v>0</v>
      </c>
      <c r="AV272" s="64"/>
      <c r="AW272" s="89">
        <f t="shared" si="27"/>
        <v>0</v>
      </c>
      <c r="AX272" s="64"/>
      <c r="AY272" s="88">
        <v>104948</v>
      </c>
      <c r="AZ272" s="64"/>
      <c r="BA272" s="88">
        <v>355344</v>
      </c>
      <c r="BB272" s="64"/>
      <c r="BC272" s="88">
        <f t="shared" si="28"/>
        <v>460292</v>
      </c>
      <c r="BD272" s="64"/>
      <c r="BE272" s="89">
        <f t="shared" si="29"/>
        <v>56.903449128446034</v>
      </c>
      <c r="BF272" s="64"/>
      <c r="BG272" s="89">
        <f t="shared" si="30"/>
        <v>6.2394750237051309</v>
      </c>
      <c r="BH272" s="64"/>
      <c r="BI272" s="88">
        <v>707061</v>
      </c>
      <c r="BJ272" s="64"/>
      <c r="BK272" s="89">
        <f t="shared" si="31"/>
        <v>87.410186673259986</v>
      </c>
      <c r="BL272" s="64"/>
      <c r="BM272" s="89">
        <f t="shared" si="32"/>
        <v>9.5845451359918776</v>
      </c>
      <c r="BN272" s="64"/>
      <c r="BO272" s="88">
        <f t="shared" si="33"/>
        <v>7377095</v>
      </c>
      <c r="BQ272" s="64">
        <v>27</v>
      </c>
      <c r="BS272" s="68">
        <v>8089</v>
      </c>
    </row>
    <row r="273" spans="1:71" ht="8.85" customHeight="1" x14ac:dyDescent="0.3">
      <c r="A273" s="64">
        <v>28</v>
      </c>
      <c r="B273" s="76"/>
      <c r="C273" s="64" t="s">
        <v>247</v>
      </c>
      <c r="E273" s="88">
        <v>977606</v>
      </c>
      <c r="F273" s="85"/>
      <c r="G273" s="88">
        <v>70239</v>
      </c>
      <c r="H273" s="64"/>
      <c r="I273" s="88">
        <v>594649</v>
      </c>
      <c r="J273" s="88"/>
      <c r="K273" s="88">
        <v>924</v>
      </c>
      <c r="L273" s="64"/>
      <c r="M273" s="88">
        <v>5086</v>
      </c>
      <c r="N273" s="64"/>
      <c r="O273" s="88">
        <v>0</v>
      </c>
      <c r="P273" s="64"/>
      <c r="Q273" s="88">
        <v>21204</v>
      </c>
      <c r="R273" s="64"/>
      <c r="S273" s="88">
        <v>15162</v>
      </c>
      <c r="T273" s="64"/>
      <c r="U273" s="88">
        <f t="shared" si="17"/>
        <v>1684870</v>
      </c>
      <c r="V273" s="64"/>
      <c r="W273" s="89">
        <f t="shared" si="18"/>
        <v>206.93564234831737</v>
      </c>
      <c r="X273" s="64"/>
      <c r="Y273" s="89">
        <f t="shared" si="19"/>
        <v>25.423223711301475</v>
      </c>
      <c r="Z273" s="64"/>
      <c r="AA273" s="88">
        <v>4414996</v>
      </c>
      <c r="AB273" s="64"/>
      <c r="AC273" s="89">
        <f t="shared" si="20"/>
        <v>542.24957013018911</v>
      </c>
      <c r="AD273" s="64"/>
      <c r="AE273" s="89">
        <f t="shared" si="21"/>
        <v>66.618451864239475</v>
      </c>
      <c r="AF273" s="64"/>
      <c r="AG273" s="88">
        <v>4355</v>
      </c>
      <c r="AH273" s="64"/>
      <c r="AI273" s="89">
        <f t="shared" si="22"/>
        <v>0.53488086465241957</v>
      </c>
      <c r="AJ273" s="64"/>
      <c r="AK273" s="89">
        <f t="shared" si="23"/>
        <v>6.5713164376312666E-2</v>
      </c>
      <c r="AL273" s="64"/>
      <c r="AM273" s="88">
        <v>40838</v>
      </c>
      <c r="AN273" s="64"/>
      <c r="AO273" s="89">
        <f t="shared" si="24"/>
        <v>5.0157209530827807</v>
      </c>
      <c r="AP273" s="64"/>
      <c r="AQ273" s="89">
        <f t="shared" si="25"/>
        <v>0.61620992119399687</v>
      </c>
      <c r="AR273" s="64"/>
      <c r="AS273" s="88">
        <v>30849</v>
      </c>
      <c r="AT273" s="64"/>
      <c r="AU273" s="89">
        <f t="shared" si="26"/>
        <v>3.7888725128960945</v>
      </c>
      <c r="AV273" s="64"/>
      <c r="AW273" s="89">
        <f t="shared" si="27"/>
        <v>0.46548459422385052</v>
      </c>
      <c r="AX273" s="64"/>
      <c r="AY273" s="88">
        <v>46635</v>
      </c>
      <c r="AZ273" s="64"/>
      <c r="BA273" s="88">
        <v>60325</v>
      </c>
      <c r="BB273" s="64"/>
      <c r="BC273" s="88">
        <f t="shared" si="28"/>
        <v>106960</v>
      </c>
      <c r="BD273" s="64"/>
      <c r="BE273" s="89">
        <f t="shared" si="29"/>
        <v>13.136821419798576</v>
      </c>
      <c r="BF273" s="64"/>
      <c r="BG273" s="89">
        <f t="shared" si="30"/>
        <v>1.6139334240391279</v>
      </c>
      <c r="BH273" s="64"/>
      <c r="BI273" s="88">
        <v>344419</v>
      </c>
      <c r="BJ273" s="64"/>
      <c r="BK273" s="89">
        <f t="shared" si="31"/>
        <v>42.301522967329895</v>
      </c>
      <c r="BL273" s="64"/>
      <c r="BM273" s="89">
        <f t="shared" si="32"/>
        <v>5.1969833206257707</v>
      </c>
      <c r="BN273" s="64"/>
      <c r="BO273" s="88">
        <f t="shared" si="33"/>
        <v>6627287</v>
      </c>
      <c r="BQ273" s="64">
        <v>28</v>
      </c>
      <c r="BS273" s="68">
        <v>8142</v>
      </c>
    </row>
    <row r="274" spans="1:71" ht="8.85" customHeight="1" x14ac:dyDescent="0.3">
      <c r="A274" s="64">
        <v>29</v>
      </c>
      <c r="B274" s="76"/>
      <c r="C274" s="64" t="s">
        <v>248</v>
      </c>
      <c r="E274" s="88">
        <v>1591426</v>
      </c>
      <c r="F274" s="85"/>
      <c r="G274" s="88">
        <v>68069</v>
      </c>
      <c r="H274" s="64"/>
      <c r="I274" s="88">
        <v>515844</v>
      </c>
      <c r="J274" s="88"/>
      <c r="K274" s="88">
        <v>2103</v>
      </c>
      <c r="L274" s="64"/>
      <c r="M274" s="88">
        <v>236209</v>
      </c>
      <c r="N274" s="64"/>
      <c r="O274" s="88">
        <v>0</v>
      </c>
      <c r="P274" s="64"/>
      <c r="Q274" s="88">
        <v>7985</v>
      </c>
      <c r="R274" s="64"/>
      <c r="S274" s="88">
        <v>11446</v>
      </c>
      <c r="T274" s="64"/>
      <c r="U274" s="88">
        <f t="shared" si="17"/>
        <v>2433082</v>
      </c>
      <c r="V274" s="64"/>
      <c r="W274" s="89">
        <f t="shared" si="18"/>
        <v>523.24344086021506</v>
      </c>
      <c r="X274" s="64"/>
      <c r="Y274" s="89">
        <f t="shared" si="19"/>
        <v>27.556342213092705</v>
      </c>
      <c r="Z274" s="64"/>
      <c r="AA274" s="88">
        <v>4688760</v>
      </c>
      <c r="AB274" s="64"/>
      <c r="AC274" s="89">
        <f t="shared" si="20"/>
        <v>1008.3354838709678</v>
      </c>
      <c r="AD274" s="64"/>
      <c r="AE274" s="89">
        <f t="shared" si="21"/>
        <v>53.103461007504293</v>
      </c>
      <c r="AF274" s="64"/>
      <c r="AG274" s="88">
        <v>52141</v>
      </c>
      <c r="AH274" s="64"/>
      <c r="AI274" s="89">
        <f t="shared" si="22"/>
        <v>11.213118279569892</v>
      </c>
      <c r="AJ274" s="64"/>
      <c r="AK274" s="89">
        <f t="shared" si="23"/>
        <v>0.59053301094367838</v>
      </c>
      <c r="AL274" s="64"/>
      <c r="AM274" s="88">
        <v>102605</v>
      </c>
      <c r="AN274" s="64"/>
      <c r="AO274" s="89">
        <f t="shared" si="24"/>
        <v>22.065591397849463</v>
      </c>
      <c r="AP274" s="64"/>
      <c r="AQ274" s="89">
        <f t="shared" si="25"/>
        <v>1.1620728330464725</v>
      </c>
      <c r="AR274" s="64"/>
      <c r="AS274" s="88">
        <v>732166</v>
      </c>
      <c r="AT274" s="64"/>
      <c r="AU274" s="89">
        <f t="shared" si="26"/>
        <v>157.45505376344087</v>
      </c>
      <c r="AV274" s="64"/>
      <c r="AW274" s="89">
        <f t="shared" si="27"/>
        <v>8.2922880744632668</v>
      </c>
      <c r="AX274" s="64"/>
      <c r="AY274" s="88">
        <v>183293</v>
      </c>
      <c r="AZ274" s="64"/>
      <c r="BA274" s="88">
        <v>52217</v>
      </c>
      <c r="BB274" s="64"/>
      <c r="BC274" s="88">
        <f t="shared" si="28"/>
        <v>235510</v>
      </c>
      <c r="BD274" s="64"/>
      <c r="BE274" s="89">
        <f t="shared" si="29"/>
        <v>50.64731182795699</v>
      </c>
      <c r="BF274" s="64"/>
      <c r="BG274" s="89">
        <f t="shared" si="30"/>
        <v>2.6673141943450585</v>
      </c>
      <c r="BH274" s="64"/>
      <c r="BI274" s="88">
        <v>585217</v>
      </c>
      <c r="BJ274" s="64"/>
      <c r="BK274" s="89">
        <f t="shared" si="31"/>
        <v>125.8531182795699</v>
      </c>
      <c r="BL274" s="64"/>
      <c r="BM274" s="89">
        <f t="shared" si="32"/>
        <v>6.6279886666045256</v>
      </c>
      <c r="BN274" s="64"/>
      <c r="BO274" s="88">
        <f t="shared" si="33"/>
        <v>8829481</v>
      </c>
      <c r="BQ274" s="64">
        <v>29</v>
      </c>
      <c r="BS274" s="68">
        <v>4650</v>
      </c>
    </row>
    <row r="275" spans="1:71" ht="8.85" customHeight="1" x14ac:dyDescent="0.3">
      <c r="A275" s="64">
        <v>30</v>
      </c>
      <c r="B275" s="76"/>
      <c r="C275" s="64" t="s">
        <v>249</v>
      </c>
      <c r="E275" s="88">
        <v>979318</v>
      </c>
      <c r="F275" s="85"/>
      <c r="G275" s="88">
        <v>25999</v>
      </c>
      <c r="H275" s="64"/>
      <c r="I275" s="88">
        <v>403397</v>
      </c>
      <c r="J275" s="88"/>
      <c r="K275" s="88">
        <v>0</v>
      </c>
      <c r="L275" s="64"/>
      <c r="M275" s="88">
        <v>332812</v>
      </c>
      <c r="N275" s="64"/>
      <c r="O275" s="88">
        <v>0</v>
      </c>
      <c r="P275" s="64"/>
      <c r="Q275" s="88">
        <v>48475</v>
      </c>
      <c r="R275" s="64"/>
      <c r="S275" s="88">
        <v>7418</v>
      </c>
      <c r="T275" s="64"/>
      <c r="U275" s="88">
        <f t="shared" si="17"/>
        <v>1797419</v>
      </c>
      <c r="V275" s="64"/>
      <c r="W275" s="89">
        <f t="shared" si="18"/>
        <v>280.93451078462022</v>
      </c>
      <c r="X275" s="64"/>
      <c r="Y275" s="89">
        <f t="shared" si="19"/>
        <v>39.892300361388372</v>
      </c>
      <c r="Z275" s="64"/>
      <c r="AA275" s="88">
        <v>2094219</v>
      </c>
      <c r="AB275" s="64"/>
      <c r="AC275" s="89">
        <f t="shared" si="20"/>
        <v>327.3240075023445</v>
      </c>
      <c r="AD275" s="64"/>
      <c r="AE275" s="89">
        <f t="shared" si="21"/>
        <v>46.479542816964994</v>
      </c>
      <c r="AF275" s="64"/>
      <c r="AG275" s="301">
        <v>24803</v>
      </c>
      <c r="AH275" s="64"/>
      <c r="AI275" s="89">
        <f t="shared" si="22"/>
        <v>3.876680212566427</v>
      </c>
      <c r="AJ275" s="64"/>
      <c r="AK275" s="89">
        <f t="shared" si="23"/>
        <v>0.55048306814577774</v>
      </c>
      <c r="AL275" s="64"/>
      <c r="AM275" s="301">
        <v>32282</v>
      </c>
      <c r="AN275" s="64"/>
      <c r="AO275" s="89">
        <f t="shared" si="24"/>
        <v>5.045639262269459</v>
      </c>
      <c r="AP275" s="64"/>
      <c r="AQ275" s="89">
        <f t="shared" si="25"/>
        <v>0.7164735881095835</v>
      </c>
      <c r="AR275" s="64"/>
      <c r="AS275" s="301">
        <v>358493</v>
      </c>
      <c r="AT275" s="64"/>
      <c r="AU275" s="89">
        <f t="shared" si="26"/>
        <v>56.032041262894651</v>
      </c>
      <c r="AV275" s="64"/>
      <c r="AW275" s="89">
        <f t="shared" si="27"/>
        <v>7.9564700459131696</v>
      </c>
      <c r="AX275" s="64"/>
      <c r="AY275" s="301">
        <v>41481</v>
      </c>
      <c r="AZ275" s="64"/>
      <c r="BA275" s="301">
        <v>66982</v>
      </c>
      <c r="BB275" s="64"/>
      <c r="BC275" s="88">
        <f t="shared" si="28"/>
        <v>108463</v>
      </c>
      <c r="BD275" s="64"/>
      <c r="BE275" s="89">
        <f t="shared" si="29"/>
        <v>16.952641450453267</v>
      </c>
      <c r="BF275" s="64"/>
      <c r="BG275" s="89">
        <f t="shared" si="30"/>
        <v>2.4072509382048741</v>
      </c>
      <c r="BH275" s="64"/>
      <c r="BI275" s="301">
        <v>90000</v>
      </c>
      <c r="BJ275" s="64"/>
      <c r="BK275" s="89">
        <f t="shared" si="31"/>
        <v>14.066895904970304</v>
      </c>
      <c r="BL275" s="64"/>
      <c r="BM275" s="89">
        <f t="shared" si="32"/>
        <v>1.9974791812732331</v>
      </c>
      <c r="BN275" s="64"/>
      <c r="BO275" s="88">
        <f t="shared" si="33"/>
        <v>4505679</v>
      </c>
      <c r="BQ275" s="64">
        <v>30</v>
      </c>
      <c r="BS275" s="68">
        <v>6398</v>
      </c>
    </row>
    <row r="276" spans="1:71" ht="8.85" customHeight="1" x14ac:dyDescent="0.3">
      <c r="A276" s="91"/>
      <c r="B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AC276" s="64"/>
      <c r="AD276" s="64"/>
      <c r="AE276" s="64"/>
      <c r="AF276" s="64"/>
      <c r="AG276" s="64"/>
      <c r="AH276" s="64"/>
      <c r="AI276" s="64"/>
      <c r="AJ276" s="64"/>
      <c r="AK276" s="64"/>
      <c r="AL276" s="64"/>
      <c r="AM276" s="64"/>
      <c r="AN276" s="64"/>
      <c r="AO276" s="64"/>
      <c r="AP276" s="64"/>
      <c r="AQ276" s="64"/>
      <c r="AR276" s="64"/>
      <c r="AS276" s="64"/>
      <c r="AT276" s="64"/>
      <c r="AU276" s="64"/>
      <c r="AV276" s="64"/>
      <c r="AW276" s="64"/>
      <c r="AX276" s="64"/>
      <c r="AY276" s="64"/>
      <c r="AZ276" s="64"/>
      <c r="BA276" s="64"/>
      <c r="BB276" s="64"/>
      <c r="BC276" s="64"/>
      <c r="BD276" s="64"/>
      <c r="BE276" s="64"/>
      <c r="BF276" s="64"/>
      <c r="BG276" s="64"/>
      <c r="BH276" s="64"/>
      <c r="BI276" s="64"/>
      <c r="BJ276" s="64"/>
      <c r="BK276" s="64"/>
      <c r="BL276" s="64"/>
      <c r="BM276" s="64"/>
      <c r="BN276" s="64"/>
      <c r="BO276" s="64"/>
      <c r="BQ276" s="91"/>
    </row>
    <row r="277" spans="1:71" ht="8.85" customHeight="1" x14ac:dyDescent="0.3">
      <c r="A277" s="64">
        <v>31</v>
      </c>
      <c r="B277" s="76"/>
      <c r="C277" s="64" t="s">
        <v>216</v>
      </c>
      <c r="E277" s="88">
        <v>704565</v>
      </c>
      <c r="F277" s="85"/>
      <c r="G277" s="88">
        <v>35863</v>
      </c>
      <c r="H277" s="64"/>
      <c r="I277" s="88">
        <v>130666</v>
      </c>
      <c r="J277" s="88"/>
      <c r="K277" s="88">
        <v>0</v>
      </c>
      <c r="L277" s="64"/>
      <c r="M277" s="88">
        <v>0</v>
      </c>
      <c r="N277" s="64"/>
      <c r="O277" s="88">
        <v>0</v>
      </c>
      <c r="P277" s="64"/>
      <c r="Q277" s="88">
        <v>31037</v>
      </c>
      <c r="R277" s="64"/>
      <c r="S277" s="88">
        <v>0</v>
      </c>
      <c r="T277" s="64"/>
      <c r="U277" s="88">
        <f t="shared" si="17"/>
        <v>902131</v>
      </c>
      <c r="V277" s="64"/>
      <c r="W277" s="89">
        <f t="shared" si="18"/>
        <v>194.97103955046467</v>
      </c>
      <c r="X277" s="64"/>
      <c r="Y277" s="89">
        <f t="shared" si="19"/>
        <v>23.497767775746116</v>
      </c>
      <c r="Z277" s="64"/>
      <c r="AA277" s="88">
        <v>1736991</v>
      </c>
      <c r="AB277" s="64"/>
      <c r="AC277" s="89">
        <f t="shared" si="20"/>
        <v>375.40328506591743</v>
      </c>
      <c r="AD277" s="64"/>
      <c r="AE277" s="89">
        <f t="shared" si="21"/>
        <v>45.243330676543678</v>
      </c>
      <c r="AF277" s="64"/>
      <c r="AG277" s="301">
        <v>1705</v>
      </c>
      <c r="AH277" s="64"/>
      <c r="AI277" s="89">
        <f t="shared" si="22"/>
        <v>0.36848930192349255</v>
      </c>
      <c r="AJ277" s="64"/>
      <c r="AK277" s="89">
        <f t="shared" si="23"/>
        <v>4.4410062460603972E-2</v>
      </c>
      <c r="AL277" s="64"/>
      <c r="AM277" s="301">
        <v>46870</v>
      </c>
      <c r="AN277" s="64"/>
      <c r="AO277" s="89">
        <f t="shared" si="24"/>
        <v>10.129673654635834</v>
      </c>
      <c r="AP277" s="64"/>
      <c r="AQ277" s="89">
        <f t="shared" si="25"/>
        <v>1.2208208959111486</v>
      </c>
      <c r="AR277" s="64"/>
      <c r="AS277" s="301">
        <v>945378</v>
      </c>
      <c r="AT277" s="64"/>
      <c r="AU277" s="89">
        <f t="shared" si="26"/>
        <v>204.31770045385778</v>
      </c>
      <c r="AV277" s="64"/>
      <c r="AW277" s="89">
        <f t="shared" si="27"/>
        <v>24.624220544798163</v>
      </c>
      <c r="AX277" s="64"/>
      <c r="AY277" s="301">
        <v>8424</v>
      </c>
      <c r="AZ277" s="64"/>
      <c r="BA277" s="301">
        <v>0</v>
      </c>
      <c r="BB277" s="64"/>
      <c r="BC277" s="88">
        <f t="shared" si="28"/>
        <v>8424</v>
      </c>
      <c r="BD277" s="64"/>
      <c r="BE277" s="89">
        <f t="shared" si="29"/>
        <v>1.8206181110870974</v>
      </c>
      <c r="BF277" s="64"/>
      <c r="BG277" s="89">
        <f t="shared" si="30"/>
        <v>0.219419569600075</v>
      </c>
      <c r="BH277" s="64"/>
      <c r="BI277" s="301">
        <v>197721</v>
      </c>
      <c r="BJ277" s="64"/>
      <c r="BK277" s="89">
        <f t="shared" si="31"/>
        <v>42.732007780419281</v>
      </c>
      <c r="BL277" s="64"/>
      <c r="BM277" s="89">
        <f t="shared" si="32"/>
        <v>5.1500304749402224</v>
      </c>
      <c r="BN277" s="64"/>
      <c r="BO277" s="88">
        <f t="shared" si="33"/>
        <v>3839220</v>
      </c>
      <c r="BQ277" s="64">
        <v>31</v>
      </c>
      <c r="BS277" s="68">
        <v>4627</v>
      </c>
    </row>
    <row r="278" spans="1:71" ht="8.85" customHeight="1" x14ac:dyDescent="0.3">
      <c r="A278" s="64">
        <v>32</v>
      </c>
      <c r="B278" s="76"/>
      <c r="C278" s="64" t="s">
        <v>250</v>
      </c>
      <c r="E278" s="88">
        <v>11280971</v>
      </c>
      <c r="F278" s="85"/>
      <c r="G278" s="88">
        <v>99546</v>
      </c>
      <c r="H278" s="64"/>
      <c r="I278" s="88">
        <v>0</v>
      </c>
      <c r="J278" s="88"/>
      <c r="K278" s="88">
        <v>0</v>
      </c>
      <c r="L278" s="64"/>
      <c r="M278" s="88">
        <v>0</v>
      </c>
      <c r="N278" s="64"/>
      <c r="O278" s="88">
        <v>0</v>
      </c>
      <c r="P278" s="64"/>
      <c r="Q278" s="88">
        <v>33491</v>
      </c>
      <c r="R278" s="64"/>
      <c r="S278" s="88">
        <v>5650</v>
      </c>
      <c r="T278" s="64"/>
      <c r="U278" s="88">
        <f>SUM(E278:S278)</f>
        <v>11419658</v>
      </c>
      <c r="V278" s="64"/>
      <c r="W278" s="89">
        <f>(U278/$BS278)</f>
        <v>727.96952890928799</v>
      </c>
      <c r="X278" s="64"/>
      <c r="Y278" s="89">
        <f>IF($BO278,U278/$BO278*100,0)</f>
        <v>45.636144749238461</v>
      </c>
      <c r="Z278" s="64"/>
      <c r="AA278" s="88">
        <v>10532675</v>
      </c>
      <c r="AB278" s="64"/>
      <c r="AC278" s="89">
        <f>(AA278/$BS278)</f>
        <v>671.42697775227896</v>
      </c>
      <c r="AD278" s="64"/>
      <c r="AE278" s="89">
        <f>IF($BO278,AA278/$BO278*100,0)</f>
        <v>42.091512801581729</v>
      </c>
      <c r="AF278" s="64"/>
      <c r="AG278" s="301">
        <v>261427</v>
      </c>
      <c r="AH278" s="64"/>
      <c r="AI278" s="89">
        <f>(AG278/$BS278)</f>
        <v>16.665200484477595</v>
      </c>
      <c r="AJ278" s="64"/>
      <c r="AK278" s="89">
        <f>IF($BO278,AG278/$BO278*100,0)</f>
        <v>1.0447353513878579</v>
      </c>
      <c r="AL278" s="64"/>
      <c r="AM278" s="301">
        <v>314291</v>
      </c>
      <c r="AN278" s="64"/>
      <c r="AO278" s="89">
        <f>(AM278/$BS278)</f>
        <v>20.03512462548607</v>
      </c>
      <c r="AP278" s="64"/>
      <c r="AQ278" s="89">
        <f>IF($BO278,AM278/$BO278*100,0)</f>
        <v>1.2559946689631953</v>
      </c>
      <c r="AR278" s="64"/>
      <c r="AS278" s="301">
        <v>1066449</v>
      </c>
      <c r="AT278" s="64"/>
      <c r="AU278" s="89">
        <f>(AS278/$BS278)</f>
        <v>67.9829795371964</v>
      </c>
      <c r="AV278" s="64"/>
      <c r="AW278" s="89">
        <f>IF($BO278,AS278/$BO278*100,0)</f>
        <v>4.261828237910505</v>
      </c>
      <c r="AX278" s="64"/>
      <c r="AY278" s="301">
        <v>259208</v>
      </c>
      <c r="AZ278" s="64"/>
      <c r="BA278" s="301">
        <v>194883</v>
      </c>
      <c r="BB278" s="64"/>
      <c r="BC278" s="88">
        <f>(AY278+BA278)</f>
        <v>454091</v>
      </c>
      <c r="BD278" s="64"/>
      <c r="BE278" s="89">
        <f>(BC278/$BS278)</f>
        <v>28.946962452986551</v>
      </c>
      <c r="BF278" s="64"/>
      <c r="BG278" s="89">
        <f>IF($BO278,BC278/$BO278*100,0)</f>
        <v>1.8146745380051172</v>
      </c>
      <c r="BH278" s="64"/>
      <c r="BI278" s="301">
        <v>974684</v>
      </c>
      <c r="BJ278" s="64"/>
      <c r="BK278" s="89">
        <f>(BI278/$BS278)</f>
        <v>62.133231338050614</v>
      </c>
      <c r="BL278" s="64"/>
      <c r="BM278" s="89">
        <f>IF($BO278,BI278/$BO278*100,0)</f>
        <v>3.8951096529131384</v>
      </c>
      <c r="BN278" s="64"/>
      <c r="BO278" s="88">
        <f>(U278+AA278+AG278+AM278+AS278+BC278+BI278)</f>
        <v>25023275</v>
      </c>
      <c r="BQ278" s="64">
        <v>32</v>
      </c>
      <c r="BS278" s="68">
        <v>15687</v>
      </c>
    </row>
    <row r="279" spans="1:71" ht="8.85" customHeight="1" x14ac:dyDescent="0.3">
      <c r="A279" s="64">
        <v>33</v>
      </c>
      <c r="B279" s="76"/>
      <c r="C279" s="64" t="s">
        <v>251</v>
      </c>
      <c r="E279" s="88">
        <v>335467</v>
      </c>
      <c r="F279" s="85"/>
      <c r="G279" s="88">
        <v>12890</v>
      </c>
      <c r="H279" s="64"/>
      <c r="I279" s="88">
        <v>241207</v>
      </c>
      <c r="J279" s="88"/>
      <c r="K279" s="88">
        <v>0</v>
      </c>
      <c r="L279" s="64"/>
      <c r="M279" s="88">
        <v>94516</v>
      </c>
      <c r="N279" s="64"/>
      <c r="O279" s="88">
        <v>0</v>
      </c>
      <c r="P279" s="64"/>
      <c r="Q279" s="88">
        <v>15021</v>
      </c>
      <c r="R279" s="64"/>
      <c r="S279" s="88">
        <v>9271</v>
      </c>
      <c r="T279" s="64"/>
      <c r="U279" s="88">
        <f>SUM(E279:S279)</f>
        <v>708372</v>
      </c>
      <c r="V279" s="64"/>
      <c r="W279" s="89">
        <f>(U279/$BS279)</f>
        <v>87.474932081995561</v>
      </c>
      <c r="X279" s="64"/>
      <c r="Y279" s="89">
        <f>IF($BO279,U279/$BO279*100,0)</f>
        <v>10.808654833844693</v>
      </c>
      <c r="Z279" s="64"/>
      <c r="AA279" s="88">
        <v>4253499</v>
      </c>
      <c r="AB279" s="64"/>
      <c r="AC279" s="89">
        <f>(AA279/$BS279)</f>
        <v>525.25302543837984</v>
      </c>
      <c r="AD279" s="64"/>
      <c r="AE279" s="89">
        <f>IF($BO279,AA279/$BO279*100,0)</f>
        <v>64.901778341187367</v>
      </c>
      <c r="AF279" s="64"/>
      <c r="AG279" s="301">
        <v>6408</v>
      </c>
      <c r="AH279" s="64"/>
      <c r="AI279" s="89">
        <f>(AG279/$BS279)</f>
        <v>0.79130649543097065</v>
      </c>
      <c r="AJ279" s="64"/>
      <c r="AK279" s="89">
        <f>IF($BO279,AG279/$BO279*100,0)</f>
        <v>9.7776112233793552E-2</v>
      </c>
      <c r="AL279" s="64"/>
      <c r="AM279" s="301">
        <v>60652</v>
      </c>
      <c r="AN279" s="64"/>
      <c r="AO279" s="89">
        <f>(AM279/$BS279)</f>
        <v>7.4897505556927637</v>
      </c>
      <c r="AP279" s="64"/>
      <c r="AQ279" s="89">
        <f>IF($BO279,AM279/$BO279*100,0)</f>
        <v>0.92545517465731053</v>
      </c>
      <c r="AR279" s="64"/>
      <c r="AS279" s="301">
        <v>688284</v>
      </c>
      <c r="AT279" s="64"/>
      <c r="AU279" s="89">
        <f>(AS279/$BS279)</f>
        <v>84.994319585082735</v>
      </c>
      <c r="AV279" s="64"/>
      <c r="AW279" s="89">
        <f>IF($BO279,AS279/$BO279*100,0)</f>
        <v>10.502143201111791</v>
      </c>
      <c r="AX279" s="64"/>
      <c r="AY279" s="301">
        <v>77714</v>
      </c>
      <c r="AZ279" s="64"/>
      <c r="BA279" s="301">
        <v>119140</v>
      </c>
      <c r="BB279" s="64"/>
      <c r="BC279" s="88">
        <f>(AY279+BA279)</f>
        <v>196854</v>
      </c>
      <c r="BD279" s="64"/>
      <c r="BE279" s="89">
        <f>(BC279/$BS279)</f>
        <v>24.308965176586813</v>
      </c>
      <c r="BF279" s="64"/>
      <c r="BG279" s="89">
        <f>IF($BO279,BC279/$BO279*100,0)</f>
        <v>3.0036858298488132</v>
      </c>
      <c r="BH279" s="64"/>
      <c r="BI279" s="301">
        <v>639679</v>
      </c>
      <c r="BJ279" s="64"/>
      <c r="BK279" s="89">
        <f>(BI279/$BS279)</f>
        <v>78.992220301308961</v>
      </c>
      <c r="BL279" s="64"/>
      <c r="BM279" s="89">
        <f>IF($BO279,BI279/$BO279*100,0)</f>
        <v>9.7605065071162329</v>
      </c>
      <c r="BN279" s="64"/>
      <c r="BO279" s="88">
        <f>(U279+AA279+AG279+AM279+AS279+BC279+BI279)</f>
        <v>6553748</v>
      </c>
      <c r="BQ279" s="64">
        <v>33</v>
      </c>
      <c r="BS279" s="68">
        <v>8098</v>
      </c>
    </row>
    <row r="280" spans="1:71" ht="8.85" customHeight="1" x14ac:dyDescent="0.3">
      <c r="A280" s="64">
        <v>34</v>
      </c>
      <c r="B280" s="76"/>
      <c r="C280" s="64" t="s">
        <v>252</v>
      </c>
      <c r="E280" s="88">
        <v>857417</v>
      </c>
      <c r="F280" s="85"/>
      <c r="G280" s="88">
        <v>17241</v>
      </c>
      <c r="H280" s="64"/>
      <c r="I280" s="88">
        <v>430358</v>
      </c>
      <c r="J280" s="88"/>
      <c r="K280" s="88">
        <v>0</v>
      </c>
      <c r="L280" s="64"/>
      <c r="M280" s="88">
        <v>8250</v>
      </c>
      <c r="N280" s="64"/>
      <c r="O280" s="88">
        <v>0</v>
      </c>
      <c r="P280" s="64"/>
      <c r="Q280" s="88">
        <v>11798</v>
      </c>
      <c r="R280" s="64"/>
      <c r="S280" s="88">
        <v>4797</v>
      </c>
      <c r="T280" s="64"/>
      <c r="U280" s="88">
        <f>SUM(E280:S280)</f>
        <v>1329861</v>
      </c>
      <c r="V280" s="64"/>
      <c r="W280" s="89">
        <f>(U280/$BS280)</f>
        <v>138.36864009988554</v>
      </c>
      <c r="X280" s="64"/>
      <c r="Y280" s="89">
        <f>IF($BO280,U280/$BO280*100,0)</f>
        <v>11.194016282346302</v>
      </c>
      <c r="Z280" s="64"/>
      <c r="AA280" s="88">
        <v>7490756</v>
      </c>
      <c r="AB280" s="64"/>
      <c r="AC280" s="89">
        <f>(AA280/$BS280)</f>
        <v>779.39402767662057</v>
      </c>
      <c r="AD280" s="64"/>
      <c r="AE280" s="89">
        <f>IF($BO280,AA280/$BO280*100,0)</f>
        <v>63.052939089937411</v>
      </c>
      <c r="AF280" s="64"/>
      <c r="AG280" s="301">
        <v>257968</v>
      </c>
      <c r="AH280" s="64"/>
      <c r="AI280" s="89">
        <f>(AG280/$BS280)</f>
        <v>26.840911455623765</v>
      </c>
      <c r="AJ280" s="64"/>
      <c r="AK280" s="89">
        <f>IF($BO280,AG280/$BO280*100,0)</f>
        <v>2.1714284367496384</v>
      </c>
      <c r="AL280" s="64"/>
      <c r="AM280" s="301">
        <v>188750</v>
      </c>
      <c r="AN280" s="64"/>
      <c r="AO280" s="89">
        <f>(AM280/$BS280)</f>
        <v>19.638955363645824</v>
      </c>
      <c r="AP280" s="64"/>
      <c r="AQ280" s="89">
        <f>IF($BO280,AM280/$BO280*100,0)</f>
        <v>1.5887905377275253</v>
      </c>
      <c r="AR280" s="64"/>
      <c r="AS280" s="301">
        <v>1203731</v>
      </c>
      <c r="AT280" s="64"/>
      <c r="AU280" s="89">
        <f>(AS280/$BS280)</f>
        <v>125.24513578191656</v>
      </c>
      <c r="AV280" s="64"/>
      <c r="AW280" s="89">
        <f>IF($BO280,AS280/$BO280*100,0)</f>
        <v>10.132325418645255</v>
      </c>
      <c r="AX280" s="64"/>
      <c r="AY280" s="301">
        <v>343368</v>
      </c>
      <c r="AZ280" s="64"/>
      <c r="BA280" s="301">
        <v>4906</v>
      </c>
      <c r="BB280" s="64"/>
      <c r="BC280" s="88">
        <f>(AY280+BA280)</f>
        <v>348274</v>
      </c>
      <c r="BD280" s="64"/>
      <c r="BE280" s="89">
        <f>(BC280/$BS280)</f>
        <v>36.237020081157006</v>
      </c>
      <c r="BF280" s="64"/>
      <c r="BG280" s="89">
        <f>IF($BO280,BC280/$BO280*100,0)</f>
        <v>2.9315731694649863</v>
      </c>
      <c r="BH280" s="64"/>
      <c r="BI280" s="301">
        <v>1060766</v>
      </c>
      <c r="BJ280" s="64"/>
      <c r="BK280" s="89">
        <f>(BI280/$BS280)</f>
        <v>110.36999271667881</v>
      </c>
      <c r="BL280" s="64"/>
      <c r="BM280" s="89">
        <f>IF($BO280,BI280/$BO280*100,0)</f>
        <v>8.9289270651288799</v>
      </c>
      <c r="BN280" s="64"/>
      <c r="BO280" s="88">
        <f>(U280+AA280+AG280+AM280+AS280+BC280+BI280)</f>
        <v>11880106</v>
      </c>
      <c r="BQ280" s="64">
        <v>34</v>
      </c>
      <c r="BS280" s="68">
        <v>9611</v>
      </c>
    </row>
    <row r="281" spans="1:71" ht="8.85" customHeight="1" x14ac:dyDescent="0.3">
      <c r="A281" s="64">
        <v>35</v>
      </c>
      <c r="B281" s="76"/>
      <c r="C281" s="64" t="s">
        <v>253</v>
      </c>
      <c r="E281" s="88">
        <v>2220164</v>
      </c>
      <c r="F281" s="85"/>
      <c r="G281" s="88">
        <v>115016</v>
      </c>
      <c r="H281" s="64"/>
      <c r="I281" s="88">
        <v>603635</v>
      </c>
      <c r="J281" s="88"/>
      <c r="K281" s="88">
        <v>0</v>
      </c>
      <c r="L281" s="64"/>
      <c r="M281" s="88">
        <v>3002271</v>
      </c>
      <c r="N281" s="64"/>
      <c r="O281" s="88">
        <v>0</v>
      </c>
      <c r="P281" s="64"/>
      <c r="Q281" s="88">
        <v>24590</v>
      </c>
      <c r="R281" s="64"/>
      <c r="S281" s="88">
        <v>22423</v>
      </c>
      <c r="T281" s="64"/>
      <c r="U281" s="88">
        <f>SUM(E281:S281)</f>
        <v>5988099</v>
      </c>
      <c r="V281" s="64"/>
      <c r="W281" s="89">
        <f>(U281/$BS281)</f>
        <v>1811.2822141560798</v>
      </c>
      <c r="X281" s="64"/>
      <c r="Y281" s="89">
        <f>IF($BO281,U281/$BO281*100,0)</f>
        <v>72.083076177478887</v>
      </c>
      <c r="Z281" s="64"/>
      <c r="AA281" s="88">
        <v>1162159</v>
      </c>
      <c r="AB281" s="64"/>
      <c r="AC281" s="89">
        <f>(AA281/$BS281)</f>
        <v>351.5302480338778</v>
      </c>
      <c r="AD281" s="64"/>
      <c r="AE281" s="89">
        <f>IF($BO281,AA281/$BO281*100,0)</f>
        <v>13.989747952955135</v>
      </c>
      <c r="AF281" s="64"/>
      <c r="AG281" s="301">
        <v>39703</v>
      </c>
      <c r="AH281" s="64"/>
      <c r="AI281" s="89">
        <f>(AG281/$BS281)</f>
        <v>12.009376890502118</v>
      </c>
      <c r="AJ281" s="64"/>
      <c r="AK281" s="89">
        <f>IF($BO281,AG281/$BO281*100,0)</f>
        <v>0.47793371042703942</v>
      </c>
      <c r="AL281" s="64"/>
      <c r="AM281" s="301">
        <v>24082</v>
      </c>
      <c r="AN281" s="64"/>
      <c r="AO281" s="89">
        <f>(AM281/$BS281)</f>
        <v>7.2843315184513004</v>
      </c>
      <c r="AP281" s="64"/>
      <c r="AQ281" s="89">
        <f>IF($BO281,AM281/$BO281*100,0)</f>
        <v>0.28989244174253742</v>
      </c>
      <c r="AR281" s="64"/>
      <c r="AS281" s="301">
        <v>364766</v>
      </c>
      <c r="AT281" s="64"/>
      <c r="AU281" s="89">
        <f>(AS281/$BS281)</f>
        <v>110.33454325468844</v>
      </c>
      <c r="AV281" s="64"/>
      <c r="AW281" s="89">
        <f>IF($BO281,AS281/$BO281*100,0)</f>
        <v>4.3909520141457685</v>
      </c>
      <c r="AX281" s="64"/>
      <c r="AY281" s="301">
        <v>164594</v>
      </c>
      <c r="AZ281" s="64"/>
      <c r="BA281" s="301">
        <v>189012</v>
      </c>
      <c r="BB281" s="64"/>
      <c r="BC281" s="88">
        <f>(AY281+BA281)</f>
        <v>353606</v>
      </c>
      <c r="BD281" s="64"/>
      <c r="BE281" s="89">
        <f>(BC281/$BS281)</f>
        <v>106.95886267392619</v>
      </c>
      <c r="BF281" s="64"/>
      <c r="BG281" s="89">
        <f>IF($BO281,BC281/$BO281*100,0)</f>
        <v>4.2566110271078683</v>
      </c>
      <c r="BH281" s="64"/>
      <c r="BI281" s="301">
        <v>374804</v>
      </c>
      <c r="BJ281" s="64"/>
      <c r="BK281" s="103">
        <f>(BI281/$BS281)</f>
        <v>113.3708408953418</v>
      </c>
      <c r="BL281" s="64"/>
      <c r="BM281" s="89">
        <f>IF($BO281,BI281/$BO281*100,0)</f>
        <v>4.5117866761427621</v>
      </c>
      <c r="BN281" s="64"/>
      <c r="BO281" s="88">
        <f>(U281+AA281+AG281+AM281+AS281+BC281+BI281)</f>
        <v>8307219</v>
      </c>
      <c r="BQ281" s="64">
        <v>35</v>
      </c>
      <c r="BS281" s="68">
        <v>3306</v>
      </c>
    </row>
    <row r="282" spans="1:71" ht="8.85" customHeight="1" x14ac:dyDescent="0.3">
      <c r="A282" s="64"/>
      <c r="B282" s="76"/>
      <c r="E282" s="88"/>
      <c r="F282" s="85"/>
      <c r="G282" s="88"/>
      <c r="H282" s="64"/>
      <c r="I282" s="88"/>
      <c r="J282" s="88"/>
      <c r="K282" s="88"/>
      <c r="L282" s="64"/>
      <c r="M282" s="88"/>
      <c r="N282" s="64"/>
      <c r="O282" s="88"/>
      <c r="P282" s="64"/>
      <c r="Q282" s="88"/>
      <c r="R282" s="64"/>
      <c r="S282" s="88"/>
      <c r="T282" s="64"/>
      <c r="U282" s="88"/>
      <c r="V282" s="64"/>
      <c r="W282" s="89"/>
      <c r="X282" s="64"/>
      <c r="Y282" s="89"/>
      <c r="Z282" s="64"/>
      <c r="AA282" s="88"/>
      <c r="AB282" s="64"/>
      <c r="AC282" s="89"/>
      <c r="AD282" s="64"/>
      <c r="AE282" s="89"/>
      <c r="AF282" s="64"/>
      <c r="AG282" s="301"/>
      <c r="AH282" s="64"/>
      <c r="AI282" s="89"/>
      <c r="AJ282" s="64"/>
      <c r="AK282" s="89"/>
      <c r="AL282" s="64"/>
      <c r="AM282" s="301"/>
      <c r="AN282" s="64"/>
      <c r="AO282" s="89"/>
      <c r="AP282" s="64"/>
      <c r="AQ282" s="89"/>
      <c r="AR282" s="64"/>
      <c r="AS282" s="301"/>
      <c r="AT282" s="64"/>
      <c r="AU282" s="89"/>
      <c r="AV282" s="64"/>
      <c r="AW282" s="89"/>
      <c r="AX282" s="64"/>
      <c r="AY282" s="301"/>
      <c r="AZ282" s="64"/>
      <c r="BA282" s="301"/>
      <c r="BB282" s="64"/>
      <c r="BC282" s="88"/>
      <c r="BD282" s="64"/>
      <c r="BE282" s="89"/>
      <c r="BF282" s="64"/>
      <c r="BG282" s="89"/>
      <c r="BH282" s="64"/>
      <c r="BI282" s="301"/>
      <c r="BJ282" s="64"/>
      <c r="BK282" s="89"/>
      <c r="BL282" s="64"/>
      <c r="BM282" s="89"/>
      <c r="BN282" s="64"/>
      <c r="BO282" s="88"/>
      <c r="BQ282" s="64"/>
      <c r="BS282" s="68"/>
    </row>
    <row r="283" spans="1:71" ht="8.85" customHeight="1" x14ac:dyDescent="0.3">
      <c r="A283" s="64">
        <v>36</v>
      </c>
      <c r="B283" s="76"/>
      <c r="C283" s="64" t="s">
        <v>220</v>
      </c>
      <c r="E283" s="88">
        <v>605354</v>
      </c>
      <c r="F283" s="85"/>
      <c r="G283" s="88">
        <v>17825</v>
      </c>
      <c r="H283" s="64"/>
      <c r="I283" s="88">
        <v>134531</v>
      </c>
      <c r="J283" s="88"/>
      <c r="K283" s="88">
        <v>8831</v>
      </c>
      <c r="L283" s="64"/>
      <c r="M283" s="88">
        <v>0</v>
      </c>
      <c r="N283" s="64"/>
      <c r="O283" s="88">
        <v>0</v>
      </c>
      <c r="P283" s="64"/>
      <c r="Q283" s="88">
        <v>16889</v>
      </c>
      <c r="R283" s="64"/>
      <c r="S283" s="88">
        <v>3451</v>
      </c>
      <c r="T283" s="64"/>
      <c r="U283" s="88">
        <f>SUM(E283:S283)</f>
        <v>786881</v>
      </c>
      <c r="V283" s="64"/>
      <c r="W283" s="89">
        <f>(U283/$BS283)</f>
        <v>239.46469872185028</v>
      </c>
      <c r="X283" s="64"/>
      <c r="Y283" s="89">
        <f>IF($BO283,U283/$BO283*100,0)</f>
        <v>21.711098836031859</v>
      </c>
      <c r="Z283" s="64"/>
      <c r="AA283" s="88">
        <v>2250187</v>
      </c>
      <c r="AB283" s="64"/>
      <c r="AC283" s="89">
        <f>(AA283/$BS283)</f>
        <v>684.77997565429098</v>
      </c>
      <c r="AD283" s="64"/>
      <c r="AE283" s="89">
        <f>IF($BO283,AA283/$BO283*100,0)</f>
        <v>62.085667790369847</v>
      </c>
      <c r="AF283" s="64"/>
      <c r="AG283" s="301">
        <v>375</v>
      </c>
      <c r="AH283" s="64"/>
      <c r="AI283" s="89">
        <f>(AG283/$BS283)</f>
        <v>0.11412051125989045</v>
      </c>
      <c r="AJ283" s="64"/>
      <c r="AK283" s="89">
        <f>IF($BO283,AG283/$BO283*100,0)</f>
        <v>1.0346751368392358E-2</v>
      </c>
      <c r="AL283" s="64"/>
      <c r="AM283" s="301">
        <v>13325</v>
      </c>
      <c r="AN283" s="64"/>
      <c r="AO283" s="89">
        <f>(AM283/$BS283)</f>
        <v>4.0550821667681074</v>
      </c>
      <c r="AP283" s="64"/>
      <c r="AQ283" s="89">
        <f>IF($BO283,AM283/$BO283*100,0)</f>
        <v>0.3676545652902084</v>
      </c>
      <c r="AR283" s="64"/>
      <c r="AS283" s="301">
        <v>332939</v>
      </c>
      <c r="AT283" s="64"/>
      <c r="AU283" s="89">
        <f>(AS283/$BS283)</f>
        <v>101.32045039561777</v>
      </c>
      <c r="AV283" s="64"/>
      <c r="AW283" s="89">
        <f>IF($BO283,AS283/$BO283*100,0)</f>
        <v>9.186232143576488</v>
      </c>
      <c r="AX283" s="64"/>
      <c r="AY283" s="301">
        <v>140251</v>
      </c>
      <c r="AZ283" s="64"/>
      <c r="BA283" s="301">
        <v>6000</v>
      </c>
      <c r="BB283" s="64"/>
      <c r="BC283" s="88">
        <f>(AY283+BA283)</f>
        <v>146251</v>
      </c>
      <c r="BD283" s="64"/>
      <c r="BE283" s="89">
        <f>(BC283/$BS283)</f>
        <v>44.507303712720635</v>
      </c>
      <c r="BF283" s="64"/>
      <c r="BG283" s="89">
        <f>IF($BO283,BC283/$BO283*100,0)</f>
        <v>4.035260625010002</v>
      </c>
      <c r="BH283" s="64"/>
      <c r="BI283" s="301">
        <v>94368</v>
      </c>
      <c r="BJ283" s="64"/>
      <c r="BK283" s="89">
        <f>(BI283/$BS283)</f>
        <v>28.71819841752891</v>
      </c>
      <c r="BL283" s="64"/>
      <c r="BM283" s="89">
        <f>IF($BO283,BI283/$BO283*100,0)</f>
        <v>2.6037392883532</v>
      </c>
      <c r="BN283" s="64"/>
      <c r="BO283" s="88">
        <f>(U283+AA283+AG283+AM283+AS283+BC283+BI283)</f>
        <v>3624326</v>
      </c>
      <c r="BQ283" s="64">
        <v>36</v>
      </c>
      <c r="BS283" s="68">
        <v>3286</v>
      </c>
    </row>
    <row r="284" spans="1:71" ht="8.85" customHeight="1" x14ac:dyDescent="0.3">
      <c r="A284" s="64">
        <v>37</v>
      </c>
      <c r="B284" s="76"/>
      <c r="C284" s="64" t="s">
        <v>254</v>
      </c>
      <c r="E284" s="88">
        <v>842799</v>
      </c>
      <c r="F284" s="85"/>
      <c r="G284" s="88">
        <v>25160</v>
      </c>
      <c r="H284" s="64"/>
      <c r="I284" s="88">
        <v>309189</v>
      </c>
      <c r="J284" s="88"/>
      <c r="K284" s="88">
        <v>0</v>
      </c>
      <c r="L284" s="64"/>
      <c r="M284" s="88">
        <v>2347</v>
      </c>
      <c r="N284" s="64"/>
      <c r="O284" s="88">
        <v>0</v>
      </c>
      <c r="P284" s="64"/>
      <c r="Q284" s="88">
        <v>19988</v>
      </c>
      <c r="R284" s="64"/>
      <c r="S284" s="88">
        <v>6539</v>
      </c>
      <c r="T284" s="64"/>
      <c r="U284" s="88">
        <f>SUM(E284:S284)</f>
        <v>1206022</v>
      </c>
      <c r="V284" s="64"/>
      <c r="W284" s="89">
        <f>(U284/$BS284)</f>
        <v>236.61408671767705</v>
      </c>
      <c r="X284" s="64"/>
      <c r="Y284" s="89">
        <f>IF($BO284,U284/$BO284*100,0)</f>
        <v>25.280904293608657</v>
      </c>
      <c r="Z284" s="64"/>
      <c r="AA284" s="88">
        <v>3114399</v>
      </c>
      <c r="AB284" s="64"/>
      <c r="AC284" s="89">
        <f>(AA284/$BS284)</f>
        <v>611.02589758681574</v>
      </c>
      <c r="AD284" s="64"/>
      <c r="AE284" s="89">
        <f>IF($BO284,AA284/$BO284*100,0)</f>
        <v>65.284731995859545</v>
      </c>
      <c r="AF284" s="64"/>
      <c r="AG284" s="301">
        <v>7150</v>
      </c>
      <c r="AH284" s="64"/>
      <c r="AI284" s="89">
        <f>(AG284/$BS284)</f>
        <v>1.4027859525210908</v>
      </c>
      <c r="AJ284" s="64"/>
      <c r="AK284" s="89">
        <f>IF($BO284,AG284/$BO284*100,0)</f>
        <v>0.14987990741404544</v>
      </c>
      <c r="AL284" s="64"/>
      <c r="AM284" s="301">
        <v>24047</v>
      </c>
      <c r="AN284" s="64"/>
      <c r="AO284" s="89">
        <f>(AM284/$BS284)</f>
        <v>4.7178732587796741</v>
      </c>
      <c r="AP284" s="64"/>
      <c r="AQ284" s="89">
        <f>IF($BO284,AM284/$BO284*100,0)</f>
        <v>0.50407862008189519</v>
      </c>
      <c r="AR284" s="64"/>
      <c r="AS284" s="301">
        <v>300949</v>
      </c>
      <c r="AT284" s="64"/>
      <c r="AU284" s="89">
        <f>(AS284/$BS284)</f>
        <v>59.04433980773004</v>
      </c>
      <c r="AV284" s="64"/>
      <c r="AW284" s="89">
        <f>IF($BO284,AS284/$BO284*100,0)</f>
        <v>6.3085605952936454</v>
      </c>
      <c r="AX284" s="64"/>
      <c r="AY284" s="301">
        <v>61481</v>
      </c>
      <c r="AZ284" s="64"/>
      <c r="BA284" s="301">
        <v>0</v>
      </c>
      <c r="BB284" s="64"/>
      <c r="BC284" s="88">
        <f>(AY284+BA284)</f>
        <v>61481</v>
      </c>
      <c r="BD284" s="64"/>
      <c r="BE284" s="89">
        <f>(BC284/$BS284)</f>
        <v>12.062193447125761</v>
      </c>
      <c r="BF284" s="64"/>
      <c r="BG284" s="89">
        <f>IF($BO284,BC284/$BO284*100,0)</f>
        <v>1.2887785437374724</v>
      </c>
      <c r="BH284" s="64"/>
      <c r="BI284" s="301">
        <v>56438</v>
      </c>
      <c r="BJ284" s="64"/>
      <c r="BK284" s="89">
        <f>(BI284/$BS284)</f>
        <v>11.072787914459486</v>
      </c>
      <c r="BL284" s="64"/>
      <c r="BM284" s="89">
        <f>IF($BO284,BI284/$BO284*100,0)</f>
        <v>1.1830660440047409</v>
      </c>
      <c r="BN284" s="64"/>
      <c r="BO284" s="88">
        <f>(U284+AA284+AG284+AM284+AS284+BC284+BI284)</f>
        <v>4770486</v>
      </c>
      <c r="BQ284" s="64">
        <v>37</v>
      </c>
      <c r="BS284" s="68">
        <v>5097</v>
      </c>
    </row>
    <row r="285" spans="1:71" ht="8.85" customHeight="1" x14ac:dyDescent="0.3">
      <c r="A285" s="92">
        <v>38</v>
      </c>
      <c r="B285" s="76"/>
      <c r="C285" s="64" t="s">
        <v>255</v>
      </c>
      <c r="E285" s="93">
        <v>1285092</v>
      </c>
      <c r="F285" s="85"/>
      <c r="G285" s="93">
        <v>62979</v>
      </c>
      <c r="H285" s="64"/>
      <c r="I285" s="93">
        <v>165772</v>
      </c>
      <c r="J285" s="118"/>
      <c r="K285" s="93">
        <v>1637</v>
      </c>
      <c r="L285" s="64"/>
      <c r="M285" s="93">
        <v>123422</v>
      </c>
      <c r="N285" s="64"/>
      <c r="O285" s="93">
        <v>0</v>
      </c>
      <c r="P285" s="64"/>
      <c r="Q285" s="93">
        <v>11696</v>
      </c>
      <c r="R285" s="64"/>
      <c r="S285" s="93">
        <v>10443</v>
      </c>
      <c r="T285" s="64"/>
      <c r="U285" s="93">
        <f>SUM(E285:S285)</f>
        <v>1661041</v>
      </c>
      <c r="V285" s="64"/>
      <c r="W285" s="89">
        <f>(U285/$BS285)</f>
        <v>202.29460479844113</v>
      </c>
      <c r="X285" s="64"/>
      <c r="Y285" s="89">
        <f>IF($BO285,U285/$BO285*100,0)</f>
        <v>13.93069228128703</v>
      </c>
      <c r="Z285" s="64"/>
      <c r="AA285" s="93">
        <v>7655285</v>
      </c>
      <c r="AB285" s="64"/>
      <c r="AC285" s="89">
        <f>(AA285/$BS285)</f>
        <v>932.32066739739378</v>
      </c>
      <c r="AD285" s="64"/>
      <c r="AE285" s="89">
        <f>IF($BO285,AA285/$BO285*100,0)</f>
        <v>64.202761798506103</v>
      </c>
      <c r="AF285" s="64"/>
      <c r="AG285" s="93">
        <v>204651</v>
      </c>
      <c r="AH285" s="64"/>
      <c r="AI285" s="89">
        <f>(AG285/$BS285)</f>
        <v>24.924004384362441</v>
      </c>
      <c r="AJ285" s="64"/>
      <c r="AK285" s="89">
        <f>IF($BO285,AG285/$BO285*100,0)</f>
        <v>1.7163514362725976</v>
      </c>
      <c r="AL285" s="64"/>
      <c r="AM285" s="93">
        <v>83695</v>
      </c>
      <c r="AN285" s="64"/>
      <c r="AO285" s="89">
        <f>(AM285/$BS285)</f>
        <v>10.193033735233223</v>
      </c>
      <c r="AP285" s="64"/>
      <c r="AQ285" s="89">
        <f>IF($BO285,AM285/$BO285*100,0)</f>
        <v>0.70192685820658129</v>
      </c>
      <c r="AR285" s="64"/>
      <c r="AS285" s="93">
        <v>966419</v>
      </c>
      <c r="AT285" s="64"/>
      <c r="AU285" s="89">
        <f>(AS285/$BS285)</f>
        <v>117.6980879308245</v>
      </c>
      <c r="AV285" s="64"/>
      <c r="AW285" s="89">
        <f>IF($BO285,AS285/$BO285*100,0)</f>
        <v>8.1050893408345317</v>
      </c>
      <c r="AX285" s="64"/>
      <c r="AY285" s="93">
        <v>375367</v>
      </c>
      <c r="AZ285" s="64"/>
      <c r="BA285" s="93">
        <v>67516</v>
      </c>
      <c r="BB285" s="64"/>
      <c r="BC285" s="93">
        <f>(AY285+BA285)</f>
        <v>442883</v>
      </c>
      <c r="BD285" s="64"/>
      <c r="BE285" s="89">
        <f>(BC285/$BS285)</f>
        <v>53.937766410912189</v>
      </c>
      <c r="BF285" s="64"/>
      <c r="BG285" s="89">
        <f>IF($BO285,BC285/$BO285*100,0)</f>
        <v>3.7143374483912459</v>
      </c>
      <c r="BH285" s="64"/>
      <c r="BI285" s="93">
        <v>909633</v>
      </c>
      <c r="BJ285" s="64"/>
      <c r="BK285" s="89">
        <f>(BI285/$BS285)</f>
        <v>110.78224333211546</v>
      </c>
      <c r="BL285" s="64"/>
      <c r="BM285" s="89">
        <f>IF($BO285,BI285/$BO285*100,0)</f>
        <v>7.6288408365019071</v>
      </c>
      <c r="BN285" s="64"/>
      <c r="BO285" s="93">
        <f>(U285+AA285+AG285+AM285+AS285+BC285+BI285)</f>
        <v>11923607</v>
      </c>
      <c r="BQ285" s="92">
        <v>38</v>
      </c>
      <c r="BS285" s="98">
        <v>8211</v>
      </c>
    </row>
    <row r="286" spans="1:71" ht="8.85" customHeight="1" x14ac:dyDescent="0.3">
      <c r="A286" s="79"/>
      <c r="B286" s="79"/>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AC286" s="64"/>
      <c r="AD286" s="64"/>
      <c r="AE286" s="64"/>
      <c r="AF286" s="64"/>
      <c r="AG286" s="64"/>
      <c r="AH286" s="64"/>
      <c r="AI286" s="64"/>
      <c r="AJ286" s="64"/>
      <c r="AK286" s="64"/>
      <c r="AL286" s="64"/>
      <c r="AM286" s="64"/>
      <c r="AN286" s="64"/>
      <c r="AO286" s="64"/>
      <c r="AP286" s="64"/>
      <c r="AQ286" s="64"/>
      <c r="AR286" s="64"/>
      <c r="AS286" s="64"/>
      <c r="AT286" s="64"/>
      <c r="AU286" s="64"/>
      <c r="AV286" s="64"/>
      <c r="AW286" s="64"/>
      <c r="AX286" s="64"/>
      <c r="AY286" s="64"/>
      <c r="AZ286" s="64"/>
      <c r="BA286" s="64"/>
      <c r="BB286" s="64"/>
      <c r="BC286" s="64"/>
      <c r="BD286" s="64"/>
      <c r="BE286" s="64"/>
      <c r="BF286" s="64"/>
      <c r="BG286" s="64"/>
      <c r="BH286" s="64"/>
      <c r="BI286" s="64"/>
      <c r="BJ286" s="64"/>
      <c r="BK286" s="64"/>
      <c r="BL286" s="64"/>
      <c r="BM286" s="64"/>
      <c r="BN286" s="64"/>
      <c r="BO286" s="64"/>
      <c r="BQ286" s="64"/>
    </row>
    <row r="287" spans="1:71" ht="12.75" customHeight="1" x14ac:dyDescent="0.3">
      <c r="A287" s="92">
        <f>A285</f>
        <v>38</v>
      </c>
      <c r="B287" s="79"/>
      <c r="C287" s="76" t="s">
        <v>72</v>
      </c>
      <c r="D287" s="80"/>
      <c r="E287" s="94">
        <f>SUM(E241:E285)</f>
        <v>86112997</v>
      </c>
      <c r="F287" s="81"/>
      <c r="G287" s="94">
        <f>SUM(G241:G285)</f>
        <v>2097472</v>
      </c>
      <c r="H287" s="81"/>
      <c r="I287" s="94">
        <f>SUM(I241:I285)</f>
        <v>13901550</v>
      </c>
      <c r="J287" s="95"/>
      <c r="K287" s="94">
        <f>SUM(K241:K285)</f>
        <v>42428</v>
      </c>
      <c r="L287" s="81"/>
      <c r="M287" s="94">
        <f>SUM(M241:M285)</f>
        <v>5571218</v>
      </c>
      <c r="N287" s="81"/>
      <c r="O287" s="94">
        <f>SUM(O241:O285)</f>
        <v>0</v>
      </c>
      <c r="P287" s="96"/>
      <c r="Q287" s="94">
        <f>SUM(Q241:Q285)</f>
        <v>748217</v>
      </c>
      <c r="R287" s="96"/>
      <c r="S287" s="94">
        <f>SUM(S241:S285)</f>
        <v>456321</v>
      </c>
      <c r="T287" s="81"/>
      <c r="U287" s="94">
        <f>SUM(E287:S287)</f>
        <v>108930203</v>
      </c>
      <c r="V287" s="81"/>
      <c r="W287" s="97">
        <f>(U287/$BS287)</f>
        <v>303.42759450583429</v>
      </c>
      <c r="X287" s="64"/>
      <c r="Y287" s="89">
        <f>IF($BO287,U287/$BO287*100,0)</f>
        <v>29.107575243696658</v>
      </c>
      <c r="Z287" s="81"/>
      <c r="AA287" s="94">
        <f>SUM(AA241:AA285)</f>
        <v>187936371</v>
      </c>
      <c r="AB287" s="81"/>
      <c r="AC287" s="97">
        <f>(AA287/$BS287)</f>
        <v>523.50109888885481</v>
      </c>
      <c r="AD287" s="64"/>
      <c r="AE287" s="89">
        <f>IF($BO287,AA287/$BO287*100,0)</f>
        <v>50.219056875436017</v>
      </c>
      <c r="AF287" s="64"/>
      <c r="AG287" s="94">
        <f>SUM(AG241:AG285)</f>
        <v>5408743</v>
      </c>
      <c r="AH287" s="81"/>
      <c r="AI287" s="97">
        <f>(AG287/$BS287)</f>
        <v>15.066178457321609</v>
      </c>
      <c r="AJ287" s="64"/>
      <c r="AK287" s="89">
        <f>IF($BO287,AG287/$BO287*100,0)</f>
        <v>1.4452868856428884</v>
      </c>
      <c r="AL287" s="81"/>
      <c r="AM287" s="94">
        <f>SUM(AM241:AM285)</f>
        <v>3662060</v>
      </c>
      <c r="AN287" s="81"/>
      <c r="AO287" s="97">
        <f>(AM287/$BS287)</f>
        <v>10.200752648336067</v>
      </c>
      <c r="AP287" s="64"/>
      <c r="AQ287" s="89">
        <f>IF($BO287,AM287/$BO287*100,0)</f>
        <v>0.97855033830178195</v>
      </c>
      <c r="AR287" s="81"/>
      <c r="AS287" s="94">
        <f>SUM(AS241:AS285)</f>
        <v>41994821</v>
      </c>
      <c r="AT287" s="81"/>
      <c r="AU287" s="97">
        <f>(AS287/$BS287)</f>
        <v>116.97754311293346</v>
      </c>
      <c r="AV287" s="64"/>
      <c r="AW287" s="89">
        <f>IF($BO287,AS287/$BO287*100,0)</f>
        <v>11.221565538651136</v>
      </c>
      <c r="AX287" s="81"/>
      <c r="AY287" s="94">
        <f>SUM(AY241:AY285)</f>
        <v>6850955</v>
      </c>
      <c r="AZ287" s="81"/>
      <c r="BA287" s="94">
        <f>SUM(BA241:BA285)</f>
        <v>6641920</v>
      </c>
      <c r="BB287" s="81"/>
      <c r="BC287" s="94">
        <f>SUM(BC241:BC285)</f>
        <v>13492875</v>
      </c>
      <c r="BD287" s="81"/>
      <c r="BE287" s="97">
        <f>(BC287/$BS287)</f>
        <v>37.584714720653821</v>
      </c>
      <c r="BF287" s="64"/>
      <c r="BG287" s="89">
        <f>IF($BO287,BC287/$BO287*100,0)</f>
        <v>3.6054727109642268</v>
      </c>
      <c r="BH287" s="81"/>
      <c r="BI287" s="94">
        <f>SUM(BI241:BI285)</f>
        <v>12808102</v>
      </c>
      <c r="BJ287" s="81"/>
      <c r="BK287" s="97">
        <f>(BI287/$BS287)</f>
        <v>35.67726372496859</v>
      </c>
      <c r="BL287" s="64"/>
      <c r="BM287" s="89">
        <f>IF($BO287,BI287/$BO287*100,0)</f>
        <v>3.4224924073072893</v>
      </c>
      <c r="BN287" s="81"/>
      <c r="BO287" s="94">
        <f>SUM(BO241:BO285)</f>
        <v>374233175</v>
      </c>
      <c r="BQ287" s="92">
        <f>BQ285</f>
        <v>38</v>
      </c>
      <c r="BS287" s="98">
        <f>SUM(BS241:BS285)</f>
        <v>358999</v>
      </c>
    </row>
    <row r="288" spans="1:71" ht="8.85" customHeight="1" x14ac:dyDescent="0.3">
      <c r="A288" s="79"/>
      <c r="B288" s="79"/>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AC288" s="64"/>
      <c r="AD288" s="64"/>
      <c r="AE288" s="64"/>
      <c r="AF288" s="64"/>
      <c r="AG288" s="64"/>
      <c r="AH288" s="64"/>
      <c r="AI288" s="64"/>
      <c r="AJ288" s="64"/>
      <c r="AK288" s="64"/>
      <c r="AL288" s="64"/>
      <c r="AM288" s="64"/>
      <c r="AN288" s="64"/>
      <c r="AO288" s="64"/>
      <c r="AP288" s="64"/>
      <c r="AQ288" s="64"/>
      <c r="AR288" s="64"/>
      <c r="AS288" s="64"/>
      <c r="AT288" s="64"/>
      <c r="AU288" s="64"/>
      <c r="AV288" s="64"/>
      <c r="AW288" s="64"/>
      <c r="AX288" s="64"/>
      <c r="AY288" s="64"/>
      <c r="AZ288" s="64"/>
      <c r="BA288" s="64"/>
      <c r="BB288" s="64"/>
      <c r="BC288" s="64"/>
      <c r="BD288" s="64"/>
      <c r="BE288" s="64"/>
      <c r="BF288" s="64"/>
      <c r="BG288" s="64"/>
      <c r="BH288" s="64"/>
      <c r="BI288" s="64"/>
      <c r="BJ288" s="64"/>
      <c r="BK288" s="64"/>
      <c r="BL288" s="64"/>
      <c r="BM288" s="64"/>
      <c r="BN288" s="64"/>
      <c r="BO288" s="64"/>
      <c r="BQ288" s="64"/>
    </row>
    <row r="289" spans="1:71" ht="15" thickBot="1" x14ac:dyDescent="0.35">
      <c r="A289" s="104">
        <f>(A60+A219+A287)</f>
        <v>171</v>
      </c>
      <c r="B289" s="79"/>
      <c r="C289" s="76" t="s">
        <v>256</v>
      </c>
      <c r="D289" s="80"/>
      <c r="E289" s="105">
        <f>(E60+E219+E287)</f>
        <v>11458671704</v>
      </c>
      <c r="F289" s="81"/>
      <c r="G289" s="105">
        <f>(G60+G219+G287)</f>
        <v>430214092</v>
      </c>
      <c r="H289" s="81"/>
      <c r="I289" s="105">
        <f>(I60+I219+I287)</f>
        <v>2536170497</v>
      </c>
      <c r="J289" s="95"/>
      <c r="K289" s="105">
        <f>(K60+K219+K287)</f>
        <v>6714277</v>
      </c>
      <c r="L289" s="81"/>
      <c r="M289" s="105">
        <f>(M60+M219+M287)</f>
        <v>235653324</v>
      </c>
      <c r="N289" s="81"/>
      <c r="O289" s="105">
        <f>(O60+O219+O287)</f>
        <v>14150798</v>
      </c>
      <c r="P289" s="96"/>
      <c r="Q289" s="105">
        <f>(Q60+Q219+Q287)</f>
        <v>86311503</v>
      </c>
      <c r="R289" s="96"/>
      <c r="S289" s="105">
        <f>(S60+S219+S287)</f>
        <v>44345385</v>
      </c>
      <c r="T289" s="81"/>
      <c r="U289" s="105">
        <f>(U60+U219+U287)</f>
        <v>14812231580</v>
      </c>
      <c r="V289" s="81"/>
      <c r="W289" s="97">
        <f>(U289/$BS289)</f>
        <v>1672.9580342801949</v>
      </c>
      <c r="X289" s="64"/>
      <c r="Y289" s="89">
        <f>IF($BO289,U289/$BO289*100,0)</f>
        <v>65.876146476327733</v>
      </c>
      <c r="Z289" s="81"/>
      <c r="AA289" s="105">
        <f>(AA60+AA219+AA287)</f>
        <v>4024170473</v>
      </c>
      <c r="AB289" s="81"/>
      <c r="AC289" s="97">
        <f>(AA289/$BS289)</f>
        <v>454.50736357704733</v>
      </c>
      <c r="AD289" s="64"/>
      <c r="AE289" s="89">
        <f>IF($BO289,AA289/$BO289*100,0)</f>
        <v>17.897157635788265</v>
      </c>
      <c r="AF289" s="64"/>
      <c r="AG289" s="105">
        <f>(AG60+AG219+AG287)</f>
        <v>258993670</v>
      </c>
      <c r="AH289" s="81"/>
      <c r="AI289" s="97">
        <f>(AG289/$BS289)</f>
        <v>29.251874622271703</v>
      </c>
      <c r="AJ289" s="64"/>
      <c r="AK289" s="89">
        <f>IF($BO289,AG289/$BO289*100,0)</f>
        <v>1.1518524301496027</v>
      </c>
      <c r="AL289" s="81"/>
      <c r="AM289" s="105">
        <f>(AM60+AM219+AM287)</f>
        <v>98419569</v>
      </c>
      <c r="AN289" s="81"/>
      <c r="AO289" s="97">
        <f>(AM289/$BS289)</f>
        <v>11.115935353810071</v>
      </c>
      <c r="AP289" s="64"/>
      <c r="AQ289" s="89">
        <f>IF($BO289,AM289/$BO289*100,0)</f>
        <v>0.43771270443376659</v>
      </c>
      <c r="AR289" s="81"/>
      <c r="AS289" s="105">
        <f>(AS60+AS219+AS287)</f>
        <v>2401387858</v>
      </c>
      <c r="AT289" s="81"/>
      <c r="AU289" s="97">
        <f>(AS289/$BS289)</f>
        <v>271.2232177012728</v>
      </c>
      <c r="AV289" s="64"/>
      <c r="AW289" s="89">
        <f>IF($BO289,AS289/$BO289*100,0)</f>
        <v>10.679969282527441</v>
      </c>
      <c r="AX289" s="81"/>
      <c r="AY289" s="105">
        <f>(AY60+AY219+AY287)</f>
        <v>301254287</v>
      </c>
      <c r="AZ289" s="81"/>
      <c r="BA289" s="105">
        <f>(BA60+BA219+BA287)</f>
        <v>182708240</v>
      </c>
      <c r="BB289" s="81"/>
      <c r="BC289" s="105">
        <f>(BC60+BC219+BC287)</f>
        <v>483962527</v>
      </c>
      <c r="BD289" s="81"/>
      <c r="BE289" s="97">
        <f>(BC289/$BS289)</f>
        <v>54.660838474090056</v>
      </c>
      <c r="BF289" s="64"/>
      <c r="BG289" s="89">
        <f>IF($BO289,BC289/$BO289*100,0)</f>
        <v>2.1523823838099698</v>
      </c>
      <c r="BH289" s="81"/>
      <c r="BI289" s="105">
        <f>(BI60+BI219+BI287)</f>
        <v>405804031</v>
      </c>
      <c r="BJ289" s="81"/>
      <c r="BK289" s="97">
        <f>(BI289/$BS289)</f>
        <v>45.833277068217377</v>
      </c>
      <c r="BL289" s="64"/>
      <c r="BM289" s="89">
        <f>IF($BO289,BI289/$BO289*100,0)</f>
        <v>1.8047790869632245</v>
      </c>
      <c r="BN289" s="81"/>
      <c r="BO289" s="105">
        <f>(BO60+BO219+BO287)</f>
        <v>22484969708</v>
      </c>
      <c r="BQ289" s="104">
        <f>(BQ60+BQ219+BQ287)</f>
        <v>171</v>
      </c>
      <c r="BS289" s="106">
        <f>BS60+BS219+BS287</f>
        <v>8853917</v>
      </c>
    </row>
    <row r="290" spans="1:71" ht="8.85" customHeight="1" thickTop="1" x14ac:dyDescent="0.3">
      <c r="A290" s="79"/>
      <c r="B290" s="79"/>
    </row>
    <row r="291" spans="1:71" ht="8.85" customHeight="1" x14ac:dyDescent="0.3">
      <c r="A291" s="79"/>
      <c r="B291" s="79"/>
    </row>
    <row r="292" spans="1:71" ht="10.5" customHeight="1" x14ac:dyDescent="0.3">
      <c r="A292" s="79"/>
      <c r="B292" s="79"/>
      <c r="C292" s="64" t="s">
        <v>257</v>
      </c>
    </row>
    <row r="293" spans="1:71" ht="4.5" customHeight="1" x14ac:dyDescent="0.3">
      <c r="A293" s="79"/>
      <c r="B293" s="79"/>
    </row>
    <row r="294" spans="1:71" ht="8.85" customHeight="1" x14ac:dyDescent="0.3">
      <c r="A294" s="79"/>
      <c r="B294" s="79"/>
    </row>
    <row r="295" spans="1:71" ht="8.85" customHeight="1" x14ac:dyDescent="0.3">
      <c r="A295" s="79"/>
      <c r="B295" s="79"/>
    </row>
    <row r="296" spans="1:71" ht="8.85" customHeight="1" x14ac:dyDescent="0.3">
      <c r="A296" s="79"/>
      <c r="B296" s="79"/>
    </row>
    <row r="297" spans="1:71" ht="8.85" customHeight="1" x14ac:dyDescent="0.3">
      <c r="A297" s="79"/>
      <c r="B297" s="79"/>
    </row>
    <row r="298" spans="1:71" ht="8.85" customHeight="1" x14ac:dyDescent="0.3">
      <c r="A298" s="79"/>
      <c r="B298" s="79"/>
    </row>
    <row r="299" spans="1:71" ht="8.85" customHeight="1" x14ac:dyDescent="0.3">
      <c r="A299" s="79"/>
      <c r="B299" s="79"/>
    </row>
    <row r="300" spans="1:71" ht="8.4" customHeight="1" x14ac:dyDescent="0.3">
      <c r="A300" s="79"/>
      <c r="B300" s="79"/>
    </row>
    <row r="301" spans="1:71" ht="8.85" hidden="1" customHeight="1" x14ac:dyDescent="0.3">
      <c r="A301" s="79"/>
      <c r="B301" s="79"/>
    </row>
    <row r="302" spans="1:71" ht="1.2" customHeight="1" x14ac:dyDescent="0.3">
      <c r="A302" s="79"/>
      <c r="B302" s="79"/>
    </row>
    <row r="303" spans="1:71" ht="8.85" hidden="1" customHeight="1" x14ac:dyDescent="0.3">
      <c r="A303" s="79"/>
      <c r="B303" s="79"/>
    </row>
    <row r="304" spans="1:71" ht="8.85" customHeight="1" x14ac:dyDescent="0.3">
      <c r="A304" s="79"/>
      <c r="B304" s="79"/>
    </row>
    <row r="305" spans="1:69" s="63" customFormat="1" ht="10.5" customHeight="1" x14ac:dyDescent="0.3">
      <c r="A305" s="99" t="s">
        <v>298</v>
      </c>
      <c r="BQ305" s="100" t="s">
        <v>299</v>
      </c>
    </row>
    <row r="306" spans="1:69" ht="9.75" customHeight="1" x14ac:dyDescent="0.3">
      <c r="A306" s="64"/>
      <c r="B306" s="64"/>
    </row>
    <row r="307" spans="1:69" ht="9.75" customHeight="1" x14ac:dyDescent="0.3">
      <c r="A307" s="64"/>
      <c r="B307" s="64"/>
    </row>
    <row r="308" spans="1:69" ht="9.75" customHeight="1" x14ac:dyDescent="0.3">
      <c r="A308" s="64"/>
      <c r="B308" s="64"/>
    </row>
    <row r="309" spans="1:69" ht="9.75" customHeight="1" x14ac:dyDescent="0.3">
      <c r="A309" s="64"/>
      <c r="B309" s="64"/>
    </row>
    <row r="310" spans="1:69" ht="9.75" customHeight="1" x14ac:dyDescent="0.3">
      <c r="A310" s="64"/>
      <c r="B310" s="64"/>
    </row>
    <row r="311" spans="1:69" ht="9.75" customHeight="1" x14ac:dyDescent="0.3">
      <c r="A311" s="64"/>
      <c r="B311" s="64"/>
    </row>
    <row r="312" spans="1:69" ht="9.75" customHeight="1" x14ac:dyDescent="0.3">
      <c r="A312" s="64"/>
      <c r="B312" s="64"/>
    </row>
    <row r="313" spans="1:69" ht="9.75" customHeight="1" x14ac:dyDescent="0.3">
      <c r="A313" s="64"/>
      <c r="B313" s="64"/>
    </row>
    <row r="314" spans="1:69" ht="9.75" customHeight="1" x14ac:dyDescent="0.3">
      <c r="A314" s="64"/>
      <c r="B314" s="64"/>
    </row>
    <row r="315" spans="1:69" ht="9.75" customHeight="1" x14ac:dyDescent="0.3">
      <c r="A315" s="64"/>
      <c r="B315" s="64"/>
    </row>
    <row r="316" spans="1:69" ht="9.75" customHeight="1" x14ac:dyDescent="0.3">
      <c r="A316" s="64"/>
      <c r="B316" s="64"/>
    </row>
    <row r="317" spans="1:69" ht="9.75" customHeight="1" x14ac:dyDescent="0.3">
      <c r="A317" s="64"/>
      <c r="B317" s="64"/>
    </row>
    <row r="318" spans="1:69" ht="9.75" customHeight="1" x14ac:dyDescent="0.3">
      <c r="A318" s="64"/>
      <c r="B318" s="64"/>
    </row>
    <row r="319" spans="1:69" ht="9.75" customHeight="1" x14ac:dyDescent="0.3">
      <c r="A319" s="64"/>
      <c r="B319" s="64"/>
    </row>
    <row r="320" spans="1:69" ht="9.75" customHeight="1" x14ac:dyDescent="0.3">
      <c r="A320" s="64"/>
      <c r="B320" s="64"/>
    </row>
    <row r="321" spans="4:71" s="64" customFormat="1" ht="9.75" customHeight="1" x14ac:dyDescent="0.3">
      <c r="D321" s="87"/>
      <c r="E321" s="87"/>
      <c r="F321" s="87"/>
      <c r="G321" s="87"/>
      <c r="H321" s="87"/>
      <c r="I321" s="87"/>
      <c r="J321" s="87"/>
      <c r="K321" s="87"/>
      <c r="L321" s="87"/>
      <c r="M321" s="87"/>
      <c r="N321" s="87"/>
      <c r="O321" s="87"/>
      <c r="P321" s="87"/>
      <c r="Q321" s="87"/>
      <c r="R321" s="87"/>
      <c r="S321" s="87"/>
      <c r="T321" s="87"/>
      <c r="U321" s="87"/>
      <c r="V321" s="87"/>
      <c r="W321" s="87"/>
      <c r="X321" s="87"/>
      <c r="Y321" s="87"/>
      <c r="Z321" s="87"/>
      <c r="AA321" s="87"/>
      <c r="AB321" s="87"/>
      <c r="AC321" s="87"/>
      <c r="AD321" s="87"/>
      <c r="AE321" s="87"/>
      <c r="AF321" s="87"/>
      <c r="AG321" s="87"/>
      <c r="AH321" s="87"/>
      <c r="AI321" s="87"/>
      <c r="AJ321" s="87"/>
      <c r="AK321" s="87"/>
      <c r="AL321" s="87"/>
      <c r="AM321" s="87"/>
      <c r="AN321" s="87"/>
      <c r="AO321" s="87"/>
      <c r="AP321" s="87"/>
      <c r="AQ321" s="87"/>
      <c r="AR321" s="87"/>
      <c r="AS321" s="87"/>
      <c r="AT321" s="87"/>
      <c r="AU321" s="87"/>
      <c r="AV321" s="87"/>
      <c r="AW321" s="87"/>
      <c r="AX321" s="87"/>
      <c r="AY321" s="87"/>
      <c r="AZ321" s="87"/>
      <c r="BA321" s="87"/>
      <c r="BB321" s="87"/>
      <c r="BC321" s="87"/>
      <c r="BD321" s="87"/>
      <c r="BE321" s="87"/>
      <c r="BF321" s="87"/>
      <c r="BG321" s="87"/>
      <c r="BH321" s="87"/>
      <c r="BI321" s="87"/>
      <c r="BJ321" s="87"/>
      <c r="BK321" s="87"/>
      <c r="BL321" s="87"/>
      <c r="BM321" s="87"/>
      <c r="BN321" s="87"/>
      <c r="BO321" s="87"/>
      <c r="BP321" s="87"/>
      <c r="BQ321" s="87"/>
      <c r="BR321" s="87"/>
      <c r="BS321" s="63"/>
    </row>
    <row r="322" spans="4:71" s="64" customFormat="1" ht="9.75" customHeight="1" x14ac:dyDescent="0.3">
      <c r="D322" s="87"/>
      <c r="E322" s="87"/>
      <c r="F322" s="87"/>
      <c r="G322" s="87"/>
      <c r="H322" s="87"/>
      <c r="I322" s="87"/>
      <c r="J322" s="87"/>
      <c r="K322" s="87"/>
      <c r="L322" s="87"/>
      <c r="M322" s="87"/>
      <c r="N322" s="87"/>
      <c r="O322" s="87"/>
      <c r="P322" s="87"/>
      <c r="Q322" s="87"/>
      <c r="R322" s="87"/>
      <c r="S322" s="87"/>
      <c r="T322" s="87"/>
      <c r="U322" s="87"/>
      <c r="V322" s="87"/>
      <c r="W322" s="87"/>
      <c r="X322" s="87"/>
      <c r="Y322" s="87"/>
      <c r="Z322" s="87"/>
      <c r="AA322" s="87"/>
      <c r="AB322" s="87"/>
      <c r="AC322" s="87"/>
      <c r="AD322" s="87"/>
      <c r="AE322" s="87"/>
      <c r="AF322" s="87"/>
      <c r="AG322" s="87"/>
      <c r="AH322" s="87"/>
      <c r="AI322" s="87"/>
      <c r="AJ322" s="87"/>
      <c r="AK322" s="87"/>
      <c r="AL322" s="87"/>
      <c r="AM322" s="87"/>
      <c r="AN322" s="87"/>
      <c r="AO322" s="87"/>
      <c r="AP322" s="87"/>
      <c r="AQ322" s="87"/>
      <c r="AR322" s="87"/>
      <c r="AS322" s="87"/>
      <c r="AT322" s="87"/>
      <c r="AU322" s="87"/>
      <c r="AV322" s="87"/>
      <c r="AW322" s="87"/>
      <c r="AX322" s="87"/>
      <c r="AY322" s="87"/>
      <c r="AZ322" s="87"/>
      <c r="BA322" s="87"/>
      <c r="BB322" s="87"/>
      <c r="BC322" s="87"/>
      <c r="BD322" s="87"/>
      <c r="BE322" s="87"/>
      <c r="BF322" s="87"/>
      <c r="BG322" s="87"/>
      <c r="BH322" s="87"/>
      <c r="BI322" s="87"/>
      <c r="BJ322" s="87"/>
      <c r="BK322" s="87"/>
      <c r="BL322" s="87"/>
      <c r="BM322" s="87"/>
      <c r="BN322" s="87"/>
      <c r="BO322" s="87"/>
      <c r="BP322" s="87"/>
      <c r="BQ322" s="87"/>
      <c r="BR322" s="87"/>
      <c r="BS322" s="63"/>
    </row>
    <row r="323" spans="4:71" s="64" customFormat="1" ht="9.75" customHeight="1" x14ac:dyDescent="0.3">
      <c r="D323" s="87"/>
      <c r="E323" s="87"/>
      <c r="F323" s="87"/>
      <c r="G323" s="87"/>
      <c r="H323" s="87"/>
      <c r="I323" s="87"/>
      <c r="J323" s="87"/>
      <c r="K323" s="87"/>
      <c r="L323" s="87"/>
      <c r="M323" s="87"/>
      <c r="N323" s="87"/>
      <c r="O323" s="87"/>
      <c r="P323" s="87"/>
      <c r="Q323" s="87"/>
      <c r="R323" s="87"/>
      <c r="S323" s="87"/>
      <c r="T323" s="87"/>
      <c r="U323" s="87"/>
      <c r="V323" s="87"/>
      <c r="W323" s="87"/>
      <c r="X323" s="87"/>
      <c r="Y323" s="87"/>
      <c r="Z323" s="87"/>
      <c r="AA323" s="87"/>
      <c r="AB323" s="87"/>
      <c r="AC323" s="87"/>
      <c r="AD323" s="87"/>
      <c r="AE323" s="87"/>
      <c r="AF323" s="87"/>
      <c r="AG323" s="87"/>
      <c r="AH323" s="87"/>
      <c r="AI323" s="87"/>
      <c r="AJ323" s="87"/>
      <c r="AK323" s="87"/>
      <c r="AL323" s="87"/>
      <c r="AM323" s="87"/>
      <c r="AN323" s="87"/>
      <c r="AO323" s="87"/>
      <c r="AP323" s="87"/>
      <c r="AQ323" s="87"/>
      <c r="AR323" s="87"/>
      <c r="AS323" s="87"/>
      <c r="AT323" s="87"/>
      <c r="AU323" s="87"/>
      <c r="AV323" s="87"/>
      <c r="AW323" s="87"/>
      <c r="AX323" s="87"/>
      <c r="AY323" s="87"/>
      <c r="AZ323" s="87"/>
      <c r="BA323" s="87"/>
      <c r="BB323" s="87"/>
      <c r="BC323" s="87"/>
      <c r="BD323" s="87"/>
      <c r="BE323" s="87"/>
      <c r="BF323" s="87"/>
      <c r="BG323" s="87"/>
      <c r="BH323" s="87"/>
      <c r="BI323" s="87"/>
      <c r="BJ323" s="87"/>
      <c r="BK323" s="87"/>
      <c r="BL323" s="87"/>
      <c r="BM323" s="87"/>
      <c r="BN323" s="87"/>
      <c r="BO323" s="87"/>
      <c r="BP323" s="87"/>
      <c r="BQ323" s="87"/>
      <c r="BR323" s="87"/>
      <c r="BS323" s="63"/>
    </row>
    <row r="324" spans="4:71" s="64" customFormat="1" ht="9.75" customHeight="1" x14ac:dyDescent="0.3">
      <c r="D324" s="87"/>
      <c r="E324" s="87"/>
      <c r="F324" s="87"/>
      <c r="G324" s="87"/>
      <c r="H324" s="87"/>
      <c r="I324" s="87"/>
      <c r="J324" s="87"/>
      <c r="K324" s="87"/>
      <c r="L324" s="87"/>
      <c r="M324" s="87"/>
      <c r="N324" s="87"/>
      <c r="O324" s="87"/>
      <c r="P324" s="87"/>
      <c r="Q324" s="87"/>
      <c r="R324" s="87"/>
      <c r="S324" s="87"/>
      <c r="T324" s="87"/>
      <c r="U324" s="87"/>
      <c r="V324" s="87"/>
      <c r="W324" s="87"/>
      <c r="X324" s="87"/>
      <c r="Y324" s="87"/>
      <c r="Z324" s="87"/>
      <c r="AA324" s="87"/>
      <c r="AB324" s="87"/>
      <c r="AC324" s="87"/>
      <c r="AD324" s="87"/>
      <c r="AE324" s="87"/>
      <c r="AF324" s="87"/>
      <c r="AG324" s="87"/>
      <c r="AH324" s="87"/>
      <c r="AI324" s="87"/>
      <c r="AJ324" s="87"/>
      <c r="AK324" s="87"/>
      <c r="AL324" s="87"/>
      <c r="AM324" s="87"/>
      <c r="AN324" s="87"/>
      <c r="AO324" s="87"/>
      <c r="AP324" s="87"/>
      <c r="AQ324" s="87"/>
      <c r="AR324" s="87"/>
      <c r="AS324" s="87"/>
      <c r="AT324" s="87"/>
      <c r="AU324" s="87"/>
      <c r="AV324" s="87"/>
      <c r="AW324" s="87"/>
      <c r="AX324" s="87"/>
      <c r="AY324" s="87"/>
      <c r="AZ324" s="87"/>
      <c r="BA324" s="87"/>
      <c r="BB324" s="87"/>
      <c r="BC324" s="87"/>
      <c r="BD324" s="87"/>
      <c r="BE324" s="87"/>
      <c r="BF324" s="87"/>
      <c r="BG324" s="87"/>
      <c r="BH324" s="87"/>
      <c r="BI324" s="87"/>
      <c r="BJ324" s="87"/>
      <c r="BK324" s="87"/>
      <c r="BL324" s="87"/>
      <c r="BM324" s="87"/>
      <c r="BN324" s="87"/>
      <c r="BO324" s="87"/>
      <c r="BP324" s="87"/>
      <c r="BQ324" s="87"/>
      <c r="BR324" s="87"/>
      <c r="BS324" s="63"/>
    </row>
    <row r="325" spans="4:71" s="64" customFormat="1" ht="9.75" customHeight="1" x14ac:dyDescent="0.3">
      <c r="D325" s="87"/>
      <c r="E325" s="87"/>
      <c r="F325" s="87"/>
      <c r="G325" s="87"/>
      <c r="H325" s="87"/>
      <c r="I325" s="87"/>
      <c r="J325" s="87"/>
      <c r="K325" s="87"/>
      <c r="L325" s="87"/>
      <c r="M325" s="87"/>
      <c r="N325" s="87"/>
      <c r="O325" s="87"/>
      <c r="P325" s="87"/>
      <c r="Q325" s="87"/>
      <c r="R325" s="87"/>
      <c r="S325" s="87"/>
      <c r="T325" s="87"/>
      <c r="U325" s="87"/>
      <c r="V325" s="87"/>
      <c r="W325" s="87"/>
      <c r="X325" s="87"/>
      <c r="Y325" s="87"/>
      <c r="Z325" s="87"/>
      <c r="AA325" s="87"/>
      <c r="AB325" s="87"/>
      <c r="AC325" s="87"/>
      <c r="AD325" s="87"/>
      <c r="AE325" s="87"/>
      <c r="AF325" s="87"/>
      <c r="AG325" s="87"/>
      <c r="AH325" s="87"/>
      <c r="AI325" s="87"/>
      <c r="AJ325" s="87"/>
      <c r="AK325" s="87"/>
      <c r="AL325" s="87"/>
      <c r="AM325" s="87"/>
      <c r="AN325" s="87"/>
      <c r="AO325" s="87"/>
      <c r="AP325" s="87"/>
      <c r="AQ325" s="87"/>
      <c r="AR325" s="87"/>
      <c r="AS325" s="87"/>
      <c r="AT325" s="87"/>
      <c r="AU325" s="87"/>
      <c r="AV325" s="87"/>
      <c r="AW325" s="87"/>
      <c r="AX325" s="87"/>
      <c r="AY325" s="87"/>
      <c r="AZ325" s="87"/>
      <c r="BA325" s="87"/>
      <c r="BB325" s="87"/>
      <c r="BC325" s="87"/>
      <c r="BD325" s="87"/>
      <c r="BE325" s="87"/>
      <c r="BF325" s="87"/>
      <c r="BG325" s="87"/>
      <c r="BH325" s="87"/>
      <c r="BI325" s="87"/>
      <c r="BJ325" s="87"/>
      <c r="BK325" s="87"/>
      <c r="BL325" s="87"/>
      <c r="BM325" s="87"/>
      <c r="BN325" s="87"/>
      <c r="BO325" s="87"/>
      <c r="BP325" s="87"/>
      <c r="BQ325" s="87"/>
      <c r="BR325" s="87"/>
      <c r="BS325" s="63"/>
    </row>
    <row r="326" spans="4:71" s="64" customFormat="1" ht="9.75" customHeight="1" x14ac:dyDescent="0.3">
      <c r="D326" s="87"/>
      <c r="E326" s="87"/>
      <c r="F326" s="87"/>
      <c r="G326" s="87"/>
      <c r="H326" s="87"/>
      <c r="I326" s="87"/>
      <c r="J326" s="87"/>
      <c r="K326" s="87"/>
      <c r="L326" s="87"/>
      <c r="M326" s="87"/>
      <c r="N326" s="87"/>
      <c r="O326" s="87"/>
      <c r="P326" s="87"/>
      <c r="Q326" s="87"/>
      <c r="R326" s="87"/>
      <c r="S326" s="87"/>
      <c r="T326" s="87"/>
      <c r="U326" s="87"/>
      <c r="V326" s="87"/>
      <c r="W326" s="87"/>
      <c r="X326" s="87"/>
      <c r="Y326" s="87"/>
      <c r="Z326" s="87"/>
      <c r="AA326" s="87"/>
      <c r="AB326" s="87"/>
      <c r="AC326" s="87"/>
      <c r="AD326" s="87"/>
      <c r="AE326" s="87"/>
      <c r="AF326" s="87"/>
      <c r="AG326" s="87"/>
      <c r="AH326" s="87"/>
      <c r="AI326" s="87"/>
      <c r="AJ326" s="87"/>
      <c r="AK326" s="87"/>
      <c r="AL326" s="87"/>
      <c r="AM326" s="87"/>
      <c r="AN326" s="87"/>
      <c r="AO326" s="87"/>
      <c r="AP326" s="87"/>
      <c r="AQ326" s="87"/>
      <c r="AR326" s="87"/>
      <c r="AS326" s="87"/>
      <c r="AT326" s="87"/>
      <c r="AU326" s="87"/>
      <c r="AV326" s="87"/>
      <c r="AW326" s="87"/>
      <c r="AX326" s="87"/>
      <c r="AY326" s="87"/>
      <c r="AZ326" s="87"/>
      <c r="BA326" s="87"/>
      <c r="BB326" s="87"/>
      <c r="BC326" s="87"/>
      <c r="BD326" s="87"/>
      <c r="BE326" s="87"/>
      <c r="BF326" s="87"/>
      <c r="BG326" s="87"/>
      <c r="BH326" s="87"/>
      <c r="BI326" s="87"/>
      <c r="BJ326" s="87"/>
      <c r="BK326" s="87"/>
      <c r="BL326" s="87"/>
      <c r="BM326" s="87"/>
      <c r="BN326" s="87"/>
      <c r="BO326" s="87"/>
      <c r="BP326" s="87"/>
      <c r="BQ326" s="87"/>
      <c r="BR326" s="87"/>
      <c r="BS326" s="63"/>
    </row>
    <row r="327" spans="4:71" s="64" customFormat="1" ht="9.75" customHeight="1" x14ac:dyDescent="0.3">
      <c r="D327" s="87"/>
      <c r="E327" s="87"/>
      <c r="F327" s="87"/>
      <c r="G327" s="87"/>
      <c r="H327" s="87"/>
      <c r="I327" s="87"/>
      <c r="J327" s="87"/>
      <c r="K327" s="87"/>
      <c r="L327" s="87"/>
      <c r="M327" s="87"/>
      <c r="N327" s="87"/>
      <c r="O327" s="87"/>
      <c r="P327" s="87"/>
      <c r="Q327" s="87"/>
      <c r="R327" s="87"/>
      <c r="S327" s="87"/>
      <c r="T327" s="87"/>
      <c r="U327" s="87"/>
      <c r="V327" s="87"/>
      <c r="W327" s="87"/>
      <c r="X327" s="87"/>
      <c r="Y327" s="87"/>
      <c r="Z327" s="87"/>
      <c r="AA327" s="87"/>
      <c r="AB327" s="87"/>
      <c r="AC327" s="87"/>
      <c r="AD327" s="87"/>
      <c r="AE327" s="87"/>
      <c r="AF327" s="87"/>
      <c r="AG327" s="87"/>
      <c r="AH327" s="87"/>
      <c r="AI327" s="87"/>
      <c r="AJ327" s="87"/>
      <c r="AK327" s="87"/>
      <c r="AL327" s="87"/>
      <c r="AM327" s="87"/>
      <c r="AN327" s="87"/>
      <c r="AO327" s="87"/>
      <c r="AP327" s="87"/>
      <c r="AQ327" s="87"/>
      <c r="AR327" s="87"/>
      <c r="AS327" s="87"/>
      <c r="AT327" s="87"/>
      <c r="AU327" s="87"/>
      <c r="AV327" s="87"/>
      <c r="AW327" s="87"/>
      <c r="AX327" s="87"/>
      <c r="AY327" s="87"/>
      <c r="AZ327" s="87"/>
      <c r="BA327" s="87"/>
      <c r="BB327" s="87"/>
      <c r="BC327" s="87"/>
      <c r="BD327" s="87"/>
      <c r="BE327" s="87"/>
      <c r="BF327" s="87"/>
      <c r="BG327" s="87"/>
      <c r="BH327" s="87"/>
      <c r="BI327" s="87"/>
      <c r="BJ327" s="87"/>
      <c r="BK327" s="87"/>
      <c r="BL327" s="87"/>
      <c r="BM327" s="87"/>
      <c r="BN327" s="87"/>
      <c r="BO327" s="87"/>
      <c r="BP327" s="87"/>
      <c r="BQ327" s="87"/>
      <c r="BR327" s="87"/>
      <c r="BS327" s="63"/>
    </row>
    <row r="328" spans="4:71" s="64" customFormat="1" ht="9.75" customHeight="1" x14ac:dyDescent="0.3">
      <c r="D328" s="87"/>
      <c r="E328" s="87"/>
      <c r="F328" s="87"/>
      <c r="G328" s="87"/>
      <c r="H328" s="87"/>
      <c r="I328" s="87"/>
      <c r="J328" s="87"/>
      <c r="K328" s="87"/>
      <c r="L328" s="87"/>
      <c r="M328" s="87"/>
      <c r="N328" s="87"/>
      <c r="O328" s="87"/>
      <c r="P328" s="87"/>
      <c r="Q328" s="87"/>
      <c r="R328" s="87"/>
      <c r="S328" s="87"/>
      <c r="T328" s="87"/>
      <c r="U328" s="87"/>
      <c r="V328" s="87"/>
      <c r="W328" s="87"/>
      <c r="X328" s="87"/>
      <c r="Y328" s="87"/>
      <c r="Z328" s="87"/>
      <c r="AA328" s="87"/>
      <c r="AB328" s="87"/>
      <c r="AC328" s="87"/>
      <c r="AD328" s="87"/>
      <c r="AE328" s="87"/>
      <c r="AF328" s="87"/>
      <c r="AG328" s="87"/>
      <c r="AH328" s="87"/>
      <c r="AI328" s="87"/>
      <c r="AJ328" s="87"/>
      <c r="AK328" s="87"/>
      <c r="AL328" s="87"/>
      <c r="AM328" s="87"/>
      <c r="AN328" s="87"/>
      <c r="AO328" s="87"/>
      <c r="AP328" s="87"/>
      <c r="AQ328" s="87"/>
      <c r="AR328" s="87"/>
      <c r="AS328" s="87"/>
      <c r="AT328" s="87"/>
      <c r="AU328" s="87"/>
      <c r="AV328" s="87"/>
      <c r="AW328" s="87"/>
      <c r="AX328" s="87"/>
      <c r="AY328" s="87"/>
      <c r="AZ328" s="87"/>
      <c r="BA328" s="87"/>
      <c r="BB328" s="87"/>
      <c r="BC328" s="87"/>
      <c r="BD328" s="87"/>
      <c r="BE328" s="87"/>
      <c r="BF328" s="87"/>
      <c r="BG328" s="87"/>
      <c r="BH328" s="87"/>
      <c r="BI328" s="87"/>
      <c r="BJ328" s="87"/>
      <c r="BK328" s="87"/>
      <c r="BL328" s="87"/>
      <c r="BM328" s="87"/>
      <c r="BN328" s="87"/>
      <c r="BO328" s="87"/>
      <c r="BP328" s="87"/>
      <c r="BQ328" s="87"/>
      <c r="BR328" s="87"/>
      <c r="BS328" s="63"/>
    </row>
    <row r="329" spans="4:71" s="64" customFormat="1" ht="9.75" customHeight="1" x14ac:dyDescent="0.3">
      <c r="D329" s="87"/>
      <c r="E329" s="87"/>
      <c r="F329" s="87"/>
      <c r="G329" s="87"/>
      <c r="H329" s="87"/>
      <c r="I329" s="87"/>
      <c r="J329" s="87"/>
      <c r="K329" s="87"/>
      <c r="L329" s="87"/>
      <c r="M329" s="87"/>
      <c r="N329" s="87"/>
      <c r="O329" s="87"/>
      <c r="P329" s="87"/>
      <c r="Q329" s="87"/>
      <c r="R329" s="87"/>
      <c r="S329" s="87"/>
      <c r="T329" s="87"/>
      <c r="U329" s="87"/>
      <c r="V329" s="87"/>
      <c r="W329" s="87"/>
      <c r="X329" s="87"/>
      <c r="Y329" s="87"/>
      <c r="Z329" s="87"/>
      <c r="AA329" s="87"/>
      <c r="AB329" s="87"/>
      <c r="AC329" s="87"/>
      <c r="AD329" s="87"/>
      <c r="AE329" s="87"/>
      <c r="AF329" s="87"/>
      <c r="AG329" s="87"/>
      <c r="AH329" s="87"/>
      <c r="AI329" s="87"/>
      <c r="AJ329" s="87"/>
      <c r="AK329" s="87"/>
      <c r="AL329" s="87"/>
      <c r="AM329" s="87"/>
      <c r="AN329" s="87"/>
      <c r="AO329" s="87"/>
      <c r="AP329" s="87"/>
      <c r="AQ329" s="87"/>
      <c r="AR329" s="87"/>
      <c r="AS329" s="87"/>
      <c r="AT329" s="87"/>
      <c r="AU329" s="87"/>
      <c r="AV329" s="87"/>
      <c r="AW329" s="87"/>
      <c r="AX329" s="87"/>
      <c r="AY329" s="87"/>
      <c r="AZ329" s="87"/>
      <c r="BA329" s="87"/>
      <c r="BB329" s="87"/>
      <c r="BC329" s="87"/>
      <c r="BD329" s="87"/>
      <c r="BE329" s="87"/>
      <c r="BF329" s="87"/>
      <c r="BG329" s="87"/>
      <c r="BH329" s="87"/>
      <c r="BI329" s="87"/>
      <c r="BJ329" s="87"/>
      <c r="BK329" s="87"/>
      <c r="BL329" s="87"/>
      <c r="BM329" s="87"/>
      <c r="BN329" s="87"/>
      <c r="BO329" s="87"/>
      <c r="BP329" s="87"/>
      <c r="BQ329" s="87"/>
      <c r="BR329" s="87"/>
      <c r="BS329" s="63"/>
    </row>
    <row r="330" spans="4:71" s="64" customFormat="1" ht="9.75" customHeight="1" x14ac:dyDescent="0.3">
      <c r="D330" s="87"/>
      <c r="E330" s="87"/>
      <c r="F330" s="87"/>
      <c r="G330" s="87"/>
      <c r="H330" s="87"/>
      <c r="I330" s="87"/>
      <c r="J330" s="87"/>
      <c r="K330" s="87"/>
      <c r="L330" s="87"/>
      <c r="M330" s="87"/>
      <c r="N330" s="87"/>
      <c r="O330" s="87"/>
      <c r="P330" s="87"/>
      <c r="Q330" s="87"/>
      <c r="R330" s="87"/>
      <c r="S330" s="87"/>
      <c r="T330" s="87"/>
      <c r="U330" s="87"/>
      <c r="V330" s="87"/>
      <c r="W330" s="87"/>
      <c r="X330" s="87"/>
      <c r="Y330" s="87"/>
      <c r="Z330" s="87"/>
      <c r="AA330" s="87"/>
      <c r="AB330" s="87"/>
      <c r="AC330" s="87"/>
      <c r="AD330" s="87"/>
      <c r="AE330" s="87"/>
      <c r="AF330" s="87"/>
      <c r="AG330" s="87"/>
      <c r="AH330" s="87"/>
      <c r="AI330" s="87"/>
      <c r="AJ330" s="87"/>
      <c r="AK330" s="87"/>
      <c r="AL330" s="87"/>
      <c r="AM330" s="87"/>
      <c r="AN330" s="87"/>
      <c r="AO330" s="87"/>
      <c r="AP330" s="87"/>
      <c r="AQ330" s="87"/>
      <c r="AR330" s="87"/>
      <c r="AS330" s="87"/>
      <c r="AT330" s="87"/>
      <c r="AU330" s="87"/>
      <c r="AV330" s="87"/>
      <c r="AW330" s="87"/>
      <c r="AX330" s="87"/>
      <c r="AY330" s="87"/>
      <c r="AZ330" s="87"/>
      <c r="BA330" s="87"/>
      <c r="BB330" s="87"/>
      <c r="BC330" s="87"/>
      <c r="BD330" s="87"/>
      <c r="BE330" s="87"/>
      <c r="BF330" s="87"/>
      <c r="BG330" s="87"/>
      <c r="BH330" s="87"/>
      <c r="BI330" s="87"/>
      <c r="BJ330" s="87"/>
      <c r="BK330" s="87"/>
      <c r="BL330" s="87"/>
      <c r="BM330" s="87"/>
      <c r="BN330" s="87"/>
      <c r="BO330" s="87"/>
      <c r="BP330" s="87"/>
      <c r="BQ330" s="87"/>
      <c r="BR330" s="87"/>
      <c r="BS330" s="63"/>
    </row>
    <row r="331" spans="4:71" s="64" customFormat="1" ht="9.75" customHeight="1" x14ac:dyDescent="0.3">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87"/>
      <c r="AE331" s="87"/>
      <c r="AF331" s="87"/>
      <c r="AG331" s="87"/>
      <c r="AH331" s="87"/>
      <c r="AI331" s="87"/>
      <c r="AJ331" s="87"/>
      <c r="AK331" s="87"/>
      <c r="AL331" s="87"/>
      <c r="AM331" s="87"/>
      <c r="AN331" s="87"/>
      <c r="AO331" s="87"/>
      <c r="AP331" s="87"/>
      <c r="AQ331" s="87"/>
      <c r="AR331" s="87"/>
      <c r="AS331" s="87"/>
      <c r="AT331" s="87"/>
      <c r="AU331" s="87"/>
      <c r="AV331" s="87"/>
      <c r="AW331" s="87"/>
      <c r="AX331" s="87"/>
      <c r="AY331" s="87"/>
      <c r="AZ331" s="87"/>
      <c r="BA331" s="87"/>
      <c r="BB331" s="87"/>
      <c r="BC331" s="87"/>
      <c r="BD331" s="87"/>
      <c r="BE331" s="87"/>
      <c r="BF331" s="87"/>
      <c r="BG331" s="87"/>
      <c r="BH331" s="87"/>
      <c r="BI331" s="87"/>
      <c r="BJ331" s="87"/>
      <c r="BK331" s="87"/>
      <c r="BL331" s="87"/>
      <c r="BM331" s="87"/>
      <c r="BN331" s="87"/>
      <c r="BO331" s="87"/>
      <c r="BP331" s="87"/>
      <c r="BQ331" s="87"/>
      <c r="BR331" s="87"/>
      <c r="BS331" s="63"/>
    </row>
    <row r="332" spans="4:71" s="64" customFormat="1" ht="9.75" customHeight="1" x14ac:dyDescent="0.3">
      <c r="D332" s="87"/>
      <c r="E332" s="87"/>
      <c r="F332" s="87"/>
      <c r="G332" s="87"/>
      <c r="H332" s="87"/>
      <c r="I332" s="87"/>
      <c r="J332" s="87"/>
      <c r="K332" s="87"/>
      <c r="L332" s="87"/>
      <c r="M332" s="87"/>
      <c r="N332" s="87"/>
      <c r="O332" s="87"/>
      <c r="P332" s="87"/>
      <c r="Q332" s="87"/>
      <c r="R332" s="87"/>
      <c r="S332" s="87"/>
      <c r="T332" s="87"/>
      <c r="U332" s="87"/>
      <c r="V332" s="87"/>
      <c r="W332" s="87"/>
      <c r="X332" s="87"/>
      <c r="Y332" s="87"/>
      <c r="Z332" s="87"/>
      <c r="AA332" s="87"/>
      <c r="AB332" s="87"/>
      <c r="AC332" s="87"/>
      <c r="AD332" s="87"/>
      <c r="AE332" s="87"/>
      <c r="AF332" s="87"/>
      <c r="AG332" s="87"/>
      <c r="AH332" s="87"/>
      <c r="AI332" s="87"/>
      <c r="AJ332" s="87"/>
      <c r="AK332" s="87"/>
      <c r="AL332" s="87"/>
      <c r="AM332" s="87"/>
      <c r="AN332" s="87"/>
      <c r="AO332" s="87"/>
      <c r="AP332" s="87"/>
      <c r="AQ332" s="87"/>
      <c r="AR332" s="87"/>
      <c r="AS332" s="87"/>
      <c r="AT332" s="87"/>
      <c r="AU332" s="87"/>
      <c r="AV332" s="87"/>
      <c r="AW332" s="87"/>
      <c r="AX332" s="87"/>
      <c r="AY332" s="87"/>
      <c r="AZ332" s="87"/>
      <c r="BA332" s="87"/>
      <c r="BB332" s="87"/>
      <c r="BC332" s="87"/>
      <c r="BD332" s="87"/>
      <c r="BE332" s="87"/>
      <c r="BF332" s="87"/>
      <c r="BG332" s="87"/>
      <c r="BH332" s="87"/>
      <c r="BI332" s="87"/>
      <c r="BJ332" s="87"/>
      <c r="BK332" s="87"/>
      <c r="BL332" s="87"/>
      <c r="BM332" s="87"/>
      <c r="BN332" s="87"/>
      <c r="BO332" s="87"/>
      <c r="BP332" s="87"/>
      <c r="BQ332" s="87"/>
      <c r="BR332" s="87"/>
      <c r="BS332" s="63"/>
    </row>
    <row r="333" spans="4:71" s="64" customFormat="1" ht="9.75" customHeight="1" x14ac:dyDescent="0.3">
      <c r="D333" s="87"/>
      <c r="E333" s="87"/>
      <c r="F333" s="87"/>
      <c r="G333" s="87"/>
      <c r="H333" s="87"/>
      <c r="I333" s="87"/>
      <c r="J333" s="87"/>
      <c r="K333" s="87"/>
      <c r="L333" s="87"/>
      <c r="M333" s="87"/>
      <c r="N333" s="87"/>
      <c r="O333" s="87"/>
      <c r="P333" s="87"/>
      <c r="Q333" s="87"/>
      <c r="R333" s="87"/>
      <c r="S333" s="87"/>
      <c r="T333" s="87"/>
      <c r="U333" s="87"/>
      <c r="V333" s="87"/>
      <c r="W333" s="87"/>
      <c r="X333" s="87"/>
      <c r="Y333" s="87"/>
      <c r="Z333" s="87"/>
      <c r="AA333" s="87"/>
      <c r="AB333" s="87"/>
      <c r="AC333" s="87"/>
      <c r="AD333" s="87"/>
      <c r="AE333" s="87"/>
      <c r="AF333" s="87"/>
      <c r="AG333" s="87"/>
      <c r="AH333" s="87"/>
      <c r="AI333" s="87"/>
      <c r="AJ333" s="87"/>
      <c r="AK333" s="87"/>
      <c r="AL333" s="87"/>
      <c r="AM333" s="87"/>
      <c r="AN333" s="87"/>
      <c r="AO333" s="87"/>
      <c r="AP333" s="87"/>
      <c r="AQ333" s="87"/>
      <c r="AR333" s="87"/>
      <c r="AS333" s="87"/>
      <c r="AT333" s="87"/>
      <c r="AU333" s="87"/>
      <c r="AV333" s="87"/>
      <c r="AW333" s="87"/>
      <c r="AX333" s="87"/>
      <c r="AY333" s="87"/>
      <c r="AZ333" s="87"/>
      <c r="BA333" s="87"/>
      <c r="BB333" s="87"/>
      <c r="BC333" s="87"/>
      <c r="BD333" s="87"/>
      <c r="BE333" s="87"/>
      <c r="BF333" s="87"/>
      <c r="BG333" s="87"/>
      <c r="BH333" s="87"/>
      <c r="BI333" s="87"/>
      <c r="BJ333" s="87"/>
      <c r="BK333" s="87"/>
      <c r="BL333" s="87"/>
      <c r="BM333" s="87"/>
      <c r="BN333" s="87"/>
      <c r="BO333" s="87"/>
      <c r="BP333" s="87"/>
      <c r="BQ333" s="87"/>
      <c r="BR333" s="87"/>
      <c r="BS333" s="63"/>
    </row>
    <row r="334" spans="4:71" s="64" customFormat="1" ht="9.75" customHeight="1" x14ac:dyDescent="0.3">
      <c r="D334" s="87"/>
      <c r="E334" s="87"/>
      <c r="F334" s="87"/>
      <c r="G334" s="87"/>
      <c r="H334" s="87"/>
      <c r="I334" s="87"/>
      <c r="J334" s="87"/>
      <c r="K334" s="87"/>
      <c r="L334" s="87"/>
      <c r="M334" s="87"/>
      <c r="N334" s="87"/>
      <c r="O334" s="87"/>
      <c r="P334" s="87"/>
      <c r="Q334" s="87"/>
      <c r="R334" s="87"/>
      <c r="S334" s="87"/>
      <c r="T334" s="87"/>
      <c r="U334" s="87"/>
      <c r="V334" s="87"/>
      <c r="W334" s="87"/>
      <c r="X334" s="87"/>
      <c r="Y334" s="87"/>
      <c r="Z334" s="87"/>
      <c r="AA334" s="87"/>
      <c r="AB334" s="87"/>
      <c r="AC334" s="87"/>
      <c r="AD334" s="87"/>
      <c r="AE334" s="87"/>
      <c r="AF334" s="87"/>
      <c r="AG334" s="87"/>
      <c r="AH334" s="87"/>
      <c r="AI334" s="87"/>
      <c r="AJ334" s="87"/>
      <c r="AK334" s="87"/>
      <c r="AL334" s="87"/>
      <c r="AM334" s="87"/>
      <c r="AN334" s="87"/>
      <c r="AO334" s="87"/>
      <c r="AP334" s="87"/>
      <c r="AQ334" s="87"/>
      <c r="AR334" s="87"/>
      <c r="AS334" s="87"/>
      <c r="AT334" s="87"/>
      <c r="AU334" s="87"/>
      <c r="AV334" s="87"/>
      <c r="AW334" s="87"/>
      <c r="AX334" s="87"/>
      <c r="AY334" s="87"/>
      <c r="AZ334" s="87"/>
      <c r="BA334" s="87"/>
      <c r="BB334" s="87"/>
      <c r="BC334" s="87"/>
      <c r="BD334" s="87"/>
      <c r="BE334" s="87"/>
      <c r="BF334" s="87"/>
      <c r="BG334" s="87"/>
      <c r="BH334" s="87"/>
      <c r="BI334" s="87"/>
      <c r="BJ334" s="87"/>
      <c r="BK334" s="87"/>
      <c r="BL334" s="87"/>
      <c r="BM334" s="87"/>
      <c r="BN334" s="87"/>
      <c r="BO334" s="87"/>
      <c r="BP334" s="87"/>
      <c r="BQ334" s="87"/>
      <c r="BR334" s="87"/>
      <c r="BS334" s="63"/>
    </row>
    <row r="335" spans="4:71" s="64" customFormat="1" ht="9.75" customHeight="1" x14ac:dyDescent="0.3">
      <c r="D335" s="87"/>
      <c r="E335" s="87"/>
      <c r="F335" s="87"/>
      <c r="G335" s="87"/>
      <c r="H335" s="87"/>
      <c r="I335" s="87"/>
      <c r="J335" s="87"/>
      <c r="K335" s="87"/>
      <c r="L335" s="87"/>
      <c r="M335" s="87"/>
      <c r="N335" s="87"/>
      <c r="O335" s="87"/>
      <c r="P335" s="87"/>
      <c r="Q335" s="87"/>
      <c r="R335" s="87"/>
      <c r="S335" s="87"/>
      <c r="T335" s="87"/>
      <c r="U335" s="87"/>
      <c r="V335" s="87"/>
      <c r="W335" s="87"/>
      <c r="X335" s="87"/>
      <c r="Y335" s="87"/>
      <c r="Z335" s="87"/>
      <c r="AA335" s="87"/>
      <c r="AB335" s="87"/>
      <c r="AC335" s="87"/>
      <c r="AD335" s="87"/>
      <c r="AE335" s="87"/>
      <c r="AF335" s="87"/>
      <c r="AG335" s="87"/>
      <c r="AH335" s="87"/>
      <c r="AI335" s="87"/>
      <c r="AJ335" s="87"/>
      <c r="AK335" s="87"/>
      <c r="AL335" s="87"/>
      <c r="AM335" s="87"/>
      <c r="AN335" s="87"/>
      <c r="AO335" s="87"/>
      <c r="AP335" s="87"/>
      <c r="AQ335" s="87"/>
      <c r="AR335" s="87"/>
      <c r="AS335" s="87"/>
      <c r="AT335" s="87"/>
      <c r="AU335" s="87"/>
      <c r="AV335" s="87"/>
      <c r="AW335" s="87"/>
      <c r="AX335" s="87"/>
      <c r="AY335" s="87"/>
      <c r="AZ335" s="87"/>
      <c r="BA335" s="87"/>
      <c r="BB335" s="87"/>
      <c r="BC335" s="87"/>
      <c r="BD335" s="87"/>
      <c r="BE335" s="87"/>
      <c r="BF335" s="87"/>
      <c r="BG335" s="87"/>
      <c r="BH335" s="87"/>
      <c r="BI335" s="87"/>
      <c r="BJ335" s="87"/>
      <c r="BK335" s="87"/>
      <c r="BL335" s="87"/>
      <c r="BM335" s="87"/>
      <c r="BN335" s="87"/>
      <c r="BO335" s="87"/>
      <c r="BP335" s="87"/>
      <c r="BQ335" s="87"/>
      <c r="BR335" s="87"/>
      <c r="BS335" s="63"/>
    </row>
    <row r="336" spans="4:71" s="64" customFormat="1" ht="9.75" customHeight="1" x14ac:dyDescent="0.3">
      <c r="D336" s="87"/>
      <c r="E336" s="87"/>
      <c r="F336" s="87"/>
      <c r="G336" s="87"/>
      <c r="H336" s="87"/>
      <c r="I336" s="87"/>
      <c r="J336" s="87"/>
      <c r="K336" s="87"/>
      <c r="L336" s="87"/>
      <c r="M336" s="87"/>
      <c r="N336" s="87"/>
      <c r="O336" s="87"/>
      <c r="P336" s="87"/>
      <c r="Q336" s="87"/>
      <c r="R336" s="87"/>
      <c r="S336" s="87"/>
      <c r="T336" s="87"/>
      <c r="U336" s="87"/>
      <c r="V336" s="87"/>
      <c r="W336" s="87"/>
      <c r="X336" s="87"/>
      <c r="Y336" s="87"/>
      <c r="Z336" s="87"/>
      <c r="AA336" s="87"/>
      <c r="AB336" s="87"/>
      <c r="AC336" s="87"/>
      <c r="AD336" s="87"/>
      <c r="AE336" s="87"/>
      <c r="AF336" s="87"/>
      <c r="AG336" s="87"/>
      <c r="AH336" s="87"/>
      <c r="AI336" s="87"/>
      <c r="AJ336" s="87"/>
      <c r="AK336" s="87"/>
      <c r="AL336" s="87"/>
      <c r="AM336" s="87"/>
      <c r="AN336" s="87"/>
      <c r="AO336" s="87"/>
      <c r="AP336" s="87"/>
      <c r="AQ336" s="87"/>
      <c r="AR336" s="87"/>
      <c r="AS336" s="87"/>
      <c r="AT336" s="87"/>
      <c r="AU336" s="87"/>
      <c r="AV336" s="87"/>
      <c r="AW336" s="87"/>
      <c r="AX336" s="87"/>
      <c r="AY336" s="87"/>
      <c r="AZ336" s="87"/>
      <c r="BA336" s="87"/>
      <c r="BB336" s="87"/>
      <c r="BC336" s="87"/>
      <c r="BD336" s="87"/>
      <c r="BE336" s="87"/>
      <c r="BF336" s="87"/>
      <c r="BG336" s="87"/>
      <c r="BH336" s="87"/>
      <c r="BI336" s="87"/>
      <c r="BJ336" s="87"/>
      <c r="BK336" s="87"/>
      <c r="BL336" s="87"/>
      <c r="BM336" s="87"/>
      <c r="BN336" s="87"/>
      <c r="BO336" s="87"/>
      <c r="BP336" s="87"/>
      <c r="BQ336" s="87"/>
      <c r="BR336" s="87"/>
      <c r="BS336" s="63"/>
    </row>
    <row r="337" spans="4:71" s="64" customFormat="1" ht="9.75" customHeight="1" x14ac:dyDescent="0.3">
      <c r="D337" s="87"/>
      <c r="E337" s="87"/>
      <c r="F337" s="87"/>
      <c r="G337" s="87"/>
      <c r="H337" s="87"/>
      <c r="I337" s="87"/>
      <c r="J337" s="87"/>
      <c r="K337" s="87"/>
      <c r="L337" s="87"/>
      <c r="M337" s="87"/>
      <c r="N337" s="87"/>
      <c r="O337" s="87"/>
      <c r="P337" s="87"/>
      <c r="Q337" s="87"/>
      <c r="R337" s="87"/>
      <c r="S337" s="87"/>
      <c r="T337" s="87"/>
      <c r="U337" s="87"/>
      <c r="V337" s="87"/>
      <c r="W337" s="87"/>
      <c r="X337" s="87"/>
      <c r="Y337" s="87"/>
      <c r="Z337" s="87"/>
      <c r="AA337" s="87"/>
      <c r="AB337" s="87"/>
      <c r="AC337" s="87"/>
      <c r="AD337" s="87"/>
      <c r="AE337" s="87"/>
      <c r="AF337" s="87"/>
      <c r="AG337" s="87"/>
      <c r="AH337" s="87"/>
      <c r="AI337" s="87"/>
      <c r="AJ337" s="87"/>
      <c r="AK337" s="87"/>
      <c r="AL337" s="87"/>
      <c r="AM337" s="87"/>
      <c r="AN337" s="87"/>
      <c r="AO337" s="87"/>
      <c r="AP337" s="87"/>
      <c r="AQ337" s="87"/>
      <c r="AR337" s="87"/>
      <c r="AS337" s="87"/>
      <c r="AT337" s="87"/>
      <c r="AU337" s="87"/>
      <c r="AV337" s="87"/>
      <c r="AW337" s="87"/>
      <c r="AX337" s="87"/>
      <c r="AY337" s="87"/>
      <c r="AZ337" s="87"/>
      <c r="BA337" s="87"/>
      <c r="BB337" s="87"/>
      <c r="BC337" s="87"/>
      <c r="BD337" s="87"/>
      <c r="BE337" s="87"/>
      <c r="BF337" s="87"/>
      <c r="BG337" s="87"/>
      <c r="BH337" s="87"/>
      <c r="BI337" s="87"/>
      <c r="BJ337" s="87"/>
      <c r="BK337" s="87"/>
      <c r="BL337" s="87"/>
      <c r="BM337" s="87"/>
      <c r="BN337" s="87"/>
      <c r="BO337" s="87"/>
      <c r="BP337" s="87"/>
      <c r="BQ337" s="87"/>
      <c r="BR337" s="87"/>
      <c r="BS337" s="63"/>
    </row>
    <row r="338" spans="4:71" s="64" customFormat="1" ht="9.75" customHeight="1" x14ac:dyDescent="0.3">
      <c r="D338" s="87"/>
      <c r="E338" s="87"/>
      <c r="F338" s="87"/>
      <c r="G338" s="87"/>
      <c r="H338" s="87"/>
      <c r="I338" s="87"/>
      <c r="J338" s="87"/>
      <c r="K338" s="87"/>
      <c r="L338" s="87"/>
      <c r="M338" s="87"/>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63"/>
    </row>
    <row r="339" spans="4:71" s="64" customFormat="1" ht="9.75" customHeight="1" x14ac:dyDescent="0.3">
      <c r="D339" s="87"/>
      <c r="E339" s="87"/>
      <c r="F339" s="87"/>
      <c r="G339" s="87"/>
      <c r="H339" s="87"/>
      <c r="I339" s="87"/>
      <c r="J339" s="87"/>
      <c r="K339" s="87"/>
      <c r="L339" s="87"/>
      <c r="M339" s="87"/>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63"/>
    </row>
    <row r="340" spans="4:71" s="64" customFormat="1" ht="9.75" customHeight="1" x14ac:dyDescent="0.3">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c r="AB340" s="87"/>
      <c r="AC340" s="87"/>
      <c r="AD340" s="87"/>
      <c r="AE340" s="87"/>
      <c r="AF340" s="87"/>
      <c r="AG340" s="87"/>
      <c r="AH340" s="87"/>
      <c r="AI340" s="87"/>
      <c r="AJ340" s="87"/>
      <c r="AK340" s="87"/>
      <c r="AL340" s="87"/>
      <c r="AM340" s="87"/>
      <c r="AN340" s="87"/>
      <c r="AO340" s="87"/>
      <c r="AP340" s="87"/>
      <c r="AQ340" s="87"/>
      <c r="AR340" s="87"/>
      <c r="AS340" s="87"/>
      <c r="AT340" s="87"/>
      <c r="AU340" s="87"/>
      <c r="AV340" s="87"/>
      <c r="AW340" s="87"/>
      <c r="AX340" s="87"/>
      <c r="AY340" s="87"/>
      <c r="AZ340" s="87"/>
      <c r="BA340" s="87"/>
      <c r="BB340" s="87"/>
      <c r="BC340" s="87"/>
      <c r="BD340" s="87"/>
      <c r="BE340" s="87"/>
      <c r="BF340" s="87"/>
      <c r="BG340" s="87"/>
      <c r="BH340" s="87"/>
      <c r="BI340" s="87"/>
      <c r="BJ340" s="87"/>
      <c r="BK340" s="87"/>
      <c r="BL340" s="87"/>
      <c r="BM340" s="87"/>
      <c r="BN340" s="87"/>
      <c r="BO340" s="87"/>
      <c r="BP340" s="87"/>
      <c r="BQ340" s="87"/>
      <c r="BR340" s="87"/>
      <c r="BS340" s="63"/>
    </row>
    <row r="341" spans="4:71" s="64" customFormat="1" ht="9.75" customHeight="1" x14ac:dyDescent="0.3">
      <c r="D341" s="87"/>
      <c r="E341" s="87"/>
      <c r="F341" s="87"/>
      <c r="G341" s="87"/>
      <c r="H341" s="87"/>
      <c r="I341" s="87"/>
      <c r="J341" s="87"/>
      <c r="K341" s="87"/>
      <c r="L341" s="87"/>
      <c r="M341" s="87"/>
      <c r="N341" s="87"/>
      <c r="O341" s="87"/>
      <c r="P341" s="87"/>
      <c r="Q341" s="87"/>
      <c r="R341" s="87"/>
      <c r="S341" s="87"/>
      <c r="T341" s="87"/>
      <c r="U341" s="87"/>
      <c r="V341" s="87"/>
      <c r="W341" s="87"/>
      <c r="X341" s="87"/>
      <c r="Y341" s="87"/>
      <c r="Z341" s="87"/>
      <c r="AA341" s="87"/>
      <c r="AB341" s="87"/>
      <c r="AC341" s="87"/>
      <c r="AD341" s="87"/>
      <c r="AE341" s="87"/>
      <c r="AF341" s="87"/>
      <c r="AG341" s="87"/>
      <c r="AH341" s="87"/>
      <c r="AI341" s="87"/>
      <c r="AJ341" s="87"/>
      <c r="AK341" s="87"/>
      <c r="AL341" s="87"/>
      <c r="AM341" s="87"/>
      <c r="AN341" s="87"/>
      <c r="AO341" s="87"/>
      <c r="AP341" s="87"/>
      <c r="AQ341" s="87"/>
      <c r="AR341" s="87"/>
      <c r="AS341" s="87"/>
      <c r="AT341" s="87"/>
      <c r="AU341" s="87"/>
      <c r="AV341" s="87"/>
      <c r="AW341" s="87"/>
      <c r="AX341" s="87"/>
      <c r="AY341" s="87"/>
      <c r="AZ341" s="87"/>
      <c r="BA341" s="87"/>
      <c r="BB341" s="87"/>
      <c r="BC341" s="87"/>
      <c r="BD341" s="87"/>
      <c r="BE341" s="87"/>
      <c r="BF341" s="87"/>
      <c r="BG341" s="87"/>
      <c r="BH341" s="87"/>
      <c r="BI341" s="87"/>
      <c r="BJ341" s="87"/>
      <c r="BK341" s="87"/>
      <c r="BL341" s="87"/>
      <c r="BM341" s="87"/>
      <c r="BN341" s="87"/>
      <c r="BO341" s="87"/>
      <c r="BP341" s="87"/>
      <c r="BQ341" s="87"/>
      <c r="BR341" s="87"/>
      <c r="BS341" s="63"/>
    </row>
    <row r="342" spans="4:71" s="64" customFormat="1" ht="9.75" customHeight="1" x14ac:dyDescent="0.3">
      <c r="D342" s="87"/>
      <c r="E342" s="87"/>
      <c r="F342" s="87"/>
      <c r="G342" s="87"/>
      <c r="H342" s="87"/>
      <c r="I342" s="87"/>
      <c r="J342" s="87"/>
      <c r="K342" s="87"/>
      <c r="L342" s="87"/>
      <c r="M342" s="87"/>
      <c r="N342" s="87"/>
      <c r="O342" s="87"/>
      <c r="P342" s="87"/>
      <c r="Q342" s="87"/>
      <c r="R342" s="87"/>
      <c r="S342" s="87"/>
      <c r="T342" s="87"/>
      <c r="U342" s="87"/>
      <c r="V342" s="87"/>
      <c r="W342" s="87"/>
      <c r="X342" s="87"/>
      <c r="Y342" s="87"/>
      <c r="Z342" s="87"/>
      <c r="AA342" s="87"/>
      <c r="AB342" s="87"/>
      <c r="AC342" s="87"/>
      <c r="AD342" s="87"/>
      <c r="AE342" s="87"/>
      <c r="AF342" s="87"/>
      <c r="AG342" s="87"/>
      <c r="AH342" s="87"/>
      <c r="AI342" s="87"/>
      <c r="AJ342" s="87"/>
      <c r="AK342" s="87"/>
      <c r="AL342" s="87"/>
      <c r="AM342" s="87"/>
      <c r="AN342" s="87"/>
      <c r="AO342" s="87"/>
      <c r="AP342" s="87"/>
      <c r="AQ342" s="87"/>
      <c r="AR342" s="87"/>
      <c r="AS342" s="87"/>
      <c r="AT342" s="87"/>
      <c r="AU342" s="87"/>
      <c r="AV342" s="87"/>
      <c r="AW342" s="87"/>
      <c r="AX342" s="87"/>
      <c r="AY342" s="87"/>
      <c r="AZ342" s="87"/>
      <c r="BA342" s="87"/>
      <c r="BB342" s="87"/>
      <c r="BC342" s="87"/>
      <c r="BD342" s="87"/>
      <c r="BE342" s="87"/>
      <c r="BF342" s="87"/>
      <c r="BG342" s="87"/>
      <c r="BH342" s="87"/>
      <c r="BI342" s="87"/>
      <c r="BJ342" s="87"/>
      <c r="BK342" s="87"/>
      <c r="BL342" s="87"/>
      <c r="BM342" s="87"/>
      <c r="BN342" s="87"/>
      <c r="BO342" s="87"/>
      <c r="BP342" s="87"/>
      <c r="BQ342" s="87"/>
      <c r="BR342" s="87"/>
      <c r="BS342" s="63"/>
    </row>
    <row r="343" spans="4:71" s="64" customFormat="1" ht="9.75" customHeight="1" x14ac:dyDescent="0.3">
      <c r="D343" s="87"/>
      <c r="E343" s="87"/>
      <c r="F343" s="87"/>
      <c r="G343" s="87"/>
      <c r="H343" s="87"/>
      <c r="I343" s="87"/>
      <c r="J343" s="87"/>
      <c r="K343" s="87"/>
      <c r="L343" s="87"/>
      <c r="M343" s="87"/>
      <c r="N343" s="87"/>
      <c r="O343" s="87"/>
      <c r="P343" s="87"/>
      <c r="Q343" s="87"/>
      <c r="R343" s="87"/>
      <c r="S343" s="87"/>
      <c r="T343" s="87"/>
      <c r="U343" s="87"/>
      <c r="V343" s="87"/>
      <c r="W343" s="87"/>
      <c r="X343" s="87"/>
      <c r="Y343" s="87"/>
      <c r="Z343" s="87"/>
      <c r="AA343" s="87"/>
      <c r="AB343" s="87"/>
      <c r="AC343" s="87"/>
      <c r="AD343" s="87"/>
      <c r="AE343" s="87"/>
      <c r="AF343" s="87"/>
      <c r="AG343" s="87"/>
      <c r="AH343" s="87"/>
      <c r="AI343" s="87"/>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c r="BG343" s="87"/>
      <c r="BH343" s="87"/>
      <c r="BI343" s="87"/>
      <c r="BJ343" s="87"/>
      <c r="BK343" s="87"/>
      <c r="BL343" s="87"/>
      <c r="BM343" s="87"/>
      <c r="BN343" s="87"/>
      <c r="BO343" s="87"/>
      <c r="BP343" s="87"/>
      <c r="BQ343" s="87"/>
      <c r="BR343" s="87"/>
      <c r="BS343" s="63"/>
    </row>
    <row r="344" spans="4:71" s="64" customFormat="1" ht="9.75" customHeight="1" x14ac:dyDescent="0.3">
      <c r="D344" s="87"/>
      <c r="E344" s="87"/>
      <c r="F344" s="87"/>
      <c r="G344" s="87"/>
      <c r="H344" s="87"/>
      <c r="I344" s="87"/>
      <c r="J344" s="87"/>
      <c r="K344" s="87"/>
      <c r="L344" s="87"/>
      <c r="M344" s="87"/>
      <c r="N344" s="87"/>
      <c r="O344" s="87"/>
      <c r="P344" s="87"/>
      <c r="Q344" s="87"/>
      <c r="R344" s="87"/>
      <c r="S344" s="87"/>
      <c r="T344" s="87"/>
      <c r="U344" s="87"/>
      <c r="V344" s="87"/>
      <c r="W344" s="87"/>
      <c r="X344" s="87"/>
      <c r="Y344" s="87"/>
      <c r="Z344" s="87"/>
      <c r="AA344" s="87"/>
      <c r="AB344" s="87"/>
      <c r="AC344" s="87"/>
      <c r="AD344" s="87"/>
      <c r="AE344" s="87"/>
      <c r="AF344" s="87"/>
      <c r="AG344" s="87"/>
      <c r="AH344" s="87"/>
      <c r="AI344" s="87"/>
      <c r="AJ344" s="87"/>
      <c r="AK344" s="87"/>
      <c r="AL344" s="87"/>
      <c r="AM344" s="87"/>
      <c r="AN344" s="87"/>
      <c r="AO344" s="87"/>
      <c r="AP344" s="87"/>
      <c r="AQ344" s="87"/>
      <c r="AR344" s="87"/>
      <c r="AS344" s="87"/>
      <c r="AT344" s="87"/>
      <c r="AU344" s="87"/>
      <c r="AV344" s="87"/>
      <c r="AW344" s="87"/>
      <c r="AX344" s="87"/>
      <c r="AY344" s="87"/>
      <c r="AZ344" s="87"/>
      <c r="BA344" s="87"/>
      <c r="BB344" s="87"/>
      <c r="BC344" s="87"/>
      <c r="BD344" s="87"/>
      <c r="BE344" s="87"/>
      <c r="BF344" s="87"/>
      <c r="BG344" s="87"/>
      <c r="BH344" s="87"/>
      <c r="BI344" s="87"/>
      <c r="BJ344" s="87"/>
      <c r="BK344" s="87"/>
      <c r="BL344" s="87"/>
      <c r="BM344" s="87"/>
      <c r="BN344" s="87"/>
      <c r="BO344" s="87"/>
      <c r="BP344" s="87"/>
      <c r="BQ344" s="87"/>
      <c r="BR344" s="87"/>
      <c r="BS344" s="63"/>
    </row>
    <row r="345" spans="4:71" s="64" customFormat="1" ht="9.75" customHeight="1" x14ac:dyDescent="0.3">
      <c r="D345" s="87"/>
      <c r="E345" s="87"/>
      <c r="F345" s="87"/>
      <c r="G345" s="87"/>
      <c r="H345" s="87"/>
      <c r="I345" s="87"/>
      <c r="J345" s="87"/>
      <c r="K345" s="87"/>
      <c r="L345" s="87"/>
      <c r="M345" s="87"/>
      <c r="N345" s="87"/>
      <c r="O345" s="87"/>
      <c r="P345" s="87"/>
      <c r="Q345" s="87"/>
      <c r="R345" s="87"/>
      <c r="S345" s="87"/>
      <c r="T345" s="87"/>
      <c r="U345" s="87"/>
      <c r="V345" s="87"/>
      <c r="W345" s="87"/>
      <c r="X345" s="87"/>
      <c r="Y345" s="87"/>
      <c r="Z345" s="87"/>
      <c r="AA345" s="87"/>
      <c r="AB345" s="87"/>
      <c r="AC345" s="87"/>
      <c r="AD345" s="87"/>
      <c r="AE345" s="87"/>
      <c r="AF345" s="87"/>
      <c r="AG345" s="87"/>
      <c r="AH345" s="87"/>
      <c r="AI345" s="87"/>
      <c r="AJ345" s="87"/>
      <c r="AK345" s="87"/>
      <c r="AL345" s="87"/>
      <c r="AM345" s="87"/>
      <c r="AN345" s="87"/>
      <c r="AO345" s="87"/>
      <c r="AP345" s="87"/>
      <c r="AQ345" s="87"/>
      <c r="AR345" s="87"/>
      <c r="AS345" s="87"/>
      <c r="AT345" s="87"/>
      <c r="AU345" s="87"/>
      <c r="AV345" s="87"/>
      <c r="AW345" s="87"/>
      <c r="AX345" s="87"/>
      <c r="AY345" s="87"/>
      <c r="AZ345" s="87"/>
      <c r="BA345" s="87"/>
      <c r="BB345" s="87"/>
      <c r="BC345" s="87"/>
      <c r="BD345" s="87"/>
      <c r="BE345" s="87"/>
      <c r="BF345" s="87"/>
      <c r="BG345" s="87"/>
      <c r="BH345" s="87"/>
      <c r="BI345" s="87"/>
      <c r="BJ345" s="87"/>
      <c r="BK345" s="87"/>
      <c r="BL345" s="87"/>
      <c r="BM345" s="87"/>
      <c r="BN345" s="87"/>
      <c r="BO345" s="87"/>
      <c r="BP345" s="87"/>
      <c r="BQ345" s="87"/>
      <c r="BR345" s="87"/>
      <c r="BS345" s="63"/>
    </row>
    <row r="346" spans="4:71" s="64" customFormat="1" ht="9.75" customHeight="1" x14ac:dyDescent="0.3">
      <c r="D346" s="87"/>
      <c r="E346" s="87"/>
      <c r="F346" s="87"/>
      <c r="G346" s="87"/>
      <c r="H346" s="87"/>
      <c r="I346" s="87"/>
      <c r="J346" s="87"/>
      <c r="K346" s="87"/>
      <c r="L346" s="87"/>
      <c r="M346" s="87"/>
      <c r="N346" s="87"/>
      <c r="O346" s="87"/>
      <c r="P346" s="87"/>
      <c r="Q346" s="87"/>
      <c r="R346" s="87"/>
      <c r="S346" s="87"/>
      <c r="T346" s="87"/>
      <c r="U346" s="87"/>
      <c r="V346" s="87"/>
      <c r="W346" s="87"/>
      <c r="X346" s="87"/>
      <c r="Y346" s="87"/>
      <c r="Z346" s="87"/>
      <c r="AA346" s="87"/>
      <c r="AB346" s="87"/>
      <c r="AC346" s="87"/>
      <c r="AD346" s="87"/>
      <c r="AE346" s="87"/>
      <c r="AF346" s="87"/>
      <c r="AG346" s="87"/>
      <c r="AH346" s="87"/>
      <c r="AI346" s="87"/>
      <c r="AJ346" s="87"/>
      <c r="AK346" s="87"/>
      <c r="AL346" s="87"/>
      <c r="AM346" s="87"/>
      <c r="AN346" s="87"/>
      <c r="AO346" s="87"/>
      <c r="AP346" s="87"/>
      <c r="AQ346" s="87"/>
      <c r="AR346" s="87"/>
      <c r="AS346" s="87"/>
      <c r="AT346" s="87"/>
      <c r="AU346" s="87"/>
      <c r="AV346" s="87"/>
      <c r="AW346" s="87"/>
      <c r="AX346" s="87"/>
      <c r="AY346" s="87"/>
      <c r="AZ346" s="87"/>
      <c r="BA346" s="87"/>
      <c r="BB346" s="87"/>
      <c r="BC346" s="87"/>
      <c r="BD346" s="87"/>
      <c r="BE346" s="87"/>
      <c r="BF346" s="87"/>
      <c r="BG346" s="87"/>
      <c r="BH346" s="87"/>
      <c r="BI346" s="87"/>
      <c r="BJ346" s="87"/>
      <c r="BK346" s="87"/>
      <c r="BL346" s="87"/>
      <c r="BM346" s="87"/>
      <c r="BN346" s="87"/>
      <c r="BO346" s="87"/>
      <c r="BP346" s="87"/>
      <c r="BQ346" s="87"/>
      <c r="BR346" s="87"/>
      <c r="BS346" s="63"/>
    </row>
    <row r="347" spans="4:71" s="64" customFormat="1" ht="9.75" customHeight="1" x14ac:dyDescent="0.3">
      <c r="D347" s="87"/>
      <c r="E347" s="87"/>
      <c r="F347" s="87"/>
      <c r="G347" s="87"/>
      <c r="H347" s="87"/>
      <c r="I347" s="87"/>
      <c r="J347" s="87"/>
      <c r="K347" s="87"/>
      <c r="L347" s="87"/>
      <c r="M347" s="87"/>
      <c r="N347" s="87"/>
      <c r="O347" s="87"/>
      <c r="P347" s="87"/>
      <c r="Q347" s="87"/>
      <c r="R347" s="87"/>
      <c r="S347" s="87"/>
      <c r="T347" s="87"/>
      <c r="U347" s="87"/>
      <c r="V347" s="87"/>
      <c r="W347" s="87"/>
      <c r="X347" s="87"/>
      <c r="Y347" s="87"/>
      <c r="Z347" s="87"/>
      <c r="AA347" s="87"/>
      <c r="AB347" s="87"/>
      <c r="AC347" s="87"/>
      <c r="AD347" s="87"/>
      <c r="AE347" s="87"/>
      <c r="AF347" s="87"/>
      <c r="AG347" s="87"/>
      <c r="AH347" s="87"/>
      <c r="AI347" s="87"/>
      <c r="AJ347" s="87"/>
      <c r="AK347" s="87"/>
      <c r="AL347" s="87"/>
      <c r="AM347" s="87"/>
      <c r="AN347" s="87"/>
      <c r="AO347" s="87"/>
      <c r="AP347" s="87"/>
      <c r="AQ347" s="87"/>
      <c r="AR347" s="87"/>
      <c r="AS347" s="87"/>
      <c r="AT347" s="87"/>
      <c r="AU347" s="87"/>
      <c r="AV347" s="87"/>
      <c r="AW347" s="87"/>
      <c r="AX347" s="87"/>
      <c r="AY347" s="87"/>
      <c r="AZ347" s="87"/>
      <c r="BA347" s="87"/>
      <c r="BB347" s="87"/>
      <c r="BC347" s="87"/>
      <c r="BD347" s="87"/>
      <c r="BE347" s="87"/>
      <c r="BF347" s="87"/>
      <c r="BG347" s="87"/>
      <c r="BH347" s="87"/>
      <c r="BI347" s="87"/>
      <c r="BJ347" s="87"/>
      <c r="BK347" s="87"/>
      <c r="BL347" s="87"/>
      <c r="BM347" s="87"/>
      <c r="BN347" s="87"/>
      <c r="BO347" s="87"/>
      <c r="BP347" s="87"/>
      <c r="BQ347" s="87"/>
      <c r="BR347" s="87"/>
      <c r="BS347" s="63"/>
    </row>
    <row r="348" spans="4:71" s="64" customFormat="1" ht="9.75" customHeight="1" x14ac:dyDescent="0.3">
      <c r="D348" s="87"/>
      <c r="E348" s="87"/>
      <c r="F348" s="87"/>
      <c r="G348" s="87"/>
      <c r="H348" s="87"/>
      <c r="I348" s="87"/>
      <c r="J348" s="87"/>
      <c r="K348" s="87"/>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63"/>
    </row>
    <row r="349" spans="4:71" s="64" customFormat="1" ht="9.75" customHeight="1" x14ac:dyDescent="0.3">
      <c r="D349" s="87"/>
      <c r="E349" s="87"/>
      <c r="F349" s="87"/>
      <c r="G349" s="87"/>
      <c r="H349" s="87"/>
      <c r="I349" s="87"/>
      <c r="J349" s="87"/>
      <c r="K349" s="87"/>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63"/>
    </row>
    <row r="350" spans="4:71" s="64" customFormat="1" ht="9.75" customHeight="1" x14ac:dyDescent="0.3">
      <c r="D350" s="87"/>
      <c r="E350" s="87"/>
      <c r="F350" s="87"/>
      <c r="G350" s="87"/>
      <c r="H350" s="87"/>
      <c r="I350" s="87"/>
      <c r="J350" s="87"/>
      <c r="K350" s="87"/>
      <c r="L350" s="87"/>
      <c r="M350" s="87"/>
      <c r="N350" s="87"/>
      <c r="O350" s="87"/>
      <c r="P350" s="87"/>
      <c r="Q350" s="87"/>
      <c r="R350" s="87"/>
      <c r="S350" s="87"/>
      <c r="T350" s="87"/>
      <c r="U350" s="87"/>
      <c r="V350" s="87"/>
      <c r="W350" s="87"/>
      <c r="X350" s="87"/>
      <c r="Y350" s="87"/>
      <c r="Z350" s="87"/>
      <c r="AA350" s="87"/>
      <c r="AB350" s="87"/>
      <c r="AC350" s="87"/>
      <c r="AD350" s="87"/>
      <c r="AE350" s="87"/>
      <c r="AF350" s="87"/>
      <c r="AG350" s="87"/>
      <c r="AH350" s="87"/>
      <c r="AI350" s="87"/>
      <c r="AJ350" s="87"/>
      <c r="AK350" s="87"/>
      <c r="AL350" s="87"/>
      <c r="AM350" s="87"/>
      <c r="AN350" s="87"/>
      <c r="AO350" s="87"/>
      <c r="AP350" s="87"/>
      <c r="AQ350" s="87"/>
      <c r="AR350" s="87"/>
      <c r="AS350" s="87"/>
      <c r="AT350" s="87"/>
      <c r="AU350" s="87"/>
      <c r="AV350" s="87"/>
      <c r="AW350" s="87"/>
      <c r="AX350" s="87"/>
      <c r="AY350" s="87"/>
      <c r="AZ350" s="87"/>
      <c r="BA350" s="87"/>
      <c r="BB350" s="87"/>
      <c r="BC350" s="87"/>
      <c r="BD350" s="87"/>
      <c r="BE350" s="87"/>
      <c r="BF350" s="87"/>
      <c r="BG350" s="87"/>
      <c r="BH350" s="87"/>
      <c r="BI350" s="87"/>
      <c r="BJ350" s="87"/>
      <c r="BK350" s="87"/>
      <c r="BL350" s="87"/>
      <c r="BM350" s="87"/>
      <c r="BN350" s="87"/>
      <c r="BO350" s="87"/>
      <c r="BP350" s="87"/>
      <c r="BQ350" s="87"/>
      <c r="BR350" s="87"/>
      <c r="BS350" s="63"/>
    </row>
    <row r="351" spans="4:71" s="64" customFormat="1" ht="9.75" customHeight="1" x14ac:dyDescent="0.3">
      <c r="D351" s="87"/>
      <c r="E351" s="87"/>
      <c r="F351" s="87"/>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c r="AF351" s="87"/>
      <c r="AG351" s="87"/>
      <c r="AH351" s="87"/>
      <c r="AI351" s="87"/>
      <c r="AJ351" s="87"/>
      <c r="AK351" s="87"/>
      <c r="AL351" s="87"/>
      <c r="AM351" s="87"/>
      <c r="AN351" s="87"/>
      <c r="AO351" s="87"/>
      <c r="AP351" s="87"/>
      <c r="AQ351" s="87"/>
      <c r="AR351" s="87"/>
      <c r="AS351" s="87"/>
      <c r="AT351" s="87"/>
      <c r="AU351" s="87"/>
      <c r="AV351" s="87"/>
      <c r="AW351" s="87"/>
      <c r="AX351" s="87"/>
      <c r="AY351" s="87"/>
      <c r="AZ351" s="87"/>
      <c r="BA351" s="87"/>
      <c r="BB351" s="87"/>
      <c r="BC351" s="87"/>
      <c r="BD351" s="87"/>
      <c r="BE351" s="87"/>
      <c r="BF351" s="87"/>
      <c r="BG351" s="87"/>
      <c r="BH351" s="87"/>
      <c r="BI351" s="87"/>
      <c r="BJ351" s="87"/>
      <c r="BK351" s="87"/>
      <c r="BL351" s="87"/>
      <c r="BM351" s="87"/>
      <c r="BN351" s="87"/>
      <c r="BO351" s="87"/>
      <c r="BP351" s="87"/>
      <c r="BQ351" s="87"/>
      <c r="BR351" s="87"/>
      <c r="BS351" s="63"/>
    </row>
    <row r="352" spans="4:71" s="64" customFormat="1" ht="9.75" customHeight="1" x14ac:dyDescent="0.3">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c r="AB352" s="87"/>
      <c r="AC352" s="87"/>
      <c r="AD352" s="87"/>
      <c r="AE352" s="87"/>
      <c r="AF352" s="87"/>
      <c r="AG352" s="87"/>
      <c r="AH352" s="87"/>
      <c r="AI352" s="87"/>
      <c r="AJ352" s="87"/>
      <c r="AK352" s="87"/>
      <c r="AL352" s="87"/>
      <c r="AM352" s="87"/>
      <c r="AN352" s="87"/>
      <c r="AO352" s="87"/>
      <c r="AP352" s="87"/>
      <c r="AQ352" s="87"/>
      <c r="AR352" s="87"/>
      <c r="AS352" s="87"/>
      <c r="AT352" s="87"/>
      <c r="AU352" s="87"/>
      <c r="AV352" s="87"/>
      <c r="AW352" s="87"/>
      <c r="AX352" s="87"/>
      <c r="AY352" s="87"/>
      <c r="AZ352" s="87"/>
      <c r="BA352" s="87"/>
      <c r="BB352" s="87"/>
      <c r="BC352" s="87"/>
      <c r="BD352" s="87"/>
      <c r="BE352" s="87"/>
      <c r="BF352" s="87"/>
      <c r="BG352" s="87"/>
      <c r="BH352" s="87"/>
      <c r="BI352" s="87"/>
      <c r="BJ352" s="87"/>
      <c r="BK352" s="87"/>
      <c r="BL352" s="87"/>
      <c r="BM352" s="87"/>
      <c r="BN352" s="87"/>
      <c r="BO352" s="87"/>
      <c r="BP352" s="87"/>
      <c r="BQ352" s="87"/>
      <c r="BR352" s="87"/>
      <c r="BS352" s="63"/>
    </row>
    <row r="353" spans="4:71" s="64" customFormat="1" ht="9.75" customHeight="1" x14ac:dyDescent="0.3">
      <c r="D353" s="87"/>
      <c r="E353" s="87"/>
      <c r="F353" s="87"/>
      <c r="G353" s="87"/>
      <c r="H353" s="87"/>
      <c r="I353" s="87"/>
      <c r="J353" s="87"/>
      <c r="K353" s="87"/>
      <c r="L353" s="87"/>
      <c r="M353" s="87"/>
      <c r="N353" s="87"/>
      <c r="O353" s="87"/>
      <c r="P353" s="87"/>
      <c r="Q353" s="87"/>
      <c r="R353" s="87"/>
      <c r="S353" s="87"/>
      <c r="T353" s="87"/>
      <c r="U353" s="87"/>
      <c r="V353" s="87"/>
      <c r="W353" s="87"/>
      <c r="X353" s="87"/>
      <c r="Y353" s="87"/>
      <c r="Z353" s="87"/>
      <c r="AA353" s="87"/>
      <c r="AB353" s="87"/>
      <c r="AC353" s="87"/>
      <c r="AD353" s="87"/>
      <c r="AE353" s="87"/>
      <c r="AF353" s="87"/>
      <c r="AG353" s="87"/>
      <c r="AH353" s="87"/>
      <c r="AI353" s="87"/>
      <c r="AJ353" s="87"/>
      <c r="AK353" s="87"/>
      <c r="AL353" s="87"/>
      <c r="AM353" s="87"/>
      <c r="AN353" s="87"/>
      <c r="AO353" s="87"/>
      <c r="AP353" s="87"/>
      <c r="AQ353" s="87"/>
      <c r="AR353" s="87"/>
      <c r="AS353" s="87"/>
      <c r="AT353" s="87"/>
      <c r="AU353" s="87"/>
      <c r="AV353" s="87"/>
      <c r="AW353" s="87"/>
      <c r="AX353" s="87"/>
      <c r="AY353" s="87"/>
      <c r="AZ353" s="87"/>
      <c r="BA353" s="87"/>
      <c r="BB353" s="87"/>
      <c r="BC353" s="87"/>
      <c r="BD353" s="87"/>
      <c r="BE353" s="87"/>
      <c r="BF353" s="87"/>
      <c r="BG353" s="87"/>
      <c r="BH353" s="87"/>
      <c r="BI353" s="87"/>
      <c r="BJ353" s="87"/>
      <c r="BK353" s="87"/>
      <c r="BL353" s="87"/>
      <c r="BM353" s="87"/>
      <c r="BN353" s="87"/>
      <c r="BO353" s="87"/>
      <c r="BP353" s="87"/>
      <c r="BQ353" s="87"/>
      <c r="BR353" s="87"/>
      <c r="BS353" s="63"/>
    </row>
    <row r="354" spans="4:71" s="64" customFormat="1" ht="9.75" customHeight="1" x14ac:dyDescent="0.3">
      <c r="D354" s="87"/>
      <c r="E354" s="87"/>
      <c r="F354" s="87"/>
      <c r="G354" s="87"/>
      <c r="H354" s="87"/>
      <c r="I354" s="87"/>
      <c r="J354" s="87"/>
      <c r="K354" s="87"/>
      <c r="L354" s="87"/>
      <c r="M354" s="87"/>
      <c r="N354" s="87"/>
      <c r="O354" s="87"/>
      <c r="P354" s="87"/>
      <c r="Q354" s="87"/>
      <c r="R354" s="87"/>
      <c r="S354" s="87"/>
      <c r="T354" s="87"/>
      <c r="U354" s="87"/>
      <c r="V354" s="87"/>
      <c r="W354" s="87"/>
      <c r="X354" s="87"/>
      <c r="Y354" s="87"/>
      <c r="Z354" s="87"/>
      <c r="AA354" s="87"/>
      <c r="AB354" s="87"/>
      <c r="AC354" s="87"/>
      <c r="AD354" s="87"/>
      <c r="AE354" s="87"/>
      <c r="AF354" s="87"/>
      <c r="AG354" s="87"/>
      <c r="AH354" s="87"/>
      <c r="AI354" s="87"/>
      <c r="AJ354" s="87"/>
      <c r="AK354" s="87"/>
      <c r="AL354" s="87"/>
      <c r="AM354" s="87"/>
      <c r="AN354" s="87"/>
      <c r="AO354" s="87"/>
      <c r="AP354" s="87"/>
      <c r="AQ354" s="87"/>
      <c r="AR354" s="87"/>
      <c r="AS354" s="87"/>
      <c r="AT354" s="87"/>
      <c r="AU354" s="87"/>
      <c r="AV354" s="87"/>
      <c r="AW354" s="87"/>
      <c r="AX354" s="87"/>
      <c r="AY354" s="87"/>
      <c r="AZ354" s="87"/>
      <c r="BA354" s="87"/>
      <c r="BB354" s="87"/>
      <c r="BC354" s="87"/>
      <c r="BD354" s="87"/>
      <c r="BE354" s="87"/>
      <c r="BF354" s="87"/>
      <c r="BG354" s="87"/>
      <c r="BH354" s="87"/>
      <c r="BI354" s="87"/>
      <c r="BJ354" s="87"/>
      <c r="BK354" s="87"/>
      <c r="BL354" s="87"/>
      <c r="BM354" s="87"/>
      <c r="BN354" s="87"/>
      <c r="BO354" s="87"/>
      <c r="BP354" s="87"/>
      <c r="BQ354" s="87"/>
      <c r="BR354" s="87"/>
      <c r="BS354" s="63"/>
    </row>
    <row r="355" spans="4:71" s="64" customFormat="1" ht="9.75" customHeight="1" x14ac:dyDescent="0.3">
      <c r="D355" s="87"/>
      <c r="E355" s="87"/>
      <c r="F355" s="87"/>
      <c r="G355" s="87"/>
      <c r="H355" s="87"/>
      <c r="I355" s="87"/>
      <c r="J355" s="87"/>
      <c r="K355" s="87"/>
      <c r="L355" s="87"/>
      <c r="M355" s="87"/>
      <c r="N355" s="87"/>
      <c r="O355" s="87"/>
      <c r="P355" s="87"/>
      <c r="Q355" s="87"/>
      <c r="R355" s="87"/>
      <c r="S355" s="87"/>
      <c r="T355" s="87"/>
      <c r="U355" s="87"/>
      <c r="V355" s="87"/>
      <c r="W355" s="87"/>
      <c r="X355" s="87"/>
      <c r="Y355" s="87"/>
      <c r="Z355" s="87"/>
      <c r="AA355" s="87"/>
      <c r="AB355" s="87"/>
      <c r="AC355" s="87"/>
      <c r="AD355" s="87"/>
      <c r="AE355" s="87"/>
      <c r="AF355" s="87"/>
      <c r="AG355" s="87"/>
      <c r="AH355" s="87"/>
      <c r="AI355" s="87"/>
      <c r="AJ355" s="87"/>
      <c r="AK355" s="87"/>
      <c r="AL355" s="87"/>
      <c r="AM355" s="87"/>
      <c r="AN355" s="87"/>
      <c r="AO355" s="87"/>
      <c r="AP355" s="87"/>
      <c r="AQ355" s="87"/>
      <c r="AR355" s="87"/>
      <c r="AS355" s="87"/>
      <c r="AT355" s="87"/>
      <c r="AU355" s="87"/>
      <c r="AV355" s="87"/>
      <c r="AW355" s="87"/>
      <c r="AX355" s="87"/>
      <c r="AY355" s="87"/>
      <c r="AZ355" s="87"/>
      <c r="BA355" s="87"/>
      <c r="BB355" s="87"/>
      <c r="BC355" s="87"/>
      <c r="BD355" s="87"/>
      <c r="BE355" s="87"/>
      <c r="BF355" s="87"/>
      <c r="BG355" s="87"/>
      <c r="BH355" s="87"/>
      <c r="BI355" s="87"/>
      <c r="BJ355" s="87"/>
      <c r="BK355" s="87"/>
      <c r="BL355" s="87"/>
      <c r="BM355" s="87"/>
      <c r="BN355" s="87"/>
      <c r="BO355" s="87"/>
      <c r="BP355" s="87"/>
      <c r="BQ355" s="87"/>
      <c r="BR355" s="87"/>
      <c r="BS355" s="63"/>
    </row>
    <row r="356" spans="4:71" s="64" customFormat="1" ht="9.75" customHeight="1" x14ac:dyDescent="0.3">
      <c r="D356" s="87"/>
      <c r="E356" s="87"/>
      <c r="F356" s="87"/>
      <c r="G356" s="87"/>
      <c r="H356" s="87"/>
      <c r="I356" s="87"/>
      <c r="J356" s="87"/>
      <c r="K356" s="87"/>
      <c r="L356" s="87"/>
      <c r="M356" s="87"/>
      <c r="N356" s="87"/>
      <c r="O356" s="87"/>
      <c r="P356" s="87"/>
      <c r="Q356" s="87"/>
      <c r="R356" s="87"/>
      <c r="S356" s="87"/>
      <c r="T356" s="87"/>
      <c r="U356" s="87"/>
      <c r="V356" s="87"/>
      <c r="W356" s="87"/>
      <c r="X356" s="87"/>
      <c r="Y356" s="87"/>
      <c r="Z356" s="87"/>
      <c r="AA356" s="87"/>
      <c r="AB356" s="87"/>
      <c r="AC356" s="87"/>
      <c r="AD356" s="87"/>
      <c r="AE356" s="87"/>
      <c r="AF356" s="87"/>
      <c r="AG356" s="87"/>
      <c r="AH356" s="87"/>
      <c r="AI356" s="87"/>
      <c r="AJ356" s="87"/>
      <c r="AK356" s="87"/>
      <c r="AL356" s="87"/>
      <c r="AM356" s="87"/>
      <c r="AN356" s="87"/>
      <c r="AO356" s="87"/>
      <c r="AP356" s="87"/>
      <c r="AQ356" s="87"/>
      <c r="AR356" s="87"/>
      <c r="AS356" s="87"/>
      <c r="AT356" s="87"/>
      <c r="AU356" s="87"/>
      <c r="AV356" s="87"/>
      <c r="AW356" s="87"/>
      <c r="AX356" s="87"/>
      <c r="AY356" s="87"/>
      <c r="AZ356" s="87"/>
      <c r="BA356" s="87"/>
      <c r="BB356" s="87"/>
      <c r="BC356" s="87"/>
      <c r="BD356" s="87"/>
      <c r="BE356" s="87"/>
      <c r="BF356" s="87"/>
      <c r="BG356" s="87"/>
      <c r="BH356" s="87"/>
      <c r="BI356" s="87"/>
      <c r="BJ356" s="87"/>
      <c r="BK356" s="87"/>
      <c r="BL356" s="87"/>
      <c r="BM356" s="87"/>
      <c r="BN356" s="87"/>
      <c r="BO356" s="87"/>
      <c r="BP356" s="87"/>
      <c r="BQ356" s="87"/>
      <c r="BR356" s="87"/>
      <c r="BS356" s="63"/>
    </row>
    <row r="357" spans="4:71" s="64" customFormat="1" ht="9.75" customHeight="1" x14ac:dyDescent="0.3">
      <c r="D357" s="87"/>
      <c r="E357" s="87"/>
      <c r="F357" s="87"/>
      <c r="G357" s="87"/>
      <c r="H357" s="87"/>
      <c r="I357" s="87"/>
      <c r="J357" s="87"/>
      <c r="K357" s="87"/>
      <c r="L357" s="87"/>
      <c r="M357" s="87"/>
      <c r="N357" s="87"/>
      <c r="O357" s="87"/>
      <c r="P357" s="87"/>
      <c r="Q357" s="87"/>
      <c r="R357" s="87"/>
      <c r="S357" s="87"/>
      <c r="T357" s="87"/>
      <c r="U357" s="87"/>
      <c r="V357" s="87"/>
      <c r="W357" s="87"/>
      <c r="X357" s="87"/>
      <c r="Y357" s="87"/>
      <c r="Z357" s="87"/>
      <c r="AA357" s="87"/>
      <c r="AB357" s="87"/>
      <c r="AC357" s="87"/>
      <c r="AD357" s="87"/>
      <c r="AE357" s="87"/>
      <c r="AF357" s="87"/>
      <c r="AG357" s="87"/>
      <c r="AH357" s="87"/>
      <c r="AI357" s="87"/>
      <c r="AJ357" s="87"/>
      <c r="AK357" s="87"/>
      <c r="AL357" s="87"/>
      <c r="AM357" s="87"/>
      <c r="AN357" s="87"/>
      <c r="AO357" s="87"/>
      <c r="AP357" s="87"/>
      <c r="AQ357" s="87"/>
      <c r="AR357" s="87"/>
      <c r="AS357" s="87"/>
      <c r="AT357" s="87"/>
      <c r="AU357" s="87"/>
      <c r="AV357" s="87"/>
      <c r="AW357" s="87"/>
      <c r="AX357" s="87"/>
      <c r="AY357" s="87"/>
      <c r="AZ357" s="87"/>
      <c r="BA357" s="87"/>
      <c r="BB357" s="87"/>
      <c r="BC357" s="87"/>
      <c r="BD357" s="87"/>
      <c r="BE357" s="87"/>
      <c r="BF357" s="87"/>
      <c r="BG357" s="87"/>
      <c r="BH357" s="87"/>
      <c r="BI357" s="87"/>
      <c r="BJ357" s="87"/>
      <c r="BK357" s="87"/>
      <c r="BL357" s="87"/>
      <c r="BM357" s="87"/>
      <c r="BN357" s="87"/>
      <c r="BO357" s="87"/>
      <c r="BP357" s="87"/>
      <c r="BQ357" s="87"/>
      <c r="BR357" s="87"/>
      <c r="BS357" s="63"/>
    </row>
    <row r="358" spans="4:71" s="64" customFormat="1" ht="9.75" customHeight="1" x14ac:dyDescent="0.3">
      <c r="D358" s="87"/>
      <c r="E358" s="87"/>
      <c r="F358" s="87"/>
      <c r="G358" s="87"/>
      <c r="H358" s="87"/>
      <c r="I358" s="87"/>
      <c r="J358" s="87"/>
      <c r="K358" s="87"/>
      <c r="L358" s="87"/>
      <c r="M358" s="87"/>
      <c r="N358" s="87"/>
      <c r="O358" s="87"/>
      <c r="P358" s="87"/>
      <c r="Q358" s="87"/>
      <c r="R358" s="87"/>
      <c r="S358" s="87"/>
      <c r="T358" s="87"/>
      <c r="U358" s="87"/>
      <c r="V358" s="87"/>
      <c r="W358" s="87"/>
      <c r="X358" s="87"/>
      <c r="Y358" s="87"/>
      <c r="Z358" s="87"/>
      <c r="AA358" s="87"/>
      <c r="AB358" s="87"/>
      <c r="AC358" s="87"/>
      <c r="AD358" s="87"/>
      <c r="AE358" s="87"/>
      <c r="AF358" s="87"/>
      <c r="AG358" s="87"/>
      <c r="AH358" s="87"/>
      <c r="AI358" s="87"/>
      <c r="AJ358" s="87"/>
      <c r="AK358" s="87"/>
      <c r="AL358" s="87"/>
      <c r="AM358" s="87"/>
      <c r="AN358" s="87"/>
      <c r="AO358" s="87"/>
      <c r="AP358" s="87"/>
      <c r="AQ358" s="87"/>
      <c r="AR358" s="87"/>
      <c r="AS358" s="87"/>
      <c r="AT358" s="87"/>
      <c r="AU358" s="87"/>
      <c r="AV358" s="87"/>
      <c r="AW358" s="87"/>
      <c r="AX358" s="87"/>
      <c r="AY358" s="87"/>
      <c r="AZ358" s="87"/>
      <c r="BA358" s="87"/>
      <c r="BB358" s="87"/>
      <c r="BC358" s="87"/>
      <c r="BD358" s="87"/>
      <c r="BE358" s="87"/>
      <c r="BF358" s="87"/>
      <c r="BG358" s="87"/>
      <c r="BH358" s="87"/>
      <c r="BI358" s="87"/>
      <c r="BJ358" s="87"/>
      <c r="BK358" s="87"/>
      <c r="BL358" s="87"/>
      <c r="BM358" s="87"/>
      <c r="BN358" s="87"/>
      <c r="BO358" s="87"/>
      <c r="BP358" s="87"/>
      <c r="BQ358" s="87"/>
      <c r="BR358" s="87"/>
      <c r="BS358" s="63"/>
    </row>
    <row r="359" spans="4:71" s="64" customFormat="1" ht="9.75" customHeight="1" x14ac:dyDescent="0.3">
      <c r="D359" s="87"/>
      <c r="E359" s="87"/>
      <c r="F359" s="87"/>
      <c r="G359" s="87"/>
      <c r="H359" s="87"/>
      <c r="I359" s="87"/>
      <c r="J359" s="87"/>
      <c r="K359" s="87"/>
      <c r="L359" s="87"/>
      <c r="M359" s="87"/>
      <c r="N359" s="87"/>
      <c r="O359" s="87"/>
      <c r="P359" s="87"/>
      <c r="Q359" s="87"/>
      <c r="R359" s="87"/>
      <c r="S359" s="87"/>
      <c r="T359" s="87"/>
      <c r="U359" s="87"/>
      <c r="V359" s="87"/>
      <c r="W359" s="87"/>
      <c r="X359" s="87"/>
      <c r="Y359" s="87"/>
      <c r="Z359" s="87"/>
      <c r="AA359" s="87"/>
      <c r="AB359" s="87"/>
      <c r="AC359" s="87"/>
      <c r="AD359" s="87"/>
      <c r="AE359" s="87"/>
      <c r="AF359" s="87"/>
      <c r="AG359" s="87"/>
      <c r="AH359" s="87"/>
      <c r="AI359" s="87"/>
      <c r="AJ359" s="87"/>
      <c r="AK359" s="87"/>
      <c r="AL359" s="87"/>
      <c r="AM359" s="87"/>
      <c r="AN359" s="87"/>
      <c r="AO359" s="87"/>
      <c r="AP359" s="87"/>
      <c r="AQ359" s="87"/>
      <c r="AR359" s="87"/>
      <c r="AS359" s="87"/>
      <c r="AT359" s="87"/>
      <c r="AU359" s="87"/>
      <c r="AV359" s="87"/>
      <c r="AW359" s="87"/>
      <c r="AX359" s="87"/>
      <c r="AY359" s="87"/>
      <c r="AZ359" s="87"/>
      <c r="BA359" s="87"/>
      <c r="BB359" s="87"/>
      <c r="BC359" s="87"/>
      <c r="BD359" s="87"/>
      <c r="BE359" s="87"/>
      <c r="BF359" s="87"/>
      <c r="BG359" s="87"/>
      <c r="BH359" s="87"/>
      <c r="BI359" s="87"/>
      <c r="BJ359" s="87"/>
      <c r="BK359" s="87"/>
      <c r="BL359" s="87"/>
      <c r="BM359" s="87"/>
      <c r="BN359" s="87"/>
      <c r="BO359" s="87"/>
      <c r="BP359" s="87"/>
      <c r="BQ359" s="87"/>
      <c r="BR359" s="87"/>
      <c r="BS359" s="63"/>
    </row>
    <row r="360" spans="4:71" s="64" customFormat="1" ht="9.75" customHeight="1" x14ac:dyDescent="0.3">
      <c r="D360" s="87"/>
      <c r="E360" s="87"/>
      <c r="F360" s="87"/>
      <c r="G360" s="87"/>
      <c r="H360" s="87"/>
      <c r="I360" s="87"/>
      <c r="J360" s="87"/>
      <c r="K360" s="87"/>
      <c r="L360" s="87"/>
      <c r="M360" s="87"/>
      <c r="N360" s="87"/>
      <c r="O360" s="87"/>
      <c r="P360" s="87"/>
      <c r="Q360" s="87"/>
      <c r="R360" s="87"/>
      <c r="S360" s="87"/>
      <c r="T360" s="87"/>
      <c r="U360" s="87"/>
      <c r="V360" s="87"/>
      <c r="W360" s="87"/>
      <c r="X360" s="87"/>
      <c r="Y360" s="87"/>
      <c r="Z360" s="87"/>
      <c r="AA360" s="87"/>
      <c r="AB360" s="87"/>
      <c r="AC360" s="87"/>
      <c r="AD360" s="87"/>
      <c r="AE360" s="87"/>
      <c r="AF360" s="87"/>
      <c r="AG360" s="87"/>
      <c r="AH360" s="87"/>
      <c r="AI360" s="87"/>
      <c r="AJ360" s="87"/>
      <c r="AK360" s="87"/>
      <c r="AL360" s="87"/>
      <c r="AM360" s="87"/>
      <c r="AN360" s="87"/>
      <c r="AO360" s="87"/>
      <c r="AP360" s="87"/>
      <c r="AQ360" s="87"/>
      <c r="AR360" s="87"/>
      <c r="AS360" s="87"/>
      <c r="AT360" s="87"/>
      <c r="AU360" s="87"/>
      <c r="AV360" s="87"/>
      <c r="AW360" s="87"/>
      <c r="AX360" s="87"/>
      <c r="AY360" s="87"/>
      <c r="AZ360" s="87"/>
      <c r="BA360" s="87"/>
      <c r="BB360" s="87"/>
      <c r="BC360" s="87"/>
      <c r="BD360" s="87"/>
      <c r="BE360" s="87"/>
      <c r="BF360" s="87"/>
      <c r="BG360" s="87"/>
      <c r="BH360" s="87"/>
      <c r="BI360" s="87"/>
      <c r="BJ360" s="87"/>
      <c r="BK360" s="87"/>
      <c r="BL360" s="87"/>
      <c r="BM360" s="87"/>
      <c r="BN360" s="87"/>
      <c r="BO360" s="87"/>
      <c r="BP360" s="87"/>
      <c r="BQ360" s="87"/>
      <c r="BR360" s="87"/>
      <c r="BS360" s="63"/>
    </row>
    <row r="361" spans="4:71" s="64" customFormat="1" ht="9.75" customHeight="1" x14ac:dyDescent="0.3">
      <c r="D361" s="87"/>
      <c r="E361" s="87"/>
      <c r="F361" s="87"/>
      <c r="G361" s="87"/>
      <c r="H361" s="87"/>
      <c r="I361" s="87"/>
      <c r="J361" s="87"/>
      <c r="K361" s="87"/>
      <c r="L361" s="87"/>
      <c r="M361" s="87"/>
      <c r="N361" s="87"/>
      <c r="O361" s="87"/>
      <c r="P361" s="87"/>
      <c r="Q361" s="87"/>
      <c r="R361" s="87"/>
      <c r="S361" s="87"/>
      <c r="T361" s="87"/>
      <c r="U361" s="87"/>
      <c r="V361" s="87"/>
      <c r="W361" s="87"/>
      <c r="X361" s="87"/>
      <c r="Y361" s="87"/>
      <c r="Z361" s="87"/>
      <c r="AA361" s="87"/>
      <c r="AB361" s="87"/>
      <c r="AC361" s="87"/>
      <c r="AD361" s="87"/>
      <c r="AE361" s="87"/>
      <c r="AF361" s="87"/>
      <c r="AG361" s="87"/>
      <c r="AH361" s="87"/>
      <c r="AI361" s="87"/>
      <c r="AJ361" s="87"/>
      <c r="AK361" s="87"/>
      <c r="AL361" s="87"/>
      <c r="AM361" s="87"/>
      <c r="AN361" s="87"/>
      <c r="AO361" s="87"/>
      <c r="AP361" s="87"/>
      <c r="AQ361" s="87"/>
      <c r="AR361" s="87"/>
      <c r="AS361" s="87"/>
      <c r="AT361" s="87"/>
      <c r="AU361" s="87"/>
      <c r="AV361" s="87"/>
      <c r="AW361" s="87"/>
      <c r="AX361" s="87"/>
      <c r="AY361" s="87"/>
      <c r="AZ361" s="87"/>
      <c r="BA361" s="87"/>
      <c r="BB361" s="87"/>
      <c r="BC361" s="87"/>
      <c r="BD361" s="87"/>
      <c r="BE361" s="87"/>
      <c r="BF361" s="87"/>
      <c r="BG361" s="87"/>
      <c r="BH361" s="87"/>
      <c r="BI361" s="87"/>
      <c r="BJ361" s="87"/>
      <c r="BK361" s="87"/>
      <c r="BL361" s="87"/>
      <c r="BM361" s="87"/>
      <c r="BN361" s="87"/>
      <c r="BO361" s="87"/>
      <c r="BP361" s="87"/>
      <c r="BQ361" s="87"/>
      <c r="BR361" s="87"/>
      <c r="BS361" s="63"/>
    </row>
    <row r="362" spans="4:71" s="64" customFormat="1" ht="9.75" customHeight="1" x14ac:dyDescent="0.3">
      <c r="D362" s="87"/>
      <c r="E362" s="87"/>
      <c r="F362" s="87"/>
      <c r="G362" s="87"/>
      <c r="H362" s="87"/>
      <c r="I362" s="87"/>
      <c r="J362" s="87"/>
      <c r="K362" s="87"/>
      <c r="L362" s="87"/>
      <c r="M362" s="87"/>
      <c r="N362" s="87"/>
      <c r="O362" s="87"/>
      <c r="P362" s="87"/>
      <c r="Q362" s="87"/>
      <c r="R362" s="87"/>
      <c r="S362" s="87"/>
      <c r="T362" s="87"/>
      <c r="U362" s="87"/>
      <c r="V362" s="87"/>
      <c r="W362" s="87"/>
      <c r="X362" s="87"/>
      <c r="Y362" s="87"/>
      <c r="Z362" s="87"/>
      <c r="AA362" s="87"/>
      <c r="AB362" s="87"/>
      <c r="AC362" s="87"/>
      <c r="AD362" s="87"/>
      <c r="AE362" s="87"/>
      <c r="AF362" s="87"/>
      <c r="AG362" s="87"/>
      <c r="AH362" s="87"/>
      <c r="AI362" s="87"/>
      <c r="AJ362" s="87"/>
      <c r="AK362" s="87"/>
      <c r="AL362" s="87"/>
      <c r="AM362" s="87"/>
      <c r="AN362" s="87"/>
      <c r="AO362" s="87"/>
      <c r="AP362" s="87"/>
      <c r="AQ362" s="87"/>
      <c r="AR362" s="87"/>
      <c r="AS362" s="87"/>
      <c r="AT362" s="87"/>
      <c r="AU362" s="87"/>
      <c r="AV362" s="87"/>
      <c r="AW362" s="87"/>
      <c r="AX362" s="87"/>
      <c r="AY362" s="87"/>
      <c r="AZ362" s="87"/>
      <c r="BA362" s="87"/>
      <c r="BB362" s="87"/>
      <c r="BC362" s="87"/>
      <c r="BD362" s="87"/>
      <c r="BE362" s="87"/>
      <c r="BF362" s="87"/>
      <c r="BG362" s="87"/>
      <c r="BH362" s="87"/>
      <c r="BI362" s="87"/>
      <c r="BJ362" s="87"/>
      <c r="BK362" s="87"/>
      <c r="BL362" s="87"/>
      <c r="BM362" s="87"/>
      <c r="BN362" s="87"/>
      <c r="BO362" s="87"/>
      <c r="BP362" s="87"/>
      <c r="BQ362" s="87"/>
      <c r="BR362" s="87"/>
      <c r="BS362" s="63"/>
    </row>
    <row r="363" spans="4:71" s="64" customFormat="1" ht="9.75" customHeight="1" x14ac:dyDescent="0.3">
      <c r="D363" s="87"/>
      <c r="E363" s="87"/>
      <c r="F363" s="87"/>
      <c r="G363" s="87"/>
      <c r="H363" s="87"/>
      <c r="I363" s="87"/>
      <c r="J363" s="87"/>
      <c r="K363" s="87"/>
      <c r="L363" s="87"/>
      <c r="M363" s="87"/>
      <c r="N363" s="87"/>
      <c r="O363" s="87"/>
      <c r="P363" s="87"/>
      <c r="Q363" s="87"/>
      <c r="R363" s="87"/>
      <c r="S363" s="87"/>
      <c r="T363" s="87"/>
      <c r="U363" s="87"/>
      <c r="V363" s="87"/>
      <c r="W363" s="87"/>
      <c r="X363" s="87"/>
      <c r="Y363" s="87"/>
      <c r="Z363" s="87"/>
      <c r="AA363" s="87"/>
      <c r="AB363" s="87"/>
      <c r="AC363" s="87"/>
      <c r="AD363" s="87"/>
      <c r="AE363" s="87"/>
      <c r="AF363" s="87"/>
      <c r="AG363" s="87"/>
      <c r="AH363" s="87"/>
      <c r="AI363" s="87"/>
      <c r="AJ363" s="87"/>
      <c r="AK363" s="87"/>
      <c r="AL363" s="87"/>
      <c r="AM363" s="87"/>
      <c r="AN363" s="87"/>
      <c r="AO363" s="87"/>
      <c r="AP363" s="87"/>
      <c r="AQ363" s="87"/>
      <c r="AR363" s="87"/>
      <c r="AS363" s="87"/>
      <c r="AT363" s="87"/>
      <c r="AU363" s="87"/>
      <c r="AV363" s="87"/>
      <c r="AW363" s="87"/>
      <c r="AX363" s="87"/>
      <c r="AY363" s="87"/>
      <c r="AZ363" s="87"/>
      <c r="BA363" s="87"/>
      <c r="BB363" s="87"/>
      <c r="BC363" s="87"/>
      <c r="BD363" s="87"/>
      <c r="BE363" s="87"/>
      <c r="BF363" s="87"/>
      <c r="BG363" s="87"/>
      <c r="BH363" s="87"/>
      <c r="BI363" s="87"/>
      <c r="BJ363" s="87"/>
      <c r="BK363" s="87"/>
      <c r="BL363" s="87"/>
      <c r="BM363" s="87"/>
      <c r="BN363" s="87"/>
      <c r="BO363" s="87"/>
      <c r="BP363" s="87"/>
      <c r="BQ363" s="87"/>
      <c r="BR363" s="87"/>
      <c r="BS363" s="63"/>
    </row>
    <row r="364" spans="4:71" s="64" customFormat="1" ht="9.75" customHeight="1" x14ac:dyDescent="0.3">
      <c r="D364" s="87"/>
      <c r="E364" s="87"/>
      <c r="F364" s="87"/>
      <c r="G364" s="87"/>
      <c r="H364" s="87"/>
      <c r="I364" s="87"/>
      <c r="J364" s="87"/>
      <c r="K364" s="87"/>
      <c r="L364" s="87"/>
      <c r="M364" s="87"/>
      <c r="N364" s="87"/>
      <c r="O364" s="87"/>
      <c r="P364" s="87"/>
      <c r="Q364" s="87"/>
      <c r="R364" s="87"/>
      <c r="S364" s="87"/>
      <c r="T364" s="87"/>
      <c r="U364" s="87"/>
      <c r="V364" s="87"/>
      <c r="W364" s="87"/>
      <c r="X364" s="87"/>
      <c r="Y364" s="87"/>
      <c r="Z364" s="87"/>
      <c r="AA364" s="87"/>
      <c r="AB364" s="87"/>
      <c r="AC364" s="87"/>
      <c r="AD364" s="87"/>
      <c r="AE364" s="87"/>
      <c r="AF364" s="87"/>
      <c r="AG364" s="87"/>
      <c r="AH364" s="87"/>
      <c r="AI364" s="87"/>
      <c r="AJ364" s="87"/>
      <c r="AK364" s="87"/>
      <c r="AL364" s="87"/>
      <c r="AM364" s="87"/>
      <c r="AN364" s="87"/>
      <c r="AO364" s="87"/>
      <c r="AP364" s="87"/>
      <c r="AQ364" s="87"/>
      <c r="AR364" s="87"/>
      <c r="AS364" s="87"/>
      <c r="AT364" s="87"/>
      <c r="AU364" s="87"/>
      <c r="AV364" s="87"/>
      <c r="AW364" s="87"/>
      <c r="AX364" s="87"/>
      <c r="AY364" s="87"/>
      <c r="AZ364" s="87"/>
      <c r="BA364" s="87"/>
      <c r="BB364" s="87"/>
      <c r="BC364" s="87"/>
      <c r="BD364" s="87"/>
      <c r="BE364" s="87"/>
      <c r="BF364" s="87"/>
      <c r="BG364" s="87"/>
      <c r="BH364" s="87"/>
      <c r="BI364" s="87"/>
      <c r="BJ364" s="87"/>
      <c r="BK364" s="87"/>
      <c r="BL364" s="87"/>
      <c r="BM364" s="87"/>
      <c r="BN364" s="87"/>
      <c r="BO364" s="87"/>
      <c r="BP364" s="87"/>
      <c r="BQ364" s="87"/>
      <c r="BR364" s="87"/>
      <c r="BS364" s="63"/>
    </row>
    <row r="365" spans="4:71" s="64" customFormat="1" ht="9.75" customHeight="1" x14ac:dyDescent="0.3">
      <c r="D365" s="87"/>
      <c r="E365" s="87"/>
      <c r="F365" s="87"/>
      <c r="G365" s="87"/>
      <c r="H365" s="87"/>
      <c r="I365" s="87"/>
      <c r="J365" s="87"/>
      <c r="K365" s="87"/>
      <c r="L365" s="87"/>
      <c r="M365" s="87"/>
      <c r="N365" s="87"/>
      <c r="O365" s="87"/>
      <c r="P365" s="87"/>
      <c r="Q365" s="87"/>
      <c r="R365" s="87"/>
      <c r="S365" s="87"/>
      <c r="T365" s="87"/>
      <c r="U365" s="87"/>
      <c r="V365" s="87"/>
      <c r="W365" s="87"/>
      <c r="X365" s="87"/>
      <c r="Y365" s="87"/>
      <c r="Z365" s="87"/>
      <c r="AA365" s="87"/>
      <c r="AB365" s="87"/>
      <c r="AC365" s="87"/>
      <c r="AD365" s="87"/>
      <c r="AE365" s="87"/>
      <c r="AF365" s="87"/>
      <c r="AG365" s="87"/>
      <c r="AH365" s="87"/>
      <c r="AI365" s="87"/>
      <c r="AJ365" s="87"/>
      <c r="AK365" s="87"/>
      <c r="AL365" s="87"/>
      <c r="AM365" s="87"/>
      <c r="AN365" s="87"/>
      <c r="AO365" s="87"/>
      <c r="AP365" s="87"/>
      <c r="AQ365" s="87"/>
      <c r="AR365" s="87"/>
      <c r="AS365" s="87"/>
      <c r="AT365" s="87"/>
      <c r="AU365" s="87"/>
      <c r="AV365" s="87"/>
      <c r="AW365" s="87"/>
      <c r="AX365" s="87"/>
      <c r="AY365" s="87"/>
      <c r="AZ365" s="87"/>
      <c r="BA365" s="87"/>
      <c r="BB365" s="87"/>
      <c r="BC365" s="87"/>
      <c r="BD365" s="87"/>
      <c r="BE365" s="87"/>
      <c r="BF365" s="87"/>
      <c r="BG365" s="87"/>
      <c r="BH365" s="87"/>
      <c r="BI365" s="87"/>
      <c r="BJ365" s="87"/>
      <c r="BK365" s="87"/>
      <c r="BL365" s="87"/>
      <c r="BM365" s="87"/>
      <c r="BN365" s="87"/>
      <c r="BO365" s="87"/>
      <c r="BP365" s="87"/>
      <c r="BQ365" s="87"/>
      <c r="BR365" s="87"/>
      <c r="BS365" s="63"/>
    </row>
    <row r="366" spans="4:71" s="64" customFormat="1" ht="9.75" customHeight="1" x14ac:dyDescent="0.3">
      <c r="D366" s="87"/>
      <c r="E366" s="87"/>
      <c r="F366" s="87"/>
      <c r="G366" s="87"/>
      <c r="H366" s="87"/>
      <c r="I366" s="87"/>
      <c r="J366" s="87"/>
      <c r="K366" s="87"/>
      <c r="L366" s="87"/>
      <c r="M366" s="87"/>
      <c r="N366" s="87"/>
      <c r="O366" s="87"/>
      <c r="P366" s="87"/>
      <c r="Q366" s="87"/>
      <c r="R366" s="87"/>
      <c r="S366" s="87"/>
      <c r="T366" s="87"/>
      <c r="U366" s="87"/>
      <c r="V366" s="87"/>
      <c r="W366" s="87"/>
      <c r="X366" s="87"/>
      <c r="Y366" s="87"/>
      <c r="Z366" s="87"/>
      <c r="AA366" s="87"/>
      <c r="AB366" s="87"/>
      <c r="AC366" s="87"/>
      <c r="AD366" s="87"/>
      <c r="AE366" s="87"/>
      <c r="AF366" s="87"/>
      <c r="AG366" s="87"/>
      <c r="AH366" s="87"/>
      <c r="AI366" s="87"/>
      <c r="AJ366" s="87"/>
      <c r="AK366" s="87"/>
      <c r="AL366" s="87"/>
      <c r="AM366" s="87"/>
      <c r="AN366" s="87"/>
      <c r="AO366" s="87"/>
      <c r="AP366" s="87"/>
      <c r="AQ366" s="87"/>
      <c r="AR366" s="87"/>
      <c r="AS366" s="87"/>
      <c r="AT366" s="87"/>
      <c r="AU366" s="87"/>
      <c r="AV366" s="87"/>
      <c r="AW366" s="87"/>
      <c r="AX366" s="87"/>
      <c r="AY366" s="87"/>
      <c r="AZ366" s="87"/>
      <c r="BA366" s="87"/>
      <c r="BB366" s="87"/>
      <c r="BC366" s="87"/>
      <c r="BD366" s="87"/>
      <c r="BE366" s="87"/>
      <c r="BF366" s="87"/>
      <c r="BG366" s="87"/>
      <c r="BH366" s="87"/>
      <c r="BI366" s="87"/>
      <c r="BJ366" s="87"/>
      <c r="BK366" s="87"/>
      <c r="BL366" s="87"/>
      <c r="BM366" s="87"/>
      <c r="BN366" s="87"/>
      <c r="BO366" s="87"/>
      <c r="BP366" s="87"/>
      <c r="BQ366" s="87"/>
      <c r="BR366" s="87"/>
      <c r="BS366" s="63"/>
    </row>
    <row r="367" spans="4:71" s="64" customFormat="1" ht="9.75" customHeight="1" x14ac:dyDescent="0.3">
      <c r="D367" s="87"/>
      <c r="E367" s="87"/>
      <c r="F367" s="87"/>
      <c r="G367" s="87"/>
      <c r="H367" s="87"/>
      <c r="I367" s="87"/>
      <c r="J367" s="87"/>
      <c r="K367" s="87"/>
      <c r="L367" s="87"/>
      <c r="M367" s="87"/>
      <c r="N367" s="87"/>
      <c r="O367" s="87"/>
      <c r="P367" s="87"/>
      <c r="Q367" s="87"/>
      <c r="R367" s="87"/>
      <c r="S367" s="87"/>
      <c r="T367" s="87"/>
      <c r="U367" s="87"/>
      <c r="V367" s="87"/>
      <c r="W367" s="87"/>
      <c r="X367" s="87"/>
      <c r="Y367" s="87"/>
      <c r="Z367" s="87"/>
      <c r="AA367" s="87"/>
      <c r="AB367" s="87"/>
      <c r="AC367" s="87"/>
      <c r="AD367" s="87"/>
      <c r="AE367" s="87"/>
      <c r="AF367" s="87"/>
      <c r="AG367" s="87"/>
      <c r="AH367" s="87"/>
      <c r="AI367" s="87"/>
      <c r="AJ367" s="87"/>
      <c r="AK367" s="87"/>
      <c r="AL367" s="87"/>
      <c r="AM367" s="87"/>
      <c r="AN367" s="87"/>
      <c r="AO367" s="87"/>
      <c r="AP367" s="87"/>
      <c r="AQ367" s="87"/>
      <c r="AR367" s="87"/>
      <c r="AS367" s="87"/>
      <c r="AT367" s="87"/>
      <c r="AU367" s="87"/>
      <c r="AV367" s="87"/>
      <c r="AW367" s="87"/>
      <c r="AX367" s="87"/>
      <c r="AY367" s="87"/>
      <c r="AZ367" s="87"/>
      <c r="BA367" s="87"/>
      <c r="BB367" s="87"/>
      <c r="BC367" s="87"/>
      <c r="BD367" s="87"/>
      <c r="BE367" s="87"/>
      <c r="BF367" s="87"/>
      <c r="BG367" s="87"/>
      <c r="BH367" s="87"/>
      <c r="BI367" s="87"/>
      <c r="BJ367" s="87"/>
      <c r="BK367" s="87"/>
      <c r="BL367" s="87"/>
      <c r="BM367" s="87"/>
      <c r="BN367" s="87"/>
      <c r="BO367" s="87"/>
      <c r="BP367" s="87"/>
      <c r="BQ367" s="87"/>
      <c r="BR367" s="87"/>
      <c r="BS367" s="63"/>
    </row>
    <row r="368" spans="4:71" s="64" customFormat="1" ht="9.75" customHeight="1" x14ac:dyDescent="0.3">
      <c r="D368" s="87"/>
      <c r="E368" s="87"/>
      <c r="F368" s="87"/>
      <c r="G368" s="87"/>
      <c r="H368" s="87"/>
      <c r="I368" s="87"/>
      <c r="J368" s="87"/>
      <c r="K368" s="87"/>
      <c r="L368" s="87"/>
      <c r="M368" s="87"/>
      <c r="N368" s="87"/>
      <c r="O368" s="87"/>
      <c r="P368" s="87"/>
      <c r="Q368" s="87"/>
      <c r="R368" s="87"/>
      <c r="S368" s="87"/>
      <c r="T368" s="87"/>
      <c r="U368" s="87"/>
      <c r="V368" s="87"/>
      <c r="W368" s="87"/>
      <c r="X368" s="87"/>
      <c r="Y368" s="87"/>
      <c r="Z368" s="87"/>
      <c r="AA368" s="87"/>
      <c r="AB368" s="87"/>
      <c r="AC368" s="87"/>
      <c r="AD368" s="87"/>
      <c r="AE368" s="87"/>
      <c r="AF368" s="87"/>
      <c r="AG368" s="87"/>
      <c r="AH368" s="87"/>
      <c r="AI368" s="87"/>
      <c r="AJ368" s="87"/>
      <c r="AK368" s="87"/>
      <c r="AL368" s="87"/>
      <c r="AM368" s="87"/>
      <c r="AN368" s="87"/>
      <c r="AO368" s="87"/>
      <c r="AP368" s="87"/>
      <c r="AQ368" s="87"/>
      <c r="AR368" s="87"/>
      <c r="AS368" s="87"/>
      <c r="AT368" s="87"/>
      <c r="AU368" s="87"/>
      <c r="AV368" s="87"/>
      <c r="AW368" s="87"/>
      <c r="AX368" s="87"/>
      <c r="AY368" s="87"/>
      <c r="AZ368" s="87"/>
      <c r="BA368" s="87"/>
      <c r="BB368" s="87"/>
      <c r="BC368" s="87"/>
      <c r="BD368" s="87"/>
      <c r="BE368" s="87"/>
      <c r="BF368" s="87"/>
      <c r="BG368" s="87"/>
      <c r="BH368" s="87"/>
      <c r="BI368" s="87"/>
      <c r="BJ368" s="87"/>
      <c r="BK368" s="87"/>
      <c r="BL368" s="87"/>
      <c r="BM368" s="87"/>
      <c r="BN368" s="87"/>
      <c r="BO368" s="87"/>
      <c r="BP368" s="87"/>
      <c r="BQ368" s="87"/>
      <c r="BR368" s="87"/>
      <c r="BS368" s="63"/>
    </row>
    <row r="369" spans="4:71" s="64" customFormat="1" ht="9.75" customHeight="1" x14ac:dyDescent="0.3">
      <c r="D369" s="87"/>
      <c r="E369" s="87"/>
      <c r="F369" s="87"/>
      <c r="G369" s="87"/>
      <c r="H369" s="87"/>
      <c r="I369" s="87"/>
      <c r="J369" s="87"/>
      <c r="K369" s="87"/>
      <c r="L369" s="87"/>
      <c r="M369" s="87"/>
      <c r="N369" s="87"/>
      <c r="O369" s="87"/>
      <c r="P369" s="87"/>
      <c r="Q369" s="87"/>
      <c r="R369" s="87"/>
      <c r="S369" s="87"/>
      <c r="T369" s="87"/>
      <c r="U369" s="87"/>
      <c r="V369" s="87"/>
      <c r="W369" s="87"/>
      <c r="X369" s="87"/>
      <c r="Y369" s="87"/>
      <c r="Z369" s="87"/>
      <c r="AA369" s="87"/>
      <c r="AB369" s="87"/>
      <c r="AC369" s="87"/>
      <c r="AD369" s="87"/>
      <c r="AE369" s="87"/>
      <c r="AF369" s="87"/>
      <c r="AG369" s="87"/>
      <c r="AH369" s="87"/>
      <c r="AI369" s="87"/>
      <c r="AJ369" s="87"/>
      <c r="AK369" s="87"/>
      <c r="AL369" s="87"/>
      <c r="AM369" s="87"/>
      <c r="AN369" s="87"/>
      <c r="AO369" s="87"/>
      <c r="AP369" s="87"/>
      <c r="AQ369" s="87"/>
      <c r="AR369" s="87"/>
      <c r="AS369" s="87"/>
      <c r="AT369" s="87"/>
      <c r="AU369" s="87"/>
      <c r="AV369" s="87"/>
      <c r="AW369" s="87"/>
      <c r="AX369" s="87"/>
      <c r="AY369" s="87"/>
      <c r="AZ369" s="87"/>
      <c r="BA369" s="87"/>
      <c r="BB369" s="87"/>
      <c r="BC369" s="87"/>
      <c r="BD369" s="87"/>
      <c r="BE369" s="87"/>
      <c r="BF369" s="87"/>
      <c r="BG369" s="87"/>
      <c r="BH369" s="87"/>
      <c r="BI369" s="87"/>
      <c r="BJ369" s="87"/>
      <c r="BK369" s="87"/>
      <c r="BL369" s="87"/>
      <c r="BM369" s="87"/>
      <c r="BN369" s="87"/>
      <c r="BO369" s="87"/>
      <c r="BP369" s="87"/>
      <c r="BQ369" s="87"/>
      <c r="BR369" s="87"/>
      <c r="BS369" s="63"/>
    </row>
    <row r="370" spans="4:71" s="64" customFormat="1" ht="9.75" customHeight="1" x14ac:dyDescent="0.3">
      <c r="D370" s="87"/>
      <c r="E370" s="87"/>
      <c r="F370" s="87"/>
      <c r="G370" s="87"/>
      <c r="H370" s="87"/>
      <c r="I370" s="87"/>
      <c r="J370" s="87"/>
      <c r="K370" s="87"/>
      <c r="L370" s="87"/>
      <c r="M370" s="87"/>
      <c r="N370" s="87"/>
      <c r="O370" s="87"/>
      <c r="P370" s="87"/>
      <c r="Q370" s="87"/>
      <c r="R370" s="87"/>
      <c r="S370" s="87"/>
      <c r="T370" s="87"/>
      <c r="U370" s="87"/>
      <c r="V370" s="87"/>
      <c r="W370" s="87"/>
      <c r="X370" s="87"/>
      <c r="Y370" s="87"/>
      <c r="Z370" s="87"/>
      <c r="AA370" s="87"/>
      <c r="AB370" s="87"/>
      <c r="AC370" s="87"/>
      <c r="AD370" s="87"/>
      <c r="AE370" s="87"/>
      <c r="AF370" s="87"/>
      <c r="AG370" s="87"/>
      <c r="AH370" s="87"/>
      <c r="AI370" s="87"/>
      <c r="AJ370" s="87"/>
      <c r="AK370" s="87"/>
      <c r="AL370" s="87"/>
      <c r="AM370" s="87"/>
      <c r="AN370" s="87"/>
      <c r="AO370" s="87"/>
      <c r="AP370" s="87"/>
      <c r="AQ370" s="87"/>
      <c r="AR370" s="87"/>
      <c r="AS370" s="87"/>
      <c r="AT370" s="87"/>
      <c r="AU370" s="87"/>
      <c r="AV370" s="87"/>
      <c r="AW370" s="87"/>
      <c r="AX370" s="87"/>
      <c r="AY370" s="87"/>
      <c r="AZ370" s="87"/>
      <c r="BA370" s="87"/>
      <c r="BB370" s="87"/>
      <c r="BC370" s="87"/>
      <c r="BD370" s="87"/>
      <c r="BE370" s="87"/>
      <c r="BF370" s="87"/>
      <c r="BG370" s="87"/>
      <c r="BH370" s="87"/>
      <c r="BI370" s="87"/>
      <c r="BJ370" s="87"/>
      <c r="BK370" s="87"/>
      <c r="BL370" s="87"/>
      <c r="BM370" s="87"/>
      <c r="BN370" s="87"/>
      <c r="BO370" s="87"/>
      <c r="BP370" s="87"/>
      <c r="BQ370" s="87"/>
      <c r="BR370" s="87"/>
      <c r="BS370" s="63"/>
    </row>
    <row r="371" spans="4:71" s="64" customFormat="1" ht="9.75" customHeight="1" x14ac:dyDescent="0.3">
      <c r="D371" s="87"/>
      <c r="E371" s="87"/>
      <c r="F371" s="87"/>
      <c r="G371" s="87"/>
      <c r="H371" s="87"/>
      <c r="I371" s="87"/>
      <c r="J371" s="87"/>
      <c r="K371" s="87"/>
      <c r="L371" s="87"/>
      <c r="M371" s="87"/>
      <c r="N371" s="87"/>
      <c r="O371" s="87"/>
      <c r="P371" s="87"/>
      <c r="Q371" s="87"/>
      <c r="R371" s="87"/>
      <c r="S371" s="87"/>
      <c r="T371" s="87"/>
      <c r="U371" s="87"/>
      <c r="V371" s="87"/>
      <c r="W371" s="87"/>
      <c r="X371" s="87"/>
      <c r="Y371" s="87"/>
      <c r="Z371" s="87"/>
      <c r="AA371" s="87"/>
      <c r="AB371" s="87"/>
      <c r="AC371" s="87"/>
      <c r="AD371" s="87"/>
      <c r="AE371" s="87"/>
      <c r="AF371" s="87"/>
      <c r="AG371" s="87"/>
      <c r="AH371" s="87"/>
      <c r="AI371" s="87"/>
      <c r="AJ371" s="87"/>
      <c r="AK371" s="87"/>
      <c r="AL371" s="87"/>
      <c r="AM371" s="87"/>
      <c r="AN371" s="87"/>
      <c r="AO371" s="87"/>
      <c r="AP371" s="87"/>
      <c r="AQ371" s="87"/>
      <c r="AR371" s="87"/>
      <c r="AS371" s="87"/>
      <c r="AT371" s="87"/>
      <c r="AU371" s="87"/>
      <c r="AV371" s="87"/>
      <c r="AW371" s="87"/>
      <c r="AX371" s="87"/>
      <c r="AY371" s="87"/>
      <c r="AZ371" s="87"/>
      <c r="BA371" s="87"/>
      <c r="BB371" s="87"/>
      <c r="BC371" s="87"/>
      <c r="BD371" s="87"/>
      <c r="BE371" s="87"/>
      <c r="BF371" s="87"/>
      <c r="BG371" s="87"/>
      <c r="BH371" s="87"/>
      <c r="BI371" s="87"/>
      <c r="BJ371" s="87"/>
      <c r="BK371" s="87"/>
      <c r="BL371" s="87"/>
      <c r="BM371" s="87"/>
      <c r="BN371" s="87"/>
      <c r="BO371" s="87"/>
      <c r="BP371" s="87"/>
      <c r="BQ371" s="87"/>
      <c r="BR371" s="87"/>
      <c r="BS371" s="63"/>
    </row>
    <row r="372" spans="4:71" s="64" customFormat="1" ht="9.75" customHeight="1" x14ac:dyDescent="0.3">
      <c r="D372" s="87"/>
      <c r="E372" s="87"/>
      <c r="F372" s="87"/>
      <c r="G372" s="87"/>
      <c r="H372" s="87"/>
      <c r="I372" s="87"/>
      <c r="J372" s="87"/>
      <c r="K372" s="87"/>
      <c r="L372" s="87"/>
      <c r="M372" s="87"/>
      <c r="N372" s="87"/>
      <c r="O372" s="87"/>
      <c r="P372" s="87"/>
      <c r="Q372" s="87"/>
      <c r="R372" s="87"/>
      <c r="S372" s="87"/>
      <c r="T372" s="87"/>
      <c r="U372" s="87"/>
      <c r="V372" s="87"/>
      <c r="W372" s="87"/>
      <c r="X372" s="87"/>
      <c r="Y372" s="87"/>
      <c r="Z372" s="87"/>
      <c r="AA372" s="87"/>
      <c r="AB372" s="87"/>
      <c r="AC372" s="87"/>
      <c r="AD372" s="87"/>
      <c r="AE372" s="87"/>
      <c r="AF372" s="87"/>
      <c r="AG372" s="87"/>
      <c r="AH372" s="87"/>
      <c r="AI372" s="87"/>
      <c r="AJ372" s="87"/>
      <c r="AK372" s="87"/>
      <c r="AL372" s="87"/>
      <c r="AM372" s="87"/>
      <c r="AN372" s="87"/>
      <c r="AO372" s="87"/>
      <c r="AP372" s="87"/>
      <c r="AQ372" s="87"/>
      <c r="AR372" s="87"/>
      <c r="AS372" s="87"/>
      <c r="AT372" s="87"/>
      <c r="AU372" s="87"/>
      <c r="AV372" s="87"/>
      <c r="AW372" s="87"/>
      <c r="AX372" s="87"/>
      <c r="AY372" s="87"/>
      <c r="AZ372" s="87"/>
      <c r="BA372" s="87"/>
      <c r="BB372" s="87"/>
      <c r="BC372" s="87"/>
      <c r="BD372" s="87"/>
      <c r="BE372" s="87"/>
      <c r="BF372" s="87"/>
      <c r="BG372" s="87"/>
      <c r="BH372" s="87"/>
      <c r="BI372" s="87"/>
      <c r="BJ372" s="87"/>
      <c r="BK372" s="87"/>
      <c r="BL372" s="87"/>
      <c r="BM372" s="87"/>
      <c r="BN372" s="87"/>
      <c r="BO372" s="87"/>
      <c r="BP372" s="87"/>
      <c r="BQ372" s="87"/>
      <c r="BR372" s="87"/>
      <c r="BS372" s="63"/>
    </row>
    <row r="373" spans="4:71" s="64" customFormat="1" ht="9.75" customHeight="1" x14ac:dyDescent="0.3">
      <c r="D373" s="87"/>
      <c r="E373" s="87"/>
      <c r="F373" s="87"/>
      <c r="G373" s="87"/>
      <c r="H373" s="87"/>
      <c r="I373" s="87"/>
      <c r="J373" s="87"/>
      <c r="K373" s="87"/>
      <c r="L373" s="87"/>
      <c r="M373" s="87"/>
      <c r="N373" s="87"/>
      <c r="O373" s="87"/>
      <c r="P373" s="87"/>
      <c r="Q373" s="87"/>
      <c r="R373" s="87"/>
      <c r="S373" s="87"/>
      <c r="T373" s="87"/>
      <c r="U373" s="87"/>
      <c r="V373" s="87"/>
      <c r="W373" s="87"/>
      <c r="X373" s="87"/>
      <c r="Y373" s="87"/>
      <c r="Z373" s="87"/>
      <c r="AA373" s="87"/>
      <c r="AB373" s="87"/>
      <c r="AC373" s="87"/>
      <c r="AD373" s="87"/>
      <c r="AE373" s="87"/>
      <c r="AF373" s="87"/>
      <c r="AG373" s="87"/>
      <c r="AH373" s="87"/>
      <c r="AI373" s="87"/>
      <c r="AJ373" s="87"/>
      <c r="AK373" s="87"/>
      <c r="AL373" s="87"/>
      <c r="AM373" s="87"/>
      <c r="AN373" s="87"/>
      <c r="AO373" s="87"/>
      <c r="AP373" s="87"/>
      <c r="AQ373" s="87"/>
      <c r="AR373" s="87"/>
      <c r="AS373" s="87"/>
      <c r="AT373" s="87"/>
      <c r="AU373" s="87"/>
      <c r="AV373" s="87"/>
      <c r="AW373" s="87"/>
      <c r="AX373" s="87"/>
      <c r="AY373" s="87"/>
      <c r="AZ373" s="87"/>
      <c r="BA373" s="87"/>
      <c r="BB373" s="87"/>
      <c r="BC373" s="87"/>
      <c r="BD373" s="87"/>
      <c r="BE373" s="87"/>
      <c r="BF373" s="87"/>
      <c r="BG373" s="87"/>
      <c r="BH373" s="87"/>
      <c r="BI373" s="87"/>
      <c r="BJ373" s="87"/>
      <c r="BK373" s="87"/>
      <c r="BL373" s="87"/>
      <c r="BM373" s="87"/>
      <c r="BN373" s="87"/>
      <c r="BO373" s="87"/>
      <c r="BP373" s="87"/>
      <c r="BQ373" s="87"/>
      <c r="BR373" s="87"/>
      <c r="BS373" s="63"/>
    </row>
    <row r="374" spans="4:71" s="64" customFormat="1" ht="9.75" customHeight="1" x14ac:dyDescent="0.3">
      <c r="D374" s="87"/>
      <c r="E374" s="87"/>
      <c r="F374" s="87"/>
      <c r="G374" s="87"/>
      <c r="H374" s="87"/>
      <c r="I374" s="87"/>
      <c r="J374" s="87"/>
      <c r="K374" s="87"/>
      <c r="L374" s="87"/>
      <c r="M374" s="87"/>
      <c r="N374" s="87"/>
      <c r="O374" s="87"/>
      <c r="P374" s="87"/>
      <c r="Q374" s="87"/>
      <c r="R374" s="87"/>
      <c r="S374" s="87"/>
      <c r="T374" s="87"/>
      <c r="U374" s="87"/>
      <c r="V374" s="87"/>
      <c r="W374" s="87"/>
      <c r="X374" s="87"/>
      <c r="Y374" s="87"/>
      <c r="Z374" s="87"/>
      <c r="AA374" s="87"/>
      <c r="AB374" s="87"/>
      <c r="AC374" s="87"/>
      <c r="AD374" s="87"/>
      <c r="AE374" s="87"/>
      <c r="AF374" s="87"/>
      <c r="AG374" s="87"/>
      <c r="AH374" s="87"/>
      <c r="AI374" s="87"/>
      <c r="AJ374" s="87"/>
      <c r="AK374" s="87"/>
      <c r="AL374" s="87"/>
      <c r="AM374" s="87"/>
      <c r="AN374" s="87"/>
      <c r="AO374" s="87"/>
      <c r="AP374" s="87"/>
      <c r="AQ374" s="87"/>
      <c r="AR374" s="87"/>
      <c r="AS374" s="87"/>
      <c r="AT374" s="87"/>
      <c r="AU374" s="87"/>
      <c r="AV374" s="87"/>
      <c r="AW374" s="87"/>
      <c r="AX374" s="87"/>
      <c r="AY374" s="87"/>
      <c r="AZ374" s="87"/>
      <c r="BA374" s="87"/>
      <c r="BB374" s="87"/>
      <c r="BC374" s="87"/>
      <c r="BD374" s="87"/>
      <c r="BE374" s="87"/>
      <c r="BF374" s="87"/>
      <c r="BG374" s="87"/>
      <c r="BH374" s="87"/>
      <c r="BI374" s="87"/>
      <c r="BJ374" s="87"/>
      <c r="BK374" s="87"/>
      <c r="BL374" s="87"/>
      <c r="BM374" s="87"/>
      <c r="BN374" s="87"/>
      <c r="BO374" s="87"/>
      <c r="BP374" s="87"/>
      <c r="BQ374" s="87"/>
      <c r="BR374" s="87"/>
      <c r="BS374" s="63"/>
    </row>
    <row r="375" spans="4:71" s="64" customFormat="1" ht="9.75" customHeight="1" x14ac:dyDescent="0.3">
      <c r="D375" s="87"/>
      <c r="E375" s="87"/>
      <c r="F375" s="87"/>
      <c r="G375" s="87"/>
      <c r="H375" s="87"/>
      <c r="I375" s="87"/>
      <c r="J375" s="87"/>
      <c r="K375" s="87"/>
      <c r="L375" s="87"/>
      <c r="M375" s="87"/>
      <c r="N375" s="87"/>
      <c r="O375" s="87"/>
      <c r="P375" s="87"/>
      <c r="Q375" s="87"/>
      <c r="R375" s="87"/>
      <c r="S375" s="87"/>
      <c r="T375" s="87"/>
      <c r="U375" s="87"/>
      <c r="V375" s="87"/>
      <c r="W375" s="87"/>
      <c r="X375" s="87"/>
      <c r="Y375" s="87"/>
      <c r="Z375" s="87"/>
      <c r="AA375" s="87"/>
      <c r="AB375" s="87"/>
      <c r="AC375" s="87"/>
      <c r="AD375" s="87"/>
      <c r="AE375" s="87"/>
      <c r="AF375" s="87"/>
      <c r="AG375" s="87"/>
      <c r="AH375" s="87"/>
      <c r="AI375" s="87"/>
      <c r="AJ375" s="87"/>
      <c r="AK375" s="87"/>
      <c r="AL375" s="87"/>
      <c r="AM375" s="87"/>
      <c r="AN375" s="87"/>
      <c r="AO375" s="87"/>
      <c r="AP375" s="87"/>
      <c r="AQ375" s="87"/>
      <c r="AR375" s="87"/>
      <c r="AS375" s="87"/>
      <c r="AT375" s="87"/>
      <c r="AU375" s="87"/>
      <c r="AV375" s="87"/>
      <c r="AW375" s="87"/>
      <c r="AX375" s="87"/>
      <c r="AY375" s="87"/>
      <c r="AZ375" s="87"/>
      <c r="BA375" s="87"/>
      <c r="BB375" s="87"/>
      <c r="BC375" s="87"/>
      <c r="BD375" s="87"/>
      <c r="BE375" s="87"/>
      <c r="BF375" s="87"/>
      <c r="BG375" s="87"/>
      <c r="BH375" s="87"/>
      <c r="BI375" s="87"/>
      <c r="BJ375" s="87"/>
      <c r="BK375" s="87"/>
      <c r="BL375" s="87"/>
      <c r="BM375" s="87"/>
      <c r="BN375" s="87"/>
      <c r="BO375" s="87"/>
      <c r="BP375" s="87"/>
      <c r="BQ375" s="87"/>
      <c r="BR375" s="87"/>
      <c r="BS375" s="63"/>
    </row>
    <row r="376" spans="4:71" s="64" customFormat="1" ht="9.75" customHeight="1" x14ac:dyDescent="0.3">
      <c r="D376" s="87"/>
      <c r="E376" s="87"/>
      <c r="F376" s="87"/>
      <c r="G376" s="87"/>
      <c r="H376" s="87"/>
      <c r="I376" s="87"/>
      <c r="J376" s="87"/>
      <c r="K376" s="87"/>
      <c r="L376" s="87"/>
      <c r="M376" s="87"/>
      <c r="N376" s="87"/>
      <c r="O376" s="87"/>
      <c r="P376" s="87"/>
      <c r="Q376" s="87"/>
      <c r="R376" s="87"/>
      <c r="S376" s="87"/>
      <c r="T376" s="87"/>
      <c r="U376" s="87"/>
      <c r="V376" s="87"/>
      <c r="W376" s="87"/>
      <c r="X376" s="87"/>
      <c r="Y376" s="87"/>
      <c r="Z376" s="87"/>
      <c r="AA376" s="87"/>
      <c r="AB376" s="87"/>
      <c r="AC376" s="87"/>
      <c r="AD376" s="87"/>
      <c r="AE376" s="87"/>
      <c r="AF376" s="87"/>
      <c r="AG376" s="87"/>
      <c r="AH376" s="87"/>
      <c r="AI376" s="87"/>
      <c r="AJ376" s="87"/>
      <c r="AK376" s="87"/>
      <c r="AL376" s="87"/>
      <c r="AM376" s="87"/>
      <c r="AN376" s="87"/>
      <c r="AO376" s="87"/>
      <c r="AP376" s="87"/>
      <c r="AQ376" s="87"/>
      <c r="AR376" s="87"/>
      <c r="AS376" s="87"/>
      <c r="AT376" s="87"/>
      <c r="AU376" s="87"/>
      <c r="AV376" s="87"/>
      <c r="AW376" s="87"/>
      <c r="AX376" s="87"/>
      <c r="AY376" s="87"/>
      <c r="AZ376" s="87"/>
      <c r="BA376" s="87"/>
      <c r="BB376" s="87"/>
      <c r="BC376" s="87"/>
      <c r="BD376" s="87"/>
      <c r="BE376" s="87"/>
      <c r="BF376" s="87"/>
      <c r="BG376" s="87"/>
      <c r="BH376" s="87"/>
      <c r="BI376" s="87"/>
      <c r="BJ376" s="87"/>
      <c r="BK376" s="87"/>
      <c r="BL376" s="87"/>
      <c r="BM376" s="87"/>
      <c r="BN376" s="87"/>
      <c r="BO376" s="87"/>
      <c r="BP376" s="87"/>
      <c r="BQ376" s="87"/>
      <c r="BR376" s="87"/>
      <c r="BS376" s="63"/>
    </row>
    <row r="377" spans="4:71" s="64" customFormat="1" ht="9.75" customHeight="1" x14ac:dyDescent="0.3">
      <c r="D377" s="87"/>
      <c r="E377" s="87"/>
      <c r="F377" s="87"/>
      <c r="G377" s="87"/>
      <c r="H377" s="87"/>
      <c r="I377" s="87"/>
      <c r="J377" s="87"/>
      <c r="K377" s="87"/>
      <c r="L377" s="87"/>
      <c r="M377" s="87"/>
      <c r="N377" s="87"/>
      <c r="O377" s="87"/>
      <c r="P377" s="87"/>
      <c r="Q377" s="87"/>
      <c r="R377" s="87"/>
      <c r="S377" s="87"/>
      <c r="T377" s="87"/>
      <c r="U377" s="87"/>
      <c r="V377" s="87"/>
      <c r="W377" s="87"/>
      <c r="X377" s="87"/>
      <c r="Y377" s="87"/>
      <c r="Z377" s="87"/>
      <c r="AA377" s="87"/>
      <c r="AB377" s="87"/>
      <c r="AC377" s="87"/>
      <c r="AD377" s="87"/>
      <c r="AE377" s="87"/>
      <c r="AF377" s="87"/>
      <c r="AG377" s="87"/>
      <c r="AH377" s="87"/>
      <c r="AI377" s="87"/>
      <c r="AJ377" s="87"/>
      <c r="AK377" s="87"/>
      <c r="AL377" s="87"/>
      <c r="AM377" s="87"/>
      <c r="AN377" s="87"/>
      <c r="AO377" s="87"/>
      <c r="AP377" s="87"/>
      <c r="AQ377" s="87"/>
      <c r="AR377" s="87"/>
      <c r="AS377" s="87"/>
      <c r="AT377" s="87"/>
      <c r="AU377" s="87"/>
      <c r="AV377" s="87"/>
      <c r="AW377" s="87"/>
      <c r="AX377" s="87"/>
      <c r="AY377" s="87"/>
      <c r="AZ377" s="87"/>
      <c r="BA377" s="87"/>
      <c r="BB377" s="87"/>
      <c r="BC377" s="87"/>
      <c r="BD377" s="87"/>
      <c r="BE377" s="87"/>
      <c r="BF377" s="87"/>
      <c r="BG377" s="87"/>
      <c r="BH377" s="87"/>
      <c r="BI377" s="87"/>
      <c r="BJ377" s="87"/>
      <c r="BK377" s="87"/>
      <c r="BL377" s="87"/>
      <c r="BM377" s="87"/>
      <c r="BN377" s="87"/>
      <c r="BO377" s="87"/>
      <c r="BP377" s="87"/>
      <c r="BQ377" s="87"/>
      <c r="BR377" s="87"/>
      <c r="BS377" s="63"/>
    </row>
    <row r="378" spans="4:71" s="64" customFormat="1" ht="9.75" customHeight="1" x14ac:dyDescent="0.3">
      <c r="D378" s="87"/>
      <c r="E378" s="87"/>
      <c r="F378" s="87"/>
      <c r="G378" s="87"/>
      <c r="H378" s="87"/>
      <c r="I378" s="87"/>
      <c r="J378" s="87"/>
      <c r="K378" s="87"/>
      <c r="L378" s="87"/>
      <c r="M378" s="87"/>
      <c r="N378" s="87"/>
      <c r="O378" s="87"/>
      <c r="P378" s="87"/>
      <c r="Q378" s="87"/>
      <c r="R378" s="87"/>
      <c r="S378" s="87"/>
      <c r="T378" s="87"/>
      <c r="U378" s="87"/>
      <c r="V378" s="87"/>
      <c r="W378" s="87"/>
      <c r="X378" s="87"/>
      <c r="Y378" s="87"/>
      <c r="Z378" s="87"/>
      <c r="AA378" s="87"/>
      <c r="AB378" s="87"/>
      <c r="AC378" s="87"/>
      <c r="AD378" s="87"/>
      <c r="AE378" s="87"/>
      <c r="AF378" s="87"/>
      <c r="AG378" s="87"/>
      <c r="AH378" s="87"/>
      <c r="AI378" s="87"/>
      <c r="AJ378" s="87"/>
      <c r="AK378" s="87"/>
      <c r="AL378" s="87"/>
      <c r="AM378" s="87"/>
      <c r="AN378" s="87"/>
      <c r="AO378" s="87"/>
      <c r="AP378" s="87"/>
      <c r="AQ378" s="87"/>
      <c r="AR378" s="87"/>
      <c r="AS378" s="87"/>
      <c r="AT378" s="87"/>
      <c r="AU378" s="87"/>
      <c r="AV378" s="87"/>
      <c r="AW378" s="87"/>
      <c r="AX378" s="87"/>
      <c r="AY378" s="87"/>
      <c r="AZ378" s="87"/>
      <c r="BA378" s="87"/>
      <c r="BB378" s="87"/>
      <c r="BC378" s="87"/>
      <c r="BD378" s="87"/>
      <c r="BE378" s="87"/>
      <c r="BF378" s="87"/>
      <c r="BG378" s="87"/>
      <c r="BH378" s="87"/>
      <c r="BI378" s="87"/>
      <c r="BJ378" s="87"/>
      <c r="BK378" s="87"/>
      <c r="BL378" s="87"/>
      <c r="BM378" s="87"/>
      <c r="BN378" s="87"/>
      <c r="BO378" s="87"/>
      <c r="BP378" s="87"/>
      <c r="BQ378" s="87"/>
      <c r="BR378" s="87"/>
      <c r="BS378" s="63"/>
    </row>
    <row r="379" spans="4:71" s="64" customFormat="1" ht="9.75" customHeight="1" x14ac:dyDescent="0.3">
      <c r="D379" s="87"/>
      <c r="E379" s="87"/>
      <c r="F379" s="87"/>
      <c r="G379" s="87"/>
      <c r="H379" s="87"/>
      <c r="I379" s="87"/>
      <c r="J379" s="87"/>
      <c r="K379" s="87"/>
      <c r="L379" s="87"/>
      <c r="M379" s="87"/>
      <c r="N379" s="87"/>
      <c r="O379" s="87"/>
      <c r="P379" s="87"/>
      <c r="Q379" s="87"/>
      <c r="R379" s="87"/>
      <c r="S379" s="87"/>
      <c r="T379" s="87"/>
      <c r="U379" s="87"/>
      <c r="V379" s="87"/>
      <c r="W379" s="87"/>
      <c r="X379" s="87"/>
      <c r="Y379" s="87"/>
      <c r="Z379" s="87"/>
      <c r="AA379" s="87"/>
      <c r="AB379" s="87"/>
      <c r="AC379" s="87"/>
      <c r="AD379" s="87"/>
      <c r="AE379" s="87"/>
      <c r="AF379" s="87"/>
      <c r="AG379" s="87"/>
      <c r="AH379" s="87"/>
      <c r="AI379" s="87"/>
      <c r="AJ379" s="87"/>
      <c r="AK379" s="87"/>
      <c r="AL379" s="87"/>
      <c r="AM379" s="87"/>
      <c r="AN379" s="87"/>
      <c r="AO379" s="87"/>
      <c r="AP379" s="87"/>
      <c r="AQ379" s="87"/>
      <c r="AR379" s="87"/>
      <c r="AS379" s="87"/>
      <c r="AT379" s="87"/>
      <c r="AU379" s="87"/>
      <c r="AV379" s="87"/>
      <c r="AW379" s="87"/>
      <c r="AX379" s="87"/>
      <c r="AY379" s="87"/>
      <c r="AZ379" s="87"/>
      <c r="BA379" s="87"/>
      <c r="BB379" s="87"/>
      <c r="BC379" s="87"/>
      <c r="BD379" s="87"/>
      <c r="BE379" s="87"/>
      <c r="BF379" s="87"/>
      <c r="BG379" s="87"/>
      <c r="BH379" s="87"/>
      <c r="BI379" s="87"/>
      <c r="BJ379" s="87"/>
      <c r="BK379" s="87"/>
      <c r="BL379" s="87"/>
      <c r="BM379" s="87"/>
      <c r="BN379" s="87"/>
      <c r="BO379" s="87"/>
      <c r="BP379" s="87"/>
      <c r="BQ379" s="87"/>
      <c r="BR379" s="87"/>
      <c r="BS379" s="63"/>
    </row>
    <row r="380" spans="4:71" s="64" customFormat="1" ht="9.75" customHeight="1" x14ac:dyDescent="0.3">
      <c r="D380" s="87"/>
      <c r="E380" s="87"/>
      <c r="F380" s="87"/>
      <c r="G380" s="87"/>
      <c r="H380" s="87"/>
      <c r="I380" s="87"/>
      <c r="J380" s="87"/>
      <c r="K380" s="87"/>
      <c r="L380" s="87"/>
      <c r="M380" s="87"/>
      <c r="N380" s="87"/>
      <c r="O380" s="87"/>
      <c r="P380" s="87"/>
      <c r="Q380" s="87"/>
      <c r="R380" s="87"/>
      <c r="S380" s="87"/>
      <c r="T380" s="87"/>
      <c r="U380" s="87"/>
      <c r="V380" s="87"/>
      <c r="W380" s="87"/>
      <c r="X380" s="87"/>
      <c r="Y380" s="87"/>
      <c r="Z380" s="87"/>
      <c r="AA380" s="87"/>
      <c r="AB380" s="87"/>
      <c r="AC380" s="87"/>
      <c r="AD380" s="87"/>
      <c r="AE380" s="87"/>
      <c r="AF380" s="87"/>
      <c r="AG380" s="87"/>
      <c r="AH380" s="87"/>
      <c r="AI380" s="87"/>
      <c r="AJ380" s="87"/>
      <c r="AK380" s="87"/>
      <c r="AL380" s="87"/>
      <c r="AM380" s="87"/>
      <c r="AN380" s="87"/>
      <c r="AO380" s="87"/>
      <c r="AP380" s="87"/>
      <c r="AQ380" s="87"/>
      <c r="AR380" s="87"/>
      <c r="AS380" s="87"/>
      <c r="AT380" s="87"/>
      <c r="AU380" s="87"/>
      <c r="AV380" s="87"/>
      <c r="AW380" s="87"/>
      <c r="AX380" s="87"/>
      <c r="AY380" s="87"/>
      <c r="AZ380" s="87"/>
      <c r="BA380" s="87"/>
      <c r="BB380" s="87"/>
      <c r="BC380" s="87"/>
      <c r="BD380" s="87"/>
      <c r="BE380" s="87"/>
      <c r="BF380" s="87"/>
      <c r="BG380" s="87"/>
      <c r="BH380" s="87"/>
      <c r="BI380" s="87"/>
      <c r="BJ380" s="87"/>
      <c r="BK380" s="87"/>
      <c r="BL380" s="87"/>
      <c r="BM380" s="87"/>
      <c r="BN380" s="87"/>
      <c r="BO380" s="87"/>
      <c r="BP380" s="87"/>
      <c r="BQ380" s="87"/>
      <c r="BR380" s="87"/>
      <c r="BS380" s="63"/>
    </row>
    <row r="381" spans="4:71" s="64" customFormat="1" ht="9.75" customHeight="1" x14ac:dyDescent="0.3">
      <c r="D381" s="87"/>
      <c r="E381" s="87"/>
      <c r="F381" s="87"/>
      <c r="G381" s="87"/>
      <c r="H381" s="87"/>
      <c r="I381" s="87"/>
      <c r="J381" s="87"/>
      <c r="K381" s="87"/>
      <c r="L381" s="87"/>
      <c r="M381" s="87"/>
      <c r="N381" s="87"/>
      <c r="O381" s="87"/>
      <c r="P381" s="87"/>
      <c r="Q381" s="87"/>
      <c r="R381" s="87"/>
      <c r="S381" s="87"/>
      <c r="T381" s="87"/>
      <c r="U381" s="87"/>
      <c r="V381" s="87"/>
      <c r="W381" s="87"/>
      <c r="X381" s="87"/>
      <c r="Y381" s="87"/>
      <c r="Z381" s="87"/>
      <c r="AA381" s="87"/>
      <c r="AB381" s="87"/>
      <c r="AC381" s="87"/>
      <c r="AD381" s="87"/>
      <c r="AE381" s="87"/>
      <c r="AF381" s="87"/>
      <c r="AG381" s="87"/>
      <c r="AH381" s="87"/>
      <c r="AI381" s="87"/>
      <c r="AJ381" s="87"/>
      <c r="AK381" s="87"/>
      <c r="AL381" s="87"/>
      <c r="AM381" s="87"/>
      <c r="AN381" s="87"/>
      <c r="AO381" s="87"/>
      <c r="AP381" s="87"/>
      <c r="AQ381" s="87"/>
      <c r="AR381" s="87"/>
      <c r="AS381" s="87"/>
      <c r="AT381" s="87"/>
      <c r="AU381" s="87"/>
      <c r="AV381" s="87"/>
      <c r="AW381" s="87"/>
      <c r="AX381" s="87"/>
      <c r="AY381" s="87"/>
      <c r="AZ381" s="87"/>
      <c r="BA381" s="87"/>
      <c r="BB381" s="87"/>
      <c r="BC381" s="87"/>
      <c r="BD381" s="87"/>
      <c r="BE381" s="87"/>
      <c r="BF381" s="87"/>
      <c r="BG381" s="87"/>
      <c r="BH381" s="87"/>
      <c r="BI381" s="87"/>
      <c r="BJ381" s="87"/>
      <c r="BK381" s="87"/>
      <c r="BL381" s="87"/>
      <c r="BM381" s="87"/>
      <c r="BN381" s="87"/>
      <c r="BO381" s="87"/>
      <c r="BP381" s="87"/>
      <c r="BQ381" s="87"/>
      <c r="BR381" s="87"/>
      <c r="BS381" s="63"/>
    </row>
    <row r="382" spans="4:71" s="64" customFormat="1" ht="9.75" customHeight="1" x14ac:dyDescent="0.3">
      <c r="D382" s="87"/>
      <c r="E382" s="87"/>
      <c r="F382" s="87"/>
      <c r="G382" s="87"/>
      <c r="H382" s="87"/>
      <c r="I382" s="87"/>
      <c r="J382" s="87"/>
      <c r="K382" s="87"/>
      <c r="L382" s="87"/>
      <c r="M382" s="87"/>
      <c r="N382" s="87"/>
      <c r="O382" s="87"/>
      <c r="P382" s="87"/>
      <c r="Q382" s="87"/>
      <c r="R382" s="87"/>
      <c r="S382" s="87"/>
      <c r="T382" s="87"/>
      <c r="U382" s="87"/>
      <c r="V382" s="87"/>
      <c r="W382" s="87"/>
      <c r="X382" s="87"/>
      <c r="Y382" s="87"/>
      <c r="Z382" s="87"/>
      <c r="AA382" s="87"/>
      <c r="AB382" s="87"/>
      <c r="AC382" s="87"/>
      <c r="AD382" s="87"/>
      <c r="AE382" s="87"/>
      <c r="AF382" s="87"/>
      <c r="AG382" s="87"/>
      <c r="AH382" s="87"/>
      <c r="AI382" s="87"/>
      <c r="AJ382" s="87"/>
      <c r="AK382" s="87"/>
      <c r="AL382" s="87"/>
      <c r="AM382" s="87"/>
      <c r="AN382" s="87"/>
      <c r="AO382" s="87"/>
      <c r="AP382" s="87"/>
      <c r="AQ382" s="87"/>
      <c r="AR382" s="87"/>
      <c r="AS382" s="87"/>
      <c r="AT382" s="87"/>
      <c r="AU382" s="87"/>
      <c r="AV382" s="87"/>
      <c r="AW382" s="87"/>
      <c r="AX382" s="87"/>
      <c r="AY382" s="87"/>
      <c r="AZ382" s="87"/>
      <c r="BA382" s="87"/>
      <c r="BB382" s="87"/>
      <c r="BC382" s="87"/>
      <c r="BD382" s="87"/>
      <c r="BE382" s="87"/>
      <c r="BF382" s="87"/>
      <c r="BG382" s="87"/>
      <c r="BH382" s="87"/>
      <c r="BI382" s="87"/>
      <c r="BJ382" s="87"/>
      <c r="BK382" s="87"/>
      <c r="BL382" s="87"/>
      <c r="BM382" s="87"/>
      <c r="BN382" s="87"/>
      <c r="BO382" s="87"/>
      <c r="BP382" s="87"/>
      <c r="BQ382" s="87"/>
      <c r="BR382" s="87"/>
      <c r="BS382" s="63"/>
    </row>
    <row r="383" spans="4:71" s="64" customFormat="1" ht="9.75" customHeight="1" x14ac:dyDescent="0.3">
      <c r="D383" s="87"/>
      <c r="E383" s="87"/>
      <c r="F383" s="87"/>
      <c r="G383" s="87"/>
      <c r="H383" s="87"/>
      <c r="I383" s="87"/>
      <c r="J383" s="87"/>
      <c r="K383" s="87"/>
      <c r="L383" s="87"/>
      <c r="M383" s="87"/>
      <c r="N383" s="87"/>
      <c r="O383" s="87"/>
      <c r="P383" s="87"/>
      <c r="Q383" s="87"/>
      <c r="R383" s="87"/>
      <c r="S383" s="87"/>
      <c r="T383" s="87"/>
      <c r="U383" s="87"/>
      <c r="V383" s="87"/>
      <c r="W383" s="87"/>
      <c r="X383" s="87"/>
      <c r="Y383" s="87"/>
      <c r="Z383" s="87"/>
      <c r="AA383" s="87"/>
      <c r="AB383" s="87"/>
      <c r="AC383" s="87"/>
      <c r="AD383" s="87"/>
      <c r="AE383" s="87"/>
      <c r="AF383" s="87"/>
      <c r="AG383" s="87"/>
      <c r="AH383" s="87"/>
      <c r="AI383" s="87"/>
      <c r="AJ383" s="87"/>
      <c r="AK383" s="87"/>
      <c r="AL383" s="87"/>
      <c r="AM383" s="87"/>
      <c r="AN383" s="87"/>
      <c r="AO383" s="87"/>
      <c r="AP383" s="87"/>
      <c r="AQ383" s="87"/>
      <c r="AR383" s="87"/>
      <c r="AS383" s="87"/>
      <c r="AT383" s="87"/>
      <c r="AU383" s="87"/>
      <c r="AV383" s="87"/>
      <c r="AW383" s="87"/>
      <c r="AX383" s="87"/>
      <c r="AY383" s="87"/>
      <c r="AZ383" s="87"/>
      <c r="BA383" s="87"/>
      <c r="BB383" s="87"/>
      <c r="BC383" s="87"/>
      <c r="BD383" s="87"/>
      <c r="BE383" s="87"/>
      <c r="BF383" s="87"/>
      <c r="BG383" s="87"/>
      <c r="BH383" s="87"/>
      <c r="BI383" s="87"/>
      <c r="BJ383" s="87"/>
      <c r="BK383" s="87"/>
      <c r="BL383" s="87"/>
      <c r="BM383" s="87"/>
      <c r="BN383" s="87"/>
      <c r="BO383" s="87"/>
      <c r="BP383" s="87"/>
      <c r="BQ383" s="87"/>
      <c r="BR383" s="87"/>
      <c r="BS383" s="63"/>
    </row>
    <row r="384" spans="4:71" s="64" customFormat="1" ht="9.75" customHeight="1" x14ac:dyDescent="0.3">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87"/>
      <c r="AD384" s="87"/>
      <c r="AE384" s="87"/>
      <c r="AF384" s="87"/>
      <c r="AG384" s="87"/>
      <c r="AH384" s="87"/>
      <c r="AI384" s="87"/>
      <c r="AJ384" s="87"/>
      <c r="AK384" s="87"/>
      <c r="AL384" s="87"/>
      <c r="AM384" s="87"/>
      <c r="AN384" s="87"/>
      <c r="AO384" s="87"/>
      <c r="AP384" s="87"/>
      <c r="AQ384" s="87"/>
      <c r="AR384" s="87"/>
      <c r="AS384" s="87"/>
      <c r="AT384" s="87"/>
      <c r="AU384" s="87"/>
      <c r="AV384" s="87"/>
      <c r="AW384" s="87"/>
      <c r="AX384" s="87"/>
      <c r="AY384" s="87"/>
      <c r="AZ384" s="87"/>
      <c r="BA384" s="87"/>
      <c r="BB384" s="87"/>
      <c r="BC384" s="87"/>
      <c r="BD384" s="87"/>
      <c r="BE384" s="87"/>
      <c r="BF384" s="87"/>
      <c r="BG384" s="87"/>
      <c r="BH384" s="87"/>
      <c r="BI384" s="87"/>
      <c r="BJ384" s="87"/>
      <c r="BK384" s="87"/>
      <c r="BL384" s="87"/>
      <c r="BM384" s="87"/>
      <c r="BN384" s="87"/>
      <c r="BO384" s="87"/>
      <c r="BP384" s="87"/>
      <c r="BQ384" s="87"/>
      <c r="BR384" s="87"/>
      <c r="BS384" s="63"/>
    </row>
    <row r="385" spans="4:71" s="64" customFormat="1" ht="9.75" customHeight="1" x14ac:dyDescent="0.3">
      <c r="D385" s="87"/>
      <c r="E385" s="87"/>
      <c r="F385" s="87"/>
      <c r="G385" s="87"/>
      <c r="H385" s="87"/>
      <c r="I385" s="87"/>
      <c r="J385" s="87"/>
      <c r="K385" s="87"/>
      <c r="L385" s="87"/>
      <c r="M385" s="87"/>
      <c r="N385" s="87"/>
      <c r="O385" s="87"/>
      <c r="P385" s="87"/>
      <c r="Q385" s="87"/>
      <c r="R385" s="87"/>
      <c r="S385" s="87"/>
      <c r="T385" s="87"/>
      <c r="U385" s="87"/>
      <c r="V385" s="87"/>
      <c r="W385" s="87"/>
      <c r="X385" s="87"/>
      <c r="Y385" s="87"/>
      <c r="Z385" s="87"/>
      <c r="AA385" s="87"/>
      <c r="AB385" s="87"/>
      <c r="AC385" s="87"/>
      <c r="AD385" s="87"/>
      <c r="AE385" s="87"/>
      <c r="AF385" s="87"/>
      <c r="AG385" s="87"/>
      <c r="AH385" s="87"/>
      <c r="AI385" s="87"/>
      <c r="AJ385" s="87"/>
      <c r="AK385" s="87"/>
      <c r="AL385" s="87"/>
      <c r="AM385" s="87"/>
      <c r="AN385" s="87"/>
      <c r="AO385" s="87"/>
      <c r="AP385" s="87"/>
      <c r="AQ385" s="87"/>
      <c r="AR385" s="87"/>
      <c r="AS385" s="87"/>
      <c r="AT385" s="87"/>
      <c r="AU385" s="87"/>
      <c r="AV385" s="87"/>
      <c r="AW385" s="87"/>
      <c r="AX385" s="87"/>
      <c r="AY385" s="87"/>
      <c r="AZ385" s="87"/>
      <c r="BA385" s="87"/>
      <c r="BB385" s="87"/>
      <c r="BC385" s="87"/>
      <c r="BD385" s="87"/>
      <c r="BE385" s="87"/>
      <c r="BF385" s="87"/>
      <c r="BG385" s="87"/>
      <c r="BH385" s="87"/>
      <c r="BI385" s="87"/>
      <c r="BJ385" s="87"/>
      <c r="BK385" s="87"/>
      <c r="BL385" s="87"/>
      <c r="BM385" s="87"/>
      <c r="BN385" s="87"/>
      <c r="BO385" s="87"/>
      <c r="BP385" s="87"/>
      <c r="BQ385" s="87"/>
      <c r="BR385" s="87"/>
      <c r="BS385" s="63"/>
    </row>
    <row r="386" spans="4:71" s="64" customFormat="1" ht="9.75" customHeight="1" x14ac:dyDescent="0.3">
      <c r="D386" s="87"/>
      <c r="E386" s="87"/>
      <c r="F386" s="87"/>
      <c r="G386" s="87"/>
      <c r="H386" s="87"/>
      <c r="I386" s="87"/>
      <c r="J386" s="87"/>
      <c r="K386" s="87"/>
      <c r="L386" s="87"/>
      <c r="M386" s="87"/>
      <c r="N386" s="87"/>
      <c r="O386" s="87"/>
      <c r="P386" s="87"/>
      <c r="Q386" s="87"/>
      <c r="R386" s="87"/>
      <c r="S386" s="87"/>
      <c r="T386" s="87"/>
      <c r="U386" s="87"/>
      <c r="V386" s="87"/>
      <c r="W386" s="87"/>
      <c r="X386" s="87"/>
      <c r="Y386" s="87"/>
      <c r="Z386" s="87"/>
      <c r="AA386" s="87"/>
      <c r="AB386" s="87"/>
      <c r="AC386" s="87"/>
      <c r="AD386" s="87"/>
      <c r="AE386" s="87"/>
      <c r="AF386" s="87"/>
      <c r="AG386" s="87"/>
      <c r="AH386" s="87"/>
      <c r="AI386" s="87"/>
      <c r="AJ386" s="87"/>
      <c r="AK386" s="87"/>
      <c r="AL386" s="87"/>
      <c r="AM386" s="87"/>
      <c r="AN386" s="87"/>
      <c r="AO386" s="87"/>
      <c r="AP386" s="87"/>
      <c r="AQ386" s="87"/>
      <c r="AR386" s="87"/>
      <c r="AS386" s="87"/>
      <c r="AT386" s="87"/>
      <c r="AU386" s="87"/>
      <c r="AV386" s="87"/>
      <c r="AW386" s="87"/>
      <c r="AX386" s="87"/>
      <c r="AY386" s="87"/>
      <c r="AZ386" s="87"/>
      <c r="BA386" s="87"/>
      <c r="BB386" s="87"/>
      <c r="BC386" s="87"/>
      <c r="BD386" s="87"/>
      <c r="BE386" s="87"/>
      <c r="BF386" s="87"/>
      <c r="BG386" s="87"/>
      <c r="BH386" s="87"/>
      <c r="BI386" s="87"/>
      <c r="BJ386" s="87"/>
      <c r="BK386" s="87"/>
      <c r="BL386" s="87"/>
      <c r="BM386" s="87"/>
      <c r="BN386" s="87"/>
      <c r="BO386" s="87"/>
      <c r="BP386" s="87"/>
      <c r="BQ386" s="87"/>
      <c r="BR386" s="87"/>
      <c r="BS386" s="63"/>
    </row>
    <row r="387" spans="4:71" s="64" customFormat="1" ht="9.75" customHeight="1" x14ac:dyDescent="0.3">
      <c r="D387" s="87"/>
      <c r="E387" s="87"/>
      <c r="F387" s="87"/>
      <c r="G387" s="87"/>
      <c r="H387" s="87"/>
      <c r="I387" s="87"/>
      <c r="J387" s="87"/>
      <c r="K387" s="87"/>
      <c r="L387" s="87"/>
      <c r="M387" s="87"/>
      <c r="N387" s="87"/>
      <c r="O387" s="87"/>
      <c r="P387" s="87"/>
      <c r="Q387" s="87"/>
      <c r="R387" s="87"/>
      <c r="S387" s="87"/>
      <c r="T387" s="87"/>
      <c r="U387" s="87"/>
      <c r="V387" s="87"/>
      <c r="W387" s="87"/>
      <c r="X387" s="87"/>
      <c r="Y387" s="87"/>
      <c r="Z387" s="87"/>
      <c r="AA387" s="87"/>
      <c r="AB387" s="87"/>
      <c r="AC387" s="87"/>
      <c r="AD387" s="87"/>
      <c r="AE387" s="87"/>
      <c r="AF387" s="87"/>
      <c r="AG387" s="87"/>
      <c r="AH387" s="87"/>
      <c r="AI387" s="87"/>
      <c r="AJ387" s="87"/>
      <c r="AK387" s="87"/>
      <c r="AL387" s="87"/>
      <c r="AM387" s="87"/>
      <c r="AN387" s="87"/>
      <c r="AO387" s="87"/>
      <c r="AP387" s="87"/>
      <c r="AQ387" s="87"/>
      <c r="AR387" s="87"/>
      <c r="AS387" s="87"/>
      <c r="AT387" s="87"/>
      <c r="AU387" s="87"/>
      <c r="AV387" s="87"/>
      <c r="AW387" s="87"/>
      <c r="AX387" s="87"/>
      <c r="AY387" s="87"/>
      <c r="AZ387" s="87"/>
      <c r="BA387" s="87"/>
      <c r="BB387" s="87"/>
      <c r="BC387" s="87"/>
      <c r="BD387" s="87"/>
      <c r="BE387" s="87"/>
      <c r="BF387" s="87"/>
      <c r="BG387" s="87"/>
      <c r="BH387" s="87"/>
      <c r="BI387" s="87"/>
      <c r="BJ387" s="87"/>
      <c r="BK387" s="87"/>
      <c r="BL387" s="87"/>
      <c r="BM387" s="87"/>
      <c r="BN387" s="87"/>
      <c r="BO387" s="87"/>
      <c r="BP387" s="87"/>
      <c r="BQ387" s="87"/>
      <c r="BR387" s="87"/>
      <c r="BS387" s="63"/>
    </row>
    <row r="388" spans="4:71" s="64" customFormat="1" ht="9.75" customHeight="1" x14ac:dyDescent="0.3">
      <c r="D388" s="87"/>
      <c r="E388" s="87"/>
      <c r="F388" s="87"/>
      <c r="G388" s="87"/>
      <c r="H388" s="87"/>
      <c r="I388" s="87"/>
      <c r="J388" s="87"/>
      <c r="K388" s="87"/>
      <c r="L388" s="87"/>
      <c r="M388" s="87"/>
      <c r="N388" s="87"/>
      <c r="O388" s="87"/>
      <c r="P388" s="87"/>
      <c r="Q388" s="87"/>
      <c r="R388" s="87"/>
      <c r="S388" s="87"/>
      <c r="T388" s="87"/>
      <c r="U388" s="87"/>
      <c r="V388" s="87"/>
      <c r="W388" s="87"/>
      <c r="X388" s="87"/>
      <c r="Y388" s="87"/>
      <c r="Z388" s="87"/>
      <c r="AA388" s="87"/>
      <c r="AB388" s="87"/>
      <c r="AC388" s="87"/>
      <c r="AD388" s="87"/>
      <c r="AE388" s="87"/>
      <c r="AF388" s="87"/>
      <c r="AG388" s="87"/>
      <c r="AH388" s="87"/>
      <c r="AI388" s="87"/>
      <c r="AJ388" s="87"/>
      <c r="AK388" s="87"/>
      <c r="AL388" s="87"/>
      <c r="AM388" s="87"/>
      <c r="AN388" s="87"/>
      <c r="AO388" s="87"/>
      <c r="AP388" s="87"/>
      <c r="AQ388" s="87"/>
      <c r="AR388" s="87"/>
      <c r="AS388" s="87"/>
      <c r="AT388" s="87"/>
      <c r="AU388" s="87"/>
      <c r="AV388" s="87"/>
      <c r="AW388" s="87"/>
      <c r="AX388" s="87"/>
      <c r="AY388" s="87"/>
      <c r="AZ388" s="87"/>
      <c r="BA388" s="87"/>
      <c r="BB388" s="87"/>
      <c r="BC388" s="87"/>
      <c r="BD388" s="87"/>
      <c r="BE388" s="87"/>
      <c r="BF388" s="87"/>
      <c r="BG388" s="87"/>
      <c r="BH388" s="87"/>
      <c r="BI388" s="87"/>
      <c r="BJ388" s="87"/>
      <c r="BK388" s="87"/>
      <c r="BL388" s="87"/>
      <c r="BM388" s="87"/>
      <c r="BN388" s="87"/>
      <c r="BO388" s="87"/>
      <c r="BP388" s="87"/>
      <c r="BQ388" s="87"/>
      <c r="BR388" s="87"/>
      <c r="BS388" s="63"/>
    </row>
    <row r="389" spans="4:71" s="64" customFormat="1" ht="9.75" customHeight="1" x14ac:dyDescent="0.3">
      <c r="D389" s="87"/>
      <c r="E389" s="87"/>
      <c r="F389" s="87"/>
      <c r="G389" s="87"/>
      <c r="H389" s="87"/>
      <c r="I389" s="87"/>
      <c r="J389" s="87"/>
      <c r="K389" s="87"/>
      <c r="L389" s="87"/>
      <c r="M389" s="87"/>
      <c r="N389" s="87"/>
      <c r="O389" s="87"/>
      <c r="P389" s="87"/>
      <c r="Q389" s="87"/>
      <c r="R389" s="87"/>
      <c r="S389" s="87"/>
      <c r="T389" s="87"/>
      <c r="U389" s="87"/>
      <c r="V389" s="87"/>
      <c r="W389" s="87"/>
      <c r="X389" s="87"/>
      <c r="Y389" s="87"/>
      <c r="Z389" s="87"/>
      <c r="AA389" s="87"/>
      <c r="AB389" s="87"/>
      <c r="AC389" s="87"/>
      <c r="AD389" s="87"/>
      <c r="AE389" s="87"/>
      <c r="AF389" s="87"/>
      <c r="AG389" s="87"/>
      <c r="AH389" s="87"/>
      <c r="AI389" s="87"/>
      <c r="AJ389" s="87"/>
      <c r="AK389" s="87"/>
      <c r="AL389" s="87"/>
      <c r="AM389" s="87"/>
      <c r="AN389" s="87"/>
      <c r="AO389" s="87"/>
      <c r="AP389" s="87"/>
      <c r="AQ389" s="87"/>
      <c r="AR389" s="87"/>
      <c r="AS389" s="87"/>
      <c r="AT389" s="87"/>
      <c r="AU389" s="87"/>
      <c r="AV389" s="87"/>
      <c r="AW389" s="87"/>
      <c r="AX389" s="87"/>
      <c r="AY389" s="87"/>
      <c r="AZ389" s="87"/>
      <c r="BA389" s="87"/>
      <c r="BB389" s="87"/>
      <c r="BC389" s="87"/>
      <c r="BD389" s="87"/>
      <c r="BE389" s="87"/>
      <c r="BF389" s="87"/>
      <c r="BG389" s="87"/>
      <c r="BH389" s="87"/>
      <c r="BI389" s="87"/>
      <c r="BJ389" s="87"/>
      <c r="BK389" s="87"/>
      <c r="BL389" s="87"/>
      <c r="BM389" s="87"/>
      <c r="BN389" s="87"/>
      <c r="BO389" s="87"/>
      <c r="BP389" s="87"/>
      <c r="BQ389" s="87"/>
      <c r="BR389" s="87"/>
      <c r="BS389" s="63"/>
    </row>
    <row r="390" spans="4:71" s="64" customFormat="1" ht="9.75" customHeight="1" x14ac:dyDescent="0.3">
      <c r="D390" s="87"/>
      <c r="E390" s="87"/>
      <c r="F390" s="87"/>
      <c r="G390" s="87"/>
      <c r="H390" s="87"/>
      <c r="I390" s="87"/>
      <c r="J390" s="87"/>
      <c r="K390" s="87"/>
      <c r="L390" s="87"/>
      <c r="M390" s="87"/>
      <c r="N390" s="87"/>
      <c r="O390" s="87"/>
      <c r="P390" s="87"/>
      <c r="Q390" s="87"/>
      <c r="R390" s="87"/>
      <c r="S390" s="87"/>
      <c r="T390" s="87"/>
      <c r="U390" s="87"/>
      <c r="V390" s="87"/>
      <c r="W390" s="87"/>
      <c r="X390" s="87"/>
      <c r="Y390" s="87"/>
      <c r="Z390" s="87"/>
      <c r="AA390" s="87"/>
      <c r="AB390" s="87"/>
      <c r="AC390" s="87"/>
      <c r="AD390" s="87"/>
      <c r="AE390" s="87"/>
      <c r="AF390" s="87"/>
      <c r="AG390" s="87"/>
      <c r="AH390" s="87"/>
      <c r="AI390" s="87"/>
      <c r="AJ390" s="87"/>
      <c r="AK390" s="87"/>
      <c r="AL390" s="87"/>
      <c r="AM390" s="87"/>
      <c r="AN390" s="87"/>
      <c r="AO390" s="87"/>
      <c r="AP390" s="87"/>
      <c r="AQ390" s="87"/>
      <c r="AR390" s="87"/>
      <c r="AS390" s="87"/>
      <c r="AT390" s="87"/>
      <c r="AU390" s="87"/>
      <c r="AV390" s="87"/>
      <c r="AW390" s="87"/>
      <c r="AX390" s="87"/>
      <c r="AY390" s="87"/>
      <c r="AZ390" s="87"/>
      <c r="BA390" s="87"/>
      <c r="BB390" s="87"/>
      <c r="BC390" s="87"/>
      <c r="BD390" s="87"/>
      <c r="BE390" s="87"/>
      <c r="BF390" s="87"/>
      <c r="BG390" s="87"/>
      <c r="BH390" s="87"/>
      <c r="BI390" s="87"/>
      <c r="BJ390" s="87"/>
      <c r="BK390" s="87"/>
      <c r="BL390" s="87"/>
      <c r="BM390" s="87"/>
      <c r="BN390" s="87"/>
      <c r="BO390" s="87"/>
      <c r="BP390" s="87"/>
      <c r="BQ390" s="87"/>
      <c r="BR390" s="87"/>
      <c r="BS390" s="63"/>
    </row>
    <row r="391" spans="4:71" s="64" customFormat="1" ht="9.75" customHeight="1" x14ac:dyDescent="0.3">
      <c r="D391" s="87"/>
      <c r="E391" s="87"/>
      <c r="F391" s="87"/>
      <c r="G391" s="87"/>
      <c r="H391" s="87"/>
      <c r="I391" s="87"/>
      <c r="J391" s="87"/>
      <c r="K391" s="87"/>
      <c r="L391" s="87"/>
      <c r="M391" s="87"/>
      <c r="N391" s="87"/>
      <c r="O391" s="87"/>
      <c r="P391" s="87"/>
      <c r="Q391" s="87"/>
      <c r="R391" s="87"/>
      <c r="S391" s="87"/>
      <c r="T391" s="87"/>
      <c r="U391" s="87"/>
      <c r="V391" s="87"/>
      <c r="W391" s="87"/>
      <c r="X391" s="87"/>
      <c r="Y391" s="87"/>
      <c r="Z391" s="87"/>
      <c r="AA391" s="87"/>
      <c r="AB391" s="87"/>
      <c r="AC391" s="87"/>
      <c r="AD391" s="87"/>
      <c r="AE391" s="87"/>
      <c r="AF391" s="87"/>
      <c r="AG391" s="87"/>
      <c r="AH391" s="87"/>
      <c r="AI391" s="87"/>
      <c r="AJ391" s="87"/>
      <c r="AK391" s="87"/>
      <c r="AL391" s="87"/>
      <c r="AM391" s="87"/>
      <c r="AN391" s="87"/>
      <c r="AO391" s="87"/>
      <c r="AP391" s="87"/>
      <c r="AQ391" s="87"/>
      <c r="AR391" s="87"/>
      <c r="AS391" s="87"/>
      <c r="AT391" s="87"/>
      <c r="AU391" s="87"/>
      <c r="AV391" s="87"/>
      <c r="AW391" s="87"/>
      <c r="AX391" s="87"/>
      <c r="AY391" s="87"/>
      <c r="AZ391" s="87"/>
      <c r="BA391" s="87"/>
      <c r="BB391" s="87"/>
      <c r="BC391" s="87"/>
      <c r="BD391" s="87"/>
      <c r="BE391" s="87"/>
      <c r="BF391" s="87"/>
      <c r="BG391" s="87"/>
      <c r="BH391" s="87"/>
      <c r="BI391" s="87"/>
      <c r="BJ391" s="87"/>
      <c r="BK391" s="87"/>
      <c r="BL391" s="87"/>
      <c r="BM391" s="87"/>
      <c r="BN391" s="87"/>
      <c r="BO391" s="87"/>
      <c r="BP391" s="87"/>
      <c r="BQ391" s="87"/>
      <c r="BR391" s="87"/>
      <c r="BS391" s="63"/>
    </row>
    <row r="392" spans="4:71" s="64" customFormat="1" ht="9.75" customHeight="1" x14ac:dyDescent="0.3">
      <c r="D392" s="87"/>
      <c r="E392" s="87"/>
      <c r="F392" s="87"/>
      <c r="G392" s="87"/>
      <c r="H392" s="87"/>
      <c r="I392" s="87"/>
      <c r="J392" s="87"/>
      <c r="K392" s="87"/>
      <c r="L392" s="87"/>
      <c r="M392" s="87"/>
      <c r="N392" s="87"/>
      <c r="O392" s="87"/>
      <c r="P392" s="87"/>
      <c r="Q392" s="87"/>
      <c r="R392" s="87"/>
      <c r="S392" s="87"/>
      <c r="T392" s="87"/>
      <c r="U392" s="87"/>
      <c r="V392" s="87"/>
      <c r="W392" s="87"/>
      <c r="X392" s="87"/>
      <c r="Y392" s="87"/>
      <c r="Z392" s="87"/>
      <c r="AA392" s="87"/>
      <c r="AB392" s="87"/>
      <c r="AC392" s="87"/>
      <c r="AD392" s="87"/>
      <c r="AE392" s="87"/>
      <c r="AF392" s="87"/>
      <c r="AG392" s="87"/>
      <c r="AH392" s="87"/>
      <c r="AI392" s="87"/>
      <c r="AJ392" s="87"/>
      <c r="AK392" s="87"/>
      <c r="AL392" s="87"/>
      <c r="AM392" s="87"/>
      <c r="AN392" s="87"/>
      <c r="AO392" s="87"/>
      <c r="AP392" s="87"/>
      <c r="AQ392" s="87"/>
      <c r="AR392" s="87"/>
      <c r="AS392" s="87"/>
      <c r="AT392" s="87"/>
      <c r="AU392" s="87"/>
      <c r="AV392" s="87"/>
      <c r="AW392" s="87"/>
      <c r="AX392" s="87"/>
      <c r="AY392" s="87"/>
      <c r="AZ392" s="87"/>
      <c r="BA392" s="87"/>
      <c r="BB392" s="87"/>
      <c r="BC392" s="87"/>
      <c r="BD392" s="87"/>
      <c r="BE392" s="87"/>
      <c r="BF392" s="87"/>
      <c r="BG392" s="87"/>
      <c r="BH392" s="87"/>
      <c r="BI392" s="87"/>
      <c r="BJ392" s="87"/>
      <c r="BK392" s="87"/>
      <c r="BL392" s="87"/>
      <c r="BM392" s="87"/>
      <c r="BN392" s="87"/>
      <c r="BO392" s="87"/>
      <c r="BP392" s="87"/>
      <c r="BQ392" s="87"/>
      <c r="BR392" s="87"/>
      <c r="BS392" s="63"/>
    </row>
    <row r="393" spans="4:71" s="64" customFormat="1" ht="9.75" customHeight="1" x14ac:dyDescent="0.3">
      <c r="D393" s="87"/>
      <c r="E393" s="87"/>
      <c r="F393" s="87"/>
      <c r="G393" s="87"/>
      <c r="H393" s="87"/>
      <c r="I393" s="87"/>
      <c r="J393" s="87"/>
      <c r="K393" s="87"/>
      <c r="L393" s="87"/>
      <c r="M393" s="87"/>
      <c r="N393" s="87"/>
      <c r="O393" s="87"/>
      <c r="P393" s="87"/>
      <c r="Q393" s="87"/>
      <c r="R393" s="87"/>
      <c r="S393" s="87"/>
      <c r="T393" s="87"/>
      <c r="U393" s="87"/>
      <c r="V393" s="87"/>
      <c r="W393" s="87"/>
      <c r="X393" s="87"/>
      <c r="Y393" s="87"/>
      <c r="Z393" s="87"/>
      <c r="AA393" s="87"/>
      <c r="AB393" s="87"/>
      <c r="AC393" s="87"/>
      <c r="AD393" s="87"/>
      <c r="AE393" s="87"/>
      <c r="AF393" s="87"/>
      <c r="AG393" s="87"/>
      <c r="AH393" s="87"/>
      <c r="AI393" s="87"/>
      <c r="AJ393" s="87"/>
      <c r="AK393" s="87"/>
      <c r="AL393" s="87"/>
      <c r="AM393" s="87"/>
      <c r="AN393" s="87"/>
      <c r="AO393" s="87"/>
      <c r="AP393" s="87"/>
      <c r="AQ393" s="87"/>
      <c r="AR393" s="87"/>
      <c r="AS393" s="87"/>
      <c r="AT393" s="87"/>
      <c r="AU393" s="87"/>
      <c r="AV393" s="87"/>
      <c r="AW393" s="87"/>
      <c r="AX393" s="87"/>
      <c r="AY393" s="87"/>
      <c r="AZ393" s="87"/>
      <c r="BA393" s="87"/>
      <c r="BB393" s="87"/>
      <c r="BC393" s="87"/>
      <c r="BD393" s="87"/>
      <c r="BE393" s="87"/>
      <c r="BF393" s="87"/>
      <c r="BG393" s="87"/>
      <c r="BH393" s="87"/>
      <c r="BI393" s="87"/>
      <c r="BJ393" s="87"/>
      <c r="BK393" s="87"/>
      <c r="BL393" s="87"/>
      <c r="BM393" s="87"/>
      <c r="BN393" s="87"/>
      <c r="BO393" s="87"/>
      <c r="BP393" s="87"/>
      <c r="BQ393" s="87"/>
      <c r="BR393" s="87"/>
      <c r="BS393" s="63"/>
    </row>
    <row r="394" spans="4:71" s="64" customFormat="1" ht="9.75" customHeight="1" x14ac:dyDescent="0.3">
      <c r="D394" s="87"/>
      <c r="E394" s="87"/>
      <c r="F394" s="87"/>
      <c r="G394" s="87"/>
      <c r="H394" s="87"/>
      <c r="I394" s="87"/>
      <c r="J394" s="87"/>
      <c r="K394" s="87"/>
      <c r="L394" s="87"/>
      <c r="M394" s="87"/>
      <c r="N394" s="87"/>
      <c r="O394" s="87"/>
      <c r="P394" s="87"/>
      <c r="Q394" s="87"/>
      <c r="R394" s="87"/>
      <c r="S394" s="87"/>
      <c r="T394" s="87"/>
      <c r="U394" s="87"/>
      <c r="V394" s="87"/>
      <c r="W394" s="87"/>
      <c r="X394" s="87"/>
      <c r="Y394" s="87"/>
      <c r="Z394" s="87"/>
      <c r="AA394" s="87"/>
      <c r="AB394" s="87"/>
      <c r="AC394" s="87"/>
      <c r="AD394" s="87"/>
      <c r="AE394" s="87"/>
      <c r="AF394" s="87"/>
      <c r="AG394" s="87"/>
      <c r="AH394" s="87"/>
      <c r="AI394" s="87"/>
      <c r="AJ394" s="87"/>
      <c r="AK394" s="87"/>
      <c r="AL394" s="87"/>
      <c r="AM394" s="87"/>
      <c r="AN394" s="87"/>
      <c r="AO394" s="87"/>
      <c r="AP394" s="87"/>
      <c r="AQ394" s="87"/>
      <c r="AR394" s="87"/>
      <c r="AS394" s="87"/>
      <c r="AT394" s="87"/>
      <c r="AU394" s="87"/>
      <c r="AV394" s="87"/>
      <c r="AW394" s="87"/>
      <c r="AX394" s="87"/>
      <c r="AY394" s="87"/>
      <c r="AZ394" s="87"/>
      <c r="BA394" s="87"/>
      <c r="BB394" s="87"/>
      <c r="BC394" s="87"/>
      <c r="BD394" s="87"/>
      <c r="BE394" s="87"/>
      <c r="BF394" s="87"/>
      <c r="BG394" s="87"/>
      <c r="BH394" s="87"/>
      <c r="BI394" s="87"/>
      <c r="BJ394" s="87"/>
      <c r="BK394" s="87"/>
      <c r="BL394" s="87"/>
      <c r="BM394" s="87"/>
      <c r="BN394" s="87"/>
      <c r="BO394" s="87"/>
      <c r="BP394" s="87"/>
      <c r="BQ394" s="87"/>
      <c r="BR394" s="87"/>
      <c r="BS394" s="63"/>
    </row>
    <row r="395" spans="4:71" s="64" customFormat="1" ht="9.75" customHeight="1" x14ac:dyDescent="0.3">
      <c r="D395" s="87"/>
      <c r="E395" s="87"/>
      <c r="F395" s="87"/>
      <c r="G395" s="87"/>
      <c r="H395" s="87"/>
      <c r="I395" s="87"/>
      <c r="J395" s="87"/>
      <c r="K395" s="87"/>
      <c r="L395" s="87"/>
      <c r="M395" s="87"/>
      <c r="N395" s="87"/>
      <c r="O395" s="87"/>
      <c r="P395" s="87"/>
      <c r="Q395" s="87"/>
      <c r="R395" s="87"/>
      <c r="S395" s="87"/>
      <c r="T395" s="87"/>
      <c r="U395" s="87"/>
      <c r="V395" s="87"/>
      <c r="W395" s="87"/>
      <c r="X395" s="87"/>
      <c r="Y395" s="87"/>
      <c r="Z395" s="87"/>
      <c r="AA395" s="87"/>
      <c r="AB395" s="87"/>
      <c r="AC395" s="87"/>
      <c r="AD395" s="87"/>
      <c r="AE395" s="87"/>
      <c r="AF395" s="87"/>
      <c r="AG395" s="87"/>
      <c r="AH395" s="87"/>
      <c r="AI395" s="87"/>
      <c r="AJ395" s="87"/>
      <c r="AK395" s="87"/>
      <c r="AL395" s="87"/>
      <c r="AM395" s="87"/>
      <c r="AN395" s="87"/>
      <c r="AO395" s="87"/>
      <c r="AP395" s="87"/>
      <c r="AQ395" s="87"/>
      <c r="AR395" s="87"/>
      <c r="AS395" s="87"/>
      <c r="AT395" s="87"/>
      <c r="AU395" s="87"/>
      <c r="AV395" s="87"/>
      <c r="AW395" s="87"/>
      <c r="AX395" s="87"/>
      <c r="AY395" s="87"/>
      <c r="AZ395" s="87"/>
      <c r="BA395" s="87"/>
      <c r="BB395" s="87"/>
      <c r="BC395" s="87"/>
      <c r="BD395" s="87"/>
      <c r="BE395" s="87"/>
      <c r="BF395" s="87"/>
      <c r="BG395" s="87"/>
      <c r="BH395" s="87"/>
      <c r="BI395" s="87"/>
      <c r="BJ395" s="87"/>
      <c r="BK395" s="87"/>
      <c r="BL395" s="87"/>
      <c r="BM395" s="87"/>
      <c r="BN395" s="87"/>
      <c r="BO395" s="87"/>
      <c r="BP395" s="87"/>
      <c r="BQ395" s="87"/>
      <c r="BR395" s="87"/>
      <c r="BS395" s="63"/>
    </row>
    <row r="396" spans="4:71" s="64" customFormat="1" ht="9.75" customHeight="1" x14ac:dyDescent="0.3">
      <c r="D396" s="87"/>
      <c r="E396" s="87"/>
      <c r="F396" s="87"/>
      <c r="G396" s="87"/>
      <c r="H396" s="87"/>
      <c r="I396" s="87"/>
      <c r="J396" s="87"/>
      <c r="K396" s="87"/>
      <c r="L396" s="87"/>
      <c r="M396" s="87"/>
      <c r="N396" s="87"/>
      <c r="O396" s="87"/>
      <c r="P396" s="87"/>
      <c r="Q396" s="87"/>
      <c r="R396" s="87"/>
      <c r="S396" s="87"/>
      <c r="T396" s="87"/>
      <c r="U396" s="87"/>
      <c r="V396" s="87"/>
      <c r="W396" s="87"/>
      <c r="X396" s="87"/>
      <c r="Y396" s="87"/>
      <c r="Z396" s="87"/>
      <c r="AA396" s="87"/>
      <c r="AB396" s="87"/>
      <c r="AC396" s="87"/>
      <c r="AD396" s="87"/>
      <c r="AE396" s="87"/>
      <c r="AF396" s="87"/>
      <c r="AG396" s="87"/>
      <c r="AH396" s="87"/>
      <c r="AI396" s="87"/>
      <c r="AJ396" s="87"/>
      <c r="AK396" s="87"/>
      <c r="AL396" s="87"/>
      <c r="AM396" s="87"/>
      <c r="AN396" s="87"/>
      <c r="AO396" s="87"/>
      <c r="AP396" s="87"/>
      <c r="AQ396" s="87"/>
      <c r="AR396" s="87"/>
      <c r="AS396" s="87"/>
      <c r="AT396" s="87"/>
      <c r="AU396" s="87"/>
      <c r="AV396" s="87"/>
      <c r="AW396" s="87"/>
      <c r="AX396" s="87"/>
      <c r="AY396" s="87"/>
      <c r="AZ396" s="87"/>
      <c r="BA396" s="87"/>
      <c r="BB396" s="87"/>
      <c r="BC396" s="87"/>
      <c r="BD396" s="87"/>
      <c r="BE396" s="87"/>
      <c r="BF396" s="87"/>
      <c r="BG396" s="87"/>
      <c r="BH396" s="87"/>
      <c r="BI396" s="87"/>
      <c r="BJ396" s="87"/>
      <c r="BK396" s="87"/>
      <c r="BL396" s="87"/>
      <c r="BM396" s="87"/>
      <c r="BN396" s="87"/>
      <c r="BO396" s="87"/>
      <c r="BP396" s="87"/>
      <c r="BQ396" s="87"/>
      <c r="BR396" s="87"/>
      <c r="BS396" s="63"/>
    </row>
    <row r="397" spans="4:71" s="64" customFormat="1" ht="9.75" customHeight="1" x14ac:dyDescent="0.3">
      <c r="D397" s="87"/>
      <c r="E397" s="87"/>
      <c r="F397" s="87"/>
      <c r="G397" s="87"/>
      <c r="H397" s="87"/>
      <c r="I397" s="87"/>
      <c r="J397" s="87"/>
      <c r="K397" s="87"/>
      <c r="L397" s="87"/>
      <c r="M397" s="87"/>
      <c r="N397" s="87"/>
      <c r="O397" s="87"/>
      <c r="P397" s="87"/>
      <c r="Q397" s="87"/>
      <c r="R397" s="87"/>
      <c r="S397" s="87"/>
      <c r="T397" s="87"/>
      <c r="U397" s="87"/>
      <c r="V397" s="87"/>
      <c r="W397" s="87"/>
      <c r="X397" s="87"/>
      <c r="Y397" s="87"/>
      <c r="Z397" s="87"/>
      <c r="AA397" s="87"/>
      <c r="AB397" s="87"/>
      <c r="AC397" s="87"/>
      <c r="AD397" s="87"/>
      <c r="AE397" s="87"/>
      <c r="AF397" s="87"/>
      <c r="AG397" s="87"/>
      <c r="AH397" s="87"/>
      <c r="AI397" s="87"/>
      <c r="AJ397" s="87"/>
      <c r="AK397" s="87"/>
      <c r="AL397" s="87"/>
      <c r="AM397" s="87"/>
      <c r="AN397" s="87"/>
      <c r="AO397" s="87"/>
      <c r="AP397" s="87"/>
      <c r="AQ397" s="87"/>
      <c r="AR397" s="87"/>
      <c r="AS397" s="87"/>
      <c r="AT397" s="87"/>
      <c r="AU397" s="87"/>
      <c r="AV397" s="87"/>
      <c r="AW397" s="87"/>
      <c r="AX397" s="87"/>
      <c r="AY397" s="87"/>
      <c r="AZ397" s="87"/>
      <c r="BA397" s="87"/>
      <c r="BB397" s="87"/>
      <c r="BC397" s="87"/>
      <c r="BD397" s="87"/>
      <c r="BE397" s="87"/>
      <c r="BF397" s="87"/>
      <c r="BG397" s="87"/>
      <c r="BH397" s="87"/>
      <c r="BI397" s="87"/>
      <c r="BJ397" s="87"/>
      <c r="BK397" s="87"/>
      <c r="BL397" s="87"/>
      <c r="BM397" s="87"/>
      <c r="BN397" s="87"/>
      <c r="BO397" s="87"/>
      <c r="BP397" s="87"/>
      <c r="BQ397" s="87"/>
      <c r="BR397" s="87"/>
      <c r="BS397" s="63"/>
    </row>
    <row r="398" spans="4:71" s="64" customFormat="1" ht="9.75" customHeight="1" x14ac:dyDescent="0.3">
      <c r="D398" s="87"/>
      <c r="E398" s="87"/>
      <c r="F398" s="87"/>
      <c r="G398" s="87"/>
      <c r="H398" s="87"/>
      <c r="I398" s="87"/>
      <c r="J398" s="87"/>
      <c r="K398" s="87"/>
      <c r="L398" s="87"/>
      <c r="M398" s="87"/>
      <c r="N398" s="87"/>
      <c r="O398" s="87"/>
      <c r="P398" s="87"/>
      <c r="Q398" s="87"/>
      <c r="R398" s="87"/>
      <c r="S398" s="87"/>
      <c r="T398" s="87"/>
      <c r="U398" s="87"/>
      <c r="V398" s="87"/>
      <c r="W398" s="87"/>
      <c r="X398" s="87"/>
      <c r="Y398" s="87"/>
      <c r="Z398" s="87"/>
      <c r="AA398" s="87"/>
      <c r="AB398" s="87"/>
      <c r="AC398" s="87"/>
      <c r="AD398" s="87"/>
      <c r="AE398" s="87"/>
      <c r="AF398" s="87"/>
      <c r="AG398" s="87"/>
      <c r="AH398" s="87"/>
      <c r="AI398" s="87"/>
      <c r="AJ398" s="87"/>
      <c r="AK398" s="87"/>
      <c r="AL398" s="87"/>
      <c r="AM398" s="87"/>
      <c r="AN398" s="87"/>
      <c r="AO398" s="87"/>
      <c r="AP398" s="87"/>
      <c r="AQ398" s="87"/>
      <c r="AR398" s="87"/>
      <c r="AS398" s="87"/>
      <c r="AT398" s="87"/>
      <c r="AU398" s="87"/>
      <c r="AV398" s="87"/>
      <c r="AW398" s="87"/>
      <c r="AX398" s="87"/>
      <c r="AY398" s="87"/>
      <c r="AZ398" s="87"/>
      <c r="BA398" s="87"/>
      <c r="BB398" s="87"/>
      <c r="BC398" s="87"/>
      <c r="BD398" s="87"/>
      <c r="BE398" s="87"/>
      <c r="BF398" s="87"/>
      <c r="BG398" s="87"/>
      <c r="BH398" s="87"/>
      <c r="BI398" s="87"/>
      <c r="BJ398" s="87"/>
      <c r="BK398" s="87"/>
      <c r="BL398" s="87"/>
      <c r="BM398" s="87"/>
      <c r="BN398" s="87"/>
      <c r="BO398" s="87"/>
      <c r="BP398" s="87"/>
      <c r="BQ398" s="87"/>
      <c r="BR398" s="87"/>
      <c r="BS398" s="63"/>
    </row>
    <row r="399" spans="4:71" s="64" customFormat="1" ht="9.75" customHeight="1" x14ac:dyDescent="0.3">
      <c r="D399" s="87"/>
      <c r="E399" s="87"/>
      <c r="F399" s="87"/>
      <c r="G399" s="87"/>
      <c r="H399" s="87"/>
      <c r="I399" s="87"/>
      <c r="J399" s="87"/>
      <c r="K399" s="87"/>
      <c r="L399" s="87"/>
      <c r="M399" s="87"/>
      <c r="N399" s="87"/>
      <c r="O399" s="87"/>
      <c r="P399" s="87"/>
      <c r="Q399" s="87"/>
      <c r="R399" s="87"/>
      <c r="S399" s="87"/>
      <c r="T399" s="87"/>
      <c r="U399" s="87"/>
      <c r="V399" s="87"/>
      <c r="W399" s="87"/>
      <c r="X399" s="87"/>
      <c r="Y399" s="87"/>
      <c r="Z399" s="87"/>
      <c r="AA399" s="87"/>
      <c r="AB399" s="87"/>
      <c r="AC399" s="87"/>
      <c r="AD399" s="87"/>
      <c r="AE399" s="87"/>
      <c r="AF399" s="87"/>
      <c r="AG399" s="87"/>
      <c r="AH399" s="87"/>
      <c r="AI399" s="87"/>
      <c r="AJ399" s="87"/>
      <c r="AK399" s="87"/>
      <c r="AL399" s="87"/>
      <c r="AM399" s="87"/>
      <c r="AN399" s="87"/>
      <c r="AO399" s="87"/>
      <c r="AP399" s="87"/>
      <c r="AQ399" s="87"/>
      <c r="AR399" s="87"/>
      <c r="AS399" s="87"/>
      <c r="AT399" s="87"/>
      <c r="AU399" s="87"/>
      <c r="AV399" s="87"/>
      <c r="AW399" s="87"/>
      <c r="AX399" s="87"/>
      <c r="AY399" s="87"/>
      <c r="AZ399" s="87"/>
      <c r="BA399" s="87"/>
      <c r="BB399" s="87"/>
      <c r="BC399" s="87"/>
      <c r="BD399" s="87"/>
      <c r="BE399" s="87"/>
      <c r="BF399" s="87"/>
      <c r="BG399" s="87"/>
      <c r="BH399" s="87"/>
      <c r="BI399" s="87"/>
      <c r="BJ399" s="87"/>
      <c r="BK399" s="87"/>
      <c r="BL399" s="87"/>
      <c r="BM399" s="87"/>
      <c r="BN399" s="87"/>
      <c r="BO399" s="87"/>
      <c r="BP399" s="87"/>
      <c r="BQ399" s="87"/>
      <c r="BR399" s="87"/>
      <c r="BS399" s="63"/>
    </row>
    <row r="400" spans="4:71" s="64" customFormat="1" ht="9.75" customHeight="1" x14ac:dyDescent="0.3">
      <c r="D400" s="87"/>
      <c r="E400" s="87"/>
      <c r="F400" s="87"/>
      <c r="G400" s="87"/>
      <c r="H400" s="87"/>
      <c r="I400" s="87"/>
      <c r="J400" s="87"/>
      <c r="K400" s="87"/>
      <c r="L400" s="87"/>
      <c r="M400" s="87"/>
      <c r="N400" s="87"/>
      <c r="O400" s="87"/>
      <c r="P400" s="87"/>
      <c r="Q400" s="87"/>
      <c r="R400" s="87"/>
      <c r="S400" s="87"/>
      <c r="T400" s="87"/>
      <c r="U400" s="87"/>
      <c r="V400" s="87"/>
      <c r="W400" s="87"/>
      <c r="X400" s="87"/>
      <c r="Y400" s="87"/>
      <c r="Z400" s="87"/>
      <c r="AA400" s="87"/>
      <c r="AB400" s="87"/>
      <c r="AC400" s="87"/>
      <c r="AD400" s="87"/>
      <c r="AE400" s="87"/>
      <c r="AF400" s="87"/>
      <c r="AG400" s="87"/>
      <c r="AH400" s="87"/>
      <c r="AI400" s="87"/>
      <c r="AJ400" s="87"/>
      <c r="AK400" s="87"/>
      <c r="AL400" s="87"/>
      <c r="AM400" s="87"/>
      <c r="AN400" s="87"/>
      <c r="AO400" s="87"/>
      <c r="AP400" s="87"/>
      <c r="AQ400" s="87"/>
      <c r="AR400" s="87"/>
      <c r="AS400" s="87"/>
      <c r="AT400" s="87"/>
      <c r="AU400" s="87"/>
      <c r="AV400" s="87"/>
      <c r="AW400" s="87"/>
      <c r="AX400" s="87"/>
      <c r="AY400" s="87"/>
      <c r="AZ400" s="87"/>
      <c r="BA400" s="87"/>
      <c r="BB400" s="87"/>
      <c r="BC400" s="87"/>
      <c r="BD400" s="87"/>
      <c r="BE400" s="87"/>
      <c r="BF400" s="87"/>
      <c r="BG400" s="87"/>
      <c r="BH400" s="87"/>
      <c r="BI400" s="87"/>
      <c r="BJ400" s="87"/>
      <c r="BK400" s="87"/>
      <c r="BL400" s="87"/>
      <c r="BM400" s="87"/>
      <c r="BN400" s="87"/>
      <c r="BO400" s="87"/>
      <c r="BP400" s="87"/>
      <c r="BQ400" s="87"/>
      <c r="BR400" s="87"/>
      <c r="BS400" s="63"/>
    </row>
    <row r="401" spans="4:71" s="64" customFormat="1" ht="9.75" customHeight="1" x14ac:dyDescent="0.3">
      <c r="D401" s="87"/>
      <c r="E401" s="87"/>
      <c r="F401" s="87"/>
      <c r="G401" s="87"/>
      <c r="H401" s="87"/>
      <c r="I401" s="87"/>
      <c r="J401" s="87"/>
      <c r="K401" s="87"/>
      <c r="L401" s="87"/>
      <c r="M401" s="87"/>
      <c r="N401" s="87"/>
      <c r="O401" s="87"/>
      <c r="P401" s="87"/>
      <c r="Q401" s="87"/>
      <c r="R401" s="87"/>
      <c r="S401" s="87"/>
      <c r="T401" s="87"/>
      <c r="U401" s="87"/>
      <c r="V401" s="87"/>
      <c r="W401" s="87"/>
      <c r="X401" s="87"/>
      <c r="Y401" s="87"/>
      <c r="Z401" s="87"/>
      <c r="AA401" s="87"/>
      <c r="AB401" s="87"/>
      <c r="AC401" s="87"/>
      <c r="AD401" s="87"/>
      <c r="AE401" s="87"/>
      <c r="AF401" s="87"/>
      <c r="AG401" s="87"/>
      <c r="AH401" s="87"/>
      <c r="AI401" s="87"/>
      <c r="AJ401" s="87"/>
      <c r="AK401" s="87"/>
      <c r="AL401" s="87"/>
      <c r="AM401" s="87"/>
      <c r="AN401" s="87"/>
      <c r="AO401" s="87"/>
      <c r="AP401" s="87"/>
      <c r="AQ401" s="87"/>
      <c r="AR401" s="87"/>
      <c r="AS401" s="87"/>
      <c r="AT401" s="87"/>
      <c r="AU401" s="87"/>
      <c r="AV401" s="87"/>
      <c r="AW401" s="87"/>
      <c r="AX401" s="87"/>
      <c r="AY401" s="87"/>
      <c r="AZ401" s="87"/>
      <c r="BA401" s="87"/>
      <c r="BB401" s="87"/>
      <c r="BC401" s="87"/>
      <c r="BD401" s="87"/>
      <c r="BE401" s="87"/>
      <c r="BF401" s="87"/>
      <c r="BG401" s="87"/>
      <c r="BH401" s="87"/>
      <c r="BI401" s="87"/>
      <c r="BJ401" s="87"/>
      <c r="BK401" s="87"/>
      <c r="BL401" s="87"/>
      <c r="BM401" s="87"/>
      <c r="BN401" s="87"/>
      <c r="BO401" s="87"/>
      <c r="BP401" s="87"/>
      <c r="BQ401" s="87"/>
      <c r="BR401" s="87"/>
      <c r="BS401" s="63"/>
    </row>
    <row r="402" spans="4:71" s="64" customFormat="1" ht="9.75" customHeight="1" x14ac:dyDescent="0.3">
      <c r="D402" s="87"/>
      <c r="E402" s="87"/>
      <c r="F402" s="87"/>
      <c r="G402" s="87"/>
      <c r="H402" s="87"/>
      <c r="I402" s="87"/>
      <c r="J402" s="87"/>
      <c r="K402" s="87"/>
      <c r="L402" s="87"/>
      <c r="M402" s="87"/>
      <c r="N402" s="87"/>
      <c r="O402" s="87"/>
      <c r="P402" s="87"/>
      <c r="Q402" s="87"/>
      <c r="R402" s="87"/>
      <c r="S402" s="87"/>
      <c r="T402" s="87"/>
      <c r="U402" s="87"/>
      <c r="V402" s="87"/>
      <c r="W402" s="87"/>
      <c r="X402" s="87"/>
      <c r="Y402" s="87"/>
      <c r="Z402" s="87"/>
      <c r="AA402" s="87"/>
      <c r="AB402" s="87"/>
      <c r="AC402" s="87"/>
      <c r="AD402" s="87"/>
      <c r="AE402" s="87"/>
      <c r="AF402" s="87"/>
      <c r="AG402" s="87"/>
      <c r="AH402" s="87"/>
      <c r="AI402" s="87"/>
      <c r="AJ402" s="87"/>
      <c r="AK402" s="87"/>
      <c r="AL402" s="87"/>
      <c r="AM402" s="87"/>
      <c r="AN402" s="87"/>
      <c r="AO402" s="87"/>
      <c r="AP402" s="87"/>
      <c r="AQ402" s="87"/>
      <c r="AR402" s="87"/>
      <c r="AS402" s="87"/>
      <c r="AT402" s="87"/>
      <c r="AU402" s="87"/>
      <c r="AV402" s="87"/>
      <c r="AW402" s="87"/>
      <c r="AX402" s="87"/>
      <c r="AY402" s="87"/>
      <c r="AZ402" s="87"/>
      <c r="BA402" s="87"/>
      <c r="BB402" s="87"/>
      <c r="BC402" s="87"/>
      <c r="BD402" s="87"/>
      <c r="BE402" s="87"/>
      <c r="BF402" s="87"/>
      <c r="BG402" s="87"/>
      <c r="BH402" s="87"/>
      <c r="BI402" s="87"/>
      <c r="BJ402" s="87"/>
      <c r="BK402" s="87"/>
      <c r="BL402" s="87"/>
      <c r="BM402" s="87"/>
      <c r="BN402" s="87"/>
      <c r="BO402" s="87"/>
      <c r="BP402" s="87"/>
      <c r="BQ402" s="87"/>
      <c r="BR402" s="87"/>
      <c r="BS402" s="63"/>
    </row>
    <row r="403" spans="4:71" s="64" customFormat="1" ht="9.75" customHeight="1" x14ac:dyDescent="0.3">
      <c r="D403" s="87"/>
      <c r="E403" s="87"/>
      <c r="F403" s="87"/>
      <c r="G403" s="87"/>
      <c r="H403" s="87"/>
      <c r="I403" s="87"/>
      <c r="J403" s="87"/>
      <c r="K403" s="87"/>
      <c r="L403" s="87"/>
      <c r="M403" s="87"/>
      <c r="N403" s="87"/>
      <c r="O403" s="87"/>
      <c r="P403" s="87"/>
      <c r="Q403" s="87"/>
      <c r="R403" s="87"/>
      <c r="S403" s="87"/>
      <c r="T403" s="87"/>
      <c r="U403" s="87"/>
      <c r="V403" s="87"/>
      <c r="W403" s="87"/>
      <c r="X403" s="87"/>
      <c r="Y403" s="87"/>
      <c r="Z403" s="87"/>
      <c r="AA403" s="87"/>
      <c r="AB403" s="87"/>
      <c r="AC403" s="87"/>
      <c r="AD403" s="87"/>
      <c r="AE403" s="87"/>
      <c r="AF403" s="87"/>
      <c r="AG403" s="87"/>
      <c r="AH403" s="87"/>
      <c r="AI403" s="87"/>
      <c r="AJ403" s="87"/>
      <c r="AK403" s="87"/>
      <c r="AL403" s="87"/>
      <c r="AM403" s="87"/>
      <c r="AN403" s="87"/>
      <c r="AO403" s="87"/>
      <c r="AP403" s="87"/>
      <c r="AQ403" s="87"/>
      <c r="AR403" s="87"/>
      <c r="AS403" s="87"/>
      <c r="AT403" s="87"/>
      <c r="AU403" s="87"/>
      <c r="AV403" s="87"/>
      <c r="AW403" s="87"/>
      <c r="AX403" s="87"/>
      <c r="AY403" s="87"/>
      <c r="AZ403" s="87"/>
      <c r="BA403" s="87"/>
      <c r="BB403" s="87"/>
      <c r="BC403" s="87"/>
      <c r="BD403" s="87"/>
      <c r="BE403" s="87"/>
      <c r="BF403" s="87"/>
      <c r="BG403" s="87"/>
      <c r="BH403" s="87"/>
      <c r="BI403" s="87"/>
      <c r="BJ403" s="87"/>
      <c r="BK403" s="87"/>
      <c r="BL403" s="87"/>
      <c r="BM403" s="87"/>
      <c r="BN403" s="87"/>
      <c r="BO403" s="87"/>
      <c r="BP403" s="87"/>
      <c r="BQ403" s="87"/>
      <c r="BR403" s="87"/>
      <c r="BS403" s="63"/>
    </row>
    <row r="404" spans="4:71" s="64" customFormat="1" ht="9.75" customHeight="1" x14ac:dyDescent="0.3">
      <c r="D404" s="87"/>
      <c r="E404" s="87"/>
      <c r="F404" s="87"/>
      <c r="G404" s="87"/>
      <c r="H404" s="87"/>
      <c r="I404" s="87"/>
      <c r="J404" s="87"/>
      <c r="K404" s="87"/>
      <c r="L404" s="87"/>
      <c r="M404" s="87"/>
      <c r="N404" s="87"/>
      <c r="O404" s="87"/>
      <c r="P404" s="87"/>
      <c r="Q404" s="87"/>
      <c r="R404" s="87"/>
      <c r="S404" s="87"/>
      <c r="T404" s="87"/>
      <c r="U404" s="87"/>
      <c r="V404" s="87"/>
      <c r="W404" s="87"/>
      <c r="X404" s="87"/>
      <c r="Y404" s="87"/>
      <c r="Z404" s="87"/>
      <c r="AA404" s="87"/>
      <c r="AB404" s="87"/>
      <c r="AC404" s="87"/>
      <c r="AD404" s="87"/>
      <c r="AE404" s="87"/>
      <c r="AF404" s="87"/>
      <c r="AG404" s="87"/>
      <c r="AH404" s="87"/>
      <c r="AI404" s="87"/>
      <c r="AJ404" s="87"/>
      <c r="AK404" s="87"/>
      <c r="AL404" s="87"/>
      <c r="AM404" s="87"/>
      <c r="AN404" s="87"/>
      <c r="AO404" s="87"/>
      <c r="AP404" s="87"/>
      <c r="AQ404" s="87"/>
      <c r="AR404" s="87"/>
      <c r="AS404" s="87"/>
      <c r="AT404" s="87"/>
      <c r="AU404" s="87"/>
      <c r="AV404" s="87"/>
      <c r="AW404" s="87"/>
      <c r="AX404" s="87"/>
      <c r="AY404" s="87"/>
      <c r="AZ404" s="87"/>
      <c r="BA404" s="87"/>
      <c r="BB404" s="87"/>
      <c r="BC404" s="87"/>
      <c r="BD404" s="87"/>
      <c r="BE404" s="87"/>
      <c r="BF404" s="87"/>
      <c r="BG404" s="87"/>
      <c r="BH404" s="87"/>
      <c r="BI404" s="87"/>
      <c r="BJ404" s="87"/>
      <c r="BK404" s="87"/>
      <c r="BL404" s="87"/>
      <c r="BM404" s="87"/>
      <c r="BN404" s="87"/>
      <c r="BO404" s="87"/>
      <c r="BP404" s="87"/>
      <c r="BQ404" s="87"/>
      <c r="BR404" s="87"/>
      <c r="BS404" s="63"/>
    </row>
    <row r="405" spans="4:71" s="64" customFormat="1" ht="9.75" customHeight="1" x14ac:dyDescent="0.3">
      <c r="D405" s="87"/>
      <c r="E405" s="87"/>
      <c r="F405" s="87"/>
      <c r="G405" s="87"/>
      <c r="H405" s="87"/>
      <c r="I405" s="87"/>
      <c r="J405" s="87"/>
      <c r="K405" s="87"/>
      <c r="L405" s="87"/>
      <c r="M405" s="87"/>
      <c r="N405" s="87"/>
      <c r="O405" s="87"/>
      <c r="P405" s="87"/>
      <c r="Q405" s="87"/>
      <c r="R405" s="87"/>
      <c r="S405" s="87"/>
      <c r="T405" s="87"/>
      <c r="U405" s="87"/>
      <c r="V405" s="87"/>
      <c r="W405" s="87"/>
      <c r="X405" s="87"/>
      <c r="Y405" s="87"/>
      <c r="Z405" s="87"/>
      <c r="AA405" s="87"/>
      <c r="AB405" s="87"/>
      <c r="AC405" s="87"/>
      <c r="AD405" s="87"/>
      <c r="AE405" s="87"/>
      <c r="AF405" s="87"/>
      <c r="AG405" s="87"/>
      <c r="AH405" s="87"/>
      <c r="AI405" s="87"/>
      <c r="AJ405" s="87"/>
      <c r="AK405" s="87"/>
      <c r="AL405" s="87"/>
      <c r="AM405" s="87"/>
      <c r="AN405" s="87"/>
      <c r="AO405" s="87"/>
      <c r="AP405" s="87"/>
      <c r="AQ405" s="87"/>
      <c r="AR405" s="87"/>
      <c r="AS405" s="87"/>
      <c r="AT405" s="87"/>
      <c r="AU405" s="87"/>
      <c r="AV405" s="87"/>
      <c r="AW405" s="87"/>
      <c r="AX405" s="87"/>
      <c r="AY405" s="87"/>
      <c r="AZ405" s="87"/>
      <c r="BA405" s="87"/>
      <c r="BB405" s="87"/>
      <c r="BC405" s="87"/>
      <c r="BD405" s="87"/>
      <c r="BE405" s="87"/>
      <c r="BF405" s="87"/>
      <c r="BG405" s="87"/>
      <c r="BH405" s="87"/>
      <c r="BI405" s="87"/>
      <c r="BJ405" s="87"/>
      <c r="BK405" s="87"/>
      <c r="BL405" s="87"/>
      <c r="BM405" s="87"/>
      <c r="BN405" s="87"/>
      <c r="BO405" s="87"/>
      <c r="BP405" s="87"/>
      <c r="BQ405" s="87"/>
      <c r="BR405" s="87"/>
      <c r="BS405" s="63"/>
    </row>
    <row r="406" spans="4:71" s="64" customFormat="1" ht="9.75" customHeight="1" x14ac:dyDescent="0.3">
      <c r="D406" s="87"/>
      <c r="E406" s="87"/>
      <c r="F406" s="87"/>
      <c r="G406" s="87"/>
      <c r="H406" s="87"/>
      <c r="I406" s="87"/>
      <c r="J406" s="87"/>
      <c r="K406" s="87"/>
      <c r="L406" s="87"/>
      <c r="M406" s="87"/>
      <c r="N406" s="87"/>
      <c r="O406" s="87"/>
      <c r="P406" s="87"/>
      <c r="Q406" s="87"/>
      <c r="R406" s="87"/>
      <c r="S406" s="87"/>
      <c r="T406" s="87"/>
      <c r="U406" s="87"/>
      <c r="V406" s="87"/>
      <c r="W406" s="87"/>
      <c r="X406" s="87"/>
      <c r="Y406" s="87"/>
      <c r="Z406" s="87"/>
      <c r="AA406" s="87"/>
      <c r="AB406" s="87"/>
      <c r="AC406" s="87"/>
      <c r="AD406" s="87"/>
      <c r="AE406" s="87"/>
      <c r="AF406" s="87"/>
      <c r="AG406" s="87"/>
      <c r="AH406" s="87"/>
      <c r="AI406" s="87"/>
      <c r="AJ406" s="87"/>
      <c r="AK406" s="87"/>
      <c r="AL406" s="87"/>
      <c r="AM406" s="87"/>
      <c r="AN406" s="87"/>
      <c r="AO406" s="87"/>
      <c r="AP406" s="87"/>
      <c r="AQ406" s="87"/>
      <c r="AR406" s="87"/>
      <c r="AS406" s="87"/>
      <c r="AT406" s="87"/>
      <c r="AU406" s="87"/>
      <c r="AV406" s="87"/>
      <c r="AW406" s="87"/>
      <c r="AX406" s="87"/>
      <c r="AY406" s="87"/>
      <c r="AZ406" s="87"/>
      <c r="BA406" s="87"/>
      <c r="BB406" s="87"/>
      <c r="BC406" s="87"/>
      <c r="BD406" s="87"/>
      <c r="BE406" s="87"/>
      <c r="BF406" s="87"/>
      <c r="BG406" s="87"/>
      <c r="BH406" s="87"/>
      <c r="BI406" s="87"/>
      <c r="BJ406" s="87"/>
      <c r="BK406" s="87"/>
      <c r="BL406" s="87"/>
      <c r="BM406" s="87"/>
      <c r="BN406" s="87"/>
      <c r="BO406" s="87"/>
      <c r="BP406" s="87"/>
      <c r="BQ406" s="87"/>
      <c r="BR406" s="87"/>
      <c r="BS406" s="63"/>
    </row>
    <row r="407" spans="4:71" s="64" customFormat="1" ht="9.75" customHeight="1" x14ac:dyDescent="0.3">
      <c r="D407" s="87"/>
      <c r="E407" s="87"/>
      <c r="F407" s="87"/>
      <c r="G407" s="87"/>
      <c r="H407" s="87"/>
      <c r="I407" s="87"/>
      <c r="J407" s="87"/>
      <c r="K407" s="87"/>
      <c r="L407" s="87"/>
      <c r="M407" s="87"/>
      <c r="N407" s="87"/>
      <c r="O407" s="87"/>
      <c r="P407" s="87"/>
      <c r="Q407" s="87"/>
      <c r="R407" s="87"/>
      <c r="S407" s="87"/>
      <c r="T407" s="87"/>
      <c r="U407" s="87"/>
      <c r="V407" s="87"/>
      <c r="W407" s="87"/>
      <c r="X407" s="87"/>
      <c r="Y407" s="87"/>
      <c r="Z407" s="87"/>
      <c r="AA407" s="87"/>
      <c r="AB407" s="87"/>
      <c r="AC407" s="87"/>
      <c r="AD407" s="87"/>
      <c r="AE407" s="87"/>
      <c r="AF407" s="87"/>
      <c r="AG407" s="87"/>
      <c r="AH407" s="87"/>
      <c r="AI407" s="87"/>
      <c r="AJ407" s="87"/>
      <c r="AK407" s="87"/>
      <c r="AL407" s="87"/>
      <c r="AM407" s="87"/>
      <c r="AN407" s="87"/>
      <c r="AO407" s="87"/>
      <c r="AP407" s="87"/>
      <c r="AQ407" s="87"/>
      <c r="AR407" s="87"/>
      <c r="AS407" s="87"/>
      <c r="AT407" s="87"/>
      <c r="AU407" s="87"/>
      <c r="AV407" s="87"/>
      <c r="AW407" s="87"/>
      <c r="AX407" s="87"/>
      <c r="AY407" s="87"/>
      <c r="AZ407" s="87"/>
      <c r="BA407" s="87"/>
      <c r="BB407" s="87"/>
      <c r="BC407" s="87"/>
      <c r="BD407" s="87"/>
      <c r="BE407" s="87"/>
      <c r="BF407" s="87"/>
      <c r="BG407" s="87"/>
      <c r="BH407" s="87"/>
      <c r="BI407" s="87"/>
      <c r="BJ407" s="87"/>
      <c r="BK407" s="87"/>
      <c r="BL407" s="87"/>
      <c r="BM407" s="87"/>
      <c r="BN407" s="87"/>
      <c r="BO407" s="87"/>
      <c r="BP407" s="87"/>
      <c r="BQ407" s="87"/>
      <c r="BR407" s="87"/>
      <c r="BS407" s="63"/>
    </row>
    <row r="408" spans="4:71" s="64" customFormat="1" ht="9.75" customHeight="1" x14ac:dyDescent="0.3">
      <c r="D408" s="87"/>
      <c r="E408" s="87"/>
      <c r="F408" s="87"/>
      <c r="G408" s="87"/>
      <c r="H408" s="87"/>
      <c r="I408" s="87"/>
      <c r="J408" s="87"/>
      <c r="K408" s="87"/>
      <c r="L408" s="87"/>
      <c r="M408" s="87"/>
      <c r="N408" s="87"/>
      <c r="O408" s="87"/>
      <c r="P408" s="87"/>
      <c r="Q408" s="87"/>
      <c r="R408" s="87"/>
      <c r="S408" s="87"/>
      <c r="T408" s="87"/>
      <c r="U408" s="87"/>
      <c r="V408" s="87"/>
      <c r="W408" s="87"/>
      <c r="X408" s="87"/>
      <c r="Y408" s="87"/>
      <c r="Z408" s="87"/>
      <c r="AA408" s="87"/>
      <c r="AB408" s="87"/>
      <c r="AC408" s="87"/>
      <c r="AD408" s="87"/>
      <c r="AE408" s="87"/>
      <c r="AF408" s="87"/>
      <c r="AG408" s="87"/>
      <c r="AH408" s="87"/>
      <c r="AI408" s="87"/>
      <c r="AJ408" s="87"/>
      <c r="AK408" s="87"/>
      <c r="AL408" s="87"/>
      <c r="AM408" s="87"/>
      <c r="AN408" s="87"/>
      <c r="AO408" s="87"/>
      <c r="AP408" s="87"/>
      <c r="AQ408" s="87"/>
      <c r="AR408" s="87"/>
      <c r="AS408" s="87"/>
      <c r="AT408" s="87"/>
      <c r="AU408" s="87"/>
      <c r="AV408" s="87"/>
      <c r="AW408" s="87"/>
      <c r="AX408" s="87"/>
      <c r="AY408" s="87"/>
      <c r="AZ408" s="87"/>
      <c r="BA408" s="87"/>
      <c r="BB408" s="87"/>
      <c r="BC408" s="87"/>
      <c r="BD408" s="87"/>
      <c r="BE408" s="87"/>
      <c r="BF408" s="87"/>
      <c r="BG408" s="87"/>
      <c r="BH408" s="87"/>
      <c r="BI408" s="87"/>
      <c r="BJ408" s="87"/>
      <c r="BK408" s="87"/>
      <c r="BL408" s="87"/>
      <c r="BM408" s="87"/>
      <c r="BN408" s="87"/>
      <c r="BO408" s="87"/>
      <c r="BP408" s="87"/>
      <c r="BQ408" s="87"/>
      <c r="BR408" s="87"/>
      <c r="BS408" s="63"/>
    </row>
    <row r="409" spans="4:71" s="64" customFormat="1" ht="9.75" customHeight="1" x14ac:dyDescent="0.3">
      <c r="D409" s="87"/>
      <c r="E409" s="87"/>
      <c r="F409" s="87"/>
      <c r="G409" s="87"/>
      <c r="H409" s="87"/>
      <c r="I409" s="87"/>
      <c r="J409" s="87"/>
      <c r="K409" s="87"/>
      <c r="L409" s="87"/>
      <c r="M409" s="87"/>
      <c r="N409" s="87"/>
      <c r="O409" s="87"/>
      <c r="P409" s="87"/>
      <c r="Q409" s="87"/>
      <c r="R409" s="87"/>
      <c r="S409" s="87"/>
      <c r="T409" s="87"/>
      <c r="U409" s="87"/>
      <c r="V409" s="87"/>
      <c r="W409" s="87"/>
      <c r="X409" s="87"/>
      <c r="Y409" s="87"/>
      <c r="Z409" s="87"/>
      <c r="AA409" s="87"/>
      <c r="AB409" s="87"/>
      <c r="AC409" s="87"/>
      <c r="AD409" s="87"/>
      <c r="AE409" s="87"/>
      <c r="AF409" s="87"/>
      <c r="AG409" s="87"/>
      <c r="AH409" s="87"/>
      <c r="AI409" s="87"/>
      <c r="AJ409" s="87"/>
      <c r="AK409" s="87"/>
      <c r="AL409" s="87"/>
      <c r="AM409" s="87"/>
      <c r="AN409" s="87"/>
      <c r="AO409" s="87"/>
      <c r="AP409" s="87"/>
      <c r="AQ409" s="87"/>
      <c r="AR409" s="87"/>
      <c r="AS409" s="87"/>
      <c r="AT409" s="87"/>
      <c r="AU409" s="87"/>
      <c r="AV409" s="87"/>
      <c r="AW409" s="87"/>
      <c r="AX409" s="87"/>
      <c r="AY409" s="87"/>
      <c r="AZ409" s="87"/>
      <c r="BA409" s="87"/>
      <c r="BB409" s="87"/>
      <c r="BC409" s="87"/>
      <c r="BD409" s="87"/>
      <c r="BE409" s="87"/>
      <c r="BF409" s="87"/>
      <c r="BG409" s="87"/>
      <c r="BH409" s="87"/>
      <c r="BI409" s="87"/>
      <c r="BJ409" s="87"/>
      <c r="BK409" s="87"/>
      <c r="BL409" s="87"/>
      <c r="BM409" s="87"/>
      <c r="BN409" s="87"/>
      <c r="BO409" s="87"/>
      <c r="BP409" s="87"/>
      <c r="BQ409" s="87"/>
      <c r="BR409" s="87"/>
      <c r="BS409" s="63"/>
    </row>
    <row r="410" spans="4:71" s="64" customFormat="1" ht="9.75" customHeight="1" x14ac:dyDescent="0.3">
      <c r="D410" s="87"/>
      <c r="E410" s="87"/>
      <c r="F410" s="87"/>
      <c r="G410" s="87"/>
      <c r="H410" s="87"/>
      <c r="I410" s="87"/>
      <c r="J410" s="87"/>
      <c r="K410" s="87"/>
      <c r="L410" s="87"/>
      <c r="M410" s="87"/>
      <c r="N410" s="87"/>
      <c r="O410" s="87"/>
      <c r="P410" s="87"/>
      <c r="Q410" s="87"/>
      <c r="R410" s="87"/>
      <c r="S410" s="87"/>
      <c r="T410" s="87"/>
      <c r="U410" s="87"/>
      <c r="V410" s="87"/>
      <c r="W410" s="87"/>
      <c r="X410" s="87"/>
      <c r="Y410" s="87"/>
      <c r="Z410" s="87"/>
      <c r="AA410" s="87"/>
      <c r="AB410" s="87"/>
      <c r="AC410" s="87"/>
      <c r="AD410" s="87"/>
      <c r="AE410" s="87"/>
      <c r="AF410" s="87"/>
      <c r="AG410" s="87"/>
      <c r="AH410" s="87"/>
      <c r="AI410" s="87"/>
      <c r="AJ410" s="87"/>
      <c r="AK410" s="87"/>
      <c r="AL410" s="87"/>
      <c r="AM410" s="87"/>
      <c r="AN410" s="87"/>
      <c r="AO410" s="87"/>
      <c r="AP410" s="87"/>
      <c r="AQ410" s="87"/>
      <c r="AR410" s="87"/>
      <c r="AS410" s="87"/>
      <c r="AT410" s="87"/>
      <c r="AU410" s="87"/>
      <c r="AV410" s="87"/>
      <c r="AW410" s="87"/>
      <c r="AX410" s="87"/>
      <c r="AY410" s="87"/>
      <c r="AZ410" s="87"/>
      <c r="BA410" s="87"/>
      <c r="BB410" s="87"/>
      <c r="BC410" s="87"/>
      <c r="BD410" s="87"/>
      <c r="BE410" s="87"/>
      <c r="BF410" s="87"/>
      <c r="BG410" s="87"/>
      <c r="BH410" s="87"/>
      <c r="BI410" s="87"/>
      <c r="BJ410" s="87"/>
      <c r="BK410" s="87"/>
      <c r="BL410" s="87"/>
      <c r="BM410" s="87"/>
      <c r="BN410" s="87"/>
      <c r="BO410" s="87"/>
      <c r="BP410" s="87"/>
      <c r="BQ410" s="87"/>
      <c r="BR410" s="87"/>
      <c r="BS410" s="63"/>
    </row>
    <row r="411" spans="4:71" s="64" customFormat="1" ht="9.75" customHeight="1" x14ac:dyDescent="0.3">
      <c r="D411" s="87"/>
      <c r="E411" s="87"/>
      <c r="F411" s="87"/>
      <c r="G411" s="87"/>
      <c r="H411" s="87"/>
      <c r="I411" s="87"/>
      <c r="J411" s="87"/>
      <c r="K411" s="87"/>
      <c r="L411" s="87"/>
      <c r="M411" s="87"/>
      <c r="N411" s="87"/>
      <c r="O411" s="87"/>
      <c r="P411" s="87"/>
      <c r="Q411" s="87"/>
      <c r="R411" s="87"/>
      <c r="S411" s="87"/>
      <c r="T411" s="87"/>
      <c r="U411" s="87"/>
      <c r="V411" s="87"/>
      <c r="W411" s="87"/>
      <c r="X411" s="87"/>
      <c r="Y411" s="87"/>
      <c r="Z411" s="87"/>
      <c r="AA411" s="87"/>
      <c r="AB411" s="87"/>
      <c r="AC411" s="87"/>
      <c r="AD411" s="87"/>
      <c r="AE411" s="87"/>
      <c r="AF411" s="87"/>
      <c r="AG411" s="87"/>
      <c r="AH411" s="87"/>
      <c r="AI411" s="87"/>
      <c r="AJ411" s="87"/>
      <c r="AK411" s="87"/>
      <c r="AL411" s="87"/>
      <c r="AM411" s="87"/>
      <c r="AN411" s="87"/>
      <c r="AO411" s="87"/>
      <c r="AP411" s="87"/>
      <c r="AQ411" s="87"/>
      <c r="AR411" s="87"/>
      <c r="AS411" s="87"/>
      <c r="AT411" s="87"/>
      <c r="AU411" s="87"/>
      <c r="AV411" s="87"/>
      <c r="AW411" s="87"/>
      <c r="AX411" s="87"/>
      <c r="AY411" s="87"/>
      <c r="AZ411" s="87"/>
      <c r="BA411" s="87"/>
      <c r="BB411" s="87"/>
      <c r="BC411" s="87"/>
      <c r="BD411" s="87"/>
      <c r="BE411" s="87"/>
      <c r="BF411" s="87"/>
      <c r="BG411" s="87"/>
      <c r="BH411" s="87"/>
      <c r="BI411" s="87"/>
      <c r="BJ411" s="87"/>
      <c r="BK411" s="87"/>
      <c r="BL411" s="87"/>
      <c r="BM411" s="87"/>
      <c r="BN411" s="87"/>
      <c r="BO411" s="87"/>
      <c r="BP411" s="87"/>
      <c r="BQ411" s="87"/>
      <c r="BR411" s="87"/>
      <c r="BS411" s="63"/>
    </row>
    <row r="412" spans="4:71" s="64" customFormat="1" ht="9.75" customHeight="1" x14ac:dyDescent="0.3">
      <c r="D412" s="87"/>
      <c r="E412" s="87"/>
      <c r="F412" s="87"/>
      <c r="G412" s="87"/>
      <c r="H412" s="87"/>
      <c r="I412" s="87"/>
      <c r="J412" s="87"/>
      <c r="K412" s="87"/>
      <c r="L412" s="87"/>
      <c r="M412" s="87"/>
      <c r="N412" s="87"/>
      <c r="O412" s="87"/>
      <c r="P412" s="87"/>
      <c r="Q412" s="87"/>
      <c r="R412" s="87"/>
      <c r="S412" s="87"/>
      <c r="T412" s="87"/>
      <c r="U412" s="87"/>
      <c r="V412" s="87"/>
      <c r="W412" s="87"/>
      <c r="X412" s="87"/>
      <c r="Y412" s="87"/>
      <c r="Z412" s="87"/>
      <c r="AA412" s="87"/>
      <c r="AB412" s="87"/>
      <c r="AC412" s="87"/>
      <c r="AD412" s="87"/>
      <c r="AE412" s="87"/>
      <c r="AF412" s="87"/>
      <c r="AG412" s="87"/>
      <c r="AH412" s="87"/>
      <c r="AI412" s="87"/>
      <c r="AJ412" s="87"/>
      <c r="AK412" s="87"/>
      <c r="AL412" s="87"/>
      <c r="AM412" s="87"/>
      <c r="AN412" s="87"/>
      <c r="AO412" s="87"/>
      <c r="AP412" s="87"/>
      <c r="AQ412" s="87"/>
      <c r="AR412" s="87"/>
      <c r="AS412" s="87"/>
      <c r="AT412" s="87"/>
      <c r="AU412" s="87"/>
      <c r="AV412" s="87"/>
      <c r="AW412" s="87"/>
      <c r="AX412" s="87"/>
      <c r="AY412" s="87"/>
      <c r="AZ412" s="87"/>
      <c r="BA412" s="87"/>
      <c r="BB412" s="87"/>
      <c r="BC412" s="87"/>
      <c r="BD412" s="87"/>
      <c r="BE412" s="87"/>
      <c r="BF412" s="87"/>
      <c r="BG412" s="87"/>
      <c r="BH412" s="87"/>
      <c r="BI412" s="87"/>
      <c r="BJ412" s="87"/>
      <c r="BK412" s="87"/>
      <c r="BL412" s="87"/>
      <c r="BM412" s="87"/>
      <c r="BN412" s="87"/>
      <c r="BO412" s="87"/>
      <c r="BP412" s="87"/>
      <c r="BQ412" s="87"/>
      <c r="BR412" s="87"/>
      <c r="BS412" s="63"/>
    </row>
    <row r="413" spans="4:71" s="64" customFormat="1" ht="9.75" customHeight="1" x14ac:dyDescent="0.3">
      <c r="D413" s="87"/>
      <c r="E413" s="87"/>
      <c r="F413" s="87"/>
      <c r="G413" s="87"/>
      <c r="H413" s="87"/>
      <c r="I413" s="87"/>
      <c r="J413" s="87"/>
      <c r="K413" s="87"/>
      <c r="L413" s="87"/>
      <c r="M413" s="87"/>
      <c r="N413" s="87"/>
      <c r="O413" s="87"/>
      <c r="P413" s="87"/>
      <c r="Q413" s="87"/>
      <c r="R413" s="87"/>
      <c r="S413" s="87"/>
      <c r="T413" s="87"/>
      <c r="U413" s="87"/>
      <c r="V413" s="87"/>
      <c r="W413" s="87"/>
      <c r="X413" s="87"/>
      <c r="Y413" s="87"/>
      <c r="Z413" s="87"/>
      <c r="AA413" s="87"/>
      <c r="AB413" s="87"/>
      <c r="AC413" s="87"/>
      <c r="AD413" s="87"/>
      <c r="AE413" s="87"/>
      <c r="AF413" s="87"/>
      <c r="AG413" s="87"/>
      <c r="AH413" s="87"/>
      <c r="AI413" s="87"/>
      <c r="AJ413" s="87"/>
      <c r="AK413" s="87"/>
      <c r="AL413" s="87"/>
      <c r="AM413" s="87"/>
      <c r="AN413" s="87"/>
      <c r="AO413" s="87"/>
      <c r="AP413" s="87"/>
      <c r="AQ413" s="87"/>
      <c r="AR413" s="87"/>
      <c r="AS413" s="87"/>
      <c r="AT413" s="87"/>
      <c r="AU413" s="87"/>
      <c r="AV413" s="87"/>
      <c r="AW413" s="87"/>
      <c r="AX413" s="87"/>
      <c r="AY413" s="87"/>
      <c r="AZ413" s="87"/>
      <c r="BA413" s="87"/>
      <c r="BB413" s="87"/>
      <c r="BC413" s="87"/>
      <c r="BD413" s="87"/>
      <c r="BE413" s="87"/>
      <c r="BF413" s="87"/>
      <c r="BG413" s="87"/>
      <c r="BH413" s="87"/>
      <c r="BI413" s="87"/>
      <c r="BJ413" s="87"/>
      <c r="BK413" s="87"/>
      <c r="BL413" s="87"/>
      <c r="BM413" s="87"/>
      <c r="BN413" s="87"/>
      <c r="BO413" s="87"/>
      <c r="BP413" s="87"/>
      <c r="BQ413" s="87"/>
      <c r="BR413" s="87"/>
      <c r="BS413" s="63"/>
    </row>
    <row r="414" spans="4:71" s="64" customFormat="1" ht="9.75" customHeight="1" x14ac:dyDescent="0.3">
      <c r="D414" s="87"/>
      <c r="E414" s="87"/>
      <c r="F414" s="87"/>
      <c r="G414" s="87"/>
      <c r="H414" s="87"/>
      <c r="I414" s="87"/>
      <c r="J414" s="87"/>
      <c r="K414" s="87"/>
      <c r="L414" s="87"/>
      <c r="M414" s="87"/>
      <c r="N414" s="87"/>
      <c r="O414" s="87"/>
      <c r="P414" s="87"/>
      <c r="Q414" s="87"/>
      <c r="R414" s="87"/>
      <c r="S414" s="87"/>
      <c r="T414" s="87"/>
      <c r="U414" s="87"/>
      <c r="V414" s="87"/>
      <c r="W414" s="87"/>
      <c r="X414" s="87"/>
      <c r="Y414" s="87"/>
      <c r="Z414" s="87"/>
      <c r="AA414" s="87"/>
      <c r="AB414" s="87"/>
      <c r="AC414" s="87"/>
      <c r="AD414" s="87"/>
      <c r="AE414" s="87"/>
      <c r="AF414" s="87"/>
      <c r="AG414" s="87"/>
      <c r="AH414" s="87"/>
      <c r="AI414" s="87"/>
      <c r="AJ414" s="87"/>
      <c r="AK414" s="87"/>
      <c r="AL414" s="87"/>
      <c r="AM414" s="87"/>
      <c r="AN414" s="87"/>
      <c r="AO414" s="87"/>
      <c r="AP414" s="87"/>
      <c r="AQ414" s="87"/>
      <c r="AR414" s="87"/>
      <c r="AS414" s="87"/>
      <c r="AT414" s="87"/>
      <c r="AU414" s="87"/>
      <c r="AV414" s="87"/>
      <c r="AW414" s="87"/>
      <c r="AX414" s="87"/>
      <c r="AY414" s="87"/>
      <c r="AZ414" s="87"/>
      <c r="BA414" s="87"/>
      <c r="BB414" s="87"/>
      <c r="BC414" s="87"/>
      <c r="BD414" s="87"/>
      <c r="BE414" s="87"/>
      <c r="BF414" s="87"/>
      <c r="BG414" s="87"/>
      <c r="BH414" s="87"/>
      <c r="BI414" s="87"/>
      <c r="BJ414" s="87"/>
      <c r="BK414" s="87"/>
      <c r="BL414" s="87"/>
      <c r="BM414" s="87"/>
      <c r="BN414" s="87"/>
      <c r="BO414" s="87"/>
      <c r="BP414" s="87"/>
      <c r="BQ414" s="87"/>
      <c r="BR414" s="87"/>
      <c r="BS414" s="63"/>
    </row>
    <row r="415" spans="4:71" s="64" customFormat="1" ht="9.75" customHeight="1" x14ac:dyDescent="0.3">
      <c r="D415" s="87"/>
      <c r="E415" s="87"/>
      <c r="F415" s="87"/>
      <c r="G415" s="87"/>
      <c r="H415" s="87"/>
      <c r="I415" s="87"/>
      <c r="J415" s="87"/>
      <c r="K415" s="87"/>
      <c r="L415" s="87"/>
      <c r="M415" s="87"/>
      <c r="N415" s="87"/>
      <c r="O415" s="87"/>
      <c r="P415" s="87"/>
      <c r="Q415" s="87"/>
      <c r="R415" s="87"/>
      <c r="S415" s="87"/>
      <c r="T415" s="87"/>
      <c r="U415" s="87"/>
      <c r="V415" s="87"/>
      <c r="W415" s="87"/>
      <c r="X415" s="87"/>
      <c r="Y415" s="87"/>
      <c r="Z415" s="87"/>
      <c r="AA415" s="87"/>
      <c r="AB415" s="87"/>
      <c r="AC415" s="87"/>
      <c r="AD415" s="87"/>
      <c r="AE415" s="87"/>
      <c r="AF415" s="87"/>
      <c r="AG415" s="87"/>
      <c r="AH415" s="87"/>
      <c r="AI415" s="87"/>
      <c r="AJ415" s="87"/>
      <c r="AK415" s="87"/>
      <c r="AL415" s="87"/>
      <c r="AM415" s="87"/>
      <c r="AN415" s="87"/>
      <c r="AO415" s="87"/>
      <c r="AP415" s="87"/>
      <c r="AQ415" s="87"/>
      <c r="AR415" s="87"/>
      <c r="AS415" s="87"/>
      <c r="AT415" s="87"/>
      <c r="AU415" s="87"/>
      <c r="AV415" s="87"/>
      <c r="AW415" s="87"/>
      <c r="AX415" s="87"/>
      <c r="AY415" s="87"/>
      <c r="AZ415" s="87"/>
      <c r="BA415" s="87"/>
      <c r="BB415" s="87"/>
      <c r="BC415" s="87"/>
      <c r="BD415" s="87"/>
      <c r="BE415" s="87"/>
      <c r="BF415" s="87"/>
      <c r="BG415" s="87"/>
      <c r="BH415" s="87"/>
      <c r="BI415" s="87"/>
      <c r="BJ415" s="87"/>
      <c r="BK415" s="87"/>
      <c r="BL415" s="87"/>
      <c r="BM415" s="87"/>
      <c r="BN415" s="87"/>
      <c r="BO415" s="87"/>
      <c r="BP415" s="87"/>
      <c r="BQ415" s="87"/>
      <c r="BR415" s="87"/>
      <c r="BS415" s="63"/>
    </row>
    <row r="416" spans="4:71" s="64" customFormat="1" ht="9.75" customHeight="1" x14ac:dyDescent="0.3">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c r="AB416" s="87"/>
      <c r="AC416" s="87"/>
      <c r="AD416" s="87"/>
      <c r="AE416" s="87"/>
      <c r="AF416" s="87"/>
      <c r="AG416" s="87"/>
      <c r="AH416" s="87"/>
      <c r="AI416" s="87"/>
      <c r="AJ416" s="87"/>
      <c r="AK416" s="87"/>
      <c r="AL416" s="87"/>
      <c r="AM416" s="87"/>
      <c r="AN416" s="87"/>
      <c r="AO416" s="87"/>
      <c r="AP416" s="87"/>
      <c r="AQ416" s="87"/>
      <c r="AR416" s="87"/>
      <c r="AS416" s="87"/>
      <c r="AT416" s="87"/>
      <c r="AU416" s="87"/>
      <c r="AV416" s="87"/>
      <c r="AW416" s="87"/>
      <c r="AX416" s="87"/>
      <c r="AY416" s="87"/>
      <c r="AZ416" s="87"/>
      <c r="BA416" s="87"/>
      <c r="BB416" s="87"/>
      <c r="BC416" s="87"/>
      <c r="BD416" s="87"/>
      <c r="BE416" s="87"/>
      <c r="BF416" s="87"/>
      <c r="BG416" s="87"/>
      <c r="BH416" s="87"/>
      <c r="BI416" s="87"/>
      <c r="BJ416" s="87"/>
      <c r="BK416" s="87"/>
      <c r="BL416" s="87"/>
      <c r="BM416" s="87"/>
      <c r="BN416" s="87"/>
      <c r="BO416" s="87"/>
      <c r="BP416" s="87"/>
      <c r="BQ416" s="87"/>
      <c r="BR416" s="87"/>
      <c r="BS416" s="63"/>
    </row>
    <row r="417" spans="4:71" s="64" customFormat="1" ht="9.75" customHeight="1" x14ac:dyDescent="0.3">
      <c r="D417" s="87"/>
      <c r="E417" s="87"/>
      <c r="F417" s="87"/>
      <c r="G417" s="87"/>
      <c r="H417" s="87"/>
      <c r="I417" s="87"/>
      <c r="J417" s="87"/>
      <c r="K417" s="87"/>
      <c r="L417" s="87"/>
      <c r="M417" s="87"/>
      <c r="N417" s="87"/>
      <c r="O417" s="87"/>
      <c r="P417" s="87"/>
      <c r="Q417" s="87"/>
      <c r="R417" s="87"/>
      <c r="S417" s="87"/>
      <c r="T417" s="87"/>
      <c r="U417" s="87"/>
      <c r="V417" s="87"/>
      <c r="W417" s="87"/>
      <c r="X417" s="87"/>
      <c r="Y417" s="87"/>
      <c r="Z417" s="87"/>
      <c r="AA417" s="87"/>
      <c r="AB417" s="87"/>
      <c r="AC417" s="87"/>
      <c r="AD417" s="87"/>
      <c r="AE417" s="87"/>
      <c r="AF417" s="87"/>
      <c r="AG417" s="87"/>
      <c r="AH417" s="87"/>
      <c r="AI417" s="87"/>
      <c r="AJ417" s="87"/>
      <c r="AK417" s="87"/>
      <c r="AL417" s="87"/>
      <c r="AM417" s="87"/>
      <c r="AN417" s="87"/>
      <c r="AO417" s="87"/>
      <c r="AP417" s="87"/>
      <c r="AQ417" s="87"/>
      <c r="AR417" s="87"/>
      <c r="AS417" s="87"/>
      <c r="AT417" s="87"/>
      <c r="AU417" s="87"/>
      <c r="AV417" s="87"/>
      <c r="AW417" s="87"/>
      <c r="AX417" s="87"/>
      <c r="AY417" s="87"/>
      <c r="AZ417" s="87"/>
      <c r="BA417" s="87"/>
      <c r="BB417" s="87"/>
      <c r="BC417" s="87"/>
      <c r="BD417" s="87"/>
      <c r="BE417" s="87"/>
      <c r="BF417" s="87"/>
      <c r="BG417" s="87"/>
      <c r="BH417" s="87"/>
      <c r="BI417" s="87"/>
      <c r="BJ417" s="87"/>
      <c r="BK417" s="87"/>
      <c r="BL417" s="87"/>
      <c r="BM417" s="87"/>
      <c r="BN417" s="87"/>
      <c r="BO417" s="87"/>
      <c r="BP417" s="87"/>
      <c r="BQ417" s="87"/>
      <c r="BR417" s="87"/>
      <c r="BS417" s="63"/>
    </row>
    <row r="418" spans="4:71" s="64" customFormat="1" ht="9.75" customHeight="1" x14ac:dyDescent="0.3">
      <c r="D418" s="87"/>
      <c r="E418" s="87"/>
      <c r="F418" s="87"/>
      <c r="G418" s="87"/>
      <c r="H418" s="87"/>
      <c r="I418" s="87"/>
      <c r="J418" s="87"/>
      <c r="K418" s="87"/>
      <c r="L418" s="87"/>
      <c r="M418" s="87"/>
      <c r="N418" s="87"/>
      <c r="O418" s="87"/>
      <c r="P418" s="87"/>
      <c r="Q418" s="87"/>
      <c r="R418" s="87"/>
      <c r="S418" s="87"/>
      <c r="T418" s="87"/>
      <c r="U418" s="87"/>
      <c r="V418" s="87"/>
      <c r="W418" s="87"/>
      <c r="X418" s="87"/>
      <c r="Y418" s="87"/>
      <c r="Z418" s="87"/>
      <c r="AA418" s="87"/>
      <c r="AB418" s="87"/>
      <c r="AC418" s="87"/>
      <c r="AD418" s="87"/>
      <c r="AE418" s="87"/>
      <c r="AF418" s="87"/>
      <c r="AG418" s="87"/>
      <c r="AH418" s="87"/>
      <c r="AI418" s="87"/>
      <c r="AJ418" s="87"/>
      <c r="AK418" s="87"/>
      <c r="AL418" s="87"/>
      <c r="AM418" s="87"/>
      <c r="AN418" s="87"/>
      <c r="AO418" s="87"/>
      <c r="AP418" s="87"/>
      <c r="AQ418" s="87"/>
      <c r="AR418" s="87"/>
      <c r="AS418" s="87"/>
      <c r="AT418" s="87"/>
      <c r="AU418" s="87"/>
      <c r="AV418" s="87"/>
      <c r="AW418" s="87"/>
      <c r="AX418" s="87"/>
      <c r="AY418" s="87"/>
      <c r="AZ418" s="87"/>
      <c r="BA418" s="87"/>
      <c r="BB418" s="87"/>
      <c r="BC418" s="87"/>
      <c r="BD418" s="87"/>
      <c r="BE418" s="87"/>
      <c r="BF418" s="87"/>
      <c r="BG418" s="87"/>
      <c r="BH418" s="87"/>
      <c r="BI418" s="87"/>
      <c r="BJ418" s="87"/>
      <c r="BK418" s="87"/>
      <c r="BL418" s="87"/>
      <c r="BM418" s="87"/>
      <c r="BN418" s="87"/>
      <c r="BO418" s="87"/>
      <c r="BP418" s="87"/>
      <c r="BQ418" s="87"/>
      <c r="BR418" s="87"/>
      <c r="BS418" s="63"/>
    </row>
    <row r="419" spans="4:71" s="64" customFormat="1" ht="9.75" customHeight="1" x14ac:dyDescent="0.3">
      <c r="D419" s="87"/>
      <c r="E419" s="87"/>
      <c r="F419" s="87"/>
      <c r="G419" s="87"/>
      <c r="H419" s="87"/>
      <c r="I419" s="87"/>
      <c r="J419" s="87"/>
      <c r="K419" s="87"/>
      <c r="L419" s="87"/>
      <c r="M419" s="87"/>
      <c r="N419" s="87"/>
      <c r="O419" s="87"/>
      <c r="P419" s="87"/>
      <c r="Q419" s="87"/>
      <c r="R419" s="87"/>
      <c r="S419" s="87"/>
      <c r="T419" s="87"/>
      <c r="U419" s="87"/>
      <c r="V419" s="87"/>
      <c r="W419" s="87"/>
      <c r="X419" s="87"/>
      <c r="Y419" s="87"/>
      <c r="Z419" s="87"/>
      <c r="AA419" s="87"/>
      <c r="AB419" s="87"/>
      <c r="AC419" s="87"/>
      <c r="AD419" s="87"/>
      <c r="AE419" s="87"/>
      <c r="AF419" s="87"/>
      <c r="AG419" s="87"/>
      <c r="AH419" s="87"/>
      <c r="AI419" s="87"/>
      <c r="AJ419" s="87"/>
      <c r="AK419" s="87"/>
      <c r="AL419" s="87"/>
      <c r="AM419" s="87"/>
      <c r="AN419" s="87"/>
      <c r="AO419" s="87"/>
      <c r="AP419" s="87"/>
      <c r="AQ419" s="87"/>
      <c r="AR419" s="87"/>
      <c r="AS419" s="87"/>
      <c r="AT419" s="87"/>
      <c r="AU419" s="87"/>
      <c r="AV419" s="87"/>
      <c r="AW419" s="87"/>
      <c r="AX419" s="87"/>
      <c r="AY419" s="87"/>
      <c r="AZ419" s="87"/>
      <c r="BA419" s="87"/>
      <c r="BB419" s="87"/>
      <c r="BC419" s="87"/>
      <c r="BD419" s="87"/>
      <c r="BE419" s="87"/>
      <c r="BF419" s="87"/>
      <c r="BG419" s="87"/>
      <c r="BH419" s="87"/>
      <c r="BI419" s="87"/>
      <c r="BJ419" s="87"/>
      <c r="BK419" s="87"/>
      <c r="BL419" s="87"/>
      <c r="BM419" s="87"/>
      <c r="BN419" s="87"/>
      <c r="BO419" s="87"/>
      <c r="BP419" s="87"/>
      <c r="BQ419" s="87"/>
      <c r="BR419" s="87"/>
      <c r="BS419" s="63"/>
    </row>
    <row r="420" spans="4:71" s="64" customFormat="1" ht="9.75" customHeight="1" x14ac:dyDescent="0.3">
      <c r="D420" s="87"/>
      <c r="E420" s="87"/>
      <c r="F420" s="87"/>
      <c r="G420" s="87"/>
      <c r="H420" s="87"/>
      <c r="I420" s="87"/>
      <c r="J420" s="87"/>
      <c r="K420" s="87"/>
      <c r="L420" s="87"/>
      <c r="M420" s="87"/>
      <c r="N420" s="87"/>
      <c r="O420" s="87"/>
      <c r="P420" s="87"/>
      <c r="Q420" s="87"/>
      <c r="R420" s="87"/>
      <c r="S420" s="87"/>
      <c r="T420" s="87"/>
      <c r="U420" s="87"/>
      <c r="V420" s="87"/>
      <c r="W420" s="87"/>
      <c r="X420" s="87"/>
      <c r="Y420" s="87"/>
      <c r="Z420" s="87"/>
      <c r="AA420" s="87"/>
      <c r="AB420" s="87"/>
      <c r="AC420" s="87"/>
      <c r="AD420" s="87"/>
      <c r="AE420" s="87"/>
      <c r="AF420" s="87"/>
      <c r="AG420" s="87"/>
      <c r="AH420" s="87"/>
      <c r="AI420" s="87"/>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87"/>
      <c r="BH420" s="87"/>
      <c r="BI420" s="87"/>
      <c r="BJ420" s="87"/>
      <c r="BK420" s="87"/>
      <c r="BL420" s="87"/>
      <c r="BM420" s="87"/>
      <c r="BN420" s="87"/>
      <c r="BO420" s="87"/>
      <c r="BP420" s="87"/>
      <c r="BQ420" s="87"/>
      <c r="BR420" s="87"/>
      <c r="BS420" s="63"/>
    </row>
    <row r="421" spans="4:71" s="64" customFormat="1" ht="9.75" customHeight="1" x14ac:dyDescent="0.3">
      <c r="D421" s="87"/>
      <c r="E421" s="87"/>
      <c r="F421" s="87"/>
      <c r="G421" s="87"/>
      <c r="H421" s="87"/>
      <c r="I421" s="87"/>
      <c r="J421" s="87"/>
      <c r="K421" s="87"/>
      <c r="L421" s="87"/>
      <c r="M421" s="87"/>
      <c r="N421" s="87"/>
      <c r="O421" s="87"/>
      <c r="P421" s="87"/>
      <c r="Q421" s="87"/>
      <c r="R421" s="87"/>
      <c r="S421" s="87"/>
      <c r="T421" s="87"/>
      <c r="U421" s="87"/>
      <c r="V421" s="87"/>
      <c r="W421" s="87"/>
      <c r="X421" s="87"/>
      <c r="Y421" s="87"/>
      <c r="Z421" s="87"/>
      <c r="AA421" s="87"/>
      <c r="AB421" s="87"/>
      <c r="AC421" s="87"/>
      <c r="AD421" s="87"/>
      <c r="AE421" s="87"/>
      <c r="AF421" s="87"/>
      <c r="AG421" s="87"/>
      <c r="AH421" s="87"/>
      <c r="AI421" s="87"/>
      <c r="AJ421" s="87"/>
      <c r="AK421" s="87"/>
      <c r="AL421" s="87"/>
      <c r="AM421" s="87"/>
      <c r="AN421" s="87"/>
      <c r="AO421" s="87"/>
      <c r="AP421" s="87"/>
      <c r="AQ421" s="87"/>
      <c r="AR421" s="87"/>
      <c r="AS421" s="87"/>
      <c r="AT421" s="87"/>
      <c r="AU421" s="87"/>
      <c r="AV421" s="87"/>
      <c r="AW421" s="87"/>
      <c r="AX421" s="87"/>
      <c r="AY421" s="87"/>
      <c r="AZ421" s="87"/>
      <c r="BA421" s="87"/>
      <c r="BB421" s="87"/>
      <c r="BC421" s="87"/>
      <c r="BD421" s="87"/>
      <c r="BE421" s="87"/>
      <c r="BF421" s="87"/>
      <c r="BG421" s="87"/>
      <c r="BH421" s="87"/>
      <c r="BI421" s="87"/>
      <c r="BJ421" s="87"/>
      <c r="BK421" s="87"/>
      <c r="BL421" s="87"/>
      <c r="BM421" s="87"/>
      <c r="BN421" s="87"/>
      <c r="BO421" s="87"/>
      <c r="BP421" s="87"/>
      <c r="BQ421" s="87"/>
      <c r="BR421" s="87"/>
      <c r="BS421" s="63"/>
    </row>
    <row r="422" spans="4:71" s="64" customFormat="1" ht="9.75" customHeight="1" x14ac:dyDescent="0.3">
      <c r="D422" s="87"/>
      <c r="E422" s="87"/>
      <c r="F422" s="87"/>
      <c r="G422" s="87"/>
      <c r="H422" s="87"/>
      <c r="I422" s="87"/>
      <c r="J422" s="87"/>
      <c r="K422" s="87"/>
      <c r="L422" s="87"/>
      <c r="M422" s="87"/>
      <c r="N422" s="87"/>
      <c r="O422" s="87"/>
      <c r="P422" s="87"/>
      <c r="Q422" s="87"/>
      <c r="R422" s="87"/>
      <c r="S422" s="87"/>
      <c r="T422" s="87"/>
      <c r="U422" s="87"/>
      <c r="V422" s="87"/>
      <c r="W422" s="87"/>
      <c r="X422" s="87"/>
      <c r="Y422" s="87"/>
      <c r="Z422" s="87"/>
      <c r="AA422" s="87"/>
      <c r="AB422" s="87"/>
      <c r="AC422" s="87"/>
      <c r="AD422" s="87"/>
      <c r="AE422" s="87"/>
      <c r="AF422" s="87"/>
      <c r="AG422" s="87"/>
      <c r="AH422" s="87"/>
      <c r="AI422" s="87"/>
      <c r="AJ422" s="87"/>
      <c r="AK422" s="87"/>
      <c r="AL422" s="87"/>
      <c r="AM422" s="87"/>
      <c r="AN422" s="87"/>
      <c r="AO422" s="87"/>
      <c r="AP422" s="87"/>
      <c r="AQ422" s="87"/>
      <c r="AR422" s="87"/>
      <c r="AS422" s="87"/>
      <c r="AT422" s="87"/>
      <c r="AU422" s="87"/>
      <c r="AV422" s="87"/>
      <c r="AW422" s="87"/>
      <c r="AX422" s="87"/>
      <c r="AY422" s="87"/>
      <c r="AZ422" s="87"/>
      <c r="BA422" s="87"/>
      <c r="BB422" s="87"/>
      <c r="BC422" s="87"/>
      <c r="BD422" s="87"/>
      <c r="BE422" s="87"/>
      <c r="BF422" s="87"/>
      <c r="BG422" s="87"/>
      <c r="BH422" s="87"/>
      <c r="BI422" s="87"/>
      <c r="BJ422" s="87"/>
      <c r="BK422" s="87"/>
      <c r="BL422" s="87"/>
      <c r="BM422" s="87"/>
      <c r="BN422" s="87"/>
      <c r="BO422" s="87"/>
      <c r="BP422" s="87"/>
      <c r="BQ422" s="87"/>
      <c r="BR422" s="87"/>
      <c r="BS422" s="63"/>
    </row>
    <row r="423" spans="4:71" s="64" customFormat="1" ht="9.75" customHeight="1" x14ac:dyDescent="0.3">
      <c r="D423" s="87"/>
      <c r="E423" s="87"/>
      <c r="F423" s="87"/>
      <c r="G423" s="87"/>
      <c r="H423" s="87"/>
      <c r="I423" s="87"/>
      <c r="J423" s="87"/>
      <c r="K423" s="87"/>
      <c r="L423" s="87"/>
      <c r="M423" s="87"/>
      <c r="N423" s="87"/>
      <c r="O423" s="87"/>
      <c r="P423" s="87"/>
      <c r="Q423" s="87"/>
      <c r="R423" s="87"/>
      <c r="S423" s="87"/>
      <c r="T423" s="87"/>
      <c r="U423" s="87"/>
      <c r="V423" s="87"/>
      <c r="W423" s="87"/>
      <c r="X423" s="87"/>
      <c r="Y423" s="87"/>
      <c r="Z423" s="87"/>
      <c r="AA423" s="87"/>
      <c r="AB423" s="87"/>
      <c r="AC423" s="87"/>
      <c r="AD423" s="87"/>
      <c r="AE423" s="87"/>
      <c r="AF423" s="87"/>
      <c r="AG423" s="87"/>
      <c r="AH423" s="87"/>
      <c r="AI423" s="87"/>
      <c r="AJ423" s="87"/>
      <c r="AK423" s="87"/>
      <c r="AL423" s="87"/>
      <c r="AM423" s="87"/>
      <c r="AN423" s="87"/>
      <c r="AO423" s="87"/>
      <c r="AP423" s="87"/>
      <c r="AQ423" s="87"/>
      <c r="AR423" s="87"/>
      <c r="AS423" s="87"/>
      <c r="AT423" s="87"/>
      <c r="AU423" s="87"/>
      <c r="AV423" s="87"/>
      <c r="AW423" s="87"/>
      <c r="AX423" s="87"/>
      <c r="AY423" s="87"/>
      <c r="AZ423" s="87"/>
      <c r="BA423" s="87"/>
      <c r="BB423" s="87"/>
      <c r="BC423" s="87"/>
      <c r="BD423" s="87"/>
      <c r="BE423" s="87"/>
      <c r="BF423" s="87"/>
      <c r="BG423" s="87"/>
      <c r="BH423" s="87"/>
      <c r="BI423" s="87"/>
      <c r="BJ423" s="87"/>
      <c r="BK423" s="87"/>
      <c r="BL423" s="87"/>
      <c r="BM423" s="87"/>
      <c r="BN423" s="87"/>
      <c r="BO423" s="87"/>
      <c r="BP423" s="87"/>
      <c r="BQ423" s="87"/>
      <c r="BR423" s="87"/>
      <c r="BS423" s="63"/>
    </row>
    <row r="424" spans="4:71" s="64" customFormat="1" ht="9.75" customHeight="1" x14ac:dyDescent="0.3">
      <c r="D424" s="87"/>
      <c r="E424" s="87"/>
      <c r="F424" s="87"/>
      <c r="G424" s="87"/>
      <c r="H424" s="87"/>
      <c r="I424" s="87"/>
      <c r="J424" s="87"/>
      <c r="K424" s="87"/>
      <c r="L424" s="87"/>
      <c r="M424" s="87"/>
      <c r="N424" s="87"/>
      <c r="O424" s="87"/>
      <c r="P424" s="87"/>
      <c r="Q424" s="87"/>
      <c r="R424" s="87"/>
      <c r="S424" s="87"/>
      <c r="T424" s="87"/>
      <c r="U424" s="87"/>
      <c r="V424" s="87"/>
      <c r="W424" s="87"/>
      <c r="X424" s="87"/>
      <c r="Y424" s="87"/>
      <c r="Z424" s="87"/>
      <c r="AA424" s="87"/>
      <c r="AB424" s="87"/>
      <c r="AC424" s="87"/>
      <c r="AD424" s="87"/>
      <c r="AE424" s="87"/>
      <c r="AF424" s="87"/>
      <c r="AG424" s="87"/>
      <c r="AH424" s="87"/>
      <c r="AI424" s="87"/>
      <c r="AJ424" s="87"/>
      <c r="AK424" s="87"/>
      <c r="AL424" s="87"/>
      <c r="AM424" s="87"/>
      <c r="AN424" s="87"/>
      <c r="AO424" s="87"/>
      <c r="AP424" s="87"/>
      <c r="AQ424" s="87"/>
      <c r="AR424" s="87"/>
      <c r="AS424" s="87"/>
      <c r="AT424" s="87"/>
      <c r="AU424" s="87"/>
      <c r="AV424" s="87"/>
      <c r="AW424" s="87"/>
      <c r="AX424" s="87"/>
      <c r="AY424" s="87"/>
      <c r="AZ424" s="87"/>
      <c r="BA424" s="87"/>
      <c r="BB424" s="87"/>
      <c r="BC424" s="87"/>
      <c r="BD424" s="87"/>
      <c r="BE424" s="87"/>
      <c r="BF424" s="87"/>
      <c r="BG424" s="87"/>
      <c r="BH424" s="87"/>
      <c r="BI424" s="87"/>
      <c r="BJ424" s="87"/>
      <c r="BK424" s="87"/>
      <c r="BL424" s="87"/>
      <c r="BM424" s="87"/>
      <c r="BN424" s="87"/>
      <c r="BO424" s="87"/>
      <c r="BP424" s="87"/>
      <c r="BQ424" s="87"/>
      <c r="BR424" s="87"/>
      <c r="BS424" s="63"/>
    </row>
    <row r="425" spans="4:71" s="64" customFormat="1" ht="9.75" customHeight="1" x14ac:dyDescent="0.3">
      <c r="D425" s="87"/>
      <c r="E425" s="87"/>
      <c r="F425" s="87"/>
      <c r="G425" s="87"/>
      <c r="H425" s="87"/>
      <c r="I425" s="87"/>
      <c r="J425" s="87"/>
      <c r="K425" s="87"/>
      <c r="L425" s="87"/>
      <c r="M425" s="87"/>
      <c r="N425" s="87"/>
      <c r="O425" s="87"/>
      <c r="P425" s="87"/>
      <c r="Q425" s="87"/>
      <c r="R425" s="87"/>
      <c r="S425" s="87"/>
      <c r="T425" s="87"/>
      <c r="U425" s="87"/>
      <c r="V425" s="87"/>
      <c r="W425" s="87"/>
      <c r="X425" s="87"/>
      <c r="Y425" s="87"/>
      <c r="Z425" s="87"/>
      <c r="AA425" s="87"/>
      <c r="AB425" s="87"/>
      <c r="AC425" s="87"/>
      <c r="AD425" s="87"/>
      <c r="AE425" s="87"/>
      <c r="AF425" s="87"/>
      <c r="AG425" s="87"/>
      <c r="AH425" s="87"/>
      <c r="AI425" s="87"/>
      <c r="AJ425" s="87"/>
      <c r="AK425" s="87"/>
      <c r="AL425" s="87"/>
      <c r="AM425" s="87"/>
      <c r="AN425" s="87"/>
      <c r="AO425" s="87"/>
      <c r="AP425" s="87"/>
      <c r="AQ425" s="87"/>
      <c r="AR425" s="87"/>
      <c r="AS425" s="87"/>
      <c r="AT425" s="87"/>
      <c r="AU425" s="87"/>
      <c r="AV425" s="87"/>
      <c r="AW425" s="87"/>
      <c r="AX425" s="87"/>
      <c r="AY425" s="87"/>
      <c r="AZ425" s="87"/>
      <c r="BA425" s="87"/>
      <c r="BB425" s="87"/>
      <c r="BC425" s="87"/>
      <c r="BD425" s="87"/>
      <c r="BE425" s="87"/>
      <c r="BF425" s="87"/>
      <c r="BG425" s="87"/>
      <c r="BH425" s="87"/>
      <c r="BI425" s="87"/>
      <c r="BJ425" s="87"/>
      <c r="BK425" s="87"/>
      <c r="BL425" s="87"/>
      <c r="BM425" s="87"/>
      <c r="BN425" s="87"/>
      <c r="BO425" s="87"/>
      <c r="BP425" s="87"/>
      <c r="BQ425" s="87"/>
      <c r="BR425" s="87"/>
      <c r="BS425" s="63"/>
    </row>
    <row r="426" spans="4:71" s="64" customFormat="1" ht="9.75" customHeight="1" x14ac:dyDescent="0.3">
      <c r="D426" s="87"/>
      <c r="E426" s="87"/>
      <c r="F426" s="87"/>
      <c r="G426" s="87"/>
      <c r="H426" s="87"/>
      <c r="I426" s="87"/>
      <c r="J426" s="87"/>
      <c r="K426" s="87"/>
      <c r="L426" s="87"/>
      <c r="M426" s="87"/>
      <c r="N426" s="87"/>
      <c r="O426" s="87"/>
      <c r="P426" s="87"/>
      <c r="Q426" s="87"/>
      <c r="R426" s="87"/>
      <c r="S426" s="87"/>
      <c r="T426" s="87"/>
      <c r="U426" s="87"/>
      <c r="V426" s="87"/>
      <c r="W426" s="87"/>
      <c r="X426" s="87"/>
      <c r="Y426" s="87"/>
      <c r="Z426" s="87"/>
      <c r="AA426" s="87"/>
      <c r="AB426" s="87"/>
      <c r="AC426" s="87"/>
      <c r="AD426" s="87"/>
      <c r="AE426" s="87"/>
      <c r="AF426" s="87"/>
      <c r="AG426" s="87"/>
      <c r="AH426" s="87"/>
      <c r="AI426" s="87"/>
      <c r="AJ426" s="87"/>
      <c r="AK426" s="87"/>
      <c r="AL426" s="87"/>
      <c r="AM426" s="87"/>
      <c r="AN426" s="87"/>
      <c r="AO426" s="87"/>
      <c r="AP426" s="87"/>
      <c r="AQ426" s="87"/>
      <c r="AR426" s="87"/>
      <c r="AS426" s="87"/>
      <c r="AT426" s="87"/>
      <c r="AU426" s="87"/>
      <c r="AV426" s="87"/>
      <c r="AW426" s="87"/>
      <c r="AX426" s="87"/>
      <c r="AY426" s="87"/>
      <c r="AZ426" s="87"/>
      <c r="BA426" s="87"/>
      <c r="BB426" s="87"/>
      <c r="BC426" s="87"/>
      <c r="BD426" s="87"/>
      <c r="BE426" s="87"/>
      <c r="BF426" s="87"/>
      <c r="BG426" s="87"/>
      <c r="BH426" s="87"/>
      <c r="BI426" s="87"/>
      <c r="BJ426" s="87"/>
      <c r="BK426" s="87"/>
      <c r="BL426" s="87"/>
      <c r="BM426" s="87"/>
      <c r="BN426" s="87"/>
      <c r="BO426" s="87"/>
      <c r="BP426" s="87"/>
      <c r="BQ426" s="87"/>
      <c r="BR426" s="87"/>
      <c r="BS426" s="63"/>
    </row>
    <row r="427" spans="4:71" s="64" customFormat="1" ht="9.75" customHeight="1" x14ac:dyDescent="0.3">
      <c r="D427" s="87"/>
      <c r="E427" s="87"/>
      <c r="F427" s="87"/>
      <c r="G427" s="87"/>
      <c r="H427" s="87"/>
      <c r="I427" s="87"/>
      <c r="J427" s="87"/>
      <c r="K427" s="87"/>
      <c r="L427" s="87"/>
      <c r="M427" s="87"/>
      <c r="N427" s="87"/>
      <c r="O427" s="87"/>
      <c r="P427" s="87"/>
      <c r="Q427" s="87"/>
      <c r="R427" s="87"/>
      <c r="S427" s="87"/>
      <c r="T427" s="87"/>
      <c r="U427" s="87"/>
      <c r="V427" s="87"/>
      <c r="W427" s="87"/>
      <c r="X427" s="87"/>
      <c r="Y427" s="87"/>
      <c r="Z427" s="87"/>
      <c r="AA427" s="87"/>
      <c r="AB427" s="87"/>
      <c r="AC427" s="87"/>
      <c r="AD427" s="87"/>
      <c r="AE427" s="87"/>
      <c r="AF427" s="87"/>
      <c r="AG427" s="87"/>
      <c r="AH427" s="87"/>
      <c r="AI427" s="87"/>
      <c r="AJ427" s="87"/>
      <c r="AK427" s="87"/>
      <c r="AL427" s="87"/>
      <c r="AM427" s="87"/>
      <c r="AN427" s="87"/>
      <c r="AO427" s="87"/>
      <c r="AP427" s="87"/>
      <c r="AQ427" s="87"/>
      <c r="AR427" s="87"/>
      <c r="AS427" s="87"/>
      <c r="AT427" s="87"/>
      <c r="AU427" s="87"/>
      <c r="AV427" s="87"/>
      <c r="AW427" s="87"/>
      <c r="AX427" s="87"/>
      <c r="AY427" s="87"/>
      <c r="AZ427" s="87"/>
      <c r="BA427" s="87"/>
      <c r="BB427" s="87"/>
      <c r="BC427" s="87"/>
      <c r="BD427" s="87"/>
      <c r="BE427" s="87"/>
      <c r="BF427" s="87"/>
      <c r="BG427" s="87"/>
      <c r="BH427" s="87"/>
      <c r="BI427" s="87"/>
      <c r="BJ427" s="87"/>
      <c r="BK427" s="87"/>
      <c r="BL427" s="87"/>
      <c r="BM427" s="87"/>
      <c r="BN427" s="87"/>
      <c r="BO427" s="87"/>
      <c r="BP427" s="87"/>
      <c r="BQ427" s="87"/>
      <c r="BR427" s="87"/>
      <c r="BS427" s="63"/>
    </row>
    <row r="428" spans="4:71" s="64" customFormat="1" ht="9.75" customHeight="1" x14ac:dyDescent="0.3">
      <c r="D428" s="87"/>
      <c r="E428" s="87"/>
      <c r="F428" s="87"/>
      <c r="G428" s="87"/>
      <c r="H428" s="87"/>
      <c r="I428" s="87"/>
      <c r="J428" s="87"/>
      <c r="K428" s="87"/>
      <c r="L428" s="87"/>
      <c r="M428" s="87"/>
      <c r="N428" s="87"/>
      <c r="O428" s="87"/>
      <c r="P428" s="87"/>
      <c r="Q428" s="87"/>
      <c r="R428" s="87"/>
      <c r="S428" s="87"/>
      <c r="T428" s="87"/>
      <c r="U428" s="87"/>
      <c r="V428" s="87"/>
      <c r="W428" s="87"/>
      <c r="X428" s="87"/>
      <c r="Y428" s="87"/>
      <c r="Z428" s="87"/>
      <c r="AA428" s="87"/>
      <c r="AB428" s="87"/>
      <c r="AC428" s="87"/>
      <c r="AD428" s="87"/>
      <c r="AE428" s="87"/>
      <c r="AF428" s="87"/>
      <c r="AG428" s="87"/>
      <c r="AH428" s="87"/>
      <c r="AI428" s="87"/>
      <c r="AJ428" s="87"/>
      <c r="AK428" s="87"/>
      <c r="AL428" s="87"/>
      <c r="AM428" s="87"/>
      <c r="AN428" s="87"/>
      <c r="AO428" s="87"/>
      <c r="AP428" s="87"/>
      <c r="AQ428" s="87"/>
      <c r="AR428" s="87"/>
      <c r="AS428" s="87"/>
      <c r="AT428" s="87"/>
      <c r="AU428" s="87"/>
      <c r="AV428" s="87"/>
      <c r="AW428" s="87"/>
      <c r="AX428" s="87"/>
      <c r="AY428" s="87"/>
      <c r="AZ428" s="87"/>
      <c r="BA428" s="87"/>
      <c r="BB428" s="87"/>
      <c r="BC428" s="87"/>
      <c r="BD428" s="87"/>
      <c r="BE428" s="87"/>
      <c r="BF428" s="87"/>
      <c r="BG428" s="87"/>
      <c r="BH428" s="87"/>
      <c r="BI428" s="87"/>
      <c r="BJ428" s="87"/>
      <c r="BK428" s="87"/>
      <c r="BL428" s="87"/>
      <c r="BM428" s="87"/>
      <c r="BN428" s="87"/>
      <c r="BO428" s="87"/>
      <c r="BP428" s="87"/>
      <c r="BQ428" s="87"/>
      <c r="BR428" s="87"/>
      <c r="BS428" s="63"/>
    </row>
    <row r="429" spans="4:71" s="64" customFormat="1" ht="9.75" customHeight="1" x14ac:dyDescent="0.3">
      <c r="D429" s="87"/>
      <c r="E429" s="87"/>
      <c r="F429" s="87"/>
      <c r="G429" s="87"/>
      <c r="H429" s="87"/>
      <c r="I429" s="87"/>
      <c r="J429" s="87"/>
      <c r="K429" s="87"/>
      <c r="L429" s="87"/>
      <c r="M429" s="87"/>
      <c r="N429" s="87"/>
      <c r="O429" s="87"/>
      <c r="P429" s="87"/>
      <c r="Q429" s="87"/>
      <c r="R429" s="87"/>
      <c r="S429" s="87"/>
      <c r="T429" s="87"/>
      <c r="U429" s="87"/>
      <c r="V429" s="87"/>
      <c r="W429" s="87"/>
      <c r="X429" s="87"/>
      <c r="Y429" s="87"/>
      <c r="Z429" s="87"/>
      <c r="AA429" s="87"/>
      <c r="AB429" s="87"/>
      <c r="AC429" s="87"/>
      <c r="AD429" s="87"/>
      <c r="AE429" s="87"/>
      <c r="AF429" s="87"/>
      <c r="AG429" s="87"/>
      <c r="AH429" s="87"/>
      <c r="AI429" s="87"/>
      <c r="AJ429" s="87"/>
      <c r="AK429" s="87"/>
      <c r="AL429" s="87"/>
      <c r="AM429" s="87"/>
      <c r="AN429" s="87"/>
      <c r="AO429" s="87"/>
      <c r="AP429" s="87"/>
      <c r="AQ429" s="87"/>
      <c r="AR429" s="87"/>
      <c r="AS429" s="87"/>
      <c r="AT429" s="87"/>
      <c r="AU429" s="87"/>
      <c r="AV429" s="87"/>
      <c r="AW429" s="87"/>
      <c r="AX429" s="87"/>
      <c r="AY429" s="87"/>
      <c r="AZ429" s="87"/>
      <c r="BA429" s="87"/>
      <c r="BB429" s="87"/>
      <c r="BC429" s="87"/>
      <c r="BD429" s="87"/>
      <c r="BE429" s="87"/>
      <c r="BF429" s="87"/>
      <c r="BG429" s="87"/>
      <c r="BH429" s="87"/>
      <c r="BI429" s="87"/>
      <c r="BJ429" s="87"/>
      <c r="BK429" s="87"/>
      <c r="BL429" s="87"/>
      <c r="BM429" s="87"/>
      <c r="BN429" s="87"/>
      <c r="BO429" s="87"/>
      <c r="BP429" s="87"/>
      <c r="BQ429" s="87"/>
      <c r="BR429" s="87"/>
      <c r="BS429" s="63"/>
    </row>
    <row r="430" spans="4:71" s="64" customFormat="1" ht="9.75" customHeight="1" x14ac:dyDescent="0.3">
      <c r="D430" s="87"/>
      <c r="E430" s="87"/>
      <c r="F430" s="87"/>
      <c r="G430" s="87"/>
      <c r="H430" s="87"/>
      <c r="I430" s="87"/>
      <c r="J430" s="87"/>
      <c r="K430" s="87"/>
      <c r="L430" s="87"/>
      <c r="M430" s="87"/>
      <c r="N430" s="87"/>
      <c r="O430" s="87"/>
      <c r="P430" s="87"/>
      <c r="Q430" s="87"/>
      <c r="R430" s="87"/>
      <c r="S430" s="87"/>
      <c r="T430" s="87"/>
      <c r="U430" s="87"/>
      <c r="V430" s="87"/>
      <c r="W430" s="87"/>
      <c r="X430" s="87"/>
      <c r="Y430" s="87"/>
      <c r="Z430" s="87"/>
      <c r="AA430" s="87"/>
      <c r="AB430" s="87"/>
      <c r="AC430" s="87"/>
      <c r="AD430" s="87"/>
      <c r="AE430" s="87"/>
      <c r="AF430" s="87"/>
      <c r="AG430" s="87"/>
      <c r="AH430" s="87"/>
      <c r="AI430" s="87"/>
      <c r="AJ430" s="87"/>
      <c r="AK430" s="87"/>
      <c r="AL430" s="87"/>
      <c r="AM430" s="87"/>
      <c r="AN430" s="87"/>
      <c r="AO430" s="87"/>
      <c r="AP430" s="87"/>
      <c r="AQ430" s="87"/>
      <c r="AR430" s="87"/>
      <c r="AS430" s="87"/>
      <c r="AT430" s="87"/>
      <c r="AU430" s="87"/>
      <c r="AV430" s="87"/>
      <c r="AW430" s="87"/>
      <c r="AX430" s="87"/>
      <c r="AY430" s="87"/>
      <c r="AZ430" s="87"/>
      <c r="BA430" s="87"/>
      <c r="BB430" s="87"/>
      <c r="BC430" s="87"/>
      <c r="BD430" s="87"/>
      <c r="BE430" s="87"/>
      <c r="BF430" s="87"/>
      <c r="BG430" s="87"/>
      <c r="BH430" s="87"/>
      <c r="BI430" s="87"/>
      <c r="BJ430" s="87"/>
      <c r="BK430" s="87"/>
      <c r="BL430" s="87"/>
      <c r="BM430" s="87"/>
      <c r="BN430" s="87"/>
      <c r="BO430" s="87"/>
      <c r="BP430" s="87"/>
      <c r="BQ430" s="87"/>
      <c r="BR430" s="87"/>
      <c r="BS430" s="63"/>
    </row>
    <row r="431" spans="4:71" s="64" customFormat="1" ht="9.75" customHeight="1" x14ac:dyDescent="0.3">
      <c r="D431" s="87"/>
      <c r="E431" s="87"/>
      <c r="F431" s="87"/>
      <c r="G431" s="87"/>
      <c r="H431" s="87"/>
      <c r="I431" s="87"/>
      <c r="J431" s="87"/>
      <c r="K431" s="87"/>
      <c r="L431" s="87"/>
      <c r="M431" s="87"/>
      <c r="N431" s="87"/>
      <c r="O431" s="87"/>
      <c r="P431" s="87"/>
      <c r="Q431" s="87"/>
      <c r="R431" s="87"/>
      <c r="S431" s="87"/>
      <c r="T431" s="87"/>
      <c r="U431" s="87"/>
      <c r="V431" s="87"/>
      <c r="W431" s="87"/>
      <c r="X431" s="87"/>
      <c r="Y431" s="87"/>
      <c r="Z431" s="87"/>
      <c r="AA431" s="87"/>
      <c r="AB431" s="87"/>
      <c r="AC431" s="87"/>
      <c r="AD431" s="87"/>
      <c r="AE431" s="87"/>
      <c r="AF431" s="87"/>
      <c r="AG431" s="87"/>
      <c r="AH431" s="87"/>
      <c r="AI431" s="87"/>
      <c r="AJ431" s="87"/>
      <c r="AK431" s="87"/>
      <c r="AL431" s="87"/>
      <c r="AM431" s="87"/>
      <c r="AN431" s="87"/>
      <c r="AO431" s="87"/>
      <c r="AP431" s="87"/>
      <c r="AQ431" s="87"/>
      <c r="AR431" s="87"/>
      <c r="AS431" s="87"/>
      <c r="AT431" s="87"/>
      <c r="AU431" s="87"/>
      <c r="AV431" s="87"/>
      <c r="AW431" s="87"/>
      <c r="AX431" s="87"/>
      <c r="AY431" s="87"/>
      <c r="AZ431" s="87"/>
      <c r="BA431" s="87"/>
      <c r="BB431" s="87"/>
      <c r="BC431" s="87"/>
      <c r="BD431" s="87"/>
      <c r="BE431" s="87"/>
      <c r="BF431" s="87"/>
      <c r="BG431" s="87"/>
      <c r="BH431" s="87"/>
      <c r="BI431" s="87"/>
      <c r="BJ431" s="87"/>
      <c r="BK431" s="87"/>
      <c r="BL431" s="87"/>
      <c r="BM431" s="87"/>
      <c r="BN431" s="87"/>
      <c r="BO431" s="87"/>
      <c r="BP431" s="87"/>
      <c r="BQ431" s="87"/>
      <c r="BR431" s="87"/>
      <c r="BS431" s="63"/>
    </row>
    <row r="432" spans="4:71" s="64" customFormat="1" ht="9.75" customHeight="1" x14ac:dyDescent="0.3">
      <c r="D432" s="87"/>
      <c r="E432" s="87"/>
      <c r="F432" s="87"/>
      <c r="G432" s="87"/>
      <c r="H432" s="87"/>
      <c r="I432" s="87"/>
      <c r="J432" s="87"/>
      <c r="K432" s="87"/>
      <c r="L432" s="87"/>
      <c r="M432" s="87"/>
      <c r="N432" s="87"/>
      <c r="O432" s="87"/>
      <c r="P432" s="87"/>
      <c r="Q432" s="87"/>
      <c r="R432" s="87"/>
      <c r="S432" s="87"/>
      <c r="T432" s="87"/>
      <c r="U432" s="87"/>
      <c r="V432" s="87"/>
      <c r="W432" s="87"/>
      <c r="X432" s="87"/>
      <c r="Y432" s="87"/>
      <c r="Z432" s="87"/>
      <c r="AA432" s="87"/>
      <c r="AB432" s="87"/>
      <c r="AC432" s="87"/>
      <c r="AD432" s="87"/>
      <c r="AE432" s="87"/>
      <c r="AF432" s="87"/>
      <c r="AG432" s="87"/>
      <c r="AH432" s="87"/>
      <c r="AI432" s="87"/>
      <c r="AJ432" s="87"/>
      <c r="AK432" s="87"/>
      <c r="AL432" s="87"/>
      <c r="AM432" s="87"/>
      <c r="AN432" s="87"/>
      <c r="AO432" s="87"/>
      <c r="AP432" s="87"/>
      <c r="AQ432" s="87"/>
      <c r="AR432" s="87"/>
      <c r="AS432" s="87"/>
      <c r="AT432" s="87"/>
      <c r="AU432" s="87"/>
      <c r="AV432" s="87"/>
      <c r="AW432" s="87"/>
      <c r="AX432" s="87"/>
      <c r="AY432" s="87"/>
      <c r="AZ432" s="87"/>
      <c r="BA432" s="87"/>
      <c r="BB432" s="87"/>
      <c r="BC432" s="87"/>
      <c r="BD432" s="87"/>
      <c r="BE432" s="87"/>
      <c r="BF432" s="87"/>
      <c r="BG432" s="87"/>
      <c r="BH432" s="87"/>
      <c r="BI432" s="87"/>
      <c r="BJ432" s="87"/>
      <c r="BK432" s="87"/>
      <c r="BL432" s="87"/>
      <c r="BM432" s="87"/>
      <c r="BN432" s="87"/>
      <c r="BO432" s="87"/>
      <c r="BP432" s="87"/>
      <c r="BQ432" s="87"/>
      <c r="BR432" s="87"/>
      <c r="BS432" s="63"/>
    </row>
    <row r="433" spans="4:71" s="64" customFormat="1" ht="9.75" customHeight="1" x14ac:dyDescent="0.3">
      <c r="D433" s="87"/>
      <c r="E433" s="87"/>
      <c r="F433" s="87"/>
      <c r="G433" s="87"/>
      <c r="H433" s="87"/>
      <c r="I433" s="87"/>
      <c r="J433" s="87"/>
      <c r="K433" s="87"/>
      <c r="L433" s="87"/>
      <c r="M433" s="87"/>
      <c r="N433" s="87"/>
      <c r="O433" s="87"/>
      <c r="P433" s="87"/>
      <c r="Q433" s="87"/>
      <c r="R433" s="87"/>
      <c r="S433" s="87"/>
      <c r="T433" s="87"/>
      <c r="U433" s="87"/>
      <c r="V433" s="87"/>
      <c r="W433" s="87"/>
      <c r="X433" s="87"/>
      <c r="Y433" s="87"/>
      <c r="Z433" s="87"/>
      <c r="AA433" s="87"/>
      <c r="AB433" s="87"/>
      <c r="AC433" s="87"/>
      <c r="AD433" s="87"/>
      <c r="AE433" s="87"/>
      <c r="AF433" s="87"/>
      <c r="AG433" s="87"/>
      <c r="AH433" s="87"/>
      <c r="AI433" s="87"/>
      <c r="AJ433" s="87"/>
      <c r="AK433" s="87"/>
      <c r="AL433" s="87"/>
      <c r="AM433" s="87"/>
      <c r="AN433" s="87"/>
      <c r="AO433" s="87"/>
      <c r="AP433" s="87"/>
      <c r="AQ433" s="87"/>
      <c r="AR433" s="87"/>
      <c r="AS433" s="87"/>
      <c r="AT433" s="87"/>
      <c r="AU433" s="87"/>
      <c r="AV433" s="87"/>
      <c r="AW433" s="87"/>
      <c r="AX433" s="87"/>
      <c r="AY433" s="87"/>
      <c r="AZ433" s="87"/>
      <c r="BA433" s="87"/>
      <c r="BB433" s="87"/>
      <c r="BC433" s="87"/>
      <c r="BD433" s="87"/>
      <c r="BE433" s="87"/>
      <c r="BF433" s="87"/>
      <c r="BG433" s="87"/>
      <c r="BH433" s="87"/>
      <c r="BI433" s="87"/>
      <c r="BJ433" s="87"/>
      <c r="BK433" s="87"/>
      <c r="BL433" s="87"/>
      <c r="BM433" s="87"/>
      <c r="BN433" s="87"/>
      <c r="BO433" s="87"/>
      <c r="BP433" s="87"/>
      <c r="BQ433" s="87"/>
      <c r="BR433" s="87"/>
      <c r="BS433" s="63"/>
    </row>
    <row r="434" spans="4:71" s="64" customFormat="1" ht="9.75" customHeight="1" x14ac:dyDescent="0.3">
      <c r="D434" s="87"/>
      <c r="E434" s="87"/>
      <c r="F434" s="87"/>
      <c r="G434" s="87"/>
      <c r="H434" s="87"/>
      <c r="I434" s="87"/>
      <c r="J434" s="87"/>
      <c r="K434" s="87"/>
      <c r="L434" s="87"/>
      <c r="M434" s="87"/>
      <c r="N434" s="87"/>
      <c r="O434" s="87"/>
      <c r="P434" s="87"/>
      <c r="Q434" s="87"/>
      <c r="R434" s="87"/>
      <c r="S434" s="87"/>
      <c r="T434" s="87"/>
      <c r="U434" s="87"/>
      <c r="V434" s="87"/>
      <c r="W434" s="87"/>
      <c r="X434" s="87"/>
      <c r="Y434" s="87"/>
      <c r="Z434" s="87"/>
      <c r="AA434" s="87"/>
      <c r="AB434" s="87"/>
      <c r="AC434" s="87"/>
      <c r="AD434" s="87"/>
      <c r="AE434" s="87"/>
      <c r="AF434" s="87"/>
      <c r="AG434" s="87"/>
      <c r="AH434" s="87"/>
      <c r="AI434" s="87"/>
      <c r="AJ434" s="87"/>
      <c r="AK434" s="87"/>
      <c r="AL434" s="87"/>
      <c r="AM434" s="87"/>
      <c r="AN434" s="87"/>
      <c r="AO434" s="87"/>
      <c r="AP434" s="87"/>
      <c r="AQ434" s="87"/>
      <c r="AR434" s="87"/>
      <c r="AS434" s="87"/>
      <c r="AT434" s="87"/>
      <c r="AU434" s="87"/>
      <c r="AV434" s="87"/>
      <c r="AW434" s="87"/>
      <c r="AX434" s="87"/>
      <c r="AY434" s="87"/>
      <c r="AZ434" s="87"/>
      <c r="BA434" s="87"/>
      <c r="BB434" s="87"/>
      <c r="BC434" s="87"/>
      <c r="BD434" s="87"/>
      <c r="BE434" s="87"/>
      <c r="BF434" s="87"/>
      <c r="BG434" s="87"/>
      <c r="BH434" s="87"/>
      <c r="BI434" s="87"/>
      <c r="BJ434" s="87"/>
      <c r="BK434" s="87"/>
      <c r="BL434" s="87"/>
      <c r="BM434" s="87"/>
      <c r="BN434" s="87"/>
      <c r="BO434" s="87"/>
      <c r="BP434" s="87"/>
      <c r="BQ434" s="87"/>
      <c r="BR434" s="87"/>
      <c r="BS434" s="63"/>
    </row>
    <row r="435" spans="4:71" s="64" customFormat="1" ht="9.75" customHeight="1" x14ac:dyDescent="0.3">
      <c r="D435" s="87"/>
      <c r="E435" s="87"/>
      <c r="F435" s="87"/>
      <c r="G435" s="87"/>
      <c r="H435" s="87"/>
      <c r="I435" s="87"/>
      <c r="J435" s="87"/>
      <c r="K435" s="87"/>
      <c r="L435" s="87"/>
      <c r="M435" s="87"/>
      <c r="N435" s="87"/>
      <c r="O435" s="87"/>
      <c r="P435" s="87"/>
      <c r="Q435" s="87"/>
      <c r="R435" s="87"/>
      <c r="S435" s="87"/>
      <c r="T435" s="87"/>
      <c r="U435" s="87"/>
      <c r="V435" s="87"/>
      <c r="W435" s="87"/>
      <c r="X435" s="87"/>
      <c r="Y435" s="87"/>
      <c r="Z435" s="87"/>
      <c r="AA435" s="87"/>
      <c r="AB435" s="87"/>
      <c r="AC435" s="87"/>
      <c r="AD435" s="87"/>
      <c r="AE435" s="87"/>
      <c r="AF435" s="87"/>
      <c r="AG435" s="87"/>
      <c r="AH435" s="87"/>
      <c r="AI435" s="87"/>
      <c r="AJ435" s="87"/>
      <c r="AK435" s="87"/>
      <c r="AL435" s="87"/>
      <c r="AM435" s="87"/>
      <c r="AN435" s="87"/>
      <c r="AO435" s="87"/>
      <c r="AP435" s="87"/>
      <c r="AQ435" s="87"/>
      <c r="AR435" s="87"/>
      <c r="AS435" s="87"/>
      <c r="AT435" s="87"/>
      <c r="AU435" s="87"/>
      <c r="AV435" s="87"/>
      <c r="AW435" s="87"/>
      <c r="AX435" s="87"/>
      <c r="AY435" s="87"/>
      <c r="AZ435" s="87"/>
      <c r="BA435" s="87"/>
      <c r="BB435" s="87"/>
      <c r="BC435" s="87"/>
      <c r="BD435" s="87"/>
      <c r="BE435" s="87"/>
      <c r="BF435" s="87"/>
      <c r="BG435" s="87"/>
      <c r="BH435" s="87"/>
      <c r="BI435" s="87"/>
      <c r="BJ435" s="87"/>
      <c r="BK435" s="87"/>
      <c r="BL435" s="87"/>
      <c r="BM435" s="87"/>
      <c r="BN435" s="87"/>
      <c r="BO435" s="87"/>
      <c r="BP435" s="87"/>
      <c r="BQ435" s="87"/>
      <c r="BR435" s="87"/>
      <c r="BS435" s="63"/>
    </row>
    <row r="436" spans="4:71" s="64" customFormat="1" ht="9.75" customHeight="1" x14ac:dyDescent="0.3">
      <c r="D436" s="87"/>
      <c r="E436" s="87"/>
      <c r="F436" s="87"/>
      <c r="G436" s="87"/>
      <c r="H436" s="87"/>
      <c r="I436" s="87"/>
      <c r="J436" s="87"/>
      <c r="K436" s="87"/>
      <c r="L436" s="87"/>
      <c r="M436" s="87"/>
      <c r="N436" s="87"/>
      <c r="O436" s="87"/>
      <c r="P436" s="87"/>
      <c r="Q436" s="87"/>
      <c r="R436" s="87"/>
      <c r="S436" s="87"/>
      <c r="T436" s="87"/>
      <c r="U436" s="87"/>
      <c r="V436" s="87"/>
      <c r="W436" s="87"/>
      <c r="X436" s="87"/>
      <c r="Y436" s="87"/>
      <c r="Z436" s="87"/>
      <c r="AA436" s="87"/>
      <c r="AB436" s="87"/>
      <c r="AC436" s="87"/>
      <c r="AD436" s="87"/>
      <c r="AE436" s="87"/>
      <c r="AF436" s="87"/>
      <c r="AG436" s="87"/>
      <c r="AH436" s="87"/>
      <c r="AI436" s="87"/>
      <c r="AJ436" s="87"/>
      <c r="AK436" s="87"/>
      <c r="AL436" s="87"/>
      <c r="AM436" s="87"/>
      <c r="AN436" s="87"/>
      <c r="AO436" s="87"/>
      <c r="AP436" s="87"/>
      <c r="AQ436" s="87"/>
      <c r="AR436" s="87"/>
      <c r="AS436" s="87"/>
      <c r="AT436" s="87"/>
      <c r="AU436" s="87"/>
      <c r="AV436" s="87"/>
      <c r="AW436" s="87"/>
      <c r="AX436" s="87"/>
      <c r="AY436" s="87"/>
      <c r="AZ436" s="87"/>
      <c r="BA436" s="87"/>
      <c r="BB436" s="87"/>
      <c r="BC436" s="87"/>
      <c r="BD436" s="87"/>
      <c r="BE436" s="87"/>
      <c r="BF436" s="87"/>
      <c r="BG436" s="87"/>
      <c r="BH436" s="87"/>
      <c r="BI436" s="87"/>
      <c r="BJ436" s="87"/>
      <c r="BK436" s="87"/>
      <c r="BL436" s="87"/>
      <c r="BM436" s="87"/>
      <c r="BN436" s="87"/>
      <c r="BO436" s="87"/>
      <c r="BP436" s="87"/>
      <c r="BQ436" s="87"/>
      <c r="BR436" s="87"/>
      <c r="BS436" s="63"/>
    </row>
    <row r="437" spans="4:71" s="64" customFormat="1" ht="9.75" customHeight="1" x14ac:dyDescent="0.3">
      <c r="D437" s="87"/>
      <c r="E437" s="87"/>
      <c r="F437" s="87"/>
      <c r="G437" s="87"/>
      <c r="H437" s="87"/>
      <c r="I437" s="87"/>
      <c r="J437" s="87"/>
      <c r="K437" s="87"/>
      <c r="L437" s="87"/>
      <c r="M437" s="87"/>
      <c r="N437" s="87"/>
      <c r="O437" s="87"/>
      <c r="P437" s="87"/>
      <c r="Q437" s="87"/>
      <c r="R437" s="87"/>
      <c r="S437" s="87"/>
      <c r="T437" s="87"/>
      <c r="U437" s="87"/>
      <c r="V437" s="87"/>
      <c r="W437" s="87"/>
      <c r="X437" s="87"/>
      <c r="Y437" s="87"/>
      <c r="Z437" s="87"/>
      <c r="AA437" s="87"/>
      <c r="AB437" s="87"/>
      <c r="AC437" s="87"/>
      <c r="AD437" s="87"/>
      <c r="AE437" s="87"/>
      <c r="AF437" s="87"/>
      <c r="AG437" s="87"/>
      <c r="AH437" s="87"/>
      <c r="AI437" s="87"/>
      <c r="AJ437" s="87"/>
      <c r="AK437" s="87"/>
      <c r="AL437" s="87"/>
      <c r="AM437" s="87"/>
      <c r="AN437" s="87"/>
      <c r="AO437" s="87"/>
      <c r="AP437" s="87"/>
      <c r="AQ437" s="87"/>
      <c r="AR437" s="87"/>
      <c r="AS437" s="87"/>
      <c r="AT437" s="87"/>
      <c r="AU437" s="87"/>
      <c r="AV437" s="87"/>
      <c r="AW437" s="87"/>
      <c r="AX437" s="87"/>
      <c r="AY437" s="87"/>
      <c r="AZ437" s="87"/>
      <c r="BA437" s="87"/>
      <c r="BB437" s="87"/>
      <c r="BC437" s="87"/>
      <c r="BD437" s="87"/>
      <c r="BE437" s="87"/>
      <c r="BF437" s="87"/>
      <c r="BG437" s="87"/>
      <c r="BH437" s="87"/>
      <c r="BI437" s="87"/>
      <c r="BJ437" s="87"/>
      <c r="BK437" s="87"/>
      <c r="BL437" s="87"/>
      <c r="BM437" s="87"/>
      <c r="BN437" s="87"/>
      <c r="BO437" s="87"/>
      <c r="BP437" s="87"/>
      <c r="BQ437" s="87"/>
      <c r="BR437" s="87"/>
      <c r="BS437" s="63"/>
    </row>
    <row r="438" spans="4:71" s="64" customFormat="1" ht="9.75" customHeight="1" x14ac:dyDescent="0.3">
      <c r="D438" s="87"/>
      <c r="E438" s="87"/>
      <c r="F438" s="87"/>
      <c r="G438" s="87"/>
      <c r="H438" s="87"/>
      <c r="I438" s="87"/>
      <c r="J438" s="87"/>
      <c r="K438" s="87"/>
      <c r="L438" s="87"/>
      <c r="M438" s="87"/>
      <c r="N438" s="87"/>
      <c r="O438" s="87"/>
      <c r="P438" s="87"/>
      <c r="Q438" s="87"/>
      <c r="R438" s="87"/>
      <c r="S438" s="87"/>
      <c r="T438" s="87"/>
      <c r="U438" s="87"/>
      <c r="V438" s="87"/>
      <c r="W438" s="87"/>
      <c r="X438" s="87"/>
      <c r="Y438" s="87"/>
      <c r="Z438" s="87"/>
      <c r="AA438" s="87"/>
      <c r="AB438" s="87"/>
      <c r="AC438" s="87"/>
      <c r="AD438" s="87"/>
      <c r="AE438" s="87"/>
      <c r="AF438" s="87"/>
      <c r="AG438" s="87"/>
      <c r="AH438" s="87"/>
      <c r="AI438" s="87"/>
      <c r="AJ438" s="87"/>
      <c r="AK438" s="87"/>
      <c r="AL438" s="87"/>
      <c r="AM438" s="87"/>
      <c r="AN438" s="87"/>
      <c r="AO438" s="87"/>
      <c r="AP438" s="87"/>
      <c r="AQ438" s="87"/>
      <c r="AR438" s="87"/>
      <c r="AS438" s="87"/>
      <c r="AT438" s="87"/>
      <c r="AU438" s="87"/>
      <c r="AV438" s="87"/>
      <c r="AW438" s="87"/>
      <c r="AX438" s="87"/>
      <c r="AY438" s="87"/>
      <c r="AZ438" s="87"/>
      <c r="BA438" s="87"/>
      <c r="BB438" s="87"/>
      <c r="BC438" s="87"/>
      <c r="BD438" s="87"/>
      <c r="BE438" s="87"/>
      <c r="BF438" s="87"/>
      <c r="BG438" s="87"/>
      <c r="BH438" s="87"/>
      <c r="BI438" s="87"/>
      <c r="BJ438" s="87"/>
      <c r="BK438" s="87"/>
      <c r="BL438" s="87"/>
      <c r="BM438" s="87"/>
      <c r="BN438" s="87"/>
      <c r="BO438" s="87"/>
      <c r="BP438" s="87"/>
      <c r="BQ438" s="87"/>
      <c r="BR438" s="87"/>
      <c r="BS438" s="63"/>
    </row>
    <row r="439" spans="4:71" s="64" customFormat="1" ht="9.75" customHeight="1" x14ac:dyDescent="0.3">
      <c r="D439" s="87"/>
      <c r="E439" s="87"/>
      <c r="F439" s="87"/>
      <c r="G439" s="87"/>
      <c r="H439" s="87"/>
      <c r="I439" s="87"/>
      <c r="J439" s="87"/>
      <c r="K439" s="87"/>
      <c r="L439" s="87"/>
      <c r="M439" s="87"/>
      <c r="N439" s="87"/>
      <c r="O439" s="87"/>
      <c r="P439" s="87"/>
      <c r="Q439" s="87"/>
      <c r="R439" s="87"/>
      <c r="S439" s="87"/>
      <c r="T439" s="87"/>
      <c r="U439" s="87"/>
      <c r="V439" s="87"/>
      <c r="W439" s="87"/>
      <c r="X439" s="87"/>
      <c r="Y439" s="87"/>
      <c r="Z439" s="87"/>
      <c r="AA439" s="87"/>
      <c r="AB439" s="87"/>
      <c r="AC439" s="87"/>
      <c r="AD439" s="87"/>
      <c r="AE439" s="87"/>
      <c r="AF439" s="87"/>
      <c r="AG439" s="87"/>
      <c r="AH439" s="87"/>
      <c r="AI439" s="87"/>
      <c r="AJ439" s="87"/>
      <c r="AK439" s="87"/>
      <c r="AL439" s="87"/>
      <c r="AM439" s="87"/>
      <c r="AN439" s="87"/>
      <c r="AO439" s="87"/>
      <c r="AP439" s="87"/>
      <c r="AQ439" s="87"/>
      <c r="AR439" s="87"/>
      <c r="AS439" s="87"/>
      <c r="AT439" s="87"/>
      <c r="AU439" s="87"/>
      <c r="AV439" s="87"/>
      <c r="AW439" s="87"/>
      <c r="AX439" s="87"/>
      <c r="AY439" s="87"/>
      <c r="AZ439" s="87"/>
      <c r="BA439" s="87"/>
      <c r="BB439" s="87"/>
      <c r="BC439" s="87"/>
      <c r="BD439" s="87"/>
      <c r="BE439" s="87"/>
      <c r="BF439" s="87"/>
      <c r="BG439" s="87"/>
      <c r="BH439" s="87"/>
      <c r="BI439" s="87"/>
      <c r="BJ439" s="87"/>
      <c r="BK439" s="87"/>
      <c r="BL439" s="87"/>
      <c r="BM439" s="87"/>
      <c r="BN439" s="87"/>
      <c r="BO439" s="87"/>
      <c r="BP439" s="87"/>
      <c r="BQ439" s="87"/>
      <c r="BR439" s="87"/>
      <c r="BS439" s="63"/>
    </row>
    <row r="440" spans="4:71" s="64" customFormat="1" ht="9.75" customHeight="1" x14ac:dyDescent="0.3">
      <c r="D440" s="87"/>
      <c r="E440" s="87"/>
      <c r="F440" s="87"/>
      <c r="G440" s="87"/>
      <c r="H440" s="87"/>
      <c r="I440" s="87"/>
      <c r="J440" s="87"/>
      <c r="K440" s="87"/>
      <c r="L440" s="87"/>
      <c r="M440" s="87"/>
      <c r="N440" s="87"/>
      <c r="O440" s="87"/>
      <c r="P440" s="87"/>
      <c r="Q440" s="87"/>
      <c r="R440" s="87"/>
      <c r="S440" s="87"/>
      <c r="T440" s="87"/>
      <c r="U440" s="87"/>
      <c r="V440" s="87"/>
      <c r="W440" s="87"/>
      <c r="X440" s="87"/>
      <c r="Y440" s="87"/>
      <c r="Z440" s="87"/>
      <c r="AA440" s="87"/>
      <c r="AB440" s="87"/>
      <c r="AC440" s="87"/>
      <c r="AD440" s="87"/>
      <c r="AE440" s="87"/>
      <c r="AF440" s="87"/>
      <c r="AG440" s="87"/>
      <c r="AH440" s="87"/>
      <c r="AI440" s="87"/>
      <c r="AJ440" s="87"/>
      <c r="AK440" s="87"/>
      <c r="AL440" s="87"/>
      <c r="AM440" s="87"/>
      <c r="AN440" s="87"/>
      <c r="AO440" s="87"/>
      <c r="AP440" s="87"/>
      <c r="AQ440" s="87"/>
      <c r="AR440" s="87"/>
      <c r="AS440" s="87"/>
      <c r="AT440" s="87"/>
      <c r="AU440" s="87"/>
      <c r="AV440" s="87"/>
      <c r="AW440" s="87"/>
      <c r="AX440" s="87"/>
      <c r="AY440" s="87"/>
      <c r="AZ440" s="87"/>
      <c r="BA440" s="87"/>
      <c r="BB440" s="87"/>
      <c r="BC440" s="87"/>
      <c r="BD440" s="87"/>
      <c r="BE440" s="87"/>
      <c r="BF440" s="87"/>
      <c r="BG440" s="87"/>
      <c r="BH440" s="87"/>
      <c r="BI440" s="87"/>
      <c r="BJ440" s="87"/>
      <c r="BK440" s="87"/>
      <c r="BL440" s="87"/>
      <c r="BM440" s="87"/>
      <c r="BN440" s="87"/>
      <c r="BO440" s="87"/>
      <c r="BP440" s="87"/>
      <c r="BQ440" s="87"/>
      <c r="BR440" s="87"/>
      <c r="BS440" s="63"/>
    </row>
    <row r="441" spans="4:71" s="64" customFormat="1" ht="9.75" customHeight="1" x14ac:dyDescent="0.3">
      <c r="D441" s="87"/>
      <c r="E441" s="87"/>
      <c r="F441" s="87"/>
      <c r="G441" s="87"/>
      <c r="H441" s="87"/>
      <c r="I441" s="87"/>
      <c r="J441" s="87"/>
      <c r="K441" s="87"/>
      <c r="L441" s="87"/>
      <c r="M441" s="87"/>
      <c r="N441" s="87"/>
      <c r="O441" s="87"/>
      <c r="P441" s="87"/>
      <c r="Q441" s="87"/>
      <c r="R441" s="87"/>
      <c r="S441" s="87"/>
      <c r="T441" s="87"/>
      <c r="U441" s="87"/>
      <c r="V441" s="87"/>
      <c r="W441" s="87"/>
      <c r="X441" s="87"/>
      <c r="Y441" s="87"/>
      <c r="Z441" s="87"/>
      <c r="AA441" s="87"/>
      <c r="AB441" s="87"/>
      <c r="AC441" s="87"/>
      <c r="AD441" s="87"/>
      <c r="AE441" s="87"/>
      <c r="AF441" s="87"/>
      <c r="AG441" s="87"/>
      <c r="AH441" s="87"/>
      <c r="AI441" s="87"/>
      <c r="AJ441" s="87"/>
      <c r="AK441" s="87"/>
      <c r="AL441" s="87"/>
      <c r="AM441" s="87"/>
      <c r="AN441" s="87"/>
      <c r="AO441" s="87"/>
      <c r="AP441" s="87"/>
      <c r="AQ441" s="87"/>
      <c r="AR441" s="87"/>
      <c r="AS441" s="87"/>
      <c r="AT441" s="87"/>
      <c r="AU441" s="87"/>
      <c r="AV441" s="87"/>
      <c r="AW441" s="87"/>
      <c r="AX441" s="87"/>
      <c r="AY441" s="87"/>
      <c r="AZ441" s="87"/>
      <c r="BA441" s="87"/>
      <c r="BB441" s="87"/>
      <c r="BC441" s="87"/>
      <c r="BD441" s="87"/>
      <c r="BE441" s="87"/>
      <c r="BF441" s="87"/>
      <c r="BG441" s="87"/>
      <c r="BH441" s="87"/>
      <c r="BI441" s="87"/>
      <c r="BJ441" s="87"/>
      <c r="BK441" s="87"/>
      <c r="BL441" s="87"/>
      <c r="BM441" s="87"/>
      <c r="BN441" s="87"/>
      <c r="BO441" s="87"/>
      <c r="BP441" s="87"/>
      <c r="BQ441" s="87"/>
      <c r="BR441" s="87"/>
      <c r="BS441" s="63"/>
    </row>
    <row r="442" spans="4:71" s="64" customFormat="1" ht="9.75" customHeight="1" x14ac:dyDescent="0.3">
      <c r="D442" s="87"/>
      <c r="E442" s="87"/>
      <c r="F442" s="87"/>
      <c r="G442" s="87"/>
      <c r="H442" s="87"/>
      <c r="I442" s="87"/>
      <c r="J442" s="87"/>
      <c r="K442" s="87"/>
      <c r="L442" s="87"/>
      <c r="M442" s="87"/>
      <c r="N442" s="87"/>
      <c r="O442" s="87"/>
      <c r="P442" s="87"/>
      <c r="Q442" s="87"/>
      <c r="R442" s="87"/>
      <c r="S442" s="87"/>
      <c r="T442" s="87"/>
      <c r="U442" s="87"/>
      <c r="V442" s="87"/>
      <c r="W442" s="87"/>
      <c r="X442" s="87"/>
      <c r="Y442" s="87"/>
      <c r="Z442" s="87"/>
      <c r="AA442" s="87"/>
      <c r="AB442" s="87"/>
      <c r="AC442" s="87"/>
      <c r="AD442" s="87"/>
      <c r="AE442" s="87"/>
      <c r="AF442" s="87"/>
      <c r="AG442" s="87"/>
      <c r="AH442" s="87"/>
      <c r="AI442" s="87"/>
      <c r="AJ442" s="87"/>
      <c r="AK442" s="87"/>
      <c r="AL442" s="87"/>
      <c r="AM442" s="87"/>
      <c r="AN442" s="87"/>
      <c r="AO442" s="87"/>
      <c r="AP442" s="87"/>
      <c r="AQ442" s="87"/>
      <c r="AR442" s="87"/>
      <c r="AS442" s="87"/>
      <c r="AT442" s="87"/>
      <c r="AU442" s="87"/>
      <c r="AV442" s="87"/>
      <c r="AW442" s="87"/>
      <c r="AX442" s="87"/>
      <c r="AY442" s="87"/>
      <c r="AZ442" s="87"/>
      <c r="BA442" s="87"/>
      <c r="BB442" s="87"/>
      <c r="BC442" s="87"/>
      <c r="BD442" s="87"/>
      <c r="BE442" s="87"/>
      <c r="BF442" s="87"/>
      <c r="BG442" s="87"/>
      <c r="BH442" s="87"/>
      <c r="BI442" s="87"/>
      <c r="BJ442" s="87"/>
      <c r="BK442" s="87"/>
      <c r="BL442" s="87"/>
      <c r="BM442" s="87"/>
      <c r="BN442" s="87"/>
      <c r="BO442" s="87"/>
      <c r="BP442" s="87"/>
      <c r="BQ442" s="87"/>
      <c r="BR442" s="87"/>
      <c r="BS442" s="63"/>
    </row>
    <row r="443" spans="4:71" s="64" customFormat="1" ht="9.75" customHeight="1" x14ac:dyDescent="0.3">
      <c r="D443" s="87"/>
      <c r="E443" s="87"/>
      <c r="F443" s="87"/>
      <c r="G443" s="87"/>
      <c r="H443" s="87"/>
      <c r="I443" s="87"/>
      <c r="J443" s="87"/>
      <c r="K443" s="87"/>
      <c r="L443" s="87"/>
      <c r="M443" s="87"/>
      <c r="N443" s="87"/>
      <c r="O443" s="87"/>
      <c r="P443" s="87"/>
      <c r="Q443" s="87"/>
      <c r="R443" s="87"/>
      <c r="S443" s="87"/>
      <c r="T443" s="87"/>
      <c r="U443" s="87"/>
      <c r="V443" s="87"/>
      <c r="W443" s="87"/>
      <c r="X443" s="87"/>
      <c r="Y443" s="87"/>
      <c r="Z443" s="87"/>
      <c r="AA443" s="87"/>
      <c r="AB443" s="87"/>
      <c r="AC443" s="87"/>
      <c r="AD443" s="87"/>
      <c r="AE443" s="87"/>
      <c r="AF443" s="87"/>
      <c r="AG443" s="87"/>
      <c r="AH443" s="87"/>
      <c r="AI443" s="87"/>
      <c r="AJ443" s="87"/>
      <c r="AK443" s="87"/>
      <c r="AL443" s="87"/>
      <c r="AM443" s="87"/>
      <c r="AN443" s="87"/>
      <c r="AO443" s="87"/>
      <c r="AP443" s="87"/>
      <c r="AQ443" s="87"/>
      <c r="AR443" s="87"/>
      <c r="AS443" s="87"/>
      <c r="AT443" s="87"/>
      <c r="AU443" s="87"/>
      <c r="AV443" s="87"/>
      <c r="AW443" s="87"/>
      <c r="AX443" s="87"/>
      <c r="AY443" s="87"/>
      <c r="AZ443" s="87"/>
      <c r="BA443" s="87"/>
      <c r="BB443" s="87"/>
      <c r="BC443" s="87"/>
      <c r="BD443" s="87"/>
      <c r="BE443" s="87"/>
      <c r="BF443" s="87"/>
      <c r="BG443" s="87"/>
      <c r="BH443" s="87"/>
      <c r="BI443" s="87"/>
      <c r="BJ443" s="87"/>
      <c r="BK443" s="87"/>
      <c r="BL443" s="87"/>
      <c r="BM443" s="87"/>
      <c r="BN443" s="87"/>
      <c r="BO443" s="87"/>
      <c r="BP443" s="87"/>
      <c r="BQ443" s="87"/>
      <c r="BR443" s="87"/>
      <c r="BS443" s="63"/>
    </row>
    <row r="444" spans="4:71" s="64" customFormat="1" ht="9.75" customHeight="1" x14ac:dyDescent="0.3">
      <c r="D444" s="87"/>
      <c r="E444" s="87"/>
      <c r="F444" s="87"/>
      <c r="G444" s="87"/>
      <c r="H444" s="87"/>
      <c r="I444" s="87"/>
      <c r="J444" s="87"/>
      <c r="K444" s="87"/>
      <c r="L444" s="87"/>
      <c r="M444" s="87"/>
      <c r="N444" s="87"/>
      <c r="O444" s="87"/>
      <c r="P444" s="87"/>
      <c r="Q444" s="87"/>
      <c r="R444" s="87"/>
      <c r="S444" s="87"/>
      <c r="T444" s="87"/>
      <c r="U444" s="87"/>
      <c r="V444" s="87"/>
      <c r="W444" s="87"/>
      <c r="X444" s="87"/>
      <c r="Y444" s="87"/>
      <c r="Z444" s="87"/>
      <c r="AA444" s="87"/>
      <c r="AB444" s="87"/>
      <c r="AC444" s="87"/>
      <c r="AD444" s="87"/>
      <c r="AE444" s="87"/>
      <c r="AF444" s="87"/>
      <c r="AG444" s="87"/>
      <c r="AH444" s="87"/>
      <c r="AI444" s="87"/>
      <c r="AJ444" s="87"/>
      <c r="AK444" s="87"/>
      <c r="AL444" s="87"/>
      <c r="AM444" s="87"/>
      <c r="AN444" s="87"/>
      <c r="AO444" s="87"/>
      <c r="AP444" s="87"/>
      <c r="AQ444" s="87"/>
      <c r="AR444" s="87"/>
      <c r="AS444" s="87"/>
      <c r="AT444" s="87"/>
      <c r="AU444" s="87"/>
      <c r="AV444" s="87"/>
      <c r="AW444" s="87"/>
      <c r="AX444" s="87"/>
      <c r="AY444" s="87"/>
      <c r="AZ444" s="87"/>
      <c r="BA444" s="87"/>
      <c r="BB444" s="87"/>
      <c r="BC444" s="87"/>
      <c r="BD444" s="87"/>
      <c r="BE444" s="87"/>
      <c r="BF444" s="87"/>
      <c r="BG444" s="87"/>
      <c r="BH444" s="87"/>
      <c r="BI444" s="87"/>
      <c r="BJ444" s="87"/>
      <c r="BK444" s="87"/>
      <c r="BL444" s="87"/>
      <c r="BM444" s="87"/>
      <c r="BN444" s="87"/>
      <c r="BO444" s="87"/>
      <c r="BP444" s="87"/>
      <c r="BQ444" s="87"/>
      <c r="BR444" s="87"/>
      <c r="BS444" s="63"/>
    </row>
    <row r="445" spans="4:71" s="64" customFormat="1" ht="9.75" customHeight="1" x14ac:dyDescent="0.3">
      <c r="D445" s="87"/>
      <c r="E445" s="87"/>
      <c r="F445" s="87"/>
      <c r="G445" s="87"/>
      <c r="H445" s="87"/>
      <c r="I445" s="87"/>
      <c r="J445" s="87"/>
      <c r="K445" s="87"/>
      <c r="L445" s="87"/>
      <c r="M445" s="87"/>
      <c r="N445" s="87"/>
      <c r="O445" s="87"/>
      <c r="P445" s="87"/>
      <c r="Q445" s="87"/>
      <c r="R445" s="87"/>
      <c r="S445" s="87"/>
      <c r="T445" s="87"/>
      <c r="U445" s="87"/>
      <c r="V445" s="87"/>
      <c r="W445" s="87"/>
      <c r="X445" s="87"/>
      <c r="Y445" s="87"/>
      <c r="Z445" s="87"/>
      <c r="AA445" s="87"/>
      <c r="AB445" s="87"/>
      <c r="AC445" s="87"/>
      <c r="AD445" s="87"/>
      <c r="AE445" s="87"/>
      <c r="AF445" s="87"/>
      <c r="AG445" s="87"/>
      <c r="AH445" s="87"/>
      <c r="AI445" s="87"/>
      <c r="AJ445" s="87"/>
      <c r="AK445" s="87"/>
      <c r="AL445" s="87"/>
      <c r="AM445" s="87"/>
      <c r="AN445" s="87"/>
      <c r="AO445" s="87"/>
      <c r="AP445" s="87"/>
      <c r="AQ445" s="87"/>
      <c r="AR445" s="87"/>
      <c r="AS445" s="87"/>
      <c r="AT445" s="87"/>
      <c r="AU445" s="87"/>
      <c r="AV445" s="87"/>
      <c r="AW445" s="87"/>
      <c r="AX445" s="87"/>
      <c r="AY445" s="87"/>
      <c r="AZ445" s="87"/>
      <c r="BA445" s="87"/>
      <c r="BB445" s="87"/>
      <c r="BC445" s="87"/>
      <c r="BD445" s="87"/>
      <c r="BE445" s="87"/>
      <c r="BF445" s="87"/>
      <c r="BG445" s="87"/>
      <c r="BH445" s="87"/>
      <c r="BI445" s="87"/>
      <c r="BJ445" s="87"/>
      <c r="BK445" s="87"/>
      <c r="BL445" s="87"/>
      <c r="BM445" s="87"/>
      <c r="BN445" s="87"/>
      <c r="BO445" s="87"/>
      <c r="BP445" s="87"/>
      <c r="BQ445" s="87"/>
      <c r="BR445" s="87"/>
      <c r="BS445" s="63"/>
    </row>
    <row r="446" spans="4:71" s="64" customFormat="1" ht="9.75" customHeight="1" x14ac:dyDescent="0.3">
      <c r="D446" s="87"/>
      <c r="E446" s="87"/>
      <c r="F446" s="87"/>
      <c r="G446" s="87"/>
      <c r="H446" s="87"/>
      <c r="I446" s="87"/>
      <c r="J446" s="87"/>
      <c r="K446" s="87"/>
      <c r="L446" s="87"/>
      <c r="M446" s="87"/>
      <c r="N446" s="87"/>
      <c r="O446" s="87"/>
      <c r="P446" s="87"/>
      <c r="Q446" s="87"/>
      <c r="R446" s="87"/>
      <c r="S446" s="87"/>
      <c r="T446" s="87"/>
      <c r="U446" s="87"/>
      <c r="V446" s="87"/>
      <c r="W446" s="87"/>
      <c r="X446" s="87"/>
      <c r="Y446" s="87"/>
      <c r="Z446" s="87"/>
      <c r="AA446" s="87"/>
      <c r="AB446" s="87"/>
      <c r="AC446" s="87"/>
      <c r="AD446" s="87"/>
      <c r="AE446" s="87"/>
      <c r="AF446" s="87"/>
      <c r="AG446" s="87"/>
      <c r="AH446" s="87"/>
      <c r="AI446" s="87"/>
      <c r="AJ446" s="87"/>
      <c r="AK446" s="87"/>
      <c r="AL446" s="87"/>
      <c r="AM446" s="87"/>
      <c r="AN446" s="87"/>
      <c r="AO446" s="87"/>
      <c r="AP446" s="87"/>
      <c r="AQ446" s="87"/>
      <c r="AR446" s="87"/>
      <c r="AS446" s="87"/>
      <c r="AT446" s="87"/>
      <c r="AU446" s="87"/>
      <c r="AV446" s="87"/>
      <c r="AW446" s="87"/>
      <c r="AX446" s="87"/>
      <c r="AY446" s="87"/>
      <c r="AZ446" s="87"/>
      <c r="BA446" s="87"/>
      <c r="BB446" s="87"/>
      <c r="BC446" s="87"/>
      <c r="BD446" s="87"/>
      <c r="BE446" s="87"/>
      <c r="BF446" s="87"/>
      <c r="BG446" s="87"/>
      <c r="BH446" s="87"/>
      <c r="BI446" s="87"/>
      <c r="BJ446" s="87"/>
      <c r="BK446" s="87"/>
      <c r="BL446" s="87"/>
      <c r="BM446" s="87"/>
      <c r="BN446" s="87"/>
      <c r="BO446" s="87"/>
      <c r="BP446" s="87"/>
      <c r="BQ446" s="87"/>
      <c r="BR446" s="87"/>
      <c r="BS446" s="63"/>
    </row>
    <row r="447" spans="4:71" s="64" customFormat="1" ht="9.75" customHeight="1" x14ac:dyDescent="0.3">
      <c r="D447" s="87"/>
      <c r="E447" s="87"/>
      <c r="F447" s="87"/>
      <c r="G447" s="87"/>
      <c r="H447" s="87"/>
      <c r="I447" s="87"/>
      <c r="J447" s="87"/>
      <c r="K447" s="87"/>
      <c r="L447" s="87"/>
      <c r="M447" s="87"/>
      <c r="N447" s="87"/>
      <c r="O447" s="87"/>
      <c r="P447" s="87"/>
      <c r="Q447" s="87"/>
      <c r="R447" s="87"/>
      <c r="S447" s="87"/>
      <c r="T447" s="87"/>
      <c r="U447" s="87"/>
      <c r="V447" s="87"/>
      <c r="W447" s="87"/>
      <c r="X447" s="87"/>
      <c r="Y447" s="87"/>
      <c r="Z447" s="87"/>
      <c r="AA447" s="87"/>
      <c r="AB447" s="87"/>
      <c r="AC447" s="87"/>
      <c r="AD447" s="87"/>
      <c r="AE447" s="87"/>
      <c r="AF447" s="87"/>
      <c r="AG447" s="87"/>
      <c r="AH447" s="87"/>
      <c r="AI447" s="87"/>
      <c r="AJ447" s="87"/>
      <c r="AK447" s="87"/>
      <c r="AL447" s="87"/>
      <c r="AM447" s="87"/>
      <c r="AN447" s="87"/>
      <c r="AO447" s="87"/>
      <c r="AP447" s="87"/>
      <c r="AQ447" s="87"/>
      <c r="AR447" s="87"/>
      <c r="AS447" s="87"/>
      <c r="AT447" s="87"/>
      <c r="AU447" s="87"/>
      <c r="AV447" s="87"/>
      <c r="AW447" s="87"/>
      <c r="AX447" s="87"/>
      <c r="AY447" s="87"/>
      <c r="AZ447" s="87"/>
      <c r="BA447" s="87"/>
      <c r="BB447" s="87"/>
      <c r="BC447" s="87"/>
      <c r="BD447" s="87"/>
      <c r="BE447" s="87"/>
      <c r="BF447" s="87"/>
      <c r="BG447" s="87"/>
      <c r="BH447" s="87"/>
      <c r="BI447" s="87"/>
      <c r="BJ447" s="87"/>
      <c r="BK447" s="87"/>
      <c r="BL447" s="87"/>
      <c r="BM447" s="87"/>
      <c r="BN447" s="87"/>
      <c r="BO447" s="87"/>
      <c r="BP447" s="87"/>
      <c r="BQ447" s="87"/>
      <c r="BR447" s="87"/>
      <c r="BS447" s="63"/>
    </row>
    <row r="448" spans="4:71" s="64" customFormat="1" ht="9.75" customHeight="1" x14ac:dyDescent="0.3">
      <c r="D448" s="87"/>
      <c r="E448" s="87"/>
      <c r="F448" s="87"/>
      <c r="G448" s="87"/>
      <c r="H448" s="87"/>
      <c r="I448" s="87"/>
      <c r="J448" s="87"/>
      <c r="K448" s="87"/>
      <c r="L448" s="87"/>
      <c r="M448" s="87"/>
      <c r="N448" s="87"/>
      <c r="O448" s="87"/>
      <c r="P448" s="87"/>
      <c r="Q448" s="87"/>
      <c r="R448" s="87"/>
      <c r="S448" s="87"/>
      <c r="T448" s="87"/>
      <c r="U448" s="87"/>
      <c r="V448" s="87"/>
      <c r="W448" s="87"/>
      <c r="X448" s="87"/>
      <c r="Y448" s="87"/>
      <c r="Z448" s="87"/>
      <c r="AA448" s="87"/>
      <c r="AB448" s="87"/>
      <c r="AC448" s="87"/>
      <c r="AD448" s="87"/>
      <c r="AE448" s="87"/>
      <c r="AF448" s="87"/>
      <c r="AG448" s="87"/>
      <c r="AH448" s="87"/>
      <c r="AI448" s="87"/>
      <c r="AJ448" s="87"/>
      <c r="AK448" s="87"/>
      <c r="AL448" s="87"/>
      <c r="AM448" s="87"/>
      <c r="AN448" s="87"/>
      <c r="AO448" s="87"/>
      <c r="AP448" s="87"/>
      <c r="AQ448" s="87"/>
      <c r="AR448" s="87"/>
      <c r="AS448" s="87"/>
      <c r="AT448" s="87"/>
      <c r="AU448" s="87"/>
      <c r="AV448" s="87"/>
      <c r="AW448" s="87"/>
      <c r="AX448" s="87"/>
      <c r="AY448" s="87"/>
      <c r="AZ448" s="87"/>
      <c r="BA448" s="87"/>
      <c r="BB448" s="87"/>
      <c r="BC448" s="87"/>
      <c r="BD448" s="87"/>
      <c r="BE448" s="87"/>
      <c r="BF448" s="87"/>
      <c r="BG448" s="87"/>
      <c r="BH448" s="87"/>
      <c r="BI448" s="87"/>
      <c r="BJ448" s="87"/>
      <c r="BK448" s="87"/>
      <c r="BL448" s="87"/>
      <c r="BM448" s="87"/>
      <c r="BN448" s="87"/>
      <c r="BO448" s="87"/>
      <c r="BP448" s="87"/>
      <c r="BQ448" s="87"/>
      <c r="BR448" s="87"/>
      <c r="BS448" s="63"/>
    </row>
    <row r="449" spans="4:71" s="64" customFormat="1" ht="9.75" customHeight="1" x14ac:dyDescent="0.3">
      <c r="D449" s="87"/>
      <c r="E449" s="87"/>
      <c r="F449" s="87"/>
      <c r="G449" s="87"/>
      <c r="H449" s="87"/>
      <c r="I449" s="87"/>
      <c r="J449" s="87"/>
      <c r="K449" s="87"/>
      <c r="L449" s="87"/>
      <c r="M449" s="87"/>
      <c r="N449" s="87"/>
      <c r="O449" s="87"/>
      <c r="P449" s="87"/>
      <c r="Q449" s="87"/>
      <c r="R449" s="87"/>
      <c r="S449" s="87"/>
      <c r="T449" s="87"/>
      <c r="U449" s="87"/>
      <c r="V449" s="87"/>
      <c r="W449" s="87"/>
      <c r="X449" s="87"/>
      <c r="Y449" s="87"/>
      <c r="Z449" s="87"/>
      <c r="AA449" s="87"/>
      <c r="AB449" s="87"/>
      <c r="AC449" s="87"/>
      <c r="AD449" s="87"/>
      <c r="AE449" s="87"/>
      <c r="AF449" s="87"/>
      <c r="AG449" s="87"/>
      <c r="AH449" s="87"/>
      <c r="AI449" s="87"/>
      <c r="AJ449" s="87"/>
      <c r="AK449" s="87"/>
      <c r="AL449" s="87"/>
      <c r="AM449" s="87"/>
      <c r="AN449" s="87"/>
      <c r="AO449" s="87"/>
      <c r="AP449" s="87"/>
      <c r="AQ449" s="87"/>
      <c r="AR449" s="87"/>
      <c r="AS449" s="87"/>
      <c r="AT449" s="87"/>
      <c r="AU449" s="87"/>
      <c r="AV449" s="87"/>
      <c r="AW449" s="87"/>
      <c r="AX449" s="87"/>
      <c r="AY449" s="87"/>
      <c r="AZ449" s="87"/>
      <c r="BA449" s="87"/>
      <c r="BB449" s="87"/>
      <c r="BC449" s="87"/>
      <c r="BD449" s="87"/>
      <c r="BE449" s="87"/>
      <c r="BF449" s="87"/>
      <c r="BG449" s="87"/>
      <c r="BH449" s="87"/>
      <c r="BI449" s="87"/>
      <c r="BJ449" s="87"/>
      <c r="BK449" s="87"/>
      <c r="BL449" s="87"/>
      <c r="BM449" s="87"/>
      <c r="BN449" s="87"/>
      <c r="BO449" s="87"/>
      <c r="BP449" s="87"/>
      <c r="BQ449" s="87"/>
      <c r="BR449" s="87"/>
      <c r="BS449" s="63"/>
    </row>
    <row r="450" spans="4:71" s="64" customFormat="1" ht="9.75" customHeight="1" x14ac:dyDescent="0.3">
      <c r="D450" s="87"/>
      <c r="E450" s="87"/>
      <c r="F450" s="87"/>
      <c r="G450" s="87"/>
      <c r="H450" s="87"/>
      <c r="I450" s="87"/>
      <c r="J450" s="87"/>
      <c r="K450" s="87"/>
      <c r="L450" s="87"/>
      <c r="M450" s="87"/>
      <c r="N450" s="87"/>
      <c r="O450" s="87"/>
      <c r="P450" s="87"/>
      <c r="Q450" s="87"/>
      <c r="R450" s="87"/>
      <c r="S450" s="87"/>
      <c r="T450" s="87"/>
      <c r="U450" s="87"/>
      <c r="V450" s="87"/>
      <c r="W450" s="87"/>
      <c r="X450" s="87"/>
      <c r="Y450" s="87"/>
      <c r="Z450" s="87"/>
      <c r="AA450" s="87"/>
      <c r="AB450" s="87"/>
      <c r="AC450" s="87"/>
      <c r="AD450" s="87"/>
      <c r="AE450" s="87"/>
      <c r="AF450" s="87"/>
      <c r="AG450" s="87"/>
      <c r="AH450" s="87"/>
      <c r="AI450" s="87"/>
      <c r="AJ450" s="87"/>
      <c r="AK450" s="87"/>
      <c r="AL450" s="87"/>
      <c r="AM450" s="87"/>
      <c r="AN450" s="87"/>
      <c r="AO450" s="87"/>
      <c r="AP450" s="87"/>
      <c r="AQ450" s="87"/>
      <c r="AR450" s="87"/>
      <c r="AS450" s="87"/>
      <c r="AT450" s="87"/>
      <c r="AU450" s="87"/>
      <c r="AV450" s="87"/>
      <c r="AW450" s="87"/>
      <c r="AX450" s="87"/>
      <c r="AY450" s="87"/>
      <c r="AZ450" s="87"/>
      <c r="BA450" s="87"/>
      <c r="BB450" s="87"/>
      <c r="BC450" s="87"/>
      <c r="BD450" s="87"/>
      <c r="BE450" s="87"/>
      <c r="BF450" s="87"/>
      <c r="BG450" s="87"/>
      <c r="BH450" s="87"/>
      <c r="BI450" s="87"/>
      <c r="BJ450" s="87"/>
      <c r="BK450" s="87"/>
      <c r="BL450" s="87"/>
      <c r="BM450" s="87"/>
      <c r="BN450" s="87"/>
      <c r="BO450" s="87"/>
      <c r="BP450" s="87"/>
      <c r="BQ450" s="87"/>
      <c r="BR450" s="87"/>
      <c r="BS450" s="63"/>
    </row>
    <row r="451" spans="4:71" s="64" customFormat="1" ht="9.75" customHeight="1" x14ac:dyDescent="0.3">
      <c r="D451" s="87"/>
      <c r="E451" s="87"/>
      <c r="F451" s="87"/>
      <c r="G451" s="87"/>
      <c r="H451" s="87"/>
      <c r="I451" s="87"/>
      <c r="J451" s="87"/>
      <c r="K451" s="87"/>
      <c r="L451" s="87"/>
      <c r="M451" s="87"/>
      <c r="N451" s="87"/>
      <c r="O451" s="87"/>
      <c r="P451" s="87"/>
      <c r="Q451" s="87"/>
      <c r="R451" s="87"/>
      <c r="S451" s="87"/>
      <c r="T451" s="87"/>
      <c r="U451" s="87"/>
      <c r="V451" s="87"/>
      <c r="W451" s="87"/>
      <c r="X451" s="87"/>
      <c r="Y451" s="87"/>
      <c r="Z451" s="87"/>
      <c r="AA451" s="87"/>
      <c r="AB451" s="87"/>
      <c r="AC451" s="87"/>
      <c r="AD451" s="87"/>
      <c r="AE451" s="87"/>
      <c r="AF451" s="87"/>
      <c r="AG451" s="87"/>
      <c r="AH451" s="87"/>
      <c r="AI451" s="87"/>
      <c r="AJ451" s="87"/>
      <c r="AK451" s="87"/>
      <c r="AL451" s="87"/>
      <c r="AM451" s="87"/>
      <c r="AN451" s="87"/>
      <c r="AO451" s="87"/>
      <c r="AP451" s="87"/>
      <c r="AQ451" s="87"/>
      <c r="AR451" s="87"/>
      <c r="AS451" s="87"/>
      <c r="AT451" s="87"/>
      <c r="AU451" s="87"/>
      <c r="AV451" s="87"/>
      <c r="AW451" s="87"/>
      <c r="AX451" s="87"/>
      <c r="AY451" s="87"/>
      <c r="AZ451" s="87"/>
      <c r="BA451" s="87"/>
      <c r="BB451" s="87"/>
      <c r="BC451" s="87"/>
      <c r="BD451" s="87"/>
      <c r="BE451" s="87"/>
      <c r="BF451" s="87"/>
      <c r="BG451" s="87"/>
      <c r="BH451" s="87"/>
      <c r="BI451" s="87"/>
      <c r="BJ451" s="87"/>
      <c r="BK451" s="87"/>
      <c r="BL451" s="87"/>
      <c r="BM451" s="87"/>
      <c r="BN451" s="87"/>
      <c r="BO451" s="87"/>
      <c r="BP451" s="87"/>
      <c r="BQ451" s="87"/>
      <c r="BR451" s="87"/>
      <c r="BS451" s="63"/>
    </row>
    <row r="452" spans="4:71" s="64" customFormat="1" ht="9.75" customHeight="1" x14ac:dyDescent="0.3">
      <c r="D452" s="87"/>
      <c r="E452" s="87"/>
      <c r="F452" s="87"/>
      <c r="G452" s="87"/>
      <c r="H452" s="87"/>
      <c r="I452" s="87"/>
      <c r="J452" s="87"/>
      <c r="K452" s="87"/>
      <c r="L452" s="87"/>
      <c r="M452" s="87"/>
      <c r="N452" s="87"/>
      <c r="O452" s="87"/>
      <c r="P452" s="87"/>
      <c r="Q452" s="87"/>
      <c r="R452" s="87"/>
      <c r="S452" s="87"/>
      <c r="T452" s="87"/>
      <c r="U452" s="87"/>
      <c r="V452" s="87"/>
      <c r="W452" s="87"/>
      <c r="X452" s="87"/>
      <c r="Y452" s="87"/>
      <c r="Z452" s="87"/>
      <c r="AA452" s="87"/>
      <c r="AB452" s="87"/>
      <c r="AC452" s="87"/>
      <c r="AD452" s="87"/>
      <c r="AE452" s="87"/>
      <c r="AF452" s="87"/>
      <c r="AG452" s="87"/>
      <c r="AH452" s="87"/>
      <c r="AI452" s="87"/>
      <c r="AJ452" s="87"/>
      <c r="AK452" s="87"/>
      <c r="AL452" s="87"/>
      <c r="AM452" s="87"/>
      <c r="AN452" s="87"/>
      <c r="AO452" s="87"/>
      <c r="AP452" s="87"/>
      <c r="AQ452" s="87"/>
      <c r="AR452" s="87"/>
      <c r="AS452" s="87"/>
      <c r="AT452" s="87"/>
      <c r="AU452" s="87"/>
      <c r="AV452" s="87"/>
      <c r="AW452" s="87"/>
      <c r="AX452" s="87"/>
      <c r="AY452" s="87"/>
      <c r="AZ452" s="87"/>
      <c r="BA452" s="87"/>
      <c r="BB452" s="87"/>
      <c r="BC452" s="87"/>
      <c r="BD452" s="87"/>
      <c r="BE452" s="87"/>
      <c r="BF452" s="87"/>
      <c r="BG452" s="87"/>
      <c r="BH452" s="87"/>
      <c r="BI452" s="87"/>
      <c r="BJ452" s="87"/>
      <c r="BK452" s="87"/>
      <c r="BL452" s="87"/>
      <c r="BM452" s="87"/>
      <c r="BN452" s="87"/>
      <c r="BO452" s="87"/>
      <c r="BP452" s="87"/>
      <c r="BQ452" s="87"/>
      <c r="BR452" s="87"/>
      <c r="BS452" s="63"/>
    </row>
    <row r="453" spans="4:71" s="64" customFormat="1" ht="9.75" customHeight="1" x14ac:dyDescent="0.3">
      <c r="D453" s="87"/>
      <c r="E453" s="87"/>
      <c r="F453" s="87"/>
      <c r="G453" s="87"/>
      <c r="H453" s="87"/>
      <c r="I453" s="87"/>
      <c r="J453" s="87"/>
      <c r="K453" s="87"/>
      <c r="L453" s="87"/>
      <c r="M453" s="87"/>
      <c r="N453" s="87"/>
      <c r="O453" s="87"/>
      <c r="P453" s="87"/>
      <c r="Q453" s="87"/>
      <c r="R453" s="87"/>
      <c r="S453" s="87"/>
      <c r="T453" s="87"/>
      <c r="U453" s="87"/>
      <c r="V453" s="87"/>
      <c r="W453" s="87"/>
      <c r="X453" s="87"/>
      <c r="Y453" s="87"/>
      <c r="Z453" s="87"/>
      <c r="AA453" s="87"/>
      <c r="AB453" s="87"/>
      <c r="AC453" s="87"/>
      <c r="AD453" s="87"/>
      <c r="AE453" s="87"/>
      <c r="AF453" s="87"/>
      <c r="AG453" s="87"/>
      <c r="AH453" s="87"/>
      <c r="AI453" s="87"/>
      <c r="AJ453" s="87"/>
      <c r="AK453" s="87"/>
      <c r="AL453" s="87"/>
      <c r="AM453" s="87"/>
      <c r="AN453" s="87"/>
      <c r="AO453" s="87"/>
      <c r="AP453" s="87"/>
      <c r="AQ453" s="87"/>
      <c r="AR453" s="87"/>
      <c r="AS453" s="87"/>
      <c r="AT453" s="87"/>
      <c r="AU453" s="87"/>
      <c r="AV453" s="87"/>
      <c r="AW453" s="87"/>
      <c r="AX453" s="87"/>
      <c r="AY453" s="87"/>
      <c r="AZ453" s="87"/>
      <c r="BA453" s="87"/>
      <c r="BB453" s="87"/>
      <c r="BC453" s="87"/>
      <c r="BD453" s="87"/>
      <c r="BE453" s="87"/>
      <c r="BF453" s="87"/>
      <c r="BG453" s="87"/>
      <c r="BH453" s="87"/>
      <c r="BI453" s="87"/>
      <c r="BJ453" s="87"/>
      <c r="BK453" s="87"/>
      <c r="BL453" s="87"/>
      <c r="BM453" s="87"/>
      <c r="BN453" s="87"/>
      <c r="BO453" s="87"/>
      <c r="BP453" s="87"/>
      <c r="BQ453" s="87"/>
      <c r="BR453" s="87"/>
      <c r="BS453" s="63"/>
    </row>
    <row r="454" spans="4:71" s="64" customFormat="1" ht="9.75" customHeight="1" x14ac:dyDescent="0.3">
      <c r="D454" s="87"/>
      <c r="E454" s="87"/>
      <c r="F454" s="87"/>
      <c r="G454" s="87"/>
      <c r="H454" s="87"/>
      <c r="I454" s="87"/>
      <c r="J454" s="87"/>
      <c r="K454" s="87"/>
      <c r="L454" s="87"/>
      <c r="M454" s="87"/>
      <c r="N454" s="87"/>
      <c r="O454" s="87"/>
      <c r="P454" s="87"/>
      <c r="Q454" s="87"/>
      <c r="R454" s="87"/>
      <c r="S454" s="87"/>
      <c r="T454" s="87"/>
      <c r="U454" s="87"/>
      <c r="V454" s="87"/>
      <c r="W454" s="87"/>
      <c r="X454" s="87"/>
      <c r="Y454" s="87"/>
      <c r="Z454" s="87"/>
      <c r="AA454" s="87"/>
      <c r="AB454" s="87"/>
      <c r="AC454" s="87"/>
      <c r="AD454" s="87"/>
      <c r="AE454" s="87"/>
      <c r="AF454" s="87"/>
      <c r="AG454" s="87"/>
      <c r="AH454" s="87"/>
      <c r="AI454" s="87"/>
      <c r="AJ454" s="87"/>
      <c r="AK454" s="87"/>
      <c r="AL454" s="87"/>
      <c r="AM454" s="87"/>
      <c r="AN454" s="87"/>
      <c r="AO454" s="87"/>
      <c r="AP454" s="87"/>
      <c r="AQ454" s="87"/>
      <c r="AR454" s="87"/>
      <c r="AS454" s="87"/>
      <c r="AT454" s="87"/>
      <c r="AU454" s="87"/>
      <c r="AV454" s="87"/>
      <c r="AW454" s="87"/>
      <c r="AX454" s="87"/>
      <c r="AY454" s="87"/>
      <c r="AZ454" s="87"/>
      <c r="BA454" s="87"/>
      <c r="BB454" s="87"/>
      <c r="BC454" s="87"/>
      <c r="BD454" s="87"/>
      <c r="BE454" s="87"/>
      <c r="BF454" s="87"/>
      <c r="BG454" s="87"/>
      <c r="BH454" s="87"/>
      <c r="BI454" s="87"/>
      <c r="BJ454" s="87"/>
      <c r="BK454" s="87"/>
      <c r="BL454" s="87"/>
      <c r="BM454" s="87"/>
      <c r="BN454" s="87"/>
      <c r="BO454" s="87"/>
      <c r="BP454" s="87"/>
      <c r="BQ454" s="87"/>
      <c r="BR454" s="87"/>
      <c r="BS454" s="63"/>
    </row>
    <row r="455" spans="4:71" s="64" customFormat="1" ht="9.75" customHeight="1" x14ac:dyDescent="0.3">
      <c r="D455" s="87"/>
      <c r="E455" s="87"/>
      <c r="F455" s="87"/>
      <c r="G455" s="87"/>
      <c r="H455" s="87"/>
      <c r="I455" s="87"/>
      <c r="J455" s="87"/>
      <c r="K455" s="87"/>
      <c r="L455" s="87"/>
      <c r="M455" s="87"/>
      <c r="N455" s="87"/>
      <c r="O455" s="87"/>
      <c r="P455" s="87"/>
      <c r="Q455" s="87"/>
      <c r="R455" s="87"/>
      <c r="S455" s="87"/>
      <c r="T455" s="87"/>
      <c r="U455" s="87"/>
      <c r="V455" s="87"/>
      <c r="W455" s="87"/>
      <c r="X455" s="87"/>
      <c r="Y455" s="87"/>
      <c r="Z455" s="87"/>
      <c r="AA455" s="87"/>
      <c r="AB455" s="87"/>
      <c r="AC455" s="87"/>
      <c r="AD455" s="87"/>
      <c r="AE455" s="87"/>
      <c r="AF455" s="87"/>
      <c r="AG455" s="87"/>
      <c r="AH455" s="87"/>
      <c r="AI455" s="87"/>
      <c r="AJ455" s="87"/>
      <c r="AK455" s="87"/>
      <c r="AL455" s="87"/>
      <c r="AM455" s="87"/>
      <c r="AN455" s="87"/>
      <c r="AO455" s="87"/>
      <c r="AP455" s="87"/>
      <c r="AQ455" s="87"/>
      <c r="AR455" s="87"/>
      <c r="AS455" s="87"/>
      <c r="AT455" s="87"/>
      <c r="AU455" s="87"/>
      <c r="AV455" s="87"/>
      <c r="AW455" s="87"/>
      <c r="AX455" s="87"/>
      <c r="AY455" s="87"/>
      <c r="AZ455" s="87"/>
      <c r="BA455" s="87"/>
      <c r="BB455" s="87"/>
      <c r="BC455" s="87"/>
      <c r="BD455" s="87"/>
      <c r="BE455" s="87"/>
      <c r="BF455" s="87"/>
      <c r="BG455" s="87"/>
      <c r="BH455" s="87"/>
      <c r="BI455" s="87"/>
      <c r="BJ455" s="87"/>
      <c r="BK455" s="87"/>
      <c r="BL455" s="87"/>
      <c r="BM455" s="87"/>
      <c r="BN455" s="87"/>
      <c r="BO455" s="87"/>
      <c r="BP455" s="87"/>
      <c r="BQ455" s="87"/>
      <c r="BR455" s="87"/>
      <c r="BS455" s="63"/>
    </row>
    <row r="456" spans="4:71" s="64" customFormat="1" ht="9.75" customHeight="1" x14ac:dyDescent="0.3">
      <c r="D456" s="87"/>
      <c r="E456" s="87"/>
      <c r="F456" s="87"/>
      <c r="G456" s="87"/>
      <c r="H456" s="87"/>
      <c r="I456" s="87"/>
      <c r="J456" s="87"/>
      <c r="K456" s="87"/>
      <c r="L456" s="87"/>
      <c r="M456" s="87"/>
      <c r="N456" s="87"/>
      <c r="O456" s="87"/>
      <c r="P456" s="87"/>
      <c r="Q456" s="87"/>
      <c r="R456" s="87"/>
      <c r="S456" s="87"/>
      <c r="T456" s="87"/>
      <c r="U456" s="87"/>
      <c r="V456" s="87"/>
      <c r="W456" s="87"/>
      <c r="X456" s="87"/>
      <c r="Y456" s="87"/>
      <c r="Z456" s="87"/>
      <c r="AA456" s="87"/>
      <c r="AB456" s="87"/>
      <c r="AC456" s="87"/>
      <c r="AD456" s="87"/>
      <c r="AE456" s="87"/>
      <c r="AF456" s="87"/>
      <c r="AG456" s="87"/>
      <c r="AH456" s="87"/>
      <c r="AI456" s="87"/>
      <c r="AJ456" s="87"/>
      <c r="AK456" s="87"/>
      <c r="AL456" s="87"/>
      <c r="AM456" s="87"/>
      <c r="AN456" s="87"/>
      <c r="AO456" s="87"/>
      <c r="AP456" s="87"/>
      <c r="AQ456" s="87"/>
      <c r="AR456" s="87"/>
      <c r="AS456" s="87"/>
      <c r="AT456" s="87"/>
      <c r="AU456" s="87"/>
      <c r="AV456" s="87"/>
      <c r="AW456" s="87"/>
      <c r="AX456" s="87"/>
      <c r="AY456" s="87"/>
      <c r="AZ456" s="87"/>
      <c r="BA456" s="87"/>
      <c r="BB456" s="87"/>
      <c r="BC456" s="87"/>
      <c r="BD456" s="87"/>
      <c r="BE456" s="87"/>
      <c r="BF456" s="87"/>
      <c r="BG456" s="87"/>
      <c r="BH456" s="87"/>
      <c r="BI456" s="87"/>
      <c r="BJ456" s="87"/>
      <c r="BK456" s="87"/>
      <c r="BL456" s="87"/>
      <c r="BM456" s="87"/>
      <c r="BN456" s="87"/>
      <c r="BO456" s="87"/>
      <c r="BP456" s="87"/>
      <c r="BQ456" s="87"/>
      <c r="BR456" s="87"/>
      <c r="BS456" s="63"/>
    </row>
    <row r="457" spans="4:71" s="64" customFormat="1" ht="9.75" customHeight="1" x14ac:dyDescent="0.3">
      <c r="D457" s="87"/>
      <c r="E457" s="87"/>
      <c r="F457" s="87"/>
      <c r="G457" s="87"/>
      <c r="H457" s="87"/>
      <c r="I457" s="87"/>
      <c r="J457" s="87"/>
      <c r="K457" s="87"/>
      <c r="L457" s="87"/>
      <c r="M457" s="87"/>
      <c r="N457" s="87"/>
      <c r="O457" s="87"/>
      <c r="P457" s="87"/>
      <c r="Q457" s="87"/>
      <c r="R457" s="87"/>
      <c r="S457" s="87"/>
      <c r="T457" s="87"/>
      <c r="U457" s="87"/>
      <c r="V457" s="87"/>
      <c r="W457" s="87"/>
      <c r="X457" s="87"/>
      <c r="Y457" s="87"/>
      <c r="Z457" s="87"/>
      <c r="AA457" s="87"/>
      <c r="AB457" s="87"/>
      <c r="AC457" s="87"/>
      <c r="AD457" s="87"/>
      <c r="AE457" s="87"/>
      <c r="AF457" s="87"/>
      <c r="AG457" s="87"/>
      <c r="AH457" s="87"/>
      <c r="AI457" s="87"/>
      <c r="AJ457" s="87"/>
      <c r="AK457" s="87"/>
      <c r="AL457" s="87"/>
      <c r="AM457" s="87"/>
      <c r="AN457" s="87"/>
      <c r="AO457" s="87"/>
      <c r="AP457" s="87"/>
      <c r="AQ457" s="87"/>
      <c r="AR457" s="87"/>
      <c r="AS457" s="87"/>
      <c r="AT457" s="87"/>
      <c r="AU457" s="87"/>
      <c r="AV457" s="87"/>
      <c r="AW457" s="87"/>
      <c r="AX457" s="87"/>
      <c r="AY457" s="87"/>
      <c r="AZ457" s="87"/>
      <c r="BA457" s="87"/>
      <c r="BB457" s="87"/>
      <c r="BC457" s="87"/>
      <c r="BD457" s="87"/>
      <c r="BE457" s="87"/>
      <c r="BF457" s="87"/>
      <c r="BG457" s="87"/>
      <c r="BH457" s="87"/>
      <c r="BI457" s="87"/>
      <c r="BJ457" s="87"/>
      <c r="BK457" s="87"/>
      <c r="BL457" s="87"/>
      <c r="BM457" s="87"/>
      <c r="BN457" s="87"/>
      <c r="BO457" s="87"/>
      <c r="BP457" s="87"/>
      <c r="BQ457" s="87"/>
      <c r="BR457" s="87"/>
      <c r="BS457" s="63"/>
    </row>
    <row r="458" spans="4:71" s="64" customFormat="1" ht="9.75" customHeight="1" x14ac:dyDescent="0.3">
      <c r="D458" s="87"/>
      <c r="E458" s="87"/>
      <c r="F458" s="87"/>
      <c r="G458" s="87"/>
      <c r="H458" s="87"/>
      <c r="I458" s="87"/>
      <c r="J458" s="87"/>
      <c r="K458" s="87"/>
      <c r="L458" s="87"/>
      <c r="M458" s="87"/>
      <c r="N458" s="87"/>
      <c r="O458" s="87"/>
      <c r="P458" s="87"/>
      <c r="Q458" s="87"/>
      <c r="R458" s="87"/>
      <c r="S458" s="87"/>
      <c r="T458" s="87"/>
      <c r="U458" s="87"/>
      <c r="V458" s="87"/>
      <c r="W458" s="87"/>
      <c r="X458" s="87"/>
      <c r="Y458" s="87"/>
      <c r="Z458" s="87"/>
      <c r="AA458" s="87"/>
      <c r="AB458" s="87"/>
      <c r="AC458" s="87"/>
      <c r="AD458" s="87"/>
      <c r="AE458" s="87"/>
      <c r="AF458" s="87"/>
      <c r="AG458" s="87"/>
      <c r="AH458" s="87"/>
      <c r="AI458" s="87"/>
      <c r="AJ458" s="87"/>
      <c r="AK458" s="87"/>
      <c r="AL458" s="87"/>
      <c r="AM458" s="87"/>
      <c r="AN458" s="87"/>
      <c r="AO458" s="87"/>
      <c r="AP458" s="87"/>
      <c r="AQ458" s="87"/>
      <c r="AR458" s="87"/>
      <c r="AS458" s="87"/>
      <c r="AT458" s="87"/>
      <c r="AU458" s="87"/>
      <c r="AV458" s="87"/>
      <c r="AW458" s="87"/>
      <c r="AX458" s="87"/>
      <c r="AY458" s="87"/>
      <c r="AZ458" s="87"/>
      <c r="BA458" s="87"/>
      <c r="BB458" s="87"/>
      <c r="BC458" s="87"/>
      <c r="BD458" s="87"/>
      <c r="BE458" s="87"/>
      <c r="BF458" s="87"/>
      <c r="BG458" s="87"/>
      <c r="BH458" s="87"/>
      <c r="BI458" s="87"/>
      <c r="BJ458" s="87"/>
      <c r="BK458" s="87"/>
      <c r="BL458" s="87"/>
      <c r="BM458" s="87"/>
      <c r="BN458" s="87"/>
      <c r="BO458" s="87"/>
      <c r="BP458" s="87"/>
      <c r="BQ458" s="87"/>
      <c r="BR458" s="87"/>
      <c r="BS458" s="63"/>
    </row>
    <row r="459" spans="4:71" s="64" customFormat="1" ht="9.75" customHeight="1" x14ac:dyDescent="0.3">
      <c r="D459" s="87"/>
      <c r="E459" s="87"/>
      <c r="F459" s="87"/>
      <c r="G459" s="87"/>
      <c r="H459" s="87"/>
      <c r="I459" s="87"/>
      <c r="J459" s="87"/>
      <c r="K459" s="87"/>
      <c r="L459" s="87"/>
      <c r="M459" s="87"/>
      <c r="N459" s="87"/>
      <c r="O459" s="87"/>
      <c r="P459" s="87"/>
      <c r="Q459" s="87"/>
      <c r="R459" s="87"/>
      <c r="S459" s="87"/>
      <c r="T459" s="87"/>
      <c r="U459" s="87"/>
      <c r="V459" s="87"/>
      <c r="W459" s="87"/>
      <c r="X459" s="87"/>
      <c r="Y459" s="87"/>
      <c r="Z459" s="87"/>
      <c r="AA459" s="87"/>
      <c r="AB459" s="87"/>
      <c r="AC459" s="87"/>
      <c r="AD459" s="87"/>
      <c r="AE459" s="87"/>
      <c r="AF459" s="87"/>
      <c r="AG459" s="87"/>
      <c r="AH459" s="87"/>
      <c r="AI459" s="87"/>
      <c r="AJ459" s="87"/>
      <c r="AK459" s="87"/>
      <c r="AL459" s="87"/>
      <c r="AM459" s="87"/>
      <c r="AN459" s="87"/>
      <c r="AO459" s="87"/>
      <c r="AP459" s="87"/>
      <c r="AQ459" s="87"/>
      <c r="AR459" s="87"/>
      <c r="AS459" s="87"/>
      <c r="AT459" s="87"/>
      <c r="AU459" s="87"/>
      <c r="AV459" s="87"/>
      <c r="AW459" s="87"/>
      <c r="AX459" s="87"/>
      <c r="AY459" s="87"/>
      <c r="AZ459" s="87"/>
      <c r="BA459" s="87"/>
      <c r="BB459" s="87"/>
      <c r="BC459" s="87"/>
      <c r="BD459" s="87"/>
      <c r="BE459" s="87"/>
      <c r="BF459" s="87"/>
      <c r="BG459" s="87"/>
      <c r="BH459" s="87"/>
      <c r="BI459" s="87"/>
      <c r="BJ459" s="87"/>
      <c r="BK459" s="87"/>
      <c r="BL459" s="87"/>
      <c r="BM459" s="87"/>
      <c r="BN459" s="87"/>
      <c r="BO459" s="87"/>
      <c r="BP459" s="87"/>
      <c r="BQ459" s="87"/>
      <c r="BR459" s="87"/>
      <c r="BS459" s="63"/>
    </row>
    <row r="460" spans="4:71" s="64" customFormat="1" ht="9.75" customHeight="1" x14ac:dyDescent="0.3">
      <c r="D460" s="87"/>
      <c r="E460" s="87"/>
      <c r="F460" s="87"/>
      <c r="G460" s="87"/>
      <c r="H460" s="87"/>
      <c r="I460" s="87"/>
      <c r="J460" s="87"/>
      <c r="K460" s="87"/>
      <c r="L460" s="87"/>
      <c r="M460" s="87"/>
      <c r="N460" s="87"/>
      <c r="O460" s="87"/>
      <c r="P460" s="87"/>
      <c r="Q460" s="87"/>
      <c r="R460" s="87"/>
      <c r="S460" s="87"/>
      <c r="T460" s="87"/>
      <c r="U460" s="87"/>
      <c r="V460" s="87"/>
      <c r="W460" s="87"/>
      <c r="X460" s="87"/>
      <c r="Y460" s="87"/>
      <c r="Z460" s="87"/>
      <c r="AA460" s="87"/>
      <c r="AB460" s="87"/>
      <c r="AC460" s="87"/>
      <c r="AD460" s="87"/>
      <c r="AE460" s="87"/>
      <c r="AF460" s="87"/>
      <c r="AG460" s="87"/>
      <c r="AH460" s="87"/>
      <c r="AI460" s="87"/>
      <c r="AJ460" s="87"/>
      <c r="AK460" s="87"/>
      <c r="AL460" s="87"/>
      <c r="AM460" s="87"/>
      <c r="AN460" s="87"/>
      <c r="AO460" s="87"/>
      <c r="AP460" s="87"/>
      <c r="AQ460" s="87"/>
      <c r="AR460" s="87"/>
      <c r="AS460" s="87"/>
      <c r="AT460" s="87"/>
      <c r="AU460" s="87"/>
      <c r="AV460" s="87"/>
      <c r="AW460" s="87"/>
      <c r="AX460" s="87"/>
      <c r="AY460" s="87"/>
      <c r="AZ460" s="87"/>
      <c r="BA460" s="87"/>
      <c r="BB460" s="87"/>
      <c r="BC460" s="87"/>
      <c r="BD460" s="87"/>
      <c r="BE460" s="87"/>
      <c r="BF460" s="87"/>
      <c r="BG460" s="87"/>
      <c r="BH460" s="87"/>
      <c r="BI460" s="87"/>
      <c r="BJ460" s="87"/>
      <c r="BK460" s="87"/>
      <c r="BL460" s="87"/>
      <c r="BM460" s="87"/>
      <c r="BN460" s="87"/>
      <c r="BO460" s="87"/>
      <c r="BP460" s="87"/>
      <c r="BQ460" s="87"/>
      <c r="BR460" s="87"/>
      <c r="BS460" s="63"/>
    </row>
    <row r="461" spans="4:71" s="64" customFormat="1" ht="9.75" customHeight="1" x14ac:dyDescent="0.3">
      <c r="D461" s="87"/>
      <c r="E461" s="87"/>
      <c r="F461" s="87"/>
      <c r="G461" s="87"/>
      <c r="H461" s="87"/>
      <c r="I461" s="87"/>
      <c r="J461" s="87"/>
      <c r="K461" s="87"/>
      <c r="L461" s="87"/>
      <c r="M461" s="87"/>
      <c r="N461" s="87"/>
      <c r="O461" s="87"/>
      <c r="P461" s="87"/>
      <c r="Q461" s="87"/>
      <c r="R461" s="87"/>
      <c r="S461" s="87"/>
      <c r="T461" s="87"/>
      <c r="U461" s="87"/>
      <c r="V461" s="87"/>
      <c r="W461" s="87"/>
      <c r="X461" s="87"/>
      <c r="Y461" s="87"/>
      <c r="Z461" s="87"/>
      <c r="AA461" s="87"/>
      <c r="AB461" s="87"/>
      <c r="AC461" s="87"/>
      <c r="AD461" s="87"/>
      <c r="AE461" s="87"/>
      <c r="AF461" s="87"/>
      <c r="AG461" s="87"/>
      <c r="AH461" s="87"/>
      <c r="AI461" s="87"/>
      <c r="AJ461" s="87"/>
      <c r="AK461" s="87"/>
      <c r="AL461" s="87"/>
      <c r="AM461" s="87"/>
      <c r="AN461" s="87"/>
      <c r="AO461" s="87"/>
      <c r="AP461" s="87"/>
      <c r="AQ461" s="87"/>
      <c r="AR461" s="87"/>
      <c r="AS461" s="87"/>
      <c r="AT461" s="87"/>
      <c r="AU461" s="87"/>
      <c r="AV461" s="87"/>
      <c r="AW461" s="87"/>
      <c r="AX461" s="87"/>
      <c r="AY461" s="87"/>
      <c r="AZ461" s="87"/>
      <c r="BA461" s="87"/>
      <c r="BB461" s="87"/>
      <c r="BC461" s="87"/>
      <c r="BD461" s="87"/>
      <c r="BE461" s="87"/>
      <c r="BF461" s="87"/>
      <c r="BG461" s="87"/>
      <c r="BH461" s="87"/>
      <c r="BI461" s="87"/>
      <c r="BJ461" s="87"/>
      <c r="BK461" s="87"/>
      <c r="BL461" s="87"/>
      <c r="BM461" s="87"/>
      <c r="BN461" s="87"/>
      <c r="BO461" s="87"/>
      <c r="BP461" s="87"/>
      <c r="BQ461" s="87"/>
      <c r="BR461" s="87"/>
      <c r="BS461" s="63"/>
    </row>
    <row r="462" spans="4:71" s="64" customFormat="1" ht="9.75" customHeight="1" x14ac:dyDescent="0.3">
      <c r="D462" s="87"/>
      <c r="E462" s="87"/>
      <c r="F462" s="87"/>
      <c r="G462" s="87"/>
      <c r="H462" s="87"/>
      <c r="I462" s="87"/>
      <c r="J462" s="87"/>
      <c r="K462" s="87"/>
      <c r="L462" s="87"/>
      <c r="M462" s="87"/>
      <c r="N462" s="87"/>
      <c r="O462" s="87"/>
      <c r="P462" s="87"/>
      <c r="Q462" s="87"/>
      <c r="R462" s="87"/>
      <c r="S462" s="87"/>
      <c r="T462" s="87"/>
      <c r="U462" s="87"/>
      <c r="V462" s="87"/>
      <c r="W462" s="87"/>
      <c r="X462" s="87"/>
      <c r="Y462" s="87"/>
      <c r="Z462" s="87"/>
      <c r="AA462" s="87"/>
      <c r="AB462" s="87"/>
      <c r="AC462" s="87"/>
      <c r="AD462" s="87"/>
      <c r="AE462" s="87"/>
      <c r="AF462" s="87"/>
      <c r="AG462" s="87"/>
      <c r="AH462" s="87"/>
      <c r="AI462" s="87"/>
      <c r="AJ462" s="87"/>
      <c r="AK462" s="87"/>
      <c r="AL462" s="87"/>
      <c r="AM462" s="87"/>
      <c r="AN462" s="87"/>
      <c r="AO462" s="87"/>
      <c r="AP462" s="87"/>
      <c r="AQ462" s="87"/>
      <c r="AR462" s="87"/>
      <c r="AS462" s="87"/>
      <c r="AT462" s="87"/>
      <c r="AU462" s="87"/>
      <c r="AV462" s="87"/>
      <c r="AW462" s="87"/>
      <c r="AX462" s="87"/>
      <c r="AY462" s="87"/>
      <c r="AZ462" s="87"/>
      <c r="BA462" s="87"/>
      <c r="BB462" s="87"/>
      <c r="BC462" s="87"/>
      <c r="BD462" s="87"/>
      <c r="BE462" s="87"/>
      <c r="BF462" s="87"/>
      <c r="BG462" s="87"/>
      <c r="BH462" s="87"/>
      <c r="BI462" s="87"/>
      <c r="BJ462" s="87"/>
      <c r="BK462" s="87"/>
      <c r="BL462" s="87"/>
      <c r="BM462" s="87"/>
      <c r="BN462" s="87"/>
      <c r="BO462" s="87"/>
      <c r="BP462" s="87"/>
      <c r="BQ462" s="87"/>
      <c r="BR462" s="87"/>
      <c r="BS462" s="63"/>
    </row>
    <row r="463" spans="4:71" s="64" customFormat="1" ht="9.75" customHeight="1" x14ac:dyDescent="0.3">
      <c r="D463" s="87"/>
      <c r="E463" s="87"/>
      <c r="F463" s="87"/>
      <c r="G463" s="87"/>
      <c r="H463" s="87"/>
      <c r="I463" s="87"/>
      <c r="J463" s="87"/>
      <c r="K463" s="87"/>
      <c r="L463" s="87"/>
      <c r="M463" s="87"/>
      <c r="N463" s="87"/>
      <c r="O463" s="87"/>
      <c r="P463" s="87"/>
      <c r="Q463" s="87"/>
      <c r="R463" s="87"/>
      <c r="S463" s="87"/>
      <c r="T463" s="87"/>
      <c r="U463" s="87"/>
      <c r="V463" s="87"/>
      <c r="W463" s="87"/>
      <c r="X463" s="87"/>
      <c r="Y463" s="87"/>
      <c r="Z463" s="87"/>
      <c r="AA463" s="87"/>
      <c r="AB463" s="87"/>
      <c r="AC463" s="87"/>
      <c r="AD463" s="87"/>
      <c r="AE463" s="87"/>
      <c r="AF463" s="87"/>
      <c r="AG463" s="87"/>
      <c r="AH463" s="87"/>
      <c r="AI463" s="87"/>
      <c r="AJ463" s="87"/>
      <c r="AK463" s="87"/>
      <c r="AL463" s="87"/>
      <c r="AM463" s="87"/>
      <c r="AN463" s="87"/>
      <c r="AO463" s="87"/>
      <c r="AP463" s="87"/>
      <c r="AQ463" s="87"/>
      <c r="AR463" s="87"/>
      <c r="AS463" s="87"/>
      <c r="AT463" s="87"/>
      <c r="AU463" s="87"/>
      <c r="AV463" s="87"/>
      <c r="AW463" s="87"/>
      <c r="AX463" s="87"/>
      <c r="AY463" s="87"/>
      <c r="AZ463" s="87"/>
      <c r="BA463" s="87"/>
      <c r="BB463" s="87"/>
      <c r="BC463" s="87"/>
      <c r="BD463" s="87"/>
      <c r="BE463" s="87"/>
      <c r="BF463" s="87"/>
      <c r="BG463" s="87"/>
      <c r="BH463" s="87"/>
      <c r="BI463" s="87"/>
      <c r="BJ463" s="87"/>
      <c r="BK463" s="87"/>
      <c r="BL463" s="87"/>
      <c r="BM463" s="87"/>
      <c r="BN463" s="87"/>
      <c r="BO463" s="87"/>
      <c r="BP463" s="87"/>
      <c r="BQ463" s="87"/>
      <c r="BR463" s="87"/>
      <c r="BS463" s="63"/>
    </row>
    <row r="464" spans="4:71" s="64" customFormat="1" ht="9.75" customHeight="1" x14ac:dyDescent="0.3">
      <c r="D464" s="87"/>
      <c r="E464" s="87"/>
      <c r="F464" s="87"/>
      <c r="G464" s="87"/>
      <c r="H464" s="87"/>
      <c r="I464" s="87"/>
      <c r="J464" s="87"/>
      <c r="K464" s="87"/>
      <c r="L464" s="87"/>
      <c r="M464" s="87"/>
      <c r="N464" s="87"/>
      <c r="O464" s="87"/>
      <c r="P464" s="87"/>
      <c r="Q464" s="87"/>
      <c r="R464" s="87"/>
      <c r="S464" s="87"/>
      <c r="T464" s="87"/>
      <c r="U464" s="87"/>
      <c r="V464" s="87"/>
      <c r="W464" s="87"/>
      <c r="X464" s="87"/>
      <c r="Y464" s="87"/>
      <c r="Z464" s="87"/>
      <c r="AA464" s="87"/>
      <c r="AB464" s="87"/>
      <c r="AC464" s="87"/>
      <c r="AD464" s="87"/>
      <c r="AE464" s="87"/>
      <c r="AF464" s="87"/>
      <c r="AG464" s="87"/>
      <c r="AH464" s="87"/>
      <c r="AI464" s="87"/>
      <c r="AJ464" s="87"/>
      <c r="AK464" s="87"/>
      <c r="AL464" s="87"/>
      <c r="AM464" s="87"/>
      <c r="AN464" s="87"/>
      <c r="AO464" s="87"/>
      <c r="AP464" s="87"/>
      <c r="AQ464" s="87"/>
      <c r="AR464" s="87"/>
      <c r="AS464" s="87"/>
      <c r="AT464" s="87"/>
      <c r="AU464" s="87"/>
      <c r="AV464" s="87"/>
      <c r="AW464" s="87"/>
      <c r="AX464" s="87"/>
      <c r="AY464" s="87"/>
      <c r="AZ464" s="87"/>
      <c r="BA464" s="87"/>
      <c r="BB464" s="87"/>
      <c r="BC464" s="87"/>
      <c r="BD464" s="87"/>
      <c r="BE464" s="87"/>
      <c r="BF464" s="87"/>
      <c r="BG464" s="87"/>
      <c r="BH464" s="87"/>
      <c r="BI464" s="87"/>
      <c r="BJ464" s="87"/>
      <c r="BK464" s="87"/>
      <c r="BL464" s="87"/>
      <c r="BM464" s="87"/>
      <c r="BN464" s="87"/>
      <c r="BO464" s="87"/>
      <c r="BP464" s="87"/>
      <c r="BQ464" s="87"/>
      <c r="BR464" s="87"/>
      <c r="BS464" s="63"/>
    </row>
    <row r="465" spans="4:71" s="64" customFormat="1" ht="9.75" customHeight="1" x14ac:dyDescent="0.3">
      <c r="D465" s="87"/>
      <c r="E465" s="87"/>
      <c r="F465" s="87"/>
      <c r="G465" s="87"/>
      <c r="H465" s="87"/>
      <c r="I465" s="87"/>
      <c r="J465" s="87"/>
      <c r="K465" s="87"/>
      <c r="L465" s="87"/>
      <c r="M465" s="87"/>
      <c r="N465" s="87"/>
      <c r="O465" s="87"/>
      <c r="P465" s="87"/>
      <c r="Q465" s="87"/>
      <c r="R465" s="87"/>
      <c r="S465" s="87"/>
      <c r="T465" s="87"/>
      <c r="U465" s="87"/>
      <c r="V465" s="87"/>
      <c r="W465" s="87"/>
      <c r="X465" s="87"/>
      <c r="Y465" s="87"/>
      <c r="Z465" s="87"/>
      <c r="AA465" s="87"/>
      <c r="AB465" s="87"/>
      <c r="AC465" s="87"/>
      <c r="AD465" s="87"/>
      <c r="AE465" s="87"/>
      <c r="AF465" s="87"/>
      <c r="AG465" s="87"/>
      <c r="AH465" s="87"/>
      <c r="AI465" s="87"/>
      <c r="AJ465" s="87"/>
      <c r="AK465" s="87"/>
      <c r="AL465" s="87"/>
      <c r="AM465" s="87"/>
      <c r="AN465" s="87"/>
      <c r="AO465" s="87"/>
      <c r="AP465" s="87"/>
      <c r="AQ465" s="87"/>
      <c r="AR465" s="87"/>
      <c r="AS465" s="87"/>
      <c r="AT465" s="87"/>
      <c r="AU465" s="87"/>
      <c r="AV465" s="87"/>
      <c r="AW465" s="87"/>
      <c r="AX465" s="87"/>
      <c r="AY465" s="87"/>
      <c r="AZ465" s="87"/>
      <c r="BA465" s="87"/>
      <c r="BB465" s="87"/>
      <c r="BC465" s="87"/>
      <c r="BD465" s="87"/>
      <c r="BE465" s="87"/>
      <c r="BF465" s="87"/>
      <c r="BG465" s="87"/>
      <c r="BH465" s="87"/>
      <c r="BI465" s="87"/>
      <c r="BJ465" s="87"/>
      <c r="BK465" s="87"/>
      <c r="BL465" s="87"/>
      <c r="BM465" s="87"/>
      <c r="BN465" s="87"/>
      <c r="BO465" s="87"/>
      <c r="BP465" s="87"/>
      <c r="BQ465" s="87"/>
      <c r="BR465" s="87"/>
      <c r="BS465" s="63"/>
    </row>
    <row r="466" spans="4:71" s="64" customFormat="1" ht="9.75" customHeight="1" x14ac:dyDescent="0.3">
      <c r="D466" s="87"/>
      <c r="E466" s="87"/>
      <c r="F466" s="87"/>
      <c r="G466" s="87"/>
      <c r="H466" s="87"/>
      <c r="I466" s="87"/>
      <c r="J466" s="87"/>
      <c r="K466" s="87"/>
      <c r="L466" s="87"/>
      <c r="M466" s="87"/>
      <c r="N466" s="87"/>
      <c r="O466" s="87"/>
      <c r="P466" s="87"/>
      <c r="Q466" s="87"/>
      <c r="R466" s="87"/>
      <c r="S466" s="87"/>
      <c r="T466" s="87"/>
      <c r="U466" s="87"/>
      <c r="V466" s="87"/>
      <c r="W466" s="87"/>
      <c r="X466" s="87"/>
      <c r="Y466" s="87"/>
      <c r="Z466" s="87"/>
      <c r="AA466" s="87"/>
      <c r="AB466" s="87"/>
      <c r="AC466" s="87"/>
      <c r="AD466" s="87"/>
      <c r="AE466" s="87"/>
      <c r="AF466" s="87"/>
      <c r="AG466" s="87"/>
      <c r="AH466" s="87"/>
      <c r="AI466" s="87"/>
      <c r="AJ466" s="87"/>
      <c r="AK466" s="87"/>
      <c r="AL466" s="87"/>
      <c r="AM466" s="87"/>
      <c r="AN466" s="87"/>
      <c r="AO466" s="87"/>
      <c r="AP466" s="87"/>
      <c r="AQ466" s="87"/>
      <c r="AR466" s="87"/>
      <c r="AS466" s="87"/>
      <c r="AT466" s="87"/>
      <c r="AU466" s="87"/>
      <c r="AV466" s="87"/>
      <c r="AW466" s="87"/>
      <c r="AX466" s="87"/>
      <c r="AY466" s="87"/>
      <c r="AZ466" s="87"/>
      <c r="BA466" s="87"/>
      <c r="BB466" s="87"/>
      <c r="BC466" s="87"/>
      <c r="BD466" s="87"/>
      <c r="BE466" s="87"/>
      <c r="BF466" s="87"/>
      <c r="BG466" s="87"/>
      <c r="BH466" s="87"/>
      <c r="BI466" s="87"/>
      <c r="BJ466" s="87"/>
      <c r="BK466" s="87"/>
      <c r="BL466" s="87"/>
      <c r="BM466" s="87"/>
      <c r="BN466" s="87"/>
      <c r="BO466" s="87"/>
      <c r="BP466" s="87"/>
      <c r="BQ466" s="87"/>
      <c r="BR466" s="87"/>
      <c r="BS466" s="63"/>
    </row>
    <row r="467" spans="4:71" s="64" customFormat="1" ht="9.75" customHeight="1" x14ac:dyDescent="0.3">
      <c r="D467" s="87"/>
      <c r="E467" s="87"/>
      <c r="F467" s="87"/>
      <c r="G467" s="87"/>
      <c r="H467" s="87"/>
      <c r="I467" s="87"/>
      <c r="J467" s="87"/>
      <c r="K467" s="87"/>
      <c r="L467" s="87"/>
      <c r="M467" s="87"/>
      <c r="N467" s="87"/>
      <c r="O467" s="87"/>
      <c r="P467" s="87"/>
      <c r="Q467" s="87"/>
      <c r="R467" s="87"/>
      <c r="S467" s="87"/>
      <c r="T467" s="87"/>
      <c r="U467" s="87"/>
      <c r="V467" s="87"/>
      <c r="W467" s="87"/>
      <c r="X467" s="87"/>
      <c r="Y467" s="87"/>
      <c r="Z467" s="87"/>
      <c r="AA467" s="87"/>
      <c r="AB467" s="87"/>
      <c r="AC467" s="87"/>
      <c r="AD467" s="87"/>
      <c r="AE467" s="87"/>
      <c r="AF467" s="87"/>
      <c r="AG467" s="87"/>
      <c r="AH467" s="87"/>
      <c r="AI467" s="87"/>
      <c r="AJ467" s="87"/>
      <c r="AK467" s="87"/>
      <c r="AL467" s="87"/>
      <c r="AM467" s="87"/>
      <c r="AN467" s="87"/>
      <c r="AO467" s="87"/>
      <c r="AP467" s="87"/>
      <c r="AQ467" s="87"/>
      <c r="AR467" s="87"/>
      <c r="AS467" s="87"/>
      <c r="AT467" s="87"/>
      <c r="AU467" s="87"/>
      <c r="AV467" s="87"/>
      <c r="AW467" s="87"/>
      <c r="AX467" s="87"/>
      <c r="AY467" s="87"/>
      <c r="AZ467" s="87"/>
      <c r="BA467" s="87"/>
      <c r="BB467" s="87"/>
      <c r="BC467" s="87"/>
      <c r="BD467" s="87"/>
      <c r="BE467" s="87"/>
      <c r="BF467" s="87"/>
      <c r="BG467" s="87"/>
      <c r="BH467" s="87"/>
      <c r="BI467" s="87"/>
      <c r="BJ467" s="87"/>
      <c r="BK467" s="87"/>
      <c r="BL467" s="87"/>
      <c r="BM467" s="87"/>
      <c r="BN467" s="87"/>
      <c r="BO467" s="87"/>
      <c r="BP467" s="87"/>
      <c r="BQ467" s="87"/>
      <c r="BR467" s="87"/>
      <c r="BS467" s="63"/>
    </row>
    <row r="468" spans="4:71" s="64" customFormat="1" ht="9.75" customHeight="1" x14ac:dyDescent="0.3">
      <c r="D468" s="87"/>
      <c r="E468" s="87"/>
      <c r="F468" s="87"/>
      <c r="G468" s="87"/>
      <c r="H468" s="87"/>
      <c r="I468" s="87"/>
      <c r="J468" s="87"/>
      <c r="K468" s="87"/>
      <c r="L468" s="87"/>
      <c r="M468" s="87"/>
      <c r="N468" s="87"/>
      <c r="O468" s="87"/>
      <c r="P468" s="87"/>
      <c r="Q468" s="87"/>
      <c r="R468" s="87"/>
      <c r="S468" s="87"/>
      <c r="T468" s="87"/>
      <c r="U468" s="87"/>
      <c r="V468" s="87"/>
      <c r="W468" s="87"/>
      <c r="X468" s="87"/>
      <c r="Y468" s="87"/>
      <c r="Z468" s="87"/>
      <c r="AA468" s="87"/>
      <c r="AB468" s="87"/>
      <c r="AC468" s="87"/>
      <c r="AD468" s="87"/>
      <c r="AE468" s="87"/>
      <c r="AF468" s="87"/>
      <c r="AG468" s="87"/>
      <c r="AH468" s="87"/>
      <c r="AI468" s="87"/>
      <c r="AJ468" s="87"/>
      <c r="AK468" s="87"/>
      <c r="AL468" s="87"/>
      <c r="AM468" s="87"/>
      <c r="AN468" s="87"/>
      <c r="AO468" s="87"/>
      <c r="AP468" s="87"/>
      <c r="AQ468" s="87"/>
      <c r="AR468" s="87"/>
      <c r="AS468" s="87"/>
      <c r="AT468" s="87"/>
      <c r="AU468" s="87"/>
      <c r="AV468" s="87"/>
      <c r="AW468" s="87"/>
      <c r="AX468" s="87"/>
      <c r="AY468" s="87"/>
      <c r="AZ468" s="87"/>
      <c r="BA468" s="87"/>
      <c r="BB468" s="87"/>
      <c r="BC468" s="87"/>
      <c r="BD468" s="87"/>
      <c r="BE468" s="87"/>
      <c r="BF468" s="87"/>
      <c r="BG468" s="87"/>
      <c r="BH468" s="87"/>
      <c r="BI468" s="87"/>
      <c r="BJ468" s="87"/>
      <c r="BK468" s="87"/>
      <c r="BL468" s="87"/>
      <c r="BM468" s="87"/>
      <c r="BN468" s="87"/>
      <c r="BO468" s="87"/>
      <c r="BP468" s="87"/>
      <c r="BQ468" s="87"/>
      <c r="BR468" s="87"/>
      <c r="BS468" s="63"/>
    </row>
    <row r="469" spans="4:71" s="64" customFormat="1" ht="9.75" customHeight="1" x14ac:dyDescent="0.3">
      <c r="D469" s="87"/>
      <c r="E469" s="87"/>
      <c r="F469" s="87"/>
      <c r="G469" s="87"/>
      <c r="H469" s="87"/>
      <c r="I469" s="87"/>
      <c r="J469" s="87"/>
      <c r="K469" s="87"/>
      <c r="L469" s="87"/>
      <c r="M469" s="87"/>
      <c r="N469" s="87"/>
      <c r="O469" s="87"/>
      <c r="P469" s="87"/>
      <c r="Q469" s="87"/>
      <c r="R469" s="87"/>
      <c r="S469" s="87"/>
      <c r="T469" s="87"/>
      <c r="U469" s="87"/>
      <c r="V469" s="87"/>
      <c r="W469" s="87"/>
      <c r="X469" s="87"/>
      <c r="Y469" s="87"/>
      <c r="Z469" s="87"/>
      <c r="AA469" s="87"/>
      <c r="AB469" s="87"/>
      <c r="AC469" s="87"/>
      <c r="AD469" s="87"/>
      <c r="AE469" s="87"/>
      <c r="AF469" s="87"/>
      <c r="AG469" s="87"/>
      <c r="AH469" s="87"/>
      <c r="AI469" s="87"/>
      <c r="AJ469" s="87"/>
      <c r="AK469" s="87"/>
      <c r="AL469" s="87"/>
      <c r="AM469" s="87"/>
      <c r="AN469" s="87"/>
      <c r="AO469" s="87"/>
      <c r="AP469" s="87"/>
      <c r="AQ469" s="87"/>
      <c r="AR469" s="87"/>
      <c r="AS469" s="87"/>
      <c r="AT469" s="87"/>
      <c r="AU469" s="87"/>
      <c r="AV469" s="87"/>
      <c r="AW469" s="87"/>
      <c r="AX469" s="87"/>
      <c r="AY469" s="87"/>
      <c r="AZ469" s="87"/>
      <c r="BA469" s="87"/>
      <c r="BB469" s="87"/>
      <c r="BC469" s="87"/>
      <c r="BD469" s="87"/>
      <c r="BE469" s="87"/>
      <c r="BF469" s="87"/>
      <c r="BG469" s="87"/>
      <c r="BH469" s="87"/>
      <c r="BI469" s="87"/>
      <c r="BJ469" s="87"/>
      <c r="BK469" s="87"/>
      <c r="BL469" s="87"/>
      <c r="BM469" s="87"/>
      <c r="BN469" s="87"/>
      <c r="BO469" s="87"/>
      <c r="BP469" s="87"/>
      <c r="BQ469" s="87"/>
      <c r="BR469" s="87"/>
      <c r="BS469" s="63"/>
    </row>
    <row r="470" spans="4:71" s="64" customFormat="1" ht="9.75" customHeight="1" x14ac:dyDescent="0.3">
      <c r="D470" s="87"/>
      <c r="E470" s="87"/>
      <c r="F470" s="87"/>
      <c r="G470" s="87"/>
      <c r="H470" s="87"/>
      <c r="I470" s="87"/>
      <c r="J470" s="87"/>
      <c r="K470" s="87"/>
      <c r="L470" s="87"/>
      <c r="M470" s="87"/>
      <c r="N470" s="87"/>
      <c r="O470" s="87"/>
      <c r="P470" s="87"/>
      <c r="Q470" s="87"/>
      <c r="R470" s="87"/>
      <c r="S470" s="87"/>
      <c r="T470" s="87"/>
      <c r="U470" s="87"/>
      <c r="V470" s="87"/>
      <c r="W470" s="87"/>
      <c r="X470" s="87"/>
      <c r="Y470" s="87"/>
      <c r="Z470" s="87"/>
      <c r="AA470" s="87"/>
      <c r="AB470" s="87"/>
      <c r="AC470" s="87"/>
      <c r="AD470" s="87"/>
      <c r="AE470" s="87"/>
      <c r="AF470" s="87"/>
      <c r="AG470" s="87"/>
      <c r="AH470" s="87"/>
      <c r="AI470" s="87"/>
      <c r="AJ470" s="87"/>
      <c r="AK470" s="87"/>
      <c r="AL470" s="87"/>
      <c r="AM470" s="87"/>
      <c r="AN470" s="87"/>
      <c r="AO470" s="87"/>
      <c r="AP470" s="87"/>
      <c r="AQ470" s="87"/>
      <c r="AR470" s="87"/>
      <c r="AS470" s="87"/>
      <c r="AT470" s="87"/>
      <c r="AU470" s="87"/>
      <c r="AV470" s="87"/>
      <c r="AW470" s="87"/>
      <c r="AX470" s="87"/>
      <c r="AY470" s="87"/>
      <c r="AZ470" s="87"/>
      <c r="BA470" s="87"/>
      <c r="BB470" s="87"/>
      <c r="BC470" s="87"/>
      <c r="BD470" s="87"/>
      <c r="BE470" s="87"/>
      <c r="BF470" s="87"/>
      <c r="BG470" s="87"/>
      <c r="BH470" s="87"/>
      <c r="BI470" s="87"/>
      <c r="BJ470" s="87"/>
      <c r="BK470" s="87"/>
      <c r="BL470" s="87"/>
      <c r="BM470" s="87"/>
      <c r="BN470" s="87"/>
      <c r="BO470" s="87"/>
      <c r="BP470" s="87"/>
      <c r="BQ470" s="87"/>
      <c r="BR470" s="87"/>
      <c r="BS470" s="63"/>
    </row>
    <row r="471" spans="4:71" s="64" customFormat="1" ht="9.75" customHeight="1" x14ac:dyDescent="0.3">
      <c r="D471" s="87"/>
      <c r="E471" s="87"/>
      <c r="F471" s="87"/>
      <c r="G471" s="87"/>
      <c r="H471" s="87"/>
      <c r="I471" s="87"/>
      <c r="J471" s="87"/>
      <c r="K471" s="87"/>
      <c r="L471" s="87"/>
      <c r="M471" s="87"/>
      <c r="N471" s="87"/>
      <c r="O471" s="87"/>
      <c r="P471" s="87"/>
      <c r="Q471" s="87"/>
      <c r="R471" s="87"/>
      <c r="S471" s="87"/>
      <c r="T471" s="87"/>
      <c r="U471" s="87"/>
      <c r="V471" s="87"/>
      <c r="W471" s="87"/>
      <c r="X471" s="87"/>
      <c r="Y471" s="87"/>
      <c r="Z471" s="87"/>
      <c r="AA471" s="87"/>
      <c r="AB471" s="87"/>
      <c r="AC471" s="87"/>
      <c r="AD471" s="87"/>
      <c r="AE471" s="87"/>
      <c r="AF471" s="87"/>
      <c r="AG471" s="87"/>
      <c r="AH471" s="87"/>
      <c r="AI471" s="87"/>
      <c r="AJ471" s="87"/>
      <c r="AK471" s="87"/>
      <c r="AL471" s="87"/>
      <c r="AM471" s="87"/>
      <c r="AN471" s="87"/>
      <c r="AO471" s="87"/>
      <c r="AP471" s="87"/>
      <c r="AQ471" s="87"/>
      <c r="AR471" s="87"/>
      <c r="AS471" s="87"/>
      <c r="AT471" s="87"/>
      <c r="AU471" s="87"/>
      <c r="AV471" s="87"/>
      <c r="AW471" s="87"/>
      <c r="AX471" s="87"/>
      <c r="AY471" s="87"/>
      <c r="AZ471" s="87"/>
      <c r="BA471" s="87"/>
      <c r="BB471" s="87"/>
      <c r="BC471" s="87"/>
      <c r="BD471" s="87"/>
      <c r="BE471" s="87"/>
      <c r="BF471" s="87"/>
      <c r="BG471" s="87"/>
      <c r="BH471" s="87"/>
      <c r="BI471" s="87"/>
      <c r="BJ471" s="87"/>
      <c r="BK471" s="87"/>
      <c r="BL471" s="87"/>
      <c r="BM471" s="87"/>
      <c r="BN471" s="87"/>
      <c r="BO471" s="87"/>
      <c r="BP471" s="87"/>
      <c r="BQ471" s="87"/>
      <c r="BR471" s="87"/>
      <c r="BS471" s="63"/>
    </row>
    <row r="472" spans="4:71" s="64" customFormat="1" ht="9.75" customHeight="1" x14ac:dyDescent="0.3">
      <c r="D472" s="87"/>
      <c r="E472" s="87"/>
      <c r="F472" s="87"/>
      <c r="G472" s="87"/>
      <c r="H472" s="87"/>
      <c r="I472" s="87"/>
      <c r="J472" s="87"/>
      <c r="K472" s="87"/>
      <c r="L472" s="87"/>
      <c r="M472" s="87"/>
      <c r="N472" s="87"/>
      <c r="O472" s="87"/>
      <c r="P472" s="87"/>
      <c r="Q472" s="87"/>
      <c r="R472" s="87"/>
      <c r="S472" s="87"/>
      <c r="T472" s="87"/>
      <c r="U472" s="87"/>
      <c r="V472" s="87"/>
      <c r="W472" s="87"/>
      <c r="X472" s="87"/>
      <c r="Y472" s="87"/>
      <c r="Z472" s="87"/>
      <c r="AA472" s="87"/>
      <c r="AB472" s="87"/>
      <c r="AC472" s="87"/>
      <c r="AD472" s="87"/>
      <c r="AE472" s="87"/>
      <c r="AF472" s="87"/>
      <c r="AG472" s="87"/>
      <c r="AH472" s="87"/>
      <c r="AI472" s="87"/>
      <c r="AJ472" s="87"/>
      <c r="AK472" s="87"/>
      <c r="AL472" s="87"/>
      <c r="AM472" s="87"/>
      <c r="AN472" s="87"/>
      <c r="AO472" s="87"/>
      <c r="AP472" s="87"/>
      <c r="AQ472" s="87"/>
      <c r="AR472" s="87"/>
      <c r="AS472" s="87"/>
      <c r="AT472" s="87"/>
      <c r="AU472" s="87"/>
      <c r="AV472" s="87"/>
      <c r="AW472" s="87"/>
      <c r="AX472" s="87"/>
      <c r="AY472" s="87"/>
      <c r="AZ472" s="87"/>
      <c r="BA472" s="87"/>
      <c r="BB472" s="87"/>
      <c r="BC472" s="87"/>
      <c r="BD472" s="87"/>
      <c r="BE472" s="87"/>
      <c r="BF472" s="87"/>
      <c r="BG472" s="87"/>
      <c r="BH472" s="87"/>
      <c r="BI472" s="87"/>
      <c r="BJ472" s="87"/>
      <c r="BK472" s="87"/>
      <c r="BL472" s="87"/>
      <c r="BM472" s="87"/>
      <c r="BN472" s="87"/>
      <c r="BO472" s="87"/>
      <c r="BP472" s="87"/>
      <c r="BQ472" s="87"/>
      <c r="BR472" s="87"/>
      <c r="BS472" s="63"/>
    </row>
    <row r="473" spans="4:71" s="64" customFormat="1" ht="9.75" customHeight="1" x14ac:dyDescent="0.3">
      <c r="D473" s="87"/>
      <c r="E473" s="87"/>
      <c r="F473" s="87"/>
      <c r="G473" s="87"/>
      <c r="H473" s="87"/>
      <c r="I473" s="87"/>
      <c r="J473" s="87"/>
      <c r="K473" s="87"/>
      <c r="L473" s="87"/>
      <c r="M473" s="87"/>
      <c r="N473" s="87"/>
      <c r="O473" s="87"/>
      <c r="P473" s="87"/>
      <c r="Q473" s="87"/>
      <c r="R473" s="87"/>
      <c r="S473" s="87"/>
      <c r="T473" s="87"/>
      <c r="U473" s="87"/>
      <c r="V473" s="87"/>
      <c r="W473" s="87"/>
      <c r="X473" s="87"/>
      <c r="Y473" s="87"/>
      <c r="Z473" s="87"/>
      <c r="AA473" s="87"/>
      <c r="AB473" s="87"/>
      <c r="AC473" s="87"/>
      <c r="AD473" s="87"/>
      <c r="AE473" s="87"/>
      <c r="AF473" s="87"/>
      <c r="AG473" s="87"/>
      <c r="AH473" s="87"/>
      <c r="AI473" s="87"/>
      <c r="AJ473" s="87"/>
      <c r="AK473" s="87"/>
      <c r="AL473" s="87"/>
      <c r="AM473" s="87"/>
      <c r="AN473" s="87"/>
      <c r="AO473" s="87"/>
      <c r="AP473" s="87"/>
      <c r="AQ473" s="87"/>
      <c r="AR473" s="87"/>
      <c r="AS473" s="87"/>
      <c r="AT473" s="87"/>
      <c r="AU473" s="87"/>
      <c r="AV473" s="87"/>
      <c r="AW473" s="87"/>
      <c r="AX473" s="87"/>
      <c r="AY473" s="87"/>
      <c r="AZ473" s="87"/>
      <c r="BA473" s="87"/>
      <c r="BB473" s="87"/>
      <c r="BC473" s="87"/>
      <c r="BD473" s="87"/>
      <c r="BE473" s="87"/>
      <c r="BF473" s="87"/>
      <c r="BG473" s="87"/>
      <c r="BH473" s="87"/>
      <c r="BI473" s="87"/>
      <c r="BJ473" s="87"/>
      <c r="BK473" s="87"/>
      <c r="BL473" s="87"/>
      <c r="BM473" s="87"/>
      <c r="BN473" s="87"/>
      <c r="BO473" s="87"/>
      <c r="BP473" s="87"/>
      <c r="BQ473" s="87"/>
      <c r="BR473" s="87"/>
      <c r="BS473" s="63"/>
    </row>
    <row r="474" spans="4:71" s="64" customFormat="1" ht="9.75" customHeight="1" x14ac:dyDescent="0.3">
      <c r="D474" s="87"/>
      <c r="E474" s="87"/>
      <c r="F474" s="87"/>
      <c r="G474" s="87"/>
      <c r="H474" s="87"/>
      <c r="I474" s="87"/>
      <c r="J474" s="87"/>
      <c r="K474" s="87"/>
      <c r="L474" s="87"/>
      <c r="M474" s="87"/>
      <c r="N474" s="87"/>
      <c r="O474" s="87"/>
      <c r="P474" s="87"/>
      <c r="Q474" s="87"/>
      <c r="R474" s="87"/>
      <c r="S474" s="87"/>
      <c r="T474" s="87"/>
      <c r="U474" s="87"/>
      <c r="V474" s="87"/>
      <c r="W474" s="87"/>
      <c r="X474" s="87"/>
      <c r="Y474" s="87"/>
      <c r="Z474" s="87"/>
      <c r="AA474" s="87"/>
      <c r="AB474" s="87"/>
      <c r="AC474" s="87"/>
      <c r="AD474" s="87"/>
      <c r="AE474" s="87"/>
      <c r="AF474" s="87"/>
      <c r="AG474" s="87"/>
      <c r="AH474" s="87"/>
      <c r="AI474" s="87"/>
      <c r="AJ474" s="87"/>
      <c r="AK474" s="87"/>
      <c r="AL474" s="87"/>
      <c r="AM474" s="87"/>
      <c r="AN474" s="87"/>
      <c r="AO474" s="87"/>
      <c r="AP474" s="87"/>
      <c r="AQ474" s="87"/>
      <c r="AR474" s="87"/>
      <c r="AS474" s="87"/>
      <c r="AT474" s="87"/>
      <c r="AU474" s="87"/>
      <c r="AV474" s="87"/>
      <c r="AW474" s="87"/>
      <c r="AX474" s="87"/>
      <c r="AY474" s="87"/>
      <c r="AZ474" s="87"/>
      <c r="BA474" s="87"/>
      <c r="BB474" s="87"/>
      <c r="BC474" s="87"/>
      <c r="BD474" s="87"/>
      <c r="BE474" s="87"/>
      <c r="BF474" s="87"/>
      <c r="BG474" s="87"/>
      <c r="BH474" s="87"/>
      <c r="BI474" s="87"/>
      <c r="BJ474" s="87"/>
      <c r="BK474" s="87"/>
      <c r="BL474" s="87"/>
      <c r="BM474" s="87"/>
      <c r="BN474" s="87"/>
      <c r="BO474" s="87"/>
      <c r="BP474" s="87"/>
      <c r="BQ474" s="87"/>
      <c r="BR474" s="87"/>
      <c r="BS474" s="63"/>
    </row>
    <row r="475" spans="4:71" s="64" customFormat="1" ht="9.75" customHeight="1" x14ac:dyDescent="0.3">
      <c r="D475" s="87"/>
      <c r="E475" s="87"/>
      <c r="F475" s="87"/>
      <c r="G475" s="87"/>
      <c r="H475" s="87"/>
      <c r="I475" s="87"/>
      <c r="J475" s="87"/>
      <c r="K475" s="87"/>
      <c r="L475" s="87"/>
      <c r="M475" s="87"/>
      <c r="N475" s="87"/>
      <c r="O475" s="87"/>
      <c r="P475" s="87"/>
      <c r="Q475" s="87"/>
      <c r="R475" s="87"/>
      <c r="S475" s="87"/>
      <c r="T475" s="87"/>
      <c r="U475" s="87"/>
      <c r="V475" s="87"/>
      <c r="W475" s="87"/>
      <c r="X475" s="87"/>
      <c r="Y475" s="87"/>
      <c r="Z475" s="87"/>
      <c r="AA475" s="87"/>
      <c r="AB475" s="87"/>
      <c r="AC475" s="87"/>
      <c r="AD475" s="87"/>
      <c r="AE475" s="87"/>
      <c r="AF475" s="87"/>
      <c r="AG475" s="87"/>
      <c r="AH475" s="87"/>
      <c r="AI475" s="87"/>
      <c r="AJ475" s="87"/>
      <c r="AK475" s="87"/>
      <c r="AL475" s="87"/>
      <c r="AM475" s="87"/>
      <c r="AN475" s="87"/>
      <c r="AO475" s="87"/>
      <c r="AP475" s="87"/>
      <c r="AQ475" s="87"/>
      <c r="AR475" s="87"/>
      <c r="AS475" s="87"/>
      <c r="AT475" s="87"/>
      <c r="AU475" s="87"/>
      <c r="AV475" s="87"/>
      <c r="AW475" s="87"/>
      <c r="AX475" s="87"/>
      <c r="AY475" s="87"/>
      <c r="AZ475" s="87"/>
      <c r="BA475" s="87"/>
      <c r="BB475" s="87"/>
      <c r="BC475" s="87"/>
      <c r="BD475" s="87"/>
      <c r="BE475" s="87"/>
      <c r="BF475" s="87"/>
      <c r="BG475" s="87"/>
      <c r="BH475" s="87"/>
      <c r="BI475" s="87"/>
      <c r="BJ475" s="87"/>
      <c r="BK475" s="87"/>
      <c r="BL475" s="87"/>
      <c r="BM475" s="87"/>
      <c r="BN475" s="87"/>
      <c r="BO475" s="87"/>
      <c r="BP475" s="87"/>
      <c r="BQ475" s="87"/>
      <c r="BR475" s="87"/>
      <c r="BS475" s="63"/>
    </row>
    <row r="476" spans="4:71" s="64" customFormat="1" ht="9.75" customHeight="1" x14ac:dyDescent="0.3">
      <c r="D476" s="87"/>
      <c r="E476" s="87"/>
      <c r="F476" s="87"/>
      <c r="G476" s="87"/>
      <c r="H476" s="87"/>
      <c r="I476" s="87"/>
      <c r="J476" s="87"/>
      <c r="K476" s="87"/>
      <c r="L476" s="87"/>
      <c r="M476" s="87"/>
      <c r="N476" s="87"/>
      <c r="O476" s="87"/>
      <c r="P476" s="87"/>
      <c r="Q476" s="87"/>
      <c r="R476" s="87"/>
      <c r="S476" s="87"/>
      <c r="T476" s="87"/>
      <c r="U476" s="87"/>
      <c r="V476" s="87"/>
      <c r="W476" s="87"/>
      <c r="X476" s="87"/>
      <c r="Y476" s="87"/>
      <c r="Z476" s="87"/>
      <c r="AA476" s="87"/>
      <c r="AB476" s="87"/>
      <c r="AC476" s="87"/>
      <c r="AD476" s="87"/>
      <c r="AE476" s="87"/>
      <c r="AF476" s="87"/>
      <c r="AG476" s="87"/>
      <c r="AH476" s="87"/>
      <c r="AI476" s="87"/>
      <c r="AJ476" s="87"/>
      <c r="AK476" s="87"/>
      <c r="AL476" s="87"/>
      <c r="AM476" s="87"/>
      <c r="AN476" s="87"/>
      <c r="AO476" s="87"/>
      <c r="AP476" s="87"/>
      <c r="AQ476" s="87"/>
      <c r="AR476" s="87"/>
      <c r="AS476" s="87"/>
      <c r="AT476" s="87"/>
      <c r="AU476" s="87"/>
      <c r="AV476" s="87"/>
      <c r="AW476" s="87"/>
      <c r="AX476" s="87"/>
      <c r="AY476" s="87"/>
      <c r="AZ476" s="87"/>
      <c r="BA476" s="87"/>
      <c r="BB476" s="87"/>
      <c r="BC476" s="87"/>
      <c r="BD476" s="87"/>
      <c r="BE476" s="87"/>
      <c r="BF476" s="87"/>
      <c r="BG476" s="87"/>
      <c r="BH476" s="87"/>
      <c r="BI476" s="87"/>
      <c r="BJ476" s="87"/>
      <c r="BK476" s="87"/>
      <c r="BL476" s="87"/>
      <c r="BM476" s="87"/>
      <c r="BN476" s="87"/>
      <c r="BO476" s="87"/>
      <c r="BP476" s="87"/>
      <c r="BQ476" s="87"/>
      <c r="BR476" s="87"/>
      <c r="BS476" s="63"/>
    </row>
    <row r="477" spans="4:71" s="64" customFormat="1" ht="9.75" customHeight="1" x14ac:dyDescent="0.3">
      <c r="D477" s="87"/>
      <c r="E477" s="87"/>
      <c r="F477" s="87"/>
      <c r="G477" s="87"/>
      <c r="H477" s="87"/>
      <c r="I477" s="87"/>
      <c r="J477" s="87"/>
      <c r="K477" s="87"/>
      <c r="L477" s="87"/>
      <c r="M477" s="87"/>
      <c r="N477" s="87"/>
      <c r="O477" s="87"/>
      <c r="P477" s="87"/>
      <c r="Q477" s="87"/>
      <c r="R477" s="87"/>
      <c r="S477" s="87"/>
      <c r="T477" s="87"/>
      <c r="U477" s="87"/>
      <c r="V477" s="87"/>
      <c r="W477" s="87"/>
      <c r="X477" s="87"/>
      <c r="Y477" s="87"/>
      <c r="Z477" s="87"/>
      <c r="AA477" s="87"/>
      <c r="AB477" s="87"/>
      <c r="AC477" s="87"/>
      <c r="AD477" s="87"/>
      <c r="AE477" s="87"/>
      <c r="AF477" s="87"/>
      <c r="AG477" s="87"/>
      <c r="AH477" s="87"/>
      <c r="AI477" s="87"/>
      <c r="AJ477" s="87"/>
      <c r="AK477" s="87"/>
      <c r="AL477" s="87"/>
      <c r="AM477" s="87"/>
      <c r="AN477" s="87"/>
      <c r="AO477" s="87"/>
      <c r="AP477" s="87"/>
      <c r="AQ477" s="87"/>
      <c r="AR477" s="87"/>
      <c r="AS477" s="87"/>
      <c r="AT477" s="87"/>
      <c r="AU477" s="87"/>
      <c r="AV477" s="87"/>
      <c r="AW477" s="87"/>
      <c r="AX477" s="87"/>
      <c r="AY477" s="87"/>
      <c r="AZ477" s="87"/>
      <c r="BA477" s="87"/>
      <c r="BB477" s="87"/>
      <c r="BC477" s="87"/>
      <c r="BD477" s="87"/>
      <c r="BE477" s="87"/>
      <c r="BF477" s="87"/>
      <c r="BG477" s="87"/>
      <c r="BH477" s="87"/>
      <c r="BI477" s="87"/>
      <c r="BJ477" s="87"/>
      <c r="BK477" s="87"/>
      <c r="BL477" s="87"/>
      <c r="BM477" s="87"/>
      <c r="BN477" s="87"/>
      <c r="BO477" s="87"/>
      <c r="BP477" s="87"/>
      <c r="BQ477" s="87"/>
      <c r="BR477" s="87"/>
      <c r="BS477" s="63"/>
    </row>
    <row r="478" spans="4:71" s="64" customFormat="1" ht="9.75" customHeight="1" x14ac:dyDescent="0.3">
      <c r="D478" s="87"/>
      <c r="E478" s="87"/>
      <c r="F478" s="87"/>
      <c r="G478" s="87"/>
      <c r="H478" s="87"/>
      <c r="I478" s="87"/>
      <c r="J478" s="87"/>
      <c r="K478" s="87"/>
      <c r="L478" s="87"/>
      <c r="M478" s="87"/>
      <c r="N478" s="87"/>
      <c r="O478" s="87"/>
      <c r="P478" s="87"/>
      <c r="Q478" s="87"/>
      <c r="R478" s="87"/>
      <c r="S478" s="87"/>
      <c r="T478" s="87"/>
      <c r="U478" s="87"/>
      <c r="V478" s="87"/>
      <c r="W478" s="87"/>
      <c r="X478" s="87"/>
      <c r="Y478" s="87"/>
      <c r="Z478" s="87"/>
      <c r="AA478" s="87"/>
      <c r="AB478" s="87"/>
      <c r="AC478" s="87"/>
      <c r="AD478" s="87"/>
      <c r="AE478" s="87"/>
      <c r="AF478" s="87"/>
      <c r="AG478" s="87"/>
      <c r="AH478" s="87"/>
      <c r="AI478" s="87"/>
      <c r="AJ478" s="87"/>
      <c r="AK478" s="87"/>
      <c r="AL478" s="87"/>
      <c r="AM478" s="87"/>
      <c r="AN478" s="87"/>
      <c r="AO478" s="87"/>
      <c r="AP478" s="87"/>
      <c r="AQ478" s="87"/>
      <c r="AR478" s="87"/>
      <c r="AS478" s="87"/>
      <c r="AT478" s="87"/>
      <c r="AU478" s="87"/>
      <c r="AV478" s="87"/>
      <c r="AW478" s="87"/>
      <c r="AX478" s="87"/>
      <c r="AY478" s="87"/>
      <c r="AZ478" s="87"/>
      <c r="BA478" s="87"/>
      <c r="BB478" s="87"/>
      <c r="BC478" s="87"/>
      <c r="BD478" s="87"/>
      <c r="BE478" s="87"/>
      <c r="BF478" s="87"/>
      <c r="BG478" s="87"/>
      <c r="BH478" s="87"/>
      <c r="BI478" s="87"/>
      <c r="BJ478" s="87"/>
      <c r="BK478" s="87"/>
      <c r="BL478" s="87"/>
      <c r="BM478" s="87"/>
      <c r="BN478" s="87"/>
      <c r="BO478" s="87"/>
      <c r="BP478" s="87"/>
      <c r="BQ478" s="87"/>
      <c r="BR478" s="87"/>
      <c r="BS478" s="63"/>
    </row>
    <row r="479" spans="4:71" s="64" customFormat="1" ht="9.75" customHeight="1" x14ac:dyDescent="0.3">
      <c r="D479" s="87"/>
      <c r="E479" s="87"/>
      <c r="F479" s="87"/>
      <c r="G479" s="87"/>
      <c r="H479" s="87"/>
      <c r="I479" s="87"/>
      <c r="J479" s="87"/>
      <c r="K479" s="87"/>
      <c r="L479" s="87"/>
      <c r="M479" s="87"/>
      <c r="N479" s="87"/>
      <c r="O479" s="87"/>
      <c r="P479" s="87"/>
      <c r="Q479" s="87"/>
      <c r="R479" s="87"/>
      <c r="S479" s="87"/>
      <c r="T479" s="87"/>
      <c r="U479" s="87"/>
      <c r="V479" s="87"/>
      <c r="W479" s="87"/>
      <c r="X479" s="87"/>
      <c r="Y479" s="87"/>
      <c r="Z479" s="87"/>
      <c r="AA479" s="87"/>
      <c r="AB479" s="87"/>
      <c r="AC479" s="87"/>
      <c r="AD479" s="87"/>
      <c r="AE479" s="87"/>
      <c r="AF479" s="87"/>
      <c r="AG479" s="87"/>
      <c r="AH479" s="87"/>
      <c r="AI479" s="87"/>
      <c r="AJ479" s="87"/>
      <c r="AK479" s="87"/>
      <c r="AL479" s="87"/>
      <c r="AM479" s="87"/>
      <c r="AN479" s="87"/>
      <c r="AO479" s="87"/>
      <c r="AP479" s="87"/>
      <c r="AQ479" s="87"/>
      <c r="AR479" s="87"/>
      <c r="AS479" s="87"/>
      <c r="AT479" s="87"/>
      <c r="AU479" s="87"/>
      <c r="AV479" s="87"/>
      <c r="AW479" s="87"/>
      <c r="AX479" s="87"/>
      <c r="AY479" s="87"/>
      <c r="AZ479" s="87"/>
      <c r="BA479" s="87"/>
      <c r="BB479" s="87"/>
      <c r="BC479" s="87"/>
      <c r="BD479" s="87"/>
      <c r="BE479" s="87"/>
      <c r="BF479" s="87"/>
      <c r="BG479" s="87"/>
      <c r="BH479" s="87"/>
      <c r="BI479" s="87"/>
      <c r="BJ479" s="87"/>
      <c r="BK479" s="87"/>
      <c r="BL479" s="87"/>
      <c r="BM479" s="87"/>
      <c r="BN479" s="87"/>
      <c r="BO479" s="87"/>
      <c r="BP479" s="87"/>
      <c r="BQ479" s="87"/>
      <c r="BR479" s="87"/>
      <c r="BS479" s="63"/>
    </row>
    <row r="480" spans="4:71" s="64" customFormat="1" ht="9.75" customHeight="1" x14ac:dyDescent="0.3">
      <c r="D480" s="87"/>
      <c r="E480" s="87"/>
      <c r="F480" s="87"/>
      <c r="G480" s="87"/>
      <c r="H480" s="87"/>
      <c r="I480" s="87"/>
      <c r="J480" s="87"/>
      <c r="K480" s="87"/>
      <c r="L480" s="87"/>
      <c r="M480" s="87"/>
      <c r="N480" s="87"/>
      <c r="O480" s="87"/>
      <c r="P480" s="87"/>
      <c r="Q480" s="87"/>
      <c r="R480" s="87"/>
      <c r="S480" s="87"/>
      <c r="T480" s="87"/>
      <c r="U480" s="87"/>
      <c r="V480" s="87"/>
      <c r="W480" s="87"/>
      <c r="X480" s="87"/>
      <c r="Y480" s="87"/>
      <c r="Z480" s="87"/>
      <c r="AA480" s="87"/>
      <c r="AB480" s="87"/>
      <c r="AC480" s="87"/>
      <c r="AD480" s="87"/>
      <c r="AE480" s="87"/>
      <c r="AF480" s="87"/>
      <c r="AG480" s="87"/>
      <c r="AH480" s="87"/>
      <c r="AI480" s="87"/>
      <c r="AJ480" s="87"/>
      <c r="AK480" s="87"/>
      <c r="AL480" s="87"/>
      <c r="AM480" s="87"/>
      <c r="AN480" s="87"/>
      <c r="AO480" s="87"/>
      <c r="AP480" s="87"/>
      <c r="AQ480" s="87"/>
      <c r="AR480" s="87"/>
      <c r="AS480" s="87"/>
      <c r="AT480" s="87"/>
      <c r="AU480" s="87"/>
      <c r="AV480" s="87"/>
      <c r="AW480" s="87"/>
      <c r="AX480" s="87"/>
      <c r="AY480" s="87"/>
      <c r="AZ480" s="87"/>
      <c r="BA480" s="87"/>
      <c r="BB480" s="87"/>
      <c r="BC480" s="87"/>
      <c r="BD480" s="87"/>
      <c r="BE480" s="87"/>
      <c r="BF480" s="87"/>
      <c r="BG480" s="87"/>
      <c r="BH480" s="87"/>
      <c r="BI480" s="87"/>
      <c r="BJ480" s="87"/>
      <c r="BK480" s="87"/>
      <c r="BL480" s="87"/>
      <c r="BM480" s="87"/>
      <c r="BN480" s="87"/>
      <c r="BO480" s="87"/>
      <c r="BP480" s="87"/>
      <c r="BQ480" s="87"/>
      <c r="BR480" s="87"/>
      <c r="BS480" s="63"/>
    </row>
    <row r="481" spans="4:71" s="64" customFormat="1" ht="9.75" customHeight="1" x14ac:dyDescent="0.3">
      <c r="D481" s="87"/>
      <c r="E481" s="87"/>
      <c r="F481" s="87"/>
      <c r="G481" s="87"/>
      <c r="H481" s="87"/>
      <c r="I481" s="87"/>
      <c r="J481" s="87"/>
      <c r="K481" s="87"/>
      <c r="L481" s="87"/>
      <c r="M481" s="87"/>
      <c r="N481" s="87"/>
      <c r="O481" s="87"/>
      <c r="P481" s="87"/>
      <c r="Q481" s="87"/>
      <c r="R481" s="87"/>
      <c r="S481" s="87"/>
      <c r="T481" s="87"/>
      <c r="U481" s="87"/>
      <c r="V481" s="87"/>
      <c r="W481" s="87"/>
      <c r="X481" s="87"/>
      <c r="Y481" s="87"/>
      <c r="Z481" s="87"/>
      <c r="AA481" s="87"/>
      <c r="AB481" s="87"/>
      <c r="AC481" s="87"/>
      <c r="AD481" s="87"/>
      <c r="AE481" s="87"/>
      <c r="AF481" s="87"/>
      <c r="AG481" s="87"/>
      <c r="AH481" s="87"/>
      <c r="AI481" s="87"/>
      <c r="AJ481" s="87"/>
      <c r="AK481" s="87"/>
      <c r="AL481" s="87"/>
      <c r="AM481" s="87"/>
      <c r="AN481" s="87"/>
      <c r="AO481" s="87"/>
      <c r="AP481" s="87"/>
      <c r="AQ481" s="87"/>
      <c r="AR481" s="87"/>
      <c r="AS481" s="87"/>
      <c r="AT481" s="87"/>
      <c r="AU481" s="87"/>
      <c r="AV481" s="87"/>
      <c r="AW481" s="87"/>
      <c r="AX481" s="87"/>
      <c r="AY481" s="87"/>
      <c r="AZ481" s="87"/>
      <c r="BA481" s="87"/>
      <c r="BB481" s="87"/>
      <c r="BC481" s="87"/>
      <c r="BD481" s="87"/>
      <c r="BE481" s="87"/>
      <c r="BF481" s="87"/>
      <c r="BG481" s="87"/>
      <c r="BH481" s="87"/>
      <c r="BI481" s="87"/>
      <c r="BJ481" s="87"/>
      <c r="BK481" s="87"/>
      <c r="BL481" s="87"/>
      <c r="BM481" s="87"/>
      <c r="BN481" s="87"/>
      <c r="BO481" s="87"/>
      <c r="BP481" s="87"/>
      <c r="BQ481" s="87"/>
      <c r="BR481" s="87"/>
      <c r="BS481" s="63"/>
    </row>
    <row r="482" spans="4:71" s="64" customFormat="1" ht="9.75" customHeight="1" x14ac:dyDescent="0.3">
      <c r="D482" s="87"/>
      <c r="E482" s="87"/>
      <c r="F482" s="87"/>
      <c r="G482" s="87"/>
      <c r="H482" s="87"/>
      <c r="I482" s="87"/>
      <c r="J482" s="87"/>
      <c r="K482" s="87"/>
      <c r="L482" s="87"/>
      <c r="M482" s="87"/>
      <c r="N482" s="87"/>
      <c r="O482" s="87"/>
      <c r="P482" s="87"/>
      <c r="Q482" s="87"/>
      <c r="R482" s="87"/>
      <c r="S482" s="87"/>
      <c r="T482" s="87"/>
      <c r="U482" s="87"/>
      <c r="V482" s="87"/>
      <c r="W482" s="87"/>
      <c r="X482" s="87"/>
      <c r="Y482" s="87"/>
      <c r="Z482" s="87"/>
      <c r="AA482" s="87"/>
      <c r="AB482" s="87"/>
      <c r="AC482" s="87"/>
      <c r="AD482" s="87"/>
      <c r="AE482" s="87"/>
      <c r="AF482" s="87"/>
      <c r="AG482" s="87"/>
      <c r="AH482" s="87"/>
      <c r="AI482" s="87"/>
      <c r="AJ482" s="87"/>
      <c r="AK482" s="87"/>
      <c r="AL482" s="87"/>
      <c r="AM482" s="87"/>
      <c r="AN482" s="87"/>
      <c r="AO482" s="87"/>
      <c r="AP482" s="87"/>
      <c r="AQ482" s="87"/>
      <c r="AR482" s="87"/>
      <c r="AS482" s="87"/>
      <c r="AT482" s="87"/>
      <c r="AU482" s="87"/>
      <c r="AV482" s="87"/>
      <c r="AW482" s="87"/>
      <c r="AX482" s="87"/>
      <c r="AY482" s="87"/>
      <c r="AZ482" s="87"/>
      <c r="BA482" s="87"/>
      <c r="BB482" s="87"/>
      <c r="BC482" s="87"/>
      <c r="BD482" s="87"/>
      <c r="BE482" s="87"/>
      <c r="BF482" s="87"/>
      <c r="BG482" s="87"/>
      <c r="BH482" s="87"/>
      <c r="BI482" s="87"/>
      <c r="BJ482" s="87"/>
      <c r="BK482" s="87"/>
      <c r="BL482" s="87"/>
      <c r="BM482" s="87"/>
      <c r="BN482" s="87"/>
      <c r="BO482" s="87"/>
      <c r="BP482" s="87"/>
      <c r="BQ482" s="87"/>
      <c r="BR482" s="87"/>
      <c r="BS482" s="63"/>
    </row>
    <row r="483" spans="4:71" s="64" customFormat="1" ht="9.75" customHeight="1" x14ac:dyDescent="0.3">
      <c r="D483" s="87"/>
      <c r="E483" s="87"/>
      <c r="F483" s="87"/>
      <c r="G483" s="87"/>
      <c r="H483" s="87"/>
      <c r="I483" s="87"/>
      <c r="J483" s="87"/>
      <c r="K483" s="87"/>
      <c r="L483" s="87"/>
      <c r="M483" s="87"/>
      <c r="N483" s="87"/>
      <c r="O483" s="87"/>
      <c r="P483" s="87"/>
      <c r="Q483" s="87"/>
      <c r="R483" s="87"/>
      <c r="S483" s="87"/>
      <c r="T483" s="87"/>
      <c r="U483" s="87"/>
      <c r="V483" s="87"/>
      <c r="W483" s="87"/>
      <c r="X483" s="87"/>
      <c r="Y483" s="87"/>
      <c r="Z483" s="87"/>
      <c r="AA483" s="87"/>
      <c r="AB483" s="87"/>
      <c r="AC483" s="87"/>
      <c r="AD483" s="87"/>
      <c r="AE483" s="87"/>
      <c r="AF483" s="87"/>
      <c r="AG483" s="87"/>
      <c r="AH483" s="87"/>
      <c r="AI483" s="87"/>
      <c r="AJ483" s="87"/>
      <c r="AK483" s="87"/>
      <c r="AL483" s="87"/>
      <c r="AM483" s="87"/>
      <c r="AN483" s="87"/>
      <c r="AO483" s="87"/>
      <c r="AP483" s="87"/>
      <c r="AQ483" s="87"/>
      <c r="AR483" s="87"/>
      <c r="AS483" s="87"/>
      <c r="AT483" s="87"/>
      <c r="AU483" s="87"/>
      <c r="AV483" s="87"/>
      <c r="AW483" s="87"/>
      <c r="AX483" s="87"/>
      <c r="AY483" s="87"/>
      <c r="AZ483" s="87"/>
      <c r="BA483" s="87"/>
      <c r="BB483" s="87"/>
      <c r="BC483" s="87"/>
      <c r="BD483" s="87"/>
      <c r="BE483" s="87"/>
      <c r="BF483" s="87"/>
      <c r="BG483" s="87"/>
      <c r="BH483" s="87"/>
      <c r="BI483" s="87"/>
      <c r="BJ483" s="87"/>
      <c r="BK483" s="87"/>
      <c r="BL483" s="87"/>
      <c r="BM483" s="87"/>
      <c r="BN483" s="87"/>
      <c r="BO483" s="87"/>
      <c r="BP483" s="87"/>
      <c r="BQ483" s="87"/>
      <c r="BR483" s="87"/>
      <c r="BS483" s="63"/>
    </row>
    <row r="484" spans="4:71" s="64" customFormat="1" ht="9.75" customHeight="1" x14ac:dyDescent="0.3">
      <c r="D484" s="87"/>
      <c r="E484" s="87"/>
      <c r="F484" s="87"/>
      <c r="G484" s="87"/>
      <c r="H484" s="87"/>
      <c r="I484" s="87"/>
      <c r="J484" s="87"/>
      <c r="K484" s="87"/>
      <c r="L484" s="87"/>
      <c r="M484" s="87"/>
      <c r="N484" s="87"/>
      <c r="O484" s="87"/>
      <c r="P484" s="87"/>
      <c r="Q484" s="87"/>
      <c r="R484" s="87"/>
      <c r="S484" s="87"/>
      <c r="T484" s="87"/>
      <c r="U484" s="87"/>
      <c r="V484" s="87"/>
      <c r="W484" s="87"/>
      <c r="X484" s="87"/>
      <c r="Y484" s="87"/>
      <c r="Z484" s="87"/>
      <c r="AA484" s="87"/>
      <c r="AB484" s="87"/>
      <c r="AC484" s="87"/>
      <c r="AD484" s="87"/>
      <c r="AE484" s="87"/>
      <c r="AF484" s="87"/>
      <c r="AG484" s="87"/>
      <c r="AH484" s="87"/>
      <c r="AI484" s="87"/>
      <c r="AJ484" s="87"/>
      <c r="AK484" s="87"/>
      <c r="AL484" s="87"/>
      <c r="AM484" s="87"/>
      <c r="AN484" s="87"/>
      <c r="AO484" s="87"/>
      <c r="AP484" s="87"/>
      <c r="AQ484" s="87"/>
      <c r="AR484" s="87"/>
      <c r="AS484" s="87"/>
      <c r="AT484" s="87"/>
      <c r="AU484" s="87"/>
      <c r="AV484" s="87"/>
      <c r="AW484" s="87"/>
      <c r="AX484" s="87"/>
      <c r="AY484" s="87"/>
      <c r="AZ484" s="87"/>
      <c r="BA484" s="87"/>
      <c r="BB484" s="87"/>
      <c r="BC484" s="87"/>
      <c r="BD484" s="87"/>
      <c r="BE484" s="87"/>
      <c r="BF484" s="87"/>
      <c r="BG484" s="87"/>
      <c r="BH484" s="87"/>
      <c r="BI484" s="87"/>
      <c r="BJ484" s="87"/>
      <c r="BK484" s="87"/>
      <c r="BL484" s="87"/>
      <c r="BM484" s="87"/>
      <c r="BN484" s="87"/>
      <c r="BO484" s="87"/>
      <c r="BP484" s="87"/>
      <c r="BQ484" s="87"/>
      <c r="BR484" s="87"/>
      <c r="BS484" s="63"/>
    </row>
    <row r="485" spans="4:71" s="64" customFormat="1" ht="9.75" customHeight="1" x14ac:dyDescent="0.3">
      <c r="D485" s="87"/>
      <c r="E485" s="87"/>
      <c r="F485" s="87"/>
      <c r="G485" s="87"/>
      <c r="H485" s="87"/>
      <c r="I485" s="87"/>
      <c r="J485" s="87"/>
      <c r="K485" s="87"/>
      <c r="L485" s="87"/>
      <c r="M485" s="87"/>
      <c r="N485" s="87"/>
      <c r="O485" s="87"/>
      <c r="P485" s="87"/>
      <c r="Q485" s="87"/>
      <c r="R485" s="87"/>
      <c r="S485" s="87"/>
      <c r="T485" s="87"/>
      <c r="U485" s="87"/>
      <c r="V485" s="87"/>
      <c r="W485" s="87"/>
      <c r="X485" s="87"/>
      <c r="Y485" s="87"/>
      <c r="Z485" s="87"/>
      <c r="AA485" s="87"/>
      <c r="AB485" s="87"/>
      <c r="AC485" s="87"/>
      <c r="AD485" s="87"/>
      <c r="AE485" s="87"/>
      <c r="AF485" s="87"/>
      <c r="AG485" s="87"/>
      <c r="AH485" s="87"/>
      <c r="AI485" s="87"/>
      <c r="AJ485" s="87"/>
      <c r="AK485" s="87"/>
      <c r="AL485" s="87"/>
      <c r="AM485" s="87"/>
      <c r="AN485" s="87"/>
      <c r="AO485" s="87"/>
      <c r="AP485" s="87"/>
      <c r="AQ485" s="87"/>
      <c r="AR485" s="87"/>
      <c r="AS485" s="87"/>
      <c r="AT485" s="87"/>
      <c r="AU485" s="87"/>
      <c r="AV485" s="87"/>
      <c r="AW485" s="87"/>
      <c r="AX485" s="87"/>
      <c r="AY485" s="87"/>
      <c r="AZ485" s="87"/>
      <c r="BA485" s="87"/>
      <c r="BB485" s="87"/>
      <c r="BC485" s="87"/>
      <c r="BD485" s="87"/>
      <c r="BE485" s="87"/>
      <c r="BF485" s="87"/>
      <c r="BG485" s="87"/>
      <c r="BH485" s="87"/>
      <c r="BI485" s="87"/>
      <c r="BJ485" s="87"/>
      <c r="BK485" s="87"/>
      <c r="BL485" s="87"/>
      <c r="BM485" s="87"/>
      <c r="BN485" s="87"/>
      <c r="BO485" s="87"/>
      <c r="BP485" s="87"/>
      <c r="BQ485" s="87"/>
      <c r="BR485" s="87"/>
      <c r="BS485" s="63"/>
    </row>
    <row r="486" spans="4:71" s="64" customFormat="1" ht="9.75" customHeight="1" x14ac:dyDescent="0.3">
      <c r="D486" s="87"/>
      <c r="E486" s="87"/>
      <c r="F486" s="87"/>
      <c r="G486" s="87"/>
      <c r="H486" s="87"/>
      <c r="I486" s="87"/>
      <c r="J486" s="87"/>
      <c r="K486" s="87"/>
      <c r="L486" s="87"/>
      <c r="M486" s="87"/>
      <c r="N486" s="87"/>
      <c r="O486" s="87"/>
      <c r="P486" s="87"/>
      <c r="Q486" s="87"/>
      <c r="R486" s="87"/>
      <c r="S486" s="87"/>
      <c r="T486" s="87"/>
      <c r="U486" s="87"/>
      <c r="V486" s="87"/>
      <c r="W486" s="87"/>
      <c r="X486" s="87"/>
      <c r="Y486" s="87"/>
      <c r="Z486" s="87"/>
      <c r="AA486" s="87"/>
      <c r="AB486" s="87"/>
      <c r="AC486" s="87"/>
      <c r="AD486" s="87"/>
      <c r="AE486" s="87"/>
      <c r="AF486" s="87"/>
      <c r="AG486" s="87"/>
      <c r="AH486" s="87"/>
      <c r="AI486" s="87"/>
      <c r="AJ486" s="87"/>
      <c r="AK486" s="87"/>
      <c r="AL486" s="87"/>
      <c r="AM486" s="87"/>
      <c r="AN486" s="87"/>
      <c r="AO486" s="87"/>
      <c r="AP486" s="87"/>
      <c r="AQ486" s="87"/>
      <c r="AR486" s="87"/>
      <c r="AS486" s="87"/>
      <c r="AT486" s="87"/>
      <c r="AU486" s="87"/>
      <c r="AV486" s="87"/>
      <c r="AW486" s="87"/>
      <c r="AX486" s="87"/>
      <c r="AY486" s="87"/>
      <c r="AZ486" s="87"/>
      <c r="BA486" s="87"/>
      <c r="BB486" s="87"/>
      <c r="BC486" s="87"/>
      <c r="BD486" s="87"/>
      <c r="BE486" s="87"/>
      <c r="BF486" s="87"/>
      <c r="BG486" s="87"/>
      <c r="BH486" s="87"/>
      <c r="BI486" s="87"/>
      <c r="BJ486" s="87"/>
      <c r="BK486" s="87"/>
      <c r="BL486" s="87"/>
      <c r="BM486" s="87"/>
      <c r="BN486" s="87"/>
      <c r="BO486" s="87"/>
      <c r="BP486" s="87"/>
      <c r="BQ486" s="87"/>
      <c r="BR486" s="87"/>
      <c r="BS486" s="63"/>
    </row>
    <row r="487" spans="4:71" s="64" customFormat="1" ht="9.75" customHeight="1" x14ac:dyDescent="0.3">
      <c r="D487" s="87"/>
      <c r="E487" s="87"/>
      <c r="F487" s="87"/>
      <c r="G487" s="87"/>
      <c r="H487" s="87"/>
      <c r="I487" s="87"/>
      <c r="J487" s="87"/>
      <c r="K487" s="87"/>
      <c r="L487" s="87"/>
      <c r="M487" s="87"/>
      <c r="N487" s="87"/>
      <c r="O487" s="87"/>
      <c r="P487" s="87"/>
      <c r="Q487" s="87"/>
      <c r="R487" s="87"/>
      <c r="S487" s="87"/>
      <c r="T487" s="87"/>
      <c r="U487" s="87"/>
      <c r="V487" s="87"/>
      <c r="W487" s="87"/>
      <c r="X487" s="87"/>
      <c r="Y487" s="87"/>
      <c r="Z487" s="87"/>
      <c r="AA487" s="87"/>
      <c r="AB487" s="87"/>
      <c r="AC487" s="87"/>
      <c r="AD487" s="87"/>
      <c r="AE487" s="87"/>
      <c r="AF487" s="87"/>
      <c r="AG487" s="87"/>
      <c r="AH487" s="87"/>
      <c r="AI487" s="87"/>
      <c r="AJ487" s="87"/>
      <c r="AK487" s="87"/>
      <c r="AL487" s="87"/>
      <c r="AM487" s="87"/>
      <c r="AN487" s="87"/>
      <c r="AO487" s="87"/>
      <c r="AP487" s="87"/>
      <c r="AQ487" s="87"/>
      <c r="AR487" s="87"/>
      <c r="AS487" s="87"/>
      <c r="AT487" s="87"/>
      <c r="AU487" s="87"/>
      <c r="AV487" s="87"/>
      <c r="AW487" s="87"/>
      <c r="AX487" s="87"/>
      <c r="AY487" s="87"/>
      <c r="AZ487" s="87"/>
      <c r="BA487" s="87"/>
      <c r="BB487" s="87"/>
      <c r="BC487" s="87"/>
      <c r="BD487" s="87"/>
      <c r="BE487" s="87"/>
      <c r="BF487" s="87"/>
      <c r="BG487" s="87"/>
      <c r="BH487" s="87"/>
      <c r="BI487" s="87"/>
      <c r="BJ487" s="87"/>
      <c r="BK487" s="87"/>
      <c r="BL487" s="87"/>
      <c r="BM487" s="87"/>
      <c r="BN487" s="87"/>
      <c r="BO487" s="87"/>
      <c r="BP487" s="87"/>
      <c r="BQ487" s="87"/>
      <c r="BR487" s="87"/>
      <c r="BS487" s="63"/>
    </row>
    <row r="488" spans="4:71" s="64" customFormat="1" ht="9.75" customHeight="1" x14ac:dyDescent="0.3">
      <c r="D488" s="87"/>
      <c r="E488" s="87"/>
      <c r="F488" s="87"/>
      <c r="G488" s="87"/>
      <c r="H488" s="87"/>
      <c r="I488" s="87"/>
      <c r="J488" s="87"/>
      <c r="K488" s="87"/>
      <c r="L488" s="87"/>
      <c r="M488" s="87"/>
      <c r="N488" s="87"/>
      <c r="O488" s="87"/>
      <c r="P488" s="87"/>
      <c r="Q488" s="87"/>
      <c r="R488" s="87"/>
      <c r="S488" s="87"/>
      <c r="T488" s="87"/>
      <c r="U488" s="87"/>
      <c r="V488" s="87"/>
      <c r="W488" s="87"/>
      <c r="X488" s="87"/>
      <c r="Y488" s="87"/>
      <c r="Z488" s="87"/>
      <c r="AA488" s="87"/>
      <c r="AB488" s="87"/>
      <c r="AC488" s="87"/>
      <c r="AD488" s="87"/>
      <c r="AE488" s="87"/>
      <c r="AF488" s="87"/>
      <c r="AG488" s="87"/>
      <c r="AH488" s="87"/>
      <c r="AI488" s="87"/>
      <c r="AJ488" s="87"/>
      <c r="AK488" s="87"/>
      <c r="AL488" s="87"/>
      <c r="AM488" s="87"/>
      <c r="AN488" s="87"/>
      <c r="AO488" s="87"/>
      <c r="AP488" s="87"/>
      <c r="AQ488" s="87"/>
      <c r="AR488" s="87"/>
      <c r="AS488" s="87"/>
      <c r="AT488" s="87"/>
      <c r="AU488" s="87"/>
      <c r="AV488" s="87"/>
      <c r="AW488" s="87"/>
      <c r="AX488" s="87"/>
      <c r="AY488" s="87"/>
      <c r="AZ488" s="87"/>
      <c r="BA488" s="87"/>
      <c r="BB488" s="87"/>
      <c r="BC488" s="87"/>
      <c r="BD488" s="87"/>
      <c r="BE488" s="87"/>
      <c r="BF488" s="87"/>
      <c r="BG488" s="87"/>
      <c r="BH488" s="87"/>
      <c r="BI488" s="87"/>
      <c r="BJ488" s="87"/>
      <c r="BK488" s="87"/>
      <c r="BL488" s="87"/>
      <c r="BM488" s="87"/>
      <c r="BN488" s="87"/>
      <c r="BO488" s="87"/>
      <c r="BP488" s="87"/>
      <c r="BQ488" s="87"/>
      <c r="BR488" s="87"/>
      <c r="BS488" s="63"/>
    </row>
    <row r="489" spans="4:71" s="64" customFormat="1" ht="9.75" customHeight="1" x14ac:dyDescent="0.3">
      <c r="D489" s="87"/>
      <c r="E489" s="87"/>
      <c r="F489" s="87"/>
      <c r="G489" s="87"/>
      <c r="H489" s="87"/>
      <c r="I489" s="87"/>
      <c r="J489" s="87"/>
      <c r="K489" s="87"/>
      <c r="L489" s="87"/>
      <c r="M489" s="87"/>
      <c r="N489" s="87"/>
      <c r="O489" s="87"/>
      <c r="P489" s="87"/>
      <c r="Q489" s="87"/>
      <c r="R489" s="87"/>
      <c r="S489" s="87"/>
      <c r="T489" s="87"/>
      <c r="U489" s="87"/>
      <c r="V489" s="87"/>
      <c r="W489" s="87"/>
      <c r="X489" s="87"/>
      <c r="Y489" s="87"/>
      <c r="Z489" s="87"/>
      <c r="AA489" s="87"/>
      <c r="AB489" s="87"/>
      <c r="AC489" s="87"/>
      <c r="AD489" s="87"/>
      <c r="AE489" s="87"/>
      <c r="AF489" s="87"/>
      <c r="AG489" s="87"/>
      <c r="AH489" s="87"/>
      <c r="AI489" s="87"/>
      <c r="AJ489" s="87"/>
      <c r="AK489" s="87"/>
      <c r="AL489" s="87"/>
      <c r="AM489" s="87"/>
      <c r="AN489" s="87"/>
      <c r="AO489" s="87"/>
      <c r="AP489" s="87"/>
      <c r="AQ489" s="87"/>
      <c r="AR489" s="87"/>
      <c r="AS489" s="87"/>
      <c r="AT489" s="87"/>
      <c r="AU489" s="87"/>
      <c r="AV489" s="87"/>
      <c r="AW489" s="87"/>
      <c r="AX489" s="87"/>
      <c r="AY489" s="87"/>
      <c r="AZ489" s="87"/>
      <c r="BA489" s="87"/>
      <c r="BB489" s="87"/>
      <c r="BC489" s="87"/>
      <c r="BD489" s="87"/>
      <c r="BE489" s="87"/>
      <c r="BF489" s="87"/>
      <c r="BG489" s="87"/>
      <c r="BH489" s="87"/>
      <c r="BI489" s="87"/>
      <c r="BJ489" s="87"/>
      <c r="BK489" s="87"/>
      <c r="BL489" s="87"/>
      <c r="BM489" s="87"/>
      <c r="BN489" s="87"/>
      <c r="BO489" s="87"/>
      <c r="BP489" s="87"/>
      <c r="BQ489" s="87"/>
      <c r="BR489" s="87"/>
      <c r="BS489" s="63"/>
    </row>
    <row r="490" spans="4:71" s="64" customFormat="1" ht="9.75" customHeight="1" x14ac:dyDescent="0.3">
      <c r="D490" s="87"/>
      <c r="E490" s="87"/>
      <c r="F490" s="87"/>
      <c r="G490" s="87"/>
      <c r="H490" s="87"/>
      <c r="I490" s="87"/>
      <c r="J490" s="87"/>
      <c r="K490" s="87"/>
      <c r="L490" s="87"/>
      <c r="M490" s="87"/>
      <c r="N490" s="87"/>
      <c r="O490" s="87"/>
      <c r="P490" s="87"/>
      <c r="Q490" s="87"/>
      <c r="R490" s="87"/>
      <c r="S490" s="87"/>
      <c r="T490" s="87"/>
      <c r="U490" s="87"/>
      <c r="V490" s="87"/>
      <c r="W490" s="87"/>
      <c r="X490" s="87"/>
      <c r="Y490" s="87"/>
      <c r="Z490" s="87"/>
      <c r="AA490" s="87"/>
      <c r="AB490" s="87"/>
      <c r="AC490" s="87"/>
      <c r="AD490" s="87"/>
      <c r="AE490" s="87"/>
      <c r="AF490" s="87"/>
      <c r="AG490" s="87"/>
      <c r="AH490" s="87"/>
      <c r="AI490" s="87"/>
      <c r="AJ490" s="87"/>
      <c r="AK490" s="87"/>
      <c r="AL490" s="87"/>
      <c r="AM490" s="87"/>
      <c r="AN490" s="87"/>
      <c r="AO490" s="87"/>
      <c r="AP490" s="87"/>
      <c r="AQ490" s="87"/>
      <c r="AR490" s="87"/>
      <c r="AS490" s="87"/>
      <c r="AT490" s="87"/>
      <c r="AU490" s="87"/>
      <c r="AV490" s="87"/>
      <c r="AW490" s="87"/>
      <c r="AX490" s="87"/>
      <c r="AY490" s="87"/>
      <c r="AZ490" s="87"/>
      <c r="BA490" s="87"/>
      <c r="BB490" s="87"/>
      <c r="BC490" s="87"/>
      <c r="BD490" s="87"/>
      <c r="BE490" s="87"/>
      <c r="BF490" s="87"/>
      <c r="BG490" s="87"/>
      <c r="BH490" s="87"/>
      <c r="BI490" s="87"/>
      <c r="BJ490" s="87"/>
      <c r="BK490" s="87"/>
      <c r="BL490" s="87"/>
      <c r="BM490" s="87"/>
      <c r="BN490" s="87"/>
      <c r="BO490" s="87"/>
      <c r="BP490" s="87"/>
      <c r="BQ490" s="87"/>
      <c r="BR490" s="87"/>
      <c r="BS490" s="63"/>
    </row>
    <row r="491" spans="4:71" s="64" customFormat="1" ht="9.75" customHeight="1" x14ac:dyDescent="0.3">
      <c r="D491" s="87"/>
      <c r="E491" s="87"/>
      <c r="F491" s="87"/>
      <c r="G491" s="87"/>
      <c r="H491" s="87"/>
      <c r="I491" s="87"/>
      <c r="J491" s="87"/>
      <c r="K491" s="87"/>
      <c r="L491" s="87"/>
      <c r="M491" s="87"/>
      <c r="N491" s="87"/>
      <c r="O491" s="87"/>
      <c r="P491" s="87"/>
      <c r="Q491" s="87"/>
      <c r="R491" s="87"/>
      <c r="S491" s="87"/>
      <c r="T491" s="87"/>
      <c r="U491" s="87"/>
      <c r="V491" s="87"/>
      <c r="W491" s="87"/>
      <c r="X491" s="87"/>
      <c r="Y491" s="87"/>
      <c r="Z491" s="87"/>
      <c r="AA491" s="87"/>
      <c r="AB491" s="87"/>
      <c r="AC491" s="87"/>
      <c r="AD491" s="87"/>
      <c r="AE491" s="87"/>
      <c r="AF491" s="87"/>
      <c r="AG491" s="87"/>
      <c r="AH491" s="87"/>
      <c r="AI491" s="87"/>
      <c r="AJ491" s="87"/>
      <c r="AK491" s="87"/>
      <c r="AL491" s="87"/>
      <c r="AM491" s="87"/>
      <c r="AN491" s="87"/>
      <c r="AO491" s="87"/>
      <c r="AP491" s="87"/>
      <c r="AQ491" s="87"/>
      <c r="AR491" s="87"/>
      <c r="AS491" s="87"/>
      <c r="AT491" s="87"/>
      <c r="AU491" s="87"/>
      <c r="AV491" s="87"/>
      <c r="AW491" s="87"/>
      <c r="AX491" s="87"/>
      <c r="AY491" s="87"/>
      <c r="AZ491" s="87"/>
      <c r="BA491" s="87"/>
      <c r="BB491" s="87"/>
      <c r="BC491" s="87"/>
      <c r="BD491" s="87"/>
      <c r="BE491" s="87"/>
      <c r="BF491" s="87"/>
      <c r="BG491" s="87"/>
      <c r="BH491" s="87"/>
      <c r="BI491" s="87"/>
      <c r="BJ491" s="87"/>
      <c r="BK491" s="87"/>
      <c r="BL491" s="87"/>
      <c r="BM491" s="87"/>
      <c r="BN491" s="87"/>
      <c r="BO491" s="87"/>
      <c r="BP491" s="87"/>
      <c r="BQ491" s="87"/>
      <c r="BR491" s="87"/>
      <c r="BS491" s="63"/>
    </row>
    <row r="492" spans="4:71" s="64" customFormat="1" ht="9.75" customHeight="1" x14ac:dyDescent="0.3">
      <c r="D492" s="87"/>
      <c r="E492" s="87"/>
      <c r="F492" s="87"/>
      <c r="G492" s="87"/>
      <c r="H492" s="87"/>
      <c r="I492" s="87"/>
      <c r="J492" s="87"/>
      <c r="K492" s="87"/>
      <c r="L492" s="87"/>
      <c r="M492" s="87"/>
      <c r="N492" s="87"/>
      <c r="O492" s="87"/>
      <c r="P492" s="87"/>
      <c r="Q492" s="87"/>
      <c r="R492" s="87"/>
      <c r="S492" s="87"/>
      <c r="T492" s="87"/>
      <c r="U492" s="87"/>
      <c r="V492" s="87"/>
      <c r="W492" s="87"/>
      <c r="X492" s="87"/>
      <c r="Y492" s="87"/>
      <c r="Z492" s="87"/>
      <c r="AA492" s="87"/>
      <c r="AB492" s="87"/>
      <c r="AC492" s="87"/>
      <c r="AD492" s="87"/>
      <c r="AE492" s="87"/>
      <c r="AF492" s="87"/>
      <c r="AG492" s="87"/>
      <c r="AH492" s="87"/>
      <c r="AI492" s="87"/>
      <c r="AJ492" s="87"/>
      <c r="AK492" s="87"/>
      <c r="AL492" s="87"/>
      <c r="AM492" s="87"/>
      <c r="AN492" s="87"/>
      <c r="AO492" s="87"/>
      <c r="AP492" s="87"/>
      <c r="AQ492" s="87"/>
      <c r="AR492" s="87"/>
      <c r="AS492" s="87"/>
      <c r="AT492" s="87"/>
      <c r="AU492" s="87"/>
      <c r="AV492" s="87"/>
      <c r="AW492" s="87"/>
      <c r="AX492" s="87"/>
      <c r="AY492" s="87"/>
      <c r="AZ492" s="87"/>
      <c r="BA492" s="87"/>
      <c r="BB492" s="87"/>
      <c r="BC492" s="87"/>
      <c r="BD492" s="87"/>
      <c r="BE492" s="87"/>
      <c r="BF492" s="87"/>
      <c r="BG492" s="87"/>
      <c r="BH492" s="87"/>
      <c r="BI492" s="87"/>
      <c r="BJ492" s="87"/>
      <c r="BK492" s="87"/>
      <c r="BL492" s="87"/>
      <c r="BM492" s="87"/>
      <c r="BN492" s="87"/>
      <c r="BO492" s="87"/>
      <c r="BP492" s="87"/>
      <c r="BQ492" s="87"/>
      <c r="BR492" s="87"/>
      <c r="BS492" s="63"/>
    </row>
    <row r="493" spans="4:71" s="64" customFormat="1" ht="9.75" customHeight="1" x14ac:dyDescent="0.3">
      <c r="D493" s="87"/>
      <c r="E493" s="87"/>
      <c r="F493" s="87"/>
      <c r="G493" s="87"/>
      <c r="H493" s="87"/>
      <c r="I493" s="87"/>
      <c r="J493" s="87"/>
      <c r="K493" s="87"/>
      <c r="L493" s="87"/>
      <c r="M493" s="87"/>
      <c r="N493" s="87"/>
      <c r="O493" s="87"/>
      <c r="P493" s="87"/>
      <c r="Q493" s="87"/>
      <c r="R493" s="87"/>
      <c r="S493" s="87"/>
      <c r="T493" s="87"/>
      <c r="U493" s="87"/>
      <c r="V493" s="87"/>
      <c r="W493" s="87"/>
      <c r="X493" s="87"/>
      <c r="Y493" s="87"/>
      <c r="Z493" s="87"/>
      <c r="AA493" s="87"/>
      <c r="AB493" s="87"/>
      <c r="AC493" s="87"/>
      <c r="AD493" s="87"/>
      <c r="AE493" s="87"/>
      <c r="AF493" s="87"/>
      <c r="AG493" s="87"/>
      <c r="AH493" s="87"/>
      <c r="AI493" s="87"/>
      <c r="AJ493" s="87"/>
      <c r="AK493" s="87"/>
      <c r="AL493" s="87"/>
      <c r="AM493" s="87"/>
      <c r="AN493" s="87"/>
      <c r="AO493" s="87"/>
      <c r="AP493" s="87"/>
      <c r="AQ493" s="87"/>
      <c r="AR493" s="87"/>
      <c r="AS493" s="87"/>
      <c r="AT493" s="87"/>
      <c r="AU493" s="87"/>
      <c r="AV493" s="87"/>
      <c r="AW493" s="87"/>
      <c r="AX493" s="87"/>
      <c r="AY493" s="87"/>
      <c r="AZ493" s="87"/>
      <c r="BA493" s="87"/>
      <c r="BB493" s="87"/>
      <c r="BC493" s="87"/>
      <c r="BD493" s="87"/>
      <c r="BE493" s="87"/>
      <c r="BF493" s="87"/>
      <c r="BG493" s="87"/>
      <c r="BH493" s="87"/>
      <c r="BI493" s="87"/>
      <c r="BJ493" s="87"/>
      <c r="BK493" s="87"/>
      <c r="BL493" s="87"/>
      <c r="BM493" s="87"/>
      <c r="BN493" s="87"/>
      <c r="BO493" s="87"/>
      <c r="BP493" s="87"/>
      <c r="BQ493" s="87"/>
      <c r="BR493" s="87"/>
      <c r="BS493" s="63"/>
    </row>
    <row r="494" spans="4:71" s="64" customFormat="1" ht="9.75" customHeight="1" x14ac:dyDescent="0.3">
      <c r="D494" s="87"/>
      <c r="E494" s="87"/>
      <c r="F494" s="87"/>
      <c r="G494" s="87"/>
      <c r="H494" s="87"/>
      <c r="I494" s="87"/>
      <c r="J494" s="87"/>
      <c r="K494" s="87"/>
      <c r="L494" s="87"/>
      <c r="M494" s="87"/>
      <c r="N494" s="87"/>
      <c r="O494" s="87"/>
      <c r="P494" s="87"/>
      <c r="Q494" s="87"/>
      <c r="R494" s="87"/>
      <c r="S494" s="87"/>
      <c r="T494" s="87"/>
      <c r="U494" s="87"/>
      <c r="V494" s="87"/>
      <c r="W494" s="87"/>
      <c r="X494" s="87"/>
      <c r="Y494" s="87"/>
      <c r="Z494" s="87"/>
      <c r="AA494" s="87"/>
      <c r="AB494" s="87"/>
      <c r="AC494" s="87"/>
      <c r="AD494" s="87"/>
      <c r="AE494" s="87"/>
      <c r="AF494" s="87"/>
      <c r="AG494" s="87"/>
      <c r="AH494" s="87"/>
      <c r="AI494" s="87"/>
      <c r="AJ494" s="87"/>
      <c r="AK494" s="87"/>
      <c r="AL494" s="87"/>
      <c r="AM494" s="87"/>
      <c r="AN494" s="87"/>
      <c r="AO494" s="87"/>
      <c r="AP494" s="87"/>
      <c r="AQ494" s="87"/>
      <c r="AR494" s="87"/>
      <c r="AS494" s="87"/>
      <c r="AT494" s="87"/>
      <c r="AU494" s="87"/>
      <c r="AV494" s="87"/>
      <c r="AW494" s="87"/>
      <c r="AX494" s="87"/>
      <c r="AY494" s="87"/>
      <c r="AZ494" s="87"/>
      <c r="BA494" s="87"/>
      <c r="BB494" s="87"/>
      <c r="BC494" s="87"/>
      <c r="BD494" s="87"/>
      <c r="BE494" s="87"/>
      <c r="BF494" s="87"/>
      <c r="BG494" s="87"/>
      <c r="BH494" s="87"/>
      <c r="BI494" s="87"/>
      <c r="BJ494" s="87"/>
      <c r="BK494" s="87"/>
      <c r="BL494" s="87"/>
      <c r="BM494" s="87"/>
      <c r="BN494" s="87"/>
      <c r="BO494" s="87"/>
      <c r="BP494" s="87"/>
      <c r="BQ494" s="87"/>
      <c r="BR494" s="87"/>
      <c r="BS494" s="63"/>
    </row>
    <row r="495" spans="4:71" s="64" customFormat="1" ht="9.75" customHeight="1" x14ac:dyDescent="0.3">
      <c r="D495" s="87"/>
      <c r="E495" s="87"/>
      <c r="F495" s="87"/>
      <c r="G495" s="87"/>
      <c r="H495" s="87"/>
      <c r="I495" s="87"/>
      <c r="J495" s="87"/>
      <c r="K495" s="87"/>
      <c r="L495" s="87"/>
      <c r="M495" s="87"/>
      <c r="N495" s="87"/>
      <c r="O495" s="87"/>
      <c r="P495" s="87"/>
      <c r="Q495" s="87"/>
      <c r="R495" s="87"/>
      <c r="S495" s="87"/>
      <c r="T495" s="87"/>
      <c r="U495" s="87"/>
      <c r="V495" s="87"/>
      <c r="W495" s="87"/>
      <c r="X495" s="87"/>
      <c r="Y495" s="87"/>
      <c r="Z495" s="87"/>
      <c r="AA495" s="87"/>
      <c r="AB495" s="87"/>
      <c r="AC495" s="87"/>
      <c r="AD495" s="87"/>
      <c r="AE495" s="87"/>
      <c r="AF495" s="87"/>
      <c r="AG495" s="87"/>
      <c r="AH495" s="87"/>
      <c r="AI495" s="87"/>
      <c r="AJ495" s="87"/>
      <c r="AK495" s="87"/>
      <c r="AL495" s="87"/>
      <c r="AM495" s="87"/>
      <c r="AN495" s="87"/>
      <c r="AO495" s="87"/>
      <c r="AP495" s="87"/>
      <c r="AQ495" s="87"/>
      <c r="AR495" s="87"/>
      <c r="AS495" s="87"/>
      <c r="AT495" s="87"/>
      <c r="AU495" s="87"/>
      <c r="AV495" s="87"/>
      <c r="AW495" s="87"/>
      <c r="AX495" s="87"/>
      <c r="AY495" s="87"/>
      <c r="AZ495" s="87"/>
      <c r="BA495" s="87"/>
      <c r="BB495" s="87"/>
      <c r="BC495" s="87"/>
      <c r="BD495" s="87"/>
      <c r="BE495" s="87"/>
      <c r="BF495" s="87"/>
      <c r="BG495" s="87"/>
      <c r="BH495" s="87"/>
      <c r="BI495" s="87"/>
      <c r="BJ495" s="87"/>
      <c r="BK495" s="87"/>
      <c r="BL495" s="87"/>
      <c r="BM495" s="87"/>
      <c r="BN495" s="87"/>
      <c r="BO495" s="87"/>
      <c r="BP495" s="87"/>
      <c r="BQ495" s="87"/>
      <c r="BR495" s="87"/>
      <c r="BS495" s="63"/>
    </row>
    <row r="496" spans="4:71" s="64" customFormat="1" ht="9.75" customHeight="1" x14ac:dyDescent="0.3">
      <c r="D496" s="87"/>
      <c r="E496" s="87"/>
      <c r="F496" s="87"/>
      <c r="G496" s="87"/>
      <c r="H496" s="87"/>
      <c r="I496" s="87"/>
      <c r="J496" s="87"/>
      <c r="K496" s="87"/>
      <c r="L496" s="87"/>
      <c r="M496" s="87"/>
      <c r="N496" s="87"/>
      <c r="O496" s="87"/>
      <c r="P496" s="87"/>
      <c r="Q496" s="87"/>
      <c r="R496" s="87"/>
      <c r="S496" s="87"/>
      <c r="T496" s="87"/>
      <c r="U496" s="87"/>
      <c r="V496" s="87"/>
      <c r="W496" s="87"/>
      <c r="X496" s="87"/>
      <c r="Y496" s="87"/>
      <c r="Z496" s="87"/>
      <c r="AA496" s="87"/>
      <c r="AB496" s="87"/>
      <c r="AC496" s="87"/>
      <c r="AD496" s="87"/>
      <c r="AE496" s="87"/>
      <c r="AF496" s="87"/>
      <c r="AG496" s="87"/>
      <c r="AH496" s="87"/>
      <c r="AI496" s="87"/>
      <c r="AJ496" s="87"/>
      <c r="AK496" s="87"/>
      <c r="AL496" s="87"/>
      <c r="AM496" s="87"/>
      <c r="AN496" s="87"/>
      <c r="AO496" s="87"/>
      <c r="AP496" s="87"/>
      <c r="AQ496" s="87"/>
      <c r="AR496" s="87"/>
      <c r="AS496" s="87"/>
      <c r="AT496" s="87"/>
      <c r="AU496" s="87"/>
      <c r="AV496" s="87"/>
      <c r="AW496" s="87"/>
      <c r="AX496" s="87"/>
      <c r="AY496" s="87"/>
      <c r="AZ496" s="87"/>
      <c r="BA496" s="87"/>
      <c r="BB496" s="87"/>
      <c r="BC496" s="87"/>
      <c r="BD496" s="87"/>
      <c r="BE496" s="87"/>
      <c r="BF496" s="87"/>
      <c r="BG496" s="87"/>
      <c r="BH496" s="87"/>
      <c r="BI496" s="87"/>
      <c r="BJ496" s="87"/>
      <c r="BK496" s="87"/>
      <c r="BL496" s="87"/>
      <c r="BM496" s="87"/>
      <c r="BN496" s="87"/>
      <c r="BO496" s="87"/>
      <c r="BP496" s="87"/>
      <c r="BQ496" s="87"/>
      <c r="BR496" s="87"/>
      <c r="BS496" s="63"/>
    </row>
    <row r="497" spans="4:71" s="64" customFormat="1" ht="9.75" customHeight="1" x14ac:dyDescent="0.3">
      <c r="D497" s="87"/>
      <c r="E497" s="87"/>
      <c r="F497" s="87"/>
      <c r="G497" s="87"/>
      <c r="H497" s="87"/>
      <c r="I497" s="87"/>
      <c r="J497" s="87"/>
      <c r="K497" s="87"/>
      <c r="L497" s="87"/>
      <c r="M497" s="87"/>
      <c r="N497" s="87"/>
      <c r="O497" s="87"/>
      <c r="P497" s="87"/>
      <c r="Q497" s="87"/>
      <c r="R497" s="87"/>
      <c r="S497" s="87"/>
      <c r="T497" s="87"/>
      <c r="U497" s="87"/>
      <c r="V497" s="87"/>
      <c r="W497" s="87"/>
      <c r="X497" s="87"/>
      <c r="Y497" s="87"/>
      <c r="Z497" s="87"/>
      <c r="AA497" s="87"/>
      <c r="AB497" s="87"/>
      <c r="AC497" s="87"/>
      <c r="AD497" s="87"/>
      <c r="AE497" s="87"/>
      <c r="AF497" s="87"/>
      <c r="AG497" s="87"/>
      <c r="AH497" s="87"/>
      <c r="AI497" s="87"/>
      <c r="AJ497" s="87"/>
      <c r="AK497" s="87"/>
      <c r="AL497" s="87"/>
      <c r="AM497" s="87"/>
      <c r="AN497" s="87"/>
      <c r="AO497" s="87"/>
      <c r="AP497" s="87"/>
      <c r="AQ497" s="87"/>
      <c r="AR497" s="87"/>
      <c r="AS497" s="87"/>
      <c r="AT497" s="87"/>
      <c r="AU497" s="87"/>
      <c r="AV497" s="87"/>
      <c r="AW497" s="87"/>
      <c r="AX497" s="87"/>
      <c r="AY497" s="87"/>
      <c r="AZ497" s="87"/>
      <c r="BA497" s="87"/>
      <c r="BB497" s="87"/>
      <c r="BC497" s="87"/>
      <c r="BD497" s="87"/>
      <c r="BE497" s="87"/>
      <c r="BF497" s="87"/>
      <c r="BG497" s="87"/>
      <c r="BH497" s="87"/>
      <c r="BI497" s="87"/>
      <c r="BJ497" s="87"/>
      <c r="BK497" s="87"/>
      <c r="BL497" s="87"/>
      <c r="BM497" s="87"/>
      <c r="BN497" s="87"/>
      <c r="BO497" s="87"/>
      <c r="BP497" s="87"/>
      <c r="BQ497" s="87"/>
      <c r="BR497" s="87"/>
      <c r="BS497" s="63"/>
    </row>
    <row r="498" spans="4:71" s="64" customFormat="1" ht="9.75" customHeight="1" x14ac:dyDescent="0.3">
      <c r="D498" s="87"/>
      <c r="E498" s="87"/>
      <c r="F498" s="87"/>
      <c r="G498" s="87"/>
      <c r="H498" s="87"/>
      <c r="I498" s="87"/>
      <c r="J498" s="87"/>
      <c r="K498" s="87"/>
      <c r="L498" s="87"/>
      <c r="M498" s="87"/>
      <c r="N498" s="87"/>
      <c r="O498" s="87"/>
      <c r="P498" s="87"/>
      <c r="Q498" s="87"/>
      <c r="R498" s="87"/>
      <c r="S498" s="87"/>
      <c r="T498" s="87"/>
      <c r="U498" s="87"/>
      <c r="V498" s="87"/>
      <c r="W498" s="87"/>
      <c r="X498" s="87"/>
      <c r="Y498" s="87"/>
      <c r="Z498" s="87"/>
      <c r="AA498" s="87"/>
      <c r="AB498" s="87"/>
      <c r="AC498" s="87"/>
      <c r="AD498" s="87"/>
      <c r="AE498" s="87"/>
      <c r="AF498" s="87"/>
      <c r="AG498" s="87"/>
      <c r="AH498" s="87"/>
      <c r="AI498" s="87"/>
      <c r="AJ498" s="87"/>
      <c r="AK498" s="87"/>
      <c r="AL498" s="87"/>
      <c r="AM498" s="87"/>
      <c r="AN498" s="87"/>
      <c r="AO498" s="87"/>
      <c r="AP498" s="87"/>
      <c r="AQ498" s="87"/>
      <c r="AR498" s="87"/>
      <c r="AS498" s="87"/>
      <c r="AT498" s="87"/>
      <c r="AU498" s="87"/>
      <c r="AV498" s="87"/>
      <c r="AW498" s="87"/>
      <c r="AX498" s="87"/>
      <c r="AY498" s="87"/>
      <c r="AZ498" s="87"/>
      <c r="BA498" s="87"/>
      <c r="BB498" s="87"/>
      <c r="BC498" s="87"/>
      <c r="BD498" s="87"/>
      <c r="BE498" s="87"/>
      <c r="BF498" s="87"/>
      <c r="BG498" s="87"/>
      <c r="BH498" s="87"/>
      <c r="BI498" s="87"/>
      <c r="BJ498" s="87"/>
      <c r="BK498" s="87"/>
      <c r="BL498" s="87"/>
      <c r="BM498" s="87"/>
      <c r="BN498" s="87"/>
      <c r="BO498" s="87"/>
      <c r="BP498" s="87"/>
      <c r="BQ498" s="87"/>
      <c r="BR498" s="87"/>
      <c r="BS498" s="63"/>
    </row>
    <row r="499" spans="4:71" s="64" customFormat="1" ht="9.75" customHeight="1" x14ac:dyDescent="0.3">
      <c r="D499" s="87"/>
      <c r="E499" s="87"/>
      <c r="F499" s="87"/>
      <c r="G499" s="87"/>
      <c r="H499" s="87"/>
      <c r="I499" s="87"/>
      <c r="J499" s="87"/>
      <c r="K499" s="87"/>
      <c r="L499" s="87"/>
      <c r="M499" s="87"/>
      <c r="N499" s="87"/>
      <c r="O499" s="87"/>
      <c r="P499" s="87"/>
      <c r="Q499" s="87"/>
      <c r="R499" s="87"/>
      <c r="S499" s="87"/>
      <c r="T499" s="87"/>
      <c r="U499" s="87"/>
      <c r="V499" s="87"/>
      <c r="W499" s="87"/>
      <c r="X499" s="87"/>
      <c r="Y499" s="87"/>
      <c r="Z499" s="87"/>
      <c r="AA499" s="87"/>
      <c r="AB499" s="87"/>
      <c r="AC499" s="87"/>
      <c r="AD499" s="87"/>
      <c r="AE499" s="87"/>
      <c r="AF499" s="87"/>
      <c r="AG499" s="87"/>
      <c r="AH499" s="87"/>
      <c r="AI499" s="87"/>
      <c r="AJ499" s="87"/>
      <c r="AK499" s="87"/>
      <c r="AL499" s="87"/>
      <c r="AM499" s="87"/>
      <c r="AN499" s="87"/>
      <c r="AO499" s="87"/>
      <c r="AP499" s="87"/>
      <c r="AQ499" s="87"/>
      <c r="AR499" s="87"/>
      <c r="AS499" s="87"/>
      <c r="AT499" s="87"/>
      <c r="AU499" s="87"/>
      <c r="AV499" s="87"/>
      <c r="AW499" s="87"/>
      <c r="AX499" s="87"/>
      <c r="AY499" s="87"/>
      <c r="AZ499" s="87"/>
      <c r="BA499" s="87"/>
      <c r="BB499" s="87"/>
      <c r="BC499" s="87"/>
      <c r="BD499" s="87"/>
      <c r="BE499" s="87"/>
      <c r="BF499" s="87"/>
      <c r="BG499" s="87"/>
      <c r="BH499" s="87"/>
      <c r="BI499" s="87"/>
      <c r="BJ499" s="87"/>
      <c r="BK499" s="87"/>
      <c r="BL499" s="87"/>
      <c r="BM499" s="87"/>
      <c r="BN499" s="87"/>
      <c r="BO499" s="87"/>
      <c r="BP499" s="87"/>
      <c r="BQ499" s="87"/>
      <c r="BR499" s="87"/>
      <c r="BS499" s="63"/>
    </row>
    <row r="500" spans="4:71" s="64" customFormat="1" ht="9.75" customHeight="1" x14ac:dyDescent="0.3">
      <c r="D500" s="87"/>
      <c r="E500" s="87"/>
      <c r="F500" s="87"/>
      <c r="G500" s="87"/>
      <c r="H500" s="87"/>
      <c r="I500" s="87"/>
      <c r="J500" s="87"/>
      <c r="K500" s="87"/>
      <c r="L500" s="87"/>
      <c r="M500" s="87"/>
      <c r="N500" s="87"/>
      <c r="O500" s="87"/>
      <c r="P500" s="87"/>
      <c r="Q500" s="87"/>
      <c r="R500" s="87"/>
      <c r="S500" s="87"/>
      <c r="T500" s="87"/>
      <c r="U500" s="87"/>
      <c r="V500" s="87"/>
      <c r="W500" s="87"/>
      <c r="X500" s="87"/>
      <c r="Y500" s="87"/>
      <c r="Z500" s="87"/>
      <c r="AA500" s="87"/>
      <c r="AB500" s="87"/>
      <c r="AC500" s="87"/>
      <c r="AD500" s="87"/>
      <c r="AE500" s="87"/>
      <c r="AF500" s="87"/>
      <c r="AG500" s="87"/>
      <c r="AH500" s="87"/>
      <c r="AI500" s="87"/>
      <c r="AJ500" s="87"/>
      <c r="AK500" s="87"/>
      <c r="AL500" s="87"/>
      <c r="AM500" s="87"/>
      <c r="AN500" s="87"/>
      <c r="AO500" s="87"/>
      <c r="AP500" s="87"/>
      <c r="AQ500" s="87"/>
      <c r="AR500" s="87"/>
      <c r="AS500" s="87"/>
      <c r="AT500" s="87"/>
      <c r="AU500" s="87"/>
      <c r="AV500" s="87"/>
      <c r="AW500" s="87"/>
      <c r="AX500" s="87"/>
      <c r="AY500" s="87"/>
      <c r="AZ500" s="87"/>
      <c r="BA500" s="87"/>
      <c r="BB500" s="87"/>
      <c r="BC500" s="87"/>
      <c r="BD500" s="87"/>
      <c r="BE500" s="87"/>
      <c r="BF500" s="87"/>
      <c r="BG500" s="87"/>
      <c r="BH500" s="87"/>
      <c r="BI500" s="87"/>
      <c r="BJ500" s="87"/>
      <c r="BK500" s="87"/>
      <c r="BL500" s="87"/>
      <c r="BM500" s="87"/>
      <c r="BN500" s="87"/>
      <c r="BO500" s="87"/>
      <c r="BP500" s="87"/>
      <c r="BQ500" s="87"/>
      <c r="BR500" s="87"/>
      <c r="BS500" s="63"/>
    </row>
    <row r="501" spans="4:71" s="64" customFormat="1" ht="9.75" customHeight="1" x14ac:dyDescent="0.3">
      <c r="D501" s="87"/>
      <c r="E501" s="87"/>
      <c r="F501" s="87"/>
      <c r="G501" s="87"/>
      <c r="H501" s="87"/>
      <c r="I501" s="87"/>
      <c r="J501" s="87"/>
      <c r="K501" s="87"/>
      <c r="L501" s="87"/>
      <c r="M501" s="87"/>
      <c r="N501" s="87"/>
      <c r="O501" s="87"/>
      <c r="P501" s="87"/>
      <c r="Q501" s="87"/>
      <c r="R501" s="87"/>
      <c r="S501" s="87"/>
      <c r="T501" s="87"/>
      <c r="U501" s="87"/>
      <c r="V501" s="87"/>
      <c r="W501" s="87"/>
      <c r="X501" s="87"/>
      <c r="Y501" s="87"/>
      <c r="Z501" s="87"/>
      <c r="AA501" s="87"/>
      <c r="AB501" s="87"/>
      <c r="AC501" s="87"/>
      <c r="AD501" s="87"/>
      <c r="AE501" s="87"/>
      <c r="AF501" s="87"/>
      <c r="AG501" s="87"/>
      <c r="AH501" s="87"/>
      <c r="AI501" s="87"/>
      <c r="AJ501" s="87"/>
      <c r="AK501" s="87"/>
      <c r="AL501" s="87"/>
      <c r="AM501" s="87"/>
      <c r="AN501" s="87"/>
      <c r="AO501" s="87"/>
      <c r="AP501" s="87"/>
      <c r="AQ501" s="87"/>
      <c r="AR501" s="87"/>
      <c r="AS501" s="87"/>
      <c r="AT501" s="87"/>
      <c r="AU501" s="87"/>
      <c r="AV501" s="87"/>
      <c r="AW501" s="87"/>
      <c r="AX501" s="87"/>
      <c r="AY501" s="87"/>
      <c r="AZ501" s="87"/>
      <c r="BA501" s="87"/>
      <c r="BB501" s="87"/>
      <c r="BC501" s="87"/>
      <c r="BD501" s="87"/>
      <c r="BE501" s="87"/>
      <c r="BF501" s="87"/>
      <c r="BG501" s="87"/>
      <c r="BH501" s="87"/>
      <c r="BI501" s="87"/>
      <c r="BJ501" s="87"/>
      <c r="BK501" s="87"/>
      <c r="BL501" s="87"/>
      <c r="BM501" s="87"/>
      <c r="BN501" s="87"/>
      <c r="BO501" s="87"/>
      <c r="BP501" s="87"/>
      <c r="BQ501" s="87"/>
      <c r="BR501" s="87"/>
      <c r="BS501" s="63"/>
    </row>
    <row r="502" spans="4:71" s="64" customFormat="1" ht="9.75" customHeight="1" x14ac:dyDescent="0.3">
      <c r="D502" s="87"/>
      <c r="E502" s="87"/>
      <c r="F502" s="87"/>
      <c r="G502" s="87"/>
      <c r="H502" s="87"/>
      <c r="I502" s="87"/>
      <c r="J502" s="87"/>
      <c r="K502" s="87"/>
      <c r="L502" s="87"/>
      <c r="M502" s="87"/>
      <c r="N502" s="87"/>
      <c r="O502" s="87"/>
      <c r="P502" s="87"/>
      <c r="Q502" s="87"/>
      <c r="R502" s="87"/>
      <c r="S502" s="87"/>
      <c r="T502" s="87"/>
      <c r="U502" s="87"/>
      <c r="V502" s="87"/>
      <c r="W502" s="87"/>
      <c r="X502" s="87"/>
      <c r="Y502" s="87"/>
      <c r="Z502" s="87"/>
      <c r="AA502" s="87"/>
      <c r="AB502" s="87"/>
      <c r="AC502" s="87"/>
      <c r="AD502" s="87"/>
      <c r="AE502" s="87"/>
      <c r="AF502" s="87"/>
      <c r="AG502" s="87"/>
      <c r="AH502" s="87"/>
      <c r="AI502" s="87"/>
      <c r="AJ502" s="87"/>
      <c r="AK502" s="87"/>
      <c r="AL502" s="87"/>
      <c r="AM502" s="87"/>
      <c r="AN502" s="87"/>
      <c r="AO502" s="87"/>
      <c r="AP502" s="87"/>
      <c r="AQ502" s="87"/>
      <c r="AR502" s="87"/>
      <c r="AS502" s="87"/>
      <c r="AT502" s="87"/>
      <c r="AU502" s="87"/>
      <c r="AV502" s="87"/>
      <c r="AW502" s="87"/>
      <c r="AX502" s="87"/>
      <c r="AY502" s="87"/>
      <c r="AZ502" s="87"/>
      <c r="BA502" s="87"/>
      <c r="BB502" s="87"/>
      <c r="BC502" s="87"/>
      <c r="BD502" s="87"/>
      <c r="BE502" s="87"/>
      <c r="BF502" s="87"/>
      <c r="BG502" s="87"/>
      <c r="BH502" s="87"/>
      <c r="BI502" s="87"/>
      <c r="BJ502" s="87"/>
      <c r="BK502" s="87"/>
      <c r="BL502" s="87"/>
      <c r="BM502" s="87"/>
      <c r="BN502" s="87"/>
      <c r="BO502" s="87"/>
      <c r="BP502" s="87"/>
      <c r="BQ502" s="87"/>
      <c r="BR502" s="87"/>
      <c r="BS502" s="63"/>
    </row>
    <row r="503" spans="4:71" s="64" customFormat="1" ht="9.75" customHeight="1" x14ac:dyDescent="0.3">
      <c r="D503" s="87"/>
      <c r="E503" s="87"/>
      <c r="F503" s="87"/>
      <c r="G503" s="87"/>
      <c r="H503" s="87"/>
      <c r="I503" s="87"/>
      <c r="J503" s="87"/>
      <c r="K503" s="87"/>
      <c r="L503" s="87"/>
      <c r="M503" s="87"/>
      <c r="N503" s="87"/>
      <c r="O503" s="87"/>
      <c r="P503" s="87"/>
      <c r="Q503" s="87"/>
      <c r="R503" s="87"/>
      <c r="S503" s="87"/>
      <c r="T503" s="87"/>
      <c r="U503" s="87"/>
      <c r="V503" s="87"/>
      <c r="W503" s="87"/>
      <c r="X503" s="87"/>
      <c r="Y503" s="87"/>
      <c r="Z503" s="87"/>
      <c r="AA503" s="87"/>
      <c r="AB503" s="87"/>
      <c r="AC503" s="87"/>
      <c r="AD503" s="87"/>
      <c r="AE503" s="87"/>
      <c r="AF503" s="87"/>
      <c r="AG503" s="87"/>
      <c r="AH503" s="87"/>
      <c r="AI503" s="87"/>
      <c r="AJ503" s="87"/>
      <c r="AK503" s="87"/>
      <c r="AL503" s="87"/>
      <c r="AM503" s="87"/>
      <c r="AN503" s="87"/>
      <c r="AO503" s="87"/>
      <c r="AP503" s="87"/>
      <c r="AQ503" s="87"/>
      <c r="AR503" s="87"/>
      <c r="AS503" s="87"/>
      <c r="AT503" s="87"/>
      <c r="AU503" s="87"/>
      <c r="AV503" s="87"/>
      <c r="AW503" s="87"/>
      <c r="AX503" s="87"/>
      <c r="AY503" s="87"/>
      <c r="AZ503" s="87"/>
      <c r="BA503" s="87"/>
      <c r="BB503" s="87"/>
      <c r="BC503" s="87"/>
      <c r="BD503" s="87"/>
      <c r="BE503" s="87"/>
      <c r="BF503" s="87"/>
      <c r="BG503" s="87"/>
      <c r="BH503" s="87"/>
      <c r="BI503" s="87"/>
      <c r="BJ503" s="87"/>
      <c r="BK503" s="87"/>
      <c r="BL503" s="87"/>
      <c r="BM503" s="87"/>
      <c r="BN503" s="87"/>
      <c r="BO503" s="87"/>
      <c r="BP503" s="87"/>
      <c r="BQ503" s="87"/>
      <c r="BR503" s="87"/>
      <c r="BS503" s="63"/>
    </row>
    <row r="504" spans="4:71" s="64" customFormat="1" ht="9.75" customHeight="1" x14ac:dyDescent="0.3">
      <c r="D504" s="87"/>
      <c r="E504" s="87"/>
      <c r="F504" s="87"/>
      <c r="G504" s="87"/>
      <c r="H504" s="87"/>
      <c r="I504" s="87"/>
      <c r="J504" s="87"/>
      <c r="K504" s="87"/>
      <c r="L504" s="87"/>
      <c r="M504" s="87"/>
      <c r="N504" s="87"/>
      <c r="O504" s="87"/>
      <c r="P504" s="87"/>
      <c r="Q504" s="87"/>
      <c r="R504" s="87"/>
      <c r="S504" s="87"/>
      <c r="T504" s="87"/>
      <c r="U504" s="87"/>
      <c r="V504" s="87"/>
      <c r="W504" s="87"/>
      <c r="X504" s="87"/>
      <c r="Y504" s="87"/>
      <c r="Z504" s="87"/>
      <c r="AA504" s="87"/>
      <c r="AB504" s="87"/>
      <c r="AC504" s="87"/>
      <c r="AD504" s="87"/>
      <c r="AE504" s="87"/>
      <c r="AF504" s="87"/>
      <c r="AG504" s="87"/>
      <c r="AH504" s="87"/>
      <c r="AI504" s="87"/>
      <c r="AJ504" s="87"/>
      <c r="AK504" s="87"/>
      <c r="AL504" s="87"/>
      <c r="AM504" s="87"/>
      <c r="AN504" s="87"/>
      <c r="AO504" s="87"/>
      <c r="AP504" s="87"/>
      <c r="AQ504" s="87"/>
      <c r="AR504" s="87"/>
      <c r="AS504" s="87"/>
      <c r="AT504" s="87"/>
      <c r="AU504" s="87"/>
      <c r="AV504" s="87"/>
      <c r="AW504" s="87"/>
      <c r="AX504" s="87"/>
      <c r="AY504" s="87"/>
      <c r="AZ504" s="87"/>
      <c r="BA504" s="87"/>
      <c r="BB504" s="87"/>
      <c r="BC504" s="87"/>
      <c r="BD504" s="87"/>
      <c r="BE504" s="87"/>
      <c r="BF504" s="87"/>
      <c r="BG504" s="87"/>
      <c r="BH504" s="87"/>
      <c r="BI504" s="87"/>
      <c r="BJ504" s="87"/>
      <c r="BK504" s="87"/>
      <c r="BL504" s="87"/>
      <c r="BM504" s="87"/>
      <c r="BN504" s="87"/>
      <c r="BO504" s="87"/>
      <c r="BP504" s="87"/>
      <c r="BQ504" s="87"/>
      <c r="BR504" s="87"/>
      <c r="BS504" s="63"/>
    </row>
    <row r="505" spans="4:71" s="64" customFormat="1" ht="9.75" customHeight="1" x14ac:dyDescent="0.3">
      <c r="D505" s="87"/>
      <c r="E505" s="87"/>
      <c r="F505" s="87"/>
      <c r="G505" s="87"/>
      <c r="H505" s="87"/>
      <c r="I505" s="87"/>
      <c r="J505" s="87"/>
      <c r="K505" s="87"/>
      <c r="L505" s="87"/>
      <c r="M505" s="87"/>
      <c r="N505" s="87"/>
      <c r="O505" s="87"/>
      <c r="P505" s="87"/>
      <c r="Q505" s="87"/>
      <c r="R505" s="87"/>
      <c r="S505" s="87"/>
      <c r="T505" s="87"/>
      <c r="U505" s="87"/>
      <c r="V505" s="87"/>
      <c r="W505" s="87"/>
      <c r="X505" s="87"/>
      <c r="Y505" s="87"/>
      <c r="Z505" s="87"/>
      <c r="AA505" s="87"/>
      <c r="AB505" s="87"/>
      <c r="AC505" s="87"/>
      <c r="AD505" s="87"/>
      <c r="AE505" s="87"/>
      <c r="AF505" s="87"/>
      <c r="AG505" s="87"/>
      <c r="AH505" s="87"/>
      <c r="AI505" s="87"/>
      <c r="AJ505" s="87"/>
      <c r="AK505" s="87"/>
      <c r="AL505" s="87"/>
      <c r="AM505" s="87"/>
      <c r="AN505" s="87"/>
      <c r="AO505" s="87"/>
      <c r="AP505" s="87"/>
      <c r="AQ505" s="87"/>
      <c r="AR505" s="87"/>
      <c r="AS505" s="87"/>
      <c r="AT505" s="87"/>
      <c r="AU505" s="87"/>
      <c r="AV505" s="87"/>
      <c r="AW505" s="87"/>
      <c r="AX505" s="87"/>
      <c r="AY505" s="87"/>
      <c r="AZ505" s="87"/>
      <c r="BA505" s="87"/>
      <c r="BB505" s="87"/>
      <c r="BC505" s="87"/>
      <c r="BD505" s="87"/>
      <c r="BE505" s="87"/>
      <c r="BF505" s="87"/>
      <c r="BG505" s="87"/>
      <c r="BH505" s="87"/>
      <c r="BI505" s="87"/>
      <c r="BJ505" s="87"/>
      <c r="BK505" s="87"/>
      <c r="BL505" s="87"/>
      <c r="BM505" s="87"/>
      <c r="BN505" s="87"/>
      <c r="BO505" s="87"/>
      <c r="BP505" s="87"/>
      <c r="BQ505" s="87"/>
      <c r="BR505" s="87"/>
      <c r="BS505" s="63"/>
    </row>
    <row r="506" spans="4:71" s="64" customFormat="1" ht="9.75" customHeight="1" x14ac:dyDescent="0.3">
      <c r="D506" s="87"/>
      <c r="E506" s="87"/>
      <c r="F506" s="87"/>
      <c r="G506" s="87"/>
      <c r="H506" s="87"/>
      <c r="I506" s="87"/>
      <c r="J506" s="87"/>
      <c r="K506" s="87"/>
      <c r="L506" s="87"/>
      <c r="M506" s="87"/>
      <c r="N506" s="87"/>
      <c r="O506" s="87"/>
      <c r="P506" s="87"/>
      <c r="Q506" s="87"/>
      <c r="R506" s="87"/>
      <c r="S506" s="87"/>
      <c r="T506" s="87"/>
      <c r="U506" s="87"/>
      <c r="V506" s="87"/>
      <c r="W506" s="87"/>
      <c r="X506" s="87"/>
      <c r="Y506" s="87"/>
      <c r="Z506" s="87"/>
      <c r="AA506" s="87"/>
      <c r="AB506" s="87"/>
      <c r="AC506" s="87"/>
      <c r="AD506" s="87"/>
      <c r="AE506" s="87"/>
      <c r="AF506" s="87"/>
      <c r="AG506" s="87"/>
      <c r="AH506" s="87"/>
      <c r="AI506" s="87"/>
      <c r="AJ506" s="87"/>
      <c r="AK506" s="87"/>
      <c r="AL506" s="87"/>
      <c r="AM506" s="87"/>
      <c r="AN506" s="87"/>
      <c r="AO506" s="87"/>
      <c r="AP506" s="87"/>
      <c r="AQ506" s="87"/>
      <c r="AR506" s="87"/>
      <c r="AS506" s="87"/>
      <c r="AT506" s="87"/>
      <c r="AU506" s="87"/>
      <c r="AV506" s="87"/>
      <c r="AW506" s="87"/>
      <c r="AX506" s="87"/>
      <c r="AY506" s="87"/>
      <c r="AZ506" s="87"/>
      <c r="BA506" s="87"/>
      <c r="BB506" s="87"/>
      <c r="BC506" s="87"/>
      <c r="BD506" s="87"/>
      <c r="BE506" s="87"/>
      <c r="BF506" s="87"/>
      <c r="BG506" s="87"/>
      <c r="BH506" s="87"/>
      <c r="BI506" s="87"/>
      <c r="BJ506" s="87"/>
      <c r="BK506" s="87"/>
      <c r="BL506" s="87"/>
      <c r="BM506" s="87"/>
      <c r="BN506" s="87"/>
      <c r="BO506" s="87"/>
      <c r="BP506" s="87"/>
      <c r="BQ506" s="87"/>
      <c r="BR506" s="87"/>
      <c r="BS506" s="63"/>
    </row>
    <row r="507" spans="4:71" s="64" customFormat="1" ht="9.75" customHeight="1" x14ac:dyDescent="0.3">
      <c r="D507" s="87"/>
      <c r="E507" s="87"/>
      <c r="F507" s="87"/>
      <c r="G507" s="87"/>
      <c r="H507" s="87"/>
      <c r="I507" s="87"/>
      <c r="J507" s="87"/>
      <c r="K507" s="87"/>
      <c r="L507" s="87"/>
      <c r="M507" s="87"/>
      <c r="N507" s="87"/>
      <c r="O507" s="87"/>
      <c r="P507" s="87"/>
      <c r="Q507" s="87"/>
      <c r="R507" s="87"/>
      <c r="S507" s="87"/>
      <c r="T507" s="87"/>
      <c r="U507" s="87"/>
      <c r="V507" s="87"/>
      <c r="W507" s="87"/>
      <c r="X507" s="87"/>
      <c r="Y507" s="87"/>
      <c r="Z507" s="87"/>
      <c r="AA507" s="87"/>
      <c r="AB507" s="87"/>
      <c r="AC507" s="87"/>
      <c r="AD507" s="87"/>
      <c r="AE507" s="87"/>
      <c r="AF507" s="87"/>
      <c r="AG507" s="87"/>
      <c r="AH507" s="87"/>
      <c r="AI507" s="87"/>
      <c r="AJ507" s="87"/>
      <c r="AK507" s="87"/>
      <c r="AL507" s="87"/>
      <c r="AM507" s="87"/>
      <c r="AN507" s="87"/>
      <c r="AO507" s="87"/>
      <c r="AP507" s="87"/>
      <c r="AQ507" s="87"/>
      <c r="AR507" s="87"/>
      <c r="AS507" s="87"/>
      <c r="AT507" s="87"/>
      <c r="AU507" s="87"/>
      <c r="AV507" s="87"/>
      <c r="AW507" s="87"/>
      <c r="AX507" s="87"/>
      <c r="AY507" s="87"/>
      <c r="AZ507" s="87"/>
      <c r="BA507" s="87"/>
      <c r="BB507" s="87"/>
      <c r="BC507" s="87"/>
      <c r="BD507" s="87"/>
      <c r="BE507" s="87"/>
      <c r="BF507" s="87"/>
      <c r="BG507" s="87"/>
      <c r="BH507" s="87"/>
      <c r="BI507" s="87"/>
      <c r="BJ507" s="87"/>
      <c r="BK507" s="87"/>
      <c r="BL507" s="87"/>
      <c r="BM507" s="87"/>
      <c r="BN507" s="87"/>
      <c r="BO507" s="87"/>
      <c r="BP507" s="87"/>
      <c r="BQ507" s="87"/>
      <c r="BR507" s="87"/>
      <c r="BS507" s="63"/>
    </row>
    <row r="508" spans="4:71" s="64" customFormat="1" ht="9.75" customHeight="1" x14ac:dyDescent="0.3">
      <c r="D508" s="87"/>
      <c r="E508" s="87"/>
      <c r="F508" s="87"/>
      <c r="G508" s="87"/>
      <c r="H508" s="87"/>
      <c r="I508" s="87"/>
      <c r="J508" s="87"/>
      <c r="K508" s="87"/>
      <c r="L508" s="87"/>
      <c r="M508" s="87"/>
      <c r="N508" s="87"/>
      <c r="O508" s="87"/>
      <c r="P508" s="87"/>
      <c r="Q508" s="87"/>
      <c r="R508" s="87"/>
      <c r="S508" s="87"/>
      <c r="T508" s="87"/>
      <c r="U508" s="87"/>
      <c r="V508" s="87"/>
      <c r="W508" s="87"/>
      <c r="X508" s="87"/>
      <c r="Y508" s="87"/>
      <c r="Z508" s="87"/>
      <c r="AA508" s="87"/>
      <c r="AB508" s="87"/>
      <c r="AC508" s="87"/>
      <c r="AD508" s="87"/>
      <c r="AE508" s="87"/>
      <c r="AF508" s="87"/>
      <c r="AG508" s="87"/>
      <c r="AH508" s="87"/>
      <c r="AI508" s="87"/>
      <c r="AJ508" s="87"/>
      <c r="AK508" s="87"/>
      <c r="AL508" s="87"/>
      <c r="AM508" s="87"/>
      <c r="AN508" s="87"/>
      <c r="AO508" s="87"/>
      <c r="AP508" s="87"/>
      <c r="AQ508" s="87"/>
      <c r="AR508" s="87"/>
      <c r="AS508" s="87"/>
      <c r="AT508" s="87"/>
      <c r="AU508" s="87"/>
      <c r="AV508" s="87"/>
      <c r="AW508" s="87"/>
      <c r="AX508" s="87"/>
      <c r="AY508" s="87"/>
      <c r="AZ508" s="87"/>
      <c r="BA508" s="87"/>
      <c r="BB508" s="87"/>
      <c r="BC508" s="87"/>
      <c r="BD508" s="87"/>
      <c r="BE508" s="87"/>
      <c r="BF508" s="87"/>
      <c r="BG508" s="87"/>
      <c r="BH508" s="87"/>
      <c r="BI508" s="87"/>
      <c r="BJ508" s="87"/>
      <c r="BK508" s="87"/>
      <c r="BL508" s="87"/>
      <c r="BM508" s="87"/>
      <c r="BN508" s="87"/>
      <c r="BO508" s="87"/>
      <c r="BP508" s="87"/>
      <c r="BQ508" s="87"/>
      <c r="BR508" s="87"/>
      <c r="BS508" s="63"/>
    </row>
    <row r="509" spans="4:71" s="64" customFormat="1" ht="9.75" customHeight="1" x14ac:dyDescent="0.3">
      <c r="D509" s="87"/>
      <c r="E509" s="87"/>
      <c r="F509" s="87"/>
      <c r="G509" s="87"/>
      <c r="H509" s="87"/>
      <c r="I509" s="87"/>
      <c r="J509" s="87"/>
      <c r="K509" s="87"/>
      <c r="L509" s="87"/>
      <c r="M509" s="87"/>
      <c r="N509" s="87"/>
      <c r="O509" s="87"/>
      <c r="P509" s="87"/>
      <c r="Q509" s="87"/>
      <c r="R509" s="87"/>
      <c r="S509" s="87"/>
      <c r="T509" s="87"/>
      <c r="U509" s="87"/>
      <c r="V509" s="87"/>
      <c r="W509" s="87"/>
      <c r="X509" s="87"/>
      <c r="Y509" s="87"/>
      <c r="Z509" s="87"/>
      <c r="AA509" s="87"/>
      <c r="AB509" s="87"/>
      <c r="AC509" s="87"/>
      <c r="AD509" s="87"/>
      <c r="AE509" s="87"/>
      <c r="AF509" s="87"/>
      <c r="AG509" s="87"/>
      <c r="AH509" s="87"/>
      <c r="AI509" s="87"/>
      <c r="AJ509" s="87"/>
      <c r="AK509" s="87"/>
      <c r="AL509" s="87"/>
      <c r="AM509" s="87"/>
      <c r="AN509" s="87"/>
      <c r="AO509" s="87"/>
      <c r="AP509" s="87"/>
      <c r="AQ509" s="87"/>
      <c r="AR509" s="87"/>
      <c r="AS509" s="87"/>
      <c r="AT509" s="87"/>
      <c r="AU509" s="87"/>
      <c r="AV509" s="87"/>
      <c r="AW509" s="87"/>
      <c r="AX509" s="87"/>
      <c r="AY509" s="87"/>
      <c r="AZ509" s="87"/>
      <c r="BA509" s="87"/>
      <c r="BB509" s="87"/>
      <c r="BC509" s="87"/>
      <c r="BD509" s="87"/>
      <c r="BE509" s="87"/>
      <c r="BF509" s="87"/>
      <c r="BG509" s="87"/>
      <c r="BH509" s="87"/>
      <c r="BI509" s="87"/>
      <c r="BJ509" s="87"/>
      <c r="BK509" s="87"/>
      <c r="BL509" s="87"/>
      <c r="BM509" s="87"/>
      <c r="BN509" s="87"/>
      <c r="BO509" s="87"/>
      <c r="BP509" s="87"/>
      <c r="BQ509" s="87"/>
      <c r="BR509" s="87"/>
      <c r="BS509" s="63"/>
    </row>
    <row r="510" spans="4:71" s="64" customFormat="1" ht="9.75" customHeight="1" x14ac:dyDescent="0.3">
      <c r="D510" s="87"/>
      <c r="E510" s="87"/>
      <c r="F510" s="87"/>
      <c r="G510" s="87"/>
      <c r="H510" s="87"/>
      <c r="I510" s="87"/>
      <c r="J510" s="87"/>
      <c r="K510" s="87"/>
      <c r="L510" s="87"/>
      <c r="M510" s="87"/>
      <c r="N510" s="87"/>
      <c r="O510" s="87"/>
      <c r="P510" s="87"/>
      <c r="Q510" s="87"/>
      <c r="R510" s="87"/>
      <c r="S510" s="87"/>
      <c r="T510" s="87"/>
      <c r="U510" s="87"/>
      <c r="V510" s="87"/>
      <c r="W510" s="87"/>
      <c r="X510" s="87"/>
      <c r="Y510" s="87"/>
      <c r="Z510" s="87"/>
      <c r="AA510" s="87"/>
      <c r="AB510" s="87"/>
      <c r="AC510" s="87"/>
      <c r="AD510" s="87"/>
      <c r="AE510" s="87"/>
      <c r="AF510" s="87"/>
      <c r="AG510" s="87"/>
      <c r="AH510" s="87"/>
      <c r="AI510" s="87"/>
      <c r="AJ510" s="87"/>
      <c r="AK510" s="87"/>
      <c r="AL510" s="87"/>
      <c r="AM510" s="87"/>
      <c r="AN510" s="87"/>
      <c r="AO510" s="87"/>
      <c r="AP510" s="87"/>
      <c r="AQ510" s="87"/>
      <c r="AR510" s="87"/>
      <c r="AS510" s="87"/>
      <c r="AT510" s="87"/>
      <c r="AU510" s="87"/>
      <c r="AV510" s="87"/>
      <c r="AW510" s="87"/>
      <c r="AX510" s="87"/>
      <c r="AY510" s="87"/>
      <c r="AZ510" s="87"/>
      <c r="BA510" s="87"/>
      <c r="BB510" s="87"/>
      <c r="BC510" s="87"/>
      <c r="BD510" s="87"/>
      <c r="BE510" s="87"/>
      <c r="BF510" s="87"/>
      <c r="BG510" s="87"/>
      <c r="BH510" s="87"/>
      <c r="BI510" s="87"/>
      <c r="BJ510" s="87"/>
      <c r="BK510" s="87"/>
      <c r="BL510" s="87"/>
      <c r="BM510" s="87"/>
      <c r="BN510" s="87"/>
      <c r="BO510" s="87"/>
      <c r="BP510" s="87"/>
      <c r="BQ510" s="87"/>
      <c r="BR510" s="87"/>
      <c r="BS510" s="63"/>
    </row>
    <row r="511" spans="4:71" s="64" customFormat="1" ht="9.75" customHeight="1" x14ac:dyDescent="0.3">
      <c r="D511" s="87"/>
      <c r="E511" s="87"/>
      <c r="F511" s="87"/>
      <c r="G511" s="87"/>
      <c r="H511" s="87"/>
      <c r="I511" s="87"/>
      <c r="J511" s="87"/>
      <c r="K511" s="87"/>
      <c r="L511" s="87"/>
      <c r="M511" s="87"/>
      <c r="N511" s="87"/>
      <c r="O511" s="87"/>
      <c r="P511" s="87"/>
      <c r="Q511" s="87"/>
      <c r="R511" s="87"/>
      <c r="S511" s="87"/>
      <c r="T511" s="87"/>
      <c r="U511" s="87"/>
      <c r="V511" s="87"/>
      <c r="W511" s="87"/>
      <c r="X511" s="87"/>
      <c r="Y511" s="87"/>
      <c r="Z511" s="87"/>
      <c r="AA511" s="87"/>
      <c r="AB511" s="87"/>
      <c r="AC511" s="87"/>
      <c r="AD511" s="87"/>
      <c r="AE511" s="87"/>
      <c r="AF511" s="87"/>
      <c r="AG511" s="87"/>
      <c r="AH511" s="87"/>
      <c r="AI511" s="87"/>
      <c r="AJ511" s="87"/>
      <c r="AK511" s="87"/>
      <c r="AL511" s="87"/>
      <c r="AM511" s="87"/>
      <c r="AN511" s="87"/>
      <c r="AO511" s="87"/>
      <c r="AP511" s="87"/>
      <c r="AQ511" s="87"/>
      <c r="AR511" s="87"/>
      <c r="AS511" s="87"/>
      <c r="AT511" s="87"/>
      <c r="AU511" s="87"/>
      <c r="AV511" s="87"/>
      <c r="AW511" s="87"/>
      <c r="AX511" s="87"/>
      <c r="AY511" s="87"/>
      <c r="AZ511" s="87"/>
      <c r="BA511" s="87"/>
      <c r="BB511" s="87"/>
      <c r="BC511" s="87"/>
      <c r="BD511" s="87"/>
      <c r="BE511" s="87"/>
      <c r="BF511" s="87"/>
      <c r="BG511" s="87"/>
      <c r="BH511" s="87"/>
      <c r="BI511" s="87"/>
      <c r="BJ511" s="87"/>
      <c r="BK511" s="87"/>
      <c r="BL511" s="87"/>
      <c r="BM511" s="87"/>
      <c r="BN511" s="87"/>
      <c r="BO511" s="87"/>
      <c r="BP511" s="87"/>
      <c r="BQ511" s="87"/>
      <c r="BR511" s="87"/>
      <c r="BS511" s="63"/>
    </row>
    <row r="512" spans="4:71" s="64" customFormat="1" ht="9.75" customHeight="1" x14ac:dyDescent="0.3">
      <c r="D512" s="87"/>
      <c r="E512" s="87"/>
      <c r="F512" s="87"/>
      <c r="G512" s="87"/>
      <c r="H512" s="87"/>
      <c r="I512" s="87"/>
      <c r="J512" s="87"/>
      <c r="K512" s="87"/>
      <c r="L512" s="87"/>
      <c r="M512" s="87"/>
      <c r="N512" s="87"/>
      <c r="O512" s="87"/>
      <c r="P512" s="87"/>
      <c r="Q512" s="87"/>
      <c r="R512" s="87"/>
      <c r="S512" s="87"/>
      <c r="T512" s="87"/>
      <c r="U512" s="87"/>
      <c r="V512" s="87"/>
      <c r="W512" s="87"/>
      <c r="X512" s="87"/>
      <c r="Y512" s="87"/>
      <c r="Z512" s="87"/>
      <c r="AA512" s="87"/>
      <c r="AB512" s="87"/>
      <c r="AC512" s="87"/>
      <c r="AD512" s="87"/>
      <c r="AE512" s="87"/>
      <c r="AF512" s="87"/>
      <c r="AG512" s="87"/>
      <c r="AH512" s="87"/>
      <c r="AI512" s="87"/>
      <c r="AJ512" s="87"/>
      <c r="AK512" s="87"/>
      <c r="AL512" s="87"/>
      <c r="AM512" s="87"/>
      <c r="AN512" s="87"/>
      <c r="AO512" s="87"/>
      <c r="AP512" s="87"/>
      <c r="AQ512" s="87"/>
      <c r="AR512" s="87"/>
      <c r="AS512" s="87"/>
      <c r="AT512" s="87"/>
      <c r="AU512" s="87"/>
      <c r="AV512" s="87"/>
      <c r="AW512" s="87"/>
      <c r="AX512" s="87"/>
      <c r="AY512" s="87"/>
      <c r="AZ512" s="87"/>
      <c r="BA512" s="87"/>
      <c r="BB512" s="87"/>
      <c r="BC512" s="87"/>
      <c r="BD512" s="87"/>
      <c r="BE512" s="87"/>
      <c r="BF512" s="87"/>
      <c r="BG512" s="87"/>
      <c r="BH512" s="87"/>
      <c r="BI512" s="87"/>
      <c r="BJ512" s="87"/>
      <c r="BK512" s="87"/>
      <c r="BL512" s="87"/>
      <c r="BM512" s="87"/>
      <c r="BN512" s="87"/>
      <c r="BO512" s="87"/>
      <c r="BP512" s="87"/>
      <c r="BQ512" s="87"/>
      <c r="BR512" s="87"/>
      <c r="BS512" s="63"/>
    </row>
    <row r="513" spans="4:71" s="64" customFormat="1" ht="9.75" customHeight="1" x14ac:dyDescent="0.3">
      <c r="D513" s="87"/>
      <c r="E513" s="87"/>
      <c r="F513" s="87"/>
      <c r="G513" s="87"/>
      <c r="H513" s="87"/>
      <c r="I513" s="87"/>
      <c r="J513" s="87"/>
      <c r="K513" s="87"/>
      <c r="L513" s="87"/>
      <c r="M513" s="87"/>
      <c r="N513" s="87"/>
      <c r="O513" s="87"/>
      <c r="P513" s="87"/>
      <c r="Q513" s="87"/>
      <c r="R513" s="87"/>
      <c r="S513" s="87"/>
      <c r="T513" s="87"/>
      <c r="U513" s="87"/>
      <c r="V513" s="87"/>
      <c r="W513" s="87"/>
      <c r="X513" s="87"/>
      <c r="Y513" s="87"/>
      <c r="Z513" s="87"/>
      <c r="AA513" s="87"/>
      <c r="AB513" s="87"/>
      <c r="AC513" s="87"/>
      <c r="AD513" s="87"/>
      <c r="AE513" s="87"/>
      <c r="AF513" s="87"/>
      <c r="AG513" s="87"/>
      <c r="AH513" s="87"/>
      <c r="AI513" s="87"/>
      <c r="AJ513" s="87"/>
      <c r="AK513" s="87"/>
      <c r="AL513" s="87"/>
      <c r="AM513" s="87"/>
      <c r="AN513" s="87"/>
      <c r="AO513" s="87"/>
      <c r="AP513" s="87"/>
      <c r="AQ513" s="87"/>
      <c r="AR513" s="87"/>
      <c r="AS513" s="87"/>
      <c r="AT513" s="87"/>
      <c r="AU513" s="87"/>
      <c r="AV513" s="87"/>
      <c r="AW513" s="87"/>
      <c r="AX513" s="87"/>
      <c r="AY513" s="87"/>
      <c r="AZ513" s="87"/>
      <c r="BA513" s="87"/>
      <c r="BB513" s="87"/>
      <c r="BC513" s="87"/>
      <c r="BD513" s="87"/>
      <c r="BE513" s="87"/>
      <c r="BF513" s="87"/>
      <c r="BG513" s="87"/>
      <c r="BH513" s="87"/>
      <c r="BI513" s="87"/>
      <c r="BJ513" s="87"/>
      <c r="BK513" s="87"/>
      <c r="BL513" s="87"/>
      <c r="BM513" s="87"/>
      <c r="BN513" s="87"/>
      <c r="BO513" s="87"/>
      <c r="BP513" s="87"/>
      <c r="BQ513" s="87"/>
      <c r="BR513" s="87"/>
      <c r="BS513" s="63"/>
    </row>
    <row r="514" spans="4:71" s="64" customFormat="1" ht="9.75" customHeight="1" x14ac:dyDescent="0.3">
      <c r="D514" s="87"/>
      <c r="E514" s="87"/>
      <c r="F514" s="87"/>
      <c r="G514" s="87"/>
      <c r="H514" s="87"/>
      <c r="I514" s="87"/>
      <c r="J514" s="87"/>
      <c r="K514" s="87"/>
      <c r="L514" s="87"/>
      <c r="M514" s="87"/>
      <c r="N514" s="87"/>
      <c r="O514" s="87"/>
      <c r="P514" s="87"/>
      <c r="Q514" s="87"/>
      <c r="R514" s="87"/>
      <c r="S514" s="87"/>
      <c r="T514" s="87"/>
      <c r="U514" s="87"/>
      <c r="V514" s="87"/>
      <c r="W514" s="87"/>
      <c r="X514" s="87"/>
      <c r="Y514" s="87"/>
      <c r="Z514" s="87"/>
      <c r="AA514" s="87"/>
      <c r="AB514" s="87"/>
      <c r="AC514" s="87"/>
      <c r="AD514" s="87"/>
      <c r="AE514" s="87"/>
      <c r="AF514" s="87"/>
      <c r="AG514" s="87"/>
      <c r="AH514" s="87"/>
      <c r="AI514" s="87"/>
      <c r="AJ514" s="87"/>
      <c r="AK514" s="87"/>
      <c r="AL514" s="87"/>
      <c r="AM514" s="87"/>
      <c r="AN514" s="87"/>
      <c r="AO514" s="87"/>
      <c r="AP514" s="87"/>
      <c r="AQ514" s="87"/>
      <c r="AR514" s="87"/>
      <c r="AS514" s="87"/>
      <c r="AT514" s="87"/>
      <c r="AU514" s="87"/>
      <c r="AV514" s="87"/>
      <c r="AW514" s="87"/>
      <c r="AX514" s="87"/>
      <c r="AY514" s="87"/>
      <c r="AZ514" s="87"/>
      <c r="BA514" s="87"/>
      <c r="BB514" s="87"/>
      <c r="BC514" s="87"/>
      <c r="BD514" s="87"/>
      <c r="BE514" s="87"/>
      <c r="BF514" s="87"/>
      <c r="BG514" s="87"/>
      <c r="BH514" s="87"/>
      <c r="BI514" s="87"/>
      <c r="BJ514" s="87"/>
      <c r="BK514" s="87"/>
      <c r="BL514" s="87"/>
      <c r="BM514" s="87"/>
      <c r="BN514" s="87"/>
      <c r="BO514" s="87"/>
      <c r="BP514" s="87"/>
      <c r="BQ514" s="87"/>
      <c r="BR514" s="87"/>
      <c r="BS514" s="63"/>
    </row>
    <row r="515" spans="4:71" s="64" customFormat="1" ht="9.75" customHeight="1" x14ac:dyDescent="0.3">
      <c r="D515" s="87"/>
      <c r="E515" s="87"/>
      <c r="F515" s="87"/>
      <c r="G515" s="87"/>
      <c r="H515" s="87"/>
      <c r="I515" s="87"/>
      <c r="J515" s="87"/>
      <c r="K515" s="87"/>
      <c r="L515" s="87"/>
      <c r="M515" s="87"/>
      <c r="N515" s="87"/>
      <c r="O515" s="87"/>
      <c r="P515" s="87"/>
      <c r="Q515" s="87"/>
      <c r="R515" s="87"/>
      <c r="S515" s="87"/>
      <c r="T515" s="87"/>
      <c r="U515" s="87"/>
      <c r="V515" s="87"/>
      <c r="W515" s="87"/>
      <c r="X515" s="87"/>
      <c r="Y515" s="87"/>
      <c r="Z515" s="87"/>
      <c r="AA515" s="87"/>
      <c r="AB515" s="87"/>
      <c r="AC515" s="87"/>
      <c r="AD515" s="87"/>
      <c r="AE515" s="87"/>
      <c r="AF515" s="87"/>
      <c r="AG515" s="87"/>
      <c r="AH515" s="87"/>
      <c r="AI515" s="87"/>
      <c r="AJ515" s="87"/>
      <c r="AK515" s="87"/>
      <c r="AL515" s="87"/>
      <c r="AM515" s="87"/>
      <c r="AN515" s="87"/>
      <c r="AO515" s="87"/>
      <c r="AP515" s="87"/>
      <c r="AQ515" s="87"/>
      <c r="AR515" s="87"/>
      <c r="AS515" s="87"/>
      <c r="AT515" s="87"/>
      <c r="AU515" s="87"/>
      <c r="AV515" s="87"/>
      <c r="AW515" s="87"/>
      <c r="AX515" s="87"/>
      <c r="AY515" s="87"/>
      <c r="AZ515" s="87"/>
      <c r="BA515" s="87"/>
      <c r="BB515" s="87"/>
      <c r="BC515" s="87"/>
      <c r="BD515" s="87"/>
      <c r="BE515" s="87"/>
      <c r="BF515" s="87"/>
      <c r="BG515" s="87"/>
      <c r="BH515" s="87"/>
      <c r="BI515" s="87"/>
      <c r="BJ515" s="87"/>
      <c r="BK515" s="87"/>
      <c r="BL515" s="87"/>
      <c r="BM515" s="87"/>
      <c r="BN515" s="87"/>
      <c r="BO515" s="87"/>
      <c r="BP515" s="87"/>
      <c r="BQ515" s="87"/>
      <c r="BR515" s="87"/>
      <c r="BS515" s="63"/>
    </row>
    <row r="516" spans="4:71" s="64" customFormat="1" ht="9.75" customHeight="1" x14ac:dyDescent="0.3">
      <c r="D516" s="87"/>
      <c r="E516" s="87"/>
      <c r="F516" s="87"/>
      <c r="G516" s="87"/>
      <c r="H516" s="87"/>
      <c r="I516" s="87"/>
      <c r="J516" s="87"/>
      <c r="K516" s="87"/>
      <c r="L516" s="87"/>
      <c r="M516" s="87"/>
      <c r="N516" s="87"/>
      <c r="O516" s="87"/>
      <c r="P516" s="87"/>
      <c r="Q516" s="87"/>
      <c r="R516" s="87"/>
      <c r="S516" s="87"/>
      <c r="T516" s="87"/>
      <c r="U516" s="87"/>
      <c r="V516" s="87"/>
      <c r="W516" s="87"/>
      <c r="X516" s="87"/>
      <c r="Y516" s="87"/>
      <c r="Z516" s="87"/>
      <c r="AA516" s="87"/>
      <c r="AB516" s="87"/>
      <c r="AC516" s="87"/>
      <c r="AD516" s="87"/>
      <c r="AE516" s="87"/>
      <c r="AF516" s="87"/>
      <c r="AG516" s="87"/>
      <c r="AH516" s="87"/>
      <c r="AI516" s="87"/>
      <c r="AJ516" s="87"/>
      <c r="AK516" s="87"/>
      <c r="AL516" s="87"/>
      <c r="AM516" s="87"/>
      <c r="AN516" s="87"/>
      <c r="AO516" s="87"/>
      <c r="AP516" s="87"/>
      <c r="AQ516" s="87"/>
      <c r="AR516" s="87"/>
      <c r="AS516" s="87"/>
      <c r="AT516" s="87"/>
      <c r="AU516" s="87"/>
      <c r="AV516" s="87"/>
      <c r="AW516" s="87"/>
      <c r="AX516" s="87"/>
      <c r="AY516" s="87"/>
      <c r="AZ516" s="87"/>
      <c r="BA516" s="87"/>
      <c r="BB516" s="87"/>
      <c r="BC516" s="87"/>
      <c r="BD516" s="87"/>
      <c r="BE516" s="87"/>
      <c r="BF516" s="87"/>
      <c r="BG516" s="87"/>
      <c r="BH516" s="87"/>
      <c r="BI516" s="87"/>
      <c r="BJ516" s="87"/>
      <c r="BK516" s="87"/>
      <c r="BL516" s="87"/>
      <c r="BM516" s="87"/>
      <c r="BN516" s="87"/>
      <c r="BO516" s="87"/>
      <c r="BP516" s="87"/>
      <c r="BQ516" s="87"/>
      <c r="BR516" s="87"/>
      <c r="BS516" s="63"/>
    </row>
    <row r="517" spans="4:71" s="64" customFormat="1" ht="9.75" customHeight="1" x14ac:dyDescent="0.3">
      <c r="D517" s="87"/>
      <c r="E517" s="87"/>
      <c r="F517" s="87"/>
      <c r="G517" s="87"/>
      <c r="H517" s="87"/>
      <c r="I517" s="87"/>
      <c r="J517" s="87"/>
      <c r="K517" s="87"/>
      <c r="L517" s="87"/>
      <c r="M517" s="87"/>
      <c r="N517" s="87"/>
      <c r="O517" s="87"/>
      <c r="P517" s="87"/>
      <c r="Q517" s="87"/>
      <c r="R517" s="87"/>
      <c r="S517" s="87"/>
      <c r="T517" s="87"/>
      <c r="U517" s="87"/>
      <c r="V517" s="87"/>
      <c r="W517" s="87"/>
      <c r="X517" s="87"/>
      <c r="Y517" s="87"/>
      <c r="Z517" s="87"/>
      <c r="AA517" s="87"/>
      <c r="AB517" s="87"/>
      <c r="AC517" s="87"/>
      <c r="AD517" s="87"/>
      <c r="AE517" s="87"/>
      <c r="AF517" s="87"/>
      <c r="AG517" s="87"/>
      <c r="AH517" s="87"/>
      <c r="AI517" s="87"/>
      <c r="AJ517" s="87"/>
      <c r="AK517" s="87"/>
      <c r="AL517" s="87"/>
      <c r="AM517" s="87"/>
      <c r="AN517" s="87"/>
      <c r="AO517" s="87"/>
      <c r="AP517" s="87"/>
      <c r="AQ517" s="87"/>
      <c r="AR517" s="87"/>
      <c r="AS517" s="87"/>
      <c r="AT517" s="87"/>
      <c r="AU517" s="87"/>
      <c r="AV517" s="87"/>
      <c r="AW517" s="87"/>
      <c r="AX517" s="87"/>
      <c r="AY517" s="87"/>
      <c r="AZ517" s="87"/>
      <c r="BA517" s="87"/>
      <c r="BB517" s="87"/>
      <c r="BC517" s="87"/>
      <c r="BD517" s="87"/>
      <c r="BE517" s="87"/>
      <c r="BF517" s="87"/>
      <c r="BG517" s="87"/>
      <c r="BH517" s="87"/>
      <c r="BI517" s="87"/>
      <c r="BJ517" s="87"/>
      <c r="BK517" s="87"/>
      <c r="BL517" s="87"/>
      <c r="BM517" s="87"/>
      <c r="BN517" s="87"/>
      <c r="BO517" s="87"/>
      <c r="BP517" s="87"/>
      <c r="BQ517" s="87"/>
      <c r="BR517" s="87"/>
      <c r="BS517" s="63"/>
    </row>
    <row r="518" spans="4:71" s="64" customFormat="1" ht="9.75" customHeight="1" x14ac:dyDescent="0.3">
      <c r="D518" s="87"/>
      <c r="E518" s="87"/>
      <c r="F518" s="87"/>
      <c r="G518" s="87"/>
      <c r="H518" s="87"/>
      <c r="I518" s="87"/>
      <c r="J518" s="87"/>
      <c r="K518" s="87"/>
      <c r="L518" s="87"/>
      <c r="M518" s="87"/>
      <c r="N518" s="87"/>
      <c r="O518" s="87"/>
      <c r="P518" s="87"/>
      <c r="Q518" s="87"/>
      <c r="R518" s="87"/>
      <c r="S518" s="87"/>
      <c r="T518" s="87"/>
      <c r="U518" s="87"/>
      <c r="V518" s="87"/>
      <c r="W518" s="87"/>
      <c r="X518" s="87"/>
      <c r="Y518" s="87"/>
      <c r="Z518" s="87"/>
      <c r="AA518" s="87"/>
      <c r="AB518" s="87"/>
      <c r="AC518" s="87"/>
      <c r="AD518" s="87"/>
      <c r="AE518" s="87"/>
      <c r="AF518" s="87"/>
      <c r="AG518" s="87"/>
      <c r="AH518" s="87"/>
      <c r="AI518" s="87"/>
      <c r="AJ518" s="87"/>
      <c r="AK518" s="87"/>
      <c r="AL518" s="87"/>
      <c r="AM518" s="87"/>
      <c r="AN518" s="87"/>
      <c r="AO518" s="87"/>
      <c r="AP518" s="87"/>
      <c r="AQ518" s="87"/>
      <c r="AR518" s="87"/>
      <c r="AS518" s="87"/>
      <c r="AT518" s="87"/>
      <c r="AU518" s="87"/>
      <c r="AV518" s="87"/>
      <c r="AW518" s="87"/>
      <c r="AX518" s="87"/>
      <c r="AY518" s="87"/>
      <c r="AZ518" s="87"/>
      <c r="BA518" s="87"/>
      <c r="BB518" s="87"/>
      <c r="BC518" s="87"/>
      <c r="BD518" s="87"/>
      <c r="BE518" s="87"/>
      <c r="BF518" s="87"/>
      <c r="BG518" s="87"/>
      <c r="BH518" s="87"/>
      <c r="BI518" s="87"/>
      <c r="BJ518" s="87"/>
      <c r="BK518" s="87"/>
      <c r="BL518" s="87"/>
      <c r="BM518" s="87"/>
      <c r="BN518" s="87"/>
      <c r="BO518" s="87"/>
      <c r="BP518" s="87"/>
      <c r="BQ518" s="87"/>
      <c r="BR518" s="87"/>
      <c r="BS518" s="63"/>
    </row>
    <row r="519" spans="4:71" s="64" customFormat="1" ht="9.75" customHeight="1" x14ac:dyDescent="0.3">
      <c r="D519" s="87"/>
      <c r="E519" s="87"/>
      <c r="F519" s="87"/>
      <c r="G519" s="87"/>
      <c r="H519" s="87"/>
      <c r="I519" s="87"/>
      <c r="J519" s="87"/>
      <c r="K519" s="87"/>
      <c r="L519" s="87"/>
      <c r="M519" s="87"/>
      <c r="N519" s="87"/>
      <c r="O519" s="87"/>
      <c r="P519" s="87"/>
      <c r="Q519" s="87"/>
      <c r="R519" s="87"/>
      <c r="S519" s="87"/>
      <c r="T519" s="87"/>
      <c r="U519" s="87"/>
      <c r="V519" s="87"/>
      <c r="W519" s="87"/>
      <c r="X519" s="87"/>
      <c r="Y519" s="87"/>
      <c r="Z519" s="87"/>
      <c r="AA519" s="87"/>
      <c r="AB519" s="87"/>
      <c r="AC519" s="87"/>
      <c r="AD519" s="87"/>
      <c r="AE519" s="87"/>
      <c r="AF519" s="87"/>
      <c r="AG519" s="87"/>
      <c r="AH519" s="87"/>
      <c r="AI519" s="87"/>
      <c r="AJ519" s="87"/>
      <c r="AK519" s="87"/>
      <c r="AL519" s="87"/>
      <c r="AM519" s="87"/>
      <c r="AN519" s="87"/>
      <c r="AO519" s="87"/>
      <c r="AP519" s="87"/>
      <c r="AQ519" s="87"/>
      <c r="AR519" s="87"/>
      <c r="AS519" s="87"/>
      <c r="AT519" s="87"/>
      <c r="AU519" s="87"/>
      <c r="AV519" s="87"/>
      <c r="AW519" s="87"/>
      <c r="AX519" s="87"/>
      <c r="AY519" s="87"/>
      <c r="AZ519" s="87"/>
      <c r="BA519" s="87"/>
      <c r="BB519" s="87"/>
      <c r="BC519" s="87"/>
      <c r="BD519" s="87"/>
      <c r="BE519" s="87"/>
      <c r="BF519" s="87"/>
      <c r="BG519" s="87"/>
      <c r="BH519" s="87"/>
      <c r="BI519" s="87"/>
      <c r="BJ519" s="87"/>
      <c r="BK519" s="87"/>
      <c r="BL519" s="87"/>
      <c r="BM519" s="87"/>
      <c r="BN519" s="87"/>
      <c r="BO519" s="87"/>
      <c r="BP519" s="87"/>
      <c r="BQ519" s="87"/>
      <c r="BR519" s="87"/>
      <c r="BS519" s="63"/>
    </row>
    <row r="520" spans="4:71" s="64" customFormat="1" ht="9.75" customHeight="1" x14ac:dyDescent="0.3">
      <c r="D520" s="87"/>
      <c r="E520" s="87"/>
      <c r="F520" s="87"/>
      <c r="G520" s="87"/>
      <c r="H520" s="87"/>
      <c r="I520" s="87"/>
      <c r="J520" s="87"/>
      <c r="K520" s="87"/>
      <c r="L520" s="87"/>
      <c r="M520" s="87"/>
      <c r="N520" s="87"/>
      <c r="O520" s="87"/>
      <c r="P520" s="87"/>
      <c r="Q520" s="87"/>
      <c r="R520" s="87"/>
      <c r="S520" s="87"/>
      <c r="T520" s="87"/>
      <c r="U520" s="87"/>
      <c r="V520" s="87"/>
      <c r="W520" s="87"/>
      <c r="X520" s="87"/>
      <c r="Y520" s="87"/>
      <c r="Z520" s="87"/>
      <c r="AA520" s="87"/>
      <c r="AB520" s="87"/>
      <c r="AC520" s="87"/>
      <c r="AD520" s="87"/>
      <c r="AE520" s="87"/>
      <c r="AF520" s="87"/>
      <c r="AG520" s="87"/>
      <c r="AH520" s="87"/>
      <c r="AI520" s="87"/>
      <c r="AJ520" s="87"/>
      <c r="AK520" s="87"/>
      <c r="AL520" s="87"/>
      <c r="AM520" s="87"/>
      <c r="AN520" s="87"/>
      <c r="AO520" s="87"/>
      <c r="AP520" s="87"/>
      <c r="AQ520" s="87"/>
      <c r="AR520" s="87"/>
      <c r="AS520" s="87"/>
      <c r="AT520" s="87"/>
      <c r="AU520" s="87"/>
      <c r="AV520" s="87"/>
      <c r="AW520" s="87"/>
      <c r="AX520" s="87"/>
      <c r="AY520" s="87"/>
      <c r="AZ520" s="87"/>
      <c r="BA520" s="87"/>
      <c r="BB520" s="87"/>
      <c r="BC520" s="87"/>
      <c r="BD520" s="87"/>
      <c r="BE520" s="87"/>
      <c r="BF520" s="87"/>
      <c r="BG520" s="87"/>
      <c r="BH520" s="87"/>
      <c r="BI520" s="87"/>
      <c r="BJ520" s="87"/>
      <c r="BK520" s="87"/>
      <c r="BL520" s="87"/>
      <c r="BM520" s="87"/>
      <c r="BN520" s="87"/>
      <c r="BO520" s="87"/>
      <c r="BP520" s="87"/>
      <c r="BQ520" s="87"/>
      <c r="BR520" s="87"/>
      <c r="BS520" s="63"/>
    </row>
    <row r="521" spans="4:71" s="64" customFormat="1" ht="9.75" customHeight="1" x14ac:dyDescent="0.3">
      <c r="D521" s="87"/>
      <c r="E521" s="87"/>
      <c r="F521" s="87"/>
      <c r="G521" s="87"/>
      <c r="H521" s="87"/>
      <c r="I521" s="87"/>
      <c r="J521" s="87"/>
      <c r="K521" s="87"/>
      <c r="L521" s="87"/>
      <c r="M521" s="87"/>
      <c r="N521" s="87"/>
      <c r="O521" s="87"/>
      <c r="P521" s="87"/>
      <c r="Q521" s="87"/>
      <c r="R521" s="87"/>
      <c r="S521" s="87"/>
      <c r="T521" s="87"/>
      <c r="U521" s="87"/>
      <c r="V521" s="87"/>
      <c r="W521" s="87"/>
      <c r="X521" s="87"/>
      <c r="Y521" s="87"/>
      <c r="Z521" s="87"/>
      <c r="AA521" s="87"/>
      <c r="AB521" s="87"/>
      <c r="AC521" s="87"/>
      <c r="AD521" s="87"/>
      <c r="AE521" s="87"/>
      <c r="AF521" s="87"/>
      <c r="AG521" s="87"/>
      <c r="AH521" s="87"/>
      <c r="AI521" s="87"/>
      <c r="AJ521" s="87"/>
      <c r="AK521" s="87"/>
      <c r="AL521" s="87"/>
      <c r="AM521" s="87"/>
      <c r="AN521" s="87"/>
      <c r="AO521" s="87"/>
      <c r="AP521" s="87"/>
      <c r="AQ521" s="87"/>
      <c r="AR521" s="87"/>
      <c r="AS521" s="87"/>
      <c r="AT521" s="87"/>
      <c r="AU521" s="87"/>
      <c r="AV521" s="87"/>
      <c r="AW521" s="87"/>
      <c r="AX521" s="87"/>
      <c r="AY521" s="87"/>
      <c r="AZ521" s="87"/>
      <c r="BA521" s="87"/>
      <c r="BB521" s="87"/>
      <c r="BC521" s="87"/>
      <c r="BD521" s="87"/>
      <c r="BE521" s="87"/>
      <c r="BF521" s="87"/>
      <c r="BG521" s="87"/>
      <c r="BH521" s="87"/>
      <c r="BI521" s="87"/>
      <c r="BJ521" s="87"/>
      <c r="BK521" s="87"/>
      <c r="BL521" s="87"/>
      <c r="BM521" s="87"/>
      <c r="BN521" s="87"/>
      <c r="BO521" s="87"/>
      <c r="BP521" s="87"/>
      <c r="BQ521" s="87"/>
      <c r="BR521" s="87"/>
      <c r="BS521" s="63"/>
    </row>
    <row r="522" spans="4:71" s="64" customFormat="1" ht="9.75" customHeight="1" x14ac:dyDescent="0.3">
      <c r="D522" s="87"/>
      <c r="E522" s="87"/>
      <c r="F522" s="87"/>
      <c r="G522" s="87"/>
      <c r="H522" s="87"/>
      <c r="I522" s="87"/>
      <c r="J522" s="87"/>
      <c r="K522" s="87"/>
      <c r="L522" s="87"/>
      <c r="M522" s="87"/>
      <c r="N522" s="87"/>
      <c r="O522" s="87"/>
      <c r="P522" s="87"/>
      <c r="Q522" s="87"/>
      <c r="R522" s="87"/>
      <c r="S522" s="87"/>
      <c r="T522" s="87"/>
      <c r="U522" s="87"/>
      <c r="V522" s="87"/>
      <c r="W522" s="87"/>
      <c r="X522" s="87"/>
      <c r="Y522" s="87"/>
      <c r="Z522" s="87"/>
      <c r="AA522" s="87"/>
      <c r="AB522" s="87"/>
      <c r="AC522" s="87"/>
      <c r="AD522" s="87"/>
      <c r="AE522" s="87"/>
      <c r="AF522" s="87"/>
      <c r="AG522" s="87"/>
      <c r="AH522" s="87"/>
      <c r="AI522" s="87"/>
      <c r="AJ522" s="87"/>
      <c r="AK522" s="87"/>
      <c r="AL522" s="87"/>
      <c r="AM522" s="87"/>
      <c r="AN522" s="87"/>
      <c r="AO522" s="87"/>
      <c r="AP522" s="87"/>
      <c r="AQ522" s="87"/>
      <c r="AR522" s="87"/>
      <c r="AS522" s="87"/>
      <c r="AT522" s="87"/>
      <c r="AU522" s="87"/>
      <c r="AV522" s="87"/>
      <c r="AW522" s="87"/>
      <c r="AX522" s="87"/>
      <c r="AY522" s="87"/>
      <c r="AZ522" s="87"/>
      <c r="BA522" s="87"/>
      <c r="BB522" s="87"/>
      <c r="BC522" s="87"/>
      <c r="BD522" s="87"/>
      <c r="BE522" s="87"/>
      <c r="BF522" s="87"/>
      <c r="BG522" s="87"/>
      <c r="BH522" s="87"/>
      <c r="BI522" s="87"/>
      <c r="BJ522" s="87"/>
      <c r="BK522" s="87"/>
      <c r="BL522" s="87"/>
      <c r="BM522" s="87"/>
      <c r="BN522" s="87"/>
      <c r="BO522" s="87"/>
      <c r="BP522" s="87"/>
      <c r="BQ522" s="87"/>
      <c r="BR522" s="87"/>
      <c r="BS522" s="63"/>
    </row>
    <row r="523" spans="4:71" s="64" customFormat="1" ht="9.75" customHeight="1" x14ac:dyDescent="0.3">
      <c r="D523" s="87"/>
      <c r="E523" s="87"/>
      <c r="F523" s="87"/>
      <c r="G523" s="87"/>
      <c r="H523" s="87"/>
      <c r="I523" s="87"/>
      <c r="J523" s="87"/>
      <c r="K523" s="87"/>
      <c r="L523" s="87"/>
      <c r="M523" s="87"/>
      <c r="N523" s="87"/>
      <c r="O523" s="87"/>
      <c r="P523" s="87"/>
      <c r="Q523" s="87"/>
      <c r="R523" s="87"/>
      <c r="S523" s="87"/>
      <c r="T523" s="87"/>
      <c r="U523" s="87"/>
      <c r="V523" s="87"/>
      <c r="W523" s="87"/>
      <c r="X523" s="87"/>
      <c r="Y523" s="87"/>
      <c r="Z523" s="87"/>
      <c r="AA523" s="87"/>
      <c r="AB523" s="87"/>
      <c r="AC523" s="87"/>
      <c r="AD523" s="87"/>
      <c r="AE523" s="87"/>
      <c r="AF523" s="87"/>
      <c r="AG523" s="87"/>
      <c r="AH523" s="87"/>
      <c r="AI523" s="87"/>
      <c r="AJ523" s="87"/>
      <c r="AK523" s="87"/>
      <c r="AL523" s="87"/>
      <c r="AM523" s="87"/>
      <c r="AN523" s="87"/>
      <c r="AO523" s="87"/>
      <c r="AP523" s="87"/>
      <c r="AQ523" s="87"/>
      <c r="AR523" s="87"/>
      <c r="AS523" s="87"/>
      <c r="AT523" s="87"/>
      <c r="AU523" s="87"/>
      <c r="AV523" s="87"/>
      <c r="AW523" s="87"/>
      <c r="AX523" s="87"/>
      <c r="AY523" s="87"/>
      <c r="AZ523" s="87"/>
      <c r="BA523" s="87"/>
      <c r="BB523" s="87"/>
      <c r="BC523" s="87"/>
      <c r="BD523" s="87"/>
      <c r="BE523" s="87"/>
      <c r="BF523" s="87"/>
      <c r="BG523" s="87"/>
      <c r="BH523" s="87"/>
      <c r="BI523" s="87"/>
      <c r="BJ523" s="87"/>
      <c r="BK523" s="87"/>
      <c r="BL523" s="87"/>
      <c r="BM523" s="87"/>
      <c r="BN523" s="87"/>
      <c r="BO523" s="87"/>
      <c r="BP523" s="87"/>
      <c r="BQ523" s="87"/>
      <c r="BR523" s="87"/>
      <c r="BS523" s="63"/>
    </row>
    <row r="524" spans="4:71" s="64" customFormat="1" ht="9.75" customHeight="1" x14ac:dyDescent="0.3">
      <c r="D524" s="87"/>
      <c r="E524" s="87"/>
      <c r="F524" s="87"/>
      <c r="G524" s="87"/>
      <c r="H524" s="87"/>
      <c r="I524" s="87"/>
      <c r="J524" s="87"/>
      <c r="K524" s="87"/>
      <c r="L524" s="87"/>
      <c r="M524" s="87"/>
      <c r="N524" s="87"/>
      <c r="O524" s="87"/>
      <c r="P524" s="87"/>
      <c r="Q524" s="87"/>
      <c r="R524" s="87"/>
      <c r="S524" s="87"/>
      <c r="T524" s="87"/>
      <c r="U524" s="87"/>
      <c r="V524" s="87"/>
      <c r="W524" s="87"/>
      <c r="X524" s="87"/>
      <c r="Y524" s="87"/>
      <c r="Z524" s="87"/>
      <c r="AA524" s="87"/>
      <c r="AB524" s="87"/>
      <c r="AC524" s="87"/>
      <c r="AD524" s="87"/>
      <c r="AE524" s="87"/>
      <c r="AF524" s="87"/>
      <c r="AG524" s="87"/>
      <c r="AH524" s="87"/>
      <c r="AI524" s="87"/>
      <c r="AJ524" s="87"/>
      <c r="AK524" s="87"/>
      <c r="AL524" s="87"/>
      <c r="AM524" s="87"/>
      <c r="AN524" s="87"/>
      <c r="AO524" s="87"/>
      <c r="AP524" s="87"/>
      <c r="AQ524" s="87"/>
      <c r="AR524" s="87"/>
      <c r="AS524" s="87"/>
      <c r="AT524" s="87"/>
      <c r="AU524" s="87"/>
      <c r="AV524" s="87"/>
      <c r="AW524" s="87"/>
      <c r="AX524" s="87"/>
      <c r="AY524" s="87"/>
      <c r="AZ524" s="87"/>
      <c r="BA524" s="87"/>
      <c r="BB524" s="87"/>
      <c r="BC524" s="87"/>
      <c r="BD524" s="87"/>
      <c r="BE524" s="87"/>
      <c r="BF524" s="87"/>
      <c r="BG524" s="87"/>
      <c r="BH524" s="87"/>
      <c r="BI524" s="87"/>
      <c r="BJ524" s="87"/>
      <c r="BK524" s="87"/>
      <c r="BL524" s="87"/>
      <c r="BM524" s="87"/>
      <c r="BN524" s="87"/>
      <c r="BO524" s="87"/>
      <c r="BP524" s="87"/>
      <c r="BQ524" s="87"/>
      <c r="BR524" s="87"/>
      <c r="BS524" s="63"/>
    </row>
    <row r="525" spans="4:71" s="64" customFormat="1" ht="9.75" customHeight="1" x14ac:dyDescent="0.3">
      <c r="D525" s="87"/>
      <c r="E525" s="87"/>
      <c r="F525" s="87"/>
      <c r="G525" s="87"/>
      <c r="H525" s="87"/>
      <c r="I525" s="87"/>
      <c r="J525" s="87"/>
      <c r="K525" s="87"/>
      <c r="L525" s="87"/>
      <c r="M525" s="87"/>
      <c r="N525" s="87"/>
      <c r="O525" s="87"/>
      <c r="P525" s="87"/>
      <c r="Q525" s="87"/>
      <c r="R525" s="87"/>
      <c r="S525" s="87"/>
      <c r="T525" s="87"/>
      <c r="U525" s="87"/>
      <c r="V525" s="87"/>
      <c r="W525" s="87"/>
      <c r="X525" s="87"/>
      <c r="Y525" s="87"/>
      <c r="Z525" s="87"/>
      <c r="AA525" s="87"/>
      <c r="AB525" s="87"/>
      <c r="AC525" s="87"/>
      <c r="AD525" s="87"/>
      <c r="AE525" s="87"/>
      <c r="AF525" s="87"/>
      <c r="AG525" s="87"/>
      <c r="AH525" s="87"/>
      <c r="AI525" s="87"/>
      <c r="AJ525" s="87"/>
      <c r="AK525" s="87"/>
      <c r="AL525" s="87"/>
      <c r="AM525" s="87"/>
      <c r="AN525" s="87"/>
      <c r="AO525" s="87"/>
      <c r="AP525" s="87"/>
      <c r="AQ525" s="87"/>
      <c r="AR525" s="87"/>
      <c r="AS525" s="87"/>
      <c r="AT525" s="87"/>
      <c r="AU525" s="87"/>
      <c r="AV525" s="87"/>
      <c r="AW525" s="87"/>
      <c r="AX525" s="87"/>
      <c r="AY525" s="87"/>
      <c r="AZ525" s="87"/>
      <c r="BA525" s="87"/>
      <c r="BB525" s="87"/>
      <c r="BC525" s="87"/>
      <c r="BD525" s="87"/>
      <c r="BE525" s="87"/>
      <c r="BF525" s="87"/>
      <c r="BG525" s="87"/>
      <c r="BH525" s="87"/>
      <c r="BI525" s="87"/>
      <c r="BJ525" s="87"/>
      <c r="BK525" s="87"/>
      <c r="BL525" s="87"/>
      <c r="BM525" s="87"/>
      <c r="BN525" s="87"/>
      <c r="BO525" s="87"/>
      <c r="BP525" s="87"/>
      <c r="BQ525" s="87"/>
      <c r="BR525" s="87"/>
      <c r="BS525" s="63"/>
    </row>
    <row r="526" spans="4:71" s="64" customFormat="1" ht="9.75" customHeight="1" x14ac:dyDescent="0.3">
      <c r="D526" s="87"/>
      <c r="E526" s="87"/>
      <c r="F526" s="87"/>
      <c r="G526" s="87"/>
      <c r="H526" s="87"/>
      <c r="I526" s="87"/>
      <c r="J526" s="87"/>
      <c r="K526" s="87"/>
      <c r="L526" s="87"/>
      <c r="M526" s="87"/>
      <c r="N526" s="87"/>
      <c r="O526" s="87"/>
      <c r="P526" s="87"/>
      <c r="Q526" s="87"/>
      <c r="R526" s="87"/>
      <c r="S526" s="87"/>
      <c r="T526" s="87"/>
      <c r="U526" s="87"/>
      <c r="V526" s="87"/>
      <c r="W526" s="87"/>
      <c r="X526" s="87"/>
      <c r="Y526" s="87"/>
      <c r="Z526" s="87"/>
      <c r="AA526" s="87"/>
      <c r="AB526" s="87"/>
      <c r="AC526" s="87"/>
      <c r="AD526" s="87"/>
      <c r="AE526" s="87"/>
      <c r="AF526" s="87"/>
      <c r="AG526" s="87"/>
      <c r="AH526" s="87"/>
      <c r="AI526" s="87"/>
      <c r="AJ526" s="87"/>
      <c r="AK526" s="87"/>
      <c r="AL526" s="87"/>
      <c r="AM526" s="87"/>
      <c r="AN526" s="87"/>
      <c r="AO526" s="87"/>
      <c r="AP526" s="87"/>
      <c r="AQ526" s="87"/>
      <c r="AR526" s="87"/>
      <c r="AS526" s="87"/>
      <c r="AT526" s="87"/>
      <c r="AU526" s="87"/>
      <c r="AV526" s="87"/>
      <c r="AW526" s="87"/>
      <c r="AX526" s="87"/>
      <c r="AY526" s="87"/>
      <c r="AZ526" s="87"/>
      <c r="BA526" s="87"/>
      <c r="BB526" s="87"/>
      <c r="BC526" s="87"/>
      <c r="BD526" s="87"/>
      <c r="BE526" s="87"/>
      <c r="BF526" s="87"/>
      <c r="BG526" s="87"/>
      <c r="BH526" s="87"/>
      <c r="BI526" s="87"/>
      <c r="BJ526" s="87"/>
      <c r="BK526" s="87"/>
      <c r="BL526" s="87"/>
      <c r="BM526" s="87"/>
      <c r="BN526" s="87"/>
      <c r="BO526" s="87"/>
      <c r="BP526" s="87"/>
      <c r="BQ526" s="87"/>
      <c r="BR526" s="87"/>
      <c r="BS526" s="63"/>
    </row>
    <row r="527" spans="4:71" s="64" customFormat="1" ht="9.75" customHeight="1" x14ac:dyDescent="0.3">
      <c r="D527" s="87"/>
      <c r="E527" s="87"/>
      <c r="F527" s="87"/>
      <c r="G527" s="87"/>
      <c r="H527" s="87"/>
      <c r="I527" s="87"/>
      <c r="J527" s="87"/>
      <c r="K527" s="87"/>
      <c r="L527" s="87"/>
      <c r="M527" s="87"/>
      <c r="N527" s="87"/>
      <c r="O527" s="87"/>
      <c r="P527" s="87"/>
      <c r="Q527" s="87"/>
      <c r="R527" s="87"/>
      <c r="S527" s="87"/>
      <c r="T527" s="87"/>
      <c r="U527" s="87"/>
      <c r="V527" s="87"/>
      <c r="W527" s="87"/>
      <c r="X527" s="87"/>
      <c r="Y527" s="87"/>
      <c r="Z527" s="87"/>
      <c r="AA527" s="87"/>
      <c r="AB527" s="87"/>
      <c r="AC527" s="87"/>
      <c r="AD527" s="87"/>
      <c r="AE527" s="87"/>
      <c r="AF527" s="87"/>
      <c r="AG527" s="87"/>
      <c r="AH527" s="87"/>
      <c r="AI527" s="87"/>
      <c r="AJ527" s="87"/>
      <c r="AK527" s="87"/>
      <c r="AL527" s="87"/>
      <c r="AM527" s="87"/>
      <c r="AN527" s="87"/>
      <c r="AO527" s="87"/>
      <c r="AP527" s="87"/>
      <c r="AQ527" s="87"/>
      <c r="AR527" s="87"/>
      <c r="AS527" s="87"/>
      <c r="AT527" s="87"/>
      <c r="AU527" s="87"/>
      <c r="AV527" s="87"/>
      <c r="AW527" s="87"/>
      <c r="AX527" s="87"/>
      <c r="AY527" s="87"/>
      <c r="AZ527" s="87"/>
      <c r="BA527" s="87"/>
      <c r="BB527" s="87"/>
      <c r="BC527" s="87"/>
      <c r="BD527" s="87"/>
      <c r="BE527" s="87"/>
      <c r="BF527" s="87"/>
      <c r="BG527" s="87"/>
      <c r="BH527" s="87"/>
      <c r="BI527" s="87"/>
      <c r="BJ527" s="87"/>
      <c r="BK527" s="87"/>
      <c r="BL527" s="87"/>
      <c r="BM527" s="87"/>
      <c r="BN527" s="87"/>
      <c r="BO527" s="87"/>
      <c r="BP527" s="87"/>
      <c r="BQ527" s="87"/>
      <c r="BR527" s="87"/>
      <c r="BS527" s="63"/>
    </row>
    <row r="528" spans="4:71" s="64" customFormat="1" ht="9.75" customHeight="1" x14ac:dyDescent="0.3">
      <c r="D528" s="87"/>
      <c r="E528" s="87"/>
      <c r="F528" s="87"/>
      <c r="G528" s="87"/>
      <c r="H528" s="87"/>
      <c r="I528" s="87"/>
      <c r="J528" s="87"/>
      <c r="K528" s="87"/>
      <c r="L528" s="87"/>
      <c r="M528" s="87"/>
      <c r="N528" s="87"/>
      <c r="O528" s="87"/>
      <c r="P528" s="87"/>
      <c r="Q528" s="87"/>
      <c r="R528" s="87"/>
      <c r="S528" s="87"/>
      <c r="T528" s="87"/>
      <c r="U528" s="87"/>
      <c r="V528" s="87"/>
      <c r="W528" s="87"/>
      <c r="X528" s="87"/>
      <c r="Y528" s="87"/>
      <c r="Z528" s="87"/>
      <c r="AA528" s="87"/>
      <c r="AB528" s="87"/>
      <c r="AC528" s="87"/>
      <c r="AD528" s="87"/>
      <c r="AE528" s="87"/>
      <c r="AF528" s="87"/>
      <c r="AG528" s="87"/>
      <c r="AH528" s="87"/>
      <c r="AI528" s="87"/>
      <c r="AJ528" s="87"/>
      <c r="AK528" s="87"/>
      <c r="AL528" s="87"/>
      <c r="AM528" s="87"/>
      <c r="AN528" s="87"/>
      <c r="AO528" s="87"/>
      <c r="AP528" s="87"/>
      <c r="AQ528" s="87"/>
      <c r="AR528" s="87"/>
      <c r="AS528" s="87"/>
      <c r="AT528" s="87"/>
      <c r="AU528" s="87"/>
      <c r="AV528" s="87"/>
      <c r="AW528" s="87"/>
      <c r="AX528" s="87"/>
      <c r="AY528" s="87"/>
      <c r="AZ528" s="87"/>
      <c r="BA528" s="87"/>
      <c r="BB528" s="87"/>
      <c r="BC528" s="87"/>
      <c r="BD528" s="87"/>
      <c r="BE528" s="87"/>
      <c r="BF528" s="87"/>
      <c r="BG528" s="87"/>
      <c r="BH528" s="87"/>
      <c r="BI528" s="87"/>
      <c r="BJ528" s="87"/>
      <c r="BK528" s="87"/>
      <c r="BL528" s="87"/>
      <c r="BM528" s="87"/>
      <c r="BN528" s="87"/>
      <c r="BO528" s="87"/>
      <c r="BP528" s="87"/>
      <c r="BQ528" s="87"/>
      <c r="BR528" s="87"/>
      <c r="BS528" s="63"/>
    </row>
    <row r="529" spans="4:71" s="64" customFormat="1" ht="9.75" customHeight="1" x14ac:dyDescent="0.3">
      <c r="D529" s="87"/>
      <c r="E529" s="87"/>
      <c r="F529" s="87"/>
      <c r="G529" s="87"/>
      <c r="H529" s="87"/>
      <c r="I529" s="87"/>
      <c r="J529" s="87"/>
      <c r="K529" s="87"/>
      <c r="L529" s="87"/>
      <c r="M529" s="87"/>
      <c r="N529" s="87"/>
      <c r="O529" s="87"/>
      <c r="P529" s="87"/>
      <c r="Q529" s="87"/>
      <c r="R529" s="87"/>
      <c r="S529" s="87"/>
      <c r="T529" s="87"/>
      <c r="U529" s="87"/>
      <c r="V529" s="87"/>
      <c r="W529" s="87"/>
      <c r="X529" s="87"/>
      <c r="Y529" s="87"/>
      <c r="Z529" s="87"/>
      <c r="AA529" s="87"/>
      <c r="AB529" s="87"/>
      <c r="AC529" s="87"/>
      <c r="AD529" s="87"/>
      <c r="AE529" s="87"/>
      <c r="AF529" s="87"/>
      <c r="AG529" s="87"/>
      <c r="AH529" s="87"/>
      <c r="AI529" s="87"/>
      <c r="AJ529" s="87"/>
      <c r="AK529" s="87"/>
      <c r="AL529" s="87"/>
      <c r="AM529" s="87"/>
      <c r="AN529" s="87"/>
      <c r="AO529" s="87"/>
      <c r="AP529" s="87"/>
      <c r="AQ529" s="87"/>
      <c r="AR529" s="87"/>
      <c r="AS529" s="87"/>
      <c r="AT529" s="87"/>
      <c r="AU529" s="87"/>
      <c r="AV529" s="87"/>
      <c r="AW529" s="87"/>
      <c r="AX529" s="87"/>
      <c r="AY529" s="87"/>
      <c r="AZ529" s="87"/>
      <c r="BA529" s="87"/>
      <c r="BB529" s="87"/>
      <c r="BC529" s="87"/>
      <c r="BD529" s="87"/>
      <c r="BE529" s="87"/>
      <c r="BF529" s="87"/>
      <c r="BG529" s="87"/>
      <c r="BH529" s="87"/>
      <c r="BI529" s="87"/>
      <c r="BJ529" s="87"/>
      <c r="BK529" s="87"/>
      <c r="BL529" s="87"/>
      <c r="BM529" s="87"/>
      <c r="BN529" s="87"/>
      <c r="BO529" s="87"/>
      <c r="BP529" s="87"/>
      <c r="BQ529" s="87"/>
      <c r="BR529" s="87"/>
      <c r="BS529" s="63"/>
    </row>
    <row r="530" spans="4:71" s="64" customFormat="1" ht="9.75" customHeight="1" x14ac:dyDescent="0.3">
      <c r="D530" s="87"/>
      <c r="E530" s="87"/>
      <c r="F530" s="87"/>
      <c r="G530" s="87"/>
      <c r="H530" s="87"/>
      <c r="I530" s="87"/>
      <c r="J530" s="87"/>
      <c r="K530" s="87"/>
      <c r="L530" s="87"/>
      <c r="M530" s="87"/>
      <c r="N530" s="87"/>
      <c r="O530" s="87"/>
      <c r="P530" s="87"/>
      <c r="Q530" s="87"/>
      <c r="R530" s="87"/>
      <c r="S530" s="87"/>
      <c r="T530" s="87"/>
      <c r="U530" s="87"/>
      <c r="V530" s="87"/>
      <c r="W530" s="87"/>
      <c r="X530" s="87"/>
      <c r="Y530" s="87"/>
      <c r="Z530" s="87"/>
      <c r="AA530" s="87"/>
      <c r="AB530" s="87"/>
      <c r="AC530" s="87"/>
      <c r="AD530" s="87"/>
      <c r="AE530" s="87"/>
      <c r="AF530" s="87"/>
      <c r="AG530" s="87"/>
      <c r="AH530" s="87"/>
      <c r="AI530" s="87"/>
      <c r="AJ530" s="87"/>
      <c r="AK530" s="87"/>
      <c r="AL530" s="87"/>
      <c r="AM530" s="87"/>
      <c r="AN530" s="87"/>
      <c r="AO530" s="87"/>
      <c r="AP530" s="87"/>
      <c r="AQ530" s="87"/>
      <c r="AR530" s="87"/>
      <c r="AS530" s="87"/>
      <c r="AT530" s="87"/>
      <c r="AU530" s="87"/>
      <c r="AV530" s="87"/>
      <c r="AW530" s="87"/>
      <c r="AX530" s="87"/>
      <c r="AY530" s="87"/>
      <c r="AZ530" s="87"/>
      <c r="BA530" s="87"/>
      <c r="BB530" s="87"/>
      <c r="BC530" s="87"/>
      <c r="BD530" s="87"/>
      <c r="BE530" s="87"/>
      <c r="BF530" s="87"/>
      <c r="BG530" s="87"/>
      <c r="BH530" s="87"/>
      <c r="BI530" s="87"/>
      <c r="BJ530" s="87"/>
      <c r="BK530" s="87"/>
      <c r="BL530" s="87"/>
      <c r="BM530" s="87"/>
      <c r="BN530" s="87"/>
      <c r="BO530" s="87"/>
      <c r="BP530" s="87"/>
      <c r="BQ530" s="87"/>
      <c r="BR530" s="87"/>
      <c r="BS530" s="63"/>
    </row>
    <row r="531" spans="4:71" s="64" customFormat="1" ht="9.75" customHeight="1" x14ac:dyDescent="0.3">
      <c r="D531" s="87"/>
      <c r="E531" s="87"/>
      <c r="F531" s="87"/>
      <c r="G531" s="87"/>
      <c r="H531" s="87"/>
      <c r="I531" s="87"/>
      <c r="J531" s="87"/>
      <c r="K531" s="87"/>
      <c r="L531" s="87"/>
      <c r="M531" s="87"/>
      <c r="N531" s="87"/>
      <c r="O531" s="87"/>
      <c r="P531" s="87"/>
      <c r="Q531" s="87"/>
      <c r="R531" s="87"/>
      <c r="S531" s="87"/>
      <c r="T531" s="87"/>
      <c r="U531" s="87"/>
      <c r="V531" s="87"/>
      <c r="W531" s="87"/>
      <c r="X531" s="87"/>
      <c r="Y531" s="87"/>
      <c r="Z531" s="87"/>
      <c r="AA531" s="87"/>
      <c r="AB531" s="87"/>
      <c r="AC531" s="87"/>
      <c r="AD531" s="87"/>
      <c r="AE531" s="87"/>
      <c r="AF531" s="87"/>
      <c r="AG531" s="87"/>
      <c r="AH531" s="87"/>
      <c r="AI531" s="87"/>
      <c r="AJ531" s="87"/>
      <c r="AK531" s="87"/>
      <c r="AL531" s="87"/>
      <c r="AM531" s="87"/>
      <c r="AN531" s="87"/>
      <c r="AO531" s="87"/>
      <c r="AP531" s="87"/>
      <c r="AQ531" s="87"/>
      <c r="AR531" s="87"/>
      <c r="AS531" s="87"/>
      <c r="AT531" s="87"/>
      <c r="AU531" s="87"/>
      <c r="AV531" s="87"/>
      <c r="AW531" s="87"/>
      <c r="AX531" s="87"/>
      <c r="AY531" s="87"/>
      <c r="AZ531" s="87"/>
      <c r="BA531" s="87"/>
      <c r="BB531" s="87"/>
      <c r="BC531" s="87"/>
      <c r="BD531" s="87"/>
      <c r="BE531" s="87"/>
      <c r="BF531" s="87"/>
      <c r="BG531" s="87"/>
      <c r="BH531" s="87"/>
      <c r="BI531" s="87"/>
      <c r="BJ531" s="87"/>
      <c r="BK531" s="87"/>
      <c r="BL531" s="87"/>
      <c r="BM531" s="87"/>
      <c r="BN531" s="87"/>
      <c r="BO531" s="87"/>
      <c r="BP531" s="87"/>
      <c r="BQ531" s="87"/>
      <c r="BR531" s="87"/>
      <c r="BS531" s="63"/>
    </row>
    <row r="532" spans="4:71" s="64" customFormat="1" ht="9.75" customHeight="1" x14ac:dyDescent="0.3">
      <c r="D532" s="87"/>
      <c r="E532" s="87"/>
      <c r="F532" s="87"/>
      <c r="G532" s="87"/>
      <c r="H532" s="87"/>
      <c r="I532" s="87"/>
      <c r="J532" s="87"/>
      <c r="K532" s="87"/>
      <c r="L532" s="87"/>
      <c r="M532" s="87"/>
      <c r="N532" s="87"/>
      <c r="O532" s="87"/>
      <c r="P532" s="87"/>
      <c r="Q532" s="87"/>
      <c r="R532" s="87"/>
      <c r="S532" s="87"/>
      <c r="T532" s="87"/>
      <c r="U532" s="87"/>
      <c r="V532" s="87"/>
      <c r="W532" s="87"/>
      <c r="X532" s="87"/>
      <c r="Y532" s="87"/>
      <c r="Z532" s="87"/>
      <c r="AA532" s="87"/>
      <c r="AB532" s="87"/>
      <c r="AC532" s="87"/>
      <c r="AD532" s="87"/>
      <c r="AE532" s="87"/>
      <c r="AF532" s="87"/>
      <c r="AG532" s="87"/>
      <c r="AH532" s="87"/>
      <c r="AI532" s="87"/>
      <c r="AJ532" s="87"/>
      <c r="AK532" s="87"/>
      <c r="AL532" s="87"/>
      <c r="AM532" s="87"/>
      <c r="AN532" s="87"/>
      <c r="AO532" s="87"/>
      <c r="AP532" s="87"/>
      <c r="AQ532" s="87"/>
      <c r="AR532" s="87"/>
      <c r="AS532" s="87"/>
      <c r="AT532" s="87"/>
      <c r="AU532" s="87"/>
      <c r="AV532" s="87"/>
      <c r="AW532" s="87"/>
      <c r="AX532" s="87"/>
      <c r="AY532" s="87"/>
      <c r="AZ532" s="87"/>
      <c r="BA532" s="87"/>
      <c r="BB532" s="87"/>
      <c r="BC532" s="87"/>
      <c r="BD532" s="87"/>
      <c r="BE532" s="87"/>
      <c r="BF532" s="87"/>
      <c r="BG532" s="87"/>
      <c r="BH532" s="87"/>
      <c r="BI532" s="87"/>
      <c r="BJ532" s="87"/>
      <c r="BK532" s="87"/>
      <c r="BL532" s="87"/>
      <c r="BM532" s="87"/>
      <c r="BN532" s="87"/>
      <c r="BO532" s="87"/>
      <c r="BP532" s="87"/>
      <c r="BQ532" s="87"/>
      <c r="BR532" s="87"/>
      <c r="BS532" s="63"/>
    </row>
    <row r="533" spans="4:71" s="64" customFormat="1" ht="9.75" customHeight="1" x14ac:dyDescent="0.3">
      <c r="D533" s="87"/>
      <c r="E533" s="87"/>
      <c r="F533" s="87"/>
      <c r="G533" s="87"/>
      <c r="H533" s="87"/>
      <c r="I533" s="87"/>
      <c r="J533" s="87"/>
      <c r="K533" s="87"/>
      <c r="L533" s="87"/>
      <c r="M533" s="87"/>
      <c r="N533" s="87"/>
      <c r="O533" s="87"/>
      <c r="P533" s="87"/>
      <c r="Q533" s="87"/>
      <c r="R533" s="87"/>
      <c r="S533" s="87"/>
      <c r="T533" s="87"/>
      <c r="U533" s="87"/>
      <c r="V533" s="87"/>
      <c r="W533" s="87"/>
      <c r="X533" s="87"/>
      <c r="Y533" s="87"/>
      <c r="Z533" s="87"/>
      <c r="AA533" s="87"/>
      <c r="AB533" s="87"/>
      <c r="AC533" s="87"/>
      <c r="AD533" s="87"/>
      <c r="AE533" s="87"/>
      <c r="AF533" s="87"/>
      <c r="AG533" s="87"/>
      <c r="AH533" s="87"/>
      <c r="AI533" s="87"/>
      <c r="AJ533" s="87"/>
      <c r="AK533" s="87"/>
      <c r="AL533" s="87"/>
      <c r="AM533" s="87"/>
      <c r="AN533" s="87"/>
      <c r="AO533" s="87"/>
      <c r="AP533" s="87"/>
      <c r="AQ533" s="87"/>
      <c r="AR533" s="87"/>
      <c r="AS533" s="87"/>
      <c r="AT533" s="87"/>
      <c r="AU533" s="87"/>
      <c r="AV533" s="87"/>
      <c r="AW533" s="87"/>
      <c r="AX533" s="87"/>
      <c r="AY533" s="87"/>
      <c r="AZ533" s="87"/>
      <c r="BA533" s="87"/>
      <c r="BB533" s="87"/>
      <c r="BC533" s="87"/>
      <c r="BD533" s="87"/>
      <c r="BE533" s="87"/>
      <c r="BF533" s="87"/>
      <c r="BG533" s="87"/>
      <c r="BH533" s="87"/>
      <c r="BI533" s="87"/>
      <c r="BJ533" s="87"/>
      <c r="BK533" s="87"/>
      <c r="BL533" s="87"/>
      <c r="BM533" s="87"/>
      <c r="BN533" s="87"/>
      <c r="BO533" s="87"/>
      <c r="BP533" s="87"/>
      <c r="BQ533" s="87"/>
      <c r="BR533" s="87"/>
      <c r="BS533" s="63"/>
    </row>
    <row r="534" spans="4:71" s="64" customFormat="1" ht="9.75" customHeight="1" x14ac:dyDescent="0.3">
      <c r="D534" s="87"/>
      <c r="E534" s="87"/>
      <c r="F534" s="87"/>
      <c r="G534" s="87"/>
      <c r="H534" s="87"/>
      <c r="I534" s="87"/>
      <c r="J534" s="87"/>
      <c r="K534" s="87"/>
      <c r="L534" s="87"/>
      <c r="M534" s="87"/>
      <c r="N534" s="87"/>
      <c r="O534" s="87"/>
      <c r="P534" s="87"/>
      <c r="Q534" s="87"/>
      <c r="R534" s="87"/>
      <c r="S534" s="87"/>
      <c r="T534" s="87"/>
      <c r="U534" s="87"/>
      <c r="V534" s="87"/>
      <c r="W534" s="87"/>
      <c r="X534" s="87"/>
      <c r="Y534" s="87"/>
      <c r="Z534" s="87"/>
      <c r="AA534" s="87"/>
      <c r="AB534" s="87"/>
      <c r="AC534" s="87"/>
      <c r="AD534" s="87"/>
      <c r="AE534" s="87"/>
      <c r="AF534" s="87"/>
      <c r="AG534" s="87"/>
      <c r="AH534" s="87"/>
      <c r="AI534" s="87"/>
      <c r="AJ534" s="87"/>
      <c r="AK534" s="87"/>
      <c r="AL534" s="87"/>
      <c r="AM534" s="87"/>
      <c r="AN534" s="87"/>
      <c r="AO534" s="87"/>
      <c r="AP534" s="87"/>
      <c r="AQ534" s="87"/>
      <c r="AR534" s="87"/>
      <c r="AS534" s="87"/>
      <c r="AT534" s="87"/>
      <c r="AU534" s="87"/>
      <c r="AV534" s="87"/>
      <c r="AW534" s="87"/>
      <c r="AX534" s="87"/>
      <c r="AY534" s="87"/>
      <c r="AZ534" s="87"/>
      <c r="BA534" s="87"/>
      <c r="BB534" s="87"/>
      <c r="BC534" s="87"/>
      <c r="BD534" s="87"/>
      <c r="BE534" s="87"/>
      <c r="BF534" s="87"/>
      <c r="BG534" s="87"/>
      <c r="BH534" s="87"/>
      <c r="BI534" s="87"/>
      <c r="BJ534" s="87"/>
      <c r="BK534" s="87"/>
      <c r="BL534" s="87"/>
      <c r="BM534" s="87"/>
      <c r="BN534" s="87"/>
      <c r="BO534" s="87"/>
      <c r="BP534" s="87"/>
      <c r="BQ534" s="87"/>
      <c r="BR534" s="87"/>
      <c r="BS534" s="63"/>
    </row>
    <row r="535" spans="4:71" s="64" customFormat="1" ht="9.75" customHeight="1" x14ac:dyDescent="0.3">
      <c r="D535" s="87"/>
      <c r="E535" s="87"/>
      <c r="F535" s="87"/>
      <c r="G535" s="87"/>
      <c r="H535" s="87"/>
      <c r="I535" s="87"/>
      <c r="J535" s="87"/>
      <c r="K535" s="87"/>
      <c r="L535" s="87"/>
      <c r="M535" s="87"/>
      <c r="N535" s="87"/>
      <c r="O535" s="87"/>
      <c r="P535" s="87"/>
      <c r="Q535" s="87"/>
      <c r="R535" s="87"/>
      <c r="S535" s="87"/>
      <c r="T535" s="87"/>
      <c r="U535" s="87"/>
      <c r="V535" s="87"/>
      <c r="W535" s="87"/>
      <c r="X535" s="87"/>
      <c r="Y535" s="87"/>
      <c r="Z535" s="87"/>
      <c r="AA535" s="87"/>
      <c r="AB535" s="87"/>
      <c r="AC535" s="87"/>
      <c r="AD535" s="87"/>
      <c r="AE535" s="87"/>
      <c r="AF535" s="87"/>
      <c r="AG535" s="87"/>
      <c r="AH535" s="87"/>
      <c r="AI535" s="87"/>
      <c r="AJ535" s="87"/>
      <c r="AK535" s="87"/>
      <c r="AL535" s="87"/>
      <c r="AM535" s="87"/>
      <c r="AN535" s="87"/>
      <c r="AO535" s="87"/>
      <c r="AP535" s="87"/>
      <c r="AQ535" s="87"/>
      <c r="AR535" s="87"/>
      <c r="AS535" s="87"/>
      <c r="AT535" s="87"/>
      <c r="AU535" s="87"/>
      <c r="AV535" s="87"/>
      <c r="AW535" s="87"/>
      <c r="AX535" s="87"/>
      <c r="AY535" s="87"/>
      <c r="AZ535" s="87"/>
      <c r="BA535" s="87"/>
      <c r="BB535" s="87"/>
      <c r="BC535" s="87"/>
      <c r="BD535" s="87"/>
      <c r="BE535" s="87"/>
      <c r="BF535" s="87"/>
      <c r="BG535" s="87"/>
      <c r="BH535" s="87"/>
      <c r="BI535" s="87"/>
      <c r="BJ535" s="87"/>
      <c r="BK535" s="87"/>
      <c r="BL535" s="87"/>
      <c r="BM535" s="87"/>
      <c r="BN535" s="87"/>
      <c r="BO535" s="87"/>
      <c r="BP535" s="87"/>
      <c r="BQ535" s="87"/>
      <c r="BR535" s="87"/>
      <c r="BS535" s="63"/>
    </row>
    <row r="536" spans="4:71" s="64" customFormat="1" ht="9.75" customHeight="1" x14ac:dyDescent="0.3">
      <c r="D536" s="87"/>
      <c r="E536" s="87"/>
      <c r="F536" s="87"/>
      <c r="G536" s="87"/>
      <c r="H536" s="87"/>
      <c r="I536" s="87"/>
      <c r="J536" s="87"/>
      <c r="K536" s="87"/>
      <c r="L536" s="87"/>
      <c r="M536" s="87"/>
      <c r="N536" s="87"/>
      <c r="O536" s="87"/>
      <c r="P536" s="87"/>
      <c r="Q536" s="87"/>
      <c r="R536" s="87"/>
      <c r="S536" s="87"/>
      <c r="T536" s="87"/>
      <c r="U536" s="87"/>
      <c r="V536" s="87"/>
      <c r="W536" s="87"/>
      <c r="X536" s="87"/>
      <c r="Y536" s="87"/>
      <c r="Z536" s="87"/>
      <c r="AA536" s="87"/>
      <c r="AB536" s="87"/>
      <c r="AC536" s="87"/>
      <c r="AD536" s="87"/>
      <c r="AE536" s="87"/>
      <c r="AF536" s="87"/>
      <c r="AG536" s="87"/>
      <c r="AH536" s="87"/>
      <c r="AI536" s="87"/>
      <c r="AJ536" s="87"/>
      <c r="AK536" s="87"/>
      <c r="AL536" s="87"/>
      <c r="AM536" s="87"/>
      <c r="AN536" s="87"/>
      <c r="AO536" s="87"/>
      <c r="AP536" s="87"/>
      <c r="AQ536" s="87"/>
      <c r="AR536" s="87"/>
      <c r="AS536" s="87"/>
      <c r="AT536" s="87"/>
      <c r="AU536" s="87"/>
      <c r="AV536" s="87"/>
      <c r="AW536" s="87"/>
      <c r="AX536" s="87"/>
      <c r="AY536" s="87"/>
      <c r="AZ536" s="87"/>
      <c r="BA536" s="87"/>
      <c r="BB536" s="87"/>
      <c r="BC536" s="87"/>
      <c r="BD536" s="87"/>
      <c r="BE536" s="87"/>
      <c r="BF536" s="87"/>
      <c r="BG536" s="87"/>
      <c r="BH536" s="87"/>
      <c r="BI536" s="87"/>
      <c r="BJ536" s="87"/>
      <c r="BK536" s="87"/>
      <c r="BL536" s="87"/>
      <c r="BM536" s="87"/>
      <c r="BN536" s="87"/>
      <c r="BO536" s="87"/>
      <c r="BP536" s="87"/>
      <c r="BQ536" s="87"/>
      <c r="BR536" s="87"/>
      <c r="BS536" s="63"/>
    </row>
    <row r="537" spans="4:71" s="64" customFormat="1" ht="9.75" customHeight="1" x14ac:dyDescent="0.3">
      <c r="D537" s="87"/>
      <c r="E537" s="87"/>
      <c r="F537" s="87"/>
      <c r="G537" s="87"/>
      <c r="H537" s="87"/>
      <c r="I537" s="87"/>
      <c r="J537" s="87"/>
      <c r="K537" s="87"/>
      <c r="L537" s="87"/>
      <c r="M537" s="87"/>
      <c r="N537" s="87"/>
      <c r="O537" s="87"/>
      <c r="P537" s="87"/>
      <c r="Q537" s="87"/>
      <c r="R537" s="87"/>
      <c r="S537" s="87"/>
      <c r="T537" s="87"/>
      <c r="U537" s="87"/>
      <c r="V537" s="87"/>
      <c r="W537" s="87"/>
      <c r="X537" s="87"/>
      <c r="Y537" s="87"/>
      <c r="Z537" s="87"/>
      <c r="AA537" s="87"/>
      <c r="AB537" s="87"/>
      <c r="AC537" s="87"/>
      <c r="AD537" s="87"/>
      <c r="AE537" s="87"/>
      <c r="AF537" s="87"/>
      <c r="AG537" s="87"/>
      <c r="AH537" s="87"/>
      <c r="AI537" s="87"/>
      <c r="AJ537" s="87"/>
      <c r="AK537" s="87"/>
      <c r="AL537" s="87"/>
      <c r="AM537" s="87"/>
      <c r="AN537" s="87"/>
      <c r="AO537" s="87"/>
      <c r="AP537" s="87"/>
      <c r="AQ537" s="87"/>
      <c r="AR537" s="87"/>
      <c r="AS537" s="87"/>
      <c r="AT537" s="87"/>
      <c r="AU537" s="87"/>
      <c r="AV537" s="87"/>
      <c r="AW537" s="87"/>
      <c r="AX537" s="87"/>
      <c r="AY537" s="87"/>
      <c r="AZ537" s="87"/>
      <c r="BA537" s="87"/>
      <c r="BB537" s="87"/>
      <c r="BC537" s="87"/>
      <c r="BD537" s="87"/>
      <c r="BE537" s="87"/>
      <c r="BF537" s="87"/>
      <c r="BG537" s="87"/>
      <c r="BH537" s="87"/>
      <c r="BI537" s="87"/>
      <c r="BJ537" s="87"/>
      <c r="BK537" s="87"/>
      <c r="BL537" s="87"/>
      <c r="BM537" s="87"/>
      <c r="BN537" s="87"/>
      <c r="BO537" s="87"/>
      <c r="BP537" s="87"/>
      <c r="BQ537" s="87"/>
      <c r="BR537" s="87"/>
      <c r="BS537" s="63"/>
    </row>
    <row r="538" spans="4:71" s="64" customFormat="1" ht="9.75" customHeight="1" x14ac:dyDescent="0.3">
      <c r="D538" s="87"/>
      <c r="E538" s="87"/>
      <c r="F538" s="87"/>
      <c r="G538" s="87"/>
      <c r="H538" s="87"/>
      <c r="I538" s="87"/>
      <c r="J538" s="87"/>
      <c r="K538" s="87"/>
      <c r="L538" s="87"/>
      <c r="M538" s="87"/>
      <c r="N538" s="87"/>
      <c r="O538" s="87"/>
      <c r="P538" s="87"/>
      <c r="Q538" s="87"/>
      <c r="R538" s="87"/>
      <c r="S538" s="87"/>
      <c r="T538" s="87"/>
      <c r="U538" s="87"/>
      <c r="V538" s="87"/>
      <c r="W538" s="87"/>
      <c r="X538" s="87"/>
      <c r="Y538" s="87"/>
      <c r="Z538" s="87"/>
      <c r="AA538" s="87"/>
      <c r="AB538" s="87"/>
      <c r="AC538" s="87"/>
      <c r="AD538" s="87"/>
      <c r="AE538" s="87"/>
      <c r="AF538" s="87"/>
      <c r="AG538" s="87"/>
      <c r="AH538" s="87"/>
      <c r="AI538" s="87"/>
      <c r="AJ538" s="87"/>
      <c r="AK538" s="87"/>
      <c r="AL538" s="87"/>
      <c r="AM538" s="87"/>
      <c r="AN538" s="87"/>
      <c r="AO538" s="87"/>
      <c r="AP538" s="87"/>
      <c r="AQ538" s="87"/>
      <c r="AR538" s="87"/>
      <c r="AS538" s="87"/>
      <c r="AT538" s="87"/>
      <c r="AU538" s="87"/>
      <c r="AV538" s="87"/>
      <c r="AW538" s="87"/>
      <c r="AX538" s="87"/>
      <c r="AY538" s="87"/>
      <c r="AZ538" s="87"/>
      <c r="BA538" s="87"/>
      <c r="BB538" s="87"/>
      <c r="BC538" s="87"/>
      <c r="BD538" s="87"/>
      <c r="BE538" s="87"/>
      <c r="BF538" s="87"/>
      <c r="BG538" s="87"/>
      <c r="BH538" s="87"/>
      <c r="BI538" s="87"/>
      <c r="BJ538" s="87"/>
      <c r="BK538" s="87"/>
      <c r="BL538" s="87"/>
      <c r="BM538" s="87"/>
      <c r="BN538" s="87"/>
      <c r="BO538" s="87"/>
      <c r="BP538" s="87"/>
      <c r="BQ538" s="87"/>
      <c r="BR538" s="87"/>
      <c r="BS538" s="63"/>
    </row>
    <row r="539" spans="4:71" s="64" customFormat="1" ht="9.75" customHeight="1" x14ac:dyDescent="0.3">
      <c r="D539" s="87"/>
      <c r="E539" s="87"/>
      <c r="F539" s="87"/>
      <c r="G539" s="87"/>
      <c r="H539" s="87"/>
      <c r="I539" s="87"/>
      <c r="J539" s="87"/>
      <c r="K539" s="87"/>
      <c r="L539" s="87"/>
      <c r="M539" s="87"/>
      <c r="N539" s="87"/>
      <c r="O539" s="87"/>
      <c r="P539" s="87"/>
      <c r="Q539" s="87"/>
      <c r="R539" s="87"/>
      <c r="S539" s="87"/>
      <c r="T539" s="87"/>
      <c r="U539" s="87"/>
      <c r="V539" s="87"/>
      <c r="W539" s="87"/>
      <c r="X539" s="87"/>
      <c r="Y539" s="87"/>
      <c r="Z539" s="87"/>
      <c r="AA539" s="87"/>
      <c r="AB539" s="87"/>
      <c r="AC539" s="87"/>
      <c r="AD539" s="87"/>
      <c r="AE539" s="87"/>
      <c r="AF539" s="87"/>
      <c r="AG539" s="87"/>
      <c r="AH539" s="87"/>
      <c r="AI539" s="87"/>
      <c r="AJ539" s="87"/>
      <c r="AK539" s="87"/>
      <c r="AL539" s="87"/>
      <c r="AM539" s="87"/>
      <c r="AN539" s="87"/>
      <c r="AO539" s="87"/>
      <c r="AP539" s="87"/>
      <c r="AQ539" s="87"/>
      <c r="AR539" s="87"/>
      <c r="AS539" s="87"/>
      <c r="AT539" s="87"/>
      <c r="AU539" s="87"/>
      <c r="AV539" s="87"/>
      <c r="AW539" s="87"/>
      <c r="AX539" s="87"/>
      <c r="AY539" s="87"/>
      <c r="AZ539" s="87"/>
      <c r="BA539" s="87"/>
      <c r="BB539" s="87"/>
      <c r="BC539" s="87"/>
      <c r="BD539" s="87"/>
      <c r="BE539" s="87"/>
      <c r="BF539" s="87"/>
      <c r="BG539" s="87"/>
      <c r="BH539" s="87"/>
      <c r="BI539" s="87"/>
      <c r="BJ539" s="87"/>
      <c r="BK539" s="87"/>
      <c r="BL539" s="87"/>
      <c r="BM539" s="87"/>
      <c r="BN539" s="87"/>
      <c r="BO539" s="87"/>
      <c r="BP539" s="87"/>
      <c r="BQ539" s="87"/>
      <c r="BR539" s="87"/>
      <c r="BS539" s="63"/>
    </row>
    <row r="540" spans="4:71" s="64" customFormat="1" ht="9.75" customHeight="1" x14ac:dyDescent="0.3">
      <c r="D540" s="87"/>
      <c r="E540" s="87"/>
      <c r="F540" s="87"/>
      <c r="G540" s="87"/>
      <c r="H540" s="87"/>
      <c r="I540" s="87"/>
      <c r="J540" s="87"/>
      <c r="K540" s="87"/>
      <c r="L540" s="87"/>
      <c r="M540" s="87"/>
      <c r="N540" s="87"/>
      <c r="O540" s="87"/>
      <c r="P540" s="87"/>
      <c r="Q540" s="87"/>
      <c r="R540" s="87"/>
      <c r="S540" s="87"/>
      <c r="T540" s="87"/>
      <c r="U540" s="87"/>
      <c r="V540" s="87"/>
      <c r="W540" s="87"/>
      <c r="X540" s="87"/>
      <c r="Y540" s="87"/>
      <c r="Z540" s="87"/>
      <c r="AA540" s="87"/>
      <c r="AB540" s="87"/>
      <c r="AC540" s="87"/>
      <c r="AD540" s="87"/>
      <c r="AE540" s="87"/>
      <c r="AF540" s="87"/>
      <c r="AG540" s="87"/>
      <c r="AH540" s="87"/>
      <c r="AI540" s="87"/>
      <c r="AJ540" s="87"/>
      <c r="AK540" s="87"/>
      <c r="AL540" s="87"/>
      <c r="AM540" s="87"/>
      <c r="AN540" s="87"/>
      <c r="AO540" s="87"/>
      <c r="AP540" s="87"/>
      <c r="AQ540" s="87"/>
      <c r="AR540" s="87"/>
      <c r="AS540" s="87"/>
      <c r="AT540" s="87"/>
      <c r="AU540" s="87"/>
      <c r="AV540" s="87"/>
      <c r="AW540" s="87"/>
      <c r="AX540" s="87"/>
      <c r="AY540" s="87"/>
      <c r="AZ540" s="87"/>
      <c r="BA540" s="87"/>
      <c r="BB540" s="87"/>
      <c r="BC540" s="87"/>
      <c r="BD540" s="87"/>
      <c r="BE540" s="87"/>
      <c r="BF540" s="87"/>
      <c r="BG540" s="87"/>
      <c r="BH540" s="87"/>
      <c r="BI540" s="87"/>
      <c r="BJ540" s="87"/>
      <c r="BK540" s="87"/>
      <c r="BL540" s="87"/>
      <c r="BM540" s="87"/>
      <c r="BN540" s="87"/>
      <c r="BO540" s="87"/>
      <c r="BP540" s="87"/>
      <c r="BQ540" s="87"/>
      <c r="BR540" s="87"/>
      <c r="BS540" s="63"/>
    </row>
    <row r="541" spans="4:71" s="64" customFormat="1" ht="9.75" customHeight="1" x14ac:dyDescent="0.3">
      <c r="D541" s="87"/>
      <c r="E541" s="87"/>
      <c r="F541" s="87"/>
      <c r="G541" s="87"/>
      <c r="H541" s="87"/>
      <c r="I541" s="87"/>
      <c r="J541" s="87"/>
      <c r="K541" s="87"/>
      <c r="L541" s="87"/>
      <c r="M541" s="87"/>
      <c r="N541" s="87"/>
      <c r="O541" s="87"/>
      <c r="P541" s="87"/>
      <c r="Q541" s="87"/>
      <c r="R541" s="87"/>
      <c r="S541" s="87"/>
      <c r="T541" s="87"/>
      <c r="U541" s="87"/>
      <c r="V541" s="87"/>
      <c r="W541" s="87"/>
      <c r="X541" s="87"/>
      <c r="Y541" s="87"/>
      <c r="Z541" s="87"/>
      <c r="AA541" s="87"/>
      <c r="AB541" s="87"/>
      <c r="AC541" s="87"/>
      <c r="AD541" s="87"/>
      <c r="AE541" s="87"/>
      <c r="AF541" s="87"/>
      <c r="AG541" s="87"/>
      <c r="AH541" s="87"/>
      <c r="AI541" s="87"/>
      <c r="AJ541" s="87"/>
      <c r="AK541" s="87"/>
      <c r="AL541" s="87"/>
      <c r="AM541" s="87"/>
      <c r="AN541" s="87"/>
      <c r="AO541" s="87"/>
      <c r="AP541" s="87"/>
      <c r="AQ541" s="87"/>
      <c r="AR541" s="87"/>
      <c r="AS541" s="87"/>
      <c r="AT541" s="87"/>
      <c r="AU541" s="87"/>
      <c r="AV541" s="87"/>
      <c r="AW541" s="87"/>
      <c r="AX541" s="87"/>
      <c r="AY541" s="87"/>
      <c r="AZ541" s="87"/>
      <c r="BA541" s="87"/>
      <c r="BB541" s="87"/>
      <c r="BC541" s="87"/>
      <c r="BD541" s="87"/>
      <c r="BE541" s="87"/>
      <c r="BF541" s="87"/>
      <c r="BG541" s="87"/>
      <c r="BH541" s="87"/>
      <c r="BI541" s="87"/>
      <c r="BJ541" s="87"/>
      <c r="BK541" s="87"/>
      <c r="BL541" s="87"/>
      <c r="BM541" s="87"/>
      <c r="BN541" s="87"/>
      <c r="BO541" s="87"/>
      <c r="BP541" s="87"/>
      <c r="BQ541" s="87"/>
      <c r="BR541" s="87"/>
      <c r="BS541" s="63"/>
    </row>
    <row r="542" spans="4:71" s="64" customFormat="1" ht="9.75" customHeight="1" x14ac:dyDescent="0.3">
      <c r="D542" s="87"/>
      <c r="E542" s="87"/>
      <c r="F542" s="87"/>
      <c r="G542" s="87"/>
      <c r="H542" s="87"/>
      <c r="I542" s="87"/>
      <c r="J542" s="87"/>
      <c r="K542" s="87"/>
      <c r="L542" s="87"/>
      <c r="M542" s="87"/>
      <c r="N542" s="87"/>
      <c r="O542" s="87"/>
      <c r="P542" s="87"/>
      <c r="Q542" s="87"/>
      <c r="R542" s="87"/>
      <c r="S542" s="87"/>
      <c r="T542" s="87"/>
      <c r="U542" s="87"/>
      <c r="V542" s="87"/>
      <c r="W542" s="87"/>
      <c r="X542" s="87"/>
      <c r="Y542" s="87"/>
      <c r="Z542" s="87"/>
      <c r="AA542" s="87"/>
      <c r="AB542" s="87"/>
      <c r="AC542" s="87"/>
      <c r="AD542" s="87"/>
      <c r="AE542" s="87"/>
      <c r="AF542" s="87"/>
      <c r="AG542" s="87"/>
      <c r="AH542" s="87"/>
      <c r="AI542" s="87"/>
      <c r="AJ542" s="87"/>
      <c r="AK542" s="87"/>
      <c r="AL542" s="87"/>
      <c r="AM542" s="87"/>
      <c r="AN542" s="87"/>
      <c r="AO542" s="87"/>
      <c r="AP542" s="87"/>
      <c r="AQ542" s="87"/>
      <c r="AR542" s="87"/>
      <c r="AS542" s="87"/>
      <c r="AT542" s="87"/>
      <c r="AU542" s="87"/>
      <c r="AV542" s="87"/>
      <c r="AW542" s="87"/>
      <c r="AX542" s="87"/>
      <c r="AY542" s="87"/>
      <c r="AZ542" s="87"/>
      <c r="BA542" s="87"/>
      <c r="BB542" s="87"/>
      <c r="BC542" s="87"/>
      <c r="BD542" s="87"/>
      <c r="BE542" s="87"/>
      <c r="BF542" s="87"/>
      <c r="BG542" s="87"/>
      <c r="BH542" s="87"/>
      <c r="BI542" s="87"/>
      <c r="BJ542" s="87"/>
      <c r="BK542" s="87"/>
      <c r="BL542" s="87"/>
      <c r="BM542" s="87"/>
      <c r="BN542" s="87"/>
      <c r="BO542" s="87"/>
      <c r="BP542" s="87"/>
      <c r="BQ542" s="87"/>
      <c r="BR542" s="87"/>
      <c r="BS542" s="63"/>
    </row>
    <row r="543" spans="4:71" s="64" customFormat="1" ht="9.75" customHeight="1" x14ac:dyDescent="0.3">
      <c r="D543" s="87"/>
      <c r="E543" s="87"/>
      <c r="F543" s="87"/>
      <c r="G543" s="87"/>
      <c r="H543" s="87"/>
      <c r="I543" s="87"/>
      <c r="J543" s="87"/>
      <c r="K543" s="87"/>
      <c r="L543" s="87"/>
      <c r="M543" s="87"/>
      <c r="N543" s="87"/>
      <c r="O543" s="87"/>
      <c r="P543" s="87"/>
      <c r="Q543" s="87"/>
      <c r="R543" s="87"/>
      <c r="S543" s="87"/>
      <c r="T543" s="87"/>
      <c r="U543" s="87"/>
      <c r="V543" s="87"/>
      <c r="W543" s="87"/>
      <c r="X543" s="87"/>
      <c r="Y543" s="87"/>
      <c r="Z543" s="87"/>
      <c r="AA543" s="87"/>
      <c r="AB543" s="87"/>
      <c r="AC543" s="87"/>
      <c r="AD543" s="87"/>
      <c r="AE543" s="87"/>
      <c r="AF543" s="87"/>
      <c r="AG543" s="87"/>
      <c r="AH543" s="87"/>
      <c r="AI543" s="87"/>
      <c r="AJ543" s="87"/>
      <c r="AK543" s="87"/>
      <c r="AL543" s="87"/>
      <c r="AM543" s="87"/>
      <c r="AN543" s="87"/>
      <c r="AO543" s="87"/>
      <c r="AP543" s="87"/>
      <c r="AQ543" s="87"/>
      <c r="AR543" s="87"/>
      <c r="AS543" s="87"/>
      <c r="AT543" s="87"/>
      <c r="AU543" s="87"/>
      <c r="AV543" s="87"/>
      <c r="AW543" s="87"/>
      <c r="AX543" s="87"/>
      <c r="AY543" s="87"/>
      <c r="AZ543" s="87"/>
      <c r="BA543" s="87"/>
      <c r="BB543" s="87"/>
      <c r="BC543" s="87"/>
      <c r="BD543" s="87"/>
      <c r="BE543" s="87"/>
      <c r="BF543" s="87"/>
      <c r="BG543" s="87"/>
      <c r="BH543" s="87"/>
      <c r="BI543" s="87"/>
      <c r="BJ543" s="87"/>
      <c r="BK543" s="87"/>
      <c r="BL543" s="87"/>
      <c r="BM543" s="87"/>
      <c r="BN543" s="87"/>
      <c r="BO543" s="87"/>
      <c r="BP543" s="87"/>
      <c r="BQ543" s="87"/>
      <c r="BR543" s="87"/>
      <c r="BS543" s="63"/>
    </row>
    <row r="544" spans="4:71" s="64" customFormat="1" ht="9.75" customHeight="1" x14ac:dyDescent="0.3">
      <c r="D544" s="87"/>
      <c r="E544" s="87"/>
      <c r="F544" s="87"/>
      <c r="G544" s="87"/>
      <c r="H544" s="87"/>
      <c r="I544" s="87"/>
      <c r="J544" s="87"/>
      <c r="K544" s="87"/>
      <c r="L544" s="87"/>
      <c r="M544" s="87"/>
      <c r="N544" s="87"/>
      <c r="O544" s="87"/>
      <c r="P544" s="87"/>
      <c r="Q544" s="87"/>
      <c r="R544" s="87"/>
      <c r="S544" s="87"/>
      <c r="T544" s="87"/>
      <c r="U544" s="87"/>
      <c r="V544" s="87"/>
      <c r="W544" s="87"/>
      <c r="X544" s="87"/>
      <c r="Y544" s="87"/>
      <c r="Z544" s="87"/>
      <c r="AA544" s="87"/>
      <c r="AB544" s="87"/>
      <c r="AC544" s="87"/>
      <c r="AD544" s="87"/>
      <c r="AE544" s="87"/>
      <c r="AF544" s="87"/>
      <c r="AG544" s="87"/>
      <c r="AH544" s="87"/>
      <c r="AI544" s="87"/>
      <c r="AJ544" s="87"/>
      <c r="AK544" s="87"/>
      <c r="AL544" s="87"/>
      <c r="AM544" s="87"/>
      <c r="AN544" s="87"/>
      <c r="AO544" s="87"/>
      <c r="AP544" s="87"/>
      <c r="AQ544" s="87"/>
      <c r="AR544" s="87"/>
      <c r="AS544" s="87"/>
      <c r="AT544" s="87"/>
      <c r="AU544" s="87"/>
      <c r="AV544" s="87"/>
      <c r="AW544" s="87"/>
      <c r="AX544" s="87"/>
      <c r="AY544" s="87"/>
      <c r="AZ544" s="87"/>
      <c r="BA544" s="87"/>
      <c r="BB544" s="87"/>
      <c r="BC544" s="87"/>
      <c r="BD544" s="87"/>
      <c r="BE544" s="87"/>
      <c r="BF544" s="87"/>
      <c r="BG544" s="87"/>
      <c r="BH544" s="87"/>
      <c r="BI544" s="87"/>
      <c r="BJ544" s="87"/>
      <c r="BK544" s="87"/>
      <c r="BL544" s="87"/>
      <c r="BM544" s="87"/>
      <c r="BN544" s="87"/>
      <c r="BO544" s="87"/>
      <c r="BP544" s="87"/>
      <c r="BQ544" s="87"/>
      <c r="BR544" s="87"/>
      <c r="BS544" s="63"/>
    </row>
    <row r="545" spans="4:71" s="64" customFormat="1" ht="9.75" customHeight="1" x14ac:dyDescent="0.3">
      <c r="D545" s="87"/>
      <c r="E545" s="87"/>
      <c r="F545" s="87"/>
      <c r="G545" s="87"/>
      <c r="H545" s="87"/>
      <c r="I545" s="87"/>
      <c r="J545" s="87"/>
      <c r="K545" s="87"/>
      <c r="L545" s="87"/>
      <c r="M545" s="87"/>
      <c r="N545" s="87"/>
      <c r="O545" s="87"/>
      <c r="P545" s="87"/>
      <c r="Q545" s="87"/>
      <c r="R545" s="87"/>
      <c r="S545" s="87"/>
      <c r="T545" s="87"/>
      <c r="U545" s="87"/>
      <c r="V545" s="87"/>
      <c r="W545" s="87"/>
      <c r="X545" s="87"/>
      <c r="Y545" s="87"/>
      <c r="Z545" s="87"/>
      <c r="AA545" s="87"/>
      <c r="AB545" s="87"/>
      <c r="AC545" s="87"/>
      <c r="AD545" s="87"/>
      <c r="AE545" s="87"/>
      <c r="AF545" s="87"/>
      <c r="AG545" s="87"/>
      <c r="AH545" s="87"/>
      <c r="AI545" s="87"/>
      <c r="AJ545" s="87"/>
      <c r="AK545" s="87"/>
      <c r="AL545" s="87"/>
      <c r="AM545" s="87"/>
      <c r="AN545" s="87"/>
      <c r="AO545" s="87"/>
      <c r="AP545" s="87"/>
      <c r="AQ545" s="87"/>
      <c r="AR545" s="87"/>
      <c r="AS545" s="87"/>
      <c r="AT545" s="87"/>
      <c r="AU545" s="87"/>
      <c r="AV545" s="87"/>
      <c r="AW545" s="87"/>
      <c r="AX545" s="87"/>
      <c r="AY545" s="87"/>
      <c r="AZ545" s="87"/>
      <c r="BA545" s="87"/>
      <c r="BB545" s="87"/>
      <c r="BC545" s="87"/>
      <c r="BD545" s="87"/>
      <c r="BE545" s="87"/>
      <c r="BF545" s="87"/>
      <c r="BG545" s="87"/>
      <c r="BH545" s="87"/>
      <c r="BI545" s="87"/>
      <c r="BJ545" s="87"/>
      <c r="BK545" s="87"/>
      <c r="BL545" s="87"/>
      <c r="BM545" s="87"/>
      <c r="BN545" s="87"/>
      <c r="BO545" s="87"/>
      <c r="BP545" s="87"/>
      <c r="BQ545" s="87"/>
      <c r="BR545" s="87"/>
      <c r="BS545" s="63"/>
    </row>
    <row r="546" spans="4:71" s="64" customFormat="1" ht="9.75" customHeight="1" x14ac:dyDescent="0.3">
      <c r="D546" s="87"/>
      <c r="E546" s="87"/>
      <c r="F546" s="87"/>
      <c r="G546" s="87"/>
      <c r="H546" s="87"/>
      <c r="I546" s="87"/>
      <c r="J546" s="87"/>
      <c r="K546" s="87"/>
      <c r="L546" s="87"/>
      <c r="M546" s="87"/>
      <c r="N546" s="87"/>
      <c r="O546" s="87"/>
      <c r="P546" s="87"/>
      <c r="Q546" s="87"/>
      <c r="R546" s="87"/>
      <c r="S546" s="87"/>
      <c r="T546" s="87"/>
      <c r="U546" s="87"/>
      <c r="V546" s="87"/>
      <c r="W546" s="87"/>
      <c r="X546" s="87"/>
      <c r="Y546" s="87"/>
      <c r="Z546" s="87"/>
      <c r="AA546" s="87"/>
      <c r="AB546" s="87"/>
      <c r="AC546" s="87"/>
      <c r="AD546" s="87"/>
      <c r="AE546" s="87"/>
      <c r="AF546" s="87"/>
      <c r="AG546" s="87"/>
      <c r="AH546" s="87"/>
      <c r="AI546" s="87"/>
      <c r="AJ546" s="87"/>
      <c r="AK546" s="87"/>
      <c r="AL546" s="87"/>
      <c r="AM546" s="87"/>
      <c r="AN546" s="87"/>
      <c r="AO546" s="87"/>
      <c r="AP546" s="87"/>
      <c r="AQ546" s="87"/>
      <c r="AR546" s="87"/>
      <c r="AS546" s="87"/>
      <c r="AT546" s="87"/>
      <c r="AU546" s="87"/>
      <c r="AV546" s="87"/>
      <c r="AW546" s="87"/>
      <c r="AX546" s="87"/>
      <c r="AY546" s="87"/>
      <c r="AZ546" s="87"/>
      <c r="BA546" s="87"/>
      <c r="BB546" s="87"/>
      <c r="BC546" s="87"/>
      <c r="BD546" s="87"/>
      <c r="BE546" s="87"/>
      <c r="BF546" s="87"/>
      <c r="BG546" s="87"/>
      <c r="BH546" s="87"/>
      <c r="BI546" s="87"/>
      <c r="BJ546" s="87"/>
      <c r="BK546" s="87"/>
      <c r="BL546" s="87"/>
      <c r="BM546" s="87"/>
      <c r="BN546" s="87"/>
      <c r="BO546" s="87"/>
      <c r="BP546" s="87"/>
      <c r="BQ546" s="87"/>
      <c r="BR546" s="87"/>
      <c r="BS546" s="63"/>
    </row>
    <row r="547" spans="4:71" s="64" customFormat="1" ht="9.75" customHeight="1" x14ac:dyDescent="0.3">
      <c r="D547" s="87"/>
      <c r="E547" s="87"/>
      <c r="F547" s="87"/>
      <c r="G547" s="87"/>
      <c r="H547" s="87"/>
      <c r="I547" s="87"/>
      <c r="J547" s="87"/>
      <c r="K547" s="87"/>
      <c r="L547" s="87"/>
      <c r="M547" s="87"/>
      <c r="N547" s="87"/>
      <c r="O547" s="87"/>
      <c r="P547" s="87"/>
      <c r="Q547" s="87"/>
      <c r="R547" s="87"/>
      <c r="S547" s="87"/>
      <c r="T547" s="87"/>
      <c r="U547" s="87"/>
      <c r="V547" s="87"/>
      <c r="W547" s="87"/>
      <c r="X547" s="87"/>
      <c r="Y547" s="87"/>
      <c r="Z547" s="87"/>
      <c r="AA547" s="87"/>
      <c r="AB547" s="87"/>
      <c r="AC547" s="87"/>
      <c r="AD547" s="87"/>
      <c r="AE547" s="87"/>
      <c r="AF547" s="87"/>
      <c r="AG547" s="87"/>
      <c r="AH547" s="87"/>
      <c r="AI547" s="87"/>
      <c r="AJ547" s="87"/>
      <c r="AK547" s="87"/>
      <c r="AL547" s="87"/>
      <c r="AM547" s="87"/>
      <c r="AN547" s="87"/>
      <c r="AO547" s="87"/>
      <c r="AP547" s="87"/>
      <c r="AQ547" s="87"/>
      <c r="AR547" s="87"/>
      <c r="AS547" s="87"/>
      <c r="AT547" s="87"/>
      <c r="AU547" s="87"/>
      <c r="AV547" s="87"/>
      <c r="AW547" s="87"/>
      <c r="AX547" s="87"/>
      <c r="AY547" s="87"/>
      <c r="AZ547" s="87"/>
      <c r="BA547" s="87"/>
      <c r="BB547" s="87"/>
      <c r="BC547" s="87"/>
      <c r="BD547" s="87"/>
      <c r="BE547" s="87"/>
      <c r="BF547" s="87"/>
      <c r="BG547" s="87"/>
      <c r="BH547" s="87"/>
      <c r="BI547" s="87"/>
      <c r="BJ547" s="87"/>
      <c r="BK547" s="87"/>
      <c r="BL547" s="87"/>
      <c r="BM547" s="87"/>
      <c r="BN547" s="87"/>
      <c r="BO547" s="87"/>
      <c r="BP547" s="87"/>
      <c r="BQ547" s="87"/>
      <c r="BR547" s="87"/>
      <c r="BS547" s="63"/>
    </row>
    <row r="548" spans="4:71" s="64" customFormat="1" ht="9.75" customHeight="1" x14ac:dyDescent="0.3">
      <c r="D548" s="87"/>
      <c r="E548" s="87"/>
      <c r="F548" s="87"/>
      <c r="G548" s="87"/>
      <c r="H548" s="87"/>
      <c r="I548" s="87"/>
      <c r="J548" s="87"/>
      <c r="K548" s="87"/>
      <c r="L548" s="87"/>
      <c r="M548" s="87"/>
      <c r="N548" s="87"/>
      <c r="O548" s="87"/>
      <c r="P548" s="87"/>
      <c r="Q548" s="87"/>
      <c r="R548" s="87"/>
      <c r="S548" s="87"/>
      <c r="T548" s="87"/>
      <c r="U548" s="87"/>
      <c r="V548" s="87"/>
      <c r="W548" s="87"/>
      <c r="X548" s="87"/>
      <c r="Y548" s="87"/>
      <c r="Z548" s="87"/>
      <c r="AA548" s="87"/>
      <c r="AB548" s="87"/>
      <c r="AC548" s="87"/>
      <c r="AD548" s="87"/>
      <c r="AE548" s="87"/>
      <c r="AF548" s="87"/>
      <c r="AG548" s="87"/>
      <c r="AH548" s="87"/>
      <c r="AI548" s="87"/>
      <c r="AJ548" s="87"/>
      <c r="AK548" s="87"/>
      <c r="AL548" s="87"/>
      <c r="AM548" s="87"/>
      <c r="AN548" s="87"/>
      <c r="AO548" s="87"/>
      <c r="AP548" s="87"/>
      <c r="AQ548" s="87"/>
      <c r="AR548" s="87"/>
      <c r="AS548" s="87"/>
      <c r="AT548" s="87"/>
      <c r="AU548" s="87"/>
      <c r="AV548" s="87"/>
      <c r="AW548" s="87"/>
      <c r="AX548" s="87"/>
      <c r="AY548" s="87"/>
      <c r="AZ548" s="87"/>
      <c r="BA548" s="87"/>
      <c r="BB548" s="87"/>
      <c r="BC548" s="87"/>
      <c r="BD548" s="87"/>
      <c r="BE548" s="87"/>
      <c r="BF548" s="87"/>
      <c r="BG548" s="87"/>
      <c r="BH548" s="87"/>
      <c r="BI548" s="87"/>
      <c r="BJ548" s="87"/>
      <c r="BK548" s="87"/>
      <c r="BL548" s="87"/>
      <c r="BM548" s="87"/>
      <c r="BN548" s="87"/>
      <c r="BO548" s="87"/>
      <c r="BP548" s="87"/>
      <c r="BQ548" s="87"/>
      <c r="BR548" s="87"/>
      <c r="BS548" s="63"/>
    </row>
    <row r="549" spans="4:71" s="64" customFormat="1" ht="9.75" customHeight="1" x14ac:dyDescent="0.3">
      <c r="D549" s="87"/>
      <c r="E549" s="87"/>
      <c r="F549" s="87"/>
      <c r="G549" s="87"/>
      <c r="H549" s="87"/>
      <c r="I549" s="87"/>
      <c r="J549" s="87"/>
      <c r="K549" s="87"/>
      <c r="L549" s="87"/>
      <c r="M549" s="87"/>
      <c r="N549" s="87"/>
      <c r="O549" s="87"/>
      <c r="P549" s="87"/>
      <c r="Q549" s="87"/>
      <c r="R549" s="87"/>
      <c r="S549" s="87"/>
      <c r="T549" s="87"/>
      <c r="U549" s="87"/>
      <c r="V549" s="87"/>
      <c r="W549" s="87"/>
      <c r="X549" s="87"/>
      <c r="Y549" s="87"/>
      <c r="Z549" s="87"/>
      <c r="AA549" s="87"/>
      <c r="AB549" s="87"/>
      <c r="AC549" s="87"/>
      <c r="AD549" s="87"/>
      <c r="AE549" s="87"/>
      <c r="AF549" s="87"/>
      <c r="AG549" s="87"/>
      <c r="AH549" s="87"/>
      <c r="AI549" s="87"/>
      <c r="AJ549" s="87"/>
      <c r="AK549" s="87"/>
      <c r="AL549" s="87"/>
      <c r="AM549" s="87"/>
      <c r="AN549" s="87"/>
      <c r="AO549" s="87"/>
      <c r="AP549" s="87"/>
      <c r="AQ549" s="87"/>
      <c r="AR549" s="87"/>
      <c r="AS549" s="87"/>
      <c r="AT549" s="87"/>
      <c r="AU549" s="87"/>
      <c r="AV549" s="87"/>
      <c r="AW549" s="87"/>
      <c r="AX549" s="87"/>
      <c r="AY549" s="87"/>
      <c r="AZ549" s="87"/>
      <c r="BA549" s="87"/>
      <c r="BB549" s="87"/>
      <c r="BC549" s="87"/>
      <c r="BD549" s="87"/>
      <c r="BE549" s="87"/>
      <c r="BF549" s="87"/>
      <c r="BG549" s="87"/>
      <c r="BH549" s="87"/>
      <c r="BI549" s="87"/>
      <c r="BJ549" s="87"/>
      <c r="BK549" s="87"/>
      <c r="BL549" s="87"/>
      <c r="BM549" s="87"/>
      <c r="BN549" s="87"/>
      <c r="BO549" s="87"/>
      <c r="BP549" s="87"/>
      <c r="BQ549" s="87"/>
      <c r="BR549" s="87"/>
      <c r="BS549" s="63"/>
    </row>
    <row r="550" spans="4:71" s="64" customFormat="1" ht="9.75" customHeight="1" x14ac:dyDescent="0.3">
      <c r="D550" s="87"/>
      <c r="E550" s="87"/>
      <c r="F550" s="87"/>
      <c r="G550" s="87"/>
      <c r="H550" s="87"/>
      <c r="I550" s="87"/>
      <c r="J550" s="87"/>
      <c r="K550" s="87"/>
      <c r="L550" s="87"/>
      <c r="M550" s="87"/>
      <c r="N550" s="87"/>
      <c r="O550" s="87"/>
      <c r="P550" s="87"/>
      <c r="Q550" s="87"/>
      <c r="R550" s="87"/>
      <c r="S550" s="87"/>
      <c r="T550" s="87"/>
      <c r="U550" s="87"/>
      <c r="V550" s="87"/>
      <c r="W550" s="87"/>
      <c r="X550" s="87"/>
      <c r="Y550" s="87"/>
      <c r="Z550" s="87"/>
      <c r="AA550" s="87"/>
      <c r="AB550" s="87"/>
      <c r="AC550" s="87"/>
      <c r="AD550" s="87"/>
      <c r="AE550" s="87"/>
      <c r="AF550" s="87"/>
      <c r="AG550" s="87"/>
      <c r="AH550" s="87"/>
      <c r="AI550" s="87"/>
      <c r="AJ550" s="87"/>
      <c r="AK550" s="87"/>
      <c r="AL550" s="87"/>
      <c r="AM550" s="87"/>
      <c r="AN550" s="87"/>
      <c r="AO550" s="87"/>
      <c r="AP550" s="87"/>
      <c r="AQ550" s="87"/>
      <c r="AR550" s="87"/>
      <c r="AS550" s="87"/>
      <c r="AT550" s="87"/>
      <c r="AU550" s="87"/>
      <c r="AV550" s="87"/>
      <c r="AW550" s="87"/>
      <c r="AX550" s="87"/>
      <c r="AY550" s="87"/>
      <c r="AZ550" s="87"/>
      <c r="BA550" s="87"/>
      <c r="BB550" s="87"/>
      <c r="BC550" s="87"/>
      <c r="BD550" s="87"/>
      <c r="BE550" s="87"/>
      <c r="BF550" s="87"/>
      <c r="BG550" s="87"/>
      <c r="BH550" s="87"/>
      <c r="BI550" s="87"/>
      <c r="BJ550" s="87"/>
      <c r="BK550" s="87"/>
      <c r="BL550" s="87"/>
      <c r="BM550" s="87"/>
      <c r="BN550" s="87"/>
      <c r="BO550" s="87"/>
      <c r="BP550" s="87"/>
      <c r="BQ550" s="87"/>
      <c r="BR550" s="87"/>
      <c r="BS550" s="63"/>
    </row>
    <row r="551" spans="4:71" s="64" customFormat="1" ht="9.75" customHeight="1" x14ac:dyDescent="0.3">
      <c r="D551" s="87"/>
      <c r="E551" s="87"/>
      <c r="F551" s="87"/>
      <c r="G551" s="87"/>
      <c r="H551" s="87"/>
      <c r="I551" s="87"/>
      <c r="J551" s="87"/>
      <c r="K551" s="87"/>
      <c r="L551" s="87"/>
      <c r="M551" s="87"/>
      <c r="N551" s="87"/>
      <c r="O551" s="87"/>
      <c r="P551" s="87"/>
      <c r="Q551" s="87"/>
      <c r="R551" s="87"/>
      <c r="S551" s="87"/>
      <c r="T551" s="87"/>
      <c r="U551" s="87"/>
      <c r="V551" s="87"/>
      <c r="W551" s="87"/>
      <c r="X551" s="87"/>
      <c r="Y551" s="87"/>
      <c r="Z551" s="87"/>
      <c r="AA551" s="87"/>
      <c r="AB551" s="87"/>
      <c r="AC551" s="87"/>
      <c r="AD551" s="87"/>
      <c r="AE551" s="87"/>
      <c r="AF551" s="87"/>
      <c r="AG551" s="87"/>
      <c r="AH551" s="87"/>
      <c r="AI551" s="87"/>
      <c r="AJ551" s="87"/>
      <c r="AK551" s="87"/>
      <c r="AL551" s="87"/>
      <c r="AM551" s="87"/>
      <c r="AN551" s="87"/>
      <c r="AO551" s="87"/>
      <c r="AP551" s="87"/>
      <c r="AQ551" s="87"/>
      <c r="AR551" s="87"/>
      <c r="AS551" s="87"/>
      <c r="AT551" s="87"/>
      <c r="AU551" s="87"/>
      <c r="AV551" s="87"/>
      <c r="AW551" s="87"/>
      <c r="AX551" s="87"/>
      <c r="AY551" s="87"/>
      <c r="AZ551" s="87"/>
      <c r="BA551" s="87"/>
      <c r="BB551" s="87"/>
      <c r="BC551" s="87"/>
      <c r="BD551" s="87"/>
      <c r="BE551" s="87"/>
      <c r="BF551" s="87"/>
      <c r="BG551" s="87"/>
      <c r="BH551" s="87"/>
      <c r="BI551" s="87"/>
      <c r="BJ551" s="87"/>
      <c r="BK551" s="87"/>
      <c r="BL551" s="87"/>
      <c r="BM551" s="87"/>
      <c r="BN551" s="87"/>
      <c r="BO551" s="87"/>
      <c r="BP551" s="87"/>
      <c r="BQ551" s="87"/>
      <c r="BR551" s="87"/>
      <c r="BS551" s="63"/>
    </row>
    <row r="552" spans="4:71" s="64" customFormat="1" ht="9.75" customHeight="1" x14ac:dyDescent="0.3">
      <c r="D552" s="87"/>
      <c r="E552" s="87"/>
      <c r="F552" s="87"/>
      <c r="G552" s="87"/>
      <c r="H552" s="87"/>
      <c r="I552" s="87"/>
      <c r="J552" s="87"/>
      <c r="K552" s="87"/>
      <c r="L552" s="87"/>
      <c r="M552" s="87"/>
      <c r="N552" s="87"/>
      <c r="O552" s="87"/>
      <c r="P552" s="87"/>
      <c r="Q552" s="87"/>
      <c r="R552" s="87"/>
      <c r="S552" s="87"/>
      <c r="T552" s="87"/>
      <c r="U552" s="87"/>
      <c r="V552" s="87"/>
      <c r="W552" s="87"/>
      <c r="X552" s="87"/>
      <c r="Y552" s="87"/>
      <c r="Z552" s="87"/>
      <c r="AA552" s="87"/>
      <c r="AB552" s="87"/>
      <c r="AC552" s="87"/>
      <c r="AD552" s="87"/>
      <c r="AE552" s="87"/>
      <c r="AF552" s="87"/>
      <c r="AG552" s="87"/>
      <c r="AH552" s="87"/>
      <c r="AI552" s="87"/>
      <c r="AJ552" s="87"/>
      <c r="AK552" s="87"/>
      <c r="AL552" s="87"/>
      <c r="AM552" s="87"/>
      <c r="AN552" s="87"/>
      <c r="AO552" s="87"/>
      <c r="AP552" s="87"/>
      <c r="AQ552" s="87"/>
      <c r="AR552" s="87"/>
      <c r="AS552" s="87"/>
      <c r="AT552" s="87"/>
      <c r="AU552" s="87"/>
      <c r="AV552" s="87"/>
      <c r="AW552" s="87"/>
      <c r="AX552" s="87"/>
      <c r="AY552" s="87"/>
      <c r="AZ552" s="87"/>
      <c r="BA552" s="87"/>
      <c r="BB552" s="87"/>
      <c r="BC552" s="87"/>
      <c r="BD552" s="87"/>
      <c r="BE552" s="87"/>
      <c r="BF552" s="87"/>
      <c r="BG552" s="87"/>
      <c r="BH552" s="87"/>
      <c r="BI552" s="87"/>
      <c r="BJ552" s="87"/>
      <c r="BK552" s="87"/>
      <c r="BL552" s="87"/>
      <c r="BM552" s="87"/>
      <c r="BN552" s="87"/>
      <c r="BO552" s="87"/>
      <c r="BP552" s="87"/>
      <c r="BQ552" s="87"/>
      <c r="BR552" s="87"/>
      <c r="BS552" s="63"/>
    </row>
    <row r="553" spans="4:71" s="64" customFormat="1" ht="9.75" customHeight="1" x14ac:dyDescent="0.3">
      <c r="D553" s="87"/>
      <c r="E553" s="87"/>
      <c r="F553" s="87"/>
      <c r="G553" s="87"/>
      <c r="H553" s="87"/>
      <c r="I553" s="87"/>
      <c r="J553" s="87"/>
      <c r="K553" s="87"/>
      <c r="L553" s="87"/>
      <c r="M553" s="87"/>
      <c r="N553" s="87"/>
      <c r="O553" s="87"/>
      <c r="P553" s="87"/>
      <c r="Q553" s="87"/>
      <c r="R553" s="87"/>
      <c r="S553" s="87"/>
      <c r="T553" s="87"/>
      <c r="U553" s="87"/>
      <c r="V553" s="87"/>
      <c r="W553" s="87"/>
      <c r="X553" s="87"/>
      <c r="Y553" s="87"/>
      <c r="Z553" s="87"/>
      <c r="AA553" s="87"/>
      <c r="AB553" s="87"/>
      <c r="AC553" s="87"/>
      <c r="AD553" s="87"/>
      <c r="AE553" s="87"/>
      <c r="AF553" s="87"/>
      <c r="AG553" s="87"/>
      <c r="AH553" s="87"/>
      <c r="AI553" s="87"/>
      <c r="AJ553" s="87"/>
      <c r="AK553" s="87"/>
      <c r="AL553" s="87"/>
      <c r="AM553" s="87"/>
      <c r="AN553" s="87"/>
      <c r="AO553" s="87"/>
      <c r="AP553" s="87"/>
      <c r="AQ553" s="87"/>
      <c r="AR553" s="87"/>
      <c r="AS553" s="87"/>
      <c r="AT553" s="87"/>
      <c r="AU553" s="87"/>
      <c r="AV553" s="87"/>
      <c r="AW553" s="87"/>
      <c r="AX553" s="87"/>
      <c r="AY553" s="87"/>
      <c r="AZ553" s="87"/>
      <c r="BA553" s="87"/>
      <c r="BB553" s="87"/>
      <c r="BC553" s="87"/>
      <c r="BD553" s="87"/>
      <c r="BE553" s="87"/>
      <c r="BF553" s="87"/>
      <c r="BG553" s="87"/>
      <c r="BH553" s="87"/>
      <c r="BI553" s="87"/>
      <c r="BJ553" s="87"/>
      <c r="BK553" s="87"/>
      <c r="BL553" s="87"/>
      <c r="BM553" s="87"/>
      <c r="BN553" s="87"/>
      <c r="BO553" s="87"/>
      <c r="BP553" s="87"/>
      <c r="BQ553" s="87"/>
      <c r="BR553" s="87"/>
      <c r="BS553" s="63"/>
    </row>
    <row r="554" spans="4:71" s="64" customFormat="1" ht="9.75" customHeight="1" x14ac:dyDescent="0.3">
      <c r="D554" s="87"/>
      <c r="E554" s="87"/>
      <c r="F554" s="87"/>
      <c r="G554" s="87"/>
      <c r="H554" s="87"/>
      <c r="I554" s="87"/>
      <c r="J554" s="87"/>
      <c r="K554" s="87"/>
      <c r="L554" s="87"/>
      <c r="M554" s="87"/>
      <c r="N554" s="87"/>
      <c r="O554" s="87"/>
      <c r="P554" s="87"/>
      <c r="Q554" s="87"/>
      <c r="R554" s="87"/>
      <c r="S554" s="87"/>
      <c r="T554" s="87"/>
      <c r="U554" s="87"/>
      <c r="V554" s="87"/>
      <c r="W554" s="87"/>
      <c r="X554" s="87"/>
      <c r="Y554" s="87"/>
      <c r="Z554" s="87"/>
      <c r="AA554" s="87"/>
      <c r="AB554" s="87"/>
      <c r="AC554" s="87"/>
      <c r="AD554" s="87"/>
      <c r="AE554" s="87"/>
      <c r="AF554" s="87"/>
      <c r="AG554" s="87"/>
      <c r="AH554" s="87"/>
      <c r="AI554" s="87"/>
      <c r="AJ554" s="87"/>
      <c r="AK554" s="87"/>
      <c r="AL554" s="87"/>
      <c r="AM554" s="87"/>
      <c r="AN554" s="87"/>
      <c r="AO554" s="87"/>
      <c r="AP554" s="87"/>
      <c r="AQ554" s="87"/>
      <c r="AR554" s="87"/>
      <c r="AS554" s="87"/>
      <c r="AT554" s="87"/>
      <c r="AU554" s="87"/>
      <c r="AV554" s="87"/>
      <c r="AW554" s="87"/>
      <c r="AX554" s="87"/>
      <c r="AY554" s="87"/>
      <c r="AZ554" s="87"/>
      <c r="BA554" s="87"/>
      <c r="BB554" s="87"/>
      <c r="BC554" s="87"/>
      <c r="BD554" s="87"/>
      <c r="BE554" s="87"/>
      <c r="BF554" s="87"/>
      <c r="BG554" s="87"/>
      <c r="BH554" s="87"/>
      <c r="BI554" s="87"/>
      <c r="BJ554" s="87"/>
      <c r="BK554" s="87"/>
      <c r="BL554" s="87"/>
      <c r="BM554" s="87"/>
      <c r="BN554" s="87"/>
      <c r="BO554" s="87"/>
      <c r="BP554" s="87"/>
      <c r="BQ554" s="87"/>
      <c r="BR554" s="87"/>
      <c r="BS554" s="63"/>
    </row>
    <row r="555" spans="4:71" s="64" customFormat="1" ht="9.75" customHeight="1" x14ac:dyDescent="0.3">
      <c r="D555" s="87"/>
      <c r="E555" s="87"/>
      <c r="F555" s="87"/>
      <c r="G555" s="87"/>
      <c r="H555" s="87"/>
      <c r="I555" s="87"/>
      <c r="J555" s="87"/>
      <c r="K555" s="87"/>
      <c r="L555" s="87"/>
      <c r="M555" s="87"/>
      <c r="N555" s="87"/>
      <c r="O555" s="87"/>
      <c r="P555" s="87"/>
      <c r="Q555" s="87"/>
      <c r="R555" s="87"/>
      <c r="S555" s="87"/>
      <c r="T555" s="87"/>
      <c r="U555" s="87"/>
      <c r="V555" s="87"/>
      <c r="W555" s="87"/>
      <c r="X555" s="87"/>
      <c r="Y555" s="87"/>
      <c r="Z555" s="87"/>
      <c r="AA555" s="87"/>
      <c r="AB555" s="87"/>
      <c r="AC555" s="87"/>
      <c r="AD555" s="87"/>
      <c r="AE555" s="87"/>
      <c r="AF555" s="87"/>
      <c r="AG555" s="87"/>
      <c r="AH555" s="87"/>
      <c r="AI555" s="87"/>
      <c r="AJ555" s="87"/>
      <c r="AK555" s="87"/>
      <c r="AL555" s="87"/>
      <c r="AM555" s="87"/>
      <c r="AN555" s="87"/>
      <c r="AO555" s="87"/>
      <c r="AP555" s="87"/>
      <c r="AQ555" s="87"/>
      <c r="AR555" s="87"/>
      <c r="AS555" s="87"/>
      <c r="AT555" s="87"/>
      <c r="AU555" s="87"/>
      <c r="AV555" s="87"/>
      <c r="AW555" s="87"/>
      <c r="AX555" s="87"/>
      <c r="AY555" s="87"/>
      <c r="AZ555" s="87"/>
      <c r="BA555" s="87"/>
      <c r="BB555" s="87"/>
      <c r="BC555" s="87"/>
      <c r="BD555" s="87"/>
      <c r="BE555" s="87"/>
      <c r="BF555" s="87"/>
      <c r="BG555" s="87"/>
      <c r="BH555" s="87"/>
      <c r="BI555" s="87"/>
      <c r="BJ555" s="87"/>
      <c r="BK555" s="87"/>
      <c r="BL555" s="87"/>
      <c r="BM555" s="87"/>
      <c r="BN555" s="87"/>
      <c r="BO555" s="87"/>
      <c r="BP555" s="87"/>
      <c r="BQ555" s="87"/>
      <c r="BR555" s="87"/>
      <c r="BS555" s="63"/>
    </row>
    <row r="556" spans="4:71" s="64" customFormat="1" ht="9.75" customHeight="1" x14ac:dyDescent="0.3">
      <c r="D556" s="87"/>
      <c r="E556" s="87"/>
      <c r="F556" s="87"/>
      <c r="G556" s="87"/>
      <c r="H556" s="87"/>
      <c r="I556" s="87"/>
      <c r="J556" s="87"/>
      <c r="K556" s="87"/>
      <c r="L556" s="87"/>
      <c r="M556" s="87"/>
      <c r="N556" s="87"/>
      <c r="O556" s="87"/>
      <c r="P556" s="87"/>
      <c r="Q556" s="87"/>
      <c r="R556" s="87"/>
      <c r="S556" s="87"/>
      <c r="T556" s="87"/>
      <c r="U556" s="87"/>
      <c r="V556" s="87"/>
      <c r="W556" s="87"/>
      <c r="X556" s="87"/>
      <c r="Y556" s="87"/>
      <c r="Z556" s="87"/>
      <c r="AA556" s="87"/>
      <c r="AB556" s="87"/>
      <c r="AC556" s="87"/>
      <c r="AD556" s="87"/>
      <c r="AE556" s="87"/>
      <c r="AF556" s="87"/>
      <c r="AG556" s="87"/>
      <c r="AH556" s="87"/>
      <c r="AI556" s="87"/>
      <c r="AJ556" s="87"/>
      <c r="AK556" s="87"/>
      <c r="AL556" s="87"/>
      <c r="AM556" s="87"/>
      <c r="AN556" s="87"/>
      <c r="AO556" s="87"/>
      <c r="AP556" s="87"/>
      <c r="AQ556" s="87"/>
      <c r="AR556" s="87"/>
      <c r="AS556" s="87"/>
      <c r="AT556" s="87"/>
      <c r="AU556" s="87"/>
      <c r="AV556" s="87"/>
      <c r="AW556" s="87"/>
      <c r="AX556" s="87"/>
      <c r="AY556" s="87"/>
      <c r="AZ556" s="87"/>
      <c r="BA556" s="87"/>
      <c r="BB556" s="87"/>
      <c r="BC556" s="87"/>
      <c r="BD556" s="87"/>
      <c r="BE556" s="87"/>
      <c r="BF556" s="87"/>
      <c r="BG556" s="87"/>
      <c r="BH556" s="87"/>
      <c r="BI556" s="87"/>
      <c r="BJ556" s="87"/>
      <c r="BK556" s="87"/>
      <c r="BL556" s="87"/>
      <c r="BM556" s="87"/>
      <c r="BN556" s="87"/>
      <c r="BO556" s="87"/>
      <c r="BP556" s="87"/>
      <c r="BQ556" s="87"/>
      <c r="BR556" s="87"/>
      <c r="BS556" s="63"/>
    </row>
    <row r="557" spans="4:71" s="64" customFormat="1" ht="9.75" customHeight="1" x14ac:dyDescent="0.3">
      <c r="D557" s="87"/>
      <c r="E557" s="87"/>
      <c r="F557" s="87"/>
      <c r="G557" s="87"/>
      <c r="H557" s="87"/>
      <c r="I557" s="87"/>
      <c r="J557" s="87"/>
      <c r="K557" s="87"/>
      <c r="L557" s="87"/>
      <c r="M557" s="87"/>
      <c r="N557" s="87"/>
      <c r="O557" s="87"/>
      <c r="P557" s="87"/>
      <c r="Q557" s="87"/>
      <c r="R557" s="87"/>
      <c r="S557" s="87"/>
      <c r="T557" s="87"/>
      <c r="U557" s="87"/>
      <c r="V557" s="87"/>
      <c r="W557" s="87"/>
      <c r="X557" s="87"/>
      <c r="Y557" s="87"/>
      <c r="Z557" s="87"/>
      <c r="AA557" s="87"/>
      <c r="AB557" s="87"/>
      <c r="AC557" s="87"/>
      <c r="AD557" s="87"/>
      <c r="AE557" s="87"/>
      <c r="AF557" s="87"/>
      <c r="AG557" s="87"/>
      <c r="AH557" s="87"/>
      <c r="AI557" s="87"/>
      <c r="AJ557" s="87"/>
      <c r="AK557" s="87"/>
      <c r="AL557" s="87"/>
      <c r="AM557" s="87"/>
      <c r="AN557" s="87"/>
      <c r="AO557" s="87"/>
      <c r="AP557" s="87"/>
      <c r="AQ557" s="87"/>
      <c r="AR557" s="87"/>
      <c r="AS557" s="87"/>
      <c r="AT557" s="87"/>
      <c r="AU557" s="87"/>
      <c r="AV557" s="87"/>
      <c r="AW557" s="87"/>
      <c r="AX557" s="87"/>
      <c r="AY557" s="87"/>
      <c r="AZ557" s="87"/>
      <c r="BA557" s="87"/>
      <c r="BB557" s="87"/>
      <c r="BC557" s="87"/>
      <c r="BD557" s="87"/>
      <c r="BE557" s="87"/>
      <c r="BF557" s="87"/>
      <c r="BG557" s="87"/>
      <c r="BH557" s="87"/>
      <c r="BI557" s="87"/>
      <c r="BJ557" s="87"/>
      <c r="BK557" s="87"/>
      <c r="BL557" s="87"/>
      <c r="BM557" s="87"/>
      <c r="BN557" s="87"/>
      <c r="BO557" s="87"/>
      <c r="BP557" s="87"/>
      <c r="BQ557" s="87"/>
      <c r="BR557" s="87"/>
      <c r="BS557" s="63"/>
    </row>
    <row r="558" spans="4:71" s="64" customFormat="1" ht="9.75" customHeight="1" x14ac:dyDescent="0.3">
      <c r="D558" s="87"/>
      <c r="E558" s="87"/>
      <c r="F558" s="87"/>
      <c r="G558" s="87"/>
      <c r="H558" s="87"/>
      <c r="I558" s="87"/>
      <c r="J558" s="87"/>
      <c r="K558" s="87"/>
      <c r="L558" s="87"/>
      <c r="M558" s="87"/>
      <c r="N558" s="87"/>
      <c r="O558" s="87"/>
      <c r="P558" s="87"/>
      <c r="Q558" s="87"/>
      <c r="R558" s="87"/>
      <c r="S558" s="87"/>
      <c r="T558" s="87"/>
      <c r="U558" s="87"/>
      <c r="V558" s="87"/>
      <c r="W558" s="87"/>
      <c r="X558" s="87"/>
      <c r="Y558" s="87"/>
      <c r="Z558" s="87"/>
      <c r="AA558" s="87"/>
      <c r="AB558" s="87"/>
      <c r="AC558" s="87"/>
      <c r="AD558" s="87"/>
      <c r="AE558" s="87"/>
      <c r="AF558" s="87"/>
      <c r="AG558" s="87"/>
      <c r="AH558" s="87"/>
      <c r="AI558" s="87"/>
      <c r="AJ558" s="87"/>
      <c r="AK558" s="87"/>
      <c r="AL558" s="87"/>
      <c r="AM558" s="87"/>
      <c r="AN558" s="87"/>
      <c r="AO558" s="87"/>
      <c r="AP558" s="87"/>
      <c r="AQ558" s="87"/>
      <c r="AR558" s="87"/>
      <c r="AS558" s="87"/>
      <c r="AT558" s="87"/>
      <c r="AU558" s="87"/>
      <c r="AV558" s="87"/>
      <c r="AW558" s="87"/>
      <c r="AX558" s="87"/>
      <c r="AY558" s="87"/>
      <c r="AZ558" s="87"/>
      <c r="BA558" s="87"/>
      <c r="BB558" s="87"/>
      <c r="BC558" s="87"/>
      <c r="BD558" s="87"/>
      <c r="BE558" s="87"/>
      <c r="BF558" s="87"/>
      <c r="BG558" s="87"/>
      <c r="BH558" s="87"/>
      <c r="BI558" s="87"/>
      <c r="BJ558" s="87"/>
      <c r="BK558" s="87"/>
      <c r="BL558" s="87"/>
      <c r="BM558" s="87"/>
      <c r="BN558" s="87"/>
      <c r="BO558" s="87"/>
      <c r="BP558" s="87"/>
      <c r="BQ558" s="87"/>
      <c r="BR558" s="87"/>
      <c r="BS558" s="63"/>
    </row>
    <row r="559" spans="4:71" s="64" customFormat="1" ht="9.75" customHeight="1" x14ac:dyDescent="0.3">
      <c r="D559" s="87"/>
      <c r="E559" s="87"/>
      <c r="F559" s="87"/>
      <c r="G559" s="87"/>
      <c r="H559" s="87"/>
      <c r="I559" s="87"/>
      <c r="J559" s="87"/>
      <c r="K559" s="87"/>
      <c r="L559" s="87"/>
      <c r="M559" s="87"/>
      <c r="N559" s="87"/>
      <c r="O559" s="87"/>
      <c r="P559" s="87"/>
      <c r="Q559" s="87"/>
      <c r="R559" s="87"/>
      <c r="S559" s="87"/>
      <c r="T559" s="87"/>
      <c r="U559" s="87"/>
      <c r="V559" s="87"/>
      <c r="W559" s="87"/>
      <c r="X559" s="87"/>
      <c r="Y559" s="87"/>
      <c r="Z559" s="87"/>
      <c r="AA559" s="87"/>
      <c r="AB559" s="87"/>
      <c r="AC559" s="87"/>
      <c r="AD559" s="87"/>
      <c r="AE559" s="87"/>
      <c r="AF559" s="87"/>
      <c r="AG559" s="87"/>
      <c r="AH559" s="87"/>
      <c r="AI559" s="87"/>
      <c r="AJ559" s="87"/>
      <c r="AK559" s="87"/>
      <c r="AL559" s="87"/>
      <c r="AM559" s="87"/>
      <c r="AN559" s="87"/>
      <c r="AO559" s="87"/>
      <c r="AP559" s="87"/>
      <c r="AQ559" s="87"/>
      <c r="AR559" s="87"/>
      <c r="AS559" s="87"/>
      <c r="AT559" s="87"/>
      <c r="AU559" s="87"/>
      <c r="AV559" s="87"/>
      <c r="AW559" s="87"/>
      <c r="AX559" s="87"/>
      <c r="AY559" s="87"/>
      <c r="AZ559" s="87"/>
      <c r="BA559" s="87"/>
      <c r="BB559" s="87"/>
      <c r="BC559" s="87"/>
      <c r="BD559" s="87"/>
      <c r="BE559" s="87"/>
      <c r="BF559" s="87"/>
      <c r="BG559" s="87"/>
      <c r="BH559" s="87"/>
      <c r="BI559" s="87"/>
      <c r="BJ559" s="87"/>
      <c r="BK559" s="87"/>
      <c r="BL559" s="87"/>
      <c r="BM559" s="87"/>
      <c r="BN559" s="87"/>
      <c r="BO559" s="87"/>
      <c r="BP559" s="87"/>
      <c r="BQ559" s="87"/>
      <c r="BR559" s="87"/>
      <c r="BS559" s="63"/>
    </row>
    <row r="560" spans="4:71" s="64" customFormat="1" ht="9.75" customHeight="1" x14ac:dyDescent="0.3">
      <c r="D560" s="87"/>
      <c r="E560" s="87"/>
      <c r="F560" s="87"/>
      <c r="G560" s="87"/>
      <c r="H560" s="87"/>
      <c r="I560" s="87"/>
      <c r="J560" s="87"/>
      <c r="K560" s="87"/>
      <c r="L560" s="87"/>
      <c r="M560" s="87"/>
      <c r="N560" s="87"/>
      <c r="O560" s="87"/>
      <c r="P560" s="87"/>
      <c r="Q560" s="87"/>
      <c r="R560" s="87"/>
      <c r="S560" s="87"/>
      <c r="T560" s="87"/>
      <c r="U560" s="87"/>
      <c r="V560" s="87"/>
      <c r="W560" s="87"/>
      <c r="X560" s="87"/>
      <c r="Y560" s="87"/>
      <c r="Z560" s="87"/>
      <c r="AA560" s="87"/>
      <c r="AB560" s="87"/>
      <c r="AC560" s="87"/>
      <c r="AD560" s="87"/>
      <c r="AE560" s="87"/>
      <c r="AF560" s="87"/>
      <c r="AG560" s="87"/>
      <c r="AH560" s="87"/>
      <c r="AI560" s="87"/>
      <c r="AJ560" s="87"/>
      <c r="AK560" s="87"/>
      <c r="AL560" s="87"/>
      <c r="AM560" s="87"/>
      <c r="AN560" s="87"/>
      <c r="AO560" s="87"/>
      <c r="AP560" s="87"/>
      <c r="AQ560" s="87"/>
      <c r="AR560" s="87"/>
      <c r="AS560" s="87"/>
      <c r="AT560" s="87"/>
      <c r="AU560" s="87"/>
      <c r="AV560" s="87"/>
      <c r="AW560" s="87"/>
      <c r="AX560" s="87"/>
      <c r="AY560" s="87"/>
      <c r="AZ560" s="87"/>
      <c r="BA560" s="87"/>
      <c r="BB560" s="87"/>
      <c r="BC560" s="87"/>
      <c r="BD560" s="87"/>
      <c r="BE560" s="87"/>
      <c r="BF560" s="87"/>
      <c r="BG560" s="87"/>
      <c r="BH560" s="87"/>
      <c r="BI560" s="87"/>
      <c r="BJ560" s="87"/>
      <c r="BK560" s="87"/>
      <c r="BL560" s="87"/>
      <c r="BM560" s="87"/>
      <c r="BN560" s="87"/>
      <c r="BO560" s="87"/>
      <c r="BP560" s="87"/>
      <c r="BQ560" s="87"/>
      <c r="BR560" s="87"/>
      <c r="BS560" s="63"/>
    </row>
    <row r="561" spans="4:71" s="64" customFormat="1" ht="9.75" customHeight="1" x14ac:dyDescent="0.3">
      <c r="D561" s="87"/>
      <c r="E561" s="87"/>
      <c r="F561" s="87"/>
      <c r="G561" s="87"/>
      <c r="H561" s="87"/>
      <c r="I561" s="87"/>
      <c r="J561" s="87"/>
      <c r="K561" s="87"/>
      <c r="L561" s="87"/>
      <c r="M561" s="87"/>
      <c r="N561" s="87"/>
      <c r="O561" s="87"/>
      <c r="P561" s="87"/>
      <c r="Q561" s="87"/>
      <c r="R561" s="87"/>
      <c r="S561" s="87"/>
      <c r="T561" s="87"/>
      <c r="U561" s="87"/>
      <c r="V561" s="87"/>
      <c r="W561" s="87"/>
      <c r="X561" s="87"/>
      <c r="Y561" s="87"/>
      <c r="Z561" s="87"/>
      <c r="AA561" s="87"/>
      <c r="AB561" s="87"/>
      <c r="AC561" s="87"/>
      <c r="AD561" s="87"/>
      <c r="AE561" s="87"/>
      <c r="AF561" s="87"/>
      <c r="AG561" s="87"/>
      <c r="AH561" s="87"/>
      <c r="AI561" s="87"/>
      <c r="AJ561" s="87"/>
      <c r="AK561" s="87"/>
      <c r="AL561" s="87"/>
      <c r="AM561" s="87"/>
      <c r="AN561" s="87"/>
      <c r="AO561" s="87"/>
      <c r="AP561" s="87"/>
      <c r="AQ561" s="87"/>
      <c r="AR561" s="87"/>
      <c r="AS561" s="87"/>
      <c r="AT561" s="87"/>
      <c r="AU561" s="87"/>
      <c r="AV561" s="87"/>
      <c r="AW561" s="87"/>
      <c r="AX561" s="87"/>
      <c r="AY561" s="87"/>
      <c r="AZ561" s="87"/>
      <c r="BA561" s="87"/>
      <c r="BB561" s="87"/>
      <c r="BC561" s="87"/>
      <c r="BD561" s="87"/>
      <c r="BE561" s="87"/>
      <c r="BF561" s="87"/>
      <c r="BG561" s="87"/>
      <c r="BH561" s="87"/>
      <c r="BI561" s="87"/>
      <c r="BJ561" s="87"/>
      <c r="BK561" s="87"/>
      <c r="BL561" s="87"/>
      <c r="BM561" s="87"/>
      <c r="BN561" s="87"/>
      <c r="BO561" s="87"/>
      <c r="BP561" s="87"/>
      <c r="BQ561" s="87"/>
      <c r="BR561" s="87"/>
      <c r="BS561" s="63"/>
    </row>
    <row r="562" spans="4:71" s="64" customFormat="1" ht="9.75" customHeight="1" x14ac:dyDescent="0.3">
      <c r="D562" s="87"/>
      <c r="E562" s="87"/>
      <c r="F562" s="87"/>
      <c r="G562" s="87"/>
      <c r="H562" s="87"/>
      <c r="I562" s="87"/>
      <c r="J562" s="87"/>
      <c r="K562" s="87"/>
      <c r="L562" s="87"/>
      <c r="M562" s="87"/>
      <c r="N562" s="87"/>
      <c r="O562" s="87"/>
      <c r="P562" s="87"/>
      <c r="Q562" s="87"/>
      <c r="R562" s="87"/>
      <c r="S562" s="87"/>
      <c r="T562" s="87"/>
      <c r="U562" s="87"/>
      <c r="V562" s="87"/>
      <c r="W562" s="87"/>
      <c r="X562" s="87"/>
      <c r="Y562" s="87"/>
      <c r="Z562" s="87"/>
      <c r="AA562" s="87"/>
      <c r="AB562" s="87"/>
      <c r="AC562" s="87"/>
      <c r="AD562" s="87"/>
      <c r="AE562" s="87"/>
      <c r="AF562" s="87"/>
      <c r="AG562" s="87"/>
      <c r="AH562" s="87"/>
      <c r="AI562" s="87"/>
      <c r="AJ562" s="87"/>
      <c r="AK562" s="87"/>
      <c r="AL562" s="87"/>
      <c r="AM562" s="87"/>
      <c r="AN562" s="87"/>
      <c r="AO562" s="87"/>
      <c r="AP562" s="87"/>
      <c r="AQ562" s="87"/>
      <c r="AR562" s="87"/>
      <c r="AS562" s="87"/>
      <c r="AT562" s="87"/>
      <c r="AU562" s="87"/>
      <c r="AV562" s="87"/>
      <c r="AW562" s="87"/>
      <c r="AX562" s="87"/>
      <c r="AY562" s="87"/>
      <c r="AZ562" s="87"/>
      <c r="BA562" s="87"/>
      <c r="BB562" s="87"/>
      <c r="BC562" s="87"/>
      <c r="BD562" s="87"/>
      <c r="BE562" s="87"/>
      <c r="BF562" s="87"/>
      <c r="BG562" s="87"/>
      <c r="BH562" s="87"/>
      <c r="BI562" s="87"/>
      <c r="BJ562" s="87"/>
      <c r="BK562" s="87"/>
      <c r="BL562" s="87"/>
      <c r="BM562" s="87"/>
      <c r="BN562" s="87"/>
      <c r="BO562" s="87"/>
      <c r="BP562" s="87"/>
      <c r="BQ562" s="87"/>
      <c r="BR562" s="87"/>
      <c r="BS562" s="63"/>
    </row>
    <row r="563" spans="4:71" s="64" customFormat="1" ht="9.75" customHeight="1" x14ac:dyDescent="0.3">
      <c r="D563" s="87"/>
      <c r="E563" s="87"/>
      <c r="F563" s="87"/>
      <c r="G563" s="87"/>
      <c r="H563" s="87"/>
      <c r="I563" s="87"/>
      <c r="J563" s="87"/>
      <c r="K563" s="87"/>
      <c r="L563" s="87"/>
      <c r="M563" s="87"/>
      <c r="N563" s="87"/>
      <c r="O563" s="87"/>
      <c r="P563" s="87"/>
      <c r="Q563" s="87"/>
      <c r="R563" s="87"/>
      <c r="S563" s="87"/>
      <c r="T563" s="87"/>
      <c r="U563" s="87"/>
      <c r="V563" s="87"/>
      <c r="W563" s="87"/>
      <c r="X563" s="87"/>
      <c r="Y563" s="87"/>
      <c r="Z563" s="87"/>
      <c r="AA563" s="87"/>
      <c r="AB563" s="87"/>
      <c r="AC563" s="87"/>
      <c r="AD563" s="87"/>
      <c r="AE563" s="87"/>
      <c r="AF563" s="87"/>
      <c r="AG563" s="87"/>
      <c r="AH563" s="87"/>
      <c r="AI563" s="87"/>
      <c r="AJ563" s="87"/>
      <c r="AK563" s="87"/>
      <c r="AL563" s="87"/>
      <c r="AM563" s="87"/>
      <c r="AN563" s="87"/>
      <c r="AO563" s="87"/>
      <c r="AP563" s="87"/>
      <c r="AQ563" s="87"/>
      <c r="AR563" s="87"/>
      <c r="AS563" s="87"/>
      <c r="AT563" s="87"/>
      <c r="AU563" s="87"/>
      <c r="AV563" s="87"/>
      <c r="AW563" s="87"/>
      <c r="AX563" s="87"/>
      <c r="AY563" s="87"/>
      <c r="AZ563" s="87"/>
      <c r="BA563" s="87"/>
      <c r="BB563" s="87"/>
      <c r="BC563" s="87"/>
      <c r="BD563" s="87"/>
      <c r="BE563" s="87"/>
      <c r="BF563" s="87"/>
      <c r="BG563" s="87"/>
      <c r="BH563" s="87"/>
      <c r="BI563" s="87"/>
      <c r="BJ563" s="87"/>
      <c r="BK563" s="87"/>
      <c r="BL563" s="87"/>
      <c r="BM563" s="87"/>
      <c r="BN563" s="87"/>
      <c r="BO563" s="87"/>
      <c r="BP563" s="87"/>
      <c r="BQ563" s="87"/>
      <c r="BR563" s="87"/>
      <c r="BS563" s="63"/>
    </row>
    <row r="564" spans="4:71" s="64" customFormat="1" ht="9.75" customHeight="1" x14ac:dyDescent="0.3">
      <c r="D564" s="87"/>
      <c r="E564" s="87"/>
      <c r="F564" s="87"/>
      <c r="G564" s="87"/>
      <c r="H564" s="87"/>
      <c r="I564" s="87"/>
      <c r="J564" s="87"/>
      <c r="K564" s="87"/>
      <c r="L564" s="87"/>
      <c r="M564" s="87"/>
      <c r="N564" s="87"/>
      <c r="O564" s="87"/>
      <c r="P564" s="87"/>
      <c r="Q564" s="87"/>
      <c r="R564" s="87"/>
      <c r="S564" s="87"/>
      <c r="T564" s="87"/>
      <c r="U564" s="87"/>
      <c r="V564" s="87"/>
      <c r="W564" s="87"/>
      <c r="X564" s="87"/>
      <c r="Y564" s="87"/>
      <c r="Z564" s="87"/>
      <c r="AA564" s="87"/>
      <c r="AB564" s="87"/>
      <c r="AC564" s="87"/>
      <c r="AD564" s="87"/>
      <c r="AE564" s="87"/>
      <c r="AF564" s="87"/>
      <c r="AG564" s="87"/>
      <c r="AH564" s="87"/>
      <c r="AI564" s="87"/>
      <c r="AJ564" s="87"/>
      <c r="AK564" s="87"/>
      <c r="AL564" s="87"/>
      <c r="AM564" s="87"/>
      <c r="AN564" s="87"/>
      <c r="AO564" s="87"/>
      <c r="AP564" s="87"/>
      <c r="AQ564" s="87"/>
      <c r="AR564" s="87"/>
      <c r="AS564" s="87"/>
      <c r="AT564" s="87"/>
      <c r="AU564" s="87"/>
      <c r="AV564" s="87"/>
      <c r="AW564" s="87"/>
      <c r="AX564" s="87"/>
      <c r="AY564" s="87"/>
      <c r="AZ564" s="87"/>
      <c r="BA564" s="87"/>
      <c r="BB564" s="87"/>
      <c r="BC564" s="87"/>
      <c r="BD564" s="87"/>
      <c r="BE564" s="87"/>
      <c r="BF564" s="87"/>
      <c r="BG564" s="87"/>
      <c r="BH564" s="87"/>
      <c r="BI564" s="87"/>
      <c r="BJ564" s="87"/>
      <c r="BK564" s="87"/>
      <c r="BL564" s="87"/>
      <c r="BM564" s="87"/>
      <c r="BN564" s="87"/>
      <c r="BO564" s="87"/>
      <c r="BP564" s="87"/>
      <c r="BQ564" s="87"/>
      <c r="BR564" s="87"/>
      <c r="BS564" s="63"/>
    </row>
    <row r="565" spans="4:71" s="64" customFormat="1" ht="9.75" customHeight="1" x14ac:dyDescent="0.3">
      <c r="D565" s="87"/>
      <c r="E565" s="87"/>
      <c r="F565" s="87"/>
      <c r="G565" s="87"/>
      <c r="H565" s="87"/>
      <c r="I565" s="87"/>
      <c r="J565" s="87"/>
      <c r="K565" s="87"/>
      <c r="L565" s="87"/>
      <c r="M565" s="87"/>
      <c r="N565" s="87"/>
      <c r="O565" s="87"/>
      <c r="P565" s="87"/>
      <c r="Q565" s="87"/>
      <c r="R565" s="87"/>
      <c r="S565" s="87"/>
      <c r="T565" s="87"/>
      <c r="U565" s="87"/>
      <c r="V565" s="87"/>
      <c r="W565" s="87"/>
      <c r="X565" s="87"/>
      <c r="Y565" s="87"/>
      <c r="Z565" s="87"/>
      <c r="AA565" s="87"/>
      <c r="AB565" s="87"/>
      <c r="AC565" s="87"/>
      <c r="AD565" s="87"/>
      <c r="AE565" s="87"/>
      <c r="AF565" s="87"/>
      <c r="AG565" s="87"/>
      <c r="AH565" s="87"/>
      <c r="AI565" s="87"/>
      <c r="AJ565" s="87"/>
      <c r="AK565" s="87"/>
      <c r="AL565" s="87"/>
      <c r="AM565" s="87"/>
      <c r="AN565" s="87"/>
      <c r="AO565" s="87"/>
      <c r="AP565" s="87"/>
      <c r="AQ565" s="87"/>
      <c r="AR565" s="87"/>
      <c r="AS565" s="87"/>
      <c r="AT565" s="87"/>
      <c r="AU565" s="87"/>
      <c r="AV565" s="87"/>
      <c r="AW565" s="87"/>
      <c r="AX565" s="87"/>
      <c r="AY565" s="87"/>
      <c r="AZ565" s="87"/>
      <c r="BA565" s="87"/>
      <c r="BB565" s="87"/>
      <c r="BC565" s="87"/>
      <c r="BD565" s="87"/>
      <c r="BE565" s="87"/>
      <c r="BF565" s="87"/>
      <c r="BG565" s="87"/>
      <c r="BH565" s="87"/>
      <c r="BI565" s="87"/>
      <c r="BJ565" s="87"/>
      <c r="BK565" s="87"/>
      <c r="BL565" s="87"/>
      <c r="BM565" s="87"/>
      <c r="BN565" s="87"/>
      <c r="BO565" s="87"/>
      <c r="BP565" s="87"/>
      <c r="BQ565" s="87"/>
      <c r="BR565" s="87"/>
      <c r="BS565" s="63"/>
    </row>
    <row r="566" spans="4:71" s="64" customFormat="1" ht="9.75" customHeight="1" x14ac:dyDescent="0.3">
      <c r="D566" s="87"/>
      <c r="E566" s="87"/>
      <c r="F566" s="87"/>
      <c r="G566" s="87"/>
      <c r="H566" s="87"/>
      <c r="I566" s="87"/>
      <c r="J566" s="87"/>
      <c r="K566" s="87"/>
      <c r="L566" s="87"/>
      <c r="M566" s="87"/>
      <c r="N566" s="87"/>
      <c r="O566" s="87"/>
      <c r="P566" s="87"/>
      <c r="Q566" s="87"/>
      <c r="R566" s="87"/>
      <c r="S566" s="87"/>
      <c r="T566" s="87"/>
      <c r="U566" s="87"/>
      <c r="V566" s="87"/>
      <c r="W566" s="87"/>
      <c r="X566" s="87"/>
      <c r="Y566" s="87"/>
      <c r="Z566" s="87"/>
      <c r="AA566" s="87"/>
      <c r="AB566" s="87"/>
      <c r="AC566" s="87"/>
      <c r="AD566" s="87"/>
      <c r="AE566" s="87"/>
      <c r="AF566" s="87"/>
      <c r="AG566" s="87"/>
      <c r="AH566" s="87"/>
      <c r="AI566" s="87"/>
      <c r="AJ566" s="87"/>
      <c r="AK566" s="87"/>
      <c r="AL566" s="87"/>
      <c r="AM566" s="87"/>
      <c r="AN566" s="87"/>
      <c r="AO566" s="87"/>
      <c r="AP566" s="87"/>
      <c r="AQ566" s="87"/>
      <c r="AR566" s="87"/>
      <c r="AS566" s="87"/>
      <c r="AT566" s="87"/>
      <c r="AU566" s="87"/>
      <c r="AV566" s="87"/>
      <c r="AW566" s="87"/>
      <c r="AX566" s="87"/>
      <c r="AY566" s="87"/>
      <c r="AZ566" s="87"/>
      <c r="BA566" s="87"/>
      <c r="BB566" s="87"/>
      <c r="BC566" s="87"/>
      <c r="BD566" s="87"/>
      <c r="BE566" s="87"/>
      <c r="BF566" s="87"/>
      <c r="BG566" s="87"/>
      <c r="BH566" s="87"/>
      <c r="BI566" s="87"/>
      <c r="BJ566" s="87"/>
      <c r="BK566" s="87"/>
      <c r="BL566" s="87"/>
      <c r="BM566" s="87"/>
      <c r="BN566" s="87"/>
      <c r="BO566" s="87"/>
      <c r="BP566" s="87"/>
      <c r="BQ566" s="87"/>
      <c r="BR566" s="87"/>
      <c r="BS566" s="63"/>
    </row>
    <row r="567" spans="4:71" s="64" customFormat="1" ht="9.75" customHeight="1" x14ac:dyDescent="0.3">
      <c r="D567" s="87"/>
      <c r="E567" s="87"/>
      <c r="F567" s="87"/>
      <c r="G567" s="87"/>
      <c r="H567" s="87"/>
      <c r="I567" s="87"/>
      <c r="J567" s="87"/>
      <c r="K567" s="87"/>
      <c r="L567" s="87"/>
      <c r="M567" s="87"/>
      <c r="N567" s="87"/>
      <c r="O567" s="87"/>
      <c r="P567" s="87"/>
      <c r="Q567" s="87"/>
      <c r="R567" s="87"/>
      <c r="S567" s="87"/>
      <c r="T567" s="87"/>
      <c r="U567" s="87"/>
      <c r="V567" s="87"/>
      <c r="W567" s="87"/>
      <c r="X567" s="87"/>
      <c r="Y567" s="87"/>
      <c r="Z567" s="87"/>
      <c r="AA567" s="87"/>
      <c r="AB567" s="87"/>
      <c r="AC567" s="87"/>
      <c r="AD567" s="87"/>
      <c r="AE567" s="87"/>
      <c r="AF567" s="87"/>
      <c r="AG567" s="87"/>
      <c r="AH567" s="87"/>
      <c r="AI567" s="87"/>
      <c r="AJ567" s="87"/>
      <c r="AK567" s="87"/>
      <c r="AL567" s="87"/>
      <c r="AM567" s="87"/>
      <c r="AN567" s="87"/>
      <c r="AO567" s="87"/>
      <c r="AP567" s="87"/>
      <c r="AQ567" s="87"/>
      <c r="AR567" s="87"/>
      <c r="AS567" s="87"/>
      <c r="AT567" s="87"/>
      <c r="AU567" s="87"/>
      <c r="AV567" s="87"/>
      <c r="AW567" s="87"/>
      <c r="AX567" s="87"/>
      <c r="AY567" s="87"/>
      <c r="AZ567" s="87"/>
      <c r="BA567" s="87"/>
      <c r="BB567" s="87"/>
      <c r="BC567" s="87"/>
      <c r="BD567" s="87"/>
      <c r="BE567" s="87"/>
      <c r="BF567" s="87"/>
      <c r="BG567" s="87"/>
      <c r="BH567" s="87"/>
      <c r="BI567" s="87"/>
      <c r="BJ567" s="87"/>
      <c r="BK567" s="87"/>
      <c r="BL567" s="87"/>
      <c r="BM567" s="87"/>
      <c r="BN567" s="87"/>
      <c r="BO567" s="87"/>
      <c r="BP567" s="87"/>
      <c r="BQ567" s="87"/>
      <c r="BR567" s="87"/>
      <c r="BS567" s="63"/>
    </row>
    <row r="568" spans="4:71" s="64" customFormat="1" ht="9.75" customHeight="1" x14ac:dyDescent="0.3">
      <c r="D568" s="87"/>
      <c r="E568" s="87"/>
      <c r="F568" s="87"/>
      <c r="G568" s="87"/>
      <c r="H568" s="87"/>
      <c r="I568" s="87"/>
      <c r="J568" s="87"/>
      <c r="K568" s="87"/>
      <c r="L568" s="87"/>
      <c r="M568" s="87"/>
      <c r="N568" s="87"/>
      <c r="O568" s="87"/>
      <c r="P568" s="87"/>
      <c r="Q568" s="87"/>
      <c r="R568" s="87"/>
      <c r="S568" s="87"/>
      <c r="T568" s="87"/>
      <c r="U568" s="87"/>
      <c r="V568" s="87"/>
      <c r="W568" s="87"/>
      <c r="X568" s="87"/>
      <c r="Y568" s="87"/>
      <c r="Z568" s="87"/>
      <c r="AA568" s="87"/>
      <c r="AB568" s="87"/>
      <c r="AC568" s="87"/>
      <c r="AD568" s="87"/>
      <c r="AE568" s="87"/>
      <c r="AF568" s="87"/>
      <c r="AG568" s="87"/>
      <c r="AH568" s="87"/>
      <c r="AI568" s="87"/>
      <c r="AJ568" s="87"/>
      <c r="AK568" s="87"/>
      <c r="AL568" s="87"/>
      <c r="AM568" s="87"/>
      <c r="AN568" s="87"/>
      <c r="AO568" s="87"/>
      <c r="AP568" s="87"/>
      <c r="AQ568" s="87"/>
      <c r="AR568" s="87"/>
      <c r="AS568" s="87"/>
      <c r="AT568" s="87"/>
      <c r="AU568" s="87"/>
      <c r="AV568" s="87"/>
      <c r="AW568" s="87"/>
      <c r="AX568" s="87"/>
      <c r="AY568" s="87"/>
      <c r="AZ568" s="87"/>
      <c r="BA568" s="87"/>
      <c r="BB568" s="87"/>
      <c r="BC568" s="87"/>
      <c r="BD568" s="87"/>
      <c r="BE568" s="87"/>
      <c r="BF568" s="87"/>
      <c r="BG568" s="87"/>
      <c r="BH568" s="87"/>
      <c r="BI568" s="87"/>
      <c r="BJ568" s="87"/>
      <c r="BK568" s="87"/>
      <c r="BL568" s="87"/>
      <c r="BM568" s="87"/>
      <c r="BN568" s="87"/>
      <c r="BO568" s="87"/>
      <c r="BP568" s="87"/>
      <c r="BQ568" s="87"/>
      <c r="BR568" s="87"/>
      <c r="BS568" s="63"/>
    </row>
    <row r="569" spans="4:71" s="64" customFormat="1" ht="9.75" customHeight="1" x14ac:dyDescent="0.3">
      <c r="D569" s="87"/>
      <c r="E569" s="87"/>
      <c r="F569" s="87"/>
      <c r="G569" s="87"/>
      <c r="H569" s="87"/>
      <c r="I569" s="87"/>
      <c r="J569" s="87"/>
      <c r="K569" s="87"/>
      <c r="L569" s="87"/>
      <c r="M569" s="87"/>
      <c r="N569" s="87"/>
      <c r="O569" s="87"/>
      <c r="P569" s="87"/>
      <c r="Q569" s="87"/>
      <c r="R569" s="87"/>
      <c r="S569" s="87"/>
      <c r="T569" s="87"/>
      <c r="U569" s="87"/>
      <c r="V569" s="87"/>
      <c r="W569" s="87"/>
      <c r="X569" s="87"/>
      <c r="Y569" s="87"/>
      <c r="Z569" s="87"/>
      <c r="AA569" s="87"/>
      <c r="AB569" s="87"/>
      <c r="AC569" s="87"/>
      <c r="AD569" s="87"/>
      <c r="AE569" s="87"/>
      <c r="AF569" s="87"/>
      <c r="AG569" s="87"/>
      <c r="AH569" s="87"/>
      <c r="AI569" s="87"/>
      <c r="AJ569" s="87"/>
      <c r="AK569" s="87"/>
      <c r="AL569" s="87"/>
      <c r="AM569" s="87"/>
      <c r="AN569" s="87"/>
      <c r="AO569" s="87"/>
      <c r="AP569" s="87"/>
      <c r="AQ569" s="87"/>
      <c r="AR569" s="87"/>
      <c r="AS569" s="87"/>
      <c r="AT569" s="87"/>
      <c r="AU569" s="87"/>
      <c r="AV569" s="87"/>
      <c r="AW569" s="87"/>
      <c r="AX569" s="87"/>
      <c r="AY569" s="87"/>
      <c r="AZ569" s="87"/>
      <c r="BA569" s="87"/>
      <c r="BB569" s="87"/>
      <c r="BC569" s="87"/>
      <c r="BD569" s="87"/>
      <c r="BE569" s="87"/>
      <c r="BF569" s="87"/>
      <c r="BG569" s="87"/>
      <c r="BH569" s="87"/>
      <c r="BI569" s="87"/>
      <c r="BJ569" s="87"/>
      <c r="BK569" s="87"/>
      <c r="BL569" s="87"/>
      <c r="BM569" s="87"/>
      <c r="BN569" s="87"/>
      <c r="BO569" s="87"/>
      <c r="BP569" s="87"/>
      <c r="BQ569" s="87"/>
      <c r="BR569" s="87"/>
      <c r="BS569" s="63"/>
    </row>
    <row r="570" spans="4:71" s="64" customFormat="1" ht="9.75" customHeight="1" x14ac:dyDescent="0.3">
      <c r="D570" s="87"/>
      <c r="E570" s="87"/>
      <c r="F570" s="87"/>
      <c r="G570" s="87"/>
      <c r="H570" s="87"/>
      <c r="I570" s="87"/>
      <c r="J570" s="87"/>
      <c r="K570" s="87"/>
      <c r="L570" s="87"/>
      <c r="M570" s="87"/>
      <c r="N570" s="87"/>
      <c r="O570" s="87"/>
      <c r="P570" s="87"/>
      <c r="Q570" s="87"/>
      <c r="R570" s="87"/>
      <c r="S570" s="87"/>
      <c r="T570" s="87"/>
      <c r="U570" s="87"/>
      <c r="V570" s="87"/>
      <c r="W570" s="87"/>
      <c r="X570" s="87"/>
      <c r="Y570" s="87"/>
      <c r="Z570" s="87"/>
      <c r="AA570" s="87"/>
      <c r="AB570" s="87"/>
      <c r="AC570" s="87"/>
      <c r="AD570" s="87"/>
      <c r="AE570" s="87"/>
      <c r="AF570" s="87"/>
      <c r="AG570" s="87"/>
      <c r="AH570" s="87"/>
      <c r="AI570" s="87"/>
      <c r="AJ570" s="87"/>
      <c r="AK570" s="87"/>
      <c r="AL570" s="87"/>
      <c r="AM570" s="87"/>
      <c r="AN570" s="87"/>
      <c r="AO570" s="87"/>
      <c r="AP570" s="87"/>
      <c r="AQ570" s="87"/>
      <c r="AR570" s="87"/>
      <c r="AS570" s="87"/>
      <c r="AT570" s="87"/>
      <c r="AU570" s="87"/>
      <c r="AV570" s="87"/>
      <c r="AW570" s="87"/>
      <c r="AX570" s="87"/>
      <c r="AY570" s="87"/>
      <c r="AZ570" s="87"/>
      <c r="BA570" s="87"/>
      <c r="BB570" s="87"/>
      <c r="BC570" s="87"/>
      <c r="BD570" s="87"/>
      <c r="BE570" s="87"/>
      <c r="BF570" s="87"/>
      <c r="BG570" s="87"/>
      <c r="BH570" s="87"/>
      <c r="BI570" s="87"/>
      <c r="BJ570" s="87"/>
      <c r="BK570" s="87"/>
      <c r="BL570" s="87"/>
      <c r="BM570" s="87"/>
      <c r="BN570" s="87"/>
      <c r="BO570" s="87"/>
      <c r="BP570" s="87"/>
      <c r="BQ570" s="87"/>
      <c r="BR570" s="87"/>
      <c r="BS570" s="63"/>
    </row>
    <row r="571" spans="4:71" s="64" customFormat="1" ht="9.75" customHeight="1" x14ac:dyDescent="0.3">
      <c r="D571" s="87"/>
      <c r="E571" s="87"/>
      <c r="F571" s="87"/>
      <c r="G571" s="87"/>
      <c r="H571" s="87"/>
      <c r="I571" s="87"/>
      <c r="J571" s="87"/>
      <c r="K571" s="87"/>
      <c r="L571" s="87"/>
      <c r="M571" s="87"/>
      <c r="N571" s="87"/>
      <c r="O571" s="87"/>
      <c r="P571" s="87"/>
      <c r="Q571" s="87"/>
      <c r="R571" s="87"/>
      <c r="S571" s="87"/>
      <c r="T571" s="87"/>
      <c r="U571" s="87"/>
      <c r="V571" s="87"/>
      <c r="W571" s="87"/>
      <c r="X571" s="87"/>
      <c r="Y571" s="87"/>
      <c r="Z571" s="87"/>
      <c r="AA571" s="87"/>
      <c r="AB571" s="87"/>
      <c r="AC571" s="87"/>
      <c r="AD571" s="87"/>
      <c r="AE571" s="87"/>
      <c r="AF571" s="87"/>
      <c r="AG571" s="87"/>
      <c r="AH571" s="87"/>
      <c r="AI571" s="87"/>
      <c r="AJ571" s="87"/>
      <c r="AK571" s="87"/>
      <c r="AL571" s="87"/>
      <c r="AM571" s="87"/>
      <c r="AN571" s="87"/>
      <c r="AO571" s="87"/>
      <c r="AP571" s="87"/>
      <c r="AQ571" s="87"/>
      <c r="AR571" s="87"/>
      <c r="AS571" s="87"/>
      <c r="AT571" s="87"/>
      <c r="AU571" s="87"/>
      <c r="AV571" s="87"/>
      <c r="AW571" s="87"/>
      <c r="AX571" s="87"/>
      <c r="AY571" s="87"/>
      <c r="AZ571" s="87"/>
      <c r="BA571" s="87"/>
      <c r="BB571" s="87"/>
      <c r="BC571" s="87"/>
      <c r="BD571" s="87"/>
      <c r="BE571" s="87"/>
      <c r="BF571" s="87"/>
      <c r="BG571" s="87"/>
      <c r="BH571" s="87"/>
      <c r="BI571" s="87"/>
      <c r="BJ571" s="87"/>
      <c r="BK571" s="87"/>
      <c r="BL571" s="87"/>
      <c r="BM571" s="87"/>
      <c r="BN571" s="87"/>
      <c r="BO571" s="87"/>
      <c r="BP571" s="87"/>
      <c r="BQ571" s="87"/>
      <c r="BR571" s="87"/>
      <c r="BS571" s="63"/>
    </row>
    <row r="572" spans="4:71" s="64" customFormat="1" ht="9.75" customHeight="1" x14ac:dyDescent="0.3">
      <c r="D572" s="87"/>
      <c r="E572" s="87"/>
      <c r="F572" s="87"/>
      <c r="G572" s="87"/>
      <c r="H572" s="87"/>
      <c r="I572" s="87"/>
      <c r="J572" s="87"/>
      <c r="K572" s="87"/>
      <c r="L572" s="87"/>
      <c r="M572" s="87"/>
      <c r="N572" s="87"/>
      <c r="O572" s="87"/>
      <c r="P572" s="87"/>
      <c r="Q572" s="87"/>
      <c r="R572" s="87"/>
      <c r="S572" s="87"/>
      <c r="T572" s="87"/>
      <c r="U572" s="87"/>
      <c r="V572" s="87"/>
      <c r="W572" s="87"/>
      <c r="X572" s="87"/>
      <c r="Y572" s="87"/>
      <c r="Z572" s="87"/>
      <c r="AA572" s="87"/>
      <c r="AB572" s="87"/>
      <c r="AC572" s="87"/>
      <c r="AD572" s="87"/>
      <c r="AE572" s="87"/>
      <c r="AF572" s="87"/>
      <c r="AG572" s="87"/>
      <c r="AH572" s="87"/>
      <c r="AI572" s="87"/>
      <c r="AJ572" s="87"/>
      <c r="AK572" s="87"/>
      <c r="AL572" s="87"/>
      <c r="AM572" s="87"/>
      <c r="AN572" s="87"/>
      <c r="AO572" s="87"/>
      <c r="AP572" s="87"/>
      <c r="AQ572" s="87"/>
      <c r="AR572" s="87"/>
      <c r="AS572" s="87"/>
      <c r="AT572" s="87"/>
      <c r="AU572" s="87"/>
      <c r="AV572" s="87"/>
      <c r="AW572" s="87"/>
      <c r="AX572" s="87"/>
      <c r="AY572" s="87"/>
      <c r="AZ572" s="87"/>
      <c r="BA572" s="87"/>
      <c r="BB572" s="87"/>
      <c r="BC572" s="87"/>
      <c r="BD572" s="87"/>
      <c r="BE572" s="87"/>
      <c r="BF572" s="87"/>
      <c r="BG572" s="87"/>
      <c r="BH572" s="87"/>
      <c r="BI572" s="87"/>
      <c r="BJ572" s="87"/>
      <c r="BK572" s="87"/>
      <c r="BL572" s="87"/>
      <c r="BM572" s="87"/>
      <c r="BN572" s="87"/>
      <c r="BO572" s="87"/>
      <c r="BP572" s="87"/>
      <c r="BQ572" s="87"/>
      <c r="BR572" s="87"/>
      <c r="BS572" s="63"/>
    </row>
    <row r="573" spans="4:71" s="64" customFormat="1" ht="9.75" customHeight="1" x14ac:dyDescent="0.3">
      <c r="D573" s="87"/>
      <c r="E573" s="87"/>
      <c r="F573" s="87"/>
      <c r="G573" s="87"/>
      <c r="H573" s="87"/>
      <c r="I573" s="87"/>
      <c r="J573" s="87"/>
      <c r="K573" s="87"/>
      <c r="L573" s="87"/>
      <c r="M573" s="87"/>
      <c r="N573" s="87"/>
      <c r="O573" s="87"/>
      <c r="P573" s="87"/>
      <c r="Q573" s="87"/>
      <c r="R573" s="87"/>
      <c r="S573" s="87"/>
      <c r="T573" s="87"/>
      <c r="U573" s="87"/>
      <c r="V573" s="87"/>
      <c r="W573" s="87"/>
      <c r="X573" s="87"/>
      <c r="Y573" s="87"/>
      <c r="Z573" s="87"/>
      <c r="AA573" s="87"/>
      <c r="AB573" s="87"/>
      <c r="AC573" s="87"/>
      <c r="AD573" s="87"/>
      <c r="AE573" s="87"/>
      <c r="AF573" s="87"/>
      <c r="AG573" s="87"/>
      <c r="AH573" s="87"/>
      <c r="AI573" s="87"/>
      <c r="AJ573" s="87"/>
      <c r="AK573" s="87"/>
      <c r="AL573" s="87"/>
      <c r="AM573" s="87"/>
      <c r="AN573" s="87"/>
      <c r="AO573" s="87"/>
      <c r="AP573" s="87"/>
      <c r="AQ573" s="87"/>
      <c r="AR573" s="87"/>
      <c r="AS573" s="87"/>
      <c r="AT573" s="87"/>
      <c r="AU573" s="87"/>
      <c r="AV573" s="87"/>
      <c r="AW573" s="87"/>
      <c r="AX573" s="87"/>
      <c r="AY573" s="87"/>
      <c r="AZ573" s="87"/>
      <c r="BA573" s="87"/>
      <c r="BB573" s="87"/>
      <c r="BC573" s="87"/>
      <c r="BD573" s="87"/>
      <c r="BE573" s="87"/>
      <c r="BF573" s="87"/>
      <c r="BG573" s="87"/>
      <c r="BH573" s="87"/>
      <c r="BI573" s="87"/>
      <c r="BJ573" s="87"/>
      <c r="BK573" s="87"/>
      <c r="BL573" s="87"/>
      <c r="BM573" s="87"/>
      <c r="BN573" s="87"/>
      <c r="BO573" s="87"/>
      <c r="BP573" s="87"/>
      <c r="BQ573" s="87"/>
      <c r="BR573" s="87"/>
      <c r="BS573" s="63"/>
    </row>
    <row r="574" spans="4:71" s="64" customFormat="1" ht="9.75" customHeight="1" x14ac:dyDescent="0.3">
      <c r="D574" s="87"/>
      <c r="E574" s="87"/>
      <c r="F574" s="87"/>
      <c r="G574" s="87"/>
      <c r="H574" s="87"/>
      <c r="I574" s="87"/>
      <c r="J574" s="87"/>
      <c r="K574" s="87"/>
      <c r="L574" s="87"/>
      <c r="M574" s="87"/>
      <c r="N574" s="87"/>
      <c r="O574" s="87"/>
      <c r="P574" s="87"/>
      <c r="Q574" s="87"/>
      <c r="R574" s="87"/>
      <c r="S574" s="87"/>
      <c r="T574" s="87"/>
      <c r="U574" s="87"/>
      <c r="V574" s="87"/>
      <c r="W574" s="87"/>
      <c r="X574" s="87"/>
      <c r="Y574" s="87"/>
      <c r="Z574" s="87"/>
      <c r="AA574" s="87"/>
      <c r="AB574" s="87"/>
      <c r="AC574" s="87"/>
      <c r="AD574" s="87"/>
      <c r="AE574" s="87"/>
      <c r="AF574" s="87"/>
      <c r="AG574" s="87"/>
      <c r="AH574" s="87"/>
      <c r="AI574" s="87"/>
      <c r="AJ574" s="87"/>
      <c r="AK574" s="87"/>
      <c r="AL574" s="87"/>
      <c r="AM574" s="87"/>
      <c r="AN574" s="87"/>
      <c r="AO574" s="87"/>
      <c r="AP574" s="87"/>
      <c r="AQ574" s="87"/>
      <c r="AR574" s="87"/>
      <c r="AS574" s="87"/>
      <c r="AT574" s="87"/>
      <c r="AU574" s="87"/>
      <c r="AV574" s="87"/>
      <c r="AW574" s="87"/>
      <c r="AX574" s="87"/>
      <c r="AY574" s="87"/>
      <c r="AZ574" s="87"/>
      <c r="BA574" s="87"/>
      <c r="BB574" s="87"/>
      <c r="BC574" s="87"/>
      <c r="BD574" s="87"/>
      <c r="BE574" s="87"/>
      <c r="BF574" s="87"/>
      <c r="BG574" s="87"/>
      <c r="BH574" s="87"/>
      <c r="BI574" s="87"/>
      <c r="BJ574" s="87"/>
      <c r="BK574" s="87"/>
      <c r="BL574" s="87"/>
      <c r="BM574" s="87"/>
      <c r="BN574" s="87"/>
      <c r="BO574" s="87"/>
      <c r="BP574" s="87"/>
      <c r="BQ574" s="87"/>
      <c r="BR574" s="87"/>
      <c r="BS574" s="63"/>
    </row>
    <row r="575" spans="4:71" s="64" customFormat="1" ht="9.75" customHeight="1" x14ac:dyDescent="0.3">
      <c r="D575" s="87"/>
      <c r="E575" s="87"/>
      <c r="F575" s="87"/>
      <c r="G575" s="87"/>
      <c r="H575" s="87"/>
      <c r="I575" s="87"/>
      <c r="J575" s="87"/>
      <c r="K575" s="87"/>
      <c r="L575" s="87"/>
      <c r="M575" s="87"/>
      <c r="N575" s="87"/>
      <c r="O575" s="87"/>
      <c r="P575" s="87"/>
      <c r="Q575" s="87"/>
      <c r="R575" s="87"/>
      <c r="S575" s="87"/>
      <c r="T575" s="87"/>
      <c r="U575" s="87"/>
      <c r="V575" s="87"/>
      <c r="W575" s="87"/>
      <c r="X575" s="87"/>
      <c r="Y575" s="87"/>
      <c r="Z575" s="87"/>
      <c r="AA575" s="87"/>
      <c r="AB575" s="87"/>
      <c r="AC575" s="87"/>
      <c r="AD575" s="87"/>
      <c r="AE575" s="87"/>
      <c r="AF575" s="87"/>
      <c r="AG575" s="87"/>
      <c r="AH575" s="87"/>
      <c r="AI575" s="87"/>
      <c r="AJ575" s="87"/>
      <c r="AK575" s="87"/>
      <c r="AL575" s="87"/>
      <c r="AM575" s="87"/>
      <c r="AN575" s="87"/>
      <c r="AO575" s="87"/>
      <c r="AP575" s="87"/>
      <c r="AQ575" s="87"/>
      <c r="AR575" s="87"/>
      <c r="AS575" s="87"/>
      <c r="AT575" s="87"/>
      <c r="AU575" s="87"/>
      <c r="AV575" s="87"/>
      <c r="AW575" s="87"/>
      <c r="AX575" s="87"/>
      <c r="AY575" s="87"/>
      <c r="AZ575" s="87"/>
      <c r="BA575" s="87"/>
      <c r="BB575" s="87"/>
      <c r="BC575" s="87"/>
      <c r="BD575" s="87"/>
      <c r="BE575" s="87"/>
      <c r="BF575" s="87"/>
      <c r="BG575" s="87"/>
      <c r="BH575" s="87"/>
      <c r="BI575" s="87"/>
      <c r="BJ575" s="87"/>
      <c r="BK575" s="87"/>
      <c r="BL575" s="87"/>
      <c r="BM575" s="87"/>
      <c r="BN575" s="87"/>
      <c r="BO575" s="87"/>
      <c r="BP575" s="87"/>
      <c r="BQ575" s="87"/>
      <c r="BR575" s="87"/>
      <c r="BS575" s="63"/>
    </row>
    <row r="576" spans="4:71" s="64" customFormat="1" ht="9.75" customHeight="1" x14ac:dyDescent="0.3">
      <c r="D576" s="87"/>
      <c r="E576" s="87"/>
      <c r="F576" s="87"/>
      <c r="G576" s="87"/>
      <c r="H576" s="87"/>
      <c r="I576" s="87"/>
      <c r="J576" s="87"/>
      <c r="K576" s="87"/>
      <c r="L576" s="87"/>
      <c r="M576" s="87"/>
      <c r="N576" s="87"/>
      <c r="O576" s="87"/>
      <c r="P576" s="87"/>
      <c r="Q576" s="87"/>
      <c r="R576" s="87"/>
      <c r="S576" s="87"/>
      <c r="T576" s="87"/>
      <c r="U576" s="87"/>
      <c r="V576" s="87"/>
      <c r="W576" s="87"/>
      <c r="X576" s="87"/>
      <c r="Y576" s="87"/>
      <c r="Z576" s="87"/>
      <c r="AA576" s="87"/>
      <c r="AB576" s="87"/>
      <c r="AC576" s="87"/>
      <c r="AD576" s="87"/>
      <c r="AE576" s="87"/>
      <c r="AF576" s="87"/>
      <c r="AG576" s="87"/>
      <c r="AH576" s="87"/>
      <c r="AI576" s="87"/>
      <c r="AJ576" s="87"/>
      <c r="AK576" s="87"/>
      <c r="AL576" s="87"/>
      <c r="AM576" s="87"/>
      <c r="AN576" s="87"/>
      <c r="AO576" s="87"/>
      <c r="AP576" s="87"/>
      <c r="AQ576" s="87"/>
      <c r="AR576" s="87"/>
      <c r="AS576" s="87"/>
      <c r="AT576" s="87"/>
      <c r="AU576" s="87"/>
      <c r="AV576" s="87"/>
      <c r="AW576" s="87"/>
      <c r="AX576" s="87"/>
      <c r="AY576" s="87"/>
      <c r="AZ576" s="87"/>
      <c r="BA576" s="87"/>
      <c r="BB576" s="87"/>
      <c r="BC576" s="87"/>
      <c r="BD576" s="87"/>
      <c r="BE576" s="87"/>
      <c r="BF576" s="87"/>
      <c r="BG576" s="87"/>
      <c r="BH576" s="87"/>
      <c r="BI576" s="87"/>
      <c r="BJ576" s="87"/>
      <c r="BK576" s="87"/>
      <c r="BL576" s="87"/>
      <c r="BM576" s="87"/>
      <c r="BN576" s="87"/>
      <c r="BO576" s="87"/>
      <c r="BP576" s="87"/>
      <c r="BQ576" s="87"/>
      <c r="BR576" s="87"/>
      <c r="BS576" s="63"/>
    </row>
    <row r="577" spans="4:71" s="64" customFormat="1" ht="9.75" customHeight="1" x14ac:dyDescent="0.3">
      <c r="D577" s="87"/>
      <c r="E577" s="87"/>
      <c r="F577" s="87"/>
      <c r="G577" s="87"/>
      <c r="H577" s="87"/>
      <c r="I577" s="87"/>
      <c r="J577" s="87"/>
      <c r="K577" s="87"/>
      <c r="L577" s="87"/>
      <c r="M577" s="87"/>
      <c r="N577" s="87"/>
      <c r="O577" s="87"/>
      <c r="P577" s="87"/>
      <c r="Q577" s="87"/>
      <c r="R577" s="87"/>
      <c r="S577" s="87"/>
      <c r="T577" s="87"/>
      <c r="U577" s="87"/>
      <c r="V577" s="87"/>
      <c r="W577" s="87"/>
      <c r="X577" s="87"/>
      <c r="Y577" s="87"/>
      <c r="Z577" s="87"/>
      <c r="AA577" s="87"/>
      <c r="AB577" s="87"/>
      <c r="AC577" s="87"/>
      <c r="AD577" s="87"/>
      <c r="AE577" s="87"/>
      <c r="AF577" s="87"/>
      <c r="AG577" s="87"/>
      <c r="AH577" s="87"/>
      <c r="AI577" s="87"/>
      <c r="AJ577" s="87"/>
      <c r="AK577" s="87"/>
      <c r="AL577" s="87"/>
      <c r="AM577" s="87"/>
      <c r="AN577" s="87"/>
      <c r="AO577" s="87"/>
      <c r="AP577" s="87"/>
      <c r="AQ577" s="87"/>
      <c r="AR577" s="87"/>
      <c r="AS577" s="87"/>
      <c r="AT577" s="87"/>
      <c r="AU577" s="87"/>
      <c r="AV577" s="87"/>
      <c r="AW577" s="87"/>
      <c r="AX577" s="87"/>
      <c r="AY577" s="87"/>
      <c r="AZ577" s="87"/>
      <c r="BA577" s="87"/>
      <c r="BB577" s="87"/>
      <c r="BC577" s="87"/>
      <c r="BD577" s="87"/>
      <c r="BE577" s="87"/>
      <c r="BF577" s="87"/>
      <c r="BG577" s="87"/>
      <c r="BH577" s="87"/>
      <c r="BI577" s="87"/>
      <c r="BJ577" s="87"/>
      <c r="BK577" s="87"/>
      <c r="BL577" s="87"/>
      <c r="BM577" s="87"/>
      <c r="BN577" s="87"/>
      <c r="BO577" s="87"/>
      <c r="BP577" s="87"/>
      <c r="BQ577" s="87"/>
      <c r="BR577" s="87"/>
      <c r="BS577" s="63"/>
    </row>
    <row r="578" spans="4:71" s="64" customFormat="1" ht="9.75" customHeight="1" x14ac:dyDescent="0.3">
      <c r="D578" s="87"/>
      <c r="E578" s="87"/>
      <c r="F578" s="87"/>
      <c r="G578" s="87"/>
      <c r="H578" s="87"/>
      <c r="I578" s="87"/>
      <c r="J578" s="87"/>
      <c r="K578" s="87"/>
      <c r="L578" s="87"/>
      <c r="M578" s="87"/>
      <c r="N578" s="87"/>
      <c r="O578" s="87"/>
      <c r="P578" s="87"/>
      <c r="Q578" s="87"/>
      <c r="R578" s="87"/>
      <c r="S578" s="87"/>
      <c r="T578" s="87"/>
      <c r="U578" s="87"/>
      <c r="V578" s="87"/>
      <c r="W578" s="87"/>
      <c r="X578" s="87"/>
      <c r="Y578" s="87"/>
      <c r="Z578" s="87"/>
      <c r="AA578" s="87"/>
      <c r="AB578" s="87"/>
      <c r="AC578" s="87"/>
      <c r="AD578" s="87"/>
      <c r="AE578" s="87"/>
      <c r="AF578" s="87"/>
      <c r="AG578" s="87"/>
      <c r="AH578" s="87"/>
      <c r="AI578" s="87"/>
      <c r="AJ578" s="87"/>
      <c r="AK578" s="87"/>
      <c r="AL578" s="87"/>
      <c r="AM578" s="87"/>
      <c r="AN578" s="87"/>
      <c r="AO578" s="87"/>
      <c r="AP578" s="87"/>
      <c r="AQ578" s="87"/>
      <c r="AR578" s="87"/>
      <c r="AS578" s="87"/>
      <c r="AT578" s="87"/>
      <c r="AU578" s="87"/>
      <c r="AV578" s="87"/>
      <c r="AW578" s="87"/>
      <c r="AX578" s="87"/>
      <c r="AY578" s="87"/>
      <c r="AZ578" s="87"/>
      <c r="BA578" s="87"/>
      <c r="BB578" s="87"/>
      <c r="BC578" s="87"/>
      <c r="BD578" s="87"/>
      <c r="BE578" s="87"/>
      <c r="BF578" s="87"/>
      <c r="BG578" s="87"/>
      <c r="BH578" s="87"/>
      <c r="BI578" s="87"/>
      <c r="BJ578" s="87"/>
      <c r="BK578" s="87"/>
      <c r="BL578" s="87"/>
      <c r="BM578" s="87"/>
      <c r="BN578" s="87"/>
      <c r="BO578" s="87"/>
      <c r="BP578" s="87"/>
      <c r="BQ578" s="87"/>
      <c r="BR578" s="87"/>
      <c r="BS578" s="63"/>
    </row>
    <row r="579" spans="4:71" s="64" customFormat="1" ht="9.75" customHeight="1" x14ac:dyDescent="0.3">
      <c r="D579" s="87"/>
      <c r="E579" s="87"/>
      <c r="F579" s="87"/>
      <c r="G579" s="87"/>
      <c r="H579" s="87"/>
      <c r="I579" s="87"/>
      <c r="J579" s="87"/>
      <c r="K579" s="87"/>
      <c r="L579" s="87"/>
      <c r="M579" s="87"/>
      <c r="N579" s="87"/>
      <c r="O579" s="87"/>
      <c r="P579" s="87"/>
      <c r="Q579" s="87"/>
      <c r="R579" s="87"/>
      <c r="S579" s="87"/>
      <c r="T579" s="87"/>
      <c r="U579" s="87"/>
      <c r="V579" s="87"/>
      <c r="W579" s="87"/>
      <c r="X579" s="87"/>
      <c r="Y579" s="87"/>
      <c r="Z579" s="87"/>
      <c r="AA579" s="87"/>
      <c r="AB579" s="87"/>
      <c r="AC579" s="87"/>
      <c r="AD579" s="87"/>
      <c r="AE579" s="87"/>
      <c r="AF579" s="87"/>
      <c r="AG579" s="87"/>
      <c r="AH579" s="87"/>
      <c r="AI579" s="87"/>
      <c r="AJ579" s="87"/>
      <c r="AK579" s="87"/>
      <c r="AL579" s="87"/>
      <c r="AM579" s="87"/>
      <c r="AN579" s="87"/>
      <c r="AO579" s="87"/>
      <c r="AP579" s="87"/>
      <c r="AQ579" s="87"/>
      <c r="AR579" s="87"/>
      <c r="AS579" s="87"/>
      <c r="AT579" s="87"/>
      <c r="AU579" s="87"/>
      <c r="AV579" s="87"/>
      <c r="AW579" s="87"/>
      <c r="AX579" s="87"/>
      <c r="AY579" s="87"/>
      <c r="AZ579" s="87"/>
      <c r="BA579" s="87"/>
      <c r="BB579" s="87"/>
      <c r="BC579" s="87"/>
      <c r="BD579" s="87"/>
      <c r="BE579" s="87"/>
      <c r="BF579" s="87"/>
      <c r="BG579" s="87"/>
      <c r="BH579" s="87"/>
      <c r="BI579" s="87"/>
      <c r="BJ579" s="87"/>
      <c r="BK579" s="87"/>
      <c r="BL579" s="87"/>
      <c r="BM579" s="87"/>
      <c r="BN579" s="87"/>
      <c r="BO579" s="87"/>
      <c r="BP579" s="87"/>
      <c r="BQ579" s="87"/>
      <c r="BR579" s="87"/>
      <c r="BS579" s="63"/>
    </row>
    <row r="580" spans="4:71" s="64" customFormat="1" ht="9.75" customHeight="1" x14ac:dyDescent="0.3">
      <c r="D580" s="87"/>
      <c r="E580" s="87"/>
      <c r="F580" s="87"/>
      <c r="G580" s="87"/>
      <c r="H580" s="87"/>
      <c r="I580" s="87"/>
      <c r="J580" s="87"/>
      <c r="K580" s="87"/>
      <c r="L580" s="87"/>
      <c r="M580" s="87"/>
      <c r="N580" s="87"/>
      <c r="O580" s="87"/>
      <c r="P580" s="87"/>
      <c r="Q580" s="87"/>
      <c r="R580" s="87"/>
      <c r="S580" s="87"/>
      <c r="T580" s="87"/>
      <c r="U580" s="87"/>
      <c r="V580" s="87"/>
      <c r="W580" s="87"/>
      <c r="X580" s="87"/>
      <c r="Y580" s="87"/>
      <c r="Z580" s="87"/>
      <c r="AA580" s="87"/>
      <c r="AB580" s="87"/>
      <c r="AC580" s="87"/>
      <c r="AD580" s="87"/>
      <c r="AE580" s="87"/>
      <c r="AF580" s="87"/>
      <c r="AG580" s="87"/>
      <c r="AH580" s="87"/>
      <c r="AI580" s="87"/>
      <c r="AJ580" s="87"/>
      <c r="AK580" s="87"/>
      <c r="AL580" s="87"/>
      <c r="AM580" s="87"/>
      <c r="AN580" s="87"/>
      <c r="AO580" s="87"/>
      <c r="AP580" s="87"/>
      <c r="AQ580" s="87"/>
      <c r="AR580" s="87"/>
      <c r="AS580" s="87"/>
      <c r="AT580" s="87"/>
      <c r="AU580" s="87"/>
      <c r="AV580" s="87"/>
      <c r="AW580" s="87"/>
      <c r="AX580" s="87"/>
      <c r="AY580" s="87"/>
      <c r="AZ580" s="87"/>
      <c r="BA580" s="87"/>
      <c r="BB580" s="87"/>
      <c r="BC580" s="87"/>
      <c r="BD580" s="87"/>
      <c r="BE580" s="87"/>
      <c r="BF580" s="87"/>
      <c r="BG580" s="87"/>
      <c r="BH580" s="87"/>
      <c r="BI580" s="87"/>
      <c r="BJ580" s="87"/>
      <c r="BK580" s="87"/>
      <c r="BL580" s="87"/>
      <c r="BM580" s="87"/>
      <c r="BN580" s="87"/>
      <c r="BO580" s="87"/>
      <c r="BP580" s="87"/>
      <c r="BQ580" s="87"/>
      <c r="BR580" s="87"/>
      <c r="BS580" s="63"/>
    </row>
    <row r="581" spans="4:71" s="64" customFormat="1" ht="9.75" customHeight="1" x14ac:dyDescent="0.3">
      <c r="D581" s="87"/>
      <c r="E581" s="87"/>
      <c r="F581" s="87"/>
      <c r="G581" s="87"/>
      <c r="H581" s="87"/>
      <c r="I581" s="87"/>
      <c r="J581" s="87"/>
      <c r="K581" s="87"/>
      <c r="L581" s="87"/>
      <c r="M581" s="87"/>
      <c r="N581" s="87"/>
      <c r="O581" s="87"/>
      <c r="P581" s="87"/>
      <c r="Q581" s="87"/>
      <c r="R581" s="87"/>
      <c r="S581" s="87"/>
      <c r="T581" s="87"/>
      <c r="U581" s="87"/>
      <c r="V581" s="87"/>
      <c r="W581" s="87"/>
      <c r="X581" s="87"/>
      <c r="Y581" s="87"/>
      <c r="Z581" s="87"/>
      <c r="AA581" s="87"/>
      <c r="AB581" s="87"/>
      <c r="AC581" s="87"/>
      <c r="AD581" s="87"/>
      <c r="AE581" s="87"/>
      <c r="AF581" s="87"/>
      <c r="AG581" s="87"/>
      <c r="AH581" s="87"/>
      <c r="AI581" s="87"/>
      <c r="AJ581" s="87"/>
      <c r="AK581" s="87"/>
      <c r="AL581" s="87"/>
      <c r="AM581" s="87"/>
      <c r="AN581" s="87"/>
      <c r="AO581" s="87"/>
      <c r="AP581" s="87"/>
      <c r="AQ581" s="87"/>
      <c r="AR581" s="87"/>
      <c r="AS581" s="87"/>
      <c r="AT581" s="87"/>
      <c r="AU581" s="87"/>
      <c r="AV581" s="87"/>
      <c r="AW581" s="87"/>
      <c r="AX581" s="87"/>
      <c r="AY581" s="87"/>
      <c r="AZ581" s="87"/>
      <c r="BA581" s="87"/>
      <c r="BB581" s="87"/>
      <c r="BC581" s="87"/>
      <c r="BD581" s="87"/>
      <c r="BE581" s="87"/>
      <c r="BF581" s="87"/>
      <c r="BG581" s="87"/>
      <c r="BH581" s="87"/>
      <c r="BI581" s="87"/>
      <c r="BJ581" s="87"/>
      <c r="BK581" s="87"/>
      <c r="BL581" s="87"/>
      <c r="BM581" s="87"/>
      <c r="BN581" s="87"/>
      <c r="BO581" s="87"/>
      <c r="BP581" s="87"/>
      <c r="BQ581" s="87"/>
      <c r="BR581" s="87"/>
      <c r="BS581" s="63"/>
    </row>
    <row r="582" spans="4:71" s="64" customFormat="1" ht="9.75" customHeight="1" x14ac:dyDescent="0.3">
      <c r="D582" s="87"/>
      <c r="E582" s="87"/>
      <c r="F582" s="87"/>
      <c r="G582" s="87"/>
      <c r="H582" s="87"/>
      <c r="I582" s="87"/>
      <c r="J582" s="87"/>
      <c r="K582" s="87"/>
      <c r="L582" s="87"/>
      <c r="M582" s="87"/>
      <c r="N582" s="87"/>
      <c r="O582" s="87"/>
      <c r="P582" s="87"/>
      <c r="Q582" s="87"/>
      <c r="R582" s="87"/>
      <c r="S582" s="87"/>
      <c r="T582" s="87"/>
      <c r="U582" s="87"/>
      <c r="V582" s="87"/>
      <c r="W582" s="87"/>
      <c r="X582" s="87"/>
      <c r="Y582" s="87"/>
      <c r="Z582" s="87"/>
      <c r="AA582" s="87"/>
      <c r="AB582" s="87"/>
      <c r="AC582" s="87"/>
      <c r="AD582" s="87"/>
      <c r="AE582" s="87"/>
      <c r="AF582" s="87"/>
      <c r="AG582" s="87"/>
      <c r="AH582" s="87"/>
      <c r="AI582" s="87"/>
      <c r="AJ582" s="87"/>
      <c r="AK582" s="87"/>
      <c r="AL582" s="87"/>
      <c r="AM582" s="87"/>
      <c r="AN582" s="87"/>
      <c r="AO582" s="87"/>
      <c r="AP582" s="87"/>
      <c r="AQ582" s="87"/>
      <c r="AR582" s="87"/>
      <c r="AS582" s="87"/>
      <c r="AT582" s="87"/>
      <c r="AU582" s="87"/>
      <c r="AV582" s="87"/>
      <c r="AW582" s="87"/>
      <c r="AX582" s="87"/>
      <c r="AY582" s="87"/>
      <c r="AZ582" s="87"/>
      <c r="BA582" s="87"/>
      <c r="BB582" s="87"/>
      <c r="BC582" s="87"/>
      <c r="BD582" s="87"/>
      <c r="BE582" s="87"/>
      <c r="BF582" s="87"/>
      <c r="BG582" s="87"/>
      <c r="BH582" s="87"/>
      <c r="BI582" s="87"/>
      <c r="BJ582" s="87"/>
      <c r="BK582" s="87"/>
      <c r="BL582" s="87"/>
      <c r="BM582" s="87"/>
      <c r="BN582" s="87"/>
      <c r="BO582" s="87"/>
      <c r="BP582" s="87"/>
      <c r="BQ582" s="87"/>
      <c r="BR582" s="87"/>
      <c r="BS582" s="63"/>
    </row>
    <row r="583" spans="4:71" s="64" customFormat="1" ht="9.75" customHeight="1" x14ac:dyDescent="0.3">
      <c r="D583" s="87"/>
      <c r="E583" s="87"/>
      <c r="F583" s="87"/>
      <c r="G583" s="87"/>
      <c r="H583" s="87"/>
      <c r="I583" s="87"/>
      <c r="J583" s="87"/>
      <c r="K583" s="87"/>
      <c r="L583" s="87"/>
      <c r="M583" s="87"/>
      <c r="N583" s="87"/>
      <c r="O583" s="87"/>
      <c r="P583" s="87"/>
      <c r="Q583" s="87"/>
      <c r="R583" s="87"/>
      <c r="S583" s="87"/>
      <c r="T583" s="87"/>
      <c r="U583" s="87"/>
      <c r="V583" s="87"/>
      <c r="W583" s="87"/>
      <c r="X583" s="87"/>
      <c r="Y583" s="87"/>
      <c r="Z583" s="87"/>
      <c r="AA583" s="87"/>
      <c r="AB583" s="87"/>
      <c r="AC583" s="87"/>
      <c r="AD583" s="87"/>
      <c r="AE583" s="87"/>
      <c r="AF583" s="87"/>
      <c r="AG583" s="87"/>
      <c r="AH583" s="87"/>
      <c r="AI583" s="87"/>
      <c r="AJ583" s="87"/>
      <c r="AK583" s="87"/>
      <c r="AL583" s="87"/>
      <c r="AM583" s="87"/>
      <c r="AN583" s="87"/>
      <c r="AO583" s="87"/>
      <c r="AP583" s="87"/>
      <c r="AQ583" s="87"/>
      <c r="AR583" s="87"/>
      <c r="AS583" s="87"/>
      <c r="AT583" s="87"/>
      <c r="AU583" s="87"/>
      <c r="AV583" s="87"/>
      <c r="AW583" s="87"/>
      <c r="AX583" s="87"/>
      <c r="AY583" s="87"/>
      <c r="AZ583" s="87"/>
      <c r="BA583" s="87"/>
      <c r="BB583" s="87"/>
      <c r="BC583" s="87"/>
      <c r="BD583" s="87"/>
      <c r="BE583" s="87"/>
      <c r="BF583" s="87"/>
      <c r="BG583" s="87"/>
      <c r="BH583" s="87"/>
      <c r="BI583" s="87"/>
      <c r="BJ583" s="87"/>
      <c r="BK583" s="87"/>
      <c r="BL583" s="87"/>
      <c r="BM583" s="87"/>
      <c r="BN583" s="87"/>
      <c r="BO583" s="87"/>
      <c r="BP583" s="87"/>
      <c r="BQ583" s="87"/>
      <c r="BR583" s="87"/>
      <c r="BS583" s="63"/>
    </row>
    <row r="584" spans="4:71" s="64" customFormat="1" ht="9.75" customHeight="1" x14ac:dyDescent="0.3">
      <c r="D584" s="87"/>
      <c r="E584" s="87"/>
      <c r="F584" s="87"/>
      <c r="G584" s="87"/>
      <c r="H584" s="87"/>
      <c r="I584" s="87"/>
      <c r="J584" s="87"/>
      <c r="K584" s="87"/>
      <c r="L584" s="87"/>
      <c r="M584" s="87"/>
      <c r="N584" s="87"/>
      <c r="O584" s="87"/>
      <c r="P584" s="87"/>
      <c r="Q584" s="87"/>
      <c r="R584" s="87"/>
      <c r="S584" s="87"/>
      <c r="T584" s="87"/>
      <c r="U584" s="87"/>
      <c r="V584" s="87"/>
      <c r="W584" s="87"/>
      <c r="X584" s="87"/>
      <c r="Y584" s="87"/>
      <c r="Z584" s="87"/>
      <c r="AA584" s="87"/>
      <c r="AB584" s="87"/>
      <c r="AC584" s="87"/>
      <c r="AD584" s="87"/>
      <c r="AE584" s="87"/>
      <c r="AF584" s="87"/>
      <c r="AG584" s="87"/>
      <c r="AH584" s="87"/>
      <c r="AI584" s="87"/>
      <c r="AJ584" s="87"/>
      <c r="AK584" s="87"/>
      <c r="AL584" s="87"/>
      <c r="AM584" s="87"/>
      <c r="AN584" s="87"/>
      <c r="AO584" s="87"/>
      <c r="AP584" s="87"/>
      <c r="AQ584" s="87"/>
      <c r="AR584" s="87"/>
      <c r="AS584" s="87"/>
      <c r="AT584" s="87"/>
      <c r="AU584" s="87"/>
      <c r="AV584" s="87"/>
      <c r="AW584" s="87"/>
      <c r="AX584" s="87"/>
      <c r="AY584" s="87"/>
      <c r="AZ584" s="87"/>
      <c r="BA584" s="87"/>
      <c r="BB584" s="87"/>
      <c r="BC584" s="87"/>
      <c r="BD584" s="87"/>
      <c r="BE584" s="87"/>
      <c r="BF584" s="87"/>
      <c r="BG584" s="87"/>
      <c r="BH584" s="87"/>
      <c r="BI584" s="87"/>
      <c r="BJ584" s="87"/>
      <c r="BK584" s="87"/>
      <c r="BL584" s="87"/>
      <c r="BM584" s="87"/>
      <c r="BN584" s="87"/>
      <c r="BO584" s="87"/>
      <c r="BP584" s="87"/>
      <c r="BQ584" s="87"/>
      <c r="BR584" s="87"/>
      <c r="BS584" s="63"/>
    </row>
    <row r="585" spans="4:71" s="64" customFormat="1" ht="9.75" customHeight="1" x14ac:dyDescent="0.3">
      <c r="D585" s="87"/>
      <c r="E585" s="87"/>
      <c r="F585" s="87"/>
      <c r="G585" s="87"/>
      <c r="H585" s="87"/>
      <c r="I585" s="87"/>
      <c r="J585" s="87"/>
      <c r="K585" s="87"/>
      <c r="L585" s="87"/>
      <c r="M585" s="87"/>
      <c r="N585" s="87"/>
      <c r="O585" s="87"/>
      <c r="P585" s="87"/>
      <c r="Q585" s="87"/>
      <c r="R585" s="87"/>
      <c r="S585" s="87"/>
      <c r="T585" s="87"/>
      <c r="U585" s="87"/>
      <c r="V585" s="87"/>
      <c r="W585" s="87"/>
      <c r="X585" s="87"/>
      <c r="Y585" s="87"/>
      <c r="Z585" s="87"/>
      <c r="AA585" s="87"/>
      <c r="AB585" s="87"/>
      <c r="AC585" s="87"/>
      <c r="AD585" s="87"/>
      <c r="AE585" s="87"/>
      <c r="AF585" s="87"/>
      <c r="AG585" s="87"/>
      <c r="AH585" s="87"/>
      <c r="AI585" s="87"/>
      <c r="AJ585" s="87"/>
      <c r="AK585" s="87"/>
      <c r="AL585" s="87"/>
      <c r="AM585" s="87"/>
      <c r="AN585" s="87"/>
      <c r="AO585" s="87"/>
      <c r="AP585" s="87"/>
      <c r="AQ585" s="87"/>
      <c r="AR585" s="87"/>
      <c r="AS585" s="87"/>
      <c r="AT585" s="87"/>
      <c r="AU585" s="87"/>
      <c r="AV585" s="87"/>
      <c r="AW585" s="87"/>
      <c r="AX585" s="87"/>
      <c r="AY585" s="87"/>
      <c r="AZ585" s="87"/>
      <c r="BA585" s="87"/>
      <c r="BB585" s="87"/>
      <c r="BC585" s="87"/>
      <c r="BD585" s="87"/>
      <c r="BE585" s="87"/>
      <c r="BF585" s="87"/>
      <c r="BG585" s="87"/>
      <c r="BH585" s="87"/>
      <c r="BI585" s="87"/>
      <c r="BJ585" s="87"/>
      <c r="BK585" s="87"/>
      <c r="BL585" s="87"/>
      <c r="BM585" s="87"/>
      <c r="BN585" s="87"/>
      <c r="BO585" s="87"/>
      <c r="BP585" s="87"/>
      <c r="BQ585" s="87"/>
      <c r="BR585" s="87"/>
      <c r="BS585" s="63"/>
    </row>
    <row r="586" spans="4:71" s="64" customFormat="1" ht="9.75" customHeight="1" x14ac:dyDescent="0.3">
      <c r="D586" s="87"/>
      <c r="E586" s="87"/>
      <c r="F586" s="87"/>
      <c r="G586" s="87"/>
      <c r="H586" s="87"/>
      <c r="I586" s="87"/>
      <c r="J586" s="87"/>
      <c r="K586" s="87"/>
      <c r="L586" s="87"/>
      <c r="M586" s="87"/>
      <c r="N586" s="87"/>
      <c r="O586" s="87"/>
      <c r="P586" s="87"/>
      <c r="Q586" s="87"/>
      <c r="R586" s="87"/>
      <c r="S586" s="87"/>
      <c r="T586" s="87"/>
      <c r="U586" s="87"/>
      <c r="V586" s="87"/>
      <c r="W586" s="87"/>
      <c r="X586" s="87"/>
      <c r="Y586" s="87"/>
      <c r="Z586" s="87"/>
      <c r="AA586" s="87"/>
      <c r="AB586" s="87"/>
      <c r="AC586" s="87"/>
      <c r="AD586" s="87"/>
      <c r="AE586" s="87"/>
      <c r="AF586" s="87"/>
      <c r="AG586" s="87"/>
      <c r="AH586" s="87"/>
      <c r="AI586" s="87"/>
      <c r="AJ586" s="87"/>
      <c r="AK586" s="87"/>
      <c r="AL586" s="87"/>
      <c r="AM586" s="87"/>
      <c r="AN586" s="87"/>
      <c r="AO586" s="87"/>
      <c r="AP586" s="87"/>
      <c r="AQ586" s="87"/>
      <c r="AR586" s="87"/>
      <c r="AS586" s="87"/>
      <c r="AT586" s="87"/>
      <c r="AU586" s="87"/>
      <c r="AV586" s="87"/>
      <c r="AW586" s="87"/>
      <c r="AX586" s="87"/>
      <c r="AY586" s="87"/>
      <c r="AZ586" s="87"/>
      <c r="BA586" s="87"/>
      <c r="BB586" s="87"/>
      <c r="BC586" s="87"/>
      <c r="BD586" s="87"/>
      <c r="BE586" s="87"/>
      <c r="BF586" s="87"/>
      <c r="BG586" s="87"/>
      <c r="BH586" s="87"/>
      <c r="BI586" s="87"/>
      <c r="BJ586" s="87"/>
      <c r="BK586" s="87"/>
      <c r="BL586" s="87"/>
      <c r="BM586" s="87"/>
      <c r="BN586" s="87"/>
      <c r="BO586" s="87"/>
      <c r="BP586" s="87"/>
      <c r="BQ586" s="87"/>
      <c r="BR586" s="87"/>
      <c r="BS586" s="63"/>
    </row>
    <row r="587" spans="4:71" s="64" customFormat="1" ht="9.75" customHeight="1" x14ac:dyDescent="0.3">
      <c r="D587" s="87"/>
      <c r="E587" s="87"/>
      <c r="F587" s="87"/>
      <c r="G587" s="87"/>
      <c r="H587" s="87"/>
      <c r="I587" s="87"/>
      <c r="J587" s="87"/>
      <c r="K587" s="87"/>
      <c r="L587" s="87"/>
      <c r="M587" s="87"/>
      <c r="N587" s="87"/>
      <c r="O587" s="87"/>
      <c r="P587" s="87"/>
      <c r="Q587" s="87"/>
      <c r="R587" s="87"/>
      <c r="S587" s="87"/>
      <c r="T587" s="87"/>
      <c r="U587" s="87"/>
      <c r="V587" s="87"/>
      <c r="W587" s="87"/>
      <c r="X587" s="87"/>
      <c r="Y587" s="87"/>
      <c r="Z587" s="87"/>
      <c r="AA587" s="87"/>
      <c r="AB587" s="87"/>
      <c r="AC587" s="87"/>
      <c r="AD587" s="87"/>
      <c r="AE587" s="87"/>
      <c r="AF587" s="87"/>
      <c r="AG587" s="87"/>
      <c r="AH587" s="87"/>
      <c r="AI587" s="87"/>
      <c r="AJ587" s="87"/>
      <c r="AK587" s="87"/>
      <c r="AL587" s="87"/>
      <c r="AM587" s="87"/>
      <c r="AN587" s="87"/>
      <c r="AO587" s="87"/>
      <c r="AP587" s="87"/>
      <c r="AQ587" s="87"/>
      <c r="AR587" s="87"/>
      <c r="AS587" s="87"/>
      <c r="AT587" s="87"/>
      <c r="AU587" s="87"/>
      <c r="AV587" s="87"/>
      <c r="AW587" s="87"/>
      <c r="AX587" s="87"/>
      <c r="AY587" s="87"/>
      <c r="AZ587" s="87"/>
      <c r="BA587" s="87"/>
      <c r="BB587" s="87"/>
      <c r="BC587" s="87"/>
      <c r="BD587" s="87"/>
      <c r="BE587" s="87"/>
      <c r="BF587" s="87"/>
      <c r="BG587" s="87"/>
      <c r="BH587" s="87"/>
      <c r="BI587" s="87"/>
      <c r="BJ587" s="87"/>
      <c r="BK587" s="87"/>
      <c r="BL587" s="87"/>
      <c r="BM587" s="87"/>
      <c r="BN587" s="87"/>
      <c r="BO587" s="87"/>
      <c r="BP587" s="87"/>
      <c r="BQ587" s="87"/>
      <c r="BR587" s="87"/>
      <c r="BS587" s="63"/>
    </row>
    <row r="588" spans="4:71" s="64" customFormat="1" ht="9.75" customHeight="1" x14ac:dyDescent="0.3">
      <c r="D588" s="87"/>
      <c r="E588" s="87"/>
      <c r="F588" s="87"/>
      <c r="G588" s="87"/>
      <c r="H588" s="87"/>
      <c r="I588" s="87"/>
      <c r="J588" s="87"/>
      <c r="K588" s="87"/>
      <c r="L588" s="87"/>
      <c r="M588" s="87"/>
      <c r="N588" s="87"/>
      <c r="O588" s="87"/>
      <c r="P588" s="87"/>
      <c r="Q588" s="87"/>
      <c r="R588" s="87"/>
      <c r="S588" s="87"/>
      <c r="T588" s="87"/>
      <c r="U588" s="87"/>
      <c r="V588" s="87"/>
      <c r="W588" s="87"/>
      <c r="X588" s="87"/>
      <c r="Y588" s="87"/>
      <c r="Z588" s="87"/>
      <c r="AA588" s="87"/>
      <c r="AB588" s="87"/>
      <c r="AC588" s="87"/>
      <c r="AD588" s="87"/>
      <c r="AE588" s="87"/>
      <c r="AF588" s="87"/>
      <c r="AG588" s="87"/>
      <c r="AH588" s="87"/>
      <c r="AI588" s="87"/>
      <c r="AJ588" s="87"/>
      <c r="AK588" s="87"/>
      <c r="AL588" s="87"/>
      <c r="AM588" s="87"/>
      <c r="AN588" s="87"/>
      <c r="AO588" s="87"/>
      <c r="AP588" s="87"/>
      <c r="AQ588" s="87"/>
      <c r="AR588" s="87"/>
      <c r="AS588" s="87"/>
      <c r="AT588" s="87"/>
      <c r="AU588" s="87"/>
      <c r="AV588" s="87"/>
      <c r="AW588" s="87"/>
      <c r="AX588" s="87"/>
      <c r="AY588" s="87"/>
      <c r="AZ588" s="87"/>
      <c r="BA588" s="87"/>
      <c r="BB588" s="87"/>
      <c r="BC588" s="87"/>
      <c r="BD588" s="87"/>
      <c r="BE588" s="87"/>
      <c r="BF588" s="87"/>
      <c r="BG588" s="87"/>
      <c r="BH588" s="87"/>
      <c r="BI588" s="87"/>
      <c r="BJ588" s="87"/>
      <c r="BK588" s="87"/>
      <c r="BL588" s="87"/>
      <c r="BM588" s="87"/>
      <c r="BN588" s="87"/>
      <c r="BO588" s="87"/>
      <c r="BP588" s="87"/>
      <c r="BQ588" s="87"/>
      <c r="BR588" s="87"/>
      <c r="BS588" s="63"/>
    </row>
    <row r="589" spans="4:71" s="64" customFormat="1" ht="9.75" customHeight="1" x14ac:dyDescent="0.3">
      <c r="D589" s="87"/>
      <c r="E589" s="87"/>
      <c r="F589" s="87"/>
      <c r="G589" s="87"/>
      <c r="H589" s="87"/>
      <c r="I589" s="87"/>
      <c r="J589" s="87"/>
      <c r="K589" s="87"/>
      <c r="L589" s="87"/>
      <c r="M589" s="87"/>
      <c r="N589" s="87"/>
      <c r="O589" s="87"/>
      <c r="P589" s="87"/>
      <c r="Q589" s="87"/>
      <c r="R589" s="87"/>
      <c r="S589" s="87"/>
      <c r="T589" s="87"/>
      <c r="U589" s="87"/>
      <c r="V589" s="87"/>
      <c r="W589" s="87"/>
      <c r="X589" s="87"/>
      <c r="Y589" s="87"/>
      <c r="Z589" s="87"/>
      <c r="AA589" s="87"/>
      <c r="AB589" s="87"/>
      <c r="AC589" s="87"/>
      <c r="AD589" s="87"/>
      <c r="AE589" s="87"/>
      <c r="AF589" s="87"/>
      <c r="AG589" s="87"/>
      <c r="AH589" s="87"/>
      <c r="AI589" s="87"/>
      <c r="AJ589" s="87"/>
      <c r="AK589" s="87"/>
      <c r="AL589" s="87"/>
      <c r="AM589" s="87"/>
      <c r="AN589" s="87"/>
      <c r="AO589" s="87"/>
      <c r="AP589" s="87"/>
      <c r="AQ589" s="87"/>
      <c r="AR589" s="87"/>
      <c r="AS589" s="87"/>
      <c r="AT589" s="87"/>
      <c r="AU589" s="87"/>
      <c r="AV589" s="87"/>
      <c r="AW589" s="87"/>
      <c r="AX589" s="87"/>
      <c r="AY589" s="87"/>
      <c r="AZ589" s="87"/>
      <c r="BA589" s="87"/>
      <c r="BB589" s="87"/>
      <c r="BC589" s="87"/>
      <c r="BD589" s="87"/>
      <c r="BE589" s="87"/>
      <c r="BF589" s="87"/>
      <c r="BG589" s="87"/>
      <c r="BH589" s="87"/>
      <c r="BI589" s="87"/>
      <c r="BJ589" s="87"/>
      <c r="BK589" s="87"/>
      <c r="BL589" s="87"/>
      <c r="BM589" s="87"/>
      <c r="BN589" s="87"/>
      <c r="BO589" s="87"/>
      <c r="BP589" s="87"/>
      <c r="BQ589" s="87"/>
      <c r="BR589" s="87"/>
      <c r="BS589" s="63"/>
    </row>
    <row r="590" spans="4:71" s="64" customFormat="1" ht="9.75" customHeight="1" x14ac:dyDescent="0.3">
      <c r="D590" s="87"/>
      <c r="E590" s="87"/>
      <c r="F590" s="87"/>
      <c r="G590" s="87"/>
      <c r="H590" s="87"/>
      <c r="I590" s="87"/>
      <c r="J590" s="87"/>
      <c r="K590" s="87"/>
      <c r="L590" s="87"/>
      <c r="M590" s="87"/>
      <c r="N590" s="87"/>
      <c r="O590" s="87"/>
      <c r="P590" s="87"/>
      <c r="Q590" s="87"/>
      <c r="R590" s="87"/>
      <c r="S590" s="87"/>
      <c r="T590" s="87"/>
      <c r="U590" s="87"/>
      <c r="V590" s="87"/>
      <c r="W590" s="87"/>
      <c r="X590" s="87"/>
      <c r="Y590" s="87"/>
      <c r="Z590" s="87"/>
      <c r="AA590" s="87"/>
      <c r="AB590" s="87"/>
      <c r="AC590" s="87"/>
      <c r="AD590" s="87"/>
      <c r="AE590" s="87"/>
      <c r="AF590" s="87"/>
      <c r="AG590" s="87"/>
      <c r="AH590" s="87"/>
      <c r="AI590" s="87"/>
      <c r="AJ590" s="87"/>
      <c r="AK590" s="87"/>
      <c r="AL590" s="87"/>
      <c r="AM590" s="87"/>
      <c r="AN590" s="87"/>
      <c r="AO590" s="87"/>
      <c r="AP590" s="87"/>
      <c r="AQ590" s="87"/>
      <c r="AR590" s="87"/>
      <c r="AS590" s="87"/>
      <c r="AT590" s="87"/>
      <c r="AU590" s="87"/>
      <c r="AV590" s="87"/>
      <c r="AW590" s="87"/>
      <c r="AX590" s="87"/>
      <c r="AY590" s="87"/>
      <c r="AZ590" s="87"/>
      <c r="BA590" s="87"/>
      <c r="BB590" s="87"/>
      <c r="BC590" s="87"/>
      <c r="BD590" s="87"/>
      <c r="BE590" s="87"/>
      <c r="BF590" s="87"/>
      <c r="BG590" s="87"/>
      <c r="BH590" s="87"/>
      <c r="BI590" s="87"/>
      <c r="BJ590" s="87"/>
      <c r="BK590" s="87"/>
      <c r="BL590" s="87"/>
      <c r="BM590" s="87"/>
      <c r="BN590" s="87"/>
      <c r="BO590" s="87"/>
      <c r="BP590" s="87"/>
      <c r="BQ590" s="87"/>
      <c r="BR590" s="87"/>
      <c r="BS590" s="63"/>
    </row>
    <row r="591" spans="4:71" s="64" customFormat="1" ht="9.75" customHeight="1" x14ac:dyDescent="0.3">
      <c r="D591" s="87"/>
      <c r="E591" s="87"/>
      <c r="F591" s="87"/>
      <c r="G591" s="87"/>
      <c r="H591" s="87"/>
      <c r="I591" s="87"/>
      <c r="J591" s="87"/>
      <c r="K591" s="87"/>
      <c r="L591" s="87"/>
      <c r="M591" s="87"/>
      <c r="N591" s="87"/>
      <c r="O591" s="87"/>
      <c r="P591" s="87"/>
      <c r="Q591" s="87"/>
      <c r="R591" s="87"/>
      <c r="S591" s="87"/>
      <c r="T591" s="87"/>
      <c r="U591" s="87"/>
      <c r="V591" s="87"/>
      <c r="W591" s="87"/>
      <c r="X591" s="87"/>
      <c r="Y591" s="87"/>
      <c r="Z591" s="87"/>
      <c r="AA591" s="87"/>
      <c r="AB591" s="87"/>
      <c r="AC591" s="87"/>
      <c r="AD591" s="87"/>
      <c r="AE591" s="87"/>
      <c r="AF591" s="87"/>
      <c r="AG591" s="87"/>
      <c r="AH591" s="87"/>
      <c r="AI591" s="87"/>
      <c r="AJ591" s="87"/>
      <c r="AK591" s="87"/>
      <c r="AL591" s="87"/>
      <c r="AM591" s="87"/>
      <c r="AN591" s="87"/>
      <c r="AO591" s="87"/>
      <c r="AP591" s="87"/>
      <c r="AQ591" s="87"/>
      <c r="AR591" s="87"/>
      <c r="AS591" s="87"/>
      <c r="AT591" s="87"/>
      <c r="AU591" s="87"/>
      <c r="AV591" s="87"/>
      <c r="AW591" s="87"/>
      <c r="AX591" s="87"/>
      <c r="AY591" s="87"/>
      <c r="AZ591" s="87"/>
      <c r="BA591" s="87"/>
      <c r="BB591" s="87"/>
      <c r="BC591" s="87"/>
      <c r="BD591" s="87"/>
      <c r="BE591" s="87"/>
      <c r="BF591" s="87"/>
      <c r="BG591" s="87"/>
      <c r="BH591" s="87"/>
      <c r="BI591" s="87"/>
      <c r="BJ591" s="87"/>
      <c r="BK591" s="87"/>
      <c r="BL591" s="87"/>
      <c r="BM591" s="87"/>
      <c r="BN591" s="87"/>
      <c r="BO591" s="87"/>
      <c r="BP591" s="87"/>
      <c r="BQ591" s="87"/>
      <c r="BR591" s="87"/>
      <c r="BS591" s="63"/>
    </row>
    <row r="592" spans="4:71" s="64" customFormat="1" ht="9.75" customHeight="1" x14ac:dyDescent="0.3">
      <c r="D592" s="87"/>
      <c r="E592" s="87"/>
      <c r="F592" s="87"/>
      <c r="G592" s="87"/>
      <c r="H592" s="87"/>
      <c r="I592" s="87"/>
      <c r="J592" s="87"/>
      <c r="K592" s="87"/>
      <c r="L592" s="87"/>
      <c r="M592" s="87"/>
      <c r="N592" s="87"/>
      <c r="O592" s="87"/>
      <c r="P592" s="87"/>
      <c r="Q592" s="87"/>
      <c r="R592" s="87"/>
      <c r="S592" s="87"/>
      <c r="T592" s="87"/>
      <c r="U592" s="87"/>
      <c r="V592" s="87"/>
      <c r="W592" s="87"/>
      <c r="X592" s="87"/>
      <c r="Y592" s="87"/>
      <c r="Z592" s="87"/>
      <c r="AA592" s="87"/>
      <c r="AB592" s="87"/>
      <c r="AC592" s="87"/>
      <c r="AD592" s="87"/>
      <c r="AE592" s="87"/>
      <c r="AF592" s="87"/>
      <c r="AG592" s="87"/>
      <c r="AH592" s="87"/>
      <c r="AI592" s="87"/>
      <c r="AJ592" s="87"/>
      <c r="AK592" s="87"/>
      <c r="AL592" s="87"/>
      <c r="AM592" s="87"/>
      <c r="AN592" s="87"/>
      <c r="AO592" s="87"/>
      <c r="AP592" s="87"/>
      <c r="AQ592" s="87"/>
      <c r="AR592" s="87"/>
      <c r="AS592" s="87"/>
      <c r="AT592" s="87"/>
      <c r="AU592" s="87"/>
      <c r="AV592" s="87"/>
      <c r="AW592" s="87"/>
      <c r="AX592" s="87"/>
      <c r="AY592" s="87"/>
      <c r="AZ592" s="87"/>
      <c r="BA592" s="87"/>
      <c r="BB592" s="87"/>
      <c r="BC592" s="87"/>
      <c r="BD592" s="87"/>
      <c r="BE592" s="87"/>
      <c r="BF592" s="87"/>
      <c r="BG592" s="87"/>
      <c r="BH592" s="87"/>
      <c r="BI592" s="87"/>
      <c r="BJ592" s="87"/>
      <c r="BK592" s="87"/>
      <c r="BL592" s="87"/>
      <c r="BM592" s="87"/>
      <c r="BN592" s="87"/>
      <c r="BO592" s="87"/>
      <c r="BP592" s="87"/>
      <c r="BQ592" s="87"/>
      <c r="BR592" s="87"/>
      <c r="BS592" s="63"/>
    </row>
    <row r="593" spans="4:71" s="64" customFormat="1" ht="9.75" customHeight="1" x14ac:dyDescent="0.3">
      <c r="D593" s="87"/>
      <c r="E593" s="87"/>
      <c r="F593" s="87"/>
      <c r="G593" s="87"/>
      <c r="H593" s="87"/>
      <c r="I593" s="87"/>
      <c r="J593" s="87"/>
      <c r="K593" s="87"/>
      <c r="L593" s="87"/>
      <c r="M593" s="87"/>
      <c r="N593" s="87"/>
      <c r="O593" s="87"/>
      <c r="P593" s="87"/>
      <c r="Q593" s="87"/>
      <c r="R593" s="87"/>
      <c r="S593" s="87"/>
      <c r="T593" s="87"/>
      <c r="U593" s="87"/>
      <c r="V593" s="87"/>
      <c r="W593" s="87"/>
      <c r="X593" s="87"/>
      <c r="Y593" s="87"/>
      <c r="Z593" s="87"/>
      <c r="AA593" s="87"/>
      <c r="AB593" s="87"/>
      <c r="AC593" s="87"/>
      <c r="AD593" s="87"/>
      <c r="AE593" s="87"/>
      <c r="AF593" s="87"/>
      <c r="AG593" s="87"/>
      <c r="AH593" s="87"/>
      <c r="AI593" s="87"/>
      <c r="AJ593" s="87"/>
      <c r="AK593" s="87"/>
      <c r="AL593" s="87"/>
      <c r="AM593" s="87"/>
      <c r="AN593" s="87"/>
      <c r="AO593" s="87"/>
      <c r="AP593" s="87"/>
      <c r="AQ593" s="87"/>
      <c r="AR593" s="87"/>
      <c r="AS593" s="87"/>
      <c r="AT593" s="87"/>
      <c r="AU593" s="87"/>
      <c r="AV593" s="87"/>
      <c r="AW593" s="87"/>
      <c r="AX593" s="87"/>
      <c r="AY593" s="87"/>
      <c r="AZ593" s="87"/>
      <c r="BA593" s="87"/>
      <c r="BB593" s="87"/>
      <c r="BC593" s="87"/>
      <c r="BD593" s="87"/>
      <c r="BE593" s="87"/>
      <c r="BF593" s="87"/>
      <c r="BG593" s="87"/>
      <c r="BH593" s="87"/>
      <c r="BI593" s="87"/>
      <c r="BJ593" s="87"/>
      <c r="BK593" s="87"/>
      <c r="BL593" s="87"/>
      <c r="BM593" s="87"/>
      <c r="BN593" s="87"/>
      <c r="BO593" s="87"/>
      <c r="BP593" s="87"/>
      <c r="BQ593" s="87"/>
      <c r="BR593" s="87"/>
      <c r="BS593" s="63"/>
    </row>
    <row r="594" spans="4:71" s="64" customFormat="1" ht="9.75" customHeight="1" x14ac:dyDescent="0.3">
      <c r="D594" s="87"/>
      <c r="E594" s="87"/>
      <c r="F594" s="87"/>
      <c r="G594" s="87"/>
      <c r="H594" s="87"/>
      <c r="I594" s="87"/>
      <c r="J594" s="87"/>
      <c r="K594" s="87"/>
      <c r="L594" s="87"/>
      <c r="M594" s="87"/>
      <c r="N594" s="87"/>
      <c r="O594" s="87"/>
      <c r="P594" s="87"/>
      <c r="Q594" s="87"/>
      <c r="R594" s="87"/>
      <c r="S594" s="87"/>
      <c r="T594" s="87"/>
      <c r="U594" s="87"/>
      <c r="V594" s="87"/>
      <c r="W594" s="87"/>
      <c r="X594" s="87"/>
      <c r="Y594" s="87"/>
      <c r="Z594" s="87"/>
      <c r="AA594" s="87"/>
      <c r="AB594" s="87"/>
      <c r="AC594" s="87"/>
      <c r="AD594" s="87"/>
      <c r="AE594" s="87"/>
      <c r="AF594" s="87"/>
      <c r="AG594" s="87"/>
      <c r="AH594" s="87"/>
      <c r="AI594" s="87"/>
      <c r="AJ594" s="87"/>
      <c r="AK594" s="87"/>
      <c r="AL594" s="87"/>
      <c r="AM594" s="87"/>
      <c r="AN594" s="87"/>
      <c r="AO594" s="87"/>
      <c r="AP594" s="87"/>
      <c r="AQ594" s="87"/>
      <c r="AR594" s="87"/>
      <c r="AS594" s="87"/>
      <c r="AT594" s="87"/>
      <c r="AU594" s="87"/>
      <c r="AV594" s="87"/>
      <c r="AW594" s="87"/>
      <c r="AX594" s="87"/>
      <c r="AY594" s="87"/>
      <c r="AZ594" s="87"/>
      <c r="BA594" s="87"/>
      <c r="BB594" s="87"/>
      <c r="BC594" s="87"/>
      <c r="BD594" s="87"/>
      <c r="BE594" s="87"/>
      <c r="BF594" s="87"/>
      <c r="BG594" s="87"/>
      <c r="BH594" s="87"/>
      <c r="BI594" s="87"/>
      <c r="BJ594" s="87"/>
      <c r="BK594" s="87"/>
      <c r="BL594" s="87"/>
      <c r="BM594" s="87"/>
      <c r="BN594" s="87"/>
      <c r="BO594" s="87"/>
      <c r="BP594" s="87"/>
      <c r="BQ594" s="87"/>
      <c r="BR594" s="87"/>
      <c r="BS594" s="63"/>
    </row>
    <row r="595" spans="4:71" s="64" customFormat="1" ht="9.75" customHeight="1" x14ac:dyDescent="0.3">
      <c r="D595" s="87"/>
      <c r="E595" s="87"/>
      <c r="F595" s="87"/>
      <c r="G595" s="87"/>
      <c r="H595" s="87"/>
      <c r="I595" s="87"/>
      <c r="J595" s="87"/>
      <c r="K595" s="87"/>
      <c r="L595" s="87"/>
      <c r="M595" s="87"/>
      <c r="N595" s="87"/>
      <c r="O595" s="87"/>
      <c r="P595" s="87"/>
      <c r="Q595" s="87"/>
      <c r="R595" s="87"/>
      <c r="S595" s="87"/>
      <c r="T595" s="87"/>
      <c r="U595" s="87"/>
      <c r="V595" s="87"/>
      <c r="W595" s="87"/>
      <c r="X595" s="87"/>
      <c r="Y595" s="87"/>
      <c r="Z595" s="87"/>
      <c r="AA595" s="87"/>
      <c r="AB595" s="87"/>
      <c r="AC595" s="87"/>
      <c r="AD595" s="87"/>
      <c r="AE595" s="87"/>
      <c r="AF595" s="87"/>
      <c r="AG595" s="87"/>
      <c r="AH595" s="87"/>
      <c r="AI595" s="87"/>
      <c r="AJ595" s="87"/>
      <c r="AK595" s="87"/>
      <c r="AL595" s="87"/>
      <c r="AM595" s="87"/>
      <c r="AN595" s="87"/>
      <c r="AO595" s="87"/>
      <c r="AP595" s="87"/>
      <c r="AQ595" s="87"/>
      <c r="AR595" s="87"/>
      <c r="AS595" s="87"/>
      <c r="AT595" s="87"/>
      <c r="AU595" s="87"/>
      <c r="AV595" s="87"/>
      <c r="AW595" s="87"/>
      <c r="AX595" s="87"/>
      <c r="AY595" s="87"/>
      <c r="AZ595" s="87"/>
      <c r="BA595" s="87"/>
      <c r="BB595" s="87"/>
      <c r="BC595" s="87"/>
      <c r="BD595" s="87"/>
      <c r="BE595" s="87"/>
      <c r="BF595" s="87"/>
      <c r="BG595" s="87"/>
      <c r="BH595" s="87"/>
      <c r="BI595" s="87"/>
      <c r="BJ595" s="87"/>
      <c r="BK595" s="87"/>
      <c r="BL595" s="87"/>
      <c r="BM595" s="87"/>
      <c r="BN595" s="87"/>
      <c r="BO595" s="87"/>
      <c r="BP595" s="87"/>
      <c r="BQ595" s="87"/>
      <c r="BR595" s="87"/>
      <c r="BS595" s="63"/>
    </row>
    <row r="596" spans="4:71" s="64" customFormat="1" ht="9.75" customHeight="1" x14ac:dyDescent="0.3">
      <c r="D596" s="87"/>
      <c r="E596" s="87"/>
      <c r="F596" s="87"/>
      <c r="G596" s="87"/>
      <c r="H596" s="87"/>
      <c r="I596" s="87"/>
      <c r="J596" s="87"/>
      <c r="K596" s="87"/>
      <c r="L596" s="87"/>
      <c r="M596" s="87"/>
      <c r="N596" s="87"/>
      <c r="O596" s="87"/>
      <c r="P596" s="87"/>
      <c r="Q596" s="87"/>
      <c r="R596" s="87"/>
      <c r="S596" s="87"/>
      <c r="T596" s="87"/>
      <c r="U596" s="87"/>
      <c r="V596" s="87"/>
      <c r="W596" s="87"/>
      <c r="X596" s="87"/>
      <c r="Y596" s="87"/>
      <c r="Z596" s="87"/>
      <c r="AA596" s="87"/>
      <c r="AB596" s="87"/>
      <c r="AC596" s="87"/>
      <c r="AD596" s="87"/>
      <c r="AE596" s="87"/>
      <c r="AF596" s="87"/>
      <c r="AG596" s="87"/>
      <c r="AH596" s="87"/>
      <c r="AI596" s="87"/>
      <c r="AJ596" s="87"/>
      <c r="AK596" s="87"/>
      <c r="AL596" s="87"/>
      <c r="AM596" s="87"/>
      <c r="AN596" s="87"/>
      <c r="AO596" s="87"/>
      <c r="AP596" s="87"/>
      <c r="AQ596" s="87"/>
      <c r="AR596" s="87"/>
      <c r="AS596" s="87"/>
      <c r="AT596" s="87"/>
      <c r="AU596" s="87"/>
      <c r="AV596" s="87"/>
      <c r="AW596" s="87"/>
      <c r="AX596" s="87"/>
      <c r="AY596" s="87"/>
      <c r="AZ596" s="87"/>
      <c r="BA596" s="87"/>
      <c r="BB596" s="87"/>
      <c r="BC596" s="87"/>
      <c r="BD596" s="87"/>
      <c r="BE596" s="87"/>
      <c r="BF596" s="87"/>
      <c r="BG596" s="87"/>
      <c r="BH596" s="87"/>
      <c r="BI596" s="87"/>
      <c r="BJ596" s="87"/>
      <c r="BK596" s="87"/>
      <c r="BL596" s="87"/>
      <c r="BM596" s="87"/>
      <c r="BN596" s="87"/>
      <c r="BO596" s="87"/>
      <c r="BP596" s="87"/>
      <c r="BQ596" s="87"/>
      <c r="BR596" s="87"/>
      <c r="BS596" s="63"/>
    </row>
    <row r="597" spans="4:71" s="64" customFormat="1" ht="9.75" customHeight="1" x14ac:dyDescent="0.3">
      <c r="D597" s="87"/>
      <c r="E597" s="87"/>
      <c r="F597" s="87"/>
      <c r="G597" s="87"/>
      <c r="H597" s="87"/>
      <c r="I597" s="87"/>
      <c r="J597" s="87"/>
      <c r="K597" s="87"/>
      <c r="L597" s="87"/>
      <c r="M597" s="87"/>
      <c r="N597" s="87"/>
      <c r="O597" s="87"/>
      <c r="P597" s="87"/>
      <c r="Q597" s="87"/>
      <c r="R597" s="87"/>
      <c r="S597" s="87"/>
      <c r="T597" s="87"/>
      <c r="U597" s="87"/>
      <c r="V597" s="87"/>
      <c r="W597" s="87"/>
      <c r="X597" s="87"/>
      <c r="Y597" s="87"/>
      <c r="Z597" s="87"/>
      <c r="AA597" s="87"/>
      <c r="AB597" s="87"/>
      <c r="AC597" s="87"/>
      <c r="AD597" s="87"/>
      <c r="AE597" s="87"/>
      <c r="AF597" s="87"/>
      <c r="AG597" s="87"/>
      <c r="AH597" s="87"/>
      <c r="AI597" s="87"/>
      <c r="AJ597" s="87"/>
      <c r="AK597" s="87"/>
      <c r="AL597" s="87"/>
      <c r="AM597" s="87"/>
      <c r="AN597" s="87"/>
      <c r="AO597" s="87"/>
      <c r="AP597" s="87"/>
      <c r="AQ597" s="87"/>
      <c r="AR597" s="87"/>
      <c r="AS597" s="87"/>
      <c r="AT597" s="87"/>
      <c r="AU597" s="87"/>
      <c r="AV597" s="87"/>
      <c r="AW597" s="87"/>
      <c r="AX597" s="87"/>
      <c r="AY597" s="87"/>
      <c r="AZ597" s="87"/>
      <c r="BA597" s="87"/>
      <c r="BB597" s="87"/>
      <c r="BC597" s="87"/>
      <c r="BD597" s="87"/>
      <c r="BE597" s="87"/>
      <c r="BF597" s="87"/>
      <c r="BG597" s="87"/>
      <c r="BH597" s="87"/>
      <c r="BI597" s="87"/>
      <c r="BJ597" s="87"/>
      <c r="BK597" s="87"/>
      <c r="BL597" s="87"/>
      <c r="BM597" s="87"/>
      <c r="BN597" s="87"/>
      <c r="BO597" s="87"/>
      <c r="BP597" s="87"/>
      <c r="BQ597" s="87"/>
      <c r="BR597" s="87"/>
      <c r="BS597" s="63"/>
    </row>
    <row r="598" spans="4:71" s="64" customFormat="1" ht="9.75" customHeight="1" x14ac:dyDescent="0.3">
      <c r="D598" s="87"/>
      <c r="E598" s="87"/>
      <c r="F598" s="87"/>
      <c r="G598" s="87"/>
      <c r="H598" s="87"/>
      <c r="I598" s="87"/>
      <c r="J598" s="87"/>
      <c r="K598" s="87"/>
      <c r="L598" s="87"/>
      <c r="M598" s="87"/>
      <c r="N598" s="87"/>
      <c r="O598" s="87"/>
      <c r="P598" s="87"/>
      <c r="Q598" s="87"/>
      <c r="R598" s="87"/>
      <c r="S598" s="87"/>
      <c r="T598" s="87"/>
      <c r="U598" s="87"/>
      <c r="V598" s="87"/>
      <c r="W598" s="87"/>
      <c r="X598" s="87"/>
      <c r="Y598" s="87"/>
      <c r="Z598" s="87"/>
      <c r="AA598" s="87"/>
      <c r="AB598" s="87"/>
      <c r="AC598" s="87"/>
      <c r="AD598" s="87"/>
      <c r="AE598" s="87"/>
      <c r="AF598" s="87"/>
      <c r="AG598" s="87"/>
      <c r="AH598" s="87"/>
      <c r="AI598" s="87"/>
      <c r="AJ598" s="87"/>
      <c r="AK598" s="87"/>
      <c r="AL598" s="87"/>
      <c r="AM598" s="87"/>
      <c r="AN598" s="87"/>
      <c r="AO598" s="87"/>
      <c r="AP598" s="87"/>
      <c r="AQ598" s="87"/>
      <c r="AR598" s="87"/>
      <c r="AS598" s="87"/>
      <c r="AT598" s="87"/>
      <c r="AU598" s="87"/>
      <c r="AV598" s="87"/>
      <c r="AW598" s="87"/>
      <c r="AX598" s="87"/>
      <c r="AY598" s="87"/>
      <c r="AZ598" s="87"/>
      <c r="BA598" s="87"/>
      <c r="BB598" s="87"/>
      <c r="BC598" s="87"/>
      <c r="BD598" s="87"/>
      <c r="BE598" s="87"/>
      <c r="BF598" s="87"/>
      <c r="BG598" s="87"/>
      <c r="BH598" s="87"/>
      <c r="BI598" s="87"/>
      <c r="BJ598" s="87"/>
      <c r="BK598" s="87"/>
      <c r="BL598" s="87"/>
      <c r="BM598" s="87"/>
      <c r="BN598" s="87"/>
      <c r="BO598" s="87"/>
      <c r="BP598" s="87"/>
      <c r="BQ598" s="87"/>
      <c r="BR598" s="87"/>
      <c r="BS598" s="63"/>
    </row>
    <row r="599" spans="4:71" s="64" customFormat="1" ht="9.75" customHeight="1" x14ac:dyDescent="0.3">
      <c r="D599" s="87"/>
      <c r="E599" s="87"/>
      <c r="F599" s="87"/>
      <c r="G599" s="87"/>
      <c r="H599" s="87"/>
      <c r="I599" s="87"/>
      <c r="J599" s="87"/>
      <c r="K599" s="87"/>
      <c r="L599" s="87"/>
      <c r="M599" s="87"/>
      <c r="N599" s="87"/>
      <c r="O599" s="87"/>
      <c r="P599" s="87"/>
      <c r="Q599" s="87"/>
      <c r="R599" s="87"/>
      <c r="S599" s="87"/>
      <c r="T599" s="87"/>
      <c r="U599" s="87"/>
      <c r="V599" s="87"/>
      <c r="W599" s="87"/>
      <c r="X599" s="87"/>
      <c r="Y599" s="87"/>
      <c r="Z599" s="87"/>
      <c r="AA599" s="87"/>
      <c r="AB599" s="87"/>
      <c r="AC599" s="87"/>
      <c r="AD599" s="87"/>
      <c r="AE599" s="87"/>
      <c r="AF599" s="87"/>
      <c r="AG599" s="87"/>
      <c r="AH599" s="87"/>
      <c r="AI599" s="87"/>
      <c r="AJ599" s="87"/>
      <c r="AK599" s="87"/>
      <c r="AL599" s="87"/>
      <c r="AM599" s="87"/>
      <c r="AN599" s="87"/>
      <c r="AO599" s="87"/>
      <c r="AP599" s="87"/>
      <c r="AQ599" s="87"/>
      <c r="AR599" s="87"/>
      <c r="AS599" s="87"/>
      <c r="AT599" s="87"/>
      <c r="AU599" s="87"/>
      <c r="AV599" s="87"/>
      <c r="AW599" s="87"/>
      <c r="AX599" s="87"/>
      <c r="AY599" s="87"/>
      <c r="AZ599" s="87"/>
      <c r="BA599" s="87"/>
      <c r="BB599" s="87"/>
      <c r="BC599" s="87"/>
      <c r="BD599" s="87"/>
      <c r="BE599" s="87"/>
      <c r="BF599" s="87"/>
      <c r="BG599" s="87"/>
      <c r="BH599" s="87"/>
      <c r="BI599" s="87"/>
      <c r="BJ599" s="87"/>
      <c r="BK599" s="87"/>
      <c r="BL599" s="87"/>
      <c r="BM599" s="87"/>
      <c r="BN599" s="87"/>
      <c r="BO599" s="87"/>
      <c r="BP599" s="87"/>
      <c r="BQ599" s="87"/>
      <c r="BR599" s="87"/>
      <c r="BS599" s="63"/>
    </row>
    <row r="600" spans="4:71" s="64" customFormat="1" ht="9.75" customHeight="1" x14ac:dyDescent="0.3">
      <c r="D600" s="87"/>
      <c r="E600" s="87"/>
      <c r="F600" s="87"/>
      <c r="G600" s="87"/>
      <c r="H600" s="87"/>
      <c r="I600" s="87"/>
      <c r="J600" s="87"/>
      <c r="K600" s="87"/>
      <c r="L600" s="87"/>
      <c r="M600" s="87"/>
      <c r="N600" s="87"/>
      <c r="O600" s="87"/>
      <c r="P600" s="87"/>
      <c r="Q600" s="87"/>
      <c r="R600" s="87"/>
      <c r="S600" s="87"/>
      <c r="T600" s="87"/>
      <c r="U600" s="87"/>
      <c r="V600" s="87"/>
      <c r="W600" s="87"/>
      <c r="X600" s="87"/>
      <c r="Y600" s="87"/>
      <c r="Z600" s="87"/>
      <c r="AA600" s="87"/>
      <c r="AB600" s="87"/>
      <c r="AC600" s="87"/>
      <c r="AD600" s="87"/>
      <c r="AE600" s="87"/>
      <c r="AF600" s="87"/>
      <c r="AG600" s="87"/>
      <c r="AH600" s="87"/>
      <c r="AI600" s="87"/>
      <c r="AJ600" s="87"/>
      <c r="AK600" s="87"/>
      <c r="AL600" s="87"/>
      <c r="AM600" s="87"/>
      <c r="AN600" s="87"/>
      <c r="AO600" s="87"/>
      <c r="AP600" s="87"/>
      <c r="AQ600" s="87"/>
      <c r="AR600" s="87"/>
      <c r="AS600" s="87"/>
      <c r="AT600" s="87"/>
      <c r="AU600" s="87"/>
      <c r="AV600" s="87"/>
      <c r="AW600" s="87"/>
      <c r="AX600" s="87"/>
      <c r="AY600" s="87"/>
      <c r="AZ600" s="87"/>
      <c r="BA600" s="87"/>
      <c r="BB600" s="87"/>
      <c r="BC600" s="87"/>
      <c r="BD600" s="87"/>
      <c r="BE600" s="87"/>
      <c r="BF600" s="87"/>
      <c r="BG600" s="87"/>
      <c r="BH600" s="87"/>
      <c r="BI600" s="87"/>
      <c r="BJ600" s="87"/>
      <c r="BK600" s="87"/>
      <c r="BL600" s="87"/>
      <c r="BM600" s="87"/>
      <c r="BN600" s="87"/>
      <c r="BO600" s="87"/>
      <c r="BP600" s="87"/>
      <c r="BQ600" s="87"/>
      <c r="BR600" s="87"/>
      <c r="BS600" s="63"/>
    </row>
    <row r="601" spans="4:71" s="64" customFormat="1" ht="9.75" customHeight="1" x14ac:dyDescent="0.3">
      <c r="D601" s="87"/>
      <c r="E601" s="87"/>
      <c r="F601" s="87"/>
      <c r="G601" s="87"/>
      <c r="H601" s="87"/>
      <c r="I601" s="87"/>
      <c r="J601" s="87"/>
      <c r="K601" s="87"/>
      <c r="L601" s="87"/>
      <c r="M601" s="87"/>
      <c r="N601" s="87"/>
      <c r="O601" s="87"/>
      <c r="P601" s="87"/>
      <c r="Q601" s="87"/>
      <c r="R601" s="87"/>
      <c r="S601" s="87"/>
      <c r="T601" s="87"/>
      <c r="U601" s="87"/>
      <c r="V601" s="87"/>
      <c r="W601" s="87"/>
      <c r="X601" s="87"/>
      <c r="Y601" s="87"/>
      <c r="Z601" s="87"/>
      <c r="AA601" s="87"/>
      <c r="AB601" s="87"/>
      <c r="AC601" s="87"/>
      <c r="AD601" s="87"/>
      <c r="AE601" s="87"/>
      <c r="AF601" s="87"/>
      <c r="AG601" s="87"/>
      <c r="AH601" s="87"/>
      <c r="AI601" s="87"/>
      <c r="AJ601" s="87"/>
      <c r="AK601" s="87"/>
      <c r="AL601" s="87"/>
      <c r="AM601" s="87"/>
      <c r="AN601" s="87"/>
      <c r="AO601" s="87"/>
      <c r="AP601" s="87"/>
      <c r="AQ601" s="87"/>
      <c r="AR601" s="87"/>
      <c r="AS601" s="87"/>
      <c r="AT601" s="87"/>
      <c r="AU601" s="87"/>
      <c r="AV601" s="87"/>
      <c r="AW601" s="87"/>
      <c r="AX601" s="87"/>
      <c r="AY601" s="87"/>
      <c r="AZ601" s="87"/>
      <c r="BA601" s="87"/>
      <c r="BB601" s="87"/>
      <c r="BC601" s="87"/>
      <c r="BD601" s="87"/>
      <c r="BE601" s="87"/>
      <c r="BF601" s="87"/>
      <c r="BG601" s="87"/>
      <c r="BH601" s="87"/>
      <c r="BI601" s="87"/>
      <c r="BJ601" s="87"/>
      <c r="BK601" s="87"/>
      <c r="BL601" s="87"/>
      <c r="BM601" s="87"/>
      <c r="BN601" s="87"/>
      <c r="BO601" s="87"/>
      <c r="BP601" s="87"/>
      <c r="BQ601" s="87"/>
      <c r="BR601" s="87"/>
      <c r="BS601" s="63"/>
    </row>
    <row r="602" spans="4:71" s="64" customFormat="1" ht="9.75" customHeight="1" x14ac:dyDescent="0.3">
      <c r="D602" s="87"/>
      <c r="E602" s="87"/>
      <c r="F602" s="87"/>
      <c r="G602" s="87"/>
      <c r="H602" s="87"/>
      <c r="I602" s="87"/>
      <c r="J602" s="87"/>
      <c r="K602" s="87"/>
      <c r="L602" s="87"/>
      <c r="M602" s="87"/>
      <c r="N602" s="87"/>
      <c r="O602" s="87"/>
      <c r="P602" s="87"/>
      <c r="Q602" s="87"/>
      <c r="R602" s="87"/>
      <c r="S602" s="87"/>
      <c r="T602" s="87"/>
      <c r="U602" s="87"/>
      <c r="V602" s="87"/>
      <c r="W602" s="87"/>
      <c r="X602" s="87"/>
      <c r="Y602" s="87"/>
      <c r="Z602" s="87"/>
      <c r="AA602" s="87"/>
      <c r="AB602" s="87"/>
      <c r="AC602" s="87"/>
      <c r="AD602" s="87"/>
      <c r="AE602" s="87"/>
      <c r="AF602" s="87"/>
      <c r="AG602" s="87"/>
      <c r="AH602" s="87"/>
      <c r="AI602" s="87"/>
      <c r="AJ602" s="87"/>
      <c r="AK602" s="87"/>
      <c r="AL602" s="87"/>
      <c r="AM602" s="87"/>
      <c r="AN602" s="87"/>
      <c r="AO602" s="87"/>
      <c r="AP602" s="87"/>
      <c r="AQ602" s="87"/>
      <c r="AR602" s="87"/>
      <c r="AS602" s="87"/>
      <c r="AT602" s="87"/>
      <c r="AU602" s="87"/>
      <c r="AV602" s="87"/>
      <c r="AW602" s="87"/>
      <c r="AX602" s="87"/>
      <c r="AY602" s="87"/>
      <c r="AZ602" s="87"/>
      <c r="BA602" s="87"/>
      <c r="BB602" s="87"/>
      <c r="BC602" s="87"/>
      <c r="BD602" s="87"/>
      <c r="BE602" s="87"/>
      <c r="BF602" s="87"/>
      <c r="BG602" s="87"/>
      <c r="BH602" s="87"/>
      <c r="BI602" s="87"/>
      <c r="BJ602" s="87"/>
      <c r="BK602" s="87"/>
      <c r="BL602" s="87"/>
      <c r="BM602" s="87"/>
      <c r="BN602" s="87"/>
      <c r="BO602" s="87"/>
      <c r="BP602" s="87"/>
      <c r="BQ602" s="87"/>
      <c r="BR602" s="87"/>
      <c r="BS602" s="63"/>
    </row>
    <row r="603" spans="4:71" s="64" customFormat="1" ht="9.75" customHeight="1" x14ac:dyDescent="0.3">
      <c r="D603" s="87"/>
      <c r="E603" s="87"/>
      <c r="F603" s="87"/>
      <c r="G603" s="87"/>
      <c r="H603" s="87"/>
      <c r="I603" s="87"/>
      <c r="J603" s="87"/>
      <c r="K603" s="87"/>
      <c r="L603" s="87"/>
      <c r="M603" s="87"/>
      <c r="N603" s="87"/>
      <c r="O603" s="87"/>
      <c r="P603" s="87"/>
      <c r="Q603" s="87"/>
      <c r="R603" s="87"/>
      <c r="S603" s="87"/>
      <c r="T603" s="87"/>
      <c r="U603" s="87"/>
      <c r="V603" s="87"/>
      <c r="W603" s="87"/>
      <c r="X603" s="87"/>
      <c r="Y603" s="87"/>
      <c r="Z603" s="87"/>
      <c r="AA603" s="87"/>
      <c r="AB603" s="87"/>
      <c r="AC603" s="87"/>
      <c r="AD603" s="87"/>
      <c r="AE603" s="87"/>
      <c r="AF603" s="87"/>
      <c r="AG603" s="87"/>
      <c r="AH603" s="87"/>
      <c r="AI603" s="87"/>
      <c r="AJ603" s="87"/>
      <c r="AK603" s="87"/>
      <c r="AL603" s="87"/>
      <c r="AM603" s="87"/>
      <c r="AN603" s="87"/>
      <c r="AO603" s="87"/>
      <c r="AP603" s="87"/>
      <c r="AQ603" s="87"/>
      <c r="AR603" s="87"/>
      <c r="AS603" s="87"/>
      <c r="AT603" s="87"/>
      <c r="AU603" s="87"/>
      <c r="AV603" s="87"/>
      <c r="AW603" s="87"/>
      <c r="AX603" s="87"/>
      <c r="AY603" s="87"/>
      <c r="AZ603" s="87"/>
      <c r="BA603" s="87"/>
      <c r="BB603" s="87"/>
      <c r="BC603" s="87"/>
      <c r="BD603" s="87"/>
      <c r="BE603" s="87"/>
      <c r="BF603" s="87"/>
      <c r="BG603" s="87"/>
      <c r="BH603" s="87"/>
      <c r="BI603" s="87"/>
      <c r="BJ603" s="87"/>
      <c r="BK603" s="87"/>
      <c r="BL603" s="87"/>
      <c r="BM603" s="87"/>
      <c r="BN603" s="87"/>
      <c r="BO603" s="87"/>
      <c r="BP603" s="87"/>
      <c r="BQ603" s="87"/>
      <c r="BR603" s="87"/>
      <c r="BS603" s="63"/>
    </row>
    <row r="604" spans="4:71" s="64" customFormat="1" ht="9.75" customHeight="1" x14ac:dyDescent="0.3">
      <c r="D604" s="87"/>
      <c r="E604" s="87"/>
      <c r="F604" s="87"/>
      <c r="G604" s="87"/>
      <c r="H604" s="87"/>
      <c r="I604" s="87"/>
      <c r="J604" s="87"/>
      <c r="K604" s="87"/>
      <c r="L604" s="87"/>
      <c r="M604" s="87"/>
      <c r="N604" s="87"/>
      <c r="O604" s="87"/>
      <c r="P604" s="87"/>
      <c r="Q604" s="87"/>
      <c r="R604" s="87"/>
      <c r="S604" s="87"/>
      <c r="T604" s="87"/>
      <c r="U604" s="87"/>
      <c r="V604" s="87"/>
      <c r="W604" s="87"/>
      <c r="X604" s="87"/>
      <c r="Y604" s="87"/>
      <c r="Z604" s="87"/>
      <c r="AA604" s="87"/>
      <c r="AB604" s="87"/>
      <c r="AC604" s="87"/>
      <c r="AD604" s="87"/>
      <c r="AE604" s="87"/>
      <c r="AF604" s="87"/>
      <c r="AG604" s="87"/>
      <c r="AH604" s="87"/>
      <c r="AI604" s="87"/>
      <c r="AJ604" s="87"/>
      <c r="AK604" s="87"/>
      <c r="AL604" s="87"/>
      <c r="AM604" s="87"/>
      <c r="AN604" s="87"/>
      <c r="AO604" s="87"/>
      <c r="AP604" s="87"/>
      <c r="AQ604" s="87"/>
      <c r="AR604" s="87"/>
      <c r="AS604" s="87"/>
      <c r="AT604" s="87"/>
      <c r="AU604" s="87"/>
      <c r="AV604" s="87"/>
      <c r="AW604" s="87"/>
      <c r="AX604" s="87"/>
      <c r="AY604" s="87"/>
      <c r="AZ604" s="87"/>
      <c r="BA604" s="87"/>
      <c r="BB604" s="87"/>
      <c r="BC604" s="87"/>
      <c r="BD604" s="87"/>
      <c r="BE604" s="87"/>
      <c r="BF604" s="87"/>
      <c r="BG604" s="87"/>
      <c r="BH604" s="87"/>
      <c r="BI604" s="87"/>
      <c r="BJ604" s="87"/>
      <c r="BK604" s="87"/>
      <c r="BL604" s="87"/>
      <c r="BM604" s="87"/>
      <c r="BN604" s="87"/>
      <c r="BO604" s="87"/>
      <c r="BP604" s="87"/>
      <c r="BQ604" s="87"/>
      <c r="BR604" s="87"/>
      <c r="BS604" s="63"/>
    </row>
    <row r="605" spans="4:71" s="64" customFormat="1" ht="9.75" customHeight="1" x14ac:dyDescent="0.3">
      <c r="D605" s="87"/>
      <c r="E605" s="87"/>
      <c r="F605" s="87"/>
      <c r="G605" s="87"/>
      <c r="H605" s="87"/>
      <c r="I605" s="87"/>
      <c r="J605" s="87"/>
      <c r="K605" s="87"/>
      <c r="L605" s="87"/>
      <c r="M605" s="87"/>
      <c r="N605" s="87"/>
      <c r="O605" s="87"/>
      <c r="P605" s="87"/>
      <c r="Q605" s="87"/>
      <c r="R605" s="87"/>
      <c r="S605" s="87"/>
      <c r="T605" s="87"/>
      <c r="U605" s="87"/>
      <c r="V605" s="87"/>
      <c r="W605" s="87"/>
      <c r="X605" s="87"/>
      <c r="Y605" s="87"/>
      <c r="Z605" s="87"/>
      <c r="AA605" s="87"/>
      <c r="AB605" s="87"/>
      <c r="AC605" s="87"/>
      <c r="AD605" s="87"/>
      <c r="AE605" s="87"/>
      <c r="AF605" s="87"/>
      <c r="AG605" s="87"/>
      <c r="AH605" s="87"/>
      <c r="AI605" s="87"/>
      <c r="AJ605" s="87"/>
      <c r="AK605" s="87"/>
      <c r="AL605" s="87"/>
      <c r="AM605" s="87"/>
      <c r="AN605" s="87"/>
      <c r="AO605" s="87"/>
      <c r="AP605" s="87"/>
      <c r="AQ605" s="87"/>
      <c r="AR605" s="87"/>
      <c r="AS605" s="87"/>
      <c r="AT605" s="87"/>
      <c r="AU605" s="87"/>
      <c r="AV605" s="87"/>
      <c r="AW605" s="87"/>
      <c r="AX605" s="87"/>
      <c r="AY605" s="87"/>
      <c r="AZ605" s="87"/>
      <c r="BA605" s="87"/>
      <c r="BB605" s="87"/>
      <c r="BC605" s="87"/>
      <c r="BD605" s="87"/>
      <c r="BE605" s="87"/>
      <c r="BF605" s="87"/>
      <c r="BG605" s="87"/>
      <c r="BH605" s="87"/>
      <c r="BI605" s="87"/>
      <c r="BJ605" s="87"/>
      <c r="BK605" s="87"/>
      <c r="BL605" s="87"/>
      <c r="BM605" s="87"/>
      <c r="BN605" s="87"/>
      <c r="BO605" s="87"/>
      <c r="BP605" s="87"/>
      <c r="BQ605" s="87"/>
      <c r="BR605" s="87"/>
      <c r="BS605" s="63"/>
    </row>
    <row r="606" spans="4:71" s="64" customFormat="1" ht="9.75" customHeight="1" x14ac:dyDescent="0.3">
      <c r="D606" s="87"/>
      <c r="E606" s="87"/>
      <c r="F606" s="87"/>
      <c r="G606" s="87"/>
      <c r="H606" s="87"/>
      <c r="I606" s="87"/>
      <c r="J606" s="87"/>
      <c r="K606" s="87"/>
      <c r="L606" s="87"/>
      <c r="M606" s="87"/>
      <c r="N606" s="87"/>
      <c r="O606" s="87"/>
      <c r="P606" s="87"/>
      <c r="Q606" s="87"/>
      <c r="R606" s="87"/>
      <c r="S606" s="87"/>
      <c r="T606" s="87"/>
      <c r="U606" s="87"/>
      <c r="V606" s="87"/>
      <c r="W606" s="87"/>
      <c r="X606" s="87"/>
      <c r="Y606" s="87"/>
      <c r="Z606" s="87"/>
      <c r="AA606" s="87"/>
      <c r="AB606" s="87"/>
      <c r="AC606" s="87"/>
      <c r="AD606" s="87"/>
      <c r="AE606" s="87"/>
      <c r="AF606" s="87"/>
      <c r="AG606" s="87"/>
      <c r="AH606" s="87"/>
      <c r="AI606" s="87"/>
      <c r="AJ606" s="87"/>
      <c r="AK606" s="87"/>
      <c r="AL606" s="87"/>
      <c r="AM606" s="87"/>
      <c r="AN606" s="87"/>
      <c r="AO606" s="87"/>
      <c r="AP606" s="87"/>
      <c r="AQ606" s="87"/>
      <c r="AR606" s="87"/>
      <c r="AS606" s="87"/>
      <c r="AT606" s="87"/>
      <c r="AU606" s="87"/>
      <c r="AV606" s="87"/>
      <c r="AW606" s="87"/>
      <c r="AX606" s="87"/>
      <c r="AY606" s="87"/>
      <c r="AZ606" s="87"/>
      <c r="BA606" s="87"/>
      <c r="BB606" s="87"/>
      <c r="BC606" s="87"/>
      <c r="BD606" s="87"/>
      <c r="BE606" s="87"/>
      <c r="BF606" s="87"/>
      <c r="BG606" s="87"/>
      <c r="BH606" s="87"/>
      <c r="BI606" s="87"/>
      <c r="BJ606" s="87"/>
      <c r="BK606" s="87"/>
      <c r="BL606" s="87"/>
      <c r="BM606" s="87"/>
      <c r="BN606" s="87"/>
      <c r="BO606" s="87"/>
      <c r="BP606" s="87"/>
      <c r="BQ606" s="87"/>
      <c r="BR606" s="87"/>
      <c r="BS606" s="63"/>
    </row>
    <row r="607" spans="4:71" s="64" customFormat="1" ht="9.75" customHeight="1" x14ac:dyDescent="0.3">
      <c r="D607" s="87"/>
      <c r="E607" s="87"/>
      <c r="F607" s="87"/>
      <c r="G607" s="87"/>
      <c r="H607" s="87"/>
      <c r="I607" s="87"/>
      <c r="J607" s="87"/>
      <c r="K607" s="87"/>
      <c r="L607" s="87"/>
      <c r="M607" s="87"/>
      <c r="N607" s="87"/>
      <c r="O607" s="87"/>
      <c r="P607" s="87"/>
      <c r="Q607" s="87"/>
      <c r="R607" s="87"/>
      <c r="S607" s="87"/>
      <c r="T607" s="87"/>
      <c r="U607" s="87"/>
      <c r="V607" s="87"/>
      <c r="W607" s="87"/>
      <c r="X607" s="87"/>
      <c r="Y607" s="87"/>
      <c r="Z607" s="87"/>
      <c r="AA607" s="87"/>
      <c r="AB607" s="87"/>
      <c r="AC607" s="87"/>
      <c r="AD607" s="87"/>
      <c r="AE607" s="87"/>
      <c r="AF607" s="87"/>
      <c r="AG607" s="87"/>
      <c r="AH607" s="87"/>
      <c r="AI607" s="87"/>
      <c r="AJ607" s="87"/>
      <c r="AK607" s="87"/>
      <c r="AL607" s="87"/>
      <c r="AM607" s="87"/>
      <c r="AN607" s="87"/>
      <c r="AO607" s="87"/>
      <c r="AP607" s="87"/>
      <c r="AQ607" s="87"/>
      <c r="AR607" s="87"/>
      <c r="AS607" s="87"/>
      <c r="AT607" s="87"/>
      <c r="AU607" s="87"/>
      <c r="AV607" s="87"/>
      <c r="AW607" s="87"/>
      <c r="AX607" s="87"/>
      <c r="AY607" s="87"/>
      <c r="AZ607" s="87"/>
      <c r="BA607" s="87"/>
      <c r="BB607" s="87"/>
      <c r="BC607" s="87"/>
      <c r="BD607" s="87"/>
      <c r="BE607" s="87"/>
      <c r="BF607" s="87"/>
      <c r="BG607" s="87"/>
      <c r="BH607" s="87"/>
      <c r="BI607" s="87"/>
      <c r="BJ607" s="87"/>
      <c r="BK607" s="87"/>
      <c r="BL607" s="87"/>
      <c r="BM607" s="87"/>
      <c r="BN607" s="87"/>
      <c r="BO607" s="87"/>
      <c r="BP607" s="87"/>
      <c r="BQ607" s="87"/>
      <c r="BR607" s="87"/>
      <c r="BS607" s="63"/>
    </row>
    <row r="608" spans="4:71" s="64" customFormat="1" ht="9.75" customHeight="1" x14ac:dyDescent="0.3">
      <c r="D608" s="87"/>
      <c r="E608" s="87"/>
      <c r="F608" s="87"/>
      <c r="G608" s="87"/>
      <c r="H608" s="87"/>
      <c r="I608" s="87"/>
      <c r="J608" s="87"/>
      <c r="K608" s="87"/>
      <c r="L608" s="87"/>
      <c r="M608" s="87"/>
      <c r="N608" s="87"/>
      <c r="O608" s="87"/>
      <c r="P608" s="87"/>
      <c r="Q608" s="87"/>
      <c r="R608" s="87"/>
      <c r="S608" s="87"/>
      <c r="T608" s="87"/>
      <c r="U608" s="87"/>
      <c r="V608" s="87"/>
      <c r="W608" s="87"/>
      <c r="X608" s="87"/>
      <c r="Y608" s="87"/>
      <c r="Z608" s="87"/>
      <c r="AA608" s="87"/>
      <c r="AB608" s="87"/>
      <c r="AC608" s="87"/>
      <c r="AD608" s="87"/>
      <c r="AE608" s="87"/>
      <c r="AF608" s="87"/>
      <c r="AG608" s="87"/>
      <c r="AH608" s="87"/>
      <c r="AI608" s="87"/>
      <c r="AJ608" s="87"/>
      <c r="AK608" s="87"/>
      <c r="AL608" s="87"/>
      <c r="AM608" s="87"/>
      <c r="AN608" s="87"/>
      <c r="AO608" s="87"/>
      <c r="AP608" s="87"/>
      <c r="AQ608" s="87"/>
      <c r="AR608" s="87"/>
      <c r="AS608" s="87"/>
      <c r="AT608" s="87"/>
      <c r="AU608" s="87"/>
      <c r="AV608" s="87"/>
      <c r="AW608" s="87"/>
      <c r="AX608" s="87"/>
      <c r="AY608" s="87"/>
      <c r="AZ608" s="87"/>
      <c r="BA608" s="87"/>
      <c r="BB608" s="87"/>
      <c r="BC608" s="87"/>
      <c r="BD608" s="87"/>
      <c r="BE608" s="87"/>
      <c r="BF608" s="87"/>
      <c r="BG608" s="87"/>
      <c r="BH608" s="87"/>
      <c r="BI608" s="87"/>
      <c r="BJ608" s="87"/>
      <c r="BK608" s="87"/>
      <c r="BL608" s="87"/>
      <c r="BM608" s="87"/>
      <c r="BN608" s="87"/>
      <c r="BO608" s="87"/>
      <c r="BP608" s="87"/>
      <c r="BQ608" s="87"/>
      <c r="BR608" s="87"/>
      <c r="BS608" s="63"/>
    </row>
    <row r="609" spans="4:71" s="64" customFormat="1" ht="9.75" customHeight="1" x14ac:dyDescent="0.3">
      <c r="D609" s="87"/>
      <c r="E609" s="87"/>
      <c r="F609" s="87"/>
      <c r="G609" s="87"/>
      <c r="H609" s="87"/>
      <c r="I609" s="87"/>
      <c r="J609" s="87"/>
      <c r="K609" s="87"/>
      <c r="L609" s="87"/>
      <c r="M609" s="87"/>
      <c r="N609" s="87"/>
      <c r="O609" s="87"/>
      <c r="P609" s="87"/>
      <c r="Q609" s="87"/>
      <c r="R609" s="87"/>
      <c r="S609" s="87"/>
      <c r="T609" s="87"/>
      <c r="U609" s="87"/>
      <c r="V609" s="87"/>
      <c r="W609" s="87"/>
      <c r="X609" s="87"/>
      <c r="Y609" s="87"/>
      <c r="Z609" s="87"/>
      <c r="AA609" s="87"/>
      <c r="AB609" s="87"/>
      <c r="AC609" s="87"/>
      <c r="AD609" s="87"/>
      <c r="AE609" s="87"/>
      <c r="AF609" s="87"/>
      <c r="AG609" s="87"/>
      <c r="AH609" s="87"/>
      <c r="AI609" s="87"/>
      <c r="AJ609" s="87"/>
      <c r="AK609" s="87"/>
      <c r="AL609" s="87"/>
      <c r="AM609" s="87"/>
      <c r="AN609" s="87"/>
      <c r="AO609" s="87"/>
      <c r="AP609" s="87"/>
      <c r="AQ609" s="87"/>
      <c r="AR609" s="87"/>
      <c r="AS609" s="87"/>
      <c r="AT609" s="87"/>
      <c r="AU609" s="87"/>
      <c r="AV609" s="87"/>
      <c r="AW609" s="87"/>
      <c r="AX609" s="87"/>
      <c r="AY609" s="87"/>
      <c r="AZ609" s="87"/>
      <c r="BA609" s="87"/>
      <c r="BB609" s="87"/>
      <c r="BC609" s="87"/>
      <c r="BD609" s="87"/>
      <c r="BE609" s="87"/>
      <c r="BF609" s="87"/>
      <c r="BG609" s="87"/>
      <c r="BH609" s="87"/>
      <c r="BI609" s="87"/>
      <c r="BJ609" s="87"/>
      <c r="BK609" s="87"/>
      <c r="BL609" s="87"/>
      <c r="BM609" s="87"/>
      <c r="BN609" s="87"/>
      <c r="BO609" s="87"/>
      <c r="BP609" s="87"/>
      <c r="BQ609" s="87"/>
      <c r="BR609" s="87"/>
      <c r="BS609" s="63"/>
    </row>
    <row r="610" spans="4:71" s="64" customFormat="1" ht="9.75" customHeight="1" x14ac:dyDescent="0.3">
      <c r="D610" s="87"/>
      <c r="E610" s="87"/>
      <c r="F610" s="87"/>
      <c r="G610" s="87"/>
      <c r="H610" s="87"/>
      <c r="I610" s="87"/>
      <c r="J610" s="87"/>
      <c r="K610" s="87"/>
      <c r="L610" s="87"/>
      <c r="M610" s="87"/>
      <c r="N610" s="87"/>
      <c r="O610" s="87"/>
      <c r="P610" s="87"/>
      <c r="Q610" s="87"/>
      <c r="R610" s="87"/>
      <c r="S610" s="87"/>
      <c r="T610" s="87"/>
      <c r="U610" s="87"/>
      <c r="V610" s="87"/>
      <c r="W610" s="87"/>
      <c r="X610" s="87"/>
      <c r="Y610" s="87"/>
      <c r="Z610" s="87"/>
      <c r="AA610" s="87"/>
      <c r="AB610" s="87"/>
      <c r="AC610" s="87"/>
      <c r="AD610" s="87"/>
      <c r="AE610" s="87"/>
      <c r="AF610" s="87"/>
      <c r="AG610" s="87"/>
      <c r="AH610" s="87"/>
      <c r="AI610" s="87"/>
      <c r="AJ610" s="87"/>
      <c r="AK610" s="87"/>
      <c r="AL610" s="87"/>
      <c r="AM610" s="87"/>
      <c r="AN610" s="87"/>
      <c r="AO610" s="87"/>
      <c r="AP610" s="87"/>
      <c r="AQ610" s="87"/>
      <c r="AR610" s="87"/>
      <c r="AS610" s="87"/>
      <c r="AT610" s="87"/>
      <c r="AU610" s="87"/>
      <c r="AV610" s="87"/>
      <c r="AW610" s="87"/>
      <c r="AX610" s="87"/>
      <c r="AY610" s="87"/>
      <c r="AZ610" s="87"/>
      <c r="BA610" s="87"/>
      <c r="BB610" s="87"/>
      <c r="BC610" s="87"/>
      <c r="BD610" s="87"/>
      <c r="BE610" s="87"/>
      <c r="BF610" s="87"/>
      <c r="BG610" s="87"/>
      <c r="BH610" s="87"/>
      <c r="BI610" s="87"/>
      <c r="BJ610" s="87"/>
      <c r="BK610" s="87"/>
      <c r="BL610" s="87"/>
      <c r="BM610" s="87"/>
      <c r="BN610" s="87"/>
      <c r="BO610" s="87"/>
      <c r="BP610" s="87"/>
      <c r="BQ610" s="87"/>
      <c r="BR610" s="87"/>
      <c r="BS610" s="63"/>
    </row>
    <row r="611" spans="4:71" s="64" customFormat="1" ht="9.75" customHeight="1" x14ac:dyDescent="0.3">
      <c r="D611" s="87"/>
      <c r="E611" s="87"/>
      <c r="F611" s="87"/>
      <c r="G611" s="87"/>
      <c r="H611" s="87"/>
      <c r="I611" s="87"/>
      <c r="J611" s="87"/>
      <c r="K611" s="87"/>
      <c r="L611" s="87"/>
      <c r="M611" s="87"/>
      <c r="N611" s="87"/>
      <c r="O611" s="87"/>
      <c r="P611" s="87"/>
      <c r="Q611" s="87"/>
      <c r="R611" s="87"/>
      <c r="S611" s="87"/>
      <c r="T611" s="87"/>
      <c r="U611" s="87"/>
      <c r="V611" s="87"/>
      <c r="W611" s="87"/>
      <c r="X611" s="87"/>
      <c r="Y611" s="87"/>
      <c r="Z611" s="87"/>
      <c r="AA611" s="87"/>
      <c r="AB611" s="87"/>
      <c r="AC611" s="87"/>
      <c r="AD611" s="87"/>
      <c r="AE611" s="87"/>
      <c r="AF611" s="87"/>
      <c r="AG611" s="87"/>
      <c r="AH611" s="87"/>
      <c r="AI611" s="87"/>
      <c r="AJ611" s="87"/>
      <c r="AK611" s="87"/>
      <c r="AL611" s="87"/>
      <c r="AM611" s="87"/>
      <c r="AN611" s="87"/>
      <c r="AO611" s="87"/>
      <c r="AP611" s="87"/>
      <c r="AQ611" s="87"/>
      <c r="AR611" s="87"/>
      <c r="AS611" s="87"/>
      <c r="AT611" s="87"/>
      <c r="AU611" s="87"/>
      <c r="AV611" s="87"/>
      <c r="AW611" s="87"/>
      <c r="AX611" s="87"/>
      <c r="AY611" s="87"/>
      <c r="AZ611" s="87"/>
      <c r="BA611" s="87"/>
      <c r="BB611" s="87"/>
      <c r="BC611" s="87"/>
      <c r="BD611" s="87"/>
      <c r="BE611" s="87"/>
      <c r="BF611" s="87"/>
      <c r="BG611" s="87"/>
      <c r="BH611" s="87"/>
      <c r="BI611" s="87"/>
      <c r="BJ611" s="87"/>
      <c r="BK611" s="87"/>
      <c r="BL611" s="87"/>
      <c r="BM611" s="87"/>
      <c r="BN611" s="87"/>
      <c r="BO611" s="87"/>
      <c r="BP611" s="87"/>
      <c r="BQ611" s="87"/>
      <c r="BR611" s="87"/>
      <c r="BS611" s="63"/>
    </row>
    <row r="612" spans="4:71" s="64" customFormat="1" ht="9.75" customHeight="1" x14ac:dyDescent="0.3">
      <c r="D612" s="87"/>
      <c r="E612" s="87"/>
      <c r="F612" s="87"/>
      <c r="G612" s="87"/>
      <c r="H612" s="87"/>
      <c r="I612" s="87"/>
      <c r="J612" s="87"/>
      <c r="K612" s="87"/>
      <c r="L612" s="87"/>
      <c r="M612" s="87"/>
      <c r="N612" s="87"/>
      <c r="O612" s="87"/>
      <c r="P612" s="87"/>
      <c r="Q612" s="87"/>
      <c r="R612" s="87"/>
      <c r="S612" s="87"/>
      <c r="T612" s="87"/>
      <c r="U612" s="87"/>
      <c r="V612" s="87"/>
      <c r="W612" s="87"/>
      <c r="X612" s="87"/>
      <c r="Y612" s="87"/>
      <c r="Z612" s="87"/>
      <c r="AA612" s="87"/>
      <c r="AB612" s="87"/>
      <c r="AC612" s="87"/>
      <c r="AD612" s="87"/>
      <c r="AE612" s="87"/>
      <c r="AF612" s="87"/>
      <c r="AG612" s="87"/>
      <c r="AH612" s="87"/>
      <c r="AI612" s="87"/>
      <c r="AJ612" s="87"/>
      <c r="AK612" s="87"/>
      <c r="AL612" s="87"/>
      <c r="AM612" s="87"/>
      <c r="AN612" s="87"/>
      <c r="AO612" s="87"/>
      <c r="AP612" s="87"/>
      <c r="AQ612" s="87"/>
      <c r="AR612" s="87"/>
      <c r="AS612" s="87"/>
      <c r="AT612" s="87"/>
      <c r="AU612" s="87"/>
      <c r="AV612" s="87"/>
      <c r="AW612" s="87"/>
      <c r="AX612" s="87"/>
      <c r="AY612" s="87"/>
      <c r="AZ612" s="87"/>
      <c r="BA612" s="87"/>
      <c r="BB612" s="87"/>
      <c r="BC612" s="87"/>
      <c r="BD612" s="87"/>
      <c r="BE612" s="87"/>
      <c r="BF612" s="87"/>
      <c r="BG612" s="87"/>
      <c r="BH612" s="87"/>
      <c r="BI612" s="87"/>
      <c r="BJ612" s="87"/>
      <c r="BK612" s="87"/>
      <c r="BL612" s="87"/>
      <c r="BM612" s="87"/>
      <c r="BN612" s="87"/>
      <c r="BO612" s="87"/>
      <c r="BP612" s="87"/>
      <c r="BQ612" s="87"/>
      <c r="BR612" s="87"/>
      <c r="BS612" s="63"/>
    </row>
    <row r="613" spans="4:71" s="64" customFormat="1" ht="9.75" customHeight="1" x14ac:dyDescent="0.3">
      <c r="D613" s="87"/>
      <c r="E613" s="87"/>
      <c r="F613" s="87"/>
      <c r="G613" s="87"/>
      <c r="H613" s="87"/>
      <c r="I613" s="87"/>
      <c r="J613" s="87"/>
      <c r="K613" s="87"/>
      <c r="L613" s="87"/>
      <c r="M613" s="87"/>
      <c r="N613" s="87"/>
      <c r="O613" s="87"/>
      <c r="P613" s="87"/>
      <c r="Q613" s="87"/>
      <c r="R613" s="87"/>
      <c r="S613" s="87"/>
      <c r="T613" s="87"/>
      <c r="U613" s="87"/>
      <c r="V613" s="87"/>
      <c r="W613" s="87"/>
      <c r="X613" s="87"/>
      <c r="Y613" s="87"/>
      <c r="Z613" s="87"/>
      <c r="AA613" s="87"/>
      <c r="AB613" s="87"/>
      <c r="AC613" s="87"/>
      <c r="AD613" s="87"/>
      <c r="AE613" s="87"/>
      <c r="AF613" s="87"/>
      <c r="AG613" s="87"/>
      <c r="AH613" s="87"/>
      <c r="AI613" s="87"/>
      <c r="AJ613" s="87"/>
      <c r="AK613" s="87"/>
      <c r="AL613" s="87"/>
      <c r="AM613" s="87"/>
      <c r="AN613" s="87"/>
      <c r="AO613" s="87"/>
      <c r="AP613" s="87"/>
      <c r="AQ613" s="87"/>
      <c r="AR613" s="87"/>
      <c r="AS613" s="87"/>
      <c r="AT613" s="87"/>
      <c r="AU613" s="87"/>
      <c r="AV613" s="87"/>
      <c r="AW613" s="87"/>
      <c r="AX613" s="87"/>
      <c r="AY613" s="87"/>
      <c r="AZ613" s="87"/>
      <c r="BA613" s="87"/>
      <c r="BB613" s="87"/>
      <c r="BC613" s="87"/>
      <c r="BD613" s="87"/>
      <c r="BE613" s="87"/>
      <c r="BF613" s="87"/>
      <c r="BG613" s="87"/>
      <c r="BH613" s="87"/>
      <c r="BI613" s="87"/>
      <c r="BJ613" s="87"/>
      <c r="BK613" s="87"/>
      <c r="BL613" s="87"/>
      <c r="BM613" s="87"/>
      <c r="BN613" s="87"/>
      <c r="BO613" s="87"/>
      <c r="BP613" s="87"/>
      <c r="BQ613" s="87"/>
      <c r="BR613" s="87"/>
      <c r="BS613" s="63"/>
    </row>
    <row r="614" spans="4:71" s="64" customFormat="1" ht="9.75" customHeight="1" x14ac:dyDescent="0.3">
      <c r="D614" s="87"/>
      <c r="E614" s="87"/>
      <c r="F614" s="87"/>
      <c r="G614" s="87"/>
      <c r="H614" s="87"/>
      <c r="I614" s="87"/>
      <c r="J614" s="87"/>
      <c r="K614" s="87"/>
      <c r="L614" s="87"/>
      <c r="M614" s="87"/>
      <c r="N614" s="87"/>
      <c r="O614" s="87"/>
      <c r="P614" s="87"/>
      <c r="Q614" s="87"/>
      <c r="R614" s="87"/>
      <c r="S614" s="87"/>
      <c r="T614" s="87"/>
      <c r="U614" s="87"/>
      <c r="V614" s="87"/>
      <c r="W614" s="87"/>
      <c r="X614" s="87"/>
      <c r="Y614" s="87"/>
      <c r="Z614" s="87"/>
      <c r="AA614" s="87"/>
      <c r="AB614" s="87"/>
      <c r="AC614" s="87"/>
      <c r="AD614" s="87"/>
      <c r="AE614" s="87"/>
      <c r="AF614" s="87"/>
      <c r="AG614" s="87"/>
      <c r="AH614" s="87"/>
      <c r="AI614" s="87"/>
      <c r="AJ614" s="87"/>
      <c r="AK614" s="87"/>
      <c r="AL614" s="87"/>
      <c r="AM614" s="87"/>
      <c r="AN614" s="87"/>
      <c r="AO614" s="87"/>
      <c r="AP614" s="87"/>
      <c r="AQ614" s="87"/>
      <c r="AR614" s="87"/>
      <c r="AS614" s="87"/>
      <c r="AT614" s="87"/>
      <c r="AU614" s="87"/>
      <c r="AV614" s="87"/>
      <c r="AW614" s="87"/>
      <c r="AX614" s="87"/>
      <c r="AY614" s="87"/>
      <c r="AZ614" s="87"/>
      <c r="BA614" s="87"/>
      <c r="BB614" s="87"/>
      <c r="BC614" s="87"/>
      <c r="BD614" s="87"/>
      <c r="BE614" s="87"/>
      <c r="BF614" s="87"/>
      <c r="BG614" s="87"/>
      <c r="BH614" s="87"/>
      <c r="BI614" s="87"/>
      <c r="BJ614" s="87"/>
      <c r="BK614" s="87"/>
      <c r="BL614" s="87"/>
      <c r="BM614" s="87"/>
      <c r="BN614" s="87"/>
      <c r="BO614" s="87"/>
      <c r="BP614" s="87"/>
      <c r="BQ614" s="87"/>
      <c r="BR614" s="87"/>
      <c r="BS614" s="63"/>
    </row>
    <row r="615" spans="4:71" s="64" customFormat="1" ht="9.75" customHeight="1" x14ac:dyDescent="0.3">
      <c r="D615" s="87"/>
      <c r="E615" s="87"/>
      <c r="F615" s="87"/>
      <c r="G615" s="87"/>
      <c r="H615" s="87"/>
      <c r="I615" s="87"/>
      <c r="J615" s="87"/>
      <c r="K615" s="87"/>
      <c r="L615" s="87"/>
      <c r="M615" s="87"/>
      <c r="N615" s="87"/>
      <c r="O615" s="87"/>
      <c r="P615" s="87"/>
      <c r="Q615" s="87"/>
      <c r="R615" s="87"/>
      <c r="S615" s="87"/>
      <c r="T615" s="87"/>
      <c r="U615" s="87"/>
      <c r="V615" s="87"/>
      <c r="W615" s="87"/>
      <c r="X615" s="87"/>
      <c r="Y615" s="87"/>
      <c r="Z615" s="87"/>
      <c r="AA615" s="87"/>
      <c r="AB615" s="87"/>
      <c r="AC615" s="87"/>
      <c r="AD615" s="87"/>
      <c r="AE615" s="87"/>
      <c r="AF615" s="87"/>
      <c r="AG615" s="87"/>
      <c r="AH615" s="87"/>
      <c r="AI615" s="87"/>
      <c r="AJ615" s="87"/>
      <c r="AK615" s="87"/>
      <c r="AL615" s="87"/>
      <c r="AM615" s="87"/>
      <c r="AN615" s="87"/>
      <c r="AO615" s="87"/>
      <c r="AP615" s="87"/>
      <c r="AQ615" s="87"/>
      <c r="AR615" s="87"/>
      <c r="AS615" s="87"/>
      <c r="AT615" s="87"/>
      <c r="AU615" s="87"/>
      <c r="AV615" s="87"/>
      <c r="AW615" s="87"/>
      <c r="AX615" s="87"/>
      <c r="AY615" s="87"/>
      <c r="AZ615" s="87"/>
      <c r="BA615" s="87"/>
      <c r="BB615" s="87"/>
      <c r="BC615" s="87"/>
      <c r="BD615" s="87"/>
      <c r="BE615" s="87"/>
      <c r="BF615" s="87"/>
      <c r="BG615" s="87"/>
      <c r="BH615" s="87"/>
      <c r="BI615" s="87"/>
      <c r="BJ615" s="87"/>
      <c r="BK615" s="87"/>
      <c r="BL615" s="87"/>
      <c r="BM615" s="87"/>
      <c r="BN615" s="87"/>
      <c r="BO615" s="87"/>
      <c r="BP615" s="87"/>
      <c r="BQ615" s="87"/>
      <c r="BR615" s="87"/>
      <c r="BS615" s="63"/>
    </row>
    <row r="616" spans="4:71" s="64" customFormat="1" ht="9.75" customHeight="1" x14ac:dyDescent="0.3">
      <c r="D616" s="87"/>
      <c r="E616" s="87"/>
      <c r="F616" s="87"/>
      <c r="G616" s="87"/>
      <c r="H616" s="87"/>
      <c r="I616" s="87"/>
      <c r="J616" s="87"/>
      <c r="K616" s="87"/>
      <c r="L616" s="87"/>
      <c r="M616" s="87"/>
      <c r="N616" s="87"/>
      <c r="O616" s="87"/>
      <c r="P616" s="87"/>
      <c r="Q616" s="87"/>
      <c r="R616" s="87"/>
      <c r="S616" s="87"/>
      <c r="T616" s="87"/>
      <c r="U616" s="87"/>
      <c r="V616" s="87"/>
      <c r="W616" s="87"/>
      <c r="X616" s="87"/>
      <c r="Y616" s="87"/>
      <c r="Z616" s="87"/>
      <c r="AA616" s="87"/>
      <c r="AB616" s="87"/>
      <c r="AC616" s="87"/>
      <c r="AD616" s="87"/>
      <c r="AE616" s="87"/>
      <c r="AF616" s="87"/>
      <c r="AG616" s="87"/>
      <c r="AH616" s="87"/>
      <c r="AI616" s="87"/>
      <c r="AJ616" s="87"/>
      <c r="AK616" s="87"/>
      <c r="AL616" s="87"/>
      <c r="AM616" s="87"/>
      <c r="AN616" s="87"/>
      <c r="AO616" s="87"/>
      <c r="AP616" s="87"/>
      <c r="AQ616" s="87"/>
      <c r="AR616" s="87"/>
      <c r="AS616" s="87"/>
      <c r="AT616" s="87"/>
      <c r="AU616" s="87"/>
      <c r="AV616" s="87"/>
      <c r="AW616" s="87"/>
      <c r="AX616" s="87"/>
      <c r="AY616" s="87"/>
      <c r="AZ616" s="87"/>
      <c r="BA616" s="87"/>
      <c r="BB616" s="87"/>
      <c r="BC616" s="87"/>
      <c r="BD616" s="87"/>
      <c r="BE616" s="87"/>
      <c r="BF616" s="87"/>
      <c r="BG616" s="87"/>
      <c r="BH616" s="87"/>
      <c r="BI616" s="87"/>
      <c r="BJ616" s="87"/>
      <c r="BK616" s="87"/>
      <c r="BL616" s="87"/>
      <c r="BM616" s="87"/>
      <c r="BN616" s="87"/>
      <c r="BO616" s="87"/>
      <c r="BP616" s="87"/>
      <c r="BQ616" s="87"/>
      <c r="BR616" s="87"/>
      <c r="BS616" s="63"/>
    </row>
    <row r="617" spans="4:71" s="64" customFormat="1" ht="9.75" customHeight="1" x14ac:dyDescent="0.3">
      <c r="D617" s="87"/>
      <c r="E617" s="87"/>
      <c r="F617" s="87"/>
      <c r="G617" s="87"/>
      <c r="H617" s="87"/>
      <c r="I617" s="87"/>
      <c r="J617" s="87"/>
      <c r="K617" s="87"/>
      <c r="L617" s="87"/>
      <c r="M617" s="87"/>
      <c r="N617" s="87"/>
      <c r="O617" s="87"/>
      <c r="P617" s="87"/>
      <c r="Q617" s="87"/>
      <c r="R617" s="87"/>
      <c r="S617" s="87"/>
      <c r="T617" s="87"/>
      <c r="U617" s="87"/>
      <c r="V617" s="87"/>
      <c r="W617" s="87"/>
      <c r="X617" s="87"/>
      <c r="Y617" s="87"/>
      <c r="Z617" s="87"/>
      <c r="AA617" s="87"/>
      <c r="AB617" s="87"/>
      <c r="AC617" s="87"/>
      <c r="AD617" s="87"/>
      <c r="AE617" s="87"/>
      <c r="AF617" s="87"/>
      <c r="AG617" s="87"/>
      <c r="AH617" s="87"/>
      <c r="AI617" s="87"/>
      <c r="AJ617" s="87"/>
      <c r="AK617" s="87"/>
      <c r="AL617" s="87"/>
      <c r="AM617" s="87"/>
      <c r="AN617" s="87"/>
      <c r="AO617" s="87"/>
      <c r="AP617" s="87"/>
      <c r="AQ617" s="87"/>
      <c r="AR617" s="87"/>
      <c r="AS617" s="87"/>
      <c r="AT617" s="87"/>
      <c r="AU617" s="87"/>
      <c r="AV617" s="87"/>
      <c r="AW617" s="87"/>
      <c r="AX617" s="87"/>
      <c r="AY617" s="87"/>
      <c r="AZ617" s="87"/>
      <c r="BA617" s="87"/>
      <c r="BB617" s="87"/>
      <c r="BC617" s="87"/>
      <c r="BD617" s="87"/>
      <c r="BE617" s="87"/>
      <c r="BF617" s="87"/>
      <c r="BG617" s="87"/>
      <c r="BH617" s="87"/>
      <c r="BI617" s="87"/>
      <c r="BJ617" s="87"/>
      <c r="BK617" s="87"/>
      <c r="BL617" s="87"/>
      <c r="BM617" s="87"/>
      <c r="BN617" s="87"/>
      <c r="BO617" s="87"/>
      <c r="BP617" s="87"/>
      <c r="BQ617" s="87"/>
      <c r="BR617" s="87"/>
      <c r="BS617" s="63"/>
    </row>
    <row r="618" spans="4:71" s="64" customFormat="1" ht="9.75" customHeight="1" x14ac:dyDescent="0.3">
      <c r="D618" s="87"/>
      <c r="E618" s="87"/>
      <c r="F618" s="87"/>
      <c r="G618" s="87"/>
      <c r="H618" s="87"/>
      <c r="I618" s="87"/>
      <c r="J618" s="87"/>
      <c r="K618" s="87"/>
      <c r="L618" s="87"/>
      <c r="M618" s="87"/>
      <c r="N618" s="87"/>
      <c r="O618" s="87"/>
      <c r="P618" s="87"/>
      <c r="Q618" s="87"/>
      <c r="R618" s="87"/>
      <c r="S618" s="87"/>
      <c r="T618" s="87"/>
      <c r="U618" s="87"/>
      <c r="V618" s="87"/>
      <c r="W618" s="87"/>
      <c r="X618" s="87"/>
      <c r="Y618" s="87"/>
      <c r="Z618" s="87"/>
      <c r="AA618" s="87"/>
      <c r="AB618" s="87"/>
      <c r="AC618" s="87"/>
      <c r="AD618" s="87"/>
      <c r="AE618" s="87"/>
      <c r="AF618" s="87"/>
      <c r="AG618" s="87"/>
      <c r="AH618" s="87"/>
      <c r="AI618" s="87"/>
      <c r="AJ618" s="87"/>
      <c r="AK618" s="87"/>
      <c r="AL618" s="87"/>
      <c r="AM618" s="87"/>
      <c r="AN618" s="87"/>
      <c r="AO618" s="87"/>
      <c r="AP618" s="87"/>
      <c r="AQ618" s="87"/>
      <c r="AR618" s="87"/>
      <c r="AS618" s="87"/>
      <c r="AT618" s="87"/>
      <c r="AU618" s="87"/>
      <c r="AV618" s="87"/>
      <c r="AW618" s="87"/>
      <c r="AX618" s="87"/>
      <c r="AY618" s="87"/>
      <c r="AZ618" s="87"/>
      <c r="BA618" s="87"/>
      <c r="BB618" s="87"/>
      <c r="BC618" s="87"/>
      <c r="BD618" s="87"/>
      <c r="BE618" s="87"/>
      <c r="BF618" s="87"/>
      <c r="BG618" s="87"/>
      <c r="BH618" s="87"/>
      <c r="BI618" s="87"/>
      <c r="BJ618" s="87"/>
      <c r="BK618" s="87"/>
      <c r="BL618" s="87"/>
      <c r="BM618" s="87"/>
      <c r="BN618" s="87"/>
      <c r="BO618" s="87"/>
      <c r="BP618" s="87"/>
      <c r="BQ618" s="87"/>
      <c r="BR618" s="87"/>
      <c r="BS618" s="63"/>
    </row>
    <row r="619" spans="4:71" s="64" customFormat="1" ht="9.75" customHeight="1" x14ac:dyDescent="0.3">
      <c r="D619" s="87"/>
      <c r="E619" s="87"/>
      <c r="F619" s="87"/>
      <c r="G619" s="87"/>
      <c r="H619" s="87"/>
      <c r="I619" s="87"/>
      <c r="J619" s="87"/>
      <c r="K619" s="87"/>
      <c r="L619" s="87"/>
      <c r="M619" s="87"/>
      <c r="N619" s="87"/>
      <c r="O619" s="87"/>
      <c r="P619" s="87"/>
      <c r="Q619" s="87"/>
      <c r="R619" s="87"/>
      <c r="S619" s="87"/>
      <c r="T619" s="87"/>
      <c r="U619" s="87"/>
      <c r="V619" s="87"/>
      <c r="W619" s="87"/>
      <c r="X619" s="87"/>
      <c r="Y619" s="87"/>
      <c r="Z619" s="87"/>
      <c r="AA619" s="87"/>
      <c r="AB619" s="87"/>
      <c r="AC619" s="87"/>
      <c r="AD619" s="87"/>
      <c r="AE619" s="87"/>
      <c r="AF619" s="87"/>
      <c r="AG619" s="87"/>
      <c r="AH619" s="87"/>
      <c r="AI619" s="87"/>
      <c r="AJ619" s="87"/>
      <c r="AK619" s="87"/>
      <c r="AL619" s="87"/>
      <c r="AM619" s="87"/>
      <c r="AN619" s="87"/>
      <c r="AO619" s="87"/>
      <c r="AP619" s="87"/>
      <c r="AQ619" s="87"/>
      <c r="AR619" s="87"/>
      <c r="AS619" s="87"/>
      <c r="AT619" s="87"/>
      <c r="AU619" s="87"/>
      <c r="AV619" s="87"/>
      <c r="AW619" s="87"/>
      <c r="AX619" s="87"/>
      <c r="AY619" s="87"/>
      <c r="AZ619" s="87"/>
      <c r="BA619" s="87"/>
      <c r="BB619" s="87"/>
      <c r="BC619" s="87"/>
      <c r="BD619" s="87"/>
      <c r="BE619" s="87"/>
      <c r="BF619" s="87"/>
      <c r="BG619" s="87"/>
      <c r="BH619" s="87"/>
      <c r="BI619" s="87"/>
      <c r="BJ619" s="87"/>
      <c r="BK619" s="87"/>
      <c r="BL619" s="87"/>
      <c r="BM619" s="87"/>
      <c r="BN619" s="87"/>
      <c r="BO619" s="87"/>
      <c r="BP619" s="87"/>
      <c r="BQ619" s="87"/>
      <c r="BR619" s="87"/>
      <c r="BS619" s="63"/>
    </row>
    <row r="620" spans="4:71" s="64" customFormat="1" ht="9.75" customHeight="1" x14ac:dyDescent="0.3">
      <c r="D620" s="87"/>
      <c r="E620" s="87"/>
      <c r="F620" s="87"/>
      <c r="G620" s="87"/>
      <c r="H620" s="87"/>
      <c r="I620" s="87"/>
      <c r="J620" s="87"/>
      <c r="K620" s="87"/>
      <c r="L620" s="87"/>
      <c r="M620" s="87"/>
      <c r="N620" s="87"/>
      <c r="O620" s="87"/>
      <c r="P620" s="87"/>
      <c r="Q620" s="87"/>
      <c r="R620" s="87"/>
      <c r="S620" s="87"/>
      <c r="T620" s="87"/>
      <c r="U620" s="87"/>
      <c r="V620" s="87"/>
      <c r="W620" s="87"/>
      <c r="X620" s="87"/>
      <c r="Y620" s="87"/>
      <c r="Z620" s="87"/>
      <c r="AA620" s="87"/>
      <c r="AB620" s="87"/>
      <c r="AC620" s="87"/>
      <c r="AD620" s="87"/>
      <c r="AE620" s="87"/>
      <c r="AF620" s="87"/>
      <c r="AG620" s="87"/>
      <c r="AH620" s="87"/>
      <c r="AI620" s="87"/>
      <c r="AJ620" s="87"/>
      <c r="AK620" s="87"/>
      <c r="AL620" s="87"/>
      <c r="AM620" s="87"/>
      <c r="AN620" s="87"/>
      <c r="AO620" s="87"/>
      <c r="AP620" s="87"/>
      <c r="AQ620" s="87"/>
      <c r="AR620" s="87"/>
      <c r="AS620" s="87"/>
      <c r="AT620" s="87"/>
      <c r="AU620" s="87"/>
      <c r="AV620" s="87"/>
      <c r="AW620" s="87"/>
      <c r="AX620" s="87"/>
      <c r="AY620" s="87"/>
      <c r="AZ620" s="87"/>
      <c r="BA620" s="87"/>
      <c r="BB620" s="87"/>
      <c r="BC620" s="87"/>
      <c r="BD620" s="87"/>
      <c r="BE620" s="87"/>
      <c r="BF620" s="87"/>
      <c r="BG620" s="87"/>
      <c r="BH620" s="87"/>
      <c r="BI620" s="87"/>
      <c r="BJ620" s="87"/>
      <c r="BK620" s="87"/>
      <c r="BL620" s="87"/>
      <c r="BM620" s="87"/>
      <c r="BN620" s="87"/>
      <c r="BO620" s="87"/>
      <c r="BP620" s="87"/>
      <c r="BQ620" s="87"/>
      <c r="BR620" s="87"/>
      <c r="BS620" s="63"/>
    </row>
    <row r="621" spans="4:71" s="64" customFormat="1" ht="9.75" customHeight="1" x14ac:dyDescent="0.3">
      <c r="D621" s="87"/>
      <c r="E621" s="87"/>
      <c r="F621" s="87"/>
      <c r="G621" s="87"/>
      <c r="H621" s="87"/>
      <c r="I621" s="87"/>
      <c r="J621" s="87"/>
      <c r="K621" s="87"/>
      <c r="L621" s="87"/>
      <c r="M621" s="87"/>
      <c r="N621" s="87"/>
      <c r="O621" s="87"/>
      <c r="P621" s="87"/>
      <c r="Q621" s="87"/>
      <c r="R621" s="87"/>
      <c r="S621" s="87"/>
      <c r="T621" s="87"/>
      <c r="U621" s="87"/>
      <c r="V621" s="87"/>
      <c r="W621" s="87"/>
      <c r="X621" s="87"/>
      <c r="Y621" s="87"/>
      <c r="Z621" s="87"/>
      <c r="AA621" s="87"/>
      <c r="AB621" s="87"/>
      <c r="AC621" s="87"/>
      <c r="AD621" s="87"/>
      <c r="AE621" s="87"/>
      <c r="AF621" s="87"/>
      <c r="AG621" s="87"/>
      <c r="AH621" s="87"/>
      <c r="AI621" s="87"/>
      <c r="AJ621" s="87"/>
      <c r="AK621" s="87"/>
      <c r="AL621" s="87"/>
      <c r="AM621" s="87"/>
      <c r="AN621" s="87"/>
      <c r="AO621" s="87"/>
      <c r="AP621" s="87"/>
      <c r="AQ621" s="87"/>
      <c r="AR621" s="87"/>
      <c r="AS621" s="87"/>
      <c r="AT621" s="87"/>
      <c r="AU621" s="87"/>
      <c r="AV621" s="87"/>
      <c r="AW621" s="87"/>
      <c r="AX621" s="87"/>
      <c r="AY621" s="87"/>
      <c r="AZ621" s="87"/>
      <c r="BA621" s="87"/>
      <c r="BB621" s="87"/>
      <c r="BC621" s="87"/>
      <c r="BD621" s="87"/>
      <c r="BE621" s="87"/>
      <c r="BF621" s="87"/>
      <c r="BG621" s="87"/>
      <c r="BH621" s="87"/>
      <c r="BI621" s="87"/>
      <c r="BJ621" s="87"/>
      <c r="BK621" s="87"/>
      <c r="BL621" s="87"/>
      <c r="BM621" s="87"/>
      <c r="BN621" s="87"/>
      <c r="BO621" s="87"/>
      <c r="BP621" s="87"/>
      <c r="BQ621" s="87"/>
      <c r="BR621" s="87"/>
      <c r="BS621" s="63"/>
    </row>
    <row r="622" spans="4:71" s="64" customFormat="1" ht="9.75" customHeight="1" x14ac:dyDescent="0.3">
      <c r="D622" s="87"/>
      <c r="E622" s="87"/>
      <c r="F622" s="87"/>
      <c r="G622" s="87"/>
      <c r="H622" s="87"/>
      <c r="I622" s="87"/>
      <c r="J622" s="87"/>
      <c r="K622" s="87"/>
      <c r="L622" s="87"/>
      <c r="M622" s="87"/>
      <c r="N622" s="87"/>
      <c r="O622" s="87"/>
      <c r="P622" s="87"/>
      <c r="Q622" s="87"/>
      <c r="R622" s="87"/>
      <c r="S622" s="87"/>
      <c r="T622" s="87"/>
      <c r="U622" s="87"/>
      <c r="V622" s="87"/>
      <c r="W622" s="87"/>
      <c r="X622" s="87"/>
      <c r="Y622" s="87"/>
      <c r="Z622" s="87"/>
      <c r="AA622" s="87"/>
      <c r="AB622" s="87"/>
      <c r="AC622" s="87"/>
      <c r="AD622" s="87"/>
      <c r="AE622" s="87"/>
      <c r="AF622" s="87"/>
      <c r="AG622" s="87"/>
      <c r="AH622" s="87"/>
      <c r="AI622" s="87"/>
      <c r="AJ622" s="87"/>
      <c r="AK622" s="87"/>
      <c r="AL622" s="87"/>
      <c r="AM622" s="87"/>
      <c r="AN622" s="87"/>
      <c r="AO622" s="87"/>
      <c r="AP622" s="87"/>
      <c r="AQ622" s="87"/>
      <c r="AR622" s="87"/>
      <c r="AS622" s="87"/>
      <c r="AT622" s="87"/>
      <c r="AU622" s="87"/>
      <c r="AV622" s="87"/>
      <c r="AW622" s="87"/>
      <c r="AX622" s="87"/>
      <c r="AY622" s="87"/>
      <c r="AZ622" s="87"/>
      <c r="BA622" s="87"/>
      <c r="BB622" s="87"/>
      <c r="BC622" s="87"/>
      <c r="BD622" s="87"/>
      <c r="BE622" s="87"/>
      <c r="BF622" s="87"/>
      <c r="BG622" s="87"/>
      <c r="BH622" s="87"/>
      <c r="BI622" s="87"/>
      <c r="BJ622" s="87"/>
      <c r="BK622" s="87"/>
      <c r="BL622" s="87"/>
      <c r="BM622" s="87"/>
      <c r="BN622" s="87"/>
      <c r="BO622" s="87"/>
      <c r="BP622" s="87"/>
      <c r="BQ622" s="87"/>
      <c r="BR622" s="87"/>
      <c r="BS622" s="63"/>
    </row>
    <row r="623" spans="4:71" s="64" customFormat="1" ht="9.75" customHeight="1" x14ac:dyDescent="0.3">
      <c r="D623" s="87"/>
      <c r="E623" s="87"/>
      <c r="F623" s="87"/>
      <c r="G623" s="87"/>
      <c r="H623" s="87"/>
      <c r="I623" s="87"/>
      <c r="J623" s="87"/>
      <c r="K623" s="87"/>
      <c r="L623" s="87"/>
      <c r="M623" s="87"/>
      <c r="N623" s="87"/>
      <c r="O623" s="87"/>
      <c r="P623" s="87"/>
      <c r="Q623" s="87"/>
      <c r="R623" s="87"/>
      <c r="S623" s="87"/>
      <c r="T623" s="87"/>
      <c r="U623" s="87"/>
      <c r="V623" s="87"/>
      <c r="W623" s="87"/>
      <c r="X623" s="87"/>
      <c r="Y623" s="87"/>
      <c r="Z623" s="87"/>
      <c r="AA623" s="87"/>
      <c r="AB623" s="87"/>
      <c r="AC623" s="87"/>
      <c r="AD623" s="87"/>
      <c r="AE623" s="87"/>
      <c r="AF623" s="87"/>
      <c r="AG623" s="87"/>
      <c r="AH623" s="87"/>
      <c r="AI623" s="87"/>
      <c r="AJ623" s="87"/>
      <c r="AK623" s="87"/>
      <c r="AL623" s="87"/>
      <c r="AM623" s="87"/>
      <c r="AN623" s="87"/>
      <c r="AO623" s="87"/>
      <c r="AP623" s="87"/>
      <c r="AQ623" s="87"/>
      <c r="AR623" s="87"/>
      <c r="AS623" s="87"/>
      <c r="AT623" s="87"/>
      <c r="AU623" s="87"/>
      <c r="AV623" s="87"/>
      <c r="AW623" s="87"/>
      <c r="AX623" s="87"/>
      <c r="AY623" s="87"/>
      <c r="AZ623" s="87"/>
      <c r="BA623" s="87"/>
      <c r="BB623" s="87"/>
      <c r="BC623" s="87"/>
      <c r="BD623" s="87"/>
      <c r="BE623" s="87"/>
      <c r="BF623" s="87"/>
      <c r="BG623" s="87"/>
      <c r="BH623" s="87"/>
      <c r="BI623" s="87"/>
      <c r="BJ623" s="87"/>
      <c r="BK623" s="87"/>
      <c r="BL623" s="87"/>
      <c r="BM623" s="87"/>
      <c r="BN623" s="87"/>
      <c r="BO623" s="87"/>
      <c r="BP623" s="87"/>
      <c r="BQ623" s="87"/>
      <c r="BR623" s="87"/>
      <c r="BS623" s="63"/>
    </row>
    <row r="624" spans="4:71" s="64" customFormat="1" ht="9.75" customHeight="1" x14ac:dyDescent="0.3">
      <c r="D624" s="87"/>
      <c r="E624" s="87"/>
      <c r="F624" s="87"/>
      <c r="G624" s="87"/>
      <c r="H624" s="87"/>
      <c r="I624" s="87"/>
      <c r="J624" s="87"/>
      <c r="K624" s="87"/>
      <c r="L624" s="87"/>
      <c r="M624" s="87"/>
      <c r="N624" s="87"/>
      <c r="O624" s="87"/>
      <c r="P624" s="87"/>
      <c r="Q624" s="87"/>
      <c r="R624" s="87"/>
      <c r="S624" s="87"/>
      <c r="T624" s="87"/>
      <c r="U624" s="87"/>
      <c r="V624" s="87"/>
      <c r="W624" s="87"/>
      <c r="X624" s="87"/>
      <c r="Y624" s="87"/>
      <c r="Z624" s="87"/>
      <c r="AA624" s="87"/>
      <c r="AB624" s="87"/>
      <c r="AC624" s="87"/>
      <c r="AD624" s="87"/>
      <c r="AE624" s="87"/>
      <c r="AF624" s="87"/>
      <c r="AG624" s="87"/>
      <c r="AH624" s="87"/>
      <c r="AI624" s="87"/>
      <c r="AJ624" s="87"/>
      <c r="AK624" s="87"/>
      <c r="AL624" s="87"/>
      <c r="AM624" s="87"/>
      <c r="AN624" s="87"/>
      <c r="AO624" s="87"/>
      <c r="AP624" s="87"/>
      <c r="AQ624" s="87"/>
      <c r="AR624" s="87"/>
      <c r="AS624" s="87"/>
      <c r="AT624" s="87"/>
      <c r="AU624" s="87"/>
      <c r="AV624" s="87"/>
      <c r="AW624" s="87"/>
      <c r="AX624" s="87"/>
      <c r="AY624" s="87"/>
      <c r="AZ624" s="87"/>
      <c r="BA624" s="87"/>
      <c r="BB624" s="87"/>
      <c r="BC624" s="87"/>
      <c r="BD624" s="87"/>
      <c r="BE624" s="87"/>
      <c r="BF624" s="87"/>
      <c r="BG624" s="87"/>
      <c r="BH624" s="87"/>
      <c r="BI624" s="87"/>
      <c r="BJ624" s="87"/>
      <c r="BK624" s="87"/>
      <c r="BL624" s="87"/>
      <c r="BM624" s="87"/>
      <c r="BN624" s="87"/>
      <c r="BO624" s="87"/>
      <c r="BP624" s="87"/>
      <c r="BQ624" s="87"/>
      <c r="BR624" s="87"/>
      <c r="BS624" s="63"/>
    </row>
    <row r="625" spans="4:71" s="64" customFormat="1" ht="9.75" customHeight="1" x14ac:dyDescent="0.3">
      <c r="D625" s="87"/>
      <c r="E625" s="87"/>
      <c r="F625" s="87"/>
      <c r="G625" s="87"/>
      <c r="H625" s="87"/>
      <c r="I625" s="87"/>
      <c r="J625" s="87"/>
      <c r="K625" s="87"/>
      <c r="L625" s="87"/>
      <c r="M625" s="87"/>
      <c r="N625" s="87"/>
      <c r="O625" s="87"/>
      <c r="P625" s="87"/>
      <c r="Q625" s="87"/>
      <c r="R625" s="87"/>
      <c r="S625" s="87"/>
      <c r="T625" s="87"/>
      <c r="U625" s="87"/>
      <c r="V625" s="87"/>
      <c r="W625" s="87"/>
      <c r="X625" s="87"/>
      <c r="Y625" s="87"/>
      <c r="Z625" s="87"/>
      <c r="AA625" s="87"/>
      <c r="AB625" s="87"/>
      <c r="AC625" s="87"/>
      <c r="AD625" s="87"/>
      <c r="AE625" s="87"/>
      <c r="AF625" s="87"/>
      <c r="AG625" s="87"/>
      <c r="AH625" s="87"/>
      <c r="AI625" s="87"/>
      <c r="AJ625" s="87"/>
      <c r="AK625" s="87"/>
      <c r="AL625" s="87"/>
      <c r="AM625" s="87"/>
      <c r="AN625" s="87"/>
      <c r="AO625" s="87"/>
      <c r="AP625" s="87"/>
      <c r="AQ625" s="87"/>
      <c r="AR625" s="87"/>
      <c r="AS625" s="87"/>
      <c r="AT625" s="87"/>
      <c r="AU625" s="87"/>
      <c r="AV625" s="87"/>
      <c r="AW625" s="87"/>
      <c r="AX625" s="87"/>
      <c r="AY625" s="87"/>
      <c r="AZ625" s="87"/>
      <c r="BA625" s="87"/>
      <c r="BB625" s="87"/>
      <c r="BC625" s="87"/>
      <c r="BD625" s="87"/>
      <c r="BE625" s="87"/>
      <c r="BF625" s="87"/>
      <c r="BG625" s="87"/>
      <c r="BH625" s="87"/>
      <c r="BI625" s="87"/>
      <c r="BJ625" s="87"/>
      <c r="BK625" s="87"/>
      <c r="BL625" s="87"/>
      <c r="BM625" s="87"/>
      <c r="BN625" s="87"/>
      <c r="BO625" s="87"/>
      <c r="BP625" s="87"/>
      <c r="BQ625" s="87"/>
      <c r="BR625" s="87"/>
      <c r="BS625" s="63"/>
    </row>
    <row r="626" spans="4:71" s="64" customFormat="1" ht="9.75" customHeight="1" x14ac:dyDescent="0.3">
      <c r="D626" s="87"/>
      <c r="E626" s="87"/>
      <c r="F626" s="87"/>
      <c r="G626" s="87"/>
      <c r="H626" s="87"/>
      <c r="I626" s="87"/>
      <c r="J626" s="87"/>
      <c r="K626" s="87"/>
      <c r="L626" s="87"/>
      <c r="M626" s="87"/>
      <c r="N626" s="87"/>
      <c r="O626" s="87"/>
      <c r="P626" s="87"/>
      <c r="Q626" s="87"/>
      <c r="R626" s="87"/>
      <c r="S626" s="87"/>
      <c r="T626" s="87"/>
      <c r="U626" s="87"/>
      <c r="V626" s="87"/>
      <c r="W626" s="87"/>
      <c r="X626" s="87"/>
      <c r="Y626" s="87"/>
      <c r="Z626" s="87"/>
      <c r="AA626" s="87"/>
      <c r="AB626" s="87"/>
      <c r="AC626" s="87"/>
      <c r="AD626" s="87"/>
      <c r="AE626" s="87"/>
      <c r="AF626" s="87"/>
      <c r="AG626" s="87"/>
      <c r="AH626" s="87"/>
      <c r="AI626" s="87"/>
      <c r="AJ626" s="87"/>
      <c r="AK626" s="87"/>
      <c r="AL626" s="87"/>
      <c r="AM626" s="87"/>
      <c r="AN626" s="87"/>
      <c r="AO626" s="87"/>
      <c r="AP626" s="87"/>
      <c r="AQ626" s="87"/>
      <c r="AR626" s="87"/>
      <c r="AS626" s="87"/>
      <c r="AT626" s="87"/>
      <c r="AU626" s="87"/>
      <c r="AV626" s="87"/>
      <c r="AW626" s="87"/>
      <c r="AX626" s="87"/>
      <c r="AY626" s="87"/>
      <c r="AZ626" s="87"/>
      <c r="BA626" s="87"/>
      <c r="BB626" s="87"/>
      <c r="BC626" s="87"/>
      <c r="BD626" s="87"/>
      <c r="BE626" s="87"/>
      <c r="BF626" s="87"/>
      <c r="BG626" s="87"/>
      <c r="BH626" s="87"/>
      <c r="BI626" s="87"/>
      <c r="BJ626" s="87"/>
      <c r="BK626" s="87"/>
      <c r="BL626" s="87"/>
      <c r="BM626" s="87"/>
      <c r="BN626" s="87"/>
      <c r="BO626" s="87"/>
      <c r="BP626" s="87"/>
      <c r="BQ626" s="87"/>
      <c r="BR626" s="87"/>
      <c r="BS626" s="63"/>
    </row>
    <row r="627" spans="4:71" s="64" customFormat="1" ht="9.75" customHeight="1" x14ac:dyDescent="0.3">
      <c r="D627" s="87"/>
      <c r="E627" s="87"/>
      <c r="F627" s="87"/>
      <c r="G627" s="87"/>
      <c r="H627" s="87"/>
      <c r="I627" s="87"/>
      <c r="J627" s="87"/>
      <c r="K627" s="87"/>
      <c r="L627" s="87"/>
      <c r="M627" s="87"/>
      <c r="N627" s="87"/>
      <c r="O627" s="87"/>
      <c r="P627" s="87"/>
      <c r="Q627" s="87"/>
      <c r="R627" s="87"/>
      <c r="S627" s="87"/>
      <c r="T627" s="87"/>
      <c r="U627" s="87"/>
      <c r="V627" s="87"/>
      <c r="W627" s="87"/>
      <c r="X627" s="87"/>
      <c r="Y627" s="87"/>
      <c r="Z627" s="87"/>
      <c r="AA627" s="87"/>
      <c r="AB627" s="87"/>
      <c r="AC627" s="87"/>
      <c r="AD627" s="87"/>
      <c r="AE627" s="87"/>
      <c r="AF627" s="87"/>
      <c r="AG627" s="87"/>
      <c r="AH627" s="87"/>
      <c r="AI627" s="87"/>
      <c r="AJ627" s="87"/>
      <c r="AK627" s="87"/>
      <c r="AL627" s="87"/>
      <c r="AM627" s="87"/>
      <c r="AN627" s="87"/>
      <c r="AO627" s="87"/>
      <c r="AP627" s="87"/>
      <c r="AQ627" s="87"/>
      <c r="AR627" s="87"/>
      <c r="AS627" s="87"/>
      <c r="AT627" s="87"/>
      <c r="AU627" s="87"/>
      <c r="AV627" s="87"/>
      <c r="AW627" s="87"/>
      <c r="AX627" s="87"/>
      <c r="AY627" s="87"/>
      <c r="AZ627" s="87"/>
      <c r="BA627" s="87"/>
      <c r="BB627" s="87"/>
      <c r="BC627" s="87"/>
      <c r="BD627" s="87"/>
      <c r="BE627" s="87"/>
      <c r="BF627" s="87"/>
      <c r="BG627" s="87"/>
      <c r="BH627" s="87"/>
      <c r="BI627" s="87"/>
      <c r="BJ627" s="87"/>
      <c r="BK627" s="87"/>
      <c r="BL627" s="87"/>
      <c r="BM627" s="87"/>
      <c r="BN627" s="87"/>
      <c r="BO627" s="87"/>
      <c r="BP627" s="87"/>
      <c r="BQ627" s="87"/>
      <c r="BR627" s="87"/>
      <c r="BS627" s="63"/>
    </row>
    <row r="628" spans="4:71" s="64" customFormat="1" ht="9.75" customHeight="1" x14ac:dyDescent="0.3">
      <c r="D628" s="87"/>
      <c r="E628" s="87"/>
      <c r="F628" s="87"/>
      <c r="G628" s="87"/>
      <c r="H628" s="87"/>
      <c r="I628" s="87"/>
      <c r="J628" s="87"/>
      <c r="K628" s="87"/>
      <c r="L628" s="87"/>
      <c r="M628" s="87"/>
      <c r="N628" s="87"/>
      <c r="O628" s="87"/>
      <c r="P628" s="87"/>
      <c r="Q628" s="87"/>
      <c r="R628" s="87"/>
      <c r="S628" s="87"/>
      <c r="T628" s="87"/>
      <c r="U628" s="87"/>
      <c r="V628" s="87"/>
      <c r="W628" s="87"/>
      <c r="X628" s="87"/>
      <c r="Y628" s="87"/>
      <c r="Z628" s="87"/>
      <c r="AA628" s="87"/>
      <c r="AB628" s="87"/>
      <c r="AC628" s="87"/>
      <c r="AD628" s="87"/>
      <c r="AE628" s="87"/>
      <c r="AF628" s="87"/>
      <c r="AG628" s="87"/>
      <c r="AH628" s="87"/>
      <c r="AI628" s="87"/>
      <c r="AJ628" s="87"/>
      <c r="AK628" s="87"/>
      <c r="AL628" s="87"/>
      <c r="AM628" s="87"/>
      <c r="AN628" s="87"/>
      <c r="AO628" s="87"/>
      <c r="AP628" s="87"/>
      <c r="AQ628" s="87"/>
      <c r="AR628" s="87"/>
      <c r="AS628" s="87"/>
      <c r="AT628" s="87"/>
      <c r="AU628" s="87"/>
      <c r="AV628" s="87"/>
      <c r="AW628" s="87"/>
      <c r="AX628" s="87"/>
      <c r="AY628" s="87"/>
      <c r="AZ628" s="87"/>
      <c r="BA628" s="87"/>
      <c r="BB628" s="87"/>
      <c r="BC628" s="87"/>
      <c r="BD628" s="87"/>
      <c r="BE628" s="87"/>
      <c r="BF628" s="87"/>
      <c r="BG628" s="87"/>
      <c r="BH628" s="87"/>
      <c r="BI628" s="87"/>
      <c r="BJ628" s="87"/>
      <c r="BK628" s="87"/>
      <c r="BL628" s="87"/>
      <c r="BM628" s="87"/>
      <c r="BN628" s="87"/>
      <c r="BO628" s="87"/>
      <c r="BP628" s="87"/>
      <c r="BQ628" s="87"/>
      <c r="BR628" s="87"/>
      <c r="BS628" s="63"/>
    </row>
    <row r="629" spans="4:71" s="64" customFormat="1" ht="9.75" customHeight="1" x14ac:dyDescent="0.3">
      <c r="D629" s="87"/>
      <c r="E629" s="87"/>
      <c r="F629" s="87"/>
      <c r="G629" s="87"/>
      <c r="H629" s="87"/>
      <c r="I629" s="87"/>
      <c r="J629" s="87"/>
      <c r="K629" s="87"/>
      <c r="L629" s="87"/>
      <c r="M629" s="87"/>
      <c r="N629" s="87"/>
      <c r="O629" s="87"/>
      <c r="P629" s="87"/>
      <c r="Q629" s="87"/>
      <c r="R629" s="87"/>
      <c r="S629" s="87"/>
      <c r="T629" s="87"/>
      <c r="U629" s="87"/>
      <c r="V629" s="87"/>
      <c r="W629" s="87"/>
      <c r="X629" s="87"/>
      <c r="Y629" s="87"/>
      <c r="Z629" s="87"/>
      <c r="AA629" s="87"/>
      <c r="AB629" s="87"/>
      <c r="AC629" s="87"/>
      <c r="AD629" s="87"/>
      <c r="AE629" s="87"/>
      <c r="AF629" s="87"/>
      <c r="AG629" s="87"/>
      <c r="AH629" s="87"/>
      <c r="AI629" s="87"/>
      <c r="AJ629" s="87"/>
      <c r="AK629" s="87"/>
      <c r="AL629" s="87"/>
      <c r="AM629" s="87"/>
      <c r="AN629" s="87"/>
      <c r="AO629" s="87"/>
      <c r="AP629" s="87"/>
      <c r="AQ629" s="87"/>
      <c r="AR629" s="87"/>
      <c r="AS629" s="87"/>
      <c r="AT629" s="87"/>
      <c r="AU629" s="87"/>
      <c r="AV629" s="87"/>
      <c r="AW629" s="87"/>
      <c r="AX629" s="87"/>
      <c r="AY629" s="87"/>
      <c r="AZ629" s="87"/>
      <c r="BA629" s="87"/>
      <c r="BB629" s="87"/>
      <c r="BC629" s="87"/>
      <c r="BD629" s="87"/>
      <c r="BE629" s="87"/>
      <c r="BF629" s="87"/>
      <c r="BG629" s="87"/>
      <c r="BH629" s="87"/>
      <c r="BI629" s="87"/>
      <c r="BJ629" s="87"/>
      <c r="BK629" s="87"/>
      <c r="BL629" s="87"/>
      <c r="BM629" s="87"/>
      <c r="BN629" s="87"/>
      <c r="BO629" s="87"/>
      <c r="BP629" s="87"/>
      <c r="BQ629" s="87"/>
      <c r="BR629" s="87"/>
      <c r="BS629" s="63"/>
    </row>
    <row r="630" spans="4:71" s="64" customFormat="1" ht="9.75" customHeight="1" x14ac:dyDescent="0.3">
      <c r="D630" s="87"/>
      <c r="E630" s="87"/>
      <c r="F630" s="87"/>
      <c r="G630" s="87"/>
      <c r="H630" s="87"/>
      <c r="I630" s="87"/>
      <c r="J630" s="87"/>
      <c r="K630" s="87"/>
      <c r="L630" s="87"/>
      <c r="M630" s="87"/>
      <c r="N630" s="87"/>
      <c r="O630" s="87"/>
      <c r="P630" s="87"/>
      <c r="Q630" s="87"/>
      <c r="R630" s="87"/>
      <c r="S630" s="87"/>
      <c r="T630" s="87"/>
      <c r="U630" s="87"/>
      <c r="V630" s="87"/>
      <c r="W630" s="87"/>
      <c r="X630" s="87"/>
      <c r="Y630" s="87"/>
      <c r="Z630" s="87"/>
      <c r="AA630" s="87"/>
      <c r="AB630" s="87"/>
      <c r="AC630" s="87"/>
      <c r="AD630" s="87"/>
      <c r="AE630" s="87"/>
      <c r="AF630" s="87"/>
      <c r="AG630" s="87"/>
      <c r="AH630" s="87"/>
      <c r="AI630" s="87"/>
      <c r="AJ630" s="87"/>
      <c r="AK630" s="87"/>
      <c r="AL630" s="87"/>
      <c r="AM630" s="87"/>
      <c r="AN630" s="87"/>
      <c r="AO630" s="87"/>
      <c r="AP630" s="87"/>
      <c r="AQ630" s="87"/>
      <c r="AR630" s="87"/>
      <c r="AS630" s="87"/>
      <c r="AT630" s="87"/>
      <c r="AU630" s="87"/>
      <c r="AV630" s="87"/>
      <c r="AW630" s="87"/>
      <c r="AX630" s="87"/>
      <c r="AY630" s="87"/>
      <c r="AZ630" s="87"/>
      <c r="BA630" s="87"/>
      <c r="BB630" s="87"/>
      <c r="BC630" s="87"/>
      <c r="BD630" s="87"/>
      <c r="BE630" s="87"/>
      <c r="BF630" s="87"/>
      <c r="BG630" s="87"/>
      <c r="BH630" s="87"/>
      <c r="BI630" s="87"/>
      <c r="BJ630" s="87"/>
      <c r="BK630" s="87"/>
      <c r="BL630" s="87"/>
      <c r="BM630" s="87"/>
      <c r="BN630" s="87"/>
      <c r="BO630" s="87"/>
      <c r="BP630" s="87"/>
      <c r="BQ630" s="87"/>
      <c r="BR630" s="87"/>
      <c r="BS630" s="63"/>
    </row>
    <row r="631" spans="4:71" s="64" customFormat="1" ht="9.75" customHeight="1" x14ac:dyDescent="0.3">
      <c r="D631" s="87"/>
      <c r="E631" s="87"/>
      <c r="F631" s="87"/>
      <c r="G631" s="87"/>
      <c r="H631" s="87"/>
      <c r="I631" s="87"/>
      <c r="J631" s="87"/>
      <c r="K631" s="87"/>
      <c r="L631" s="87"/>
      <c r="M631" s="87"/>
      <c r="N631" s="87"/>
      <c r="O631" s="87"/>
      <c r="P631" s="87"/>
      <c r="Q631" s="87"/>
      <c r="R631" s="87"/>
      <c r="S631" s="87"/>
      <c r="T631" s="87"/>
      <c r="U631" s="87"/>
      <c r="V631" s="87"/>
      <c r="W631" s="87"/>
      <c r="X631" s="87"/>
      <c r="Y631" s="87"/>
      <c r="Z631" s="87"/>
      <c r="AA631" s="87"/>
      <c r="AB631" s="87"/>
      <c r="AC631" s="87"/>
      <c r="AD631" s="87"/>
      <c r="AE631" s="87"/>
      <c r="AF631" s="87"/>
      <c r="AG631" s="87"/>
      <c r="AH631" s="87"/>
      <c r="AI631" s="87"/>
      <c r="AJ631" s="87"/>
      <c r="AK631" s="87"/>
      <c r="AL631" s="87"/>
      <c r="AM631" s="87"/>
      <c r="AN631" s="87"/>
      <c r="AO631" s="87"/>
      <c r="AP631" s="87"/>
      <c r="AQ631" s="87"/>
      <c r="AR631" s="87"/>
      <c r="AS631" s="87"/>
      <c r="AT631" s="87"/>
      <c r="AU631" s="87"/>
      <c r="AV631" s="87"/>
      <c r="AW631" s="87"/>
      <c r="AX631" s="87"/>
      <c r="AY631" s="87"/>
      <c r="AZ631" s="87"/>
      <c r="BA631" s="87"/>
      <c r="BB631" s="87"/>
      <c r="BC631" s="87"/>
      <c r="BD631" s="87"/>
      <c r="BE631" s="87"/>
      <c r="BF631" s="87"/>
      <c r="BG631" s="87"/>
      <c r="BH631" s="87"/>
      <c r="BI631" s="87"/>
      <c r="BJ631" s="87"/>
      <c r="BK631" s="87"/>
      <c r="BL631" s="87"/>
      <c r="BM631" s="87"/>
      <c r="BN631" s="87"/>
      <c r="BO631" s="87"/>
      <c r="BP631" s="87"/>
      <c r="BQ631" s="87"/>
      <c r="BR631" s="87"/>
      <c r="BS631" s="63"/>
    </row>
    <row r="632" spans="4:71" s="64" customFormat="1" ht="9.75" customHeight="1" x14ac:dyDescent="0.3">
      <c r="D632" s="87"/>
      <c r="E632" s="87"/>
      <c r="F632" s="87"/>
      <c r="G632" s="87"/>
      <c r="H632" s="87"/>
      <c r="I632" s="87"/>
      <c r="J632" s="87"/>
      <c r="K632" s="87"/>
      <c r="L632" s="87"/>
      <c r="M632" s="87"/>
      <c r="N632" s="87"/>
      <c r="O632" s="87"/>
      <c r="P632" s="87"/>
      <c r="Q632" s="87"/>
      <c r="R632" s="87"/>
      <c r="S632" s="87"/>
      <c r="T632" s="87"/>
      <c r="U632" s="87"/>
      <c r="V632" s="87"/>
      <c r="W632" s="87"/>
      <c r="X632" s="87"/>
      <c r="Y632" s="87"/>
      <c r="Z632" s="87"/>
      <c r="AA632" s="87"/>
      <c r="AB632" s="87"/>
      <c r="AC632" s="87"/>
      <c r="AD632" s="87"/>
      <c r="AE632" s="87"/>
      <c r="AF632" s="87"/>
      <c r="AG632" s="87"/>
      <c r="AH632" s="87"/>
      <c r="AI632" s="87"/>
      <c r="AJ632" s="87"/>
      <c r="AK632" s="87"/>
      <c r="AL632" s="87"/>
      <c r="AM632" s="87"/>
      <c r="AN632" s="87"/>
      <c r="AO632" s="87"/>
      <c r="AP632" s="87"/>
      <c r="AQ632" s="87"/>
      <c r="AR632" s="87"/>
      <c r="AS632" s="87"/>
      <c r="AT632" s="87"/>
      <c r="AU632" s="87"/>
      <c r="AV632" s="87"/>
      <c r="AW632" s="87"/>
      <c r="AX632" s="87"/>
      <c r="AY632" s="87"/>
      <c r="AZ632" s="87"/>
      <c r="BA632" s="87"/>
      <c r="BB632" s="87"/>
      <c r="BC632" s="87"/>
      <c r="BD632" s="87"/>
      <c r="BE632" s="87"/>
      <c r="BF632" s="87"/>
      <c r="BG632" s="87"/>
      <c r="BH632" s="87"/>
      <c r="BI632" s="87"/>
      <c r="BJ632" s="87"/>
      <c r="BK632" s="87"/>
      <c r="BL632" s="87"/>
      <c r="BM632" s="87"/>
      <c r="BN632" s="87"/>
      <c r="BO632" s="87"/>
      <c r="BP632" s="87"/>
      <c r="BQ632" s="87"/>
      <c r="BR632" s="87"/>
      <c r="BS632" s="63"/>
    </row>
    <row r="633" spans="4:71" s="64" customFormat="1" ht="9.75" customHeight="1" x14ac:dyDescent="0.3">
      <c r="D633" s="87"/>
      <c r="E633" s="87"/>
      <c r="F633" s="87"/>
      <c r="G633" s="87"/>
      <c r="H633" s="87"/>
      <c r="I633" s="87"/>
      <c r="J633" s="87"/>
      <c r="K633" s="87"/>
      <c r="L633" s="87"/>
      <c r="M633" s="87"/>
      <c r="N633" s="87"/>
      <c r="O633" s="87"/>
      <c r="P633" s="87"/>
      <c r="Q633" s="87"/>
      <c r="R633" s="87"/>
      <c r="S633" s="87"/>
      <c r="T633" s="87"/>
      <c r="U633" s="87"/>
      <c r="V633" s="87"/>
      <c r="W633" s="87"/>
      <c r="X633" s="87"/>
      <c r="Y633" s="87"/>
      <c r="Z633" s="87"/>
      <c r="AA633" s="87"/>
      <c r="AB633" s="87"/>
      <c r="AC633" s="87"/>
      <c r="AD633" s="87"/>
      <c r="AE633" s="87"/>
      <c r="AF633" s="87"/>
      <c r="AG633" s="87"/>
      <c r="AH633" s="87"/>
      <c r="AI633" s="87"/>
      <c r="AJ633" s="87"/>
      <c r="AK633" s="87"/>
      <c r="AL633" s="87"/>
      <c r="AM633" s="87"/>
      <c r="AN633" s="87"/>
      <c r="AO633" s="87"/>
      <c r="AP633" s="87"/>
      <c r="AQ633" s="87"/>
      <c r="AR633" s="87"/>
      <c r="AS633" s="87"/>
      <c r="AT633" s="87"/>
      <c r="AU633" s="87"/>
      <c r="AV633" s="87"/>
      <c r="AW633" s="87"/>
      <c r="AX633" s="87"/>
      <c r="AY633" s="87"/>
      <c r="AZ633" s="87"/>
      <c r="BA633" s="87"/>
      <c r="BB633" s="87"/>
      <c r="BC633" s="87"/>
      <c r="BD633" s="87"/>
      <c r="BE633" s="87"/>
      <c r="BF633" s="87"/>
      <c r="BG633" s="87"/>
      <c r="BH633" s="87"/>
      <c r="BI633" s="87"/>
      <c r="BJ633" s="87"/>
      <c r="BK633" s="87"/>
      <c r="BL633" s="87"/>
      <c r="BM633" s="87"/>
      <c r="BN633" s="87"/>
      <c r="BO633" s="87"/>
      <c r="BP633" s="87"/>
      <c r="BQ633" s="87"/>
      <c r="BR633" s="87"/>
      <c r="BS633" s="63"/>
    </row>
    <row r="634" spans="4:71" s="64" customFormat="1" ht="9.75" customHeight="1" x14ac:dyDescent="0.3">
      <c r="D634" s="87"/>
      <c r="E634" s="87"/>
      <c r="F634" s="87"/>
      <c r="G634" s="87"/>
      <c r="H634" s="87"/>
      <c r="I634" s="87"/>
      <c r="J634" s="87"/>
      <c r="K634" s="87"/>
      <c r="L634" s="87"/>
      <c r="M634" s="87"/>
      <c r="N634" s="87"/>
      <c r="O634" s="87"/>
      <c r="P634" s="87"/>
      <c r="Q634" s="87"/>
      <c r="R634" s="87"/>
      <c r="S634" s="87"/>
      <c r="T634" s="87"/>
      <c r="U634" s="87"/>
      <c r="V634" s="87"/>
      <c r="W634" s="87"/>
      <c r="X634" s="87"/>
      <c r="Y634" s="87"/>
      <c r="Z634" s="87"/>
      <c r="AA634" s="87"/>
      <c r="AB634" s="87"/>
      <c r="AC634" s="87"/>
      <c r="AD634" s="87"/>
      <c r="AE634" s="87"/>
      <c r="AF634" s="87"/>
      <c r="AG634" s="87"/>
      <c r="AH634" s="87"/>
      <c r="AI634" s="87"/>
      <c r="AJ634" s="87"/>
      <c r="AK634" s="87"/>
      <c r="AL634" s="87"/>
      <c r="AM634" s="87"/>
      <c r="AN634" s="87"/>
      <c r="AO634" s="87"/>
      <c r="AP634" s="87"/>
      <c r="AQ634" s="87"/>
      <c r="AR634" s="87"/>
      <c r="AS634" s="87"/>
      <c r="AT634" s="87"/>
      <c r="AU634" s="87"/>
      <c r="AV634" s="87"/>
      <c r="AW634" s="87"/>
      <c r="AX634" s="87"/>
      <c r="AY634" s="87"/>
      <c r="AZ634" s="87"/>
      <c r="BA634" s="87"/>
      <c r="BB634" s="87"/>
      <c r="BC634" s="87"/>
      <c r="BD634" s="87"/>
      <c r="BE634" s="87"/>
      <c r="BF634" s="87"/>
      <c r="BG634" s="87"/>
      <c r="BH634" s="87"/>
      <c r="BI634" s="87"/>
      <c r="BJ634" s="87"/>
      <c r="BK634" s="87"/>
      <c r="BL634" s="87"/>
      <c r="BM634" s="87"/>
      <c r="BN634" s="87"/>
      <c r="BO634" s="87"/>
      <c r="BP634" s="87"/>
      <c r="BQ634" s="87"/>
      <c r="BR634" s="87"/>
      <c r="BS634" s="63"/>
    </row>
    <row r="635" spans="4:71" s="64" customFormat="1" ht="9.75" customHeight="1" x14ac:dyDescent="0.3">
      <c r="D635" s="87"/>
      <c r="E635" s="87"/>
      <c r="F635" s="87"/>
      <c r="G635" s="87"/>
      <c r="H635" s="87"/>
      <c r="I635" s="87"/>
      <c r="J635" s="87"/>
      <c r="K635" s="87"/>
      <c r="L635" s="87"/>
      <c r="M635" s="87"/>
      <c r="N635" s="87"/>
      <c r="O635" s="87"/>
      <c r="P635" s="87"/>
      <c r="Q635" s="87"/>
      <c r="R635" s="87"/>
      <c r="S635" s="87"/>
      <c r="T635" s="87"/>
      <c r="U635" s="87"/>
      <c r="V635" s="87"/>
      <c r="W635" s="87"/>
      <c r="X635" s="87"/>
      <c r="Y635" s="87"/>
      <c r="Z635" s="87"/>
      <c r="AA635" s="87"/>
      <c r="AB635" s="87"/>
      <c r="AC635" s="87"/>
      <c r="AD635" s="87"/>
      <c r="AE635" s="87"/>
      <c r="AF635" s="87"/>
      <c r="AG635" s="87"/>
      <c r="AH635" s="87"/>
      <c r="AI635" s="87"/>
      <c r="AJ635" s="87"/>
      <c r="AK635" s="87"/>
      <c r="AL635" s="87"/>
      <c r="AM635" s="87"/>
      <c r="AN635" s="87"/>
      <c r="AO635" s="87"/>
      <c r="AP635" s="87"/>
      <c r="AQ635" s="87"/>
      <c r="AR635" s="87"/>
      <c r="AS635" s="87"/>
      <c r="AT635" s="87"/>
      <c r="AU635" s="87"/>
      <c r="AV635" s="87"/>
      <c r="AW635" s="87"/>
      <c r="AX635" s="87"/>
      <c r="AY635" s="87"/>
      <c r="AZ635" s="87"/>
      <c r="BA635" s="87"/>
      <c r="BB635" s="87"/>
      <c r="BC635" s="87"/>
      <c r="BD635" s="87"/>
      <c r="BE635" s="87"/>
      <c r="BF635" s="87"/>
      <c r="BG635" s="87"/>
      <c r="BH635" s="87"/>
      <c r="BI635" s="87"/>
      <c r="BJ635" s="87"/>
      <c r="BK635" s="87"/>
      <c r="BL635" s="87"/>
      <c r="BM635" s="87"/>
      <c r="BN635" s="87"/>
      <c r="BO635" s="87"/>
      <c r="BP635" s="87"/>
      <c r="BQ635" s="87"/>
      <c r="BR635" s="87"/>
      <c r="BS635" s="63"/>
    </row>
    <row r="636" spans="4:71" s="64" customFormat="1" ht="9.75" customHeight="1" x14ac:dyDescent="0.3">
      <c r="D636" s="87"/>
      <c r="E636" s="87"/>
      <c r="F636" s="87"/>
      <c r="G636" s="87"/>
      <c r="H636" s="87"/>
      <c r="I636" s="87"/>
      <c r="J636" s="87"/>
      <c r="K636" s="87"/>
      <c r="L636" s="87"/>
      <c r="M636" s="87"/>
      <c r="N636" s="87"/>
      <c r="O636" s="87"/>
      <c r="P636" s="87"/>
      <c r="Q636" s="87"/>
      <c r="R636" s="87"/>
      <c r="S636" s="87"/>
      <c r="T636" s="87"/>
      <c r="U636" s="87"/>
      <c r="V636" s="87"/>
      <c r="W636" s="87"/>
      <c r="X636" s="87"/>
      <c r="Y636" s="87"/>
      <c r="Z636" s="87"/>
      <c r="AA636" s="87"/>
      <c r="AB636" s="87"/>
      <c r="AC636" s="87"/>
      <c r="AD636" s="87"/>
      <c r="AE636" s="87"/>
      <c r="AF636" s="87"/>
      <c r="AG636" s="87"/>
      <c r="AH636" s="87"/>
      <c r="AI636" s="87"/>
      <c r="AJ636" s="87"/>
      <c r="AK636" s="87"/>
      <c r="AL636" s="87"/>
      <c r="AM636" s="87"/>
      <c r="AN636" s="87"/>
      <c r="AO636" s="87"/>
      <c r="AP636" s="87"/>
      <c r="AQ636" s="87"/>
      <c r="AR636" s="87"/>
      <c r="AS636" s="87"/>
      <c r="AT636" s="87"/>
      <c r="AU636" s="87"/>
      <c r="AV636" s="87"/>
      <c r="AW636" s="87"/>
      <c r="AX636" s="87"/>
      <c r="AY636" s="87"/>
      <c r="AZ636" s="87"/>
      <c r="BA636" s="87"/>
      <c r="BB636" s="87"/>
      <c r="BC636" s="87"/>
      <c r="BD636" s="87"/>
      <c r="BE636" s="87"/>
      <c r="BF636" s="87"/>
      <c r="BG636" s="87"/>
      <c r="BH636" s="87"/>
      <c r="BI636" s="87"/>
      <c r="BJ636" s="87"/>
      <c r="BK636" s="87"/>
      <c r="BL636" s="87"/>
      <c r="BM636" s="87"/>
      <c r="BN636" s="87"/>
      <c r="BO636" s="87"/>
      <c r="BP636" s="87"/>
      <c r="BQ636" s="87"/>
      <c r="BR636" s="87"/>
      <c r="BS636" s="63"/>
    </row>
    <row r="637" spans="4:71" s="64" customFormat="1" ht="9.75" customHeight="1" x14ac:dyDescent="0.3">
      <c r="D637" s="87"/>
      <c r="E637" s="87"/>
      <c r="F637" s="87"/>
      <c r="G637" s="87"/>
      <c r="H637" s="87"/>
      <c r="I637" s="87"/>
      <c r="J637" s="87"/>
      <c r="K637" s="87"/>
      <c r="L637" s="87"/>
      <c r="M637" s="87"/>
      <c r="N637" s="87"/>
      <c r="O637" s="87"/>
      <c r="P637" s="87"/>
      <c r="Q637" s="87"/>
      <c r="R637" s="87"/>
      <c r="S637" s="87"/>
      <c r="T637" s="87"/>
      <c r="U637" s="87"/>
      <c r="V637" s="87"/>
      <c r="W637" s="87"/>
      <c r="X637" s="87"/>
      <c r="Y637" s="87"/>
      <c r="Z637" s="87"/>
      <c r="AA637" s="87"/>
      <c r="AB637" s="87"/>
      <c r="AC637" s="87"/>
      <c r="AD637" s="87"/>
      <c r="AE637" s="87"/>
      <c r="AF637" s="87"/>
      <c r="AG637" s="87"/>
      <c r="AH637" s="87"/>
      <c r="AI637" s="87"/>
      <c r="AJ637" s="87"/>
      <c r="AK637" s="87"/>
      <c r="AL637" s="87"/>
      <c r="AM637" s="87"/>
      <c r="AN637" s="87"/>
      <c r="AO637" s="87"/>
      <c r="AP637" s="87"/>
      <c r="AQ637" s="87"/>
      <c r="AR637" s="87"/>
      <c r="AS637" s="87"/>
      <c r="AT637" s="87"/>
      <c r="AU637" s="87"/>
      <c r="AV637" s="87"/>
      <c r="AW637" s="87"/>
      <c r="AX637" s="87"/>
      <c r="AY637" s="87"/>
      <c r="AZ637" s="87"/>
      <c r="BA637" s="87"/>
      <c r="BB637" s="87"/>
      <c r="BC637" s="87"/>
      <c r="BD637" s="87"/>
      <c r="BE637" s="87"/>
      <c r="BF637" s="87"/>
      <c r="BG637" s="87"/>
      <c r="BH637" s="87"/>
      <c r="BI637" s="87"/>
      <c r="BJ637" s="87"/>
      <c r="BK637" s="87"/>
      <c r="BL637" s="87"/>
      <c r="BM637" s="87"/>
      <c r="BN637" s="87"/>
      <c r="BO637" s="87"/>
      <c r="BP637" s="87"/>
      <c r="BQ637" s="87"/>
      <c r="BR637" s="87"/>
      <c r="BS637" s="63"/>
    </row>
    <row r="638" spans="4:71" s="64" customFormat="1" ht="9.75" customHeight="1" x14ac:dyDescent="0.3">
      <c r="D638" s="87"/>
      <c r="E638" s="87"/>
      <c r="F638" s="87"/>
      <c r="G638" s="87"/>
      <c r="H638" s="87"/>
      <c r="I638" s="87"/>
      <c r="J638" s="87"/>
      <c r="K638" s="87"/>
      <c r="L638" s="87"/>
      <c r="M638" s="87"/>
      <c r="N638" s="87"/>
      <c r="O638" s="87"/>
      <c r="P638" s="87"/>
      <c r="Q638" s="87"/>
      <c r="R638" s="87"/>
      <c r="S638" s="87"/>
      <c r="T638" s="87"/>
      <c r="U638" s="87"/>
      <c r="V638" s="87"/>
      <c r="W638" s="87"/>
      <c r="X638" s="87"/>
      <c r="Y638" s="87"/>
      <c r="Z638" s="87"/>
      <c r="AA638" s="87"/>
      <c r="AB638" s="87"/>
      <c r="AC638" s="87"/>
      <c r="AD638" s="87"/>
      <c r="AE638" s="87"/>
      <c r="AF638" s="87"/>
      <c r="AG638" s="87"/>
      <c r="AH638" s="87"/>
      <c r="AI638" s="87"/>
      <c r="AJ638" s="87"/>
      <c r="AK638" s="87"/>
      <c r="AL638" s="87"/>
      <c r="AM638" s="87"/>
      <c r="AN638" s="87"/>
      <c r="AO638" s="87"/>
      <c r="AP638" s="87"/>
      <c r="AQ638" s="87"/>
      <c r="AR638" s="87"/>
      <c r="AS638" s="87"/>
      <c r="AT638" s="87"/>
      <c r="AU638" s="87"/>
      <c r="AV638" s="87"/>
      <c r="AW638" s="87"/>
      <c r="AX638" s="87"/>
      <c r="AY638" s="87"/>
      <c r="AZ638" s="87"/>
      <c r="BA638" s="87"/>
      <c r="BB638" s="87"/>
      <c r="BC638" s="87"/>
      <c r="BD638" s="87"/>
      <c r="BE638" s="87"/>
      <c r="BF638" s="87"/>
      <c r="BG638" s="87"/>
      <c r="BH638" s="87"/>
      <c r="BI638" s="87"/>
      <c r="BJ638" s="87"/>
      <c r="BK638" s="87"/>
      <c r="BL638" s="87"/>
      <c r="BM638" s="87"/>
      <c r="BN638" s="87"/>
      <c r="BO638" s="87"/>
      <c r="BP638" s="87"/>
      <c r="BQ638" s="87"/>
      <c r="BR638" s="87"/>
      <c r="BS638" s="63"/>
    </row>
    <row r="639" spans="4:71" s="64" customFormat="1" ht="9.75" customHeight="1" x14ac:dyDescent="0.3">
      <c r="D639" s="87"/>
      <c r="E639" s="87"/>
      <c r="F639" s="87"/>
      <c r="G639" s="87"/>
      <c r="H639" s="87"/>
      <c r="I639" s="87"/>
      <c r="J639" s="87"/>
      <c r="K639" s="87"/>
      <c r="L639" s="87"/>
      <c r="M639" s="87"/>
      <c r="N639" s="87"/>
      <c r="O639" s="87"/>
      <c r="P639" s="87"/>
      <c r="Q639" s="87"/>
      <c r="R639" s="87"/>
      <c r="S639" s="87"/>
      <c r="T639" s="87"/>
      <c r="U639" s="87"/>
      <c r="V639" s="87"/>
      <c r="W639" s="87"/>
      <c r="X639" s="87"/>
      <c r="Y639" s="87"/>
      <c r="Z639" s="87"/>
      <c r="AA639" s="87"/>
      <c r="AB639" s="87"/>
      <c r="AC639" s="87"/>
      <c r="AD639" s="87"/>
      <c r="AE639" s="87"/>
      <c r="AF639" s="87"/>
      <c r="AG639" s="87"/>
      <c r="AH639" s="87"/>
      <c r="AI639" s="87"/>
      <c r="AJ639" s="87"/>
      <c r="AK639" s="87"/>
      <c r="AL639" s="87"/>
      <c r="AM639" s="87"/>
      <c r="AN639" s="87"/>
      <c r="AO639" s="87"/>
      <c r="AP639" s="87"/>
      <c r="AQ639" s="87"/>
      <c r="AR639" s="87"/>
      <c r="AS639" s="87"/>
      <c r="AT639" s="87"/>
      <c r="AU639" s="87"/>
      <c r="AV639" s="87"/>
      <c r="AW639" s="87"/>
      <c r="AX639" s="87"/>
      <c r="AY639" s="87"/>
      <c r="AZ639" s="87"/>
      <c r="BA639" s="87"/>
      <c r="BB639" s="87"/>
      <c r="BC639" s="87"/>
      <c r="BD639" s="87"/>
      <c r="BE639" s="87"/>
      <c r="BF639" s="87"/>
      <c r="BG639" s="87"/>
      <c r="BH639" s="87"/>
      <c r="BI639" s="87"/>
      <c r="BJ639" s="87"/>
      <c r="BK639" s="87"/>
      <c r="BL639" s="87"/>
      <c r="BM639" s="87"/>
      <c r="BN639" s="87"/>
      <c r="BO639" s="87"/>
      <c r="BP639" s="87"/>
      <c r="BQ639" s="87"/>
      <c r="BR639" s="87"/>
      <c r="BS639" s="63"/>
    </row>
    <row r="640" spans="4:71" s="64" customFormat="1" ht="9.75" customHeight="1" x14ac:dyDescent="0.3">
      <c r="D640" s="87"/>
      <c r="E640" s="87"/>
      <c r="F640" s="87"/>
      <c r="G640" s="87"/>
      <c r="H640" s="87"/>
      <c r="I640" s="87"/>
      <c r="J640" s="87"/>
      <c r="K640" s="87"/>
      <c r="L640" s="87"/>
      <c r="M640" s="87"/>
      <c r="N640" s="87"/>
      <c r="O640" s="87"/>
      <c r="P640" s="87"/>
      <c r="Q640" s="87"/>
      <c r="R640" s="87"/>
      <c r="S640" s="87"/>
      <c r="T640" s="87"/>
      <c r="U640" s="87"/>
      <c r="V640" s="87"/>
      <c r="W640" s="87"/>
      <c r="X640" s="87"/>
      <c r="Y640" s="87"/>
      <c r="Z640" s="87"/>
      <c r="AA640" s="87"/>
      <c r="AB640" s="87"/>
      <c r="AC640" s="87"/>
      <c r="AD640" s="87"/>
      <c r="AE640" s="87"/>
      <c r="AF640" s="87"/>
      <c r="AG640" s="87"/>
      <c r="AH640" s="87"/>
      <c r="AI640" s="87"/>
      <c r="AJ640" s="87"/>
      <c r="AK640" s="87"/>
      <c r="AL640" s="87"/>
      <c r="AM640" s="87"/>
      <c r="AN640" s="87"/>
      <c r="AO640" s="87"/>
      <c r="AP640" s="87"/>
      <c r="AQ640" s="87"/>
      <c r="AR640" s="87"/>
      <c r="AS640" s="87"/>
      <c r="AT640" s="87"/>
      <c r="AU640" s="87"/>
      <c r="AV640" s="87"/>
      <c r="AW640" s="87"/>
      <c r="AX640" s="87"/>
      <c r="AY640" s="87"/>
      <c r="AZ640" s="87"/>
      <c r="BA640" s="87"/>
      <c r="BB640" s="87"/>
      <c r="BC640" s="87"/>
      <c r="BD640" s="87"/>
      <c r="BE640" s="87"/>
      <c r="BF640" s="87"/>
      <c r="BG640" s="87"/>
      <c r="BH640" s="87"/>
      <c r="BI640" s="87"/>
      <c r="BJ640" s="87"/>
      <c r="BK640" s="87"/>
      <c r="BL640" s="87"/>
      <c r="BM640" s="87"/>
      <c r="BN640" s="87"/>
      <c r="BO640" s="87"/>
      <c r="BP640" s="87"/>
      <c r="BQ640" s="87"/>
      <c r="BR640" s="87"/>
      <c r="BS640" s="63"/>
    </row>
    <row r="641" spans="4:71" s="64" customFormat="1" ht="9.75" customHeight="1" x14ac:dyDescent="0.3">
      <c r="D641" s="87"/>
      <c r="E641" s="87"/>
      <c r="F641" s="87"/>
      <c r="G641" s="87"/>
      <c r="H641" s="87"/>
      <c r="I641" s="87"/>
      <c r="J641" s="87"/>
      <c r="K641" s="87"/>
      <c r="L641" s="87"/>
      <c r="M641" s="87"/>
      <c r="N641" s="87"/>
      <c r="O641" s="87"/>
      <c r="P641" s="87"/>
      <c r="Q641" s="87"/>
      <c r="R641" s="87"/>
      <c r="S641" s="87"/>
      <c r="T641" s="87"/>
      <c r="U641" s="87"/>
      <c r="V641" s="87"/>
      <c r="W641" s="87"/>
      <c r="X641" s="87"/>
      <c r="Y641" s="87"/>
      <c r="Z641" s="87"/>
      <c r="AA641" s="87"/>
      <c r="AB641" s="87"/>
      <c r="AC641" s="87"/>
      <c r="AD641" s="87"/>
      <c r="AE641" s="87"/>
      <c r="AF641" s="87"/>
      <c r="AG641" s="87"/>
      <c r="AH641" s="87"/>
      <c r="AI641" s="87"/>
      <c r="AJ641" s="87"/>
      <c r="AK641" s="87"/>
      <c r="AL641" s="87"/>
      <c r="AM641" s="87"/>
      <c r="AN641" s="87"/>
      <c r="AO641" s="87"/>
      <c r="AP641" s="87"/>
      <c r="AQ641" s="87"/>
      <c r="AR641" s="87"/>
      <c r="AS641" s="87"/>
      <c r="AT641" s="87"/>
      <c r="AU641" s="87"/>
      <c r="AV641" s="87"/>
      <c r="AW641" s="87"/>
      <c r="AX641" s="87"/>
      <c r="AY641" s="87"/>
      <c r="AZ641" s="87"/>
      <c r="BA641" s="87"/>
      <c r="BB641" s="87"/>
      <c r="BC641" s="87"/>
      <c r="BD641" s="87"/>
      <c r="BE641" s="87"/>
      <c r="BF641" s="87"/>
      <c r="BG641" s="87"/>
      <c r="BH641" s="87"/>
      <c r="BI641" s="87"/>
      <c r="BJ641" s="87"/>
      <c r="BK641" s="87"/>
      <c r="BL641" s="87"/>
      <c r="BM641" s="87"/>
      <c r="BN641" s="87"/>
      <c r="BO641" s="87"/>
      <c r="BP641" s="87"/>
      <c r="BQ641" s="87"/>
      <c r="BR641" s="87"/>
      <c r="BS641" s="63"/>
    </row>
    <row r="642" spans="4:71" s="64" customFormat="1" ht="9.75" customHeight="1" x14ac:dyDescent="0.3">
      <c r="D642" s="87"/>
      <c r="E642" s="87"/>
      <c r="F642" s="87"/>
      <c r="G642" s="87"/>
      <c r="H642" s="87"/>
      <c r="I642" s="87"/>
      <c r="J642" s="87"/>
      <c r="K642" s="87"/>
      <c r="L642" s="87"/>
      <c r="M642" s="87"/>
      <c r="N642" s="87"/>
      <c r="O642" s="87"/>
      <c r="P642" s="87"/>
      <c r="Q642" s="87"/>
      <c r="R642" s="87"/>
      <c r="S642" s="87"/>
      <c r="T642" s="87"/>
      <c r="U642" s="87"/>
      <c r="V642" s="87"/>
      <c r="W642" s="87"/>
      <c r="X642" s="87"/>
      <c r="Y642" s="87"/>
      <c r="Z642" s="87"/>
      <c r="AA642" s="87"/>
      <c r="AB642" s="87"/>
      <c r="AC642" s="87"/>
      <c r="AD642" s="87"/>
      <c r="AE642" s="87"/>
      <c r="AF642" s="87"/>
      <c r="AG642" s="87"/>
      <c r="AH642" s="87"/>
      <c r="AI642" s="87"/>
      <c r="AJ642" s="87"/>
      <c r="AK642" s="87"/>
      <c r="AL642" s="87"/>
      <c r="AM642" s="87"/>
      <c r="AN642" s="87"/>
      <c r="AO642" s="87"/>
      <c r="AP642" s="87"/>
      <c r="AQ642" s="87"/>
      <c r="AR642" s="87"/>
      <c r="AS642" s="87"/>
      <c r="AT642" s="87"/>
      <c r="AU642" s="87"/>
      <c r="AV642" s="87"/>
      <c r="AW642" s="87"/>
      <c r="AX642" s="87"/>
      <c r="AY642" s="87"/>
      <c r="AZ642" s="87"/>
      <c r="BA642" s="87"/>
      <c r="BB642" s="87"/>
      <c r="BC642" s="87"/>
      <c r="BD642" s="87"/>
      <c r="BE642" s="87"/>
      <c r="BF642" s="87"/>
      <c r="BG642" s="87"/>
      <c r="BH642" s="87"/>
      <c r="BI642" s="87"/>
      <c r="BJ642" s="87"/>
      <c r="BK642" s="87"/>
      <c r="BL642" s="87"/>
      <c r="BM642" s="87"/>
      <c r="BN642" s="87"/>
      <c r="BO642" s="87"/>
      <c r="BP642" s="87"/>
      <c r="BQ642" s="87"/>
      <c r="BR642" s="87"/>
      <c r="BS642" s="63"/>
    </row>
    <row r="643" spans="4:71" s="64" customFormat="1" ht="9.75" customHeight="1" x14ac:dyDescent="0.3">
      <c r="D643" s="87"/>
      <c r="E643" s="87"/>
      <c r="F643" s="87"/>
      <c r="G643" s="87"/>
      <c r="H643" s="87"/>
      <c r="I643" s="87"/>
      <c r="J643" s="87"/>
      <c r="K643" s="87"/>
      <c r="L643" s="87"/>
      <c r="M643" s="87"/>
      <c r="N643" s="87"/>
      <c r="O643" s="87"/>
      <c r="P643" s="87"/>
      <c r="Q643" s="87"/>
      <c r="R643" s="87"/>
      <c r="S643" s="87"/>
      <c r="T643" s="87"/>
      <c r="U643" s="87"/>
      <c r="V643" s="87"/>
      <c r="W643" s="87"/>
      <c r="X643" s="87"/>
      <c r="Y643" s="87"/>
      <c r="Z643" s="87"/>
      <c r="AA643" s="87"/>
      <c r="AB643" s="87"/>
      <c r="AC643" s="87"/>
      <c r="AD643" s="87"/>
      <c r="AE643" s="87"/>
      <c r="AF643" s="87"/>
      <c r="AG643" s="87"/>
      <c r="AH643" s="87"/>
      <c r="AI643" s="87"/>
      <c r="AJ643" s="87"/>
      <c r="AK643" s="87"/>
      <c r="AL643" s="87"/>
      <c r="AM643" s="87"/>
      <c r="AN643" s="87"/>
      <c r="AO643" s="87"/>
      <c r="AP643" s="87"/>
      <c r="AQ643" s="87"/>
      <c r="AR643" s="87"/>
      <c r="AS643" s="87"/>
      <c r="AT643" s="87"/>
      <c r="AU643" s="87"/>
      <c r="AV643" s="87"/>
      <c r="AW643" s="87"/>
      <c r="AX643" s="87"/>
      <c r="AY643" s="87"/>
      <c r="AZ643" s="87"/>
      <c r="BA643" s="87"/>
      <c r="BB643" s="87"/>
      <c r="BC643" s="87"/>
      <c r="BD643" s="87"/>
      <c r="BE643" s="87"/>
      <c r="BF643" s="87"/>
      <c r="BG643" s="87"/>
      <c r="BH643" s="87"/>
      <c r="BI643" s="87"/>
      <c r="BJ643" s="87"/>
      <c r="BK643" s="87"/>
      <c r="BL643" s="87"/>
      <c r="BM643" s="87"/>
      <c r="BN643" s="87"/>
      <c r="BO643" s="87"/>
      <c r="BP643" s="87"/>
      <c r="BQ643" s="87"/>
      <c r="BR643" s="87"/>
      <c r="BS643" s="63"/>
    </row>
    <row r="644" spans="4:71" s="64" customFormat="1" ht="9.75" customHeight="1" x14ac:dyDescent="0.3">
      <c r="D644" s="87"/>
      <c r="E644" s="87"/>
      <c r="F644" s="87"/>
      <c r="G644" s="87"/>
      <c r="H644" s="87"/>
      <c r="I644" s="87"/>
      <c r="J644" s="87"/>
      <c r="K644" s="87"/>
      <c r="L644" s="87"/>
      <c r="M644" s="87"/>
      <c r="N644" s="87"/>
      <c r="O644" s="87"/>
      <c r="P644" s="87"/>
      <c r="Q644" s="87"/>
      <c r="R644" s="87"/>
      <c r="S644" s="87"/>
      <c r="T644" s="87"/>
      <c r="U644" s="87"/>
      <c r="V644" s="87"/>
      <c r="W644" s="87"/>
      <c r="X644" s="87"/>
      <c r="Y644" s="87"/>
      <c r="Z644" s="87"/>
      <c r="AA644" s="87"/>
      <c r="AB644" s="87"/>
      <c r="AC644" s="87"/>
      <c r="AD644" s="87"/>
      <c r="AE644" s="87"/>
      <c r="AF644" s="87"/>
      <c r="AG644" s="87"/>
      <c r="AH644" s="87"/>
      <c r="AI644" s="87"/>
      <c r="AJ644" s="87"/>
      <c r="AK644" s="87"/>
      <c r="AL644" s="87"/>
      <c r="AM644" s="87"/>
      <c r="AN644" s="87"/>
      <c r="AO644" s="87"/>
      <c r="AP644" s="87"/>
      <c r="AQ644" s="87"/>
      <c r="AR644" s="87"/>
      <c r="AS644" s="87"/>
      <c r="AT644" s="87"/>
      <c r="AU644" s="87"/>
      <c r="AV644" s="87"/>
      <c r="AW644" s="87"/>
      <c r="AX644" s="87"/>
      <c r="AY644" s="87"/>
      <c r="AZ644" s="87"/>
      <c r="BA644" s="87"/>
      <c r="BB644" s="87"/>
      <c r="BC644" s="87"/>
      <c r="BD644" s="87"/>
      <c r="BE644" s="87"/>
      <c r="BF644" s="87"/>
      <c r="BG644" s="87"/>
      <c r="BH644" s="87"/>
      <c r="BI644" s="87"/>
      <c r="BJ644" s="87"/>
      <c r="BK644" s="87"/>
      <c r="BL644" s="87"/>
      <c r="BM644" s="87"/>
      <c r="BN644" s="87"/>
      <c r="BO644" s="87"/>
      <c r="BP644" s="87"/>
      <c r="BQ644" s="87"/>
      <c r="BR644" s="87"/>
      <c r="BS644" s="63"/>
    </row>
    <row r="645" spans="4:71" s="64" customFormat="1" ht="9.75" customHeight="1" x14ac:dyDescent="0.3">
      <c r="D645" s="87"/>
      <c r="E645" s="87"/>
      <c r="F645" s="87"/>
      <c r="G645" s="87"/>
      <c r="H645" s="87"/>
      <c r="I645" s="87"/>
      <c r="J645" s="87"/>
      <c r="K645" s="87"/>
      <c r="L645" s="87"/>
      <c r="M645" s="87"/>
      <c r="N645" s="87"/>
      <c r="O645" s="87"/>
      <c r="P645" s="87"/>
      <c r="Q645" s="87"/>
      <c r="R645" s="87"/>
      <c r="S645" s="87"/>
      <c r="T645" s="87"/>
      <c r="U645" s="87"/>
      <c r="V645" s="87"/>
      <c r="W645" s="87"/>
      <c r="X645" s="87"/>
      <c r="Y645" s="87"/>
      <c r="Z645" s="87"/>
      <c r="AA645" s="87"/>
      <c r="AB645" s="87"/>
      <c r="AC645" s="87"/>
      <c r="AD645" s="87"/>
      <c r="AE645" s="87"/>
      <c r="AF645" s="87"/>
      <c r="AG645" s="87"/>
      <c r="AH645" s="87"/>
      <c r="AI645" s="87"/>
      <c r="AJ645" s="87"/>
      <c r="AK645" s="87"/>
      <c r="AL645" s="87"/>
      <c r="AM645" s="87"/>
      <c r="AN645" s="87"/>
      <c r="AO645" s="87"/>
      <c r="AP645" s="87"/>
      <c r="AQ645" s="87"/>
      <c r="AR645" s="87"/>
      <c r="AS645" s="87"/>
      <c r="AT645" s="87"/>
      <c r="AU645" s="87"/>
      <c r="AV645" s="87"/>
      <c r="AW645" s="87"/>
      <c r="AX645" s="87"/>
      <c r="AY645" s="87"/>
      <c r="AZ645" s="87"/>
      <c r="BA645" s="87"/>
      <c r="BB645" s="87"/>
      <c r="BC645" s="87"/>
      <c r="BD645" s="87"/>
      <c r="BE645" s="87"/>
      <c r="BF645" s="87"/>
      <c r="BG645" s="87"/>
      <c r="BH645" s="87"/>
      <c r="BI645" s="87"/>
      <c r="BJ645" s="87"/>
      <c r="BK645" s="87"/>
      <c r="BL645" s="87"/>
      <c r="BM645" s="87"/>
      <c r="BN645" s="87"/>
      <c r="BO645" s="87"/>
      <c r="BP645" s="87"/>
      <c r="BQ645" s="87"/>
      <c r="BR645" s="87"/>
      <c r="BS645" s="63"/>
    </row>
    <row r="646" spans="4:71" s="64" customFormat="1" ht="9.75" customHeight="1" x14ac:dyDescent="0.3">
      <c r="D646" s="87"/>
      <c r="E646" s="87"/>
      <c r="F646" s="87"/>
      <c r="G646" s="87"/>
      <c r="H646" s="87"/>
      <c r="I646" s="87"/>
      <c r="J646" s="87"/>
      <c r="K646" s="87"/>
      <c r="L646" s="87"/>
      <c r="M646" s="87"/>
      <c r="N646" s="87"/>
      <c r="O646" s="87"/>
      <c r="P646" s="87"/>
      <c r="Q646" s="87"/>
      <c r="R646" s="87"/>
      <c r="S646" s="87"/>
      <c r="T646" s="87"/>
      <c r="U646" s="87"/>
      <c r="V646" s="87"/>
      <c r="W646" s="87"/>
      <c r="X646" s="87"/>
      <c r="Y646" s="87"/>
      <c r="Z646" s="87"/>
      <c r="AA646" s="87"/>
      <c r="AB646" s="87"/>
      <c r="AC646" s="87"/>
      <c r="AD646" s="87"/>
      <c r="AE646" s="87"/>
      <c r="AF646" s="87"/>
      <c r="AG646" s="87"/>
      <c r="AH646" s="87"/>
      <c r="AI646" s="87"/>
      <c r="AJ646" s="87"/>
      <c r="AK646" s="87"/>
      <c r="AL646" s="87"/>
      <c r="AM646" s="87"/>
      <c r="AN646" s="87"/>
      <c r="AO646" s="87"/>
      <c r="AP646" s="87"/>
      <c r="AQ646" s="87"/>
      <c r="AR646" s="87"/>
      <c r="AS646" s="87"/>
      <c r="AT646" s="87"/>
      <c r="AU646" s="87"/>
      <c r="AV646" s="87"/>
      <c r="AW646" s="87"/>
      <c r="AX646" s="87"/>
      <c r="AY646" s="87"/>
      <c r="AZ646" s="87"/>
      <c r="BA646" s="87"/>
      <c r="BB646" s="87"/>
      <c r="BC646" s="87"/>
      <c r="BD646" s="87"/>
      <c r="BE646" s="87"/>
      <c r="BF646" s="87"/>
      <c r="BG646" s="87"/>
      <c r="BH646" s="87"/>
      <c r="BI646" s="87"/>
      <c r="BJ646" s="87"/>
      <c r="BK646" s="87"/>
      <c r="BL646" s="87"/>
      <c r="BM646" s="87"/>
      <c r="BN646" s="87"/>
      <c r="BO646" s="87"/>
      <c r="BP646" s="87"/>
      <c r="BQ646" s="87"/>
      <c r="BR646" s="87"/>
      <c r="BS646" s="63"/>
    </row>
    <row r="647" spans="4:71" s="64" customFormat="1" ht="9.75" customHeight="1" x14ac:dyDescent="0.3">
      <c r="D647" s="87"/>
      <c r="E647" s="87"/>
      <c r="F647" s="87"/>
      <c r="G647" s="87"/>
      <c r="H647" s="87"/>
      <c r="I647" s="87"/>
      <c r="J647" s="87"/>
      <c r="K647" s="87"/>
      <c r="L647" s="87"/>
      <c r="M647" s="87"/>
      <c r="N647" s="87"/>
      <c r="O647" s="87"/>
      <c r="P647" s="87"/>
      <c r="Q647" s="87"/>
      <c r="R647" s="87"/>
      <c r="S647" s="87"/>
      <c r="T647" s="87"/>
      <c r="U647" s="87"/>
      <c r="V647" s="87"/>
      <c r="W647" s="87"/>
      <c r="X647" s="87"/>
      <c r="Y647" s="87"/>
      <c r="Z647" s="87"/>
      <c r="AA647" s="87"/>
      <c r="AB647" s="87"/>
      <c r="AC647" s="87"/>
      <c r="AD647" s="87"/>
      <c r="AE647" s="87"/>
      <c r="AF647" s="87"/>
      <c r="AG647" s="87"/>
      <c r="AH647" s="87"/>
      <c r="AI647" s="87"/>
      <c r="AJ647" s="87"/>
      <c r="AK647" s="87"/>
      <c r="AL647" s="87"/>
      <c r="AM647" s="87"/>
      <c r="AN647" s="87"/>
      <c r="AO647" s="87"/>
      <c r="AP647" s="87"/>
      <c r="AQ647" s="87"/>
      <c r="AR647" s="87"/>
      <c r="AS647" s="87"/>
      <c r="AT647" s="87"/>
      <c r="AU647" s="87"/>
      <c r="AV647" s="87"/>
      <c r="AW647" s="87"/>
      <c r="AX647" s="87"/>
      <c r="AY647" s="87"/>
      <c r="AZ647" s="87"/>
      <c r="BA647" s="87"/>
      <c r="BB647" s="87"/>
      <c r="BC647" s="87"/>
      <c r="BD647" s="87"/>
      <c r="BE647" s="87"/>
      <c r="BF647" s="87"/>
      <c r="BG647" s="87"/>
      <c r="BH647" s="87"/>
      <c r="BI647" s="87"/>
      <c r="BJ647" s="87"/>
      <c r="BK647" s="87"/>
      <c r="BL647" s="87"/>
      <c r="BM647" s="87"/>
      <c r="BN647" s="87"/>
      <c r="BO647" s="87"/>
      <c r="BP647" s="87"/>
      <c r="BQ647" s="87"/>
      <c r="BR647" s="87"/>
      <c r="BS647" s="63"/>
    </row>
    <row r="648" spans="4:71" s="64" customFormat="1" ht="9.75" customHeight="1" x14ac:dyDescent="0.3">
      <c r="D648" s="87"/>
      <c r="E648" s="87"/>
      <c r="F648" s="87"/>
      <c r="G648" s="87"/>
      <c r="H648" s="87"/>
      <c r="I648" s="87"/>
      <c r="J648" s="87"/>
      <c r="K648" s="87"/>
      <c r="L648" s="87"/>
      <c r="M648" s="87"/>
      <c r="N648" s="87"/>
      <c r="O648" s="87"/>
      <c r="P648" s="87"/>
      <c r="Q648" s="87"/>
      <c r="R648" s="87"/>
      <c r="S648" s="87"/>
      <c r="T648" s="87"/>
      <c r="U648" s="87"/>
      <c r="V648" s="87"/>
      <c r="W648" s="87"/>
      <c r="X648" s="87"/>
      <c r="Y648" s="87"/>
      <c r="Z648" s="87"/>
      <c r="AA648" s="87"/>
      <c r="AB648" s="87"/>
      <c r="AC648" s="87"/>
      <c r="AD648" s="87"/>
      <c r="AE648" s="87"/>
      <c r="AF648" s="87"/>
      <c r="AG648" s="87"/>
      <c r="AH648" s="87"/>
      <c r="AI648" s="87"/>
      <c r="AJ648" s="87"/>
      <c r="AK648" s="87"/>
      <c r="AL648" s="87"/>
      <c r="AM648" s="87"/>
      <c r="AN648" s="87"/>
      <c r="AO648" s="87"/>
      <c r="AP648" s="87"/>
      <c r="AQ648" s="87"/>
      <c r="AR648" s="87"/>
      <c r="AS648" s="87"/>
      <c r="AT648" s="87"/>
      <c r="AU648" s="87"/>
      <c r="AV648" s="87"/>
      <c r="AW648" s="87"/>
      <c r="AX648" s="87"/>
      <c r="AY648" s="87"/>
      <c r="AZ648" s="87"/>
      <c r="BA648" s="87"/>
      <c r="BB648" s="87"/>
      <c r="BC648" s="87"/>
      <c r="BD648" s="87"/>
      <c r="BE648" s="87"/>
      <c r="BF648" s="87"/>
      <c r="BG648" s="87"/>
      <c r="BH648" s="87"/>
      <c r="BI648" s="87"/>
      <c r="BJ648" s="87"/>
      <c r="BK648" s="87"/>
      <c r="BL648" s="87"/>
      <c r="BM648" s="87"/>
      <c r="BN648" s="87"/>
      <c r="BO648" s="87"/>
      <c r="BP648" s="87"/>
      <c r="BQ648" s="87"/>
      <c r="BR648" s="87"/>
      <c r="BS648" s="63"/>
    </row>
    <row r="649" spans="4:71" s="64" customFormat="1" ht="9.75" customHeight="1" x14ac:dyDescent="0.3">
      <c r="D649" s="87"/>
      <c r="E649" s="87"/>
      <c r="F649" s="87"/>
      <c r="G649" s="87"/>
      <c r="H649" s="87"/>
      <c r="I649" s="87"/>
      <c r="J649" s="87"/>
      <c r="K649" s="87"/>
      <c r="L649" s="87"/>
      <c r="M649" s="87"/>
      <c r="N649" s="87"/>
      <c r="O649" s="87"/>
      <c r="P649" s="87"/>
      <c r="Q649" s="87"/>
      <c r="R649" s="87"/>
      <c r="S649" s="87"/>
      <c r="T649" s="87"/>
      <c r="U649" s="87"/>
      <c r="V649" s="87"/>
      <c r="W649" s="87"/>
      <c r="X649" s="87"/>
      <c r="Y649" s="87"/>
      <c r="Z649" s="87"/>
      <c r="AA649" s="87"/>
      <c r="AB649" s="87"/>
      <c r="AC649" s="87"/>
      <c r="AD649" s="87"/>
      <c r="AE649" s="87"/>
      <c r="AF649" s="87"/>
      <c r="AG649" s="87"/>
      <c r="AH649" s="87"/>
      <c r="AI649" s="87"/>
      <c r="AJ649" s="87"/>
      <c r="AK649" s="87"/>
      <c r="AL649" s="87"/>
      <c r="AM649" s="87"/>
      <c r="AN649" s="87"/>
      <c r="AO649" s="87"/>
      <c r="AP649" s="87"/>
      <c r="AQ649" s="87"/>
      <c r="AR649" s="87"/>
      <c r="AS649" s="87"/>
      <c r="AT649" s="87"/>
      <c r="AU649" s="87"/>
      <c r="AV649" s="87"/>
      <c r="AW649" s="87"/>
      <c r="AX649" s="87"/>
      <c r="AY649" s="87"/>
      <c r="AZ649" s="87"/>
      <c r="BA649" s="87"/>
      <c r="BB649" s="87"/>
      <c r="BC649" s="87"/>
      <c r="BD649" s="87"/>
      <c r="BE649" s="87"/>
      <c r="BF649" s="87"/>
      <c r="BG649" s="87"/>
      <c r="BH649" s="87"/>
      <c r="BI649" s="87"/>
      <c r="BJ649" s="87"/>
      <c r="BK649" s="87"/>
      <c r="BL649" s="87"/>
      <c r="BM649" s="87"/>
      <c r="BN649" s="87"/>
      <c r="BO649" s="87"/>
      <c r="BP649" s="87"/>
      <c r="BQ649" s="87"/>
      <c r="BR649" s="87"/>
      <c r="BS649" s="63"/>
    </row>
    <row r="650" spans="4:71" s="64" customFormat="1" ht="9.75" customHeight="1" x14ac:dyDescent="0.3">
      <c r="D650" s="87"/>
      <c r="E650" s="87"/>
      <c r="F650" s="87"/>
      <c r="G650" s="87"/>
      <c r="H650" s="87"/>
      <c r="I650" s="87"/>
      <c r="J650" s="87"/>
      <c r="K650" s="87"/>
      <c r="L650" s="87"/>
      <c r="M650" s="87"/>
      <c r="N650" s="87"/>
      <c r="O650" s="87"/>
      <c r="P650" s="87"/>
      <c r="Q650" s="87"/>
      <c r="R650" s="87"/>
      <c r="S650" s="87"/>
      <c r="T650" s="87"/>
      <c r="U650" s="87"/>
      <c r="V650" s="87"/>
      <c r="W650" s="87"/>
      <c r="X650" s="87"/>
      <c r="Y650" s="87"/>
      <c r="Z650" s="87"/>
      <c r="AA650" s="87"/>
      <c r="AB650" s="87"/>
      <c r="AC650" s="87"/>
      <c r="AD650" s="87"/>
      <c r="AE650" s="87"/>
      <c r="AF650" s="87"/>
      <c r="AG650" s="87"/>
      <c r="AH650" s="87"/>
      <c r="AI650" s="87"/>
      <c r="AJ650" s="87"/>
      <c r="AK650" s="87"/>
      <c r="AL650" s="87"/>
      <c r="AM650" s="87"/>
      <c r="AN650" s="87"/>
      <c r="AO650" s="87"/>
      <c r="AP650" s="87"/>
      <c r="AQ650" s="87"/>
      <c r="AR650" s="87"/>
      <c r="AS650" s="87"/>
      <c r="AT650" s="87"/>
      <c r="AU650" s="87"/>
      <c r="AV650" s="87"/>
      <c r="AW650" s="87"/>
      <c r="AX650" s="87"/>
      <c r="AY650" s="87"/>
      <c r="AZ650" s="87"/>
      <c r="BA650" s="87"/>
      <c r="BB650" s="87"/>
      <c r="BC650" s="87"/>
      <c r="BD650" s="87"/>
      <c r="BE650" s="87"/>
      <c r="BF650" s="87"/>
      <c r="BG650" s="87"/>
      <c r="BH650" s="87"/>
      <c r="BI650" s="87"/>
      <c r="BJ650" s="87"/>
      <c r="BK650" s="87"/>
      <c r="BL650" s="87"/>
      <c r="BM650" s="87"/>
      <c r="BN650" s="87"/>
      <c r="BO650" s="87"/>
      <c r="BP650" s="87"/>
      <c r="BQ650" s="87"/>
      <c r="BR650" s="87"/>
      <c r="BS650" s="63"/>
    </row>
    <row r="651" spans="4:71" s="64" customFormat="1" ht="9.75" customHeight="1" x14ac:dyDescent="0.3">
      <c r="D651" s="87"/>
      <c r="E651" s="87"/>
      <c r="F651" s="87"/>
      <c r="G651" s="87"/>
      <c r="H651" s="87"/>
      <c r="I651" s="87"/>
      <c r="J651" s="87"/>
      <c r="K651" s="87"/>
      <c r="L651" s="87"/>
      <c r="M651" s="87"/>
      <c r="N651" s="87"/>
      <c r="O651" s="87"/>
      <c r="P651" s="87"/>
      <c r="Q651" s="87"/>
      <c r="R651" s="87"/>
      <c r="S651" s="87"/>
      <c r="T651" s="87"/>
      <c r="U651" s="87"/>
      <c r="V651" s="87"/>
      <c r="W651" s="87"/>
      <c r="X651" s="87"/>
      <c r="Y651" s="87"/>
      <c r="Z651" s="87"/>
      <c r="AA651" s="87"/>
      <c r="AB651" s="87"/>
      <c r="AC651" s="87"/>
      <c r="AD651" s="87"/>
      <c r="AE651" s="87"/>
      <c r="AF651" s="87"/>
      <c r="AG651" s="87"/>
      <c r="AH651" s="87"/>
      <c r="AI651" s="87"/>
      <c r="AJ651" s="87"/>
      <c r="AK651" s="87"/>
      <c r="AL651" s="87"/>
      <c r="AM651" s="87"/>
      <c r="AN651" s="87"/>
      <c r="AO651" s="87"/>
      <c r="AP651" s="87"/>
      <c r="AQ651" s="87"/>
      <c r="AR651" s="87"/>
      <c r="AS651" s="87"/>
      <c r="AT651" s="87"/>
      <c r="AU651" s="87"/>
      <c r="AV651" s="87"/>
      <c r="AW651" s="87"/>
      <c r="AX651" s="87"/>
      <c r="AY651" s="87"/>
      <c r="AZ651" s="87"/>
      <c r="BA651" s="87"/>
      <c r="BB651" s="87"/>
      <c r="BC651" s="87"/>
      <c r="BD651" s="87"/>
      <c r="BE651" s="87"/>
      <c r="BF651" s="87"/>
      <c r="BG651" s="87"/>
      <c r="BH651" s="87"/>
      <c r="BI651" s="87"/>
      <c r="BJ651" s="87"/>
      <c r="BK651" s="87"/>
      <c r="BL651" s="87"/>
      <c r="BM651" s="87"/>
      <c r="BN651" s="87"/>
      <c r="BO651" s="87"/>
      <c r="BP651" s="87"/>
      <c r="BQ651" s="87"/>
      <c r="BR651" s="87"/>
      <c r="BS651" s="63"/>
    </row>
    <row r="652" spans="4:71" s="64" customFormat="1" ht="9.75" customHeight="1" x14ac:dyDescent="0.3">
      <c r="D652" s="87"/>
      <c r="E652" s="87"/>
      <c r="F652" s="87"/>
      <c r="G652" s="87"/>
      <c r="H652" s="87"/>
      <c r="I652" s="87"/>
      <c r="J652" s="87"/>
      <c r="K652" s="87"/>
      <c r="L652" s="87"/>
      <c r="M652" s="87"/>
      <c r="N652" s="87"/>
      <c r="O652" s="87"/>
      <c r="P652" s="87"/>
      <c r="Q652" s="87"/>
      <c r="R652" s="87"/>
      <c r="S652" s="87"/>
      <c r="T652" s="87"/>
      <c r="U652" s="87"/>
      <c r="V652" s="87"/>
      <c r="W652" s="87"/>
      <c r="X652" s="87"/>
      <c r="Y652" s="87"/>
      <c r="Z652" s="87"/>
      <c r="AA652" s="87"/>
      <c r="AB652" s="87"/>
      <c r="AC652" s="87"/>
      <c r="AD652" s="87"/>
      <c r="AE652" s="87"/>
      <c r="AF652" s="87"/>
      <c r="AG652" s="87"/>
      <c r="AH652" s="87"/>
      <c r="AI652" s="87"/>
      <c r="AJ652" s="87"/>
      <c r="AK652" s="87"/>
      <c r="AL652" s="87"/>
      <c r="AM652" s="87"/>
      <c r="AN652" s="87"/>
      <c r="AO652" s="87"/>
      <c r="AP652" s="87"/>
      <c r="AQ652" s="87"/>
      <c r="AR652" s="87"/>
      <c r="AS652" s="87"/>
      <c r="AT652" s="87"/>
      <c r="AU652" s="87"/>
      <c r="AV652" s="87"/>
      <c r="AW652" s="87"/>
      <c r="AX652" s="87"/>
      <c r="AY652" s="87"/>
      <c r="AZ652" s="87"/>
      <c r="BA652" s="87"/>
      <c r="BB652" s="87"/>
      <c r="BC652" s="87"/>
      <c r="BD652" s="87"/>
      <c r="BE652" s="87"/>
      <c r="BF652" s="87"/>
      <c r="BG652" s="87"/>
      <c r="BH652" s="87"/>
      <c r="BI652" s="87"/>
      <c r="BJ652" s="87"/>
      <c r="BK652" s="87"/>
      <c r="BL652" s="87"/>
      <c r="BM652" s="87"/>
      <c r="BN652" s="87"/>
      <c r="BO652" s="87"/>
      <c r="BP652" s="87"/>
      <c r="BQ652" s="87"/>
      <c r="BR652" s="87"/>
      <c r="BS652" s="63"/>
    </row>
    <row r="653" spans="4:71" s="64" customFormat="1" ht="9.75" customHeight="1" x14ac:dyDescent="0.3">
      <c r="D653" s="87"/>
      <c r="E653" s="87"/>
      <c r="F653" s="87"/>
      <c r="G653" s="87"/>
      <c r="H653" s="87"/>
      <c r="I653" s="87"/>
      <c r="J653" s="87"/>
      <c r="K653" s="87"/>
      <c r="L653" s="87"/>
      <c r="M653" s="87"/>
      <c r="N653" s="87"/>
      <c r="O653" s="87"/>
      <c r="P653" s="87"/>
      <c r="Q653" s="87"/>
      <c r="R653" s="87"/>
      <c r="S653" s="87"/>
      <c r="T653" s="87"/>
      <c r="U653" s="87"/>
      <c r="V653" s="87"/>
      <c r="W653" s="87"/>
      <c r="X653" s="87"/>
      <c r="Y653" s="87"/>
      <c r="Z653" s="87"/>
      <c r="AA653" s="87"/>
      <c r="AB653" s="87"/>
      <c r="AC653" s="87"/>
      <c r="AD653" s="87"/>
      <c r="AE653" s="87"/>
      <c r="AF653" s="87"/>
      <c r="AG653" s="87"/>
      <c r="AH653" s="87"/>
      <c r="AI653" s="87"/>
      <c r="AJ653" s="87"/>
      <c r="AK653" s="87"/>
      <c r="AL653" s="87"/>
      <c r="AM653" s="87"/>
      <c r="AN653" s="87"/>
      <c r="AO653" s="87"/>
      <c r="AP653" s="87"/>
      <c r="AQ653" s="87"/>
      <c r="AR653" s="87"/>
      <c r="AS653" s="87"/>
      <c r="AT653" s="87"/>
      <c r="AU653" s="87"/>
      <c r="AV653" s="87"/>
      <c r="AW653" s="87"/>
      <c r="AX653" s="87"/>
      <c r="AY653" s="87"/>
      <c r="AZ653" s="87"/>
      <c r="BA653" s="87"/>
      <c r="BB653" s="87"/>
      <c r="BC653" s="87"/>
      <c r="BD653" s="87"/>
      <c r="BE653" s="87"/>
      <c r="BF653" s="87"/>
      <c r="BG653" s="87"/>
      <c r="BH653" s="87"/>
      <c r="BI653" s="87"/>
      <c r="BJ653" s="87"/>
      <c r="BK653" s="87"/>
      <c r="BL653" s="87"/>
      <c r="BM653" s="87"/>
      <c r="BN653" s="87"/>
      <c r="BO653" s="87"/>
      <c r="BP653" s="87"/>
      <c r="BQ653" s="87"/>
      <c r="BR653" s="87"/>
      <c r="BS653" s="63"/>
    </row>
    <row r="654" spans="4:71" s="64" customFormat="1" ht="9.75" customHeight="1" x14ac:dyDescent="0.3">
      <c r="D654" s="87"/>
      <c r="E654" s="87"/>
      <c r="F654" s="87"/>
      <c r="G654" s="87"/>
      <c r="H654" s="87"/>
      <c r="I654" s="87"/>
      <c r="J654" s="87"/>
      <c r="K654" s="87"/>
      <c r="L654" s="87"/>
      <c r="M654" s="87"/>
      <c r="N654" s="87"/>
      <c r="O654" s="87"/>
      <c r="P654" s="87"/>
      <c r="Q654" s="87"/>
      <c r="R654" s="87"/>
      <c r="S654" s="87"/>
      <c r="T654" s="87"/>
      <c r="U654" s="87"/>
      <c r="V654" s="87"/>
      <c r="W654" s="87"/>
      <c r="X654" s="87"/>
      <c r="Y654" s="87"/>
      <c r="Z654" s="87"/>
      <c r="AA654" s="87"/>
      <c r="AB654" s="87"/>
      <c r="AC654" s="87"/>
      <c r="AD654" s="87"/>
      <c r="AE654" s="87"/>
      <c r="AF654" s="87"/>
      <c r="AG654" s="87"/>
      <c r="AH654" s="87"/>
      <c r="AI654" s="87"/>
      <c r="AJ654" s="87"/>
      <c r="AK654" s="87"/>
      <c r="AL654" s="87"/>
      <c r="AM654" s="87"/>
      <c r="AN654" s="87"/>
      <c r="AO654" s="87"/>
      <c r="AP654" s="87"/>
      <c r="AQ654" s="87"/>
      <c r="AR654" s="87"/>
      <c r="AS654" s="87"/>
      <c r="AT654" s="87"/>
      <c r="AU654" s="87"/>
      <c r="AV654" s="87"/>
      <c r="AW654" s="87"/>
      <c r="AX654" s="87"/>
      <c r="AY654" s="87"/>
      <c r="AZ654" s="87"/>
      <c r="BA654" s="87"/>
      <c r="BB654" s="87"/>
      <c r="BC654" s="87"/>
      <c r="BD654" s="87"/>
      <c r="BE654" s="87"/>
      <c r="BF654" s="87"/>
      <c r="BG654" s="87"/>
      <c r="BH654" s="87"/>
      <c r="BI654" s="87"/>
      <c r="BJ654" s="87"/>
      <c r="BK654" s="87"/>
      <c r="BL654" s="87"/>
      <c r="BM654" s="87"/>
      <c r="BN654" s="87"/>
      <c r="BO654" s="87"/>
      <c r="BP654" s="87"/>
      <c r="BQ654" s="87"/>
      <c r="BR654" s="87"/>
      <c r="BS654" s="63"/>
    </row>
    <row r="655" spans="4:71" s="64" customFormat="1" ht="9.75" customHeight="1" x14ac:dyDescent="0.3">
      <c r="D655" s="87"/>
      <c r="E655" s="87"/>
      <c r="F655" s="87"/>
      <c r="G655" s="87"/>
      <c r="H655" s="87"/>
      <c r="I655" s="87"/>
      <c r="J655" s="87"/>
      <c r="K655" s="87"/>
      <c r="L655" s="87"/>
      <c r="M655" s="87"/>
      <c r="N655" s="87"/>
      <c r="O655" s="87"/>
      <c r="P655" s="87"/>
      <c r="Q655" s="87"/>
      <c r="R655" s="87"/>
      <c r="S655" s="87"/>
      <c r="T655" s="87"/>
      <c r="U655" s="87"/>
      <c r="V655" s="87"/>
      <c r="W655" s="87"/>
      <c r="X655" s="87"/>
      <c r="Y655" s="87"/>
      <c r="Z655" s="87"/>
      <c r="AA655" s="87"/>
      <c r="AB655" s="87"/>
      <c r="AC655" s="87"/>
      <c r="AD655" s="87"/>
      <c r="AE655" s="87"/>
      <c r="AF655" s="87"/>
      <c r="AG655" s="87"/>
      <c r="AH655" s="87"/>
      <c r="AI655" s="87"/>
      <c r="AJ655" s="87"/>
      <c r="AK655" s="87"/>
      <c r="AL655" s="87"/>
      <c r="AM655" s="87"/>
      <c r="AN655" s="87"/>
      <c r="AO655" s="87"/>
      <c r="AP655" s="87"/>
      <c r="AQ655" s="87"/>
      <c r="AR655" s="87"/>
      <c r="AS655" s="87"/>
      <c r="AT655" s="87"/>
      <c r="AU655" s="87"/>
      <c r="AV655" s="87"/>
      <c r="AW655" s="87"/>
      <c r="AX655" s="87"/>
      <c r="AY655" s="87"/>
      <c r="AZ655" s="87"/>
      <c r="BA655" s="87"/>
      <c r="BB655" s="87"/>
      <c r="BC655" s="87"/>
      <c r="BD655" s="87"/>
      <c r="BE655" s="87"/>
      <c r="BF655" s="87"/>
      <c r="BG655" s="87"/>
      <c r="BH655" s="87"/>
      <c r="BI655" s="87"/>
      <c r="BJ655" s="87"/>
      <c r="BK655" s="87"/>
      <c r="BL655" s="87"/>
      <c r="BM655" s="87"/>
      <c r="BN655" s="87"/>
      <c r="BO655" s="87"/>
      <c r="BP655" s="87"/>
      <c r="BQ655" s="87"/>
      <c r="BR655" s="87"/>
      <c r="BS655" s="63"/>
    </row>
    <row r="656" spans="4:71" s="64" customFormat="1" ht="9.75" customHeight="1" x14ac:dyDescent="0.3">
      <c r="D656" s="87"/>
      <c r="E656" s="87"/>
      <c r="F656" s="87"/>
      <c r="G656" s="87"/>
      <c r="H656" s="87"/>
      <c r="I656" s="87"/>
      <c r="J656" s="87"/>
      <c r="K656" s="87"/>
      <c r="L656" s="87"/>
      <c r="M656" s="87"/>
      <c r="N656" s="87"/>
      <c r="O656" s="87"/>
      <c r="P656" s="87"/>
      <c r="Q656" s="87"/>
      <c r="R656" s="87"/>
      <c r="S656" s="87"/>
      <c r="T656" s="87"/>
      <c r="U656" s="87"/>
      <c r="V656" s="87"/>
      <c r="W656" s="87"/>
      <c r="X656" s="87"/>
      <c r="Y656" s="87"/>
      <c r="Z656" s="87"/>
      <c r="AA656" s="87"/>
      <c r="AB656" s="87"/>
      <c r="AC656" s="87"/>
      <c r="AD656" s="87"/>
      <c r="AE656" s="87"/>
      <c r="AF656" s="87"/>
      <c r="AG656" s="87"/>
      <c r="AH656" s="87"/>
      <c r="AI656" s="87"/>
      <c r="AJ656" s="87"/>
      <c r="AK656" s="87"/>
      <c r="AL656" s="87"/>
      <c r="AM656" s="87"/>
      <c r="AN656" s="87"/>
      <c r="AO656" s="87"/>
      <c r="AP656" s="87"/>
      <c r="AQ656" s="87"/>
      <c r="AR656" s="87"/>
      <c r="AS656" s="87"/>
      <c r="AT656" s="87"/>
      <c r="AU656" s="87"/>
      <c r="AV656" s="87"/>
      <c r="AW656" s="87"/>
      <c r="AX656" s="87"/>
      <c r="AY656" s="87"/>
      <c r="AZ656" s="87"/>
      <c r="BA656" s="87"/>
      <c r="BB656" s="87"/>
      <c r="BC656" s="87"/>
      <c r="BD656" s="87"/>
      <c r="BE656" s="87"/>
      <c r="BF656" s="87"/>
      <c r="BG656" s="87"/>
      <c r="BH656" s="87"/>
      <c r="BI656" s="87"/>
      <c r="BJ656" s="87"/>
      <c r="BK656" s="87"/>
      <c r="BL656" s="87"/>
      <c r="BM656" s="87"/>
      <c r="BN656" s="87"/>
      <c r="BO656" s="87"/>
      <c r="BP656" s="87"/>
      <c r="BQ656" s="87"/>
      <c r="BR656" s="87"/>
      <c r="BS656" s="63"/>
    </row>
    <row r="657" spans="4:71" s="64" customFormat="1" ht="9.75" customHeight="1" x14ac:dyDescent="0.3">
      <c r="D657" s="87"/>
      <c r="E657" s="87"/>
      <c r="F657" s="87"/>
      <c r="G657" s="87"/>
      <c r="H657" s="87"/>
      <c r="I657" s="87"/>
      <c r="J657" s="87"/>
      <c r="K657" s="87"/>
      <c r="L657" s="87"/>
      <c r="M657" s="87"/>
      <c r="N657" s="87"/>
      <c r="O657" s="87"/>
      <c r="P657" s="87"/>
      <c r="Q657" s="87"/>
      <c r="R657" s="87"/>
      <c r="S657" s="87"/>
      <c r="T657" s="87"/>
      <c r="U657" s="87"/>
      <c r="V657" s="87"/>
      <c r="W657" s="87"/>
      <c r="X657" s="87"/>
      <c r="Y657" s="87"/>
      <c r="Z657" s="87"/>
      <c r="AA657" s="87"/>
      <c r="AB657" s="87"/>
      <c r="AC657" s="87"/>
      <c r="AD657" s="87"/>
      <c r="AE657" s="87"/>
      <c r="AF657" s="87"/>
      <c r="AG657" s="87"/>
      <c r="AH657" s="87"/>
      <c r="AI657" s="87"/>
      <c r="AJ657" s="87"/>
      <c r="AK657" s="87"/>
      <c r="AL657" s="87"/>
      <c r="AM657" s="87"/>
      <c r="AN657" s="87"/>
      <c r="AO657" s="87"/>
      <c r="AP657" s="87"/>
      <c r="AQ657" s="87"/>
      <c r="AR657" s="87"/>
      <c r="AS657" s="87"/>
      <c r="AT657" s="87"/>
      <c r="AU657" s="87"/>
      <c r="AV657" s="87"/>
      <c r="AW657" s="87"/>
      <c r="AX657" s="87"/>
      <c r="AY657" s="87"/>
      <c r="AZ657" s="87"/>
      <c r="BA657" s="87"/>
      <c r="BB657" s="87"/>
      <c r="BC657" s="87"/>
      <c r="BD657" s="87"/>
      <c r="BE657" s="87"/>
      <c r="BF657" s="87"/>
      <c r="BG657" s="87"/>
      <c r="BH657" s="87"/>
      <c r="BI657" s="87"/>
      <c r="BJ657" s="87"/>
      <c r="BK657" s="87"/>
      <c r="BL657" s="87"/>
      <c r="BM657" s="87"/>
      <c r="BN657" s="87"/>
      <c r="BO657" s="87"/>
      <c r="BP657" s="87"/>
      <c r="BQ657" s="87"/>
      <c r="BR657" s="87"/>
      <c r="BS657" s="63"/>
    </row>
    <row r="658" spans="4:71" s="64" customFormat="1" ht="9.75" customHeight="1" x14ac:dyDescent="0.3">
      <c r="D658" s="87"/>
      <c r="E658" s="87"/>
      <c r="F658" s="87"/>
      <c r="G658" s="87"/>
      <c r="H658" s="87"/>
      <c r="I658" s="87"/>
      <c r="J658" s="87"/>
      <c r="K658" s="87"/>
      <c r="L658" s="87"/>
      <c r="M658" s="87"/>
      <c r="N658" s="87"/>
      <c r="O658" s="87"/>
      <c r="P658" s="87"/>
      <c r="Q658" s="87"/>
      <c r="R658" s="87"/>
      <c r="S658" s="87"/>
      <c r="T658" s="87"/>
      <c r="U658" s="87"/>
      <c r="V658" s="87"/>
      <c r="W658" s="87"/>
      <c r="X658" s="87"/>
      <c r="Y658" s="87"/>
      <c r="Z658" s="87"/>
      <c r="AA658" s="87"/>
      <c r="AB658" s="87"/>
      <c r="AC658" s="87"/>
      <c r="AD658" s="87"/>
      <c r="AE658" s="87"/>
      <c r="AF658" s="87"/>
      <c r="AG658" s="87"/>
      <c r="AH658" s="87"/>
      <c r="AI658" s="87"/>
      <c r="AJ658" s="87"/>
      <c r="AK658" s="87"/>
      <c r="AL658" s="87"/>
      <c r="AM658" s="87"/>
      <c r="AN658" s="87"/>
      <c r="AO658" s="87"/>
      <c r="AP658" s="87"/>
      <c r="AQ658" s="87"/>
      <c r="AR658" s="87"/>
      <c r="AS658" s="87"/>
      <c r="AT658" s="87"/>
      <c r="AU658" s="87"/>
      <c r="AV658" s="87"/>
      <c r="AW658" s="87"/>
      <c r="AX658" s="87"/>
      <c r="AY658" s="87"/>
      <c r="AZ658" s="87"/>
      <c r="BA658" s="87"/>
      <c r="BB658" s="87"/>
      <c r="BC658" s="87"/>
      <c r="BD658" s="87"/>
      <c r="BE658" s="87"/>
      <c r="BF658" s="87"/>
      <c r="BG658" s="87"/>
      <c r="BH658" s="87"/>
      <c r="BI658" s="87"/>
      <c r="BJ658" s="87"/>
      <c r="BK658" s="87"/>
      <c r="BL658" s="87"/>
      <c r="BM658" s="87"/>
      <c r="BN658" s="87"/>
      <c r="BO658" s="87"/>
      <c r="BP658" s="87"/>
      <c r="BQ658" s="87"/>
      <c r="BR658" s="87"/>
      <c r="BS658" s="63"/>
    </row>
    <row r="659" spans="4:71" s="64" customFormat="1" ht="9.75" customHeight="1" x14ac:dyDescent="0.3">
      <c r="D659" s="87"/>
      <c r="E659" s="87"/>
      <c r="F659" s="87"/>
      <c r="G659" s="87"/>
      <c r="H659" s="87"/>
      <c r="I659" s="87"/>
      <c r="J659" s="87"/>
      <c r="K659" s="87"/>
      <c r="L659" s="87"/>
      <c r="M659" s="87"/>
      <c r="N659" s="87"/>
      <c r="O659" s="87"/>
      <c r="P659" s="87"/>
      <c r="Q659" s="87"/>
      <c r="R659" s="87"/>
      <c r="S659" s="87"/>
      <c r="T659" s="87"/>
      <c r="U659" s="87"/>
      <c r="V659" s="87"/>
      <c r="W659" s="87"/>
      <c r="X659" s="87"/>
      <c r="Y659" s="87"/>
      <c r="Z659" s="87"/>
      <c r="AA659" s="87"/>
      <c r="AB659" s="87"/>
      <c r="AC659" s="87"/>
      <c r="AD659" s="87"/>
      <c r="AE659" s="87"/>
      <c r="AF659" s="87"/>
      <c r="AG659" s="87"/>
      <c r="AH659" s="87"/>
      <c r="AI659" s="87"/>
      <c r="AJ659" s="87"/>
      <c r="AK659" s="87"/>
      <c r="AL659" s="87"/>
      <c r="AM659" s="87"/>
      <c r="AN659" s="87"/>
      <c r="AO659" s="87"/>
      <c r="AP659" s="87"/>
      <c r="AQ659" s="87"/>
      <c r="AR659" s="87"/>
      <c r="AS659" s="87"/>
      <c r="AT659" s="87"/>
      <c r="AU659" s="87"/>
      <c r="AV659" s="87"/>
      <c r="AW659" s="87"/>
      <c r="AX659" s="87"/>
      <c r="AY659" s="87"/>
      <c r="AZ659" s="87"/>
      <c r="BA659" s="87"/>
      <c r="BB659" s="87"/>
      <c r="BC659" s="87"/>
      <c r="BD659" s="87"/>
      <c r="BE659" s="87"/>
      <c r="BF659" s="87"/>
      <c r="BG659" s="87"/>
      <c r="BH659" s="87"/>
      <c r="BI659" s="87"/>
      <c r="BJ659" s="87"/>
      <c r="BK659" s="87"/>
      <c r="BL659" s="87"/>
      <c r="BM659" s="87"/>
      <c r="BN659" s="87"/>
      <c r="BO659" s="87"/>
      <c r="BP659" s="87"/>
      <c r="BQ659" s="87"/>
      <c r="BR659" s="87"/>
      <c r="BS659" s="63"/>
    </row>
    <row r="660" spans="4:71" s="64" customFormat="1" ht="9.75" customHeight="1" x14ac:dyDescent="0.3">
      <c r="D660" s="87"/>
      <c r="E660" s="87"/>
      <c r="F660" s="87"/>
      <c r="G660" s="87"/>
      <c r="H660" s="87"/>
      <c r="I660" s="87"/>
      <c r="J660" s="87"/>
      <c r="K660" s="87"/>
      <c r="L660" s="87"/>
      <c r="M660" s="87"/>
      <c r="N660" s="87"/>
      <c r="O660" s="87"/>
      <c r="P660" s="87"/>
      <c r="Q660" s="87"/>
      <c r="R660" s="87"/>
      <c r="S660" s="87"/>
      <c r="T660" s="87"/>
      <c r="U660" s="87"/>
      <c r="V660" s="87"/>
      <c r="W660" s="87"/>
      <c r="X660" s="87"/>
      <c r="Y660" s="87"/>
      <c r="Z660" s="87"/>
      <c r="AA660" s="87"/>
      <c r="AB660" s="87"/>
      <c r="AC660" s="87"/>
      <c r="AD660" s="87"/>
      <c r="AE660" s="87"/>
      <c r="AF660" s="87"/>
      <c r="AG660" s="87"/>
      <c r="AH660" s="87"/>
      <c r="AI660" s="87"/>
      <c r="AJ660" s="87"/>
      <c r="AK660" s="87"/>
      <c r="AL660" s="87"/>
      <c r="AM660" s="87"/>
      <c r="AN660" s="87"/>
      <c r="AO660" s="87"/>
      <c r="AP660" s="87"/>
      <c r="AQ660" s="87"/>
      <c r="AR660" s="87"/>
      <c r="AS660" s="87"/>
      <c r="AT660" s="87"/>
      <c r="AU660" s="87"/>
      <c r="AV660" s="87"/>
      <c r="AW660" s="87"/>
      <c r="AX660" s="87"/>
      <c r="AY660" s="87"/>
      <c r="AZ660" s="87"/>
      <c r="BA660" s="87"/>
      <c r="BB660" s="87"/>
      <c r="BC660" s="87"/>
      <c r="BD660" s="87"/>
      <c r="BE660" s="87"/>
      <c r="BF660" s="87"/>
      <c r="BG660" s="87"/>
      <c r="BH660" s="87"/>
      <c r="BI660" s="87"/>
      <c r="BJ660" s="87"/>
      <c r="BK660" s="87"/>
      <c r="BL660" s="87"/>
      <c r="BM660" s="87"/>
      <c r="BN660" s="87"/>
      <c r="BO660" s="87"/>
      <c r="BP660" s="87"/>
      <c r="BQ660" s="87"/>
      <c r="BR660" s="87"/>
      <c r="BS660" s="63"/>
    </row>
    <row r="661" spans="4:71" s="64" customFormat="1" ht="9.75" customHeight="1" x14ac:dyDescent="0.3">
      <c r="D661" s="87"/>
      <c r="E661" s="87"/>
      <c r="F661" s="87"/>
      <c r="G661" s="87"/>
      <c r="H661" s="87"/>
      <c r="I661" s="87"/>
      <c r="J661" s="87"/>
      <c r="K661" s="87"/>
      <c r="L661" s="87"/>
      <c r="M661" s="87"/>
      <c r="N661" s="87"/>
      <c r="O661" s="87"/>
      <c r="P661" s="87"/>
      <c r="Q661" s="87"/>
      <c r="R661" s="87"/>
      <c r="S661" s="87"/>
      <c r="T661" s="87"/>
      <c r="U661" s="87"/>
      <c r="V661" s="87"/>
      <c r="W661" s="87"/>
      <c r="X661" s="87"/>
      <c r="Y661" s="87"/>
      <c r="Z661" s="87"/>
      <c r="AA661" s="87"/>
      <c r="AB661" s="87"/>
      <c r="AC661" s="87"/>
      <c r="AD661" s="87"/>
      <c r="AE661" s="87"/>
      <c r="AF661" s="87"/>
      <c r="AG661" s="87"/>
      <c r="AH661" s="87"/>
      <c r="AI661" s="87"/>
      <c r="AJ661" s="87"/>
      <c r="AK661" s="87"/>
      <c r="AL661" s="87"/>
      <c r="AM661" s="87"/>
      <c r="AN661" s="87"/>
      <c r="AO661" s="87"/>
      <c r="AP661" s="87"/>
      <c r="AQ661" s="87"/>
      <c r="AR661" s="87"/>
      <c r="AS661" s="87"/>
      <c r="AT661" s="87"/>
      <c r="AU661" s="87"/>
      <c r="AV661" s="87"/>
      <c r="AW661" s="87"/>
      <c r="AX661" s="87"/>
      <c r="AY661" s="87"/>
      <c r="AZ661" s="87"/>
      <c r="BA661" s="87"/>
      <c r="BB661" s="87"/>
      <c r="BC661" s="87"/>
      <c r="BD661" s="87"/>
      <c r="BE661" s="87"/>
      <c r="BF661" s="87"/>
      <c r="BG661" s="87"/>
      <c r="BH661" s="87"/>
      <c r="BI661" s="87"/>
      <c r="BJ661" s="87"/>
      <c r="BK661" s="87"/>
      <c r="BL661" s="87"/>
      <c r="BM661" s="87"/>
      <c r="BN661" s="87"/>
      <c r="BO661" s="87"/>
      <c r="BP661" s="87"/>
      <c r="BQ661" s="87"/>
      <c r="BR661" s="87"/>
      <c r="BS661" s="63"/>
    </row>
    <row r="662" spans="4:71" s="64" customFormat="1" ht="9.75" customHeight="1" x14ac:dyDescent="0.3">
      <c r="D662" s="87"/>
      <c r="E662" s="87"/>
      <c r="F662" s="87"/>
      <c r="G662" s="87"/>
      <c r="H662" s="87"/>
      <c r="I662" s="87"/>
      <c r="J662" s="87"/>
      <c r="K662" s="87"/>
      <c r="L662" s="87"/>
      <c r="M662" s="87"/>
      <c r="N662" s="87"/>
      <c r="O662" s="87"/>
      <c r="P662" s="87"/>
      <c r="Q662" s="87"/>
      <c r="R662" s="87"/>
      <c r="S662" s="87"/>
      <c r="T662" s="87"/>
      <c r="U662" s="87"/>
      <c r="V662" s="87"/>
      <c r="W662" s="87"/>
      <c r="X662" s="87"/>
      <c r="Y662" s="87"/>
      <c r="Z662" s="87"/>
      <c r="AA662" s="87"/>
      <c r="AB662" s="87"/>
      <c r="AC662" s="87"/>
      <c r="AD662" s="87"/>
      <c r="AE662" s="87"/>
      <c r="AF662" s="87"/>
      <c r="AG662" s="87"/>
      <c r="AH662" s="87"/>
      <c r="AI662" s="87"/>
      <c r="AJ662" s="87"/>
      <c r="AK662" s="87"/>
      <c r="AL662" s="87"/>
      <c r="AM662" s="87"/>
      <c r="AN662" s="87"/>
      <c r="AO662" s="87"/>
      <c r="AP662" s="87"/>
      <c r="AQ662" s="87"/>
      <c r="AR662" s="87"/>
      <c r="AS662" s="87"/>
      <c r="AT662" s="87"/>
      <c r="AU662" s="87"/>
      <c r="AV662" s="87"/>
      <c r="AW662" s="87"/>
      <c r="AX662" s="87"/>
      <c r="AY662" s="87"/>
      <c r="AZ662" s="87"/>
      <c r="BA662" s="87"/>
      <c r="BB662" s="87"/>
      <c r="BC662" s="87"/>
      <c r="BD662" s="87"/>
      <c r="BE662" s="87"/>
      <c r="BF662" s="87"/>
      <c r="BG662" s="87"/>
      <c r="BH662" s="87"/>
      <c r="BI662" s="87"/>
      <c r="BJ662" s="87"/>
      <c r="BK662" s="87"/>
      <c r="BL662" s="87"/>
      <c r="BM662" s="87"/>
      <c r="BN662" s="87"/>
      <c r="BO662" s="87"/>
      <c r="BP662" s="87"/>
      <c r="BQ662" s="87"/>
      <c r="BR662" s="87"/>
      <c r="BS662" s="63"/>
    </row>
    <row r="663" spans="4:71" s="64" customFormat="1" ht="9.75" customHeight="1" x14ac:dyDescent="0.3">
      <c r="D663" s="87"/>
      <c r="E663" s="87"/>
      <c r="F663" s="87"/>
      <c r="G663" s="87"/>
      <c r="H663" s="87"/>
      <c r="I663" s="87"/>
      <c r="J663" s="87"/>
      <c r="K663" s="87"/>
      <c r="L663" s="87"/>
      <c r="M663" s="87"/>
      <c r="N663" s="87"/>
      <c r="O663" s="87"/>
      <c r="P663" s="87"/>
      <c r="Q663" s="87"/>
      <c r="R663" s="87"/>
      <c r="S663" s="87"/>
      <c r="T663" s="87"/>
      <c r="U663" s="87"/>
      <c r="V663" s="87"/>
      <c r="W663" s="87"/>
      <c r="X663" s="87"/>
      <c r="Y663" s="87"/>
      <c r="Z663" s="87"/>
      <c r="AA663" s="87"/>
      <c r="AB663" s="87"/>
      <c r="AC663" s="87"/>
      <c r="AD663" s="87"/>
      <c r="AE663" s="87"/>
      <c r="AF663" s="87"/>
      <c r="AG663" s="87"/>
      <c r="AH663" s="87"/>
      <c r="AI663" s="87"/>
      <c r="AJ663" s="87"/>
      <c r="AK663" s="87"/>
      <c r="AL663" s="87"/>
      <c r="AM663" s="87"/>
      <c r="AN663" s="87"/>
      <c r="AO663" s="87"/>
      <c r="AP663" s="87"/>
      <c r="AQ663" s="87"/>
      <c r="AR663" s="87"/>
      <c r="AS663" s="87"/>
      <c r="AT663" s="87"/>
      <c r="AU663" s="87"/>
      <c r="AV663" s="87"/>
      <c r="AW663" s="87"/>
      <c r="AX663" s="87"/>
      <c r="AY663" s="87"/>
      <c r="AZ663" s="87"/>
      <c r="BA663" s="87"/>
      <c r="BB663" s="87"/>
      <c r="BC663" s="87"/>
      <c r="BD663" s="87"/>
      <c r="BE663" s="87"/>
      <c r="BF663" s="87"/>
      <c r="BG663" s="87"/>
      <c r="BH663" s="87"/>
      <c r="BI663" s="87"/>
      <c r="BJ663" s="87"/>
      <c r="BK663" s="87"/>
      <c r="BL663" s="87"/>
      <c r="BM663" s="87"/>
      <c r="BN663" s="87"/>
      <c r="BO663" s="87"/>
      <c r="BP663" s="87"/>
      <c r="BQ663" s="87"/>
      <c r="BR663" s="87"/>
      <c r="BS663" s="63"/>
    </row>
    <row r="664" spans="4:71" s="64" customFormat="1" ht="9.75" customHeight="1" x14ac:dyDescent="0.3">
      <c r="D664" s="87"/>
      <c r="E664" s="87"/>
      <c r="F664" s="87"/>
      <c r="G664" s="87"/>
      <c r="H664" s="87"/>
      <c r="I664" s="87"/>
      <c r="J664" s="87"/>
      <c r="K664" s="87"/>
      <c r="L664" s="87"/>
      <c r="M664" s="87"/>
      <c r="N664" s="87"/>
      <c r="O664" s="87"/>
      <c r="P664" s="87"/>
      <c r="Q664" s="87"/>
      <c r="R664" s="87"/>
      <c r="S664" s="87"/>
      <c r="T664" s="87"/>
      <c r="U664" s="87"/>
      <c r="V664" s="87"/>
      <c r="W664" s="87"/>
      <c r="X664" s="87"/>
      <c r="Y664" s="87"/>
      <c r="Z664" s="87"/>
      <c r="AA664" s="87"/>
      <c r="AB664" s="87"/>
      <c r="AC664" s="87"/>
      <c r="AD664" s="87"/>
      <c r="AE664" s="87"/>
      <c r="AF664" s="87"/>
      <c r="AG664" s="87"/>
      <c r="AH664" s="87"/>
      <c r="AI664" s="87"/>
      <c r="AJ664" s="87"/>
      <c r="AK664" s="87"/>
      <c r="AL664" s="87"/>
      <c r="AM664" s="87"/>
      <c r="AN664" s="87"/>
      <c r="AO664" s="87"/>
      <c r="AP664" s="87"/>
      <c r="AQ664" s="87"/>
      <c r="AR664" s="87"/>
      <c r="AS664" s="87"/>
      <c r="AT664" s="87"/>
      <c r="AU664" s="87"/>
      <c r="AV664" s="87"/>
      <c r="AW664" s="87"/>
      <c r="AX664" s="87"/>
      <c r="AY664" s="87"/>
      <c r="AZ664" s="87"/>
      <c r="BA664" s="87"/>
      <c r="BB664" s="87"/>
      <c r="BC664" s="87"/>
      <c r="BD664" s="87"/>
      <c r="BE664" s="87"/>
      <c r="BF664" s="87"/>
      <c r="BG664" s="87"/>
      <c r="BH664" s="87"/>
      <c r="BI664" s="87"/>
      <c r="BJ664" s="87"/>
      <c r="BK664" s="87"/>
      <c r="BL664" s="87"/>
      <c r="BM664" s="87"/>
      <c r="BN664" s="87"/>
      <c r="BO664" s="87"/>
      <c r="BP664" s="87"/>
      <c r="BQ664" s="87"/>
      <c r="BR664" s="87"/>
      <c r="BS664" s="63"/>
    </row>
    <row r="665" spans="4:71" s="64" customFormat="1" ht="9.75" customHeight="1" x14ac:dyDescent="0.3">
      <c r="D665" s="87"/>
      <c r="E665" s="87"/>
      <c r="F665" s="87"/>
      <c r="G665" s="87"/>
      <c r="H665" s="87"/>
      <c r="I665" s="87"/>
      <c r="J665" s="87"/>
      <c r="K665" s="87"/>
      <c r="L665" s="87"/>
      <c r="M665" s="87"/>
      <c r="N665" s="87"/>
      <c r="O665" s="87"/>
      <c r="P665" s="87"/>
      <c r="Q665" s="87"/>
      <c r="R665" s="87"/>
      <c r="S665" s="87"/>
      <c r="T665" s="87"/>
      <c r="U665" s="87"/>
      <c r="V665" s="87"/>
      <c r="W665" s="87"/>
      <c r="X665" s="87"/>
      <c r="Y665" s="87"/>
      <c r="Z665" s="87"/>
      <c r="AA665" s="87"/>
      <c r="AB665" s="87"/>
      <c r="AC665" s="87"/>
      <c r="AD665" s="87"/>
      <c r="AE665" s="87"/>
      <c r="AF665" s="87"/>
      <c r="AG665" s="87"/>
      <c r="AH665" s="87"/>
      <c r="AI665" s="87"/>
      <c r="AJ665" s="87"/>
      <c r="AK665" s="87"/>
      <c r="AL665" s="87"/>
      <c r="AM665" s="87"/>
      <c r="AN665" s="87"/>
      <c r="AO665" s="87"/>
      <c r="AP665" s="87"/>
      <c r="AQ665" s="87"/>
      <c r="AR665" s="87"/>
      <c r="AS665" s="87"/>
      <c r="AT665" s="87"/>
      <c r="AU665" s="87"/>
      <c r="AV665" s="87"/>
      <c r="AW665" s="87"/>
      <c r="AX665" s="87"/>
      <c r="AY665" s="87"/>
      <c r="AZ665" s="87"/>
      <c r="BA665" s="87"/>
      <c r="BB665" s="87"/>
      <c r="BC665" s="87"/>
      <c r="BD665" s="87"/>
      <c r="BE665" s="87"/>
      <c r="BF665" s="87"/>
      <c r="BG665" s="87"/>
      <c r="BH665" s="87"/>
      <c r="BI665" s="87"/>
      <c r="BJ665" s="87"/>
      <c r="BK665" s="87"/>
      <c r="BL665" s="87"/>
      <c r="BM665" s="87"/>
      <c r="BN665" s="87"/>
      <c r="BO665" s="87"/>
      <c r="BP665" s="87"/>
      <c r="BQ665" s="87"/>
      <c r="BR665" s="87"/>
      <c r="BS665" s="63"/>
    </row>
    <row r="666" spans="4:71" s="64" customFormat="1" ht="9.75" customHeight="1" x14ac:dyDescent="0.3">
      <c r="D666" s="87"/>
      <c r="E666" s="87"/>
      <c r="F666" s="87"/>
      <c r="G666" s="87"/>
      <c r="H666" s="87"/>
      <c r="I666" s="87"/>
      <c r="J666" s="87"/>
      <c r="K666" s="87"/>
      <c r="L666" s="87"/>
      <c r="M666" s="87"/>
      <c r="N666" s="87"/>
      <c r="O666" s="87"/>
      <c r="P666" s="87"/>
      <c r="Q666" s="87"/>
      <c r="R666" s="87"/>
      <c r="S666" s="87"/>
      <c r="T666" s="87"/>
      <c r="U666" s="87"/>
      <c r="V666" s="87"/>
      <c r="W666" s="87"/>
      <c r="X666" s="87"/>
      <c r="Y666" s="87"/>
      <c r="Z666" s="87"/>
      <c r="AA666" s="87"/>
      <c r="AB666" s="87"/>
      <c r="AC666" s="87"/>
      <c r="AD666" s="87"/>
      <c r="AE666" s="87"/>
      <c r="AF666" s="87"/>
      <c r="AG666" s="87"/>
      <c r="AH666" s="87"/>
      <c r="AI666" s="87"/>
      <c r="AJ666" s="87"/>
      <c r="AK666" s="87"/>
      <c r="AL666" s="87"/>
      <c r="AM666" s="87"/>
      <c r="AN666" s="87"/>
      <c r="AO666" s="87"/>
      <c r="AP666" s="87"/>
      <c r="AQ666" s="87"/>
      <c r="AR666" s="87"/>
      <c r="AS666" s="87"/>
      <c r="AT666" s="87"/>
      <c r="AU666" s="87"/>
      <c r="AV666" s="87"/>
      <c r="AW666" s="87"/>
      <c r="AX666" s="87"/>
      <c r="AY666" s="87"/>
      <c r="AZ666" s="87"/>
      <c r="BA666" s="87"/>
      <c r="BB666" s="87"/>
      <c r="BC666" s="87"/>
      <c r="BD666" s="87"/>
      <c r="BE666" s="87"/>
      <c r="BF666" s="87"/>
      <c r="BG666" s="87"/>
      <c r="BH666" s="87"/>
      <c r="BI666" s="87"/>
      <c r="BJ666" s="87"/>
      <c r="BK666" s="87"/>
      <c r="BL666" s="87"/>
      <c r="BM666" s="87"/>
      <c r="BN666" s="87"/>
      <c r="BO666" s="87"/>
      <c r="BP666" s="87"/>
      <c r="BQ666" s="87"/>
      <c r="BR666" s="87"/>
      <c r="BS666" s="63"/>
    </row>
    <row r="667" spans="4:71" s="64" customFormat="1" ht="9.75" customHeight="1" x14ac:dyDescent="0.3">
      <c r="D667" s="87"/>
      <c r="E667" s="87"/>
      <c r="F667" s="87"/>
      <c r="G667" s="87"/>
      <c r="H667" s="87"/>
      <c r="I667" s="87"/>
      <c r="J667" s="87"/>
      <c r="K667" s="87"/>
      <c r="L667" s="87"/>
      <c r="M667" s="87"/>
      <c r="N667" s="87"/>
      <c r="O667" s="87"/>
      <c r="P667" s="87"/>
      <c r="Q667" s="87"/>
      <c r="R667" s="87"/>
      <c r="S667" s="87"/>
      <c r="T667" s="87"/>
      <c r="U667" s="87"/>
      <c r="V667" s="87"/>
      <c r="W667" s="87"/>
      <c r="X667" s="87"/>
      <c r="Y667" s="87"/>
      <c r="Z667" s="87"/>
      <c r="AA667" s="87"/>
      <c r="AB667" s="87"/>
      <c r="AC667" s="87"/>
      <c r="AD667" s="87"/>
      <c r="AE667" s="87"/>
      <c r="AF667" s="87"/>
      <c r="AG667" s="87"/>
      <c r="AH667" s="87"/>
      <c r="AI667" s="87"/>
      <c r="AJ667" s="87"/>
      <c r="AK667" s="87"/>
      <c r="AL667" s="87"/>
      <c r="AM667" s="87"/>
      <c r="AN667" s="87"/>
      <c r="AO667" s="87"/>
      <c r="AP667" s="87"/>
      <c r="AQ667" s="87"/>
      <c r="AR667" s="87"/>
      <c r="AS667" s="87"/>
      <c r="AT667" s="87"/>
      <c r="AU667" s="87"/>
      <c r="AV667" s="87"/>
      <c r="AW667" s="87"/>
      <c r="AX667" s="87"/>
      <c r="AY667" s="87"/>
      <c r="AZ667" s="87"/>
      <c r="BA667" s="87"/>
      <c r="BB667" s="87"/>
      <c r="BC667" s="87"/>
      <c r="BD667" s="87"/>
      <c r="BE667" s="87"/>
      <c r="BF667" s="87"/>
      <c r="BG667" s="87"/>
      <c r="BH667" s="87"/>
      <c r="BI667" s="87"/>
      <c r="BJ667" s="87"/>
      <c r="BK667" s="87"/>
      <c r="BL667" s="87"/>
      <c r="BM667" s="87"/>
      <c r="BN667" s="87"/>
      <c r="BO667" s="87"/>
      <c r="BP667" s="87"/>
      <c r="BQ667" s="87"/>
      <c r="BR667" s="87"/>
      <c r="BS667" s="63"/>
    </row>
    <row r="668" spans="4:71" s="64" customFormat="1" ht="9.75" customHeight="1" x14ac:dyDescent="0.3">
      <c r="D668" s="87"/>
      <c r="E668" s="87"/>
      <c r="F668" s="87"/>
      <c r="G668" s="87"/>
      <c r="H668" s="87"/>
      <c r="I668" s="87"/>
      <c r="J668" s="87"/>
      <c r="K668" s="87"/>
      <c r="L668" s="87"/>
      <c r="M668" s="87"/>
      <c r="N668" s="87"/>
      <c r="O668" s="87"/>
      <c r="P668" s="87"/>
      <c r="Q668" s="87"/>
      <c r="R668" s="87"/>
      <c r="S668" s="87"/>
      <c r="T668" s="87"/>
      <c r="U668" s="87"/>
      <c r="V668" s="87"/>
      <c r="W668" s="87"/>
      <c r="X668" s="87"/>
      <c r="Y668" s="87"/>
      <c r="Z668" s="87"/>
      <c r="AA668" s="87"/>
      <c r="AB668" s="87"/>
      <c r="AC668" s="87"/>
      <c r="AD668" s="87"/>
      <c r="AE668" s="87"/>
      <c r="AF668" s="87"/>
      <c r="AG668" s="87"/>
      <c r="AH668" s="87"/>
      <c r="AI668" s="87"/>
      <c r="AJ668" s="87"/>
      <c r="AK668" s="87"/>
      <c r="AL668" s="87"/>
      <c r="AM668" s="87"/>
      <c r="AN668" s="87"/>
      <c r="AO668" s="87"/>
      <c r="AP668" s="87"/>
      <c r="AQ668" s="87"/>
      <c r="AR668" s="87"/>
      <c r="AS668" s="87"/>
      <c r="AT668" s="87"/>
      <c r="AU668" s="87"/>
      <c r="AV668" s="87"/>
      <c r="AW668" s="87"/>
      <c r="AX668" s="87"/>
      <c r="AY668" s="87"/>
      <c r="AZ668" s="87"/>
      <c r="BA668" s="87"/>
      <c r="BB668" s="87"/>
      <c r="BC668" s="87"/>
      <c r="BD668" s="87"/>
      <c r="BE668" s="87"/>
      <c r="BF668" s="87"/>
      <c r="BG668" s="87"/>
      <c r="BH668" s="87"/>
      <c r="BI668" s="87"/>
      <c r="BJ668" s="87"/>
      <c r="BK668" s="87"/>
      <c r="BL668" s="87"/>
      <c r="BM668" s="87"/>
      <c r="BN668" s="87"/>
      <c r="BO668" s="87"/>
      <c r="BP668" s="87"/>
      <c r="BQ668" s="87"/>
      <c r="BR668" s="87"/>
      <c r="BS668" s="63"/>
    </row>
    <row r="669" spans="4:71" s="64" customFormat="1" ht="9.75" customHeight="1" x14ac:dyDescent="0.3">
      <c r="D669" s="87"/>
      <c r="E669" s="87"/>
      <c r="F669" s="87"/>
      <c r="G669" s="87"/>
      <c r="H669" s="87"/>
      <c r="I669" s="87"/>
      <c r="J669" s="87"/>
      <c r="K669" s="87"/>
      <c r="L669" s="87"/>
      <c r="M669" s="87"/>
      <c r="N669" s="87"/>
      <c r="O669" s="87"/>
      <c r="P669" s="87"/>
      <c r="Q669" s="87"/>
      <c r="R669" s="87"/>
      <c r="S669" s="87"/>
      <c r="T669" s="87"/>
      <c r="U669" s="87"/>
      <c r="V669" s="87"/>
      <c r="W669" s="87"/>
      <c r="X669" s="87"/>
      <c r="Y669" s="87"/>
      <c r="Z669" s="87"/>
      <c r="AA669" s="87"/>
      <c r="AB669" s="87"/>
      <c r="AC669" s="87"/>
      <c r="AD669" s="87"/>
      <c r="AE669" s="87"/>
      <c r="AF669" s="87"/>
      <c r="AG669" s="87"/>
      <c r="AH669" s="87"/>
      <c r="AI669" s="87"/>
      <c r="AJ669" s="87"/>
      <c r="AK669" s="87"/>
      <c r="AL669" s="87"/>
      <c r="AM669" s="87"/>
      <c r="AN669" s="87"/>
      <c r="AO669" s="87"/>
      <c r="AP669" s="87"/>
      <c r="AQ669" s="87"/>
      <c r="AR669" s="87"/>
      <c r="AS669" s="87"/>
      <c r="AT669" s="87"/>
      <c r="AU669" s="87"/>
      <c r="AV669" s="87"/>
      <c r="AW669" s="87"/>
      <c r="AX669" s="87"/>
      <c r="AY669" s="87"/>
      <c r="AZ669" s="87"/>
      <c r="BA669" s="87"/>
      <c r="BB669" s="87"/>
      <c r="BC669" s="87"/>
      <c r="BD669" s="87"/>
      <c r="BE669" s="87"/>
      <c r="BF669" s="87"/>
      <c r="BG669" s="87"/>
      <c r="BH669" s="87"/>
      <c r="BI669" s="87"/>
      <c r="BJ669" s="87"/>
      <c r="BK669" s="87"/>
      <c r="BL669" s="87"/>
      <c r="BM669" s="87"/>
      <c r="BN669" s="87"/>
      <c r="BO669" s="87"/>
      <c r="BP669" s="87"/>
      <c r="BQ669" s="87"/>
      <c r="BR669" s="87"/>
      <c r="BS669" s="63"/>
    </row>
    <row r="670" spans="4:71" s="64" customFormat="1" ht="9.75" customHeight="1" x14ac:dyDescent="0.3">
      <c r="D670" s="87"/>
      <c r="E670" s="87"/>
      <c r="F670" s="87"/>
      <c r="G670" s="87"/>
      <c r="H670" s="87"/>
      <c r="I670" s="87"/>
      <c r="J670" s="87"/>
      <c r="K670" s="87"/>
      <c r="L670" s="87"/>
      <c r="M670" s="87"/>
      <c r="N670" s="87"/>
      <c r="O670" s="87"/>
      <c r="P670" s="87"/>
      <c r="Q670" s="87"/>
      <c r="R670" s="87"/>
      <c r="S670" s="87"/>
      <c r="T670" s="87"/>
      <c r="U670" s="87"/>
      <c r="V670" s="87"/>
      <c r="W670" s="87"/>
      <c r="X670" s="87"/>
      <c r="Y670" s="87"/>
      <c r="Z670" s="87"/>
      <c r="AA670" s="87"/>
      <c r="AB670" s="87"/>
      <c r="AC670" s="87"/>
      <c r="AD670" s="87"/>
      <c r="AE670" s="87"/>
      <c r="AF670" s="87"/>
      <c r="AG670" s="87"/>
      <c r="AH670" s="87"/>
      <c r="AI670" s="87"/>
      <c r="AJ670" s="87"/>
      <c r="AK670" s="87"/>
      <c r="AL670" s="87"/>
      <c r="AM670" s="87"/>
      <c r="AN670" s="87"/>
      <c r="AO670" s="87"/>
      <c r="AP670" s="87"/>
      <c r="AQ670" s="87"/>
      <c r="AR670" s="87"/>
      <c r="AS670" s="87"/>
      <c r="AT670" s="87"/>
      <c r="AU670" s="87"/>
      <c r="AV670" s="87"/>
      <c r="AW670" s="87"/>
      <c r="AX670" s="87"/>
      <c r="AY670" s="87"/>
      <c r="AZ670" s="87"/>
      <c r="BA670" s="87"/>
      <c r="BB670" s="87"/>
      <c r="BC670" s="87"/>
      <c r="BD670" s="87"/>
      <c r="BE670" s="87"/>
      <c r="BF670" s="87"/>
      <c r="BG670" s="87"/>
      <c r="BH670" s="87"/>
      <c r="BI670" s="87"/>
      <c r="BJ670" s="87"/>
      <c r="BK670" s="87"/>
      <c r="BL670" s="87"/>
      <c r="BM670" s="87"/>
      <c r="BN670" s="87"/>
      <c r="BO670" s="87"/>
      <c r="BP670" s="87"/>
      <c r="BQ670" s="87"/>
      <c r="BR670" s="87"/>
      <c r="BS670" s="63"/>
    </row>
    <row r="671" spans="4:71" s="64" customFormat="1" ht="9.75" customHeight="1" x14ac:dyDescent="0.3">
      <c r="D671" s="87"/>
      <c r="E671" s="87"/>
      <c r="F671" s="87"/>
      <c r="G671" s="87"/>
      <c r="H671" s="87"/>
      <c r="I671" s="87"/>
      <c r="J671" s="87"/>
      <c r="K671" s="87"/>
      <c r="L671" s="87"/>
      <c r="M671" s="87"/>
      <c r="N671" s="87"/>
      <c r="O671" s="87"/>
      <c r="P671" s="87"/>
      <c r="Q671" s="87"/>
      <c r="R671" s="87"/>
      <c r="S671" s="87"/>
      <c r="T671" s="87"/>
      <c r="U671" s="87"/>
      <c r="V671" s="87"/>
      <c r="W671" s="87"/>
      <c r="X671" s="87"/>
      <c r="Y671" s="87"/>
      <c r="Z671" s="87"/>
      <c r="AA671" s="87"/>
      <c r="AB671" s="87"/>
      <c r="AC671" s="87"/>
      <c r="AD671" s="87"/>
      <c r="AE671" s="87"/>
      <c r="AF671" s="87"/>
      <c r="AG671" s="87"/>
      <c r="AH671" s="87"/>
      <c r="AI671" s="87"/>
      <c r="AJ671" s="87"/>
      <c r="AK671" s="87"/>
      <c r="AL671" s="87"/>
      <c r="AM671" s="87"/>
      <c r="AN671" s="87"/>
      <c r="AO671" s="87"/>
      <c r="AP671" s="87"/>
      <c r="AQ671" s="87"/>
      <c r="AR671" s="87"/>
      <c r="AS671" s="87"/>
      <c r="AT671" s="87"/>
      <c r="AU671" s="87"/>
      <c r="AV671" s="87"/>
      <c r="AW671" s="87"/>
      <c r="AX671" s="87"/>
      <c r="AY671" s="87"/>
      <c r="AZ671" s="87"/>
      <c r="BA671" s="87"/>
      <c r="BB671" s="87"/>
      <c r="BC671" s="87"/>
      <c r="BD671" s="87"/>
      <c r="BE671" s="87"/>
      <c r="BF671" s="87"/>
      <c r="BG671" s="87"/>
      <c r="BH671" s="87"/>
      <c r="BI671" s="87"/>
      <c r="BJ671" s="87"/>
      <c r="BK671" s="87"/>
      <c r="BL671" s="87"/>
      <c r="BM671" s="87"/>
      <c r="BN671" s="87"/>
      <c r="BO671" s="87"/>
      <c r="BP671" s="87"/>
      <c r="BQ671" s="87"/>
      <c r="BR671" s="87"/>
      <c r="BS671" s="63"/>
    </row>
    <row r="672" spans="4:71" s="64" customFormat="1" ht="9.75" customHeight="1" x14ac:dyDescent="0.3">
      <c r="D672" s="87"/>
      <c r="E672" s="87"/>
      <c r="F672" s="87"/>
      <c r="G672" s="87"/>
      <c r="H672" s="87"/>
      <c r="I672" s="87"/>
      <c r="J672" s="87"/>
      <c r="K672" s="87"/>
      <c r="L672" s="87"/>
      <c r="M672" s="87"/>
      <c r="N672" s="87"/>
      <c r="O672" s="87"/>
      <c r="P672" s="87"/>
      <c r="Q672" s="87"/>
      <c r="R672" s="87"/>
      <c r="S672" s="87"/>
      <c r="T672" s="87"/>
      <c r="U672" s="87"/>
      <c r="V672" s="87"/>
      <c r="W672" s="87"/>
      <c r="X672" s="87"/>
      <c r="Y672" s="87"/>
      <c r="Z672" s="87"/>
      <c r="AA672" s="87"/>
      <c r="AB672" s="87"/>
      <c r="AC672" s="87"/>
      <c r="AD672" s="87"/>
      <c r="AE672" s="87"/>
      <c r="AF672" s="87"/>
      <c r="AG672" s="87"/>
      <c r="AH672" s="87"/>
      <c r="AI672" s="87"/>
      <c r="AJ672" s="87"/>
      <c r="AK672" s="87"/>
      <c r="AL672" s="87"/>
      <c r="AM672" s="87"/>
      <c r="AN672" s="87"/>
      <c r="AO672" s="87"/>
      <c r="AP672" s="87"/>
      <c r="AQ672" s="87"/>
      <c r="AR672" s="87"/>
      <c r="AS672" s="87"/>
      <c r="AT672" s="87"/>
      <c r="AU672" s="87"/>
      <c r="AV672" s="87"/>
      <c r="AW672" s="87"/>
      <c r="AX672" s="87"/>
      <c r="AY672" s="87"/>
      <c r="AZ672" s="87"/>
      <c r="BA672" s="87"/>
      <c r="BB672" s="87"/>
      <c r="BC672" s="87"/>
      <c r="BD672" s="87"/>
      <c r="BE672" s="87"/>
      <c r="BF672" s="87"/>
      <c r="BG672" s="87"/>
      <c r="BH672" s="87"/>
      <c r="BI672" s="87"/>
      <c r="BJ672" s="87"/>
      <c r="BK672" s="87"/>
      <c r="BL672" s="87"/>
      <c r="BM672" s="87"/>
      <c r="BN672" s="87"/>
      <c r="BO672" s="87"/>
      <c r="BP672" s="87"/>
      <c r="BQ672" s="87"/>
      <c r="BR672" s="87"/>
      <c r="BS672" s="63"/>
    </row>
    <row r="673" spans="4:71" s="64" customFormat="1" ht="9.75" customHeight="1" x14ac:dyDescent="0.3">
      <c r="D673" s="87"/>
      <c r="E673" s="87"/>
      <c r="F673" s="87"/>
      <c r="G673" s="87"/>
      <c r="H673" s="87"/>
      <c r="I673" s="87"/>
      <c r="J673" s="87"/>
      <c r="K673" s="87"/>
      <c r="L673" s="87"/>
      <c r="M673" s="87"/>
      <c r="N673" s="87"/>
      <c r="O673" s="87"/>
      <c r="P673" s="87"/>
      <c r="Q673" s="87"/>
      <c r="R673" s="87"/>
      <c r="S673" s="87"/>
      <c r="T673" s="87"/>
      <c r="U673" s="87"/>
      <c r="V673" s="87"/>
      <c r="W673" s="87"/>
      <c r="X673" s="87"/>
      <c r="Y673" s="87"/>
      <c r="Z673" s="87"/>
      <c r="AA673" s="87"/>
      <c r="AB673" s="87"/>
      <c r="AC673" s="87"/>
      <c r="AD673" s="87"/>
      <c r="AE673" s="87"/>
      <c r="AF673" s="87"/>
      <c r="AG673" s="87"/>
      <c r="AH673" s="87"/>
      <c r="AI673" s="87"/>
      <c r="AJ673" s="87"/>
      <c r="AK673" s="87"/>
      <c r="AL673" s="87"/>
      <c r="AM673" s="87"/>
      <c r="AN673" s="87"/>
      <c r="AO673" s="87"/>
      <c r="AP673" s="87"/>
      <c r="AQ673" s="87"/>
      <c r="AR673" s="87"/>
      <c r="AS673" s="87"/>
      <c r="AT673" s="87"/>
      <c r="AU673" s="87"/>
      <c r="AV673" s="87"/>
      <c r="AW673" s="87"/>
      <c r="AX673" s="87"/>
      <c r="AY673" s="87"/>
      <c r="AZ673" s="87"/>
      <c r="BA673" s="87"/>
      <c r="BB673" s="87"/>
      <c r="BC673" s="87"/>
      <c r="BD673" s="87"/>
      <c r="BE673" s="87"/>
      <c r="BF673" s="87"/>
      <c r="BG673" s="87"/>
      <c r="BH673" s="87"/>
      <c r="BI673" s="87"/>
      <c r="BJ673" s="87"/>
      <c r="BK673" s="87"/>
      <c r="BL673" s="87"/>
      <c r="BM673" s="87"/>
      <c r="BN673" s="87"/>
      <c r="BO673" s="87"/>
      <c r="BP673" s="87"/>
      <c r="BQ673" s="87"/>
      <c r="BR673" s="87"/>
      <c r="BS673" s="63"/>
    </row>
    <row r="674" spans="4:71" s="64" customFormat="1" ht="9.75" customHeight="1" x14ac:dyDescent="0.3">
      <c r="D674" s="87"/>
      <c r="E674" s="87"/>
      <c r="F674" s="87"/>
      <c r="G674" s="87"/>
      <c r="H674" s="87"/>
      <c r="I674" s="87"/>
      <c r="J674" s="87"/>
      <c r="K674" s="87"/>
      <c r="L674" s="87"/>
      <c r="M674" s="87"/>
      <c r="N674" s="87"/>
      <c r="O674" s="87"/>
      <c r="P674" s="87"/>
      <c r="Q674" s="87"/>
      <c r="R674" s="87"/>
      <c r="S674" s="87"/>
      <c r="T674" s="87"/>
      <c r="U674" s="87"/>
      <c r="V674" s="87"/>
      <c r="W674" s="87"/>
      <c r="X674" s="87"/>
      <c r="Y674" s="87"/>
      <c r="Z674" s="87"/>
      <c r="AA674" s="87"/>
      <c r="AB674" s="87"/>
      <c r="AC674" s="87"/>
      <c r="AD674" s="87"/>
      <c r="AE674" s="87"/>
      <c r="AF674" s="87"/>
      <c r="AG674" s="87"/>
      <c r="AH674" s="87"/>
      <c r="AI674" s="87"/>
      <c r="AJ674" s="87"/>
      <c r="AK674" s="87"/>
      <c r="AL674" s="87"/>
      <c r="AM674" s="87"/>
      <c r="AN674" s="87"/>
      <c r="AO674" s="87"/>
      <c r="AP674" s="87"/>
      <c r="AQ674" s="87"/>
      <c r="AR674" s="87"/>
      <c r="AS674" s="87"/>
      <c r="AT674" s="87"/>
      <c r="AU674" s="87"/>
      <c r="AV674" s="87"/>
      <c r="AW674" s="87"/>
      <c r="AX674" s="87"/>
      <c r="AY674" s="87"/>
      <c r="AZ674" s="87"/>
      <c r="BA674" s="87"/>
      <c r="BB674" s="87"/>
      <c r="BC674" s="87"/>
      <c r="BD674" s="87"/>
      <c r="BE674" s="87"/>
      <c r="BF674" s="87"/>
      <c r="BG674" s="87"/>
      <c r="BH674" s="87"/>
      <c r="BI674" s="87"/>
      <c r="BJ674" s="87"/>
      <c r="BK674" s="87"/>
      <c r="BL674" s="87"/>
      <c r="BM674" s="87"/>
      <c r="BN674" s="87"/>
      <c r="BO674" s="87"/>
      <c r="BP674" s="87"/>
      <c r="BQ674" s="87"/>
      <c r="BR674" s="87"/>
      <c r="BS674" s="63"/>
    </row>
    <row r="675" spans="4:71" s="64" customFormat="1" ht="9.75" customHeight="1" x14ac:dyDescent="0.3">
      <c r="D675" s="87"/>
      <c r="E675" s="87"/>
      <c r="F675" s="87"/>
      <c r="G675" s="87"/>
      <c r="H675" s="87"/>
      <c r="I675" s="87"/>
      <c r="J675" s="87"/>
      <c r="K675" s="87"/>
      <c r="L675" s="87"/>
      <c r="M675" s="87"/>
      <c r="N675" s="87"/>
      <c r="O675" s="87"/>
      <c r="P675" s="87"/>
      <c r="Q675" s="87"/>
      <c r="R675" s="87"/>
      <c r="S675" s="87"/>
      <c r="T675" s="87"/>
      <c r="U675" s="87"/>
      <c r="V675" s="87"/>
      <c r="W675" s="87"/>
      <c r="X675" s="87"/>
      <c r="Y675" s="87"/>
      <c r="Z675" s="87"/>
      <c r="AA675" s="87"/>
      <c r="AB675" s="87"/>
      <c r="AC675" s="87"/>
      <c r="AD675" s="87"/>
      <c r="AE675" s="87"/>
      <c r="AF675" s="87"/>
      <c r="AG675" s="87"/>
      <c r="AH675" s="87"/>
      <c r="AI675" s="87"/>
      <c r="AJ675" s="87"/>
      <c r="AK675" s="87"/>
      <c r="AL675" s="87"/>
      <c r="AM675" s="87"/>
      <c r="AN675" s="87"/>
      <c r="AO675" s="87"/>
      <c r="AP675" s="87"/>
      <c r="AQ675" s="87"/>
      <c r="AR675" s="87"/>
      <c r="AS675" s="87"/>
      <c r="AT675" s="87"/>
      <c r="AU675" s="87"/>
      <c r="AV675" s="87"/>
      <c r="AW675" s="87"/>
      <c r="AX675" s="87"/>
      <c r="AY675" s="87"/>
      <c r="AZ675" s="87"/>
      <c r="BA675" s="87"/>
      <c r="BB675" s="87"/>
      <c r="BC675" s="87"/>
      <c r="BD675" s="87"/>
      <c r="BE675" s="87"/>
      <c r="BF675" s="87"/>
      <c r="BG675" s="87"/>
      <c r="BH675" s="87"/>
      <c r="BI675" s="87"/>
      <c r="BJ675" s="87"/>
      <c r="BK675" s="87"/>
      <c r="BL675" s="87"/>
      <c r="BM675" s="87"/>
      <c r="BN675" s="87"/>
      <c r="BO675" s="87"/>
      <c r="BP675" s="87"/>
      <c r="BQ675" s="87"/>
      <c r="BR675" s="87"/>
      <c r="BS675" s="63"/>
    </row>
    <row r="676" spans="4:71" s="64" customFormat="1" ht="9.75" customHeight="1" x14ac:dyDescent="0.3">
      <c r="D676" s="87"/>
      <c r="E676" s="87"/>
      <c r="F676" s="87"/>
      <c r="G676" s="87"/>
      <c r="H676" s="87"/>
      <c r="I676" s="87"/>
      <c r="J676" s="87"/>
      <c r="K676" s="87"/>
      <c r="L676" s="87"/>
      <c r="M676" s="87"/>
      <c r="N676" s="87"/>
      <c r="O676" s="87"/>
      <c r="P676" s="87"/>
      <c r="Q676" s="87"/>
      <c r="R676" s="87"/>
      <c r="S676" s="87"/>
      <c r="T676" s="87"/>
      <c r="U676" s="87"/>
      <c r="V676" s="87"/>
      <c r="W676" s="87"/>
      <c r="X676" s="87"/>
      <c r="Y676" s="87"/>
      <c r="Z676" s="87"/>
      <c r="AA676" s="87"/>
      <c r="AB676" s="87"/>
      <c r="AC676" s="87"/>
      <c r="AD676" s="87"/>
      <c r="AE676" s="87"/>
      <c r="AF676" s="87"/>
      <c r="AG676" s="87"/>
      <c r="AH676" s="87"/>
      <c r="AI676" s="87"/>
      <c r="AJ676" s="87"/>
      <c r="AK676" s="87"/>
      <c r="AL676" s="87"/>
      <c r="AM676" s="87"/>
      <c r="AN676" s="87"/>
      <c r="AO676" s="87"/>
      <c r="AP676" s="87"/>
      <c r="AQ676" s="87"/>
      <c r="AR676" s="87"/>
      <c r="AS676" s="87"/>
      <c r="AT676" s="87"/>
      <c r="AU676" s="87"/>
      <c r="AV676" s="87"/>
      <c r="AW676" s="87"/>
      <c r="AX676" s="87"/>
      <c r="AY676" s="87"/>
      <c r="AZ676" s="87"/>
      <c r="BA676" s="87"/>
      <c r="BB676" s="87"/>
      <c r="BC676" s="87"/>
      <c r="BD676" s="87"/>
      <c r="BE676" s="87"/>
      <c r="BF676" s="87"/>
      <c r="BG676" s="87"/>
      <c r="BH676" s="87"/>
      <c r="BI676" s="87"/>
      <c r="BJ676" s="87"/>
      <c r="BK676" s="87"/>
      <c r="BL676" s="87"/>
      <c r="BM676" s="87"/>
      <c r="BN676" s="87"/>
      <c r="BO676" s="87"/>
      <c r="BP676" s="87"/>
      <c r="BQ676" s="87"/>
      <c r="BR676" s="87"/>
      <c r="BS676" s="63"/>
    </row>
    <row r="677" spans="4:71" s="64" customFormat="1" ht="9.75" customHeight="1" x14ac:dyDescent="0.3">
      <c r="D677" s="87"/>
      <c r="E677" s="87"/>
      <c r="F677" s="87"/>
      <c r="G677" s="87"/>
      <c r="H677" s="87"/>
      <c r="I677" s="87"/>
      <c r="J677" s="87"/>
      <c r="K677" s="87"/>
      <c r="L677" s="87"/>
      <c r="M677" s="87"/>
      <c r="N677" s="87"/>
      <c r="O677" s="87"/>
      <c r="P677" s="87"/>
      <c r="Q677" s="87"/>
      <c r="R677" s="87"/>
      <c r="S677" s="87"/>
      <c r="T677" s="87"/>
      <c r="U677" s="87"/>
      <c r="V677" s="87"/>
      <c r="W677" s="87"/>
      <c r="X677" s="87"/>
      <c r="Y677" s="87"/>
      <c r="Z677" s="87"/>
      <c r="AA677" s="87"/>
      <c r="AB677" s="87"/>
      <c r="AC677" s="87"/>
      <c r="AD677" s="87"/>
      <c r="AE677" s="87"/>
      <c r="AF677" s="87"/>
      <c r="AG677" s="87"/>
      <c r="AH677" s="87"/>
      <c r="AI677" s="87"/>
      <c r="AJ677" s="87"/>
      <c r="AK677" s="87"/>
      <c r="AL677" s="87"/>
      <c r="AM677" s="87"/>
      <c r="AN677" s="87"/>
      <c r="AO677" s="87"/>
      <c r="AP677" s="87"/>
      <c r="AQ677" s="87"/>
      <c r="AR677" s="87"/>
      <c r="AS677" s="87"/>
      <c r="AT677" s="87"/>
      <c r="AU677" s="87"/>
      <c r="AV677" s="87"/>
      <c r="AW677" s="87"/>
      <c r="AX677" s="87"/>
      <c r="AY677" s="87"/>
      <c r="AZ677" s="87"/>
      <c r="BA677" s="87"/>
      <c r="BB677" s="87"/>
      <c r="BC677" s="87"/>
      <c r="BD677" s="87"/>
      <c r="BE677" s="87"/>
      <c r="BF677" s="87"/>
      <c r="BG677" s="87"/>
      <c r="BH677" s="87"/>
      <c r="BI677" s="87"/>
      <c r="BJ677" s="87"/>
      <c r="BK677" s="87"/>
      <c r="BL677" s="87"/>
      <c r="BM677" s="87"/>
      <c r="BN677" s="87"/>
      <c r="BO677" s="87"/>
      <c r="BP677" s="87"/>
      <c r="BQ677" s="87"/>
      <c r="BR677" s="87"/>
      <c r="BS677" s="63"/>
    </row>
    <row r="678" spans="4:71" s="64" customFormat="1" ht="9.75" customHeight="1" x14ac:dyDescent="0.3">
      <c r="D678" s="87"/>
      <c r="E678" s="87"/>
      <c r="F678" s="87"/>
      <c r="G678" s="87"/>
      <c r="H678" s="87"/>
      <c r="I678" s="87"/>
      <c r="J678" s="87"/>
      <c r="K678" s="87"/>
      <c r="L678" s="87"/>
      <c r="M678" s="87"/>
      <c r="N678" s="87"/>
      <c r="O678" s="87"/>
      <c r="P678" s="87"/>
      <c r="Q678" s="87"/>
      <c r="R678" s="87"/>
      <c r="S678" s="87"/>
      <c r="T678" s="87"/>
      <c r="U678" s="87"/>
      <c r="V678" s="87"/>
      <c r="W678" s="87"/>
      <c r="X678" s="87"/>
      <c r="Y678" s="87"/>
      <c r="Z678" s="87"/>
      <c r="AA678" s="87"/>
      <c r="AB678" s="87"/>
      <c r="AC678" s="87"/>
      <c r="AD678" s="87"/>
      <c r="AE678" s="87"/>
      <c r="AF678" s="87"/>
      <c r="AG678" s="87"/>
      <c r="AH678" s="87"/>
      <c r="AI678" s="87"/>
      <c r="AJ678" s="87"/>
      <c r="AK678" s="87"/>
      <c r="AL678" s="87"/>
      <c r="AM678" s="87"/>
      <c r="AN678" s="87"/>
      <c r="AO678" s="87"/>
      <c r="AP678" s="87"/>
      <c r="AQ678" s="87"/>
      <c r="AR678" s="87"/>
      <c r="AS678" s="87"/>
      <c r="AT678" s="87"/>
      <c r="AU678" s="87"/>
      <c r="AV678" s="87"/>
      <c r="AW678" s="87"/>
      <c r="AX678" s="87"/>
      <c r="AY678" s="87"/>
      <c r="AZ678" s="87"/>
      <c r="BA678" s="87"/>
      <c r="BB678" s="87"/>
      <c r="BC678" s="87"/>
      <c r="BD678" s="87"/>
      <c r="BE678" s="87"/>
      <c r="BF678" s="87"/>
      <c r="BG678" s="87"/>
      <c r="BH678" s="87"/>
      <c r="BI678" s="87"/>
      <c r="BJ678" s="87"/>
      <c r="BK678" s="87"/>
      <c r="BL678" s="87"/>
      <c r="BM678" s="87"/>
      <c r="BN678" s="87"/>
      <c r="BO678" s="87"/>
      <c r="BP678" s="87"/>
      <c r="BQ678" s="87"/>
      <c r="BR678" s="87"/>
      <c r="BS678" s="63"/>
    </row>
    <row r="679" spans="4:71" s="64" customFormat="1" ht="9.75" customHeight="1" x14ac:dyDescent="0.3">
      <c r="D679" s="87"/>
      <c r="E679" s="87"/>
      <c r="F679" s="87"/>
      <c r="G679" s="87"/>
      <c r="H679" s="87"/>
      <c r="I679" s="87"/>
      <c r="J679" s="87"/>
      <c r="K679" s="87"/>
      <c r="L679" s="87"/>
      <c r="M679" s="87"/>
      <c r="N679" s="87"/>
      <c r="O679" s="87"/>
      <c r="P679" s="87"/>
      <c r="Q679" s="87"/>
      <c r="R679" s="87"/>
      <c r="S679" s="87"/>
      <c r="T679" s="87"/>
      <c r="U679" s="87"/>
      <c r="V679" s="87"/>
      <c r="W679" s="87"/>
      <c r="X679" s="87"/>
      <c r="Y679" s="87"/>
      <c r="Z679" s="87"/>
      <c r="AA679" s="87"/>
      <c r="AB679" s="87"/>
      <c r="AC679" s="87"/>
      <c r="AD679" s="87"/>
      <c r="AE679" s="87"/>
      <c r="AF679" s="87"/>
      <c r="AG679" s="87"/>
      <c r="AH679" s="87"/>
      <c r="AI679" s="87"/>
      <c r="AJ679" s="87"/>
      <c r="AK679" s="87"/>
      <c r="AL679" s="87"/>
      <c r="AM679" s="87"/>
      <c r="AN679" s="87"/>
      <c r="AO679" s="87"/>
      <c r="AP679" s="87"/>
      <c r="AQ679" s="87"/>
      <c r="AR679" s="87"/>
      <c r="AS679" s="87"/>
      <c r="AT679" s="87"/>
      <c r="AU679" s="87"/>
      <c r="AV679" s="87"/>
      <c r="AW679" s="87"/>
      <c r="AX679" s="87"/>
      <c r="AY679" s="87"/>
      <c r="AZ679" s="87"/>
      <c r="BA679" s="87"/>
      <c r="BB679" s="87"/>
      <c r="BC679" s="87"/>
      <c r="BD679" s="87"/>
      <c r="BE679" s="87"/>
      <c r="BF679" s="87"/>
      <c r="BG679" s="87"/>
      <c r="BH679" s="87"/>
      <c r="BI679" s="87"/>
      <c r="BJ679" s="87"/>
      <c r="BK679" s="87"/>
      <c r="BL679" s="87"/>
      <c r="BM679" s="87"/>
      <c r="BN679" s="87"/>
      <c r="BO679" s="87"/>
      <c r="BP679" s="87"/>
      <c r="BQ679" s="87"/>
      <c r="BR679" s="87"/>
      <c r="BS679" s="63"/>
    </row>
    <row r="680" spans="4:71" s="64" customFormat="1" ht="9.75" customHeight="1" x14ac:dyDescent="0.3">
      <c r="D680" s="87"/>
      <c r="E680" s="87"/>
      <c r="F680" s="87"/>
      <c r="G680" s="87"/>
      <c r="H680" s="87"/>
      <c r="I680" s="87"/>
      <c r="J680" s="87"/>
      <c r="K680" s="87"/>
      <c r="L680" s="87"/>
      <c r="M680" s="87"/>
      <c r="N680" s="87"/>
      <c r="O680" s="87"/>
      <c r="P680" s="87"/>
      <c r="Q680" s="87"/>
      <c r="R680" s="87"/>
      <c r="S680" s="87"/>
      <c r="T680" s="87"/>
      <c r="U680" s="87"/>
      <c r="V680" s="87"/>
      <c r="W680" s="87"/>
      <c r="X680" s="87"/>
      <c r="Y680" s="87"/>
      <c r="Z680" s="87"/>
      <c r="AA680" s="87"/>
      <c r="AB680" s="87"/>
      <c r="AC680" s="87"/>
      <c r="AD680" s="87"/>
      <c r="AE680" s="87"/>
      <c r="AF680" s="87"/>
      <c r="AG680" s="87"/>
      <c r="AH680" s="87"/>
      <c r="AI680" s="87"/>
      <c r="AJ680" s="87"/>
      <c r="AK680" s="87"/>
      <c r="AL680" s="87"/>
      <c r="AM680" s="87"/>
      <c r="AN680" s="87"/>
      <c r="AO680" s="87"/>
      <c r="AP680" s="87"/>
      <c r="AQ680" s="87"/>
      <c r="AR680" s="87"/>
      <c r="AS680" s="87"/>
      <c r="AT680" s="87"/>
      <c r="AU680" s="87"/>
      <c r="AV680" s="87"/>
      <c r="AW680" s="87"/>
      <c r="AX680" s="87"/>
      <c r="AY680" s="87"/>
      <c r="AZ680" s="87"/>
      <c r="BA680" s="87"/>
      <c r="BB680" s="87"/>
      <c r="BC680" s="87"/>
      <c r="BD680" s="87"/>
      <c r="BE680" s="87"/>
      <c r="BF680" s="87"/>
      <c r="BG680" s="87"/>
      <c r="BH680" s="87"/>
      <c r="BI680" s="87"/>
      <c r="BJ680" s="87"/>
      <c r="BK680" s="87"/>
      <c r="BL680" s="87"/>
      <c r="BM680" s="87"/>
      <c r="BN680" s="87"/>
      <c r="BO680" s="87"/>
      <c r="BP680" s="87"/>
      <c r="BQ680" s="87"/>
      <c r="BR680" s="87"/>
      <c r="BS680" s="63"/>
    </row>
    <row r="681" spans="4:71" s="64" customFormat="1" ht="9.75" customHeight="1" x14ac:dyDescent="0.3">
      <c r="D681" s="87"/>
      <c r="E681" s="87"/>
      <c r="F681" s="87"/>
      <c r="G681" s="87"/>
      <c r="H681" s="87"/>
      <c r="I681" s="87"/>
      <c r="J681" s="87"/>
      <c r="K681" s="87"/>
      <c r="L681" s="87"/>
      <c r="M681" s="87"/>
      <c r="N681" s="87"/>
      <c r="O681" s="87"/>
      <c r="P681" s="87"/>
      <c r="Q681" s="87"/>
      <c r="R681" s="87"/>
      <c r="S681" s="87"/>
      <c r="T681" s="87"/>
      <c r="U681" s="87"/>
      <c r="V681" s="87"/>
      <c r="W681" s="87"/>
      <c r="X681" s="87"/>
      <c r="Y681" s="87"/>
      <c r="Z681" s="87"/>
      <c r="AA681" s="87"/>
      <c r="AB681" s="87"/>
      <c r="AC681" s="87"/>
      <c r="AD681" s="87"/>
      <c r="AE681" s="87"/>
      <c r="AF681" s="87"/>
      <c r="AG681" s="87"/>
      <c r="AH681" s="87"/>
      <c r="AI681" s="87"/>
      <c r="AJ681" s="87"/>
      <c r="AK681" s="87"/>
      <c r="AL681" s="87"/>
      <c r="AM681" s="87"/>
      <c r="AN681" s="87"/>
      <c r="AO681" s="87"/>
      <c r="AP681" s="87"/>
      <c r="AQ681" s="87"/>
      <c r="AR681" s="87"/>
      <c r="AS681" s="87"/>
      <c r="AT681" s="87"/>
      <c r="AU681" s="87"/>
      <c r="AV681" s="87"/>
      <c r="AW681" s="87"/>
      <c r="AX681" s="87"/>
      <c r="AY681" s="87"/>
      <c r="AZ681" s="87"/>
      <c r="BA681" s="87"/>
      <c r="BB681" s="87"/>
      <c r="BC681" s="87"/>
      <c r="BD681" s="87"/>
      <c r="BE681" s="87"/>
      <c r="BF681" s="87"/>
      <c r="BG681" s="87"/>
      <c r="BH681" s="87"/>
      <c r="BI681" s="87"/>
      <c r="BJ681" s="87"/>
      <c r="BK681" s="87"/>
      <c r="BL681" s="87"/>
      <c r="BM681" s="87"/>
      <c r="BN681" s="87"/>
      <c r="BO681" s="87"/>
      <c r="BP681" s="87"/>
      <c r="BQ681" s="87"/>
      <c r="BR681" s="87"/>
      <c r="BS681" s="63"/>
    </row>
    <row r="682" spans="4:71" s="64" customFormat="1" ht="9.75" customHeight="1" x14ac:dyDescent="0.3">
      <c r="D682" s="87"/>
      <c r="E682" s="87"/>
      <c r="F682" s="87"/>
      <c r="G682" s="87"/>
      <c r="H682" s="87"/>
      <c r="I682" s="87"/>
      <c r="J682" s="87"/>
      <c r="K682" s="87"/>
      <c r="L682" s="87"/>
      <c r="M682" s="87"/>
      <c r="N682" s="87"/>
      <c r="O682" s="87"/>
      <c r="P682" s="87"/>
      <c r="Q682" s="87"/>
      <c r="R682" s="87"/>
      <c r="S682" s="87"/>
      <c r="T682" s="87"/>
      <c r="U682" s="87"/>
      <c r="V682" s="87"/>
      <c r="W682" s="87"/>
      <c r="X682" s="87"/>
      <c r="Y682" s="87"/>
      <c r="Z682" s="87"/>
      <c r="AA682" s="87"/>
      <c r="AB682" s="87"/>
      <c r="AC682" s="87"/>
      <c r="AD682" s="87"/>
      <c r="AE682" s="87"/>
      <c r="AF682" s="87"/>
      <c r="AG682" s="87"/>
      <c r="AH682" s="87"/>
      <c r="AI682" s="87"/>
      <c r="AJ682" s="87"/>
      <c r="AK682" s="87"/>
      <c r="AL682" s="87"/>
      <c r="AM682" s="87"/>
      <c r="AN682" s="87"/>
      <c r="AO682" s="87"/>
      <c r="AP682" s="87"/>
      <c r="AQ682" s="87"/>
      <c r="AR682" s="87"/>
      <c r="AS682" s="87"/>
      <c r="AT682" s="87"/>
      <c r="AU682" s="87"/>
      <c r="AV682" s="87"/>
      <c r="AW682" s="87"/>
      <c r="AX682" s="87"/>
      <c r="AY682" s="87"/>
      <c r="AZ682" s="87"/>
      <c r="BA682" s="87"/>
      <c r="BB682" s="87"/>
      <c r="BC682" s="87"/>
      <c r="BD682" s="87"/>
      <c r="BE682" s="87"/>
      <c r="BF682" s="87"/>
      <c r="BG682" s="87"/>
      <c r="BH682" s="87"/>
      <c r="BI682" s="87"/>
      <c r="BJ682" s="87"/>
      <c r="BK682" s="87"/>
      <c r="BL682" s="87"/>
      <c r="BM682" s="87"/>
      <c r="BN682" s="87"/>
      <c r="BO682" s="87"/>
      <c r="BP682" s="87"/>
      <c r="BQ682" s="87"/>
      <c r="BR682" s="87"/>
      <c r="BS682" s="63"/>
    </row>
    <row r="683" spans="4:71" s="64" customFormat="1" ht="9.75" customHeight="1" x14ac:dyDescent="0.3">
      <c r="D683" s="87"/>
      <c r="E683" s="87"/>
      <c r="F683" s="87"/>
      <c r="G683" s="87"/>
      <c r="H683" s="87"/>
      <c r="I683" s="87"/>
      <c r="J683" s="87"/>
      <c r="K683" s="87"/>
      <c r="L683" s="87"/>
      <c r="M683" s="87"/>
      <c r="N683" s="87"/>
      <c r="O683" s="87"/>
      <c r="P683" s="87"/>
      <c r="Q683" s="87"/>
      <c r="R683" s="87"/>
      <c r="S683" s="87"/>
      <c r="T683" s="87"/>
      <c r="U683" s="87"/>
      <c r="V683" s="87"/>
      <c r="W683" s="87"/>
      <c r="X683" s="87"/>
      <c r="Y683" s="87"/>
      <c r="Z683" s="87"/>
      <c r="AA683" s="87"/>
      <c r="AB683" s="87"/>
      <c r="AC683" s="87"/>
      <c r="AD683" s="87"/>
      <c r="AE683" s="87"/>
      <c r="AF683" s="87"/>
      <c r="AG683" s="87"/>
      <c r="AH683" s="87"/>
      <c r="AI683" s="87"/>
      <c r="AJ683" s="87"/>
      <c r="AK683" s="87"/>
      <c r="AL683" s="87"/>
      <c r="AM683" s="87"/>
      <c r="AN683" s="87"/>
      <c r="AO683" s="87"/>
      <c r="AP683" s="87"/>
      <c r="AQ683" s="87"/>
      <c r="AR683" s="87"/>
      <c r="AS683" s="87"/>
      <c r="AT683" s="87"/>
      <c r="AU683" s="87"/>
      <c r="AV683" s="87"/>
      <c r="AW683" s="87"/>
      <c r="AX683" s="87"/>
      <c r="AY683" s="87"/>
      <c r="AZ683" s="87"/>
      <c r="BA683" s="87"/>
      <c r="BB683" s="87"/>
      <c r="BC683" s="87"/>
      <c r="BD683" s="87"/>
      <c r="BE683" s="87"/>
      <c r="BF683" s="87"/>
      <c r="BG683" s="87"/>
      <c r="BH683" s="87"/>
      <c r="BI683" s="87"/>
      <c r="BJ683" s="87"/>
      <c r="BK683" s="87"/>
      <c r="BL683" s="87"/>
      <c r="BM683" s="87"/>
      <c r="BN683" s="87"/>
      <c r="BO683" s="87"/>
      <c r="BP683" s="87"/>
      <c r="BQ683" s="87"/>
      <c r="BR683" s="87"/>
      <c r="BS683" s="63"/>
    </row>
    <row r="684" spans="4:71" s="64" customFormat="1" ht="9.75" customHeight="1" x14ac:dyDescent="0.3">
      <c r="D684" s="87"/>
      <c r="E684" s="87"/>
      <c r="F684" s="87"/>
      <c r="G684" s="87"/>
      <c r="H684" s="87"/>
      <c r="I684" s="87"/>
      <c r="J684" s="87"/>
      <c r="K684" s="87"/>
      <c r="L684" s="87"/>
      <c r="M684" s="87"/>
      <c r="N684" s="87"/>
      <c r="O684" s="87"/>
      <c r="P684" s="87"/>
      <c r="Q684" s="87"/>
      <c r="R684" s="87"/>
      <c r="S684" s="87"/>
      <c r="T684" s="87"/>
      <c r="U684" s="87"/>
      <c r="V684" s="87"/>
      <c r="W684" s="87"/>
      <c r="X684" s="87"/>
      <c r="Y684" s="87"/>
      <c r="Z684" s="87"/>
      <c r="AA684" s="87"/>
      <c r="AB684" s="87"/>
      <c r="AC684" s="87"/>
      <c r="AD684" s="87"/>
      <c r="AE684" s="87"/>
      <c r="AF684" s="87"/>
      <c r="AG684" s="87"/>
      <c r="AH684" s="87"/>
      <c r="AI684" s="87"/>
      <c r="AJ684" s="87"/>
      <c r="AK684" s="87"/>
      <c r="AL684" s="87"/>
      <c r="AM684" s="87"/>
      <c r="AN684" s="87"/>
      <c r="AO684" s="87"/>
      <c r="AP684" s="87"/>
      <c r="AQ684" s="87"/>
      <c r="AR684" s="87"/>
      <c r="AS684" s="87"/>
      <c r="AT684" s="87"/>
      <c r="AU684" s="87"/>
      <c r="AV684" s="87"/>
      <c r="AW684" s="87"/>
      <c r="AX684" s="87"/>
      <c r="AY684" s="87"/>
      <c r="AZ684" s="87"/>
      <c r="BA684" s="87"/>
      <c r="BB684" s="87"/>
      <c r="BC684" s="87"/>
      <c r="BD684" s="87"/>
      <c r="BE684" s="87"/>
      <c r="BF684" s="87"/>
      <c r="BG684" s="87"/>
      <c r="BH684" s="87"/>
      <c r="BI684" s="87"/>
      <c r="BJ684" s="87"/>
      <c r="BK684" s="87"/>
      <c r="BL684" s="87"/>
      <c r="BM684" s="87"/>
      <c r="BN684" s="87"/>
      <c r="BO684" s="87"/>
      <c r="BP684" s="87"/>
      <c r="BQ684" s="87"/>
      <c r="BR684" s="87"/>
      <c r="BS684" s="63"/>
    </row>
    <row r="685" spans="4:71" s="64" customFormat="1" ht="9.75" customHeight="1" x14ac:dyDescent="0.3">
      <c r="D685" s="87"/>
      <c r="E685" s="87"/>
      <c r="F685" s="87"/>
      <c r="G685" s="87"/>
      <c r="H685" s="87"/>
      <c r="I685" s="87"/>
      <c r="J685" s="87"/>
      <c r="K685" s="87"/>
      <c r="L685" s="87"/>
      <c r="M685" s="87"/>
      <c r="N685" s="87"/>
      <c r="O685" s="87"/>
      <c r="P685" s="87"/>
      <c r="Q685" s="87"/>
      <c r="R685" s="87"/>
      <c r="S685" s="87"/>
      <c r="T685" s="87"/>
      <c r="U685" s="87"/>
      <c r="V685" s="87"/>
      <c r="W685" s="87"/>
      <c r="X685" s="87"/>
      <c r="Y685" s="87"/>
      <c r="Z685" s="87"/>
      <c r="AA685" s="87"/>
      <c r="AB685" s="87"/>
      <c r="AC685" s="87"/>
      <c r="AD685" s="87"/>
      <c r="AE685" s="87"/>
      <c r="AF685" s="87"/>
      <c r="AG685" s="87"/>
      <c r="AH685" s="87"/>
      <c r="AI685" s="87"/>
      <c r="AJ685" s="87"/>
      <c r="AK685" s="87"/>
      <c r="AL685" s="87"/>
      <c r="AM685" s="87"/>
      <c r="AN685" s="87"/>
      <c r="AO685" s="87"/>
      <c r="AP685" s="87"/>
      <c r="AQ685" s="87"/>
      <c r="AR685" s="87"/>
      <c r="AS685" s="87"/>
      <c r="AT685" s="87"/>
      <c r="AU685" s="87"/>
      <c r="AV685" s="87"/>
      <c r="AW685" s="87"/>
      <c r="AX685" s="87"/>
      <c r="AY685" s="87"/>
      <c r="AZ685" s="87"/>
      <c r="BA685" s="87"/>
      <c r="BB685" s="87"/>
      <c r="BC685" s="87"/>
      <c r="BD685" s="87"/>
      <c r="BE685" s="87"/>
      <c r="BF685" s="87"/>
      <c r="BG685" s="87"/>
      <c r="BH685" s="87"/>
      <c r="BI685" s="87"/>
      <c r="BJ685" s="87"/>
      <c r="BK685" s="87"/>
      <c r="BL685" s="87"/>
      <c r="BM685" s="87"/>
      <c r="BN685" s="87"/>
      <c r="BO685" s="87"/>
      <c r="BP685" s="87"/>
      <c r="BQ685" s="87"/>
      <c r="BR685" s="87"/>
      <c r="BS685" s="63"/>
    </row>
    <row r="686" spans="4:71" s="64" customFormat="1" ht="9.75" customHeight="1" x14ac:dyDescent="0.3">
      <c r="D686" s="87"/>
      <c r="E686" s="87"/>
      <c r="F686" s="87"/>
      <c r="G686" s="87"/>
      <c r="H686" s="87"/>
      <c r="I686" s="87"/>
      <c r="J686" s="87"/>
      <c r="K686" s="87"/>
      <c r="L686" s="87"/>
      <c r="M686" s="87"/>
      <c r="N686" s="87"/>
      <c r="O686" s="87"/>
      <c r="P686" s="87"/>
      <c r="Q686" s="87"/>
      <c r="R686" s="87"/>
      <c r="S686" s="87"/>
      <c r="T686" s="87"/>
      <c r="U686" s="87"/>
      <c r="V686" s="87"/>
      <c r="W686" s="87"/>
      <c r="X686" s="87"/>
      <c r="Y686" s="87"/>
      <c r="Z686" s="87"/>
      <c r="AA686" s="87"/>
      <c r="AB686" s="87"/>
      <c r="AC686" s="87"/>
      <c r="AD686" s="87"/>
      <c r="AE686" s="87"/>
      <c r="AF686" s="87"/>
      <c r="AG686" s="87"/>
      <c r="AH686" s="87"/>
      <c r="AI686" s="87"/>
      <c r="AJ686" s="87"/>
      <c r="AK686" s="87"/>
      <c r="AL686" s="87"/>
      <c r="AM686" s="87"/>
      <c r="AN686" s="87"/>
      <c r="AO686" s="87"/>
      <c r="AP686" s="87"/>
      <c r="AQ686" s="87"/>
      <c r="AR686" s="87"/>
      <c r="AS686" s="87"/>
      <c r="AT686" s="87"/>
      <c r="AU686" s="87"/>
      <c r="AV686" s="87"/>
      <c r="AW686" s="87"/>
      <c r="AX686" s="87"/>
      <c r="AY686" s="87"/>
      <c r="AZ686" s="87"/>
      <c r="BA686" s="87"/>
      <c r="BB686" s="87"/>
      <c r="BC686" s="87"/>
      <c r="BD686" s="87"/>
      <c r="BE686" s="87"/>
      <c r="BF686" s="87"/>
      <c r="BG686" s="87"/>
      <c r="BH686" s="87"/>
      <c r="BI686" s="87"/>
      <c r="BJ686" s="87"/>
      <c r="BK686" s="87"/>
      <c r="BL686" s="87"/>
      <c r="BM686" s="87"/>
      <c r="BN686" s="87"/>
      <c r="BO686" s="87"/>
      <c r="BP686" s="87"/>
      <c r="BQ686" s="87"/>
      <c r="BR686" s="87"/>
      <c r="BS686" s="63"/>
    </row>
    <row r="687" spans="4:71" s="64" customFormat="1" ht="9.75" customHeight="1" x14ac:dyDescent="0.3">
      <c r="D687" s="87"/>
      <c r="E687" s="87"/>
      <c r="F687" s="87"/>
      <c r="G687" s="87"/>
      <c r="H687" s="87"/>
      <c r="I687" s="87"/>
      <c r="J687" s="87"/>
      <c r="K687" s="87"/>
      <c r="L687" s="87"/>
      <c r="M687" s="87"/>
      <c r="N687" s="87"/>
      <c r="O687" s="87"/>
      <c r="P687" s="87"/>
      <c r="Q687" s="87"/>
      <c r="R687" s="87"/>
      <c r="S687" s="87"/>
      <c r="T687" s="87"/>
      <c r="U687" s="87"/>
      <c r="V687" s="87"/>
      <c r="W687" s="87"/>
      <c r="X687" s="87"/>
      <c r="Y687" s="87"/>
      <c r="Z687" s="87"/>
      <c r="AA687" s="87"/>
      <c r="AB687" s="87"/>
      <c r="AC687" s="87"/>
      <c r="AD687" s="87"/>
      <c r="AE687" s="87"/>
      <c r="AF687" s="87"/>
      <c r="AG687" s="87"/>
      <c r="AH687" s="87"/>
      <c r="AI687" s="87"/>
      <c r="AJ687" s="87"/>
      <c r="AK687" s="87"/>
      <c r="AL687" s="87"/>
      <c r="AM687" s="87"/>
      <c r="AN687" s="87"/>
      <c r="AO687" s="87"/>
      <c r="AP687" s="87"/>
      <c r="AQ687" s="87"/>
      <c r="AR687" s="87"/>
      <c r="AS687" s="87"/>
      <c r="AT687" s="87"/>
      <c r="AU687" s="87"/>
      <c r="AV687" s="87"/>
      <c r="AW687" s="87"/>
      <c r="AX687" s="87"/>
      <c r="AY687" s="87"/>
      <c r="AZ687" s="87"/>
      <c r="BA687" s="87"/>
      <c r="BB687" s="87"/>
      <c r="BC687" s="87"/>
      <c r="BD687" s="87"/>
      <c r="BE687" s="87"/>
      <c r="BF687" s="87"/>
      <c r="BG687" s="87"/>
      <c r="BH687" s="87"/>
      <c r="BI687" s="87"/>
      <c r="BJ687" s="87"/>
      <c r="BK687" s="87"/>
      <c r="BL687" s="87"/>
      <c r="BM687" s="87"/>
      <c r="BN687" s="87"/>
      <c r="BO687" s="87"/>
      <c r="BP687" s="87"/>
      <c r="BQ687" s="87"/>
      <c r="BR687" s="87"/>
      <c r="BS687" s="63"/>
    </row>
    <row r="688" spans="4:71" s="64" customFormat="1" ht="9.75" customHeight="1" x14ac:dyDescent="0.3">
      <c r="D688" s="87"/>
      <c r="E688" s="87"/>
      <c r="F688" s="87"/>
      <c r="G688" s="87"/>
      <c r="H688" s="87"/>
      <c r="I688" s="87"/>
      <c r="J688" s="87"/>
      <c r="K688" s="87"/>
      <c r="L688" s="87"/>
      <c r="M688" s="87"/>
      <c r="N688" s="87"/>
      <c r="O688" s="87"/>
      <c r="P688" s="87"/>
      <c r="Q688" s="87"/>
      <c r="R688" s="87"/>
      <c r="S688" s="87"/>
      <c r="T688" s="87"/>
      <c r="U688" s="87"/>
      <c r="V688" s="87"/>
      <c r="W688" s="87"/>
      <c r="X688" s="87"/>
      <c r="Y688" s="87"/>
      <c r="Z688" s="87"/>
      <c r="AA688" s="87"/>
      <c r="AB688" s="87"/>
      <c r="AC688" s="87"/>
      <c r="AD688" s="87"/>
      <c r="AE688" s="87"/>
      <c r="AF688" s="87"/>
      <c r="AG688" s="87"/>
      <c r="AH688" s="87"/>
      <c r="AI688" s="87"/>
      <c r="AJ688" s="87"/>
      <c r="AK688" s="87"/>
      <c r="AL688" s="87"/>
      <c r="AM688" s="87"/>
      <c r="AN688" s="87"/>
      <c r="AO688" s="87"/>
      <c r="AP688" s="87"/>
      <c r="AQ688" s="87"/>
      <c r="AR688" s="87"/>
      <c r="AS688" s="87"/>
      <c r="AT688" s="87"/>
      <c r="AU688" s="87"/>
      <c r="AV688" s="87"/>
      <c r="AW688" s="87"/>
      <c r="AX688" s="87"/>
      <c r="AY688" s="87"/>
      <c r="AZ688" s="87"/>
      <c r="BA688" s="87"/>
      <c r="BB688" s="87"/>
      <c r="BC688" s="87"/>
      <c r="BD688" s="87"/>
      <c r="BE688" s="87"/>
      <c r="BF688" s="87"/>
      <c r="BG688" s="87"/>
      <c r="BH688" s="87"/>
      <c r="BI688" s="87"/>
      <c r="BJ688" s="87"/>
      <c r="BK688" s="87"/>
      <c r="BL688" s="87"/>
      <c r="BM688" s="87"/>
      <c r="BN688" s="87"/>
      <c r="BO688" s="87"/>
      <c r="BP688" s="87"/>
      <c r="BQ688" s="87"/>
      <c r="BR688" s="87"/>
      <c r="BS688" s="63"/>
    </row>
    <row r="689" spans="4:71" s="64" customFormat="1" ht="9.75" customHeight="1" x14ac:dyDescent="0.3">
      <c r="D689" s="87"/>
      <c r="E689" s="87"/>
      <c r="F689" s="87"/>
      <c r="G689" s="87"/>
      <c r="H689" s="87"/>
      <c r="I689" s="87"/>
      <c r="J689" s="87"/>
      <c r="K689" s="87"/>
      <c r="L689" s="87"/>
      <c r="M689" s="87"/>
      <c r="N689" s="87"/>
      <c r="O689" s="87"/>
      <c r="P689" s="87"/>
      <c r="Q689" s="87"/>
      <c r="R689" s="87"/>
      <c r="S689" s="87"/>
      <c r="T689" s="87"/>
      <c r="U689" s="87"/>
      <c r="V689" s="87"/>
      <c r="W689" s="87"/>
      <c r="X689" s="87"/>
      <c r="Y689" s="87"/>
      <c r="Z689" s="87"/>
      <c r="AA689" s="87"/>
      <c r="AB689" s="87"/>
      <c r="AC689" s="87"/>
      <c r="AD689" s="87"/>
      <c r="AE689" s="87"/>
      <c r="AF689" s="87"/>
      <c r="AG689" s="87"/>
      <c r="AH689" s="87"/>
      <c r="AI689" s="87"/>
      <c r="AJ689" s="87"/>
      <c r="AK689" s="87"/>
      <c r="AL689" s="87"/>
      <c r="AM689" s="87"/>
      <c r="AN689" s="87"/>
      <c r="AO689" s="87"/>
      <c r="AP689" s="87"/>
      <c r="AQ689" s="87"/>
      <c r="AR689" s="87"/>
      <c r="AS689" s="87"/>
      <c r="AT689" s="87"/>
      <c r="AU689" s="87"/>
      <c r="AV689" s="87"/>
      <c r="AW689" s="87"/>
      <c r="AX689" s="87"/>
      <c r="AY689" s="87"/>
      <c r="AZ689" s="87"/>
      <c r="BA689" s="87"/>
      <c r="BB689" s="87"/>
      <c r="BC689" s="87"/>
      <c r="BD689" s="87"/>
      <c r="BE689" s="87"/>
      <c r="BF689" s="87"/>
      <c r="BG689" s="87"/>
      <c r="BH689" s="87"/>
      <c r="BI689" s="87"/>
      <c r="BJ689" s="87"/>
      <c r="BK689" s="87"/>
      <c r="BL689" s="87"/>
      <c r="BM689" s="87"/>
      <c r="BN689" s="87"/>
      <c r="BO689" s="87"/>
      <c r="BP689" s="87"/>
      <c r="BQ689" s="87"/>
      <c r="BR689" s="87"/>
      <c r="BS689" s="63"/>
    </row>
    <row r="690" spans="4:71" s="64" customFormat="1" ht="9.75" customHeight="1" x14ac:dyDescent="0.3">
      <c r="D690" s="87"/>
      <c r="E690" s="87"/>
      <c r="F690" s="87"/>
      <c r="G690" s="87"/>
      <c r="H690" s="87"/>
      <c r="I690" s="87"/>
      <c r="J690" s="87"/>
      <c r="K690" s="87"/>
      <c r="L690" s="87"/>
      <c r="M690" s="87"/>
      <c r="N690" s="87"/>
      <c r="O690" s="87"/>
      <c r="P690" s="87"/>
      <c r="Q690" s="87"/>
      <c r="R690" s="87"/>
      <c r="S690" s="87"/>
      <c r="T690" s="87"/>
      <c r="U690" s="87"/>
      <c r="V690" s="87"/>
      <c r="W690" s="87"/>
      <c r="X690" s="87"/>
      <c r="Y690" s="87"/>
      <c r="Z690" s="87"/>
      <c r="AA690" s="87"/>
      <c r="AB690" s="87"/>
      <c r="AC690" s="87"/>
      <c r="AD690" s="87"/>
      <c r="AE690" s="87"/>
      <c r="AF690" s="87"/>
      <c r="AG690" s="87"/>
      <c r="AH690" s="87"/>
      <c r="AI690" s="87"/>
      <c r="AJ690" s="87"/>
      <c r="AK690" s="87"/>
      <c r="AL690" s="87"/>
      <c r="AM690" s="87"/>
      <c r="AN690" s="87"/>
      <c r="AO690" s="87"/>
      <c r="AP690" s="87"/>
      <c r="AQ690" s="87"/>
      <c r="AR690" s="87"/>
      <c r="AS690" s="87"/>
      <c r="AT690" s="87"/>
      <c r="AU690" s="87"/>
      <c r="AV690" s="87"/>
      <c r="AW690" s="87"/>
      <c r="AX690" s="87"/>
      <c r="AY690" s="87"/>
      <c r="AZ690" s="87"/>
      <c r="BA690" s="87"/>
      <c r="BB690" s="87"/>
      <c r="BC690" s="87"/>
      <c r="BD690" s="87"/>
      <c r="BE690" s="87"/>
      <c r="BF690" s="87"/>
      <c r="BG690" s="87"/>
      <c r="BH690" s="87"/>
      <c r="BI690" s="87"/>
      <c r="BJ690" s="87"/>
      <c r="BK690" s="87"/>
      <c r="BL690" s="87"/>
      <c r="BM690" s="87"/>
      <c r="BN690" s="87"/>
      <c r="BO690" s="87"/>
      <c r="BP690" s="87"/>
      <c r="BQ690" s="87"/>
      <c r="BR690" s="87"/>
      <c r="BS690" s="63"/>
    </row>
    <row r="691" spans="4:71" s="64" customFormat="1" ht="9.75" customHeight="1" x14ac:dyDescent="0.3">
      <c r="D691" s="87"/>
      <c r="E691" s="87"/>
      <c r="F691" s="87"/>
      <c r="G691" s="87"/>
      <c r="H691" s="87"/>
      <c r="I691" s="87"/>
      <c r="J691" s="87"/>
      <c r="K691" s="87"/>
      <c r="L691" s="87"/>
      <c r="M691" s="87"/>
      <c r="N691" s="87"/>
      <c r="O691" s="87"/>
      <c r="P691" s="87"/>
      <c r="Q691" s="87"/>
      <c r="R691" s="87"/>
      <c r="S691" s="87"/>
      <c r="T691" s="87"/>
      <c r="U691" s="87"/>
      <c r="V691" s="87"/>
      <c r="W691" s="87"/>
      <c r="X691" s="87"/>
      <c r="Y691" s="87"/>
      <c r="Z691" s="87"/>
      <c r="AA691" s="87"/>
      <c r="AB691" s="87"/>
      <c r="AC691" s="87"/>
      <c r="AD691" s="87"/>
      <c r="AE691" s="87"/>
      <c r="AF691" s="87"/>
      <c r="AG691" s="87"/>
      <c r="AH691" s="87"/>
      <c r="AI691" s="87"/>
      <c r="AJ691" s="87"/>
      <c r="AK691" s="87"/>
      <c r="AL691" s="87"/>
      <c r="AM691" s="87"/>
      <c r="AN691" s="87"/>
      <c r="AO691" s="87"/>
      <c r="AP691" s="87"/>
      <c r="AQ691" s="87"/>
      <c r="AR691" s="87"/>
      <c r="AS691" s="87"/>
      <c r="AT691" s="87"/>
      <c r="AU691" s="87"/>
      <c r="AV691" s="87"/>
      <c r="AW691" s="87"/>
      <c r="AX691" s="87"/>
      <c r="AY691" s="87"/>
      <c r="AZ691" s="87"/>
      <c r="BA691" s="87"/>
      <c r="BB691" s="87"/>
      <c r="BC691" s="87"/>
      <c r="BD691" s="87"/>
      <c r="BE691" s="87"/>
      <c r="BF691" s="87"/>
      <c r="BG691" s="87"/>
      <c r="BH691" s="87"/>
      <c r="BI691" s="87"/>
      <c r="BJ691" s="87"/>
      <c r="BK691" s="87"/>
      <c r="BL691" s="87"/>
      <c r="BM691" s="87"/>
      <c r="BN691" s="87"/>
      <c r="BO691" s="87"/>
      <c r="BP691" s="87"/>
      <c r="BQ691" s="87"/>
      <c r="BR691" s="87"/>
      <c r="BS691" s="63"/>
    </row>
    <row r="692" spans="4:71" s="64" customFormat="1" ht="9.75" customHeight="1" x14ac:dyDescent="0.3">
      <c r="D692" s="87"/>
      <c r="E692" s="87"/>
      <c r="F692" s="87"/>
      <c r="G692" s="87"/>
      <c r="H692" s="87"/>
      <c r="I692" s="87"/>
      <c r="J692" s="87"/>
      <c r="K692" s="87"/>
      <c r="L692" s="87"/>
      <c r="M692" s="87"/>
      <c r="N692" s="87"/>
      <c r="O692" s="87"/>
      <c r="P692" s="87"/>
      <c r="Q692" s="87"/>
      <c r="R692" s="87"/>
      <c r="S692" s="87"/>
      <c r="T692" s="87"/>
      <c r="U692" s="87"/>
      <c r="V692" s="87"/>
      <c r="W692" s="87"/>
      <c r="X692" s="87"/>
      <c r="Y692" s="87"/>
      <c r="Z692" s="87"/>
      <c r="AA692" s="87"/>
      <c r="AB692" s="87"/>
      <c r="AC692" s="87"/>
      <c r="AD692" s="87"/>
      <c r="AE692" s="87"/>
      <c r="AF692" s="87"/>
      <c r="AG692" s="87"/>
      <c r="AH692" s="87"/>
      <c r="AI692" s="87"/>
      <c r="AJ692" s="87"/>
      <c r="AK692" s="87"/>
      <c r="AL692" s="87"/>
      <c r="AM692" s="87"/>
      <c r="AN692" s="87"/>
      <c r="AO692" s="87"/>
      <c r="AP692" s="87"/>
      <c r="AQ692" s="87"/>
      <c r="AR692" s="87"/>
      <c r="AS692" s="87"/>
      <c r="AT692" s="87"/>
      <c r="AU692" s="87"/>
      <c r="AV692" s="87"/>
      <c r="AW692" s="87"/>
      <c r="AX692" s="87"/>
      <c r="AY692" s="87"/>
      <c r="AZ692" s="87"/>
      <c r="BA692" s="87"/>
      <c r="BB692" s="87"/>
      <c r="BC692" s="87"/>
      <c r="BD692" s="87"/>
      <c r="BE692" s="87"/>
      <c r="BF692" s="87"/>
      <c r="BG692" s="87"/>
      <c r="BH692" s="87"/>
      <c r="BI692" s="87"/>
      <c r="BJ692" s="87"/>
      <c r="BK692" s="87"/>
      <c r="BL692" s="87"/>
      <c r="BM692" s="87"/>
      <c r="BN692" s="87"/>
      <c r="BO692" s="87"/>
      <c r="BP692" s="87"/>
      <c r="BQ692" s="87"/>
      <c r="BR692" s="87"/>
      <c r="BS692" s="63"/>
    </row>
    <row r="693" spans="4:71" s="64" customFormat="1" ht="9.75" customHeight="1" x14ac:dyDescent="0.3">
      <c r="D693" s="87"/>
      <c r="E693" s="87"/>
      <c r="F693" s="87"/>
      <c r="G693" s="87"/>
      <c r="H693" s="87"/>
      <c r="I693" s="87"/>
      <c r="J693" s="87"/>
      <c r="K693" s="87"/>
      <c r="L693" s="87"/>
      <c r="M693" s="87"/>
      <c r="N693" s="87"/>
      <c r="O693" s="87"/>
      <c r="P693" s="87"/>
      <c r="Q693" s="87"/>
      <c r="R693" s="87"/>
      <c r="S693" s="87"/>
      <c r="T693" s="87"/>
      <c r="U693" s="87"/>
      <c r="V693" s="87"/>
      <c r="W693" s="87"/>
      <c r="X693" s="87"/>
      <c r="Y693" s="87"/>
      <c r="Z693" s="87"/>
      <c r="AA693" s="87"/>
      <c r="AB693" s="87"/>
      <c r="AC693" s="87"/>
      <c r="AD693" s="87"/>
      <c r="AE693" s="87"/>
      <c r="AF693" s="87"/>
      <c r="AG693" s="87"/>
      <c r="AH693" s="87"/>
      <c r="AI693" s="87"/>
      <c r="AJ693" s="87"/>
      <c r="AK693" s="87"/>
      <c r="AL693" s="87"/>
      <c r="AM693" s="87"/>
      <c r="AN693" s="87"/>
      <c r="AO693" s="87"/>
      <c r="AP693" s="87"/>
      <c r="AQ693" s="87"/>
      <c r="AR693" s="87"/>
      <c r="AS693" s="87"/>
      <c r="AT693" s="87"/>
      <c r="AU693" s="87"/>
      <c r="AV693" s="87"/>
      <c r="AW693" s="87"/>
      <c r="AX693" s="87"/>
      <c r="AY693" s="87"/>
      <c r="AZ693" s="87"/>
      <c r="BA693" s="87"/>
      <c r="BB693" s="87"/>
      <c r="BC693" s="87"/>
      <c r="BD693" s="87"/>
      <c r="BE693" s="87"/>
      <c r="BF693" s="87"/>
      <c r="BG693" s="87"/>
      <c r="BH693" s="87"/>
      <c r="BI693" s="87"/>
      <c r="BJ693" s="87"/>
      <c r="BK693" s="87"/>
      <c r="BL693" s="87"/>
      <c r="BM693" s="87"/>
      <c r="BN693" s="87"/>
      <c r="BO693" s="87"/>
      <c r="BP693" s="87"/>
      <c r="BQ693" s="87"/>
      <c r="BR693" s="87"/>
      <c r="BS693" s="63"/>
    </row>
    <row r="694" spans="4:71" s="64" customFormat="1" ht="9.75" customHeight="1" x14ac:dyDescent="0.3">
      <c r="D694" s="87"/>
      <c r="E694" s="87"/>
      <c r="F694" s="87"/>
      <c r="G694" s="87"/>
      <c r="H694" s="87"/>
      <c r="I694" s="87"/>
      <c r="J694" s="87"/>
      <c r="K694" s="87"/>
      <c r="L694" s="87"/>
      <c r="M694" s="87"/>
      <c r="N694" s="87"/>
      <c r="O694" s="87"/>
      <c r="P694" s="87"/>
      <c r="Q694" s="87"/>
      <c r="R694" s="87"/>
      <c r="S694" s="87"/>
      <c r="T694" s="87"/>
      <c r="U694" s="87"/>
      <c r="V694" s="87"/>
      <c r="W694" s="87"/>
      <c r="X694" s="87"/>
      <c r="Y694" s="87"/>
      <c r="Z694" s="87"/>
      <c r="AA694" s="87"/>
      <c r="AB694" s="87"/>
      <c r="AC694" s="87"/>
      <c r="AD694" s="87"/>
      <c r="AE694" s="87"/>
      <c r="AF694" s="87"/>
      <c r="AG694" s="87"/>
      <c r="AH694" s="87"/>
      <c r="AI694" s="87"/>
      <c r="AJ694" s="87"/>
      <c r="AK694" s="87"/>
      <c r="AL694" s="87"/>
      <c r="AM694" s="87"/>
      <c r="AN694" s="87"/>
      <c r="AO694" s="87"/>
      <c r="AP694" s="87"/>
      <c r="AQ694" s="87"/>
      <c r="AR694" s="87"/>
      <c r="AS694" s="87"/>
      <c r="AT694" s="87"/>
      <c r="AU694" s="87"/>
      <c r="AV694" s="87"/>
      <c r="AW694" s="87"/>
      <c r="AX694" s="87"/>
      <c r="AY694" s="87"/>
      <c r="AZ694" s="87"/>
      <c r="BA694" s="87"/>
      <c r="BB694" s="87"/>
      <c r="BC694" s="87"/>
      <c r="BD694" s="87"/>
      <c r="BE694" s="87"/>
      <c r="BF694" s="87"/>
      <c r="BG694" s="87"/>
      <c r="BH694" s="87"/>
      <c r="BI694" s="87"/>
      <c r="BJ694" s="87"/>
      <c r="BK694" s="87"/>
      <c r="BL694" s="87"/>
      <c r="BM694" s="87"/>
      <c r="BN694" s="87"/>
      <c r="BO694" s="87"/>
      <c r="BP694" s="87"/>
      <c r="BQ694" s="87"/>
      <c r="BR694" s="87"/>
      <c r="BS694" s="63"/>
    </row>
    <row r="695" spans="4:71" s="64" customFormat="1" ht="9.75" customHeight="1" x14ac:dyDescent="0.3">
      <c r="D695" s="87"/>
      <c r="E695" s="87"/>
      <c r="F695" s="87"/>
      <c r="G695" s="87"/>
      <c r="H695" s="87"/>
      <c r="I695" s="87"/>
      <c r="J695" s="87"/>
      <c r="K695" s="87"/>
      <c r="L695" s="87"/>
      <c r="M695" s="87"/>
      <c r="N695" s="87"/>
      <c r="O695" s="87"/>
      <c r="P695" s="87"/>
      <c r="Q695" s="87"/>
      <c r="R695" s="87"/>
      <c r="S695" s="87"/>
      <c r="T695" s="87"/>
      <c r="U695" s="87"/>
      <c r="V695" s="87"/>
      <c r="W695" s="87"/>
      <c r="X695" s="87"/>
      <c r="Y695" s="87"/>
      <c r="Z695" s="87"/>
      <c r="AA695" s="87"/>
      <c r="AB695" s="87"/>
      <c r="AC695" s="87"/>
      <c r="AD695" s="87"/>
      <c r="AE695" s="87"/>
      <c r="AF695" s="87"/>
      <c r="AG695" s="87"/>
      <c r="AH695" s="87"/>
      <c r="AI695" s="87"/>
      <c r="AJ695" s="87"/>
      <c r="AK695" s="87"/>
      <c r="AL695" s="87"/>
      <c r="AM695" s="87"/>
      <c r="AN695" s="87"/>
      <c r="AO695" s="87"/>
      <c r="AP695" s="87"/>
      <c r="AQ695" s="87"/>
      <c r="AR695" s="87"/>
      <c r="AS695" s="87"/>
      <c r="AT695" s="87"/>
      <c r="AU695" s="87"/>
      <c r="AV695" s="87"/>
      <c r="AW695" s="87"/>
      <c r="AX695" s="87"/>
      <c r="AY695" s="87"/>
      <c r="AZ695" s="87"/>
      <c r="BA695" s="87"/>
      <c r="BB695" s="87"/>
      <c r="BC695" s="87"/>
      <c r="BD695" s="87"/>
      <c r="BE695" s="87"/>
      <c r="BF695" s="87"/>
      <c r="BG695" s="87"/>
      <c r="BH695" s="87"/>
      <c r="BI695" s="87"/>
      <c r="BJ695" s="87"/>
      <c r="BK695" s="87"/>
      <c r="BL695" s="87"/>
      <c r="BM695" s="87"/>
      <c r="BN695" s="87"/>
      <c r="BO695" s="87"/>
      <c r="BP695" s="87"/>
      <c r="BQ695" s="87"/>
      <c r="BR695" s="87"/>
      <c r="BS695" s="63"/>
    </row>
    <row r="696" spans="4:71" s="64" customFormat="1" ht="9.75" customHeight="1" x14ac:dyDescent="0.3">
      <c r="D696" s="87"/>
      <c r="E696" s="87"/>
      <c r="F696" s="87"/>
      <c r="G696" s="87"/>
      <c r="H696" s="87"/>
      <c r="I696" s="87"/>
      <c r="J696" s="87"/>
      <c r="K696" s="87"/>
      <c r="L696" s="87"/>
      <c r="M696" s="87"/>
      <c r="N696" s="87"/>
      <c r="O696" s="87"/>
      <c r="P696" s="87"/>
      <c r="Q696" s="87"/>
      <c r="R696" s="87"/>
      <c r="S696" s="87"/>
      <c r="T696" s="87"/>
      <c r="U696" s="87"/>
      <c r="V696" s="87"/>
      <c r="W696" s="87"/>
      <c r="X696" s="87"/>
      <c r="Y696" s="87"/>
      <c r="Z696" s="87"/>
      <c r="AA696" s="87"/>
      <c r="AB696" s="87"/>
      <c r="AC696" s="87"/>
      <c r="AD696" s="87"/>
      <c r="AE696" s="87"/>
      <c r="AF696" s="87"/>
      <c r="AG696" s="87"/>
      <c r="AH696" s="87"/>
      <c r="AI696" s="87"/>
      <c r="AJ696" s="87"/>
      <c r="AK696" s="87"/>
      <c r="AL696" s="87"/>
      <c r="AM696" s="87"/>
      <c r="AN696" s="87"/>
      <c r="AO696" s="87"/>
      <c r="AP696" s="87"/>
      <c r="AQ696" s="87"/>
      <c r="AR696" s="87"/>
      <c r="AS696" s="87"/>
      <c r="AT696" s="87"/>
      <c r="AU696" s="87"/>
      <c r="AV696" s="87"/>
      <c r="AW696" s="87"/>
      <c r="AX696" s="87"/>
      <c r="AY696" s="87"/>
      <c r="AZ696" s="87"/>
      <c r="BA696" s="87"/>
      <c r="BB696" s="87"/>
      <c r="BC696" s="87"/>
      <c r="BD696" s="87"/>
      <c r="BE696" s="87"/>
      <c r="BF696" s="87"/>
      <c r="BG696" s="87"/>
      <c r="BH696" s="87"/>
      <c r="BI696" s="87"/>
      <c r="BJ696" s="87"/>
      <c r="BK696" s="87"/>
      <c r="BL696" s="87"/>
      <c r="BM696" s="87"/>
      <c r="BN696" s="87"/>
      <c r="BO696" s="87"/>
      <c r="BP696" s="87"/>
      <c r="BQ696" s="87"/>
      <c r="BR696" s="87"/>
      <c r="BS696" s="63"/>
    </row>
    <row r="697" spans="4:71" s="64" customFormat="1" ht="9.75" customHeight="1" x14ac:dyDescent="0.3">
      <c r="D697" s="87"/>
      <c r="E697" s="87"/>
      <c r="F697" s="87"/>
      <c r="G697" s="87"/>
      <c r="H697" s="87"/>
      <c r="I697" s="87"/>
      <c r="J697" s="87"/>
      <c r="K697" s="87"/>
      <c r="L697" s="87"/>
      <c r="M697" s="87"/>
      <c r="N697" s="87"/>
      <c r="O697" s="87"/>
      <c r="P697" s="87"/>
      <c r="Q697" s="87"/>
      <c r="R697" s="87"/>
      <c r="S697" s="87"/>
      <c r="T697" s="87"/>
      <c r="U697" s="87"/>
      <c r="V697" s="87"/>
      <c r="W697" s="87"/>
      <c r="X697" s="87"/>
      <c r="Y697" s="87"/>
      <c r="Z697" s="87"/>
      <c r="AA697" s="87"/>
      <c r="AB697" s="87"/>
      <c r="AC697" s="87"/>
      <c r="AD697" s="87"/>
      <c r="AE697" s="87"/>
      <c r="AF697" s="87"/>
      <c r="AG697" s="87"/>
      <c r="AH697" s="87"/>
      <c r="AI697" s="87"/>
      <c r="AJ697" s="87"/>
      <c r="AK697" s="87"/>
      <c r="AL697" s="87"/>
      <c r="AM697" s="87"/>
      <c r="AN697" s="87"/>
      <c r="AO697" s="87"/>
      <c r="AP697" s="87"/>
      <c r="AQ697" s="87"/>
      <c r="AR697" s="87"/>
      <c r="AS697" s="87"/>
      <c r="AT697" s="87"/>
      <c r="AU697" s="87"/>
      <c r="AV697" s="87"/>
      <c r="AW697" s="87"/>
      <c r="AX697" s="87"/>
      <c r="AY697" s="87"/>
      <c r="AZ697" s="87"/>
      <c r="BA697" s="87"/>
      <c r="BB697" s="87"/>
      <c r="BC697" s="87"/>
      <c r="BD697" s="87"/>
      <c r="BE697" s="87"/>
      <c r="BF697" s="87"/>
      <c r="BG697" s="87"/>
      <c r="BH697" s="87"/>
      <c r="BI697" s="87"/>
      <c r="BJ697" s="87"/>
      <c r="BK697" s="87"/>
      <c r="BL697" s="87"/>
      <c r="BM697" s="87"/>
      <c r="BN697" s="87"/>
      <c r="BO697" s="87"/>
      <c r="BP697" s="87"/>
      <c r="BQ697" s="87"/>
      <c r="BR697" s="87"/>
      <c r="BS697" s="63"/>
    </row>
    <row r="698" spans="4:71" s="64" customFormat="1" ht="9.75" customHeight="1" x14ac:dyDescent="0.3">
      <c r="D698" s="87"/>
      <c r="E698" s="87"/>
      <c r="F698" s="87"/>
      <c r="G698" s="87"/>
      <c r="H698" s="87"/>
      <c r="I698" s="87"/>
      <c r="J698" s="87"/>
      <c r="K698" s="87"/>
      <c r="L698" s="87"/>
      <c r="M698" s="87"/>
      <c r="N698" s="87"/>
      <c r="O698" s="87"/>
      <c r="P698" s="87"/>
      <c r="Q698" s="87"/>
      <c r="R698" s="87"/>
      <c r="S698" s="87"/>
      <c r="T698" s="87"/>
      <c r="U698" s="87"/>
      <c r="V698" s="87"/>
      <c r="W698" s="87"/>
      <c r="X698" s="87"/>
      <c r="Y698" s="87"/>
      <c r="Z698" s="87"/>
      <c r="AA698" s="87"/>
      <c r="AB698" s="87"/>
      <c r="AC698" s="87"/>
      <c r="AD698" s="87"/>
      <c r="AE698" s="87"/>
      <c r="AF698" s="87"/>
      <c r="AG698" s="87"/>
      <c r="AH698" s="87"/>
      <c r="AI698" s="87"/>
      <c r="AJ698" s="87"/>
      <c r="AK698" s="87"/>
      <c r="AL698" s="87"/>
      <c r="AM698" s="87"/>
      <c r="AN698" s="87"/>
      <c r="AO698" s="87"/>
      <c r="AP698" s="87"/>
      <c r="AQ698" s="87"/>
      <c r="AR698" s="87"/>
      <c r="AS698" s="87"/>
      <c r="AT698" s="87"/>
      <c r="AU698" s="87"/>
      <c r="AV698" s="87"/>
      <c r="AW698" s="87"/>
      <c r="AX698" s="87"/>
      <c r="AY698" s="87"/>
      <c r="AZ698" s="87"/>
      <c r="BA698" s="87"/>
      <c r="BB698" s="87"/>
      <c r="BC698" s="87"/>
      <c r="BD698" s="87"/>
      <c r="BE698" s="87"/>
      <c r="BF698" s="87"/>
      <c r="BG698" s="87"/>
      <c r="BH698" s="87"/>
      <c r="BI698" s="87"/>
      <c r="BJ698" s="87"/>
      <c r="BK698" s="87"/>
      <c r="BL698" s="87"/>
      <c r="BM698" s="87"/>
      <c r="BN698" s="87"/>
      <c r="BO698" s="87"/>
      <c r="BP698" s="87"/>
      <c r="BQ698" s="87"/>
      <c r="BR698" s="87"/>
      <c r="BS698" s="63"/>
    </row>
    <row r="699" spans="4:71" s="64" customFormat="1" ht="9.75" customHeight="1" x14ac:dyDescent="0.3">
      <c r="D699" s="87"/>
      <c r="E699" s="87"/>
      <c r="F699" s="87"/>
      <c r="G699" s="87"/>
      <c r="H699" s="87"/>
      <c r="I699" s="87"/>
      <c r="J699" s="87"/>
      <c r="K699" s="87"/>
      <c r="L699" s="87"/>
      <c r="M699" s="87"/>
      <c r="N699" s="87"/>
      <c r="O699" s="87"/>
      <c r="P699" s="87"/>
      <c r="Q699" s="87"/>
      <c r="R699" s="87"/>
      <c r="S699" s="87"/>
      <c r="T699" s="87"/>
      <c r="U699" s="87"/>
      <c r="V699" s="87"/>
      <c r="W699" s="87"/>
      <c r="X699" s="87"/>
      <c r="Y699" s="87"/>
      <c r="Z699" s="87"/>
      <c r="AA699" s="87"/>
      <c r="AB699" s="87"/>
      <c r="AC699" s="87"/>
      <c r="AD699" s="87"/>
      <c r="AE699" s="87"/>
      <c r="AF699" s="87"/>
      <c r="AG699" s="87"/>
      <c r="AH699" s="87"/>
      <c r="AI699" s="87"/>
      <c r="AJ699" s="87"/>
      <c r="AK699" s="87"/>
      <c r="AL699" s="87"/>
      <c r="AM699" s="87"/>
      <c r="AN699" s="87"/>
      <c r="AO699" s="87"/>
      <c r="AP699" s="87"/>
      <c r="AQ699" s="87"/>
      <c r="AR699" s="87"/>
      <c r="AS699" s="87"/>
      <c r="AT699" s="87"/>
      <c r="AU699" s="87"/>
      <c r="AV699" s="87"/>
      <c r="AW699" s="87"/>
      <c r="AX699" s="87"/>
      <c r="AY699" s="87"/>
      <c r="AZ699" s="87"/>
      <c r="BA699" s="87"/>
      <c r="BB699" s="87"/>
      <c r="BC699" s="87"/>
      <c r="BD699" s="87"/>
      <c r="BE699" s="87"/>
      <c r="BF699" s="87"/>
      <c r="BG699" s="87"/>
      <c r="BH699" s="87"/>
      <c r="BI699" s="87"/>
      <c r="BJ699" s="87"/>
      <c r="BK699" s="87"/>
      <c r="BL699" s="87"/>
      <c r="BM699" s="87"/>
      <c r="BN699" s="87"/>
      <c r="BO699" s="87"/>
      <c r="BP699" s="87"/>
      <c r="BQ699" s="87"/>
      <c r="BR699" s="87"/>
      <c r="BS699" s="63"/>
    </row>
    <row r="700" spans="4:71" s="64" customFormat="1" ht="9.75" customHeight="1" x14ac:dyDescent="0.3">
      <c r="D700" s="87"/>
      <c r="E700" s="87"/>
      <c r="F700" s="87"/>
      <c r="G700" s="87"/>
      <c r="H700" s="87"/>
      <c r="I700" s="87"/>
      <c r="J700" s="87"/>
      <c r="K700" s="87"/>
      <c r="L700" s="87"/>
      <c r="M700" s="87"/>
      <c r="N700" s="87"/>
      <c r="O700" s="87"/>
      <c r="P700" s="87"/>
      <c r="Q700" s="87"/>
      <c r="R700" s="87"/>
      <c r="S700" s="87"/>
      <c r="T700" s="87"/>
      <c r="U700" s="87"/>
      <c r="V700" s="87"/>
      <c r="W700" s="87"/>
      <c r="X700" s="87"/>
      <c r="Y700" s="87"/>
      <c r="Z700" s="87"/>
      <c r="AA700" s="87"/>
      <c r="AB700" s="87"/>
      <c r="AC700" s="87"/>
      <c r="AD700" s="87"/>
      <c r="AE700" s="87"/>
      <c r="AF700" s="87"/>
      <c r="AG700" s="87"/>
      <c r="AH700" s="87"/>
      <c r="AI700" s="87"/>
      <c r="AJ700" s="87"/>
      <c r="AK700" s="87"/>
      <c r="AL700" s="87"/>
      <c r="AM700" s="87"/>
      <c r="AN700" s="87"/>
      <c r="AO700" s="87"/>
      <c r="AP700" s="87"/>
      <c r="AQ700" s="87"/>
      <c r="AR700" s="87"/>
      <c r="AS700" s="87"/>
      <c r="AT700" s="87"/>
      <c r="AU700" s="87"/>
      <c r="AV700" s="87"/>
      <c r="AW700" s="87"/>
      <c r="AX700" s="87"/>
      <c r="AY700" s="87"/>
      <c r="AZ700" s="87"/>
      <c r="BA700" s="87"/>
      <c r="BB700" s="87"/>
      <c r="BC700" s="87"/>
      <c r="BD700" s="87"/>
      <c r="BE700" s="87"/>
      <c r="BF700" s="87"/>
      <c r="BG700" s="87"/>
      <c r="BH700" s="87"/>
      <c r="BI700" s="87"/>
      <c r="BJ700" s="87"/>
      <c r="BK700" s="87"/>
      <c r="BL700" s="87"/>
      <c r="BM700" s="87"/>
      <c r="BN700" s="87"/>
      <c r="BO700" s="87"/>
      <c r="BP700" s="87"/>
      <c r="BQ700" s="87"/>
      <c r="BR700" s="87"/>
      <c r="BS700" s="63"/>
    </row>
    <row r="701" spans="4:71" s="64" customFormat="1" ht="9.75" customHeight="1" x14ac:dyDescent="0.3">
      <c r="D701" s="87"/>
      <c r="E701" s="87"/>
      <c r="F701" s="87"/>
      <c r="G701" s="87"/>
      <c r="H701" s="87"/>
      <c r="I701" s="87"/>
      <c r="J701" s="87"/>
      <c r="K701" s="87"/>
      <c r="L701" s="87"/>
      <c r="M701" s="87"/>
      <c r="N701" s="87"/>
      <c r="O701" s="87"/>
      <c r="P701" s="87"/>
      <c r="Q701" s="87"/>
      <c r="R701" s="87"/>
      <c r="S701" s="87"/>
      <c r="T701" s="87"/>
      <c r="U701" s="87"/>
      <c r="V701" s="87"/>
      <c r="W701" s="87"/>
      <c r="X701" s="87"/>
      <c r="Y701" s="87"/>
      <c r="Z701" s="87"/>
      <c r="AA701" s="87"/>
      <c r="AB701" s="87"/>
      <c r="AC701" s="87"/>
      <c r="AD701" s="87"/>
      <c r="AE701" s="87"/>
      <c r="AF701" s="87"/>
      <c r="AG701" s="87"/>
      <c r="AH701" s="87"/>
      <c r="AI701" s="87"/>
      <c r="AJ701" s="87"/>
      <c r="AK701" s="87"/>
      <c r="AL701" s="87"/>
      <c r="AM701" s="87"/>
      <c r="AN701" s="87"/>
      <c r="AO701" s="87"/>
      <c r="AP701" s="87"/>
      <c r="AQ701" s="87"/>
      <c r="AR701" s="87"/>
      <c r="AS701" s="87"/>
      <c r="AT701" s="87"/>
      <c r="AU701" s="87"/>
      <c r="AV701" s="87"/>
      <c r="AW701" s="87"/>
      <c r="AX701" s="87"/>
      <c r="AY701" s="87"/>
      <c r="AZ701" s="87"/>
      <c r="BA701" s="87"/>
      <c r="BB701" s="87"/>
      <c r="BC701" s="87"/>
      <c r="BD701" s="87"/>
      <c r="BE701" s="87"/>
      <c r="BF701" s="87"/>
      <c r="BG701" s="87"/>
      <c r="BH701" s="87"/>
      <c r="BI701" s="87"/>
      <c r="BJ701" s="87"/>
      <c r="BK701" s="87"/>
      <c r="BL701" s="87"/>
      <c r="BM701" s="87"/>
      <c r="BN701" s="87"/>
      <c r="BO701" s="87"/>
      <c r="BP701" s="87"/>
      <c r="BQ701" s="87"/>
      <c r="BR701" s="87"/>
      <c r="BS701" s="63"/>
    </row>
    <row r="702" spans="4:71" s="64" customFormat="1" ht="9.75" customHeight="1" x14ac:dyDescent="0.3">
      <c r="D702" s="87"/>
      <c r="E702" s="87"/>
      <c r="F702" s="87"/>
      <c r="G702" s="87"/>
      <c r="H702" s="87"/>
      <c r="I702" s="87"/>
      <c r="J702" s="87"/>
      <c r="K702" s="87"/>
      <c r="L702" s="87"/>
      <c r="M702" s="87"/>
      <c r="N702" s="87"/>
      <c r="O702" s="87"/>
      <c r="P702" s="87"/>
      <c r="Q702" s="87"/>
      <c r="R702" s="87"/>
      <c r="S702" s="87"/>
      <c r="T702" s="87"/>
      <c r="U702" s="87"/>
      <c r="V702" s="87"/>
      <c r="W702" s="87"/>
      <c r="X702" s="87"/>
      <c r="Y702" s="87"/>
      <c r="Z702" s="87"/>
      <c r="AA702" s="87"/>
      <c r="AB702" s="87"/>
      <c r="AC702" s="87"/>
      <c r="AD702" s="87"/>
      <c r="AE702" s="87"/>
      <c r="AF702" s="87"/>
      <c r="AG702" s="87"/>
      <c r="AH702" s="87"/>
      <c r="AI702" s="87"/>
      <c r="AJ702" s="87"/>
      <c r="AK702" s="87"/>
      <c r="AL702" s="87"/>
      <c r="AM702" s="87"/>
      <c r="AN702" s="87"/>
      <c r="AO702" s="87"/>
      <c r="AP702" s="87"/>
      <c r="AQ702" s="87"/>
      <c r="AR702" s="87"/>
      <c r="AS702" s="87"/>
      <c r="AT702" s="87"/>
      <c r="AU702" s="87"/>
      <c r="AV702" s="87"/>
      <c r="AW702" s="87"/>
      <c r="AX702" s="87"/>
      <c r="AY702" s="87"/>
      <c r="AZ702" s="87"/>
      <c r="BA702" s="87"/>
      <c r="BB702" s="87"/>
      <c r="BC702" s="87"/>
      <c r="BD702" s="87"/>
      <c r="BE702" s="87"/>
      <c r="BF702" s="87"/>
      <c r="BG702" s="87"/>
      <c r="BH702" s="87"/>
      <c r="BI702" s="87"/>
      <c r="BJ702" s="87"/>
      <c r="BK702" s="87"/>
      <c r="BL702" s="87"/>
      <c r="BM702" s="87"/>
      <c r="BN702" s="87"/>
      <c r="BO702" s="87"/>
      <c r="BP702" s="87"/>
      <c r="BQ702" s="87"/>
      <c r="BR702" s="87"/>
      <c r="BS702" s="63"/>
    </row>
    <row r="703" spans="4:71" s="64" customFormat="1" ht="9.75" customHeight="1" x14ac:dyDescent="0.3">
      <c r="D703" s="87"/>
      <c r="E703" s="87"/>
      <c r="F703" s="87"/>
      <c r="G703" s="87"/>
      <c r="H703" s="87"/>
      <c r="I703" s="87"/>
      <c r="J703" s="87"/>
      <c r="K703" s="87"/>
      <c r="L703" s="87"/>
      <c r="M703" s="87"/>
      <c r="N703" s="87"/>
      <c r="O703" s="87"/>
      <c r="P703" s="87"/>
      <c r="Q703" s="87"/>
      <c r="R703" s="87"/>
      <c r="S703" s="87"/>
      <c r="T703" s="87"/>
      <c r="U703" s="87"/>
      <c r="V703" s="87"/>
      <c r="W703" s="87"/>
      <c r="X703" s="87"/>
      <c r="Y703" s="87"/>
      <c r="Z703" s="87"/>
      <c r="AA703" s="87"/>
      <c r="AB703" s="87"/>
      <c r="AC703" s="87"/>
      <c r="AD703" s="87"/>
      <c r="AE703" s="87"/>
      <c r="AF703" s="87"/>
      <c r="AG703" s="87"/>
      <c r="AH703" s="87"/>
      <c r="AI703" s="87"/>
      <c r="AJ703" s="87"/>
      <c r="AK703" s="87"/>
      <c r="AL703" s="87"/>
      <c r="AM703" s="87"/>
      <c r="AN703" s="87"/>
      <c r="AO703" s="87"/>
      <c r="AP703" s="87"/>
      <c r="AQ703" s="87"/>
      <c r="AR703" s="87"/>
      <c r="AS703" s="87"/>
      <c r="AT703" s="87"/>
      <c r="AU703" s="87"/>
      <c r="AV703" s="87"/>
      <c r="AW703" s="87"/>
      <c r="AX703" s="87"/>
      <c r="AY703" s="87"/>
      <c r="AZ703" s="87"/>
      <c r="BA703" s="87"/>
      <c r="BB703" s="87"/>
      <c r="BC703" s="87"/>
      <c r="BD703" s="87"/>
      <c r="BE703" s="87"/>
      <c r="BF703" s="87"/>
      <c r="BG703" s="87"/>
      <c r="BH703" s="87"/>
      <c r="BI703" s="87"/>
      <c r="BJ703" s="87"/>
      <c r="BK703" s="87"/>
      <c r="BL703" s="87"/>
      <c r="BM703" s="87"/>
      <c r="BN703" s="87"/>
      <c r="BO703" s="87"/>
      <c r="BP703" s="87"/>
      <c r="BQ703" s="87"/>
      <c r="BR703" s="87"/>
      <c r="BS703" s="63"/>
    </row>
    <row r="704" spans="4:71" s="64" customFormat="1" ht="9.75" customHeight="1" x14ac:dyDescent="0.3">
      <c r="D704" s="87"/>
      <c r="E704" s="87"/>
      <c r="F704" s="87"/>
      <c r="G704" s="87"/>
      <c r="H704" s="87"/>
      <c r="I704" s="87"/>
      <c r="J704" s="87"/>
      <c r="K704" s="87"/>
      <c r="L704" s="87"/>
      <c r="M704" s="87"/>
      <c r="N704" s="87"/>
      <c r="O704" s="87"/>
      <c r="P704" s="87"/>
      <c r="Q704" s="87"/>
      <c r="R704" s="87"/>
      <c r="S704" s="87"/>
      <c r="T704" s="87"/>
      <c r="U704" s="87"/>
      <c r="V704" s="87"/>
      <c r="W704" s="87"/>
      <c r="X704" s="87"/>
      <c r="Y704" s="87"/>
      <c r="Z704" s="87"/>
      <c r="AA704" s="87"/>
      <c r="AB704" s="87"/>
      <c r="AC704" s="87"/>
      <c r="AD704" s="87"/>
      <c r="AE704" s="87"/>
      <c r="AF704" s="87"/>
      <c r="AG704" s="87"/>
      <c r="AH704" s="87"/>
      <c r="AI704" s="87"/>
      <c r="AJ704" s="87"/>
      <c r="AK704" s="87"/>
      <c r="AL704" s="87"/>
      <c r="AM704" s="87"/>
      <c r="AN704" s="87"/>
      <c r="AO704" s="87"/>
      <c r="AP704" s="87"/>
      <c r="AQ704" s="87"/>
      <c r="AR704" s="87"/>
      <c r="AS704" s="87"/>
      <c r="AT704" s="87"/>
      <c r="AU704" s="87"/>
      <c r="AV704" s="87"/>
      <c r="AW704" s="87"/>
      <c r="AX704" s="87"/>
      <c r="AY704" s="87"/>
      <c r="AZ704" s="87"/>
      <c r="BA704" s="87"/>
      <c r="BB704" s="87"/>
      <c r="BC704" s="87"/>
      <c r="BD704" s="87"/>
      <c r="BE704" s="87"/>
      <c r="BF704" s="87"/>
      <c r="BG704" s="87"/>
      <c r="BH704" s="87"/>
      <c r="BI704" s="87"/>
      <c r="BJ704" s="87"/>
      <c r="BK704" s="87"/>
      <c r="BL704" s="87"/>
      <c r="BM704" s="87"/>
      <c r="BN704" s="87"/>
      <c r="BO704" s="87"/>
      <c r="BP704" s="87"/>
      <c r="BQ704" s="87"/>
      <c r="BR704" s="87"/>
      <c r="BS704" s="63"/>
    </row>
    <row r="705" spans="4:71" s="64" customFormat="1" ht="9.75" customHeight="1" x14ac:dyDescent="0.3">
      <c r="D705" s="87"/>
      <c r="E705" s="87"/>
      <c r="F705" s="87"/>
      <c r="G705" s="87"/>
      <c r="H705" s="87"/>
      <c r="I705" s="87"/>
      <c r="J705" s="87"/>
      <c r="K705" s="87"/>
      <c r="L705" s="87"/>
      <c r="M705" s="87"/>
      <c r="N705" s="87"/>
      <c r="O705" s="87"/>
      <c r="P705" s="87"/>
      <c r="Q705" s="87"/>
      <c r="R705" s="87"/>
      <c r="S705" s="87"/>
      <c r="T705" s="87"/>
      <c r="U705" s="87"/>
      <c r="V705" s="87"/>
      <c r="W705" s="87"/>
      <c r="X705" s="87"/>
      <c r="Y705" s="87"/>
      <c r="Z705" s="87"/>
      <c r="AA705" s="87"/>
      <c r="AB705" s="87"/>
      <c r="AC705" s="87"/>
      <c r="AD705" s="87"/>
      <c r="AE705" s="87"/>
      <c r="AF705" s="87"/>
      <c r="AG705" s="87"/>
      <c r="AH705" s="87"/>
      <c r="AI705" s="87"/>
      <c r="AJ705" s="87"/>
      <c r="AK705" s="87"/>
      <c r="AL705" s="87"/>
      <c r="AM705" s="87"/>
      <c r="AN705" s="87"/>
      <c r="AO705" s="87"/>
      <c r="AP705" s="87"/>
      <c r="AQ705" s="87"/>
      <c r="AR705" s="87"/>
      <c r="AS705" s="87"/>
      <c r="AT705" s="87"/>
      <c r="AU705" s="87"/>
      <c r="AV705" s="87"/>
      <c r="AW705" s="87"/>
      <c r="AX705" s="87"/>
      <c r="AY705" s="87"/>
      <c r="AZ705" s="87"/>
      <c r="BA705" s="87"/>
      <c r="BB705" s="87"/>
      <c r="BC705" s="87"/>
      <c r="BD705" s="87"/>
      <c r="BE705" s="87"/>
      <c r="BF705" s="87"/>
      <c r="BG705" s="87"/>
      <c r="BH705" s="87"/>
      <c r="BI705" s="87"/>
      <c r="BJ705" s="87"/>
      <c r="BK705" s="87"/>
      <c r="BL705" s="87"/>
      <c r="BM705" s="87"/>
      <c r="BN705" s="87"/>
      <c r="BO705" s="87"/>
      <c r="BP705" s="87"/>
      <c r="BQ705" s="87"/>
      <c r="BR705" s="87"/>
      <c r="BS705" s="63"/>
    </row>
    <row r="706" spans="4:71" s="64" customFormat="1" ht="9.75" customHeight="1" x14ac:dyDescent="0.3">
      <c r="D706" s="87"/>
      <c r="E706" s="87"/>
      <c r="F706" s="87"/>
      <c r="G706" s="87"/>
      <c r="H706" s="87"/>
      <c r="I706" s="87"/>
      <c r="J706" s="87"/>
      <c r="K706" s="87"/>
      <c r="L706" s="87"/>
      <c r="M706" s="87"/>
      <c r="N706" s="87"/>
      <c r="O706" s="87"/>
      <c r="P706" s="87"/>
      <c r="Q706" s="87"/>
      <c r="R706" s="87"/>
      <c r="S706" s="87"/>
      <c r="T706" s="87"/>
      <c r="U706" s="87"/>
      <c r="V706" s="87"/>
      <c r="W706" s="87"/>
      <c r="X706" s="87"/>
      <c r="Y706" s="87"/>
      <c r="Z706" s="87"/>
      <c r="AA706" s="87"/>
      <c r="AB706" s="87"/>
      <c r="AC706" s="87"/>
      <c r="AD706" s="87"/>
      <c r="AE706" s="87"/>
      <c r="AF706" s="87"/>
      <c r="AG706" s="87"/>
      <c r="AH706" s="87"/>
      <c r="AI706" s="87"/>
      <c r="AJ706" s="87"/>
      <c r="AK706" s="87"/>
      <c r="AL706" s="87"/>
      <c r="AM706" s="87"/>
      <c r="AN706" s="87"/>
      <c r="AO706" s="87"/>
      <c r="AP706" s="87"/>
      <c r="AQ706" s="87"/>
      <c r="AR706" s="87"/>
      <c r="AS706" s="87"/>
      <c r="AT706" s="87"/>
      <c r="AU706" s="87"/>
      <c r="AV706" s="87"/>
      <c r="AW706" s="87"/>
      <c r="AX706" s="87"/>
      <c r="AY706" s="87"/>
      <c r="AZ706" s="87"/>
      <c r="BA706" s="87"/>
      <c r="BB706" s="87"/>
      <c r="BC706" s="87"/>
      <c r="BD706" s="87"/>
      <c r="BE706" s="87"/>
      <c r="BF706" s="87"/>
      <c r="BG706" s="87"/>
      <c r="BH706" s="87"/>
      <c r="BI706" s="87"/>
      <c r="BJ706" s="87"/>
      <c r="BK706" s="87"/>
      <c r="BL706" s="87"/>
      <c r="BM706" s="87"/>
      <c r="BN706" s="87"/>
      <c r="BO706" s="87"/>
      <c r="BP706" s="87"/>
      <c r="BQ706" s="87"/>
      <c r="BR706" s="87"/>
      <c r="BS706" s="63"/>
    </row>
    <row r="707" spans="4:71" s="64" customFormat="1" ht="9.75" customHeight="1" x14ac:dyDescent="0.3">
      <c r="D707" s="87"/>
      <c r="E707" s="87"/>
      <c r="F707" s="87"/>
      <c r="G707" s="87"/>
      <c r="H707" s="87"/>
      <c r="I707" s="87"/>
      <c r="J707" s="87"/>
      <c r="K707" s="87"/>
      <c r="L707" s="87"/>
      <c r="M707" s="87"/>
      <c r="N707" s="87"/>
      <c r="O707" s="87"/>
      <c r="P707" s="87"/>
      <c r="Q707" s="87"/>
      <c r="R707" s="87"/>
      <c r="S707" s="87"/>
      <c r="T707" s="87"/>
      <c r="U707" s="87"/>
      <c r="V707" s="87"/>
      <c r="W707" s="87"/>
      <c r="X707" s="87"/>
      <c r="Y707" s="87"/>
      <c r="Z707" s="87"/>
      <c r="AA707" s="87"/>
      <c r="AB707" s="87"/>
      <c r="AC707" s="87"/>
      <c r="AD707" s="87"/>
      <c r="AE707" s="87"/>
      <c r="AF707" s="87"/>
      <c r="AG707" s="87"/>
      <c r="AH707" s="87"/>
      <c r="AI707" s="87"/>
      <c r="AJ707" s="87"/>
      <c r="AK707" s="87"/>
      <c r="AL707" s="87"/>
      <c r="AM707" s="87"/>
      <c r="AN707" s="87"/>
      <c r="AO707" s="87"/>
      <c r="AP707" s="87"/>
      <c r="AQ707" s="87"/>
      <c r="AR707" s="87"/>
      <c r="AS707" s="87"/>
      <c r="AT707" s="87"/>
      <c r="AU707" s="87"/>
      <c r="AV707" s="87"/>
      <c r="AW707" s="87"/>
      <c r="AX707" s="87"/>
      <c r="AY707" s="87"/>
      <c r="AZ707" s="87"/>
      <c r="BA707" s="87"/>
      <c r="BB707" s="87"/>
      <c r="BC707" s="87"/>
      <c r="BD707" s="87"/>
      <c r="BE707" s="87"/>
      <c r="BF707" s="87"/>
      <c r="BG707" s="87"/>
      <c r="BH707" s="87"/>
      <c r="BI707" s="87"/>
      <c r="BJ707" s="87"/>
      <c r="BK707" s="87"/>
      <c r="BL707" s="87"/>
      <c r="BM707" s="87"/>
      <c r="BN707" s="87"/>
      <c r="BO707" s="87"/>
      <c r="BP707" s="87"/>
      <c r="BQ707" s="87"/>
      <c r="BR707" s="87"/>
      <c r="BS707" s="63"/>
    </row>
    <row r="708" spans="4:71" s="64" customFormat="1" ht="9.75" customHeight="1" x14ac:dyDescent="0.3">
      <c r="D708" s="87"/>
      <c r="E708" s="87"/>
      <c r="F708" s="87"/>
      <c r="G708" s="87"/>
      <c r="H708" s="87"/>
      <c r="I708" s="87"/>
      <c r="J708" s="87"/>
      <c r="K708" s="87"/>
      <c r="L708" s="87"/>
      <c r="M708" s="87"/>
      <c r="N708" s="87"/>
      <c r="O708" s="87"/>
      <c r="P708" s="87"/>
      <c r="Q708" s="87"/>
      <c r="R708" s="87"/>
      <c r="S708" s="87"/>
      <c r="T708" s="87"/>
      <c r="U708" s="87"/>
      <c r="V708" s="87"/>
      <c r="W708" s="87"/>
      <c r="X708" s="87"/>
      <c r="Y708" s="87"/>
      <c r="Z708" s="87"/>
      <c r="AA708" s="87"/>
      <c r="AB708" s="87"/>
      <c r="AC708" s="87"/>
      <c r="AD708" s="87"/>
      <c r="AE708" s="87"/>
      <c r="AF708" s="87"/>
      <c r="AG708" s="87"/>
      <c r="AH708" s="87"/>
      <c r="AI708" s="87"/>
      <c r="AJ708" s="87"/>
      <c r="AK708" s="87"/>
      <c r="AL708" s="87"/>
      <c r="AM708" s="87"/>
      <c r="AN708" s="87"/>
      <c r="AO708" s="87"/>
      <c r="AP708" s="87"/>
      <c r="AQ708" s="87"/>
      <c r="AR708" s="87"/>
      <c r="AS708" s="87"/>
      <c r="AT708" s="87"/>
      <c r="AU708" s="87"/>
      <c r="AV708" s="87"/>
      <c r="AW708" s="87"/>
      <c r="AX708" s="87"/>
      <c r="AY708" s="87"/>
      <c r="AZ708" s="87"/>
      <c r="BA708" s="87"/>
      <c r="BB708" s="87"/>
      <c r="BC708" s="87"/>
      <c r="BD708" s="87"/>
      <c r="BE708" s="87"/>
      <c r="BF708" s="87"/>
      <c r="BG708" s="87"/>
      <c r="BH708" s="87"/>
      <c r="BI708" s="87"/>
      <c r="BJ708" s="87"/>
      <c r="BK708" s="87"/>
      <c r="BL708" s="87"/>
      <c r="BM708" s="87"/>
      <c r="BN708" s="87"/>
      <c r="BO708" s="87"/>
      <c r="BP708" s="87"/>
      <c r="BQ708" s="87"/>
      <c r="BR708" s="87"/>
      <c r="BS708" s="63"/>
    </row>
    <row r="709" spans="4:71" s="64" customFormat="1" ht="9.75" customHeight="1" x14ac:dyDescent="0.3">
      <c r="D709" s="87"/>
      <c r="E709" s="87"/>
      <c r="F709" s="87"/>
      <c r="G709" s="87"/>
      <c r="H709" s="87"/>
      <c r="I709" s="87"/>
      <c r="J709" s="87"/>
      <c r="K709" s="87"/>
      <c r="L709" s="87"/>
      <c r="M709" s="87"/>
      <c r="N709" s="87"/>
      <c r="O709" s="87"/>
      <c r="P709" s="87"/>
      <c r="Q709" s="87"/>
      <c r="R709" s="87"/>
      <c r="S709" s="87"/>
      <c r="T709" s="87"/>
      <c r="U709" s="87"/>
      <c r="V709" s="87"/>
      <c r="W709" s="87"/>
      <c r="X709" s="87"/>
      <c r="Y709" s="87"/>
      <c r="Z709" s="87"/>
      <c r="AA709" s="87"/>
      <c r="AB709" s="87"/>
      <c r="AC709" s="87"/>
      <c r="AD709" s="87"/>
      <c r="AE709" s="87"/>
      <c r="AF709" s="87"/>
      <c r="AG709" s="87"/>
      <c r="AH709" s="87"/>
      <c r="AI709" s="87"/>
      <c r="AJ709" s="87"/>
      <c r="AK709" s="87"/>
      <c r="AL709" s="87"/>
      <c r="AM709" s="87"/>
      <c r="AN709" s="87"/>
      <c r="AO709" s="87"/>
      <c r="AP709" s="87"/>
      <c r="AQ709" s="87"/>
      <c r="AR709" s="87"/>
      <c r="AS709" s="87"/>
      <c r="AT709" s="87"/>
      <c r="AU709" s="87"/>
      <c r="AV709" s="87"/>
      <c r="AW709" s="87"/>
      <c r="AX709" s="87"/>
      <c r="AY709" s="87"/>
      <c r="AZ709" s="87"/>
      <c r="BA709" s="87"/>
      <c r="BB709" s="87"/>
      <c r="BC709" s="87"/>
      <c r="BD709" s="87"/>
      <c r="BE709" s="87"/>
      <c r="BF709" s="87"/>
      <c r="BG709" s="87"/>
      <c r="BH709" s="87"/>
      <c r="BI709" s="87"/>
      <c r="BJ709" s="87"/>
      <c r="BK709" s="87"/>
      <c r="BL709" s="87"/>
      <c r="BM709" s="87"/>
      <c r="BN709" s="87"/>
      <c r="BO709" s="87"/>
      <c r="BP709" s="87"/>
      <c r="BQ709" s="87"/>
      <c r="BR709" s="87"/>
      <c r="BS709" s="63"/>
    </row>
    <row r="710" spans="4:71" s="64" customFormat="1" ht="9.75" customHeight="1" x14ac:dyDescent="0.3">
      <c r="D710" s="87"/>
      <c r="E710" s="87"/>
      <c r="F710" s="87"/>
      <c r="G710" s="87"/>
      <c r="H710" s="87"/>
      <c r="I710" s="87"/>
      <c r="J710" s="87"/>
      <c r="K710" s="87"/>
      <c r="L710" s="87"/>
      <c r="M710" s="87"/>
      <c r="N710" s="87"/>
      <c r="O710" s="87"/>
      <c r="P710" s="87"/>
      <c r="Q710" s="87"/>
      <c r="R710" s="87"/>
      <c r="S710" s="87"/>
      <c r="T710" s="87"/>
      <c r="U710" s="87"/>
      <c r="V710" s="87"/>
      <c r="W710" s="87"/>
      <c r="X710" s="87"/>
      <c r="Y710" s="87"/>
      <c r="Z710" s="87"/>
      <c r="AA710" s="87"/>
      <c r="AB710" s="87"/>
      <c r="AC710" s="87"/>
      <c r="AD710" s="87"/>
      <c r="AE710" s="87"/>
      <c r="AF710" s="87"/>
      <c r="AG710" s="87"/>
      <c r="AH710" s="87"/>
      <c r="AI710" s="87"/>
      <c r="AJ710" s="87"/>
      <c r="AK710" s="87"/>
      <c r="AL710" s="87"/>
      <c r="AM710" s="87"/>
      <c r="AN710" s="87"/>
      <c r="AO710" s="87"/>
      <c r="AP710" s="87"/>
      <c r="AQ710" s="87"/>
      <c r="AR710" s="87"/>
      <c r="AS710" s="87"/>
      <c r="AT710" s="87"/>
      <c r="AU710" s="87"/>
      <c r="AV710" s="87"/>
      <c r="AW710" s="87"/>
      <c r="AX710" s="87"/>
      <c r="AY710" s="87"/>
      <c r="AZ710" s="87"/>
      <c r="BA710" s="87"/>
      <c r="BB710" s="87"/>
      <c r="BC710" s="87"/>
      <c r="BD710" s="87"/>
      <c r="BE710" s="87"/>
      <c r="BF710" s="87"/>
      <c r="BG710" s="87"/>
      <c r="BH710" s="87"/>
      <c r="BI710" s="87"/>
      <c r="BJ710" s="87"/>
      <c r="BK710" s="87"/>
      <c r="BL710" s="87"/>
      <c r="BM710" s="87"/>
      <c r="BN710" s="87"/>
      <c r="BO710" s="87"/>
      <c r="BP710" s="87"/>
      <c r="BQ710" s="87"/>
      <c r="BR710" s="87"/>
      <c r="BS710" s="63"/>
    </row>
    <row r="711" spans="4:71" s="64" customFormat="1" ht="9.75" customHeight="1" x14ac:dyDescent="0.3">
      <c r="D711" s="87"/>
      <c r="E711" s="87"/>
      <c r="F711" s="87"/>
      <c r="G711" s="87"/>
      <c r="H711" s="87"/>
      <c r="I711" s="87"/>
      <c r="J711" s="87"/>
      <c r="K711" s="87"/>
      <c r="L711" s="87"/>
      <c r="M711" s="87"/>
      <c r="N711" s="87"/>
      <c r="O711" s="87"/>
      <c r="P711" s="87"/>
      <c r="Q711" s="87"/>
      <c r="R711" s="87"/>
      <c r="S711" s="87"/>
      <c r="T711" s="87"/>
      <c r="U711" s="87"/>
      <c r="V711" s="87"/>
      <c r="W711" s="87"/>
      <c r="X711" s="87"/>
      <c r="Y711" s="87"/>
      <c r="Z711" s="87"/>
      <c r="AA711" s="87"/>
      <c r="AB711" s="87"/>
      <c r="AC711" s="87"/>
      <c r="AD711" s="87"/>
      <c r="AE711" s="87"/>
      <c r="AF711" s="87"/>
      <c r="AG711" s="87"/>
      <c r="AH711" s="87"/>
      <c r="AI711" s="87"/>
      <c r="AJ711" s="87"/>
      <c r="AK711" s="87"/>
      <c r="AL711" s="87"/>
      <c r="AM711" s="87"/>
      <c r="AN711" s="87"/>
      <c r="AO711" s="87"/>
      <c r="AP711" s="87"/>
      <c r="AQ711" s="87"/>
      <c r="AR711" s="87"/>
      <c r="AS711" s="87"/>
      <c r="AT711" s="87"/>
      <c r="AU711" s="87"/>
      <c r="AV711" s="87"/>
      <c r="AW711" s="87"/>
      <c r="AX711" s="87"/>
      <c r="AY711" s="87"/>
      <c r="AZ711" s="87"/>
      <c r="BA711" s="87"/>
      <c r="BB711" s="87"/>
      <c r="BC711" s="87"/>
      <c r="BD711" s="87"/>
      <c r="BE711" s="87"/>
      <c r="BF711" s="87"/>
      <c r="BG711" s="87"/>
      <c r="BH711" s="87"/>
      <c r="BI711" s="87"/>
      <c r="BJ711" s="87"/>
      <c r="BK711" s="87"/>
      <c r="BL711" s="87"/>
      <c r="BM711" s="87"/>
      <c r="BN711" s="87"/>
      <c r="BO711" s="87"/>
      <c r="BP711" s="87"/>
      <c r="BQ711" s="87"/>
      <c r="BR711" s="87"/>
      <c r="BS711" s="63"/>
    </row>
    <row r="712" spans="4:71" s="64" customFormat="1" ht="9.75" customHeight="1" x14ac:dyDescent="0.3">
      <c r="D712" s="87"/>
      <c r="E712" s="87"/>
      <c r="F712" s="87"/>
      <c r="G712" s="87"/>
      <c r="H712" s="87"/>
      <c r="I712" s="87"/>
      <c r="J712" s="87"/>
      <c r="K712" s="87"/>
      <c r="L712" s="87"/>
      <c r="M712" s="87"/>
      <c r="N712" s="87"/>
      <c r="O712" s="87"/>
      <c r="P712" s="87"/>
      <c r="Q712" s="87"/>
      <c r="R712" s="87"/>
      <c r="S712" s="87"/>
      <c r="T712" s="87"/>
      <c r="U712" s="87"/>
      <c r="V712" s="87"/>
      <c r="W712" s="87"/>
      <c r="X712" s="87"/>
      <c r="Y712" s="87"/>
      <c r="Z712" s="87"/>
      <c r="AA712" s="87"/>
      <c r="AB712" s="87"/>
      <c r="AC712" s="87"/>
      <c r="AD712" s="87"/>
      <c r="AE712" s="87"/>
      <c r="AF712" s="87"/>
      <c r="AG712" s="87"/>
      <c r="AH712" s="87"/>
      <c r="AI712" s="87"/>
      <c r="AJ712" s="87"/>
      <c r="AK712" s="87"/>
      <c r="AL712" s="87"/>
      <c r="AM712" s="87"/>
      <c r="AN712" s="87"/>
      <c r="AO712" s="87"/>
      <c r="AP712" s="87"/>
      <c r="AQ712" s="87"/>
      <c r="AR712" s="87"/>
      <c r="AS712" s="87"/>
      <c r="AT712" s="87"/>
      <c r="AU712" s="87"/>
      <c r="AV712" s="87"/>
      <c r="AW712" s="87"/>
      <c r="AX712" s="87"/>
      <c r="AY712" s="87"/>
      <c r="AZ712" s="87"/>
      <c r="BA712" s="87"/>
      <c r="BB712" s="87"/>
      <c r="BC712" s="87"/>
      <c r="BD712" s="87"/>
      <c r="BE712" s="87"/>
      <c r="BF712" s="87"/>
      <c r="BG712" s="87"/>
      <c r="BH712" s="87"/>
      <c r="BI712" s="87"/>
      <c r="BJ712" s="87"/>
      <c r="BK712" s="87"/>
      <c r="BL712" s="87"/>
      <c r="BM712" s="87"/>
      <c r="BN712" s="87"/>
      <c r="BO712" s="87"/>
      <c r="BP712" s="87"/>
      <c r="BQ712" s="87"/>
      <c r="BR712" s="87"/>
      <c r="BS712" s="63"/>
    </row>
    <row r="713" spans="4:71" s="64" customFormat="1" ht="9.75" customHeight="1" x14ac:dyDescent="0.3">
      <c r="D713" s="87"/>
      <c r="E713" s="87"/>
      <c r="F713" s="87"/>
      <c r="G713" s="87"/>
      <c r="H713" s="87"/>
      <c r="I713" s="87"/>
      <c r="J713" s="87"/>
      <c r="K713" s="87"/>
      <c r="L713" s="87"/>
      <c r="M713" s="87"/>
      <c r="N713" s="87"/>
      <c r="O713" s="87"/>
      <c r="P713" s="87"/>
      <c r="Q713" s="87"/>
      <c r="R713" s="87"/>
      <c r="S713" s="87"/>
      <c r="T713" s="87"/>
      <c r="U713" s="87"/>
      <c r="V713" s="87"/>
      <c r="W713" s="87"/>
      <c r="X713" s="87"/>
      <c r="Y713" s="87"/>
      <c r="Z713" s="87"/>
      <c r="AA713" s="87"/>
      <c r="AB713" s="87"/>
      <c r="AC713" s="87"/>
      <c r="AD713" s="87"/>
      <c r="AE713" s="87"/>
      <c r="AF713" s="87"/>
      <c r="AG713" s="87"/>
      <c r="AH713" s="87"/>
      <c r="AI713" s="87"/>
      <c r="AJ713" s="87"/>
      <c r="AK713" s="87"/>
      <c r="AL713" s="87"/>
      <c r="AM713" s="87"/>
      <c r="AN713" s="87"/>
      <c r="AO713" s="87"/>
      <c r="AP713" s="87"/>
      <c r="AQ713" s="87"/>
      <c r="AR713" s="87"/>
      <c r="AS713" s="87"/>
      <c r="AT713" s="87"/>
      <c r="AU713" s="87"/>
      <c r="AV713" s="87"/>
      <c r="AW713" s="87"/>
      <c r="AX713" s="87"/>
      <c r="AY713" s="87"/>
      <c r="AZ713" s="87"/>
      <c r="BA713" s="87"/>
      <c r="BB713" s="87"/>
      <c r="BC713" s="87"/>
      <c r="BD713" s="87"/>
      <c r="BE713" s="87"/>
      <c r="BF713" s="87"/>
      <c r="BG713" s="87"/>
      <c r="BH713" s="87"/>
      <c r="BI713" s="87"/>
      <c r="BJ713" s="87"/>
      <c r="BK713" s="87"/>
      <c r="BL713" s="87"/>
      <c r="BM713" s="87"/>
      <c r="BN713" s="87"/>
      <c r="BO713" s="87"/>
      <c r="BP713" s="87"/>
      <c r="BQ713" s="87"/>
      <c r="BR713" s="87"/>
      <c r="BS713" s="63"/>
    </row>
    <row r="714" spans="4:71" s="64" customFormat="1" ht="9.75" customHeight="1" x14ac:dyDescent="0.3">
      <c r="D714" s="87"/>
      <c r="E714" s="87"/>
      <c r="F714" s="87"/>
      <c r="G714" s="87"/>
      <c r="H714" s="87"/>
      <c r="I714" s="87"/>
      <c r="J714" s="87"/>
      <c r="K714" s="87"/>
      <c r="L714" s="87"/>
      <c r="M714" s="87"/>
      <c r="N714" s="87"/>
      <c r="O714" s="87"/>
      <c r="P714" s="87"/>
      <c r="Q714" s="87"/>
      <c r="R714" s="87"/>
      <c r="S714" s="87"/>
      <c r="T714" s="87"/>
      <c r="U714" s="87"/>
      <c r="V714" s="87"/>
      <c r="W714" s="87"/>
      <c r="X714" s="87"/>
      <c r="Y714" s="87"/>
      <c r="Z714" s="87"/>
      <c r="AA714" s="87"/>
      <c r="AB714" s="87"/>
      <c r="AC714" s="87"/>
      <c r="AD714" s="87"/>
      <c r="AE714" s="87"/>
      <c r="AF714" s="87"/>
      <c r="AG714" s="87"/>
      <c r="AH714" s="87"/>
      <c r="AI714" s="87"/>
      <c r="AJ714" s="87"/>
      <c r="AK714" s="87"/>
      <c r="AL714" s="87"/>
      <c r="AM714" s="87"/>
      <c r="AN714" s="87"/>
      <c r="AO714" s="87"/>
      <c r="AP714" s="87"/>
      <c r="AQ714" s="87"/>
      <c r="AR714" s="87"/>
      <c r="AS714" s="87"/>
      <c r="AT714" s="87"/>
      <c r="AU714" s="87"/>
      <c r="AV714" s="87"/>
      <c r="AW714" s="87"/>
      <c r="AX714" s="87"/>
      <c r="AY714" s="87"/>
      <c r="AZ714" s="87"/>
      <c r="BA714" s="87"/>
      <c r="BB714" s="87"/>
      <c r="BC714" s="87"/>
      <c r="BD714" s="87"/>
      <c r="BE714" s="87"/>
      <c r="BF714" s="87"/>
      <c r="BG714" s="87"/>
      <c r="BH714" s="87"/>
      <c r="BI714" s="87"/>
      <c r="BJ714" s="87"/>
      <c r="BK714" s="87"/>
      <c r="BL714" s="87"/>
      <c r="BM714" s="87"/>
      <c r="BN714" s="87"/>
      <c r="BO714" s="87"/>
      <c r="BP714" s="87"/>
      <c r="BQ714" s="87"/>
      <c r="BR714" s="87"/>
      <c r="BS714" s="63"/>
    </row>
    <row r="715" spans="4:71" s="64" customFormat="1" ht="9.75" customHeight="1" x14ac:dyDescent="0.3">
      <c r="D715" s="87"/>
      <c r="E715" s="87"/>
      <c r="F715" s="87"/>
      <c r="G715" s="87"/>
      <c r="H715" s="87"/>
      <c r="I715" s="87"/>
      <c r="J715" s="87"/>
      <c r="K715" s="87"/>
      <c r="L715" s="87"/>
      <c r="M715" s="87"/>
      <c r="N715" s="87"/>
      <c r="O715" s="87"/>
      <c r="P715" s="87"/>
      <c r="Q715" s="87"/>
      <c r="R715" s="87"/>
      <c r="S715" s="87"/>
      <c r="T715" s="87"/>
      <c r="U715" s="87"/>
      <c r="V715" s="87"/>
      <c r="W715" s="87"/>
      <c r="X715" s="87"/>
      <c r="Y715" s="87"/>
      <c r="Z715" s="87"/>
      <c r="AA715" s="87"/>
      <c r="AB715" s="87"/>
      <c r="AC715" s="87"/>
      <c r="AD715" s="87"/>
      <c r="AE715" s="87"/>
      <c r="AF715" s="87"/>
      <c r="AG715" s="87"/>
      <c r="AH715" s="87"/>
      <c r="AI715" s="87"/>
      <c r="AJ715" s="87"/>
      <c r="AK715" s="87"/>
      <c r="AL715" s="87"/>
      <c r="AM715" s="87"/>
      <c r="AN715" s="87"/>
      <c r="AO715" s="87"/>
      <c r="AP715" s="87"/>
      <c r="AQ715" s="87"/>
      <c r="AR715" s="87"/>
      <c r="AS715" s="87"/>
      <c r="AT715" s="87"/>
      <c r="AU715" s="87"/>
      <c r="AV715" s="87"/>
      <c r="AW715" s="87"/>
      <c r="AX715" s="87"/>
      <c r="AY715" s="87"/>
      <c r="AZ715" s="87"/>
      <c r="BA715" s="87"/>
      <c r="BB715" s="87"/>
      <c r="BC715" s="87"/>
      <c r="BD715" s="87"/>
      <c r="BE715" s="87"/>
      <c r="BF715" s="87"/>
      <c r="BG715" s="87"/>
      <c r="BH715" s="87"/>
      <c r="BI715" s="87"/>
      <c r="BJ715" s="87"/>
      <c r="BK715" s="87"/>
      <c r="BL715" s="87"/>
      <c r="BM715" s="87"/>
      <c r="BN715" s="87"/>
      <c r="BO715" s="87"/>
      <c r="BP715" s="87"/>
      <c r="BQ715" s="87"/>
      <c r="BR715" s="87"/>
      <c r="BS715" s="63"/>
    </row>
    <row r="716" spans="4:71" s="64" customFormat="1" ht="9.75" customHeight="1" x14ac:dyDescent="0.3">
      <c r="D716" s="87"/>
      <c r="E716" s="87"/>
      <c r="F716" s="87"/>
      <c r="G716" s="87"/>
      <c r="H716" s="87"/>
      <c r="I716" s="87"/>
      <c r="J716" s="87"/>
      <c r="K716" s="87"/>
      <c r="L716" s="87"/>
      <c r="M716" s="87"/>
      <c r="N716" s="87"/>
      <c r="O716" s="87"/>
      <c r="P716" s="87"/>
      <c r="Q716" s="87"/>
      <c r="R716" s="87"/>
      <c r="S716" s="87"/>
      <c r="T716" s="87"/>
      <c r="U716" s="87"/>
      <c r="V716" s="87"/>
      <c r="W716" s="87"/>
      <c r="X716" s="87"/>
      <c r="Y716" s="87"/>
      <c r="Z716" s="87"/>
      <c r="AA716" s="87"/>
      <c r="AB716" s="87"/>
      <c r="AC716" s="87"/>
      <c r="AD716" s="87"/>
      <c r="AE716" s="87"/>
      <c r="AF716" s="87"/>
      <c r="AG716" s="87"/>
      <c r="AH716" s="87"/>
      <c r="AI716" s="87"/>
      <c r="AJ716" s="87"/>
      <c r="AK716" s="87"/>
      <c r="AL716" s="87"/>
      <c r="AM716" s="87"/>
      <c r="AN716" s="87"/>
      <c r="AO716" s="87"/>
      <c r="AP716" s="87"/>
      <c r="AQ716" s="87"/>
      <c r="AR716" s="87"/>
      <c r="AS716" s="87"/>
      <c r="AT716" s="87"/>
      <c r="AU716" s="87"/>
      <c r="AV716" s="87"/>
      <c r="AW716" s="87"/>
      <c r="AX716" s="87"/>
      <c r="AY716" s="87"/>
      <c r="AZ716" s="87"/>
      <c r="BA716" s="87"/>
      <c r="BB716" s="87"/>
      <c r="BC716" s="87"/>
      <c r="BD716" s="87"/>
      <c r="BE716" s="87"/>
      <c r="BF716" s="87"/>
      <c r="BG716" s="87"/>
      <c r="BH716" s="87"/>
      <c r="BI716" s="87"/>
      <c r="BJ716" s="87"/>
      <c r="BK716" s="87"/>
      <c r="BL716" s="87"/>
      <c r="BM716" s="87"/>
      <c r="BN716" s="87"/>
      <c r="BO716" s="87"/>
      <c r="BP716" s="87"/>
      <c r="BQ716" s="87"/>
      <c r="BR716" s="87"/>
      <c r="BS716" s="63"/>
    </row>
    <row r="717" spans="4:71" s="64" customFormat="1" ht="9.75" customHeight="1" x14ac:dyDescent="0.3">
      <c r="D717" s="87"/>
      <c r="E717" s="87"/>
      <c r="F717" s="87"/>
      <c r="G717" s="87"/>
      <c r="H717" s="87"/>
      <c r="I717" s="87"/>
      <c r="J717" s="87"/>
      <c r="K717" s="87"/>
      <c r="L717" s="87"/>
      <c r="M717" s="87"/>
      <c r="N717" s="87"/>
      <c r="O717" s="87"/>
      <c r="P717" s="87"/>
      <c r="Q717" s="87"/>
      <c r="R717" s="87"/>
      <c r="S717" s="87"/>
      <c r="T717" s="87"/>
      <c r="U717" s="87"/>
      <c r="V717" s="87"/>
      <c r="W717" s="87"/>
      <c r="X717" s="87"/>
      <c r="Y717" s="87"/>
      <c r="Z717" s="87"/>
      <c r="AA717" s="87"/>
      <c r="AB717" s="87"/>
      <c r="AC717" s="87"/>
      <c r="AD717" s="87"/>
      <c r="AE717" s="87"/>
      <c r="AF717" s="87"/>
      <c r="AG717" s="87"/>
      <c r="AH717" s="87"/>
      <c r="AI717" s="87"/>
      <c r="AJ717" s="87"/>
      <c r="AK717" s="87"/>
      <c r="AL717" s="87"/>
      <c r="AM717" s="87"/>
      <c r="AN717" s="87"/>
      <c r="AO717" s="87"/>
      <c r="AP717" s="87"/>
      <c r="AQ717" s="87"/>
      <c r="AR717" s="87"/>
      <c r="AS717" s="87"/>
      <c r="AT717" s="87"/>
      <c r="AU717" s="87"/>
      <c r="AV717" s="87"/>
      <c r="AW717" s="87"/>
      <c r="AX717" s="87"/>
      <c r="AY717" s="87"/>
      <c r="AZ717" s="87"/>
      <c r="BA717" s="87"/>
      <c r="BB717" s="87"/>
      <c r="BC717" s="87"/>
      <c r="BD717" s="87"/>
      <c r="BE717" s="87"/>
      <c r="BF717" s="87"/>
      <c r="BG717" s="87"/>
      <c r="BH717" s="87"/>
      <c r="BI717" s="87"/>
      <c r="BJ717" s="87"/>
      <c r="BK717" s="87"/>
      <c r="BL717" s="87"/>
      <c r="BM717" s="87"/>
      <c r="BN717" s="87"/>
      <c r="BO717" s="87"/>
      <c r="BP717" s="87"/>
      <c r="BQ717" s="87"/>
      <c r="BR717" s="87"/>
      <c r="BS717" s="63"/>
    </row>
    <row r="718" spans="4:71" s="64" customFormat="1" ht="9.75" customHeight="1" x14ac:dyDescent="0.3">
      <c r="D718" s="87"/>
      <c r="E718" s="87"/>
      <c r="F718" s="87"/>
      <c r="G718" s="87"/>
      <c r="H718" s="87"/>
      <c r="I718" s="87"/>
      <c r="J718" s="87"/>
      <c r="K718" s="87"/>
      <c r="L718" s="87"/>
      <c r="M718" s="87"/>
      <c r="N718" s="87"/>
      <c r="O718" s="87"/>
      <c r="P718" s="87"/>
      <c r="Q718" s="87"/>
      <c r="R718" s="87"/>
      <c r="S718" s="87"/>
      <c r="T718" s="87"/>
      <c r="U718" s="87"/>
      <c r="V718" s="87"/>
      <c r="W718" s="87"/>
      <c r="X718" s="87"/>
      <c r="Y718" s="87"/>
      <c r="Z718" s="87"/>
      <c r="AA718" s="87"/>
      <c r="AB718" s="87"/>
      <c r="AC718" s="87"/>
      <c r="AD718" s="87"/>
      <c r="AE718" s="87"/>
      <c r="AF718" s="87"/>
      <c r="AG718" s="87"/>
      <c r="AH718" s="87"/>
      <c r="AI718" s="87"/>
      <c r="AJ718" s="87"/>
      <c r="AK718" s="87"/>
      <c r="AL718" s="87"/>
      <c r="AM718" s="87"/>
      <c r="AN718" s="87"/>
      <c r="AO718" s="87"/>
      <c r="AP718" s="87"/>
      <c r="AQ718" s="87"/>
      <c r="AR718" s="87"/>
      <c r="AS718" s="87"/>
      <c r="AT718" s="87"/>
      <c r="AU718" s="87"/>
      <c r="AV718" s="87"/>
      <c r="AW718" s="87"/>
      <c r="AX718" s="87"/>
      <c r="AY718" s="87"/>
      <c r="AZ718" s="87"/>
      <c r="BA718" s="87"/>
      <c r="BB718" s="87"/>
      <c r="BC718" s="87"/>
      <c r="BD718" s="87"/>
      <c r="BE718" s="87"/>
      <c r="BF718" s="87"/>
      <c r="BG718" s="87"/>
      <c r="BH718" s="87"/>
      <c r="BI718" s="87"/>
      <c r="BJ718" s="87"/>
      <c r="BK718" s="87"/>
      <c r="BL718" s="87"/>
      <c r="BM718" s="87"/>
      <c r="BN718" s="87"/>
      <c r="BO718" s="87"/>
      <c r="BP718" s="87"/>
      <c r="BQ718" s="87"/>
      <c r="BR718" s="87"/>
      <c r="BS718" s="63"/>
    </row>
    <row r="719" spans="4:71" s="64" customFormat="1" ht="9.75" customHeight="1" x14ac:dyDescent="0.3">
      <c r="D719" s="87"/>
      <c r="E719" s="87"/>
      <c r="F719" s="87"/>
      <c r="G719" s="87"/>
      <c r="H719" s="87"/>
      <c r="I719" s="87"/>
      <c r="J719" s="87"/>
      <c r="K719" s="87"/>
      <c r="L719" s="87"/>
      <c r="M719" s="87"/>
      <c r="N719" s="87"/>
      <c r="O719" s="87"/>
      <c r="P719" s="87"/>
      <c r="Q719" s="87"/>
      <c r="R719" s="87"/>
      <c r="S719" s="87"/>
      <c r="T719" s="87"/>
      <c r="U719" s="87"/>
      <c r="V719" s="87"/>
      <c r="W719" s="87"/>
      <c r="X719" s="87"/>
      <c r="Y719" s="87"/>
      <c r="Z719" s="87"/>
      <c r="AA719" s="87"/>
      <c r="AB719" s="87"/>
      <c r="AC719" s="87"/>
      <c r="AD719" s="87"/>
      <c r="AE719" s="87"/>
      <c r="AF719" s="87"/>
      <c r="AG719" s="87"/>
      <c r="AH719" s="87"/>
      <c r="AI719" s="87"/>
      <c r="AJ719" s="87"/>
      <c r="AK719" s="87"/>
      <c r="AL719" s="87"/>
      <c r="AM719" s="87"/>
      <c r="AN719" s="87"/>
      <c r="AO719" s="87"/>
      <c r="AP719" s="87"/>
      <c r="AQ719" s="87"/>
      <c r="AR719" s="87"/>
      <c r="AS719" s="87"/>
      <c r="AT719" s="87"/>
      <c r="AU719" s="87"/>
      <c r="AV719" s="87"/>
      <c r="AW719" s="87"/>
      <c r="AX719" s="87"/>
      <c r="AY719" s="87"/>
      <c r="AZ719" s="87"/>
      <c r="BA719" s="87"/>
      <c r="BB719" s="87"/>
      <c r="BC719" s="87"/>
      <c r="BD719" s="87"/>
      <c r="BE719" s="87"/>
      <c r="BF719" s="87"/>
      <c r="BG719" s="87"/>
      <c r="BH719" s="87"/>
      <c r="BI719" s="87"/>
      <c r="BJ719" s="87"/>
      <c r="BK719" s="87"/>
      <c r="BL719" s="87"/>
      <c r="BM719" s="87"/>
      <c r="BN719" s="87"/>
      <c r="BO719" s="87"/>
      <c r="BP719" s="87"/>
      <c r="BQ719" s="87"/>
      <c r="BR719" s="87"/>
      <c r="BS719" s="63"/>
    </row>
    <row r="720" spans="4:71" s="64" customFormat="1" ht="9.75" customHeight="1" x14ac:dyDescent="0.3">
      <c r="D720" s="87"/>
      <c r="E720" s="87"/>
      <c r="F720" s="87"/>
      <c r="G720" s="87"/>
      <c r="H720" s="87"/>
      <c r="I720" s="87"/>
      <c r="J720" s="87"/>
      <c r="K720" s="87"/>
      <c r="L720" s="87"/>
      <c r="M720" s="87"/>
      <c r="N720" s="87"/>
      <c r="O720" s="87"/>
      <c r="P720" s="87"/>
      <c r="Q720" s="87"/>
      <c r="R720" s="87"/>
      <c r="S720" s="87"/>
      <c r="T720" s="87"/>
      <c r="U720" s="87"/>
      <c r="V720" s="87"/>
      <c r="W720" s="87"/>
      <c r="X720" s="87"/>
      <c r="Y720" s="87"/>
      <c r="Z720" s="87"/>
      <c r="AA720" s="87"/>
      <c r="AB720" s="87"/>
      <c r="AC720" s="87"/>
      <c r="AD720" s="87"/>
      <c r="AE720" s="87"/>
      <c r="AF720" s="87"/>
      <c r="AG720" s="87"/>
      <c r="AH720" s="87"/>
      <c r="AI720" s="87"/>
      <c r="AJ720" s="87"/>
      <c r="AK720" s="87"/>
      <c r="AL720" s="87"/>
      <c r="AM720" s="87"/>
      <c r="AN720" s="87"/>
      <c r="AO720" s="87"/>
      <c r="AP720" s="87"/>
      <c r="AQ720" s="87"/>
      <c r="AR720" s="87"/>
      <c r="AS720" s="87"/>
      <c r="AT720" s="87"/>
      <c r="AU720" s="87"/>
      <c r="AV720" s="87"/>
      <c r="AW720" s="87"/>
      <c r="AX720" s="87"/>
      <c r="AY720" s="87"/>
      <c r="AZ720" s="87"/>
      <c r="BA720" s="87"/>
      <c r="BB720" s="87"/>
      <c r="BC720" s="87"/>
      <c r="BD720" s="87"/>
      <c r="BE720" s="87"/>
      <c r="BF720" s="87"/>
      <c r="BG720" s="87"/>
      <c r="BH720" s="87"/>
      <c r="BI720" s="87"/>
      <c r="BJ720" s="87"/>
      <c r="BK720" s="87"/>
      <c r="BL720" s="87"/>
      <c r="BM720" s="87"/>
      <c r="BN720" s="87"/>
      <c r="BO720" s="87"/>
      <c r="BP720" s="87"/>
      <c r="BQ720" s="87"/>
      <c r="BR720" s="87"/>
      <c r="BS720" s="63"/>
    </row>
    <row r="721" spans="4:71" s="64" customFormat="1" ht="9.75" customHeight="1" x14ac:dyDescent="0.3">
      <c r="D721" s="87"/>
      <c r="E721" s="87"/>
      <c r="F721" s="87"/>
      <c r="G721" s="87"/>
      <c r="H721" s="87"/>
      <c r="I721" s="87"/>
      <c r="J721" s="87"/>
      <c r="K721" s="87"/>
      <c r="L721" s="87"/>
      <c r="M721" s="87"/>
      <c r="N721" s="87"/>
      <c r="O721" s="87"/>
      <c r="P721" s="87"/>
      <c r="Q721" s="87"/>
      <c r="R721" s="87"/>
      <c r="S721" s="87"/>
      <c r="T721" s="87"/>
      <c r="U721" s="87"/>
      <c r="V721" s="87"/>
      <c r="W721" s="87"/>
      <c r="X721" s="87"/>
      <c r="Y721" s="87"/>
      <c r="Z721" s="87"/>
      <c r="AA721" s="87"/>
      <c r="AB721" s="87"/>
      <c r="AC721" s="87"/>
      <c r="AD721" s="87"/>
      <c r="AE721" s="87"/>
      <c r="AF721" s="87"/>
      <c r="AG721" s="87"/>
      <c r="AH721" s="87"/>
      <c r="AI721" s="87"/>
      <c r="AJ721" s="87"/>
      <c r="AK721" s="87"/>
      <c r="AL721" s="87"/>
      <c r="AM721" s="87"/>
      <c r="AN721" s="87"/>
      <c r="AO721" s="87"/>
      <c r="AP721" s="87"/>
      <c r="AQ721" s="87"/>
      <c r="AR721" s="87"/>
      <c r="AS721" s="87"/>
      <c r="AT721" s="87"/>
      <c r="AU721" s="87"/>
      <c r="AV721" s="87"/>
      <c r="AW721" s="87"/>
      <c r="AX721" s="87"/>
      <c r="AY721" s="87"/>
      <c r="AZ721" s="87"/>
      <c r="BA721" s="87"/>
      <c r="BB721" s="87"/>
      <c r="BC721" s="87"/>
      <c r="BD721" s="87"/>
      <c r="BE721" s="87"/>
      <c r="BF721" s="87"/>
      <c r="BG721" s="87"/>
      <c r="BH721" s="87"/>
      <c r="BI721" s="87"/>
      <c r="BJ721" s="87"/>
      <c r="BK721" s="87"/>
      <c r="BL721" s="87"/>
      <c r="BM721" s="87"/>
      <c r="BN721" s="87"/>
      <c r="BO721" s="87"/>
      <c r="BP721" s="87"/>
      <c r="BQ721" s="87"/>
      <c r="BR721" s="87"/>
      <c r="BS721" s="63"/>
    </row>
    <row r="722" spans="4:71" s="64" customFormat="1" ht="9.75" customHeight="1" x14ac:dyDescent="0.3">
      <c r="D722" s="87"/>
      <c r="E722" s="87"/>
      <c r="F722" s="87"/>
      <c r="G722" s="87"/>
      <c r="H722" s="87"/>
      <c r="I722" s="87"/>
      <c r="J722" s="87"/>
      <c r="K722" s="87"/>
      <c r="L722" s="87"/>
      <c r="M722" s="87"/>
      <c r="N722" s="87"/>
      <c r="O722" s="87"/>
      <c r="P722" s="87"/>
      <c r="Q722" s="87"/>
      <c r="R722" s="87"/>
      <c r="S722" s="87"/>
      <c r="T722" s="87"/>
      <c r="U722" s="87"/>
      <c r="V722" s="87"/>
      <c r="W722" s="87"/>
      <c r="X722" s="87"/>
      <c r="Y722" s="87"/>
      <c r="Z722" s="87"/>
      <c r="AA722" s="87"/>
      <c r="AB722" s="87"/>
      <c r="AC722" s="87"/>
      <c r="AD722" s="87"/>
      <c r="AE722" s="87"/>
      <c r="AF722" s="87"/>
      <c r="AG722" s="87"/>
      <c r="AH722" s="87"/>
      <c r="AI722" s="87"/>
      <c r="AJ722" s="87"/>
      <c r="AK722" s="87"/>
      <c r="AL722" s="87"/>
      <c r="AM722" s="87"/>
      <c r="AN722" s="87"/>
      <c r="AO722" s="87"/>
      <c r="AP722" s="87"/>
      <c r="AQ722" s="87"/>
      <c r="AR722" s="87"/>
      <c r="AS722" s="87"/>
      <c r="AT722" s="87"/>
      <c r="AU722" s="87"/>
      <c r="AV722" s="87"/>
      <c r="AW722" s="87"/>
      <c r="AX722" s="87"/>
      <c r="AY722" s="87"/>
      <c r="AZ722" s="87"/>
      <c r="BA722" s="87"/>
      <c r="BB722" s="87"/>
      <c r="BC722" s="87"/>
      <c r="BD722" s="87"/>
      <c r="BE722" s="87"/>
      <c r="BF722" s="87"/>
      <c r="BG722" s="87"/>
      <c r="BH722" s="87"/>
      <c r="BI722" s="87"/>
      <c r="BJ722" s="87"/>
      <c r="BK722" s="87"/>
      <c r="BL722" s="87"/>
      <c r="BM722" s="87"/>
      <c r="BN722" s="87"/>
      <c r="BO722" s="87"/>
      <c r="BP722" s="87"/>
      <c r="BQ722" s="87"/>
      <c r="BR722" s="87"/>
      <c r="BS722" s="63"/>
    </row>
    <row r="723" spans="4:71" s="64" customFormat="1" ht="9.75" customHeight="1" x14ac:dyDescent="0.3">
      <c r="D723" s="87"/>
      <c r="E723" s="87"/>
      <c r="F723" s="87"/>
      <c r="G723" s="87"/>
      <c r="H723" s="87"/>
      <c r="I723" s="87"/>
      <c r="J723" s="87"/>
      <c r="K723" s="87"/>
      <c r="L723" s="87"/>
      <c r="M723" s="87"/>
      <c r="N723" s="87"/>
      <c r="O723" s="87"/>
      <c r="P723" s="87"/>
      <c r="Q723" s="87"/>
      <c r="R723" s="87"/>
      <c r="S723" s="87"/>
      <c r="T723" s="87"/>
      <c r="U723" s="87"/>
      <c r="V723" s="87"/>
      <c r="W723" s="87"/>
      <c r="X723" s="87"/>
      <c r="Y723" s="87"/>
      <c r="Z723" s="87"/>
      <c r="AA723" s="87"/>
      <c r="AB723" s="87"/>
      <c r="AC723" s="87"/>
      <c r="AD723" s="87"/>
      <c r="AE723" s="87"/>
      <c r="AF723" s="87"/>
      <c r="AG723" s="87"/>
      <c r="AH723" s="87"/>
      <c r="AI723" s="87"/>
      <c r="AJ723" s="87"/>
      <c r="AK723" s="87"/>
      <c r="AL723" s="87"/>
      <c r="AM723" s="87"/>
      <c r="AN723" s="87"/>
      <c r="AO723" s="87"/>
      <c r="AP723" s="87"/>
      <c r="AQ723" s="87"/>
      <c r="AR723" s="87"/>
      <c r="AS723" s="87"/>
      <c r="AT723" s="87"/>
      <c r="AU723" s="87"/>
      <c r="AV723" s="87"/>
      <c r="AW723" s="87"/>
      <c r="AX723" s="87"/>
      <c r="AY723" s="87"/>
      <c r="AZ723" s="87"/>
      <c r="BA723" s="87"/>
      <c r="BB723" s="87"/>
      <c r="BC723" s="87"/>
      <c r="BD723" s="87"/>
      <c r="BE723" s="87"/>
      <c r="BF723" s="87"/>
      <c r="BG723" s="87"/>
      <c r="BH723" s="87"/>
      <c r="BI723" s="87"/>
      <c r="BJ723" s="87"/>
      <c r="BK723" s="87"/>
      <c r="BL723" s="87"/>
      <c r="BM723" s="87"/>
      <c r="BN723" s="87"/>
      <c r="BO723" s="87"/>
      <c r="BP723" s="87"/>
      <c r="BQ723" s="87"/>
      <c r="BR723" s="87"/>
      <c r="BS723" s="63"/>
    </row>
    <row r="724" spans="4:71" s="64" customFormat="1" ht="9.75" customHeight="1" x14ac:dyDescent="0.3">
      <c r="D724" s="87"/>
      <c r="E724" s="87"/>
      <c r="F724" s="87"/>
      <c r="G724" s="87"/>
      <c r="H724" s="87"/>
      <c r="I724" s="87"/>
      <c r="J724" s="87"/>
      <c r="K724" s="87"/>
      <c r="L724" s="87"/>
      <c r="M724" s="87"/>
      <c r="N724" s="87"/>
      <c r="O724" s="87"/>
      <c r="P724" s="87"/>
      <c r="Q724" s="87"/>
      <c r="R724" s="87"/>
      <c r="S724" s="87"/>
      <c r="T724" s="87"/>
      <c r="U724" s="87"/>
      <c r="V724" s="87"/>
      <c r="W724" s="87"/>
      <c r="X724" s="87"/>
      <c r="Y724" s="87"/>
      <c r="Z724" s="87"/>
      <c r="AA724" s="87"/>
      <c r="AB724" s="87"/>
      <c r="AC724" s="87"/>
      <c r="AD724" s="87"/>
      <c r="AE724" s="87"/>
      <c r="AF724" s="87"/>
      <c r="AG724" s="87"/>
      <c r="AH724" s="87"/>
      <c r="AI724" s="87"/>
      <c r="AJ724" s="87"/>
      <c r="AK724" s="87"/>
      <c r="AL724" s="87"/>
      <c r="AM724" s="87"/>
      <c r="AN724" s="87"/>
      <c r="AO724" s="87"/>
      <c r="AP724" s="87"/>
      <c r="AQ724" s="87"/>
      <c r="AR724" s="87"/>
      <c r="AS724" s="87"/>
      <c r="AT724" s="87"/>
      <c r="AU724" s="87"/>
      <c r="AV724" s="87"/>
      <c r="AW724" s="87"/>
      <c r="AX724" s="87"/>
      <c r="AY724" s="87"/>
      <c r="AZ724" s="87"/>
      <c r="BA724" s="87"/>
      <c r="BB724" s="87"/>
      <c r="BC724" s="87"/>
      <c r="BD724" s="87"/>
      <c r="BE724" s="87"/>
      <c r="BF724" s="87"/>
      <c r="BG724" s="87"/>
      <c r="BH724" s="87"/>
      <c r="BI724" s="87"/>
      <c r="BJ724" s="87"/>
      <c r="BK724" s="87"/>
      <c r="BL724" s="87"/>
      <c r="BM724" s="87"/>
      <c r="BN724" s="87"/>
      <c r="BO724" s="87"/>
      <c r="BP724" s="87"/>
      <c r="BQ724" s="87"/>
      <c r="BR724" s="87"/>
      <c r="BS724" s="63"/>
    </row>
    <row r="725" spans="4:71" s="64" customFormat="1" ht="9.75" customHeight="1" x14ac:dyDescent="0.3">
      <c r="D725" s="87"/>
      <c r="E725" s="87"/>
      <c r="F725" s="87"/>
      <c r="G725" s="87"/>
      <c r="H725" s="87"/>
      <c r="I725" s="87"/>
      <c r="J725" s="87"/>
      <c r="K725" s="87"/>
      <c r="L725" s="87"/>
      <c r="M725" s="87"/>
      <c r="N725" s="87"/>
      <c r="O725" s="87"/>
      <c r="P725" s="87"/>
      <c r="Q725" s="87"/>
      <c r="R725" s="87"/>
      <c r="S725" s="87"/>
      <c r="T725" s="87"/>
      <c r="U725" s="87"/>
      <c r="V725" s="87"/>
      <c r="W725" s="87"/>
      <c r="X725" s="87"/>
      <c r="Y725" s="87"/>
      <c r="Z725" s="87"/>
      <c r="AA725" s="87"/>
      <c r="AB725" s="87"/>
      <c r="AC725" s="87"/>
      <c r="AD725" s="87"/>
      <c r="AE725" s="87"/>
      <c r="AF725" s="87"/>
      <c r="AG725" s="87"/>
      <c r="AH725" s="87"/>
      <c r="AI725" s="87"/>
      <c r="AJ725" s="87"/>
      <c r="AK725" s="87"/>
      <c r="AL725" s="87"/>
      <c r="AM725" s="87"/>
      <c r="AN725" s="87"/>
      <c r="AO725" s="87"/>
      <c r="AP725" s="87"/>
      <c r="AQ725" s="87"/>
      <c r="AR725" s="87"/>
      <c r="AS725" s="87"/>
      <c r="AT725" s="87"/>
      <c r="AU725" s="87"/>
      <c r="AV725" s="87"/>
      <c r="AW725" s="87"/>
      <c r="AX725" s="87"/>
      <c r="AY725" s="87"/>
      <c r="AZ725" s="87"/>
      <c r="BA725" s="87"/>
      <c r="BB725" s="87"/>
      <c r="BC725" s="87"/>
      <c r="BD725" s="87"/>
      <c r="BE725" s="87"/>
      <c r="BF725" s="87"/>
      <c r="BG725" s="87"/>
      <c r="BH725" s="87"/>
      <c r="BI725" s="87"/>
      <c r="BJ725" s="87"/>
      <c r="BK725" s="87"/>
      <c r="BL725" s="87"/>
      <c r="BM725" s="87"/>
      <c r="BN725" s="87"/>
      <c r="BO725" s="87"/>
      <c r="BP725" s="87"/>
      <c r="BQ725" s="87"/>
      <c r="BR725" s="87"/>
      <c r="BS725" s="63"/>
    </row>
    <row r="726" spans="4:71" s="64" customFormat="1" ht="9.75" customHeight="1" x14ac:dyDescent="0.3">
      <c r="D726" s="87"/>
      <c r="E726" s="87"/>
      <c r="F726" s="87"/>
      <c r="G726" s="87"/>
      <c r="H726" s="87"/>
      <c r="I726" s="87"/>
      <c r="J726" s="87"/>
      <c r="K726" s="87"/>
      <c r="L726" s="87"/>
      <c r="M726" s="87"/>
      <c r="N726" s="87"/>
      <c r="O726" s="87"/>
      <c r="P726" s="87"/>
      <c r="Q726" s="87"/>
      <c r="R726" s="87"/>
      <c r="S726" s="87"/>
      <c r="T726" s="87"/>
      <c r="U726" s="87"/>
      <c r="V726" s="87"/>
      <c r="W726" s="87"/>
      <c r="X726" s="87"/>
      <c r="Y726" s="87"/>
      <c r="Z726" s="87"/>
      <c r="AA726" s="87"/>
      <c r="AB726" s="87"/>
      <c r="AC726" s="87"/>
      <c r="AD726" s="87"/>
      <c r="AE726" s="87"/>
      <c r="AF726" s="87"/>
      <c r="AG726" s="87"/>
      <c r="AH726" s="87"/>
      <c r="AI726" s="87"/>
      <c r="AJ726" s="87"/>
      <c r="AK726" s="87"/>
      <c r="AL726" s="87"/>
      <c r="AM726" s="87"/>
      <c r="AN726" s="87"/>
      <c r="AO726" s="87"/>
      <c r="AP726" s="87"/>
      <c r="AQ726" s="87"/>
      <c r="AR726" s="87"/>
      <c r="AS726" s="87"/>
      <c r="AT726" s="87"/>
      <c r="AU726" s="87"/>
      <c r="AV726" s="87"/>
      <c r="AW726" s="87"/>
      <c r="AX726" s="87"/>
      <c r="AY726" s="87"/>
      <c r="AZ726" s="87"/>
      <c r="BA726" s="87"/>
      <c r="BB726" s="87"/>
      <c r="BC726" s="87"/>
      <c r="BD726" s="87"/>
      <c r="BE726" s="87"/>
      <c r="BF726" s="87"/>
      <c r="BG726" s="87"/>
      <c r="BH726" s="87"/>
      <c r="BI726" s="87"/>
      <c r="BJ726" s="87"/>
      <c r="BK726" s="87"/>
      <c r="BL726" s="87"/>
      <c r="BM726" s="87"/>
      <c r="BN726" s="87"/>
      <c r="BO726" s="87"/>
      <c r="BP726" s="87"/>
      <c r="BQ726" s="87"/>
      <c r="BR726" s="87"/>
      <c r="BS726" s="63"/>
    </row>
    <row r="727" spans="4:71" s="64" customFormat="1" ht="9.75" customHeight="1" x14ac:dyDescent="0.3">
      <c r="D727" s="87"/>
      <c r="E727" s="87"/>
      <c r="F727" s="87"/>
      <c r="G727" s="87"/>
      <c r="H727" s="87"/>
      <c r="I727" s="87"/>
      <c r="J727" s="87"/>
      <c r="K727" s="87"/>
      <c r="L727" s="87"/>
      <c r="M727" s="87"/>
      <c r="N727" s="87"/>
      <c r="O727" s="87"/>
      <c r="P727" s="87"/>
      <c r="Q727" s="87"/>
      <c r="R727" s="87"/>
      <c r="S727" s="87"/>
      <c r="T727" s="87"/>
      <c r="U727" s="87"/>
      <c r="V727" s="87"/>
      <c r="W727" s="87"/>
      <c r="X727" s="87"/>
      <c r="Y727" s="87"/>
      <c r="Z727" s="87"/>
      <c r="AA727" s="87"/>
      <c r="AB727" s="87"/>
      <c r="AC727" s="87"/>
      <c r="AD727" s="87"/>
      <c r="AE727" s="87"/>
      <c r="AF727" s="87"/>
      <c r="AG727" s="87"/>
      <c r="AH727" s="87"/>
      <c r="AI727" s="87"/>
      <c r="AJ727" s="87"/>
      <c r="AK727" s="87"/>
      <c r="AL727" s="87"/>
      <c r="AM727" s="87"/>
      <c r="AN727" s="87"/>
      <c r="AO727" s="87"/>
      <c r="AP727" s="87"/>
      <c r="AQ727" s="87"/>
      <c r="AR727" s="87"/>
      <c r="AS727" s="87"/>
      <c r="AT727" s="87"/>
      <c r="AU727" s="87"/>
      <c r="AV727" s="87"/>
      <c r="AW727" s="87"/>
      <c r="AX727" s="87"/>
      <c r="AY727" s="87"/>
      <c r="AZ727" s="87"/>
      <c r="BA727" s="87"/>
      <c r="BB727" s="87"/>
      <c r="BC727" s="87"/>
      <c r="BD727" s="87"/>
      <c r="BE727" s="87"/>
      <c r="BF727" s="87"/>
      <c r="BG727" s="87"/>
      <c r="BH727" s="87"/>
      <c r="BI727" s="87"/>
      <c r="BJ727" s="87"/>
      <c r="BK727" s="87"/>
      <c r="BL727" s="87"/>
      <c r="BM727" s="87"/>
      <c r="BN727" s="87"/>
      <c r="BO727" s="87"/>
      <c r="BP727" s="87"/>
      <c r="BQ727" s="87"/>
      <c r="BR727" s="87"/>
      <c r="BS727" s="63"/>
    </row>
    <row r="728" spans="4:71" s="64" customFormat="1" ht="9.75" customHeight="1" x14ac:dyDescent="0.3">
      <c r="D728" s="87"/>
      <c r="E728" s="87"/>
      <c r="F728" s="87"/>
      <c r="G728" s="87"/>
      <c r="H728" s="87"/>
      <c r="I728" s="87"/>
      <c r="J728" s="87"/>
      <c r="K728" s="87"/>
      <c r="L728" s="87"/>
      <c r="M728" s="87"/>
      <c r="N728" s="87"/>
      <c r="O728" s="87"/>
      <c r="P728" s="87"/>
      <c r="Q728" s="87"/>
      <c r="R728" s="87"/>
      <c r="S728" s="87"/>
      <c r="T728" s="87"/>
      <c r="U728" s="87"/>
      <c r="V728" s="87"/>
      <c r="W728" s="87"/>
      <c r="X728" s="87"/>
      <c r="Y728" s="87"/>
      <c r="Z728" s="87"/>
      <c r="AA728" s="87"/>
      <c r="AB728" s="87"/>
      <c r="AC728" s="87"/>
      <c r="AD728" s="87"/>
      <c r="AE728" s="87"/>
      <c r="AF728" s="87"/>
      <c r="AG728" s="87"/>
      <c r="AH728" s="87"/>
      <c r="AI728" s="87"/>
      <c r="AJ728" s="87"/>
      <c r="AK728" s="87"/>
      <c r="AL728" s="87"/>
      <c r="AM728" s="87"/>
      <c r="AN728" s="87"/>
      <c r="AO728" s="87"/>
      <c r="AP728" s="87"/>
      <c r="AQ728" s="87"/>
      <c r="AR728" s="87"/>
      <c r="AS728" s="87"/>
      <c r="AT728" s="87"/>
      <c r="AU728" s="87"/>
      <c r="AV728" s="87"/>
      <c r="AW728" s="87"/>
      <c r="AX728" s="87"/>
      <c r="AY728" s="87"/>
      <c r="AZ728" s="87"/>
      <c r="BA728" s="87"/>
      <c r="BB728" s="87"/>
      <c r="BC728" s="87"/>
      <c r="BD728" s="87"/>
      <c r="BE728" s="87"/>
      <c r="BF728" s="87"/>
      <c r="BG728" s="87"/>
      <c r="BH728" s="87"/>
      <c r="BI728" s="87"/>
      <c r="BJ728" s="87"/>
      <c r="BK728" s="87"/>
      <c r="BL728" s="87"/>
      <c r="BM728" s="87"/>
      <c r="BN728" s="87"/>
      <c r="BO728" s="87"/>
      <c r="BP728" s="87"/>
      <c r="BQ728" s="87"/>
      <c r="BR728" s="87"/>
      <c r="BS728" s="63"/>
    </row>
    <row r="729" spans="4:71" s="64" customFormat="1" ht="9.75" customHeight="1" x14ac:dyDescent="0.3">
      <c r="D729" s="87"/>
      <c r="E729" s="87"/>
      <c r="F729" s="87"/>
      <c r="G729" s="87"/>
      <c r="H729" s="87"/>
      <c r="I729" s="87"/>
      <c r="J729" s="87"/>
      <c r="K729" s="87"/>
      <c r="L729" s="87"/>
      <c r="M729" s="87"/>
      <c r="N729" s="87"/>
      <c r="O729" s="87"/>
      <c r="P729" s="87"/>
      <c r="Q729" s="87"/>
      <c r="R729" s="87"/>
      <c r="S729" s="87"/>
      <c r="T729" s="87"/>
      <c r="U729" s="87"/>
      <c r="V729" s="87"/>
      <c r="W729" s="87"/>
      <c r="X729" s="87"/>
      <c r="Y729" s="87"/>
      <c r="Z729" s="87"/>
      <c r="AA729" s="87"/>
      <c r="AB729" s="87"/>
      <c r="AC729" s="87"/>
      <c r="AD729" s="87"/>
      <c r="AE729" s="87"/>
      <c r="AF729" s="87"/>
      <c r="AG729" s="87"/>
      <c r="AH729" s="87"/>
      <c r="AI729" s="87"/>
      <c r="AJ729" s="87"/>
      <c r="AK729" s="87"/>
      <c r="AL729" s="87"/>
      <c r="AM729" s="87"/>
      <c r="AN729" s="87"/>
      <c r="AO729" s="87"/>
      <c r="AP729" s="87"/>
      <c r="AQ729" s="87"/>
      <c r="AR729" s="87"/>
      <c r="AS729" s="87"/>
      <c r="AT729" s="87"/>
      <c r="AU729" s="87"/>
      <c r="AV729" s="87"/>
      <c r="AW729" s="87"/>
      <c r="AX729" s="87"/>
      <c r="AY729" s="87"/>
      <c r="AZ729" s="87"/>
      <c r="BA729" s="87"/>
      <c r="BB729" s="87"/>
      <c r="BC729" s="87"/>
      <c r="BD729" s="87"/>
      <c r="BE729" s="87"/>
      <c r="BF729" s="87"/>
      <c r="BG729" s="87"/>
      <c r="BH729" s="87"/>
      <c r="BI729" s="87"/>
      <c r="BJ729" s="87"/>
      <c r="BK729" s="87"/>
      <c r="BL729" s="87"/>
      <c r="BM729" s="87"/>
      <c r="BN729" s="87"/>
      <c r="BO729" s="87"/>
      <c r="BP729" s="87"/>
      <c r="BQ729" s="87"/>
      <c r="BR729" s="87"/>
      <c r="BS729" s="63"/>
    </row>
    <row r="730" spans="4:71" s="64" customFormat="1" ht="9.75" customHeight="1" x14ac:dyDescent="0.3">
      <c r="D730" s="87"/>
      <c r="E730" s="87"/>
      <c r="F730" s="87"/>
      <c r="G730" s="87"/>
      <c r="H730" s="87"/>
      <c r="I730" s="87"/>
      <c r="J730" s="87"/>
      <c r="K730" s="87"/>
      <c r="L730" s="87"/>
      <c r="M730" s="87"/>
      <c r="N730" s="87"/>
      <c r="O730" s="87"/>
      <c r="P730" s="87"/>
      <c r="Q730" s="87"/>
      <c r="R730" s="87"/>
      <c r="S730" s="87"/>
      <c r="T730" s="87"/>
      <c r="U730" s="87"/>
      <c r="V730" s="87"/>
      <c r="W730" s="87"/>
      <c r="X730" s="87"/>
      <c r="Y730" s="87"/>
      <c r="Z730" s="87"/>
      <c r="AA730" s="87"/>
      <c r="AB730" s="87"/>
      <c r="AC730" s="87"/>
      <c r="AD730" s="87"/>
      <c r="AE730" s="87"/>
      <c r="AF730" s="87"/>
      <c r="AG730" s="87"/>
      <c r="AH730" s="87"/>
      <c r="AI730" s="87"/>
      <c r="AJ730" s="87"/>
      <c r="AK730" s="87"/>
      <c r="AL730" s="87"/>
      <c r="AM730" s="87"/>
      <c r="AN730" s="87"/>
      <c r="AO730" s="87"/>
      <c r="AP730" s="87"/>
      <c r="AQ730" s="87"/>
      <c r="AR730" s="87"/>
      <c r="AS730" s="87"/>
      <c r="AT730" s="87"/>
      <c r="AU730" s="87"/>
      <c r="AV730" s="87"/>
      <c r="AW730" s="87"/>
      <c r="AX730" s="87"/>
      <c r="AY730" s="87"/>
      <c r="AZ730" s="87"/>
      <c r="BA730" s="87"/>
      <c r="BB730" s="87"/>
      <c r="BC730" s="87"/>
      <c r="BD730" s="87"/>
      <c r="BE730" s="87"/>
      <c r="BF730" s="87"/>
      <c r="BG730" s="87"/>
      <c r="BH730" s="87"/>
      <c r="BI730" s="87"/>
      <c r="BJ730" s="87"/>
      <c r="BK730" s="87"/>
      <c r="BL730" s="87"/>
      <c r="BM730" s="87"/>
      <c r="BN730" s="87"/>
      <c r="BO730" s="87"/>
      <c r="BP730" s="87"/>
      <c r="BQ730" s="87"/>
      <c r="BR730" s="87"/>
      <c r="BS730" s="63"/>
    </row>
    <row r="731" spans="4:71" s="64" customFormat="1" ht="9.75" customHeight="1" x14ac:dyDescent="0.3">
      <c r="D731" s="87"/>
      <c r="E731" s="87"/>
      <c r="F731" s="87"/>
      <c r="G731" s="87"/>
      <c r="H731" s="87"/>
      <c r="I731" s="87"/>
      <c r="J731" s="87"/>
      <c r="K731" s="87"/>
      <c r="L731" s="87"/>
      <c r="M731" s="87"/>
      <c r="N731" s="87"/>
      <c r="O731" s="87"/>
      <c r="P731" s="87"/>
      <c r="Q731" s="87"/>
      <c r="R731" s="87"/>
      <c r="S731" s="87"/>
      <c r="T731" s="87"/>
      <c r="U731" s="87"/>
      <c r="V731" s="87"/>
      <c r="W731" s="87"/>
      <c r="X731" s="87"/>
      <c r="Y731" s="87"/>
      <c r="Z731" s="87"/>
      <c r="AA731" s="87"/>
      <c r="AB731" s="87"/>
      <c r="AC731" s="87"/>
      <c r="AD731" s="87"/>
      <c r="AE731" s="87"/>
      <c r="AF731" s="87"/>
      <c r="AG731" s="87"/>
      <c r="AH731" s="87"/>
      <c r="AI731" s="87"/>
      <c r="AJ731" s="87"/>
      <c r="AK731" s="87"/>
      <c r="AL731" s="87"/>
      <c r="AM731" s="87"/>
      <c r="AN731" s="87"/>
      <c r="AO731" s="87"/>
      <c r="AP731" s="87"/>
      <c r="AQ731" s="87"/>
      <c r="AR731" s="87"/>
      <c r="AS731" s="87"/>
      <c r="AT731" s="87"/>
      <c r="AU731" s="87"/>
      <c r="AV731" s="87"/>
      <c r="AW731" s="87"/>
      <c r="AX731" s="87"/>
      <c r="AY731" s="87"/>
      <c r="AZ731" s="87"/>
      <c r="BA731" s="87"/>
      <c r="BB731" s="87"/>
      <c r="BC731" s="87"/>
      <c r="BD731" s="87"/>
      <c r="BE731" s="87"/>
      <c r="BF731" s="87"/>
      <c r="BG731" s="87"/>
      <c r="BH731" s="87"/>
      <c r="BI731" s="87"/>
      <c r="BJ731" s="87"/>
      <c r="BK731" s="87"/>
      <c r="BL731" s="87"/>
      <c r="BM731" s="87"/>
      <c r="BN731" s="87"/>
      <c r="BO731" s="87"/>
      <c r="BP731" s="87"/>
      <c r="BQ731" s="87"/>
      <c r="BR731" s="87"/>
      <c r="BS731" s="63"/>
    </row>
    <row r="732" spans="4:71" s="64" customFormat="1" ht="9.75" customHeight="1" x14ac:dyDescent="0.3">
      <c r="D732" s="87"/>
      <c r="E732" s="87"/>
      <c r="F732" s="87"/>
      <c r="G732" s="87"/>
      <c r="H732" s="87"/>
      <c r="I732" s="87"/>
      <c r="J732" s="87"/>
      <c r="K732" s="87"/>
      <c r="L732" s="87"/>
      <c r="M732" s="87"/>
      <c r="N732" s="87"/>
      <c r="O732" s="87"/>
      <c r="P732" s="87"/>
      <c r="Q732" s="87"/>
      <c r="R732" s="87"/>
      <c r="S732" s="87"/>
      <c r="T732" s="87"/>
      <c r="U732" s="87"/>
      <c r="V732" s="87"/>
      <c r="W732" s="87"/>
      <c r="X732" s="87"/>
      <c r="Y732" s="87"/>
      <c r="Z732" s="87"/>
      <c r="AA732" s="87"/>
      <c r="AB732" s="87"/>
      <c r="AC732" s="87"/>
      <c r="AD732" s="87"/>
      <c r="AE732" s="87"/>
      <c r="AF732" s="87"/>
      <c r="AG732" s="87"/>
      <c r="AH732" s="87"/>
      <c r="AI732" s="87"/>
      <c r="AJ732" s="87"/>
      <c r="AK732" s="87"/>
      <c r="AL732" s="87"/>
      <c r="AM732" s="87"/>
      <c r="AN732" s="87"/>
      <c r="AO732" s="87"/>
      <c r="AP732" s="87"/>
      <c r="AQ732" s="87"/>
      <c r="AR732" s="87"/>
      <c r="AS732" s="87"/>
      <c r="AT732" s="87"/>
      <c r="AU732" s="87"/>
      <c r="AV732" s="87"/>
      <c r="AW732" s="87"/>
      <c r="AX732" s="87"/>
      <c r="AY732" s="87"/>
      <c r="AZ732" s="87"/>
      <c r="BA732" s="87"/>
      <c r="BB732" s="87"/>
      <c r="BC732" s="87"/>
      <c r="BD732" s="87"/>
      <c r="BE732" s="87"/>
      <c r="BF732" s="87"/>
      <c r="BG732" s="87"/>
      <c r="BH732" s="87"/>
      <c r="BI732" s="87"/>
      <c r="BJ732" s="87"/>
      <c r="BK732" s="87"/>
      <c r="BL732" s="87"/>
      <c r="BM732" s="87"/>
      <c r="BN732" s="87"/>
      <c r="BO732" s="87"/>
      <c r="BP732" s="87"/>
      <c r="BQ732" s="87"/>
      <c r="BR732" s="87"/>
      <c r="BS732" s="63"/>
    </row>
    <row r="733" spans="4:71" s="64" customFormat="1" ht="9.75" customHeight="1" x14ac:dyDescent="0.3">
      <c r="D733" s="87"/>
      <c r="E733" s="87"/>
      <c r="F733" s="87"/>
      <c r="G733" s="87"/>
      <c r="H733" s="87"/>
      <c r="I733" s="87"/>
      <c r="J733" s="87"/>
      <c r="K733" s="87"/>
      <c r="L733" s="87"/>
      <c r="M733" s="87"/>
      <c r="N733" s="87"/>
      <c r="O733" s="87"/>
      <c r="P733" s="87"/>
      <c r="Q733" s="87"/>
      <c r="R733" s="87"/>
      <c r="S733" s="87"/>
      <c r="T733" s="87"/>
      <c r="U733" s="87"/>
      <c r="V733" s="87"/>
      <c r="W733" s="87"/>
      <c r="X733" s="87"/>
      <c r="Y733" s="87"/>
      <c r="Z733" s="87"/>
      <c r="AA733" s="87"/>
      <c r="AB733" s="87"/>
      <c r="AC733" s="87"/>
      <c r="AD733" s="87"/>
      <c r="AE733" s="87"/>
      <c r="AF733" s="87"/>
      <c r="AG733" s="87"/>
      <c r="AH733" s="87"/>
      <c r="AI733" s="87"/>
      <c r="AJ733" s="87"/>
      <c r="AK733" s="87"/>
      <c r="AL733" s="87"/>
      <c r="AM733" s="87"/>
      <c r="AN733" s="87"/>
      <c r="AO733" s="87"/>
      <c r="AP733" s="87"/>
      <c r="AQ733" s="87"/>
      <c r="AR733" s="87"/>
      <c r="AS733" s="87"/>
      <c r="AT733" s="87"/>
      <c r="AU733" s="87"/>
      <c r="AV733" s="87"/>
      <c r="AW733" s="87"/>
      <c r="AX733" s="87"/>
      <c r="AY733" s="87"/>
      <c r="AZ733" s="87"/>
      <c r="BA733" s="87"/>
      <c r="BB733" s="87"/>
      <c r="BC733" s="87"/>
      <c r="BD733" s="87"/>
      <c r="BE733" s="87"/>
      <c r="BF733" s="87"/>
      <c r="BG733" s="87"/>
      <c r="BH733" s="87"/>
      <c r="BI733" s="87"/>
      <c r="BJ733" s="87"/>
      <c r="BK733" s="87"/>
      <c r="BL733" s="87"/>
      <c r="BM733" s="87"/>
      <c r="BN733" s="87"/>
      <c r="BO733" s="87"/>
      <c r="BP733" s="87"/>
      <c r="BQ733" s="87"/>
      <c r="BR733" s="87"/>
      <c r="BS733" s="63"/>
    </row>
    <row r="734" spans="4:71" s="64" customFormat="1" ht="9.75" customHeight="1" x14ac:dyDescent="0.3">
      <c r="D734" s="87"/>
      <c r="E734" s="87"/>
      <c r="F734" s="87"/>
      <c r="G734" s="87"/>
      <c r="H734" s="87"/>
      <c r="I734" s="87"/>
      <c r="J734" s="87"/>
      <c r="K734" s="87"/>
      <c r="L734" s="87"/>
      <c r="M734" s="87"/>
      <c r="N734" s="87"/>
      <c r="O734" s="87"/>
      <c r="P734" s="87"/>
      <c r="Q734" s="87"/>
      <c r="R734" s="87"/>
      <c r="S734" s="87"/>
      <c r="T734" s="87"/>
      <c r="U734" s="87"/>
      <c r="V734" s="87"/>
      <c r="W734" s="87"/>
      <c r="X734" s="87"/>
      <c r="Y734" s="87"/>
      <c r="Z734" s="87"/>
      <c r="AA734" s="87"/>
      <c r="AB734" s="87"/>
      <c r="AC734" s="87"/>
      <c r="AD734" s="87"/>
      <c r="AE734" s="87"/>
      <c r="AF734" s="87"/>
      <c r="AG734" s="87"/>
      <c r="AH734" s="87"/>
      <c r="AI734" s="87"/>
      <c r="AJ734" s="87"/>
      <c r="AK734" s="87"/>
      <c r="AL734" s="87"/>
      <c r="AM734" s="87"/>
      <c r="AN734" s="87"/>
      <c r="AO734" s="87"/>
      <c r="AP734" s="87"/>
      <c r="AQ734" s="87"/>
      <c r="AR734" s="87"/>
      <c r="AS734" s="87"/>
      <c r="AT734" s="87"/>
      <c r="AU734" s="87"/>
      <c r="AV734" s="87"/>
      <c r="AW734" s="87"/>
      <c r="AX734" s="87"/>
      <c r="AY734" s="87"/>
      <c r="AZ734" s="87"/>
      <c r="BA734" s="87"/>
      <c r="BB734" s="87"/>
      <c r="BC734" s="87"/>
      <c r="BD734" s="87"/>
      <c r="BE734" s="87"/>
      <c r="BF734" s="87"/>
      <c r="BG734" s="87"/>
      <c r="BH734" s="87"/>
      <c r="BI734" s="87"/>
      <c r="BJ734" s="87"/>
      <c r="BK734" s="87"/>
      <c r="BL734" s="87"/>
      <c r="BM734" s="87"/>
      <c r="BN734" s="87"/>
      <c r="BO734" s="87"/>
      <c r="BP734" s="87"/>
      <c r="BQ734" s="87"/>
      <c r="BR734" s="87"/>
      <c r="BS734" s="63"/>
    </row>
    <row r="735" spans="4:71" s="64" customFormat="1" ht="9.75" customHeight="1" x14ac:dyDescent="0.3">
      <c r="D735" s="87"/>
      <c r="E735" s="87"/>
      <c r="F735" s="87"/>
      <c r="G735" s="87"/>
      <c r="H735" s="87"/>
      <c r="I735" s="87"/>
      <c r="J735" s="87"/>
      <c r="K735" s="87"/>
      <c r="L735" s="87"/>
      <c r="M735" s="87"/>
      <c r="N735" s="87"/>
      <c r="O735" s="87"/>
      <c r="P735" s="87"/>
      <c r="Q735" s="87"/>
      <c r="R735" s="87"/>
      <c r="S735" s="87"/>
      <c r="T735" s="87"/>
      <c r="U735" s="87"/>
      <c r="V735" s="87"/>
      <c r="W735" s="87"/>
      <c r="X735" s="87"/>
      <c r="Y735" s="87"/>
      <c r="Z735" s="87"/>
      <c r="AA735" s="87"/>
      <c r="AB735" s="87"/>
      <c r="AC735" s="87"/>
      <c r="AD735" s="87"/>
      <c r="AE735" s="87"/>
      <c r="AF735" s="87"/>
      <c r="AG735" s="87"/>
      <c r="AH735" s="87"/>
      <c r="AI735" s="87"/>
      <c r="AJ735" s="87"/>
      <c r="AK735" s="87"/>
      <c r="AL735" s="87"/>
      <c r="AM735" s="87"/>
      <c r="AN735" s="87"/>
      <c r="AO735" s="87"/>
      <c r="AP735" s="87"/>
      <c r="AQ735" s="87"/>
      <c r="AR735" s="87"/>
      <c r="AS735" s="87"/>
      <c r="AT735" s="87"/>
      <c r="AU735" s="87"/>
      <c r="AV735" s="87"/>
      <c r="AW735" s="87"/>
      <c r="AX735" s="87"/>
      <c r="AY735" s="87"/>
      <c r="AZ735" s="87"/>
      <c r="BA735" s="87"/>
      <c r="BB735" s="87"/>
      <c r="BC735" s="87"/>
      <c r="BD735" s="87"/>
      <c r="BE735" s="87"/>
      <c r="BF735" s="87"/>
      <c r="BG735" s="87"/>
      <c r="BH735" s="87"/>
      <c r="BI735" s="87"/>
      <c r="BJ735" s="87"/>
      <c r="BK735" s="87"/>
      <c r="BL735" s="87"/>
      <c r="BM735" s="87"/>
      <c r="BN735" s="87"/>
      <c r="BO735" s="87"/>
      <c r="BP735" s="87"/>
      <c r="BQ735" s="87"/>
      <c r="BR735" s="87"/>
      <c r="BS735" s="63"/>
    </row>
    <row r="736" spans="4:71" s="64" customFormat="1" ht="9.75" customHeight="1" x14ac:dyDescent="0.3">
      <c r="D736" s="87"/>
      <c r="E736" s="87"/>
      <c r="F736" s="87"/>
      <c r="G736" s="87"/>
      <c r="H736" s="87"/>
      <c r="I736" s="87"/>
      <c r="J736" s="87"/>
      <c r="K736" s="87"/>
      <c r="L736" s="87"/>
      <c r="M736" s="87"/>
      <c r="N736" s="87"/>
      <c r="O736" s="87"/>
      <c r="P736" s="87"/>
      <c r="Q736" s="87"/>
      <c r="R736" s="87"/>
      <c r="S736" s="87"/>
      <c r="T736" s="87"/>
      <c r="U736" s="87"/>
      <c r="V736" s="87"/>
      <c r="W736" s="87"/>
      <c r="X736" s="87"/>
      <c r="Y736" s="87"/>
      <c r="Z736" s="87"/>
      <c r="AA736" s="87"/>
      <c r="AB736" s="87"/>
      <c r="AC736" s="87"/>
      <c r="AD736" s="87"/>
      <c r="AE736" s="87"/>
      <c r="AF736" s="87"/>
      <c r="AG736" s="87"/>
      <c r="AH736" s="87"/>
      <c r="AI736" s="87"/>
      <c r="AJ736" s="87"/>
      <c r="AK736" s="87"/>
      <c r="AL736" s="87"/>
      <c r="AM736" s="87"/>
      <c r="AN736" s="87"/>
      <c r="AO736" s="87"/>
      <c r="AP736" s="87"/>
      <c r="AQ736" s="87"/>
      <c r="AR736" s="87"/>
      <c r="AS736" s="87"/>
      <c r="AT736" s="87"/>
      <c r="AU736" s="87"/>
      <c r="AV736" s="87"/>
      <c r="AW736" s="87"/>
      <c r="AX736" s="87"/>
      <c r="AY736" s="87"/>
      <c r="AZ736" s="87"/>
      <c r="BA736" s="87"/>
      <c r="BB736" s="87"/>
      <c r="BC736" s="87"/>
      <c r="BD736" s="87"/>
      <c r="BE736" s="87"/>
      <c r="BF736" s="87"/>
      <c r="BG736" s="87"/>
      <c r="BH736" s="87"/>
      <c r="BI736" s="87"/>
      <c r="BJ736" s="87"/>
      <c r="BK736" s="87"/>
      <c r="BL736" s="87"/>
      <c r="BM736" s="87"/>
      <c r="BN736" s="87"/>
      <c r="BO736" s="87"/>
      <c r="BP736" s="87"/>
      <c r="BQ736" s="87"/>
      <c r="BR736" s="87"/>
      <c r="BS736" s="63"/>
    </row>
    <row r="737" spans="4:71" s="64" customFormat="1" ht="9.75" customHeight="1" x14ac:dyDescent="0.3">
      <c r="D737" s="87"/>
      <c r="E737" s="87"/>
      <c r="F737" s="87"/>
      <c r="G737" s="87"/>
      <c r="H737" s="87"/>
      <c r="I737" s="87"/>
      <c r="J737" s="87"/>
      <c r="K737" s="87"/>
      <c r="L737" s="87"/>
      <c r="M737" s="87"/>
      <c r="N737" s="87"/>
      <c r="O737" s="87"/>
      <c r="P737" s="87"/>
      <c r="Q737" s="87"/>
      <c r="R737" s="87"/>
      <c r="S737" s="87"/>
      <c r="T737" s="87"/>
      <c r="U737" s="87"/>
      <c r="V737" s="87"/>
      <c r="W737" s="87"/>
      <c r="X737" s="87"/>
      <c r="Y737" s="87"/>
      <c r="Z737" s="87"/>
      <c r="AA737" s="87"/>
      <c r="AB737" s="87"/>
      <c r="AC737" s="87"/>
      <c r="AD737" s="87"/>
      <c r="AE737" s="87"/>
      <c r="AF737" s="87"/>
      <c r="AG737" s="87"/>
      <c r="AH737" s="87"/>
      <c r="AI737" s="87"/>
      <c r="AJ737" s="87"/>
      <c r="AK737" s="87"/>
      <c r="AL737" s="87"/>
      <c r="AM737" s="87"/>
      <c r="AN737" s="87"/>
      <c r="AO737" s="87"/>
      <c r="AP737" s="87"/>
      <c r="AQ737" s="87"/>
      <c r="AR737" s="87"/>
      <c r="AS737" s="87"/>
      <c r="AT737" s="87"/>
      <c r="AU737" s="87"/>
      <c r="AV737" s="87"/>
      <c r="AW737" s="87"/>
      <c r="AX737" s="87"/>
      <c r="AY737" s="87"/>
      <c r="AZ737" s="87"/>
      <c r="BA737" s="87"/>
      <c r="BB737" s="87"/>
      <c r="BC737" s="87"/>
      <c r="BD737" s="87"/>
      <c r="BE737" s="87"/>
      <c r="BF737" s="87"/>
      <c r="BG737" s="87"/>
      <c r="BH737" s="87"/>
      <c r="BI737" s="87"/>
      <c r="BJ737" s="87"/>
      <c r="BK737" s="87"/>
      <c r="BL737" s="87"/>
      <c r="BM737" s="87"/>
      <c r="BN737" s="87"/>
      <c r="BO737" s="87"/>
      <c r="BP737" s="87"/>
      <c r="BQ737" s="87"/>
      <c r="BR737" s="87"/>
      <c r="BS737" s="63"/>
    </row>
    <row r="738" spans="4:71" s="64" customFormat="1" ht="9.75" customHeight="1" x14ac:dyDescent="0.3">
      <c r="D738" s="87"/>
      <c r="E738" s="87"/>
      <c r="F738" s="87"/>
      <c r="G738" s="87"/>
      <c r="H738" s="87"/>
      <c r="I738" s="87"/>
      <c r="J738" s="87"/>
      <c r="K738" s="87"/>
      <c r="L738" s="87"/>
      <c r="M738" s="87"/>
      <c r="N738" s="87"/>
      <c r="O738" s="87"/>
      <c r="P738" s="87"/>
      <c r="Q738" s="87"/>
      <c r="R738" s="87"/>
      <c r="S738" s="87"/>
      <c r="T738" s="87"/>
      <c r="U738" s="87"/>
      <c r="V738" s="87"/>
      <c r="W738" s="87"/>
      <c r="X738" s="87"/>
      <c r="Y738" s="87"/>
      <c r="Z738" s="87"/>
      <c r="AA738" s="87"/>
      <c r="AB738" s="87"/>
      <c r="AC738" s="87"/>
      <c r="AD738" s="87"/>
      <c r="AE738" s="87"/>
      <c r="AF738" s="87"/>
      <c r="AG738" s="87"/>
      <c r="AH738" s="87"/>
      <c r="AI738" s="87"/>
      <c r="AJ738" s="87"/>
      <c r="AK738" s="87"/>
      <c r="AL738" s="87"/>
      <c r="AM738" s="87"/>
      <c r="AN738" s="87"/>
      <c r="AO738" s="87"/>
      <c r="AP738" s="87"/>
      <c r="AQ738" s="87"/>
      <c r="AR738" s="87"/>
      <c r="AS738" s="87"/>
      <c r="AT738" s="87"/>
      <c r="AU738" s="87"/>
      <c r="AV738" s="87"/>
      <c r="AW738" s="87"/>
      <c r="AX738" s="87"/>
      <c r="AY738" s="87"/>
      <c r="AZ738" s="87"/>
      <c r="BA738" s="87"/>
      <c r="BB738" s="87"/>
      <c r="BC738" s="87"/>
      <c r="BD738" s="87"/>
      <c r="BE738" s="87"/>
      <c r="BF738" s="87"/>
      <c r="BG738" s="87"/>
      <c r="BH738" s="87"/>
      <c r="BI738" s="87"/>
      <c r="BJ738" s="87"/>
      <c r="BK738" s="87"/>
      <c r="BL738" s="87"/>
      <c r="BM738" s="87"/>
      <c r="BN738" s="87"/>
      <c r="BO738" s="87"/>
      <c r="BP738" s="87"/>
      <c r="BQ738" s="87"/>
      <c r="BR738" s="87"/>
      <c r="BS738" s="63"/>
    </row>
    <row r="739" spans="4:71" s="64" customFormat="1" ht="9.75" customHeight="1" x14ac:dyDescent="0.3">
      <c r="D739" s="87"/>
      <c r="E739" s="87"/>
      <c r="F739" s="87"/>
      <c r="G739" s="87"/>
      <c r="H739" s="87"/>
      <c r="I739" s="87"/>
      <c r="J739" s="87"/>
      <c r="K739" s="87"/>
      <c r="L739" s="87"/>
      <c r="M739" s="87"/>
      <c r="N739" s="87"/>
      <c r="O739" s="87"/>
      <c r="P739" s="87"/>
      <c r="Q739" s="87"/>
      <c r="R739" s="87"/>
      <c r="S739" s="87"/>
      <c r="T739" s="87"/>
      <c r="U739" s="87"/>
      <c r="V739" s="87"/>
      <c r="W739" s="87"/>
      <c r="X739" s="87"/>
      <c r="Y739" s="87"/>
      <c r="Z739" s="87"/>
      <c r="AA739" s="87"/>
      <c r="AB739" s="87"/>
      <c r="AC739" s="87"/>
      <c r="AD739" s="87"/>
      <c r="AE739" s="87"/>
      <c r="AF739" s="87"/>
      <c r="AG739" s="87"/>
      <c r="AH739" s="87"/>
      <c r="AI739" s="87"/>
      <c r="AJ739" s="87"/>
      <c r="AK739" s="87"/>
      <c r="AL739" s="87"/>
      <c r="AM739" s="87"/>
      <c r="AN739" s="87"/>
      <c r="AO739" s="87"/>
      <c r="AP739" s="87"/>
      <c r="AQ739" s="87"/>
      <c r="AR739" s="87"/>
      <c r="AS739" s="87"/>
      <c r="AT739" s="87"/>
      <c r="AU739" s="87"/>
      <c r="AV739" s="87"/>
      <c r="AW739" s="87"/>
      <c r="AX739" s="87"/>
      <c r="AY739" s="87"/>
      <c r="AZ739" s="87"/>
      <c r="BA739" s="87"/>
      <c r="BB739" s="87"/>
      <c r="BC739" s="87"/>
      <c r="BD739" s="87"/>
      <c r="BE739" s="87"/>
      <c r="BF739" s="87"/>
      <c r="BG739" s="87"/>
      <c r="BH739" s="87"/>
      <c r="BI739" s="87"/>
      <c r="BJ739" s="87"/>
      <c r="BK739" s="87"/>
      <c r="BL739" s="87"/>
      <c r="BM739" s="87"/>
      <c r="BN739" s="87"/>
      <c r="BO739" s="87"/>
      <c r="BP739" s="87"/>
      <c r="BQ739" s="87"/>
      <c r="BR739" s="87"/>
      <c r="BS739" s="63"/>
    </row>
    <row r="740" spans="4:71" s="64" customFormat="1" ht="9.75" customHeight="1" x14ac:dyDescent="0.3">
      <c r="D740" s="87"/>
      <c r="E740" s="87"/>
      <c r="F740" s="87"/>
      <c r="G740" s="87"/>
      <c r="H740" s="87"/>
      <c r="I740" s="87"/>
      <c r="J740" s="87"/>
      <c r="K740" s="87"/>
      <c r="L740" s="87"/>
      <c r="M740" s="87"/>
      <c r="N740" s="87"/>
      <c r="O740" s="87"/>
      <c r="P740" s="87"/>
      <c r="Q740" s="87"/>
      <c r="R740" s="87"/>
      <c r="S740" s="87"/>
      <c r="T740" s="87"/>
      <c r="U740" s="87"/>
      <c r="V740" s="87"/>
      <c r="W740" s="87"/>
      <c r="X740" s="87"/>
      <c r="Y740" s="87"/>
      <c r="Z740" s="87"/>
      <c r="AA740" s="87"/>
      <c r="AB740" s="87"/>
      <c r="AC740" s="87"/>
      <c r="AD740" s="87"/>
      <c r="AE740" s="87"/>
      <c r="AF740" s="87"/>
      <c r="AG740" s="87"/>
      <c r="AH740" s="87"/>
      <c r="AI740" s="87"/>
      <c r="AJ740" s="87"/>
      <c r="AK740" s="87"/>
      <c r="AL740" s="87"/>
      <c r="AM740" s="87"/>
      <c r="AN740" s="87"/>
      <c r="AO740" s="87"/>
      <c r="AP740" s="87"/>
      <c r="AQ740" s="87"/>
      <c r="AR740" s="87"/>
      <c r="AS740" s="87"/>
      <c r="AT740" s="87"/>
      <c r="AU740" s="87"/>
      <c r="AV740" s="87"/>
      <c r="AW740" s="87"/>
      <c r="AX740" s="87"/>
      <c r="AY740" s="87"/>
      <c r="AZ740" s="87"/>
      <c r="BA740" s="87"/>
      <c r="BB740" s="87"/>
      <c r="BC740" s="87"/>
      <c r="BD740" s="87"/>
      <c r="BE740" s="87"/>
      <c r="BF740" s="87"/>
      <c r="BG740" s="87"/>
      <c r="BH740" s="87"/>
      <c r="BI740" s="87"/>
      <c r="BJ740" s="87"/>
      <c r="BK740" s="87"/>
      <c r="BL740" s="87"/>
      <c r="BM740" s="87"/>
      <c r="BN740" s="87"/>
      <c r="BO740" s="87"/>
      <c r="BP740" s="87"/>
      <c r="BQ740" s="87"/>
      <c r="BR740" s="87"/>
      <c r="BS740" s="63"/>
    </row>
    <row r="741" spans="4:71" s="64" customFormat="1" ht="9.75" customHeight="1" x14ac:dyDescent="0.3">
      <c r="D741" s="87"/>
      <c r="E741" s="87"/>
      <c r="F741" s="87"/>
      <c r="G741" s="87"/>
      <c r="H741" s="87"/>
      <c r="I741" s="87"/>
      <c r="J741" s="87"/>
      <c r="K741" s="87"/>
      <c r="L741" s="87"/>
      <c r="M741" s="87"/>
      <c r="N741" s="87"/>
      <c r="O741" s="87"/>
      <c r="P741" s="87"/>
      <c r="Q741" s="87"/>
      <c r="R741" s="87"/>
      <c r="S741" s="87"/>
      <c r="T741" s="87"/>
      <c r="U741" s="87"/>
      <c r="V741" s="87"/>
      <c r="W741" s="87"/>
      <c r="X741" s="87"/>
      <c r="Y741" s="87"/>
      <c r="Z741" s="87"/>
      <c r="AA741" s="87"/>
      <c r="AB741" s="87"/>
      <c r="AC741" s="87"/>
      <c r="AD741" s="87"/>
      <c r="AE741" s="87"/>
      <c r="AF741" s="87"/>
      <c r="AG741" s="87"/>
      <c r="AH741" s="87"/>
      <c r="AI741" s="87"/>
      <c r="AJ741" s="87"/>
      <c r="AK741" s="87"/>
      <c r="AL741" s="87"/>
      <c r="AM741" s="87"/>
      <c r="AN741" s="87"/>
      <c r="AO741" s="87"/>
      <c r="AP741" s="87"/>
      <c r="AQ741" s="87"/>
      <c r="AR741" s="87"/>
      <c r="AS741" s="87"/>
      <c r="AT741" s="87"/>
      <c r="AU741" s="87"/>
      <c r="AV741" s="87"/>
      <c r="AW741" s="87"/>
      <c r="AX741" s="87"/>
      <c r="AY741" s="87"/>
      <c r="AZ741" s="87"/>
      <c r="BA741" s="87"/>
      <c r="BB741" s="87"/>
      <c r="BC741" s="87"/>
      <c r="BD741" s="87"/>
      <c r="BE741" s="87"/>
      <c r="BF741" s="87"/>
      <c r="BG741" s="87"/>
      <c r="BH741" s="87"/>
      <c r="BI741" s="87"/>
      <c r="BJ741" s="87"/>
      <c r="BK741" s="87"/>
      <c r="BL741" s="87"/>
      <c r="BM741" s="87"/>
      <c r="BN741" s="87"/>
      <c r="BO741" s="87"/>
      <c r="BP741" s="87"/>
      <c r="BQ741" s="87"/>
      <c r="BR741" s="87"/>
      <c r="BS741" s="63"/>
    </row>
    <row r="742" spans="4:71" s="64" customFormat="1" ht="9.75" customHeight="1" x14ac:dyDescent="0.3">
      <c r="D742" s="87"/>
      <c r="E742" s="87"/>
      <c r="F742" s="87"/>
      <c r="G742" s="87"/>
      <c r="H742" s="87"/>
      <c r="I742" s="87"/>
      <c r="J742" s="87"/>
      <c r="K742" s="87"/>
      <c r="L742" s="87"/>
      <c r="M742" s="87"/>
      <c r="N742" s="87"/>
      <c r="O742" s="87"/>
      <c r="P742" s="87"/>
      <c r="Q742" s="87"/>
      <c r="R742" s="87"/>
      <c r="S742" s="87"/>
      <c r="T742" s="87"/>
      <c r="U742" s="87"/>
      <c r="V742" s="87"/>
      <c r="W742" s="87"/>
      <c r="X742" s="87"/>
      <c r="Y742" s="87"/>
      <c r="Z742" s="87"/>
      <c r="AA742" s="87"/>
      <c r="AB742" s="87"/>
      <c r="AC742" s="87"/>
      <c r="AD742" s="87"/>
      <c r="AE742" s="87"/>
      <c r="AF742" s="87"/>
      <c r="AG742" s="87"/>
      <c r="AH742" s="87"/>
      <c r="AI742" s="87"/>
      <c r="AJ742" s="87"/>
      <c r="AK742" s="87"/>
      <c r="AL742" s="87"/>
      <c r="AM742" s="87"/>
      <c r="AN742" s="87"/>
      <c r="AO742" s="87"/>
      <c r="AP742" s="87"/>
      <c r="AQ742" s="87"/>
      <c r="AR742" s="87"/>
      <c r="AS742" s="87"/>
      <c r="AT742" s="87"/>
      <c r="AU742" s="87"/>
      <c r="AV742" s="87"/>
      <c r="AW742" s="87"/>
      <c r="AX742" s="87"/>
      <c r="AY742" s="87"/>
      <c r="AZ742" s="87"/>
      <c r="BA742" s="87"/>
      <c r="BB742" s="87"/>
      <c r="BC742" s="87"/>
      <c r="BD742" s="87"/>
      <c r="BE742" s="87"/>
      <c r="BF742" s="87"/>
      <c r="BG742" s="87"/>
      <c r="BH742" s="87"/>
      <c r="BI742" s="87"/>
      <c r="BJ742" s="87"/>
      <c r="BK742" s="87"/>
      <c r="BL742" s="87"/>
      <c r="BM742" s="87"/>
      <c r="BN742" s="87"/>
      <c r="BO742" s="87"/>
      <c r="BP742" s="87"/>
      <c r="BQ742" s="87"/>
      <c r="BR742" s="87"/>
      <c r="BS742" s="63"/>
    </row>
    <row r="743" spans="4:71" s="64" customFormat="1" ht="9.75" customHeight="1" x14ac:dyDescent="0.3">
      <c r="D743" s="87"/>
      <c r="E743" s="87"/>
      <c r="F743" s="87"/>
      <c r="G743" s="87"/>
      <c r="H743" s="87"/>
      <c r="I743" s="87"/>
      <c r="J743" s="87"/>
      <c r="K743" s="87"/>
      <c r="L743" s="87"/>
      <c r="M743" s="87"/>
      <c r="N743" s="87"/>
      <c r="O743" s="87"/>
      <c r="P743" s="87"/>
      <c r="Q743" s="87"/>
      <c r="R743" s="87"/>
      <c r="S743" s="87"/>
      <c r="T743" s="87"/>
      <c r="U743" s="87"/>
      <c r="V743" s="87"/>
      <c r="W743" s="87"/>
      <c r="X743" s="87"/>
      <c r="Y743" s="87"/>
      <c r="Z743" s="87"/>
      <c r="AA743" s="87"/>
      <c r="AB743" s="87"/>
      <c r="AC743" s="87"/>
      <c r="AD743" s="87"/>
      <c r="AE743" s="87"/>
      <c r="AF743" s="87"/>
      <c r="AG743" s="87"/>
      <c r="AH743" s="87"/>
      <c r="AI743" s="87"/>
      <c r="AJ743" s="87"/>
      <c r="AK743" s="87"/>
      <c r="AL743" s="87"/>
      <c r="AM743" s="87"/>
      <c r="AN743" s="87"/>
      <c r="AO743" s="87"/>
      <c r="AP743" s="87"/>
      <c r="AQ743" s="87"/>
      <c r="AR743" s="87"/>
      <c r="AS743" s="87"/>
      <c r="AT743" s="87"/>
      <c r="AU743" s="87"/>
      <c r="AV743" s="87"/>
      <c r="AW743" s="87"/>
      <c r="AX743" s="87"/>
      <c r="AY743" s="87"/>
      <c r="AZ743" s="87"/>
      <c r="BA743" s="87"/>
      <c r="BB743" s="87"/>
      <c r="BC743" s="87"/>
      <c r="BD743" s="87"/>
      <c r="BE743" s="87"/>
      <c r="BF743" s="87"/>
      <c r="BG743" s="87"/>
      <c r="BH743" s="87"/>
      <c r="BI743" s="87"/>
      <c r="BJ743" s="87"/>
      <c r="BK743" s="87"/>
      <c r="BL743" s="87"/>
      <c r="BM743" s="87"/>
      <c r="BN743" s="87"/>
      <c r="BO743" s="87"/>
      <c r="BP743" s="87"/>
      <c r="BQ743" s="87"/>
      <c r="BR743" s="87"/>
      <c r="BS743" s="63"/>
    </row>
    <row r="744" spans="4:71" s="64" customFormat="1" ht="9.75" customHeight="1" x14ac:dyDescent="0.3">
      <c r="D744" s="87"/>
      <c r="E744" s="87"/>
      <c r="F744" s="87"/>
      <c r="G744" s="87"/>
      <c r="H744" s="87"/>
      <c r="I744" s="87"/>
      <c r="J744" s="87"/>
      <c r="K744" s="87"/>
      <c r="L744" s="87"/>
      <c r="M744" s="87"/>
      <c r="N744" s="87"/>
      <c r="O744" s="87"/>
      <c r="P744" s="87"/>
      <c r="Q744" s="87"/>
      <c r="R744" s="87"/>
      <c r="S744" s="87"/>
      <c r="T744" s="87"/>
      <c r="U744" s="87"/>
      <c r="V744" s="87"/>
      <c r="W744" s="87"/>
      <c r="X744" s="87"/>
      <c r="Y744" s="87"/>
      <c r="Z744" s="87"/>
      <c r="AA744" s="87"/>
      <c r="AB744" s="87"/>
      <c r="AC744" s="87"/>
      <c r="AD744" s="87"/>
      <c r="AE744" s="87"/>
      <c r="AF744" s="87"/>
      <c r="AG744" s="87"/>
      <c r="AH744" s="87"/>
      <c r="AI744" s="87"/>
      <c r="AJ744" s="87"/>
      <c r="AK744" s="87"/>
      <c r="AL744" s="87"/>
      <c r="AM744" s="87"/>
      <c r="AN744" s="87"/>
      <c r="AO744" s="87"/>
      <c r="AP744" s="87"/>
      <c r="AQ744" s="87"/>
      <c r="AR744" s="87"/>
      <c r="AS744" s="87"/>
      <c r="AT744" s="87"/>
      <c r="AU744" s="87"/>
      <c r="AV744" s="87"/>
      <c r="AW744" s="87"/>
      <c r="AX744" s="87"/>
      <c r="AY744" s="87"/>
      <c r="AZ744" s="87"/>
      <c r="BA744" s="87"/>
      <c r="BB744" s="87"/>
      <c r="BC744" s="87"/>
      <c r="BD744" s="87"/>
      <c r="BE744" s="87"/>
      <c r="BF744" s="87"/>
      <c r="BG744" s="87"/>
      <c r="BH744" s="87"/>
      <c r="BI744" s="87"/>
      <c r="BJ744" s="87"/>
      <c r="BK744" s="87"/>
      <c r="BL744" s="87"/>
      <c r="BM744" s="87"/>
      <c r="BN744" s="87"/>
      <c r="BO744" s="87"/>
      <c r="BP744" s="87"/>
      <c r="BQ744" s="87"/>
      <c r="BR744" s="87"/>
      <c r="BS744" s="63"/>
    </row>
    <row r="745" spans="4:71" s="64" customFormat="1" ht="9.75" customHeight="1" x14ac:dyDescent="0.3">
      <c r="D745" s="87"/>
      <c r="E745" s="87"/>
      <c r="F745" s="87"/>
      <c r="G745" s="87"/>
      <c r="H745" s="87"/>
      <c r="I745" s="87"/>
      <c r="J745" s="87"/>
      <c r="K745" s="87"/>
      <c r="L745" s="87"/>
      <c r="M745" s="87"/>
      <c r="N745" s="87"/>
      <c r="O745" s="87"/>
      <c r="P745" s="87"/>
      <c r="Q745" s="87"/>
      <c r="R745" s="87"/>
      <c r="S745" s="87"/>
      <c r="T745" s="87"/>
      <c r="U745" s="87"/>
      <c r="V745" s="87"/>
      <c r="W745" s="87"/>
      <c r="X745" s="87"/>
      <c r="Y745" s="87"/>
      <c r="Z745" s="87"/>
      <c r="AA745" s="87"/>
      <c r="AB745" s="87"/>
      <c r="AC745" s="87"/>
      <c r="AD745" s="87"/>
      <c r="AE745" s="87"/>
      <c r="AF745" s="87"/>
      <c r="AG745" s="87"/>
      <c r="AH745" s="87"/>
      <c r="AI745" s="87"/>
      <c r="AJ745" s="87"/>
      <c r="AK745" s="87"/>
      <c r="AL745" s="87"/>
      <c r="AM745" s="87"/>
      <c r="AN745" s="87"/>
      <c r="AO745" s="87"/>
      <c r="AP745" s="87"/>
      <c r="AQ745" s="87"/>
      <c r="AR745" s="87"/>
      <c r="AS745" s="87"/>
      <c r="AT745" s="87"/>
      <c r="AU745" s="87"/>
      <c r="AV745" s="87"/>
      <c r="AW745" s="87"/>
      <c r="AX745" s="87"/>
      <c r="AY745" s="87"/>
      <c r="AZ745" s="87"/>
      <c r="BA745" s="87"/>
      <c r="BB745" s="87"/>
      <c r="BC745" s="87"/>
      <c r="BD745" s="87"/>
      <c r="BE745" s="87"/>
      <c r="BF745" s="87"/>
      <c r="BG745" s="87"/>
      <c r="BH745" s="87"/>
      <c r="BI745" s="87"/>
      <c r="BJ745" s="87"/>
      <c r="BK745" s="87"/>
      <c r="BL745" s="87"/>
      <c r="BM745" s="87"/>
      <c r="BN745" s="87"/>
      <c r="BO745" s="87"/>
      <c r="BP745" s="87"/>
      <c r="BQ745" s="87"/>
      <c r="BR745" s="87"/>
      <c r="BS745" s="63"/>
    </row>
    <row r="746" spans="4:71" s="64" customFormat="1" ht="9.75" customHeight="1" x14ac:dyDescent="0.3">
      <c r="D746" s="87"/>
      <c r="E746" s="87"/>
      <c r="F746" s="87"/>
      <c r="G746" s="87"/>
      <c r="H746" s="87"/>
      <c r="I746" s="87"/>
      <c r="J746" s="87"/>
      <c r="K746" s="87"/>
      <c r="L746" s="87"/>
      <c r="M746" s="87"/>
      <c r="N746" s="87"/>
      <c r="O746" s="87"/>
      <c r="P746" s="87"/>
      <c r="Q746" s="87"/>
      <c r="R746" s="87"/>
      <c r="S746" s="87"/>
      <c r="T746" s="87"/>
      <c r="U746" s="87"/>
      <c r="V746" s="87"/>
      <c r="W746" s="87"/>
      <c r="X746" s="87"/>
      <c r="Y746" s="87"/>
      <c r="Z746" s="87"/>
      <c r="AA746" s="87"/>
      <c r="AB746" s="87"/>
      <c r="AC746" s="87"/>
      <c r="AD746" s="87"/>
      <c r="AE746" s="87"/>
      <c r="AF746" s="87"/>
      <c r="AG746" s="87"/>
      <c r="AH746" s="87"/>
      <c r="AI746" s="87"/>
      <c r="AJ746" s="87"/>
      <c r="AK746" s="87"/>
      <c r="AL746" s="87"/>
      <c r="AM746" s="87"/>
      <c r="AN746" s="87"/>
      <c r="AO746" s="87"/>
      <c r="AP746" s="87"/>
      <c r="AQ746" s="87"/>
      <c r="AR746" s="87"/>
      <c r="AS746" s="87"/>
      <c r="AT746" s="87"/>
      <c r="AU746" s="87"/>
      <c r="AV746" s="87"/>
      <c r="AW746" s="87"/>
      <c r="AX746" s="87"/>
      <c r="AY746" s="87"/>
      <c r="AZ746" s="87"/>
      <c r="BA746" s="87"/>
      <c r="BB746" s="87"/>
      <c r="BC746" s="87"/>
      <c r="BD746" s="87"/>
      <c r="BE746" s="87"/>
      <c r="BF746" s="87"/>
      <c r="BG746" s="87"/>
      <c r="BH746" s="87"/>
      <c r="BI746" s="87"/>
      <c r="BJ746" s="87"/>
      <c r="BK746" s="87"/>
      <c r="BL746" s="87"/>
      <c r="BM746" s="87"/>
      <c r="BN746" s="87"/>
      <c r="BO746" s="87"/>
      <c r="BP746" s="87"/>
      <c r="BQ746" s="87"/>
      <c r="BR746" s="87"/>
      <c r="BS746" s="63"/>
    </row>
    <row r="747" spans="4:71" s="64" customFormat="1" ht="9.75" customHeight="1" x14ac:dyDescent="0.3">
      <c r="D747" s="87"/>
      <c r="E747" s="87"/>
      <c r="F747" s="87"/>
      <c r="G747" s="87"/>
      <c r="H747" s="87"/>
      <c r="I747" s="87"/>
      <c r="J747" s="87"/>
      <c r="K747" s="87"/>
      <c r="L747" s="87"/>
      <c r="M747" s="87"/>
      <c r="N747" s="87"/>
      <c r="O747" s="87"/>
      <c r="P747" s="87"/>
      <c r="Q747" s="87"/>
      <c r="R747" s="87"/>
      <c r="S747" s="87"/>
      <c r="T747" s="87"/>
      <c r="U747" s="87"/>
      <c r="V747" s="87"/>
      <c r="W747" s="87"/>
      <c r="X747" s="87"/>
      <c r="Y747" s="87"/>
      <c r="Z747" s="87"/>
      <c r="AA747" s="87"/>
      <c r="AB747" s="87"/>
      <c r="AC747" s="87"/>
      <c r="AD747" s="87"/>
      <c r="AE747" s="87"/>
      <c r="AF747" s="87"/>
      <c r="AG747" s="87"/>
      <c r="AH747" s="87"/>
      <c r="AI747" s="87"/>
      <c r="AJ747" s="87"/>
      <c r="AK747" s="87"/>
      <c r="AL747" s="87"/>
      <c r="AM747" s="87"/>
      <c r="AN747" s="87"/>
      <c r="AO747" s="87"/>
      <c r="AP747" s="87"/>
      <c r="AQ747" s="87"/>
      <c r="AR747" s="87"/>
      <c r="AS747" s="87"/>
      <c r="AT747" s="87"/>
      <c r="AU747" s="87"/>
      <c r="AV747" s="87"/>
      <c r="AW747" s="87"/>
      <c r="AX747" s="87"/>
      <c r="AY747" s="87"/>
      <c r="AZ747" s="87"/>
      <c r="BA747" s="87"/>
      <c r="BB747" s="87"/>
      <c r="BC747" s="87"/>
      <c r="BD747" s="87"/>
      <c r="BE747" s="87"/>
      <c r="BF747" s="87"/>
      <c r="BG747" s="87"/>
      <c r="BH747" s="87"/>
      <c r="BI747" s="87"/>
      <c r="BJ747" s="87"/>
      <c r="BK747" s="87"/>
      <c r="BL747" s="87"/>
      <c r="BM747" s="87"/>
      <c r="BN747" s="87"/>
      <c r="BO747" s="87"/>
      <c r="BP747" s="87"/>
      <c r="BQ747" s="87"/>
      <c r="BR747" s="87"/>
      <c r="BS747" s="63"/>
    </row>
    <row r="748" spans="4:71" s="64" customFormat="1" ht="9.75" customHeight="1" x14ac:dyDescent="0.3">
      <c r="D748" s="87"/>
      <c r="E748" s="87"/>
      <c r="F748" s="87"/>
      <c r="G748" s="87"/>
      <c r="H748" s="87"/>
      <c r="I748" s="87"/>
      <c r="J748" s="87"/>
      <c r="K748" s="87"/>
      <c r="L748" s="87"/>
      <c r="M748" s="87"/>
      <c r="N748" s="87"/>
      <c r="O748" s="87"/>
      <c r="P748" s="87"/>
      <c r="Q748" s="87"/>
      <c r="R748" s="87"/>
      <c r="S748" s="87"/>
      <c r="T748" s="87"/>
      <c r="U748" s="87"/>
      <c r="V748" s="87"/>
      <c r="W748" s="87"/>
      <c r="X748" s="87"/>
      <c r="Y748" s="87"/>
      <c r="Z748" s="87"/>
      <c r="AA748" s="87"/>
      <c r="AB748" s="87"/>
      <c r="AC748" s="87"/>
      <c r="AD748" s="87"/>
      <c r="AE748" s="87"/>
      <c r="AF748" s="87"/>
      <c r="AG748" s="87"/>
      <c r="AH748" s="87"/>
      <c r="AI748" s="87"/>
      <c r="AJ748" s="87"/>
      <c r="AK748" s="87"/>
      <c r="AL748" s="87"/>
      <c r="AM748" s="87"/>
      <c r="AN748" s="87"/>
      <c r="AO748" s="87"/>
      <c r="AP748" s="87"/>
      <c r="AQ748" s="87"/>
      <c r="AR748" s="87"/>
      <c r="AS748" s="87"/>
      <c r="AT748" s="87"/>
      <c r="AU748" s="87"/>
      <c r="AV748" s="87"/>
      <c r="AW748" s="87"/>
      <c r="AX748" s="87"/>
      <c r="AY748" s="87"/>
      <c r="AZ748" s="87"/>
      <c r="BA748" s="87"/>
      <c r="BB748" s="87"/>
      <c r="BC748" s="87"/>
      <c r="BD748" s="87"/>
      <c r="BE748" s="87"/>
      <c r="BF748" s="87"/>
      <c r="BG748" s="87"/>
      <c r="BH748" s="87"/>
      <c r="BI748" s="87"/>
      <c r="BJ748" s="87"/>
      <c r="BK748" s="87"/>
      <c r="BL748" s="87"/>
      <c r="BM748" s="87"/>
      <c r="BN748" s="87"/>
      <c r="BO748" s="87"/>
      <c r="BP748" s="87"/>
      <c r="BQ748" s="87"/>
      <c r="BR748" s="87"/>
      <c r="BS748" s="63"/>
    </row>
    <row r="749" spans="4:71" s="64" customFormat="1" ht="9.75" customHeight="1" x14ac:dyDescent="0.3">
      <c r="D749" s="87"/>
      <c r="E749" s="87"/>
      <c r="F749" s="87"/>
      <c r="G749" s="87"/>
      <c r="H749" s="87"/>
      <c r="I749" s="87"/>
      <c r="J749" s="87"/>
      <c r="K749" s="87"/>
      <c r="L749" s="87"/>
      <c r="M749" s="87"/>
      <c r="N749" s="87"/>
      <c r="O749" s="87"/>
      <c r="P749" s="87"/>
      <c r="Q749" s="87"/>
      <c r="R749" s="87"/>
      <c r="S749" s="87"/>
      <c r="T749" s="87"/>
      <c r="U749" s="87"/>
      <c r="V749" s="87"/>
      <c r="W749" s="87"/>
      <c r="X749" s="87"/>
      <c r="Y749" s="87"/>
      <c r="Z749" s="87"/>
      <c r="AA749" s="87"/>
      <c r="AB749" s="87"/>
      <c r="AC749" s="87"/>
      <c r="AD749" s="87"/>
      <c r="AE749" s="87"/>
      <c r="AF749" s="87"/>
      <c r="AG749" s="87"/>
      <c r="AH749" s="87"/>
      <c r="AI749" s="87"/>
      <c r="AJ749" s="87"/>
      <c r="AK749" s="87"/>
      <c r="AL749" s="87"/>
      <c r="AM749" s="87"/>
      <c r="AN749" s="87"/>
      <c r="AO749" s="87"/>
      <c r="AP749" s="87"/>
      <c r="AQ749" s="87"/>
      <c r="AR749" s="87"/>
      <c r="AS749" s="87"/>
      <c r="AT749" s="87"/>
      <c r="AU749" s="87"/>
      <c r="AV749" s="87"/>
      <c r="AW749" s="87"/>
      <c r="AX749" s="87"/>
      <c r="AY749" s="87"/>
      <c r="AZ749" s="87"/>
      <c r="BA749" s="87"/>
      <c r="BB749" s="87"/>
      <c r="BC749" s="87"/>
      <c r="BD749" s="87"/>
      <c r="BE749" s="87"/>
      <c r="BF749" s="87"/>
      <c r="BG749" s="87"/>
      <c r="BH749" s="87"/>
      <c r="BI749" s="87"/>
      <c r="BJ749" s="87"/>
      <c r="BK749" s="87"/>
      <c r="BL749" s="87"/>
      <c r="BM749" s="87"/>
      <c r="BN749" s="87"/>
      <c r="BO749" s="87"/>
      <c r="BP749" s="87"/>
      <c r="BQ749" s="87"/>
      <c r="BR749" s="87"/>
      <c r="BS749" s="63"/>
    </row>
    <row r="750" spans="4:71" s="64" customFormat="1" ht="9.75" customHeight="1" x14ac:dyDescent="0.3">
      <c r="D750" s="87"/>
      <c r="E750" s="87"/>
      <c r="F750" s="87"/>
      <c r="G750" s="87"/>
      <c r="H750" s="87"/>
      <c r="I750" s="87"/>
      <c r="J750" s="87"/>
      <c r="K750" s="87"/>
      <c r="L750" s="87"/>
      <c r="M750" s="87"/>
      <c r="N750" s="87"/>
      <c r="O750" s="87"/>
      <c r="P750" s="87"/>
      <c r="Q750" s="87"/>
      <c r="R750" s="87"/>
      <c r="S750" s="87"/>
      <c r="T750" s="87"/>
      <c r="U750" s="87"/>
      <c r="V750" s="87"/>
      <c r="W750" s="87"/>
      <c r="X750" s="87"/>
      <c r="Y750" s="87"/>
      <c r="Z750" s="87"/>
      <c r="AA750" s="87"/>
      <c r="AB750" s="87"/>
      <c r="AC750" s="87"/>
      <c r="AD750" s="87"/>
      <c r="AE750" s="87"/>
      <c r="AF750" s="87"/>
      <c r="AG750" s="87"/>
      <c r="AH750" s="87"/>
      <c r="AI750" s="87"/>
      <c r="AJ750" s="87"/>
      <c r="AK750" s="87"/>
      <c r="AL750" s="87"/>
      <c r="AM750" s="87"/>
      <c r="AN750" s="87"/>
      <c r="AO750" s="87"/>
      <c r="AP750" s="87"/>
      <c r="AQ750" s="87"/>
      <c r="AR750" s="87"/>
      <c r="AS750" s="87"/>
      <c r="AT750" s="87"/>
      <c r="AU750" s="87"/>
      <c r="AV750" s="87"/>
      <c r="AW750" s="87"/>
      <c r="AX750" s="87"/>
      <c r="AY750" s="87"/>
      <c r="AZ750" s="87"/>
      <c r="BA750" s="87"/>
      <c r="BB750" s="87"/>
      <c r="BC750" s="87"/>
      <c r="BD750" s="87"/>
      <c r="BE750" s="87"/>
      <c r="BF750" s="87"/>
      <c r="BG750" s="87"/>
      <c r="BH750" s="87"/>
      <c r="BI750" s="87"/>
      <c r="BJ750" s="87"/>
      <c r="BK750" s="87"/>
      <c r="BL750" s="87"/>
      <c r="BM750" s="87"/>
      <c r="BN750" s="87"/>
      <c r="BO750" s="87"/>
      <c r="BP750" s="87"/>
      <c r="BQ750" s="87"/>
      <c r="BR750" s="87"/>
      <c r="BS750" s="63"/>
    </row>
    <row r="751" spans="4:71" s="64" customFormat="1" ht="9.75" customHeight="1" x14ac:dyDescent="0.3">
      <c r="D751" s="87"/>
      <c r="E751" s="87"/>
      <c r="F751" s="87"/>
      <c r="G751" s="87"/>
      <c r="H751" s="87"/>
      <c r="I751" s="87"/>
      <c r="J751" s="87"/>
      <c r="K751" s="87"/>
      <c r="L751" s="87"/>
      <c r="M751" s="87"/>
      <c r="N751" s="87"/>
      <c r="O751" s="87"/>
      <c r="P751" s="87"/>
      <c r="Q751" s="87"/>
      <c r="R751" s="87"/>
      <c r="S751" s="87"/>
      <c r="T751" s="87"/>
      <c r="U751" s="87"/>
      <c r="V751" s="87"/>
      <c r="W751" s="87"/>
      <c r="X751" s="87"/>
      <c r="Y751" s="87"/>
      <c r="Z751" s="87"/>
      <c r="AA751" s="87"/>
      <c r="AB751" s="87"/>
      <c r="AC751" s="87"/>
      <c r="AD751" s="87"/>
      <c r="AE751" s="87"/>
      <c r="AF751" s="87"/>
      <c r="AG751" s="87"/>
      <c r="AH751" s="87"/>
      <c r="AI751" s="87"/>
      <c r="AJ751" s="87"/>
      <c r="AK751" s="87"/>
      <c r="AL751" s="87"/>
      <c r="AM751" s="87"/>
      <c r="AN751" s="87"/>
      <c r="AO751" s="87"/>
      <c r="AP751" s="87"/>
      <c r="AQ751" s="87"/>
      <c r="AR751" s="87"/>
      <c r="AS751" s="87"/>
      <c r="AT751" s="87"/>
      <c r="AU751" s="87"/>
      <c r="AV751" s="87"/>
      <c r="AW751" s="87"/>
      <c r="AX751" s="87"/>
      <c r="AY751" s="87"/>
      <c r="AZ751" s="87"/>
      <c r="BA751" s="87"/>
      <c r="BB751" s="87"/>
      <c r="BC751" s="87"/>
      <c r="BD751" s="87"/>
      <c r="BE751" s="87"/>
      <c r="BF751" s="87"/>
      <c r="BG751" s="87"/>
      <c r="BH751" s="87"/>
      <c r="BI751" s="87"/>
      <c r="BJ751" s="87"/>
      <c r="BK751" s="87"/>
      <c r="BL751" s="87"/>
      <c r="BM751" s="87"/>
      <c r="BN751" s="87"/>
      <c r="BO751" s="87"/>
      <c r="BP751" s="87"/>
      <c r="BQ751" s="87"/>
      <c r="BR751" s="87"/>
      <c r="BS751" s="63"/>
    </row>
    <row r="752" spans="4:71" s="64" customFormat="1" ht="9.75" customHeight="1" x14ac:dyDescent="0.3">
      <c r="D752" s="87"/>
      <c r="E752" s="87"/>
      <c r="F752" s="87"/>
      <c r="G752" s="87"/>
      <c r="H752" s="87"/>
      <c r="I752" s="87"/>
      <c r="J752" s="87"/>
      <c r="K752" s="87"/>
      <c r="L752" s="87"/>
      <c r="M752" s="87"/>
      <c r="N752" s="87"/>
      <c r="O752" s="87"/>
      <c r="P752" s="87"/>
      <c r="Q752" s="87"/>
      <c r="R752" s="87"/>
      <c r="S752" s="87"/>
      <c r="T752" s="87"/>
      <c r="U752" s="87"/>
      <c r="V752" s="87"/>
      <c r="W752" s="87"/>
      <c r="X752" s="87"/>
      <c r="Y752" s="87"/>
      <c r="Z752" s="87"/>
      <c r="AA752" s="87"/>
      <c r="AB752" s="87"/>
      <c r="AC752" s="87"/>
      <c r="AD752" s="87"/>
      <c r="AE752" s="87"/>
      <c r="AF752" s="87"/>
      <c r="AG752" s="87"/>
      <c r="AH752" s="87"/>
      <c r="AI752" s="87"/>
      <c r="AJ752" s="87"/>
      <c r="AK752" s="87"/>
      <c r="AL752" s="87"/>
      <c r="AM752" s="87"/>
      <c r="AN752" s="87"/>
      <c r="AO752" s="87"/>
      <c r="AP752" s="87"/>
      <c r="AQ752" s="87"/>
      <c r="AR752" s="87"/>
      <c r="AS752" s="87"/>
      <c r="AT752" s="87"/>
      <c r="AU752" s="87"/>
      <c r="AV752" s="87"/>
      <c r="AW752" s="87"/>
      <c r="AX752" s="87"/>
      <c r="AY752" s="87"/>
      <c r="AZ752" s="87"/>
      <c r="BA752" s="87"/>
      <c r="BB752" s="87"/>
      <c r="BC752" s="87"/>
      <c r="BD752" s="87"/>
      <c r="BE752" s="87"/>
      <c r="BF752" s="87"/>
      <c r="BG752" s="87"/>
      <c r="BH752" s="87"/>
      <c r="BI752" s="87"/>
      <c r="BJ752" s="87"/>
      <c r="BK752" s="87"/>
      <c r="BL752" s="87"/>
      <c r="BM752" s="87"/>
      <c r="BN752" s="87"/>
      <c r="BO752" s="87"/>
      <c r="BP752" s="87"/>
      <c r="BQ752" s="87"/>
      <c r="BR752" s="87"/>
      <c r="BS752" s="63"/>
    </row>
    <row r="753" spans="4:71" s="64" customFormat="1" ht="9.75" customHeight="1" x14ac:dyDescent="0.3">
      <c r="D753" s="87"/>
      <c r="E753" s="87"/>
      <c r="F753" s="87"/>
      <c r="G753" s="87"/>
      <c r="H753" s="87"/>
      <c r="I753" s="87"/>
      <c r="J753" s="87"/>
      <c r="K753" s="87"/>
      <c r="L753" s="87"/>
      <c r="M753" s="87"/>
      <c r="N753" s="87"/>
      <c r="O753" s="87"/>
      <c r="P753" s="87"/>
      <c r="Q753" s="87"/>
      <c r="R753" s="87"/>
      <c r="S753" s="87"/>
      <c r="T753" s="87"/>
      <c r="U753" s="87"/>
      <c r="V753" s="87"/>
      <c r="W753" s="87"/>
      <c r="X753" s="87"/>
      <c r="Y753" s="87"/>
      <c r="Z753" s="87"/>
      <c r="AA753" s="87"/>
      <c r="AB753" s="87"/>
      <c r="AC753" s="87"/>
      <c r="AD753" s="87"/>
      <c r="AE753" s="87"/>
      <c r="AF753" s="87"/>
      <c r="AG753" s="87"/>
      <c r="AH753" s="87"/>
      <c r="AI753" s="87"/>
      <c r="AJ753" s="87"/>
      <c r="AK753" s="87"/>
      <c r="AL753" s="87"/>
      <c r="AM753" s="87"/>
      <c r="AN753" s="87"/>
      <c r="AO753" s="87"/>
      <c r="AP753" s="87"/>
      <c r="AQ753" s="87"/>
      <c r="AR753" s="87"/>
      <c r="AS753" s="87"/>
      <c r="AT753" s="87"/>
      <c r="AU753" s="87"/>
      <c r="AV753" s="87"/>
      <c r="AW753" s="87"/>
      <c r="AX753" s="87"/>
      <c r="AY753" s="87"/>
      <c r="AZ753" s="87"/>
      <c r="BA753" s="87"/>
      <c r="BB753" s="87"/>
      <c r="BC753" s="87"/>
      <c r="BD753" s="87"/>
      <c r="BE753" s="87"/>
      <c r="BF753" s="87"/>
      <c r="BG753" s="87"/>
      <c r="BH753" s="87"/>
      <c r="BI753" s="87"/>
      <c r="BJ753" s="87"/>
      <c r="BK753" s="87"/>
      <c r="BL753" s="87"/>
      <c r="BM753" s="87"/>
      <c r="BN753" s="87"/>
      <c r="BO753" s="87"/>
      <c r="BP753" s="87"/>
      <c r="BQ753" s="87"/>
      <c r="BR753" s="87"/>
      <c r="BS753" s="63"/>
    </row>
    <row r="754" spans="4:71" s="64" customFormat="1" ht="9.75" customHeight="1" x14ac:dyDescent="0.3">
      <c r="D754" s="87"/>
      <c r="E754" s="87"/>
      <c r="F754" s="87"/>
      <c r="G754" s="87"/>
      <c r="H754" s="87"/>
      <c r="I754" s="87"/>
      <c r="J754" s="87"/>
      <c r="K754" s="87"/>
      <c r="L754" s="87"/>
      <c r="M754" s="87"/>
      <c r="N754" s="87"/>
      <c r="O754" s="87"/>
      <c r="P754" s="87"/>
      <c r="Q754" s="87"/>
      <c r="R754" s="87"/>
      <c r="S754" s="87"/>
      <c r="T754" s="87"/>
      <c r="U754" s="87"/>
      <c r="V754" s="87"/>
      <c r="W754" s="87"/>
      <c r="X754" s="87"/>
      <c r="Y754" s="87"/>
      <c r="Z754" s="87"/>
      <c r="AA754" s="87"/>
      <c r="AB754" s="87"/>
      <c r="AC754" s="87"/>
      <c r="AD754" s="87"/>
      <c r="AE754" s="87"/>
      <c r="AF754" s="87"/>
      <c r="AG754" s="87"/>
      <c r="AH754" s="87"/>
      <c r="AI754" s="87"/>
      <c r="AJ754" s="87"/>
      <c r="AK754" s="87"/>
      <c r="AL754" s="87"/>
      <c r="AM754" s="87"/>
      <c r="AN754" s="87"/>
      <c r="AO754" s="87"/>
      <c r="AP754" s="87"/>
      <c r="AQ754" s="87"/>
      <c r="AR754" s="87"/>
      <c r="AS754" s="87"/>
      <c r="AT754" s="87"/>
      <c r="AU754" s="87"/>
      <c r="AV754" s="87"/>
      <c r="AW754" s="87"/>
      <c r="AX754" s="87"/>
      <c r="AY754" s="87"/>
      <c r="AZ754" s="87"/>
      <c r="BA754" s="87"/>
      <c r="BB754" s="87"/>
      <c r="BC754" s="87"/>
      <c r="BD754" s="87"/>
      <c r="BE754" s="87"/>
      <c r="BF754" s="87"/>
      <c r="BG754" s="87"/>
      <c r="BH754" s="87"/>
      <c r="BI754" s="87"/>
      <c r="BJ754" s="87"/>
      <c r="BK754" s="87"/>
      <c r="BL754" s="87"/>
      <c r="BM754" s="87"/>
      <c r="BN754" s="87"/>
      <c r="BO754" s="87"/>
      <c r="BP754" s="87"/>
      <c r="BQ754" s="87"/>
      <c r="BR754" s="87"/>
      <c r="BS754" s="63"/>
    </row>
    <row r="755" spans="4:71" s="64" customFormat="1" ht="9.75" customHeight="1" x14ac:dyDescent="0.3">
      <c r="D755" s="87"/>
      <c r="E755" s="87"/>
      <c r="F755" s="87"/>
      <c r="G755" s="87"/>
      <c r="H755" s="87"/>
      <c r="I755" s="87"/>
      <c r="J755" s="87"/>
      <c r="K755" s="87"/>
      <c r="L755" s="87"/>
      <c r="M755" s="87"/>
      <c r="N755" s="87"/>
      <c r="O755" s="87"/>
      <c r="P755" s="87"/>
      <c r="Q755" s="87"/>
      <c r="R755" s="87"/>
      <c r="S755" s="87"/>
      <c r="T755" s="87"/>
      <c r="U755" s="87"/>
      <c r="V755" s="87"/>
      <c r="W755" s="87"/>
      <c r="X755" s="87"/>
      <c r="Y755" s="87"/>
      <c r="Z755" s="87"/>
      <c r="AA755" s="87"/>
      <c r="AB755" s="87"/>
      <c r="AC755" s="87"/>
      <c r="AD755" s="87"/>
      <c r="AE755" s="87"/>
      <c r="AF755" s="87"/>
      <c r="AG755" s="87"/>
      <c r="AH755" s="87"/>
      <c r="AI755" s="87"/>
      <c r="AJ755" s="87"/>
      <c r="AK755" s="87"/>
      <c r="AL755" s="87"/>
      <c r="AM755" s="87"/>
      <c r="AN755" s="87"/>
      <c r="AO755" s="87"/>
      <c r="AP755" s="87"/>
      <c r="AQ755" s="87"/>
      <c r="AR755" s="87"/>
      <c r="AS755" s="87"/>
      <c r="AT755" s="87"/>
      <c r="AU755" s="87"/>
      <c r="AV755" s="87"/>
      <c r="AW755" s="87"/>
      <c r="AX755" s="87"/>
      <c r="AY755" s="87"/>
      <c r="AZ755" s="87"/>
      <c r="BA755" s="87"/>
      <c r="BB755" s="87"/>
      <c r="BC755" s="87"/>
      <c r="BD755" s="87"/>
      <c r="BE755" s="87"/>
      <c r="BF755" s="87"/>
      <c r="BG755" s="87"/>
      <c r="BH755" s="87"/>
      <c r="BI755" s="87"/>
      <c r="BJ755" s="87"/>
      <c r="BK755" s="87"/>
      <c r="BL755" s="87"/>
      <c r="BM755" s="87"/>
      <c r="BN755" s="87"/>
      <c r="BO755" s="87"/>
      <c r="BP755" s="87"/>
      <c r="BQ755" s="87"/>
      <c r="BR755" s="87"/>
      <c r="BS755" s="63"/>
    </row>
    <row r="756" spans="4:71" s="64" customFormat="1" ht="9.75" customHeight="1" x14ac:dyDescent="0.3">
      <c r="D756" s="87"/>
      <c r="E756" s="87"/>
      <c r="F756" s="87"/>
      <c r="G756" s="87"/>
      <c r="H756" s="87"/>
      <c r="I756" s="87"/>
      <c r="J756" s="87"/>
      <c r="K756" s="87"/>
      <c r="L756" s="87"/>
      <c r="M756" s="87"/>
      <c r="N756" s="87"/>
      <c r="O756" s="87"/>
      <c r="P756" s="87"/>
      <c r="Q756" s="87"/>
      <c r="R756" s="87"/>
      <c r="S756" s="87"/>
      <c r="T756" s="87"/>
      <c r="U756" s="87"/>
      <c r="V756" s="87"/>
      <c r="W756" s="87"/>
      <c r="X756" s="87"/>
      <c r="Y756" s="87"/>
      <c r="Z756" s="87"/>
      <c r="AA756" s="87"/>
      <c r="AB756" s="87"/>
      <c r="AC756" s="87"/>
      <c r="AD756" s="87"/>
      <c r="AE756" s="87"/>
      <c r="AF756" s="87"/>
      <c r="AG756" s="87"/>
      <c r="AH756" s="87"/>
      <c r="AI756" s="87"/>
      <c r="AJ756" s="87"/>
      <c r="AK756" s="87"/>
      <c r="AL756" s="87"/>
      <c r="AM756" s="87"/>
      <c r="AN756" s="87"/>
      <c r="AO756" s="87"/>
      <c r="AP756" s="87"/>
      <c r="AQ756" s="87"/>
      <c r="AR756" s="87"/>
      <c r="AS756" s="87"/>
      <c r="AT756" s="87"/>
      <c r="AU756" s="87"/>
      <c r="AV756" s="87"/>
      <c r="AW756" s="87"/>
      <c r="AX756" s="87"/>
      <c r="AY756" s="87"/>
      <c r="AZ756" s="87"/>
      <c r="BA756" s="87"/>
      <c r="BB756" s="87"/>
      <c r="BC756" s="87"/>
      <c r="BD756" s="87"/>
      <c r="BE756" s="87"/>
      <c r="BF756" s="87"/>
      <c r="BG756" s="87"/>
      <c r="BH756" s="87"/>
      <c r="BI756" s="87"/>
      <c r="BJ756" s="87"/>
      <c r="BK756" s="87"/>
      <c r="BL756" s="87"/>
      <c r="BM756" s="87"/>
      <c r="BN756" s="87"/>
      <c r="BO756" s="87"/>
      <c r="BP756" s="87"/>
      <c r="BQ756" s="87"/>
      <c r="BR756" s="87"/>
      <c r="BS756" s="63"/>
    </row>
    <row r="757" spans="4:71" s="64" customFormat="1" ht="9.75" customHeight="1" x14ac:dyDescent="0.3">
      <c r="D757" s="87"/>
      <c r="E757" s="87"/>
      <c r="F757" s="87"/>
      <c r="G757" s="87"/>
      <c r="H757" s="87"/>
      <c r="I757" s="87"/>
      <c r="J757" s="87"/>
      <c r="K757" s="87"/>
      <c r="L757" s="87"/>
      <c r="M757" s="87"/>
      <c r="N757" s="87"/>
      <c r="O757" s="87"/>
      <c r="P757" s="87"/>
      <c r="Q757" s="87"/>
      <c r="R757" s="87"/>
      <c r="S757" s="87"/>
      <c r="T757" s="87"/>
      <c r="U757" s="87"/>
      <c r="V757" s="87"/>
      <c r="W757" s="87"/>
      <c r="X757" s="87"/>
      <c r="Y757" s="87"/>
      <c r="Z757" s="87"/>
      <c r="AA757" s="87"/>
      <c r="AB757" s="87"/>
      <c r="AC757" s="87"/>
      <c r="AD757" s="87"/>
      <c r="AE757" s="87"/>
      <c r="AF757" s="87"/>
      <c r="AG757" s="87"/>
      <c r="AH757" s="87"/>
      <c r="AI757" s="87"/>
      <c r="AJ757" s="87"/>
      <c r="AK757" s="87"/>
      <c r="AL757" s="87"/>
      <c r="AM757" s="87"/>
      <c r="AN757" s="87"/>
      <c r="AO757" s="87"/>
      <c r="AP757" s="87"/>
      <c r="AQ757" s="87"/>
      <c r="AR757" s="87"/>
      <c r="AS757" s="87"/>
      <c r="AT757" s="87"/>
      <c r="AU757" s="87"/>
      <c r="AV757" s="87"/>
      <c r="AW757" s="87"/>
      <c r="AX757" s="87"/>
      <c r="AY757" s="87"/>
      <c r="AZ757" s="87"/>
      <c r="BA757" s="87"/>
      <c r="BB757" s="87"/>
      <c r="BC757" s="87"/>
      <c r="BD757" s="87"/>
      <c r="BE757" s="87"/>
      <c r="BF757" s="87"/>
      <c r="BG757" s="87"/>
      <c r="BH757" s="87"/>
      <c r="BI757" s="87"/>
      <c r="BJ757" s="87"/>
      <c r="BK757" s="87"/>
      <c r="BL757" s="87"/>
      <c r="BM757" s="87"/>
      <c r="BN757" s="87"/>
      <c r="BO757" s="87"/>
      <c r="BP757" s="87"/>
      <c r="BQ757" s="87"/>
      <c r="BR757" s="87"/>
      <c r="BS757" s="63"/>
    </row>
    <row r="758" spans="4:71" s="64" customFormat="1" ht="9.75" customHeight="1" x14ac:dyDescent="0.3">
      <c r="D758" s="87"/>
      <c r="E758" s="87"/>
      <c r="F758" s="87"/>
      <c r="G758" s="87"/>
      <c r="H758" s="87"/>
      <c r="I758" s="87"/>
      <c r="J758" s="87"/>
      <c r="K758" s="87"/>
      <c r="L758" s="87"/>
      <c r="M758" s="87"/>
      <c r="N758" s="87"/>
      <c r="O758" s="87"/>
      <c r="P758" s="87"/>
      <c r="Q758" s="87"/>
      <c r="R758" s="87"/>
      <c r="S758" s="87"/>
      <c r="T758" s="87"/>
      <c r="U758" s="87"/>
      <c r="V758" s="87"/>
      <c r="W758" s="87"/>
      <c r="X758" s="87"/>
      <c r="Y758" s="87"/>
      <c r="Z758" s="87"/>
      <c r="AA758" s="87"/>
      <c r="AB758" s="87"/>
      <c r="AC758" s="87"/>
      <c r="AD758" s="87"/>
      <c r="AE758" s="87"/>
      <c r="AF758" s="87"/>
      <c r="AG758" s="87"/>
      <c r="AH758" s="87"/>
      <c r="AI758" s="87"/>
      <c r="AJ758" s="87"/>
      <c r="AK758" s="87"/>
      <c r="AL758" s="87"/>
      <c r="AM758" s="87"/>
      <c r="AN758" s="87"/>
      <c r="AO758" s="87"/>
      <c r="AP758" s="87"/>
      <c r="AQ758" s="87"/>
      <c r="AR758" s="87"/>
      <c r="AS758" s="87"/>
      <c r="AT758" s="87"/>
      <c r="AU758" s="87"/>
      <c r="AV758" s="87"/>
      <c r="AW758" s="87"/>
      <c r="AX758" s="87"/>
      <c r="AY758" s="87"/>
      <c r="AZ758" s="87"/>
      <c r="BA758" s="87"/>
      <c r="BB758" s="87"/>
      <c r="BC758" s="87"/>
      <c r="BD758" s="87"/>
      <c r="BE758" s="87"/>
      <c r="BF758" s="87"/>
      <c r="BG758" s="87"/>
      <c r="BH758" s="87"/>
      <c r="BI758" s="87"/>
      <c r="BJ758" s="87"/>
      <c r="BK758" s="87"/>
      <c r="BL758" s="87"/>
      <c r="BM758" s="87"/>
      <c r="BN758" s="87"/>
      <c r="BO758" s="87"/>
      <c r="BP758" s="87"/>
      <c r="BQ758" s="87"/>
      <c r="BR758" s="87"/>
      <c r="BS758" s="63"/>
    </row>
    <row r="759" spans="4:71" s="64" customFormat="1" ht="9.75" customHeight="1" x14ac:dyDescent="0.3">
      <c r="D759" s="87"/>
      <c r="E759" s="87"/>
      <c r="F759" s="87"/>
      <c r="G759" s="87"/>
      <c r="H759" s="87"/>
      <c r="I759" s="87"/>
      <c r="J759" s="87"/>
      <c r="K759" s="87"/>
      <c r="L759" s="87"/>
      <c r="M759" s="87"/>
      <c r="N759" s="87"/>
      <c r="O759" s="87"/>
      <c r="P759" s="87"/>
      <c r="Q759" s="87"/>
      <c r="R759" s="87"/>
      <c r="S759" s="87"/>
      <c r="T759" s="87"/>
      <c r="U759" s="87"/>
      <c r="V759" s="87"/>
      <c r="W759" s="87"/>
      <c r="X759" s="87"/>
      <c r="Y759" s="87"/>
      <c r="Z759" s="87"/>
      <c r="AA759" s="87"/>
      <c r="AB759" s="87"/>
      <c r="AC759" s="87"/>
      <c r="AD759" s="87"/>
      <c r="AE759" s="87"/>
      <c r="AF759" s="87"/>
      <c r="AG759" s="87"/>
      <c r="AH759" s="87"/>
      <c r="AI759" s="87"/>
      <c r="AJ759" s="87"/>
      <c r="AK759" s="87"/>
      <c r="AL759" s="87"/>
      <c r="AM759" s="87"/>
      <c r="AN759" s="87"/>
      <c r="AO759" s="87"/>
      <c r="AP759" s="87"/>
      <c r="AQ759" s="87"/>
      <c r="AR759" s="87"/>
      <c r="AS759" s="87"/>
      <c r="AT759" s="87"/>
      <c r="AU759" s="87"/>
      <c r="AV759" s="87"/>
      <c r="AW759" s="87"/>
      <c r="AX759" s="87"/>
      <c r="AY759" s="87"/>
      <c r="AZ759" s="87"/>
      <c r="BA759" s="87"/>
      <c r="BB759" s="87"/>
      <c r="BC759" s="87"/>
      <c r="BD759" s="87"/>
      <c r="BE759" s="87"/>
      <c r="BF759" s="87"/>
      <c r="BG759" s="87"/>
      <c r="BH759" s="87"/>
      <c r="BI759" s="87"/>
      <c r="BJ759" s="87"/>
      <c r="BK759" s="87"/>
      <c r="BL759" s="87"/>
      <c r="BM759" s="87"/>
      <c r="BN759" s="87"/>
      <c r="BO759" s="87"/>
      <c r="BP759" s="87"/>
      <c r="BQ759" s="87"/>
      <c r="BR759" s="87"/>
      <c r="BS759" s="63"/>
    </row>
    <row r="760" spans="4:71" s="64" customFormat="1" ht="9.75" customHeight="1" x14ac:dyDescent="0.3">
      <c r="D760" s="87"/>
      <c r="E760" s="87"/>
      <c r="F760" s="87"/>
      <c r="G760" s="87"/>
      <c r="H760" s="87"/>
      <c r="I760" s="87"/>
      <c r="J760" s="87"/>
      <c r="K760" s="87"/>
      <c r="L760" s="87"/>
      <c r="M760" s="87"/>
      <c r="N760" s="87"/>
      <c r="O760" s="87"/>
      <c r="P760" s="87"/>
      <c r="Q760" s="87"/>
      <c r="R760" s="87"/>
      <c r="S760" s="87"/>
      <c r="T760" s="87"/>
      <c r="U760" s="87"/>
      <c r="V760" s="87"/>
      <c r="W760" s="87"/>
      <c r="X760" s="87"/>
      <c r="Y760" s="87"/>
      <c r="Z760" s="87"/>
      <c r="AA760" s="87"/>
      <c r="AB760" s="87"/>
      <c r="AC760" s="87"/>
      <c r="AD760" s="87"/>
      <c r="AE760" s="87"/>
      <c r="AF760" s="87"/>
      <c r="AG760" s="87"/>
      <c r="AH760" s="87"/>
      <c r="AI760" s="87"/>
      <c r="AJ760" s="87"/>
      <c r="AK760" s="87"/>
      <c r="AL760" s="87"/>
      <c r="AM760" s="87"/>
      <c r="AN760" s="87"/>
      <c r="AO760" s="87"/>
      <c r="AP760" s="87"/>
      <c r="AQ760" s="87"/>
      <c r="AR760" s="87"/>
      <c r="AS760" s="87"/>
      <c r="AT760" s="87"/>
      <c r="AU760" s="87"/>
      <c r="AV760" s="87"/>
      <c r="AW760" s="87"/>
      <c r="AX760" s="87"/>
      <c r="AY760" s="87"/>
      <c r="AZ760" s="87"/>
      <c r="BA760" s="87"/>
      <c r="BB760" s="87"/>
      <c r="BC760" s="87"/>
      <c r="BD760" s="87"/>
      <c r="BE760" s="87"/>
      <c r="BF760" s="87"/>
      <c r="BG760" s="87"/>
      <c r="BH760" s="87"/>
      <c r="BI760" s="87"/>
      <c r="BJ760" s="87"/>
      <c r="BK760" s="87"/>
      <c r="BL760" s="87"/>
      <c r="BM760" s="87"/>
      <c r="BN760" s="87"/>
      <c r="BO760" s="87"/>
      <c r="BP760" s="87"/>
      <c r="BQ760" s="87"/>
      <c r="BR760" s="87"/>
      <c r="BS760" s="63"/>
    </row>
    <row r="761" spans="4:71" s="64" customFormat="1" ht="9.75" customHeight="1" x14ac:dyDescent="0.3">
      <c r="D761" s="87"/>
      <c r="E761" s="87"/>
      <c r="F761" s="87"/>
      <c r="G761" s="87"/>
      <c r="H761" s="87"/>
      <c r="I761" s="87"/>
      <c r="J761" s="87"/>
      <c r="K761" s="87"/>
      <c r="L761" s="87"/>
      <c r="M761" s="87"/>
      <c r="N761" s="87"/>
      <c r="O761" s="87"/>
      <c r="P761" s="87"/>
      <c r="Q761" s="87"/>
      <c r="R761" s="87"/>
      <c r="S761" s="87"/>
      <c r="T761" s="87"/>
      <c r="U761" s="87"/>
      <c r="V761" s="87"/>
      <c r="W761" s="87"/>
      <c r="X761" s="87"/>
      <c r="Y761" s="87"/>
      <c r="Z761" s="87"/>
      <c r="AA761" s="87"/>
      <c r="AB761" s="87"/>
      <c r="AC761" s="87"/>
      <c r="AD761" s="87"/>
      <c r="AE761" s="87"/>
      <c r="AF761" s="87"/>
      <c r="AG761" s="87"/>
      <c r="AH761" s="87"/>
      <c r="AI761" s="87"/>
      <c r="AJ761" s="87"/>
      <c r="AK761" s="87"/>
      <c r="AL761" s="87"/>
      <c r="AM761" s="87"/>
      <c r="AN761" s="87"/>
      <c r="AO761" s="87"/>
      <c r="AP761" s="87"/>
      <c r="AQ761" s="87"/>
      <c r="AR761" s="87"/>
      <c r="AS761" s="87"/>
      <c r="AT761" s="87"/>
      <c r="AU761" s="87"/>
      <c r="AV761" s="87"/>
      <c r="AW761" s="87"/>
      <c r="AX761" s="87"/>
      <c r="AY761" s="87"/>
      <c r="AZ761" s="87"/>
      <c r="BA761" s="87"/>
      <c r="BB761" s="87"/>
      <c r="BC761" s="87"/>
      <c r="BD761" s="87"/>
      <c r="BE761" s="87"/>
      <c r="BF761" s="87"/>
      <c r="BG761" s="87"/>
      <c r="BH761" s="87"/>
      <c r="BI761" s="87"/>
      <c r="BJ761" s="87"/>
      <c r="BK761" s="87"/>
      <c r="BL761" s="87"/>
      <c r="BM761" s="87"/>
      <c r="BN761" s="87"/>
      <c r="BO761" s="87"/>
      <c r="BP761" s="87"/>
      <c r="BQ761" s="87"/>
      <c r="BR761" s="87"/>
      <c r="BS761" s="63"/>
    </row>
    <row r="762" spans="4:71" s="64" customFormat="1" ht="9.75" customHeight="1" x14ac:dyDescent="0.3">
      <c r="D762" s="87"/>
      <c r="E762" s="87"/>
      <c r="F762" s="87"/>
      <c r="G762" s="87"/>
      <c r="H762" s="87"/>
      <c r="I762" s="87"/>
      <c r="J762" s="87"/>
      <c r="K762" s="87"/>
      <c r="L762" s="87"/>
      <c r="M762" s="87"/>
      <c r="N762" s="87"/>
      <c r="O762" s="87"/>
      <c r="P762" s="87"/>
      <c r="Q762" s="87"/>
      <c r="R762" s="87"/>
      <c r="S762" s="87"/>
      <c r="T762" s="87"/>
      <c r="U762" s="87"/>
      <c r="V762" s="87"/>
      <c r="W762" s="87"/>
      <c r="X762" s="87"/>
      <c r="Y762" s="87"/>
      <c r="Z762" s="87"/>
      <c r="AA762" s="87"/>
      <c r="AB762" s="87"/>
      <c r="AC762" s="87"/>
      <c r="AD762" s="87"/>
      <c r="AE762" s="87"/>
      <c r="AF762" s="87"/>
      <c r="AG762" s="87"/>
      <c r="AH762" s="87"/>
      <c r="AI762" s="87"/>
      <c r="AJ762" s="87"/>
      <c r="AK762" s="87"/>
      <c r="AL762" s="87"/>
      <c r="AM762" s="87"/>
      <c r="AN762" s="87"/>
      <c r="AO762" s="87"/>
      <c r="AP762" s="87"/>
      <c r="AQ762" s="87"/>
      <c r="AR762" s="87"/>
      <c r="AS762" s="87"/>
      <c r="AT762" s="87"/>
      <c r="AU762" s="87"/>
      <c r="AV762" s="87"/>
      <c r="AW762" s="87"/>
      <c r="AX762" s="87"/>
      <c r="AY762" s="87"/>
      <c r="AZ762" s="87"/>
      <c r="BA762" s="87"/>
      <c r="BB762" s="87"/>
      <c r="BC762" s="87"/>
      <c r="BD762" s="87"/>
      <c r="BE762" s="87"/>
      <c r="BF762" s="87"/>
      <c r="BG762" s="87"/>
      <c r="BH762" s="87"/>
      <c r="BI762" s="87"/>
      <c r="BJ762" s="87"/>
      <c r="BK762" s="87"/>
      <c r="BL762" s="87"/>
      <c r="BM762" s="87"/>
      <c r="BN762" s="87"/>
      <c r="BO762" s="87"/>
      <c r="BP762" s="87"/>
      <c r="BQ762" s="87"/>
      <c r="BR762" s="87"/>
      <c r="BS762" s="63"/>
    </row>
    <row r="763" spans="4:71" s="64" customFormat="1" ht="9.75" customHeight="1" x14ac:dyDescent="0.3">
      <c r="D763" s="87"/>
      <c r="E763" s="87"/>
      <c r="F763" s="87"/>
      <c r="G763" s="87"/>
      <c r="H763" s="87"/>
      <c r="I763" s="87"/>
      <c r="J763" s="87"/>
      <c r="K763" s="87"/>
      <c r="L763" s="87"/>
      <c r="M763" s="87"/>
      <c r="N763" s="87"/>
      <c r="O763" s="87"/>
      <c r="P763" s="87"/>
      <c r="Q763" s="87"/>
      <c r="R763" s="87"/>
      <c r="S763" s="87"/>
      <c r="T763" s="87"/>
      <c r="U763" s="87"/>
      <c r="V763" s="87"/>
      <c r="W763" s="87"/>
      <c r="X763" s="87"/>
      <c r="Y763" s="87"/>
      <c r="Z763" s="87"/>
      <c r="AA763" s="87"/>
      <c r="AB763" s="87"/>
      <c r="AC763" s="87"/>
      <c r="AD763" s="87"/>
      <c r="AE763" s="87"/>
      <c r="AF763" s="87"/>
      <c r="AG763" s="87"/>
      <c r="AH763" s="87"/>
      <c r="AI763" s="87"/>
      <c r="AJ763" s="87"/>
      <c r="AK763" s="87"/>
      <c r="AL763" s="87"/>
      <c r="AM763" s="87"/>
      <c r="AN763" s="87"/>
      <c r="AO763" s="87"/>
      <c r="AP763" s="87"/>
      <c r="AQ763" s="87"/>
      <c r="AR763" s="87"/>
      <c r="AS763" s="87"/>
      <c r="AT763" s="87"/>
      <c r="AU763" s="87"/>
      <c r="AV763" s="87"/>
      <c r="AW763" s="87"/>
      <c r="AX763" s="87"/>
      <c r="AY763" s="87"/>
      <c r="AZ763" s="87"/>
      <c r="BA763" s="87"/>
      <c r="BB763" s="87"/>
      <c r="BC763" s="87"/>
      <c r="BD763" s="87"/>
      <c r="BE763" s="87"/>
      <c r="BF763" s="87"/>
      <c r="BG763" s="87"/>
      <c r="BH763" s="87"/>
      <c r="BI763" s="87"/>
      <c r="BJ763" s="87"/>
      <c r="BK763" s="87"/>
      <c r="BL763" s="87"/>
      <c r="BM763" s="87"/>
      <c r="BN763" s="87"/>
      <c r="BO763" s="87"/>
      <c r="BP763" s="87"/>
      <c r="BQ763" s="87"/>
      <c r="BR763" s="87"/>
      <c r="BS763" s="63"/>
    </row>
    <row r="764" spans="4:71" s="64" customFormat="1" ht="9.75" customHeight="1" x14ac:dyDescent="0.3">
      <c r="D764" s="87"/>
      <c r="E764" s="87"/>
      <c r="F764" s="87"/>
      <c r="G764" s="87"/>
      <c r="H764" s="87"/>
      <c r="I764" s="87"/>
      <c r="J764" s="87"/>
      <c r="K764" s="87"/>
      <c r="L764" s="87"/>
      <c r="M764" s="87"/>
      <c r="N764" s="87"/>
      <c r="O764" s="87"/>
      <c r="P764" s="87"/>
      <c r="Q764" s="87"/>
      <c r="R764" s="87"/>
      <c r="S764" s="87"/>
      <c r="T764" s="87"/>
      <c r="U764" s="87"/>
      <c r="V764" s="87"/>
      <c r="W764" s="87"/>
      <c r="X764" s="87"/>
      <c r="Y764" s="87"/>
      <c r="Z764" s="87"/>
      <c r="AA764" s="87"/>
      <c r="AB764" s="87"/>
      <c r="AC764" s="87"/>
      <c r="AD764" s="87"/>
      <c r="AE764" s="87"/>
      <c r="AF764" s="87"/>
      <c r="AG764" s="87"/>
      <c r="AH764" s="87"/>
      <c r="AI764" s="87"/>
      <c r="AJ764" s="87"/>
      <c r="AK764" s="87"/>
      <c r="AL764" s="87"/>
      <c r="AM764" s="87"/>
      <c r="AN764" s="87"/>
      <c r="AO764" s="87"/>
      <c r="AP764" s="87"/>
      <c r="AQ764" s="87"/>
      <c r="AR764" s="87"/>
      <c r="AS764" s="87"/>
      <c r="AT764" s="87"/>
      <c r="AU764" s="87"/>
      <c r="AV764" s="87"/>
      <c r="AW764" s="87"/>
      <c r="AX764" s="87"/>
      <c r="AY764" s="87"/>
      <c r="AZ764" s="87"/>
      <c r="BA764" s="87"/>
      <c r="BB764" s="87"/>
      <c r="BC764" s="87"/>
      <c r="BD764" s="87"/>
      <c r="BE764" s="87"/>
      <c r="BF764" s="87"/>
      <c r="BG764" s="87"/>
      <c r="BH764" s="87"/>
      <c r="BI764" s="87"/>
      <c r="BJ764" s="87"/>
      <c r="BK764" s="87"/>
      <c r="BL764" s="87"/>
      <c r="BM764" s="87"/>
      <c r="BN764" s="87"/>
      <c r="BO764" s="87"/>
      <c r="BP764" s="87"/>
      <c r="BQ764" s="87"/>
      <c r="BR764" s="87"/>
      <c r="BS764" s="63"/>
    </row>
    <row r="765" spans="4:71" s="64" customFormat="1" ht="9.75" customHeight="1" x14ac:dyDescent="0.3">
      <c r="D765" s="87"/>
      <c r="E765" s="87"/>
      <c r="F765" s="87"/>
      <c r="G765" s="87"/>
      <c r="H765" s="87"/>
      <c r="I765" s="87"/>
      <c r="J765" s="87"/>
      <c r="K765" s="87"/>
      <c r="L765" s="87"/>
      <c r="M765" s="87"/>
      <c r="N765" s="87"/>
      <c r="O765" s="87"/>
      <c r="P765" s="87"/>
      <c r="Q765" s="87"/>
      <c r="R765" s="87"/>
      <c r="S765" s="87"/>
      <c r="T765" s="87"/>
      <c r="U765" s="87"/>
      <c r="V765" s="87"/>
      <c r="W765" s="87"/>
      <c r="X765" s="87"/>
      <c r="Y765" s="87"/>
      <c r="Z765" s="87"/>
      <c r="AA765" s="87"/>
      <c r="AB765" s="87"/>
      <c r="AC765" s="87"/>
      <c r="AD765" s="87"/>
      <c r="AE765" s="87"/>
      <c r="AF765" s="87"/>
      <c r="AG765" s="87"/>
      <c r="AH765" s="87"/>
      <c r="AI765" s="87"/>
      <c r="AJ765" s="87"/>
      <c r="AK765" s="87"/>
      <c r="AL765" s="87"/>
      <c r="AM765" s="87"/>
      <c r="AN765" s="87"/>
      <c r="AO765" s="87"/>
      <c r="AP765" s="87"/>
      <c r="AQ765" s="87"/>
      <c r="AR765" s="87"/>
      <c r="AS765" s="87"/>
      <c r="AT765" s="87"/>
      <c r="AU765" s="87"/>
      <c r="AV765" s="87"/>
      <c r="AW765" s="87"/>
      <c r="AX765" s="87"/>
      <c r="AY765" s="87"/>
      <c r="AZ765" s="87"/>
      <c r="BA765" s="87"/>
      <c r="BB765" s="87"/>
      <c r="BC765" s="87"/>
      <c r="BD765" s="87"/>
      <c r="BE765" s="87"/>
      <c r="BF765" s="87"/>
      <c r="BG765" s="87"/>
      <c r="BH765" s="87"/>
      <c r="BI765" s="87"/>
      <c r="BJ765" s="87"/>
      <c r="BK765" s="87"/>
      <c r="BL765" s="87"/>
      <c r="BM765" s="87"/>
      <c r="BN765" s="87"/>
      <c r="BO765" s="87"/>
      <c r="BP765" s="87"/>
      <c r="BQ765" s="87"/>
      <c r="BR765" s="87"/>
      <c r="BS765" s="63"/>
    </row>
    <row r="766" spans="4:71" s="64" customFormat="1" ht="9.75" customHeight="1" x14ac:dyDescent="0.3">
      <c r="D766" s="87"/>
      <c r="E766" s="87"/>
      <c r="F766" s="87"/>
      <c r="G766" s="87"/>
      <c r="H766" s="87"/>
      <c r="I766" s="87"/>
      <c r="J766" s="87"/>
      <c r="K766" s="87"/>
      <c r="L766" s="87"/>
      <c r="M766" s="87"/>
      <c r="N766" s="87"/>
      <c r="O766" s="87"/>
      <c r="P766" s="87"/>
      <c r="Q766" s="87"/>
      <c r="R766" s="87"/>
      <c r="S766" s="87"/>
      <c r="T766" s="87"/>
      <c r="U766" s="87"/>
      <c r="V766" s="87"/>
      <c r="W766" s="87"/>
      <c r="X766" s="87"/>
      <c r="Y766" s="87"/>
      <c r="Z766" s="87"/>
      <c r="AA766" s="87"/>
      <c r="AB766" s="87"/>
      <c r="AC766" s="87"/>
      <c r="AD766" s="87"/>
      <c r="AE766" s="87"/>
      <c r="AF766" s="87"/>
      <c r="AG766" s="87"/>
      <c r="AH766" s="87"/>
      <c r="AI766" s="87"/>
      <c r="AJ766" s="87"/>
      <c r="AK766" s="87"/>
      <c r="AL766" s="87"/>
      <c r="AM766" s="87"/>
      <c r="AN766" s="87"/>
      <c r="AO766" s="87"/>
      <c r="AP766" s="87"/>
      <c r="AQ766" s="87"/>
      <c r="AR766" s="87"/>
      <c r="AS766" s="87"/>
      <c r="AT766" s="87"/>
      <c r="AU766" s="87"/>
      <c r="AV766" s="87"/>
      <c r="AW766" s="87"/>
      <c r="AX766" s="87"/>
      <c r="AY766" s="87"/>
      <c r="AZ766" s="87"/>
      <c r="BA766" s="87"/>
      <c r="BB766" s="87"/>
      <c r="BC766" s="87"/>
      <c r="BD766" s="87"/>
      <c r="BE766" s="87"/>
      <c r="BF766" s="87"/>
      <c r="BG766" s="87"/>
      <c r="BH766" s="87"/>
      <c r="BI766" s="87"/>
      <c r="BJ766" s="87"/>
      <c r="BK766" s="87"/>
      <c r="BL766" s="87"/>
      <c r="BM766" s="87"/>
      <c r="BN766" s="87"/>
      <c r="BO766" s="87"/>
      <c r="BP766" s="87"/>
      <c r="BQ766" s="87"/>
      <c r="BR766" s="87"/>
      <c r="BS766" s="63"/>
    </row>
    <row r="767" spans="4:71" s="64" customFormat="1" ht="9.75" customHeight="1" x14ac:dyDescent="0.3">
      <c r="D767" s="87"/>
      <c r="E767" s="87"/>
      <c r="F767" s="87"/>
      <c r="G767" s="87"/>
      <c r="H767" s="87"/>
      <c r="I767" s="87"/>
      <c r="J767" s="87"/>
      <c r="K767" s="87"/>
      <c r="L767" s="87"/>
      <c r="M767" s="87"/>
      <c r="N767" s="87"/>
      <c r="O767" s="87"/>
      <c r="P767" s="87"/>
      <c r="Q767" s="87"/>
      <c r="R767" s="87"/>
      <c r="S767" s="87"/>
      <c r="T767" s="87"/>
      <c r="U767" s="87"/>
      <c r="V767" s="87"/>
      <c r="W767" s="87"/>
      <c r="X767" s="87"/>
      <c r="Y767" s="87"/>
      <c r="Z767" s="87"/>
      <c r="AA767" s="87"/>
      <c r="AB767" s="87"/>
      <c r="AC767" s="87"/>
      <c r="AD767" s="87"/>
      <c r="AE767" s="87"/>
      <c r="AF767" s="87"/>
      <c r="AG767" s="87"/>
      <c r="AH767" s="87"/>
      <c r="AI767" s="87"/>
      <c r="AJ767" s="87"/>
      <c r="AK767" s="87"/>
      <c r="AL767" s="87"/>
      <c r="AM767" s="87"/>
      <c r="AN767" s="87"/>
      <c r="AO767" s="87"/>
      <c r="AP767" s="87"/>
      <c r="AQ767" s="87"/>
      <c r="AR767" s="87"/>
      <c r="AS767" s="87"/>
      <c r="AT767" s="87"/>
      <c r="AU767" s="87"/>
      <c r="AV767" s="87"/>
      <c r="AW767" s="87"/>
      <c r="AX767" s="87"/>
      <c r="AY767" s="87"/>
      <c r="AZ767" s="87"/>
      <c r="BA767" s="87"/>
      <c r="BB767" s="87"/>
      <c r="BC767" s="87"/>
      <c r="BD767" s="87"/>
      <c r="BE767" s="87"/>
      <c r="BF767" s="87"/>
      <c r="BG767" s="87"/>
      <c r="BH767" s="87"/>
      <c r="BI767" s="87"/>
      <c r="BJ767" s="87"/>
      <c r="BK767" s="87"/>
      <c r="BL767" s="87"/>
      <c r="BM767" s="87"/>
      <c r="BN767" s="87"/>
      <c r="BO767" s="87"/>
      <c r="BP767" s="87"/>
      <c r="BQ767" s="87"/>
      <c r="BR767" s="87"/>
      <c r="BS767" s="63"/>
    </row>
    <row r="768" spans="4:71" s="64" customFormat="1" ht="9.75" customHeight="1" x14ac:dyDescent="0.3">
      <c r="D768" s="87"/>
      <c r="E768" s="87"/>
      <c r="F768" s="87"/>
      <c r="G768" s="87"/>
      <c r="H768" s="87"/>
      <c r="I768" s="87"/>
      <c r="J768" s="87"/>
      <c r="K768" s="87"/>
      <c r="L768" s="87"/>
      <c r="M768" s="87"/>
      <c r="N768" s="87"/>
      <c r="O768" s="87"/>
      <c r="P768" s="87"/>
      <c r="Q768" s="87"/>
      <c r="R768" s="87"/>
      <c r="S768" s="87"/>
      <c r="T768" s="87"/>
      <c r="U768" s="87"/>
      <c r="V768" s="87"/>
      <c r="W768" s="87"/>
      <c r="X768" s="87"/>
      <c r="Y768" s="87"/>
      <c r="Z768" s="87"/>
      <c r="AA768" s="87"/>
      <c r="AB768" s="87"/>
      <c r="AC768" s="87"/>
      <c r="AD768" s="87"/>
      <c r="AE768" s="87"/>
      <c r="AF768" s="87"/>
      <c r="AG768" s="87"/>
      <c r="AH768" s="87"/>
      <c r="AI768" s="87"/>
      <c r="AJ768" s="87"/>
      <c r="AK768" s="87"/>
      <c r="AL768" s="87"/>
      <c r="AM768" s="87"/>
      <c r="AN768" s="87"/>
      <c r="AO768" s="87"/>
      <c r="AP768" s="87"/>
      <c r="AQ768" s="87"/>
      <c r="AR768" s="87"/>
      <c r="AS768" s="87"/>
      <c r="AT768" s="87"/>
      <c r="AU768" s="87"/>
      <c r="AV768" s="87"/>
      <c r="AW768" s="87"/>
      <c r="AX768" s="87"/>
      <c r="AY768" s="87"/>
      <c r="AZ768" s="87"/>
      <c r="BA768" s="87"/>
      <c r="BB768" s="87"/>
      <c r="BC768" s="87"/>
      <c r="BD768" s="87"/>
      <c r="BE768" s="87"/>
      <c r="BF768" s="87"/>
      <c r="BG768" s="87"/>
      <c r="BH768" s="87"/>
      <c r="BI768" s="87"/>
      <c r="BJ768" s="87"/>
      <c r="BK768" s="87"/>
      <c r="BL768" s="87"/>
      <c r="BM768" s="87"/>
      <c r="BN768" s="87"/>
      <c r="BO768" s="87"/>
      <c r="BP768" s="87"/>
      <c r="BQ768" s="87"/>
      <c r="BR768" s="87"/>
      <c r="BS768" s="63"/>
    </row>
    <row r="769" spans="4:71" s="64" customFormat="1" ht="9.75" customHeight="1" x14ac:dyDescent="0.3">
      <c r="D769" s="87"/>
      <c r="E769" s="87"/>
      <c r="F769" s="87"/>
      <c r="G769" s="87"/>
      <c r="H769" s="87"/>
      <c r="I769" s="87"/>
      <c r="J769" s="87"/>
      <c r="K769" s="87"/>
      <c r="L769" s="87"/>
      <c r="M769" s="87"/>
      <c r="N769" s="87"/>
      <c r="O769" s="87"/>
      <c r="P769" s="87"/>
      <c r="Q769" s="87"/>
      <c r="R769" s="87"/>
      <c r="S769" s="87"/>
      <c r="T769" s="87"/>
      <c r="U769" s="87"/>
      <c r="V769" s="87"/>
      <c r="W769" s="87"/>
      <c r="X769" s="87"/>
      <c r="Y769" s="87"/>
      <c r="Z769" s="87"/>
      <c r="AA769" s="87"/>
      <c r="AB769" s="87"/>
      <c r="AC769" s="87"/>
      <c r="AD769" s="87"/>
      <c r="AE769" s="87"/>
      <c r="AF769" s="87"/>
      <c r="AG769" s="87"/>
      <c r="AH769" s="87"/>
      <c r="AI769" s="87"/>
      <c r="AJ769" s="87"/>
      <c r="AK769" s="87"/>
      <c r="AL769" s="87"/>
      <c r="AM769" s="87"/>
      <c r="AN769" s="87"/>
      <c r="AO769" s="87"/>
      <c r="AP769" s="87"/>
      <c r="AQ769" s="87"/>
      <c r="AR769" s="87"/>
      <c r="AS769" s="87"/>
      <c r="AT769" s="87"/>
      <c r="AU769" s="87"/>
      <c r="AV769" s="87"/>
      <c r="AW769" s="87"/>
      <c r="AX769" s="87"/>
      <c r="AY769" s="87"/>
      <c r="AZ769" s="87"/>
      <c r="BA769" s="87"/>
      <c r="BB769" s="87"/>
      <c r="BC769" s="87"/>
      <c r="BD769" s="87"/>
      <c r="BE769" s="87"/>
      <c r="BF769" s="87"/>
      <c r="BG769" s="87"/>
      <c r="BH769" s="87"/>
      <c r="BI769" s="87"/>
      <c r="BJ769" s="87"/>
      <c r="BK769" s="87"/>
      <c r="BL769" s="87"/>
      <c r="BM769" s="87"/>
      <c r="BN769" s="87"/>
      <c r="BO769" s="87"/>
      <c r="BP769" s="87"/>
      <c r="BQ769" s="87"/>
      <c r="BR769" s="87"/>
      <c r="BS769" s="63"/>
    </row>
    <row r="770" spans="4:71" s="64" customFormat="1" ht="9.75" customHeight="1" x14ac:dyDescent="0.3">
      <c r="D770" s="87"/>
      <c r="E770" s="87"/>
      <c r="F770" s="87"/>
      <c r="G770" s="87"/>
      <c r="H770" s="87"/>
      <c r="I770" s="87"/>
      <c r="J770" s="87"/>
      <c r="K770" s="87"/>
      <c r="L770" s="87"/>
      <c r="M770" s="87"/>
      <c r="N770" s="87"/>
      <c r="O770" s="87"/>
      <c r="P770" s="87"/>
      <c r="Q770" s="87"/>
      <c r="R770" s="87"/>
      <c r="S770" s="87"/>
      <c r="T770" s="87"/>
      <c r="U770" s="87"/>
      <c r="V770" s="87"/>
      <c r="W770" s="87"/>
      <c r="X770" s="87"/>
      <c r="Y770" s="87"/>
      <c r="Z770" s="87"/>
      <c r="AA770" s="87"/>
      <c r="AB770" s="87"/>
      <c r="AC770" s="87"/>
      <c r="AD770" s="87"/>
      <c r="AE770" s="87"/>
      <c r="AF770" s="87"/>
      <c r="AG770" s="87"/>
      <c r="AH770" s="87"/>
      <c r="AI770" s="87"/>
      <c r="AJ770" s="87"/>
      <c r="AK770" s="87"/>
      <c r="AL770" s="87"/>
      <c r="AM770" s="87"/>
      <c r="AN770" s="87"/>
      <c r="AO770" s="87"/>
      <c r="AP770" s="87"/>
      <c r="AQ770" s="87"/>
      <c r="AR770" s="87"/>
      <c r="AS770" s="87"/>
      <c r="AT770" s="87"/>
      <c r="AU770" s="87"/>
      <c r="AV770" s="87"/>
      <c r="AW770" s="87"/>
      <c r="AX770" s="87"/>
      <c r="AY770" s="87"/>
      <c r="AZ770" s="87"/>
      <c r="BA770" s="87"/>
      <c r="BB770" s="87"/>
      <c r="BC770" s="87"/>
      <c r="BD770" s="87"/>
      <c r="BE770" s="87"/>
      <c r="BF770" s="87"/>
      <c r="BG770" s="87"/>
      <c r="BH770" s="87"/>
      <c r="BI770" s="87"/>
      <c r="BJ770" s="87"/>
      <c r="BK770" s="87"/>
      <c r="BL770" s="87"/>
      <c r="BM770" s="87"/>
      <c r="BN770" s="87"/>
      <c r="BO770" s="87"/>
      <c r="BP770" s="87"/>
      <c r="BQ770" s="87"/>
      <c r="BR770" s="87"/>
      <c r="BS770" s="63"/>
    </row>
    <row r="771" spans="4:71" s="64" customFormat="1" ht="9.75" customHeight="1" x14ac:dyDescent="0.3">
      <c r="D771" s="87"/>
      <c r="E771" s="87"/>
      <c r="F771" s="87"/>
      <c r="G771" s="87"/>
      <c r="H771" s="87"/>
      <c r="I771" s="87"/>
      <c r="J771" s="87"/>
      <c r="K771" s="87"/>
      <c r="L771" s="87"/>
      <c r="M771" s="87"/>
      <c r="N771" s="87"/>
      <c r="O771" s="87"/>
      <c r="P771" s="87"/>
      <c r="Q771" s="87"/>
      <c r="R771" s="87"/>
      <c r="S771" s="87"/>
      <c r="T771" s="87"/>
      <c r="U771" s="87"/>
      <c r="V771" s="87"/>
      <c r="W771" s="87"/>
      <c r="X771" s="87"/>
      <c r="Y771" s="87"/>
      <c r="Z771" s="87"/>
      <c r="AA771" s="87"/>
      <c r="AB771" s="87"/>
      <c r="AC771" s="87"/>
      <c r="AD771" s="87"/>
      <c r="AE771" s="87"/>
      <c r="AF771" s="87"/>
      <c r="AG771" s="87"/>
      <c r="AH771" s="87"/>
      <c r="AI771" s="87"/>
      <c r="AJ771" s="87"/>
      <c r="AK771" s="87"/>
      <c r="AL771" s="87"/>
      <c r="AM771" s="87"/>
      <c r="AN771" s="87"/>
      <c r="AO771" s="87"/>
      <c r="AP771" s="87"/>
      <c r="AQ771" s="87"/>
      <c r="AR771" s="87"/>
      <c r="AS771" s="87"/>
      <c r="AT771" s="87"/>
      <c r="AU771" s="87"/>
      <c r="AV771" s="87"/>
      <c r="AW771" s="87"/>
      <c r="AX771" s="87"/>
      <c r="AY771" s="87"/>
      <c r="AZ771" s="87"/>
      <c r="BA771" s="87"/>
      <c r="BB771" s="87"/>
      <c r="BC771" s="87"/>
      <c r="BD771" s="87"/>
      <c r="BE771" s="87"/>
      <c r="BF771" s="87"/>
      <c r="BG771" s="87"/>
      <c r="BH771" s="87"/>
      <c r="BI771" s="87"/>
      <c r="BJ771" s="87"/>
      <c r="BK771" s="87"/>
      <c r="BL771" s="87"/>
      <c r="BM771" s="87"/>
      <c r="BN771" s="87"/>
      <c r="BO771" s="87"/>
      <c r="BP771" s="87"/>
      <c r="BQ771" s="87"/>
      <c r="BR771" s="87"/>
      <c r="BS771" s="63"/>
    </row>
    <row r="772" spans="4:71" s="64" customFormat="1" ht="9.75" customHeight="1" x14ac:dyDescent="0.3">
      <c r="D772" s="87"/>
      <c r="E772" s="87"/>
      <c r="F772" s="87"/>
      <c r="G772" s="87"/>
      <c r="H772" s="87"/>
      <c r="I772" s="87"/>
      <c r="J772" s="87"/>
      <c r="K772" s="87"/>
      <c r="L772" s="87"/>
      <c r="M772" s="87"/>
      <c r="N772" s="87"/>
      <c r="O772" s="87"/>
      <c r="P772" s="87"/>
      <c r="Q772" s="87"/>
      <c r="R772" s="87"/>
      <c r="S772" s="87"/>
      <c r="T772" s="87"/>
      <c r="U772" s="87"/>
      <c r="V772" s="87"/>
      <c r="W772" s="87"/>
      <c r="X772" s="87"/>
      <c r="Y772" s="87"/>
      <c r="Z772" s="87"/>
      <c r="AA772" s="87"/>
      <c r="AB772" s="87"/>
      <c r="AC772" s="87"/>
      <c r="AD772" s="87"/>
      <c r="AE772" s="87"/>
      <c r="AF772" s="87"/>
      <c r="AG772" s="87"/>
      <c r="AH772" s="87"/>
      <c r="AI772" s="87"/>
      <c r="AJ772" s="87"/>
      <c r="AK772" s="87"/>
      <c r="AL772" s="87"/>
      <c r="AM772" s="87"/>
      <c r="AN772" s="87"/>
      <c r="AO772" s="87"/>
      <c r="AP772" s="87"/>
      <c r="AQ772" s="87"/>
      <c r="AR772" s="87"/>
      <c r="AS772" s="87"/>
      <c r="AT772" s="87"/>
      <c r="AU772" s="87"/>
      <c r="AV772" s="87"/>
      <c r="AW772" s="87"/>
      <c r="AX772" s="87"/>
      <c r="AY772" s="87"/>
      <c r="AZ772" s="87"/>
      <c r="BA772" s="87"/>
      <c r="BB772" s="87"/>
      <c r="BC772" s="87"/>
      <c r="BD772" s="87"/>
      <c r="BE772" s="87"/>
      <c r="BF772" s="87"/>
      <c r="BG772" s="87"/>
      <c r="BH772" s="87"/>
      <c r="BI772" s="87"/>
      <c r="BJ772" s="87"/>
      <c r="BK772" s="87"/>
      <c r="BL772" s="87"/>
      <c r="BM772" s="87"/>
      <c r="BN772" s="87"/>
      <c r="BO772" s="87"/>
      <c r="BP772" s="87"/>
      <c r="BQ772" s="87"/>
      <c r="BR772" s="87"/>
      <c r="BS772" s="63"/>
    </row>
    <row r="773" spans="4:71" s="64" customFormat="1" ht="9.75" customHeight="1" x14ac:dyDescent="0.3">
      <c r="D773" s="87"/>
      <c r="E773" s="87"/>
      <c r="F773" s="87"/>
      <c r="G773" s="87"/>
      <c r="H773" s="87"/>
      <c r="I773" s="87"/>
      <c r="J773" s="87"/>
      <c r="K773" s="87"/>
      <c r="L773" s="87"/>
      <c r="M773" s="87"/>
      <c r="N773" s="87"/>
      <c r="O773" s="87"/>
      <c r="P773" s="87"/>
      <c r="Q773" s="87"/>
      <c r="R773" s="87"/>
      <c r="S773" s="87"/>
      <c r="T773" s="87"/>
      <c r="U773" s="87"/>
      <c r="V773" s="87"/>
      <c r="W773" s="87"/>
      <c r="X773" s="87"/>
      <c r="Y773" s="87"/>
      <c r="Z773" s="87"/>
      <c r="AA773" s="87"/>
      <c r="AB773" s="87"/>
      <c r="AC773" s="87"/>
      <c r="AD773" s="87"/>
      <c r="AE773" s="87"/>
      <c r="AF773" s="87"/>
      <c r="AG773" s="87"/>
      <c r="AH773" s="87"/>
      <c r="AI773" s="87"/>
      <c r="AJ773" s="87"/>
      <c r="AK773" s="87"/>
      <c r="AL773" s="87"/>
      <c r="AM773" s="87"/>
      <c r="AN773" s="87"/>
      <c r="AO773" s="87"/>
      <c r="AP773" s="87"/>
      <c r="AQ773" s="87"/>
      <c r="AR773" s="87"/>
      <c r="AS773" s="87"/>
      <c r="AT773" s="87"/>
      <c r="AU773" s="87"/>
      <c r="AV773" s="87"/>
      <c r="AW773" s="87"/>
      <c r="AX773" s="87"/>
      <c r="AY773" s="87"/>
      <c r="AZ773" s="87"/>
      <c r="BA773" s="87"/>
      <c r="BB773" s="87"/>
      <c r="BC773" s="87"/>
      <c r="BD773" s="87"/>
      <c r="BE773" s="87"/>
      <c r="BF773" s="87"/>
      <c r="BG773" s="87"/>
      <c r="BH773" s="87"/>
      <c r="BI773" s="87"/>
      <c r="BJ773" s="87"/>
      <c r="BK773" s="87"/>
      <c r="BL773" s="87"/>
      <c r="BM773" s="87"/>
      <c r="BN773" s="87"/>
      <c r="BO773" s="87"/>
      <c r="BP773" s="87"/>
      <c r="BQ773" s="87"/>
      <c r="BR773" s="87"/>
      <c r="BS773" s="63"/>
    </row>
    <row r="774" spans="4:71" s="64" customFormat="1" ht="9.75" customHeight="1" x14ac:dyDescent="0.3">
      <c r="D774" s="87"/>
      <c r="E774" s="87"/>
      <c r="F774" s="87"/>
      <c r="G774" s="87"/>
      <c r="H774" s="87"/>
      <c r="I774" s="87"/>
      <c r="J774" s="87"/>
      <c r="K774" s="87"/>
      <c r="L774" s="87"/>
      <c r="M774" s="87"/>
      <c r="N774" s="87"/>
      <c r="O774" s="87"/>
      <c r="P774" s="87"/>
      <c r="Q774" s="87"/>
      <c r="R774" s="87"/>
      <c r="S774" s="87"/>
      <c r="T774" s="87"/>
      <c r="U774" s="87"/>
      <c r="V774" s="87"/>
      <c r="W774" s="87"/>
      <c r="X774" s="87"/>
      <c r="Y774" s="87"/>
      <c r="Z774" s="87"/>
      <c r="AA774" s="87"/>
      <c r="AB774" s="87"/>
      <c r="AC774" s="87"/>
      <c r="AD774" s="87"/>
      <c r="AE774" s="87"/>
      <c r="AF774" s="87"/>
      <c r="AG774" s="87"/>
      <c r="AH774" s="87"/>
      <c r="AI774" s="87"/>
      <c r="AJ774" s="87"/>
      <c r="AK774" s="87"/>
      <c r="AL774" s="87"/>
      <c r="AM774" s="87"/>
      <c r="AN774" s="87"/>
      <c r="AO774" s="87"/>
      <c r="AP774" s="87"/>
      <c r="AQ774" s="87"/>
      <c r="AR774" s="87"/>
      <c r="AS774" s="87"/>
      <c r="AT774" s="87"/>
      <c r="AU774" s="87"/>
      <c r="AV774" s="87"/>
      <c r="AW774" s="87"/>
      <c r="AX774" s="87"/>
      <c r="AY774" s="87"/>
      <c r="AZ774" s="87"/>
      <c r="BA774" s="87"/>
      <c r="BB774" s="87"/>
      <c r="BC774" s="87"/>
      <c r="BD774" s="87"/>
      <c r="BE774" s="87"/>
      <c r="BF774" s="87"/>
      <c r="BG774" s="87"/>
      <c r="BH774" s="87"/>
      <c r="BI774" s="87"/>
      <c r="BJ774" s="87"/>
      <c r="BK774" s="87"/>
      <c r="BL774" s="87"/>
      <c r="BM774" s="87"/>
      <c r="BN774" s="87"/>
      <c r="BO774" s="87"/>
      <c r="BP774" s="87"/>
      <c r="BQ774" s="87"/>
      <c r="BR774" s="87"/>
      <c r="BS774" s="63"/>
    </row>
    <row r="775" spans="4:71" s="64" customFormat="1" ht="9.75" customHeight="1" x14ac:dyDescent="0.3">
      <c r="D775" s="87"/>
      <c r="E775" s="87"/>
      <c r="F775" s="87"/>
      <c r="G775" s="87"/>
      <c r="H775" s="87"/>
      <c r="I775" s="87"/>
      <c r="J775" s="87"/>
      <c r="K775" s="87"/>
      <c r="L775" s="87"/>
      <c r="M775" s="87"/>
      <c r="N775" s="87"/>
      <c r="O775" s="87"/>
      <c r="P775" s="87"/>
      <c r="Q775" s="87"/>
      <c r="R775" s="87"/>
      <c r="S775" s="87"/>
      <c r="T775" s="87"/>
      <c r="U775" s="87"/>
      <c r="V775" s="87"/>
      <c r="W775" s="87"/>
      <c r="X775" s="87"/>
      <c r="Y775" s="87"/>
      <c r="Z775" s="87"/>
      <c r="AA775" s="87"/>
      <c r="AB775" s="87"/>
      <c r="AC775" s="87"/>
      <c r="AD775" s="87"/>
      <c r="AE775" s="87"/>
      <c r="AF775" s="87"/>
      <c r="AG775" s="87"/>
      <c r="AH775" s="87"/>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7"/>
      <c r="BH775" s="87"/>
      <c r="BI775" s="87"/>
      <c r="BJ775" s="87"/>
      <c r="BK775" s="87"/>
      <c r="BL775" s="87"/>
      <c r="BM775" s="87"/>
      <c r="BN775" s="87"/>
      <c r="BO775" s="87"/>
      <c r="BP775" s="87"/>
      <c r="BQ775" s="87"/>
      <c r="BR775" s="87"/>
      <c r="BS775" s="63"/>
    </row>
    <row r="776" spans="4:71" s="64" customFormat="1" ht="9.75" customHeight="1" x14ac:dyDescent="0.3">
      <c r="D776" s="87"/>
      <c r="E776" s="87"/>
      <c r="F776" s="87"/>
      <c r="G776" s="87"/>
      <c r="H776" s="87"/>
      <c r="I776" s="87"/>
      <c r="J776" s="87"/>
      <c r="K776" s="87"/>
      <c r="L776" s="87"/>
      <c r="M776" s="87"/>
      <c r="N776" s="87"/>
      <c r="O776" s="87"/>
      <c r="P776" s="87"/>
      <c r="Q776" s="87"/>
      <c r="R776" s="87"/>
      <c r="S776" s="87"/>
      <c r="T776" s="87"/>
      <c r="U776" s="87"/>
      <c r="V776" s="87"/>
      <c r="W776" s="87"/>
      <c r="X776" s="87"/>
      <c r="Y776" s="87"/>
      <c r="Z776" s="87"/>
      <c r="AA776" s="87"/>
      <c r="AB776" s="87"/>
      <c r="AC776" s="87"/>
      <c r="AD776" s="87"/>
      <c r="AE776" s="87"/>
      <c r="AF776" s="87"/>
      <c r="AG776" s="87"/>
      <c r="AH776" s="87"/>
      <c r="AI776" s="87"/>
      <c r="AJ776" s="87"/>
      <c r="AK776" s="87"/>
      <c r="AL776" s="87"/>
      <c r="AM776" s="87"/>
      <c r="AN776" s="87"/>
      <c r="AO776" s="87"/>
      <c r="AP776" s="87"/>
      <c r="AQ776" s="87"/>
      <c r="AR776" s="87"/>
      <c r="AS776" s="87"/>
      <c r="AT776" s="87"/>
      <c r="AU776" s="87"/>
      <c r="AV776" s="87"/>
      <c r="AW776" s="87"/>
      <c r="AX776" s="87"/>
      <c r="AY776" s="87"/>
      <c r="AZ776" s="87"/>
      <c r="BA776" s="87"/>
      <c r="BB776" s="87"/>
      <c r="BC776" s="87"/>
      <c r="BD776" s="87"/>
      <c r="BE776" s="87"/>
      <c r="BF776" s="87"/>
      <c r="BG776" s="87"/>
      <c r="BH776" s="87"/>
      <c r="BI776" s="87"/>
      <c r="BJ776" s="87"/>
      <c r="BK776" s="87"/>
      <c r="BL776" s="87"/>
      <c r="BM776" s="87"/>
      <c r="BN776" s="87"/>
      <c r="BO776" s="87"/>
      <c r="BP776" s="87"/>
      <c r="BQ776" s="87"/>
      <c r="BR776" s="87"/>
      <c r="BS776" s="63"/>
    </row>
    <row r="777" spans="4:71" s="64" customFormat="1" ht="9.75" customHeight="1" x14ac:dyDescent="0.3">
      <c r="D777" s="87"/>
      <c r="E777" s="87"/>
      <c r="F777" s="87"/>
      <c r="G777" s="87"/>
      <c r="H777" s="87"/>
      <c r="I777" s="87"/>
      <c r="J777" s="87"/>
      <c r="K777" s="87"/>
      <c r="L777" s="87"/>
      <c r="M777" s="87"/>
      <c r="N777" s="87"/>
      <c r="O777" s="87"/>
      <c r="P777" s="87"/>
      <c r="Q777" s="87"/>
      <c r="R777" s="87"/>
      <c r="S777" s="87"/>
      <c r="T777" s="87"/>
      <c r="U777" s="87"/>
      <c r="V777" s="87"/>
      <c r="W777" s="87"/>
      <c r="X777" s="87"/>
      <c r="Y777" s="87"/>
      <c r="Z777" s="87"/>
      <c r="AA777" s="87"/>
      <c r="AB777" s="87"/>
      <c r="AC777" s="87"/>
      <c r="AD777" s="87"/>
      <c r="AE777" s="87"/>
      <c r="AF777" s="87"/>
      <c r="AG777" s="87"/>
      <c r="AH777" s="87"/>
      <c r="AI777" s="87"/>
      <c r="AJ777" s="87"/>
      <c r="AK777" s="87"/>
      <c r="AL777" s="87"/>
      <c r="AM777" s="87"/>
      <c r="AN777" s="87"/>
      <c r="AO777" s="87"/>
      <c r="AP777" s="87"/>
      <c r="AQ777" s="87"/>
      <c r="AR777" s="87"/>
      <c r="AS777" s="87"/>
      <c r="AT777" s="87"/>
      <c r="AU777" s="87"/>
      <c r="AV777" s="87"/>
      <c r="AW777" s="87"/>
      <c r="AX777" s="87"/>
      <c r="AY777" s="87"/>
      <c r="AZ777" s="87"/>
      <c r="BA777" s="87"/>
      <c r="BB777" s="87"/>
      <c r="BC777" s="87"/>
      <c r="BD777" s="87"/>
      <c r="BE777" s="87"/>
      <c r="BF777" s="87"/>
      <c r="BG777" s="87"/>
      <c r="BH777" s="87"/>
      <c r="BI777" s="87"/>
      <c r="BJ777" s="87"/>
      <c r="BK777" s="87"/>
      <c r="BL777" s="87"/>
      <c r="BM777" s="87"/>
      <c r="BN777" s="87"/>
      <c r="BO777" s="87"/>
      <c r="BP777" s="87"/>
      <c r="BQ777" s="87"/>
      <c r="BR777" s="87"/>
      <c r="BS777" s="63"/>
    </row>
    <row r="778" spans="4:71" s="64" customFormat="1" ht="9.75" customHeight="1" x14ac:dyDescent="0.3">
      <c r="D778" s="87"/>
      <c r="E778" s="87"/>
      <c r="F778" s="87"/>
      <c r="G778" s="87"/>
      <c r="H778" s="87"/>
      <c r="I778" s="87"/>
      <c r="J778" s="87"/>
      <c r="K778" s="87"/>
      <c r="L778" s="87"/>
      <c r="M778" s="87"/>
      <c r="N778" s="87"/>
      <c r="O778" s="87"/>
      <c r="P778" s="87"/>
      <c r="Q778" s="87"/>
      <c r="R778" s="87"/>
      <c r="S778" s="87"/>
      <c r="T778" s="87"/>
      <c r="U778" s="87"/>
      <c r="V778" s="87"/>
      <c r="W778" s="87"/>
      <c r="X778" s="87"/>
      <c r="Y778" s="87"/>
      <c r="Z778" s="87"/>
      <c r="AA778" s="87"/>
      <c r="AB778" s="87"/>
      <c r="AC778" s="87"/>
      <c r="AD778" s="87"/>
      <c r="AE778" s="87"/>
      <c r="AF778" s="87"/>
      <c r="AG778" s="87"/>
      <c r="AH778" s="87"/>
      <c r="AI778" s="87"/>
      <c r="AJ778" s="87"/>
      <c r="AK778" s="87"/>
      <c r="AL778" s="87"/>
      <c r="AM778" s="87"/>
      <c r="AN778" s="87"/>
      <c r="AO778" s="87"/>
      <c r="AP778" s="87"/>
      <c r="AQ778" s="87"/>
      <c r="AR778" s="87"/>
      <c r="AS778" s="87"/>
      <c r="AT778" s="87"/>
      <c r="AU778" s="87"/>
      <c r="AV778" s="87"/>
      <c r="AW778" s="87"/>
      <c r="AX778" s="87"/>
      <c r="AY778" s="87"/>
      <c r="AZ778" s="87"/>
      <c r="BA778" s="87"/>
      <c r="BB778" s="87"/>
      <c r="BC778" s="87"/>
      <c r="BD778" s="87"/>
      <c r="BE778" s="87"/>
      <c r="BF778" s="87"/>
      <c r="BG778" s="87"/>
      <c r="BH778" s="87"/>
      <c r="BI778" s="87"/>
      <c r="BJ778" s="87"/>
      <c r="BK778" s="87"/>
      <c r="BL778" s="87"/>
      <c r="BM778" s="87"/>
      <c r="BN778" s="87"/>
      <c r="BO778" s="87"/>
      <c r="BP778" s="87"/>
      <c r="BQ778" s="87"/>
      <c r="BR778" s="87"/>
      <c r="BS778" s="63"/>
    </row>
    <row r="779" spans="4:71" s="64" customFormat="1" ht="9.75" customHeight="1" x14ac:dyDescent="0.3">
      <c r="D779" s="87"/>
      <c r="E779" s="87"/>
      <c r="F779" s="87"/>
      <c r="G779" s="87"/>
      <c r="H779" s="87"/>
      <c r="I779" s="87"/>
      <c r="J779" s="87"/>
      <c r="K779" s="87"/>
      <c r="L779" s="87"/>
      <c r="M779" s="87"/>
      <c r="N779" s="87"/>
      <c r="O779" s="87"/>
      <c r="P779" s="87"/>
      <c r="Q779" s="87"/>
      <c r="R779" s="87"/>
      <c r="S779" s="87"/>
      <c r="T779" s="87"/>
      <c r="U779" s="87"/>
      <c r="V779" s="87"/>
      <c r="W779" s="87"/>
      <c r="X779" s="87"/>
      <c r="Y779" s="87"/>
      <c r="Z779" s="87"/>
      <c r="AA779" s="87"/>
      <c r="AB779" s="87"/>
      <c r="AC779" s="87"/>
      <c r="AD779" s="87"/>
      <c r="AE779" s="87"/>
      <c r="AF779" s="87"/>
      <c r="AG779" s="87"/>
      <c r="AH779" s="87"/>
      <c r="AI779" s="87"/>
      <c r="AJ779" s="87"/>
      <c r="AK779" s="87"/>
      <c r="AL779" s="87"/>
      <c r="AM779" s="87"/>
      <c r="AN779" s="87"/>
      <c r="AO779" s="87"/>
      <c r="AP779" s="87"/>
      <c r="AQ779" s="87"/>
      <c r="AR779" s="87"/>
      <c r="AS779" s="87"/>
      <c r="AT779" s="87"/>
      <c r="AU779" s="87"/>
      <c r="AV779" s="87"/>
      <c r="AW779" s="87"/>
      <c r="AX779" s="87"/>
      <c r="AY779" s="87"/>
      <c r="AZ779" s="87"/>
      <c r="BA779" s="87"/>
      <c r="BB779" s="87"/>
      <c r="BC779" s="87"/>
      <c r="BD779" s="87"/>
      <c r="BE779" s="87"/>
      <c r="BF779" s="87"/>
      <c r="BG779" s="87"/>
      <c r="BH779" s="87"/>
      <c r="BI779" s="87"/>
      <c r="BJ779" s="87"/>
      <c r="BK779" s="87"/>
      <c r="BL779" s="87"/>
      <c r="BM779" s="87"/>
      <c r="BN779" s="87"/>
      <c r="BO779" s="87"/>
      <c r="BP779" s="87"/>
      <c r="BQ779" s="87"/>
      <c r="BR779" s="87"/>
      <c r="BS779" s="63"/>
    </row>
    <row r="780" spans="4:71" s="64" customFormat="1" ht="9.75" customHeight="1" x14ac:dyDescent="0.3">
      <c r="D780" s="87"/>
      <c r="E780" s="87"/>
      <c r="F780" s="87"/>
      <c r="G780" s="87"/>
      <c r="H780" s="87"/>
      <c r="I780" s="87"/>
      <c r="J780" s="87"/>
      <c r="K780" s="87"/>
      <c r="L780" s="87"/>
      <c r="M780" s="87"/>
      <c r="N780" s="87"/>
      <c r="O780" s="87"/>
      <c r="P780" s="87"/>
      <c r="Q780" s="87"/>
      <c r="R780" s="87"/>
      <c r="S780" s="87"/>
      <c r="T780" s="87"/>
      <c r="U780" s="87"/>
      <c r="V780" s="87"/>
      <c r="W780" s="87"/>
      <c r="X780" s="87"/>
      <c r="Y780" s="87"/>
      <c r="Z780" s="87"/>
      <c r="AA780" s="87"/>
      <c r="AB780" s="87"/>
      <c r="AC780" s="87"/>
      <c r="AD780" s="87"/>
      <c r="AE780" s="87"/>
      <c r="AF780" s="87"/>
      <c r="AG780" s="87"/>
      <c r="AH780" s="87"/>
      <c r="AI780" s="87"/>
      <c r="AJ780" s="87"/>
      <c r="AK780" s="87"/>
      <c r="AL780" s="87"/>
      <c r="AM780" s="87"/>
      <c r="AN780" s="87"/>
      <c r="AO780" s="87"/>
      <c r="AP780" s="87"/>
      <c r="AQ780" s="87"/>
      <c r="AR780" s="87"/>
      <c r="AS780" s="87"/>
      <c r="AT780" s="87"/>
      <c r="AU780" s="87"/>
      <c r="AV780" s="87"/>
      <c r="AW780" s="87"/>
      <c r="AX780" s="87"/>
      <c r="AY780" s="87"/>
      <c r="AZ780" s="87"/>
      <c r="BA780" s="87"/>
      <c r="BB780" s="87"/>
      <c r="BC780" s="87"/>
      <c r="BD780" s="87"/>
      <c r="BE780" s="87"/>
      <c r="BF780" s="87"/>
      <c r="BG780" s="87"/>
      <c r="BH780" s="87"/>
      <c r="BI780" s="87"/>
      <c r="BJ780" s="87"/>
      <c r="BK780" s="87"/>
      <c r="BL780" s="87"/>
      <c r="BM780" s="87"/>
      <c r="BN780" s="87"/>
      <c r="BO780" s="87"/>
      <c r="BP780" s="87"/>
      <c r="BQ780" s="87"/>
      <c r="BR780" s="87"/>
      <c r="BS780" s="63"/>
    </row>
    <row r="781" spans="4:71" s="64" customFormat="1" ht="9.75" customHeight="1" x14ac:dyDescent="0.3">
      <c r="D781" s="87"/>
      <c r="E781" s="87"/>
      <c r="F781" s="87"/>
      <c r="G781" s="87"/>
      <c r="H781" s="87"/>
      <c r="I781" s="87"/>
      <c r="J781" s="87"/>
      <c r="K781" s="87"/>
      <c r="L781" s="87"/>
      <c r="M781" s="87"/>
      <c r="N781" s="87"/>
      <c r="O781" s="87"/>
      <c r="P781" s="87"/>
      <c r="Q781" s="87"/>
      <c r="R781" s="87"/>
      <c r="S781" s="87"/>
      <c r="T781" s="87"/>
      <c r="U781" s="87"/>
      <c r="V781" s="87"/>
      <c r="W781" s="87"/>
      <c r="X781" s="87"/>
      <c r="Y781" s="87"/>
      <c r="Z781" s="87"/>
      <c r="AA781" s="87"/>
      <c r="AB781" s="87"/>
      <c r="AC781" s="87"/>
      <c r="AD781" s="87"/>
      <c r="AE781" s="87"/>
      <c r="AF781" s="87"/>
      <c r="AG781" s="87"/>
      <c r="AH781" s="87"/>
      <c r="AI781" s="87"/>
      <c r="AJ781" s="87"/>
      <c r="AK781" s="87"/>
      <c r="AL781" s="87"/>
      <c r="AM781" s="87"/>
      <c r="AN781" s="87"/>
      <c r="AO781" s="87"/>
      <c r="AP781" s="87"/>
      <c r="AQ781" s="87"/>
      <c r="AR781" s="87"/>
      <c r="AS781" s="87"/>
      <c r="AT781" s="87"/>
      <c r="AU781" s="87"/>
      <c r="AV781" s="87"/>
      <c r="AW781" s="87"/>
      <c r="AX781" s="87"/>
      <c r="AY781" s="87"/>
      <c r="AZ781" s="87"/>
      <c r="BA781" s="87"/>
      <c r="BB781" s="87"/>
      <c r="BC781" s="87"/>
      <c r="BD781" s="87"/>
      <c r="BE781" s="87"/>
      <c r="BF781" s="87"/>
      <c r="BG781" s="87"/>
      <c r="BH781" s="87"/>
      <c r="BI781" s="87"/>
      <c r="BJ781" s="87"/>
      <c r="BK781" s="87"/>
      <c r="BL781" s="87"/>
      <c r="BM781" s="87"/>
      <c r="BN781" s="87"/>
      <c r="BO781" s="87"/>
      <c r="BP781" s="87"/>
      <c r="BQ781" s="87"/>
      <c r="BR781" s="87"/>
      <c r="BS781" s="63"/>
    </row>
    <row r="782" spans="4:71" s="64" customFormat="1" ht="9.75" customHeight="1" x14ac:dyDescent="0.3">
      <c r="D782" s="87"/>
      <c r="E782" s="87"/>
      <c r="F782" s="87"/>
      <c r="G782" s="87"/>
      <c r="H782" s="87"/>
      <c r="I782" s="87"/>
      <c r="J782" s="87"/>
      <c r="K782" s="87"/>
      <c r="L782" s="87"/>
      <c r="M782" s="87"/>
      <c r="N782" s="87"/>
      <c r="O782" s="87"/>
      <c r="P782" s="87"/>
      <c r="Q782" s="87"/>
      <c r="R782" s="87"/>
      <c r="S782" s="87"/>
      <c r="T782" s="87"/>
      <c r="U782" s="87"/>
      <c r="V782" s="87"/>
      <c r="W782" s="87"/>
      <c r="X782" s="87"/>
      <c r="Y782" s="87"/>
      <c r="Z782" s="87"/>
      <c r="AA782" s="87"/>
      <c r="AB782" s="87"/>
      <c r="AC782" s="87"/>
      <c r="AD782" s="87"/>
      <c r="AE782" s="87"/>
      <c r="AF782" s="87"/>
      <c r="AG782" s="87"/>
      <c r="AH782" s="87"/>
      <c r="AI782" s="87"/>
      <c r="AJ782" s="87"/>
      <c r="AK782" s="87"/>
      <c r="AL782" s="87"/>
      <c r="AM782" s="87"/>
      <c r="AN782" s="87"/>
      <c r="AO782" s="87"/>
      <c r="AP782" s="87"/>
      <c r="AQ782" s="87"/>
      <c r="AR782" s="87"/>
      <c r="AS782" s="87"/>
      <c r="AT782" s="87"/>
      <c r="AU782" s="87"/>
      <c r="AV782" s="87"/>
      <c r="AW782" s="87"/>
      <c r="AX782" s="87"/>
      <c r="AY782" s="87"/>
      <c r="AZ782" s="87"/>
      <c r="BA782" s="87"/>
      <c r="BB782" s="87"/>
      <c r="BC782" s="87"/>
      <c r="BD782" s="87"/>
      <c r="BE782" s="87"/>
      <c r="BF782" s="87"/>
      <c r="BG782" s="87"/>
      <c r="BH782" s="87"/>
      <c r="BI782" s="87"/>
      <c r="BJ782" s="87"/>
      <c r="BK782" s="87"/>
      <c r="BL782" s="87"/>
      <c r="BM782" s="87"/>
      <c r="BN782" s="87"/>
      <c r="BO782" s="87"/>
      <c r="BP782" s="87"/>
      <c r="BQ782" s="87"/>
      <c r="BR782" s="87"/>
      <c r="BS782" s="63"/>
    </row>
    <row r="783" spans="4:71" s="64" customFormat="1" ht="9.75" customHeight="1" x14ac:dyDescent="0.3">
      <c r="D783" s="87"/>
      <c r="E783" s="87"/>
      <c r="F783" s="87"/>
      <c r="G783" s="87"/>
      <c r="H783" s="87"/>
      <c r="I783" s="87"/>
      <c r="J783" s="87"/>
      <c r="K783" s="87"/>
      <c r="L783" s="87"/>
      <c r="M783" s="87"/>
      <c r="N783" s="87"/>
      <c r="O783" s="87"/>
      <c r="P783" s="87"/>
      <c r="Q783" s="87"/>
      <c r="R783" s="87"/>
      <c r="S783" s="87"/>
      <c r="T783" s="87"/>
      <c r="U783" s="87"/>
      <c r="V783" s="87"/>
      <c r="W783" s="87"/>
      <c r="X783" s="87"/>
      <c r="Y783" s="87"/>
      <c r="Z783" s="87"/>
      <c r="AA783" s="87"/>
      <c r="AB783" s="87"/>
      <c r="AC783" s="87"/>
      <c r="AD783" s="87"/>
      <c r="AE783" s="87"/>
      <c r="AF783" s="87"/>
      <c r="AG783" s="87"/>
      <c r="AH783" s="87"/>
      <c r="AI783" s="87"/>
      <c r="AJ783" s="87"/>
      <c r="AK783" s="87"/>
      <c r="AL783" s="87"/>
      <c r="AM783" s="87"/>
      <c r="AN783" s="87"/>
      <c r="AO783" s="87"/>
      <c r="AP783" s="87"/>
      <c r="AQ783" s="87"/>
      <c r="AR783" s="87"/>
      <c r="AS783" s="87"/>
      <c r="AT783" s="87"/>
      <c r="AU783" s="87"/>
      <c r="AV783" s="87"/>
      <c r="AW783" s="87"/>
      <c r="AX783" s="87"/>
      <c r="AY783" s="87"/>
      <c r="AZ783" s="87"/>
      <c r="BA783" s="87"/>
      <c r="BB783" s="87"/>
      <c r="BC783" s="87"/>
      <c r="BD783" s="87"/>
      <c r="BE783" s="87"/>
      <c r="BF783" s="87"/>
      <c r="BG783" s="87"/>
      <c r="BH783" s="87"/>
      <c r="BI783" s="87"/>
      <c r="BJ783" s="87"/>
      <c r="BK783" s="87"/>
      <c r="BL783" s="87"/>
      <c r="BM783" s="87"/>
      <c r="BN783" s="87"/>
      <c r="BO783" s="87"/>
      <c r="BP783" s="87"/>
      <c r="BQ783" s="87"/>
      <c r="BR783" s="87"/>
      <c r="BS783" s="63"/>
    </row>
    <row r="784" spans="4:71" s="64" customFormat="1" ht="9.75" customHeight="1" x14ac:dyDescent="0.3">
      <c r="D784" s="87"/>
      <c r="E784" s="87"/>
      <c r="F784" s="87"/>
      <c r="G784" s="87"/>
      <c r="H784" s="87"/>
      <c r="I784" s="87"/>
      <c r="J784" s="87"/>
      <c r="K784" s="87"/>
      <c r="L784" s="87"/>
      <c r="M784" s="87"/>
      <c r="N784" s="87"/>
      <c r="O784" s="87"/>
      <c r="P784" s="87"/>
      <c r="Q784" s="87"/>
      <c r="R784" s="87"/>
      <c r="S784" s="87"/>
      <c r="T784" s="87"/>
      <c r="U784" s="87"/>
      <c r="V784" s="87"/>
      <c r="W784" s="87"/>
      <c r="X784" s="87"/>
      <c r="Y784" s="87"/>
      <c r="Z784" s="87"/>
      <c r="AA784" s="87"/>
      <c r="AB784" s="87"/>
      <c r="AC784" s="87"/>
      <c r="AD784" s="87"/>
      <c r="AE784" s="87"/>
      <c r="AF784" s="87"/>
      <c r="AG784" s="87"/>
      <c r="AH784" s="87"/>
      <c r="AI784" s="87"/>
      <c r="AJ784" s="87"/>
      <c r="AK784" s="87"/>
      <c r="AL784" s="87"/>
      <c r="AM784" s="87"/>
      <c r="AN784" s="87"/>
      <c r="AO784" s="87"/>
      <c r="AP784" s="87"/>
      <c r="AQ784" s="87"/>
      <c r="AR784" s="87"/>
      <c r="AS784" s="87"/>
      <c r="AT784" s="87"/>
      <c r="AU784" s="87"/>
      <c r="AV784" s="87"/>
      <c r="AW784" s="87"/>
      <c r="AX784" s="87"/>
      <c r="AY784" s="87"/>
      <c r="AZ784" s="87"/>
      <c r="BA784" s="87"/>
      <c r="BB784" s="87"/>
      <c r="BC784" s="87"/>
      <c r="BD784" s="87"/>
      <c r="BE784" s="87"/>
      <c r="BF784" s="87"/>
      <c r="BG784" s="87"/>
      <c r="BH784" s="87"/>
      <c r="BI784" s="87"/>
      <c r="BJ784" s="87"/>
      <c r="BK784" s="87"/>
      <c r="BL784" s="87"/>
      <c r="BM784" s="87"/>
      <c r="BN784" s="87"/>
      <c r="BO784" s="87"/>
      <c r="BP784" s="87"/>
      <c r="BQ784" s="87"/>
      <c r="BR784" s="87"/>
      <c r="BS784" s="63"/>
    </row>
    <row r="785" spans="4:71" s="64" customFormat="1" ht="9.75" customHeight="1" x14ac:dyDescent="0.3">
      <c r="D785" s="87"/>
      <c r="E785" s="87"/>
      <c r="F785" s="87"/>
      <c r="G785" s="87"/>
      <c r="H785" s="87"/>
      <c r="I785" s="87"/>
      <c r="J785" s="87"/>
      <c r="K785" s="87"/>
      <c r="L785" s="87"/>
      <c r="M785" s="87"/>
      <c r="N785" s="87"/>
      <c r="O785" s="87"/>
      <c r="P785" s="87"/>
      <c r="Q785" s="87"/>
      <c r="R785" s="87"/>
      <c r="S785" s="87"/>
      <c r="T785" s="87"/>
      <c r="U785" s="87"/>
      <c r="V785" s="87"/>
      <c r="W785" s="87"/>
      <c r="X785" s="87"/>
      <c r="Y785" s="87"/>
      <c r="Z785" s="87"/>
      <c r="AA785" s="87"/>
      <c r="AB785" s="87"/>
      <c r="AC785" s="87"/>
      <c r="AD785" s="87"/>
      <c r="AE785" s="87"/>
      <c r="AF785" s="87"/>
      <c r="AG785" s="87"/>
      <c r="AH785" s="87"/>
      <c r="AI785" s="87"/>
      <c r="AJ785" s="87"/>
      <c r="AK785" s="87"/>
      <c r="AL785" s="87"/>
      <c r="AM785" s="87"/>
      <c r="AN785" s="87"/>
      <c r="AO785" s="87"/>
      <c r="AP785" s="87"/>
      <c r="AQ785" s="87"/>
      <c r="AR785" s="87"/>
      <c r="AS785" s="87"/>
      <c r="AT785" s="87"/>
      <c r="AU785" s="87"/>
      <c r="AV785" s="87"/>
      <c r="AW785" s="87"/>
      <c r="AX785" s="87"/>
      <c r="AY785" s="87"/>
      <c r="AZ785" s="87"/>
      <c r="BA785" s="87"/>
      <c r="BB785" s="87"/>
      <c r="BC785" s="87"/>
      <c r="BD785" s="87"/>
      <c r="BE785" s="87"/>
      <c r="BF785" s="87"/>
      <c r="BG785" s="87"/>
      <c r="BH785" s="87"/>
      <c r="BI785" s="87"/>
      <c r="BJ785" s="87"/>
      <c r="BK785" s="87"/>
      <c r="BL785" s="87"/>
      <c r="BM785" s="87"/>
      <c r="BN785" s="87"/>
      <c r="BO785" s="87"/>
      <c r="BP785" s="87"/>
      <c r="BQ785" s="87"/>
      <c r="BR785" s="87"/>
      <c r="BS785" s="63"/>
    </row>
    <row r="786" spans="4:71" s="64" customFormat="1" ht="9.75" customHeight="1" x14ac:dyDescent="0.3">
      <c r="D786" s="87"/>
      <c r="E786" s="87"/>
      <c r="F786" s="87"/>
      <c r="G786" s="87"/>
      <c r="H786" s="87"/>
      <c r="I786" s="87"/>
      <c r="J786" s="87"/>
      <c r="K786" s="87"/>
      <c r="L786" s="87"/>
      <c r="M786" s="87"/>
      <c r="N786" s="87"/>
      <c r="O786" s="87"/>
      <c r="P786" s="87"/>
      <c r="Q786" s="87"/>
      <c r="R786" s="87"/>
      <c r="S786" s="87"/>
      <c r="T786" s="87"/>
      <c r="U786" s="87"/>
      <c r="V786" s="87"/>
      <c r="W786" s="87"/>
      <c r="X786" s="87"/>
      <c r="Y786" s="87"/>
      <c r="Z786" s="87"/>
      <c r="AA786" s="87"/>
      <c r="AB786" s="87"/>
      <c r="AC786" s="87"/>
      <c r="AD786" s="87"/>
      <c r="AE786" s="87"/>
      <c r="AF786" s="87"/>
      <c r="AG786" s="87"/>
      <c r="AH786" s="87"/>
      <c r="AI786" s="87"/>
      <c r="AJ786" s="87"/>
      <c r="AK786" s="87"/>
      <c r="AL786" s="87"/>
      <c r="AM786" s="87"/>
      <c r="AN786" s="87"/>
      <c r="AO786" s="87"/>
      <c r="AP786" s="87"/>
      <c r="AQ786" s="87"/>
      <c r="AR786" s="87"/>
      <c r="AS786" s="87"/>
      <c r="AT786" s="87"/>
      <c r="AU786" s="87"/>
      <c r="AV786" s="87"/>
      <c r="AW786" s="87"/>
      <c r="AX786" s="87"/>
      <c r="AY786" s="87"/>
      <c r="AZ786" s="87"/>
      <c r="BA786" s="87"/>
      <c r="BB786" s="87"/>
      <c r="BC786" s="87"/>
      <c r="BD786" s="87"/>
      <c r="BE786" s="87"/>
      <c r="BF786" s="87"/>
      <c r="BG786" s="87"/>
      <c r="BH786" s="87"/>
      <c r="BI786" s="87"/>
      <c r="BJ786" s="87"/>
      <c r="BK786" s="87"/>
      <c r="BL786" s="87"/>
      <c r="BM786" s="87"/>
      <c r="BN786" s="87"/>
      <c r="BO786" s="87"/>
      <c r="BP786" s="87"/>
      <c r="BQ786" s="87"/>
      <c r="BR786" s="87"/>
      <c r="BS786" s="63"/>
    </row>
    <row r="787" spans="4:71" s="64" customFormat="1" ht="9.75" customHeight="1" x14ac:dyDescent="0.3">
      <c r="D787" s="87"/>
      <c r="E787" s="87"/>
      <c r="F787" s="87"/>
      <c r="G787" s="87"/>
      <c r="H787" s="87"/>
      <c r="I787" s="87"/>
      <c r="J787" s="87"/>
      <c r="K787" s="87"/>
      <c r="L787" s="87"/>
      <c r="M787" s="87"/>
      <c r="N787" s="87"/>
      <c r="O787" s="87"/>
      <c r="P787" s="87"/>
      <c r="Q787" s="87"/>
      <c r="R787" s="87"/>
      <c r="S787" s="87"/>
      <c r="T787" s="87"/>
      <c r="U787" s="87"/>
      <c r="V787" s="87"/>
      <c r="W787" s="87"/>
      <c r="X787" s="87"/>
      <c r="Y787" s="87"/>
      <c r="Z787" s="87"/>
      <c r="AA787" s="87"/>
      <c r="AB787" s="87"/>
      <c r="AC787" s="87"/>
      <c r="AD787" s="87"/>
      <c r="AE787" s="87"/>
      <c r="AF787" s="87"/>
      <c r="AG787" s="87"/>
      <c r="AH787" s="87"/>
      <c r="AI787" s="87"/>
      <c r="AJ787" s="87"/>
      <c r="AK787" s="87"/>
      <c r="AL787" s="87"/>
      <c r="AM787" s="87"/>
      <c r="AN787" s="87"/>
      <c r="AO787" s="87"/>
      <c r="AP787" s="87"/>
      <c r="AQ787" s="87"/>
      <c r="AR787" s="87"/>
      <c r="AS787" s="87"/>
      <c r="AT787" s="87"/>
      <c r="AU787" s="87"/>
      <c r="AV787" s="87"/>
      <c r="AW787" s="87"/>
      <c r="AX787" s="87"/>
      <c r="AY787" s="87"/>
      <c r="AZ787" s="87"/>
      <c r="BA787" s="87"/>
      <c r="BB787" s="87"/>
      <c r="BC787" s="87"/>
      <c r="BD787" s="87"/>
      <c r="BE787" s="87"/>
      <c r="BF787" s="87"/>
      <c r="BG787" s="87"/>
      <c r="BH787" s="87"/>
      <c r="BI787" s="87"/>
      <c r="BJ787" s="87"/>
      <c r="BK787" s="87"/>
      <c r="BL787" s="87"/>
      <c r="BM787" s="87"/>
      <c r="BN787" s="87"/>
      <c r="BO787" s="87"/>
      <c r="BP787" s="87"/>
      <c r="BQ787" s="87"/>
      <c r="BR787" s="87"/>
      <c r="BS787" s="63"/>
    </row>
    <row r="788" spans="4:71" s="64" customFormat="1" ht="9.75" customHeight="1" x14ac:dyDescent="0.3">
      <c r="D788" s="87"/>
      <c r="E788" s="87"/>
      <c r="F788" s="87"/>
      <c r="G788" s="87"/>
      <c r="H788" s="87"/>
      <c r="I788" s="87"/>
      <c r="J788" s="87"/>
      <c r="K788" s="87"/>
      <c r="L788" s="87"/>
      <c r="M788" s="87"/>
      <c r="N788" s="87"/>
      <c r="O788" s="87"/>
      <c r="P788" s="87"/>
      <c r="Q788" s="87"/>
      <c r="R788" s="87"/>
      <c r="S788" s="87"/>
      <c r="T788" s="87"/>
      <c r="U788" s="87"/>
      <c r="V788" s="87"/>
      <c r="W788" s="87"/>
      <c r="X788" s="87"/>
      <c r="Y788" s="87"/>
      <c r="Z788" s="87"/>
      <c r="AA788" s="87"/>
      <c r="AB788" s="87"/>
      <c r="AC788" s="87"/>
      <c r="AD788" s="87"/>
      <c r="AE788" s="87"/>
      <c r="AF788" s="87"/>
      <c r="AG788" s="87"/>
      <c r="AH788" s="87"/>
      <c r="AI788" s="87"/>
      <c r="AJ788" s="87"/>
      <c r="AK788" s="87"/>
      <c r="AL788" s="87"/>
      <c r="AM788" s="87"/>
      <c r="AN788" s="87"/>
      <c r="AO788" s="87"/>
      <c r="AP788" s="87"/>
      <c r="AQ788" s="87"/>
      <c r="AR788" s="87"/>
      <c r="AS788" s="87"/>
      <c r="AT788" s="87"/>
      <c r="AU788" s="87"/>
      <c r="AV788" s="87"/>
      <c r="AW788" s="87"/>
      <c r="AX788" s="87"/>
      <c r="AY788" s="87"/>
      <c r="AZ788" s="87"/>
      <c r="BA788" s="87"/>
      <c r="BB788" s="87"/>
      <c r="BC788" s="87"/>
      <c r="BD788" s="87"/>
      <c r="BE788" s="87"/>
      <c r="BF788" s="87"/>
      <c r="BG788" s="87"/>
      <c r="BH788" s="87"/>
      <c r="BI788" s="87"/>
      <c r="BJ788" s="87"/>
      <c r="BK788" s="87"/>
      <c r="BL788" s="87"/>
      <c r="BM788" s="87"/>
      <c r="BN788" s="87"/>
      <c r="BO788" s="87"/>
      <c r="BP788" s="87"/>
      <c r="BQ788" s="87"/>
      <c r="BR788" s="87"/>
      <c r="BS788" s="63"/>
    </row>
    <row r="789" spans="4:71" s="64" customFormat="1" ht="9.75" customHeight="1" x14ac:dyDescent="0.3">
      <c r="D789" s="87"/>
      <c r="E789" s="87"/>
      <c r="F789" s="87"/>
      <c r="G789" s="87"/>
      <c r="H789" s="87"/>
      <c r="I789" s="87"/>
      <c r="J789" s="87"/>
      <c r="K789" s="87"/>
      <c r="L789" s="87"/>
      <c r="M789" s="87"/>
      <c r="N789" s="87"/>
      <c r="O789" s="87"/>
      <c r="P789" s="87"/>
      <c r="Q789" s="87"/>
      <c r="R789" s="87"/>
      <c r="S789" s="87"/>
      <c r="T789" s="87"/>
      <c r="U789" s="87"/>
      <c r="V789" s="87"/>
      <c r="W789" s="87"/>
      <c r="X789" s="87"/>
      <c r="Y789" s="87"/>
      <c r="Z789" s="87"/>
      <c r="AA789" s="87"/>
      <c r="AB789" s="87"/>
      <c r="AC789" s="87"/>
      <c r="AD789" s="87"/>
      <c r="AE789" s="87"/>
      <c r="AF789" s="87"/>
      <c r="AG789" s="87"/>
      <c r="AH789" s="87"/>
      <c r="AI789" s="87"/>
      <c r="AJ789" s="87"/>
      <c r="AK789" s="87"/>
      <c r="AL789" s="87"/>
      <c r="AM789" s="87"/>
      <c r="AN789" s="87"/>
      <c r="AO789" s="87"/>
      <c r="AP789" s="87"/>
      <c r="AQ789" s="87"/>
      <c r="AR789" s="87"/>
      <c r="AS789" s="87"/>
      <c r="AT789" s="87"/>
      <c r="AU789" s="87"/>
      <c r="AV789" s="87"/>
      <c r="AW789" s="87"/>
      <c r="AX789" s="87"/>
      <c r="AY789" s="87"/>
      <c r="AZ789" s="87"/>
      <c r="BA789" s="87"/>
      <c r="BB789" s="87"/>
      <c r="BC789" s="87"/>
      <c r="BD789" s="87"/>
      <c r="BE789" s="87"/>
      <c r="BF789" s="87"/>
      <c r="BG789" s="87"/>
      <c r="BH789" s="87"/>
      <c r="BI789" s="87"/>
      <c r="BJ789" s="87"/>
      <c r="BK789" s="87"/>
      <c r="BL789" s="87"/>
      <c r="BM789" s="87"/>
      <c r="BN789" s="87"/>
      <c r="BO789" s="87"/>
      <c r="BP789" s="87"/>
      <c r="BQ789" s="87"/>
      <c r="BR789" s="87"/>
      <c r="BS789" s="63"/>
    </row>
    <row r="790" spans="4:71" s="64" customFormat="1" ht="9.75" customHeight="1" x14ac:dyDescent="0.3">
      <c r="D790" s="87"/>
      <c r="E790" s="87"/>
      <c r="F790" s="87"/>
      <c r="G790" s="87"/>
      <c r="H790" s="87"/>
      <c r="I790" s="87"/>
      <c r="J790" s="87"/>
      <c r="K790" s="87"/>
      <c r="L790" s="87"/>
      <c r="M790" s="87"/>
      <c r="N790" s="87"/>
      <c r="O790" s="87"/>
      <c r="P790" s="87"/>
      <c r="Q790" s="87"/>
      <c r="R790" s="87"/>
      <c r="S790" s="87"/>
      <c r="T790" s="87"/>
      <c r="U790" s="87"/>
      <c r="V790" s="87"/>
      <c r="W790" s="87"/>
      <c r="X790" s="87"/>
      <c r="Y790" s="87"/>
      <c r="Z790" s="87"/>
      <c r="AA790" s="87"/>
      <c r="AB790" s="87"/>
      <c r="AC790" s="87"/>
      <c r="AD790" s="87"/>
      <c r="AE790" s="87"/>
      <c r="AF790" s="87"/>
      <c r="AG790" s="87"/>
      <c r="AH790" s="87"/>
      <c r="AI790" s="87"/>
      <c r="AJ790" s="87"/>
      <c r="AK790" s="87"/>
      <c r="AL790" s="87"/>
      <c r="AM790" s="87"/>
      <c r="AN790" s="87"/>
      <c r="AO790" s="87"/>
      <c r="AP790" s="87"/>
      <c r="AQ790" s="87"/>
      <c r="AR790" s="87"/>
      <c r="AS790" s="87"/>
      <c r="AT790" s="87"/>
      <c r="AU790" s="87"/>
      <c r="AV790" s="87"/>
      <c r="AW790" s="87"/>
      <c r="AX790" s="87"/>
      <c r="AY790" s="87"/>
      <c r="AZ790" s="87"/>
      <c r="BA790" s="87"/>
      <c r="BB790" s="87"/>
      <c r="BC790" s="87"/>
      <c r="BD790" s="87"/>
      <c r="BE790" s="87"/>
      <c r="BF790" s="87"/>
      <c r="BG790" s="87"/>
      <c r="BH790" s="87"/>
      <c r="BI790" s="87"/>
      <c r="BJ790" s="87"/>
      <c r="BK790" s="87"/>
      <c r="BL790" s="87"/>
      <c r="BM790" s="87"/>
      <c r="BN790" s="87"/>
      <c r="BO790" s="87"/>
      <c r="BP790" s="87"/>
      <c r="BQ790" s="87"/>
      <c r="BR790" s="87"/>
      <c r="BS790" s="63"/>
    </row>
    <row r="791" spans="4:71" s="64" customFormat="1" ht="9.75" customHeight="1" x14ac:dyDescent="0.3">
      <c r="D791" s="87"/>
      <c r="E791" s="87"/>
      <c r="F791" s="87"/>
      <c r="G791" s="87"/>
      <c r="H791" s="87"/>
      <c r="I791" s="87"/>
      <c r="J791" s="87"/>
      <c r="K791" s="87"/>
      <c r="L791" s="87"/>
      <c r="M791" s="87"/>
      <c r="N791" s="87"/>
      <c r="O791" s="87"/>
      <c r="P791" s="87"/>
      <c r="Q791" s="87"/>
      <c r="R791" s="87"/>
      <c r="S791" s="87"/>
      <c r="T791" s="87"/>
      <c r="U791" s="87"/>
      <c r="V791" s="87"/>
      <c r="W791" s="87"/>
      <c r="X791" s="87"/>
      <c r="Y791" s="87"/>
      <c r="Z791" s="87"/>
      <c r="AA791" s="87"/>
      <c r="AB791" s="87"/>
      <c r="AC791" s="87"/>
      <c r="AD791" s="87"/>
      <c r="AE791" s="87"/>
      <c r="AF791" s="87"/>
      <c r="AG791" s="87"/>
      <c r="AH791" s="87"/>
      <c r="AI791" s="87"/>
      <c r="AJ791" s="87"/>
      <c r="AK791" s="87"/>
      <c r="AL791" s="87"/>
      <c r="AM791" s="87"/>
      <c r="AN791" s="87"/>
      <c r="AO791" s="87"/>
      <c r="AP791" s="87"/>
      <c r="AQ791" s="87"/>
      <c r="AR791" s="87"/>
      <c r="AS791" s="87"/>
      <c r="AT791" s="87"/>
      <c r="AU791" s="87"/>
      <c r="AV791" s="87"/>
      <c r="AW791" s="87"/>
      <c r="AX791" s="87"/>
      <c r="AY791" s="87"/>
      <c r="AZ791" s="87"/>
      <c r="BA791" s="87"/>
      <c r="BB791" s="87"/>
      <c r="BC791" s="87"/>
      <c r="BD791" s="87"/>
      <c r="BE791" s="87"/>
      <c r="BF791" s="87"/>
      <c r="BG791" s="87"/>
      <c r="BH791" s="87"/>
      <c r="BI791" s="87"/>
      <c r="BJ791" s="87"/>
      <c r="BK791" s="87"/>
      <c r="BL791" s="87"/>
      <c r="BM791" s="87"/>
      <c r="BN791" s="87"/>
      <c r="BO791" s="87"/>
      <c r="BP791" s="87"/>
      <c r="BQ791" s="87"/>
      <c r="BR791" s="87"/>
      <c r="BS791" s="63"/>
    </row>
    <row r="792" spans="4:71" s="64" customFormat="1" ht="9.75" customHeight="1" x14ac:dyDescent="0.3">
      <c r="D792" s="87"/>
      <c r="E792" s="87"/>
      <c r="F792" s="87"/>
      <c r="G792" s="87"/>
      <c r="H792" s="87"/>
      <c r="I792" s="87"/>
      <c r="J792" s="87"/>
      <c r="K792" s="87"/>
      <c r="L792" s="87"/>
      <c r="M792" s="87"/>
      <c r="N792" s="87"/>
      <c r="O792" s="87"/>
      <c r="P792" s="87"/>
      <c r="Q792" s="87"/>
      <c r="R792" s="87"/>
      <c r="S792" s="87"/>
      <c r="T792" s="87"/>
      <c r="U792" s="87"/>
      <c r="V792" s="87"/>
      <c r="W792" s="87"/>
      <c r="X792" s="87"/>
      <c r="Y792" s="87"/>
      <c r="Z792" s="87"/>
      <c r="AA792" s="87"/>
      <c r="AB792" s="87"/>
      <c r="AC792" s="87"/>
      <c r="AD792" s="87"/>
      <c r="AE792" s="87"/>
      <c r="AF792" s="87"/>
      <c r="AG792" s="87"/>
      <c r="AH792" s="87"/>
      <c r="AI792" s="87"/>
      <c r="AJ792" s="87"/>
      <c r="AK792" s="87"/>
      <c r="AL792" s="87"/>
      <c r="AM792" s="87"/>
      <c r="AN792" s="87"/>
      <c r="AO792" s="87"/>
      <c r="AP792" s="87"/>
      <c r="AQ792" s="87"/>
      <c r="AR792" s="87"/>
      <c r="AS792" s="87"/>
      <c r="AT792" s="87"/>
      <c r="AU792" s="87"/>
      <c r="AV792" s="87"/>
      <c r="AW792" s="87"/>
      <c r="AX792" s="87"/>
      <c r="AY792" s="87"/>
      <c r="AZ792" s="87"/>
      <c r="BA792" s="87"/>
      <c r="BB792" s="87"/>
      <c r="BC792" s="87"/>
      <c r="BD792" s="87"/>
      <c r="BE792" s="87"/>
      <c r="BF792" s="87"/>
      <c r="BG792" s="87"/>
      <c r="BH792" s="87"/>
      <c r="BI792" s="87"/>
      <c r="BJ792" s="87"/>
      <c r="BK792" s="87"/>
      <c r="BL792" s="87"/>
      <c r="BM792" s="87"/>
      <c r="BN792" s="87"/>
      <c r="BO792" s="87"/>
      <c r="BP792" s="87"/>
      <c r="BQ792" s="87"/>
      <c r="BR792" s="87"/>
      <c r="BS792" s="63"/>
    </row>
    <row r="793" spans="4:71" s="64" customFormat="1" ht="9.75" customHeight="1" x14ac:dyDescent="0.3">
      <c r="D793" s="87"/>
      <c r="E793" s="87"/>
      <c r="F793" s="87"/>
      <c r="G793" s="87"/>
      <c r="H793" s="87"/>
      <c r="I793" s="87"/>
      <c r="J793" s="87"/>
      <c r="K793" s="87"/>
      <c r="L793" s="87"/>
      <c r="M793" s="87"/>
      <c r="N793" s="87"/>
      <c r="O793" s="87"/>
      <c r="P793" s="87"/>
      <c r="Q793" s="87"/>
      <c r="R793" s="87"/>
      <c r="S793" s="87"/>
      <c r="T793" s="87"/>
      <c r="U793" s="87"/>
      <c r="V793" s="87"/>
      <c r="W793" s="87"/>
      <c r="X793" s="87"/>
      <c r="Y793" s="87"/>
      <c r="Z793" s="87"/>
      <c r="AA793" s="87"/>
      <c r="AB793" s="87"/>
      <c r="AC793" s="87"/>
      <c r="AD793" s="87"/>
      <c r="AE793" s="87"/>
      <c r="AF793" s="87"/>
      <c r="AG793" s="87"/>
      <c r="AH793" s="87"/>
      <c r="AI793" s="87"/>
      <c r="AJ793" s="87"/>
      <c r="AK793" s="87"/>
      <c r="AL793" s="87"/>
      <c r="AM793" s="87"/>
      <c r="AN793" s="87"/>
      <c r="AO793" s="87"/>
      <c r="AP793" s="87"/>
      <c r="AQ793" s="87"/>
      <c r="AR793" s="87"/>
      <c r="AS793" s="87"/>
      <c r="AT793" s="87"/>
      <c r="AU793" s="87"/>
      <c r="AV793" s="87"/>
      <c r="AW793" s="87"/>
      <c r="AX793" s="87"/>
      <c r="AY793" s="87"/>
      <c r="AZ793" s="87"/>
      <c r="BA793" s="87"/>
      <c r="BB793" s="87"/>
      <c r="BC793" s="87"/>
      <c r="BD793" s="87"/>
      <c r="BE793" s="87"/>
      <c r="BF793" s="87"/>
      <c r="BG793" s="87"/>
      <c r="BH793" s="87"/>
      <c r="BI793" s="87"/>
      <c r="BJ793" s="87"/>
      <c r="BK793" s="87"/>
      <c r="BL793" s="87"/>
      <c r="BM793" s="87"/>
      <c r="BN793" s="87"/>
      <c r="BO793" s="87"/>
      <c r="BP793" s="87"/>
      <c r="BQ793" s="87"/>
      <c r="BR793" s="87"/>
      <c r="BS793" s="63"/>
    </row>
    <row r="794" spans="4:71" s="64" customFormat="1" ht="9.75" customHeight="1" x14ac:dyDescent="0.3">
      <c r="D794" s="87"/>
      <c r="E794" s="87"/>
      <c r="F794" s="87"/>
      <c r="G794" s="87"/>
      <c r="H794" s="87"/>
      <c r="I794" s="87"/>
      <c r="J794" s="87"/>
      <c r="K794" s="87"/>
      <c r="L794" s="87"/>
      <c r="M794" s="87"/>
      <c r="N794" s="87"/>
      <c r="O794" s="87"/>
      <c r="P794" s="87"/>
      <c r="Q794" s="87"/>
      <c r="R794" s="87"/>
      <c r="S794" s="87"/>
      <c r="T794" s="87"/>
      <c r="U794" s="87"/>
      <c r="V794" s="87"/>
      <c r="W794" s="87"/>
      <c r="X794" s="87"/>
      <c r="Y794" s="87"/>
      <c r="Z794" s="87"/>
      <c r="AA794" s="87"/>
      <c r="AB794" s="87"/>
      <c r="AC794" s="87"/>
      <c r="AD794" s="87"/>
      <c r="AE794" s="87"/>
      <c r="AF794" s="87"/>
      <c r="AG794" s="87"/>
      <c r="AH794" s="87"/>
      <c r="AI794" s="87"/>
      <c r="AJ794" s="87"/>
      <c r="AK794" s="87"/>
      <c r="AL794" s="87"/>
      <c r="AM794" s="87"/>
      <c r="AN794" s="87"/>
      <c r="AO794" s="87"/>
      <c r="AP794" s="87"/>
      <c r="AQ794" s="87"/>
      <c r="AR794" s="87"/>
      <c r="AS794" s="87"/>
      <c r="AT794" s="87"/>
      <c r="AU794" s="87"/>
      <c r="AV794" s="87"/>
      <c r="AW794" s="87"/>
      <c r="AX794" s="87"/>
      <c r="AY794" s="87"/>
      <c r="AZ794" s="87"/>
      <c r="BA794" s="87"/>
      <c r="BB794" s="87"/>
      <c r="BC794" s="87"/>
      <c r="BD794" s="87"/>
      <c r="BE794" s="87"/>
      <c r="BF794" s="87"/>
      <c r="BG794" s="87"/>
      <c r="BH794" s="87"/>
      <c r="BI794" s="87"/>
      <c r="BJ794" s="87"/>
      <c r="BK794" s="87"/>
      <c r="BL794" s="87"/>
      <c r="BM794" s="87"/>
      <c r="BN794" s="87"/>
      <c r="BO794" s="87"/>
      <c r="BP794" s="87"/>
      <c r="BQ794" s="87"/>
      <c r="BR794" s="87"/>
      <c r="BS794" s="63"/>
    </row>
    <row r="795" spans="4:71" s="64" customFormat="1" ht="9.75" customHeight="1" x14ac:dyDescent="0.3">
      <c r="D795" s="87"/>
      <c r="E795" s="87"/>
      <c r="F795" s="87"/>
      <c r="G795" s="87"/>
      <c r="H795" s="87"/>
      <c r="I795" s="87"/>
      <c r="J795" s="87"/>
      <c r="K795" s="87"/>
      <c r="L795" s="87"/>
      <c r="M795" s="87"/>
      <c r="N795" s="87"/>
      <c r="O795" s="87"/>
      <c r="P795" s="87"/>
      <c r="Q795" s="87"/>
      <c r="R795" s="87"/>
      <c r="S795" s="87"/>
      <c r="T795" s="87"/>
      <c r="U795" s="87"/>
      <c r="V795" s="87"/>
      <c r="W795" s="87"/>
      <c r="X795" s="87"/>
      <c r="Y795" s="87"/>
      <c r="Z795" s="87"/>
      <c r="AA795" s="87"/>
      <c r="AB795" s="87"/>
      <c r="AC795" s="87"/>
      <c r="AD795" s="87"/>
      <c r="AE795" s="87"/>
      <c r="AF795" s="87"/>
      <c r="AG795" s="87"/>
      <c r="AH795" s="87"/>
      <c r="AI795" s="87"/>
      <c r="AJ795" s="87"/>
      <c r="AK795" s="87"/>
      <c r="AL795" s="87"/>
      <c r="AM795" s="87"/>
      <c r="AN795" s="87"/>
      <c r="AO795" s="87"/>
      <c r="AP795" s="87"/>
      <c r="AQ795" s="87"/>
      <c r="AR795" s="87"/>
      <c r="AS795" s="87"/>
      <c r="AT795" s="87"/>
      <c r="AU795" s="87"/>
      <c r="AV795" s="87"/>
      <c r="AW795" s="87"/>
      <c r="AX795" s="87"/>
      <c r="AY795" s="87"/>
      <c r="AZ795" s="87"/>
      <c r="BA795" s="87"/>
      <c r="BB795" s="87"/>
      <c r="BC795" s="87"/>
      <c r="BD795" s="87"/>
      <c r="BE795" s="87"/>
      <c r="BF795" s="87"/>
      <c r="BG795" s="87"/>
      <c r="BH795" s="87"/>
      <c r="BI795" s="87"/>
      <c r="BJ795" s="87"/>
      <c r="BK795" s="87"/>
      <c r="BL795" s="87"/>
      <c r="BM795" s="87"/>
      <c r="BN795" s="87"/>
      <c r="BO795" s="87"/>
      <c r="BP795" s="87"/>
      <c r="BQ795" s="87"/>
      <c r="BR795" s="87"/>
      <c r="BS795" s="63"/>
    </row>
    <row r="796" spans="4:71" s="64" customFormat="1" ht="9.75" customHeight="1" x14ac:dyDescent="0.3">
      <c r="D796" s="87"/>
      <c r="E796" s="87"/>
      <c r="F796" s="87"/>
      <c r="G796" s="87"/>
      <c r="H796" s="87"/>
      <c r="I796" s="87"/>
      <c r="J796" s="87"/>
      <c r="K796" s="87"/>
      <c r="L796" s="87"/>
      <c r="M796" s="87"/>
      <c r="N796" s="87"/>
      <c r="O796" s="87"/>
      <c r="P796" s="87"/>
      <c r="Q796" s="87"/>
      <c r="R796" s="87"/>
      <c r="S796" s="87"/>
      <c r="T796" s="87"/>
      <c r="U796" s="87"/>
      <c r="V796" s="87"/>
      <c r="W796" s="87"/>
      <c r="X796" s="87"/>
      <c r="Y796" s="87"/>
      <c r="Z796" s="87"/>
      <c r="AA796" s="87"/>
      <c r="AB796" s="87"/>
      <c r="AC796" s="87"/>
      <c r="AD796" s="87"/>
      <c r="AE796" s="87"/>
      <c r="AF796" s="87"/>
      <c r="AG796" s="87"/>
      <c r="AH796" s="87"/>
      <c r="AI796" s="87"/>
      <c r="AJ796" s="87"/>
      <c r="AK796" s="87"/>
      <c r="AL796" s="87"/>
      <c r="AM796" s="87"/>
      <c r="AN796" s="87"/>
      <c r="AO796" s="87"/>
      <c r="AP796" s="87"/>
      <c r="AQ796" s="87"/>
      <c r="AR796" s="87"/>
      <c r="AS796" s="87"/>
      <c r="AT796" s="87"/>
      <c r="AU796" s="87"/>
      <c r="AV796" s="87"/>
      <c r="AW796" s="87"/>
      <c r="AX796" s="87"/>
      <c r="AY796" s="87"/>
      <c r="AZ796" s="87"/>
      <c r="BA796" s="87"/>
      <c r="BB796" s="87"/>
      <c r="BC796" s="87"/>
      <c r="BD796" s="87"/>
      <c r="BE796" s="87"/>
      <c r="BF796" s="87"/>
      <c r="BG796" s="87"/>
      <c r="BH796" s="87"/>
      <c r="BI796" s="87"/>
      <c r="BJ796" s="87"/>
      <c r="BK796" s="87"/>
      <c r="BL796" s="87"/>
      <c r="BM796" s="87"/>
      <c r="BN796" s="87"/>
      <c r="BO796" s="87"/>
      <c r="BP796" s="87"/>
      <c r="BQ796" s="87"/>
      <c r="BR796" s="87"/>
      <c r="BS796" s="63"/>
    </row>
    <row r="797" spans="4:71" s="64" customFormat="1" ht="9.75" customHeight="1" x14ac:dyDescent="0.3">
      <c r="D797" s="87"/>
      <c r="E797" s="87"/>
      <c r="F797" s="87"/>
      <c r="G797" s="87"/>
      <c r="H797" s="87"/>
      <c r="I797" s="87"/>
      <c r="J797" s="87"/>
      <c r="K797" s="87"/>
      <c r="L797" s="87"/>
      <c r="M797" s="87"/>
      <c r="N797" s="87"/>
      <c r="O797" s="87"/>
      <c r="P797" s="87"/>
      <c r="Q797" s="87"/>
      <c r="R797" s="87"/>
      <c r="S797" s="87"/>
      <c r="T797" s="87"/>
      <c r="U797" s="87"/>
      <c r="V797" s="87"/>
      <c r="W797" s="87"/>
      <c r="X797" s="87"/>
      <c r="Y797" s="87"/>
      <c r="Z797" s="87"/>
      <c r="AA797" s="87"/>
      <c r="AB797" s="87"/>
      <c r="AC797" s="87"/>
      <c r="AD797" s="87"/>
      <c r="AE797" s="87"/>
      <c r="AF797" s="87"/>
      <c r="AG797" s="87"/>
      <c r="AH797" s="87"/>
      <c r="AI797" s="87"/>
      <c r="AJ797" s="87"/>
      <c r="AK797" s="87"/>
      <c r="AL797" s="87"/>
      <c r="AM797" s="87"/>
      <c r="AN797" s="87"/>
      <c r="AO797" s="87"/>
      <c r="AP797" s="87"/>
      <c r="AQ797" s="87"/>
      <c r="AR797" s="87"/>
      <c r="AS797" s="87"/>
      <c r="AT797" s="87"/>
      <c r="AU797" s="87"/>
      <c r="AV797" s="87"/>
      <c r="AW797" s="87"/>
      <c r="AX797" s="87"/>
      <c r="AY797" s="87"/>
      <c r="AZ797" s="87"/>
      <c r="BA797" s="87"/>
      <c r="BB797" s="87"/>
      <c r="BC797" s="87"/>
      <c r="BD797" s="87"/>
      <c r="BE797" s="87"/>
      <c r="BF797" s="87"/>
      <c r="BG797" s="87"/>
      <c r="BH797" s="87"/>
      <c r="BI797" s="87"/>
      <c r="BJ797" s="87"/>
      <c r="BK797" s="87"/>
      <c r="BL797" s="87"/>
      <c r="BM797" s="87"/>
      <c r="BN797" s="87"/>
      <c r="BO797" s="87"/>
      <c r="BP797" s="87"/>
      <c r="BQ797" s="87"/>
      <c r="BR797" s="87"/>
      <c r="BS797" s="63"/>
    </row>
    <row r="798" spans="4:71" s="64" customFormat="1" ht="9.75" customHeight="1" x14ac:dyDescent="0.3">
      <c r="D798" s="87"/>
      <c r="E798" s="87"/>
      <c r="F798" s="87"/>
      <c r="G798" s="87"/>
      <c r="H798" s="87"/>
      <c r="I798" s="87"/>
      <c r="J798" s="87"/>
      <c r="K798" s="87"/>
      <c r="L798" s="87"/>
      <c r="M798" s="87"/>
      <c r="N798" s="87"/>
      <c r="O798" s="87"/>
      <c r="P798" s="87"/>
      <c r="Q798" s="87"/>
      <c r="R798" s="87"/>
      <c r="S798" s="87"/>
      <c r="T798" s="87"/>
      <c r="U798" s="87"/>
      <c r="V798" s="87"/>
      <c r="W798" s="87"/>
      <c r="X798" s="87"/>
      <c r="Y798" s="87"/>
      <c r="Z798" s="87"/>
      <c r="AA798" s="87"/>
      <c r="AB798" s="87"/>
      <c r="AC798" s="87"/>
      <c r="AD798" s="87"/>
      <c r="AE798" s="87"/>
      <c r="AF798" s="87"/>
      <c r="AG798" s="87"/>
      <c r="AH798" s="87"/>
      <c r="AI798" s="87"/>
      <c r="AJ798" s="87"/>
      <c r="AK798" s="87"/>
      <c r="AL798" s="87"/>
      <c r="AM798" s="87"/>
      <c r="AN798" s="87"/>
      <c r="AO798" s="87"/>
      <c r="AP798" s="87"/>
      <c r="AQ798" s="87"/>
      <c r="AR798" s="87"/>
      <c r="AS798" s="87"/>
      <c r="AT798" s="87"/>
      <c r="AU798" s="87"/>
      <c r="AV798" s="87"/>
      <c r="AW798" s="87"/>
      <c r="AX798" s="87"/>
      <c r="AY798" s="87"/>
      <c r="AZ798" s="87"/>
      <c r="BA798" s="87"/>
      <c r="BB798" s="87"/>
      <c r="BC798" s="87"/>
      <c r="BD798" s="87"/>
      <c r="BE798" s="87"/>
      <c r="BF798" s="87"/>
      <c r="BG798" s="87"/>
      <c r="BH798" s="87"/>
      <c r="BI798" s="87"/>
      <c r="BJ798" s="87"/>
      <c r="BK798" s="87"/>
      <c r="BL798" s="87"/>
      <c r="BM798" s="87"/>
      <c r="BN798" s="87"/>
      <c r="BO798" s="87"/>
      <c r="BP798" s="87"/>
      <c r="BQ798" s="87"/>
      <c r="BR798" s="87"/>
      <c r="BS798" s="63"/>
    </row>
    <row r="799" spans="4:71" s="64" customFormat="1" ht="9.75" customHeight="1" x14ac:dyDescent="0.3">
      <c r="D799" s="87"/>
      <c r="E799" s="87"/>
      <c r="F799" s="87"/>
      <c r="G799" s="87"/>
      <c r="H799" s="87"/>
      <c r="I799" s="87"/>
      <c r="J799" s="87"/>
      <c r="K799" s="87"/>
      <c r="L799" s="87"/>
      <c r="M799" s="87"/>
      <c r="N799" s="87"/>
      <c r="O799" s="87"/>
      <c r="P799" s="87"/>
      <c r="Q799" s="87"/>
      <c r="R799" s="87"/>
      <c r="S799" s="87"/>
      <c r="T799" s="87"/>
      <c r="U799" s="87"/>
      <c r="V799" s="87"/>
      <c r="W799" s="87"/>
      <c r="X799" s="87"/>
      <c r="Y799" s="87"/>
      <c r="Z799" s="87"/>
      <c r="AA799" s="87"/>
      <c r="AB799" s="87"/>
      <c r="AC799" s="87"/>
      <c r="AD799" s="87"/>
      <c r="AE799" s="87"/>
      <c r="AF799" s="87"/>
      <c r="AG799" s="87"/>
      <c r="AH799" s="87"/>
      <c r="AI799" s="87"/>
      <c r="AJ799" s="87"/>
      <c r="AK799" s="87"/>
      <c r="AL799" s="87"/>
      <c r="AM799" s="87"/>
      <c r="AN799" s="87"/>
      <c r="AO799" s="87"/>
      <c r="AP799" s="87"/>
      <c r="AQ799" s="87"/>
      <c r="AR799" s="87"/>
      <c r="AS799" s="87"/>
      <c r="AT799" s="87"/>
      <c r="AU799" s="87"/>
      <c r="AV799" s="87"/>
      <c r="AW799" s="87"/>
      <c r="AX799" s="87"/>
      <c r="AY799" s="87"/>
      <c r="AZ799" s="87"/>
      <c r="BA799" s="87"/>
      <c r="BB799" s="87"/>
      <c r="BC799" s="87"/>
      <c r="BD799" s="87"/>
      <c r="BE799" s="87"/>
      <c r="BF799" s="87"/>
      <c r="BG799" s="87"/>
      <c r="BH799" s="87"/>
      <c r="BI799" s="87"/>
      <c r="BJ799" s="87"/>
      <c r="BK799" s="87"/>
      <c r="BL799" s="87"/>
      <c r="BM799" s="87"/>
      <c r="BN799" s="87"/>
      <c r="BO799" s="87"/>
      <c r="BP799" s="87"/>
      <c r="BQ799" s="87"/>
      <c r="BR799" s="87"/>
      <c r="BS799" s="63"/>
    </row>
    <row r="800" spans="4:71" s="64" customFormat="1" ht="9.75" customHeight="1" x14ac:dyDescent="0.3">
      <c r="D800" s="87"/>
      <c r="E800" s="87"/>
      <c r="F800" s="87"/>
      <c r="G800" s="87"/>
      <c r="H800" s="87"/>
      <c r="I800" s="87"/>
      <c r="J800" s="87"/>
      <c r="K800" s="87"/>
      <c r="L800" s="87"/>
      <c r="M800" s="87"/>
      <c r="N800" s="87"/>
      <c r="O800" s="87"/>
      <c r="P800" s="87"/>
      <c r="Q800" s="87"/>
      <c r="R800" s="87"/>
      <c r="S800" s="87"/>
      <c r="T800" s="87"/>
      <c r="U800" s="87"/>
      <c r="V800" s="87"/>
      <c r="W800" s="87"/>
      <c r="X800" s="87"/>
      <c r="Y800" s="87"/>
      <c r="Z800" s="87"/>
      <c r="AA800" s="87"/>
      <c r="AB800" s="87"/>
      <c r="AC800" s="87"/>
      <c r="AD800" s="87"/>
      <c r="AE800" s="87"/>
      <c r="AF800" s="87"/>
      <c r="AG800" s="87"/>
      <c r="AH800" s="87"/>
      <c r="AI800" s="87"/>
      <c r="AJ800" s="87"/>
      <c r="AK800" s="87"/>
      <c r="AL800" s="87"/>
      <c r="AM800" s="87"/>
      <c r="AN800" s="87"/>
      <c r="AO800" s="87"/>
      <c r="AP800" s="87"/>
      <c r="AQ800" s="87"/>
      <c r="AR800" s="87"/>
      <c r="AS800" s="87"/>
      <c r="AT800" s="87"/>
      <c r="AU800" s="87"/>
      <c r="AV800" s="87"/>
      <c r="AW800" s="87"/>
      <c r="AX800" s="87"/>
      <c r="AY800" s="87"/>
      <c r="AZ800" s="87"/>
      <c r="BA800" s="87"/>
      <c r="BB800" s="87"/>
      <c r="BC800" s="87"/>
      <c r="BD800" s="87"/>
      <c r="BE800" s="87"/>
      <c r="BF800" s="87"/>
      <c r="BG800" s="87"/>
      <c r="BH800" s="87"/>
      <c r="BI800" s="87"/>
      <c r="BJ800" s="87"/>
      <c r="BK800" s="87"/>
      <c r="BL800" s="87"/>
      <c r="BM800" s="87"/>
      <c r="BN800" s="87"/>
      <c r="BO800" s="87"/>
      <c r="BP800" s="87"/>
      <c r="BQ800" s="87"/>
      <c r="BR800" s="87"/>
      <c r="BS800" s="63"/>
    </row>
    <row r="801" spans="4:71" s="64" customFormat="1" ht="9.75" customHeight="1" x14ac:dyDescent="0.3">
      <c r="D801" s="87"/>
      <c r="E801" s="87"/>
      <c r="F801" s="87"/>
      <c r="G801" s="87"/>
      <c r="H801" s="87"/>
      <c r="I801" s="87"/>
      <c r="J801" s="87"/>
      <c r="K801" s="87"/>
      <c r="L801" s="87"/>
      <c r="M801" s="87"/>
      <c r="N801" s="87"/>
      <c r="O801" s="87"/>
      <c r="P801" s="87"/>
      <c r="Q801" s="87"/>
      <c r="R801" s="87"/>
      <c r="S801" s="87"/>
      <c r="T801" s="87"/>
      <c r="U801" s="87"/>
      <c r="V801" s="87"/>
      <c r="W801" s="87"/>
      <c r="X801" s="87"/>
      <c r="Y801" s="87"/>
      <c r="Z801" s="87"/>
      <c r="AA801" s="87"/>
      <c r="AB801" s="87"/>
      <c r="AC801" s="87"/>
      <c r="AD801" s="87"/>
      <c r="AE801" s="87"/>
      <c r="AF801" s="87"/>
      <c r="AG801" s="87"/>
      <c r="AH801" s="87"/>
      <c r="AI801" s="87"/>
      <c r="AJ801" s="87"/>
      <c r="AK801" s="87"/>
      <c r="AL801" s="87"/>
      <c r="AM801" s="87"/>
      <c r="AN801" s="87"/>
      <c r="AO801" s="87"/>
      <c r="AP801" s="87"/>
      <c r="AQ801" s="87"/>
      <c r="AR801" s="87"/>
      <c r="AS801" s="87"/>
      <c r="AT801" s="87"/>
      <c r="AU801" s="87"/>
      <c r="AV801" s="87"/>
      <c r="AW801" s="87"/>
      <c r="AX801" s="87"/>
      <c r="AY801" s="87"/>
      <c r="AZ801" s="87"/>
      <c r="BA801" s="87"/>
      <c r="BB801" s="87"/>
      <c r="BC801" s="87"/>
      <c r="BD801" s="87"/>
      <c r="BE801" s="87"/>
      <c r="BF801" s="87"/>
      <c r="BG801" s="87"/>
      <c r="BH801" s="87"/>
      <c r="BI801" s="87"/>
      <c r="BJ801" s="87"/>
      <c r="BK801" s="87"/>
      <c r="BL801" s="87"/>
      <c r="BM801" s="87"/>
      <c r="BN801" s="87"/>
      <c r="BO801" s="87"/>
      <c r="BP801" s="87"/>
      <c r="BQ801" s="87"/>
      <c r="BR801" s="87"/>
      <c r="BS801" s="63"/>
    </row>
    <row r="802" spans="4:71" s="64" customFormat="1" ht="9.75" customHeight="1" x14ac:dyDescent="0.3">
      <c r="D802" s="87"/>
      <c r="E802" s="87"/>
      <c r="F802" s="87"/>
      <c r="G802" s="87"/>
      <c r="H802" s="87"/>
      <c r="I802" s="87"/>
      <c r="J802" s="87"/>
      <c r="K802" s="87"/>
      <c r="L802" s="87"/>
      <c r="M802" s="87"/>
      <c r="N802" s="87"/>
      <c r="O802" s="87"/>
      <c r="P802" s="87"/>
      <c r="Q802" s="87"/>
      <c r="R802" s="87"/>
      <c r="S802" s="87"/>
      <c r="T802" s="87"/>
      <c r="U802" s="87"/>
      <c r="V802" s="87"/>
      <c r="W802" s="87"/>
      <c r="X802" s="87"/>
      <c r="Y802" s="87"/>
      <c r="Z802" s="87"/>
      <c r="AA802" s="87"/>
      <c r="AB802" s="87"/>
      <c r="AC802" s="87"/>
      <c r="AD802" s="87"/>
      <c r="AE802" s="87"/>
      <c r="AF802" s="87"/>
      <c r="AG802" s="87"/>
      <c r="AH802" s="87"/>
      <c r="AI802" s="87"/>
      <c r="AJ802" s="87"/>
      <c r="AK802" s="87"/>
      <c r="AL802" s="87"/>
      <c r="AM802" s="87"/>
      <c r="AN802" s="87"/>
      <c r="AO802" s="87"/>
      <c r="AP802" s="87"/>
      <c r="AQ802" s="87"/>
      <c r="AR802" s="87"/>
      <c r="AS802" s="87"/>
      <c r="AT802" s="87"/>
      <c r="AU802" s="87"/>
      <c r="AV802" s="87"/>
      <c r="AW802" s="87"/>
      <c r="AX802" s="87"/>
      <c r="AY802" s="87"/>
      <c r="AZ802" s="87"/>
      <c r="BA802" s="87"/>
      <c r="BB802" s="87"/>
      <c r="BC802" s="87"/>
      <c r="BD802" s="87"/>
      <c r="BE802" s="87"/>
      <c r="BF802" s="87"/>
      <c r="BG802" s="87"/>
      <c r="BH802" s="87"/>
      <c r="BI802" s="87"/>
      <c r="BJ802" s="87"/>
      <c r="BK802" s="87"/>
      <c r="BL802" s="87"/>
      <c r="BM802" s="87"/>
      <c r="BN802" s="87"/>
      <c r="BO802" s="87"/>
      <c r="BP802" s="87"/>
      <c r="BQ802" s="87"/>
      <c r="BR802" s="87"/>
      <c r="BS802" s="63"/>
    </row>
    <row r="803" spans="4:71" s="64" customFormat="1" ht="9.75" customHeight="1" x14ac:dyDescent="0.3">
      <c r="D803" s="87"/>
      <c r="E803" s="87"/>
      <c r="F803" s="87"/>
      <c r="G803" s="87"/>
      <c r="H803" s="87"/>
      <c r="I803" s="87"/>
      <c r="J803" s="87"/>
      <c r="K803" s="87"/>
      <c r="L803" s="87"/>
      <c r="M803" s="87"/>
      <c r="N803" s="87"/>
      <c r="O803" s="87"/>
      <c r="P803" s="87"/>
      <c r="Q803" s="87"/>
      <c r="R803" s="87"/>
      <c r="S803" s="87"/>
      <c r="T803" s="87"/>
      <c r="U803" s="87"/>
      <c r="V803" s="87"/>
      <c r="W803" s="87"/>
      <c r="X803" s="87"/>
      <c r="Y803" s="87"/>
      <c r="Z803" s="87"/>
      <c r="AA803" s="87"/>
      <c r="AB803" s="87"/>
      <c r="AC803" s="87"/>
      <c r="AD803" s="87"/>
      <c r="AE803" s="87"/>
      <c r="AF803" s="87"/>
      <c r="AG803" s="87"/>
      <c r="AH803" s="87"/>
      <c r="AI803" s="87"/>
      <c r="AJ803" s="87"/>
      <c r="AK803" s="87"/>
      <c r="AL803" s="87"/>
      <c r="AM803" s="87"/>
      <c r="AN803" s="87"/>
      <c r="AO803" s="87"/>
      <c r="AP803" s="87"/>
      <c r="AQ803" s="87"/>
      <c r="AR803" s="87"/>
      <c r="AS803" s="87"/>
      <c r="AT803" s="87"/>
      <c r="AU803" s="87"/>
      <c r="AV803" s="87"/>
      <c r="AW803" s="87"/>
      <c r="AX803" s="87"/>
      <c r="AY803" s="87"/>
      <c r="AZ803" s="87"/>
      <c r="BA803" s="87"/>
      <c r="BB803" s="87"/>
      <c r="BC803" s="87"/>
      <c r="BD803" s="87"/>
      <c r="BE803" s="87"/>
      <c r="BF803" s="87"/>
      <c r="BG803" s="87"/>
      <c r="BH803" s="87"/>
      <c r="BI803" s="87"/>
      <c r="BJ803" s="87"/>
      <c r="BK803" s="87"/>
      <c r="BL803" s="87"/>
      <c r="BM803" s="87"/>
      <c r="BN803" s="87"/>
      <c r="BO803" s="87"/>
      <c r="BP803" s="87"/>
      <c r="BQ803" s="87"/>
      <c r="BR803" s="87"/>
      <c r="BS803" s="63"/>
    </row>
    <row r="804" spans="4:71" s="64" customFormat="1" ht="9.75" customHeight="1" x14ac:dyDescent="0.3">
      <c r="D804" s="87"/>
      <c r="E804" s="87"/>
      <c r="F804" s="87"/>
      <c r="G804" s="87"/>
      <c r="H804" s="87"/>
      <c r="I804" s="87"/>
      <c r="J804" s="87"/>
      <c r="K804" s="87"/>
      <c r="L804" s="87"/>
      <c r="M804" s="87"/>
      <c r="N804" s="87"/>
      <c r="O804" s="87"/>
      <c r="P804" s="87"/>
      <c r="Q804" s="87"/>
      <c r="R804" s="87"/>
      <c r="S804" s="87"/>
      <c r="T804" s="87"/>
      <c r="U804" s="87"/>
      <c r="V804" s="87"/>
      <c r="W804" s="87"/>
      <c r="X804" s="87"/>
      <c r="Y804" s="87"/>
      <c r="Z804" s="87"/>
      <c r="AA804" s="87"/>
      <c r="AB804" s="87"/>
      <c r="AC804" s="87"/>
      <c r="AD804" s="87"/>
      <c r="AE804" s="87"/>
      <c r="AF804" s="87"/>
      <c r="AG804" s="87"/>
      <c r="AH804" s="87"/>
      <c r="AI804" s="87"/>
      <c r="AJ804" s="87"/>
      <c r="AK804" s="87"/>
      <c r="AL804" s="87"/>
      <c r="AM804" s="87"/>
      <c r="AN804" s="87"/>
      <c r="AO804" s="87"/>
      <c r="AP804" s="87"/>
      <c r="AQ804" s="87"/>
      <c r="AR804" s="87"/>
      <c r="AS804" s="87"/>
      <c r="AT804" s="87"/>
      <c r="AU804" s="87"/>
      <c r="AV804" s="87"/>
      <c r="AW804" s="87"/>
      <c r="AX804" s="87"/>
      <c r="AY804" s="87"/>
      <c r="AZ804" s="87"/>
      <c r="BA804" s="87"/>
      <c r="BB804" s="87"/>
      <c r="BC804" s="87"/>
      <c r="BD804" s="87"/>
      <c r="BE804" s="87"/>
      <c r="BF804" s="87"/>
      <c r="BG804" s="87"/>
      <c r="BH804" s="87"/>
      <c r="BI804" s="87"/>
      <c r="BJ804" s="87"/>
      <c r="BK804" s="87"/>
      <c r="BL804" s="87"/>
      <c r="BM804" s="87"/>
      <c r="BN804" s="87"/>
      <c r="BO804" s="87"/>
      <c r="BP804" s="87"/>
      <c r="BQ804" s="87"/>
      <c r="BR804" s="87"/>
      <c r="BS804" s="63"/>
    </row>
    <row r="805" spans="4:71" s="64" customFormat="1" ht="9.75" customHeight="1" x14ac:dyDescent="0.3">
      <c r="D805" s="87"/>
      <c r="E805" s="87"/>
      <c r="F805" s="87"/>
      <c r="G805" s="87"/>
      <c r="H805" s="87"/>
      <c r="I805" s="87"/>
      <c r="J805" s="87"/>
      <c r="K805" s="87"/>
      <c r="L805" s="87"/>
      <c r="M805" s="87"/>
      <c r="N805" s="87"/>
      <c r="O805" s="87"/>
      <c r="P805" s="87"/>
      <c r="Q805" s="87"/>
      <c r="R805" s="87"/>
      <c r="S805" s="87"/>
      <c r="T805" s="87"/>
      <c r="U805" s="87"/>
      <c r="V805" s="87"/>
      <c r="W805" s="87"/>
      <c r="X805" s="87"/>
      <c r="Y805" s="87"/>
      <c r="Z805" s="87"/>
      <c r="AA805" s="87"/>
      <c r="AB805" s="87"/>
      <c r="AC805" s="87"/>
      <c r="AD805" s="87"/>
      <c r="AE805" s="87"/>
      <c r="AF805" s="87"/>
      <c r="AG805" s="87"/>
      <c r="AH805" s="87"/>
      <c r="AI805" s="87"/>
      <c r="AJ805" s="87"/>
      <c r="AK805" s="87"/>
      <c r="AL805" s="87"/>
      <c r="AM805" s="87"/>
      <c r="AN805" s="87"/>
      <c r="AO805" s="87"/>
      <c r="AP805" s="87"/>
      <c r="AQ805" s="87"/>
      <c r="AR805" s="87"/>
      <c r="AS805" s="87"/>
      <c r="AT805" s="87"/>
      <c r="AU805" s="87"/>
      <c r="AV805" s="87"/>
      <c r="AW805" s="87"/>
      <c r="AX805" s="87"/>
      <c r="AY805" s="87"/>
      <c r="AZ805" s="87"/>
      <c r="BA805" s="87"/>
      <c r="BB805" s="87"/>
      <c r="BC805" s="87"/>
      <c r="BD805" s="87"/>
      <c r="BE805" s="87"/>
      <c r="BF805" s="87"/>
      <c r="BG805" s="87"/>
      <c r="BH805" s="87"/>
      <c r="BI805" s="87"/>
      <c r="BJ805" s="87"/>
      <c r="BK805" s="87"/>
      <c r="BL805" s="87"/>
      <c r="BM805" s="87"/>
      <c r="BN805" s="87"/>
      <c r="BO805" s="87"/>
      <c r="BP805" s="87"/>
      <c r="BQ805" s="87"/>
      <c r="BR805" s="87"/>
      <c r="BS805" s="63"/>
    </row>
    <row r="806" spans="4:71" s="64" customFormat="1" ht="9.75" customHeight="1" x14ac:dyDescent="0.3">
      <c r="D806" s="87"/>
      <c r="E806" s="87"/>
      <c r="F806" s="87"/>
      <c r="G806" s="87"/>
      <c r="H806" s="87"/>
      <c r="I806" s="87"/>
      <c r="J806" s="87"/>
      <c r="K806" s="87"/>
      <c r="L806" s="87"/>
      <c r="M806" s="87"/>
      <c r="N806" s="87"/>
      <c r="O806" s="87"/>
      <c r="P806" s="87"/>
      <c r="Q806" s="87"/>
      <c r="R806" s="87"/>
      <c r="S806" s="87"/>
      <c r="T806" s="87"/>
      <c r="U806" s="87"/>
      <c r="V806" s="87"/>
      <c r="W806" s="87"/>
      <c r="X806" s="87"/>
      <c r="Y806" s="87"/>
      <c r="Z806" s="87"/>
      <c r="AA806" s="87"/>
      <c r="AB806" s="87"/>
      <c r="AC806" s="87"/>
      <c r="AD806" s="87"/>
      <c r="AE806" s="87"/>
      <c r="AF806" s="87"/>
      <c r="AG806" s="87"/>
      <c r="AH806" s="87"/>
      <c r="AI806" s="87"/>
      <c r="AJ806" s="87"/>
      <c r="AK806" s="87"/>
      <c r="AL806" s="87"/>
      <c r="AM806" s="87"/>
      <c r="AN806" s="87"/>
      <c r="AO806" s="87"/>
      <c r="AP806" s="87"/>
      <c r="AQ806" s="87"/>
      <c r="AR806" s="87"/>
      <c r="AS806" s="87"/>
      <c r="AT806" s="87"/>
      <c r="AU806" s="87"/>
      <c r="AV806" s="87"/>
      <c r="AW806" s="87"/>
      <c r="AX806" s="87"/>
      <c r="AY806" s="87"/>
      <c r="AZ806" s="87"/>
      <c r="BA806" s="87"/>
      <c r="BB806" s="87"/>
      <c r="BC806" s="87"/>
      <c r="BD806" s="87"/>
      <c r="BE806" s="87"/>
      <c r="BF806" s="87"/>
      <c r="BG806" s="87"/>
      <c r="BH806" s="87"/>
      <c r="BI806" s="87"/>
      <c r="BJ806" s="87"/>
      <c r="BK806" s="87"/>
      <c r="BL806" s="87"/>
      <c r="BM806" s="87"/>
      <c r="BN806" s="87"/>
      <c r="BO806" s="87"/>
      <c r="BP806" s="87"/>
      <c r="BQ806" s="87"/>
      <c r="BR806" s="87"/>
      <c r="BS806" s="63"/>
    </row>
    <row r="807" spans="4:71" s="64" customFormat="1" ht="9.75" customHeight="1" x14ac:dyDescent="0.3">
      <c r="D807" s="87"/>
      <c r="E807" s="87"/>
      <c r="F807" s="87"/>
      <c r="G807" s="87"/>
      <c r="H807" s="87"/>
      <c r="I807" s="87"/>
      <c r="J807" s="87"/>
      <c r="K807" s="87"/>
      <c r="L807" s="87"/>
      <c r="M807" s="87"/>
      <c r="N807" s="87"/>
      <c r="O807" s="87"/>
      <c r="P807" s="87"/>
      <c r="Q807" s="87"/>
      <c r="R807" s="87"/>
      <c r="S807" s="87"/>
      <c r="T807" s="87"/>
      <c r="U807" s="87"/>
      <c r="V807" s="87"/>
      <c r="W807" s="87"/>
      <c r="X807" s="87"/>
      <c r="Y807" s="87"/>
      <c r="Z807" s="87"/>
      <c r="AA807" s="87"/>
      <c r="AB807" s="87"/>
      <c r="AC807" s="87"/>
      <c r="AD807" s="87"/>
      <c r="AE807" s="87"/>
      <c r="AF807" s="87"/>
      <c r="AG807" s="87"/>
      <c r="AH807" s="87"/>
      <c r="AI807" s="87"/>
      <c r="AJ807" s="87"/>
      <c r="AK807" s="87"/>
      <c r="AL807" s="87"/>
      <c r="AM807" s="87"/>
      <c r="AN807" s="87"/>
      <c r="AO807" s="87"/>
      <c r="AP807" s="87"/>
      <c r="AQ807" s="87"/>
      <c r="AR807" s="87"/>
      <c r="AS807" s="87"/>
      <c r="AT807" s="87"/>
      <c r="AU807" s="87"/>
      <c r="AV807" s="87"/>
      <c r="AW807" s="87"/>
      <c r="AX807" s="87"/>
      <c r="AY807" s="87"/>
      <c r="AZ807" s="87"/>
      <c r="BA807" s="87"/>
      <c r="BB807" s="87"/>
      <c r="BC807" s="87"/>
      <c r="BD807" s="87"/>
      <c r="BE807" s="87"/>
      <c r="BF807" s="87"/>
      <c r="BG807" s="87"/>
      <c r="BH807" s="87"/>
      <c r="BI807" s="87"/>
      <c r="BJ807" s="87"/>
      <c r="BK807" s="87"/>
      <c r="BL807" s="87"/>
      <c r="BM807" s="87"/>
      <c r="BN807" s="87"/>
      <c r="BO807" s="87"/>
      <c r="BP807" s="87"/>
      <c r="BQ807" s="87"/>
      <c r="BR807" s="87"/>
      <c r="BS807" s="63"/>
    </row>
    <row r="808" spans="4:71" s="64" customFormat="1" ht="9.75" customHeight="1" x14ac:dyDescent="0.3">
      <c r="D808" s="87"/>
      <c r="E808" s="87"/>
      <c r="F808" s="87"/>
      <c r="G808" s="87"/>
      <c r="H808" s="87"/>
      <c r="I808" s="87"/>
      <c r="J808" s="87"/>
      <c r="K808" s="87"/>
      <c r="L808" s="87"/>
      <c r="M808" s="87"/>
      <c r="N808" s="87"/>
      <c r="O808" s="87"/>
      <c r="P808" s="87"/>
      <c r="Q808" s="87"/>
      <c r="R808" s="87"/>
      <c r="S808" s="87"/>
      <c r="T808" s="87"/>
      <c r="U808" s="87"/>
      <c r="V808" s="87"/>
      <c r="W808" s="87"/>
      <c r="X808" s="87"/>
      <c r="Y808" s="87"/>
      <c r="Z808" s="87"/>
      <c r="AA808" s="87"/>
      <c r="AB808" s="87"/>
      <c r="AC808" s="87"/>
      <c r="AD808" s="87"/>
      <c r="AE808" s="87"/>
      <c r="AF808" s="87"/>
      <c r="AG808" s="87"/>
      <c r="AH808" s="87"/>
      <c r="AI808" s="87"/>
      <c r="AJ808" s="87"/>
      <c r="AK808" s="87"/>
      <c r="AL808" s="87"/>
      <c r="AM808" s="87"/>
      <c r="AN808" s="87"/>
      <c r="AO808" s="87"/>
      <c r="AP808" s="87"/>
      <c r="AQ808" s="87"/>
      <c r="AR808" s="87"/>
      <c r="AS808" s="87"/>
      <c r="AT808" s="87"/>
      <c r="AU808" s="87"/>
      <c r="AV808" s="87"/>
      <c r="AW808" s="87"/>
      <c r="AX808" s="87"/>
      <c r="AY808" s="87"/>
      <c r="AZ808" s="87"/>
      <c r="BA808" s="87"/>
      <c r="BB808" s="87"/>
      <c r="BC808" s="87"/>
      <c r="BD808" s="87"/>
      <c r="BE808" s="87"/>
      <c r="BF808" s="87"/>
      <c r="BG808" s="87"/>
      <c r="BH808" s="87"/>
      <c r="BI808" s="87"/>
      <c r="BJ808" s="87"/>
      <c r="BK808" s="87"/>
      <c r="BL808" s="87"/>
      <c r="BM808" s="87"/>
      <c r="BN808" s="87"/>
      <c r="BO808" s="87"/>
      <c r="BP808" s="87"/>
      <c r="BQ808" s="87"/>
      <c r="BR808" s="87"/>
      <c r="BS808" s="63"/>
    </row>
    <row r="809" spans="4:71" s="64" customFormat="1" ht="9.75" customHeight="1" x14ac:dyDescent="0.3">
      <c r="D809" s="87"/>
      <c r="E809" s="87"/>
      <c r="F809" s="87"/>
      <c r="G809" s="87"/>
      <c r="H809" s="87"/>
      <c r="I809" s="87"/>
      <c r="J809" s="87"/>
      <c r="K809" s="87"/>
      <c r="L809" s="87"/>
      <c r="M809" s="87"/>
      <c r="N809" s="87"/>
      <c r="O809" s="87"/>
      <c r="P809" s="87"/>
      <c r="Q809" s="87"/>
      <c r="R809" s="87"/>
      <c r="S809" s="87"/>
      <c r="T809" s="87"/>
      <c r="U809" s="87"/>
      <c r="V809" s="87"/>
      <c r="W809" s="87"/>
      <c r="X809" s="87"/>
      <c r="Y809" s="87"/>
      <c r="Z809" s="87"/>
      <c r="AA809" s="87"/>
      <c r="AB809" s="87"/>
      <c r="AC809" s="87"/>
      <c r="AD809" s="87"/>
      <c r="AE809" s="87"/>
      <c r="AF809" s="87"/>
      <c r="AG809" s="87"/>
      <c r="AH809" s="87"/>
      <c r="AI809" s="87"/>
      <c r="AJ809" s="87"/>
      <c r="AK809" s="87"/>
      <c r="AL809" s="87"/>
      <c r="AM809" s="87"/>
      <c r="AN809" s="87"/>
      <c r="AO809" s="87"/>
      <c r="AP809" s="87"/>
      <c r="AQ809" s="87"/>
      <c r="AR809" s="87"/>
      <c r="AS809" s="87"/>
      <c r="AT809" s="87"/>
      <c r="AU809" s="87"/>
      <c r="AV809" s="87"/>
      <c r="AW809" s="87"/>
      <c r="AX809" s="87"/>
      <c r="AY809" s="87"/>
      <c r="AZ809" s="87"/>
      <c r="BA809" s="87"/>
      <c r="BB809" s="87"/>
      <c r="BC809" s="87"/>
      <c r="BD809" s="87"/>
      <c r="BE809" s="87"/>
      <c r="BF809" s="87"/>
      <c r="BG809" s="87"/>
      <c r="BH809" s="87"/>
      <c r="BI809" s="87"/>
      <c r="BJ809" s="87"/>
      <c r="BK809" s="87"/>
      <c r="BL809" s="87"/>
      <c r="BM809" s="87"/>
      <c r="BN809" s="87"/>
      <c r="BO809" s="87"/>
      <c r="BP809" s="87"/>
      <c r="BQ809" s="87"/>
      <c r="BR809" s="87"/>
      <c r="BS809" s="63"/>
    </row>
    <row r="810" spans="4:71" s="64" customFormat="1" ht="9.75" customHeight="1" x14ac:dyDescent="0.3">
      <c r="D810" s="87"/>
      <c r="E810" s="87"/>
      <c r="F810" s="87"/>
      <c r="G810" s="87"/>
      <c r="H810" s="87"/>
      <c r="I810" s="87"/>
      <c r="J810" s="87"/>
      <c r="K810" s="87"/>
      <c r="L810" s="87"/>
      <c r="M810" s="87"/>
      <c r="N810" s="87"/>
      <c r="O810" s="87"/>
      <c r="P810" s="87"/>
      <c r="Q810" s="87"/>
      <c r="R810" s="87"/>
      <c r="S810" s="87"/>
      <c r="T810" s="87"/>
      <c r="U810" s="87"/>
      <c r="V810" s="87"/>
      <c r="W810" s="87"/>
      <c r="X810" s="87"/>
      <c r="Y810" s="87"/>
      <c r="Z810" s="87"/>
      <c r="AA810" s="87"/>
      <c r="AB810" s="87"/>
      <c r="AC810" s="87"/>
      <c r="AD810" s="87"/>
      <c r="AE810" s="87"/>
      <c r="AF810" s="87"/>
      <c r="AG810" s="87"/>
      <c r="AH810" s="87"/>
      <c r="AI810" s="87"/>
      <c r="AJ810" s="87"/>
      <c r="AK810" s="87"/>
      <c r="AL810" s="87"/>
      <c r="AM810" s="87"/>
      <c r="AN810" s="87"/>
      <c r="AO810" s="87"/>
      <c r="AP810" s="87"/>
      <c r="AQ810" s="87"/>
      <c r="AR810" s="87"/>
      <c r="AS810" s="87"/>
      <c r="AT810" s="87"/>
      <c r="AU810" s="87"/>
      <c r="AV810" s="87"/>
      <c r="AW810" s="87"/>
      <c r="AX810" s="87"/>
      <c r="AY810" s="87"/>
      <c r="AZ810" s="87"/>
      <c r="BA810" s="87"/>
      <c r="BB810" s="87"/>
      <c r="BC810" s="87"/>
      <c r="BD810" s="87"/>
      <c r="BE810" s="87"/>
      <c r="BF810" s="87"/>
      <c r="BG810" s="87"/>
      <c r="BH810" s="87"/>
      <c r="BI810" s="87"/>
      <c r="BJ810" s="87"/>
      <c r="BK810" s="87"/>
      <c r="BL810" s="87"/>
      <c r="BM810" s="87"/>
      <c r="BN810" s="87"/>
      <c r="BO810" s="87"/>
      <c r="BP810" s="87"/>
      <c r="BQ810" s="87"/>
      <c r="BR810" s="87"/>
      <c r="BS810" s="63"/>
    </row>
    <row r="811" spans="4:71" s="64" customFormat="1" ht="9.75" customHeight="1" x14ac:dyDescent="0.3">
      <c r="D811" s="87"/>
      <c r="E811" s="87"/>
      <c r="F811" s="87"/>
      <c r="G811" s="87"/>
      <c r="H811" s="87"/>
      <c r="I811" s="87"/>
      <c r="J811" s="87"/>
      <c r="K811" s="87"/>
      <c r="L811" s="87"/>
      <c r="M811" s="87"/>
      <c r="N811" s="87"/>
      <c r="O811" s="87"/>
      <c r="P811" s="87"/>
      <c r="Q811" s="87"/>
      <c r="R811" s="87"/>
      <c r="S811" s="87"/>
      <c r="T811" s="87"/>
      <c r="U811" s="87"/>
      <c r="V811" s="87"/>
      <c r="W811" s="87"/>
      <c r="X811" s="87"/>
      <c r="Y811" s="87"/>
      <c r="Z811" s="87"/>
      <c r="AA811" s="87"/>
      <c r="AB811" s="87"/>
      <c r="AC811" s="87"/>
      <c r="AD811" s="87"/>
      <c r="AE811" s="87"/>
      <c r="AF811" s="87"/>
      <c r="AG811" s="87"/>
      <c r="AH811" s="87"/>
      <c r="AI811" s="87"/>
      <c r="AJ811" s="87"/>
      <c r="AK811" s="87"/>
      <c r="AL811" s="87"/>
      <c r="AM811" s="87"/>
      <c r="AN811" s="87"/>
      <c r="AO811" s="87"/>
      <c r="AP811" s="87"/>
      <c r="AQ811" s="87"/>
      <c r="AR811" s="87"/>
      <c r="AS811" s="87"/>
      <c r="AT811" s="87"/>
      <c r="AU811" s="87"/>
      <c r="AV811" s="87"/>
      <c r="AW811" s="87"/>
      <c r="AX811" s="87"/>
      <c r="AY811" s="87"/>
      <c r="AZ811" s="87"/>
      <c r="BA811" s="87"/>
      <c r="BB811" s="87"/>
      <c r="BC811" s="87"/>
      <c r="BD811" s="87"/>
      <c r="BE811" s="87"/>
      <c r="BF811" s="87"/>
      <c r="BG811" s="87"/>
      <c r="BH811" s="87"/>
      <c r="BI811" s="87"/>
      <c r="BJ811" s="87"/>
      <c r="BK811" s="87"/>
      <c r="BL811" s="87"/>
      <c r="BM811" s="87"/>
      <c r="BN811" s="87"/>
      <c r="BO811" s="87"/>
      <c r="BP811" s="87"/>
      <c r="BQ811" s="87"/>
      <c r="BR811" s="87"/>
      <c r="BS811" s="63"/>
    </row>
    <row r="812" spans="4:71" s="64" customFormat="1" ht="9.75" customHeight="1" x14ac:dyDescent="0.3">
      <c r="D812" s="87"/>
      <c r="E812" s="87"/>
      <c r="F812" s="87"/>
      <c r="G812" s="87"/>
      <c r="H812" s="87"/>
      <c r="I812" s="87"/>
      <c r="J812" s="87"/>
      <c r="K812" s="87"/>
      <c r="L812" s="87"/>
      <c r="M812" s="87"/>
      <c r="N812" s="87"/>
      <c r="O812" s="87"/>
      <c r="P812" s="87"/>
      <c r="Q812" s="87"/>
      <c r="R812" s="87"/>
      <c r="S812" s="87"/>
      <c r="T812" s="87"/>
      <c r="U812" s="87"/>
      <c r="V812" s="87"/>
      <c r="W812" s="87"/>
      <c r="X812" s="87"/>
      <c r="Y812" s="87"/>
      <c r="Z812" s="87"/>
      <c r="AA812" s="87"/>
      <c r="AB812" s="87"/>
      <c r="AC812" s="87"/>
      <c r="AD812" s="87"/>
      <c r="AE812" s="87"/>
      <c r="AF812" s="87"/>
      <c r="AG812" s="87"/>
      <c r="AH812" s="87"/>
      <c r="AI812" s="87"/>
      <c r="AJ812" s="87"/>
      <c r="AK812" s="87"/>
      <c r="AL812" s="87"/>
      <c r="AM812" s="87"/>
      <c r="AN812" s="87"/>
      <c r="AO812" s="87"/>
      <c r="AP812" s="87"/>
      <c r="AQ812" s="87"/>
      <c r="AR812" s="87"/>
      <c r="AS812" s="87"/>
      <c r="AT812" s="87"/>
      <c r="AU812" s="87"/>
      <c r="AV812" s="87"/>
      <c r="AW812" s="87"/>
      <c r="AX812" s="87"/>
      <c r="AY812" s="87"/>
      <c r="AZ812" s="87"/>
      <c r="BA812" s="87"/>
      <c r="BB812" s="87"/>
      <c r="BC812" s="87"/>
      <c r="BD812" s="87"/>
      <c r="BE812" s="87"/>
      <c r="BF812" s="87"/>
      <c r="BG812" s="87"/>
      <c r="BH812" s="87"/>
      <c r="BI812" s="87"/>
      <c r="BJ812" s="87"/>
      <c r="BK812" s="87"/>
      <c r="BL812" s="87"/>
      <c r="BM812" s="87"/>
      <c r="BN812" s="87"/>
      <c r="BO812" s="87"/>
      <c r="BP812" s="87"/>
      <c r="BQ812" s="87"/>
      <c r="BR812" s="87"/>
      <c r="BS812" s="63"/>
    </row>
    <row r="813" spans="4:71" s="64" customFormat="1" ht="9.75" customHeight="1" x14ac:dyDescent="0.3">
      <c r="D813" s="87"/>
      <c r="E813" s="87"/>
      <c r="F813" s="87"/>
      <c r="G813" s="87"/>
      <c r="H813" s="87"/>
      <c r="I813" s="87"/>
      <c r="J813" s="87"/>
      <c r="K813" s="87"/>
      <c r="L813" s="87"/>
      <c r="M813" s="87"/>
      <c r="N813" s="87"/>
      <c r="O813" s="87"/>
      <c r="P813" s="87"/>
      <c r="Q813" s="87"/>
      <c r="R813" s="87"/>
      <c r="S813" s="87"/>
      <c r="T813" s="87"/>
      <c r="U813" s="87"/>
      <c r="V813" s="87"/>
      <c r="W813" s="87"/>
      <c r="X813" s="87"/>
      <c r="Y813" s="87"/>
      <c r="Z813" s="87"/>
      <c r="AA813" s="87"/>
      <c r="AB813" s="87"/>
      <c r="AC813" s="87"/>
      <c r="AD813" s="87"/>
      <c r="AE813" s="87"/>
      <c r="AF813" s="87"/>
      <c r="AG813" s="87"/>
      <c r="AH813" s="87"/>
      <c r="AI813" s="87"/>
      <c r="AJ813" s="87"/>
      <c r="AK813" s="87"/>
      <c r="AL813" s="87"/>
      <c r="AM813" s="87"/>
      <c r="AN813" s="87"/>
      <c r="AO813" s="87"/>
      <c r="AP813" s="87"/>
      <c r="AQ813" s="87"/>
      <c r="AR813" s="87"/>
      <c r="AS813" s="87"/>
      <c r="AT813" s="87"/>
      <c r="AU813" s="87"/>
      <c r="AV813" s="87"/>
      <c r="AW813" s="87"/>
      <c r="AX813" s="87"/>
      <c r="AY813" s="87"/>
      <c r="AZ813" s="87"/>
      <c r="BA813" s="87"/>
      <c r="BB813" s="87"/>
      <c r="BC813" s="87"/>
      <c r="BD813" s="87"/>
      <c r="BE813" s="87"/>
      <c r="BF813" s="87"/>
      <c r="BG813" s="87"/>
      <c r="BH813" s="87"/>
      <c r="BI813" s="87"/>
      <c r="BJ813" s="87"/>
      <c r="BK813" s="87"/>
      <c r="BL813" s="87"/>
      <c r="BM813" s="87"/>
      <c r="BN813" s="87"/>
      <c r="BO813" s="87"/>
      <c r="BP813" s="87"/>
      <c r="BQ813" s="87"/>
      <c r="BR813" s="87"/>
      <c r="BS813" s="63"/>
    </row>
    <row r="814" spans="4:71" s="64" customFormat="1" ht="9.75" customHeight="1" x14ac:dyDescent="0.3">
      <c r="D814" s="87"/>
      <c r="E814" s="87"/>
      <c r="F814" s="87"/>
      <c r="G814" s="87"/>
      <c r="H814" s="87"/>
      <c r="I814" s="87"/>
      <c r="J814" s="87"/>
      <c r="K814" s="87"/>
      <c r="L814" s="87"/>
      <c r="M814" s="87"/>
      <c r="N814" s="87"/>
      <c r="O814" s="87"/>
      <c r="P814" s="87"/>
      <c r="Q814" s="87"/>
      <c r="R814" s="87"/>
      <c r="S814" s="87"/>
      <c r="T814" s="87"/>
      <c r="U814" s="87"/>
      <c r="V814" s="87"/>
      <c r="W814" s="87"/>
      <c r="X814" s="87"/>
      <c r="Y814" s="87"/>
      <c r="Z814" s="87"/>
      <c r="AA814" s="87"/>
      <c r="AB814" s="87"/>
      <c r="AC814" s="87"/>
      <c r="AD814" s="87"/>
      <c r="AE814" s="87"/>
      <c r="AF814" s="87"/>
      <c r="AG814" s="87"/>
      <c r="AH814" s="87"/>
      <c r="AI814" s="87"/>
      <c r="AJ814" s="87"/>
      <c r="AK814" s="87"/>
      <c r="AL814" s="87"/>
      <c r="AM814" s="87"/>
      <c r="AN814" s="87"/>
      <c r="AO814" s="87"/>
      <c r="AP814" s="87"/>
      <c r="AQ814" s="87"/>
      <c r="AR814" s="87"/>
      <c r="AS814" s="87"/>
      <c r="AT814" s="87"/>
      <c r="AU814" s="87"/>
      <c r="AV814" s="87"/>
      <c r="AW814" s="87"/>
      <c r="AX814" s="87"/>
      <c r="AY814" s="87"/>
      <c r="AZ814" s="87"/>
      <c r="BA814" s="87"/>
      <c r="BB814" s="87"/>
      <c r="BC814" s="87"/>
      <c r="BD814" s="87"/>
      <c r="BE814" s="87"/>
      <c r="BF814" s="87"/>
      <c r="BG814" s="87"/>
      <c r="BH814" s="87"/>
      <c r="BI814" s="87"/>
      <c r="BJ814" s="87"/>
      <c r="BK814" s="87"/>
      <c r="BL814" s="87"/>
      <c r="BM814" s="87"/>
      <c r="BN814" s="87"/>
      <c r="BO814" s="87"/>
      <c r="BP814" s="87"/>
      <c r="BQ814" s="87"/>
      <c r="BR814" s="87"/>
      <c r="BS814" s="63"/>
    </row>
    <row r="815" spans="4:71" s="64" customFormat="1" ht="9.75" customHeight="1" x14ac:dyDescent="0.3">
      <c r="D815" s="87"/>
      <c r="E815" s="87"/>
      <c r="F815" s="87"/>
      <c r="G815" s="87"/>
      <c r="H815" s="87"/>
      <c r="I815" s="87"/>
      <c r="J815" s="87"/>
      <c r="K815" s="87"/>
      <c r="L815" s="87"/>
      <c r="M815" s="87"/>
      <c r="N815" s="87"/>
      <c r="O815" s="87"/>
      <c r="P815" s="87"/>
      <c r="Q815" s="87"/>
      <c r="R815" s="87"/>
      <c r="S815" s="87"/>
      <c r="T815" s="87"/>
      <c r="U815" s="87"/>
      <c r="V815" s="87"/>
      <c r="W815" s="87"/>
      <c r="X815" s="87"/>
      <c r="Y815" s="87"/>
      <c r="Z815" s="87"/>
      <c r="AA815" s="87"/>
      <c r="AB815" s="87"/>
      <c r="AC815" s="87"/>
      <c r="AD815" s="87"/>
      <c r="AE815" s="87"/>
      <c r="AF815" s="87"/>
      <c r="AG815" s="87"/>
      <c r="AH815" s="87"/>
      <c r="AI815" s="87"/>
      <c r="AJ815" s="87"/>
      <c r="AK815" s="87"/>
      <c r="AL815" s="87"/>
      <c r="AM815" s="87"/>
      <c r="AN815" s="87"/>
      <c r="AO815" s="87"/>
      <c r="AP815" s="87"/>
      <c r="AQ815" s="87"/>
      <c r="AR815" s="87"/>
      <c r="AS815" s="87"/>
      <c r="AT815" s="87"/>
      <c r="AU815" s="87"/>
      <c r="AV815" s="87"/>
      <c r="AW815" s="87"/>
      <c r="AX815" s="87"/>
      <c r="AY815" s="87"/>
      <c r="AZ815" s="87"/>
      <c r="BA815" s="87"/>
      <c r="BB815" s="87"/>
      <c r="BC815" s="87"/>
      <c r="BD815" s="87"/>
      <c r="BE815" s="87"/>
      <c r="BF815" s="87"/>
      <c r="BG815" s="87"/>
      <c r="BH815" s="87"/>
      <c r="BI815" s="87"/>
      <c r="BJ815" s="87"/>
      <c r="BK815" s="87"/>
      <c r="BL815" s="87"/>
      <c r="BM815" s="87"/>
      <c r="BN815" s="87"/>
      <c r="BO815" s="87"/>
      <c r="BP815" s="87"/>
      <c r="BQ815" s="87"/>
      <c r="BR815" s="87"/>
      <c r="BS815" s="63"/>
    </row>
    <row r="816" spans="4:71" s="64" customFormat="1" ht="9.75" customHeight="1" x14ac:dyDescent="0.3">
      <c r="D816" s="87"/>
      <c r="E816" s="87"/>
      <c r="F816" s="87"/>
      <c r="G816" s="87"/>
      <c r="H816" s="87"/>
      <c r="I816" s="87"/>
      <c r="J816" s="87"/>
      <c r="K816" s="87"/>
      <c r="L816" s="87"/>
      <c r="M816" s="87"/>
      <c r="N816" s="87"/>
      <c r="O816" s="87"/>
      <c r="P816" s="87"/>
      <c r="Q816" s="87"/>
      <c r="R816" s="87"/>
      <c r="S816" s="87"/>
      <c r="T816" s="87"/>
      <c r="U816" s="87"/>
      <c r="V816" s="87"/>
      <c r="W816" s="87"/>
      <c r="X816" s="87"/>
      <c r="Y816" s="87"/>
      <c r="Z816" s="87"/>
      <c r="AA816" s="87"/>
      <c r="AB816" s="87"/>
      <c r="AC816" s="87"/>
      <c r="AD816" s="87"/>
      <c r="AE816" s="87"/>
      <c r="AF816" s="87"/>
      <c r="AG816" s="87"/>
      <c r="AH816" s="87"/>
      <c r="AI816" s="87"/>
      <c r="AJ816" s="87"/>
      <c r="AK816" s="87"/>
      <c r="AL816" s="87"/>
      <c r="AM816" s="87"/>
      <c r="AN816" s="87"/>
      <c r="AO816" s="87"/>
      <c r="AP816" s="87"/>
      <c r="AQ816" s="87"/>
      <c r="AR816" s="87"/>
      <c r="AS816" s="87"/>
      <c r="AT816" s="87"/>
      <c r="AU816" s="87"/>
      <c r="AV816" s="87"/>
      <c r="AW816" s="87"/>
      <c r="AX816" s="87"/>
      <c r="AY816" s="87"/>
      <c r="AZ816" s="87"/>
      <c r="BA816" s="87"/>
      <c r="BB816" s="87"/>
      <c r="BC816" s="87"/>
      <c r="BD816" s="87"/>
      <c r="BE816" s="87"/>
      <c r="BF816" s="87"/>
      <c r="BG816" s="87"/>
      <c r="BH816" s="87"/>
      <c r="BI816" s="87"/>
      <c r="BJ816" s="87"/>
      <c r="BK816" s="87"/>
      <c r="BL816" s="87"/>
      <c r="BM816" s="87"/>
      <c r="BN816" s="87"/>
      <c r="BO816" s="87"/>
      <c r="BP816" s="87"/>
      <c r="BQ816" s="87"/>
      <c r="BR816" s="87"/>
      <c r="BS816" s="63"/>
    </row>
    <row r="817" spans="4:71" s="64" customFormat="1" ht="9.75" customHeight="1" x14ac:dyDescent="0.3">
      <c r="D817" s="87"/>
      <c r="E817" s="87"/>
      <c r="F817" s="87"/>
      <c r="G817" s="87"/>
      <c r="H817" s="87"/>
      <c r="I817" s="87"/>
      <c r="J817" s="87"/>
      <c r="K817" s="87"/>
      <c r="L817" s="87"/>
      <c r="M817" s="87"/>
      <c r="N817" s="87"/>
      <c r="O817" s="87"/>
      <c r="P817" s="87"/>
      <c r="Q817" s="87"/>
      <c r="R817" s="87"/>
      <c r="S817" s="87"/>
      <c r="T817" s="87"/>
      <c r="U817" s="87"/>
      <c r="V817" s="87"/>
      <c r="W817" s="87"/>
      <c r="X817" s="87"/>
      <c r="Y817" s="87"/>
      <c r="Z817" s="87"/>
      <c r="AA817" s="87"/>
      <c r="AB817" s="87"/>
      <c r="AC817" s="87"/>
      <c r="AD817" s="87"/>
      <c r="AE817" s="87"/>
      <c r="AF817" s="87"/>
      <c r="AG817" s="87"/>
      <c r="AH817" s="87"/>
      <c r="AI817" s="87"/>
      <c r="AJ817" s="87"/>
      <c r="AK817" s="87"/>
      <c r="AL817" s="87"/>
      <c r="AM817" s="87"/>
      <c r="AN817" s="87"/>
      <c r="AO817" s="87"/>
      <c r="AP817" s="87"/>
      <c r="AQ817" s="87"/>
      <c r="AR817" s="87"/>
      <c r="AS817" s="87"/>
      <c r="AT817" s="87"/>
      <c r="AU817" s="87"/>
      <c r="AV817" s="87"/>
      <c r="AW817" s="87"/>
      <c r="AX817" s="87"/>
      <c r="AY817" s="87"/>
      <c r="AZ817" s="87"/>
      <c r="BA817" s="87"/>
      <c r="BB817" s="87"/>
      <c r="BC817" s="87"/>
      <c r="BD817" s="87"/>
      <c r="BE817" s="87"/>
      <c r="BF817" s="87"/>
      <c r="BG817" s="87"/>
      <c r="BH817" s="87"/>
      <c r="BI817" s="87"/>
      <c r="BJ817" s="87"/>
      <c r="BK817" s="87"/>
      <c r="BL817" s="87"/>
      <c r="BM817" s="87"/>
      <c r="BN817" s="87"/>
      <c r="BO817" s="87"/>
      <c r="BP817" s="87"/>
      <c r="BQ817" s="87"/>
      <c r="BR817" s="87"/>
      <c r="BS817" s="63"/>
    </row>
    <row r="818" spans="4:71" s="64" customFormat="1" ht="9.75" customHeight="1" x14ac:dyDescent="0.3">
      <c r="D818" s="87"/>
      <c r="E818" s="87"/>
      <c r="F818" s="87"/>
      <c r="G818" s="87"/>
      <c r="H818" s="87"/>
      <c r="I818" s="87"/>
      <c r="J818" s="87"/>
      <c r="K818" s="87"/>
      <c r="L818" s="87"/>
      <c r="M818" s="87"/>
      <c r="N818" s="87"/>
      <c r="O818" s="87"/>
      <c r="P818" s="87"/>
      <c r="Q818" s="87"/>
      <c r="R818" s="87"/>
      <c r="S818" s="87"/>
      <c r="T818" s="87"/>
      <c r="U818" s="87"/>
      <c r="V818" s="87"/>
      <c r="W818" s="87"/>
      <c r="X818" s="87"/>
      <c r="Y818" s="87"/>
      <c r="Z818" s="87"/>
      <c r="AA818" s="87"/>
      <c r="AB818" s="87"/>
      <c r="AC818" s="87"/>
      <c r="AD818" s="87"/>
      <c r="AE818" s="87"/>
      <c r="AF818" s="87"/>
      <c r="AG818" s="87"/>
      <c r="AH818" s="87"/>
      <c r="AI818" s="87"/>
      <c r="AJ818" s="87"/>
      <c r="AK818" s="87"/>
      <c r="AL818" s="87"/>
      <c r="AM818" s="87"/>
      <c r="AN818" s="87"/>
      <c r="AO818" s="87"/>
      <c r="AP818" s="87"/>
      <c r="AQ818" s="87"/>
      <c r="AR818" s="87"/>
      <c r="AS818" s="87"/>
      <c r="AT818" s="87"/>
      <c r="AU818" s="87"/>
      <c r="AV818" s="87"/>
      <c r="AW818" s="87"/>
      <c r="AX818" s="87"/>
      <c r="AY818" s="87"/>
      <c r="AZ818" s="87"/>
      <c r="BA818" s="87"/>
      <c r="BB818" s="87"/>
      <c r="BC818" s="87"/>
      <c r="BD818" s="87"/>
      <c r="BE818" s="87"/>
      <c r="BF818" s="87"/>
      <c r="BG818" s="87"/>
      <c r="BH818" s="87"/>
      <c r="BI818" s="87"/>
      <c r="BJ818" s="87"/>
      <c r="BK818" s="87"/>
      <c r="BL818" s="87"/>
      <c r="BM818" s="87"/>
      <c r="BN818" s="87"/>
      <c r="BO818" s="87"/>
      <c r="BP818" s="87"/>
      <c r="BQ818" s="87"/>
      <c r="BR818" s="87"/>
      <c r="BS818" s="63"/>
    </row>
    <row r="819" spans="4:71" s="64" customFormat="1" ht="9.75" customHeight="1" x14ac:dyDescent="0.3">
      <c r="D819" s="87"/>
      <c r="E819" s="87"/>
      <c r="F819" s="87"/>
      <c r="G819" s="87"/>
      <c r="H819" s="87"/>
      <c r="I819" s="87"/>
      <c r="J819" s="87"/>
      <c r="K819" s="87"/>
      <c r="L819" s="87"/>
      <c r="M819" s="87"/>
      <c r="N819" s="87"/>
      <c r="O819" s="87"/>
      <c r="P819" s="87"/>
      <c r="Q819" s="87"/>
      <c r="R819" s="87"/>
      <c r="S819" s="87"/>
      <c r="T819" s="87"/>
      <c r="U819" s="87"/>
      <c r="V819" s="87"/>
      <c r="W819" s="87"/>
      <c r="X819" s="87"/>
      <c r="Y819" s="87"/>
      <c r="Z819" s="87"/>
      <c r="AA819" s="87"/>
      <c r="AB819" s="87"/>
      <c r="AC819" s="87"/>
      <c r="AD819" s="87"/>
      <c r="AE819" s="87"/>
      <c r="AF819" s="87"/>
      <c r="AG819" s="87"/>
      <c r="AH819" s="87"/>
      <c r="AI819" s="87"/>
      <c r="AJ819" s="87"/>
      <c r="AK819" s="87"/>
      <c r="AL819" s="87"/>
      <c r="AM819" s="87"/>
      <c r="AN819" s="87"/>
      <c r="AO819" s="87"/>
      <c r="AP819" s="87"/>
      <c r="AQ819" s="87"/>
      <c r="AR819" s="87"/>
      <c r="AS819" s="87"/>
      <c r="AT819" s="87"/>
      <c r="AU819" s="87"/>
      <c r="AV819" s="87"/>
      <c r="AW819" s="87"/>
      <c r="AX819" s="87"/>
      <c r="AY819" s="87"/>
      <c r="AZ819" s="87"/>
      <c r="BA819" s="87"/>
      <c r="BB819" s="87"/>
      <c r="BC819" s="87"/>
      <c r="BD819" s="87"/>
      <c r="BE819" s="87"/>
      <c r="BF819" s="87"/>
      <c r="BG819" s="87"/>
      <c r="BH819" s="87"/>
      <c r="BI819" s="87"/>
      <c r="BJ819" s="87"/>
      <c r="BK819" s="87"/>
      <c r="BL819" s="87"/>
      <c r="BM819" s="87"/>
      <c r="BN819" s="87"/>
      <c r="BO819" s="87"/>
      <c r="BP819" s="87"/>
      <c r="BQ819" s="87"/>
      <c r="BR819" s="87"/>
      <c r="BS819" s="63"/>
    </row>
    <row r="820" spans="4:71" s="64" customFormat="1" ht="9.75" customHeight="1" x14ac:dyDescent="0.3">
      <c r="D820" s="87"/>
      <c r="E820" s="87"/>
      <c r="F820" s="87"/>
      <c r="G820" s="87"/>
      <c r="H820" s="87"/>
      <c r="I820" s="87"/>
      <c r="J820" s="87"/>
      <c r="K820" s="87"/>
      <c r="L820" s="87"/>
      <c r="M820" s="87"/>
      <c r="N820" s="87"/>
      <c r="O820" s="87"/>
      <c r="P820" s="87"/>
      <c r="Q820" s="87"/>
      <c r="R820" s="87"/>
      <c r="S820" s="87"/>
      <c r="T820" s="87"/>
      <c r="U820" s="87"/>
      <c r="V820" s="87"/>
      <c r="W820" s="87"/>
      <c r="X820" s="87"/>
      <c r="Y820" s="87"/>
      <c r="Z820" s="87"/>
      <c r="AA820" s="87"/>
      <c r="AB820" s="87"/>
      <c r="AC820" s="87"/>
      <c r="AD820" s="87"/>
      <c r="AE820" s="87"/>
      <c r="AF820" s="87"/>
      <c r="AG820" s="87"/>
      <c r="AH820" s="87"/>
      <c r="AI820" s="87"/>
      <c r="AJ820" s="87"/>
      <c r="AK820" s="87"/>
      <c r="AL820" s="87"/>
      <c r="AM820" s="87"/>
      <c r="AN820" s="87"/>
      <c r="AO820" s="87"/>
      <c r="AP820" s="87"/>
      <c r="AQ820" s="87"/>
      <c r="AR820" s="87"/>
      <c r="AS820" s="87"/>
      <c r="AT820" s="87"/>
      <c r="AU820" s="87"/>
      <c r="AV820" s="87"/>
      <c r="AW820" s="87"/>
      <c r="AX820" s="87"/>
      <c r="AY820" s="87"/>
      <c r="AZ820" s="87"/>
      <c r="BA820" s="87"/>
      <c r="BB820" s="87"/>
      <c r="BC820" s="87"/>
      <c r="BD820" s="87"/>
      <c r="BE820" s="87"/>
      <c r="BF820" s="87"/>
      <c r="BG820" s="87"/>
      <c r="BH820" s="87"/>
      <c r="BI820" s="87"/>
      <c r="BJ820" s="87"/>
      <c r="BK820" s="87"/>
      <c r="BL820" s="87"/>
      <c r="BM820" s="87"/>
      <c r="BN820" s="87"/>
      <c r="BO820" s="87"/>
      <c r="BP820" s="87"/>
      <c r="BQ820" s="87"/>
      <c r="BR820" s="87"/>
      <c r="BS820" s="63"/>
    </row>
    <row r="821" spans="4:71" s="64" customFormat="1" ht="9.75" customHeight="1" x14ac:dyDescent="0.3">
      <c r="D821" s="87"/>
      <c r="E821" s="87"/>
      <c r="F821" s="87"/>
      <c r="G821" s="87"/>
      <c r="H821" s="87"/>
      <c r="I821" s="87"/>
      <c r="J821" s="87"/>
      <c r="K821" s="87"/>
      <c r="L821" s="87"/>
      <c r="M821" s="87"/>
      <c r="N821" s="87"/>
      <c r="O821" s="87"/>
      <c r="P821" s="87"/>
      <c r="Q821" s="87"/>
      <c r="R821" s="87"/>
      <c r="S821" s="87"/>
      <c r="T821" s="87"/>
      <c r="U821" s="87"/>
      <c r="V821" s="87"/>
      <c r="W821" s="87"/>
      <c r="X821" s="87"/>
      <c r="Y821" s="87"/>
      <c r="Z821" s="87"/>
      <c r="AA821" s="87"/>
      <c r="AB821" s="87"/>
      <c r="AC821" s="87"/>
      <c r="AD821" s="87"/>
      <c r="AE821" s="87"/>
      <c r="AF821" s="87"/>
      <c r="AG821" s="87"/>
      <c r="AH821" s="87"/>
      <c r="AI821" s="87"/>
      <c r="AJ821" s="87"/>
      <c r="AK821" s="87"/>
      <c r="AL821" s="87"/>
      <c r="AM821" s="87"/>
      <c r="AN821" s="87"/>
      <c r="AO821" s="87"/>
      <c r="AP821" s="87"/>
      <c r="AQ821" s="87"/>
      <c r="AR821" s="87"/>
      <c r="AS821" s="87"/>
      <c r="AT821" s="87"/>
      <c r="AU821" s="87"/>
      <c r="AV821" s="87"/>
      <c r="AW821" s="87"/>
      <c r="AX821" s="87"/>
      <c r="AY821" s="87"/>
      <c r="AZ821" s="87"/>
      <c r="BA821" s="87"/>
      <c r="BB821" s="87"/>
      <c r="BC821" s="87"/>
      <c r="BD821" s="87"/>
      <c r="BE821" s="87"/>
      <c r="BF821" s="87"/>
      <c r="BG821" s="87"/>
      <c r="BH821" s="87"/>
      <c r="BI821" s="87"/>
      <c r="BJ821" s="87"/>
      <c r="BK821" s="87"/>
      <c r="BL821" s="87"/>
      <c r="BM821" s="87"/>
      <c r="BN821" s="87"/>
      <c r="BO821" s="87"/>
      <c r="BP821" s="87"/>
      <c r="BQ821" s="87"/>
      <c r="BR821" s="87"/>
      <c r="BS821" s="63"/>
    </row>
    <row r="822" spans="4:71" s="64" customFormat="1" ht="9.75" customHeight="1" x14ac:dyDescent="0.3">
      <c r="D822" s="87"/>
      <c r="E822" s="87"/>
      <c r="F822" s="87"/>
      <c r="G822" s="87"/>
      <c r="H822" s="87"/>
      <c r="I822" s="87"/>
      <c r="J822" s="87"/>
      <c r="K822" s="87"/>
      <c r="L822" s="87"/>
      <c r="M822" s="87"/>
      <c r="N822" s="87"/>
      <c r="O822" s="87"/>
      <c r="P822" s="87"/>
      <c r="Q822" s="87"/>
      <c r="R822" s="87"/>
      <c r="S822" s="87"/>
      <c r="T822" s="87"/>
      <c r="U822" s="87"/>
      <c r="V822" s="87"/>
      <c r="W822" s="87"/>
      <c r="X822" s="87"/>
      <c r="Y822" s="87"/>
      <c r="Z822" s="87"/>
      <c r="AA822" s="87"/>
      <c r="AB822" s="87"/>
      <c r="AC822" s="87"/>
      <c r="AD822" s="87"/>
      <c r="AE822" s="87"/>
      <c r="AF822" s="87"/>
      <c r="AG822" s="87"/>
      <c r="AH822" s="87"/>
      <c r="AI822" s="87"/>
      <c r="AJ822" s="87"/>
      <c r="AK822" s="87"/>
      <c r="AL822" s="87"/>
      <c r="AM822" s="87"/>
      <c r="AN822" s="87"/>
      <c r="AO822" s="87"/>
      <c r="AP822" s="87"/>
      <c r="AQ822" s="87"/>
      <c r="AR822" s="87"/>
      <c r="AS822" s="87"/>
      <c r="AT822" s="87"/>
      <c r="AU822" s="87"/>
      <c r="AV822" s="87"/>
      <c r="AW822" s="87"/>
      <c r="AX822" s="87"/>
      <c r="AY822" s="87"/>
      <c r="AZ822" s="87"/>
      <c r="BA822" s="87"/>
      <c r="BB822" s="87"/>
      <c r="BC822" s="87"/>
      <c r="BD822" s="87"/>
      <c r="BE822" s="87"/>
      <c r="BF822" s="87"/>
      <c r="BG822" s="87"/>
      <c r="BH822" s="87"/>
      <c r="BI822" s="87"/>
      <c r="BJ822" s="87"/>
      <c r="BK822" s="87"/>
      <c r="BL822" s="87"/>
      <c r="BM822" s="87"/>
      <c r="BN822" s="87"/>
      <c r="BO822" s="87"/>
      <c r="BP822" s="87"/>
      <c r="BQ822" s="87"/>
      <c r="BR822" s="87"/>
      <c r="BS822" s="63"/>
    </row>
    <row r="823" spans="4:71" s="64" customFormat="1" ht="9.75" customHeight="1" x14ac:dyDescent="0.3">
      <c r="D823" s="87"/>
      <c r="E823" s="87"/>
      <c r="F823" s="87"/>
      <c r="G823" s="87"/>
      <c r="H823" s="87"/>
      <c r="I823" s="87"/>
      <c r="J823" s="87"/>
      <c r="K823" s="87"/>
      <c r="L823" s="87"/>
      <c r="M823" s="87"/>
      <c r="N823" s="87"/>
      <c r="O823" s="87"/>
      <c r="P823" s="87"/>
      <c r="Q823" s="87"/>
      <c r="R823" s="87"/>
      <c r="S823" s="87"/>
      <c r="T823" s="87"/>
      <c r="U823" s="87"/>
      <c r="V823" s="87"/>
      <c r="W823" s="87"/>
      <c r="X823" s="87"/>
      <c r="Y823" s="87"/>
      <c r="Z823" s="87"/>
      <c r="AA823" s="87"/>
      <c r="AB823" s="87"/>
      <c r="AC823" s="87"/>
      <c r="AD823" s="87"/>
      <c r="AE823" s="87"/>
      <c r="AF823" s="87"/>
      <c r="AG823" s="87"/>
      <c r="AH823" s="87"/>
      <c r="AI823" s="87"/>
      <c r="AJ823" s="87"/>
      <c r="AK823" s="87"/>
      <c r="AL823" s="87"/>
      <c r="AM823" s="87"/>
      <c r="AN823" s="87"/>
      <c r="AO823" s="87"/>
      <c r="AP823" s="87"/>
      <c r="AQ823" s="87"/>
      <c r="AR823" s="87"/>
      <c r="AS823" s="87"/>
      <c r="AT823" s="87"/>
      <c r="AU823" s="87"/>
      <c r="AV823" s="87"/>
      <c r="AW823" s="87"/>
      <c r="AX823" s="87"/>
      <c r="AY823" s="87"/>
      <c r="AZ823" s="87"/>
      <c r="BA823" s="87"/>
      <c r="BB823" s="87"/>
      <c r="BC823" s="87"/>
      <c r="BD823" s="87"/>
      <c r="BE823" s="87"/>
      <c r="BF823" s="87"/>
      <c r="BG823" s="87"/>
      <c r="BH823" s="87"/>
      <c r="BI823" s="87"/>
      <c r="BJ823" s="87"/>
      <c r="BK823" s="87"/>
      <c r="BL823" s="87"/>
      <c r="BM823" s="87"/>
      <c r="BN823" s="87"/>
      <c r="BO823" s="87"/>
      <c r="BP823" s="87"/>
      <c r="BQ823" s="87"/>
      <c r="BR823" s="87"/>
      <c r="BS823" s="63"/>
    </row>
    <row r="824" spans="4:71" s="64" customFormat="1" ht="9.75" customHeight="1" x14ac:dyDescent="0.3">
      <c r="D824" s="87"/>
      <c r="E824" s="87"/>
      <c r="F824" s="87"/>
      <c r="G824" s="87"/>
      <c r="H824" s="87"/>
      <c r="I824" s="87"/>
      <c r="J824" s="87"/>
      <c r="K824" s="87"/>
      <c r="L824" s="87"/>
      <c r="M824" s="87"/>
      <c r="N824" s="87"/>
      <c r="O824" s="87"/>
      <c r="P824" s="87"/>
      <c r="Q824" s="87"/>
      <c r="R824" s="87"/>
      <c r="S824" s="87"/>
      <c r="T824" s="87"/>
      <c r="U824" s="87"/>
      <c r="V824" s="87"/>
      <c r="W824" s="87"/>
      <c r="X824" s="87"/>
      <c r="Y824" s="87"/>
      <c r="Z824" s="87"/>
      <c r="AA824" s="87"/>
      <c r="AB824" s="87"/>
      <c r="AC824" s="87"/>
      <c r="AD824" s="87"/>
      <c r="AE824" s="87"/>
      <c r="AF824" s="87"/>
      <c r="AG824" s="87"/>
      <c r="AH824" s="87"/>
      <c r="AI824" s="87"/>
      <c r="AJ824" s="87"/>
      <c r="AK824" s="87"/>
      <c r="AL824" s="87"/>
      <c r="AM824" s="87"/>
      <c r="AN824" s="87"/>
      <c r="AO824" s="87"/>
      <c r="AP824" s="87"/>
      <c r="AQ824" s="87"/>
      <c r="AR824" s="87"/>
      <c r="AS824" s="87"/>
      <c r="AT824" s="87"/>
      <c r="AU824" s="87"/>
      <c r="AV824" s="87"/>
      <c r="AW824" s="87"/>
      <c r="AX824" s="87"/>
      <c r="AY824" s="87"/>
      <c r="AZ824" s="87"/>
      <c r="BA824" s="87"/>
      <c r="BB824" s="87"/>
      <c r="BC824" s="87"/>
      <c r="BD824" s="87"/>
      <c r="BE824" s="87"/>
      <c r="BF824" s="87"/>
      <c r="BG824" s="87"/>
      <c r="BH824" s="87"/>
      <c r="BI824" s="87"/>
      <c r="BJ824" s="87"/>
      <c r="BK824" s="87"/>
      <c r="BL824" s="87"/>
      <c r="BM824" s="87"/>
      <c r="BN824" s="87"/>
      <c r="BO824" s="87"/>
      <c r="BP824" s="87"/>
      <c r="BQ824" s="87"/>
      <c r="BR824" s="87"/>
      <c r="BS824" s="63"/>
    </row>
    <row r="825" spans="4:71" s="64" customFormat="1" ht="9.75" customHeight="1" x14ac:dyDescent="0.3">
      <c r="D825" s="87"/>
      <c r="E825" s="87"/>
      <c r="F825" s="87"/>
      <c r="G825" s="87"/>
      <c r="H825" s="87"/>
      <c r="I825" s="87"/>
      <c r="J825" s="87"/>
      <c r="K825" s="87"/>
      <c r="L825" s="87"/>
      <c r="M825" s="87"/>
      <c r="N825" s="87"/>
      <c r="O825" s="87"/>
      <c r="P825" s="87"/>
      <c r="Q825" s="87"/>
      <c r="R825" s="87"/>
      <c r="S825" s="87"/>
      <c r="T825" s="87"/>
      <c r="U825" s="87"/>
      <c r="V825" s="87"/>
      <c r="W825" s="87"/>
      <c r="X825" s="87"/>
      <c r="Y825" s="87"/>
      <c r="Z825" s="87"/>
      <c r="AA825" s="87"/>
      <c r="AB825" s="87"/>
      <c r="AC825" s="87"/>
      <c r="AD825" s="87"/>
      <c r="AE825" s="87"/>
      <c r="AF825" s="87"/>
      <c r="AG825" s="87"/>
      <c r="AH825" s="87"/>
      <c r="AI825" s="87"/>
      <c r="AJ825" s="87"/>
      <c r="AK825" s="87"/>
      <c r="AL825" s="87"/>
      <c r="AM825" s="87"/>
      <c r="AN825" s="87"/>
      <c r="AO825" s="87"/>
      <c r="AP825" s="87"/>
      <c r="AQ825" s="87"/>
      <c r="AR825" s="87"/>
      <c r="AS825" s="87"/>
      <c r="AT825" s="87"/>
      <c r="AU825" s="87"/>
      <c r="AV825" s="87"/>
      <c r="AW825" s="87"/>
      <c r="AX825" s="87"/>
      <c r="AY825" s="87"/>
      <c r="AZ825" s="87"/>
      <c r="BA825" s="87"/>
      <c r="BB825" s="87"/>
      <c r="BC825" s="87"/>
      <c r="BD825" s="87"/>
      <c r="BE825" s="87"/>
      <c r="BF825" s="87"/>
      <c r="BG825" s="87"/>
      <c r="BH825" s="87"/>
      <c r="BI825" s="87"/>
      <c r="BJ825" s="87"/>
      <c r="BK825" s="87"/>
      <c r="BL825" s="87"/>
      <c r="BM825" s="87"/>
      <c r="BN825" s="87"/>
      <c r="BO825" s="87"/>
      <c r="BP825" s="87"/>
      <c r="BQ825" s="87"/>
      <c r="BR825" s="87"/>
      <c r="BS825" s="63"/>
    </row>
    <row r="826" spans="4:71" s="64" customFormat="1" ht="9.75" customHeight="1" x14ac:dyDescent="0.3">
      <c r="D826" s="87"/>
      <c r="E826" s="87"/>
      <c r="F826" s="87"/>
      <c r="G826" s="87"/>
      <c r="H826" s="87"/>
      <c r="I826" s="87"/>
      <c r="J826" s="87"/>
      <c r="K826" s="87"/>
      <c r="L826" s="87"/>
      <c r="M826" s="87"/>
      <c r="N826" s="87"/>
      <c r="O826" s="87"/>
      <c r="P826" s="87"/>
      <c r="Q826" s="87"/>
      <c r="R826" s="87"/>
      <c r="S826" s="87"/>
      <c r="T826" s="87"/>
      <c r="U826" s="87"/>
      <c r="V826" s="87"/>
      <c r="W826" s="87"/>
      <c r="X826" s="87"/>
      <c r="Y826" s="87"/>
      <c r="Z826" s="87"/>
      <c r="AA826" s="87"/>
      <c r="AB826" s="87"/>
      <c r="AC826" s="87"/>
      <c r="AD826" s="87"/>
      <c r="AE826" s="87"/>
      <c r="AF826" s="87"/>
      <c r="AG826" s="87"/>
      <c r="AH826" s="87"/>
      <c r="AI826" s="87"/>
      <c r="AJ826" s="87"/>
      <c r="AK826" s="87"/>
      <c r="AL826" s="87"/>
      <c r="AM826" s="87"/>
      <c r="AN826" s="87"/>
      <c r="AO826" s="87"/>
      <c r="AP826" s="87"/>
      <c r="AQ826" s="87"/>
      <c r="AR826" s="87"/>
      <c r="AS826" s="87"/>
      <c r="AT826" s="87"/>
      <c r="AU826" s="87"/>
      <c r="AV826" s="87"/>
      <c r="AW826" s="87"/>
      <c r="AX826" s="87"/>
      <c r="AY826" s="87"/>
      <c r="AZ826" s="87"/>
      <c r="BA826" s="87"/>
      <c r="BB826" s="87"/>
      <c r="BC826" s="87"/>
      <c r="BD826" s="87"/>
      <c r="BE826" s="87"/>
      <c r="BF826" s="87"/>
      <c r="BG826" s="87"/>
      <c r="BH826" s="87"/>
      <c r="BI826" s="87"/>
      <c r="BJ826" s="87"/>
      <c r="BK826" s="87"/>
      <c r="BL826" s="87"/>
      <c r="BM826" s="87"/>
      <c r="BN826" s="87"/>
      <c r="BO826" s="87"/>
      <c r="BP826" s="87"/>
      <c r="BQ826" s="87"/>
      <c r="BR826" s="87"/>
      <c r="BS826" s="63"/>
    </row>
    <row r="827" spans="4:71" s="64" customFormat="1" ht="9.75" customHeight="1" x14ac:dyDescent="0.3">
      <c r="D827" s="87"/>
      <c r="E827" s="87"/>
      <c r="F827" s="87"/>
      <c r="G827" s="87"/>
      <c r="H827" s="87"/>
      <c r="I827" s="87"/>
      <c r="J827" s="87"/>
      <c r="K827" s="87"/>
      <c r="L827" s="87"/>
      <c r="M827" s="87"/>
      <c r="N827" s="87"/>
      <c r="O827" s="87"/>
      <c r="P827" s="87"/>
      <c r="Q827" s="87"/>
      <c r="R827" s="87"/>
      <c r="S827" s="87"/>
      <c r="T827" s="87"/>
      <c r="U827" s="87"/>
      <c r="V827" s="87"/>
      <c r="W827" s="87"/>
      <c r="X827" s="87"/>
      <c r="Y827" s="87"/>
      <c r="Z827" s="87"/>
      <c r="AA827" s="87"/>
      <c r="AB827" s="87"/>
      <c r="AC827" s="87"/>
      <c r="AD827" s="87"/>
      <c r="AE827" s="87"/>
      <c r="AF827" s="87"/>
      <c r="AG827" s="87"/>
      <c r="AH827" s="87"/>
      <c r="AI827" s="87"/>
      <c r="AJ827" s="87"/>
      <c r="AK827" s="87"/>
      <c r="AL827" s="87"/>
      <c r="AM827" s="87"/>
      <c r="AN827" s="87"/>
      <c r="AO827" s="87"/>
      <c r="AP827" s="87"/>
      <c r="AQ827" s="87"/>
      <c r="AR827" s="87"/>
      <c r="AS827" s="87"/>
      <c r="AT827" s="87"/>
      <c r="AU827" s="87"/>
      <c r="AV827" s="87"/>
      <c r="AW827" s="87"/>
      <c r="AX827" s="87"/>
      <c r="AY827" s="87"/>
      <c r="AZ827" s="87"/>
      <c r="BA827" s="87"/>
      <c r="BB827" s="87"/>
      <c r="BC827" s="87"/>
      <c r="BD827" s="87"/>
      <c r="BE827" s="87"/>
      <c r="BF827" s="87"/>
      <c r="BG827" s="87"/>
      <c r="BH827" s="87"/>
      <c r="BI827" s="87"/>
      <c r="BJ827" s="87"/>
      <c r="BK827" s="87"/>
      <c r="BL827" s="87"/>
      <c r="BM827" s="87"/>
      <c r="BN827" s="87"/>
      <c r="BO827" s="87"/>
      <c r="BP827" s="87"/>
      <c r="BQ827" s="87"/>
      <c r="BR827" s="87"/>
      <c r="BS827" s="63"/>
    </row>
    <row r="828" spans="4:71" s="64" customFormat="1" ht="9.75" customHeight="1" x14ac:dyDescent="0.3">
      <c r="D828" s="87"/>
      <c r="E828" s="87"/>
      <c r="F828" s="87"/>
      <c r="G828" s="87"/>
      <c r="H828" s="87"/>
      <c r="I828" s="87"/>
      <c r="J828" s="87"/>
      <c r="K828" s="87"/>
      <c r="L828" s="87"/>
      <c r="M828" s="87"/>
      <c r="N828" s="87"/>
      <c r="O828" s="87"/>
      <c r="P828" s="87"/>
      <c r="Q828" s="87"/>
      <c r="R828" s="87"/>
      <c r="S828" s="87"/>
      <c r="T828" s="87"/>
      <c r="U828" s="87"/>
      <c r="V828" s="87"/>
      <c r="W828" s="87"/>
      <c r="X828" s="87"/>
      <c r="Y828" s="87"/>
      <c r="Z828" s="87"/>
      <c r="AA828" s="87"/>
      <c r="AB828" s="87"/>
      <c r="AC828" s="87"/>
      <c r="AD828" s="87"/>
      <c r="AE828" s="87"/>
      <c r="AF828" s="87"/>
      <c r="AG828" s="87"/>
      <c r="AH828" s="87"/>
      <c r="AI828" s="87"/>
      <c r="AJ828" s="87"/>
      <c r="AK828" s="87"/>
      <c r="AL828" s="87"/>
      <c r="AM828" s="87"/>
      <c r="AN828" s="87"/>
      <c r="AO828" s="87"/>
      <c r="AP828" s="87"/>
      <c r="AQ828" s="87"/>
      <c r="AR828" s="87"/>
      <c r="AS828" s="87"/>
      <c r="AT828" s="87"/>
      <c r="AU828" s="87"/>
      <c r="AV828" s="87"/>
      <c r="AW828" s="87"/>
      <c r="AX828" s="87"/>
      <c r="AY828" s="87"/>
      <c r="AZ828" s="87"/>
      <c r="BA828" s="87"/>
      <c r="BB828" s="87"/>
      <c r="BC828" s="87"/>
      <c r="BD828" s="87"/>
      <c r="BE828" s="87"/>
      <c r="BF828" s="87"/>
      <c r="BG828" s="87"/>
      <c r="BH828" s="87"/>
      <c r="BI828" s="87"/>
      <c r="BJ828" s="87"/>
      <c r="BK828" s="87"/>
      <c r="BL828" s="87"/>
      <c r="BM828" s="87"/>
      <c r="BN828" s="87"/>
      <c r="BO828" s="87"/>
      <c r="BP828" s="87"/>
      <c r="BQ828" s="87"/>
      <c r="BR828" s="87"/>
      <c r="BS828" s="63"/>
    </row>
    <row r="829" spans="4:71" s="64" customFormat="1" ht="9.75" customHeight="1" x14ac:dyDescent="0.3">
      <c r="D829" s="87"/>
      <c r="E829" s="87"/>
      <c r="F829" s="87"/>
      <c r="G829" s="87"/>
      <c r="H829" s="87"/>
      <c r="I829" s="87"/>
      <c r="J829" s="87"/>
      <c r="K829" s="87"/>
      <c r="L829" s="87"/>
      <c r="M829" s="87"/>
      <c r="N829" s="87"/>
      <c r="O829" s="87"/>
      <c r="P829" s="87"/>
      <c r="Q829" s="87"/>
      <c r="R829" s="87"/>
      <c r="S829" s="87"/>
      <c r="T829" s="87"/>
      <c r="U829" s="87"/>
      <c r="V829" s="87"/>
      <c r="W829" s="87"/>
      <c r="X829" s="87"/>
      <c r="Y829" s="87"/>
      <c r="Z829" s="87"/>
      <c r="AA829" s="87"/>
      <c r="AB829" s="87"/>
      <c r="AC829" s="87"/>
      <c r="AD829" s="87"/>
      <c r="AE829" s="87"/>
      <c r="AF829" s="87"/>
      <c r="AG829" s="87"/>
      <c r="AH829" s="87"/>
      <c r="AI829" s="87"/>
      <c r="AJ829" s="87"/>
      <c r="AK829" s="87"/>
      <c r="AL829" s="87"/>
      <c r="AM829" s="87"/>
      <c r="AN829" s="87"/>
      <c r="AO829" s="87"/>
      <c r="AP829" s="87"/>
      <c r="AQ829" s="87"/>
      <c r="AR829" s="87"/>
      <c r="AS829" s="87"/>
      <c r="AT829" s="87"/>
      <c r="AU829" s="87"/>
      <c r="AV829" s="87"/>
      <c r="AW829" s="87"/>
      <c r="AX829" s="87"/>
      <c r="AY829" s="87"/>
      <c r="AZ829" s="87"/>
      <c r="BA829" s="87"/>
      <c r="BB829" s="87"/>
      <c r="BC829" s="87"/>
      <c r="BD829" s="87"/>
      <c r="BE829" s="87"/>
      <c r="BF829" s="87"/>
      <c r="BG829" s="87"/>
      <c r="BH829" s="87"/>
      <c r="BI829" s="87"/>
      <c r="BJ829" s="87"/>
      <c r="BK829" s="87"/>
      <c r="BL829" s="87"/>
      <c r="BM829" s="87"/>
      <c r="BN829" s="87"/>
      <c r="BO829" s="87"/>
      <c r="BP829" s="87"/>
      <c r="BQ829" s="87"/>
      <c r="BR829" s="87"/>
      <c r="BS829" s="63"/>
    </row>
    <row r="830" spans="4:71" s="64" customFormat="1" ht="9.75" customHeight="1" x14ac:dyDescent="0.3">
      <c r="D830" s="87"/>
      <c r="E830" s="87"/>
      <c r="F830" s="87"/>
      <c r="G830" s="87"/>
      <c r="H830" s="87"/>
      <c r="I830" s="87"/>
      <c r="J830" s="87"/>
      <c r="K830" s="87"/>
      <c r="L830" s="87"/>
      <c r="M830" s="87"/>
      <c r="N830" s="87"/>
      <c r="O830" s="87"/>
      <c r="P830" s="87"/>
      <c r="Q830" s="87"/>
      <c r="R830" s="87"/>
      <c r="S830" s="87"/>
      <c r="T830" s="87"/>
      <c r="U830" s="87"/>
      <c r="V830" s="87"/>
      <c r="W830" s="87"/>
      <c r="X830" s="87"/>
      <c r="Y830" s="87"/>
      <c r="Z830" s="87"/>
      <c r="AA830" s="87"/>
      <c r="AB830" s="87"/>
      <c r="AC830" s="87"/>
      <c r="AD830" s="87"/>
      <c r="AE830" s="87"/>
      <c r="AF830" s="87"/>
      <c r="AG830" s="87"/>
      <c r="AH830" s="87"/>
      <c r="AI830" s="87"/>
      <c r="AJ830" s="87"/>
      <c r="AK830" s="87"/>
      <c r="AL830" s="87"/>
      <c r="AM830" s="87"/>
      <c r="AN830" s="87"/>
      <c r="AO830" s="87"/>
      <c r="AP830" s="87"/>
      <c r="AQ830" s="87"/>
      <c r="AR830" s="87"/>
      <c r="AS830" s="87"/>
      <c r="AT830" s="87"/>
      <c r="AU830" s="87"/>
      <c r="AV830" s="87"/>
      <c r="AW830" s="87"/>
      <c r="AX830" s="87"/>
      <c r="AY830" s="87"/>
      <c r="AZ830" s="87"/>
      <c r="BA830" s="87"/>
      <c r="BB830" s="87"/>
      <c r="BC830" s="87"/>
      <c r="BD830" s="87"/>
      <c r="BE830" s="87"/>
      <c r="BF830" s="87"/>
      <c r="BG830" s="87"/>
      <c r="BH830" s="87"/>
      <c r="BI830" s="87"/>
      <c r="BJ830" s="87"/>
      <c r="BK830" s="87"/>
      <c r="BL830" s="87"/>
      <c r="BM830" s="87"/>
      <c r="BN830" s="87"/>
      <c r="BO830" s="87"/>
      <c r="BP830" s="87"/>
      <c r="BQ830" s="87"/>
      <c r="BR830" s="87"/>
      <c r="BS830" s="63"/>
    </row>
    <row r="831" spans="4:71" s="64" customFormat="1" ht="9.75" customHeight="1" x14ac:dyDescent="0.3">
      <c r="D831" s="87"/>
      <c r="E831" s="87"/>
      <c r="F831" s="87"/>
      <c r="G831" s="87"/>
      <c r="H831" s="87"/>
      <c r="I831" s="87"/>
      <c r="J831" s="87"/>
      <c r="K831" s="87"/>
      <c r="L831" s="87"/>
      <c r="M831" s="87"/>
      <c r="N831" s="87"/>
      <c r="O831" s="87"/>
      <c r="P831" s="87"/>
      <c r="Q831" s="87"/>
      <c r="R831" s="87"/>
      <c r="S831" s="87"/>
      <c r="T831" s="87"/>
      <c r="U831" s="87"/>
      <c r="V831" s="87"/>
      <c r="W831" s="87"/>
      <c r="X831" s="87"/>
      <c r="Y831" s="87"/>
      <c r="Z831" s="87"/>
      <c r="AA831" s="87"/>
      <c r="AB831" s="87"/>
      <c r="AC831" s="87"/>
      <c r="AD831" s="87"/>
      <c r="AE831" s="87"/>
      <c r="AF831" s="87"/>
      <c r="AG831" s="87"/>
      <c r="AH831" s="87"/>
      <c r="AI831" s="87"/>
      <c r="AJ831" s="87"/>
      <c r="AK831" s="87"/>
      <c r="AL831" s="87"/>
      <c r="AM831" s="87"/>
      <c r="AN831" s="87"/>
      <c r="AO831" s="87"/>
      <c r="AP831" s="87"/>
      <c r="AQ831" s="87"/>
      <c r="AR831" s="87"/>
      <c r="AS831" s="87"/>
      <c r="AT831" s="87"/>
      <c r="AU831" s="87"/>
      <c r="AV831" s="87"/>
      <c r="AW831" s="87"/>
      <c r="AX831" s="87"/>
      <c r="AY831" s="87"/>
      <c r="AZ831" s="87"/>
      <c r="BA831" s="87"/>
      <c r="BB831" s="87"/>
      <c r="BC831" s="87"/>
      <c r="BD831" s="87"/>
      <c r="BE831" s="87"/>
      <c r="BF831" s="87"/>
      <c r="BG831" s="87"/>
      <c r="BH831" s="87"/>
      <c r="BI831" s="87"/>
      <c r="BJ831" s="87"/>
      <c r="BK831" s="87"/>
      <c r="BL831" s="87"/>
      <c r="BM831" s="87"/>
      <c r="BN831" s="87"/>
      <c r="BO831" s="87"/>
      <c r="BP831" s="87"/>
      <c r="BQ831" s="87"/>
      <c r="BR831" s="87"/>
      <c r="BS831" s="63"/>
    </row>
    <row r="832" spans="4:71" s="64" customFormat="1" ht="9.75" customHeight="1" x14ac:dyDescent="0.3">
      <c r="D832" s="87"/>
      <c r="E832" s="87"/>
      <c r="F832" s="87"/>
      <c r="G832" s="87"/>
      <c r="H832" s="87"/>
      <c r="I832" s="87"/>
      <c r="J832" s="87"/>
      <c r="K832" s="87"/>
      <c r="L832" s="87"/>
      <c r="M832" s="87"/>
      <c r="N832" s="87"/>
      <c r="O832" s="87"/>
      <c r="P832" s="87"/>
      <c r="Q832" s="87"/>
      <c r="R832" s="87"/>
      <c r="S832" s="87"/>
      <c r="T832" s="87"/>
      <c r="U832" s="87"/>
      <c r="V832" s="87"/>
      <c r="W832" s="87"/>
      <c r="X832" s="87"/>
      <c r="Y832" s="87"/>
      <c r="Z832" s="87"/>
      <c r="AA832" s="87"/>
      <c r="AB832" s="87"/>
      <c r="AC832" s="87"/>
      <c r="AD832" s="87"/>
      <c r="AE832" s="87"/>
      <c r="AF832" s="87"/>
      <c r="AG832" s="87"/>
      <c r="AH832" s="87"/>
      <c r="AI832" s="87"/>
      <c r="AJ832" s="87"/>
      <c r="AK832" s="87"/>
      <c r="AL832" s="87"/>
      <c r="AM832" s="87"/>
      <c r="AN832" s="87"/>
      <c r="AO832" s="87"/>
      <c r="AP832" s="87"/>
      <c r="AQ832" s="87"/>
      <c r="AR832" s="87"/>
      <c r="AS832" s="87"/>
      <c r="AT832" s="87"/>
      <c r="AU832" s="87"/>
      <c r="AV832" s="87"/>
      <c r="AW832" s="87"/>
      <c r="AX832" s="87"/>
      <c r="AY832" s="87"/>
      <c r="AZ832" s="87"/>
      <c r="BA832" s="87"/>
      <c r="BB832" s="87"/>
      <c r="BC832" s="87"/>
      <c r="BD832" s="87"/>
      <c r="BE832" s="87"/>
      <c r="BF832" s="87"/>
      <c r="BG832" s="87"/>
      <c r="BH832" s="87"/>
      <c r="BI832" s="87"/>
      <c r="BJ832" s="87"/>
      <c r="BK832" s="87"/>
      <c r="BL832" s="87"/>
      <c r="BM832" s="87"/>
      <c r="BN832" s="87"/>
      <c r="BO832" s="87"/>
      <c r="BP832" s="87"/>
      <c r="BQ832" s="87"/>
      <c r="BR832" s="87"/>
      <c r="BS832" s="63"/>
    </row>
    <row r="833" spans="4:71" s="64" customFormat="1" ht="9.75" customHeight="1" x14ac:dyDescent="0.3">
      <c r="D833" s="87"/>
      <c r="E833" s="87"/>
      <c r="F833" s="87"/>
      <c r="G833" s="87"/>
      <c r="H833" s="87"/>
      <c r="I833" s="87"/>
      <c r="J833" s="87"/>
      <c r="K833" s="87"/>
      <c r="L833" s="87"/>
      <c r="M833" s="87"/>
      <c r="N833" s="87"/>
      <c r="O833" s="87"/>
      <c r="P833" s="87"/>
      <c r="Q833" s="87"/>
      <c r="R833" s="87"/>
      <c r="S833" s="87"/>
      <c r="T833" s="87"/>
      <c r="U833" s="87"/>
      <c r="V833" s="87"/>
      <c r="W833" s="87"/>
      <c r="X833" s="87"/>
      <c r="Y833" s="87"/>
      <c r="Z833" s="87"/>
      <c r="AA833" s="87"/>
      <c r="AB833" s="87"/>
      <c r="AC833" s="87"/>
      <c r="AD833" s="87"/>
      <c r="AE833" s="87"/>
      <c r="AF833" s="87"/>
      <c r="AG833" s="87"/>
      <c r="AH833" s="87"/>
      <c r="AI833" s="87"/>
      <c r="AJ833" s="87"/>
      <c r="AK833" s="87"/>
      <c r="AL833" s="87"/>
      <c r="AM833" s="87"/>
      <c r="AN833" s="87"/>
      <c r="AO833" s="87"/>
      <c r="AP833" s="87"/>
      <c r="AQ833" s="87"/>
      <c r="AR833" s="87"/>
      <c r="AS833" s="87"/>
      <c r="AT833" s="87"/>
      <c r="AU833" s="87"/>
      <c r="AV833" s="87"/>
      <c r="AW833" s="87"/>
      <c r="AX833" s="87"/>
      <c r="AY833" s="87"/>
      <c r="AZ833" s="87"/>
      <c r="BA833" s="87"/>
      <c r="BB833" s="87"/>
      <c r="BC833" s="87"/>
      <c r="BD833" s="87"/>
      <c r="BE833" s="87"/>
      <c r="BF833" s="87"/>
      <c r="BG833" s="87"/>
      <c r="BH833" s="87"/>
      <c r="BI833" s="87"/>
      <c r="BJ833" s="87"/>
      <c r="BK833" s="87"/>
      <c r="BL833" s="87"/>
      <c r="BM833" s="87"/>
      <c r="BN833" s="87"/>
      <c r="BO833" s="87"/>
      <c r="BP833" s="87"/>
      <c r="BQ833" s="87"/>
      <c r="BR833" s="87"/>
      <c r="BS833" s="63"/>
    </row>
    <row r="834" spans="4:71" s="64" customFormat="1" ht="9.75" customHeight="1" x14ac:dyDescent="0.3">
      <c r="D834" s="87"/>
      <c r="E834" s="87"/>
      <c r="F834" s="87"/>
      <c r="G834" s="87"/>
      <c r="H834" s="87"/>
      <c r="I834" s="87"/>
      <c r="J834" s="87"/>
      <c r="K834" s="87"/>
      <c r="L834" s="87"/>
      <c r="M834" s="87"/>
      <c r="N834" s="87"/>
      <c r="O834" s="87"/>
      <c r="P834" s="87"/>
      <c r="Q834" s="87"/>
      <c r="R834" s="87"/>
      <c r="S834" s="87"/>
      <c r="T834" s="87"/>
      <c r="U834" s="87"/>
      <c r="V834" s="87"/>
      <c r="W834" s="87"/>
      <c r="X834" s="87"/>
      <c r="Y834" s="87"/>
      <c r="Z834" s="87"/>
      <c r="AA834" s="87"/>
      <c r="AB834" s="87"/>
      <c r="AC834" s="87"/>
      <c r="AD834" s="87"/>
      <c r="AE834" s="87"/>
      <c r="AF834" s="87"/>
      <c r="AG834" s="87"/>
      <c r="AH834" s="87"/>
      <c r="AI834" s="87"/>
      <c r="AJ834" s="87"/>
      <c r="AK834" s="87"/>
      <c r="AL834" s="87"/>
      <c r="AM834" s="87"/>
      <c r="AN834" s="87"/>
      <c r="AO834" s="87"/>
      <c r="AP834" s="87"/>
      <c r="AQ834" s="87"/>
      <c r="AR834" s="87"/>
      <c r="AS834" s="87"/>
      <c r="AT834" s="87"/>
      <c r="AU834" s="87"/>
      <c r="AV834" s="87"/>
      <c r="AW834" s="87"/>
      <c r="AX834" s="87"/>
      <c r="AY834" s="87"/>
      <c r="AZ834" s="87"/>
      <c r="BA834" s="87"/>
      <c r="BB834" s="87"/>
      <c r="BC834" s="87"/>
      <c r="BD834" s="87"/>
      <c r="BE834" s="87"/>
      <c r="BF834" s="87"/>
      <c r="BG834" s="87"/>
      <c r="BH834" s="87"/>
      <c r="BI834" s="87"/>
      <c r="BJ834" s="87"/>
      <c r="BK834" s="87"/>
      <c r="BL834" s="87"/>
      <c r="BM834" s="87"/>
      <c r="BN834" s="87"/>
      <c r="BO834" s="87"/>
      <c r="BP834" s="87"/>
      <c r="BQ834" s="87"/>
      <c r="BR834" s="87"/>
      <c r="BS834" s="63"/>
    </row>
    <row r="835" spans="4:71" s="64" customFormat="1" ht="9.75" customHeight="1" x14ac:dyDescent="0.3">
      <c r="D835" s="87"/>
      <c r="E835" s="87"/>
      <c r="F835" s="87"/>
      <c r="G835" s="87"/>
      <c r="H835" s="87"/>
      <c r="I835" s="87"/>
      <c r="J835" s="87"/>
      <c r="K835" s="87"/>
      <c r="L835" s="87"/>
      <c r="M835" s="87"/>
      <c r="N835" s="87"/>
      <c r="O835" s="87"/>
      <c r="P835" s="87"/>
      <c r="Q835" s="87"/>
      <c r="R835" s="87"/>
      <c r="S835" s="87"/>
      <c r="T835" s="87"/>
      <c r="U835" s="87"/>
      <c r="V835" s="87"/>
      <c r="W835" s="87"/>
      <c r="X835" s="87"/>
      <c r="Y835" s="87"/>
      <c r="Z835" s="87"/>
      <c r="AA835" s="87"/>
      <c r="AB835" s="87"/>
      <c r="AC835" s="87"/>
      <c r="AD835" s="87"/>
      <c r="AE835" s="87"/>
      <c r="AF835" s="87"/>
      <c r="AG835" s="87"/>
      <c r="AH835" s="87"/>
      <c r="AI835" s="87"/>
      <c r="AJ835" s="87"/>
      <c r="AK835" s="87"/>
      <c r="AL835" s="87"/>
      <c r="AM835" s="87"/>
      <c r="AN835" s="87"/>
      <c r="AO835" s="87"/>
      <c r="AP835" s="87"/>
      <c r="AQ835" s="87"/>
      <c r="AR835" s="87"/>
      <c r="AS835" s="87"/>
      <c r="AT835" s="87"/>
      <c r="AU835" s="87"/>
      <c r="AV835" s="87"/>
      <c r="AW835" s="87"/>
      <c r="AX835" s="87"/>
      <c r="AY835" s="87"/>
      <c r="AZ835" s="87"/>
      <c r="BA835" s="87"/>
      <c r="BB835" s="87"/>
      <c r="BC835" s="87"/>
      <c r="BD835" s="87"/>
      <c r="BE835" s="87"/>
      <c r="BF835" s="87"/>
      <c r="BG835" s="87"/>
      <c r="BH835" s="87"/>
      <c r="BI835" s="87"/>
      <c r="BJ835" s="87"/>
      <c r="BK835" s="87"/>
      <c r="BL835" s="87"/>
      <c r="BM835" s="87"/>
      <c r="BN835" s="87"/>
      <c r="BO835" s="87"/>
      <c r="BP835" s="87"/>
      <c r="BQ835" s="87"/>
      <c r="BR835" s="87"/>
      <c r="BS835" s="63"/>
    </row>
    <row r="836" spans="4:71" s="64" customFormat="1" ht="9.75" customHeight="1" x14ac:dyDescent="0.3">
      <c r="D836" s="87"/>
      <c r="E836" s="87"/>
      <c r="F836" s="87"/>
      <c r="G836" s="87"/>
      <c r="H836" s="87"/>
      <c r="I836" s="87"/>
      <c r="J836" s="87"/>
      <c r="K836" s="87"/>
      <c r="L836" s="87"/>
      <c r="M836" s="87"/>
      <c r="N836" s="87"/>
      <c r="O836" s="87"/>
      <c r="P836" s="87"/>
      <c r="Q836" s="87"/>
      <c r="R836" s="87"/>
      <c r="S836" s="87"/>
      <c r="T836" s="87"/>
      <c r="U836" s="87"/>
      <c r="V836" s="87"/>
      <c r="W836" s="87"/>
      <c r="X836" s="87"/>
      <c r="Y836" s="87"/>
      <c r="Z836" s="87"/>
      <c r="AA836" s="87"/>
      <c r="AB836" s="87"/>
      <c r="AC836" s="87"/>
      <c r="AD836" s="87"/>
      <c r="AE836" s="87"/>
      <c r="AF836" s="87"/>
      <c r="AG836" s="87"/>
      <c r="AH836" s="87"/>
      <c r="AI836" s="87"/>
      <c r="AJ836" s="87"/>
      <c r="AK836" s="87"/>
      <c r="AL836" s="87"/>
      <c r="AM836" s="87"/>
      <c r="AN836" s="87"/>
      <c r="AO836" s="87"/>
      <c r="AP836" s="87"/>
      <c r="AQ836" s="87"/>
      <c r="AR836" s="87"/>
      <c r="AS836" s="87"/>
      <c r="AT836" s="87"/>
      <c r="AU836" s="87"/>
      <c r="AV836" s="87"/>
      <c r="AW836" s="87"/>
      <c r="AX836" s="87"/>
      <c r="AY836" s="87"/>
      <c r="AZ836" s="87"/>
      <c r="BA836" s="87"/>
      <c r="BB836" s="87"/>
      <c r="BC836" s="87"/>
      <c r="BD836" s="87"/>
      <c r="BE836" s="87"/>
      <c r="BF836" s="87"/>
      <c r="BG836" s="87"/>
      <c r="BH836" s="87"/>
      <c r="BI836" s="87"/>
      <c r="BJ836" s="87"/>
      <c r="BK836" s="87"/>
      <c r="BL836" s="87"/>
      <c r="BM836" s="87"/>
      <c r="BN836" s="87"/>
      <c r="BO836" s="87"/>
      <c r="BP836" s="87"/>
      <c r="BQ836" s="87"/>
      <c r="BR836" s="87"/>
      <c r="BS836" s="63"/>
    </row>
    <row r="837" spans="4:71" s="64" customFormat="1" ht="9.75" customHeight="1" x14ac:dyDescent="0.3">
      <c r="D837" s="87"/>
      <c r="E837" s="87"/>
      <c r="F837" s="87"/>
      <c r="G837" s="87"/>
      <c r="H837" s="87"/>
      <c r="I837" s="87"/>
      <c r="J837" s="87"/>
      <c r="K837" s="87"/>
      <c r="L837" s="87"/>
      <c r="M837" s="87"/>
      <c r="N837" s="87"/>
      <c r="O837" s="87"/>
      <c r="P837" s="87"/>
      <c r="Q837" s="87"/>
      <c r="R837" s="87"/>
      <c r="S837" s="87"/>
      <c r="T837" s="87"/>
      <c r="U837" s="87"/>
      <c r="V837" s="87"/>
      <c r="W837" s="87"/>
      <c r="X837" s="87"/>
      <c r="Y837" s="87"/>
      <c r="Z837" s="87"/>
      <c r="AA837" s="87"/>
      <c r="AB837" s="87"/>
      <c r="AC837" s="87"/>
      <c r="AD837" s="87"/>
      <c r="AE837" s="87"/>
      <c r="AF837" s="87"/>
      <c r="AG837" s="87"/>
      <c r="AH837" s="87"/>
      <c r="AI837" s="87"/>
      <c r="AJ837" s="87"/>
      <c r="AK837" s="87"/>
      <c r="AL837" s="87"/>
      <c r="AM837" s="87"/>
      <c r="AN837" s="87"/>
      <c r="AO837" s="87"/>
      <c r="AP837" s="87"/>
      <c r="AQ837" s="87"/>
      <c r="AR837" s="87"/>
      <c r="AS837" s="87"/>
      <c r="AT837" s="87"/>
      <c r="AU837" s="87"/>
      <c r="AV837" s="87"/>
      <c r="AW837" s="87"/>
      <c r="AX837" s="87"/>
      <c r="AY837" s="87"/>
      <c r="AZ837" s="87"/>
      <c r="BA837" s="87"/>
      <c r="BB837" s="87"/>
      <c r="BC837" s="87"/>
      <c r="BD837" s="87"/>
      <c r="BE837" s="87"/>
      <c r="BF837" s="87"/>
      <c r="BG837" s="87"/>
      <c r="BH837" s="87"/>
      <c r="BI837" s="87"/>
      <c r="BJ837" s="87"/>
      <c r="BK837" s="87"/>
      <c r="BL837" s="87"/>
      <c r="BM837" s="87"/>
      <c r="BN837" s="87"/>
      <c r="BO837" s="87"/>
      <c r="BP837" s="87"/>
      <c r="BQ837" s="87"/>
      <c r="BR837" s="87"/>
      <c r="BS837" s="63"/>
    </row>
    <row r="838" spans="4:71" s="64" customFormat="1" ht="9.75" customHeight="1" x14ac:dyDescent="0.3">
      <c r="D838" s="87"/>
      <c r="E838" s="87"/>
      <c r="F838" s="87"/>
      <c r="G838" s="87"/>
      <c r="H838" s="87"/>
      <c r="I838" s="87"/>
      <c r="J838" s="87"/>
      <c r="K838" s="87"/>
      <c r="L838" s="87"/>
      <c r="M838" s="87"/>
      <c r="N838" s="87"/>
      <c r="O838" s="87"/>
      <c r="P838" s="87"/>
      <c r="Q838" s="87"/>
      <c r="R838" s="87"/>
      <c r="S838" s="87"/>
      <c r="T838" s="87"/>
      <c r="U838" s="87"/>
      <c r="V838" s="87"/>
      <c r="W838" s="87"/>
      <c r="X838" s="87"/>
      <c r="Y838" s="87"/>
      <c r="Z838" s="87"/>
      <c r="AA838" s="87"/>
      <c r="AB838" s="87"/>
      <c r="AC838" s="87"/>
      <c r="AD838" s="87"/>
      <c r="AE838" s="87"/>
      <c r="AF838" s="87"/>
      <c r="AG838" s="87"/>
      <c r="AH838" s="87"/>
      <c r="AI838" s="87"/>
      <c r="AJ838" s="87"/>
      <c r="AK838" s="87"/>
      <c r="AL838" s="87"/>
      <c r="AM838" s="87"/>
      <c r="AN838" s="87"/>
      <c r="AO838" s="87"/>
      <c r="AP838" s="87"/>
      <c r="AQ838" s="87"/>
      <c r="AR838" s="87"/>
      <c r="AS838" s="87"/>
      <c r="AT838" s="87"/>
      <c r="AU838" s="87"/>
      <c r="AV838" s="87"/>
      <c r="AW838" s="87"/>
      <c r="AX838" s="87"/>
      <c r="AY838" s="87"/>
      <c r="AZ838" s="87"/>
      <c r="BA838" s="87"/>
      <c r="BB838" s="87"/>
      <c r="BC838" s="87"/>
      <c r="BD838" s="87"/>
      <c r="BE838" s="87"/>
      <c r="BF838" s="87"/>
      <c r="BG838" s="87"/>
      <c r="BH838" s="87"/>
      <c r="BI838" s="87"/>
      <c r="BJ838" s="87"/>
      <c r="BK838" s="87"/>
      <c r="BL838" s="87"/>
      <c r="BM838" s="87"/>
      <c r="BN838" s="87"/>
      <c r="BO838" s="87"/>
      <c r="BP838" s="87"/>
      <c r="BQ838" s="87"/>
      <c r="BR838" s="87"/>
      <c r="BS838" s="63"/>
    </row>
    <row r="839" spans="4:71" s="64" customFormat="1" ht="9.75" customHeight="1" x14ac:dyDescent="0.3">
      <c r="D839" s="87"/>
      <c r="E839" s="87"/>
      <c r="F839" s="87"/>
      <c r="G839" s="87"/>
      <c r="H839" s="87"/>
      <c r="I839" s="87"/>
      <c r="J839" s="87"/>
      <c r="K839" s="87"/>
      <c r="L839" s="87"/>
      <c r="M839" s="87"/>
      <c r="N839" s="87"/>
      <c r="O839" s="87"/>
      <c r="P839" s="87"/>
      <c r="Q839" s="87"/>
      <c r="R839" s="87"/>
      <c r="S839" s="87"/>
      <c r="T839" s="87"/>
      <c r="U839" s="87"/>
      <c r="V839" s="87"/>
      <c r="W839" s="87"/>
      <c r="X839" s="87"/>
      <c r="Y839" s="87"/>
      <c r="Z839" s="87"/>
      <c r="AA839" s="87"/>
      <c r="AB839" s="87"/>
      <c r="AC839" s="87"/>
      <c r="AD839" s="87"/>
      <c r="AE839" s="87"/>
      <c r="AF839" s="87"/>
      <c r="AG839" s="87"/>
      <c r="AH839" s="87"/>
      <c r="AI839" s="87"/>
      <c r="AJ839" s="87"/>
      <c r="AK839" s="87"/>
      <c r="AL839" s="87"/>
      <c r="AM839" s="87"/>
      <c r="AN839" s="87"/>
      <c r="AO839" s="87"/>
      <c r="AP839" s="87"/>
      <c r="AQ839" s="87"/>
      <c r="AR839" s="87"/>
      <c r="AS839" s="87"/>
      <c r="AT839" s="87"/>
      <c r="AU839" s="87"/>
      <c r="AV839" s="87"/>
      <c r="AW839" s="87"/>
      <c r="AX839" s="87"/>
      <c r="AY839" s="87"/>
      <c r="AZ839" s="87"/>
      <c r="BA839" s="87"/>
      <c r="BB839" s="87"/>
      <c r="BC839" s="87"/>
      <c r="BD839" s="87"/>
      <c r="BE839" s="87"/>
      <c r="BF839" s="87"/>
      <c r="BG839" s="87"/>
      <c r="BH839" s="87"/>
      <c r="BI839" s="87"/>
      <c r="BJ839" s="87"/>
      <c r="BK839" s="87"/>
      <c r="BL839" s="87"/>
      <c r="BM839" s="87"/>
      <c r="BN839" s="87"/>
      <c r="BO839" s="87"/>
      <c r="BP839" s="87"/>
      <c r="BQ839" s="87"/>
      <c r="BR839" s="87"/>
      <c r="BS839" s="63"/>
    </row>
    <row r="840" spans="4:71" s="64" customFormat="1" ht="9.75" customHeight="1" x14ac:dyDescent="0.3">
      <c r="D840" s="87"/>
      <c r="E840" s="87"/>
      <c r="F840" s="87"/>
      <c r="G840" s="87"/>
      <c r="H840" s="87"/>
      <c r="I840" s="87"/>
      <c r="J840" s="87"/>
      <c r="K840" s="87"/>
      <c r="L840" s="87"/>
      <c r="M840" s="87"/>
      <c r="N840" s="87"/>
      <c r="O840" s="87"/>
      <c r="P840" s="87"/>
      <c r="Q840" s="87"/>
      <c r="R840" s="87"/>
      <c r="S840" s="87"/>
      <c r="T840" s="87"/>
      <c r="U840" s="87"/>
      <c r="V840" s="87"/>
      <c r="W840" s="87"/>
      <c r="X840" s="87"/>
      <c r="Y840" s="87"/>
      <c r="Z840" s="87"/>
      <c r="AA840" s="87"/>
      <c r="AB840" s="87"/>
      <c r="AC840" s="87"/>
      <c r="AD840" s="87"/>
      <c r="AE840" s="87"/>
      <c r="AF840" s="87"/>
      <c r="AG840" s="87"/>
      <c r="AH840" s="87"/>
      <c r="AI840" s="87"/>
      <c r="AJ840" s="87"/>
      <c r="AK840" s="87"/>
      <c r="AL840" s="87"/>
      <c r="AM840" s="87"/>
      <c r="AN840" s="87"/>
      <c r="AO840" s="87"/>
      <c r="AP840" s="87"/>
      <c r="AQ840" s="87"/>
      <c r="AR840" s="87"/>
      <c r="AS840" s="87"/>
      <c r="AT840" s="87"/>
      <c r="AU840" s="87"/>
      <c r="AV840" s="87"/>
      <c r="AW840" s="87"/>
      <c r="AX840" s="87"/>
      <c r="AY840" s="87"/>
      <c r="AZ840" s="87"/>
      <c r="BA840" s="87"/>
      <c r="BB840" s="87"/>
      <c r="BC840" s="87"/>
      <c r="BD840" s="87"/>
      <c r="BE840" s="87"/>
      <c r="BF840" s="87"/>
      <c r="BG840" s="87"/>
      <c r="BH840" s="87"/>
      <c r="BI840" s="87"/>
      <c r="BJ840" s="87"/>
      <c r="BK840" s="87"/>
      <c r="BL840" s="87"/>
      <c r="BM840" s="87"/>
      <c r="BN840" s="87"/>
      <c r="BO840" s="87"/>
      <c r="BP840" s="87"/>
      <c r="BQ840" s="87"/>
      <c r="BR840" s="87"/>
      <c r="BS840" s="63"/>
    </row>
    <row r="841" spans="4:71" s="64" customFormat="1" ht="9.75" customHeight="1" x14ac:dyDescent="0.3">
      <c r="D841" s="87"/>
      <c r="E841" s="87"/>
      <c r="F841" s="87"/>
      <c r="G841" s="87"/>
      <c r="H841" s="87"/>
      <c r="I841" s="87"/>
      <c r="J841" s="87"/>
      <c r="K841" s="87"/>
      <c r="L841" s="87"/>
      <c r="M841" s="87"/>
      <c r="N841" s="87"/>
      <c r="O841" s="87"/>
      <c r="P841" s="87"/>
      <c r="Q841" s="87"/>
      <c r="R841" s="87"/>
      <c r="S841" s="87"/>
      <c r="T841" s="87"/>
      <c r="U841" s="87"/>
      <c r="V841" s="87"/>
      <c r="W841" s="87"/>
      <c r="X841" s="87"/>
      <c r="Y841" s="87"/>
      <c r="Z841" s="87"/>
      <c r="AA841" s="87"/>
      <c r="AB841" s="87"/>
      <c r="AC841" s="87"/>
      <c r="AD841" s="87"/>
      <c r="AE841" s="87"/>
      <c r="AF841" s="87"/>
      <c r="AG841" s="87"/>
      <c r="AH841" s="87"/>
      <c r="AI841" s="87"/>
      <c r="AJ841" s="87"/>
      <c r="AK841" s="87"/>
      <c r="AL841" s="87"/>
      <c r="AM841" s="87"/>
      <c r="AN841" s="87"/>
      <c r="AO841" s="87"/>
      <c r="AP841" s="87"/>
      <c r="AQ841" s="87"/>
      <c r="AR841" s="87"/>
      <c r="AS841" s="87"/>
      <c r="AT841" s="87"/>
      <c r="AU841" s="87"/>
      <c r="AV841" s="87"/>
      <c r="AW841" s="87"/>
      <c r="AX841" s="87"/>
      <c r="AY841" s="87"/>
      <c r="AZ841" s="87"/>
      <c r="BA841" s="87"/>
      <c r="BB841" s="87"/>
      <c r="BC841" s="87"/>
      <c r="BD841" s="87"/>
      <c r="BE841" s="87"/>
      <c r="BF841" s="87"/>
      <c r="BG841" s="87"/>
      <c r="BH841" s="87"/>
      <c r="BI841" s="87"/>
      <c r="BJ841" s="87"/>
      <c r="BK841" s="87"/>
      <c r="BL841" s="87"/>
      <c r="BM841" s="87"/>
      <c r="BN841" s="87"/>
      <c r="BO841" s="87"/>
      <c r="BP841" s="87"/>
      <c r="BQ841" s="87"/>
      <c r="BR841" s="87"/>
      <c r="BS841" s="63"/>
    </row>
    <row r="842" spans="4:71" s="64" customFormat="1" ht="9.75" customHeight="1" x14ac:dyDescent="0.3">
      <c r="D842" s="87"/>
      <c r="E842" s="87"/>
      <c r="F842" s="87"/>
      <c r="G842" s="87"/>
      <c r="H842" s="87"/>
      <c r="I842" s="87"/>
      <c r="J842" s="87"/>
      <c r="K842" s="87"/>
      <c r="L842" s="87"/>
      <c r="M842" s="87"/>
      <c r="N842" s="87"/>
      <c r="O842" s="87"/>
      <c r="P842" s="87"/>
      <c r="Q842" s="87"/>
      <c r="R842" s="87"/>
      <c r="S842" s="87"/>
      <c r="T842" s="87"/>
      <c r="U842" s="87"/>
      <c r="V842" s="87"/>
      <c r="W842" s="87"/>
      <c r="X842" s="87"/>
      <c r="Y842" s="87"/>
      <c r="Z842" s="87"/>
      <c r="AA842" s="87"/>
      <c r="AB842" s="87"/>
      <c r="AC842" s="87"/>
      <c r="AD842" s="87"/>
      <c r="AE842" s="87"/>
      <c r="AF842" s="87"/>
      <c r="AG842" s="87"/>
      <c r="AH842" s="87"/>
      <c r="AI842" s="87"/>
      <c r="AJ842" s="87"/>
      <c r="AK842" s="87"/>
      <c r="AL842" s="87"/>
      <c r="AM842" s="87"/>
      <c r="AN842" s="87"/>
      <c r="AO842" s="87"/>
      <c r="AP842" s="87"/>
      <c r="AQ842" s="87"/>
      <c r="AR842" s="87"/>
      <c r="AS842" s="87"/>
      <c r="AT842" s="87"/>
      <c r="AU842" s="87"/>
      <c r="AV842" s="87"/>
      <c r="AW842" s="87"/>
      <c r="AX842" s="87"/>
      <c r="AY842" s="87"/>
      <c r="AZ842" s="87"/>
      <c r="BA842" s="87"/>
      <c r="BB842" s="87"/>
      <c r="BC842" s="87"/>
      <c r="BD842" s="87"/>
      <c r="BE842" s="87"/>
      <c r="BF842" s="87"/>
      <c r="BG842" s="87"/>
      <c r="BH842" s="87"/>
      <c r="BI842" s="87"/>
      <c r="BJ842" s="87"/>
      <c r="BK842" s="87"/>
      <c r="BL842" s="87"/>
      <c r="BM842" s="87"/>
      <c r="BN842" s="87"/>
      <c r="BO842" s="87"/>
      <c r="BP842" s="87"/>
      <c r="BQ842" s="87"/>
      <c r="BR842" s="87"/>
      <c r="BS842" s="63"/>
    </row>
    <row r="843" spans="4:71" s="64" customFormat="1" ht="9.75" customHeight="1" x14ac:dyDescent="0.3">
      <c r="D843" s="87"/>
      <c r="E843" s="87"/>
      <c r="F843" s="87"/>
      <c r="G843" s="87"/>
      <c r="H843" s="87"/>
      <c r="I843" s="87"/>
      <c r="J843" s="87"/>
      <c r="K843" s="87"/>
      <c r="L843" s="87"/>
      <c r="M843" s="87"/>
      <c r="N843" s="87"/>
      <c r="O843" s="87"/>
      <c r="P843" s="87"/>
      <c r="Q843" s="87"/>
      <c r="R843" s="87"/>
      <c r="S843" s="87"/>
      <c r="T843" s="87"/>
      <c r="U843" s="87"/>
      <c r="V843" s="87"/>
      <c r="W843" s="87"/>
      <c r="X843" s="87"/>
      <c r="Y843" s="87"/>
      <c r="Z843" s="87"/>
      <c r="AA843" s="87"/>
      <c r="AB843" s="87"/>
      <c r="AC843" s="87"/>
      <c r="AD843" s="87"/>
      <c r="AE843" s="87"/>
      <c r="AF843" s="87"/>
      <c r="AG843" s="87"/>
      <c r="AH843" s="87"/>
      <c r="AI843" s="87"/>
      <c r="AJ843" s="87"/>
      <c r="AK843" s="87"/>
      <c r="AL843" s="87"/>
      <c r="AM843" s="87"/>
      <c r="AN843" s="87"/>
      <c r="AO843" s="87"/>
      <c r="AP843" s="87"/>
      <c r="AQ843" s="87"/>
      <c r="AR843" s="87"/>
      <c r="AS843" s="87"/>
      <c r="AT843" s="87"/>
      <c r="AU843" s="87"/>
      <c r="AV843" s="87"/>
      <c r="AW843" s="87"/>
      <c r="AX843" s="87"/>
      <c r="AY843" s="87"/>
      <c r="AZ843" s="87"/>
      <c r="BA843" s="87"/>
      <c r="BB843" s="87"/>
      <c r="BC843" s="87"/>
      <c r="BD843" s="87"/>
      <c r="BE843" s="87"/>
      <c r="BF843" s="87"/>
      <c r="BG843" s="87"/>
      <c r="BH843" s="87"/>
      <c r="BI843" s="87"/>
      <c r="BJ843" s="87"/>
      <c r="BK843" s="87"/>
      <c r="BL843" s="87"/>
      <c r="BM843" s="87"/>
      <c r="BN843" s="87"/>
      <c r="BO843" s="87"/>
      <c r="BP843" s="87"/>
      <c r="BQ843" s="87"/>
      <c r="BR843" s="87"/>
      <c r="BS843" s="63"/>
    </row>
    <row r="844" spans="4:71" s="64" customFormat="1" ht="9.75" customHeight="1" x14ac:dyDescent="0.3">
      <c r="D844" s="87"/>
      <c r="E844" s="87"/>
      <c r="F844" s="87"/>
      <c r="G844" s="87"/>
      <c r="H844" s="87"/>
      <c r="I844" s="87"/>
      <c r="J844" s="87"/>
      <c r="K844" s="87"/>
      <c r="L844" s="87"/>
      <c r="M844" s="87"/>
      <c r="N844" s="87"/>
      <c r="O844" s="87"/>
      <c r="P844" s="87"/>
      <c r="Q844" s="87"/>
      <c r="R844" s="87"/>
      <c r="S844" s="87"/>
      <c r="T844" s="87"/>
      <c r="U844" s="87"/>
      <c r="V844" s="87"/>
      <c r="W844" s="87"/>
      <c r="X844" s="87"/>
      <c r="Y844" s="87"/>
      <c r="Z844" s="87"/>
      <c r="AA844" s="87"/>
      <c r="AB844" s="87"/>
      <c r="AC844" s="87"/>
      <c r="AD844" s="87"/>
      <c r="AE844" s="87"/>
      <c r="AF844" s="87"/>
      <c r="AG844" s="87"/>
      <c r="AH844" s="87"/>
      <c r="AI844" s="87"/>
      <c r="AJ844" s="87"/>
      <c r="AK844" s="87"/>
      <c r="AL844" s="87"/>
      <c r="AM844" s="87"/>
      <c r="AN844" s="87"/>
      <c r="AO844" s="87"/>
      <c r="AP844" s="87"/>
      <c r="AQ844" s="87"/>
      <c r="AR844" s="87"/>
      <c r="AS844" s="87"/>
      <c r="AT844" s="87"/>
      <c r="AU844" s="87"/>
      <c r="AV844" s="87"/>
      <c r="AW844" s="87"/>
      <c r="AX844" s="87"/>
      <c r="AY844" s="87"/>
      <c r="AZ844" s="87"/>
      <c r="BA844" s="87"/>
      <c r="BB844" s="87"/>
      <c r="BC844" s="87"/>
      <c r="BD844" s="87"/>
      <c r="BE844" s="87"/>
      <c r="BF844" s="87"/>
      <c r="BG844" s="87"/>
      <c r="BH844" s="87"/>
      <c r="BI844" s="87"/>
      <c r="BJ844" s="87"/>
      <c r="BK844" s="87"/>
      <c r="BL844" s="87"/>
      <c r="BM844" s="87"/>
      <c r="BN844" s="87"/>
      <c r="BO844" s="87"/>
      <c r="BP844" s="87"/>
      <c r="BQ844" s="87"/>
      <c r="BR844" s="87"/>
      <c r="BS844" s="63"/>
    </row>
    <row r="845" spans="4:71" s="64" customFormat="1" ht="9.75" customHeight="1" x14ac:dyDescent="0.3">
      <c r="D845" s="87"/>
      <c r="E845" s="87"/>
      <c r="F845" s="87"/>
      <c r="G845" s="87"/>
      <c r="H845" s="87"/>
      <c r="I845" s="87"/>
      <c r="J845" s="87"/>
      <c r="K845" s="87"/>
      <c r="L845" s="87"/>
      <c r="M845" s="87"/>
      <c r="N845" s="87"/>
      <c r="O845" s="87"/>
      <c r="P845" s="87"/>
      <c r="Q845" s="87"/>
      <c r="R845" s="87"/>
      <c r="S845" s="87"/>
      <c r="T845" s="87"/>
      <c r="U845" s="87"/>
      <c r="V845" s="87"/>
      <c r="W845" s="87"/>
      <c r="X845" s="87"/>
      <c r="Y845" s="87"/>
      <c r="Z845" s="87"/>
      <c r="AA845" s="87"/>
      <c r="AB845" s="87"/>
      <c r="AC845" s="87"/>
      <c r="AD845" s="87"/>
      <c r="AE845" s="87"/>
      <c r="AF845" s="87"/>
      <c r="AG845" s="87"/>
      <c r="AH845" s="87"/>
      <c r="AI845" s="87"/>
      <c r="AJ845" s="87"/>
      <c r="AK845" s="87"/>
      <c r="AL845" s="87"/>
      <c r="AM845" s="87"/>
      <c r="AN845" s="87"/>
      <c r="AO845" s="87"/>
      <c r="AP845" s="87"/>
      <c r="AQ845" s="87"/>
      <c r="AR845" s="87"/>
      <c r="AS845" s="87"/>
      <c r="AT845" s="87"/>
      <c r="AU845" s="87"/>
      <c r="AV845" s="87"/>
      <c r="AW845" s="87"/>
      <c r="AX845" s="87"/>
      <c r="AY845" s="87"/>
      <c r="AZ845" s="87"/>
      <c r="BA845" s="87"/>
      <c r="BB845" s="87"/>
      <c r="BC845" s="87"/>
      <c r="BD845" s="87"/>
      <c r="BE845" s="87"/>
      <c r="BF845" s="87"/>
      <c r="BG845" s="87"/>
      <c r="BH845" s="87"/>
      <c r="BI845" s="87"/>
      <c r="BJ845" s="87"/>
      <c r="BK845" s="87"/>
      <c r="BL845" s="87"/>
      <c r="BM845" s="87"/>
      <c r="BN845" s="87"/>
      <c r="BO845" s="87"/>
      <c r="BP845" s="87"/>
      <c r="BQ845" s="87"/>
      <c r="BR845" s="87"/>
      <c r="BS845" s="63"/>
    </row>
    <row r="846" spans="4:71" s="64" customFormat="1" ht="9.75" customHeight="1" x14ac:dyDescent="0.3">
      <c r="D846" s="87"/>
      <c r="E846" s="87"/>
      <c r="F846" s="87"/>
      <c r="G846" s="87"/>
      <c r="H846" s="87"/>
      <c r="I846" s="87"/>
      <c r="J846" s="87"/>
      <c r="K846" s="87"/>
      <c r="L846" s="87"/>
      <c r="M846" s="87"/>
      <c r="N846" s="87"/>
      <c r="O846" s="87"/>
      <c r="P846" s="87"/>
      <c r="Q846" s="87"/>
      <c r="R846" s="87"/>
      <c r="S846" s="87"/>
      <c r="T846" s="87"/>
      <c r="U846" s="87"/>
      <c r="V846" s="87"/>
      <c r="W846" s="87"/>
      <c r="X846" s="87"/>
      <c r="Y846" s="87"/>
      <c r="Z846" s="87"/>
      <c r="AA846" s="87"/>
      <c r="AB846" s="87"/>
      <c r="AC846" s="87"/>
      <c r="AD846" s="87"/>
      <c r="AE846" s="87"/>
      <c r="AF846" s="87"/>
      <c r="AG846" s="87"/>
      <c r="AH846" s="87"/>
      <c r="AI846" s="87"/>
      <c r="AJ846" s="87"/>
      <c r="AK846" s="87"/>
      <c r="AL846" s="87"/>
      <c r="AM846" s="87"/>
      <c r="AN846" s="87"/>
      <c r="AO846" s="87"/>
      <c r="AP846" s="87"/>
      <c r="AQ846" s="87"/>
      <c r="AR846" s="87"/>
      <c r="AS846" s="87"/>
      <c r="AT846" s="87"/>
      <c r="AU846" s="87"/>
      <c r="AV846" s="87"/>
      <c r="AW846" s="87"/>
      <c r="AX846" s="87"/>
      <c r="AY846" s="87"/>
      <c r="AZ846" s="87"/>
      <c r="BA846" s="87"/>
      <c r="BB846" s="87"/>
      <c r="BC846" s="87"/>
      <c r="BD846" s="87"/>
      <c r="BE846" s="87"/>
      <c r="BF846" s="87"/>
      <c r="BG846" s="87"/>
      <c r="BH846" s="87"/>
      <c r="BI846" s="87"/>
      <c r="BJ846" s="87"/>
      <c r="BK846" s="87"/>
      <c r="BL846" s="87"/>
      <c r="BM846" s="87"/>
      <c r="BN846" s="87"/>
      <c r="BO846" s="87"/>
      <c r="BP846" s="87"/>
      <c r="BQ846" s="87"/>
      <c r="BR846" s="87"/>
      <c r="BS846" s="63"/>
    </row>
    <row r="847" spans="4:71" s="64" customFormat="1" ht="9.75" customHeight="1" x14ac:dyDescent="0.3">
      <c r="D847" s="87"/>
      <c r="E847" s="87"/>
      <c r="F847" s="87"/>
      <c r="G847" s="87"/>
      <c r="H847" s="87"/>
      <c r="I847" s="87"/>
      <c r="J847" s="87"/>
      <c r="K847" s="87"/>
      <c r="L847" s="87"/>
      <c r="M847" s="87"/>
      <c r="N847" s="87"/>
      <c r="O847" s="87"/>
      <c r="P847" s="87"/>
      <c r="Q847" s="87"/>
      <c r="R847" s="87"/>
      <c r="S847" s="87"/>
      <c r="T847" s="87"/>
      <c r="U847" s="87"/>
      <c r="V847" s="87"/>
      <c r="W847" s="87"/>
      <c r="X847" s="87"/>
      <c r="Y847" s="87"/>
      <c r="Z847" s="87"/>
      <c r="AA847" s="87"/>
      <c r="AB847" s="87"/>
      <c r="AC847" s="87"/>
      <c r="AD847" s="87"/>
      <c r="AE847" s="87"/>
      <c r="AF847" s="87"/>
      <c r="AG847" s="87"/>
      <c r="AH847" s="87"/>
      <c r="AI847" s="87"/>
      <c r="AJ847" s="87"/>
      <c r="AK847" s="87"/>
      <c r="AL847" s="87"/>
      <c r="AM847" s="87"/>
      <c r="AN847" s="87"/>
      <c r="AO847" s="87"/>
      <c r="AP847" s="87"/>
      <c r="AQ847" s="87"/>
      <c r="AR847" s="87"/>
      <c r="AS847" s="87"/>
      <c r="AT847" s="87"/>
      <c r="AU847" s="87"/>
      <c r="AV847" s="87"/>
      <c r="AW847" s="87"/>
      <c r="AX847" s="87"/>
      <c r="AY847" s="87"/>
      <c r="AZ847" s="87"/>
      <c r="BA847" s="87"/>
      <c r="BB847" s="87"/>
      <c r="BC847" s="87"/>
      <c r="BD847" s="87"/>
      <c r="BE847" s="87"/>
      <c r="BF847" s="87"/>
      <c r="BG847" s="87"/>
      <c r="BH847" s="87"/>
      <c r="BI847" s="87"/>
      <c r="BJ847" s="87"/>
      <c r="BK847" s="87"/>
      <c r="BL847" s="87"/>
      <c r="BM847" s="87"/>
      <c r="BN847" s="87"/>
      <c r="BO847" s="87"/>
      <c r="BP847" s="87"/>
      <c r="BQ847" s="87"/>
      <c r="BR847" s="87"/>
      <c r="BS847" s="63"/>
    </row>
    <row r="848" spans="4:71" s="64" customFormat="1" ht="9.75" customHeight="1" x14ac:dyDescent="0.3">
      <c r="D848" s="87"/>
      <c r="E848" s="87"/>
      <c r="F848" s="87"/>
      <c r="G848" s="87"/>
      <c r="H848" s="87"/>
      <c r="I848" s="87"/>
      <c r="J848" s="87"/>
      <c r="K848" s="87"/>
      <c r="L848" s="87"/>
      <c r="M848" s="87"/>
      <c r="N848" s="87"/>
      <c r="O848" s="87"/>
      <c r="P848" s="87"/>
      <c r="Q848" s="87"/>
      <c r="R848" s="87"/>
      <c r="S848" s="87"/>
      <c r="T848" s="87"/>
      <c r="U848" s="87"/>
      <c r="V848" s="87"/>
      <c r="W848" s="87"/>
      <c r="X848" s="87"/>
      <c r="Y848" s="87"/>
      <c r="Z848" s="87"/>
      <c r="AA848" s="87"/>
      <c r="AB848" s="87"/>
      <c r="AC848" s="87"/>
      <c r="AD848" s="87"/>
      <c r="AE848" s="87"/>
      <c r="AF848" s="87"/>
      <c r="AG848" s="87"/>
      <c r="AH848" s="87"/>
      <c r="AI848" s="87"/>
      <c r="AJ848" s="87"/>
      <c r="AK848" s="87"/>
      <c r="AL848" s="87"/>
      <c r="AM848" s="87"/>
      <c r="AN848" s="87"/>
      <c r="AO848" s="87"/>
      <c r="AP848" s="87"/>
      <c r="AQ848" s="87"/>
      <c r="AR848" s="87"/>
      <c r="AS848" s="87"/>
      <c r="AT848" s="87"/>
      <c r="AU848" s="87"/>
      <c r="AV848" s="87"/>
      <c r="AW848" s="87"/>
      <c r="AX848" s="87"/>
      <c r="AY848" s="87"/>
      <c r="AZ848" s="87"/>
      <c r="BA848" s="87"/>
      <c r="BB848" s="87"/>
      <c r="BC848" s="87"/>
      <c r="BD848" s="87"/>
      <c r="BE848" s="87"/>
      <c r="BF848" s="87"/>
      <c r="BG848" s="87"/>
      <c r="BH848" s="87"/>
      <c r="BI848" s="87"/>
      <c r="BJ848" s="87"/>
      <c r="BK848" s="87"/>
      <c r="BL848" s="87"/>
      <c r="BM848" s="87"/>
      <c r="BN848" s="87"/>
      <c r="BO848" s="87"/>
      <c r="BP848" s="87"/>
      <c r="BQ848" s="87"/>
      <c r="BR848" s="87"/>
      <c r="BS848" s="63"/>
    </row>
    <row r="849" spans="4:71" s="64" customFormat="1" ht="9.75" customHeight="1" x14ac:dyDescent="0.3">
      <c r="D849" s="87"/>
      <c r="E849" s="87"/>
      <c r="F849" s="87"/>
      <c r="G849" s="87"/>
      <c r="H849" s="87"/>
      <c r="I849" s="87"/>
      <c r="J849" s="87"/>
      <c r="K849" s="87"/>
      <c r="L849" s="87"/>
      <c r="M849" s="87"/>
      <c r="N849" s="87"/>
      <c r="O849" s="87"/>
      <c r="P849" s="87"/>
      <c r="Q849" s="87"/>
      <c r="R849" s="87"/>
      <c r="S849" s="87"/>
      <c r="T849" s="87"/>
      <c r="U849" s="87"/>
      <c r="V849" s="87"/>
      <c r="W849" s="87"/>
      <c r="X849" s="87"/>
      <c r="Y849" s="87"/>
      <c r="Z849" s="87"/>
      <c r="AA849" s="87"/>
      <c r="AB849" s="87"/>
      <c r="AC849" s="87"/>
      <c r="AD849" s="87"/>
      <c r="AE849" s="87"/>
      <c r="AF849" s="87"/>
      <c r="AG849" s="87"/>
      <c r="AH849" s="87"/>
      <c r="AI849" s="87"/>
      <c r="AJ849" s="87"/>
      <c r="AK849" s="87"/>
      <c r="AL849" s="87"/>
      <c r="AM849" s="87"/>
      <c r="AN849" s="87"/>
      <c r="AO849" s="87"/>
      <c r="AP849" s="87"/>
      <c r="AQ849" s="87"/>
      <c r="AR849" s="87"/>
      <c r="AS849" s="87"/>
      <c r="AT849" s="87"/>
      <c r="AU849" s="87"/>
      <c r="AV849" s="87"/>
      <c r="AW849" s="87"/>
      <c r="AX849" s="87"/>
      <c r="AY849" s="87"/>
      <c r="AZ849" s="87"/>
      <c r="BA849" s="87"/>
      <c r="BB849" s="87"/>
      <c r="BC849" s="87"/>
      <c r="BD849" s="87"/>
      <c r="BE849" s="87"/>
      <c r="BF849" s="87"/>
      <c r="BG849" s="87"/>
      <c r="BH849" s="87"/>
      <c r="BI849" s="87"/>
      <c r="BJ849" s="87"/>
      <c r="BK849" s="87"/>
      <c r="BL849" s="87"/>
      <c r="BM849" s="87"/>
      <c r="BN849" s="87"/>
      <c r="BO849" s="87"/>
      <c r="BP849" s="87"/>
      <c r="BQ849" s="87"/>
      <c r="BR849" s="87"/>
      <c r="BS849" s="63"/>
    </row>
    <row r="850" spans="4:71" s="64" customFormat="1" ht="9.75" customHeight="1" x14ac:dyDescent="0.3">
      <c r="D850" s="87"/>
      <c r="E850" s="87"/>
      <c r="F850" s="87"/>
      <c r="G850" s="87"/>
      <c r="H850" s="87"/>
      <c r="I850" s="87"/>
      <c r="J850" s="87"/>
      <c r="K850" s="87"/>
      <c r="L850" s="87"/>
      <c r="M850" s="87"/>
      <c r="N850" s="87"/>
      <c r="O850" s="87"/>
      <c r="P850" s="87"/>
      <c r="Q850" s="87"/>
      <c r="R850" s="87"/>
      <c r="S850" s="87"/>
      <c r="T850" s="87"/>
      <c r="U850" s="87"/>
      <c r="V850" s="87"/>
      <c r="W850" s="87"/>
      <c r="X850" s="87"/>
      <c r="Y850" s="87"/>
      <c r="Z850" s="87"/>
      <c r="AA850" s="87"/>
      <c r="AB850" s="87"/>
      <c r="AC850" s="87"/>
      <c r="AD850" s="87"/>
      <c r="AE850" s="87"/>
      <c r="AF850" s="87"/>
      <c r="AG850" s="87"/>
      <c r="AH850" s="87"/>
      <c r="AI850" s="87"/>
      <c r="AJ850" s="87"/>
      <c r="AK850" s="87"/>
      <c r="AL850" s="87"/>
      <c r="AM850" s="87"/>
      <c r="AN850" s="87"/>
      <c r="AO850" s="87"/>
      <c r="AP850" s="87"/>
      <c r="AQ850" s="87"/>
      <c r="AR850" s="87"/>
      <c r="AS850" s="87"/>
      <c r="AT850" s="87"/>
      <c r="AU850" s="87"/>
      <c r="AV850" s="87"/>
      <c r="AW850" s="87"/>
      <c r="AX850" s="87"/>
      <c r="AY850" s="87"/>
      <c r="AZ850" s="87"/>
      <c r="BA850" s="87"/>
      <c r="BB850" s="87"/>
      <c r="BC850" s="87"/>
      <c r="BD850" s="87"/>
      <c r="BE850" s="87"/>
      <c r="BF850" s="87"/>
      <c r="BG850" s="87"/>
      <c r="BH850" s="87"/>
      <c r="BI850" s="87"/>
      <c r="BJ850" s="87"/>
      <c r="BK850" s="87"/>
      <c r="BL850" s="87"/>
      <c r="BM850" s="87"/>
      <c r="BN850" s="87"/>
      <c r="BO850" s="87"/>
      <c r="BP850" s="87"/>
      <c r="BQ850" s="87"/>
      <c r="BR850" s="87"/>
      <c r="BS850" s="63"/>
    </row>
    <row r="851" spans="4:71" s="64" customFormat="1" ht="9.75" customHeight="1" x14ac:dyDescent="0.3">
      <c r="D851" s="87"/>
      <c r="E851" s="87"/>
      <c r="F851" s="87"/>
      <c r="G851" s="87"/>
      <c r="H851" s="87"/>
      <c r="I851" s="87"/>
      <c r="J851" s="87"/>
      <c r="K851" s="87"/>
      <c r="L851" s="87"/>
      <c r="M851" s="87"/>
      <c r="N851" s="87"/>
      <c r="O851" s="87"/>
      <c r="P851" s="87"/>
      <c r="Q851" s="87"/>
      <c r="R851" s="87"/>
      <c r="S851" s="87"/>
      <c r="T851" s="87"/>
      <c r="U851" s="87"/>
      <c r="V851" s="87"/>
      <c r="W851" s="87"/>
      <c r="X851" s="87"/>
      <c r="Y851" s="87"/>
      <c r="Z851" s="87"/>
      <c r="AA851" s="87"/>
      <c r="AB851" s="87"/>
      <c r="AC851" s="87"/>
      <c r="AD851" s="87"/>
      <c r="AE851" s="87"/>
      <c r="AF851" s="87"/>
      <c r="AG851" s="87"/>
      <c r="AH851" s="87"/>
      <c r="AI851" s="87"/>
      <c r="AJ851" s="87"/>
      <c r="AK851" s="87"/>
      <c r="AL851" s="87"/>
      <c r="AM851" s="87"/>
      <c r="AN851" s="87"/>
      <c r="AO851" s="87"/>
      <c r="AP851" s="87"/>
      <c r="AQ851" s="87"/>
      <c r="AR851" s="87"/>
      <c r="AS851" s="87"/>
      <c r="AT851" s="87"/>
      <c r="AU851" s="87"/>
      <c r="AV851" s="87"/>
      <c r="AW851" s="87"/>
      <c r="AX851" s="87"/>
      <c r="AY851" s="87"/>
      <c r="AZ851" s="87"/>
      <c r="BA851" s="87"/>
      <c r="BB851" s="87"/>
      <c r="BC851" s="87"/>
      <c r="BD851" s="87"/>
      <c r="BE851" s="87"/>
      <c r="BF851" s="87"/>
      <c r="BG851" s="87"/>
      <c r="BH851" s="87"/>
      <c r="BI851" s="87"/>
      <c r="BJ851" s="87"/>
      <c r="BK851" s="87"/>
      <c r="BL851" s="87"/>
      <c r="BM851" s="87"/>
      <c r="BN851" s="87"/>
      <c r="BO851" s="87"/>
      <c r="BP851" s="87"/>
      <c r="BQ851" s="87"/>
      <c r="BR851" s="87"/>
      <c r="BS851" s="63"/>
    </row>
    <row r="852" spans="4:71" s="64" customFormat="1" ht="9.75" customHeight="1" x14ac:dyDescent="0.3">
      <c r="D852" s="87"/>
      <c r="E852" s="87"/>
      <c r="F852" s="87"/>
      <c r="G852" s="87"/>
      <c r="H852" s="87"/>
      <c r="I852" s="87"/>
      <c r="J852" s="87"/>
      <c r="K852" s="87"/>
      <c r="L852" s="87"/>
      <c r="M852" s="87"/>
      <c r="N852" s="87"/>
      <c r="O852" s="87"/>
      <c r="P852" s="87"/>
      <c r="Q852" s="87"/>
      <c r="R852" s="87"/>
      <c r="S852" s="87"/>
      <c r="T852" s="87"/>
      <c r="U852" s="87"/>
      <c r="V852" s="87"/>
      <c r="W852" s="87"/>
      <c r="X852" s="87"/>
      <c r="Y852" s="87"/>
      <c r="Z852" s="87"/>
      <c r="AA852" s="87"/>
      <c r="AB852" s="87"/>
      <c r="AC852" s="87"/>
      <c r="AD852" s="87"/>
      <c r="AE852" s="87"/>
      <c r="AF852" s="87"/>
      <c r="AG852" s="87"/>
      <c r="AH852" s="87"/>
      <c r="AI852" s="87"/>
      <c r="AJ852" s="87"/>
      <c r="AK852" s="87"/>
      <c r="AL852" s="87"/>
      <c r="AM852" s="87"/>
      <c r="AN852" s="87"/>
      <c r="AO852" s="87"/>
      <c r="AP852" s="87"/>
      <c r="AQ852" s="87"/>
      <c r="AR852" s="87"/>
      <c r="AS852" s="87"/>
      <c r="AT852" s="87"/>
      <c r="AU852" s="87"/>
      <c r="AV852" s="87"/>
      <c r="AW852" s="87"/>
      <c r="AX852" s="87"/>
      <c r="AY852" s="87"/>
      <c r="AZ852" s="87"/>
      <c r="BA852" s="87"/>
      <c r="BB852" s="87"/>
      <c r="BC852" s="87"/>
      <c r="BD852" s="87"/>
      <c r="BE852" s="87"/>
      <c r="BF852" s="87"/>
      <c r="BG852" s="87"/>
      <c r="BH852" s="87"/>
      <c r="BI852" s="87"/>
      <c r="BJ852" s="87"/>
      <c r="BK852" s="87"/>
      <c r="BL852" s="87"/>
      <c r="BM852" s="87"/>
      <c r="BN852" s="87"/>
      <c r="BO852" s="87"/>
      <c r="BP852" s="87"/>
      <c r="BQ852" s="87"/>
      <c r="BR852" s="87"/>
      <c r="BS852" s="63"/>
    </row>
    <row r="853" spans="4:71" s="64" customFormat="1" ht="9.75" customHeight="1" x14ac:dyDescent="0.3">
      <c r="D853" s="87"/>
      <c r="E853" s="87"/>
      <c r="F853" s="87"/>
      <c r="G853" s="87"/>
      <c r="H853" s="87"/>
      <c r="I853" s="87"/>
      <c r="J853" s="87"/>
      <c r="K853" s="87"/>
      <c r="L853" s="87"/>
      <c r="M853" s="87"/>
      <c r="N853" s="87"/>
      <c r="O853" s="87"/>
      <c r="P853" s="87"/>
      <c r="Q853" s="87"/>
      <c r="R853" s="87"/>
      <c r="S853" s="87"/>
      <c r="T853" s="87"/>
      <c r="U853" s="87"/>
      <c r="V853" s="87"/>
      <c r="W853" s="87"/>
      <c r="X853" s="87"/>
      <c r="Y853" s="87"/>
      <c r="Z853" s="87"/>
      <c r="AA853" s="87"/>
      <c r="AB853" s="87"/>
      <c r="AC853" s="87"/>
      <c r="AD853" s="87"/>
      <c r="AE853" s="87"/>
      <c r="AF853" s="87"/>
      <c r="AG853" s="87"/>
      <c r="AH853" s="87"/>
      <c r="AI853" s="87"/>
      <c r="AJ853" s="87"/>
      <c r="AK853" s="87"/>
      <c r="AL853" s="87"/>
      <c r="AM853" s="87"/>
      <c r="AN853" s="87"/>
      <c r="AO853" s="87"/>
      <c r="AP853" s="87"/>
      <c r="AQ853" s="87"/>
      <c r="AR853" s="87"/>
      <c r="AS853" s="87"/>
      <c r="AT853" s="87"/>
      <c r="AU853" s="87"/>
      <c r="AV853" s="87"/>
      <c r="AW853" s="87"/>
      <c r="AX853" s="87"/>
      <c r="AY853" s="87"/>
      <c r="AZ853" s="87"/>
      <c r="BA853" s="87"/>
      <c r="BB853" s="87"/>
      <c r="BC853" s="87"/>
      <c r="BD853" s="87"/>
      <c r="BE853" s="87"/>
      <c r="BF853" s="87"/>
      <c r="BG853" s="87"/>
      <c r="BH853" s="87"/>
      <c r="BI853" s="87"/>
      <c r="BJ853" s="87"/>
      <c r="BK853" s="87"/>
      <c r="BL853" s="87"/>
      <c r="BM853" s="87"/>
      <c r="BN853" s="87"/>
      <c r="BO853" s="87"/>
      <c r="BP853" s="87"/>
      <c r="BQ853" s="87"/>
      <c r="BR853" s="87"/>
      <c r="BS853" s="63"/>
    </row>
    <row r="854" spans="4:71" s="64" customFormat="1" ht="9.75" customHeight="1" x14ac:dyDescent="0.3">
      <c r="D854" s="87"/>
      <c r="E854" s="87"/>
      <c r="F854" s="87"/>
      <c r="G854" s="87"/>
      <c r="H854" s="87"/>
      <c r="I854" s="87"/>
      <c r="J854" s="87"/>
      <c r="K854" s="87"/>
      <c r="L854" s="87"/>
      <c r="M854" s="87"/>
      <c r="N854" s="87"/>
      <c r="O854" s="87"/>
      <c r="P854" s="87"/>
      <c r="Q854" s="87"/>
      <c r="R854" s="87"/>
      <c r="S854" s="87"/>
      <c r="T854" s="87"/>
      <c r="U854" s="87"/>
      <c r="V854" s="87"/>
      <c r="W854" s="87"/>
      <c r="X854" s="87"/>
      <c r="Y854" s="87"/>
      <c r="Z854" s="87"/>
      <c r="AA854" s="87"/>
      <c r="AB854" s="87"/>
      <c r="AC854" s="87"/>
      <c r="AD854" s="87"/>
      <c r="AE854" s="87"/>
      <c r="AF854" s="87"/>
      <c r="AG854" s="87"/>
      <c r="AH854" s="87"/>
      <c r="AI854" s="87"/>
      <c r="AJ854" s="87"/>
      <c r="AK854" s="87"/>
      <c r="AL854" s="87"/>
      <c r="AM854" s="87"/>
      <c r="AN854" s="87"/>
      <c r="AO854" s="87"/>
      <c r="AP854" s="87"/>
      <c r="AQ854" s="87"/>
      <c r="AR854" s="87"/>
      <c r="AS854" s="87"/>
      <c r="AT854" s="87"/>
      <c r="AU854" s="87"/>
      <c r="AV854" s="87"/>
      <c r="AW854" s="87"/>
      <c r="AX854" s="87"/>
      <c r="AY854" s="87"/>
      <c r="AZ854" s="87"/>
      <c r="BA854" s="87"/>
      <c r="BB854" s="87"/>
      <c r="BC854" s="87"/>
      <c r="BD854" s="87"/>
      <c r="BE854" s="87"/>
      <c r="BF854" s="87"/>
      <c r="BG854" s="87"/>
      <c r="BH854" s="87"/>
      <c r="BI854" s="87"/>
      <c r="BJ854" s="87"/>
      <c r="BK854" s="87"/>
      <c r="BL854" s="87"/>
      <c r="BM854" s="87"/>
      <c r="BN854" s="87"/>
      <c r="BO854" s="87"/>
      <c r="BP854" s="87"/>
      <c r="BQ854" s="87"/>
      <c r="BR854" s="87"/>
      <c r="BS854" s="63"/>
    </row>
    <row r="855" spans="4:71" s="64" customFormat="1" ht="9.75" customHeight="1" x14ac:dyDescent="0.3">
      <c r="D855" s="87"/>
      <c r="E855" s="87"/>
      <c r="F855" s="87"/>
      <c r="G855" s="87"/>
      <c r="H855" s="87"/>
      <c r="I855" s="87"/>
      <c r="J855" s="87"/>
      <c r="K855" s="87"/>
      <c r="L855" s="87"/>
      <c r="M855" s="87"/>
      <c r="N855" s="87"/>
      <c r="O855" s="87"/>
      <c r="P855" s="87"/>
      <c r="Q855" s="87"/>
      <c r="R855" s="87"/>
      <c r="S855" s="87"/>
      <c r="T855" s="87"/>
      <c r="U855" s="87"/>
      <c r="V855" s="87"/>
      <c r="W855" s="87"/>
      <c r="X855" s="87"/>
      <c r="Y855" s="87"/>
      <c r="Z855" s="87"/>
      <c r="AA855" s="87"/>
      <c r="AB855" s="87"/>
      <c r="AC855" s="87"/>
      <c r="AD855" s="87"/>
      <c r="AE855" s="87"/>
      <c r="AF855" s="87"/>
      <c r="AG855" s="87"/>
      <c r="AH855" s="87"/>
      <c r="AI855" s="87"/>
      <c r="AJ855" s="87"/>
      <c r="AK855" s="87"/>
      <c r="AL855" s="87"/>
      <c r="AM855" s="87"/>
      <c r="AN855" s="87"/>
      <c r="AO855" s="87"/>
      <c r="AP855" s="87"/>
      <c r="AQ855" s="87"/>
      <c r="AR855" s="87"/>
      <c r="AS855" s="87"/>
      <c r="AT855" s="87"/>
      <c r="AU855" s="87"/>
      <c r="AV855" s="87"/>
      <c r="AW855" s="87"/>
      <c r="AX855" s="87"/>
      <c r="AY855" s="87"/>
      <c r="AZ855" s="87"/>
      <c r="BA855" s="87"/>
      <c r="BB855" s="87"/>
      <c r="BC855" s="87"/>
      <c r="BD855" s="87"/>
      <c r="BE855" s="87"/>
      <c r="BF855" s="87"/>
      <c r="BG855" s="87"/>
      <c r="BH855" s="87"/>
      <c r="BI855" s="87"/>
      <c r="BJ855" s="87"/>
      <c r="BK855" s="87"/>
      <c r="BL855" s="87"/>
      <c r="BM855" s="87"/>
      <c r="BN855" s="87"/>
      <c r="BO855" s="87"/>
      <c r="BP855" s="87"/>
      <c r="BQ855" s="87"/>
      <c r="BR855" s="87"/>
      <c r="BS855" s="63"/>
    </row>
    <row r="856" spans="4:71" s="64" customFormat="1" ht="9.75" customHeight="1" x14ac:dyDescent="0.3">
      <c r="D856" s="87"/>
      <c r="E856" s="87"/>
      <c r="F856" s="87"/>
      <c r="G856" s="87"/>
      <c r="H856" s="87"/>
      <c r="I856" s="87"/>
      <c r="J856" s="87"/>
      <c r="K856" s="87"/>
      <c r="L856" s="87"/>
      <c r="M856" s="87"/>
      <c r="N856" s="87"/>
      <c r="O856" s="87"/>
      <c r="P856" s="87"/>
      <c r="Q856" s="87"/>
      <c r="R856" s="87"/>
      <c r="S856" s="87"/>
      <c r="T856" s="87"/>
      <c r="U856" s="87"/>
      <c r="V856" s="87"/>
      <c r="W856" s="87"/>
      <c r="X856" s="87"/>
      <c r="Y856" s="87"/>
      <c r="Z856" s="87"/>
      <c r="AA856" s="87"/>
      <c r="AB856" s="87"/>
      <c r="AC856" s="87"/>
      <c r="AD856" s="87"/>
      <c r="AE856" s="87"/>
      <c r="AF856" s="87"/>
      <c r="AG856" s="87"/>
      <c r="AH856" s="87"/>
      <c r="AI856" s="87"/>
      <c r="AJ856" s="87"/>
      <c r="AK856" s="87"/>
      <c r="AL856" s="87"/>
      <c r="AM856" s="87"/>
      <c r="AN856" s="87"/>
      <c r="AO856" s="87"/>
      <c r="AP856" s="87"/>
      <c r="AQ856" s="87"/>
      <c r="AR856" s="87"/>
      <c r="AS856" s="87"/>
      <c r="AT856" s="87"/>
      <c r="AU856" s="87"/>
      <c r="AV856" s="87"/>
      <c r="AW856" s="87"/>
      <c r="AX856" s="87"/>
      <c r="AY856" s="87"/>
      <c r="AZ856" s="87"/>
      <c r="BA856" s="87"/>
      <c r="BB856" s="87"/>
      <c r="BC856" s="87"/>
      <c r="BD856" s="87"/>
      <c r="BE856" s="87"/>
      <c r="BF856" s="87"/>
      <c r="BG856" s="87"/>
      <c r="BH856" s="87"/>
      <c r="BI856" s="87"/>
      <c r="BJ856" s="87"/>
      <c r="BK856" s="87"/>
      <c r="BL856" s="87"/>
      <c r="BM856" s="87"/>
      <c r="BN856" s="87"/>
      <c r="BO856" s="87"/>
      <c r="BP856" s="87"/>
      <c r="BQ856" s="87"/>
      <c r="BR856" s="87"/>
      <c r="BS856" s="63"/>
    </row>
    <row r="857" spans="4:71" s="64" customFormat="1" ht="9.75" customHeight="1" x14ac:dyDescent="0.3">
      <c r="D857" s="87"/>
      <c r="E857" s="87"/>
      <c r="F857" s="87"/>
      <c r="G857" s="87"/>
      <c r="H857" s="87"/>
      <c r="I857" s="87"/>
      <c r="J857" s="87"/>
      <c r="K857" s="87"/>
      <c r="L857" s="87"/>
      <c r="M857" s="87"/>
      <c r="N857" s="87"/>
      <c r="O857" s="87"/>
      <c r="P857" s="87"/>
      <c r="Q857" s="87"/>
      <c r="R857" s="87"/>
      <c r="S857" s="87"/>
      <c r="T857" s="87"/>
      <c r="U857" s="87"/>
      <c r="V857" s="87"/>
      <c r="W857" s="87"/>
      <c r="X857" s="87"/>
      <c r="Y857" s="87"/>
      <c r="Z857" s="87"/>
      <c r="AA857" s="87"/>
      <c r="AB857" s="87"/>
      <c r="AC857" s="87"/>
      <c r="AD857" s="87"/>
      <c r="AE857" s="87"/>
      <c r="AF857" s="87"/>
      <c r="AG857" s="87"/>
      <c r="AH857" s="87"/>
      <c r="AI857" s="87"/>
      <c r="AJ857" s="87"/>
      <c r="AK857" s="87"/>
      <c r="AL857" s="87"/>
      <c r="AM857" s="87"/>
      <c r="AN857" s="87"/>
      <c r="AO857" s="87"/>
      <c r="AP857" s="87"/>
      <c r="AQ857" s="87"/>
      <c r="AR857" s="87"/>
      <c r="AS857" s="87"/>
      <c r="AT857" s="87"/>
      <c r="AU857" s="87"/>
      <c r="AV857" s="87"/>
      <c r="AW857" s="87"/>
      <c r="AX857" s="87"/>
      <c r="AY857" s="87"/>
      <c r="AZ857" s="87"/>
      <c r="BA857" s="87"/>
      <c r="BB857" s="87"/>
      <c r="BC857" s="87"/>
      <c r="BD857" s="87"/>
      <c r="BE857" s="87"/>
      <c r="BF857" s="87"/>
      <c r="BG857" s="87"/>
      <c r="BH857" s="87"/>
      <c r="BI857" s="87"/>
      <c r="BJ857" s="87"/>
      <c r="BK857" s="87"/>
      <c r="BL857" s="87"/>
      <c r="BM857" s="87"/>
      <c r="BN857" s="87"/>
      <c r="BO857" s="87"/>
      <c r="BP857" s="87"/>
      <c r="BQ857" s="87"/>
      <c r="BR857" s="87"/>
      <c r="BS857" s="63"/>
    </row>
    <row r="858" spans="4:71" s="64" customFormat="1" ht="9.75" customHeight="1" x14ac:dyDescent="0.3">
      <c r="D858" s="87"/>
      <c r="E858" s="87"/>
      <c r="F858" s="87"/>
      <c r="G858" s="87"/>
      <c r="H858" s="87"/>
      <c r="I858" s="87"/>
      <c r="J858" s="87"/>
      <c r="K858" s="87"/>
      <c r="L858" s="87"/>
      <c r="M858" s="87"/>
      <c r="N858" s="87"/>
      <c r="O858" s="87"/>
      <c r="P858" s="87"/>
      <c r="Q858" s="87"/>
      <c r="R858" s="87"/>
      <c r="S858" s="87"/>
      <c r="T858" s="87"/>
      <c r="U858" s="87"/>
      <c r="V858" s="87"/>
      <c r="W858" s="87"/>
      <c r="X858" s="87"/>
      <c r="Y858" s="87"/>
      <c r="Z858" s="87"/>
      <c r="AA858" s="87"/>
      <c r="AB858" s="87"/>
      <c r="AC858" s="87"/>
      <c r="AD858" s="87"/>
      <c r="AE858" s="87"/>
      <c r="AF858" s="87"/>
      <c r="AG858" s="87"/>
      <c r="AH858" s="87"/>
      <c r="AI858" s="87"/>
      <c r="AJ858" s="87"/>
      <c r="AK858" s="87"/>
      <c r="AL858" s="87"/>
      <c r="AM858" s="87"/>
      <c r="AN858" s="87"/>
      <c r="AO858" s="87"/>
      <c r="AP858" s="87"/>
      <c r="AQ858" s="87"/>
      <c r="AR858" s="87"/>
      <c r="AS858" s="87"/>
      <c r="AT858" s="87"/>
      <c r="AU858" s="87"/>
      <c r="AV858" s="87"/>
      <c r="AW858" s="87"/>
      <c r="AX858" s="87"/>
      <c r="AY858" s="87"/>
      <c r="AZ858" s="87"/>
      <c r="BA858" s="87"/>
      <c r="BB858" s="87"/>
      <c r="BC858" s="87"/>
      <c r="BD858" s="87"/>
      <c r="BE858" s="87"/>
      <c r="BF858" s="87"/>
      <c r="BG858" s="87"/>
      <c r="BH858" s="87"/>
      <c r="BI858" s="87"/>
      <c r="BJ858" s="87"/>
      <c r="BK858" s="87"/>
      <c r="BL858" s="87"/>
      <c r="BM858" s="87"/>
      <c r="BN858" s="87"/>
      <c r="BO858" s="87"/>
      <c r="BP858" s="87"/>
      <c r="BQ858" s="87"/>
      <c r="BR858" s="87"/>
      <c r="BS858" s="63"/>
    </row>
    <row r="859" spans="4:71" s="64" customFormat="1" ht="9.75" customHeight="1" x14ac:dyDescent="0.3">
      <c r="D859" s="87"/>
      <c r="E859" s="87"/>
      <c r="F859" s="87"/>
      <c r="G859" s="87"/>
      <c r="H859" s="87"/>
      <c r="I859" s="87"/>
      <c r="J859" s="87"/>
      <c r="K859" s="87"/>
      <c r="L859" s="87"/>
      <c r="M859" s="87"/>
      <c r="N859" s="87"/>
      <c r="O859" s="87"/>
      <c r="P859" s="87"/>
      <c r="Q859" s="87"/>
      <c r="R859" s="87"/>
      <c r="S859" s="87"/>
      <c r="T859" s="87"/>
      <c r="U859" s="87"/>
      <c r="V859" s="87"/>
      <c r="W859" s="87"/>
      <c r="X859" s="87"/>
      <c r="Y859" s="87"/>
      <c r="Z859" s="87"/>
      <c r="AA859" s="87"/>
      <c r="AB859" s="87"/>
      <c r="AC859" s="87"/>
      <c r="AD859" s="87"/>
      <c r="AE859" s="87"/>
      <c r="AF859" s="87"/>
      <c r="AG859" s="87"/>
      <c r="AH859" s="87"/>
      <c r="AI859" s="87"/>
      <c r="AJ859" s="87"/>
      <c r="AK859" s="87"/>
      <c r="AL859" s="87"/>
      <c r="AM859" s="87"/>
      <c r="AN859" s="87"/>
      <c r="AO859" s="87"/>
      <c r="AP859" s="87"/>
      <c r="AQ859" s="87"/>
      <c r="AR859" s="87"/>
      <c r="AS859" s="87"/>
      <c r="AT859" s="87"/>
      <c r="AU859" s="87"/>
      <c r="AV859" s="87"/>
      <c r="AW859" s="87"/>
      <c r="AX859" s="87"/>
      <c r="AY859" s="87"/>
      <c r="AZ859" s="87"/>
      <c r="BA859" s="87"/>
      <c r="BB859" s="87"/>
      <c r="BC859" s="87"/>
      <c r="BD859" s="87"/>
      <c r="BE859" s="87"/>
      <c r="BF859" s="87"/>
      <c r="BG859" s="87"/>
      <c r="BH859" s="87"/>
      <c r="BI859" s="87"/>
      <c r="BJ859" s="87"/>
      <c r="BK859" s="87"/>
      <c r="BL859" s="87"/>
      <c r="BM859" s="87"/>
      <c r="BN859" s="87"/>
      <c r="BO859" s="87"/>
      <c r="BP859" s="87"/>
      <c r="BQ859" s="87"/>
      <c r="BR859" s="87"/>
      <c r="BS859" s="63"/>
    </row>
    <row r="860" spans="4:71" s="64" customFormat="1" ht="9.75" customHeight="1" x14ac:dyDescent="0.3">
      <c r="D860" s="87"/>
      <c r="E860" s="87"/>
      <c r="F860" s="87"/>
      <c r="G860" s="87"/>
      <c r="H860" s="87"/>
      <c r="I860" s="87"/>
      <c r="J860" s="87"/>
      <c r="K860" s="87"/>
      <c r="L860" s="87"/>
      <c r="M860" s="87"/>
      <c r="N860" s="87"/>
      <c r="O860" s="87"/>
      <c r="P860" s="87"/>
      <c r="Q860" s="87"/>
      <c r="R860" s="87"/>
      <c r="S860" s="87"/>
      <c r="T860" s="87"/>
      <c r="U860" s="87"/>
      <c r="V860" s="87"/>
      <c r="W860" s="87"/>
      <c r="X860" s="87"/>
      <c r="Y860" s="87"/>
      <c r="Z860" s="87"/>
      <c r="AA860" s="87"/>
      <c r="AB860" s="87"/>
      <c r="AC860" s="87"/>
      <c r="AD860" s="87"/>
      <c r="AE860" s="87"/>
      <c r="AF860" s="87"/>
      <c r="AG860" s="87"/>
      <c r="AH860" s="87"/>
      <c r="AI860" s="87"/>
      <c r="AJ860" s="87"/>
      <c r="AK860" s="87"/>
      <c r="AL860" s="87"/>
      <c r="AM860" s="87"/>
      <c r="AN860" s="87"/>
      <c r="AO860" s="87"/>
      <c r="AP860" s="87"/>
      <c r="AQ860" s="87"/>
      <c r="AR860" s="87"/>
      <c r="AS860" s="87"/>
      <c r="AT860" s="87"/>
      <c r="AU860" s="87"/>
      <c r="AV860" s="87"/>
      <c r="AW860" s="87"/>
      <c r="AX860" s="87"/>
      <c r="AY860" s="87"/>
      <c r="AZ860" s="87"/>
      <c r="BA860" s="87"/>
      <c r="BB860" s="87"/>
      <c r="BC860" s="87"/>
      <c r="BD860" s="87"/>
      <c r="BE860" s="87"/>
      <c r="BF860" s="87"/>
      <c r="BG860" s="87"/>
      <c r="BH860" s="87"/>
      <c r="BI860" s="87"/>
      <c r="BJ860" s="87"/>
      <c r="BK860" s="87"/>
      <c r="BL860" s="87"/>
      <c r="BM860" s="87"/>
      <c r="BN860" s="87"/>
      <c r="BO860" s="87"/>
      <c r="BP860" s="87"/>
      <c r="BQ860" s="87"/>
      <c r="BR860" s="87"/>
      <c r="BS860" s="63"/>
    </row>
    <row r="861" spans="4:71" s="64" customFormat="1" ht="9.75" customHeight="1" x14ac:dyDescent="0.3">
      <c r="D861" s="87"/>
      <c r="E861" s="87"/>
      <c r="F861" s="87"/>
      <c r="G861" s="87"/>
      <c r="H861" s="87"/>
      <c r="I861" s="87"/>
      <c r="J861" s="87"/>
      <c r="K861" s="87"/>
      <c r="L861" s="87"/>
      <c r="M861" s="87"/>
      <c r="N861" s="87"/>
      <c r="O861" s="87"/>
      <c r="P861" s="87"/>
      <c r="Q861" s="87"/>
      <c r="R861" s="87"/>
      <c r="S861" s="87"/>
      <c r="T861" s="87"/>
      <c r="U861" s="87"/>
      <c r="V861" s="87"/>
      <c r="W861" s="87"/>
      <c r="X861" s="87"/>
      <c r="Y861" s="87"/>
      <c r="Z861" s="87"/>
      <c r="AA861" s="87"/>
      <c r="AB861" s="87"/>
      <c r="AC861" s="87"/>
      <c r="AD861" s="87"/>
      <c r="AE861" s="87"/>
      <c r="AF861" s="87"/>
      <c r="AG861" s="87"/>
      <c r="AH861" s="87"/>
      <c r="AI861" s="87"/>
      <c r="AJ861" s="87"/>
      <c r="AK861" s="87"/>
      <c r="AL861" s="87"/>
      <c r="AM861" s="87"/>
      <c r="AN861" s="87"/>
      <c r="AO861" s="87"/>
      <c r="AP861" s="87"/>
      <c r="AQ861" s="87"/>
      <c r="AR861" s="87"/>
      <c r="AS861" s="87"/>
      <c r="AT861" s="87"/>
      <c r="AU861" s="87"/>
      <c r="AV861" s="87"/>
      <c r="AW861" s="87"/>
      <c r="AX861" s="87"/>
      <c r="AY861" s="87"/>
      <c r="AZ861" s="87"/>
      <c r="BA861" s="87"/>
      <c r="BB861" s="87"/>
      <c r="BC861" s="87"/>
      <c r="BD861" s="87"/>
      <c r="BE861" s="87"/>
      <c r="BF861" s="87"/>
      <c r="BG861" s="87"/>
      <c r="BH861" s="87"/>
      <c r="BI861" s="87"/>
      <c r="BJ861" s="87"/>
      <c r="BK861" s="87"/>
      <c r="BL861" s="87"/>
      <c r="BM861" s="87"/>
      <c r="BN861" s="87"/>
      <c r="BO861" s="87"/>
      <c r="BP861" s="87"/>
      <c r="BQ861" s="87"/>
      <c r="BR861" s="87"/>
      <c r="BS861" s="63"/>
    </row>
    <row r="862" spans="4:71" s="64" customFormat="1" ht="9.75" customHeight="1" x14ac:dyDescent="0.3">
      <c r="D862" s="87"/>
      <c r="E862" s="87"/>
      <c r="F862" s="87"/>
      <c r="G862" s="87"/>
      <c r="H862" s="87"/>
      <c r="I862" s="87"/>
      <c r="J862" s="87"/>
      <c r="K862" s="87"/>
      <c r="L862" s="87"/>
      <c r="M862" s="87"/>
      <c r="N862" s="87"/>
      <c r="O862" s="87"/>
      <c r="P862" s="87"/>
      <c r="Q862" s="87"/>
      <c r="R862" s="87"/>
      <c r="S862" s="87"/>
      <c r="T862" s="87"/>
      <c r="U862" s="87"/>
      <c r="V862" s="87"/>
      <c r="W862" s="87"/>
      <c r="X862" s="87"/>
      <c r="Y862" s="87"/>
      <c r="Z862" s="87"/>
      <c r="AA862" s="87"/>
      <c r="AB862" s="87"/>
      <c r="AC862" s="87"/>
      <c r="AD862" s="87"/>
      <c r="AE862" s="87"/>
      <c r="AF862" s="87"/>
      <c r="AG862" s="87"/>
      <c r="AH862" s="87"/>
      <c r="AI862" s="87"/>
      <c r="AJ862" s="87"/>
      <c r="AK862" s="87"/>
      <c r="AL862" s="87"/>
      <c r="AM862" s="87"/>
      <c r="AN862" s="87"/>
      <c r="AO862" s="87"/>
      <c r="AP862" s="87"/>
      <c r="AQ862" s="87"/>
      <c r="AR862" s="87"/>
      <c r="AS862" s="87"/>
      <c r="AT862" s="87"/>
      <c r="AU862" s="87"/>
      <c r="AV862" s="87"/>
      <c r="AW862" s="87"/>
      <c r="AX862" s="87"/>
      <c r="AY862" s="87"/>
      <c r="AZ862" s="87"/>
      <c r="BA862" s="87"/>
      <c r="BB862" s="87"/>
      <c r="BC862" s="87"/>
      <c r="BD862" s="87"/>
      <c r="BE862" s="87"/>
      <c r="BF862" s="87"/>
      <c r="BG862" s="87"/>
      <c r="BH862" s="87"/>
      <c r="BI862" s="87"/>
      <c r="BJ862" s="87"/>
      <c r="BK862" s="87"/>
      <c r="BL862" s="87"/>
      <c r="BM862" s="87"/>
      <c r="BN862" s="87"/>
      <c r="BO862" s="87"/>
      <c r="BP862" s="87"/>
      <c r="BQ862" s="87"/>
      <c r="BR862" s="87"/>
      <c r="BS862" s="63"/>
    </row>
    <row r="863" spans="4:71" s="64" customFormat="1" ht="9.75" customHeight="1" x14ac:dyDescent="0.3">
      <c r="D863" s="87"/>
      <c r="E863" s="87"/>
      <c r="F863" s="87"/>
      <c r="G863" s="87"/>
      <c r="H863" s="87"/>
      <c r="I863" s="87"/>
      <c r="J863" s="87"/>
      <c r="K863" s="87"/>
      <c r="L863" s="87"/>
      <c r="M863" s="87"/>
      <c r="N863" s="87"/>
      <c r="O863" s="87"/>
      <c r="P863" s="87"/>
      <c r="Q863" s="87"/>
      <c r="R863" s="87"/>
      <c r="S863" s="87"/>
      <c r="T863" s="87"/>
      <c r="U863" s="87"/>
      <c r="V863" s="87"/>
      <c r="W863" s="87"/>
      <c r="X863" s="87"/>
      <c r="Y863" s="87"/>
      <c r="Z863" s="87"/>
      <c r="AA863" s="87"/>
      <c r="AB863" s="87"/>
      <c r="AC863" s="87"/>
      <c r="AD863" s="87"/>
      <c r="AE863" s="87"/>
      <c r="AF863" s="87"/>
      <c r="AG863" s="87"/>
      <c r="AH863" s="87"/>
      <c r="AI863" s="87"/>
      <c r="AJ863" s="87"/>
      <c r="AK863" s="87"/>
      <c r="AL863" s="87"/>
      <c r="AM863" s="87"/>
      <c r="AN863" s="87"/>
      <c r="AO863" s="87"/>
      <c r="AP863" s="87"/>
      <c r="AQ863" s="87"/>
      <c r="AR863" s="87"/>
      <c r="AS863" s="87"/>
      <c r="AT863" s="87"/>
      <c r="AU863" s="87"/>
      <c r="AV863" s="87"/>
      <c r="AW863" s="87"/>
      <c r="AX863" s="87"/>
      <c r="AY863" s="87"/>
      <c r="AZ863" s="87"/>
      <c r="BA863" s="87"/>
      <c r="BB863" s="87"/>
      <c r="BC863" s="87"/>
      <c r="BD863" s="87"/>
      <c r="BE863" s="87"/>
      <c r="BF863" s="87"/>
      <c r="BG863" s="87"/>
      <c r="BH863" s="87"/>
      <c r="BI863" s="87"/>
      <c r="BJ863" s="87"/>
      <c r="BK863" s="87"/>
      <c r="BL863" s="87"/>
      <c r="BM863" s="87"/>
      <c r="BN863" s="87"/>
      <c r="BO863" s="87"/>
      <c r="BP863" s="87"/>
      <c r="BQ863" s="87"/>
      <c r="BR863" s="87"/>
      <c r="BS863" s="63"/>
    </row>
    <row r="864" spans="4:71" s="64" customFormat="1" ht="9.75" customHeight="1" x14ac:dyDescent="0.3">
      <c r="D864" s="87"/>
      <c r="E864" s="87"/>
      <c r="F864" s="87"/>
      <c r="G864" s="87"/>
      <c r="H864" s="87"/>
      <c r="I864" s="87"/>
      <c r="J864" s="87"/>
      <c r="K864" s="87"/>
      <c r="L864" s="87"/>
      <c r="M864" s="87"/>
      <c r="N864" s="87"/>
      <c r="O864" s="87"/>
      <c r="P864" s="87"/>
      <c r="Q864" s="87"/>
      <c r="R864" s="87"/>
      <c r="S864" s="87"/>
      <c r="T864" s="87"/>
      <c r="U864" s="87"/>
      <c r="V864" s="87"/>
      <c r="W864" s="87"/>
      <c r="X864" s="87"/>
      <c r="Y864" s="87"/>
      <c r="Z864" s="87"/>
      <c r="AA864" s="87"/>
      <c r="AB864" s="87"/>
      <c r="AC864" s="87"/>
      <c r="AD864" s="87"/>
      <c r="AE864" s="87"/>
      <c r="AF864" s="87"/>
      <c r="AG864" s="87"/>
      <c r="AH864" s="87"/>
      <c r="AI864" s="87"/>
      <c r="AJ864" s="87"/>
      <c r="AK864" s="87"/>
      <c r="AL864" s="87"/>
      <c r="AM864" s="87"/>
      <c r="AN864" s="87"/>
      <c r="AO864" s="87"/>
      <c r="AP864" s="87"/>
      <c r="AQ864" s="87"/>
      <c r="AR864" s="87"/>
      <c r="AS864" s="87"/>
      <c r="AT864" s="87"/>
      <c r="AU864" s="87"/>
      <c r="AV864" s="87"/>
      <c r="AW864" s="87"/>
      <c r="AX864" s="87"/>
      <c r="AY864" s="87"/>
      <c r="AZ864" s="87"/>
      <c r="BA864" s="87"/>
      <c r="BB864" s="87"/>
      <c r="BC864" s="87"/>
      <c r="BD864" s="87"/>
      <c r="BE864" s="87"/>
      <c r="BF864" s="87"/>
      <c r="BG864" s="87"/>
      <c r="BH864" s="87"/>
      <c r="BI864" s="87"/>
      <c r="BJ864" s="87"/>
      <c r="BK864" s="87"/>
      <c r="BL864" s="87"/>
      <c r="BM864" s="87"/>
      <c r="BN864" s="87"/>
      <c r="BO864" s="87"/>
      <c r="BP864" s="87"/>
      <c r="BQ864" s="87"/>
      <c r="BR864" s="87"/>
      <c r="BS864" s="63"/>
    </row>
    <row r="865" spans="4:71" s="64" customFormat="1" ht="9.75" customHeight="1" x14ac:dyDescent="0.3">
      <c r="D865" s="87"/>
      <c r="E865" s="87"/>
      <c r="F865" s="87"/>
      <c r="G865" s="87"/>
      <c r="H865" s="87"/>
      <c r="I865" s="87"/>
      <c r="J865" s="87"/>
      <c r="K865" s="87"/>
      <c r="L865" s="87"/>
      <c r="M865" s="87"/>
      <c r="N865" s="87"/>
      <c r="O865" s="87"/>
      <c r="P865" s="87"/>
      <c r="Q865" s="87"/>
      <c r="R865" s="87"/>
      <c r="S865" s="87"/>
      <c r="T865" s="87"/>
      <c r="U865" s="87"/>
      <c r="V865" s="87"/>
      <c r="W865" s="87"/>
      <c r="X865" s="87"/>
      <c r="Y865" s="87"/>
      <c r="Z865" s="87"/>
      <c r="AA865" s="87"/>
      <c r="AB865" s="87"/>
      <c r="AC865" s="87"/>
      <c r="AD865" s="87"/>
      <c r="AE865" s="87"/>
      <c r="AF865" s="87"/>
      <c r="AG865" s="87"/>
      <c r="AH865" s="87"/>
      <c r="AI865" s="87"/>
      <c r="AJ865" s="87"/>
      <c r="AK865" s="87"/>
      <c r="AL865" s="87"/>
      <c r="AM865" s="87"/>
      <c r="AN865" s="87"/>
      <c r="AO865" s="87"/>
      <c r="AP865" s="87"/>
      <c r="AQ865" s="87"/>
      <c r="AR865" s="87"/>
      <c r="AS865" s="87"/>
      <c r="AT865" s="87"/>
      <c r="AU865" s="87"/>
      <c r="AV865" s="87"/>
      <c r="AW865" s="87"/>
      <c r="AX865" s="87"/>
      <c r="AY865" s="87"/>
      <c r="AZ865" s="87"/>
      <c r="BA865" s="87"/>
      <c r="BB865" s="87"/>
      <c r="BC865" s="87"/>
      <c r="BD865" s="87"/>
      <c r="BE865" s="87"/>
      <c r="BF865" s="87"/>
      <c r="BG865" s="87"/>
      <c r="BH865" s="87"/>
      <c r="BI865" s="87"/>
      <c r="BJ865" s="87"/>
      <c r="BK865" s="87"/>
      <c r="BL865" s="87"/>
      <c r="BM865" s="87"/>
      <c r="BN865" s="87"/>
      <c r="BO865" s="87"/>
      <c r="BP865" s="87"/>
      <c r="BQ865" s="87"/>
      <c r="BR865" s="87"/>
      <c r="BS865" s="63"/>
    </row>
    <row r="866" spans="4:71" s="64" customFormat="1" ht="9.75" customHeight="1" x14ac:dyDescent="0.3">
      <c r="D866" s="87"/>
      <c r="E866" s="87"/>
      <c r="F866" s="87"/>
      <c r="G866" s="87"/>
      <c r="H866" s="87"/>
      <c r="I866" s="87"/>
      <c r="J866" s="87"/>
      <c r="K866" s="87"/>
      <c r="L866" s="87"/>
      <c r="M866" s="87"/>
      <c r="N866" s="87"/>
      <c r="O866" s="87"/>
      <c r="P866" s="87"/>
      <c r="Q866" s="87"/>
      <c r="R866" s="87"/>
      <c r="S866" s="87"/>
      <c r="T866" s="87"/>
      <c r="U866" s="87"/>
      <c r="V866" s="87"/>
      <c r="W866" s="87"/>
      <c r="X866" s="87"/>
      <c r="Y866" s="87"/>
      <c r="Z866" s="87"/>
      <c r="AA866" s="87"/>
      <c r="AB866" s="87"/>
      <c r="AC866" s="87"/>
      <c r="AD866" s="87"/>
      <c r="AE866" s="87"/>
      <c r="AF866" s="87"/>
      <c r="AG866" s="87"/>
      <c r="AH866" s="87"/>
      <c r="AI866" s="87"/>
      <c r="AJ866" s="87"/>
      <c r="AK866" s="87"/>
      <c r="AL866" s="87"/>
      <c r="AM866" s="87"/>
      <c r="AN866" s="87"/>
      <c r="AO866" s="87"/>
      <c r="AP866" s="87"/>
      <c r="AQ866" s="87"/>
      <c r="AR866" s="87"/>
      <c r="AS866" s="87"/>
      <c r="AT866" s="87"/>
      <c r="AU866" s="87"/>
      <c r="AV866" s="87"/>
      <c r="AW866" s="87"/>
      <c r="AX866" s="87"/>
      <c r="AY866" s="87"/>
      <c r="AZ866" s="87"/>
      <c r="BA866" s="87"/>
      <c r="BB866" s="87"/>
      <c r="BC866" s="87"/>
      <c r="BD866" s="87"/>
      <c r="BE866" s="87"/>
      <c r="BF866" s="87"/>
      <c r="BG866" s="87"/>
      <c r="BH866" s="87"/>
      <c r="BI866" s="87"/>
      <c r="BJ866" s="87"/>
      <c r="BK866" s="87"/>
      <c r="BL866" s="87"/>
      <c r="BM866" s="87"/>
      <c r="BN866" s="87"/>
      <c r="BO866" s="87"/>
      <c r="BP866" s="87"/>
      <c r="BQ866" s="87"/>
      <c r="BR866" s="87"/>
      <c r="BS866" s="63"/>
    </row>
    <row r="867" spans="4:71" s="64" customFormat="1" ht="9.75" customHeight="1" x14ac:dyDescent="0.3">
      <c r="D867" s="87"/>
      <c r="E867" s="87"/>
      <c r="F867" s="87"/>
      <c r="G867" s="87"/>
      <c r="H867" s="87"/>
      <c r="I867" s="87"/>
      <c r="J867" s="87"/>
      <c r="K867" s="87"/>
      <c r="L867" s="87"/>
      <c r="M867" s="87"/>
      <c r="N867" s="87"/>
      <c r="O867" s="87"/>
      <c r="P867" s="87"/>
      <c r="Q867" s="87"/>
      <c r="R867" s="87"/>
      <c r="S867" s="87"/>
      <c r="T867" s="87"/>
      <c r="U867" s="87"/>
      <c r="V867" s="87"/>
      <c r="W867" s="87"/>
      <c r="X867" s="87"/>
      <c r="Y867" s="87"/>
      <c r="Z867" s="87"/>
      <c r="AA867" s="87"/>
      <c r="AB867" s="87"/>
      <c r="AC867" s="87"/>
      <c r="AD867" s="87"/>
      <c r="AE867" s="87"/>
      <c r="AF867" s="87"/>
      <c r="AG867" s="87"/>
      <c r="AH867" s="87"/>
      <c r="AI867" s="87"/>
      <c r="AJ867" s="87"/>
      <c r="AK867" s="87"/>
      <c r="AL867" s="87"/>
      <c r="AM867" s="87"/>
      <c r="AN867" s="87"/>
      <c r="AO867" s="87"/>
      <c r="AP867" s="87"/>
      <c r="AQ867" s="87"/>
      <c r="AR867" s="87"/>
      <c r="AS867" s="87"/>
      <c r="AT867" s="87"/>
      <c r="AU867" s="87"/>
      <c r="AV867" s="87"/>
      <c r="AW867" s="87"/>
      <c r="AX867" s="87"/>
      <c r="AY867" s="87"/>
      <c r="AZ867" s="87"/>
      <c r="BA867" s="87"/>
      <c r="BB867" s="87"/>
      <c r="BC867" s="87"/>
      <c r="BD867" s="87"/>
      <c r="BE867" s="87"/>
      <c r="BF867" s="87"/>
      <c r="BG867" s="87"/>
      <c r="BH867" s="87"/>
      <c r="BI867" s="87"/>
      <c r="BJ867" s="87"/>
      <c r="BK867" s="87"/>
      <c r="BL867" s="87"/>
      <c r="BM867" s="87"/>
      <c r="BN867" s="87"/>
      <c r="BO867" s="87"/>
      <c r="BP867" s="87"/>
      <c r="BQ867" s="87"/>
      <c r="BR867" s="87"/>
      <c r="BS867" s="63"/>
    </row>
    <row r="868" spans="4:71" s="64" customFormat="1" ht="9.75" customHeight="1" x14ac:dyDescent="0.3">
      <c r="D868" s="87"/>
      <c r="E868" s="87"/>
      <c r="F868" s="87"/>
      <c r="G868" s="87"/>
      <c r="H868" s="87"/>
      <c r="I868" s="87"/>
      <c r="J868" s="87"/>
      <c r="K868" s="87"/>
      <c r="L868" s="87"/>
      <c r="M868" s="87"/>
      <c r="N868" s="87"/>
      <c r="O868" s="87"/>
      <c r="P868" s="87"/>
      <c r="Q868" s="87"/>
      <c r="R868" s="87"/>
      <c r="S868" s="87"/>
      <c r="T868" s="87"/>
      <c r="U868" s="87"/>
      <c r="V868" s="87"/>
      <c r="W868" s="87"/>
      <c r="X868" s="87"/>
      <c r="Y868" s="87"/>
      <c r="Z868" s="87"/>
      <c r="AA868" s="87"/>
      <c r="AB868" s="87"/>
      <c r="AC868" s="87"/>
      <c r="AD868" s="87"/>
      <c r="AE868" s="87"/>
      <c r="AF868" s="87"/>
      <c r="AG868" s="87"/>
      <c r="AH868" s="87"/>
      <c r="AI868" s="87"/>
      <c r="AJ868" s="87"/>
      <c r="AK868" s="87"/>
      <c r="AL868" s="87"/>
      <c r="AM868" s="87"/>
      <c r="AN868" s="87"/>
      <c r="AO868" s="87"/>
      <c r="AP868" s="87"/>
      <c r="AQ868" s="87"/>
      <c r="AR868" s="87"/>
      <c r="AS868" s="87"/>
      <c r="AT868" s="87"/>
      <c r="AU868" s="87"/>
      <c r="AV868" s="87"/>
      <c r="AW868" s="87"/>
      <c r="AX868" s="87"/>
      <c r="AY868" s="87"/>
      <c r="AZ868" s="87"/>
      <c r="BA868" s="87"/>
      <c r="BB868" s="87"/>
      <c r="BC868" s="87"/>
      <c r="BD868" s="87"/>
      <c r="BE868" s="87"/>
      <c r="BF868" s="87"/>
      <c r="BG868" s="87"/>
      <c r="BH868" s="87"/>
      <c r="BI868" s="87"/>
      <c r="BJ868" s="87"/>
      <c r="BK868" s="87"/>
      <c r="BL868" s="87"/>
      <c r="BM868" s="87"/>
      <c r="BN868" s="87"/>
      <c r="BO868" s="87"/>
      <c r="BP868" s="87"/>
      <c r="BQ868" s="87"/>
      <c r="BR868" s="87"/>
      <c r="BS868" s="63"/>
    </row>
    <row r="869" spans="4:71" s="64" customFormat="1" ht="9.75" customHeight="1" x14ac:dyDescent="0.3">
      <c r="D869" s="87"/>
      <c r="E869" s="87"/>
      <c r="F869" s="87"/>
      <c r="G869" s="87"/>
      <c r="H869" s="87"/>
      <c r="I869" s="87"/>
      <c r="J869" s="87"/>
      <c r="K869" s="87"/>
      <c r="L869" s="87"/>
      <c r="M869" s="87"/>
      <c r="N869" s="87"/>
      <c r="O869" s="87"/>
      <c r="P869" s="87"/>
      <c r="Q869" s="87"/>
      <c r="R869" s="87"/>
      <c r="S869" s="87"/>
      <c r="T869" s="87"/>
      <c r="U869" s="87"/>
      <c r="V869" s="87"/>
      <c r="W869" s="87"/>
      <c r="X869" s="87"/>
      <c r="Y869" s="87"/>
      <c r="Z869" s="87"/>
      <c r="AA869" s="87"/>
      <c r="AB869" s="87"/>
      <c r="AC869" s="87"/>
      <c r="AD869" s="87"/>
      <c r="AE869" s="87"/>
      <c r="AF869" s="87"/>
      <c r="AG869" s="87"/>
      <c r="AH869" s="87"/>
      <c r="AI869" s="87"/>
      <c r="AJ869" s="87"/>
      <c r="AK869" s="87"/>
      <c r="AL869" s="87"/>
      <c r="AM869" s="87"/>
      <c r="AN869" s="87"/>
      <c r="AO869" s="87"/>
      <c r="AP869" s="87"/>
      <c r="AQ869" s="87"/>
      <c r="AR869" s="87"/>
      <c r="AS869" s="87"/>
      <c r="AT869" s="87"/>
      <c r="AU869" s="87"/>
      <c r="AV869" s="87"/>
      <c r="AW869" s="87"/>
      <c r="AX869" s="87"/>
      <c r="AY869" s="87"/>
      <c r="AZ869" s="87"/>
      <c r="BA869" s="87"/>
      <c r="BB869" s="87"/>
      <c r="BC869" s="87"/>
      <c r="BD869" s="87"/>
      <c r="BE869" s="87"/>
      <c r="BF869" s="87"/>
      <c r="BG869" s="87"/>
      <c r="BH869" s="87"/>
      <c r="BI869" s="87"/>
      <c r="BJ869" s="87"/>
      <c r="BK869" s="87"/>
      <c r="BL869" s="87"/>
      <c r="BM869" s="87"/>
      <c r="BN869" s="87"/>
      <c r="BO869" s="87"/>
      <c r="BP869" s="87"/>
      <c r="BQ869" s="87"/>
      <c r="BR869" s="87"/>
      <c r="BS869" s="63"/>
    </row>
    <row r="870" spans="4:71" s="64" customFormat="1" ht="9.75" customHeight="1" x14ac:dyDescent="0.3">
      <c r="D870" s="87"/>
      <c r="E870" s="87"/>
      <c r="F870" s="87"/>
      <c r="G870" s="87"/>
      <c r="H870" s="87"/>
      <c r="I870" s="87"/>
      <c r="J870" s="87"/>
      <c r="K870" s="87"/>
      <c r="L870" s="87"/>
      <c r="M870" s="87"/>
      <c r="N870" s="87"/>
      <c r="O870" s="87"/>
      <c r="P870" s="87"/>
      <c r="Q870" s="87"/>
      <c r="R870" s="87"/>
      <c r="S870" s="87"/>
      <c r="T870" s="87"/>
      <c r="U870" s="87"/>
      <c r="V870" s="87"/>
      <c r="W870" s="87"/>
      <c r="X870" s="87"/>
      <c r="Y870" s="87"/>
      <c r="Z870" s="87"/>
      <c r="AA870" s="87"/>
      <c r="AB870" s="87"/>
      <c r="AC870" s="87"/>
      <c r="AD870" s="87"/>
      <c r="AE870" s="87"/>
      <c r="AF870" s="87"/>
      <c r="AG870" s="87"/>
      <c r="AH870" s="87"/>
      <c r="AI870" s="87"/>
      <c r="AJ870" s="87"/>
      <c r="AK870" s="87"/>
      <c r="AL870" s="87"/>
      <c r="AM870" s="87"/>
      <c r="AN870" s="87"/>
      <c r="AO870" s="87"/>
      <c r="AP870" s="87"/>
      <c r="AQ870" s="87"/>
      <c r="AR870" s="87"/>
      <c r="AS870" s="87"/>
      <c r="AT870" s="87"/>
      <c r="AU870" s="87"/>
      <c r="AV870" s="87"/>
      <c r="AW870" s="87"/>
      <c r="AX870" s="87"/>
      <c r="AY870" s="87"/>
      <c r="AZ870" s="87"/>
      <c r="BA870" s="87"/>
      <c r="BB870" s="87"/>
      <c r="BC870" s="87"/>
      <c r="BD870" s="87"/>
      <c r="BE870" s="87"/>
      <c r="BF870" s="87"/>
      <c r="BG870" s="87"/>
      <c r="BH870" s="87"/>
      <c r="BI870" s="87"/>
      <c r="BJ870" s="87"/>
      <c r="BK870" s="87"/>
      <c r="BL870" s="87"/>
      <c r="BM870" s="87"/>
      <c r="BN870" s="87"/>
      <c r="BO870" s="87"/>
      <c r="BP870" s="87"/>
      <c r="BQ870" s="87"/>
      <c r="BR870" s="87"/>
      <c r="BS870" s="63"/>
    </row>
    <row r="871" spans="4:71" s="64" customFormat="1" ht="9.75" customHeight="1" x14ac:dyDescent="0.3">
      <c r="D871" s="87"/>
      <c r="E871" s="87"/>
      <c r="F871" s="87"/>
      <c r="G871" s="87"/>
      <c r="H871" s="87"/>
      <c r="I871" s="87"/>
      <c r="J871" s="87"/>
      <c r="K871" s="87"/>
      <c r="L871" s="87"/>
      <c r="M871" s="87"/>
      <c r="N871" s="87"/>
      <c r="O871" s="87"/>
      <c r="P871" s="87"/>
      <c r="Q871" s="87"/>
      <c r="R871" s="87"/>
      <c r="S871" s="87"/>
      <c r="T871" s="87"/>
      <c r="U871" s="87"/>
      <c r="V871" s="87"/>
      <c r="W871" s="87"/>
      <c r="X871" s="87"/>
      <c r="Y871" s="87"/>
      <c r="Z871" s="87"/>
      <c r="AA871" s="87"/>
      <c r="AB871" s="87"/>
      <c r="AC871" s="87"/>
      <c r="AD871" s="87"/>
      <c r="AE871" s="87"/>
      <c r="AF871" s="87"/>
      <c r="AG871" s="87"/>
      <c r="AH871" s="87"/>
      <c r="AI871" s="87"/>
      <c r="AJ871" s="87"/>
      <c r="AK871" s="87"/>
      <c r="AL871" s="87"/>
      <c r="AM871" s="87"/>
      <c r="AN871" s="87"/>
      <c r="AO871" s="87"/>
      <c r="AP871" s="87"/>
      <c r="AQ871" s="87"/>
      <c r="AR871" s="87"/>
      <c r="AS871" s="87"/>
      <c r="AT871" s="87"/>
      <c r="AU871" s="87"/>
      <c r="AV871" s="87"/>
      <c r="AW871" s="87"/>
      <c r="AX871" s="87"/>
      <c r="AY871" s="87"/>
      <c r="AZ871" s="87"/>
      <c r="BA871" s="87"/>
      <c r="BB871" s="87"/>
      <c r="BC871" s="87"/>
      <c r="BD871" s="87"/>
      <c r="BE871" s="87"/>
      <c r="BF871" s="87"/>
      <c r="BG871" s="87"/>
      <c r="BH871" s="87"/>
      <c r="BI871" s="87"/>
      <c r="BJ871" s="87"/>
      <c r="BK871" s="87"/>
      <c r="BL871" s="87"/>
      <c r="BM871" s="87"/>
      <c r="BN871" s="87"/>
      <c r="BO871" s="87"/>
      <c r="BP871" s="87"/>
      <c r="BQ871" s="87"/>
      <c r="BR871" s="87"/>
      <c r="BS871" s="63"/>
    </row>
    <row r="872" spans="4:71" s="64" customFormat="1" ht="9.75" customHeight="1" x14ac:dyDescent="0.3">
      <c r="D872" s="87"/>
      <c r="E872" s="87"/>
      <c r="F872" s="87"/>
      <c r="G872" s="87"/>
      <c r="H872" s="87"/>
      <c r="I872" s="87"/>
      <c r="J872" s="87"/>
      <c r="K872" s="87"/>
      <c r="L872" s="87"/>
      <c r="M872" s="87"/>
      <c r="N872" s="87"/>
      <c r="O872" s="87"/>
      <c r="P872" s="87"/>
      <c r="Q872" s="87"/>
      <c r="R872" s="87"/>
      <c r="S872" s="87"/>
      <c r="T872" s="87"/>
      <c r="U872" s="87"/>
      <c r="V872" s="87"/>
      <c r="W872" s="87"/>
      <c r="X872" s="87"/>
      <c r="Y872" s="87"/>
      <c r="Z872" s="87"/>
      <c r="AA872" s="87"/>
      <c r="AB872" s="87"/>
      <c r="AC872" s="87"/>
      <c r="AD872" s="87"/>
      <c r="AE872" s="87"/>
      <c r="AF872" s="87"/>
      <c r="AG872" s="87"/>
      <c r="AH872" s="87"/>
      <c r="AI872" s="87"/>
      <c r="AJ872" s="87"/>
      <c r="AK872" s="87"/>
      <c r="AL872" s="87"/>
      <c r="AM872" s="87"/>
      <c r="AN872" s="87"/>
      <c r="AO872" s="87"/>
      <c r="AP872" s="87"/>
      <c r="AQ872" s="87"/>
      <c r="AR872" s="87"/>
      <c r="AS872" s="87"/>
      <c r="AT872" s="87"/>
      <c r="AU872" s="87"/>
      <c r="AV872" s="87"/>
      <c r="AW872" s="87"/>
      <c r="AX872" s="87"/>
      <c r="AY872" s="87"/>
      <c r="AZ872" s="87"/>
      <c r="BA872" s="87"/>
      <c r="BB872" s="87"/>
      <c r="BC872" s="87"/>
      <c r="BD872" s="87"/>
      <c r="BE872" s="87"/>
      <c r="BF872" s="87"/>
      <c r="BG872" s="87"/>
      <c r="BH872" s="87"/>
      <c r="BI872" s="87"/>
      <c r="BJ872" s="87"/>
      <c r="BK872" s="87"/>
      <c r="BL872" s="87"/>
      <c r="BM872" s="87"/>
      <c r="BN872" s="87"/>
      <c r="BO872" s="87"/>
      <c r="BP872" s="87"/>
      <c r="BQ872" s="87"/>
      <c r="BR872" s="87"/>
      <c r="BS872" s="63"/>
    </row>
    <row r="873" spans="4:71" s="64" customFormat="1" ht="9.75" customHeight="1" x14ac:dyDescent="0.3">
      <c r="D873" s="87"/>
      <c r="E873" s="87"/>
      <c r="F873" s="87"/>
      <c r="G873" s="87"/>
      <c r="H873" s="87"/>
      <c r="I873" s="87"/>
      <c r="J873" s="87"/>
      <c r="K873" s="87"/>
      <c r="L873" s="87"/>
      <c r="M873" s="87"/>
      <c r="N873" s="87"/>
      <c r="O873" s="87"/>
      <c r="P873" s="87"/>
      <c r="Q873" s="87"/>
      <c r="R873" s="87"/>
      <c r="S873" s="87"/>
      <c r="T873" s="87"/>
      <c r="U873" s="87"/>
      <c r="V873" s="87"/>
      <c r="W873" s="87"/>
      <c r="X873" s="87"/>
      <c r="Y873" s="87"/>
      <c r="Z873" s="87"/>
      <c r="AA873" s="87"/>
      <c r="AB873" s="87"/>
      <c r="AC873" s="87"/>
      <c r="AD873" s="87"/>
      <c r="AE873" s="87"/>
      <c r="AF873" s="87"/>
      <c r="AG873" s="87"/>
      <c r="AH873" s="87"/>
      <c r="AI873" s="87"/>
      <c r="AJ873" s="87"/>
      <c r="AK873" s="87"/>
      <c r="AL873" s="87"/>
      <c r="AM873" s="87"/>
      <c r="AN873" s="87"/>
      <c r="AO873" s="87"/>
      <c r="AP873" s="87"/>
      <c r="AQ873" s="87"/>
      <c r="AR873" s="87"/>
      <c r="AS873" s="87"/>
      <c r="AT873" s="87"/>
      <c r="AU873" s="87"/>
      <c r="AV873" s="87"/>
      <c r="AW873" s="87"/>
      <c r="AX873" s="87"/>
      <c r="AY873" s="87"/>
      <c r="AZ873" s="87"/>
      <c r="BA873" s="87"/>
      <c r="BB873" s="87"/>
      <c r="BC873" s="87"/>
      <c r="BD873" s="87"/>
      <c r="BE873" s="87"/>
      <c r="BF873" s="87"/>
      <c r="BG873" s="87"/>
      <c r="BH873" s="87"/>
      <c r="BI873" s="87"/>
      <c r="BJ873" s="87"/>
      <c r="BK873" s="87"/>
      <c r="BL873" s="87"/>
      <c r="BM873" s="87"/>
      <c r="BN873" s="87"/>
      <c r="BO873" s="87"/>
      <c r="BP873" s="87"/>
      <c r="BQ873" s="87"/>
      <c r="BR873" s="87"/>
      <c r="BS873" s="63"/>
    </row>
    <row r="874" spans="4:71" s="64" customFormat="1" ht="9.75" customHeight="1" x14ac:dyDescent="0.3">
      <c r="D874" s="87"/>
      <c r="E874" s="87"/>
      <c r="F874" s="87"/>
      <c r="G874" s="87"/>
      <c r="H874" s="87"/>
      <c r="I874" s="87"/>
      <c r="J874" s="87"/>
      <c r="K874" s="87"/>
      <c r="L874" s="87"/>
      <c r="M874" s="87"/>
      <c r="N874" s="87"/>
      <c r="O874" s="87"/>
      <c r="P874" s="87"/>
      <c r="Q874" s="87"/>
      <c r="R874" s="87"/>
      <c r="S874" s="87"/>
      <c r="T874" s="87"/>
      <c r="U874" s="87"/>
      <c r="V874" s="87"/>
      <c r="W874" s="87"/>
      <c r="X874" s="87"/>
      <c r="Y874" s="87"/>
      <c r="Z874" s="87"/>
      <c r="AA874" s="87"/>
      <c r="AB874" s="87"/>
      <c r="AC874" s="87"/>
      <c r="AD874" s="87"/>
      <c r="AE874" s="87"/>
      <c r="AF874" s="87"/>
      <c r="AG874" s="87"/>
      <c r="AH874" s="87"/>
      <c r="AI874" s="87"/>
      <c r="AJ874" s="87"/>
      <c r="AK874" s="87"/>
      <c r="AL874" s="87"/>
      <c r="AM874" s="87"/>
      <c r="AN874" s="87"/>
      <c r="AO874" s="87"/>
      <c r="AP874" s="87"/>
      <c r="AQ874" s="87"/>
      <c r="AR874" s="87"/>
      <c r="AS874" s="87"/>
      <c r="AT874" s="87"/>
      <c r="AU874" s="87"/>
      <c r="AV874" s="87"/>
      <c r="AW874" s="87"/>
      <c r="AX874" s="87"/>
      <c r="AY874" s="87"/>
      <c r="AZ874" s="87"/>
      <c r="BA874" s="87"/>
      <c r="BB874" s="87"/>
      <c r="BC874" s="87"/>
      <c r="BD874" s="87"/>
      <c r="BE874" s="87"/>
      <c r="BF874" s="87"/>
      <c r="BG874" s="87"/>
      <c r="BH874" s="87"/>
      <c r="BI874" s="87"/>
      <c r="BJ874" s="87"/>
      <c r="BK874" s="87"/>
      <c r="BL874" s="87"/>
      <c r="BM874" s="87"/>
      <c r="BN874" s="87"/>
      <c r="BO874" s="87"/>
      <c r="BP874" s="87"/>
      <c r="BQ874" s="87"/>
      <c r="BR874" s="87"/>
      <c r="BS874" s="63"/>
    </row>
    <row r="875" spans="4:71" s="64" customFormat="1" ht="9.75" customHeight="1" x14ac:dyDescent="0.3">
      <c r="D875" s="87"/>
      <c r="E875" s="87"/>
      <c r="F875" s="87"/>
      <c r="G875" s="87"/>
      <c r="H875" s="87"/>
      <c r="I875" s="87"/>
      <c r="J875" s="87"/>
      <c r="K875" s="87"/>
      <c r="L875" s="87"/>
      <c r="M875" s="87"/>
      <c r="N875" s="87"/>
      <c r="O875" s="87"/>
      <c r="P875" s="87"/>
      <c r="Q875" s="87"/>
      <c r="R875" s="87"/>
      <c r="S875" s="87"/>
      <c r="T875" s="87"/>
      <c r="U875" s="87"/>
      <c r="V875" s="87"/>
      <c r="W875" s="87"/>
      <c r="X875" s="87"/>
      <c r="Y875" s="87"/>
      <c r="Z875" s="87"/>
      <c r="AA875" s="87"/>
      <c r="AB875" s="87"/>
      <c r="AC875" s="87"/>
      <c r="AD875" s="87"/>
      <c r="AE875" s="87"/>
      <c r="AF875" s="87"/>
      <c r="AG875" s="87"/>
      <c r="AH875" s="87"/>
      <c r="AI875" s="87"/>
      <c r="AJ875" s="87"/>
      <c r="AK875" s="87"/>
      <c r="AL875" s="87"/>
      <c r="AM875" s="87"/>
      <c r="AN875" s="87"/>
      <c r="AO875" s="87"/>
      <c r="AP875" s="87"/>
      <c r="AQ875" s="87"/>
      <c r="AR875" s="87"/>
      <c r="AS875" s="87"/>
      <c r="AT875" s="87"/>
      <c r="AU875" s="87"/>
      <c r="AV875" s="87"/>
      <c r="AW875" s="87"/>
      <c r="AX875" s="87"/>
      <c r="AY875" s="87"/>
      <c r="AZ875" s="87"/>
      <c r="BA875" s="87"/>
      <c r="BB875" s="87"/>
      <c r="BC875" s="87"/>
      <c r="BD875" s="87"/>
      <c r="BE875" s="87"/>
      <c r="BF875" s="87"/>
      <c r="BG875" s="87"/>
      <c r="BH875" s="87"/>
      <c r="BI875" s="87"/>
      <c r="BJ875" s="87"/>
      <c r="BK875" s="87"/>
      <c r="BL875" s="87"/>
      <c r="BM875" s="87"/>
      <c r="BN875" s="87"/>
      <c r="BO875" s="87"/>
      <c r="BP875" s="87"/>
      <c r="BQ875" s="87"/>
      <c r="BR875" s="87"/>
      <c r="BS875" s="63"/>
    </row>
    <row r="876" spans="4:71" s="64" customFormat="1" ht="9.75" customHeight="1" x14ac:dyDescent="0.3">
      <c r="D876" s="87"/>
      <c r="E876" s="87"/>
      <c r="F876" s="87"/>
      <c r="G876" s="87"/>
      <c r="H876" s="87"/>
      <c r="I876" s="87"/>
      <c r="J876" s="87"/>
      <c r="K876" s="87"/>
      <c r="L876" s="87"/>
      <c r="M876" s="87"/>
      <c r="N876" s="87"/>
      <c r="O876" s="87"/>
      <c r="P876" s="87"/>
      <c r="Q876" s="87"/>
      <c r="R876" s="87"/>
      <c r="S876" s="87"/>
      <c r="T876" s="87"/>
      <c r="U876" s="87"/>
      <c r="V876" s="87"/>
      <c r="W876" s="87"/>
      <c r="X876" s="87"/>
      <c r="Y876" s="87"/>
      <c r="Z876" s="87"/>
      <c r="AA876" s="87"/>
      <c r="AB876" s="87"/>
      <c r="AC876" s="87"/>
      <c r="AD876" s="87"/>
      <c r="AE876" s="87"/>
      <c r="AF876" s="87"/>
      <c r="AG876" s="87"/>
      <c r="AH876" s="87"/>
      <c r="AI876" s="87"/>
      <c r="AJ876" s="87"/>
      <c r="AK876" s="87"/>
      <c r="AL876" s="87"/>
      <c r="AM876" s="87"/>
      <c r="AN876" s="87"/>
      <c r="AO876" s="87"/>
      <c r="AP876" s="87"/>
      <c r="AQ876" s="87"/>
      <c r="AR876" s="87"/>
      <c r="AS876" s="87"/>
      <c r="AT876" s="87"/>
      <c r="AU876" s="87"/>
      <c r="AV876" s="87"/>
      <c r="AW876" s="87"/>
      <c r="AX876" s="87"/>
      <c r="AY876" s="87"/>
      <c r="AZ876" s="87"/>
      <c r="BA876" s="87"/>
      <c r="BB876" s="87"/>
      <c r="BC876" s="87"/>
      <c r="BD876" s="87"/>
      <c r="BE876" s="87"/>
      <c r="BF876" s="87"/>
      <c r="BG876" s="87"/>
      <c r="BH876" s="87"/>
      <c r="BI876" s="87"/>
      <c r="BJ876" s="87"/>
      <c r="BK876" s="87"/>
      <c r="BL876" s="87"/>
      <c r="BM876" s="87"/>
      <c r="BN876" s="87"/>
      <c r="BO876" s="87"/>
      <c r="BP876" s="87"/>
      <c r="BQ876" s="87"/>
      <c r="BR876" s="87"/>
      <c r="BS876" s="63"/>
    </row>
    <row r="877" spans="4:71" s="64" customFormat="1" ht="9.75" customHeight="1" x14ac:dyDescent="0.3">
      <c r="D877" s="87"/>
      <c r="E877" s="87"/>
      <c r="F877" s="87"/>
      <c r="G877" s="87"/>
      <c r="H877" s="87"/>
      <c r="I877" s="87"/>
      <c r="J877" s="87"/>
      <c r="K877" s="87"/>
      <c r="L877" s="87"/>
      <c r="M877" s="87"/>
      <c r="N877" s="87"/>
      <c r="O877" s="87"/>
      <c r="P877" s="87"/>
      <c r="Q877" s="87"/>
      <c r="R877" s="87"/>
      <c r="S877" s="87"/>
      <c r="T877" s="87"/>
      <c r="U877" s="87"/>
      <c r="V877" s="87"/>
      <c r="W877" s="87"/>
      <c r="X877" s="87"/>
      <c r="Y877" s="87"/>
      <c r="Z877" s="87"/>
      <c r="AA877" s="87"/>
      <c r="AB877" s="87"/>
      <c r="AC877" s="87"/>
      <c r="AD877" s="87"/>
      <c r="AE877" s="87"/>
      <c r="AF877" s="87"/>
      <c r="AG877" s="87"/>
      <c r="AH877" s="87"/>
      <c r="AI877" s="87"/>
      <c r="AJ877" s="87"/>
      <c r="AK877" s="87"/>
      <c r="AL877" s="87"/>
      <c r="AM877" s="87"/>
      <c r="AN877" s="87"/>
      <c r="AO877" s="87"/>
      <c r="AP877" s="87"/>
      <c r="AQ877" s="87"/>
      <c r="AR877" s="87"/>
      <c r="AS877" s="87"/>
      <c r="AT877" s="87"/>
      <c r="AU877" s="87"/>
      <c r="AV877" s="87"/>
      <c r="AW877" s="87"/>
      <c r="AX877" s="87"/>
      <c r="AY877" s="87"/>
      <c r="AZ877" s="87"/>
      <c r="BA877" s="87"/>
      <c r="BB877" s="87"/>
      <c r="BC877" s="87"/>
      <c r="BD877" s="87"/>
      <c r="BE877" s="87"/>
      <c r="BF877" s="87"/>
      <c r="BG877" s="87"/>
      <c r="BH877" s="87"/>
      <c r="BI877" s="87"/>
      <c r="BJ877" s="87"/>
      <c r="BK877" s="87"/>
      <c r="BL877" s="87"/>
      <c r="BM877" s="87"/>
      <c r="BN877" s="87"/>
      <c r="BO877" s="87"/>
      <c r="BP877" s="87"/>
      <c r="BQ877" s="87"/>
      <c r="BR877" s="87"/>
      <c r="BS877" s="63"/>
    </row>
    <row r="878" spans="4:71" s="64" customFormat="1" ht="9.75" customHeight="1" x14ac:dyDescent="0.3">
      <c r="D878" s="87"/>
      <c r="E878" s="87"/>
      <c r="F878" s="87"/>
      <c r="G878" s="87"/>
      <c r="H878" s="87"/>
      <c r="I878" s="87"/>
      <c r="J878" s="87"/>
      <c r="K878" s="87"/>
      <c r="L878" s="87"/>
      <c r="M878" s="87"/>
      <c r="N878" s="87"/>
      <c r="O878" s="87"/>
      <c r="P878" s="87"/>
      <c r="Q878" s="87"/>
      <c r="R878" s="87"/>
      <c r="S878" s="87"/>
      <c r="T878" s="87"/>
      <c r="U878" s="87"/>
      <c r="V878" s="87"/>
      <c r="W878" s="87"/>
      <c r="X878" s="87"/>
      <c r="Y878" s="87"/>
      <c r="Z878" s="87"/>
      <c r="AA878" s="87"/>
      <c r="AB878" s="87"/>
      <c r="AC878" s="87"/>
      <c r="AD878" s="87"/>
      <c r="AE878" s="87"/>
      <c r="AF878" s="87"/>
      <c r="AG878" s="87"/>
      <c r="AH878" s="87"/>
      <c r="AI878" s="87"/>
      <c r="AJ878" s="87"/>
      <c r="AK878" s="87"/>
      <c r="AL878" s="87"/>
      <c r="AM878" s="87"/>
      <c r="AN878" s="87"/>
      <c r="AO878" s="87"/>
      <c r="AP878" s="87"/>
      <c r="AQ878" s="87"/>
      <c r="AR878" s="87"/>
      <c r="AS878" s="87"/>
      <c r="AT878" s="87"/>
      <c r="AU878" s="87"/>
      <c r="AV878" s="87"/>
      <c r="AW878" s="87"/>
      <c r="AX878" s="87"/>
      <c r="AY878" s="87"/>
      <c r="AZ878" s="87"/>
      <c r="BA878" s="87"/>
      <c r="BB878" s="87"/>
      <c r="BC878" s="87"/>
      <c r="BD878" s="87"/>
      <c r="BE878" s="87"/>
      <c r="BF878" s="87"/>
      <c r="BG878" s="87"/>
      <c r="BH878" s="87"/>
      <c r="BI878" s="87"/>
      <c r="BJ878" s="87"/>
      <c r="BK878" s="87"/>
      <c r="BL878" s="87"/>
      <c r="BM878" s="87"/>
      <c r="BN878" s="87"/>
      <c r="BO878" s="87"/>
      <c r="BP878" s="87"/>
      <c r="BQ878" s="87"/>
      <c r="BR878" s="87"/>
      <c r="BS878" s="63"/>
    </row>
    <row r="879" spans="4:71" s="64" customFormat="1" ht="9.75" customHeight="1" x14ac:dyDescent="0.3">
      <c r="D879" s="87"/>
      <c r="E879" s="87"/>
      <c r="F879" s="87"/>
      <c r="G879" s="87"/>
      <c r="H879" s="87"/>
      <c r="I879" s="87"/>
      <c r="J879" s="87"/>
      <c r="K879" s="87"/>
      <c r="L879" s="87"/>
      <c r="M879" s="87"/>
      <c r="N879" s="87"/>
      <c r="O879" s="87"/>
      <c r="P879" s="87"/>
      <c r="Q879" s="87"/>
      <c r="R879" s="87"/>
      <c r="S879" s="87"/>
      <c r="T879" s="87"/>
      <c r="U879" s="87"/>
      <c r="V879" s="87"/>
      <c r="W879" s="87"/>
      <c r="X879" s="87"/>
      <c r="Y879" s="87"/>
      <c r="Z879" s="87"/>
      <c r="AA879" s="87"/>
      <c r="AB879" s="87"/>
      <c r="AC879" s="87"/>
      <c r="AD879" s="87"/>
      <c r="AE879" s="87"/>
      <c r="AF879" s="87"/>
      <c r="AG879" s="87"/>
      <c r="AH879" s="87"/>
      <c r="AI879" s="87"/>
      <c r="AJ879" s="87"/>
      <c r="AK879" s="87"/>
      <c r="AL879" s="87"/>
      <c r="AM879" s="87"/>
      <c r="AN879" s="87"/>
      <c r="AO879" s="87"/>
      <c r="AP879" s="87"/>
      <c r="AQ879" s="87"/>
      <c r="AR879" s="87"/>
      <c r="AS879" s="87"/>
      <c r="AT879" s="87"/>
      <c r="AU879" s="87"/>
      <c r="AV879" s="87"/>
      <c r="AW879" s="87"/>
      <c r="AX879" s="87"/>
      <c r="AY879" s="87"/>
      <c r="AZ879" s="87"/>
      <c r="BA879" s="87"/>
      <c r="BB879" s="87"/>
      <c r="BC879" s="87"/>
      <c r="BD879" s="87"/>
      <c r="BE879" s="87"/>
      <c r="BF879" s="87"/>
      <c r="BG879" s="87"/>
      <c r="BH879" s="87"/>
      <c r="BI879" s="87"/>
      <c r="BJ879" s="87"/>
      <c r="BK879" s="87"/>
      <c r="BL879" s="87"/>
      <c r="BM879" s="87"/>
      <c r="BN879" s="87"/>
      <c r="BO879" s="87"/>
      <c r="BP879" s="87"/>
      <c r="BQ879" s="87"/>
      <c r="BR879" s="87"/>
      <c r="BS879" s="63"/>
    </row>
    <row r="880" spans="4:71" s="64" customFormat="1" ht="9.75" customHeight="1" x14ac:dyDescent="0.3">
      <c r="D880" s="87"/>
      <c r="E880" s="87"/>
      <c r="F880" s="87"/>
      <c r="G880" s="87"/>
      <c r="H880" s="87"/>
      <c r="I880" s="87"/>
      <c r="J880" s="87"/>
      <c r="K880" s="87"/>
      <c r="L880" s="87"/>
      <c r="M880" s="87"/>
      <c r="N880" s="87"/>
      <c r="O880" s="87"/>
      <c r="P880" s="87"/>
      <c r="Q880" s="87"/>
      <c r="R880" s="87"/>
      <c r="S880" s="87"/>
      <c r="T880" s="87"/>
      <c r="U880" s="87"/>
      <c r="V880" s="87"/>
      <c r="W880" s="87"/>
      <c r="X880" s="87"/>
      <c r="Y880" s="87"/>
      <c r="Z880" s="87"/>
      <c r="AA880" s="87"/>
      <c r="AB880" s="87"/>
      <c r="AC880" s="87"/>
      <c r="AD880" s="87"/>
      <c r="AE880" s="87"/>
      <c r="AF880" s="87"/>
      <c r="AG880" s="87"/>
      <c r="AH880" s="87"/>
      <c r="AI880" s="87"/>
      <c r="AJ880" s="87"/>
      <c r="AK880" s="87"/>
      <c r="AL880" s="87"/>
      <c r="AM880" s="87"/>
      <c r="AN880" s="87"/>
      <c r="AO880" s="87"/>
      <c r="AP880" s="87"/>
      <c r="AQ880" s="87"/>
      <c r="AR880" s="87"/>
      <c r="AS880" s="87"/>
      <c r="AT880" s="87"/>
      <c r="AU880" s="87"/>
      <c r="AV880" s="87"/>
      <c r="AW880" s="87"/>
      <c r="AX880" s="87"/>
      <c r="AY880" s="87"/>
      <c r="AZ880" s="87"/>
      <c r="BA880" s="87"/>
      <c r="BB880" s="87"/>
      <c r="BC880" s="87"/>
      <c r="BD880" s="87"/>
      <c r="BE880" s="87"/>
      <c r="BF880" s="87"/>
      <c r="BG880" s="87"/>
      <c r="BH880" s="87"/>
      <c r="BI880" s="87"/>
      <c r="BJ880" s="87"/>
      <c r="BK880" s="87"/>
      <c r="BL880" s="87"/>
      <c r="BM880" s="87"/>
      <c r="BN880" s="87"/>
      <c r="BO880" s="87"/>
      <c r="BP880" s="87"/>
      <c r="BQ880" s="87"/>
      <c r="BR880" s="87"/>
      <c r="BS880" s="63"/>
    </row>
    <row r="881" spans="4:71" s="64" customFormat="1" ht="9.75" customHeight="1" x14ac:dyDescent="0.3">
      <c r="D881" s="87"/>
      <c r="E881" s="87"/>
      <c r="F881" s="87"/>
      <c r="G881" s="87"/>
      <c r="H881" s="87"/>
      <c r="I881" s="87"/>
      <c r="J881" s="87"/>
      <c r="K881" s="87"/>
      <c r="L881" s="87"/>
      <c r="M881" s="87"/>
      <c r="N881" s="87"/>
      <c r="O881" s="87"/>
      <c r="P881" s="87"/>
      <c r="Q881" s="87"/>
      <c r="R881" s="87"/>
      <c r="S881" s="87"/>
      <c r="T881" s="87"/>
      <c r="U881" s="87"/>
      <c r="V881" s="87"/>
      <c r="W881" s="87"/>
      <c r="X881" s="87"/>
      <c r="Y881" s="87"/>
      <c r="Z881" s="87"/>
      <c r="AA881" s="87"/>
      <c r="AB881" s="87"/>
      <c r="AC881" s="87"/>
      <c r="AD881" s="87"/>
      <c r="AE881" s="87"/>
      <c r="AF881" s="87"/>
      <c r="AG881" s="87"/>
      <c r="AH881" s="87"/>
      <c r="AI881" s="87"/>
      <c r="AJ881" s="87"/>
      <c r="AK881" s="87"/>
      <c r="AL881" s="87"/>
      <c r="AM881" s="87"/>
      <c r="AN881" s="87"/>
      <c r="AO881" s="87"/>
      <c r="AP881" s="87"/>
      <c r="AQ881" s="87"/>
      <c r="AR881" s="87"/>
      <c r="AS881" s="87"/>
      <c r="AT881" s="87"/>
      <c r="AU881" s="87"/>
      <c r="AV881" s="87"/>
      <c r="AW881" s="87"/>
      <c r="AX881" s="87"/>
      <c r="AY881" s="87"/>
      <c r="AZ881" s="87"/>
      <c r="BA881" s="87"/>
      <c r="BB881" s="87"/>
      <c r="BC881" s="87"/>
      <c r="BD881" s="87"/>
      <c r="BE881" s="87"/>
      <c r="BF881" s="87"/>
      <c r="BG881" s="87"/>
      <c r="BH881" s="87"/>
      <c r="BI881" s="87"/>
      <c r="BJ881" s="87"/>
      <c r="BK881" s="87"/>
      <c r="BL881" s="87"/>
      <c r="BM881" s="87"/>
      <c r="BN881" s="87"/>
      <c r="BO881" s="87"/>
      <c r="BP881" s="87"/>
      <c r="BQ881" s="87"/>
      <c r="BR881" s="87"/>
      <c r="BS881" s="63"/>
    </row>
    <row r="882" spans="4:71" s="64" customFormat="1" ht="9.75" customHeight="1" x14ac:dyDescent="0.3">
      <c r="D882" s="87"/>
      <c r="E882" s="87"/>
      <c r="F882" s="87"/>
      <c r="G882" s="87"/>
      <c r="H882" s="87"/>
      <c r="I882" s="87"/>
      <c r="J882" s="87"/>
      <c r="K882" s="87"/>
      <c r="L882" s="87"/>
      <c r="M882" s="87"/>
      <c r="N882" s="87"/>
      <c r="O882" s="87"/>
      <c r="P882" s="87"/>
      <c r="Q882" s="87"/>
      <c r="R882" s="87"/>
      <c r="S882" s="87"/>
      <c r="T882" s="87"/>
      <c r="U882" s="87"/>
      <c r="V882" s="87"/>
      <c r="W882" s="87"/>
      <c r="X882" s="87"/>
      <c r="Y882" s="87"/>
      <c r="Z882" s="87"/>
      <c r="AA882" s="87"/>
      <c r="AB882" s="87"/>
      <c r="AC882" s="87"/>
      <c r="AD882" s="87"/>
      <c r="AE882" s="87"/>
      <c r="AF882" s="87"/>
      <c r="AG882" s="87"/>
      <c r="AH882" s="87"/>
      <c r="AI882" s="87"/>
      <c r="AJ882" s="87"/>
      <c r="AK882" s="87"/>
      <c r="AL882" s="87"/>
      <c r="AM882" s="87"/>
      <c r="AN882" s="87"/>
      <c r="AO882" s="87"/>
      <c r="AP882" s="87"/>
      <c r="AQ882" s="87"/>
      <c r="AR882" s="87"/>
      <c r="AS882" s="87"/>
      <c r="AT882" s="87"/>
      <c r="AU882" s="87"/>
      <c r="AV882" s="87"/>
      <c r="AW882" s="87"/>
      <c r="AX882" s="87"/>
      <c r="AY882" s="87"/>
      <c r="AZ882" s="87"/>
      <c r="BA882" s="87"/>
      <c r="BB882" s="87"/>
      <c r="BC882" s="87"/>
      <c r="BD882" s="87"/>
      <c r="BE882" s="87"/>
      <c r="BF882" s="87"/>
      <c r="BG882" s="87"/>
      <c r="BH882" s="87"/>
      <c r="BI882" s="87"/>
      <c r="BJ882" s="87"/>
      <c r="BK882" s="87"/>
      <c r="BL882" s="87"/>
      <c r="BM882" s="87"/>
      <c r="BN882" s="87"/>
      <c r="BO882" s="87"/>
      <c r="BP882" s="87"/>
      <c r="BQ882" s="87"/>
      <c r="BR882" s="87"/>
      <c r="BS882" s="63"/>
    </row>
    <row r="883" spans="4:71" s="64" customFormat="1" ht="9.75" customHeight="1" x14ac:dyDescent="0.3">
      <c r="D883" s="87"/>
      <c r="E883" s="87"/>
      <c r="F883" s="87"/>
      <c r="G883" s="87"/>
      <c r="H883" s="87"/>
      <c r="I883" s="87"/>
      <c r="J883" s="87"/>
      <c r="K883" s="87"/>
      <c r="L883" s="87"/>
      <c r="M883" s="87"/>
      <c r="N883" s="87"/>
      <c r="O883" s="87"/>
      <c r="P883" s="87"/>
      <c r="Q883" s="87"/>
      <c r="R883" s="87"/>
      <c r="S883" s="87"/>
      <c r="T883" s="87"/>
      <c r="U883" s="87"/>
      <c r="V883" s="87"/>
      <c r="W883" s="87"/>
      <c r="X883" s="87"/>
      <c r="Y883" s="87"/>
      <c r="Z883" s="87"/>
      <c r="AA883" s="87"/>
      <c r="AB883" s="87"/>
      <c r="AC883" s="87"/>
      <c r="AD883" s="87"/>
      <c r="AE883" s="87"/>
      <c r="AF883" s="87"/>
      <c r="AG883" s="87"/>
      <c r="AH883" s="87"/>
      <c r="AI883" s="87"/>
      <c r="AJ883" s="87"/>
      <c r="AK883" s="87"/>
      <c r="AL883" s="87"/>
      <c r="AM883" s="87"/>
      <c r="AN883" s="87"/>
      <c r="AO883" s="87"/>
      <c r="AP883" s="87"/>
      <c r="AQ883" s="87"/>
      <c r="AR883" s="87"/>
      <c r="AS883" s="87"/>
      <c r="AT883" s="87"/>
      <c r="AU883" s="87"/>
      <c r="AV883" s="87"/>
      <c r="AW883" s="87"/>
      <c r="AX883" s="87"/>
      <c r="AY883" s="87"/>
      <c r="AZ883" s="87"/>
      <c r="BA883" s="87"/>
      <c r="BB883" s="87"/>
      <c r="BC883" s="87"/>
      <c r="BD883" s="87"/>
      <c r="BE883" s="87"/>
      <c r="BF883" s="87"/>
      <c r="BG883" s="87"/>
      <c r="BH883" s="87"/>
      <c r="BI883" s="87"/>
      <c r="BJ883" s="87"/>
      <c r="BK883" s="87"/>
      <c r="BL883" s="87"/>
      <c r="BM883" s="87"/>
      <c r="BN883" s="87"/>
      <c r="BO883" s="87"/>
      <c r="BP883" s="87"/>
      <c r="BQ883" s="87"/>
      <c r="BR883" s="87"/>
      <c r="BS883" s="63"/>
    </row>
    <row r="884" spans="4:71" s="64" customFormat="1" ht="9.75" customHeight="1" x14ac:dyDescent="0.3">
      <c r="D884" s="87"/>
      <c r="E884" s="87"/>
      <c r="F884" s="87"/>
      <c r="G884" s="87"/>
      <c r="H884" s="87"/>
      <c r="I884" s="87"/>
      <c r="J884" s="87"/>
      <c r="K884" s="87"/>
      <c r="L884" s="87"/>
      <c r="M884" s="87"/>
      <c r="N884" s="87"/>
      <c r="O884" s="87"/>
      <c r="P884" s="87"/>
      <c r="Q884" s="87"/>
      <c r="R884" s="87"/>
      <c r="S884" s="87"/>
      <c r="T884" s="87"/>
      <c r="U884" s="87"/>
      <c r="V884" s="87"/>
      <c r="W884" s="87"/>
      <c r="X884" s="87"/>
      <c r="Y884" s="87"/>
      <c r="Z884" s="87"/>
      <c r="AA884" s="87"/>
      <c r="AB884" s="87"/>
      <c r="AC884" s="87"/>
      <c r="AD884" s="87"/>
      <c r="AE884" s="87"/>
      <c r="AF884" s="87"/>
      <c r="AG884" s="87"/>
      <c r="AH884" s="87"/>
      <c r="AI884" s="87"/>
      <c r="AJ884" s="87"/>
      <c r="AK884" s="87"/>
      <c r="AL884" s="87"/>
      <c r="AM884" s="87"/>
      <c r="AN884" s="87"/>
      <c r="AO884" s="87"/>
      <c r="AP884" s="87"/>
      <c r="AQ884" s="87"/>
      <c r="AR884" s="87"/>
      <c r="AS884" s="87"/>
      <c r="AT884" s="87"/>
      <c r="AU884" s="87"/>
      <c r="AV884" s="87"/>
      <c r="AW884" s="87"/>
      <c r="AX884" s="87"/>
      <c r="AY884" s="87"/>
      <c r="AZ884" s="87"/>
      <c r="BA884" s="87"/>
      <c r="BB884" s="87"/>
      <c r="BC884" s="87"/>
      <c r="BD884" s="87"/>
      <c r="BE884" s="87"/>
      <c r="BF884" s="87"/>
      <c r="BG884" s="87"/>
      <c r="BH884" s="87"/>
      <c r="BI884" s="87"/>
      <c r="BJ884" s="87"/>
      <c r="BK884" s="87"/>
      <c r="BL884" s="87"/>
      <c r="BM884" s="87"/>
      <c r="BN884" s="87"/>
      <c r="BO884" s="87"/>
      <c r="BP884" s="87"/>
      <c r="BQ884" s="87"/>
      <c r="BR884" s="87"/>
      <c r="BS884" s="63"/>
    </row>
    <row r="885" spans="4:71" s="64" customFormat="1" ht="9.75" customHeight="1" x14ac:dyDescent="0.3">
      <c r="D885" s="87"/>
      <c r="E885" s="87"/>
      <c r="F885" s="87"/>
      <c r="G885" s="87"/>
      <c r="H885" s="87"/>
      <c r="I885" s="87"/>
      <c r="J885" s="87"/>
      <c r="K885" s="87"/>
      <c r="L885" s="87"/>
      <c r="M885" s="87"/>
      <c r="N885" s="87"/>
      <c r="O885" s="87"/>
      <c r="P885" s="87"/>
      <c r="Q885" s="87"/>
      <c r="R885" s="87"/>
      <c r="S885" s="87"/>
      <c r="T885" s="87"/>
      <c r="U885" s="87"/>
      <c r="V885" s="87"/>
      <c r="W885" s="87"/>
      <c r="X885" s="87"/>
      <c r="Y885" s="87"/>
      <c r="Z885" s="87"/>
      <c r="AA885" s="87"/>
      <c r="AB885" s="87"/>
      <c r="AC885" s="87"/>
      <c r="AD885" s="87"/>
      <c r="AE885" s="87"/>
      <c r="AF885" s="87"/>
      <c r="AG885" s="87"/>
      <c r="AH885" s="87"/>
      <c r="AI885" s="87"/>
      <c r="AJ885" s="87"/>
      <c r="AK885" s="87"/>
      <c r="AL885" s="87"/>
      <c r="AM885" s="87"/>
      <c r="AN885" s="87"/>
      <c r="AO885" s="87"/>
      <c r="AP885" s="87"/>
      <c r="AQ885" s="87"/>
      <c r="AR885" s="87"/>
      <c r="AS885" s="87"/>
      <c r="AT885" s="87"/>
      <c r="AU885" s="87"/>
      <c r="AV885" s="87"/>
      <c r="AW885" s="87"/>
      <c r="AX885" s="87"/>
      <c r="AY885" s="87"/>
      <c r="AZ885" s="87"/>
      <c r="BA885" s="87"/>
      <c r="BB885" s="87"/>
      <c r="BC885" s="87"/>
      <c r="BD885" s="87"/>
      <c r="BE885" s="87"/>
      <c r="BF885" s="87"/>
      <c r="BG885" s="87"/>
      <c r="BH885" s="87"/>
      <c r="BI885" s="87"/>
      <c r="BJ885" s="87"/>
      <c r="BK885" s="87"/>
      <c r="BL885" s="87"/>
      <c r="BM885" s="87"/>
      <c r="BN885" s="87"/>
      <c r="BO885" s="87"/>
      <c r="BP885" s="87"/>
      <c r="BQ885" s="87"/>
      <c r="BR885" s="87"/>
      <c r="BS885" s="63"/>
    </row>
    <row r="886" spans="4:71" s="64" customFormat="1" ht="9.75" customHeight="1" x14ac:dyDescent="0.3">
      <c r="D886" s="87"/>
      <c r="E886" s="87"/>
      <c r="F886" s="87"/>
      <c r="G886" s="87"/>
      <c r="H886" s="87"/>
      <c r="I886" s="87"/>
      <c r="J886" s="87"/>
      <c r="K886" s="87"/>
      <c r="L886" s="87"/>
      <c r="M886" s="87"/>
      <c r="N886" s="87"/>
      <c r="O886" s="87"/>
      <c r="P886" s="87"/>
      <c r="Q886" s="87"/>
      <c r="R886" s="87"/>
      <c r="S886" s="87"/>
      <c r="T886" s="87"/>
      <c r="U886" s="87"/>
      <c r="V886" s="87"/>
      <c r="W886" s="87"/>
      <c r="X886" s="87"/>
      <c r="Y886" s="87"/>
      <c r="Z886" s="87"/>
      <c r="AA886" s="87"/>
      <c r="AB886" s="87"/>
      <c r="AC886" s="87"/>
      <c r="AD886" s="87"/>
      <c r="AE886" s="87"/>
      <c r="AF886" s="87"/>
      <c r="AG886" s="87"/>
      <c r="AH886" s="87"/>
      <c r="AI886" s="87"/>
      <c r="AJ886" s="87"/>
      <c r="AK886" s="87"/>
      <c r="AL886" s="87"/>
      <c r="AM886" s="87"/>
      <c r="AN886" s="87"/>
      <c r="AO886" s="87"/>
      <c r="AP886" s="87"/>
      <c r="AQ886" s="87"/>
      <c r="AR886" s="87"/>
      <c r="AS886" s="87"/>
      <c r="AT886" s="87"/>
      <c r="AU886" s="87"/>
      <c r="AV886" s="87"/>
      <c r="AW886" s="87"/>
      <c r="AX886" s="87"/>
      <c r="AY886" s="87"/>
      <c r="AZ886" s="87"/>
      <c r="BA886" s="87"/>
      <c r="BB886" s="87"/>
      <c r="BC886" s="87"/>
      <c r="BD886" s="87"/>
      <c r="BE886" s="87"/>
      <c r="BF886" s="87"/>
      <c r="BG886" s="87"/>
      <c r="BH886" s="87"/>
      <c r="BI886" s="87"/>
      <c r="BJ886" s="87"/>
      <c r="BK886" s="87"/>
      <c r="BL886" s="87"/>
      <c r="BM886" s="87"/>
      <c r="BN886" s="87"/>
      <c r="BO886" s="87"/>
      <c r="BP886" s="87"/>
      <c r="BQ886" s="87"/>
      <c r="BR886" s="87"/>
      <c r="BS886" s="63"/>
    </row>
    <row r="887" spans="4:71" s="64" customFormat="1" ht="9.75" customHeight="1" x14ac:dyDescent="0.3">
      <c r="D887" s="87"/>
      <c r="E887" s="87"/>
      <c r="F887" s="87"/>
      <c r="G887" s="87"/>
      <c r="H887" s="87"/>
      <c r="I887" s="87"/>
      <c r="J887" s="87"/>
      <c r="K887" s="87"/>
      <c r="L887" s="87"/>
      <c r="M887" s="87"/>
      <c r="N887" s="87"/>
      <c r="O887" s="87"/>
      <c r="P887" s="87"/>
      <c r="Q887" s="87"/>
      <c r="R887" s="87"/>
      <c r="S887" s="87"/>
      <c r="T887" s="87"/>
      <c r="U887" s="87"/>
      <c r="V887" s="87"/>
      <c r="W887" s="87"/>
      <c r="X887" s="87"/>
      <c r="Y887" s="87"/>
      <c r="Z887" s="87"/>
      <c r="AA887" s="87"/>
      <c r="AB887" s="87"/>
      <c r="AC887" s="87"/>
      <c r="AD887" s="87"/>
      <c r="AE887" s="87"/>
      <c r="AF887" s="87"/>
      <c r="AG887" s="87"/>
      <c r="AH887" s="87"/>
      <c r="AI887" s="87"/>
      <c r="AJ887" s="87"/>
      <c r="AK887" s="87"/>
      <c r="AL887" s="87"/>
      <c r="AM887" s="87"/>
      <c r="AN887" s="87"/>
      <c r="AO887" s="87"/>
      <c r="AP887" s="87"/>
      <c r="AQ887" s="87"/>
      <c r="AR887" s="87"/>
      <c r="AS887" s="87"/>
      <c r="AT887" s="87"/>
      <c r="AU887" s="87"/>
      <c r="AV887" s="87"/>
      <c r="AW887" s="87"/>
      <c r="AX887" s="87"/>
      <c r="AY887" s="87"/>
      <c r="AZ887" s="87"/>
      <c r="BA887" s="87"/>
      <c r="BB887" s="87"/>
      <c r="BC887" s="87"/>
      <c r="BD887" s="87"/>
      <c r="BE887" s="87"/>
      <c r="BF887" s="87"/>
      <c r="BG887" s="87"/>
      <c r="BH887" s="87"/>
      <c r="BI887" s="87"/>
      <c r="BJ887" s="87"/>
      <c r="BK887" s="87"/>
      <c r="BL887" s="87"/>
      <c r="BM887" s="87"/>
      <c r="BN887" s="87"/>
      <c r="BO887" s="87"/>
      <c r="BP887" s="87"/>
      <c r="BQ887" s="87"/>
      <c r="BR887" s="87"/>
      <c r="BS887" s="63"/>
    </row>
    <row r="888" spans="4:71" s="64" customFormat="1" ht="9.75" customHeight="1" x14ac:dyDescent="0.3">
      <c r="D888" s="87"/>
      <c r="E888" s="87"/>
      <c r="F888" s="87"/>
      <c r="G888" s="87"/>
      <c r="H888" s="87"/>
      <c r="I888" s="87"/>
      <c r="J888" s="87"/>
      <c r="K888" s="87"/>
      <c r="L888" s="87"/>
      <c r="M888" s="87"/>
      <c r="N888" s="87"/>
      <c r="O888" s="87"/>
      <c r="P888" s="87"/>
      <c r="Q888" s="87"/>
      <c r="R888" s="87"/>
      <c r="S888" s="87"/>
      <c r="T888" s="87"/>
      <c r="U888" s="87"/>
      <c r="V888" s="87"/>
      <c r="W888" s="87"/>
      <c r="X888" s="87"/>
      <c r="Y888" s="87"/>
      <c r="Z888" s="87"/>
      <c r="AA888" s="87"/>
      <c r="AB888" s="87"/>
      <c r="AC888" s="87"/>
      <c r="AD888" s="87"/>
      <c r="AE888" s="87"/>
      <c r="AF888" s="87"/>
      <c r="AG888" s="87"/>
      <c r="AH888" s="87"/>
      <c r="AI888" s="87"/>
      <c r="AJ888" s="87"/>
      <c r="AK888" s="87"/>
      <c r="AL888" s="87"/>
      <c r="AM888" s="87"/>
      <c r="AN888" s="87"/>
      <c r="AO888" s="87"/>
      <c r="AP888" s="87"/>
      <c r="AQ888" s="87"/>
      <c r="AR888" s="87"/>
      <c r="AS888" s="87"/>
      <c r="AT888" s="87"/>
      <c r="AU888" s="87"/>
      <c r="AV888" s="87"/>
      <c r="AW888" s="87"/>
      <c r="AX888" s="87"/>
      <c r="AY888" s="87"/>
      <c r="AZ888" s="87"/>
      <c r="BA888" s="87"/>
      <c r="BB888" s="87"/>
      <c r="BC888" s="87"/>
      <c r="BD888" s="87"/>
      <c r="BE888" s="87"/>
      <c r="BF888" s="87"/>
      <c r="BG888" s="87"/>
      <c r="BH888" s="87"/>
      <c r="BI888" s="87"/>
      <c r="BJ888" s="87"/>
      <c r="BK888" s="87"/>
      <c r="BL888" s="87"/>
      <c r="BM888" s="87"/>
      <c r="BN888" s="87"/>
      <c r="BO888" s="87"/>
      <c r="BP888" s="87"/>
      <c r="BQ888" s="87"/>
      <c r="BR888" s="87"/>
      <c r="BS888" s="63"/>
    </row>
    <row r="889" spans="4:71" s="64" customFormat="1" ht="9.75" customHeight="1" x14ac:dyDescent="0.3">
      <c r="D889" s="87"/>
      <c r="E889" s="87"/>
      <c r="F889" s="87"/>
      <c r="G889" s="87"/>
      <c r="H889" s="87"/>
      <c r="I889" s="87"/>
      <c r="J889" s="87"/>
      <c r="K889" s="87"/>
      <c r="L889" s="87"/>
      <c r="M889" s="87"/>
      <c r="N889" s="87"/>
      <c r="O889" s="87"/>
      <c r="P889" s="87"/>
      <c r="Q889" s="87"/>
      <c r="R889" s="87"/>
      <c r="S889" s="87"/>
      <c r="T889" s="87"/>
      <c r="U889" s="87"/>
      <c r="V889" s="87"/>
      <c r="W889" s="87"/>
      <c r="X889" s="87"/>
      <c r="Y889" s="87"/>
      <c r="Z889" s="87"/>
      <c r="AA889" s="87"/>
      <c r="AB889" s="87"/>
      <c r="AC889" s="87"/>
      <c r="AD889" s="87"/>
      <c r="AE889" s="87"/>
      <c r="AF889" s="87"/>
      <c r="AG889" s="87"/>
      <c r="AH889" s="87"/>
      <c r="AI889" s="87"/>
      <c r="AJ889" s="87"/>
      <c r="AK889" s="87"/>
      <c r="AL889" s="87"/>
      <c r="AM889" s="87"/>
      <c r="AN889" s="87"/>
      <c r="AO889" s="87"/>
      <c r="AP889" s="87"/>
      <c r="AQ889" s="87"/>
      <c r="AR889" s="87"/>
      <c r="AS889" s="87"/>
      <c r="AT889" s="87"/>
      <c r="AU889" s="87"/>
      <c r="AV889" s="87"/>
      <c r="AW889" s="87"/>
      <c r="AX889" s="87"/>
      <c r="AY889" s="87"/>
      <c r="AZ889" s="87"/>
      <c r="BA889" s="87"/>
      <c r="BB889" s="87"/>
      <c r="BC889" s="87"/>
      <c r="BD889" s="87"/>
      <c r="BE889" s="87"/>
      <c r="BF889" s="87"/>
      <c r="BG889" s="87"/>
      <c r="BH889" s="87"/>
      <c r="BI889" s="87"/>
      <c r="BJ889" s="87"/>
      <c r="BK889" s="87"/>
      <c r="BL889" s="87"/>
      <c r="BM889" s="87"/>
      <c r="BN889" s="87"/>
      <c r="BO889" s="87"/>
      <c r="BP889" s="87"/>
      <c r="BQ889" s="87"/>
      <c r="BR889" s="87"/>
      <c r="BS889" s="63"/>
    </row>
    <row r="890" spans="4:71" s="64" customFormat="1" ht="9.75" customHeight="1" x14ac:dyDescent="0.3">
      <c r="D890" s="87"/>
      <c r="E890" s="87"/>
      <c r="F890" s="87"/>
      <c r="G890" s="87"/>
      <c r="H890" s="87"/>
      <c r="I890" s="87"/>
      <c r="J890" s="87"/>
      <c r="K890" s="87"/>
      <c r="L890" s="87"/>
      <c r="M890" s="87"/>
      <c r="N890" s="87"/>
      <c r="O890" s="87"/>
      <c r="P890" s="87"/>
      <c r="Q890" s="87"/>
      <c r="R890" s="87"/>
      <c r="S890" s="87"/>
      <c r="T890" s="87"/>
      <c r="U890" s="87"/>
      <c r="V890" s="87"/>
      <c r="W890" s="87"/>
      <c r="X890" s="87"/>
      <c r="Y890" s="87"/>
      <c r="Z890" s="87"/>
      <c r="AA890" s="87"/>
      <c r="AB890" s="87"/>
      <c r="AC890" s="87"/>
      <c r="AD890" s="87"/>
      <c r="AE890" s="87"/>
      <c r="AF890" s="87"/>
      <c r="AG890" s="87"/>
      <c r="AH890" s="87"/>
      <c r="AI890" s="87"/>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c r="BG890" s="87"/>
      <c r="BH890" s="87"/>
      <c r="BI890" s="87"/>
      <c r="BJ890" s="87"/>
      <c r="BK890" s="87"/>
      <c r="BL890" s="87"/>
      <c r="BM890" s="87"/>
      <c r="BN890" s="87"/>
      <c r="BO890" s="87"/>
      <c r="BP890" s="87"/>
      <c r="BQ890" s="87"/>
      <c r="BR890" s="87"/>
      <c r="BS890" s="63"/>
    </row>
    <row r="891" spans="4:71" s="64" customFormat="1" ht="9.75" customHeight="1" x14ac:dyDescent="0.3">
      <c r="D891" s="87"/>
      <c r="E891" s="87"/>
      <c r="F891" s="87"/>
      <c r="G891" s="87"/>
      <c r="H891" s="87"/>
      <c r="I891" s="87"/>
      <c r="J891" s="87"/>
      <c r="K891" s="87"/>
      <c r="L891" s="87"/>
      <c r="M891" s="87"/>
      <c r="N891" s="87"/>
      <c r="O891" s="87"/>
      <c r="P891" s="87"/>
      <c r="Q891" s="87"/>
      <c r="R891" s="87"/>
      <c r="S891" s="87"/>
      <c r="T891" s="87"/>
      <c r="U891" s="87"/>
      <c r="V891" s="87"/>
      <c r="W891" s="87"/>
      <c r="X891" s="87"/>
      <c r="Y891" s="87"/>
      <c r="Z891" s="87"/>
      <c r="AA891" s="87"/>
      <c r="AB891" s="87"/>
      <c r="AC891" s="87"/>
      <c r="AD891" s="87"/>
      <c r="AE891" s="87"/>
      <c r="AF891" s="87"/>
      <c r="AG891" s="87"/>
      <c r="AH891" s="87"/>
      <c r="AI891" s="87"/>
      <c r="AJ891" s="87"/>
      <c r="AK891" s="87"/>
      <c r="AL891" s="87"/>
      <c r="AM891" s="87"/>
      <c r="AN891" s="87"/>
      <c r="AO891" s="87"/>
      <c r="AP891" s="87"/>
      <c r="AQ891" s="87"/>
      <c r="AR891" s="87"/>
      <c r="AS891" s="87"/>
      <c r="AT891" s="87"/>
      <c r="AU891" s="87"/>
      <c r="AV891" s="87"/>
      <c r="AW891" s="87"/>
      <c r="AX891" s="87"/>
      <c r="AY891" s="87"/>
      <c r="AZ891" s="87"/>
      <c r="BA891" s="87"/>
      <c r="BB891" s="87"/>
      <c r="BC891" s="87"/>
      <c r="BD891" s="87"/>
      <c r="BE891" s="87"/>
      <c r="BF891" s="87"/>
      <c r="BG891" s="87"/>
      <c r="BH891" s="87"/>
      <c r="BI891" s="87"/>
      <c r="BJ891" s="87"/>
      <c r="BK891" s="87"/>
      <c r="BL891" s="87"/>
      <c r="BM891" s="87"/>
      <c r="BN891" s="87"/>
      <c r="BO891" s="87"/>
      <c r="BP891" s="87"/>
      <c r="BQ891" s="87"/>
      <c r="BR891" s="87"/>
      <c r="BS891" s="63"/>
    </row>
    <row r="892" spans="4:71" s="64" customFormat="1" ht="9.75" customHeight="1" x14ac:dyDescent="0.3">
      <c r="D892" s="87"/>
      <c r="E892" s="87"/>
      <c r="F892" s="87"/>
      <c r="G892" s="87"/>
      <c r="H892" s="87"/>
      <c r="I892" s="87"/>
      <c r="J892" s="87"/>
      <c r="K892" s="87"/>
      <c r="L892" s="87"/>
      <c r="M892" s="87"/>
      <c r="N892" s="87"/>
      <c r="O892" s="87"/>
      <c r="P892" s="87"/>
      <c r="Q892" s="87"/>
      <c r="R892" s="87"/>
      <c r="S892" s="87"/>
      <c r="T892" s="87"/>
      <c r="U892" s="87"/>
      <c r="V892" s="87"/>
      <c r="W892" s="87"/>
      <c r="X892" s="87"/>
      <c r="Y892" s="87"/>
      <c r="Z892" s="87"/>
      <c r="AA892" s="87"/>
      <c r="AB892" s="87"/>
      <c r="AC892" s="87"/>
      <c r="AD892" s="87"/>
      <c r="AE892" s="87"/>
      <c r="AF892" s="87"/>
      <c r="AG892" s="87"/>
      <c r="AH892" s="87"/>
      <c r="AI892" s="87"/>
      <c r="AJ892" s="87"/>
      <c r="AK892" s="87"/>
      <c r="AL892" s="87"/>
      <c r="AM892" s="87"/>
      <c r="AN892" s="87"/>
      <c r="AO892" s="87"/>
      <c r="AP892" s="87"/>
      <c r="AQ892" s="87"/>
      <c r="AR892" s="87"/>
      <c r="AS892" s="87"/>
      <c r="AT892" s="87"/>
      <c r="AU892" s="87"/>
      <c r="AV892" s="87"/>
      <c r="AW892" s="87"/>
      <c r="AX892" s="87"/>
      <c r="AY892" s="87"/>
      <c r="AZ892" s="87"/>
      <c r="BA892" s="87"/>
      <c r="BB892" s="87"/>
      <c r="BC892" s="87"/>
      <c r="BD892" s="87"/>
      <c r="BE892" s="87"/>
      <c r="BF892" s="87"/>
      <c r="BG892" s="87"/>
      <c r="BH892" s="87"/>
      <c r="BI892" s="87"/>
      <c r="BJ892" s="87"/>
      <c r="BK892" s="87"/>
      <c r="BL892" s="87"/>
      <c r="BM892" s="87"/>
      <c r="BN892" s="87"/>
      <c r="BO892" s="87"/>
      <c r="BP892" s="87"/>
      <c r="BQ892" s="87"/>
      <c r="BR892" s="87"/>
      <c r="BS892" s="63"/>
    </row>
    <row r="893" spans="4:71" s="64" customFormat="1" ht="9.75" customHeight="1" x14ac:dyDescent="0.3">
      <c r="D893" s="87"/>
      <c r="E893" s="87"/>
      <c r="F893" s="87"/>
      <c r="G893" s="87"/>
      <c r="H893" s="87"/>
      <c r="I893" s="87"/>
      <c r="J893" s="87"/>
      <c r="K893" s="87"/>
      <c r="L893" s="87"/>
      <c r="M893" s="87"/>
      <c r="N893" s="87"/>
      <c r="O893" s="87"/>
      <c r="P893" s="87"/>
      <c r="Q893" s="87"/>
      <c r="R893" s="87"/>
      <c r="S893" s="87"/>
      <c r="T893" s="87"/>
      <c r="U893" s="87"/>
      <c r="V893" s="87"/>
      <c r="W893" s="87"/>
      <c r="X893" s="87"/>
      <c r="Y893" s="87"/>
      <c r="Z893" s="87"/>
      <c r="AA893" s="87"/>
      <c r="AB893" s="87"/>
      <c r="AC893" s="87"/>
      <c r="AD893" s="87"/>
      <c r="AE893" s="87"/>
      <c r="AF893" s="87"/>
      <c r="AG893" s="87"/>
      <c r="AH893" s="87"/>
      <c r="AI893" s="87"/>
      <c r="AJ893" s="87"/>
      <c r="AK893" s="87"/>
      <c r="AL893" s="87"/>
      <c r="AM893" s="87"/>
      <c r="AN893" s="87"/>
      <c r="AO893" s="87"/>
      <c r="AP893" s="87"/>
      <c r="AQ893" s="87"/>
      <c r="AR893" s="87"/>
      <c r="AS893" s="87"/>
      <c r="AT893" s="87"/>
      <c r="AU893" s="87"/>
      <c r="AV893" s="87"/>
      <c r="AW893" s="87"/>
      <c r="AX893" s="87"/>
      <c r="AY893" s="87"/>
      <c r="AZ893" s="87"/>
      <c r="BA893" s="87"/>
      <c r="BB893" s="87"/>
      <c r="BC893" s="87"/>
      <c r="BD893" s="87"/>
      <c r="BE893" s="87"/>
      <c r="BF893" s="87"/>
      <c r="BG893" s="87"/>
      <c r="BH893" s="87"/>
      <c r="BI893" s="87"/>
      <c r="BJ893" s="87"/>
      <c r="BK893" s="87"/>
      <c r="BL893" s="87"/>
      <c r="BM893" s="87"/>
      <c r="BN893" s="87"/>
      <c r="BO893" s="87"/>
      <c r="BP893" s="87"/>
      <c r="BQ893" s="87"/>
      <c r="BR893" s="87"/>
      <c r="BS893" s="63"/>
    </row>
    <row r="894" spans="4:71" s="64" customFormat="1" ht="9.75" customHeight="1" x14ac:dyDescent="0.3">
      <c r="D894" s="87"/>
      <c r="E894" s="87"/>
      <c r="F894" s="87"/>
      <c r="G894" s="87"/>
      <c r="H894" s="87"/>
      <c r="I894" s="87"/>
      <c r="J894" s="87"/>
      <c r="K894" s="87"/>
      <c r="L894" s="87"/>
      <c r="M894" s="87"/>
      <c r="N894" s="87"/>
      <c r="O894" s="87"/>
      <c r="P894" s="87"/>
      <c r="Q894" s="87"/>
      <c r="R894" s="87"/>
      <c r="S894" s="87"/>
      <c r="T894" s="87"/>
      <c r="U894" s="87"/>
      <c r="V894" s="87"/>
      <c r="W894" s="87"/>
      <c r="X894" s="87"/>
      <c r="Y894" s="87"/>
      <c r="Z894" s="87"/>
      <c r="AA894" s="87"/>
      <c r="AB894" s="87"/>
      <c r="AC894" s="87"/>
      <c r="AD894" s="87"/>
      <c r="AE894" s="87"/>
      <c r="AF894" s="87"/>
      <c r="AG894" s="87"/>
      <c r="AH894" s="87"/>
      <c r="AI894" s="87"/>
      <c r="AJ894" s="87"/>
      <c r="AK894" s="87"/>
      <c r="AL894" s="87"/>
      <c r="AM894" s="87"/>
      <c r="AN894" s="87"/>
      <c r="AO894" s="87"/>
      <c r="AP894" s="87"/>
      <c r="AQ894" s="87"/>
      <c r="AR894" s="87"/>
      <c r="AS894" s="87"/>
      <c r="AT894" s="87"/>
      <c r="AU894" s="87"/>
      <c r="AV894" s="87"/>
      <c r="AW894" s="87"/>
      <c r="AX894" s="87"/>
      <c r="AY894" s="87"/>
      <c r="AZ894" s="87"/>
      <c r="BA894" s="87"/>
      <c r="BB894" s="87"/>
      <c r="BC894" s="87"/>
      <c r="BD894" s="87"/>
      <c r="BE894" s="87"/>
      <c r="BF894" s="87"/>
      <c r="BG894" s="87"/>
      <c r="BH894" s="87"/>
      <c r="BI894" s="87"/>
      <c r="BJ894" s="87"/>
      <c r="BK894" s="87"/>
      <c r="BL894" s="87"/>
      <c r="BM894" s="87"/>
      <c r="BN894" s="87"/>
      <c r="BO894" s="87"/>
      <c r="BP894" s="87"/>
      <c r="BQ894" s="87"/>
      <c r="BR894" s="87"/>
      <c r="BS894" s="63"/>
    </row>
    <row r="895" spans="4:71" s="64" customFormat="1" ht="9.75" customHeight="1" x14ac:dyDescent="0.3">
      <c r="D895" s="87"/>
      <c r="E895" s="87"/>
      <c r="F895" s="87"/>
      <c r="G895" s="87"/>
      <c r="H895" s="87"/>
      <c r="I895" s="87"/>
      <c r="J895" s="87"/>
      <c r="K895" s="87"/>
      <c r="L895" s="87"/>
      <c r="M895" s="87"/>
      <c r="N895" s="87"/>
      <c r="O895" s="87"/>
      <c r="P895" s="87"/>
      <c r="Q895" s="87"/>
      <c r="R895" s="87"/>
      <c r="S895" s="87"/>
      <c r="T895" s="87"/>
      <c r="U895" s="87"/>
      <c r="V895" s="87"/>
      <c r="W895" s="87"/>
      <c r="X895" s="87"/>
      <c r="Y895" s="87"/>
      <c r="Z895" s="87"/>
      <c r="AA895" s="87"/>
      <c r="AB895" s="87"/>
      <c r="AC895" s="87"/>
      <c r="AD895" s="87"/>
      <c r="AE895" s="87"/>
      <c r="AF895" s="87"/>
      <c r="AG895" s="87"/>
      <c r="AH895" s="87"/>
      <c r="AI895" s="87"/>
      <c r="AJ895" s="87"/>
      <c r="AK895" s="87"/>
      <c r="AL895" s="87"/>
      <c r="AM895" s="87"/>
      <c r="AN895" s="87"/>
      <c r="AO895" s="87"/>
      <c r="AP895" s="87"/>
      <c r="AQ895" s="87"/>
      <c r="AR895" s="87"/>
      <c r="AS895" s="87"/>
      <c r="AT895" s="87"/>
      <c r="AU895" s="87"/>
      <c r="AV895" s="87"/>
      <c r="AW895" s="87"/>
      <c r="AX895" s="87"/>
      <c r="AY895" s="87"/>
      <c r="AZ895" s="87"/>
      <c r="BA895" s="87"/>
      <c r="BB895" s="87"/>
      <c r="BC895" s="87"/>
      <c r="BD895" s="87"/>
      <c r="BE895" s="87"/>
      <c r="BF895" s="87"/>
      <c r="BG895" s="87"/>
      <c r="BH895" s="87"/>
      <c r="BI895" s="87"/>
      <c r="BJ895" s="87"/>
      <c r="BK895" s="87"/>
      <c r="BL895" s="87"/>
      <c r="BM895" s="87"/>
      <c r="BN895" s="87"/>
      <c r="BO895" s="87"/>
      <c r="BP895" s="87"/>
      <c r="BQ895" s="87"/>
      <c r="BR895" s="87"/>
      <c r="BS895" s="63"/>
    </row>
    <row r="896" spans="4:71" s="64" customFormat="1" ht="9.75" customHeight="1" x14ac:dyDescent="0.3">
      <c r="D896" s="87"/>
      <c r="E896" s="87"/>
      <c r="F896" s="87"/>
      <c r="G896" s="87"/>
      <c r="H896" s="87"/>
      <c r="I896" s="87"/>
      <c r="J896" s="87"/>
      <c r="K896" s="87"/>
      <c r="L896" s="87"/>
      <c r="M896" s="87"/>
      <c r="N896" s="87"/>
      <c r="O896" s="87"/>
      <c r="P896" s="87"/>
      <c r="Q896" s="87"/>
      <c r="R896" s="87"/>
      <c r="S896" s="87"/>
      <c r="T896" s="87"/>
      <c r="U896" s="87"/>
      <c r="V896" s="87"/>
      <c r="W896" s="87"/>
      <c r="X896" s="87"/>
      <c r="Y896" s="87"/>
      <c r="Z896" s="87"/>
      <c r="AA896" s="87"/>
      <c r="AB896" s="87"/>
      <c r="AC896" s="87"/>
      <c r="AD896" s="87"/>
      <c r="AE896" s="87"/>
      <c r="AF896" s="87"/>
      <c r="AG896" s="87"/>
      <c r="AH896" s="87"/>
      <c r="AI896" s="87"/>
      <c r="AJ896" s="87"/>
      <c r="AK896" s="87"/>
      <c r="AL896" s="87"/>
      <c r="AM896" s="87"/>
      <c r="AN896" s="87"/>
      <c r="AO896" s="87"/>
      <c r="AP896" s="87"/>
      <c r="AQ896" s="87"/>
      <c r="AR896" s="87"/>
      <c r="AS896" s="87"/>
      <c r="AT896" s="87"/>
      <c r="AU896" s="87"/>
      <c r="AV896" s="87"/>
      <c r="AW896" s="87"/>
      <c r="AX896" s="87"/>
      <c r="AY896" s="87"/>
      <c r="AZ896" s="87"/>
      <c r="BA896" s="87"/>
      <c r="BB896" s="87"/>
      <c r="BC896" s="87"/>
      <c r="BD896" s="87"/>
      <c r="BE896" s="87"/>
      <c r="BF896" s="87"/>
      <c r="BG896" s="87"/>
      <c r="BH896" s="87"/>
      <c r="BI896" s="87"/>
      <c r="BJ896" s="87"/>
      <c r="BK896" s="87"/>
      <c r="BL896" s="87"/>
      <c r="BM896" s="87"/>
      <c r="BN896" s="87"/>
      <c r="BO896" s="87"/>
      <c r="BP896" s="87"/>
      <c r="BQ896" s="87"/>
      <c r="BR896" s="87"/>
      <c r="BS896" s="63"/>
    </row>
    <row r="897" spans="4:71" s="64" customFormat="1" ht="9.75" customHeight="1" x14ac:dyDescent="0.3">
      <c r="D897" s="87"/>
      <c r="E897" s="87"/>
      <c r="F897" s="87"/>
      <c r="G897" s="87"/>
      <c r="H897" s="87"/>
      <c r="I897" s="87"/>
      <c r="J897" s="87"/>
      <c r="K897" s="87"/>
      <c r="L897" s="87"/>
      <c r="M897" s="87"/>
      <c r="N897" s="87"/>
      <c r="O897" s="87"/>
      <c r="P897" s="87"/>
      <c r="Q897" s="87"/>
      <c r="R897" s="87"/>
      <c r="S897" s="87"/>
      <c r="T897" s="87"/>
      <c r="U897" s="87"/>
      <c r="V897" s="87"/>
      <c r="W897" s="87"/>
      <c r="X897" s="87"/>
      <c r="Y897" s="87"/>
      <c r="Z897" s="87"/>
      <c r="AA897" s="87"/>
      <c r="AB897" s="87"/>
      <c r="AC897" s="87"/>
      <c r="AD897" s="87"/>
      <c r="AE897" s="87"/>
      <c r="AF897" s="87"/>
      <c r="AG897" s="87"/>
      <c r="AH897" s="87"/>
      <c r="AI897" s="87"/>
      <c r="AJ897" s="87"/>
      <c r="AK897" s="87"/>
      <c r="AL897" s="87"/>
      <c r="AM897" s="87"/>
      <c r="AN897" s="87"/>
      <c r="AO897" s="87"/>
      <c r="AP897" s="87"/>
      <c r="AQ897" s="87"/>
      <c r="AR897" s="87"/>
      <c r="AS897" s="87"/>
      <c r="AT897" s="87"/>
      <c r="AU897" s="87"/>
      <c r="AV897" s="87"/>
      <c r="AW897" s="87"/>
      <c r="AX897" s="87"/>
      <c r="AY897" s="87"/>
      <c r="AZ897" s="87"/>
      <c r="BA897" s="87"/>
      <c r="BB897" s="87"/>
      <c r="BC897" s="87"/>
      <c r="BD897" s="87"/>
      <c r="BE897" s="87"/>
      <c r="BF897" s="87"/>
      <c r="BG897" s="87"/>
      <c r="BH897" s="87"/>
      <c r="BI897" s="87"/>
      <c r="BJ897" s="87"/>
      <c r="BK897" s="87"/>
      <c r="BL897" s="87"/>
      <c r="BM897" s="87"/>
      <c r="BN897" s="87"/>
      <c r="BO897" s="87"/>
      <c r="BP897" s="87"/>
      <c r="BQ897" s="87"/>
      <c r="BR897" s="87"/>
      <c r="BS897" s="63"/>
    </row>
    <row r="898" spans="4:71" s="64" customFormat="1" ht="9.75" customHeight="1" x14ac:dyDescent="0.3">
      <c r="D898" s="87"/>
      <c r="E898" s="87"/>
      <c r="F898" s="87"/>
      <c r="G898" s="87"/>
      <c r="H898" s="87"/>
      <c r="I898" s="87"/>
      <c r="J898" s="87"/>
      <c r="K898" s="87"/>
      <c r="L898" s="87"/>
      <c r="M898" s="87"/>
      <c r="N898" s="87"/>
      <c r="O898" s="87"/>
      <c r="P898" s="87"/>
      <c r="Q898" s="87"/>
      <c r="R898" s="87"/>
      <c r="S898" s="87"/>
      <c r="T898" s="87"/>
      <c r="U898" s="87"/>
      <c r="V898" s="87"/>
      <c r="W898" s="87"/>
      <c r="X898" s="87"/>
      <c r="Y898" s="87"/>
      <c r="Z898" s="87"/>
      <c r="AA898" s="87"/>
      <c r="AB898" s="87"/>
      <c r="AC898" s="87"/>
      <c r="AD898" s="87"/>
      <c r="AE898" s="87"/>
      <c r="AF898" s="87"/>
      <c r="AG898" s="87"/>
      <c r="AH898" s="87"/>
      <c r="AI898" s="87"/>
      <c r="AJ898" s="87"/>
      <c r="AK898" s="87"/>
      <c r="AL898" s="87"/>
      <c r="AM898" s="87"/>
      <c r="AN898" s="87"/>
      <c r="AO898" s="87"/>
      <c r="AP898" s="87"/>
      <c r="AQ898" s="87"/>
      <c r="AR898" s="87"/>
      <c r="AS898" s="87"/>
      <c r="AT898" s="87"/>
      <c r="AU898" s="87"/>
      <c r="AV898" s="87"/>
      <c r="AW898" s="87"/>
      <c r="AX898" s="87"/>
      <c r="AY898" s="87"/>
      <c r="AZ898" s="87"/>
      <c r="BA898" s="87"/>
      <c r="BB898" s="87"/>
      <c r="BC898" s="87"/>
      <c r="BD898" s="87"/>
      <c r="BE898" s="87"/>
      <c r="BF898" s="87"/>
      <c r="BG898" s="87"/>
      <c r="BH898" s="87"/>
      <c r="BI898" s="87"/>
      <c r="BJ898" s="87"/>
      <c r="BK898" s="87"/>
      <c r="BL898" s="87"/>
      <c r="BM898" s="87"/>
      <c r="BN898" s="87"/>
      <c r="BO898" s="87"/>
      <c r="BP898" s="87"/>
      <c r="BQ898" s="87"/>
      <c r="BR898" s="87"/>
      <c r="BS898" s="63"/>
    </row>
    <row r="899" spans="4:71" s="64" customFormat="1" ht="9.75" customHeight="1" x14ac:dyDescent="0.3">
      <c r="D899" s="87"/>
      <c r="E899" s="87"/>
      <c r="F899" s="87"/>
      <c r="G899" s="87"/>
      <c r="H899" s="87"/>
      <c r="I899" s="87"/>
      <c r="J899" s="87"/>
      <c r="K899" s="87"/>
      <c r="L899" s="87"/>
      <c r="M899" s="87"/>
      <c r="N899" s="87"/>
      <c r="O899" s="87"/>
      <c r="P899" s="87"/>
      <c r="Q899" s="87"/>
      <c r="R899" s="87"/>
      <c r="S899" s="87"/>
      <c r="T899" s="87"/>
      <c r="U899" s="87"/>
      <c r="V899" s="87"/>
      <c r="W899" s="87"/>
      <c r="X899" s="87"/>
      <c r="Y899" s="87"/>
      <c r="Z899" s="87"/>
      <c r="AA899" s="87"/>
      <c r="AB899" s="87"/>
      <c r="AC899" s="87"/>
      <c r="AD899" s="87"/>
      <c r="AE899" s="87"/>
      <c r="AF899" s="87"/>
      <c r="AG899" s="87"/>
      <c r="AH899" s="87"/>
      <c r="AI899" s="87"/>
      <c r="AJ899" s="87"/>
      <c r="AK899" s="87"/>
      <c r="AL899" s="87"/>
      <c r="AM899" s="87"/>
      <c r="AN899" s="87"/>
      <c r="AO899" s="87"/>
      <c r="AP899" s="87"/>
      <c r="AQ899" s="87"/>
      <c r="AR899" s="87"/>
      <c r="AS899" s="87"/>
      <c r="AT899" s="87"/>
      <c r="AU899" s="87"/>
      <c r="AV899" s="87"/>
      <c r="AW899" s="87"/>
      <c r="AX899" s="87"/>
      <c r="AY899" s="87"/>
      <c r="AZ899" s="87"/>
      <c r="BA899" s="87"/>
      <c r="BB899" s="87"/>
      <c r="BC899" s="87"/>
      <c r="BD899" s="87"/>
      <c r="BE899" s="87"/>
      <c r="BF899" s="87"/>
      <c r="BG899" s="87"/>
      <c r="BH899" s="87"/>
      <c r="BI899" s="87"/>
      <c r="BJ899" s="87"/>
      <c r="BK899" s="87"/>
      <c r="BL899" s="87"/>
      <c r="BM899" s="87"/>
      <c r="BN899" s="87"/>
      <c r="BO899" s="87"/>
      <c r="BP899" s="87"/>
      <c r="BQ899" s="87"/>
      <c r="BR899" s="87"/>
      <c r="BS899" s="63"/>
    </row>
    <row r="900" spans="4:71" s="64" customFormat="1" ht="9.75" customHeight="1" x14ac:dyDescent="0.3">
      <c r="D900" s="87"/>
      <c r="E900" s="87"/>
      <c r="F900" s="87"/>
      <c r="G900" s="87"/>
      <c r="H900" s="87"/>
      <c r="I900" s="87"/>
      <c r="J900" s="87"/>
      <c r="K900" s="87"/>
      <c r="L900" s="87"/>
      <c r="M900" s="87"/>
      <c r="N900" s="87"/>
      <c r="O900" s="87"/>
      <c r="P900" s="87"/>
      <c r="Q900" s="87"/>
      <c r="R900" s="87"/>
      <c r="S900" s="87"/>
      <c r="T900" s="87"/>
      <c r="U900" s="87"/>
      <c r="V900" s="87"/>
      <c r="W900" s="87"/>
      <c r="X900" s="87"/>
      <c r="Y900" s="87"/>
      <c r="Z900" s="87"/>
      <c r="AA900" s="87"/>
      <c r="AB900" s="87"/>
      <c r="AC900" s="87"/>
      <c r="AD900" s="87"/>
      <c r="AE900" s="87"/>
      <c r="AF900" s="87"/>
      <c r="AG900" s="87"/>
      <c r="AH900" s="87"/>
      <c r="AI900" s="87"/>
      <c r="AJ900" s="87"/>
      <c r="AK900" s="87"/>
      <c r="AL900" s="87"/>
      <c r="AM900" s="87"/>
      <c r="AN900" s="87"/>
      <c r="AO900" s="87"/>
      <c r="AP900" s="87"/>
      <c r="AQ900" s="87"/>
      <c r="AR900" s="87"/>
      <c r="AS900" s="87"/>
      <c r="AT900" s="87"/>
      <c r="AU900" s="87"/>
      <c r="AV900" s="87"/>
      <c r="AW900" s="87"/>
      <c r="AX900" s="87"/>
      <c r="AY900" s="87"/>
      <c r="AZ900" s="87"/>
      <c r="BA900" s="87"/>
      <c r="BB900" s="87"/>
      <c r="BC900" s="87"/>
      <c r="BD900" s="87"/>
      <c r="BE900" s="87"/>
      <c r="BF900" s="87"/>
      <c r="BG900" s="87"/>
      <c r="BH900" s="87"/>
      <c r="BI900" s="87"/>
      <c r="BJ900" s="87"/>
      <c r="BK900" s="87"/>
      <c r="BL900" s="87"/>
      <c r="BM900" s="87"/>
      <c r="BN900" s="87"/>
      <c r="BO900" s="87"/>
      <c r="BP900" s="87"/>
      <c r="BQ900" s="87"/>
      <c r="BR900" s="87"/>
      <c r="BS900" s="63"/>
    </row>
    <row r="901" spans="4:71" s="64" customFormat="1" ht="9.75" customHeight="1" x14ac:dyDescent="0.3">
      <c r="D901" s="87"/>
      <c r="E901" s="87"/>
      <c r="F901" s="87"/>
      <c r="G901" s="87"/>
      <c r="H901" s="87"/>
      <c r="I901" s="87"/>
      <c r="J901" s="87"/>
      <c r="K901" s="87"/>
      <c r="L901" s="87"/>
      <c r="M901" s="87"/>
      <c r="N901" s="87"/>
      <c r="O901" s="87"/>
      <c r="P901" s="87"/>
      <c r="Q901" s="87"/>
      <c r="R901" s="87"/>
      <c r="S901" s="87"/>
      <c r="T901" s="87"/>
      <c r="U901" s="87"/>
      <c r="V901" s="87"/>
      <c r="W901" s="87"/>
      <c r="X901" s="87"/>
      <c r="Y901" s="87"/>
      <c r="Z901" s="87"/>
      <c r="AA901" s="87"/>
      <c r="AB901" s="87"/>
      <c r="AC901" s="87"/>
      <c r="AD901" s="87"/>
      <c r="AE901" s="87"/>
      <c r="AF901" s="87"/>
      <c r="AG901" s="87"/>
      <c r="AH901" s="87"/>
      <c r="AI901" s="87"/>
      <c r="AJ901" s="87"/>
      <c r="AK901" s="87"/>
      <c r="AL901" s="87"/>
      <c r="AM901" s="87"/>
      <c r="AN901" s="87"/>
      <c r="AO901" s="87"/>
      <c r="AP901" s="87"/>
      <c r="AQ901" s="87"/>
      <c r="AR901" s="87"/>
      <c r="AS901" s="87"/>
      <c r="AT901" s="87"/>
      <c r="AU901" s="87"/>
      <c r="AV901" s="87"/>
      <c r="AW901" s="87"/>
      <c r="AX901" s="87"/>
      <c r="AY901" s="87"/>
      <c r="AZ901" s="87"/>
      <c r="BA901" s="87"/>
      <c r="BB901" s="87"/>
      <c r="BC901" s="87"/>
      <c r="BD901" s="87"/>
      <c r="BE901" s="87"/>
      <c r="BF901" s="87"/>
      <c r="BG901" s="87"/>
      <c r="BH901" s="87"/>
      <c r="BI901" s="87"/>
      <c r="BJ901" s="87"/>
      <c r="BK901" s="87"/>
      <c r="BL901" s="87"/>
      <c r="BM901" s="87"/>
      <c r="BN901" s="87"/>
      <c r="BO901" s="87"/>
      <c r="BP901" s="87"/>
      <c r="BQ901" s="87"/>
      <c r="BR901" s="87"/>
      <c r="BS901" s="63"/>
    </row>
    <row r="902" spans="4:71" s="64" customFormat="1" ht="9.75" customHeight="1" x14ac:dyDescent="0.3">
      <c r="D902" s="87"/>
      <c r="E902" s="87"/>
      <c r="F902" s="87"/>
      <c r="G902" s="87"/>
      <c r="H902" s="87"/>
      <c r="I902" s="87"/>
      <c r="J902" s="87"/>
      <c r="K902" s="87"/>
      <c r="L902" s="87"/>
      <c r="M902" s="87"/>
      <c r="N902" s="87"/>
      <c r="O902" s="87"/>
      <c r="P902" s="87"/>
      <c r="Q902" s="87"/>
      <c r="R902" s="87"/>
      <c r="S902" s="87"/>
      <c r="T902" s="87"/>
      <c r="U902" s="87"/>
      <c r="V902" s="87"/>
      <c r="W902" s="87"/>
      <c r="X902" s="87"/>
      <c r="Y902" s="87"/>
      <c r="Z902" s="87"/>
      <c r="AA902" s="87"/>
      <c r="AB902" s="87"/>
      <c r="AC902" s="87"/>
      <c r="AD902" s="87"/>
      <c r="AE902" s="87"/>
      <c r="AF902" s="87"/>
      <c r="AG902" s="87"/>
      <c r="AH902" s="87"/>
      <c r="AI902" s="87"/>
      <c r="AJ902" s="87"/>
      <c r="AK902" s="87"/>
      <c r="AL902" s="87"/>
      <c r="AM902" s="87"/>
      <c r="AN902" s="87"/>
      <c r="AO902" s="87"/>
      <c r="AP902" s="87"/>
      <c r="AQ902" s="87"/>
      <c r="AR902" s="87"/>
      <c r="AS902" s="87"/>
      <c r="AT902" s="87"/>
      <c r="AU902" s="87"/>
      <c r="AV902" s="87"/>
      <c r="AW902" s="87"/>
      <c r="AX902" s="87"/>
      <c r="AY902" s="87"/>
      <c r="AZ902" s="87"/>
      <c r="BA902" s="87"/>
      <c r="BB902" s="87"/>
      <c r="BC902" s="87"/>
      <c r="BD902" s="87"/>
      <c r="BE902" s="87"/>
      <c r="BF902" s="87"/>
      <c r="BG902" s="87"/>
      <c r="BH902" s="87"/>
      <c r="BI902" s="87"/>
      <c r="BJ902" s="87"/>
      <c r="BK902" s="87"/>
      <c r="BL902" s="87"/>
      <c r="BM902" s="87"/>
      <c r="BN902" s="87"/>
      <c r="BO902" s="87"/>
      <c r="BP902" s="87"/>
      <c r="BQ902" s="87"/>
      <c r="BR902" s="87"/>
      <c r="BS902" s="63"/>
    </row>
    <row r="903" spans="4:71" s="64" customFormat="1" ht="9.75" customHeight="1" x14ac:dyDescent="0.3">
      <c r="D903" s="87"/>
      <c r="E903" s="87"/>
      <c r="F903" s="87"/>
      <c r="G903" s="87"/>
      <c r="H903" s="87"/>
      <c r="I903" s="87"/>
      <c r="J903" s="87"/>
      <c r="K903" s="87"/>
      <c r="L903" s="87"/>
      <c r="M903" s="87"/>
      <c r="N903" s="87"/>
      <c r="O903" s="87"/>
      <c r="P903" s="87"/>
      <c r="Q903" s="87"/>
      <c r="R903" s="87"/>
      <c r="S903" s="87"/>
      <c r="T903" s="87"/>
      <c r="U903" s="87"/>
      <c r="V903" s="87"/>
      <c r="W903" s="87"/>
      <c r="X903" s="87"/>
      <c r="Y903" s="87"/>
      <c r="Z903" s="87"/>
      <c r="AA903" s="87"/>
      <c r="AB903" s="87"/>
      <c r="AC903" s="87"/>
      <c r="AD903" s="87"/>
      <c r="AE903" s="87"/>
      <c r="AF903" s="87"/>
      <c r="AG903" s="87"/>
      <c r="AH903" s="87"/>
      <c r="AI903" s="87"/>
      <c r="AJ903" s="87"/>
      <c r="AK903" s="87"/>
      <c r="AL903" s="87"/>
      <c r="AM903" s="87"/>
      <c r="AN903" s="87"/>
      <c r="AO903" s="87"/>
      <c r="AP903" s="87"/>
      <c r="AQ903" s="87"/>
      <c r="AR903" s="87"/>
      <c r="AS903" s="87"/>
      <c r="AT903" s="87"/>
      <c r="AU903" s="87"/>
      <c r="AV903" s="87"/>
      <c r="AW903" s="87"/>
      <c r="AX903" s="87"/>
      <c r="AY903" s="87"/>
      <c r="AZ903" s="87"/>
      <c r="BA903" s="87"/>
      <c r="BB903" s="87"/>
      <c r="BC903" s="87"/>
      <c r="BD903" s="87"/>
      <c r="BE903" s="87"/>
      <c r="BF903" s="87"/>
      <c r="BG903" s="87"/>
      <c r="BH903" s="87"/>
      <c r="BI903" s="87"/>
      <c r="BJ903" s="87"/>
      <c r="BK903" s="87"/>
      <c r="BL903" s="87"/>
      <c r="BM903" s="87"/>
      <c r="BN903" s="87"/>
      <c r="BO903" s="87"/>
      <c r="BP903" s="87"/>
      <c r="BQ903" s="87"/>
      <c r="BR903" s="87"/>
      <c r="BS903" s="63"/>
    </row>
    <row r="904" spans="4:71" s="64" customFormat="1" ht="9.75" customHeight="1" x14ac:dyDescent="0.3">
      <c r="D904" s="87"/>
      <c r="E904" s="87"/>
      <c r="F904" s="87"/>
      <c r="G904" s="87"/>
      <c r="H904" s="87"/>
      <c r="I904" s="87"/>
      <c r="J904" s="87"/>
      <c r="K904" s="87"/>
      <c r="L904" s="87"/>
      <c r="M904" s="87"/>
      <c r="N904" s="87"/>
      <c r="O904" s="87"/>
      <c r="P904" s="87"/>
      <c r="Q904" s="87"/>
      <c r="R904" s="87"/>
      <c r="S904" s="87"/>
      <c r="T904" s="87"/>
      <c r="U904" s="87"/>
      <c r="V904" s="87"/>
      <c r="W904" s="87"/>
      <c r="X904" s="87"/>
      <c r="Y904" s="87"/>
      <c r="Z904" s="87"/>
      <c r="AA904" s="87"/>
      <c r="AB904" s="87"/>
      <c r="AC904" s="87"/>
      <c r="AD904" s="87"/>
      <c r="AE904" s="87"/>
      <c r="AF904" s="87"/>
      <c r="AG904" s="87"/>
      <c r="AH904" s="87"/>
      <c r="AI904" s="87"/>
      <c r="AJ904" s="87"/>
      <c r="AK904" s="87"/>
      <c r="AL904" s="87"/>
      <c r="AM904" s="87"/>
      <c r="AN904" s="87"/>
      <c r="AO904" s="87"/>
      <c r="AP904" s="87"/>
      <c r="AQ904" s="87"/>
      <c r="AR904" s="87"/>
      <c r="AS904" s="87"/>
      <c r="AT904" s="87"/>
      <c r="AU904" s="87"/>
      <c r="AV904" s="87"/>
      <c r="AW904" s="87"/>
      <c r="AX904" s="87"/>
      <c r="AY904" s="87"/>
      <c r="AZ904" s="87"/>
      <c r="BA904" s="87"/>
      <c r="BB904" s="87"/>
      <c r="BC904" s="87"/>
      <c r="BD904" s="87"/>
      <c r="BE904" s="87"/>
      <c r="BF904" s="87"/>
      <c r="BG904" s="87"/>
      <c r="BH904" s="87"/>
      <c r="BI904" s="87"/>
      <c r="BJ904" s="87"/>
      <c r="BK904" s="87"/>
      <c r="BL904" s="87"/>
      <c r="BM904" s="87"/>
      <c r="BN904" s="87"/>
      <c r="BO904" s="87"/>
      <c r="BP904" s="87"/>
      <c r="BQ904" s="87"/>
      <c r="BR904" s="87"/>
      <c r="BS904" s="63"/>
    </row>
    <row r="905" spans="4:71" s="64" customFormat="1" ht="9.75" customHeight="1" x14ac:dyDescent="0.3">
      <c r="D905" s="87"/>
      <c r="E905" s="87"/>
      <c r="F905" s="87"/>
      <c r="G905" s="87"/>
      <c r="H905" s="87"/>
      <c r="I905" s="87"/>
      <c r="J905" s="87"/>
      <c r="K905" s="87"/>
      <c r="L905" s="87"/>
      <c r="M905" s="87"/>
      <c r="N905" s="87"/>
      <c r="O905" s="87"/>
      <c r="P905" s="87"/>
      <c r="Q905" s="87"/>
      <c r="R905" s="87"/>
      <c r="S905" s="87"/>
      <c r="T905" s="87"/>
      <c r="U905" s="87"/>
      <c r="V905" s="87"/>
      <c r="W905" s="87"/>
      <c r="X905" s="87"/>
      <c r="Y905" s="87"/>
      <c r="Z905" s="87"/>
      <c r="AA905" s="87"/>
      <c r="AB905" s="87"/>
      <c r="AC905" s="87"/>
      <c r="AD905" s="87"/>
      <c r="AE905" s="87"/>
      <c r="AF905" s="87"/>
      <c r="AG905" s="87"/>
      <c r="AH905" s="87"/>
      <c r="AI905" s="87"/>
      <c r="AJ905" s="87"/>
      <c r="AK905" s="87"/>
      <c r="AL905" s="87"/>
      <c r="AM905" s="87"/>
      <c r="AN905" s="87"/>
      <c r="AO905" s="87"/>
      <c r="AP905" s="87"/>
      <c r="AQ905" s="87"/>
      <c r="AR905" s="87"/>
      <c r="AS905" s="87"/>
      <c r="AT905" s="87"/>
      <c r="AU905" s="87"/>
      <c r="AV905" s="87"/>
      <c r="AW905" s="87"/>
      <c r="AX905" s="87"/>
      <c r="AY905" s="87"/>
      <c r="AZ905" s="87"/>
      <c r="BA905" s="87"/>
      <c r="BB905" s="87"/>
      <c r="BC905" s="87"/>
      <c r="BD905" s="87"/>
      <c r="BE905" s="87"/>
      <c r="BF905" s="87"/>
      <c r="BG905" s="87"/>
      <c r="BH905" s="87"/>
      <c r="BI905" s="87"/>
      <c r="BJ905" s="87"/>
      <c r="BK905" s="87"/>
      <c r="BL905" s="87"/>
      <c r="BM905" s="87"/>
      <c r="BN905" s="87"/>
      <c r="BO905" s="87"/>
      <c r="BP905" s="87"/>
      <c r="BQ905" s="87"/>
      <c r="BR905" s="87"/>
      <c r="BS905" s="63"/>
    </row>
    <row r="906" spans="4:71" s="64" customFormat="1" ht="9.75" customHeight="1" x14ac:dyDescent="0.3">
      <c r="D906" s="87"/>
      <c r="E906" s="87"/>
      <c r="F906" s="87"/>
      <c r="G906" s="87"/>
      <c r="H906" s="87"/>
      <c r="I906" s="87"/>
      <c r="J906" s="87"/>
      <c r="K906" s="87"/>
      <c r="L906" s="87"/>
      <c r="M906" s="87"/>
      <c r="N906" s="87"/>
      <c r="O906" s="87"/>
      <c r="P906" s="87"/>
      <c r="Q906" s="87"/>
      <c r="R906" s="87"/>
      <c r="S906" s="87"/>
      <c r="T906" s="87"/>
      <c r="U906" s="87"/>
      <c r="V906" s="87"/>
      <c r="W906" s="87"/>
      <c r="X906" s="87"/>
      <c r="Y906" s="87"/>
      <c r="Z906" s="87"/>
      <c r="AA906" s="87"/>
      <c r="AB906" s="87"/>
      <c r="AC906" s="87"/>
      <c r="AD906" s="87"/>
      <c r="AE906" s="87"/>
      <c r="AF906" s="87"/>
      <c r="AG906" s="87"/>
      <c r="AH906" s="87"/>
      <c r="AI906" s="87"/>
      <c r="AJ906" s="87"/>
      <c r="AK906" s="87"/>
      <c r="AL906" s="87"/>
      <c r="AM906" s="87"/>
      <c r="AN906" s="87"/>
      <c r="AO906" s="87"/>
      <c r="AP906" s="87"/>
      <c r="AQ906" s="87"/>
      <c r="AR906" s="87"/>
      <c r="AS906" s="87"/>
      <c r="AT906" s="87"/>
      <c r="AU906" s="87"/>
      <c r="AV906" s="87"/>
      <c r="AW906" s="87"/>
      <c r="AX906" s="87"/>
      <c r="AY906" s="87"/>
      <c r="AZ906" s="87"/>
      <c r="BA906" s="87"/>
      <c r="BB906" s="87"/>
      <c r="BC906" s="87"/>
      <c r="BD906" s="87"/>
      <c r="BE906" s="87"/>
      <c r="BF906" s="87"/>
      <c r="BG906" s="87"/>
      <c r="BH906" s="87"/>
      <c r="BI906" s="87"/>
      <c r="BJ906" s="87"/>
      <c r="BK906" s="87"/>
      <c r="BL906" s="87"/>
      <c r="BM906" s="87"/>
      <c r="BN906" s="87"/>
      <c r="BO906" s="87"/>
      <c r="BP906" s="87"/>
      <c r="BQ906" s="87"/>
      <c r="BR906" s="87"/>
      <c r="BS906" s="63"/>
    </row>
    <row r="907" spans="4:71" s="64" customFormat="1" ht="9.75" customHeight="1" x14ac:dyDescent="0.3">
      <c r="D907" s="87"/>
      <c r="E907" s="87"/>
      <c r="F907" s="87"/>
      <c r="G907" s="87"/>
      <c r="H907" s="87"/>
      <c r="I907" s="87"/>
      <c r="J907" s="87"/>
      <c r="K907" s="87"/>
      <c r="L907" s="87"/>
      <c r="M907" s="87"/>
      <c r="N907" s="87"/>
      <c r="O907" s="87"/>
      <c r="P907" s="87"/>
      <c r="Q907" s="87"/>
      <c r="R907" s="87"/>
      <c r="S907" s="87"/>
      <c r="T907" s="87"/>
      <c r="U907" s="87"/>
      <c r="V907" s="87"/>
      <c r="W907" s="87"/>
      <c r="X907" s="87"/>
      <c r="Y907" s="87"/>
      <c r="Z907" s="87"/>
      <c r="AA907" s="87"/>
      <c r="AB907" s="87"/>
      <c r="AC907" s="87"/>
      <c r="AD907" s="87"/>
      <c r="AE907" s="87"/>
      <c r="AF907" s="87"/>
      <c r="AG907" s="87"/>
      <c r="AH907" s="87"/>
      <c r="AI907" s="87"/>
      <c r="AJ907" s="87"/>
      <c r="AK907" s="87"/>
      <c r="AL907" s="87"/>
      <c r="AM907" s="87"/>
      <c r="AN907" s="87"/>
      <c r="AO907" s="87"/>
      <c r="AP907" s="87"/>
      <c r="AQ907" s="87"/>
      <c r="AR907" s="87"/>
      <c r="AS907" s="87"/>
      <c r="AT907" s="87"/>
      <c r="AU907" s="87"/>
      <c r="AV907" s="87"/>
      <c r="AW907" s="87"/>
      <c r="AX907" s="87"/>
      <c r="AY907" s="87"/>
      <c r="AZ907" s="87"/>
      <c r="BA907" s="87"/>
      <c r="BB907" s="87"/>
      <c r="BC907" s="87"/>
      <c r="BD907" s="87"/>
      <c r="BE907" s="87"/>
      <c r="BF907" s="87"/>
      <c r="BG907" s="87"/>
      <c r="BH907" s="87"/>
      <c r="BI907" s="87"/>
      <c r="BJ907" s="87"/>
      <c r="BK907" s="87"/>
      <c r="BL907" s="87"/>
      <c r="BM907" s="87"/>
      <c r="BN907" s="87"/>
      <c r="BO907" s="87"/>
      <c r="BP907" s="87"/>
      <c r="BQ907" s="87"/>
      <c r="BR907" s="87"/>
      <c r="BS907" s="63"/>
    </row>
    <row r="908" spans="4:71" s="64" customFormat="1" ht="9.75" customHeight="1" x14ac:dyDescent="0.3">
      <c r="D908" s="87"/>
      <c r="E908" s="87"/>
      <c r="F908" s="87"/>
      <c r="G908" s="87"/>
      <c r="H908" s="87"/>
      <c r="I908" s="87"/>
      <c r="J908" s="87"/>
      <c r="K908" s="87"/>
      <c r="L908" s="87"/>
      <c r="M908" s="87"/>
      <c r="N908" s="87"/>
      <c r="O908" s="87"/>
      <c r="P908" s="87"/>
      <c r="Q908" s="87"/>
      <c r="R908" s="87"/>
      <c r="S908" s="87"/>
      <c r="T908" s="87"/>
      <c r="U908" s="87"/>
      <c r="V908" s="87"/>
      <c r="W908" s="87"/>
      <c r="X908" s="87"/>
      <c r="Y908" s="87"/>
      <c r="Z908" s="87"/>
      <c r="AA908" s="87"/>
      <c r="AB908" s="87"/>
      <c r="AC908" s="87"/>
      <c r="AD908" s="87"/>
      <c r="AE908" s="87"/>
      <c r="AF908" s="87"/>
      <c r="AG908" s="87"/>
      <c r="AH908" s="87"/>
      <c r="AI908" s="87"/>
      <c r="AJ908" s="87"/>
      <c r="AK908" s="87"/>
      <c r="AL908" s="87"/>
      <c r="AM908" s="87"/>
      <c r="AN908" s="87"/>
      <c r="AO908" s="87"/>
      <c r="AP908" s="87"/>
      <c r="AQ908" s="87"/>
      <c r="AR908" s="87"/>
      <c r="AS908" s="87"/>
      <c r="AT908" s="87"/>
      <c r="AU908" s="87"/>
      <c r="AV908" s="87"/>
      <c r="AW908" s="87"/>
      <c r="AX908" s="87"/>
      <c r="AY908" s="87"/>
      <c r="AZ908" s="87"/>
      <c r="BA908" s="87"/>
      <c r="BB908" s="87"/>
      <c r="BC908" s="87"/>
      <c r="BD908" s="87"/>
      <c r="BE908" s="87"/>
      <c r="BF908" s="87"/>
      <c r="BG908" s="87"/>
      <c r="BH908" s="87"/>
      <c r="BI908" s="87"/>
      <c r="BJ908" s="87"/>
      <c r="BK908" s="87"/>
      <c r="BL908" s="87"/>
      <c r="BM908" s="87"/>
      <c r="BN908" s="87"/>
      <c r="BO908" s="87"/>
      <c r="BP908" s="87"/>
      <c r="BQ908" s="87"/>
      <c r="BR908" s="87"/>
      <c r="BS908" s="63"/>
    </row>
    <row r="909" spans="4:71" s="64" customFormat="1" ht="9.75" customHeight="1" x14ac:dyDescent="0.3">
      <c r="D909" s="87"/>
      <c r="E909" s="87"/>
      <c r="F909" s="87"/>
      <c r="G909" s="87"/>
      <c r="H909" s="87"/>
      <c r="I909" s="87"/>
      <c r="J909" s="87"/>
      <c r="K909" s="87"/>
      <c r="L909" s="87"/>
      <c r="M909" s="87"/>
      <c r="N909" s="87"/>
      <c r="O909" s="87"/>
      <c r="P909" s="87"/>
      <c r="Q909" s="87"/>
      <c r="R909" s="87"/>
      <c r="S909" s="87"/>
      <c r="T909" s="87"/>
      <c r="U909" s="87"/>
      <c r="V909" s="87"/>
      <c r="W909" s="87"/>
      <c r="X909" s="87"/>
      <c r="Y909" s="87"/>
      <c r="Z909" s="87"/>
      <c r="AA909" s="87"/>
      <c r="AB909" s="87"/>
      <c r="AC909" s="87"/>
      <c r="AD909" s="87"/>
      <c r="AE909" s="87"/>
      <c r="AF909" s="87"/>
      <c r="AG909" s="87"/>
      <c r="AH909" s="87"/>
      <c r="AI909" s="87"/>
      <c r="AJ909" s="87"/>
      <c r="AK909" s="87"/>
      <c r="AL909" s="87"/>
      <c r="AM909" s="87"/>
      <c r="AN909" s="87"/>
      <c r="AO909" s="87"/>
      <c r="AP909" s="87"/>
      <c r="AQ909" s="87"/>
      <c r="AR909" s="87"/>
      <c r="AS909" s="87"/>
      <c r="AT909" s="87"/>
      <c r="AU909" s="87"/>
      <c r="AV909" s="87"/>
      <c r="AW909" s="87"/>
      <c r="AX909" s="87"/>
      <c r="AY909" s="87"/>
      <c r="AZ909" s="87"/>
      <c r="BA909" s="87"/>
      <c r="BB909" s="87"/>
      <c r="BC909" s="87"/>
      <c r="BD909" s="87"/>
      <c r="BE909" s="87"/>
      <c r="BF909" s="87"/>
      <c r="BG909" s="87"/>
      <c r="BH909" s="87"/>
      <c r="BI909" s="87"/>
      <c r="BJ909" s="87"/>
      <c r="BK909" s="87"/>
      <c r="BL909" s="87"/>
      <c r="BM909" s="87"/>
      <c r="BN909" s="87"/>
      <c r="BO909" s="87"/>
      <c r="BP909" s="87"/>
      <c r="BQ909" s="87"/>
      <c r="BR909" s="87"/>
      <c r="BS909" s="63"/>
    </row>
    <row r="910" spans="4:71" s="64" customFormat="1" ht="9.75" customHeight="1" x14ac:dyDescent="0.3">
      <c r="D910" s="87"/>
      <c r="E910" s="87"/>
      <c r="F910" s="87"/>
      <c r="G910" s="87"/>
      <c r="H910" s="87"/>
      <c r="I910" s="87"/>
      <c r="J910" s="87"/>
      <c r="K910" s="87"/>
      <c r="L910" s="87"/>
      <c r="M910" s="87"/>
      <c r="N910" s="87"/>
      <c r="O910" s="87"/>
      <c r="P910" s="87"/>
      <c r="Q910" s="87"/>
      <c r="R910" s="87"/>
      <c r="S910" s="87"/>
      <c r="T910" s="87"/>
      <c r="U910" s="87"/>
      <c r="V910" s="87"/>
      <c r="W910" s="87"/>
      <c r="X910" s="87"/>
      <c r="Y910" s="87"/>
      <c r="Z910" s="87"/>
      <c r="AA910" s="87"/>
      <c r="AB910" s="87"/>
      <c r="AC910" s="87"/>
      <c r="AD910" s="87"/>
      <c r="AE910" s="87"/>
      <c r="AF910" s="87"/>
      <c r="AG910" s="87"/>
      <c r="AH910" s="87"/>
      <c r="AI910" s="87"/>
      <c r="AJ910" s="87"/>
      <c r="AK910" s="87"/>
      <c r="AL910" s="87"/>
      <c r="AM910" s="87"/>
      <c r="AN910" s="87"/>
      <c r="AO910" s="87"/>
      <c r="AP910" s="87"/>
      <c r="AQ910" s="87"/>
      <c r="AR910" s="87"/>
      <c r="AS910" s="87"/>
      <c r="AT910" s="87"/>
      <c r="AU910" s="87"/>
      <c r="AV910" s="87"/>
      <c r="AW910" s="87"/>
      <c r="AX910" s="87"/>
      <c r="AY910" s="87"/>
      <c r="AZ910" s="87"/>
      <c r="BA910" s="87"/>
      <c r="BB910" s="87"/>
      <c r="BC910" s="87"/>
      <c r="BD910" s="87"/>
      <c r="BE910" s="87"/>
      <c r="BF910" s="87"/>
      <c r="BG910" s="87"/>
      <c r="BH910" s="87"/>
      <c r="BI910" s="87"/>
      <c r="BJ910" s="87"/>
      <c r="BK910" s="87"/>
      <c r="BL910" s="87"/>
      <c r="BM910" s="87"/>
      <c r="BN910" s="87"/>
      <c r="BO910" s="87"/>
      <c r="BP910" s="87"/>
      <c r="BQ910" s="87"/>
      <c r="BR910" s="87"/>
      <c r="BS910" s="63"/>
    </row>
    <row r="911" spans="4:71" s="64" customFormat="1" ht="9.75" customHeight="1" x14ac:dyDescent="0.3">
      <c r="D911" s="87"/>
      <c r="E911" s="87"/>
      <c r="F911" s="87"/>
      <c r="G911" s="87"/>
      <c r="H911" s="87"/>
      <c r="I911" s="87"/>
      <c r="J911" s="87"/>
      <c r="K911" s="87"/>
      <c r="L911" s="87"/>
      <c r="M911" s="87"/>
      <c r="N911" s="87"/>
      <c r="O911" s="87"/>
      <c r="P911" s="87"/>
      <c r="Q911" s="87"/>
      <c r="R911" s="87"/>
      <c r="S911" s="87"/>
      <c r="T911" s="87"/>
      <c r="U911" s="87"/>
      <c r="V911" s="87"/>
      <c r="W911" s="87"/>
      <c r="X911" s="87"/>
      <c r="Y911" s="87"/>
      <c r="Z911" s="87"/>
      <c r="AA911" s="87"/>
      <c r="AB911" s="87"/>
      <c r="AC911" s="87"/>
      <c r="AD911" s="87"/>
      <c r="AE911" s="87"/>
      <c r="AF911" s="87"/>
      <c r="AG911" s="87"/>
      <c r="AH911" s="87"/>
      <c r="AI911" s="87"/>
      <c r="AJ911" s="87"/>
      <c r="AK911" s="87"/>
      <c r="AL911" s="87"/>
      <c r="AM911" s="87"/>
      <c r="AN911" s="87"/>
      <c r="AO911" s="87"/>
      <c r="AP911" s="87"/>
      <c r="AQ911" s="87"/>
      <c r="AR911" s="87"/>
      <c r="AS911" s="87"/>
      <c r="AT911" s="87"/>
      <c r="AU911" s="87"/>
      <c r="AV911" s="87"/>
      <c r="AW911" s="87"/>
      <c r="AX911" s="87"/>
      <c r="AY911" s="87"/>
      <c r="AZ911" s="87"/>
      <c r="BA911" s="87"/>
      <c r="BB911" s="87"/>
      <c r="BC911" s="87"/>
      <c r="BD911" s="87"/>
      <c r="BE911" s="87"/>
      <c r="BF911" s="87"/>
      <c r="BG911" s="87"/>
      <c r="BH911" s="87"/>
      <c r="BI911" s="87"/>
      <c r="BJ911" s="87"/>
      <c r="BK911" s="87"/>
      <c r="BL911" s="87"/>
      <c r="BM911" s="87"/>
      <c r="BN911" s="87"/>
      <c r="BO911" s="87"/>
      <c r="BP911" s="87"/>
      <c r="BQ911" s="87"/>
      <c r="BR911" s="87"/>
      <c r="BS911" s="63"/>
    </row>
    <row r="912" spans="4:71" s="64" customFormat="1" ht="9.75" customHeight="1" x14ac:dyDescent="0.3">
      <c r="D912" s="87"/>
      <c r="E912" s="87"/>
      <c r="F912" s="87"/>
      <c r="G912" s="87"/>
      <c r="H912" s="87"/>
      <c r="I912" s="87"/>
      <c r="J912" s="87"/>
      <c r="K912" s="87"/>
      <c r="L912" s="87"/>
      <c r="M912" s="87"/>
      <c r="N912" s="87"/>
      <c r="O912" s="87"/>
      <c r="P912" s="87"/>
      <c r="Q912" s="87"/>
      <c r="R912" s="87"/>
      <c r="S912" s="87"/>
      <c r="T912" s="87"/>
      <c r="U912" s="87"/>
      <c r="V912" s="87"/>
      <c r="W912" s="87"/>
      <c r="X912" s="87"/>
      <c r="Y912" s="87"/>
      <c r="Z912" s="87"/>
      <c r="AA912" s="87"/>
      <c r="AB912" s="87"/>
      <c r="AC912" s="87"/>
      <c r="AD912" s="87"/>
      <c r="AE912" s="87"/>
      <c r="AF912" s="87"/>
      <c r="AG912" s="87"/>
      <c r="AH912" s="87"/>
      <c r="AI912" s="87"/>
      <c r="AJ912" s="87"/>
      <c r="AK912" s="87"/>
      <c r="AL912" s="87"/>
      <c r="AM912" s="87"/>
      <c r="AN912" s="87"/>
      <c r="AO912" s="87"/>
      <c r="AP912" s="87"/>
      <c r="AQ912" s="87"/>
      <c r="AR912" s="87"/>
      <c r="AS912" s="87"/>
      <c r="AT912" s="87"/>
      <c r="AU912" s="87"/>
      <c r="AV912" s="87"/>
      <c r="AW912" s="87"/>
      <c r="AX912" s="87"/>
      <c r="AY912" s="87"/>
      <c r="AZ912" s="87"/>
      <c r="BA912" s="87"/>
      <c r="BB912" s="87"/>
      <c r="BC912" s="87"/>
      <c r="BD912" s="87"/>
      <c r="BE912" s="87"/>
      <c r="BF912" s="87"/>
      <c r="BG912" s="87"/>
      <c r="BH912" s="87"/>
      <c r="BI912" s="87"/>
      <c r="BJ912" s="87"/>
      <c r="BK912" s="87"/>
      <c r="BL912" s="87"/>
      <c r="BM912" s="87"/>
      <c r="BN912" s="87"/>
      <c r="BO912" s="87"/>
      <c r="BP912" s="87"/>
      <c r="BQ912" s="87"/>
      <c r="BR912" s="87"/>
      <c r="BS912" s="63"/>
    </row>
    <row r="913" spans="4:71" s="64" customFormat="1" ht="9.75" customHeight="1" x14ac:dyDescent="0.3">
      <c r="D913" s="87"/>
      <c r="E913" s="87"/>
      <c r="F913" s="87"/>
      <c r="G913" s="87"/>
      <c r="H913" s="87"/>
      <c r="I913" s="87"/>
      <c r="J913" s="87"/>
      <c r="K913" s="87"/>
      <c r="L913" s="87"/>
      <c r="M913" s="87"/>
      <c r="N913" s="87"/>
      <c r="O913" s="87"/>
      <c r="P913" s="87"/>
      <c r="Q913" s="87"/>
      <c r="R913" s="87"/>
      <c r="S913" s="87"/>
      <c r="T913" s="87"/>
      <c r="U913" s="87"/>
      <c r="V913" s="87"/>
      <c r="W913" s="87"/>
      <c r="X913" s="87"/>
      <c r="Y913" s="87"/>
      <c r="Z913" s="87"/>
      <c r="AA913" s="87"/>
      <c r="AB913" s="87"/>
      <c r="AC913" s="87"/>
      <c r="AD913" s="87"/>
      <c r="AE913" s="87"/>
      <c r="AF913" s="87"/>
      <c r="AG913" s="87"/>
      <c r="AH913" s="87"/>
      <c r="AI913" s="87"/>
      <c r="AJ913" s="87"/>
      <c r="AK913" s="87"/>
      <c r="AL913" s="87"/>
      <c r="AM913" s="87"/>
      <c r="AN913" s="87"/>
      <c r="AO913" s="87"/>
      <c r="AP913" s="87"/>
      <c r="AQ913" s="87"/>
      <c r="AR913" s="87"/>
      <c r="AS913" s="87"/>
      <c r="AT913" s="87"/>
      <c r="AU913" s="87"/>
      <c r="AV913" s="87"/>
      <c r="AW913" s="87"/>
      <c r="AX913" s="87"/>
      <c r="AY913" s="87"/>
      <c r="AZ913" s="87"/>
      <c r="BA913" s="87"/>
      <c r="BB913" s="87"/>
      <c r="BC913" s="87"/>
      <c r="BD913" s="87"/>
      <c r="BE913" s="87"/>
      <c r="BF913" s="87"/>
      <c r="BG913" s="87"/>
      <c r="BH913" s="87"/>
      <c r="BI913" s="87"/>
      <c r="BJ913" s="87"/>
      <c r="BK913" s="87"/>
      <c r="BL913" s="87"/>
      <c r="BM913" s="87"/>
      <c r="BN913" s="87"/>
      <c r="BO913" s="87"/>
      <c r="BP913" s="87"/>
      <c r="BQ913" s="87"/>
      <c r="BR913" s="87"/>
      <c r="BS913" s="63"/>
    </row>
    <row r="914" spans="4:71" s="64" customFormat="1" ht="9.75" customHeight="1" x14ac:dyDescent="0.3">
      <c r="D914" s="87"/>
      <c r="E914" s="87"/>
      <c r="F914" s="87"/>
      <c r="G914" s="87"/>
      <c r="H914" s="87"/>
      <c r="I914" s="87"/>
      <c r="J914" s="87"/>
      <c r="K914" s="87"/>
      <c r="L914" s="87"/>
      <c r="M914" s="87"/>
      <c r="N914" s="87"/>
      <c r="O914" s="87"/>
      <c r="P914" s="87"/>
      <c r="Q914" s="87"/>
      <c r="R914" s="87"/>
      <c r="S914" s="87"/>
      <c r="T914" s="87"/>
      <c r="U914" s="87"/>
      <c r="V914" s="87"/>
      <c r="W914" s="87"/>
      <c r="X914" s="87"/>
      <c r="Y914" s="87"/>
      <c r="Z914" s="87"/>
      <c r="AA914" s="87"/>
      <c r="AB914" s="87"/>
      <c r="AC914" s="87"/>
      <c r="AD914" s="87"/>
      <c r="AE914" s="87"/>
      <c r="AF914" s="87"/>
      <c r="AG914" s="87"/>
      <c r="AH914" s="87"/>
      <c r="AI914" s="87"/>
      <c r="AJ914" s="87"/>
      <c r="AK914" s="87"/>
      <c r="AL914" s="87"/>
      <c r="AM914" s="87"/>
      <c r="AN914" s="87"/>
      <c r="AO914" s="87"/>
      <c r="AP914" s="87"/>
      <c r="AQ914" s="87"/>
      <c r="AR914" s="87"/>
      <c r="AS914" s="87"/>
      <c r="AT914" s="87"/>
      <c r="AU914" s="87"/>
      <c r="AV914" s="87"/>
      <c r="AW914" s="87"/>
      <c r="AX914" s="87"/>
      <c r="AY914" s="87"/>
      <c r="AZ914" s="87"/>
      <c r="BA914" s="87"/>
      <c r="BB914" s="87"/>
      <c r="BC914" s="87"/>
      <c r="BD914" s="87"/>
      <c r="BE914" s="87"/>
      <c r="BF914" s="87"/>
      <c r="BG914" s="87"/>
      <c r="BH914" s="87"/>
      <c r="BI914" s="87"/>
      <c r="BJ914" s="87"/>
      <c r="BK914" s="87"/>
      <c r="BL914" s="87"/>
      <c r="BM914" s="87"/>
      <c r="BN914" s="87"/>
      <c r="BO914" s="87"/>
      <c r="BP914" s="87"/>
      <c r="BQ914" s="87"/>
      <c r="BR914" s="87"/>
      <c r="BS914" s="63"/>
    </row>
    <row r="915" spans="4:71" s="64" customFormat="1" ht="9.75" customHeight="1" x14ac:dyDescent="0.3">
      <c r="D915" s="87"/>
      <c r="E915" s="87"/>
      <c r="F915" s="87"/>
      <c r="G915" s="87"/>
      <c r="H915" s="87"/>
      <c r="I915" s="87"/>
      <c r="J915" s="87"/>
      <c r="K915" s="87"/>
      <c r="L915" s="87"/>
      <c r="M915" s="87"/>
      <c r="N915" s="87"/>
      <c r="O915" s="87"/>
      <c r="P915" s="87"/>
      <c r="Q915" s="87"/>
      <c r="R915" s="87"/>
      <c r="S915" s="87"/>
      <c r="T915" s="87"/>
      <c r="U915" s="87"/>
      <c r="V915" s="87"/>
      <c r="W915" s="87"/>
      <c r="X915" s="87"/>
      <c r="Y915" s="87"/>
      <c r="Z915" s="87"/>
      <c r="AA915" s="87"/>
      <c r="AB915" s="87"/>
      <c r="AC915" s="87"/>
      <c r="AD915" s="87"/>
      <c r="AE915" s="87"/>
      <c r="AF915" s="87"/>
      <c r="AG915" s="87"/>
      <c r="AH915" s="87"/>
      <c r="AI915" s="87"/>
      <c r="AJ915" s="87"/>
      <c r="AK915" s="87"/>
      <c r="AL915" s="87"/>
      <c r="AM915" s="87"/>
      <c r="AN915" s="87"/>
      <c r="AO915" s="87"/>
      <c r="AP915" s="87"/>
      <c r="AQ915" s="87"/>
      <c r="AR915" s="87"/>
      <c r="AS915" s="87"/>
      <c r="AT915" s="87"/>
      <c r="AU915" s="87"/>
      <c r="AV915" s="87"/>
      <c r="AW915" s="87"/>
      <c r="AX915" s="87"/>
      <c r="AY915" s="87"/>
      <c r="AZ915" s="87"/>
      <c r="BA915" s="87"/>
      <c r="BB915" s="87"/>
      <c r="BC915" s="87"/>
      <c r="BD915" s="87"/>
      <c r="BE915" s="87"/>
      <c r="BF915" s="87"/>
      <c r="BG915" s="87"/>
      <c r="BH915" s="87"/>
      <c r="BI915" s="87"/>
      <c r="BJ915" s="87"/>
      <c r="BK915" s="87"/>
      <c r="BL915" s="87"/>
      <c r="BM915" s="87"/>
      <c r="BN915" s="87"/>
      <c r="BO915" s="87"/>
      <c r="BP915" s="87"/>
      <c r="BQ915" s="87"/>
      <c r="BR915" s="87"/>
      <c r="BS915" s="63"/>
    </row>
    <row r="916" spans="4:71" s="64" customFormat="1" ht="9.75" customHeight="1" x14ac:dyDescent="0.3">
      <c r="D916" s="87"/>
      <c r="E916" s="87"/>
      <c r="F916" s="87"/>
      <c r="G916" s="87"/>
      <c r="H916" s="87"/>
      <c r="I916" s="87"/>
      <c r="J916" s="87"/>
      <c r="K916" s="87"/>
      <c r="L916" s="87"/>
      <c r="M916" s="87"/>
      <c r="N916" s="87"/>
      <c r="O916" s="87"/>
      <c r="P916" s="87"/>
      <c r="Q916" s="87"/>
      <c r="R916" s="87"/>
      <c r="S916" s="87"/>
      <c r="T916" s="87"/>
      <c r="U916" s="87"/>
      <c r="V916" s="87"/>
      <c r="W916" s="87"/>
      <c r="X916" s="87"/>
      <c r="Y916" s="87"/>
      <c r="Z916" s="87"/>
      <c r="AA916" s="87"/>
      <c r="AB916" s="87"/>
      <c r="AC916" s="87"/>
      <c r="AD916" s="87"/>
      <c r="AE916" s="87"/>
      <c r="AF916" s="87"/>
      <c r="AG916" s="87"/>
      <c r="AH916" s="87"/>
      <c r="AI916" s="87"/>
      <c r="AJ916" s="87"/>
      <c r="AK916" s="87"/>
      <c r="AL916" s="87"/>
      <c r="AM916" s="87"/>
      <c r="AN916" s="87"/>
      <c r="AO916" s="87"/>
      <c r="AP916" s="87"/>
      <c r="AQ916" s="87"/>
      <c r="AR916" s="87"/>
      <c r="AS916" s="87"/>
      <c r="AT916" s="87"/>
      <c r="AU916" s="87"/>
      <c r="AV916" s="87"/>
      <c r="AW916" s="87"/>
      <c r="AX916" s="87"/>
      <c r="AY916" s="87"/>
      <c r="AZ916" s="87"/>
      <c r="BA916" s="87"/>
      <c r="BB916" s="87"/>
      <c r="BC916" s="87"/>
      <c r="BD916" s="87"/>
      <c r="BE916" s="87"/>
      <c r="BF916" s="87"/>
      <c r="BG916" s="87"/>
      <c r="BH916" s="87"/>
      <c r="BI916" s="87"/>
      <c r="BJ916" s="87"/>
      <c r="BK916" s="87"/>
      <c r="BL916" s="87"/>
      <c r="BM916" s="87"/>
      <c r="BN916" s="87"/>
      <c r="BO916" s="87"/>
      <c r="BP916" s="87"/>
      <c r="BQ916" s="87"/>
      <c r="BR916" s="87"/>
      <c r="BS916" s="63"/>
    </row>
    <row r="917" spans="4:71" s="64" customFormat="1" ht="9.75" customHeight="1" x14ac:dyDescent="0.3">
      <c r="D917" s="87"/>
      <c r="E917" s="87"/>
      <c r="F917" s="87"/>
      <c r="G917" s="87"/>
      <c r="H917" s="87"/>
      <c r="I917" s="87"/>
      <c r="J917" s="87"/>
      <c r="K917" s="87"/>
      <c r="L917" s="87"/>
      <c r="M917" s="87"/>
      <c r="N917" s="87"/>
      <c r="O917" s="87"/>
      <c r="P917" s="87"/>
      <c r="Q917" s="87"/>
      <c r="R917" s="87"/>
      <c r="S917" s="87"/>
      <c r="T917" s="87"/>
      <c r="U917" s="87"/>
      <c r="V917" s="87"/>
      <c r="W917" s="87"/>
      <c r="X917" s="87"/>
      <c r="Y917" s="87"/>
      <c r="Z917" s="87"/>
      <c r="AA917" s="87"/>
      <c r="AB917" s="87"/>
      <c r="AC917" s="87"/>
      <c r="AD917" s="87"/>
      <c r="AE917" s="87"/>
      <c r="AF917" s="87"/>
      <c r="AG917" s="87"/>
      <c r="AH917" s="87"/>
      <c r="AI917" s="87"/>
      <c r="AJ917" s="87"/>
      <c r="AK917" s="87"/>
      <c r="AL917" s="87"/>
      <c r="AM917" s="87"/>
      <c r="AN917" s="87"/>
      <c r="AO917" s="87"/>
      <c r="AP917" s="87"/>
      <c r="AQ917" s="87"/>
      <c r="AR917" s="87"/>
      <c r="AS917" s="87"/>
      <c r="AT917" s="87"/>
      <c r="AU917" s="87"/>
      <c r="AV917" s="87"/>
      <c r="AW917" s="87"/>
      <c r="AX917" s="87"/>
      <c r="AY917" s="87"/>
      <c r="AZ917" s="87"/>
      <c r="BA917" s="87"/>
      <c r="BB917" s="87"/>
      <c r="BC917" s="87"/>
      <c r="BD917" s="87"/>
      <c r="BE917" s="87"/>
      <c r="BF917" s="87"/>
      <c r="BG917" s="87"/>
      <c r="BH917" s="87"/>
      <c r="BI917" s="87"/>
      <c r="BJ917" s="87"/>
      <c r="BK917" s="87"/>
      <c r="BL917" s="87"/>
      <c r="BM917" s="87"/>
      <c r="BN917" s="87"/>
      <c r="BO917" s="87"/>
      <c r="BP917" s="87"/>
      <c r="BQ917" s="87"/>
      <c r="BR917" s="87"/>
      <c r="BS917" s="63"/>
    </row>
    <row r="918" spans="4:71" s="64" customFormat="1" ht="9.75" customHeight="1" x14ac:dyDescent="0.3">
      <c r="D918" s="87"/>
      <c r="E918" s="87"/>
      <c r="F918" s="87"/>
      <c r="G918" s="87"/>
      <c r="H918" s="87"/>
      <c r="I918" s="87"/>
      <c r="J918" s="87"/>
      <c r="K918" s="87"/>
      <c r="L918" s="87"/>
      <c r="M918" s="87"/>
      <c r="N918" s="87"/>
      <c r="O918" s="87"/>
      <c r="P918" s="87"/>
      <c r="Q918" s="87"/>
      <c r="R918" s="87"/>
      <c r="S918" s="87"/>
      <c r="T918" s="87"/>
      <c r="U918" s="87"/>
      <c r="V918" s="87"/>
      <c r="W918" s="87"/>
      <c r="X918" s="87"/>
      <c r="Y918" s="87"/>
      <c r="Z918" s="87"/>
      <c r="AA918" s="87"/>
      <c r="AB918" s="87"/>
      <c r="AC918" s="87"/>
      <c r="AD918" s="87"/>
      <c r="AE918" s="87"/>
      <c r="AF918" s="87"/>
      <c r="AG918" s="87"/>
      <c r="AH918" s="87"/>
      <c r="AI918" s="87"/>
      <c r="AJ918" s="87"/>
      <c r="AK918" s="87"/>
      <c r="AL918" s="87"/>
      <c r="AM918" s="87"/>
      <c r="AN918" s="87"/>
      <c r="AO918" s="87"/>
      <c r="AP918" s="87"/>
      <c r="AQ918" s="87"/>
      <c r="AR918" s="87"/>
      <c r="AS918" s="87"/>
      <c r="AT918" s="87"/>
      <c r="AU918" s="87"/>
      <c r="AV918" s="87"/>
      <c r="AW918" s="87"/>
      <c r="AX918" s="87"/>
      <c r="AY918" s="87"/>
      <c r="AZ918" s="87"/>
      <c r="BA918" s="87"/>
      <c r="BB918" s="87"/>
      <c r="BC918" s="87"/>
      <c r="BD918" s="87"/>
      <c r="BE918" s="87"/>
      <c r="BF918" s="87"/>
      <c r="BG918" s="87"/>
      <c r="BH918" s="87"/>
      <c r="BI918" s="87"/>
      <c r="BJ918" s="87"/>
      <c r="BK918" s="87"/>
      <c r="BL918" s="87"/>
      <c r="BM918" s="87"/>
      <c r="BN918" s="87"/>
      <c r="BO918" s="87"/>
      <c r="BP918" s="87"/>
      <c r="BQ918" s="87"/>
      <c r="BR918" s="87"/>
      <c r="BS918" s="63"/>
    </row>
    <row r="919" spans="4:71" s="64" customFormat="1" ht="9.75" customHeight="1" x14ac:dyDescent="0.3">
      <c r="D919" s="87"/>
      <c r="E919" s="87"/>
      <c r="F919" s="87"/>
      <c r="G919" s="87"/>
      <c r="H919" s="87"/>
      <c r="I919" s="87"/>
      <c r="J919" s="87"/>
      <c r="K919" s="87"/>
      <c r="L919" s="87"/>
      <c r="M919" s="87"/>
      <c r="N919" s="87"/>
      <c r="O919" s="87"/>
      <c r="P919" s="87"/>
      <c r="Q919" s="87"/>
      <c r="R919" s="87"/>
      <c r="S919" s="87"/>
      <c r="T919" s="87"/>
      <c r="U919" s="87"/>
      <c r="V919" s="87"/>
      <c r="W919" s="87"/>
      <c r="X919" s="87"/>
      <c r="Y919" s="87"/>
      <c r="Z919" s="87"/>
      <c r="AA919" s="87"/>
      <c r="AB919" s="87"/>
      <c r="AC919" s="87"/>
      <c r="AD919" s="87"/>
      <c r="AE919" s="87"/>
      <c r="AF919" s="87"/>
      <c r="AG919" s="87"/>
      <c r="AH919" s="87"/>
      <c r="AI919" s="87"/>
      <c r="AJ919" s="87"/>
      <c r="AK919" s="87"/>
      <c r="AL919" s="87"/>
      <c r="AM919" s="87"/>
      <c r="AN919" s="87"/>
      <c r="AO919" s="87"/>
      <c r="AP919" s="87"/>
      <c r="AQ919" s="87"/>
      <c r="AR919" s="87"/>
      <c r="AS919" s="87"/>
      <c r="AT919" s="87"/>
      <c r="AU919" s="87"/>
      <c r="AV919" s="87"/>
      <c r="AW919" s="87"/>
      <c r="AX919" s="87"/>
      <c r="AY919" s="87"/>
      <c r="AZ919" s="87"/>
      <c r="BA919" s="87"/>
      <c r="BB919" s="87"/>
      <c r="BC919" s="87"/>
      <c r="BD919" s="87"/>
      <c r="BE919" s="87"/>
      <c r="BF919" s="87"/>
      <c r="BG919" s="87"/>
      <c r="BH919" s="87"/>
      <c r="BI919" s="87"/>
      <c r="BJ919" s="87"/>
      <c r="BK919" s="87"/>
      <c r="BL919" s="87"/>
      <c r="BM919" s="87"/>
      <c r="BN919" s="87"/>
      <c r="BO919" s="87"/>
      <c r="BP919" s="87"/>
      <c r="BQ919" s="87"/>
      <c r="BR919" s="87"/>
      <c r="BS919" s="63"/>
    </row>
    <row r="920" spans="4:71" s="64" customFormat="1" ht="9.75" customHeight="1" x14ac:dyDescent="0.3">
      <c r="D920" s="87"/>
      <c r="E920" s="87"/>
      <c r="F920" s="87"/>
      <c r="G920" s="87"/>
      <c r="H920" s="87"/>
      <c r="I920" s="87"/>
      <c r="J920" s="87"/>
      <c r="K920" s="87"/>
      <c r="L920" s="87"/>
      <c r="M920" s="87"/>
      <c r="N920" s="87"/>
      <c r="O920" s="87"/>
      <c r="P920" s="87"/>
      <c r="Q920" s="87"/>
      <c r="R920" s="87"/>
      <c r="S920" s="87"/>
      <c r="T920" s="87"/>
      <c r="U920" s="87"/>
      <c r="V920" s="87"/>
      <c r="W920" s="87"/>
      <c r="X920" s="87"/>
      <c r="Y920" s="87"/>
      <c r="Z920" s="87"/>
      <c r="AA920" s="87"/>
      <c r="AB920" s="87"/>
      <c r="AC920" s="87"/>
      <c r="AD920" s="87"/>
      <c r="AE920" s="87"/>
      <c r="AF920" s="87"/>
      <c r="AG920" s="87"/>
      <c r="AH920" s="87"/>
      <c r="AI920" s="87"/>
      <c r="AJ920" s="87"/>
      <c r="AK920" s="87"/>
      <c r="AL920" s="87"/>
      <c r="AM920" s="87"/>
      <c r="AN920" s="87"/>
      <c r="AO920" s="87"/>
      <c r="AP920" s="87"/>
      <c r="AQ920" s="87"/>
      <c r="AR920" s="87"/>
      <c r="AS920" s="87"/>
      <c r="AT920" s="87"/>
      <c r="AU920" s="87"/>
      <c r="AV920" s="87"/>
      <c r="AW920" s="87"/>
      <c r="AX920" s="87"/>
      <c r="AY920" s="87"/>
      <c r="AZ920" s="87"/>
      <c r="BA920" s="87"/>
      <c r="BB920" s="87"/>
      <c r="BC920" s="87"/>
      <c r="BD920" s="87"/>
      <c r="BE920" s="87"/>
      <c r="BF920" s="87"/>
      <c r="BG920" s="87"/>
      <c r="BH920" s="87"/>
      <c r="BI920" s="87"/>
      <c r="BJ920" s="87"/>
      <c r="BK920" s="87"/>
      <c r="BL920" s="87"/>
      <c r="BM920" s="87"/>
      <c r="BN920" s="87"/>
      <c r="BO920" s="87"/>
      <c r="BP920" s="87"/>
      <c r="BQ920" s="87"/>
      <c r="BR920" s="87"/>
      <c r="BS920" s="63"/>
    </row>
    <row r="921" spans="4:71" s="64" customFormat="1" ht="9.75" customHeight="1" x14ac:dyDescent="0.3">
      <c r="D921" s="87"/>
      <c r="E921" s="87"/>
      <c r="F921" s="87"/>
      <c r="G921" s="87"/>
      <c r="H921" s="87"/>
      <c r="I921" s="87"/>
      <c r="J921" s="87"/>
      <c r="K921" s="87"/>
      <c r="L921" s="87"/>
      <c r="M921" s="87"/>
      <c r="N921" s="87"/>
      <c r="O921" s="87"/>
      <c r="P921" s="87"/>
      <c r="Q921" s="87"/>
      <c r="R921" s="87"/>
      <c r="S921" s="87"/>
      <c r="T921" s="87"/>
      <c r="U921" s="87"/>
      <c r="V921" s="87"/>
      <c r="W921" s="87"/>
      <c r="X921" s="87"/>
      <c r="Y921" s="87"/>
      <c r="Z921" s="87"/>
      <c r="AA921" s="87"/>
      <c r="AB921" s="87"/>
      <c r="AC921" s="87"/>
      <c r="AD921" s="87"/>
      <c r="AE921" s="87"/>
      <c r="AF921" s="87"/>
      <c r="AG921" s="87"/>
      <c r="AH921" s="87"/>
      <c r="AI921" s="87"/>
      <c r="AJ921" s="87"/>
      <c r="AK921" s="87"/>
      <c r="AL921" s="87"/>
      <c r="AM921" s="87"/>
      <c r="AN921" s="87"/>
      <c r="AO921" s="87"/>
      <c r="AP921" s="87"/>
      <c r="AQ921" s="87"/>
      <c r="AR921" s="87"/>
      <c r="AS921" s="87"/>
      <c r="AT921" s="87"/>
      <c r="AU921" s="87"/>
      <c r="AV921" s="87"/>
      <c r="AW921" s="87"/>
      <c r="AX921" s="87"/>
      <c r="AY921" s="87"/>
      <c r="AZ921" s="87"/>
      <c r="BA921" s="87"/>
      <c r="BB921" s="87"/>
      <c r="BC921" s="87"/>
      <c r="BD921" s="87"/>
      <c r="BE921" s="87"/>
      <c r="BF921" s="87"/>
      <c r="BG921" s="87"/>
      <c r="BH921" s="87"/>
      <c r="BI921" s="87"/>
      <c r="BJ921" s="87"/>
      <c r="BK921" s="87"/>
      <c r="BL921" s="87"/>
      <c r="BM921" s="87"/>
      <c r="BN921" s="87"/>
      <c r="BO921" s="87"/>
      <c r="BP921" s="87"/>
      <c r="BQ921" s="87"/>
      <c r="BR921" s="87"/>
      <c r="BS921" s="63"/>
    </row>
    <row r="922" spans="4:71" s="64" customFormat="1" ht="9.75" customHeight="1" x14ac:dyDescent="0.3">
      <c r="D922" s="87"/>
      <c r="E922" s="87"/>
      <c r="F922" s="87"/>
      <c r="G922" s="87"/>
      <c r="H922" s="87"/>
      <c r="I922" s="87"/>
      <c r="J922" s="87"/>
      <c r="K922" s="87"/>
      <c r="L922" s="87"/>
      <c r="M922" s="87"/>
      <c r="N922" s="87"/>
      <c r="O922" s="87"/>
      <c r="P922" s="87"/>
      <c r="Q922" s="87"/>
      <c r="R922" s="87"/>
      <c r="S922" s="87"/>
      <c r="T922" s="87"/>
      <c r="U922" s="87"/>
      <c r="V922" s="87"/>
      <c r="W922" s="87"/>
      <c r="X922" s="87"/>
      <c r="Y922" s="87"/>
      <c r="Z922" s="87"/>
      <c r="AA922" s="87"/>
      <c r="AB922" s="87"/>
      <c r="AC922" s="87"/>
      <c r="AD922" s="87"/>
      <c r="AE922" s="87"/>
      <c r="AF922" s="87"/>
      <c r="AG922" s="87"/>
      <c r="AH922" s="87"/>
      <c r="AI922" s="87"/>
      <c r="AJ922" s="87"/>
      <c r="AK922" s="87"/>
      <c r="AL922" s="87"/>
      <c r="AM922" s="87"/>
      <c r="AN922" s="87"/>
      <c r="AO922" s="87"/>
      <c r="AP922" s="87"/>
      <c r="AQ922" s="87"/>
      <c r="AR922" s="87"/>
      <c r="AS922" s="87"/>
      <c r="AT922" s="87"/>
      <c r="AU922" s="87"/>
      <c r="AV922" s="87"/>
      <c r="AW922" s="87"/>
      <c r="AX922" s="87"/>
      <c r="AY922" s="87"/>
      <c r="AZ922" s="87"/>
      <c r="BA922" s="87"/>
      <c r="BB922" s="87"/>
      <c r="BC922" s="87"/>
      <c r="BD922" s="87"/>
      <c r="BE922" s="87"/>
      <c r="BF922" s="87"/>
      <c r="BG922" s="87"/>
      <c r="BH922" s="87"/>
      <c r="BI922" s="87"/>
      <c r="BJ922" s="87"/>
      <c r="BK922" s="87"/>
      <c r="BL922" s="87"/>
      <c r="BM922" s="87"/>
      <c r="BN922" s="87"/>
      <c r="BO922" s="87"/>
      <c r="BP922" s="87"/>
      <c r="BQ922" s="87"/>
      <c r="BR922" s="87"/>
      <c r="BS922" s="63"/>
    </row>
    <row r="923" spans="4:71" s="64" customFormat="1" ht="9.75" customHeight="1" x14ac:dyDescent="0.3">
      <c r="D923" s="87"/>
      <c r="E923" s="87"/>
      <c r="F923" s="87"/>
      <c r="G923" s="87"/>
      <c r="H923" s="87"/>
      <c r="I923" s="87"/>
      <c r="J923" s="87"/>
      <c r="K923" s="87"/>
      <c r="L923" s="87"/>
      <c r="M923" s="87"/>
      <c r="N923" s="87"/>
      <c r="O923" s="87"/>
      <c r="P923" s="87"/>
      <c r="Q923" s="87"/>
      <c r="R923" s="87"/>
      <c r="S923" s="87"/>
      <c r="T923" s="87"/>
      <c r="U923" s="87"/>
      <c r="V923" s="87"/>
      <c r="W923" s="87"/>
      <c r="X923" s="87"/>
      <c r="Y923" s="87"/>
      <c r="Z923" s="87"/>
      <c r="AA923" s="87"/>
      <c r="AB923" s="87"/>
      <c r="AC923" s="87"/>
      <c r="AD923" s="87"/>
      <c r="AE923" s="87"/>
      <c r="AF923" s="87"/>
      <c r="AG923" s="87"/>
      <c r="AH923" s="87"/>
      <c r="AI923" s="87"/>
      <c r="AJ923" s="87"/>
      <c r="AK923" s="87"/>
      <c r="AL923" s="87"/>
      <c r="AM923" s="87"/>
      <c r="AN923" s="87"/>
      <c r="AO923" s="87"/>
      <c r="AP923" s="87"/>
      <c r="AQ923" s="87"/>
      <c r="AR923" s="87"/>
      <c r="AS923" s="87"/>
      <c r="AT923" s="87"/>
      <c r="AU923" s="87"/>
      <c r="AV923" s="87"/>
      <c r="AW923" s="87"/>
      <c r="AX923" s="87"/>
      <c r="AY923" s="87"/>
      <c r="AZ923" s="87"/>
      <c r="BA923" s="87"/>
      <c r="BB923" s="87"/>
      <c r="BC923" s="87"/>
      <c r="BD923" s="87"/>
      <c r="BE923" s="87"/>
      <c r="BF923" s="87"/>
      <c r="BG923" s="87"/>
      <c r="BH923" s="87"/>
      <c r="BI923" s="87"/>
      <c r="BJ923" s="87"/>
      <c r="BK923" s="87"/>
      <c r="BL923" s="87"/>
      <c r="BM923" s="87"/>
      <c r="BN923" s="87"/>
      <c r="BO923" s="87"/>
      <c r="BP923" s="87"/>
      <c r="BQ923" s="87"/>
      <c r="BR923" s="87"/>
      <c r="BS923" s="63"/>
    </row>
    <row r="924" spans="4:71" s="64" customFormat="1" ht="9.75" customHeight="1" x14ac:dyDescent="0.3">
      <c r="D924" s="87"/>
      <c r="E924" s="87"/>
      <c r="F924" s="87"/>
      <c r="G924" s="87"/>
      <c r="H924" s="87"/>
      <c r="I924" s="87"/>
      <c r="J924" s="87"/>
      <c r="K924" s="87"/>
      <c r="L924" s="87"/>
      <c r="M924" s="87"/>
      <c r="N924" s="87"/>
      <c r="O924" s="87"/>
      <c r="P924" s="87"/>
      <c r="Q924" s="87"/>
      <c r="R924" s="87"/>
      <c r="S924" s="87"/>
      <c r="T924" s="87"/>
      <c r="U924" s="87"/>
      <c r="V924" s="87"/>
      <c r="W924" s="87"/>
      <c r="X924" s="87"/>
      <c r="Y924" s="87"/>
      <c r="Z924" s="87"/>
      <c r="AA924" s="87"/>
      <c r="AB924" s="87"/>
      <c r="AC924" s="87"/>
      <c r="AD924" s="87"/>
      <c r="AE924" s="87"/>
      <c r="AF924" s="87"/>
      <c r="AG924" s="87"/>
      <c r="AH924" s="87"/>
      <c r="AI924" s="87"/>
      <c r="AJ924" s="87"/>
      <c r="AK924" s="87"/>
      <c r="AL924" s="87"/>
      <c r="AM924" s="87"/>
      <c r="AN924" s="87"/>
      <c r="AO924" s="87"/>
      <c r="AP924" s="87"/>
      <c r="AQ924" s="87"/>
      <c r="AR924" s="87"/>
      <c r="AS924" s="87"/>
      <c r="AT924" s="87"/>
      <c r="AU924" s="87"/>
      <c r="AV924" s="87"/>
      <c r="AW924" s="87"/>
      <c r="AX924" s="87"/>
      <c r="AY924" s="87"/>
      <c r="AZ924" s="87"/>
      <c r="BA924" s="87"/>
      <c r="BB924" s="87"/>
      <c r="BC924" s="87"/>
      <c r="BD924" s="87"/>
      <c r="BE924" s="87"/>
      <c r="BF924" s="87"/>
      <c r="BG924" s="87"/>
      <c r="BH924" s="87"/>
      <c r="BI924" s="87"/>
      <c r="BJ924" s="87"/>
      <c r="BK924" s="87"/>
      <c r="BL924" s="87"/>
      <c r="BM924" s="87"/>
      <c r="BN924" s="87"/>
      <c r="BO924" s="87"/>
      <c r="BP924" s="87"/>
      <c r="BQ924" s="87"/>
      <c r="BR924" s="87"/>
      <c r="BS924" s="63"/>
    </row>
    <row r="925" spans="4:71" s="64" customFormat="1" ht="9.75" customHeight="1" x14ac:dyDescent="0.3">
      <c r="D925" s="87"/>
      <c r="E925" s="87"/>
      <c r="F925" s="87"/>
      <c r="G925" s="87"/>
      <c r="H925" s="87"/>
      <c r="I925" s="87"/>
      <c r="J925" s="87"/>
      <c r="K925" s="87"/>
      <c r="L925" s="87"/>
      <c r="M925" s="87"/>
      <c r="N925" s="87"/>
      <c r="O925" s="87"/>
      <c r="P925" s="87"/>
      <c r="Q925" s="87"/>
      <c r="R925" s="87"/>
      <c r="S925" s="87"/>
      <c r="T925" s="87"/>
      <c r="U925" s="87"/>
      <c r="V925" s="87"/>
      <c r="W925" s="87"/>
      <c r="X925" s="87"/>
      <c r="Y925" s="87"/>
      <c r="Z925" s="87"/>
      <c r="AA925" s="87"/>
      <c r="AB925" s="87"/>
      <c r="AC925" s="87"/>
      <c r="AD925" s="87"/>
      <c r="AE925" s="87"/>
      <c r="AF925" s="87"/>
      <c r="AG925" s="87"/>
      <c r="AH925" s="87"/>
      <c r="AI925" s="87"/>
      <c r="AJ925" s="87"/>
      <c r="AK925" s="87"/>
      <c r="AL925" s="87"/>
      <c r="AM925" s="87"/>
      <c r="AN925" s="87"/>
      <c r="AO925" s="87"/>
      <c r="AP925" s="87"/>
      <c r="AQ925" s="87"/>
      <c r="AR925" s="87"/>
      <c r="AS925" s="87"/>
      <c r="AT925" s="87"/>
      <c r="AU925" s="87"/>
      <c r="AV925" s="87"/>
      <c r="AW925" s="87"/>
      <c r="AX925" s="87"/>
      <c r="AY925" s="87"/>
      <c r="AZ925" s="87"/>
      <c r="BA925" s="87"/>
      <c r="BB925" s="87"/>
      <c r="BC925" s="87"/>
      <c r="BD925" s="87"/>
      <c r="BE925" s="87"/>
      <c r="BF925" s="87"/>
      <c r="BG925" s="87"/>
      <c r="BH925" s="87"/>
      <c r="BI925" s="87"/>
      <c r="BJ925" s="87"/>
      <c r="BK925" s="87"/>
      <c r="BL925" s="87"/>
      <c r="BM925" s="87"/>
      <c r="BN925" s="87"/>
      <c r="BO925" s="87"/>
      <c r="BP925" s="87"/>
      <c r="BQ925" s="87"/>
      <c r="BR925" s="87"/>
      <c r="BS925" s="63"/>
    </row>
    <row r="926" spans="4:71" s="64" customFormat="1" ht="9.75" customHeight="1" x14ac:dyDescent="0.3">
      <c r="D926" s="87"/>
      <c r="E926" s="87"/>
      <c r="F926" s="87"/>
      <c r="G926" s="87"/>
      <c r="H926" s="87"/>
      <c r="I926" s="87"/>
      <c r="J926" s="87"/>
      <c r="K926" s="87"/>
      <c r="L926" s="87"/>
      <c r="M926" s="87"/>
      <c r="N926" s="87"/>
      <c r="O926" s="87"/>
      <c r="P926" s="87"/>
      <c r="Q926" s="87"/>
      <c r="R926" s="87"/>
      <c r="S926" s="87"/>
      <c r="T926" s="87"/>
      <c r="U926" s="87"/>
      <c r="V926" s="87"/>
      <c r="W926" s="87"/>
      <c r="X926" s="87"/>
      <c r="Y926" s="87"/>
      <c r="Z926" s="87"/>
      <c r="AA926" s="87"/>
      <c r="AB926" s="87"/>
      <c r="AC926" s="87"/>
      <c r="AD926" s="87"/>
      <c r="AE926" s="87"/>
      <c r="AF926" s="87"/>
      <c r="AG926" s="87"/>
      <c r="AH926" s="87"/>
      <c r="AI926" s="87"/>
      <c r="AJ926" s="87"/>
      <c r="AK926" s="87"/>
      <c r="AL926" s="87"/>
      <c r="AM926" s="87"/>
      <c r="AN926" s="87"/>
      <c r="AO926" s="87"/>
      <c r="AP926" s="87"/>
      <c r="AQ926" s="87"/>
      <c r="AR926" s="87"/>
      <c r="AS926" s="87"/>
      <c r="AT926" s="87"/>
      <c r="AU926" s="87"/>
      <c r="AV926" s="87"/>
      <c r="AW926" s="87"/>
      <c r="AX926" s="87"/>
      <c r="AY926" s="87"/>
      <c r="AZ926" s="87"/>
      <c r="BA926" s="87"/>
      <c r="BB926" s="87"/>
      <c r="BC926" s="87"/>
      <c r="BD926" s="87"/>
      <c r="BE926" s="87"/>
      <c r="BF926" s="87"/>
      <c r="BG926" s="87"/>
      <c r="BH926" s="87"/>
      <c r="BI926" s="87"/>
      <c r="BJ926" s="87"/>
      <c r="BK926" s="87"/>
      <c r="BL926" s="87"/>
      <c r="BM926" s="87"/>
      <c r="BN926" s="87"/>
      <c r="BO926" s="87"/>
      <c r="BP926" s="87"/>
      <c r="BQ926" s="87"/>
      <c r="BR926" s="87"/>
      <c r="BS926" s="63"/>
    </row>
    <row r="927" spans="4:71" s="64" customFormat="1" ht="9.75" customHeight="1" x14ac:dyDescent="0.3">
      <c r="D927" s="87"/>
      <c r="E927" s="87"/>
      <c r="F927" s="87"/>
      <c r="G927" s="87"/>
      <c r="H927" s="87"/>
      <c r="I927" s="87"/>
      <c r="J927" s="87"/>
      <c r="K927" s="87"/>
      <c r="L927" s="87"/>
      <c r="M927" s="87"/>
      <c r="N927" s="87"/>
      <c r="O927" s="87"/>
      <c r="P927" s="87"/>
      <c r="Q927" s="87"/>
      <c r="R927" s="87"/>
      <c r="S927" s="87"/>
      <c r="T927" s="87"/>
      <c r="U927" s="87"/>
      <c r="V927" s="87"/>
      <c r="W927" s="87"/>
      <c r="X927" s="87"/>
      <c r="Y927" s="87"/>
      <c r="Z927" s="87"/>
      <c r="AA927" s="87"/>
      <c r="AB927" s="87"/>
      <c r="AC927" s="87"/>
      <c r="AD927" s="87"/>
      <c r="AE927" s="87"/>
      <c r="AF927" s="87"/>
      <c r="AG927" s="87"/>
      <c r="AH927" s="87"/>
      <c r="AI927" s="87"/>
      <c r="AJ927" s="87"/>
      <c r="AK927" s="87"/>
      <c r="AL927" s="87"/>
      <c r="AM927" s="87"/>
      <c r="AN927" s="87"/>
      <c r="AO927" s="87"/>
      <c r="AP927" s="87"/>
      <c r="AQ927" s="87"/>
      <c r="AR927" s="87"/>
      <c r="AS927" s="87"/>
      <c r="AT927" s="87"/>
      <c r="AU927" s="87"/>
      <c r="AV927" s="87"/>
      <c r="AW927" s="87"/>
      <c r="AX927" s="87"/>
      <c r="AY927" s="87"/>
      <c r="AZ927" s="87"/>
      <c r="BA927" s="87"/>
      <c r="BB927" s="87"/>
      <c r="BC927" s="87"/>
      <c r="BD927" s="87"/>
      <c r="BE927" s="87"/>
      <c r="BF927" s="87"/>
      <c r="BG927" s="87"/>
      <c r="BH927" s="87"/>
      <c r="BI927" s="87"/>
      <c r="BJ927" s="87"/>
      <c r="BK927" s="87"/>
      <c r="BL927" s="87"/>
      <c r="BM927" s="87"/>
      <c r="BN927" s="87"/>
      <c r="BO927" s="87"/>
      <c r="BP927" s="87"/>
      <c r="BQ927" s="87"/>
      <c r="BR927" s="87"/>
      <c r="BS927" s="63"/>
    </row>
    <row r="928" spans="4:71" s="64" customFormat="1" ht="9.75" customHeight="1" x14ac:dyDescent="0.3">
      <c r="D928" s="87"/>
      <c r="E928" s="87"/>
      <c r="F928" s="87"/>
      <c r="G928" s="87"/>
      <c r="H928" s="87"/>
      <c r="I928" s="87"/>
      <c r="J928" s="87"/>
      <c r="K928" s="87"/>
      <c r="L928" s="87"/>
      <c r="M928" s="87"/>
      <c r="N928" s="87"/>
      <c r="O928" s="87"/>
      <c r="P928" s="87"/>
      <c r="Q928" s="87"/>
      <c r="R928" s="87"/>
      <c r="S928" s="87"/>
      <c r="T928" s="87"/>
      <c r="U928" s="87"/>
      <c r="V928" s="87"/>
      <c r="W928" s="87"/>
      <c r="X928" s="87"/>
      <c r="Y928" s="87"/>
      <c r="Z928" s="87"/>
      <c r="AA928" s="87"/>
      <c r="AB928" s="87"/>
      <c r="AC928" s="87"/>
      <c r="AD928" s="87"/>
      <c r="AE928" s="87"/>
      <c r="AF928" s="87"/>
      <c r="AG928" s="87"/>
      <c r="AH928" s="87"/>
      <c r="AI928" s="87"/>
      <c r="AJ928" s="87"/>
      <c r="AK928" s="87"/>
      <c r="AL928" s="87"/>
      <c r="AM928" s="87"/>
      <c r="AN928" s="87"/>
      <c r="AO928" s="87"/>
      <c r="AP928" s="87"/>
      <c r="AQ928" s="87"/>
      <c r="AR928" s="87"/>
      <c r="AS928" s="87"/>
      <c r="AT928" s="87"/>
      <c r="AU928" s="87"/>
      <c r="AV928" s="87"/>
      <c r="AW928" s="87"/>
      <c r="AX928" s="87"/>
      <c r="AY928" s="87"/>
      <c r="AZ928" s="87"/>
      <c r="BA928" s="87"/>
      <c r="BB928" s="87"/>
      <c r="BC928" s="87"/>
      <c r="BD928" s="87"/>
      <c r="BE928" s="87"/>
      <c r="BF928" s="87"/>
      <c r="BG928" s="87"/>
      <c r="BH928" s="87"/>
      <c r="BI928" s="87"/>
      <c r="BJ928" s="87"/>
      <c r="BK928" s="87"/>
      <c r="BL928" s="87"/>
      <c r="BM928" s="87"/>
      <c r="BN928" s="87"/>
      <c r="BO928" s="87"/>
      <c r="BP928" s="87"/>
      <c r="BQ928" s="87"/>
      <c r="BR928" s="87"/>
      <c r="BS928" s="63"/>
    </row>
    <row r="929" spans="4:71" s="64" customFormat="1" ht="9.75" customHeight="1" x14ac:dyDescent="0.3">
      <c r="D929" s="87"/>
      <c r="E929" s="87"/>
      <c r="F929" s="87"/>
      <c r="G929" s="87"/>
      <c r="H929" s="87"/>
      <c r="I929" s="87"/>
      <c r="J929" s="87"/>
      <c r="K929" s="87"/>
      <c r="L929" s="87"/>
      <c r="M929" s="87"/>
      <c r="N929" s="87"/>
      <c r="O929" s="87"/>
      <c r="P929" s="87"/>
      <c r="Q929" s="87"/>
      <c r="R929" s="87"/>
      <c r="S929" s="87"/>
      <c r="T929" s="87"/>
      <c r="U929" s="87"/>
      <c r="V929" s="87"/>
      <c r="W929" s="87"/>
      <c r="X929" s="87"/>
      <c r="Y929" s="87"/>
      <c r="Z929" s="87"/>
      <c r="AA929" s="87"/>
      <c r="AB929" s="87"/>
      <c r="AC929" s="87"/>
      <c r="AD929" s="87"/>
      <c r="AE929" s="87"/>
      <c r="AF929" s="87"/>
      <c r="AG929" s="87"/>
      <c r="AH929" s="87"/>
      <c r="AI929" s="87"/>
      <c r="AJ929" s="87"/>
      <c r="AK929" s="87"/>
      <c r="AL929" s="87"/>
      <c r="AM929" s="87"/>
      <c r="AN929" s="87"/>
      <c r="AO929" s="87"/>
      <c r="AP929" s="87"/>
      <c r="AQ929" s="87"/>
      <c r="AR929" s="87"/>
      <c r="AS929" s="87"/>
      <c r="AT929" s="87"/>
      <c r="AU929" s="87"/>
      <c r="AV929" s="87"/>
      <c r="AW929" s="87"/>
      <c r="AX929" s="87"/>
      <c r="AY929" s="87"/>
      <c r="AZ929" s="87"/>
      <c r="BA929" s="87"/>
      <c r="BB929" s="87"/>
      <c r="BC929" s="87"/>
      <c r="BD929" s="87"/>
      <c r="BE929" s="87"/>
      <c r="BF929" s="87"/>
      <c r="BG929" s="87"/>
      <c r="BH929" s="87"/>
      <c r="BI929" s="87"/>
      <c r="BJ929" s="87"/>
      <c r="BK929" s="87"/>
      <c r="BL929" s="87"/>
      <c r="BM929" s="87"/>
      <c r="BN929" s="87"/>
      <c r="BO929" s="87"/>
      <c r="BP929" s="87"/>
      <c r="BQ929" s="87"/>
      <c r="BR929" s="87"/>
      <c r="BS929" s="63"/>
    </row>
    <row r="930" spans="4:71" s="64" customFormat="1" ht="9.75" customHeight="1" x14ac:dyDescent="0.3">
      <c r="D930" s="87"/>
      <c r="E930" s="87"/>
      <c r="F930" s="87"/>
      <c r="G930" s="87"/>
      <c r="H930" s="87"/>
      <c r="I930" s="87"/>
      <c r="J930" s="87"/>
      <c r="K930" s="87"/>
      <c r="L930" s="87"/>
      <c r="M930" s="87"/>
      <c r="N930" s="87"/>
      <c r="O930" s="87"/>
      <c r="P930" s="87"/>
      <c r="Q930" s="87"/>
      <c r="R930" s="87"/>
      <c r="S930" s="87"/>
      <c r="T930" s="87"/>
      <c r="U930" s="87"/>
      <c r="V930" s="87"/>
      <c r="W930" s="87"/>
      <c r="X930" s="87"/>
      <c r="Y930" s="87"/>
      <c r="Z930" s="87"/>
      <c r="AA930" s="87"/>
      <c r="AB930" s="87"/>
      <c r="AC930" s="87"/>
      <c r="AD930" s="87"/>
      <c r="AE930" s="87"/>
      <c r="AF930" s="87"/>
      <c r="AG930" s="87"/>
      <c r="AH930" s="87"/>
      <c r="AI930" s="87"/>
      <c r="AJ930" s="87"/>
      <c r="AK930" s="87"/>
      <c r="AL930" s="87"/>
      <c r="AM930" s="87"/>
      <c r="AN930" s="87"/>
      <c r="AO930" s="87"/>
      <c r="AP930" s="87"/>
      <c r="AQ930" s="87"/>
      <c r="AR930" s="87"/>
      <c r="AS930" s="87"/>
      <c r="AT930" s="87"/>
      <c r="AU930" s="87"/>
      <c r="AV930" s="87"/>
      <c r="AW930" s="87"/>
      <c r="AX930" s="87"/>
      <c r="AY930" s="87"/>
      <c r="AZ930" s="87"/>
      <c r="BA930" s="87"/>
      <c r="BB930" s="87"/>
      <c r="BC930" s="87"/>
      <c r="BD930" s="87"/>
      <c r="BE930" s="87"/>
      <c r="BF930" s="87"/>
      <c r="BG930" s="87"/>
      <c r="BH930" s="87"/>
      <c r="BI930" s="87"/>
      <c r="BJ930" s="87"/>
      <c r="BK930" s="87"/>
      <c r="BL930" s="87"/>
      <c r="BM930" s="87"/>
      <c r="BN930" s="87"/>
      <c r="BO930" s="87"/>
      <c r="BP930" s="87"/>
      <c r="BQ930" s="87"/>
      <c r="BR930" s="87"/>
      <c r="BS930" s="63"/>
    </row>
    <row r="931" spans="4:71" s="64" customFormat="1" ht="9.75" customHeight="1" x14ac:dyDescent="0.3">
      <c r="D931" s="87"/>
      <c r="E931" s="87"/>
      <c r="F931" s="87"/>
      <c r="G931" s="87"/>
      <c r="H931" s="87"/>
      <c r="I931" s="87"/>
      <c r="J931" s="87"/>
      <c r="K931" s="87"/>
      <c r="L931" s="87"/>
      <c r="M931" s="87"/>
      <c r="N931" s="87"/>
      <c r="O931" s="87"/>
      <c r="P931" s="87"/>
      <c r="Q931" s="87"/>
      <c r="R931" s="87"/>
      <c r="S931" s="87"/>
      <c r="T931" s="87"/>
      <c r="U931" s="87"/>
      <c r="V931" s="87"/>
      <c r="W931" s="87"/>
      <c r="X931" s="87"/>
      <c r="Y931" s="87"/>
      <c r="Z931" s="87"/>
      <c r="AA931" s="87"/>
      <c r="AB931" s="87"/>
      <c r="AC931" s="87"/>
      <c r="AD931" s="87"/>
      <c r="AE931" s="87"/>
      <c r="AF931" s="87"/>
      <c r="AG931" s="87"/>
      <c r="AH931" s="87"/>
      <c r="AI931" s="87"/>
      <c r="AJ931" s="87"/>
      <c r="AK931" s="87"/>
      <c r="AL931" s="87"/>
      <c r="AM931" s="87"/>
      <c r="AN931" s="87"/>
      <c r="AO931" s="87"/>
      <c r="AP931" s="87"/>
      <c r="AQ931" s="87"/>
      <c r="AR931" s="87"/>
      <c r="AS931" s="87"/>
      <c r="AT931" s="87"/>
      <c r="AU931" s="87"/>
      <c r="AV931" s="87"/>
      <c r="AW931" s="87"/>
      <c r="AX931" s="87"/>
      <c r="AY931" s="87"/>
      <c r="AZ931" s="87"/>
      <c r="BA931" s="87"/>
      <c r="BB931" s="87"/>
      <c r="BC931" s="87"/>
      <c r="BD931" s="87"/>
      <c r="BE931" s="87"/>
      <c r="BF931" s="87"/>
      <c r="BG931" s="87"/>
      <c r="BH931" s="87"/>
      <c r="BI931" s="87"/>
      <c r="BJ931" s="87"/>
      <c r="BK931" s="87"/>
      <c r="BL931" s="87"/>
      <c r="BM931" s="87"/>
      <c r="BN931" s="87"/>
      <c r="BO931" s="87"/>
      <c r="BP931" s="87"/>
      <c r="BQ931" s="87"/>
      <c r="BR931" s="87"/>
      <c r="BS931" s="63"/>
    </row>
    <row r="932" spans="4:71" s="64" customFormat="1" ht="9.75" customHeight="1" x14ac:dyDescent="0.3">
      <c r="D932" s="87"/>
      <c r="E932" s="87"/>
      <c r="F932" s="87"/>
      <c r="G932" s="87"/>
      <c r="H932" s="87"/>
      <c r="I932" s="87"/>
      <c r="J932" s="87"/>
      <c r="K932" s="87"/>
      <c r="L932" s="87"/>
      <c r="M932" s="87"/>
      <c r="N932" s="87"/>
      <c r="O932" s="87"/>
      <c r="P932" s="87"/>
      <c r="Q932" s="87"/>
      <c r="R932" s="87"/>
      <c r="S932" s="87"/>
      <c r="T932" s="87"/>
      <c r="U932" s="87"/>
      <c r="V932" s="87"/>
      <c r="W932" s="87"/>
      <c r="X932" s="87"/>
      <c r="Y932" s="87"/>
      <c r="Z932" s="87"/>
      <c r="AA932" s="87"/>
      <c r="AB932" s="87"/>
      <c r="AC932" s="87"/>
      <c r="AD932" s="87"/>
      <c r="AE932" s="87"/>
      <c r="AF932" s="87"/>
      <c r="AG932" s="87"/>
      <c r="AH932" s="87"/>
      <c r="AI932" s="87"/>
      <c r="AJ932" s="87"/>
      <c r="AK932" s="87"/>
      <c r="AL932" s="87"/>
      <c r="AM932" s="87"/>
      <c r="AN932" s="87"/>
      <c r="AO932" s="87"/>
      <c r="AP932" s="87"/>
      <c r="AQ932" s="87"/>
      <c r="AR932" s="87"/>
      <c r="AS932" s="87"/>
      <c r="AT932" s="87"/>
      <c r="AU932" s="87"/>
      <c r="AV932" s="87"/>
      <c r="AW932" s="87"/>
      <c r="AX932" s="87"/>
      <c r="AY932" s="87"/>
      <c r="AZ932" s="87"/>
      <c r="BA932" s="87"/>
      <c r="BB932" s="87"/>
      <c r="BC932" s="87"/>
      <c r="BD932" s="87"/>
      <c r="BE932" s="87"/>
      <c r="BF932" s="87"/>
      <c r="BG932" s="87"/>
      <c r="BH932" s="87"/>
      <c r="BI932" s="87"/>
      <c r="BJ932" s="87"/>
      <c r="BK932" s="87"/>
      <c r="BL932" s="87"/>
      <c r="BM932" s="87"/>
      <c r="BN932" s="87"/>
      <c r="BO932" s="87"/>
      <c r="BP932" s="87"/>
      <c r="BQ932" s="87"/>
      <c r="BR932" s="87"/>
      <c r="BS932" s="63"/>
    </row>
    <row r="933" spans="4:71" s="64" customFormat="1" ht="9.75" customHeight="1" x14ac:dyDescent="0.3">
      <c r="D933" s="87"/>
      <c r="E933" s="87"/>
      <c r="F933" s="87"/>
      <c r="G933" s="87"/>
      <c r="H933" s="87"/>
      <c r="I933" s="87"/>
      <c r="J933" s="87"/>
      <c r="K933" s="87"/>
      <c r="L933" s="87"/>
      <c r="M933" s="87"/>
      <c r="N933" s="87"/>
      <c r="O933" s="87"/>
      <c r="P933" s="87"/>
      <c r="Q933" s="87"/>
      <c r="R933" s="87"/>
      <c r="S933" s="87"/>
      <c r="T933" s="87"/>
      <c r="U933" s="87"/>
      <c r="V933" s="87"/>
      <c r="W933" s="87"/>
      <c r="X933" s="87"/>
      <c r="Y933" s="87"/>
      <c r="Z933" s="87"/>
      <c r="AA933" s="87"/>
      <c r="AB933" s="87"/>
      <c r="AC933" s="87"/>
      <c r="AD933" s="87"/>
      <c r="AE933" s="87"/>
      <c r="AF933" s="87"/>
      <c r="AG933" s="87"/>
      <c r="AH933" s="87"/>
      <c r="AI933" s="87"/>
      <c r="AJ933" s="87"/>
      <c r="AK933" s="87"/>
      <c r="AL933" s="87"/>
      <c r="AM933" s="87"/>
      <c r="AN933" s="87"/>
      <c r="AO933" s="87"/>
      <c r="AP933" s="87"/>
      <c r="AQ933" s="87"/>
      <c r="AR933" s="87"/>
      <c r="AS933" s="87"/>
      <c r="AT933" s="87"/>
      <c r="AU933" s="87"/>
      <c r="AV933" s="87"/>
      <c r="AW933" s="87"/>
      <c r="AX933" s="87"/>
      <c r="AY933" s="87"/>
      <c r="AZ933" s="87"/>
      <c r="BA933" s="87"/>
      <c r="BB933" s="87"/>
      <c r="BC933" s="87"/>
      <c r="BD933" s="87"/>
      <c r="BE933" s="87"/>
      <c r="BF933" s="87"/>
      <c r="BG933" s="87"/>
      <c r="BH933" s="87"/>
      <c r="BI933" s="87"/>
      <c r="BJ933" s="87"/>
      <c r="BK933" s="87"/>
      <c r="BL933" s="87"/>
      <c r="BM933" s="87"/>
      <c r="BN933" s="87"/>
      <c r="BO933" s="87"/>
      <c r="BP933" s="87"/>
      <c r="BQ933" s="87"/>
      <c r="BR933" s="87"/>
      <c r="BS933" s="63"/>
    </row>
    <row r="934" spans="4:71" s="64" customFormat="1" ht="9.75" customHeight="1" x14ac:dyDescent="0.3">
      <c r="D934" s="87"/>
      <c r="E934" s="87"/>
      <c r="F934" s="87"/>
      <c r="G934" s="87"/>
      <c r="H934" s="87"/>
      <c r="I934" s="87"/>
      <c r="J934" s="87"/>
      <c r="K934" s="87"/>
      <c r="L934" s="87"/>
      <c r="M934" s="87"/>
      <c r="N934" s="87"/>
      <c r="O934" s="87"/>
      <c r="P934" s="87"/>
      <c r="Q934" s="87"/>
      <c r="R934" s="87"/>
      <c r="S934" s="87"/>
      <c r="T934" s="87"/>
      <c r="U934" s="87"/>
      <c r="V934" s="87"/>
      <c r="W934" s="87"/>
      <c r="X934" s="87"/>
      <c r="Y934" s="87"/>
      <c r="Z934" s="87"/>
      <c r="AA934" s="87"/>
      <c r="AB934" s="87"/>
      <c r="AC934" s="87"/>
      <c r="AD934" s="87"/>
      <c r="AE934" s="87"/>
      <c r="AF934" s="87"/>
      <c r="AG934" s="87"/>
      <c r="AH934" s="87"/>
      <c r="AI934" s="87"/>
      <c r="AJ934" s="87"/>
      <c r="AK934" s="87"/>
      <c r="AL934" s="87"/>
      <c r="AM934" s="87"/>
      <c r="AN934" s="87"/>
      <c r="AO934" s="87"/>
      <c r="AP934" s="87"/>
      <c r="AQ934" s="87"/>
      <c r="AR934" s="87"/>
      <c r="AS934" s="87"/>
      <c r="AT934" s="87"/>
      <c r="AU934" s="87"/>
      <c r="AV934" s="87"/>
      <c r="AW934" s="87"/>
      <c r="AX934" s="87"/>
      <c r="AY934" s="87"/>
      <c r="AZ934" s="87"/>
      <c r="BA934" s="87"/>
      <c r="BB934" s="87"/>
      <c r="BC934" s="87"/>
      <c r="BD934" s="87"/>
      <c r="BE934" s="87"/>
      <c r="BF934" s="87"/>
      <c r="BG934" s="87"/>
      <c r="BH934" s="87"/>
      <c r="BI934" s="87"/>
      <c r="BJ934" s="87"/>
      <c r="BK934" s="87"/>
      <c r="BL934" s="87"/>
      <c r="BM934" s="87"/>
      <c r="BN934" s="87"/>
      <c r="BO934" s="87"/>
      <c r="BP934" s="87"/>
      <c r="BQ934" s="87"/>
      <c r="BR934" s="87"/>
      <c r="BS934" s="63"/>
    </row>
    <row r="935" spans="4:71" s="64" customFormat="1" ht="9.75" customHeight="1" x14ac:dyDescent="0.3">
      <c r="D935" s="87"/>
      <c r="E935" s="87"/>
      <c r="F935" s="87"/>
      <c r="G935" s="87"/>
      <c r="H935" s="87"/>
      <c r="I935" s="87"/>
      <c r="J935" s="87"/>
      <c r="K935" s="87"/>
      <c r="L935" s="87"/>
      <c r="M935" s="87"/>
      <c r="N935" s="87"/>
      <c r="O935" s="87"/>
      <c r="P935" s="87"/>
      <c r="Q935" s="87"/>
      <c r="R935" s="87"/>
      <c r="S935" s="87"/>
      <c r="T935" s="87"/>
      <c r="U935" s="87"/>
      <c r="V935" s="87"/>
      <c r="W935" s="87"/>
      <c r="X935" s="87"/>
      <c r="Y935" s="87"/>
      <c r="Z935" s="87"/>
      <c r="AA935" s="87"/>
      <c r="AB935" s="87"/>
      <c r="AC935" s="87"/>
      <c r="AD935" s="87"/>
      <c r="AE935" s="87"/>
      <c r="AF935" s="87"/>
      <c r="AG935" s="87"/>
      <c r="AH935" s="87"/>
      <c r="AI935" s="87"/>
      <c r="AJ935" s="87"/>
      <c r="AK935" s="87"/>
      <c r="AL935" s="87"/>
      <c r="AM935" s="87"/>
      <c r="AN935" s="87"/>
      <c r="AO935" s="87"/>
      <c r="AP935" s="87"/>
      <c r="AQ935" s="87"/>
      <c r="AR935" s="87"/>
      <c r="AS935" s="87"/>
      <c r="AT935" s="87"/>
      <c r="AU935" s="87"/>
      <c r="AV935" s="87"/>
      <c r="AW935" s="87"/>
      <c r="AX935" s="87"/>
      <c r="AY935" s="87"/>
      <c r="AZ935" s="87"/>
      <c r="BA935" s="87"/>
      <c r="BB935" s="87"/>
      <c r="BC935" s="87"/>
      <c r="BD935" s="87"/>
      <c r="BE935" s="87"/>
      <c r="BF935" s="87"/>
      <c r="BG935" s="87"/>
      <c r="BH935" s="87"/>
      <c r="BI935" s="87"/>
      <c r="BJ935" s="87"/>
      <c r="BK935" s="87"/>
      <c r="BL935" s="87"/>
      <c r="BM935" s="87"/>
      <c r="BN935" s="87"/>
      <c r="BO935" s="87"/>
      <c r="BP935" s="87"/>
      <c r="BQ935" s="87"/>
      <c r="BR935" s="87"/>
      <c r="BS935" s="63"/>
    </row>
    <row r="936" spans="4:71" s="64" customFormat="1" ht="9.75" customHeight="1" x14ac:dyDescent="0.3">
      <c r="D936" s="87"/>
      <c r="E936" s="87"/>
      <c r="F936" s="87"/>
      <c r="G936" s="87"/>
      <c r="H936" s="87"/>
      <c r="I936" s="87"/>
      <c r="J936" s="87"/>
      <c r="K936" s="87"/>
      <c r="L936" s="87"/>
      <c r="M936" s="87"/>
      <c r="N936" s="87"/>
      <c r="O936" s="87"/>
      <c r="P936" s="87"/>
      <c r="Q936" s="87"/>
      <c r="R936" s="87"/>
      <c r="S936" s="87"/>
      <c r="T936" s="87"/>
      <c r="U936" s="87"/>
      <c r="V936" s="87"/>
      <c r="W936" s="87"/>
      <c r="X936" s="87"/>
      <c r="Y936" s="87"/>
      <c r="Z936" s="87"/>
      <c r="AA936" s="87"/>
      <c r="AB936" s="87"/>
      <c r="AC936" s="87"/>
      <c r="AD936" s="87"/>
      <c r="AE936" s="87"/>
      <c r="AF936" s="87"/>
      <c r="AG936" s="87"/>
      <c r="AH936" s="87"/>
      <c r="AI936" s="87"/>
      <c r="AJ936" s="87"/>
      <c r="AK936" s="87"/>
      <c r="AL936" s="87"/>
      <c r="AM936" s="87"/>
      <c r="AN936" s="87"/>
      <c r="AO936" s="87"/>
      <c r="AP936" s="87"/>
      <c r="AQ936" s="87"/>
      <c r="AR936" s="87"/>
      <c r="AS936" s="87"/>
      <c r="AT936" s="87"/>
      <c r="AU936" s="87"/>
      <c r="AV936" s="87"/>
      <c r="AW936" s="87"/>
      <c r="AX936" s="87"/>
      <c r="AY936" s="87"/>
      <c r="AZ936" s="87"/>
      <c r="BA936" s="87"/>
      <c r="BB936" s="87"/>
      <c r="BC936" s="87"/>
      <c r="BD936" s="87"/>
      <c r="BE936" s="87"/>
      <c r="BF936" s="87"/>
      <c r="BG936" s="87"/>
      <c r="BH936" s="87"/>
      <c r="BI936" s="87"/>
      <c r="BJ936" s="87"/>
      <c r="BK936" s="87"/>
      <c r="BL936" s="87"/>
      <c r="BM936" s="87"/>
      <c r="BN936" s="87"/>
      <c r="BO936" s="87"/>
      <c r="BP936" s="87"/>
      <c r="BQ936" s="87"/>
      <c r="BR936" s="87"/>
      <c r="BS936" s="63"/>
    </row>
    <row r="937" spans="4:71" s="64" customFormat="1" ht="9.75" customHeight="1" x14ac:dyDescent="0.3">
      <c r="D937" s="87"/>
      <c r="E937" s="87"/>
      <c r="F937" s="87"/>
      <c r="G937" s="87"/>
      <c r="H937" s="87"/>
      <c r="I937" s="87"/>
      <c r="J937" s="87"/>
      <c r="K937" s="87"/>
      <c r="L937" s="87"/>
      <c r="M937" s="87"/>
      <c r="N937" s="87"/>
      <c r="O937" s="87"/>
      <c r="P937" s="87"/>
      <c r="Q937" s="87"/>
      <c r="R937" s="87"/>
      <c r="S937" s="87"/>
      <c r="T937" s="87"/>
      <c r="U937" s="87"/>
      <c r="V937" s="87"/>
      <c r="W937" s="87"/>
      <c r="X937" s="87"/>
      <c r="Y937" s="87"/>
      <c r="Z937" s="87"/>
      <c r="AA937" s="87"/>
      <c r="AB937" s="87"/>
      <c r="AC937" s="87"/>
      <c r="AD937" s="87"/>
      <c r="AE937" s="87"/>
      <c r="AF937" s="87"/>
      <c r="AG937" s="87"/>
      <c r="AH937" s="87"/>
      <c r="AI937" s="87"/>
      <c r="AJ937" s="87"/>
      <c r="AK937" s="87"/>
      <c r="AL937" s="87"/>
      <c r="AM937" s="87"/>
      <c r="AN937" s="87"/>
      <c r="AO937" s="87"/>
      <c r="AP937" s="87"/>
      <c r="AQ937" s="87"/>
      <c r="AR937" s="87"/>
      <c r="AS937" s="87"/>
      <c r="AT937" s="87"/>
      <c r="AU937" s="87"/>
      <c r="AV937" s="87"/>
      <c r="AW937" s="87"/>
      <c r="AX937" s="87"/>
      <c r="AY937" s="87"/>
      <c r="AZ937" s="87"/>
      <c r="BA937" s="87"/>
      <c r="BB937" s="87"/>
      <c r="BC937" s="87"/>
      <c r="BD937" s="87"/>
      <c r="BE937" s="87"/>
      <c r="BF937" s="87"/>
      <c r="BG937" s="87"/>
      <c r="BH937" s="87"/>
      <c r="BI937" s="87"/>
      <c r="BJ937" s="87"/>
      <c r="BK937" s="87"/>
      <c r="BL937" s="87"/>
      <c r="BM937" s="87"/>
      <c r="BN937" s="87"/>
      <c r="BO937" s="87"/>
      <c r="BP937" s="87"/>
      <c r="BQ937" s="87"/>
      <c r="BR937" s="87"/>
      <c r="BS937" s="63"/>
    </row>
    <row r="938" spans="4:71" s="64" customFormat="1" ht="9.75" customHeight="1" x14ac:dyDescent="0.3">
      <c r="D938" s="87"/>
      <c r="E938" s="87"/>
      <c r="F938" s="87"/>
      <c r="G938" s="87"/>
      <c r="H938" s="87"/>
      <c r="I938" s="87"/>
      <c r="J938" s="87"/>
      <c r="K938" s="87"/>
      <c r="L938" s="87"/>
      <c r="M938" s="87"/>
      <c r="N938" s="87"/>
      <c r="O938" s="87"/>
      <c r="P938" s="87"/>
      <c r="Q938" s="87"/>
      <c r="R938" s="87"/>
      <c r="S938" s="87"/>
      <c r="T938" s="87"/>
      <c r="U938" s="87"/>
      <c r="V938" s="87"/>
      <c r="W938" s="87"/>
      <c r="X938" s="87"/>
      <c r="Y938" s="87"/>
      <c r="Z938" s="87"/>
      <c r="AA938" s="87"/>
      <c r="AB938" s="87"/>
      <c r="AC938" s="87"/>
      <c r="AD938" s="87"/>
      <c r="AE938" s="87"/>
      <c r="AF938" s="87"/>
      <c r="AG938" s="87"/>
      <c r="AH938" s="87"/>
      <c r="AI938" s="87"/>
      <c r="AJ938" s="87"/>
      <c r="AK938" s="87"/>
      <c r="AL938" s="87"/>
      <c r="AM938" s="87"/>
      <c r="AN938" s="87"/>
      <c r="AO938" s="87"/>
      <c r="AP938" s="87"/>
      <c r="AQ938" s="87"/>
      <c r="AR938" s="87"/>
      <c r="AS938" s="87"/>
      <c r="AT938" s="87"/>
      <c r="AU938" s="87"/>
      <c r="AV938" s="87"/>
      <c r="AW938" s="87"/>
      <c r="AX938" s="87"/>
      <c r="AY938" s="87"/>
      <c r="AZ938" s="87"/>
      <c r="BA938" s="87"/>
      <c r="BB938" s="87"/>
      <c r="BC938" s="87"/>
      <c r="BD938" s="87"/>
      <c r="BE938" s="87"/>
      <c r="BF938" s="87"/>
      <c r="BG938" s="87"/>
      <c r="BH938" s="87"/>
      <c r="BI938" s="87"/>
      <c r="BJ938" s="87"/>
      <c r="BK938" s="87"/>
      <c r="BL938" s="87"/>
      <c r="BM938" s="87"/>
      <c r="BN938" s="87"/>
      <c r="BO938" s="87"/>
      <c r="BP938" s="87"/>
      <c r="BQ938" s="87"/>
      <c r="BR938" s="87"/>
      <c r="BS938" s="63"/>
    </row>
    <row r="939" spans="4:71" s="64" customFormat="1" ht="9.75" customHeight="1" x14ac:dyDescent="0.3">
      <c r="D939" s="87"/>
      <c r="E939" s="87"/>
      <c r="F939" s="87"/>
      <c r="G939" s="87"/>
      <c r="H939" s="87"/>
      <c r="I939" s="87"/>
      <c r="J939" s="87"/>
      <c r="K939" s="87"/>
      <c r="L939" s="87"/>
      <c r="M939" s="87"/>
      <c r="N939" s="87"/>
      <c r="O939" s="87"/>
      <c r="P939" s="87"/>
      <c r="Q939" s="87"/>
      <c r="R939" s="87"/>
      <c r="S939" s="87"/>
      <c r="T939" s="87"/>
      <c r="U939" s="87"/>
      <c r="V939" s="87"/>
      <c r="W939" s="87"/>
      <c r="X939" s="87"/>
      <c r="Y939" s="87"/>
      <c r="Z939" s="87"/>
      <c r="AA939" s="87"/>
      <c r="AB939" s="87"/>
      <c r="AC939" s="87"/>
      <c r="AD939" s="87"/>
      <c r="AE939" s="87"/>
      <c r="AF939" s="87"/>
      <c r="AG939" s="87"/>
      <c r="AH939" s="87"/>
      <c r="AI939" s="87"/>
      <c r="AJ939" s="87"/>
      <c r="AK939" s="87"/>
      <c r="AL939" s="87"/>
      <c r="AM939" s="87"/>
      <c r="AN939" s="87"/>
      <c r="AO939" s="87"/>
      <c r="AP939" s="87"/>
      <c r="AQ939" s="87"/>
      <c r="AR939" s="87"/>
      <c r="AS939" s="87"/>
      <c r="AT939" s="87"/>
      <c r="AU939" s="87"/>
      <c r="AV939" s="87"/>
      <c r="AW939" s="87"/>
      <c r="AX939" s="87"/>
      <c r="AY939" s="87"/>
      <c r="AZ939" s="87"/>
      <c r="BA939" s="87"/>
      <c r="BB939" s="87"/>
      <c r="BC939" s="87"/>
      <c r="BD939" s="87"/>
      <c r="BE939" s="87"/>
      <c r="BF939" s="87"/>
      <c r="BG939" s="87"/>
      <c r="BH939" s="87"/>
      <c r="BI939" s="87"/>
      <c r="BJ939" s="87"/>
      <c r="BK939" s="87"/>
      <c r="BL939" s="87"/>
      <c r="BM939" s="87"/>
      <c r="BN939" s="87"/>
      <c r="BO939" s="87"/>
      <c r="BP939" s="87"/>
      <c r="BQ939" s="87"/>
      <c r="BR939" s="87"/>
      <c r="BS939" s="63"/>
    </row>
    <row r="940" spans="4:71" s="64" customFormat="1" ht="9.75" customHeight="1" x14ac:dyDescent="0.3">
      <c r="D940" s="87"/>
      <c r="E940" s="87"/>
      <c r="F940" s="87"/>
      <c r="G940" s="87"/>
      <c r="H940" s="87"/>
      <c r="I940" s="87"/>
      <c r="J940" s="87"/>
      <c r="K940" s="87"/>
      <c r="L940" s="87"/>
      <c r="M940" s="87"/>
      <c r="N940" s="87"/>
      <c r="O940" s="87"/>
      <c r="P940" s="87"/>
      <c r="Q940" s="87"/>
      <c r="R940" s="87"/>
      <c r="S940" s="87"/>
      <c r="T940" s="87"/>
      <c r="U940" s="87"/>
      <c r="V940" s="87"/>
      <c r="W940" s="87"/>
      <c r="X940" s="87"/>
      <c r="Y940" s="87"/>
      <c r="Z940" s="87"/>
      <c r="AA940" s="87"/>
      <c r="AB940" s="87"/>
      <c r="AC940" s="87"/>
      <c r="AD940" s="87"/>
      <c r="AE940" s="87"/>
      <c r="AF940" s="87"/>
      <c r="AG940" s="87"/>
      <c r="AH940" s="87"/>
      <c r="AI940" s="87"/>
      <c r="AJ940" s="87"/>
      <c r="AK940" s="87"/>
      <c r="AL940" s="87"/>
      <c r="AM940" s="87"/>
      <c r="AN940" s="87"/>
      <c r="AO940" s="87"/>
      <c r="AP940" s="87"/>
      <c r="AQ940" s="87"/>
      <c r="AR940" s="87"/>
      <c r="AS940" s="87"/>
      <c r="AT940" s="87"/>
      <c r="AU940" s="87"/>
      <c r="AV940" s="87"/>
      <c r="AW940" s="87"/>
      <c r="AX940" s="87"/>
      <c r="AY940" s="87"/>
      <c r="AZ940" s="87"/>
      <c r="BA940" s="87"/>
      <c r="BB940" s="87"/>
      <c r="BC940" s="87"/>
      <c r="BD940" s="87"/>
      <c r="BE940" s="87"/>
      <c r="BF940" s="87"/>
      <c r="BG940" s="87"/>
      <c r="BH940" s="87"/>
      <c r="BI940" s="87"/>
      <c r="BJ940" s="87"/>
      <c r="BK940" s="87"/>
      <c r="BL940" s="87"/>
      <c r="BM940" s="87"/>
      <c r="BN940" s="87"/>
      <c r="BO940" s="87"/>
      <c r="BP940" s="87"/>
      <c r="BQ940" s="87"/>
      <c r="BR940" s="87"/>
      <c r="BS940" s="63"/>
    </row>
    <row r="941" spans="4:71" s="64" customFormat="1" ht="9.75" customHeight="1" x14ac:dyDescent="0.3">
      <c r="D941" s="87"/>
      <c r="E941" s="87"/>
      <c r="F941" s="87"/>
      <c r="G941" s="87"/>
      <c r="H941" s="87"/>
      <c r="I941" s="87"/>
      <c r="J941" s="87"/>
      <c r="K941" s="87"/>
      <c r="L941" s="87"/>
      <c r="M941" s="87"/>
      <c r="N941" s="87"/>
      <c r="O941" s="87"/>
      <c r="P941" s="87"/>
      <c r="Q941" s="87"/>
      <c r="R941" s="87"/>
      <c r="S941" s="87"/>
      <c r="T941" s="87"/>
      <c r="U941" s="87"/>
      <c r="V941" s="87"/>
      <c r="W941" s="87"/>
      <c r="X941" s="87"/>
      <c r="Y941" s="87"/>
      <c r="Z941" s="87"/>
      <c r="AA941" s="87"/>
      <c r="AB941" s="87"/>
      <c r="AC941" s="87"/>
      <c r="AD941" s="87"/>
      <c r="AE941" s="87"/>
      <c r="AF941" s="87"/>
      <c r="AG941" s="87"/>
      <c r="AH941" s="87"/>
      <c r="AI941" s="87"/>
      <c r="AJ941" s="87"/>
      <c r="AK941" s="87"/>
      <c r="AL941" s="87"/>
      <c r="AM941" s="87"/>
      <c r="AN941" s="87"/>
      <c r="AO941" s="87"/>
      <c r="AP941" s="87"/>
      <c r="AQ941" s="87"/>
      <c r="AR941" s="87"/>
      <c r="AS941" s="87"/>
      <c r="AT941" s="87"/>
      <c r="AU941" s="87"/>
      <c r="AV941" s="87"/>
      <c r="AW941" s="87"/>
      <c r="AX941" s="87"/>
      <c r="AY941" s="87"/>
      <c r="AZ941" s="87"/>
      <c r="BA941" s="87"/>
      <c r="BB941" s="87"/>
      <c r="BC941" s="87"/>
      <c r="BD941" s="87"/>
      <c r="BE941" s="87"/>
      <c r="BF941" s="87"/>
      <c r="BG941" s="87"/>
      <c r="BH941" s="87"/>
      <c r="BI941" s="87"/>
      <c r="BJ941" s="87"/>
      <c r="BK941" s="87"/>
      <c r="BL941" s="87"/>
      <c r="BM941" s="87"/>
      <c r="BN941" s="87"/>
      <c r="BO941" s="87"/>
      <c r="BP941" s="87"/>
      <c r="BQ941" s="87"/>
      <c r="BR941" s="87"/>
      <c r="BS941" s="63"/>
    </row>
    <row r="942" spans="4:71" s="64" customFormat="1" ht="9.75" customHeight="1" x14ac:dyDescent="0.3">
      <c r="D942" s="87"/>
      <c r="E942" s="87"/>
      <c r="F942" s="87"/>
      <c r="G942" s="87"/>
      <c r="H942" s="87"/>
      <c r="I942" s="87"/>
      <c r="J942" s="87"/>
      <c r="K942" s="87"/>
      <c r="L942" s="87"/>
      <c r="M942" s="87"/>
      <c r="N942" s="87"/>
      <c r="O942" s="87"/>
      <c r="P942" s="87"/>
      <c r="Q942" s="87"/>
      <c r="R942" s="87"/>
      <c r="S942" s="87"/>
      <c r="T942" s="87"/>
      <c r="U942" s="87"/>
      <c r="V942" s="87"/>
      <c r="W942" s="87"/>
      <c r="X942" s="87"/>
      <c r="Y942" s="87"/>
      <c r="Z942" s="87"/>
      <c r="AA942" s="87"/>
      <c r="AB942" s="87"/>
      <c r="AC942" s="87"/>
      <c r="AD942" s="87"/>
      <c r="AE942" s="87"/>
      <c r="AF942" s="87"/>
      <c r="AG942" s="87"/>
      <c r="AH942" s="87"/>
      <c r="AI942" s="87"/>
      <c r="AJ942" s="87"/>
      <c r="AK942" s="87"/>
      <c r="AL942" s="87"/>
      <c r="AM942" s="87"/>
      <c r="AN942" s="87"/>
      <c r="AO942" s="87"/>
      <c r="AP942" s="87"/>
      <c r="AQ942" s="87"/>
      <c r="AR942" s="87"/>
      <c r="AS942" s="87"/>
      <c r="AT942" s="87"/>
      <c r="AU942" s="87"/>
      <c r="AV942" s="87"/>
      <c r="AW942" s="87"/>
      <c r="AX942" s="87"/>
      <c r="AY942" s="87"/>
      <c r="AZ942" s="87"/>
      <c r="BA942" s="87"/>
      <c r="BB942" s="87"/>
      <c r="BC942" s="87"/>
      <c r="BD942" s="87"/>
      <c r="BE942" s="87"/>
      <c r="BF942" s="87"/>
      <c r="BG942" s="87"/>
      <c r="BH942" s="87"/>
      <c r="BI942" s="87"/>
      <c r="BJ942" s="87"/>
      <c r="BK942" s="87"/>
      <c r="BL942" s="87"/>
      <c r="BM942" s="87"/>
      <c r="BN942" s="87"/>
      <c r="BO942" s="87"/>
      <c r="BP942" s="87"/>
      <c r="BQ942" s="87"/>
      <c r="BR942" s="87"/>
      <c r="BS942" s="63"/>
    </row>
    <row r="943" spans="4:71" s="64" customFormat="1" ht="9.75" customHeight="1" x14ac:dyDescent="0.3">
      <c r="D943" s="87"/>
      <c r="E943" s="87"/>
      <c r="F943" s="87"/>
      <c r="G943" s="87"/>
      <c r="H943" s="87"/>
      <c r="I943" s="87"/>
      <c r="J943" s="87"/>
      <c r="K943" s="87"/>
      <c r="L943" s="87"/>
      <c r="M943" s="87"/>
      <c r="N943" s="87"/>
      <c r="O943" s="87"/>
      <c r="P943" s="87"/>
      <c r="Q943" s="87"/>
      <c r="R943" s="87"/>
      <c r="S943" s="87"/>
      <c r="T943" s="87"/>
      <c r="U943" s="87"/>
      <c r="V943" s="87"/>
      <c r="W943" s="87"/>
      <c r="X943" s="87"/>
      <c r="Y943" s="87"/>
      <c r="Z943" s="87"/>
      <c r="AA943" s="87"/>
      <c r="AB943" s="87"/>
      <c r="AC943" s="87"/>
      <c r="AD943" s="87"/>
      <c r="AE943" s="87"/>
      <c r="AF943" s="87"/>
      <c r="AG943" s="87"/>
      <c r="AH943" s="87"/>
      <c r="AI943" s="87"/>
      <c r="AJ943" s="87"/>
      <c r="AK943" s="87"/>
      <c r="AL943" s="87"/>
      <c r="AM943" s="87"/>
      <c r="AN943" s="87"/>
      <c r="AO943" s="87"/>
      <c r="AP943" s="87"/>
      <c r="AQ943" s="87"/>
      <c r="AR943" s="87"/>
      <c r="AS943" s="87"/>
      <c r="AT943" s="87"/>
      <c r="AU943" s="87"/>
      <c r="AV943" s="87"/>
      <c r="AW943" s="87"/>
      <c r="AX943" s="87"/>
      <c r="AY943" s="87"/>
      <c r="AZ943" s="87"/>
      <c r="BA943" s="87"/>
      <c r="BB943" s="87"/>
      <c r="BC943" s="87"/>
      <c r="BD943" s="87"/>
      <c r="BE943" s="87"/>
      <c r="BF943" s="87"/>
      <c r="BG943" s="87"/>
      <c r="BH943" s="87"/>
      <c r="BI943" s="87"/>
      <c r="BJ943" s="87"/>
      <c r="BK943" s="87"/>
      <c r="BL943" s="87"/>
      <c r="BM943" s="87"/>
      <c r="BN943" s="87"/>
      <c r="BO943" s="87"/>
      <c r="BP943" s="87"/>
      <c r="BQ943" s="87"/>
      <c r="BR943" s="87"/>
      <c r="BS943" s="63"/>
    </row>
    <row r="944" spans="4:71" s="64" customFormat="1" ht="9.75" customHeight="1" x14ac:dyDescent="0.3">
      <c r="D944" s="87"/>
      <c r="E944" s="87"/>
      <c r="F944" s="87"/>
      <c r="G944" s="87"/>
      <c r="H944" s="87"/>
      <c r="I944" s="87"/>
      <c r="J944" s="87"/>
      <c r="K944" s="87"/>
      <c r="L944" s="87"/>
      <c r="M944" s="87"/>
      <c r="N944" s="87"/>
      <c r="O944" s="87"/>
      <c r="P944" s="87"/>
      <c r="Q944" s="87"/>
      <c r="R944" s="87"/>
      <c r="S944" s="87"/>
      <c r="T944" s="87"/>
      <c r="U944" s="87"/>
      <c r="V944" s="87"/>
      <c r="W944" s="87"/>
      <c r="X944" s="87"/>
      <c r="Y944" s="87"/>
      <c r="Z944" s="87"/>
      <c r="AA944" s="87"/>
      <c r="AB944" s="87"/>
      <c r="AC944" s="87"/>
      <c r="AD944" s="87"/>
      <c r="AE944" s="87"/>
      <c r="AF944" s="87"/>
      <c r="AG944" s="87"/>
      <c r="AH944" s="87"/>
      <c r="AI944" s="87"/>
      <c r="AJ944" s="87"/>
      <c r="AK944" s="87"/>
      <c r="AL944" s="87"/>
      <c r="AM944" s="87"/>
      <c r="AN944" s="87"/>
      <c r="AO944" s="87"/>
      <c r="AP944" s="87"/>
      <c r="AQ944" s="87"/>
      <c r="AR944" s="87"/>
      <c r="AS944" s="87"/>
      <c r="AT944" s="87"/>
      <c r="AU944" s="87"/>
      <c r="AV944" s="87"/>
      <c r="AW944" s="87"/>
      <c r="AX944" s="87"/>
      <c r="AY944" s="87"/>
      <c r="AZ944" s="87"/>
      <c r="BA944" s="87"/>
      <c r="BB944" s="87"/>
      <c r="BC944" s="87"/>
      <c r="BD944" s="87"/>
      <c r="BE944" s="87"/>
      <c r="BF944" s="87"/>
      <c r="BG944" s="87"/>
      <c r="BH944" s="87"/>
      <c r="BI944" s="87"/>
      <c r="BJ944" s="87"/>
      <c r="BK944" s="87"/>
      <c r="BL944" s="87"/>
      <c r="BM944" s="87"/>
      <c r="BN944" s="87"/>
      <c r="BO944" s="87"/>
      <c r="BP944" s="87"/>
      <c r="BQ944" s="87"/>
      <c r="BR944" s="87"/>
      <c r="BS944" s="63"/>
    </row>
    <row r="945" spans="4:71" s="64" customFormat="1" ht="9.75" customHeight="1" x14ac:dyDescent="0.3">
      <c r="D945" s="87"/>
      <c r="E945" s="87"/>
      <c r="F945" s="87"/>
      <c r="G945" s="87"/>
      <c r="H945" s="87"/>
      <c r="I945" s="87"/>
      <c r="J945" s="87"/>
      <c r="K945" s="87"/>
      <c r="L945" s="87"/>
      <c r="M945" s="87"/>
      <c r="N945" s="87"/>
      <c r="O945" s="87"/>
      <c r="P945" s="87"/>
      <c r="Q945" s="87"/>
      <c r="R945" s="87"/>
      <c r="S945" s="87"/>
      <c r="T945" s="87"/>
      <c r="U945" s="87"/>
      <c r="V945" s="87"/>
      <c r="W945" s="87"/>
      <c r="X945" s="87"/>
      <c r="Y945" s="87"/>
      <c r="Z945" s="87"/>
      <c r="AA945" s="87"/>
      <c r="AB945" s="87"/>
      <c r="AC945" s="87"/>
      <c r="AD945" s="87"/>
      <c r="AE945" s="87"/>
      <c r="AF945" s="87"/>
      <c r="AG945" s="87"/>
      <c r="AH945" s="87"/>
      <c r="AI945" s="87"/>
      <c r="AJ945" s="87"/>
      <c r="AK945" s="87"/>
      <c r="AL945" s="87"/>
      <c r="AM945" s="87"/>
      <c r="AN945" s="87"/>
      <c r="AO945" s="87"/>
      <c r="AP945" s="87"/>
      <c r="AQ945" s="87"/>
      <c r="AR945" s="87"/>
      <c r="AS945" s="87"/>
      <c r="AT945" s="87"/>
      <c r="AU945" s="87"/>
      <c r="AV945" s="87"/>
      <c r="AW945" s="87"/>
      <c r="AX945" s="87"/>
      <c r="AY945" s="87"/>
      <c r="AZ945" s="87"/>
      <c r="BA945" s="87"/>
      <c r="BB945" s="87"/>
      <c r="BC945" s="87"/>
      <c r="BD945" s="87"/>
      <c r="BE945" s="87"/>
      <c r="BF945" s="87"/>
      <c r="BG945" s="87"/>
      <c r="BH945" s="87"/>
      <c r="BI945" s="87"/>
      <c r="BJ945" s="87"/>
      <c r="BK945" s="87"/>
      <c r="BL945" s="87"/>
      <c r="BM945" s="87"/>
      <c r="BN945" s="87"/>
      <c r="BO945" s="87"/>
      <c r="BP945" s="87"/>
      <c r="BQ945" s="87"/>
      <c r="BR945" s="87"/>
      <c r="BS945" s="63"/>
    </row>
    <row r="946" spans="4:71" s="64" customFormat="1" ht="9.75" customHeight="1" x14ac:dyDescent="0.3">
      <c r="D946" s="87"/>
      <c r="E946" s="87"/>
      <c r="F946" s="87"/>
      <c r="G946" s="87"/>
      <c r="H946" s="87"/>
      <c r="I946" s="87"/>
      <c r="J946" s="87"/>
      <c r="K946" s="87"/>
      <c r="L946" s="87"/>
      <c r="M946" s="87"/>
      <c r="N946" s="87"/>
      <c r="O946" s="87"/>
      <c r="P946" s="87"/>
      <c r="Q946" s="87"/>
      <c r="R946" s="87"/>
      <c r="S946" s="87"/>
      <c r="T946" s="87"/>
      <c r="U946" s="87"/>
      <c r="V946" s="87"/>
      <c r="W946" s="87"/>
      <c r="X946" s="87"/>
      <c r="Y946" s="87"/>
      <c r="Z946" s="87"/>
      <c r="AA946" s="87"/>
      <c r="AB946" s="87"/>
      <c r="AC946" s="87"/>
      <c r="AD946" s="87"/>
      <c r="AE946" s="87"/>
      <c r="AF946" s="87"/>
      <c r="AG946" s="87"/>
      <c r="AH946" s="87"/>
      <c r="AI946" s="87"/>
      <c r="AJ946" s="87"/>
      <c r="AK946" s="87"/>
      <c r="AL946" s="87"/>
      <c r="AM946" s="87"/>
      <c r="AN946" s="87"/>
      <c r="AO946" s="87"/>
      <c r="AP946" s="87"/>
      <c r="AQ946" s="87"/>
      <c r="AR946" s="87"/>
      <c r="AS946" s="87"/>
      <c r="AT946" s="87"/>
      <c r="AU946" s="87"/>
      <c r="AV946" s="87"/>
      <c r="AW946" s="87"/>
      <c r="AX946" s="87"/>
      <c r="AY946" s="87"/>
      <c r="AZ946" s="87"/>
      <c r="BA946" s="87"/>
      <c r="BB946" s="87"/>
      <c r="BC946" s="87"/>
      <c r="BD946" s="87"/>
      <c r="BE946" s="87"/>
      <c r="BF946" s="87"/>
      <c r="BG946" s="87"/>
      <c r="BH946" s="87"/>
      <c r="BI946" s="87"/>
      <c r="BJ946" s="87"/>
      <c r="BK946" s="87"/>
      <c r="BL946" s="87"/>
      <c r="BM946" s="87"/>
      <c r="BN946" s="87"/>
      <c r="BO946" s="87"/>
      <c r="BP946" s="87"/>
      <c r="BQ946" s="87"/>
      <c r="BR946" s="87"/>
      <c r="BS946" s="63"/>
    </row>
    <row r="947" spans="4:71" s="64" customFormat="1" ht="9.75" customHeight="1" x14ac:dyDescent="0.3">
      <c r="D947" s="87"/>
      <c r="E947" s="87"/>
      <c r="F947" s="87"/>
      <c r="G947" s="87"/>
      <c r="H947" s="87"/>
      <c r="I947" s="87"/>
      <c r="J947" s="87"/>
      <c r="K947" s="87"/>
      <c r="L947" s="87"/>
      <c r="M947" s="87"/>
      <c r="N947" s="87"/>
      <c r="O947" s="87"/>
      <c r="P947" s="87"/>
      <c r="Q947" s="87"/>
      <c r="R947" s="87"/>
      <c r="S947" s="87"/>
      <c r="T947" s="87"/>
      <c r="U947" s="87"/>
      <c r="V947" s="87"/>
      <c r="W947" s="87"/>
      <c r="X947" s="87"/>
      <c r="Y947" s="87"/>
      <c r="Z947" s="87"/>
      <c r="AA947" s="87"/>
      <c r="AB947" s="87"/>
      <c r="AC947" s="87"/>
      <c r="AD947" s="87"/>
      <c r="AE947" s="87"/>
      <c r="AF947" s="87"/>
      <c r="AG947" s="87"/>
      <c r="AH947" s="87"/>
      <c r="AI947" s="87"/>
      <c r="AJ947" s="87"/>
      <c r="AK947" s="87"/>
      <c r="AL947" s="87"/>
      <c r="AM947" s="87"/>
      <c r="AN947" s="87"/>
      <c r="AO947" s="87"/>
      <c r="AP947" s="87"/>
      <c r="AQ947" s="87"/>
      <c r="AR947" s="87"/>
      <c r="AS947" s="87"/>
      <c r="AT947" s="87"/>
      <c r="AU947" s="87"/>
      <c r="AV947" s="87"/>
      <c r="AW947" s="87"/>
      <c r="AX947" s="87"/>
      <c r="AY947" s="87"/>
      <c r="AZ947" s="87"/>
      <c r="BA947" s="87"/>
      <c r="BB947" s="87"/>
      <c r="BC947" s="87"/>
      <c r="BD947" s="87"/>
      <c r="BE947" s="87"/>
      <c r="BF947" s="87"/>
      <c r="BG947" s="87"/>
      <c r="BH947" s="87"/>
      <c r="BI947" s="87"/>
      <c r="BJ947" s="87"/>
      <c r="BK947" s="87"/>
      <c r="BL947" s="87"/>
      <c r="BM947" s="87"/>
      <c r="BN947" s="87"/>
      <c r="BO947" s="87"/>
      <c r="BP947" s="87"/>
      <c r="BQ947" s="87"/>
      <c r="BR947" s="87"/>
      <c r="BS947" s="63"/>
    </row>
    <row r="948" spans="4:71" s="64" customFormat="1" ht="9.75" customHeight="1" x14ac:dyDescent="0.3">
      <c r="D948" s="87"/>
      <c r="E948" s="87"/>
      <c r="F948" s="87"/>
      <c r="G948" s="87"/>
      <c r="H948" s="87"/>
      <c r="I948" s="87"/>
      <c r="J948" s="87"/>
      <c r="K948" s="87"/>
      <c r="L948" s="87"/>
      <c r="M948" s="87"/>
      <c r="N948" s="87"/>
      <c r="O948" s="87"/>
      <c r="P948" s="87"/>
      <c r="Q948" s="87"/>
      <c r="R948" s="87"/>
      <c r="S948" s="87"/>
      <c r="T948" s="87"/>
      <c r="U948" s="87"/>
      <c r="V948" s="87"/>
      <c r="W948" s="87"/>
      <c r="X948" s="87"/>
      <c r="Y948" s="87"/>
      <c r="Z948" s="87"/>
      <c r="AA948" s="87"/>
      <c r="AB948" s="87"/>
      <c r="AC948" s="87"/>
      <c r="AD948" s="87"/>
      <c r="AE948" s="87"/>
      <c r="AF948" s="87"/>
      <c r="AG948" s="87"/>
      <c r="AH948" s="87"/>
      <c r="AI948" s="87"/>
      <c r="AJ948" s="87"/>
      <c r="AK948" s="87"/>
      <c r="AL948" s="87"/>
      <c r="AM948" s="87"/>
      <c r="AN948" s="87"/>
      <c r="AO948" s="87"/>
      <c r="AP948" s="87"/>
      <c r="AQ948" s="87"/>
      <c r="AR948" s="87"/>
      <c r="AS948" s="87"/>
      <c r="AT948" s="87"/>
      <c r="AU948" s="87"/>
      <c r="AV948" s="87"/>
      <c r="AW948" s="87"/>
      <c r="AX948" s="87"/>
      <c r="AY948" s="87"/>
      <c r="AZ948" s="87"/>
      <c r="BA948" s="87"/>
      <c r="BB948" s="87"/>
      <c r="BC948" s="87"/>
      <c r="BD948" s="87"/>
      <c r="BE948" s="87"/>
      <c r="BF948" s="87"/>
      <c r="BG948" s="87"/>
      <c r="BH948" s="87"/>
      <c r="BI948" s="87"/>
      <c r="BJ948" s="87"/>
      <c r="BK948" s="87"/>
      <c r="BL948" s="87"/>
      <c r="BM948" s="87"/>
      <c r="BN948" s="87"/>
      <c r="BO948" s="87"/>
      <c r="BP948" s="87"/>
      <c r="BQ948" s="87"/>
      <c r="BR948" s="87"/>
      <c r="BS948" s="63"/>
    </row>
    <row r="949" spans="4:71" s="64" customFormat="1" ht="9.75" customHeight="1" x14ac:dyDescent="0.3">
      <c r="D949" s="87"/>
      <c r="E949" s="87"/>
      <c r="F949" s="87"/>
      <c r="G949" s="87"/>
      <c r="H949" s="87"/>
      <c r="I949" s="87"/>
      <c r="J949" s="87"/>
      <c r="K949" s="87"/>
      <c r="L949" s="87"/>
      <c r="M949" s="87"/>
      <c r="N949" s="87"/>
      <c r="O949" s="87"/>
      <c r="P949" s="87"/>
      <c r="Q949" s="87"/>
      <c r="R949" s="87"/>
      <c r="S949" s="87"/>
      <c r="T949" s="87"/>
      <c r="U949" s="87"/>
      <c r="V949" s="87"/>
      <c r="W949" s="87"/>
      <c r="X949" s="87"/>
      <c r="Y949" s="87"/>
      <c r="Z949" s="87"/>
      <c r="AA949" s="87"/>
      <c r="AB949" s="87"/>
      <c r="AC949" s="87"/>
      <c r="AD949" s="87"/>
      <c r="AE949" s="87"/>
      <c r="AF949" s="87"/>
      <c r="AG949" s="87"/>
      <c r="AH949" s="87"/>
      <c r="AI949" s="87"/>
      <c r="AJ949" s="87"/>
      <c r="AK949" s="87"/>
      <c r="AL949" s="87"/>
      <c r="AM949" s="87"/>
      <c r="AN949" s="87"/>
      <c r="AO949" s="87"/>
      <c r="AP949" s="87"/>
      <c r="AQ949" s="87"/>
      <c r="AR949" s="87"/>
      <c r="AS949" s="87"/>
      <c r="AT949" s="87"/>
      <c r="AU949" s="87"/>
      <c r="AV949" s="87"/>
      <c r="AW949" s="87"/>
      <c r="AX949" s="87"/>
      <c r="AY949" s="87"/>
      <c r="AZ949" s="87"/>
      <c r="BA949" s="87"/>
      <c r="BB949" s="87"/>
      <c r="BC949" s="87"/>
      <c r="BD949" s="87"/>
      <c r="BE949" s="87"/>
      <c r="BF949" s="87"/>
      <c r="BG949" s="87"/>
      <c r="BH949" s="87"/>
      <c r="BI949" s="87"/>
      <c r="BJ949" s="87"/>
      <c r="BK949" s="87"/>
      <c r="BL949" s="87"/>
      <c r="BM949" s="87"/>
      <c r="BN949" s="87"/>
      <c r="BO949" s="87"/>
      <c r="BP949" s="87"/>
      <c r="BQ949" s="87"/>
      <c r="BR949" s="87"/>
      <c r="BS949" s="63"/>
    </row>
    <row r="950" spans="4:71" s="64" customFormat="1" ht="9.75" customHeight="1" x14ac:dyDescent="0.3">
      <c r="D950" s="87"/>
      <c r="E950" s="87"/>
      <c r="F950" s="87"/>
      <c r="G950" s="87"/>
      <c r="H950" s="87"/>
      <c r="I950" s="87"/>
      <c r="J950" s="87"/>
      <c r="K950" s="87"/>
      <c r="L950" s="87"/>
      <c r="M950" s="87"/>
      <c r="N950" s="87"/>
      <c r="O950" s="87"/>
      <c r="P950" s="87"/>
      <c r="Q950" s="87"/>
      <c r="R950" s="87"/>
      <c r="S950" s="87"/>
      <c r="T950" s="87"/>
      <c r="U950" s="87"/>
      <c r="V950" s="87"/>
      <c r="W950" s="87"/>
      <c r="X950" s="87"/>
      <c r="Y950" s="87"/>
      <c r="Z950" s="87"/>
      <c r="AA950" s="87"/>
      <c r="AB950" s="87"/>
      <c r="AC950" s="87"/>
      <c r="AD950" s="87"/>
      <c r="AE950" s="87"/>
      <c r="AF950" s="87"/>
      <c r="AG950" s="87"/>
      <c r="AH950" s="87"/>
      <c r="AI950" s="87"/>
      <c r="AJ950" s="87"/>
      <c r="AK950" s="87"/>
      <c r="AL950" s="87"/>
      <c r="AM950" s="87"/>
      <c r="AN950" s="87"/>
      <c r="AO950" s="87"/>
      <c r="AP950" s="87"/>
      <c r="AQ950" s="87"/>
      <c r="AR950" s="87"/>
      <c r="AS950" s="87"/>
      <c r="AT950" s="87"/>
      <c r="AU950" s="87"/>
      <c r="AV950" s="87"/>
      <c r="AW950" s="87"/>
      <c r="AX950" s="87"/>
      <c r="AY950" s="87"/>
      <c r="AZ950" s="87"/>
      <c r="BA950" s="87"/>
      <c r="BB950" s="87"/>
      <c r="BC950" s="87"/>
      <c r="BD950" s="87"/>
      <c r="BE950" s="87"/>
      <c r="BF950" s="87"/>
      <c r="BG950" s="87"/>
      <c r="BH950" s="87"/>
      <c r="BI950" s="87"/>
      <c r="BJ950" s="87"/>
      <c r="BK950" s="87"/>
      <c r="BL950" s="87"/>
      <c r="BM950" s="87"/>
      <c r="BN950" s="87"/>
      <c r="BO950" s="87"/>
      <c r="BP950" s="87"/>
      <c r="BQ950" s="87"/>
      <c r="BR950" s="87"/>
      <c r="BS950" s="63"/>
    </row>
    <row r="951" spans="4:71" s="64" customFormat="1" ht="9.75" customHeight="1" x14ac:dyDescent="0.3">
      <c r="D951" s="87"/>
      <c r="E951" s="87"/>
      <c r="F951" s="87"/>
      <c r="G951" s="87"/>
      <c r="H951" s="87"/>
      <c r="I951" s="87"/>
      <c r="J951" s="87"/>
      <c r="K951" s="87"/>
      <c r="L951" s="87"/>
      <c r="M951" s="87"/>
      <c r="N951" s="87"/>
      <c r="O951" s="87"/>
      <c r="P951" s="87"/>
      <c r="Q951" s="87"/>
      <c r="R951" s="87"/>
      <c r="S951" s="87"/>
      <c r="T951" s="87"/>
      <c r="U951" s="87"/>
      <c r="V951" s="87"/>
      <c r="W951" s="87"/>
      <c r="X951" s="87"/>
      <c r="Y951" s="87"/>
      <c r="Z951" s="87"/>
      <c r="AA951" s="87"/>
      <c r="AB951" s="87"/>
      <c r="AC951" s="87"/>
      <c r="AD951" s="87"/>
      <c r="AE951" s="87"/>
      <c r="AF951" s="87"/>
      <c r="AG951" s="87"/>
      <c r="AH951" s="87"/>
      <c r="AI951" s="87"/>
      <c r="AJ951" s="87"/>
      <c r="AK951" s="87"/>
      <c r="AL951" s="87"/>
      <c r="AM951" s="87"/>
      <c r="AN951" s="87"/>
      <c r="AO951" s="87"/>
      <c r="AP951" s="87"/>
      <c r="AQ951" s="87"/>
      <c r="AR951" s="87"/>
      <c r="AS951" s="87"/>
      <c r="AT951" s="87"/>
      <c r="AU951" s="87"/>
      <c r="AV951" s="87"/>
      <c r="AW951" s="87"/>
      <c r="AX951" s="87"/>
      <c r="AY951" s="87"/>
      <c r="AZ951" s="87"/>
      <c r="BA951" s="87"/>
      <c r="BB951" s="87"/>
      <c r="BC951" s="87"/>
      <c r="BD951" s="87"/>
      <c r="BE951" s="87"/>
      <c r="BF951" s="87"/>
      <c r="BG951" s="87"/>
      <c r="BH951" s="87"/>
      <c r="BI951" s="87"/>
      <c r="BJ951" s="87"/>
      <c r="BK951" s="87"/>
      <c r="BL951" s="87"/>
      <c r="BM951" s="87"/>
      <c r="BN951" s="87"/>
      <c r="BO951" s="87"/>
      <c r="BP951" s="87"/>
      <c r="BQ951" s="87"/>
      <c r="BR951" s="87"/>
      <c r="BS951" s="63"/>
    </row>
    <row r="952" spans="4:71" s="64" customFormat="1" ht="9.75" customHeight="1" x14ac:dyDescent="0.3">
      <c r="D952" s="87"/>
      <c r="E952" s="87"/>
      <c r="F952" s="87"/>
      <c r="G952" s="87"/>
      <c r="H952" s="87"/>
      <c r="I952" s="87"/>
      <c r="J952" s="87"/>
      <c r="K952" s="87"/>
      <c r="L952" s="87"/>
      <c r="M952" s="87"/>
      <c r="N952" s="87"/>
      <c r="O952" s="87"/>
      <c r="P952" s="87"/>
      <c r="Q952" s="87"/>
      <c r="R952" s="87"/>
      <c r="S952" s="87"/>
      <c r="T952" s="87"/>
      <c r="U952" s="87"/>
      <c r="V952" s="87"/>
      <c r="W952" s="87"/>
      <c r="X952" s="87"/>
      <c r="Y952" s="87"/>
      <c r="Z952" s="87"/>
      <c r="AA952" s="87"/>
      <c r="AB952" s="87"/>
      <c r="AC952" s="87"/>
      <c r="AD952" s="87"/>
      <c r="AE952" s="87"/>
      <c r="AF952" s="87"/>
      <c r="AG952" s="87"/>
      <c r="AH952" s="87"/>
      <c r="AI952" s="87"/>
      <c r="AJ952" s="87"/>
      <c r="AK952" s="87"/>
      <c r="AL952" s="87"/>
      <c r="AM952" s="87"/>
      <c r="AN952" s="87"/>
      <c r="AO952" s="87"/>
      <c r="AP952" s="87"/>
      <c r="AQ952" s="87"/>
      <c r="AR952" s="87"/>
      <c r="AS952" s="87"/>
      <c r="AT952" s="87"/>
      <c r="AU952" s="87"/>
      <c r="AV952" s="87"/>
      <c r="AW952" s="87"/>
      <c r="AX952" s="87"/>
      <c r="AY952" s="87"/>
      <c r="AZ952" s="87"/>
      <c r="BA952" s="87"/>
      <c r="BB952" s="87"/>
      <c r="BC952" s="87"/>
      <c r="BD952" s="87"/>
      <c r="BE952" s="87"/>
      <c r="BF952" s="87"/>
      <c r="BG952" s="87"/>
      <c r="BH952" s="87"/>
      <c r="BI952" s="87"/>
      <c r="BJ952" s="87"/>
      <c r="BK952" s="87"/>
      <c r="BL952" s="87"/>
      <c r="BM952" s="87"/>
      <c r="BN952" s="87"/>
      <c r="BO952" s="87"/>
      <c r="BP952" s="87"/>
      <c r="BQ952" s="87"/>
      <c r="BR952" s="87"/>
      <c r="BS952" s="63"/>
    </row>
    <row r="953" spans="4:71" s="64" customFormat="1" ht="9.75" customHeight="1" x14ac:dyDescent="0.3">
      <c r="D953" s="87"/>
      <c r="E953" s="87"/>
      <c r="F953" s="87"/>
      <c r="G953" s="87"/>
      <c r="H953" s="87"/>
      <c r="I953" s="87"/>
      <c r="J953" s="87"/>
      <c r="K953" s="87"/>
      <c r="L953" s="87"/>
      <c r="M953" s="87"/>
      <c r="N953" s="87"/>
      <c r="O953" s="87"/>
      <c r="P953" s="87"/>
      <c r="Q953" s="87"/>
      <c r="R953" s="87"/>
      <c r="S953" s="87"/>
      <c r="T953" s="87"/>
      <c r="U953" s="87"/>
      <c r="V953" s="87"/>
      <c r="W953" s="87"/>
      <c r="X953" s="87"/>
      <c r="Y953" s="87"/>
      <c r="Z953" s="87"/>
      <c r="AA953" s="87"/>
      <c r="AB953" s="87"/>
      <c r="AC953" s="87"/>
      <c r="AD953" s="87"/>
      <c r="AE953" s="87"/>
      <c r="AF953" s="87"/>
      <c r="AG953" s="87"/>
      <c r="AH953" s="87"/>
      <c r="AI953" s="87"/>
      <c r="AJ953" s="87"/>
      <c r="AK953" s="87"/>
      <c r="AL953" s="87"/>
      <c r="AM953" s="87"/>
      <c r="AN953" s="87"/>
      <c r="AO953" s="87"/>
      <c r="AP953" s="87"/>
      <c r="AQ953" s="87"/>
      <c r="AR953" s="87"/>
      <c r="AS953" s="87"/>
      <c r="AT953" s="87"/>
      <c r="AU953" s="87"/>
      <c r="AV953" s="87"/>
      <c r="AW953" s="87"/>
      <c r="AX953" s="87"/>
      <c r="AY953" s="87"/>
      <c r="AZ953" s="87"/>
      <c r="BA953" s="87"/>
      <c r="BB953" s="87"/>
      <c r="BC953" s="87"/>
      <c r="BD953" s="87"/>
      <c r="BE953" s="87"/>
      <c r="BF953" s="87"/>
      <c r="BG953" s="87"/>
      <c r="BH953" s="87"/>
      <c r="BI953" s="87"/>
      <c r="BJ953" s="87"/>
      <c r="BK953" s="87"/>
      <c r="BL953" s="87"/>
      <c r="BM953" s="87"/>
      <c r="BN953" s="87"/>
      <c r="BO953" s="87"/>
      <c r="BP953" s="87"/>
      <c r="BQ953" s="87"/>
      <c r="BR953" s="87"/>
      <c r="BS953" s="63"/>
    </row>
    <row r="954" spans="4:71" s="64" customFormat="1" ht="9.75" customHeight="1" x14ac:dyDescent="0.3">
      <c r="D954" s="87"/>
      <c r="E954" s="87"/>
      <c r="F954" s="87"/>
      <c r="G954" s="87"/>
      <c r="H954" s="87"/>
      <c r="I954" s="87"/>
      <c r="J954" s="87"/>
      <c r="K954" s="87"/>
      <c r="L954" s="87"/>
      <c r="M954" s="87"/>
      <c r="N954" s="87"/>
      <c r="O954" s="87"/>
      <c r="P954" s="87"/>
      <c r="Q954" s="87"/>
      <c r="R954" s="87"/>
      <c r="S954" s="87"/>
      <c r="T954" s="87"/>
      <c r="U954" s="87"/>
      <c r="V954" s="87"/>
      <c r="W954" s="87"/>
      <c r="X954" s="87"/>
      <c r="Y954" s="87"/>
      <c r="Z954" s="87"/>
      <c r="AA954" s="87"/>
      <c r="AB954" s="87"/>
      <c r="AC954" s="87"/>
      <c r="AD954" s="87"/>
      <c r="AE954" s="87"/>
      <c r="AF954" s="87"/>
      <c r="AG954" s="87"/>
      <c r="AH954" s="87"/>
      <c r="AI954" s="87"/>
      <c r="AJ954" s="87"/>
      <c r="AK954" s="87"/>
      <c r="AL954" s="87"/>
      <c r="AM954" s="87"/>
      <c r="AN954" s="87"/>
      <c r="AO954" s="87"/>
      <c r="AP954" s="87"/>
      <c r="AQ954" s="87"/>
      <c r="AR954" s="87"/>
      <c r="AS954" s="87"/>
      <c r="AT954" s="87"/>
      <c r="AU954" s="87"/>
      <c r="AV954" s="87"/>
      <c r="AW954" s="87"/>
      <c r="AX954" s="87"/>
      <c r="AY954" s="87"/>
      <c r="AZ954" s="87"/>
      <c r="BA954" s="87"/>
      <c r="BB954" s="87"/>
      <c r="BC954" s="87"/>
      <c r="BD954" s="87"/>
      <c r="BE954" s="87"/>
      <c r="BF954" s="87"/>
      <c r="BG954" s="87"/>
      <c r="BH954" s="87"/>
      <c r="BI954" s="87"/>
      <c r="BJ954" s="87"/>
      <c r="BK954" s="87"/>
      <c r="BL954" s="87"/>
      <c r="BM954" s="87"/>
      <c r="BN954" s="87"/>
      <c r="BO954" s="87"/>
      <c r="BP954" s="87"/>
      <c r="BQ954" s="87"/>
      <c r="BR954" s="87"/>
      <c r="BS954" s="63"/>
    </row>
    <row r="955" spans="4:71" s="64" customFormat="1" ht="9.75" customHeight="1" x14ac:dyDescent="0.3">
      <c r="D955" s="87"/>
      <c r="E955" s="87"/>
      <c r="F955" s="87"/>
      <c r="G955" s="87"/>
      <c r="H955" s="87"/>
      <c r="I955" s="87"/>
      <c r="J955" s="87"/>
      <c r="K955" s="87"/>
      <c r="L955" s="87"/>
      <c r="M955" s="87"/>
      <c r="N955" s="87"/>
      <c r="O955" s="87"/>
      <c r="P955" s="87"/>
      <c r="Q955" s="87"/>
      <c r="R955" s="87"/>
      <c r="S955" s="87"/>
      <c r="T955" s="87"/>
      <c r="U955" s="87"/>
      <c r="V955" s="87"/>
      <c r="W955" s="87"/>
      <c r="X955" s="87"/>
      <c r="Y955" s="87"/>
      <c r="Z955" s="87"/>
      <c r="AA955" s="87"/>
      <c r="AB955" s="87"/>
      <c r="AC955" s="87"/>
      <c r="AD955" s="87"/>
      <c r="AE955" s="87"/>
      <c r="AF955" s="87"/>
      <c r="AG955" s="87"/>
      <c r="AH955" s="87"/>
      <c r="AI955" s="87"/>
      <c r="AJ955" s="87"/>
      <c r="AK955" s="87"/>
      <c r="AL955" s="87"/>
      <c r="AM955" s="87"/>
      <c r="AN955" s="87"/>
      <c r="AO955" s="87"/>
      <c r="AP955" s="87"/>
      <c r="AQ955" s="87"/>
      <c r="AR955" s="87"/>
      <c r="AS955" s="87"/>
      <c r="AT955" s="87"/>
      <c r="AU955" s="87"/>
      <c r="AV955" s="87"/>
      <c r="AW955" s="87"/>
      <c r="AX955" s="87"/>
      <c r="AY955" s="87"/>
      <c r="AZ955" s="87"/>
      <c r="BA955" s="87"/>
      <c r="BB955" s="87"/>
      <c r="BC955" s="87"/>
      <c r="BD955" s="87"/>
      <c r="BE955" s="87"/>
      <c r="BF955" s="87"/>
      <c r="BG955" s="87"/>
      <c r="BH955" s="87"/>
      <c r="BI955" s="87"/>
      <c r="BJ955" s="87"/>
      <c r="BK955" s="87"/>
      <c r="BL955" s="87"/>
      <c r="BM955" s="87"/>
      <c r="BN955" s="87"/>
      <c r="BO955" s="87"/>
      <c r="BP955" s="87"/>
      <c r="BQ955" s="87"/>
      <c r="BR955" s="87"/>
      <c r="BS955" s="63"/>
    </row>
    <row r="956" spans="4:71" s="64" customFormat="1" ht="9.75" customHeight="1" x14ac:dyDescent="0.3">
      <c r="D956" s="87"/>
      <c r="E956" s="87"/>
      <c r="F956" s="87"/>
      <c r="G956" s="87"/>
      <c r="H956" s="87"/>
      <c r="I956" s="87"/>
      <c r="J956" s="87"/>
      <c r="K956" s="87"/>
      <c r="L956" s="87"/>
      <c r="M956" s="87"/>
      <c r="N956" s="87"/>
      <c r="O956" s="87"/>
      <c r="P956" s="87"/>
      <c r="Q956" s="87"/>
      <c r="R956" s="87"/>
      <c r="S956" s="87"/>
      <c r="T956" s="87"/>
      <c r="U956" s="87"/>
      <c r="V956" s="87"/>
      <c r="W956" s="87"/>
      <c r="X956" s="87"/>
      <c r="Y956" s="87"/>
      <c r="Z956" s="87"/>
      <c r="AA956" s="87"/>
      <c r="AB956" s="87"/>
      <c r="AC956" s="87"/>
      <c r="AD956" s="87"/>
      <c r="AE956" s="87"/>
      <c r="AF956" s="87"/>
      <c r="AG956" s="87"/>
      <c r="AH956" s="87"/>
      <c r="AI956" s="87"/>
      <c r="AJ956" s="87"/>
      <c r="AK956" s="87"/>
      <c r="AL956" s="87"/>
      <c r="AM956" s="87"/>
      <c r="AN956" s="87"/>
      <c r="AO956" s="87"/>
      <c r="AP956" s="87"/>
      <c r="AQ956" s="87"/>
      <c r="AR956" s="87"/>
      <c r="AS956" s="87"/>
      <c r="AT956" s="87"/>
      <c r="AU956" s="87"/>
      <c r="AV956" s="87"/>
      <c r="AW956" s="87"/>
      <c r="AX956" s="87"/>
      <c r="AY956" s="87"/>
      <c r="AZ956" s="87"/>
      <c r="BA956" s="87"/>
      <c r="BB956" s="87"/>
      <c r="BC956" s="87"/>
      <c r="BD956" s="87"/>
      <c r="BE956" s="87"/>
      <c r="BF956" s="87"/>
      <c r="BG956" s="87"/>
      <c r="BH956" s="87"/>
      <c r="BI956" s="87"/>
      <c r="BJ956" s="87"/>
      <c r="BK956" s="87"/>
      <c r="BL956" s="87"/>
      <c r="BM956" s="87"/>
      <c r="BN956" s="87"/>
      <c r="BO956" s="87"/>
      <c r="BP956" s="87"/>
      <c r="BQ956" s="87"/>
      <c r="BR956" s="87"/>
      <c r="BS956" s="63"/>
    </row>
    <row r="957" spans="4:71" s="64" customFormat="1" ht="9.75" customHeight="1" x14ac:dyDescent="0.3">
      <c r="D957" s="87"/>
      <c r="E957" s="87"/>
      <c r="F957" s="87"/>
      <c r="G957" s="87"/>
      <c r="H957" s="87"/>
      <c r="I957" s="87"/>
      <c r="J957" s="87"/>
      <c r="K957" s="87"/>
      <c r="L957" s="87"/>
      <c r="M957" s="87"/>
      <c r="N957" s="87"/>
      <c r="O957" s="87"/>
      <c r="P957" s="87"/>
      <c r="Q957" s="87"/>
      <c r="R957" s="87"/>
      <c r="S957" s="87"/>
      <c r="T957" s="87"/>
      <c r="U957" s="87"/>
      <c r="V957" s="87"/>
      <c r="W957" s="87"/>
      <c r="X957" s="87"/>
      <c r="Y957" s="87"/>
      <c r="Z957" s="87"/>
      <c r="AA957" s="87"/>
      <c r="AB957" s="87"/>
      <c r="AC957" s="87"/>
      <c r="AD957" s="87"/>
      <c r="AE957" s="87"/>
      <c r="AF957" s="87"/>
      <c r="AG957" s="87"/>
      <c r="AH957" s="87"/>
      <c r="AI957" s="87"/>
      <c r="AJ957" s="87"/>
      <c r="AK957" s="87"/>
      <c r="AL957" s="87"/>
      <c r="AM957" s="87"/>
      <c r="AN957" s="87"/>
      <c r="AO957" s="87"/>
      <c r="AP957" s="87"/>
      <c r="AQ957" s="87"/>
      <c r="AR957" s="87"/>
      <c r="AS957" s="87"/>
      <c r="AT957" s="87"/>
      <c r="AU957" s="87"/>
      <c r="AV957" s="87"/>
      <c r="AW957" s="87"/>
      <c r="AX957" s="87"/>
      <c r="AY957" s="87"/>
      <c r="AZ957" s="87"/>
      <c r="BA957" s="87"/>
      <c r="BB957" s="87"/>
      <c r="BC957" s="87"/>
      <c r="BD957" s="87"/>
      <c r="BE957" s="87"/>
      <c r="BF957" s="87"/>
      <c r="BG957" s="87"/>
      <c r="BH957" s="87"/>
      <c r="BI957" s="87"/>
      <c r="BJ957" s="87"/>
      <c r="BK957" s="87"/>
      <c r="BL957" s="87"/>
      <c r="BM957" s="87"/>
      <c r="BN957" s="87"/>
      <c r="BO957" s="87"/>
      <c r="BP957" s="87"/>
      <c r="BQ957" s="87"/>
      <c r="BR957" s="87"/>
      <c r="BS957" s="63"/>
    </row>
    <row r="958" spans="4:71" s="64" customFormat="1" ht="9.75" customHeight="1" x14ac:dyDescent="0.3">
      <c r="D958" s="87"/>
      <c r="E958" s="87"/>
      <c r="F958" s="87"/>
      <c r="G958" s="87"/>
      <c r="H958" s="87"/>
      <c r="I958" s="87"/>
      <c r="J958" s="87"/>
      <c r="K958" s="87"/>
      <c r="L958" s="87"/>
      <c r="M958" s="87"/>
      <c r="N958" s="87"/>
      <c r="O958" s="87"/>
      <c r="P958" s="87"/>
      <c r="Q958" s="87"/>
      <c r="R958" s="87"/>
      <c r="S958" s="87"/>
      <c r="T958" s="87"/>
      <c r="U958" s="87"/>
      <c r="V958" s="87"/>
      <c r="W958" s="87"/>
      <c r="X958" s="87"/>
      <c r="Y958" s="87"/>
      <c r="Z958" s="87"/>
      <c r="AA958" s="87"/>
      <c r="AB958" s="87"/>
      <c r="AC958" s="87"/>
      <c r="AD958" s="87"/>
      <c r="AE958" s="87"/>
      <c r="AF958" s="87"/>
      <c r="AG958" s="87"/>
      <c r="AH958" s="87"/>
      <c r="AI958" s="87"/>
      <c r="AJ958" s="87"/>
      <c r="AK958" s="87"/>
      <c r="AL958" s="87"/>
      <c r="AM958" s="87"/>
      <c r="AN958" s="87"/>
      <c r="AO958" s="87"/>
      <c r="AP958" s="87"/>
      <c r="AQ958" s="87"/>
      <c r="AR958" s="87"/>
      <c r="AS958" s="87"/>
      <c r="AT958" s="87"/>
      <c r="AU958" s="87"/>
      <c r="AV958" s="87"/>
      <c r="AW958" s="87"/>
      <c r="AX958" s="87"/>
      <c r="AY958" s="87"/>
      <c r="AZ958" s="87"/>
      <c r="BA958" s="87"/>
      <c r="BB958" s="87"/>
      <c r="BC958" s="87"/>
      <c r="BD958" s="87"/>
      <c r="BE958" s="87"/>
      <c r="BF958" s="87"/>
      <c r="BG958" s="87"/>
      <c r="BH958" s="87"/>
      <c r="BI958" s="87"/>
      <c r="BJ958" s="87"/>
      <c r="BK958" s="87"/>
      <c r="BL958" s="87"/>
      <c r="BM958" s="87"/>
      <c r="BN958" s="87"/>
      <c r="BO958" s="87"/>
      <c r="BP958" s="87"/>
      <c r="BQ958" s="87"/>
      <c r="BR958" s="87"/>
      <c r="BS958" s="63"/>
    </row>
    <row r="959" spans="4:71" s="64" customFormat="1" ht="9.75" customHeight="1" x14ac:dyDescent="0.3">
      <c r="D959" s="87"/>
      <c r="E959" s="87"/>
      <c r="F959" s="87"/>
      <c r="G959" s="87"/>
      <c r="H959" s="87"/>
      <c r="I959" s="87"/>
      <c r="J959" s="87"/>
      <c r="K959" s="87"/>
      <c r="L959" s="87"/>
      <c r="M959" s="87"/>
      <c r="N959" s="87"/>
      <c r="O959" s="87"/>
      <c r="P959" s="87"/>
      <c r="Q959" s="87"/>
      <c r="R959" s="87"/>
      <c r="S959" s="87"/>
      <c r="T959" s="87"/>
      <c r="U959" s="87"/>
      <c r="V959" s="87"/>
      <c r="W959" s="87"/>
      <c r="X959" s="87"/>
      <c r="Y959" s="87"/>
      <c r="Z959" s="87"/>
      <c r="AA959" s="87"/>
      <c r="AB959" s="87"/>
      <c r="AC959" s="87"/>
      <c r="AD959" s="87"/>
      <c r="AE959" s="87"/>
      <c r="AF959" s="87"/>
      <c r="AG959" s="87"/>
      <c r="AH959" s="87"/>
      <c r="AI959" s="87"/>
      <c r="AJ959" s="87"/>
      <c r="AK959" s="87"/>
      <c r="AL959" s="87"/>
      <c r="AM959" s="87"/>
      <c r="AN959" s="87"/>
      <c r="AO959" s="87"/>
      <c r="AP959" s="87"/>
      <c r="AQ959" s="87"/>
      <c r="AR959" s="87"/>
      <c r="AS959" s="87"/>
      <c r="AT959" s="87"/>
      <c r="AU959" s="87"/>
      <c r="AV959" s="87"/>
      <c r="AW959" s="87"/>
      <c r="AX959" s="87"/>
      <c r="AY959" s="87"/>
      <c r="AZ959" s="87"/>
      <c r="BA959" s="87"/>
      <c r="BB959" s="87"/>
      <c r="BC959" s="87"/>
      <c r="BD959" s="87"/>
      <c r="BE959" s="87"/>
      <c r="BF959" s="87"/>
      <c r="BG959" s="87"/>
      <c r="BH959" s="87"/>
      <c r="BI959" s="87"/>
      <c r="BJ959" s="87"/>
      <c r="BK959" s="87"/>
      <c r="BL959" s="87"/>
      <c r="BM959" s="87"/>
      <c r="BN959" s="87"/>
      <c r="BO959" s="87"/>
      <c r="BP959" s="87"/>
      <c r="BQ959" s="87"/>
      <c r="BR959" s="87"/>
      <c r="BS959" s="63"/>
    </row>
    <row r="960" spans="4:71" s="64" customFormat="1" ht="9.75" customHeight="1" x14ac:dyDescent="0.3">
      <c r="D960" s="87"/>
      <c r="E960" s="87"/>
      <c r="F960" s="87"/>
      <c r="G960" s="87"/>
      <c r="H960" s="87"/>
      <c r="I960" s="87"/>
      <c r="J960" s="87"/>
      <c r="K960" s="87"/>
      <c r="L960" s="87"/>
      <c r="M960" s="87"/>
      <c r="N960" s="87"/>
      <c r="O960" s="87"/>
      <c r="P960" s="87"/>
      <c r="Q960" s="87"/>
      <c r="R960" s="87"/>
      <c r="S960" s="87"/>
      <c r="T960" s="87"/>
      <c r="U960" s="87"/>
      <c r="V960" s="87"/>
      <c r="W960" s="87"/>
      <c r="X960" s="87"/>
      <c r="Y960" s="87"/>
      <c r="Z960" s="87"/>
      <c r="AA960" s="87"/>
      <c r="AB960" s="87"/>
      <c r="AC960" s="87"/>
      <c r="AD960" s="87"/>
      <c r="AE960" s="87"/>
      <c r="AF960" s="87"/>
      <c r="AG960" s="87"/>
      <c r="AH960" s="87"/>
      <c r="AI960" s="87"/>
      <c r="AJ960" s="87"/>
      <c r="AK960" s="87"/>
      <c r="AL960" s="87"/>
      <c r="AM960" s="87"/>
      <c r="AN960" s="87"/>
      <c r="AO960" s="87"/>
      <c r="AP960" s="87"/>
      <c r="AQ960" s="87"/>
      <c r="AR960" s="87"/>
      <c r="AS960" s="87"/>
      <c r="AT960" s="87"/>
      <c r="AU960" s="87"/>
      <c r="AV960" s="87"/>
      <c r="AW960" s="87"/>
      <c r="AX960" s="87"/>
      <c r="AY960" s="87"/>
      <c r="AZ960" s="87"/>
      <c r="BA960" s="87"/>
      <c r="BB960" s="87"/>
      <c r="BC960" s="87"/>
      <c r="BD960" s="87"/>
      <c r="BE960" s="87"/>
      <c r="BF960" s="87"/>
      <c r="BG960" s="87"/>
      <c r="BH960" s="87"/>
      <c r="BI960" s="87"/>
      <c r="BJ960" s="87"/>
      <c r="BK960" s="87"/>
      <c r="BL960" s="87"/>
      <c r="BM960" s="87"/>
      <c r="BN960" s="87"/>
      <c r="BO960" s="87"/>
      <c r="BP960" s="87"/>
      <c r="BQ960" s="87"/>
      <c r="BR960" s="87"/>
      <c r="BS960" s="63"/>
    </row>
    <row r="961" spans="4:71" s="64" customFormat="1" ht="9.75" customHeight="1" x14ac:dyDescent="0.3">
      <c r="D961" s="87"/>
      <c r="E961" s="87"/>
      <c r="F961" s="87"/>
      <c r="G961" s="87"/>
      <c r="H961" s="87"/>
      <c r="I961" s="87"/>
      <c r="J961" s="87"/>
      <c r="K961" s="87"/>
      <c r="L961" s="87"/>
      <c r="M961" s="87"/>
      <c r="N961" s="87"/>
      <c r="O961" s="87"/>
      <c r="P961" s="87"/>
      <c r="Q961" s="87"/>
      <c r="R961" s="87"/>
      <c r="S961" s="87"/>
      <c r="T961" s="87"/>
      <c r="U961" s="87"/>
      <c r="V961" s="87"/>
      <c r="W961" s="87"/>
      <c r="X961" s="87"/>
      <c r="Y961" s="87"/>
      <c r="Z961" s="87"/>
      <c r="AA961" s="87"/>
      <c r="AB961" s="87"/>
      <c r="AC961" s="87"/>
      <c r="AD961" s="87"/>
      <c r="AE961" s="87"/>
      <c r="AF961" s="87"/>
      <c r="AG961" s="87"/>
      <c r="AH961" s="87"/>
      <c r="AI961" s="87"/>
      <c r="AJ961" s="87"/>
      <c r="AK961" s="87"/>
      <c r="AL961" s="87"/>
      <c r="AM961" s="87"/>
      <c r="AN961" s="87"/>
      <c r="AO961" s="87"/>
      <c r="AP961" s="87"/>
      <c r="AQ961" s="87"/>
      <c r="AR961" s="87"/>
      <c r="AS961" s="87"/>
      <c r="AT961" s="87"/>
      <c r="AU961" s="87"/>
      <c r="AV961" s="87"/>
      <c r="AW961" s="87"/>
      <c r="AX961" s="87"/>
      <c r="AY961" s="87"/>
      <c r="AZ961" s="87"/>
      <c r="BA961" s="87"/>
      <c r="BB961" s="87"/>
      <c r="BC961" s="87"/>
      <c r="BD961" s="87"/>
      <c r="BE961" s="87"/>
      <c r="BF961" s="87"/>
      <c r="BG961" s="87"/>
      <c r="BH961" s="87"/>
      <c r="BI961" s="87"/>
      <c r="BJ961" s="87"/>
      <c r="BK961" s="87"/>
      <c r="BL961" s="87"/>
      <c r="BM961" s="87"/>
      <c r="BN961" s="87"/>
      <c r="BO961" s="87"/>
      <c r="BP961" s="87"/>
      <c r="BQ961" s="87"/>
      <c r="BR961" s="87"/>
      <c r="BS961" s="63"/>
    </row>
    <row r="962" spans="4:71" s="64" customFormat="1" ht="9.75" customHeight="1" x14ac:dyDescent="0.3">
      <c r="D962" s="87"/>
      <c r="E962" s="87"/>
      <c r="F962" s="87"/>
      <c r="G962" s="87"/>
      <c r="H962" s="87"/>
      <c r="I962" s="87"/>
      <c r="J962" s="87"/>
      <c r="K962" s="87"/>
      <c r="L962" s="87"/>
      <c r="M962" s="87"/>
      <c r="N962" s="87"/>
      <c r="O962" s="87"/>
      <c r="P962" s="87"/>
      <c r="Q962" s="87"/>
      <c r="R962" s="87"/>
      <c r="S962" s="87"/>
      <c r="T962" s="87"/>
      <c r="U962" s="87"/>
      <c r="V962" s="87"/>
      <c r="W962" s="87"/>
      <c r="X962" s="87"/>
      <c r="Y962" s="87"/>
      <c r="Z962" s="87"/>
      <c r="AA962" s="87"/>
      <c r="AB962" s="87"/>
      <c r="AC962" s="87"/>
      <c r="AD962" s="87"/>
      <c r="AE962" s="87"/>
      <c r="AF962" s="87"/>
      <c r="AG962" s="87"/>
      <c r="AH962" s="87"/>
      <c r="AI962" s="87"/>
      <c r="AJ962" s="87"/>
      <c r="AK962" s="87"/>
      <c r="AL962" s="87"/>
      <c r="AM962" s="87"/>
      <c r="AN962" s="87"/>
      <c r="AO962" s="87"/>
      <c r="AP962" s="87"/>
      <c r="AQ962" s="87"/>
      <c r="AR962" s="87"/>
      <c r="AS962" s="87"/>
      <c r="AT962" s="87"/>
      <c r="AU962" s="87"/>
      <c r="AV962" s="87"/>
      <c r="AW962" s="87"/>
      <c r="AX962" s="87"/>
      <c r="AY962" s="87"/>
      <c r="AZ962" s="87"/>
      <c r="BA962" s="87"/>
      <c r="BB962" s="87"/>
      <c r="BC962" s="87"/>
      <c r="BD962" s="87"/>
      <c r="BE962" s="87"/>
      <c r="BF962" s="87"/>
      <c r="BG962" s="87"/>
      <c r="BH962" s="87"/>
      <c r="BI962" s="87"/>
      <c r="BJ962" s="87"/>
      <c r="BK962" s="87"/>
      <c r="BL962" s="87"/>
      <c r="BM962" s="87"/>
      <c r="BN962" s="87"/>
      <c r="BO962" s="87"/>
      <c r="BP962" s="87"/>
      <c r="BQ962" s="87"/>
      <c r="BR962" s="87"/>
      <c r="BS962" s="63"/>
    </row>
    <row r="963" spans="4:71" s="64" customFormat="1" ht="9.75" customHeight="1" x14ac:dyDescent="0.3">
      <c r="D963" s="87"/>
      <c r="E963" s="87"/>
      <c r="F963" s="87"/>
      <c r="G963" s="87"/>
      <c r="H963" s="87"/>
      <c r="I963" s="87"/>
      <c r="J963" s="87"/>
      <c r="K963" s="87"/>
      <c r="L963" s="87"/>
      <c r="M963" s="87"/>
      <c r="N963" s="87"/>
      <c r="O963" s="87"/>
      <c r="P963" s="87"/>
      <c r="Q963" s="87"/>
      <c r="R963" s="87"/>
      <c r="S963" s="87"/>
      <c r="T963" s="87"/>
      <c r="U963" s="87"/>
      <c r="V963" s="87"/>
      <c r="W963" s="87"/>
      <c r="X963" s="87"/>
      <c r="Y963" s="87"/>
      <c r="Z963" s="87"/>
      <c r="AA963" s="87"/>
      <c r="AB963" s="87"/>
      <c r="AC963" s="87"/>
      <c r="AD963" s="87"/>
      <c r="AE963" s="87"/>
      <c r="AF963" s="87"/>
      <c r="AG963" s="87"/>
      <c r="AH963" s="87"/>
      <c r="AI963" s="87"/>
      <c r="AJ963" s="87"/>
      <c r="AK963" s="87"/>
      <c r="AL963" s="87"/>
      <c r="AM963" s="87"/>
      <c r="AN963" s="87"/>
      <c r="AO963" s="87"/>
      <c r="AP963" s="87"/>
      <c r="AQ963" s="87"/>
      <c r="AR963" s="87"/>
      <c r="AS963" s="87"/>
      <c r="AT963" s="87"/>
      <c r="AU963" s="87"/>
      <c r="AV963" s="87"/>
      <c r="AW963" s="87"/>
      <c r="AX963" s="87"/>
      <c r="AY963" s="87"/>
      <c r="AZ963" s="87"/>
      <c r="BA963" s="87"/>
      <c r="BB963" s="87"/>
      <c r="BC963" s="87"/>
      <c r="BD963" s="87"/>
      <c r="BE963" s="87"/>
      <c r="BF963" s="87"/>
      <c r="BG963" s="87"/>
      <c r="BH963" s="87"/>
      <c r="BI963" s="87"/>
      <c r="BJ963" s="87"/>
      <c r="BK963" s="87"/>
      <c r="BL963" s="87"/>
      <c r="BM963" s="87"/>
      <c r="BN963" s="87"/>
      <c r="BO963" s="87"/>
      <c r="BP963" s="87"/>
      <c r="BQ963" s="87"/>
      <c r="BR963" s="87"/>
      <c r="BS963" s="63"/>
    </row>
    <row r="964" spans="4:71" s="64" customFormat="1" ht="9.75" customHeight="1" x14ac:dyDescent="0.3">
      <c r="D964" s="87"/>
      <c r="E964" s="87"/>
      <c r="F964" s="87"/>
      <c r="G964" s="87"/>
      <c r="H964" s="87"/>
      <c r="I964" s="87"/>
      <c r="J964" s="87"/>
      <c r="K964" s="87"/>
      <c r="L964" s="87"/>
      <c r="M964" s="87"/>
      <c r="N964" s="87"/>
      <c r="O964" s="87"/>
      <c r="P964" s="87"/>
      <c r="Q964" s="87"/>
      <c r="R964" s="87"/>
      <c r="S964" s="87"/>
      <c r="T964" s="87"/>
      <c r="U964" s="87"/>
      <c r="V964" s="87"/>
      <c r="W964" s="87"/>
      <c r="X964" s="87"/>
      <c r="Y964" s="87"/>
      <c r="Z964" s="87"/>
      <c r="AA964" s="87"/>
      <c r="AB964" s="87"/>
      <c r="AC964" s="87"/>
      <c r="AD964" s="87"/>
      <c r="AE964" s="87"/>
      <c r="AF964" s="87"/>
      <c r="AG964" s="87"/>
      <c r="AH964" s="87"/>
      <c r="AI964" s="87"/>
      <c r="AJ964" s="87"/>
      <c r="AK964" s="87"/>
      <c r="AL964" s="87"/>
      <c r="AM964" s="87"/>
      <c r="AN964" s="87"/>
      <c r="AO964" s="87"/>
      <c r="AP964" s="87"/>
      <c r="AQ964" s="87"/>
      <c r="AR964" s="87"/>
      <c r="AS964" s="87"/>
      <c r="AT964" s="87"/>
      <c r="AU964" s="87"/>
      <c r="AV964" s="87"/>
      <c r="AW964" s="87"/>
      <c r="AX964" s="87"/>
      <c r="AY964" s="87"/>
      <c r="AZ964" s="87"/>
      <c r="BA964" s="87"/>
      <c r="BB964" s="87"/>
      <c r="BC964" s="87"/>
      <c r="BD964" s="87"/>
      <c r="BE964" s="87"/>
      <c r="BF964" s="87"/>
      <c r="BG964" s="87"/>
      <c r="BH964" s="87"/>
      <c r="BI964" s="87"/>
      <c r="BJ964" s="87"/>
      <c r="BK964" s="87"/>
      <c r="BL964" s="87"/>
      <c r="BM964" s="87"/>
      <c r="BN964" s="87"/>
      <c r="BO964" s="87"/>
      <c r="BP964" s="87"/>
      <c r="BQ964" s="87"/>
      <c r="BR964" s="87"/>
      <c r="BS964" s="63"/>
    </row>
    <row r="965" spans="4:71" s="64" customFormat="1" ht="9.75" customHeight="1" x14ac:dyDescent="0.3">
      <c r="D965" s="87"/>
      <c r="E965" s="87"/>
      <c r="F965" s="87"/>
      <c r="G965" s="87"/>
      <c r="H965" s="87"/>
      <c r="I965" s="87"/>
      <c r="J965" s="87"/>
      <c r="K965" s="87"/>
      <c r="L965" s="87"/>
      <c r="M965" s="87"/>
      <c r="N965" s="87"/>
      <c r="O965" s="87"/>
      <c r="P965" s="87"/>
      <c r="Q965" s="87"/>
      <c r="R965" s="87"/>
      <c r="S965" s="87"/>
      <c r="T965" s="87"/>
      <c r="U965" s="87"/>
      <c r="V965" s="87"/>
      <c r="W965" s="87"/>
      <c r="X965" s="87"/>
      <c r="Y965" s="87"/>
      <c r="Z965" s="87"/>
      <c r="AA965" s="87"/>
      <c r="AB965" s="87"/>
      <c r="AC965" s="87"/>
      <c r="AD965" s="87"/>
      <c r="AE965" s="87"/>
      <c r="AF965" s="87"/>
      <c r="AG965" s="87"/>
      <c r="AH965" s="87"/>
      <c r="AI965" s="87"/>
      <c r="AJ965" s="87"/>
      <c r="AK965" s="87"/>
      <c r="AL965" s="87"/>
      <c r="AM965" s="87"/>
      <c r="AN965" s="87"/>
      <c r="AO965" s="87"/>
      <c r="AP965" s="87"/>
      <c r="AQ965" s="87"/>
      <c r="AR965" s="87"/>
      <c r="AS965" s="87"/>
      <c r="AT965" s="87"/>
      <c r="AU965" s="87"/>
      <c r="AV965" s="87"/>
      <c r="AW965" s="87"/>
      <c r="AX965" s="87"/>
      <c r="AY965" s="87"/>
      <c r="AZ965" s="87"/>
      <c r="BA965" s="87"/>
      <c r="BB965" s="87"/>
      <c r="BC965" s="87"/>
      <c r="BD965" s="87"/>
      <c r="BE965" s="87"/>
      <c r="BF965" s="87"/>
      <c r="BG965" s="87"/>
      <c r="BH965" s="87"/>
      <c r="BI965" s="87"/>
      <c r="BJ965" s="87"/>
      <c r="BK965" s="87"/>
      <c r="BL965" s="87"/>
      <c r="BM965" s="87"/>
      <c r="BN965" s="87"/>
      <c r="BO965" s="87"/>
      <c r="BP965" s="87"/>
      <c r="BQ965" s="87"/>
      <c r="BR965" s="87"/>
      <c r="BS965" s="63"/>
    </row>
    <row r="966" spans="4:71" s="64" customFormat="1" ht="9.75" customHeight="1" x14ac:dyDescent="0.3">
      <c r="D966" s="87"/>
      <c r="E966" s="87"/>
      <c r="F966" s="87"/>
      <c r="G966" s="87"/>
      <c r="H966" s="87"/>
      <c r="I966" s="87"/>
      <c r="J966" s="87"/>
      <c r="K966" s="87"/>
      <c r="L966" s="87"/>
      <c r="M966" s="87"/>
      <c r="N966" s="87"/>
      <c r="O966" s="87"/>
      <c r="P966" s="87"/>
      <c r="Q966" s="87"/>
      <c r="R966" s="87"/>
      <c r="S966" s="87"/>
      <c r="T966" s="87"/>
      <c r="U966" s="87"/>
      <c r="V966" s="87"/>
      <c r="W966" s="87"/>
      <c r="X966" s="87"/>
      <c r="Y966" s="87"/>
      <c r="Z966" s="87"/>
      <c r="AA966" s="87"/>
      <c r="AB966" s="87"/>
      <c r="AC966" s="87"/>
      <c r="AD966" s="87"/>
      <c r="AE966" s="87"/>
      <c r="AF966" s="87"/>
      <c r="AG966" s="87"/>
      <c r="AH966" s="87"/>
      <c r="AI966" s="87"/>
      <c r="AJ966" s="87"/>
      <c r="AK966" s="87"/>
      <c r="AL966" s="87"/>
      <c r="AM966" s="87"/>
      <c r="AN966" s="87"/>
      <c r="AO966" s="87"/>
      <c r="AP966" s="87"/>
      <c r="AQ966" s="87"/>
      <c r="AR966" s="87"/>
      <c r="AS966" s="87"/>
      <c r="AT966" s="87"/>
      <c r="AU966" s="87"/>
      <c r="AV966" s="87"/>
      <c r="AW966" s="87"/>
      <c r="AX966" s="87"/>
      <c r="AY966" s="87"/>
      <c r="AZ966" s="87"/>
      <c r="BA966" s="87"/>
      <c r="BB966" s="87"/>
      <c r="BC966" s="87"/>
      <c r="BD966" s="87"/>
      <c r="BE966" s="87"/>
      <c r="BF966" s="87"/>
      <c r="BG966" s="87"/>
      <c r="BH966" s="87"/>
      <c r="BI966" s="87"/>
      <c r="BJ966" s="87"/>
      <c r="BK966" s="87"/>
      <c r="BL966" s="87"/>
      <c r="BM966" s="87"/>
      <c r="BN966" s="87"/>
      <c r="BO966" s="87"/>
      <c r="BP966" s="87"/>
      <c r="BQ966" s="87"/>
      <c r="BR966" s="87"/>
      <c r="BS966" s="63"/>
    </row>
    <row r="967" spans="4:71" s="64" customFormat="1" ht="9.75" customHeight="1" x14ac:dyDescent="0.3">
      <c r="D967" s="87"/>
      <c r="E967" s="87"/>
      <c r="F967" s="87"/>
      <c r="G967" s="87"/>
      <c r="H967" s="87"/>
      <c r="I967" s="87"/>
      <c r="J967" s="87"/>
      <c r="K967" s="87"/>
      <c r="L967" s="87"/>
      <c r="M967" s="87"/>
      <c r="N967" s="87"/>
      <c r="O967" s="87"/>
      <c r="P967" s="87"/>
      <c r="Q967" s="87"/>
      <c r="R967" s="87"/>
      <c r="S967" s="87"/>
      <c r="T967" s="87"/>
      <c r="U967" s="87"/>
      <c r="V967" s="87"/>
      <c r="W967" s="87"/>
      <c r="X967" s="87"/>
      <c r="Y967" s="87"/>
      <c r="Z967" s="87"/>
      <c r="AA967" s="87"/>
      <c r="AB967" s="87"/>
      <c r="AC967" s="87"/>
      <c r="AD967" s="87"/>
      <c r="AE967" s="87"/>
      <c r="AF967" s="87"/>
      <c r="AG967" s="87"/>
      <c r="AH967" s="87"/>
      <c r="AI967" s="87"/>
      <c r="AJ967" s="87"/>
      <c r="AK967" s="87"/>
      <c r="AL967" s="87"/>
      <c r="AM967" s="87"/>
      <c r="AN967" s="87"/>
      <c r="AO967" s="87"/>
      <c r="AP967" s="87"/>
      <c r="AQ967" s="87"/>
      <c r="AR967" s="87"/>
      <c r="AS967" s="87"/>
      <c r="AT967" s="87"/>
      <c r="AU967" s="87"/>
      <c r="AV967" s="87"/>
      <c r="AW967" s="87"/>
      <c r="AX967" s="87"/>
      <c r="AY967" s="87"/>
      <c r="AZ967" s="87"/>
      <c r="BA967" s="87"/>
      <c r="BB967" s="87"/>
      <c r="BC967" s="87"/>
      <c r="BD967" s="87"/>
      <c r="BE967" s="87"/>
      <c r="BF967" s="87"/>
      <c r="BG967" s="87"/>
      <c r="BH967" s="87"/>
      <c r="BI967" s="87"/>
      <c r="BJ967" s="87"/>
      <c r="BK967" s="87"/>
      <c r="BL967" s="87"/>
      <c r="BM967" s="87"/>
      <c r="BN967" s="87"/>
      <c r="BO967" s="87"/>
      <c r="BP967" s="87"/>
      <c r="BQ967" s="87"/>
      <c r="BR967" s="87"/>
      <c r="BS967" s="63"/>
    </row>
    <row r="968" spans="4:71" s="64" customFormat="1" ht="9.75" customHeight="1" x14ac:dyDescent="0.3">
      <c r="D968" s="87"/>
      <c r="E968" s="87"/>
      <c r="F968" s="87"/>
      <c r="G968" s="87"/>
      <c r="H968" s="87"/>
      <c r="I968" s="87"/>
      <c r="J968" s="87"/>
      <c r="K968" s="87"/>
      <c r="L968" s="87"/>
      <c r="M968" s="87"/>
      <c r="N968" s="87"/>
      <c r="O968" s="87"/>
      <c r="P968" s="87"/>
      <c r="Q968" s="87"/>
      <c r="R968" s="87"/>
      <c r="S968" s="87"/>
      <c r="T968" s="87"/>
      <c r="U968" s="87"/>
      <c r="V968" s="87"/>
      <c r="W968" s="87"/>
      <c r="X968" s="87"/>
      <c r="Y968" s="87"/>
      <c r="Z968" s="87"/>
      <c r="AA968" s="87"/>
      <c r="AB968" s="87"/>
      <c r="AC968" s="87"/>
      <c r="AD968" s="87"/>
      <c r="AE968" s="87"/>
      <c r="AF968" s="87"/>
      <c r="AG968" s="87"/>
      <c r="AH968" s="87"/>
      <c r="AI968" s="87"/>
      <c r="AJ968" s="87"/>
      <c r="AK968" s="87"/>
      <c r="AL968" s="87"/>
      <c r="AM968" s="87"/>
      <c r="AN968" s="87"/>
      <c r="AO968" s="87"/>
      <c r="AP968" s="87"/>
      <c r="AQ968" s="87"/>
      <c r="AR968" s="87"/>
      <c r="AS968" s="87"/>
      <c r="AT968" s="87"/>
      <c r="AU968" s="87"/>
      <c r="AV968" s="87"/>
      <c r="AW968" s="87"/>
      <c r="AX968" s="87"/>
      <c r="AY968" s="87"/>
      <c r="AZ968" s="87"/>
      <c r="BA968" s="87"/>
      <c r="BB968" s="87"/>
      <c r="BC968" s="87"/>
      <c r="BD968" s="87"/>
      <c r="BE968" s="87"/>
      <c r="BF968" s="87"/>
      <c r="BG968" s="87"/>
      <c r="BH968" s="87"/>
      <c r="BI968" s="87"/>
      <c r="BJ968" s="87"/>
      <c r="BK968" s="87"/>
      <c r="BL968" s="87"/>
      <c r="BM968" s="87"/>
      <c r="BN968" s="87"/>
      <c r="BO968" s="87"/>
      <c r="BP968" s="87"/>
      <c r="BQ968" s="87"/>
      <c r="BR968" s="87"/>
      <c r="BS968" s="63"/>
    </row>
    <row r="969" spans="4:71" s="64" customFormat="1" ht="9.75" customHeight="1" x14ac:dyDescent="0.3">
      <c r="D969" s="87"/>
      <c r="E969" s="87"/>
      <c r="F969" s="87"/>
      <c r="G969" s="87"/>
      <c r="H969" s="87"/>
      <c r="I969" s="87"/>
      <c r="J969" s="87"/>
      <c r="K969" s="87"/>
      <c r="L969" s="87"/>
      <c r="M969" s="87"/>
      <c r="N969" s="87"/>
      <c r="O969" s="87"/>
      <c r="P969" s="87"/>
      <c r="Q969" s="87"/>
      <c r="R969" s="87"/>
      <c r="S969" s="87"/>
      <c r="T969" s="87"/>
      <c r="U969" s="87"/>
      <c r="V969" s="87"/>
      <c r="W969" s="87"/>
      <c r="X969" s="87"/>
      <c r="Y969" s="87"/>
      <c r="Z969" s="87"/>
      <c r="AA969" s="87"/>
      <c r="AB969" s="87"/>
      <c r="AC969" s="87"/>
      <c r="AD969" s="87"/>
      <c r="AE969" s="87"/>
      <c r="AF969" s="87"/>
      <c r="AG969" s="87"/>
      <c r="AH969" s="87"/>
      <c r="AI969" s="87"/>
      <c r="AJ969" s="87"/>
      <c r="AK969" s="87"/>
      <c r="AL969" s="87"/>
      <c r="AM969" s="87"/>
      <c r="AN969" s="87"/>
      <c r="AO969" s="87"/>
      <c r="AP969" s="87"/>
      <c r="AQ969" s="87"/>
      <c r="AR969" s="87"/>
      <c r="AS969" s="87"/>
      <c r="AT969" s="87"/>
      <c r="AU969" s="87"/>
      <c r="AV969" s="87"/>
      <c r="AW969" s="87"/>
      <c r="AX969" s="87"/>
      <c r="AY969" s="87"/>
      <c r="AZ969" s="87"/>
      <c r="BA969" s="87"/>
      <c r="BB969" s="87"/>
      <c r="BC969" s="87"/>
      <c r="BD969" s="87"/>
      <c r="BE969" s="87"/>
      <c r="BF969" s="87"/>
      <c r="BG969" s="87"/>
      <c r="BH969" s="87"/>
      <c r="BI969" s="87"/>
      <c r="BJ969" s="87"/>
      <c r="BK969" s="87"/>
      <c r="BL969" s="87"/>
      <c r="BM969" s="87"/>
      <c r="BN969" s="87"/>
      <c r="BO969" s="87"/>
      <c r="BP969" s="87"/>
      <c r="BQ969" s="87"/>
      <c r="BR969" s="87"/>
      <c r="BS969" s="63"/>
    </row>
    <row r="970" spans="4:71" s="64" customFormat="1" ht="9.75" customHeight="1" x14ac:dyDescent="0.3">
      <c r="D970" s="87"/>
      <c r="E970" s="87"/>
      <c r="F970" s="87"/>
      <c r="G970" s="87"/>
      <c r="H970" s="87"/>
      <c r="I970" s="87"/>
      <c r="J970" s="87"/>
      <c r="K970" s="87"/>
      <c r="L970" s="87"/>
      <c r="M970" s="87"/>
      <c r="N970" s="87"/>
      <c r="O970" s="87"/>
      <c r="P970" s="87"/>
      <c r="Q970" s="87"/>
      <c r="R970" s="87"/>
      <c r="S970" s="87"/>
      <c r="T970" s="87"/>
      <c r="U970" s="87"/>
      <c r="V970" s="87"/>
      <c r="W970" s="87"/>
      <c r="X970" s="87"/>
      <c r="Y970" s="87"/>
      <c r="Z970" s="87"/>
      <c r="AA970" s="87"/>
      <c r="AB970" s="87"/>
      <c r="AC970" s="87"/>
      <c r="AD970" s="87"/>
      <c r="AE970" s="87"/>
      <c r="AF970" s="87"/>
      <c r="AG970" s="87"/>
      <c r="AH970" s="87"/>
      <c r="AI970" s="87"/>
      <c r="AJ970" s="87"/>
      <c r="AK970" s="87"/>
      <c r="AL970" s="87"/>
      <c r="AM970" s="87"/>
      <c r="AN970" s="87"/>
      <c r="AO970" s="87"/>
      <c r="AP970" s="87"/>
      <c r="AQ970" s="87"/>
      <c r="AR970" s="87"/>
      <c r="AS970" s="87"/>
      <c r="AT970" s="87"/>
      <c r="AU970" s="87"/>
      <c r="AV970" s="87"/>
      <c r="AW970" s="87"/>
      <c r="AX970" s="87"/>
      <c r="AY970" s="87"/>
      <c r="AZ970" s="87"/>
      <c r="BA970" s="87"/>
      <c r="BB970" s="87"/>
      <c r="BC970" s="87"/>
      <c r="BD970" s="87"/>
      <c r="BE970" s="87"/>
      <c r="BF970" s="87"/>
      <c r="BG970" s="87"/>
      <c r="BH970" s="87"/>
      <c r="BI970" s="87"/>
      <c r="BJ970" s="87"/>
      <c r="BK970" s="87"/>
      <c r="BL970" s="87"/>
      <c r="BM970" s="87"/>
      <c r="BN970" s="87"/>
      <c r="BO970" s="87"/>
      <c r="BP970" s="87"/>
      <c r="BQ970" s="87"/>
      <c r="BR970" s="87"/>
      <c r="BS970" s="63"/>
    </row>
    <row r="971" spans="4:71" s="64" customFormat="1" ht="9.75" customHeight="1" x14ac:dyDescent="0.3">
      <c r="D971" s="87"/>
      <c r="E971" s="87"/>
      <c r="F971" s="87"/>
      <c r="G971" s="87"/>
      <c r="H971" s="87"/>
      <c r="I971" s="87"/>
      <c r="J971" s="87"/>
      <c r="K971" s="87"/>
      <c r="L971" s="87"/>
      <c r="M971" s="87"/>
      <c r="N971" s="87"/>
      <c r="O971" s="87"/>
      <c r="P971" s="87"/>
      <c r="Q971" s="87"/>
      <c r="R971" s="87"/>
      <c r="S971" s="87"/>
      <c r="T971" s="87"/>
      <c r="U971" s="87"/>
      <c r="V971" s="87"/>
      <c r="W971" s="87"/>
      <c r="X971" s="87"/>
      <c r="Y971" s="87"/>
      <c r="Z971" s="87"/>
      <c r="AA971" s="87"/>
      <c r="AB971" s="87"/>
      <c r="AC971" s="87"/>
      <c r="AD971" s="87"/>
      <c r="AE971" s="87"/>
      <c r="AF971" s="87"/>
      <c r="AG971" s="87"/>
      <c r="AH971" s="87"/>
      <c r="AI971" s="87"/>
      <c r="AJ971" s="87"/>
      <c r="AK971" s="87"/>
      <c r="AL971" s="87"/>
      <c r="AM971" s="87"/>
      <c r="AN971" s="87"/>
      <c r="AO971" s="87"/>
      <c r="AP971" s="87"/>
      <c r="AQ971" s="87"/>
      <c r="AR971" s="87"/>
      <c r="AS971" s="87"/>
      <c r="AT971" s="87"/>
      <c r="AU971" s="87"/>
      <c r="AV971" s="87"/>
      <c r="AW971" s="87"/>
      <c r="AX971" s="87"/>
      <c r="AY971" s="87"/>
      <c r="AZ971" s="87"/>
      <c r="BA971" s="87"/>
      <c r="BB971" s="87"/>
      <c r="BC971" s="87"/>
      <c r="BD971" s="87"/>
      <c r="BE971" s="87"/>
      <c r="BF971" s="87"/>
      <c r="BG971" s="87"/>
      <c r="BH971" s="87"/>
      <c r="BI971" s="87"/>
      <c r="BJ971" s="87"/>
      <c r="BK971" s="87"/>
      <c r="BL971" s="87"/>
      <c r="BM971" s="87"/>
      <c r="BN971" s="87"/>
      <c r="BO971" s="87"/>
      <c r="BP971" s="87"/>
      <c r="BQ971" s="87"/>
      <c r="BR971" s="87"/>
      <c r="BS971" s="63"/>
    </row>
    <row r="972" spans="4:71" s="64" customFormat="1" ht="9.75" customHeight="1" x14ac:dyDescent="0.3">
      <c r="D972" s="87"/>
      <c r="E972" s="87"/>
      <c r="F972" s="87"/>
      <c r="G972" s="87"/>
      <c r="H972" s="87"/>
      <c r="I972" s="87"/>
      <c r="J972" s="87"/>
      <c r="K972" s="87"/>
      <c r="L972" s="87"/>
      <c r="M972" s="87"/>
      <c r="N972" s="87"/>
      <c r="O972" s="87"/>
      <c r="P972" s="87"/>
      <c r="Q972" s="87"/>
      <c r="R972" s="87"/>
      <c r="S972" s="87"/>
      <c r="T972" s="87"/>
      <c r="U972" s="87"/>
      <c r="V972" s="87"/>
      <c r="W972" s="87"/>
      <c r="X972" s="87"/>
      <c r="Y972" s="87"/>
      <c r="Z972" s="87"/>
      <c r="AA972" s="87"/>
      <c r="AB972" s="87"/>
      <c r="AC972" s="87"/>
      <c r="AD972" s="87"/>
      <c r="AE972" s="87"/>
      <c r="AF972" s="87"/>
      <c r="AG972" s="87"/>
      <c r="AH972" s="87"/>
      <c r="AI972" s="87"/>
      <c r="AJ972" s="87"/>
      <c r="AK972" s="87"/>
      <c r="AL972" s="87"/>
      <c r="AM972" s="87"/>
      <c r="AN972" s="87"/>
      <c r="AO972" s="87"/>
      <c r="AP972" s="87"/>
      <c r="AQ972" s="87"/>
      <c r="AR972" s="87"/>
      <c r="AS972" s="87"/>
      <c r="AT972" s="87"/>
      <c r="AU972" s="87"/>
      <c r="AV972" s="87"/>
      <c r="AW972" s="87"/>
      <c r="AX972" s="87"/>
      <c r="AY972" s="87"/>
      <c r="AZ972" s="87"/>
      <c r="BA972" s="87"/>
      <c r="BB972" s="87"/>
      <c r="BC972" s="87"/>
      <c r="BD972" s="87"/>
      <c r="BE972" s="87"/>
      <c r="BF972" s="87"/>
      <c r="BG972" s="87"/>
      <c r="BH972" s="87"/>
      <c r="BI972" s="87"/>
      <c r="BJ972" s="87"/>
      <c r="BK972" s="87"/>
      <c r="BL972" s="87"/>
      <c r="BM972" s="87"/>
      <c r="BN972" s="87"/>
      <c r="BO972" s="87"/>
      <c r="BP972" s="87"/>
      <c r="BQ972" s="87"/>
      <c r="BR972" s="87"/>
      <c r="BS972" s="63"/>
    </row>
    <row r="973" spans="4:71" s="64" customFormat="1" ht="9.75" customHeight="1" x14ac:dyDescent="0.3">
      <c r="D973" s="87"/>
      <c r="E973" s="87"/>
      <c r="F973" s="87"/>
      <c r="G973" s="87"/>
      <c r="H973" s="87"/>
      <c r="I973" s="87"/>
      <c r="J973" s="87"/>
      <c r="K973" s="87"/>
      <c r="L973" s="87"/>
      <c r="M973" s="87"/>
      <c r="N973" s="87"/>
      <c r="O973" s="87"/>
      <c r="P973" s="87"/>
      <c r="Q973" s="87"/>
      <c r="R973" s="87"/>
      <c r="S973" s="87"/>
      <c r="T973" s="87"/>
      <c r="U973" s="87"/>
      <c r="V973" s="87"/>
      <c r="W973" s="87"/>
      <c r="X973" s="87"/>
      <c r="Y973" s="87"/>
      <c r="Z973" s="87"/>
      <c r="AA973" s="87"/>
      <c r="AB973" s="87"/>
      <c r="AC973" s="87"/>
      <c r="AD973" s="87"/>
      <c r="AE973" s="87"/>
      <c r="AF973" s="87"/>
      <c r="AG973" s="87"/>
      <c r="AH973" s="87"/>
      <c r="AI973" s="87"/>
      <c r="AJ973" s="87"/>
      <c r="AK973" s="87"/>
      <c r="AL973" s="87"/>
      <c r="AM973" s="87"/>
      <c r="AN973" s="87"/>
      <c r="AO973" s="87"/>
      <c r="AP973" s="87"/>
      <c r="AQ973" s="87"/>
      <c r="AR973" s="87"/>
      <c r="AS973" s="87"/>
      <c r="AT973" s="87"/>
      <c r="AU973" s="87"/>
      <c r="AV973" s="87"/>
      <c r="AW973" s="87"/>
      <c r="AX973" s="87"/>
      <c r="AY973" s="87"/>
      <c r="AZ973" s="87"/>
      <c r="BA973" s="87"/>
      <c r="BB973" s="87"/>
      <c r="BC973" s="87"/>
      <c r="BD973" s="87"/>
      <c r="BE973" s="87"/>
      <c r="BF973" s="87"/>
      <c r="BG973" s="87"/>
      <c r="BH973" s="87"/>
      <c r="BI973" s="87"/>
      <c r="BJ973" s="87"/>
      <c r="BK973" s="87"/>
      <c r="BL973" s="87"/>
      <c r="BM973" s="87"/>
      <c r="BN973" s="87"/>
      <c r="BO973" s="87"/>
      <c r="BP973" s="87"/>
      <c r="BQ973" s="87"/>
      <c r="BR973" s="87"/>
      <c r="BS973" s="63"/>
    </row>
    <row r="974" spans="4:71" s="64" customFormat="1" ht="9.75" customHeight="1" x14ac:dyDescent="0.3">
      <c r="D974" s="87"/>
      <c r="E974" s="87"/>
      <c r="F974" s="87"/>
      <c r="G974" s="87"/>
      <c r="H974" s="87"/>
      <c r="I974" s="87"/>
      <c r="J974" s="87"/>
      <c r="K974" s="87"/>
      <c r="L974" s="87"/>
      <c r="M974" s="87"/>
      <c r="N974" s="87"/>
      <c r="O974" s="87"/>
      <c r="P974" s="87"/>
      <c r="Q974" s="87"/>
      <c r="R974" s="87"/>
      <c r="S974" s="87"/>
      <c r="T974" s="87"/>
      <c r="U974" s="87"/>
      <c r="V974" s="87"/>
      <c r="W974" s="87"/>
      <c r="X974" s="87"/>
      <c r="Y974" s="87"/>
      <c r="Z974" s="87"/>
      <c r="AA974" s="87"/>
      <c r="AB974" s="87"/>
      <c r="AC974" s="87"/>
      <c r="AD974" s="87"/>
      <c r="AE974" s="87"/>
      <c r="AF974" s="87"/>
      <c r="AG974" s="87"/>
      <c r="AH974" s="87"/>
      <c r="AI974" s="87"/>
      <c r="AJ974" s="87"/>
      <c r="AK974" s="87"/>
      <c r="AL974" s="87"/>
      <c r="AM974" s="87"/>
      <c r="AN974" s="87"/>
      <c r="AO974" s="87"/>
      <c r="AP974" s="87"/>
      <c r="AQ974" s="87"/>
      <c r="AR974" s="87"/>
      <c r="AS974" s="87"/>
      <c r="AT974" s="87"/>
      <c r="AU974" s="87"/>
      <c r="AV974" s="87"/>
      <c r="AW974" s="87"/>
      <c r="AX974" s="87"/>
      <c r="AY974" s="87"/>
      <c r="AZ974" s="87"/>
      <c r="BA974" s="87"/>
      <c r="BB974" s="87"/>
      <c r="BC974" s="87"/>
      <c r="BD974" s="87"/>
      <c r="BE974" s="87"/>
      <c r="BF974" s="87"/>
      <c r="BG974" s="87"/>
      <c r="BH974" s="87"/>
      <c r="BI974" s="87"/>
      <c r="BJ974" s="87"/>
      <c r="BK974" s="87"/>
      <c r="BL974" s="87"/>
      <c r="BM974" s="87"/>
      <c r="BN974" s="87"/>
      <c r="BO974" s="87"/>
      <c r="BP974" s="87"/>
      <c r="BQ974" s="87"/>
      <c r="BR974" s="87"/>
      <c r="BS974" s="63"/>
    </row>
    <row r="975" spans="4:71" s="64" customFormat="1" ht="9.75" customHeight="1" x14ac:dyDescent="0.3">
      <c r="D975" s="87"/>
      <c r="E975" s="87"/>
      <c r="F975" s="87"/>
      <c r="G975" s="87"/>
      <c r="H975" s="87"/>
      <c r="I975" s="87"/>
      <c r="J975" s="87"/>
      <c r="K975" s="87"/>
      <c r="L975" s="87"/>
      <c r="M975" s="87"/>
      <c r="N975" s="87"/>
      <c r="O975" s="87"/>
      <c r="P975" s="87"/>
      <c r="Q975" s="87"/>
      <c r="R975" s="87"/>
      <c r="S975" s="87"/>
      <c r="T975" s="87"/>
      <c r="U975" s="87"/>
      <c r="V975" s="87"/>
      <c r="W975" s="87"/>
      <c r="X975" s="87"/>
      <c r="Y975" s="87"/>
      <c r="Z975" s="87"/>
      <c r="AA975" s="87"/>
      <c r="AB975" s="87"/>
      <c r="AC975" s="87"/>
      <c r="AD975" s="87"/>
      <c r="AE975" s="87"/>
      <c r="AF975" s="87"/>
      <c r="AG975" s="87"/>
      <c r="AH975" s="87"/>
      <c r="AI975" s="87"/>
      <c r="AJ975" s="87"/>
      <c r="AK975" s="87"/>
      <c r="AL975" s="87"/>
      <c r="AM975" s="87"/>
      <c r="AN975" s="87"/>
      <c r="AO975" s="87"/>
      <c r="AP975" s="87"/>
      <c r="AQ975" s="87"/>
      <c r="AR975" s="87"/>
      <c r="AS975" s="87"/>
      <c r="AT975" s="87"/>
      <c r="AU975" s="87"/>
      <c r="AV975" s="87"/>
      <c r="AW975" s="87"/>
      <c r="AX975" s="87"/>
      <c r="AY975" s="87"/>
      <c r="AZ975" s="87"/>
      <c r="BA975" s="87"/>
      <c r="BB975" s="87"/>
      <c r="BC975" s="87"/>
      <c r="BD975" s="87"/>
      <c r="BE975" s="87"/>
      <c r="BF975" s="87"/>
      <c r="BG975" s="87"/>
      <c r="BH975" s="87"/>
      <c r="BI975" s="87"/>
      <c r="BJ975" s="87"/>
      <c r="BK975" s="87"/>
      <c r="BL975" s="87"/>
      <c r="BM975" s="87"/>
      <c r="BN975" s="87"/>
      <c r="BO975" s="87"/>
      <c r="BP975" s="87"/>
      <c r="BQ975" s="87"/>
      <c r="BR975" s="87"/>
      <c r="BS975" s="63"/>
    </row>
    <row r="976" spans="4:71" s="64" customFormat="1" ht="9.75" customHeight="1" x14ac:dyDescent="0.3">
      <c r="D976" s="87"/>
      <c r="E976" s="87"/>
      <c r="F976" s="87"/>
      <c r="G976" s="87"/>
      <c r="H976" s="87"/>
      <c r="I976" s="87"/>
      <c r="J976" s="87"/>
      <c r="K976" s="87"/>
      <c r="L976" s="87"/>
      <c r="M976" s="87"/>
      <c r="N976" s="87"/>
      <c r="O976" s="87"/>
      <c r="P976" s="87"/>
      <c r="Q976" s="87"/>
      <c r="R976" s="87"/>
      <c r="S976" s="87"/>
      <c r="T976" s="87"/>
      <c r="U976" s="87"/>
      <c r="V976" s="87"/>
      <c r="W976" s="87"/>
      <c r="X976" s="87"/>
      <c r="Y976" s="87"/>
      <c r="Z976" s="87"/>
      <c r="AA976" s="87"/>
      <c r="AB976" s="87"/>
      <c r="AC976" s="87"/>
      <c r="AD976" s="87"/>
      <c r="AE976" s="87"/>
      <c r="AF976" s="87"/>
      <c r="AG976" s="87"/>
      <c r="AH976" s="87"/>
      <c r="AI976" s="87"/>
      <c r="AJ976" s="87"/>
      <c r="AK976" s="87"/>
      <c r="AL976" s="87"/>
      <c r="AM976" s="87"/>
      <c r="AN976" s="87"/>
      <c r="AO976" s="87"/>
      <c r="AP976" s="87"/>
      <c r="AQ976" s="87"/>
      <c r="AR976" s="87"/>
      <c r="AS976" s="87"/>
      <c r="AT976" s="87"/>
      <c r="AU976" s="87"/>
      <c r="AV976" s="87"/>
      <c r="AW976" s="87"/>
      <c r="AX976" s="87"/>
      <c r="AY976" s="87"/>
      <c r="AZ976" s="87"/>
      <c r="BA976" s="87"/>
      <c r="BB976" s="87"/>
      <c r="BC976" s="87"/>
      <c r="BD976" s="87"/>
      <c r="BE976" s="87"/>
      <c r="BF976" s="87"/>
      <c r="BG976" s="87"/>
      <c r="BH976" s="87"/>
      <c r="BI976" s="87"/>
      <c r="BJ976" s="87"/>
      <c r="BK976" s="87"/>
      <c r="BL976" s="87"/>
      <c r="BM976" s="87"/>
      <c r="BN976" s="87"/>
      <c r="BO976" s="87"/>
      <c r="BP976" s="87"/>
      <c r="BQ976" s="87"/>
      <c r="BR976" s="87"/>
      <c r="BS976" s="63"/>
    </row>
    <row r="977" spans="4:71" s="64" customFormat="1" ht="9.75" customHeight="1" x14ac:dyDescent="0.3">
      <c r="D977" s="87"/>
      <c r="E977" s="87"/>
      <c r="F977" s="87"/>
      <c r="G977" s="87"/>
      <c r="H977" s="87"/>
      <c r="I977" s="87"/>
      <c r="J977" s="87"/>
      <c r="K977" s="87"/>
      <c r="L977" s="87"/>
      <c r="M977" s="87"/>
      <c r="N977" s="87"/>
      <c r="O977" s="87"/>
      <c r="P977" s="87"/>
      <c r="Q977" s="87"/>
      <c r="R977" s="87"/>
      <c r="S977" s="87"/>
      <c r="T977" s="87"/>
      <c r="U977" s="87"/>
      <c r="V977" s="87"/>
      <c r="W977" s="87"/>
      <c r="X977" s="87"/>
      <c r="Y977" s="87"/>
      <c r="Z977" s="87"/>
      <c r="AA977" s="87"/>
      <c r="AB977" s="87"/>
      <c r="AC977" s="87"/>
      <c r="AD977" s="87"/>
      <c r="AE977" s="87"/>
      <c r="AF977" s="87"/>
      <c r="AG977" s="87"/>
      <c r="AH977" s="87"/>
      <c r="AI977" s="87"/>
      <c r="AJ977" s="87"/>
      <c r="AK977" s="87"/>
      <c r="AL977" s="87"/>
      <c r="AM977" s="87"/>
      <c r="AN977" s="87"/>
      <c r="AO977" s="87"/>
      <c r="AP977" s="87"/>
      <c r="AQ977" s="87"/>
      <c r="AR977" s="87"/>
      <c r="AS977" s="87"/>
      <c r="AT977" s="87"/>
      <c r="AU977" s="87"/>
      <c r="AV977" s="87"/>
      <c r="AW977" s="87"/>
      <c r="AX977" s="87"/>
      <c r="AY977" s="87"/>
      <c r="AZ977" s="87"/>
      <c r="BA977" s="87"/>
      <c r="BB977" s="87"/>
      <c r="BC977" s="87"/>
      <c r="BD977" s="87"/>
      <c r="BE977" s="87"/>
      <c r="BF977" s="87"/>
      <c r="BG977" s="87"/>
      <c r="BH977" s="87"/>
      <c r="BI977" s="87"/>
      <c r="BJ977" s="87"/>
      <c r="BK977" s="87"/>
      <c r="BL977" s="87"/>
      <c r="BM977" s="87"/>
      <c r="BN977" s="87"/>
      <c r="BO977" s="87"/>
      <c r="BP977" s="87"/>
      <c r="BQ977" s="87"/>
      <c r="BR977" s="87"/>
      <c r="BS977" s="63"/>
    </row>
    <row r="978" spans="4:71" s="64" customFormat="1" ht="9.75" customHeight="1" x14ac:dyDescent="0.3">
      <c r="D978" s="87"/>
      <c r="E978" s="87"/>
      <c r="F978" s="87"/>
      <c r="G978" s="87"/>
      <c r="H978" s="87"/>
      <c r="I978" s="87"/>
      <c r="J978" s="87"/>
      <c r="K978" s="87"/>
      <c r="L978" s="87"/>
      <c r="M978" s="87"/>
      <c r="N978" s="87"/>
      <c r="O978" s="87"/>
      <c r="P978" s="87"/>
      <c r="Q978" s="87"/>
      <c r="R978" s="87"/>
      <c r="S978" s="87"/>
      <c r="T978" s="87"/>
      <c r="U978" s="87"/>
      <c r="V978" s="87"/>
      <c r="W978" s="87"/>
      <c r="X978" s="87"/>
      <c r="Y978" s="87"/>
      <c r="Z978" s="87"/>
      <c r="AA978" s="87"/>
      <c r="AB978" s="87"/>
      <c r="AC978" s="87"/>
      <c r="AD978" s="87"/>
      <c r="AE978" s="87"/>
      <c r="AF978" s="87"/>
      <c r="AG978" s="87"/>
      <c r="AH978" s="87"/>
      <c r="AI978" s="87"/>
      <c r="AJ978" s="87"/>
      <c r="AK978" s="87"/>
      <c r="AL978" s="87"/>
      <c r="AM978" s="87"/>
      <c r="AN978" s="87"/>
      <c r="AO978" s="87"/>
      <c r="AP978" s="87"/>
      <c r="AQ978" s="87"/>
      <c r="AR978" s="87"/>
      <c r="AS978" s="87"/>
      <c r="AT978" s="87"/>
      <c r="AU978" s="87"/>
      <c r="AV978" s="87"/>
      <c r="AW978" s="87"/>
      <c r="AX978" s="87"/>
      <c r="AY978" s="87"/>
      <c r="AZ978" s="87"/>
      <c r="BA978" s="87"/>
      <c r="BB978" s="87"/>
      <c r="BC978" s="87"/>
      <c r="BD978" s="87"/>
      <c r="BE978" s="87"/>
      <c r="BF978" s="87"/>
      <c r="BG978" s="87"/>
      <c r="BH978" s="87"/>
      <c r="BI978" s="87"/>
      <c r="BJ978" s="87"/>
      <c r="BK978" s="87"/>
      <c r="BL978" s="87"/>
      <c r="BM978" s="87"/>
      <c r="BN978" s="87"/>
      <c r="BO978" s="87"/>
      <c r="BP978" s="87"/>
      <c r="BQ978" s="87"/>
      <c r="BR978" s="87"/>
      <c r="BS978" s="63"/>
    </row>
    <row r="979" spans="4:71" s="64" customFormat="1" ht="9.75" customHeight="1" x14ac:dyDescent="0.3">
      <c r="D979" s="87"/>
      <c r="E979" s="87"/>
      <c r="F979" s="87"/>
      <c r="G979" s="87"/>
      <c r="H979" s="87"/>
      <c r="I979" s="87"/>
      <c r="J979" s="87"/>
      <c r="K979" s="87"/>
      <c r="L979" s="87"/>
      <c r="M979" s="87"/>
      <c r="N979" s="87"/>
      <c r="O979" s="87"/>
      <c r="P979" s="87"/>
      <c r="Q979" s="87"/>
      <c r="R979" s="87"/>
      <c r="S979" s="87"/>
      <c r="T979" s="87"/>
      <c r="U979" s="87"/>
      <c r="V979" s="87"/>
      <c r="W979" s="87"/>
      <c r="X979" s="87"/>
      <c r="Y979" s="87"/>
      <c r="Z979" s="87"/>
      <c r="AA979" s="87"/>
      <c r="AB979" s="87"/>
      <c r="AC979" s="87"/>
      <c r="AD979" s="87"/>
      <c r="AE979" s="87"/>
      <c r="AF979" s="87"/>
      <c r="AG979" s="87"/>
      <c r="AH979" s="87"/>
      <c r="AI979" s="87"/>
      <c r="AJ979" s="87"/>
      <c r="AK979" s="87"/>
      <c r="AL979" s="87"/>
      <c r="AM979" s="87"/>
      <c r="AN979" s="87"/>
      <c r="AO979" s="87"/>
      <c r="AP979" s="87"/>
      <c r="AQ979" s="87"/>
      <c r="AR979" s="87"/>
      <c r="AS979" s="87"/>
      <c r="AT979" s="87"/>
      <c r="AU979" s="87"/>
      <c r="AV979" s="87"/>
      <c r="AW979" s="87"/>
      <c r="AX979" s="87"/>
      <c r="AY979" s="87"/>
      <c r="AZ979" s="87"/>
      <c r="BA979" s="87"/>
      <c r="BB979" s="87"/>
      <c r="BC979" s="87"/>
      <c r="BD979" s="87"/>
      <c r="BE979" s="87"/>
      <c r="BF979" s="87"/>
      <c r="BG979" s="87"/>
      <c r="BH979" s="87"/>
      <c r="BI979" s="87"/>
      <c r="BJ979" s="87"/>
      <c r="BK979" s="87"/>
      <c r="BL979" s="87"/>
      <c r="BM979" s="87"/>
      <c r="BN979" s="87"/>
      <c r="BO979" s="87"/>
      <c r="BP979" s="87"/>
      <c r="BQ979" s="87"/>
      <c r="BR979" s="87"/>
      <c r="BS979" s="63"/>
    </row>
    <row r="980" spans="4:71" s="64" customFormat="1" ht="9.75" customHeight="1" x14ac:dyDescent="0.3">
      <c r="D980" s="87"/>
      <c r="E980" s="87"/>
      <c r="F980" s="87"/>
      <c r="G980" s="87"/>
      <c r="H980" s="87"/>
      <c r="I980" s="87"/>
      <c r="J980" s="87"/>
      <c r="K980" s="87"/>
      <c r="L980" s="87"/>
      <c r="M980" s="87"/>
      <c r="N980" s="87"/>
      <c r="O980" s="87"/>
      <c r="P980" s="87"/>
      <c r="Q980" s="87"/>
      <c r="R980" s="87"/>
      <c r="S980" s="87"/>
      <c r="T980" s="87"/>
      <c r="U980" s="87"/>
      <c r="V980" s="87"/>
      <c r="W980" s="87"/>
      <c r="X980" s="87"/>
      <c r="Y980" s="87"/>
      <c r="Z980" s="87"/>
      <c r="AA980" s="87"/>
      <c r="AB980" s="87"/>
      <c r="AC980" s="87"/>
      <c r="AD980" s="87"/>
      <c r="AE980" s="87"/>
      <c r="AF980" s="87"/>
      <c r="AG980" s="87"/>
      <c r="AH980" s="87"/>
      <c r="AI980" s="87"/>
      <c r="AJ980" s="87"/>
      <c r="AK980" s="87"/>
      <c r="AL980" s="87"/>
      <c r="AM980" s="87"/>
      <c r="AN980" s="87"/>
      <c r="AO980" s="87"/>
      <c r="AP980" s="87"/>
      <c r="AQ980" s="87"/>
      <c r="AR980" s="87"/>
      <c r="AS980" s="87"/>
      <c r="AT980" s="87"/>
      <c r="AU980" s="87"/>
      <c r="AV980" s="87"/>
      <c r="AW980" s="87"/>
      <c r="AX980" s="87"/>
      <c r="AY980" s="87"/>
      <c r="AZ980" s="87"/>
      <c r="BA980" s="87"/>
      <c r="BB980" s="87"/>
      <c r="BC980" s="87"/>
      <c r="BD980" s="87"/>
      <c r="BE980" s="87"/>
      <c r="BF980" s="87"/>
      <c r="BG980" s="87"/>
      <c r="BH980" s="87"/>
      <c r="BI980" s="87"/>
      <c r="BJ980" s="87"/>
      <c r="BK980" s="87"/>
      <c r="BL980" s="87"/>
      <c r="BM980" s="87"/>
      <c r="BN980" s="87"/>
      <c r="BO980" s="87"/>
      <c r="BP980" s="87"/>
      <c r="BQ980" s="87"/>
      <c r="BR980" s="87"/>
      <c r="BS980" s="63"/>
    </row>
    <row r="981" spans="4:71" s="64" customFormat="1" ht="9.75" customHeight="1" x14ac:dyDescent="0.3">
      <c r="D981" s="87"/>
      <c r="E981" s="87"/>
      <c r="F981" s="87"/>
      <c r="G981" s="87"/>
      <c r="H981" s="87"/>
      <c r="I981" s="87"/>
      <c r="J981" s="87"/>
      <c r="K981" s="87"/>
      <c r="L981" s="87"/>
      <c r="M981" s="87"/>
      <c r="N981" s="87"/>
      <c r="O981" s="87"/>
      <c r="P981" s="87"/>
      <c r="Q981" s="87"/>
      <c r="R981" s="87"/>
      <c r="S981" s="87"/>
      <c r="T981" s="87"/>
      <c r="U981" s="87"/>
      <c r="V981" s="87"/>
      <c r="W981" s="87"/>
      <c r="X981" s="87"/>
      <c r="Y981" s="87"/>
      <c r="Z981" s="87"/>
      <c r="AA981" s="87"/>
      <c r="AB981" s="87"/>
      <c r="AC981" s="87"/>
      <c r="AD981" s="87"/>
      <c r="AE981" s="87"/>
      <c r="AF981" s="87"/>
      <c r="AG981" s="87"/>
      <c r="AH981" s="87"/>
      <c r="AI981" s="87"/>
      <c r="AJ981" s="87"/>
      <c r="AK981" s="87"/>
      <c r="AL981" s="87"/>
      <c r="AM981" s="87"/>
      <c r="AN981" s="87"/>
      <c r="AO981" s="87"/>
      <c r="AP981" s="87"/>
      <c r="AQ981" s="87"/>
      <c r="AR981" s="87"/>
      <c r="AS981" s="87"/>
      <c r="AT981" s="87"/>
      <c r="AU981" s="87"/>
      <c r="AV981" s="87"/>
      <c r="AW981" s="87"/>
      <c r="AX981" s="87"/>
      <c r="AY981" s="87"/>
      <c r="AZ981" s="87"/>
      <c r="BA981" s="87"/>
      <c r="BB981" s="87"/>
      <c r="BC981" s="87"/>
      <c r="BD981" s="87"/>
      <c r="BE981" s="87"/>
      <c r="BF981" s="87"/>
      <c r="BG981" s="87"/>
      <c r="BH981" s="87"/>
      <c r="BI981" s="87"/>
      <c r="BJ981" s="87"/>
      <c r="BK981" s="87"/>
      <c r="BL981" s="87"/>
      <c r="BM981" s="87"/>
      <c r="BN981" s="87"/>
      <c r="BO981" s="87"/>
      <c r="BP981" s="87"/>
      <c r="BQ981" s="87"/>
      <c r="BR981" s="87"/>
      <c r="BS981" s="63"/>
    </row>
    <row r="982" spans="4:71" s="64" customFormat="1" ht="9.75" customHeight="1" x14ac:dyDescent="0.3">
      <c r="D982" s="87"/>
      <c r="E982" s="87"/>
      <c r="F982" s="87"/>
      <c r="G982" s="87"/>
      <c r="H982" s="87"/>
      <c r="I982" s="87"/>
      <c r="J982" s="87"/>
      <c r="K982" s="87"/>
      <c r="L982" s="87"/>
      <c r="M982" s="87"/>
      <c r="N982" s="87"/>
      <c r="O982" s="87"/>
      <c r="P982" s="87"/>
      <c r="Q982" s="87"/>
      <c r="R982" s="87"/>
      <c r="S982" s="87"/>
      <c r="T982" s="87"/>
      <c r="U982" s="87"/>
      <c r="V982" s="87"/>
      <c r="W982" s="87"/>
      <c r="X982" s="87"/>
      <c r="Y982" s="87"/>
      <c r="Z982" s="87"/>
      <c r="AA982" s="87"/>
      <c r="AB982" s="87"/>
      <c r="AC982" s="87"/>
      <c r="AD982" s="87"/>
      <c r="AE982" s="87"/>
      <c r="AF982" s="87"/>
      <c r="AG982" s="87"/>
      <c r="AH982" s="87"/>
      <c r="AI982" s="87"/>
      <c r="AJ982" s="87"/>
      <c r="AK982" s="87"/>
      <c r="AL982" s="87"/>
      <c r="AM982" s="87"/>
      <c r="AN982" s="87"/>
      <c r="AO982" s="87"/>
      <c r="AP982" s="87"/>
      <c r="AQ982" s="87"/>
      <c r="AR982" s="87"/>
      <c r="AS982" s="87"/>
      <c r="AT982" s="87"/>
      <c r="AU982" s="87"/>
      <c r="AV982" s="87"/>
      <c r="AW982" s="87"/>
      <c r="AX982" s="87"/>
      <c r="AY982" s="87"/>
      <c r="AZ982" s="87"/>
      <c r="BA982" s="87"/>
      <c r="BB982" s="87"/>
      <c r="BC982" s="87"/>
      <c r="BD982" s="87"/>
      <c r="BE982" s="87"/>
      <c r="BF982" s="87"/>
      <c r="BG982" s="87"/>
      <c r="BH982" s="87"/>
      <c r="BI982" s="87"/>
      <c r="BJ982" s="87"/>
      <c r="BK982" s="87"/>
      <c r="BL982" s="87"/>
      <c r="BM982" s="87"/>
      <c r="BN982" s="87"/>
      <c r="BO982" s="87"/>
      <c r="BP982" s="87"/>
      <c r="BQ982" s="87"/>
      <c r="BR982" s="87"/>
      <c r="BS982" s="63"/>
    </row>
    <row r="983" spans="4:71" s="64" customFormat="1" ht="9.75" customHeight="1" x14ac:dyDescent="0.3">
      <c r="D983" s="87"/>
      <c r="E983" s="87"/>
      <c r="F983" s="87"/>
      <c r="G983" s="87"/>
      <c r="H983" s="87"/>
      <c r="I983" s="87"/>
      <c r="J983" s="87"/>
      <c r="K983" s="87"/>
      <c r="L983" s="87"/>
      <c r="M983" s="87"/>
      <c r="N983" s="87"/>
      <c r="O983" s="87"/>
      <c r="P983" s="87"/>
      <c r="Q983" s="87"/>
      <c r="R983" s="87"/>
      <c r="S983" s="87"/>
      <c r="T983" s="87"/>
      <c r="U983" s="87"/>
      <c r="V983" s="87"/>
      <c r="W983" s="87"/>
      <c r="X983" s="87"/>
      <c r="Y983" s="87"/>
      <c r="Z983" s="87"/>
      <c r="AA983" s="87"/>
      <c r="AB983" s="87"/>
      <c r="AC983" s="87"/>
      <c r="AD983" s="87"/>
      <c r="AE983" s="87"/>
      <c r="AF983" s="87"/>
      <c r="AG983" s="87"/>
      <c r="AH983" s="87"/>
      <c r="AI983" s="87"/>
      <c r="AJ983" s="87"/>
      <c r="AK983" s="87"/>
      <c r="AL983" s="87"/>
      <c r="AM983" s="87"/>
      <c r="AN983" s="87"/>
      <c r="AO983" s="87"/>
      <c r="AP983" s="87"/>
      <c r="AQ983" s="87"/>
      <c r="AR983" s="87"/>
      <c r="AS983" s="87"/>
      <c r="AT983" s="87"/>
      <c r="AU983" s="87"/>
      <c r="AV983" s="87"/>
      <c r="AW983" s="87"/>
      <c r="AX983" s="87"/>
      <c r="AY983" s="87"/>
      <c r="AZ983" s="87"/>
      <c r="BA983" s="87"/>
      <c r="BB983" s="87"/>
      <c r="BC983" s="87"/>
      <c r="BD983" s="87"/>
      <c r="BE983" s="87"/>
      <c r="BF983" s="87"/>
      <c r="BG983" s="87"/>
      <c r="BH983" s="87"/>
      <c r="BI983" s="87"/>
      <c r="BJ983" s="87"/>
      <c r="BK983" s="87"/>
      <c r="BL983" s="87"/>
      <c r="BM983" s="87"/>
      <c r="BN983" s="87"/>
      <c r="BO983" s="87"/>
      <c r="BP983" s="87"/>
      <c r="BQ983" s="87"/>
      <c r="BR983" s="87"/>
      <c r="BS983" s="63"/>
    </row>
    <row r="984" spans="4:71" s="64" customFormat="1" ht="9.75" customHeight="1" x14ac:dyDescent="0.3">
      <c r="D984" s="87"/>
      <c r="E984" s="87"/>
      <c r="F984" s="87"/>
      <c r="G984" s="87"/>
      <c r="H984" s="87"/>
      <c r="I984" s="87"/>
      <c r="J984" s="87"/>
      <c r="K984" s="87"/>
      <c r="L984" s="87"/>
      <c r="M984" s="87"/>
      <c r="N984" s="87"/>
      <c r="O984" s="87"/>
      <c r="P984" s="87"/>
      <c r="Q984" s="87"/>
      <c r="R984" s="87"/>
      <c r="S984" s="87"/>
      <c r="T984" s="87"/>
      <c r="U984" s="87"/>
      <c r="V984" s="87"/>
      <c r="W984" s="87"/>
      <c r="X984" s="87"/>
      <c r="Y984" s="87"/>
      <c r="Z984" s="87"/>
      <c r="AA984" s="87"/>
      <c r="AB984" s="87"/>
      <c r="AC984" s="87"/>
      <c r="AD984" s="87"/>
      <c r="AE984" s="87"/>
      <c r="AF984" s="87"/>
      <c r="AG984" s="87"/>
      <c r="AH984" s="87"/>
      <c r="AI984" s="87"/>
      <c r="AJ984" s="87"/>
      <c r="AK984" s="87"/>
      <c r="AL984" s="87"/>
      <c r="AM984" s="87"/>
      <c r="AN984" s="87"/>
      <c r="AO984" s="87"/>
      <c r="AP984" s="87"/>
      <c r="AQ984" s="87"/>
      <c r="AR984" s="87"/>
      <c r="AS984" s="87"/>
      <c r="AT984" s="87"/>
      <c r="AU984" s="87"/>
      <c r="AV984" s="87"/>
      <c r="AW984" s="87"/>
      <c r="AX984" s="87"/>
      <c r="AY984" s="87"/>
      <c r="AZ984" s="87"/>
      <c r="BA984" s="87"/>
      <c r="BB984" s="87"/>
      <c r="BC984" s="87"/>
      <c r="BD984" s="87"/>
      <c r="BE984" s="87"/>
      <c r="BF984" s="87"/>
      <c r="BG984" s="87"/>
      <c r="BH984" s="87"/>
      <c r="BI984" s="87"/>
      <c r="BJ984" s="87"/>
      <c r="BK984" s="87"/>
      <c r="BL984" s="87"/>
      <c r="BM984" s="87"/>
      <c r="BN984" s="87"/>
      <c r="BO984" s="87"/>
      <c r="BP984" s="87"/>
      <c r="BQ984" s="87"/>
      <c r="BR984" s="87"/>
      <c r="BS984" s="63"/>
    </row>
    <row r="985" spans="4:71" s="64" customFormat="1" ht="9.75" customHeight="1" x14ac:dyDescent="0.3">
      <c r="D985" s="87"/>
      <c r="E985" s="87"/>
      <c r="F985" s="87"/>
      <c r="G985" s="87"/>
      <c r="H985" s="87"/>
      <c r="I985" s="87"/>
      <c r="J985" s="87"/>
      <c r="K985" s="87"/>
      <c r="L985" s="87"/>
      <c r="M985" s="87"/>
      <c r="N985" s="87"/>
      <c r="O985" s="87"/>
      <c r="P985" s="87"/>
      <c r="Q985" s="87"/>
      <c r="R985" s="87"/>
      <c r="S985" s="87"/>
      <c r="T985" s="87"/>
      <c r="U985" s="87"/>
      <c r="V985" s="87"/>
      <c r="W985" s="87"/>
      <c r="X985" s="87"/>
      <c r="Y985" s="87"/>
      <c r="Z985" s="87"/>
      <c r="AA985" s="87"/>
      <c r="AB985" s="87"/>
      <c r="AC985" s="87"/>
      <c r="AD985" s="87"/>
      <c r="AE985" s="87"/>
      <c r="AF985" s="87"/>
      <c r="AG985" s="87"/>
      <c r="AH985" s="87"/>
      <c r="AI985" s="87"/>
      <c r="AJ985" s="87"/>
      <c r="AK985" s="87"/>
      <c r="AL985" s="87"/>
      <c r="AM985" s="87"/>
      <c r="AN985" s="87"/>
      <c r="AO985" s="87"/>
      <c r="AP985" s="87"/>
      <c r="AQ985" s="87"/>
      <c r="AR985" s="87"/>
      <c r="AS985" s="87"/>
      <c r="AT985" s="87"/>
      <c r="AU985" s="87"/>
      <c r="AV985" s="87"/>
      <c r="AW985" s="87"/>
      <c r="AX985" s="87"/>
      <c r="AY985" s="87"/>
      <c r="AZ985" s="87"/>
      <c r="BA985" s="87"/>
      <c r="BB985" s="87"/>
      <c r="BC985" s="87"/>
      <c r="BD985" s="87"/>
      <c r="BE985" s="87"/>
      <c r="BF985" s="87"/>
      <c r="BG985" s="87"/>
      <c r="BH985" s="87"/>
      <c r="BI985" s="87"/>
      <c r="BJ985" s="87"/>
      <c r="BK985" s="87"/>
      <c r="BL985" s="87"/>
      <c r="BM985" s="87"/>
      <c r="BN985" s="87"/>
      <c r="BO985" s="87"/>
      <c r="BP985" s="87"/>
      <c r="BQ985" s="87"/>
      <c r="BR985" s="87"/>
      <c r="BS985" s="63"/>
    </row>
    <row r="986" spans="4:71" s="64" customFormat="1" ht="9.75" customHeight="1" x14ac:dyDescent="0.3">
      <c r="D986" s="87"/>
      <c r="E986" s="87"/>
      <c r="F986" s="87"/>
      <c r="G986" s="87"/>
      <c r="H986" s="87"/>
      <c r="I986" s="87"/>
      <c r="J986" s="87"/>
      <c r="K986" s="87"/>
      <c r="L986" s="87"/>
      <c r="M986" s="87"/>
      <c r="N986" s="87"/>
      <c r="O986" s="87"/>
      <c r="P986" s="87"/>
      <c r="Q986" s="87"/>
      <c r="R986" s="87"/>
      <c r="S986" s="87"/>
      <c r="T986" s="87"/>
      <c r="U986" s="87"/>
      <c r="V986" s="87"/>
      <c r="W986" s="87"/>
      <c r="X986" s="87"/>
      <c r="Y986" s="87"/>
      <c r="Z986" s="87"/>
      <c r="AA986" s="87"/>
      <c r="AB986" s="87"/>
      <c r="AC986" s="87"/>
      <c r="AD986" s="87"/>
      <c r="AE986" s="87"/>
      <c r="AF986" s="87"/>
      <c r="AG986" s="87"/>
      <c r="AH986" s="87"/>
      <c r="AI986" s="87"/>
      <c r="AJ986" s="87"/>
      <c r="AK986" s="87"/>
      <c r="AL986" s="87"/>
      <c r="AM986" s="87"/>
      <c r="AN986" s="87"/>
      <c r="AO986" s="87"/>
      <c r="AP986" s="87"/>
      <c r="AQ986" s="87"/>
      <c r="AR986" s="87"/>
      <c r="AS986" s="87"/>
      <c r="AT986" s="87"/>
      <c r="AU986" s="87"/>
      <c r="AV986" s="87"/>
      <c r="AW986" s="87"/>
      <c r="AX986" s="87"/>
      <c r="AY986" s="87"/>
      <c r="AZ986" s="87"/>
      <c r="BA986" s="87"/>
      <c r="BB986" s="87"/>
      <c r="BC986" s="87"/>
      <c r="BD986" s="87"/>
      <c r="BE986" s="87"/>
      <c r="BF986" s="87"/>
      <c r="BG986" s="87"/>
      <c r="BH986" s="87"/>
      <c r="BI986" s="87"/>
      <c r="BJ986" s="87"/>
      <c r="BK986" s="87"/>
      <c r="BL986" s="87"/>
      <c r="BM986" s="87"/>
      <c r="BN986" s="87"/>
      <c r="BO986" s="87"/>
      <c r="BP986" s="87"/>
      <c r="BQ986" s="87"/>
      <c r="BR986" s="87"/>
      <c r="BS986" s="63"/>
    </row>
    <row r="987" spans="4:71" s="64" customFormat="1" ht="9.75" customHeight="1" x14ac:dyDescent="0.3">
      <c r="D987" s="87"/>
      <c r="E987" s="87"/>
      <c r="F987" s="87"/>
      <c r="G987" s="87"/>
      <c r="H987" s="87"/>
      <c r="I987" s="87"/>
      <c r="J987" s="87"/>
      <c r="K987" s="87"/>
      <c r="L987" s="87"/>
      <c r="M987" s="87"/>
      <c r="N987" s="87"/>
      <c r="O987" s="87"/>
      <c r="P987" s="87"/>
      <c r="Q987" s="87"/>
      <c r="R987" s="87"/>
      <c r="S987" s="87"/>
      <c r="T987" s="87"/>
      <c r="U987" s="87"/>
      <c r="V987" s="87"/>
      <c r="W987" s="87"/>
      <c r="X987" s="87"/>
      <c r="Y987" s="87"/>
      <c r="Z987" s="87"/>
      <c r="AA987" s="87"/>
      <c r="AB987" s="87"/>
      <c r="AC987" s="87"/>
      <c r="AD987" s="87"/>
      <c r="AE987" s="87"/>
      <c r="AF987" s="87"/>
      <c r="AG987" s="87"/>
      <c r="AH987" s="87"/>
      <c r="AI987" s="87"/>
      <c r="AJ987" s="87"/>
      <c r="AK987" s="87"/>
      <c r="AL987" s="87"/>
      <c r="AM987" s="87"/>
      <c r="AN987" s="87"/>
      <c r="AO987" s="87"/>
      <c r="AP987" s="87"/>
      <c r="AQ987" s="87"/>
      <c r="AR987" s="87"/>
      <c r="AS987" s="87"/>
      <c r="AT987" s="87"/>
      <c r="AU987" s="87"/>
      <c r="AV987" s="87"/>
      <c r="AW987" s="87"/>
      <c r="AX987" s="87"/>
      <c r="AY987" s="87"/>
      <c r="AZ987" s="87"/>
      <c r="BA987" s="87"/>
      <c r="BB987" s="87"/>
      <c r="BC987" s="87"/>
      <c r="BD987" s="87"/>
      <c r="BE987" s="87"/>
      <c r="BF987" s="87"/>
      <c r="BG987" s="87"/>
      <c r="BH987" s="87"/>
      <c r="BI987" s="87"/>
      <c r="BJ987" s="87"/>
      <c r="BK987" s="87"/>
      <c r="BL987" s="87"/>
      <c r="BM987" s="87"/>
      <c r="BN987" s="87"/>
      <c r="BO987" s="87"/>
      <c r="BP987" s="87"/>
      <c r="BQ987" s="87"/>
      <c r="BR987" s="87"/>
      <c r="BS987" s="63"/>
    </row>
    <row r="988" spans="4:71" s="64" customFormat="1" ht="9.75" customHeight="1" x14ac:dyDescent="0.3">
      <c r="D988" s="87"/>
      <c r="E988" s="87"/>
      <c r="F988" s="87"/>
      <c r="G988" s="87"/>
      <c r="H988" s="87"/>
      <c r="I988" s="87"/>
      <c r="J988" s="87"/>
      <c r="K988" s="87"/>
      <c r="L988" s="87"/>
      <c r="M988" s="87"/>
      <c r="N988" s="87"/>
      <c r="O988" s="87"/>
      <c r="P988" s="87"/>
      <c r="Q988" s="87"/>
      <c r="R988" s="87"/>
      <c r="S988" s="87"/>
      <c r="T988" s="87"/>
      <c r="U988" s="87"/>
      <c r="V988" s="87"/>
      <c r="W988" s="87"/>
      <c r="X988" s="87"/>
      <c r="Y988" s="87"/>
      <c r="Z988" s="87"/>
      <c r="AA988" s="87"/>
      <c r="AB988" s="87"/>
      <c r="AC988" s="87"/>
      <c r="AD988" s="87"/>
      <c r="AE988" s="87"/>
      <c r="AF988" s="87"/>
      <c r="AG988" s="87"/>
      <c r="AH988" s="87"/>
      <c r="AI988" s="87"/>
      <c r="AJ988" s="87"/>
      <c r="AK988" s="87"/>
      <c r="AL988" s="87"/>
      <c r="AM988" s="87"/>
      <c r="AN988" s="87"/>
      <c r="AO988" s="87"/>
      <c r="AP988" s="87"/>
      <c r="AQ988" s="87"/>
      <c r="AR988" s="87"/>
      <c r="AS988" s="87"/>
      <c r="AT988" s="87"/>
      <c r="AU988" s="87"/>
      <c r="AV988" s="87"/>
      <c r="AW988" s="87"/>
      <c r="AX988" s="87"/>
      <c r="AY988" s="87"/>
      <c r="AZ988" s="87"/>
      <c r="BA988" s="87"/>
      <c r="BB988" s="87"/>
      <c r="BC988" s="87"/>
      <c r="BD988" s="87"/>
      <c r="BE988" s="87"/>
      <c r="BF988" s="87"/>
      <c r="BG988" s="87"/>
      <c r="BH988" s="87"/>
      <c r="BI988" s="87"/>
      <c r="BJ988" s="87"/>
      <c r="BK988" s="87"/>
      <c r="BL988" s="87"/>
      <c r="BM988" s="87"/>
      <c r="BN988" s="87"/>
      <c r="BO988" s="87"/>
      <c r="BP988" s="87"/>
      <c r="BQ988" s="87"/>
      <c r="BR988" s="87"/>
      <c r="BS988" s="63"/>
    </row>
    <row r="989" spans="4:71" s="64" customFormat="1" ht="9.75" customHeight="1" x14ac:dyDescent="0.3">
      <c r="D989" s="87"/>
      <c r="E989" s="87"/>
      <c r="F989" s="87"/>
      <c r="G989" s="87"/>
      <c r="H989" s="87"/>
      <c r="I989" s="87"/>
      <c r="J989" s="87"/>
      <c r="K989" s="87"/>
      <c r="L989" s="87"/>
      <c r="M989" s="87"/>
      <c r="N989" s="87"/>
      <c r="O989" s="87"/>
      <c r="P989" s="87"/>
      <c r="Q989" s="87"/>
      <c r="R989" s="87"/>
      <c r="S989" s="87"/>
      <c r="T989" s="87"/>
      <c r="U989" s="87"/>
      <c r="V989" s="87"/>
      <c r="W989" s="87"/>
      <c r="X989" s="87"/>
      <c r="Y989" s="87"/>
      <c r="Z989" s="87"/>
      <c r="AA989" s="87"/>
      <c r="AB989" s="87"/>
      <c r="AC989" s="87"/>
      <c r="AD989" s="87"/>
      <c r="AE989" s="87"/>
      <c r="AF989" s="87"/>
      <c r="AG989" s="87"/>
      <c r="AH989" s="87"/>
      <c r="AI989" s="87"/>
      <c r="AJ989" s="87"/>
      <c r="AK989" s="87"/>
      <c r="AL989" s="87"/>
      <c r="AM989" s="87"/>
      <c r="AN989" s="87"/>
      <c r="AO989" s="87"/>
      <c r="AP989" s="87"/>
      <c r="AQ989" s="87"/>
      <c r="AR989" s="87"/>
      <c r="AS989" s="87"/>
      <c r="AT989" s="87"/>
      <c r="AU989" s="87"/>
      <c r="AV989" s="87"/>
      <c r="AW989" s="87"/>
      <c r="AX989" s="87"/>
      <c r="AY989" s="87"/>
      <c r="AZ989" s="87"/>
      <c r="BA989" s="87"/>
      <c r="BB989" s="87"/>
      <c r="BC989" s="87"/>
      <c r="BD989" s="87"/>
      <c r="BE989" s="87"/>
      <c r="BF989" s="87"/>
      <c r="BG989" s="87"/>
      <c r="BH989" s="87"/>
      <c r="BI989" s="87"/>
      <c r="BJ989" s="87"/>
      <c r="BK989" s="87"/>
      <c r="BL989" s="87"/>
      <c r="BM989" s="87"/>
      <c r="BN989" s="87"/>
      <c r="BO989" s="87"/>
      <c r="BP989" s="87"/>
      <c r="BQ989" s="87"/>
      <c r="BR989" s="87"/>
      <c r="BS989" s="63"/>
    </row>
    <row r="990" spans="4:71" s="64" customFormat="1" ht="9.75" customHeight="1" x14ac:dyDescent="0.3">
      <c r="D990" s="87"/>
      <c r="E990" s="87"/>
      <c r="F990" s="87"/>
      <c r="G990" s="87"/>
      <c r="H990" s="87"/>
      <c r="I990" s="87"/>
      <c r="J990" s="87"/>
      <c r="K990" s="87"/>
      <c r="L990" s="87"/>
      <c r="M990" s="87"/>
      <c r="N990" s="87"/>
      <c r="O990" s="87"/>
      <c r="P990" s="87"/>
      <c r="Q990" s="87"/>
      <c r="R990" s="87"/>
      <c r="S990" s="87"/>
      <c r="T990" s="87"/>
      <c r="U990" s="87"/>
      <c r="V990" s="87"/>
      <c r="W990" s="87"/>
      <c r="X990" s="87"/>
      <c r="Y990" s="87"/>
      <c r="Z990" s="87"/>
      <c r="AA990" s="87"/>
      <c r="AB990" s="87"/>
      <c r="AC990" s="87"/>
      <c r="AD990" s="87"/>
      <c r="AE990" s="87"/>
      <c r="AF990" s="87"/>
      <c r="AG990" s="87"/>
      <c r="AH990" s="87"/>
      <c r="AI990" s="87"/>
      <c r="AJ990" s="87"/>
      <c r="AK990" s="87"/>
      <c r="AL990" s="87"/>
      <c r="AM990" s="87"/>
      <c r="AN990" s="87"/>
      <c r="AO990" s="87"/>
      <c r="AP990" s="87"/>
      <c r="AQ990" s="87"/>
      <c r="AR990" s="87"/>
      <c r="AS990" s="87"/>
      <c r="AT990" s="87"/>
      <c r="AU990" s="87"/>
      <c r="AV990" s="87"/>
      <c r="AW990" s="87"/>
      <c r="AX990" s="87"/>
      <c r="AY990" s="87"/>
      <c r="AZ990" s="87"/>
      <c r="BA990" s="87"/>
      <c r="BB990" s="87"/>
      <c r="BC990" s="87"/>
      <c r="BD990" s="87"/>
      <c r="BE990" s="87"/>
      <c r="BF990" s="87"/>
      <c r="BG990" s="87"/>
      <c r="BH990" s="87"/>
      <c r="BI990" s="87"/>
      <c r="BJ990" s="87"/>
      <c r="BK990" s="87"/>
      <c r="BL990" s="87"/>
      <c r="BM990" s="87"/>
      <c r="BN990" s="87"/>
      <c r="BO990" s="87"/>
      <c r="BP990" s="87"/>
      <c r="BQ990" s="87"/>
      <c r="BR990" s="87"/>
      <c r="BS990" s="63"/>
    </row>
    <row r="991" spans="4:71" s="64" customFormat="1" ht="9.75" customHeight="1" x14ac:dyDescent="0.3">
      <c r="D991" s="87"/>
      <c r="E991" s="87"/>
      <c r="F991" s="87"/>
      <c r="G991" s="87"/>
      <c r="H991" s="87"/>
      <c r="I991" s="87"/>
      <c r="J991" s="87"/>
      <c r="K991" s="87"/>
      <c r="L991" s="87"/>
      <c r="M991" s="87"/>
      <c r="N991" s="87"/>
      <c r="O991" s="87"/>
      <c r="P991" s="87"/>
      <c r="Q991" s="87"/>
      <c r="R991" s="87"/>
      <c r="S991" s="87"/>
      <c r="T991" s="87"/>
      <c r="U991" s="87"/>
      <c r="V991" s="87"/>
      <c r="W991" s="87"/>
      <c r="X991" s="87"/>
      <c r="Y991" s="87"/>
      <c r="Z991" s="87"/>
      <c r="AA991" s="87"/>
      <c r="AB991" s="87"/>
      <c r="AC991" s="87"/>
      <c r="AD991" s="87"/>
      <c r="AE991" s="87"/>
      <c r="AF991" s="87"/>
      <c r="AG991" s="87"/>
      <c r="AH991" s="87"/>
      <c r="AI991" s="87"/>
      <c r="AJ991" s="87"/>
      <c r="AK991" s="87"/>
      <c r="AL991" s="87"/>
      <c r="AM991" s="87"/>
      <c r="AN991" s="87"/>
      <c r="AO991" s="87"/>
      <c r="AP991" s="87"/>
      <c r="AQ991" s="87"/>
      <c r="AR991" s="87"/>
      <c r="AS991" s="87"/>
      <c r="AT991" s="87"/>
      <c r="AU991" s="87"/>
      <c r="AV991" s="87"/>
      <c r="AW991" s="87"/>
      <c r="AX991" s="87"/>
      <c r="AY991" s="87"/>
      <c r="AZ991" s="87"/>
      <c r="BA991" s="87"/>
      <c r="BB991" s="87"/>
      <c r="BC991" s="87"/>
      <c r="BD991" s="87"/>
      <c r="BE991" s="87"/>
      <c r="BF991" s="87"/>
      <c r="BG991" s="87"/>
      <c r="BH991" s="87"/>
      <c r="BI991" s="87"/>
      <c r="BJ991" s="87"/>
      <c r="BK991" s="87"/>
      <c r="BL991" s="87"/>
      <c r="BM991" s="87"/>
      <c r="BN991" s="87"/>
      <c r="BO991" s="87"/>
      <c r="BP991" s="87"/>
      <c r="BQ991" s="87"/>
      <c r="BR991" s="87"/>
      <c r="BS991" s="63"/>
    </row>
    <row r="992" spans="4:71" s="64" customFormat="1" ht="9.75" customHeight="1" x14ac:dyDescent="0.3">
      <c r="D992" s="87"/>
      <c r="E992" s="87"/>
      <c r="F992" s="87"/>
      <c r="G992" s="87"/>
      <c r="H992" s="87"/>
      <c r="I992" s="87"/>
      <c r="J992" s="87"/>
      <c r="K992" s="87"/>
      <c r="L992" s="87"/>
      <c r="M992" s="87"/>
      <c r="N992" s="87"/>
      <c r="O992" s="87"/>
      <c r="P992" s="87"/>
      <c r="Q992" s="87"/>
      <c r="R992" s="87"/>
      <c r="S992" s="87"/>
      <c r="T992" s="87"/>
      <c r="U992" s="87"/>
      <c r="V992" s="87"/>
      <c r="W992" s="87"/>
      <c r="X992" s="87"/>
      <c r="Y992" s="87"/>
      <c r="Z992" s="87"/>
      <c r="AA992" s="87"/>
      <c r="AB992" s="87"/>
      <c r="AC992" s="87"/>
      <c r="AD992" s="87"/>
      <c r="AE992" s="87"/>
      <c r="AF992" s="87"/>
      <c r="AG992" s="87"/>
      <c r="AH992" s="87"/>
      <c r="AI992" s="87"/>
      <c r="AJ992" s="87"/>
      <c r="AK992" s="87"/>
      <c r="AL992" s="87"/>
      <c r="AM992" s="87"/>
      <c r="AN992" s="87"/>
      <c r="AO992" s="87"/>
      <c r="AP992" s="87"/>
      <c r="AQ992" s="87"/>
      <c r="AR992" s="87"/>
      <c r="AS992" s="87"/>
      <c r="AT992" s="87"/>
      <c r="AU992" s="87"/>
      <c r="AV992" s="87"/>
      <c r="AW992" s="87"/>
      <c r="AX992" s="87"/>
      <c r="AY992" s="87"/>
      <c r="AZ992" s="87"/>
      <c r="BA992" s="87"/>
      <c r="BB992" s="87"/>
      <c r="BC992" s="87"/>
      <c r="BD992" s="87"/>
      <c r="BE992" s="87"/>
      <c r="BF992" s="87"/>
      <c r="BG992" s="87"/>
      <c r="BH992" s="87"/>
      <c r="BI992" s="87"/>
      <c r="BJ992" s="87"/>
      <c r="BK992" s="87"/>
      <c r="BL992" s="87"/>
      <c r="BM992" s="87"/>
      <c r="BN992" s="87"/>
      <c r="BO992" s="87"/>
      <c r="BP992" s="87"/>
      <c r="BQ992" s="87"/>
      <c r="BR992" s="87"/>
      <c r="BS992" s="63"/>
    </row>
    <row r="993" spans="4:71" s="64" customFormat="1" ht="9.75" customHeight="1" x14ac:dyDescent="0.3">
      <c r="D993" s="87"/>
      <c r="E993" s="87"/>
      <c r="F993" s="87"/>
      <c r="G993" s="87"/>
      <c r="H993" s="87"/>
      <c r="I993" s="87"/>
      <c r="J993" s="87"/>
      <c r="K993" s="87"/>
      <c r="L993" s="87"/>
      <c r="M993" s="87"/>
      <c r="N993" s="87"/>
      <c r="O993" s="87"/>
      <c r="P993" s="87"/>
      <c r="Q993" s="87"/>
      <c r="R993" s="87"/>
      <c r="S993" s="87"/>
      <c r="T993" s="87"/>
      <c r="U993" s="87"/>
      <c r="V993" s="87"/>
      <c r="W993" s="87"/>
      <c r="X993" s="87"/>
      <c r="Y993" s="87"/>
      <c r="Z993" s="87"/>
      <c r="AA993" s="87"/>
      <c r="AB993" s="87"/>
      <c r="AC993" s="87"/>
      <c r="AD993" s="87"/>
      <c r="AE993" s="87"/>
      <c r="AF993" s="87"/>
      <c r="AG993" s="87"/>
      <c r="AH993" s="87"/>
      <c r="AI993" s="87"/>
      <c r="AJ993" s="87"/>
      <c r="AK993" s="87"/>
      <c r="AL993" s="87"/>
      <c r="AM993" s="87"/>
      <c r="AN993" s="87"/>
      <c r="AO993" s="87"/>
      <c r="AP993" s="87"/>
      <c r="AQ993" s="87"/>
      <c r="AR993" s="87"/>
      <c r="AS993" s="87"/>
      <c r="AT993" s="87"/>
      <c r="AU993" s="87"/>
      <c r="AV993" s="87"/>
      <c r="AW993" s="87"/>
      <c r="AX993" s="87"/>
      <c r="AY993" s="87"/>
      <c r="AZ993" s="87"/>
      <c r="BA993" s="87"/>
      <c r="BB993" s="87"/>
      <c r="BC993" s="87"/>
      <c r="BD993" s="87"/>
      <c r="BE993" s="87"/>
      <c r="BF993" s="87"/>
      <c r="BG993" s="87"/>
      <c r="BH993" s="87"/>
      <c r="BI993" s="87"/>
      <c r="BJ993" s="87"/>
      <c r="BK993" s="87"/>
      <c r="BL993" s="87"/>
      <c r="BM993" s="87"/>
      <c r="BN993" s="87"/>
      <c r="BO993" s="87"/>
      <c r="BP993" s="87"/>
      <c r="BQ993" s="87"/>
      <c r="BR993" s="87"/>
      <c r="BS993" s="63"/>
    </row>
    <row r="994" spans="4:71" s="64" customFormat="1" ht="9.75" customHeight="1" x14ac:dyDescent="0.3">
      <c r="D994" s="87"/>
      <c r="E994" s="87"/>
      <c r="F994" s="87"/>
      <c r="G994" s="87"/>
      <c r="H994" s="87"/>
      <c r="I994" s="87"/>
      <c r="J994" s="87"/>
      <c r="K994" s="87"/>
      <c r="L994" s="87"/>
      <c r="M994" s="87"/>
      <c r="N994" s="87"/>
      <c r="O994" s="87"/>
      <c r="P994" s="87"/>
      <c r="Q994" s="87"/>
      <c r="R994" s="87"/>
      <c r="S994" s="87"/>
      <c r="T994" s="87"/>
      <c r="U994" s="87"/>
      <c r="V994" s="87"/>
      <c r="W994" s="87"/>
      <c r="X994" s="87"/>
      <c r="Y994" s="87"/>
      <c r="Z994" s="87"/>
      <c r="AA994" s="87"/>
      <c r="AB994" s="87"/>
      <c r="AC994" s="87"/>
      <c r="AD994" s="87"/>
      <c r="AE994" s="87"/>
      <c r="AF994" s="87"/>
      <c r="AG994" s="87"/>
      <c r="AH994" s="87"/>
      <c r="AI994" s="87"/>
      <c r="AJ994" s="87"/>
      <c r="AK994" s="87"/>
      <c r="AL994" s="87"/>
      <c r="AM994" s="87"/>
      <c r="AN994" s="87"/>
      <c r="AO994" s="87"/>
      <c r="AP994" s="87"/>
      <c r="AQ994" s="87"/>
      <c r="AR994" s="87"/>
      <c r="AS994" s="87"/>
      <c r="AT994" s="87"/>
      <c r="AU994" s="87"/>
      <c r="AV994" s="87"/>
      <c r="AW994" s="87"/>
      <c r="AX994" s="87"/>
      <c r="AY994" s="87"/>
      <c r="AZ994" s="87"/>
      <c r="BA994" s="87"/>
      <c r="BB994" s="87"/>
      <c r="BC994" s="87"/>
      <c r="BD994" s="87"/>
      <c r="BE994" s="87"/>
      <c r="BF994" s="87"/>
      <c r="BG994" s="87"/>
      <c r="BH994" s="87"/>
      <c r="BI994" s="87"/>
      <c r="BJ994" s="87"/>
      <c r="BK994" s="87"/>
      <c r="BL994" s="87"/>
      <c r="BM994" s="87"/>
      <c r="BN994" s="87"/>
      <c r="BO994" s="87"/>
      <c r="BP994" s="87"/>
      <c r="BQ994" s="87"/>
      <c r="BR994" s="87"/>
      <c r="BS994" s="63"/>
    </row>
    <row r="995" spans="4:71" s="64" customFormat="1" ht="9.75" customHeight="1" x14ac:dyDescent="0.3">
      <c r="D995" s="87"/>
      <c r="E995" s="87"/>
      <c r="F995" s="87"/>
      <c r="G995" s="87"/>
      <c r="H995" s="87"/>
      <c r="I995" s="87"/>
      <c r="J995" s="87"/>
      <c r="K995" s="87"/>
      <c r="L995" s="87"/>
      <c r="M995" s="87"/>
      <c r="N995" s="87"/>
      <c r="O995" s="87"/>
      <c r="P995" s="87"/>
      <c r="Q995" s="87"/>
      <c r="R995" s="87"/>
      <c r="S995" s="87"/>
      <c r="T995" s="87"/>
      <c r="U995" s="87"/>
      <c r="V995" s="87"/>
      <c r="W995" s="87"/>
      <c r="X995" s="87"/>
      <c r="Y995" s="87"/>
      <c r="Z995" s="87"/>
      <c r="AA995" s="87"/>
      <c r="AB995" s="87"/>
      <c r="AC995" s="87"/>
      <c r="AD995" s="87"/>
      <c r="AE995" s="87"/>
      <c r="AF995" s="87"/>
      <c r="AG995" s="87"/>
      <c r="AH995" s="87"/>
      <c r="AI995" s="87"/>
      <c r="AJ995" s="87"/>
      <c r="AK995" s="87"/>
      <c r="AL995" s="87"/>
      <c r="AM995" s="87"/>
      <c r="AN995" s="87"/>
      <c r="AO995" s="87"/>
      <c r="AP995" s="87"/>
      <c r="AQ995" s="87"/>
      <c r="AR995" s="87"/>
      <c r="AS995" s="87"/>
      <c r="AT995" s="87"/>
      <c r="AU995" s="87"/>
      <c r="AV995" s="87"/>
      <c r="AW995" s="87"/>
      <c r="AX995" s="87"/>
      <c r="AY995" s="87"/>
      <c r="AZ995" s="87"/>
      <c r="BA995" s="87"/>
      <c r="BB995" s="87"/>
      <c r="BC995" s="87"/>
      <c r="BD995" s="87"/>
      <c r="BE995" s="87"/>
      <c r="BF995" s="87"/>
      <c r="BG995" s="87"/>
      <c r="BH995" s="87"/>
      <c r="BI995" s="87"/>
      <c r="BJ995" s="87"/>
      <c r="BK995" s="87"/>
      <c r="BL995" s="87"/>
      <c r="BM995" s="87"/>
      <c r="BN995" s="87"/>
      <c r="BO995" s="87"/>
      <c r="BP995" s="87"/>
      <c r="BQ995" s="87"/>
      <c r="BR995" s="87"/>
      <c r="BS995" s="63"/>
    </row>
    <row r="996" spans="4:71" s="64" customFormat="1" ht="9.75" customHeight="1" x14ac:dyDescent="0.3">
      <c r="D996" s="87"/>
      <c r="E996" s="87"/>
      <c r="F996" s="87"/>
      <c r="G996" s="87"/>
      <c r="H996" s="87"/>
      <c r="I996" s="87"/>
      <c r="J996" s="87"/>
      <c r="K996" s="87"/>
      <c r="L996" s="87"/>
      <c r="M996" s="87"/>
      <c r="N996" s="87"/>
      <c r="O996" s="87"/>
      <c r="P996" s="87"/>
      <c r="Q996" s="87"/>
      <c r="R996" s="87"/>
      <c r="S996" s="87"/>
      <c r="T996" s="87"/>
      <c r="U996" s="87"/>
      <c r="V996" s="87"/>
      <c r="W996" s="87"/>
      <c r="X996" s="87"/>
      <c r="Y996" s="87"/>
      <c r="Z996" s="87"/>
      <c r="AA996" s="87"/>
      <c r="AB996" s="87"/>
      <c r="AC996" s="87"/>
      <c r="AD996" s="87"/>
      <c r="AE996" s="87"/>
      <c r="AF996" s="87"/>
      <c r="AG996" s="87"/>
      <c r="AH996" s="87"/>
      <c r="AI996" s="87"/>
      <c r="AJ996" s="87"/>
      <c r="AK996" s="87"/>
      <c r="AL996" s="87"/>
      <c r="AM996" s="87"/>
      <c r="AN996" s="87"/>
      <c r="AO996" s="87"/>
      <c r="AP996" s="87"/>
      <c r="AQ996" s="87"/>
      <c r="AR996" s="87"/>
      <c r="AS996" s="87"/>
      <c r="AT996" s="87"/>
      <c r="AU996" s="87"/>
      <c r="AV996" s="87"/>
      <c r="AW996" s="87"/>
      <c r="AX996" s="87"/>
      <c r="AY996" s="87"/>
      <c r="AZ996" s="87"/>
      <c r="BA996" s="87"/>
      <c r="BB996" s="87"/>
      <c r="BC996" s="87"/>
      <c r="BD996" s="87"/>
      <c r="BE996" s="87"/>
      <c r="BF996" s="87"/>
      <c r="BG996" s="87"/>
      <c r="BH996" s="87"/>
      <c r="BI996" s="87"/>
      <c r="BJ996" s="87"/>
      <c r="BK996" s="87"/>
      <c r="BL996" s="87"/>
      <c r="BM996" s="87"/>
      <c r="BN996" s="87"/>
      <c r="BO996" s="87"/>
      <c r="BP996" s="87"/>
      <c r="BQ996" s="87"/>
      <c r="BR996" s="87"/>
      <c r="BS996" s="63"/>
    </row>
    <row r="997" spans="4:71" s="64" customFormat="1" ht="9.75" customHeight="1" x14ac:dyDescent="0.3">
      <c r="D997" s="87"/>
      <c r="E997" s="87"/>
      <c r="F997" s="87"/>
      <c r="G997" s="87"/>
      <c r="H997" s="87"/>
      <c r="I997" s="87"/>
      <c r="J997" s="87"/>
      <c r="K997" s="87"/>
      <c r="L997" s="87"/>
      <c r="M997" s="87"/>
      <c r="N997" s="87"/>
      <c r="O997" s="87"/>
      <c r="P997" s="87"/>
      <c r="Q997" s="87"/>
      <c r="R997" s="87"/>
      <c r="S997" s="87"/>
      <c r="T997" s="87"/>
      <c r="U997" s="87"/>
      <c r="V997" s="87"/>
      <c r="W997" s="87"/>
      <c r="X997" s="87"/>
      <c r="Y997" s="87"/>
      <c r="Z997" s="87"/>
      <c r="AA997" s="87"/>
      <c r="AB997" s="87"/>
      <c r="AC997" s="87"/>
      <c r="AD997" s="87"/>
      <c r="AE997" s="87"/>
      <c r="AF997" s="87"/>
      <c r="AG997" s="87"/>
      <c r="AH997" s="87"/>
      <c r="AI997" s="87"/>
      <c r="AJ997" s="87"/>
      <c r="AK997" s="87"/>
      <c r="AL997" s="87"/>
      <c r="AM997" s="87"/>
      <c r="AN997" s="87"/>
      <c r="AO997" s="87"/>
      <c r="AP997" s="87"/>
      <c r="AQ997" s="87"/>
      <c r="AR997" s="87"/>
      <c r="AS997" s="87"/>
      <c r="AT997" s="87"/>
      <c r="AU997" s="87"/>
      <c r="AV997" s="87"/>
      <c r="AW997" s="87"/>
      <c r="AX997" s="87"/>
      <c r="AY997" s="87"/>
      <c r="AZ997" s="87"/>
      <c r="BA997" s="87"/>
      <c r="BB997" s="87"/>
      <c r="BC997" s="87"/>
      <c r="BD997" s="87"/>
      <c r="BE997" s="87"/>
      <c r="BF997" s="87"/>
      <c r="BG997" s="87"/>
      <c r="BH997" s="87"/>
      <c r="BI997" s="87"/>
      <c r="BJ997" s="87"/>
      <c r="BK997" s="87"/>
      <c r="BL997" s="87"/>
      <c r="BM997" s="87"/>
      <c r="BN997" s="87"/>
      <c r="BO997" s="87"/>
      <c r="BP997" s="87"/>
      <c r="BQ997" s="87"/>
      <c r="BR997" s="87"/>
      <c r="BS997" s="63"/>
    </row>
    <row r="998" spans="4:71" s="64" customFormat="1" ht="9.75" customHeight="1" x14ac:dyDescent="0.3">
      <c r="D998" s="87"/>
      <c r="E998" s="87"/>
      <c r="F998" s="87"/>
      <c r="G998" s="87"/>
      <c r="H998" s="87"/>
      <c r="I998" s="87"/>
      <c r="J998" s="87"/>
      <c r="K998" s="87"/>
      <c r="L998" s="87"/>
      <c r="M998" s="87"/>
      <c r="N998" s="87"/>
      <c r="O998" s="87"/>
      <c r="P998" s="87"/>
      <c r="Q998" s="87"/>
      <c r="R998" s="87"/>
      <c r="S998" s="87"/>
      <c r="T998" s="87"/>
      <c r="U998" s="87"/>
      <c r="V998" s="87"/>
      <c r="W998" s="87"/>
      <c r="X998" s="87"/>
      <c r="Y998" s="87"/>
      <c r="Z998" s="87"/>
      <c r="AA998" s="87"/>
      <c r="AB998" s="87"/>
      <c r="AC998" s="87"/>
      <c r="AD998" s="87"/>
      <c r="AE998" s="87"/>
      <c r="AF998" s="87"/>
      <c r="AG998" s="87"/>
      <c r="AH998" s="87"/>
      <c r="AI998" s="87"/>
      <c r="AJ998" s="87"/>
      <c r="AK998" s="87"/>
      <c r="AL998" s="87"/>
      <c r="AM998" s="87"/>
      <c r="AN998" s="87"/>
      <c r="AO998" s="87"/>
      <c r="AP998" s="87"/>
      <c r="AQ998" s="87"/>
      <c r="AR998" s="87"/>
      <c r="AS998" s="87"/>
      <c r="AT998" s="87"/>
      <c r="AU998" s="87"/>
      <c r="AV998" s="87"/>
      <c r="AW998" s="87"/>
      <c r="AX998" s="87"/>
      <c r="AY998" s="87"/>
      <c r="AZ998" s="87"/>
      <c r="BA998" s="87"/>
      <c r="BB998" s="87"/>
      <c r="BC998" s="87"/>
      <c r="BD998" s="87"/>
      <c r="BE998" s="87"/>
      <c r="BF998" s="87"/>
      <c r="BG998" s="87"/>
      <c r="BH998" s="87"/>
      <c r="BI998" s="87"/>
      <c r="BJ998" s="87"/>
      <c r="BK998" s="87"/>
      <c r="BL998" s="87"/>
      <c r="BM998" s="87"/>
      <c r="BN998" s="87"/>
      <c r="BO998" s="87"/>
      <c r="BP998" s="87"/>
      <c r="BQ998" s="87"/>
      <c r="BR998" s="87"/>
      <c r="BS998" s="63"/>
    </row>
    <row r="999" spans="4:71" s="64" customFormat="1" ht="9.75" customHeight="1" x14ac:dyDescent="0.3">
      <c r="D999" s="87"/>
      <c r="E999" s="87"/>
      <c r="F999" s="87"/>
      <c r="G999" s="87"/>
      <c r="H999" s="87"/>
      <c r="I999" s="87"/>
      <c r="J999" s="87"/>
      <c r="K999" s="87"/>
      <c r="L999" s="87"/>
      <c r="M999" s="87"/>
      <c r="N999" s="87"/>
      <c r="O999" s="87"/>
      <c r="P999" s="87"/>
      <c r="Q999" s="87"/>
      <c r="R999" s="87"/>
      <c r="S999" s="87"/>
      <c r="T999" s="87"/>
      <c r="U999" s="87"/>
      <c r="V999" s="87"/>
      <c r="W999" s="87"/>
      <c r="X999" s="87"/>
      <c r="Y999" s="87"/>
      <c r="Z999" s="87"/>
      <c r="AA999" s="87"/>
      <c r="AB999" s="87"/>
      <c r="AC999" s="87"/>
      <c r="AD999" s="87"/>
      <c r="AE999" s="87"/>
      <c r="AF999" s="87"/>
      <c r="AG999" s="87"/>
      <c r="AH999" s="87"/>
      <c r="AI999" s="87"/>
      <c r="AJ999" s="87"/>
      <c r="AK999" s="87"/>
      <c r="AL999" s="87"/>
      <c r="AM999" s="87"/>
      <c r="AN999" s="87"/>
      <c r="AO999" s="87"/>
      <c r="AP999" s="87"/>
      <c r="AQ999" s="87"/>
      <c r="AR999" s="87"/>
      <c r="AS999" s="87"/>
      <c r="AT999" s="87"/>
      <c r="AU999" s="87"/>
      <c r="AV999" s="87"/>
      <c r="AW999" s="87"/>
      <c r="AX999" s="87"/>
      <c r="AY999" s="87"/>
      <c r="AZ999" s="87"/>
      <c r="BA999" s="87"/>
      <c r="BB999" s="87"/>
      <c r="BC999" s="87"/>
      <c r="BD999" s="87"/>
      <c r="BE999" s="87"/>
      <c r="BF999" s="87"/>
      <c r="BG999" s="87"/>
      <c r="BH999" s="87"/>
      <c r="BI999" s="87"/>
      <c r="BJ999" s="87"/>
      <c r="BK999" s="87"/>
      <c r="BL999" s="87"/>
      <c r="BM999" s="87"/>
      <c r="BN999" s="87"/>
      <c r="BO999" s="87"/>
      <c r="BP999" s="87"/>
      <c r="BQ999" s="87"/>
      <c r="BR999" s="87"/>
      <c r="BS999" s="63"/>
    </row>
    <row r="1000" spans="4:71" s="64" customFormat="1" ht="9.75" customHeight="1" x14ac:dyDescent="0.3">
      <c r="D1000" s="87"/>
      <c r="E1000" s="87"/>
      <c r="F1000" s="87"/>
      <c r="G1000" s="87"/>
      <c r="H1000" s="87"/>
      <c r="I1000" s="87"/>
      <c r="J1000" s="87"/>
      <c r="K1000" s="87"/>
      <c r="L1000" s="87"/>
      <c r="M1000" s="87"/>
      <c r="N1000" s="87"/>
      <c r="O1000" s="87"/>
      <c r="P1000" s="87"/>
      <c r="Q1000" s="87"/>
      <c r="R1000" s="87"/>
      <c r="S1000" s="87"/>
      <c r="T1000" s="87"/>
      <c r="U1000" s="87"/>
      <c r="V1000" s="87"/>
      <c r="W1000" s="87"/>
      <c r="X1000" s="87"/>
      <c r="Y1000" s="87"/>
      <c r="Z1000" s="87"/>
      <c r="AA1000" s="87"/>
      <c r="AB1000" s="87"/>
      <c r="AC1000" s="87"/>
      <c r="AD1000" s="87"/>
      <c r="AE1000" s="87"/>
      <c r="AF1000" s="87"/>
      <c r="AG1000" s="87"/>
      <c r="AH1000" s="87"/>
      <c r="AI1000" s="87"/>
      <c r="AJ1000" s="87"/>
      <c r="AK1000" s="87"/>
      <c r="AL1000" s="87"/>
      <c r="AM1000" s="87"/>
      <c r="AN1000" s="87"/>
      <c r="AO1000" s="87"/>
      <c r="AP1000" s="87"/>
      <c r="AQ1000" s="87"/>
      <c r="AR1000" s="87"/>
      <c r="AS1000" s="87"/>
      <c r="AT1000" s="87"/>
      <c r="AU1000" s="87"/>
      <c r="AV1000" s="87"/>
      <c r="AW1000" s="87"/>
      <c r="AX1000" s="87"/>
      <c r="AY1000" s="87"/>
      <c r="AZ1000" s="87"/>
      <c r="BA1000" s="87"/>
      <c r="BB1000" s="87"/>
      <c r="BC1000" s="87"/>
      <c r="BD1000" s="87"/>
      <c r="BE1000" s="87"/>
      <c r="BF1000" s="87"/>
      <c r="BG1000" s="87"/>
      <c r="BH1000" s="87"/>
      <c r="BI1000" s="87"/>
      <c r="BJ1000" s="87"/>
      <c r="BK1000" s="87"/>
      <c r="BL1000" s="87"/>
      <c r="BM1000" s="87"/>
      <c r="BN1000" s="87"/>
      <c r="BO1000" s="87"/>
      <c r="BP1000" s="87"/>
      <c r="BQ1000" s="87"/>
      <c r="BR1000" s="87"/>
      <c r="BS1000" s="63"/>
    </row>
    <row r="1001" spans="4:71" s="64" customFormat="1" ht="9.75" customHeight="1" x14ac:dyDescent="0.3">
      <c r="D1001" s="87"/>
      <c r="E1001" s="87"/>
      <c r="F1001" s="87"/>
      <c r="G1001" s="87"/>
      <c r="H1001" s="87"/>
      <c r="I1001" s="87"/>
      <c r="J1001" s="87"/>
      <c r="K1001" s="87"/>
      <c r="L1001" s="87"/>
      <c r="M1001" s="87"/>
      <c r="N1001" s="87"/>
      <c r="O1001" s="87"/>
      <c r="P1001" s="87"/>
      <c r="Q1001" s="87"/>
      <c r="R1001" s="87"/>
      <c r="S1001" s="87"/>
      <c r="T1001" s="87"/>
      <c r="U1001" s="87"/>
      <c r="V1001" s="87"/>
      <c r="W1001" s="87"/>
      <c r="X1001" s="87"/>
      <c r="Y1001" s="87"/>
      <c r="Z1001" s="87"/>
      <c r="AA1001" s="87"/>
      <c r="AB1001" s="87"/>
      <c r="AC1001" s="87"/>
      <c r="AD1001" s="87"/>
      <c r="AE1001" s="87"/>
      <c r="AF1001" s="87"/>
      <c r="AG1001" s="87"/>
      <c r="AH1001" s="87"/>
      <c r="AI1001" s="87"/>
      <c r="AJ1001" s="87"/>
      <c r="AK1001" s="87"/>
      <c r="AL1001" s="87"/>
      <c r="AM1001" s="87"/>
      <c r="AN1001" s="87"/>
      <c r="AO1001" s="87"/>
      <c r="AP1001" s="87"/>
      <c r="AQ1001" s="87"/>
      <c r="AR1001" s="87"/>
      <c r="AS1001" s="87"/>
      <c r="AT1001" s="87"/>
      <c r="AU1001" s="87"/>
      <c r="AV1001" s="87"/>
      <c r="AW1001" s="87"/>
      <c r="AX1001" s="87"/>
      <c r="AY1001" s="87"/>
      <c r="AZ1001" s="87"/>
      <c r="BA1001" s="87"/>
      <c r="BB1001" s="87"/>
      <c r="BC1001" s="87"/>
      <c r="BD1001" s="87"/>
      <c r="BE1001" s="87"/>
      <c r="BF1001" s="87"/>
      <c r="BG1001" s="87"/>
      <c r="BH1001" s="87"/>
      <c r="BI1001" s="87"/>
      <c r="BJ1001" s="87"/>
      <c r="BK1001" s="87"/>
      <c r="BL1001" s="87"/>
      <c r="BM1001" s="87"/>
      <c r="BN1001" s="87"/>
      <c r="BO1001" s="87"/>
      <c r="BP1001" s="87"/>
      <c r="BQ1001" s="87"/>
      <c r="BR1001" s="87"/>
      <c r="BS1001" s="63"/>
    </row>
    <row r="1002" spans="4:71" s="64" customFormat="1" ht="9.75" customHeight="1" x14ac:dyDescent="0.3">
      <c r="D1002" s="87"/>
      <c r="E1002" s="87"/>
      <c r="F1002" s="87"/>
      <c r="G1002" s="87"/>
      <c r="H1002" s="87"/>
      <c r="I1002" s="87"/>
      <c r="J1002" s="87"/>
      <c r="K1002" s="87"/>
      <c r="L1002" s="87"/>
      <c r="M1002" s="87"/>
      <c r="N1002" s="87"/>
      <c r="O1002" s="87"/>
      <c r="P1002" s="87"/>
      <c r="Q1002" s="87"/>
      <c r="R1002" s="87"/>
      <c r="S1002" s="87"/>
      <c r="T1002" s="87"/>
      <c r="U1002" s="87"/>
      <c r="V1002" s="87"/>
      <c r="W1002" s="87"/>
      <c r="X1002" s="87"/>
      <c r="Y1002" s="87"/>
      <c r="Z1002" s="87"/>
      <c r="AA1002" s="87"/>
      <c r="AB1002" s="87"/>
      <c r="AC1002" s="87"/>
      <c r="AD1002" s="87"/>
      <c r="AE1002" s="87"/>
      <c r="AF1002" s="87"/>
      <c r="AG1002" s="87"/>
      <c r="AH1002" s="87"/>
      <c r="AI1002" s="87"/>
      <c r="AJ1002" s="87"/>
      <c r="AK1002" s="87"/>
      <c r="AL1002" s="87"/>
      <c r="AM1002" s="87"/>
      <c r="AN1002" s="87"/>
      <c r="AO1002" s="87"/>
      <c r="AP1002" s="87"/>
      <c r="AQ1002" s="87"/>
      <c r="AR1002" s="87"/>
      <c r="AS1002" s="87"/>
      <c r="AT1002" s="87"/>
      <c r="AU1002" s="87"/>
      <c r="AV1002" s="87"/>
      <c r="AW1002" s="87"/>
      <c r="AX1002" s="87"/>
      <c r="AY1002" s="87"/>
      <c r="AZ1002" s="87"/>
      <c r="BA1002" s="87"/>
      <c r="BB1002" s="87"/>
      <c r="BC1002" s="87"/>
      <c r="BD1002" s="87"/>
      <c r="BE1002" s="87"/>
      <c r="BF1002" s="87"/>
      <c r="BG1002" s="87"/>
      <c r="BH1002" s="87"/>
      <c r="BI1002" s="87"/>
      <c r="BJ1002" s="87"/>
      <c r="BK1002" s="87"/>
      <c r="BL1002" s="87"/>
      <c r="BM1002" s="87"/>
      <c r="BN1002" s="87"/>
      <c r="BO1002" s="87"/>
      <c r="BP1002" s="87"/>
      <c r="BQ1002" s="87"/>
      <c r="BR1002" s="87"/>
      <c r="BS1002" s="63"/>
    </row>
    <row r="1003" spans="4:71" s="64" customFormat="1" ht="9.75" customHeight="1" x14ac:dyDescent="0.3">
      <c r="D1003" s="87"/>
      <c r="E1003" s="87"/>
      <c r="F1003" s="87"/>
      <c r="G1003" s="87"/>
      <c r="H1003" s="87"/>
      <c r="I1003" s="87"/>
      <c r="J1003" s="87"/>
      <c r="K1003" s="87"/>
      <c r="L1003" s="87"/>
      <c r="M1003" s="87"/>
      <c r="N1003" s="87"/>
      <c r="O1003" s="87"/>
      <c r="P1003" s="87"/>
      <c r="Q1003" s="87"/>
      <c r="R1003" s="87"/>
      <c r="S1003" s="87"/>
      <c r="T1003" s="87"/>
      <c r="U1003" s="87"/>
      <c r="V1003" s="87"/>
      <c r="W1003" s="87"/>
      <c r="X1003" s="87"/>
      <c r="Y1003" s="87"/>
      <c r="Z1003" s="87"/>
      <c r="AA1003" s="87"/>
      <c r="AB1003" s="87"/>
      <c r="AC1003" s="87"/>
      <c r="AD1003" s="87"/>
      <c r="AE1003" s="87"/>
      <c r="AF1003" s="87"/>
      <c r="AG1003" s="87"/>
      <c r="AH1003" s="87"/>
      <c r="AI1003" s="87"/>
      <c r="AJ1003" s="87"/>
      <c r="AK1003" s="87"/>
      <c r="AL1003" s="87"/>
      <c r="AM1003" s="87"/>
      <c r="AN1003" s="87"/>
      <c r="AO1003" s="87"/>
      <c r="AP1003" s="87"/>
      <c r="AQ1003" s="87"/>
      <c r="AR1003" s="87"/>
      <c r="AS1003" s="87"/>
      <c r="AT1003" s="87"/>
      <c r="AU1003" s="87"/>
      <c r="AV1003" s="87"/>
      <c r="AW1003" s="87"/>
      <c r="AX1003" s="87"/>
      <c r="AY1003" s="87"/>
      <c r="AZ1003" s="87"/>
      <c r="BA1003" s="87"/>
      <c r="BB1003" s="87"/>
      <c r="BC1003" s="87"/>
      <c r="BD1003" s="87"/>
      <c r="BE1003" s="87"/>
      <c r="BF1003" s="87"/>
      <c r="BG1003" s="87"/>
      <c r="BH1003" s="87"/>
      <c r="BI1003" s="87"/>
      <c r="BJ1003" s="87"/>
      <c r="BK1003" s="87"/>
      <c r="BL1003" s="87"/>
      <c r="BM1003" s="87"/>
      <c r="BN1003" s="87"/>
      <c r="BO1003" s="87"/>
      <c r="BP1003" s="87"/>
      <c r="BQ1003" s="87"/>
      <c r="BR1003" s="87"/>
      <c r="BS1003" s="63"/>
    </row>
    <row r="1004" spans="4:71" s="64" customFormat="1" ht="9.75" customHeight="1" x14ac:dyDescent="0.3">
      <c r="D1004" s="87"/>
      <c r="E1004" s="87"/>
      <c r="F1004" s="87"/>
      <c r="G1004" s="87"/>
      <c r="H1004" s="87"/>
      <c r="I1004" s="87"/>
      <c r="J1004" s="87"/>
      <c r="K1004" s="87"/>
      <c r="L1004" s="87"/>
      <c r="M1004" s="87"/>
      <c r="N1004" s="87"/>
      <c r="O1004" s="87"/>
      <c r="P1004" s="87"/>
      <c r="Q1004" s="87"/>
      <c r="R1004" s="87"/>
      <c r="S1004" s="87"/>
      <c r="T1004" s="87"/>
      <c r="U1004" s="87"/>
      <c r="V1004" s="87"/>
      <c r="W1004" s="87"/>
      <c r="X1004" s="87"/>
      <c r="Y1004" s="87"/>
      <c r="Z1004" s="87"/>
      <c r="AA1004" s="87"/>
      <c r="AB1004" s="87"/>
      <c r="AC1004" s="87"/>
      <c r="AD1004" s="87"/>
      <c r="AE1004" s="87"/>
      <c r="AF1004" s="87"/>
      <c r="AG1004" s="87"/>
      <c r="AH1004" s="87"/>
      <c r="AI1004" s="87"/>
      <c r="AJ1004" s="87"/>
      <c r="AK1004" s="87"/>
      <c r="AL1004" s="87"/>
      <c r="AM1004" s="87"/>
      <c r="AN1004" s="87"/>
      <c r="AO1004" s="87"/>
      <c r="AP1004" s="87"/>
      <c r="AQ1004" s="87"/>
      <c r="AR1004" s="87"/>
      <c r="AS1004" s="87"/>
      <c r="AT1004" s="87"/>
      <c r="AU1004" s="87"/>
      <c r="AV1004" s="87"/>
      <c r="AW1004" s="87"/>
      <c r="AX1004" s="87"/>
      <c r="AY1004" s="87"/>
      <c r="AZ1004" s="87"/>
      <c r="BA1004" s="87"/>
      <c r="BB1004" s="87"/>
      <c r="BC1004" s="87"/>
      <c r="BD1004" s="87"/>
      <c r="BE1004" s="87"/>
      <c r="BF1004" s="87"/>
      <c r="BG1004" s="87"/>
      <c r="BH1004" s="87"/>
      <c r="BI1004" s="87"/>
      <c r="BJ1004" s="87"/>
      <c r="BK1004" s="87"/>
      <c r="BL1004" s="87"/>
      <c r="BM1004" s="87"/>
      <c r="BN1004" s="87"/>
      <c r="BO1004" s="87"/>
      <c r="BP1004" s="87"/>
      <c r="BQ1004" s="87"/>
      <c r="BR1004" s="87"/>
      <c r="BS1004" s="63"/>
    </row>
    <row r="1005" spans="4:71" s="64" customFormat="1" ht="9.75" customHeight="1" x14ac:dyDescent="0.3">
      <c r="D1005" s="87"/>
      <c r="E1005" s="87"/>
      <c r="F1005" s="87"/>
      <c r="G1005" s="87"/>
      <c r="H1005" s="87"/>
      <c r="I1005" s="87"/>
      <c r="J1005" s="87"/>
      <c r="K1005" s="87"/>
      <c r="L1005" s="87"/>
      <c r="M1005" s="87"/>
      <c r="N1005" s="87"/>
      <c r="O1005" s="87"/>
      <c r="P1005" s="87"/>
      <c r="Q1005" s="87"/>
      <c r="R1005" s="87"/>
      <c r="S1005" s="87"/>
      <c r="T1005" s="87"/>
      <c r="U1005" s="87"/>
      <c r="V1005" s="87"/>
      <c r="W1005" s="87"/>
      <c r="X1005" s="87"/>
      <c r="Y1005" s="87"/>
      <c r="Z1005" s="87"/>
      <c r="AA1005" s="87"/>
      <c r="AB1005" s="87"/>
      <c r="AC1005" s="87"/>
      <c r="AD1005" s="87"/>
      <c r="AE1005" s="87"/>
      <c r="AF1005" s="87"/>
      <c r="AG1005" s="87"/>
      <c r="AH1005" s="87"/>
      <c r="AI1005" s="87"/>
      <c r="AJ1005" s="87"/>
      <c r="AK1005" s="87"/>
      <c r="AL1005" s="87"/>
      <c r="AM1005" s="87"/>
      <c r="AN1005" s="87"/>
      <c r="AO1005" s="87"/>
      <c r="AP1005" s="87"/>
      <c r="AQ1005" s="87"/>
      <c r="AR1005" s="87"/>
      <c r="AS1005" s="87"/>
      <c r="AT1005" s="87"/>
      <c r="AU1005" s="87"/>
      <c r="AV1005" s="87"/>
      <c r="AW1005" s="87"/>
      <c r="AX1005" s="87"/>
      <c r="AY1005" s="87"/>
      <c r="AZ1005" s="87"/>
      <c r="BA1005" s="87"/>
      <c r="BB1005" s="87"/>
      <c r="BC1005" s="87"/>
      <c r="BD1005" s="87"/>
      <c r="BE1005" s="87"/>
      <c r="BF1005" s="87"/>
      <c r="BG1005" s="87"/>
      <c r="BH1005" s="87"/>
      <c r="BI1005" s="87"/>
      <c r="BJ1005" s="87"/>
      <c r="BK1005" s="87"/>
      <c r="BL1005" s="87"/>
      <c r="BM1005" s="87"/>
      <c r="BN1005" s="87"/>
      <c r="BO1005" s="87"/>
      <c r="BP1005" s="87"/>
      <c r="BQ1005" s="87"/>
      <c r="BR1005" s="87"/>
      <c r="BS1005" s="63"/>
    </row>
    <row r="1006" spans="4:71" s="64" customFormat="1" ht="9.75" customHeight="1" x14ac:dyDescent="0.3">
      <c r="D1006" s="87"/>
      <c r="E1006" s="87"/>
      <c r="F1006" s="87"/>
      <c r="G1006" s="87"/>
      <c r="H1006" s="87"/>
      <c r="I1006" s="87"/>
      <c r="J1006" s="87"/>
      <c r="K1006" s="87"/>
      <c r="L1006" s="87"/>
      <c r="M1006" s="87"/>
      <c r="N1006" s="87"/>
      <c r="O1006" s="87"/>
      <c r="P1006" s="87"/>
      <c r="Q1006" s="87"/>
      <c r="R1006" s="87"/>
      <c r="S1006" s="87"/>
      <c r="T1006" s="87"/>
      <c r="U1006" s="87"/>
      <c r="V1006" s="87"/>
      <c r="W1006" s="87"/>
      <c r="X1006" s="87"/>
      <c r="Y1006" s="87"/>
      <c r="Z1006" s="87"/>
      <c r="AA1006" s="87"/>
      <c r="AB1006" s="87"/>
      <c r="AC1006" s="87"/>
      <c r="AD1006" s="87"/>
      <c r="AE1006" s="87"/>
      <c r="AF1006" s="87"/>
      <c r="AG1006" s="87"/>
      <c r="AH1006" s="87"/>
      <c r="AI1006" s="87"/>
      <c r="AJ1006" s="87"/>
      <c r="AK1006" s="87"/>
      <c r="AL1006" s="87"/>
      <c r="AM1006" s="87"/>
      <c r="AN1006" s="87"/>
      <c r="AO1006" s="87"/>
      <c r="AP1006" s="87"/>
      <c r="AQ1006" s="87"/>
      <c r="AR1006" s="87"/>
      <c r="AS1006" s="87"/>
      <c r="AT1006" s="87"/>
      <c r="AU1006" s="87"/>
      <c r="AV1006" s="87"/>
      <c r="AW1006" s="87"/>
      <c r="AX1006" s="87"/>
      <c r="AY1006" s="87"/>
      <c r="AZ1006" s="87"/>
      <c r="BA1006" s="87"/>
      <c r="BB1006" s="87"/>
      <c r="BC1006" s="87"/>
      <c r="BD1006" s="87"/>
      <c r="BE1006" s="87"/>
      <c r="BF1006" s="87"/>
      <c r="BG1006" s="87"/>
      <c r="BH1006" s="87"/>
      <c r="BI1006" s="87"/>
      <c r="BJ1006" s="87"/>
      <c r="BK1006" s="87"/>
      <c r="BL1006" s="87"/>
      <c r="BM1006" s="87"/>
      <c r="BN1006" s="87"/>
      <c r="BO1006" s="87"/>
      <c r="BP1006" s="87"/>
      <c r="BQ1006" s="87"/>
      <c r="BR1006" s="87"/>
      <c r="BS1006" s="63"/>
    </row>
    <row r="1007" spans="4:71" s="64" customFormat="1" ht="9.75" customHeight="1" x14ac:dyDescent="0.3">
      <c r="D1007" s="87"/>
      <c r="E1007" s="87"/>
      <c r="F1007" s="87"/>
      <c r="G1007" s="87"/>
      <c r="H1007" s="87"/>
      <c r="I1007" s="87"/>
      <c r="J1007" s="87"/>
      <c r="K1007" s="87"/>
      <c r="L1007" s="87"/>
      <c r="M1007" s="87"/>
      <c r="N1007" s="87"/>
      <c r="O1007" s="87"/>
      <c r="P1007" s="87"/>
      <c r="Q1007" s="87"/>
      <c r="R1007" s="87"/>
      <c r="S1007" s="87"/>
      <c r="T1007" s="87"/>
      <c r="U1007" s="87"/>
      <c r="V1007" s="87"/>
      <c r="W1007" s="87"/>
      <c r="X1007" s="87"/>
      <c r="Y1007" s="87"/>
      <c r="Z1007" s="87"/>
      <c r="AA1007" s="87"/>
      <c r="AB1007" s="87"/>
      <c r="AC1007" s="87"/>
      <c r="AD1007" s="87"/>
      <c r="AE1007" s="87"/>
      <c r="AF1007" s="87"/>
      <c r="AG1007" s="87"/>
      <c r="AH1007" s="87"/>
      <c r="AI1007" s="87"/>
      <c r="AJ1007" s="87"/>
      <c r="AK1007" s="87"/>
      <c r="AL1007" s="87"/>
      <c r="AM1007" s="87"/>
      <c r="AN1007" s="87"/>
      <c r="AO1007" s="87"/>
      <c r="AP1007" s="87"/>
      <c r="AQ1007" s="87"/>
      <c r="AR1007" s="87"/>
      <c r="AS1007" s="87"/>
      <c r="AT1007" s="87"/>
      <c r="AU1007" s="87"/>
      <c r="AV1007" s="87"/>
      <c r="AW1007" s="87"/>
      <c r="AX1007" s="87"/>
      <c r="AY1007" s="87"/>
      <c r="AZ1007" s="87"/>
      <c r="BA1007" s="87"/>
      <c r="BB1007" s="87"/>
      <c r="BC1007" s="87"/>
      <c r="BD1007" s="87"/>
      <c r="BE1007" s="87"/>
      <c r="BF1007" s="87"/>
      <c r="BG1007" s="87"/>
      <c r="BH1007" s="87"/>
      <c r="BI1007" s="87"/>
      <c r="BJ1007" s="87"/>
      <c r="BK1007" s="87"/>
      <c r="BL1007" s="87"/>
      <c r="BM1007" s="87"/>
      <c r="BN1007" s="87"/>
      <c r="BO1007" s="87"/>
      <c r="BP1007" s="87"/>
      <c r="BQ1007" s="87"/>
      <c r="BR1007" s="87"/>
      <c r="BS1007" s="63"/>
    </row>
    <row r="1008" spans="4:71" s="64" customFormat="1" ht="9.75" customHeight="1" x14ac:dyDescent="0.3">
      <c r="D1008" s="87"/>
      <c r="E1008" s="87"/>
      <c r="F1008" s="87"/>
      <c r="G1008" s="87"/>
      <c r="H1008" s="87"/>
      <c r="I1008" s="87"/>
      <c r="J1008" s="87"/>
      <c r="K1008" s="87"/>
      <c r="L1008" s="87"/>
      <c r="M1008" s="87"/>
      <c r="N1008" s="87"/>
      <c r="O1008" s="87"/>
      <c r="P1008" s="87"/>
      <c r="Q1008" s="87"/>
      <c r="R1008" s="87"/>
      <c r="S1008" s="87"/>
      <c r="T1008" s="87"/>
      <c r="U1008" s="87"/>
      <c r="V1008" s="87"/>
      <c r="W1008" s="87"/>
      <c r="X1008" s="87"/>
      <c r="Y1008" s="87"/>
      <c r="Z1008" s="87"/>
      <c r="AA1008" s="87"/>
      <c r="AB1008" s="87"/>
      <c r="AC1008" s="87"/>
      <c r="AD1008" s="87"/>
      <c r="AE1008" s="87"/>
      <c r="AF1008" s="87"/>
      <c r="AG1008" s="87"/>
      <c r="AH1008" s="87"/>
      <c r="AI1008" s="87"/>
      <c r="AJ1008" s="87"/>
      <c r="AK1008" s="87"/>
      <c r="AL1008" s="87"/>
      <c r="AM1008" s="87"/>
      <c r="AN1008" s="87"/>
      <c r="AO1008" s="87"/>
      <c r="AP1008" s="87"/>
      <c r="AQ1008" s="87"/>
      <c r="AR1008" s="87"/>
      <c r="AS1008" s="87"/>
      <c r="AT1008" s="87"/>
      <c r="AU1008" s="87"/>
      <c r="AV1008" s="87"/>
      <c r="AW1008" s="87"/>
      <c r="AX1008" s="87"/>
      <c r="AY1008" s="87"/>
      <c r="AZ1008" s="87"/>
      <c r="BA1008" s="87"/>
      <c r="BB1008" s="87"/>
      <c r="BC1008" s="87"/>
      <c r="BD1008" s="87"/>
      <c r="BE1008" s="87"/>
      <c r="BF1008" s="87"/>
      <c r="BG1008" s="87"/>
      <c r="BH1008" s="87"/>
      <c r="BI1008" s="87"/>
      <c r="BJ1008" s="87"/>
      <c r="BK1008" s="87"/>
      <c r="BL1008" s="87"/>
      <c r="BM1008" s="87"/>
      <c r="BN1008" s="87"/>
      <c r="BO1008" s="87"/>
      <c r="BP1008" s="87"/>
      <c r="BQ1008" s="87"/>
      <c r="BR1008" s="87"/>
      <c r="BS1008" s="63"/>
    </row>
    <row r="1009" spans="4:71" s="64" customFormat="1" ht="9.75" customHeight="1" x14ac:dyDescent="0.3">
      <c r="D1009" s="87"/>
      <c r="E1009" s="87"/>
      <c r="F1009" s="87"/>
      <c r="G1009" s="87"/>
      <c r="H1009" s="87"/>
      <c r="I1009" s="87"/>
      <c r="J1009" s="87"/>
      <c r="K1009" s="87"/>
      <c r="L1009" s="87"/>
      <c r="M1009" s="87"/>
      <c r="N1009" s="87"/>
      <c r="O1009" s="87"/>
      <c r="P1009" s="87"/>
      <c r="Q1009" s="87"/>
      <c r="R1009" s="87"/>
      <c r="S1009" s="87"/>
      <c r="T1009" s="87"/>
      <c r="U1009" s="87"/>
      <c r="V1009" s="87"/>
      <c r="W1009" s="87"/>
      <c r="X1009" s="87"/>
      <c r="Y1009" s="87"/>
      <c r="Z1009" s="87"/>
      <c r="AA1009" s="87"/>
      <c r="AB1009" s="87"/>
      <c r="AC1009" s="87"/>
      <c r="AD1009" s="87"/>
      <c r="AE1009" s="87"/>
      <c r="AF1009" s="87"/>
      <c r="AG1009" s="87"/>
      <c r="AH1009" s="87"/>
      <c r="AI1009" s="87"/>
      <c r="AJ1009" s="87"/>
      <c r="AK1009" s="87"/>
      <c r="AL1009" s="87"/>
      <c r="AM1009" s="87"/>
      <c r="AN1009" s="87"/>
      <c r="AO1009" s="87"/>
      <c r="AP1009" s="87"/>
      <c r="AQ1009" s="87"/>
      <c r="AR1009" s="87"/>
      <c r="AS1009" s="87"/>
      <c r="AT1009" s="87"/>
      <c r="AU1009" s="87"/>
      <c r="AV1009" s="87"/>
      <c r="AW1009" s="87"/>
      <c r="AX1009" s="87"/>
      <c r="AY1009" s="87"/>
      <c r="AZ1009" s="87"/>
      <c r="BA1009" s="87"/>
      <c r="BB1009" s="87"/>
      <c r="BC1009" s="87"/>
      <c r="BD1009" s="87"/>
      <c r="BE1009" s="87"/>
      <c r="BF1009" s="87"/>
      <c r="BG1009" s="87"/>
      <c r="BH1009" s="87"/>
      <c r="BI1009" s="87"/>
      <c r="BJ1009" s="87"/>
      <c r="BK1009" s="87"/>
      <c r="BL1009" s="87"/>
      <c r="BM1009" s="87"/>
      <c r="BN1009" s="87"/>
      <c r="BO1009" s="87"/>
      <c r="BP1009" s="87"/>
      <c r="BQ1009" s="87"/>
      <c r="BR1009" s="87"/>
      <c r="BS1009" s="63"/>
    </row>
    <row r="1010" spans="4:71" s="64" customFormat="1" ht="9.75" customHeight="1" x14ac:dyDescent="0.3">
      <c r="D1010" s="87"/>
      <c r="E1010" s="87"/>
      <c r="F1010" s="87"/>
      <c r="G1010" s="87"/>
      <c r="H1010" s="87"/>
      <c r="I1010" s="87"/>
      <c r="J1010" s="87"/>
      <c r="K1010" s="87"/>
      <c r="L1010" s="87"/>
      <c r="M1010" s="87"/>
      <c r="N1010" s="87"/>
      <c r="O1010" s="87"/>
      <c r="P1010" s="87"/>
      <c r="Q1010" s="87"/>
      <c r="R1010" s="87"/>
      <c r="S1010" s="87"/>
      <c r="T1010" s="87"/>
      <c r="U1010" s="87"/>
      <c r="V1010" s="87"/>
      <c r="W1010" s="87"/>
      <c r="X1010" s="87"/>
      <c r="Y1010" s="87"/>
      <c r="Z1010" s="87"/>
      <c r="AA1010" s="87"/>
      <c r="AB1010" s="87"/>
      <c r="AC1010" s="87"/>
      <c r="AD1010" s="87"/>
      <c r="AE1010" s="87"/>
      <c r="AF1010" s="87"/>
      <c r="AG1010" s="87"/>
      <c r="AH1010" s="87"/>
      <c r="AI1010" s="87"/>
      <c r="AJ1010" s="87"/>
      <c r="AK1010" s="87"/>
      <c r="AL1010" s="87"/>
      <c r="AM1010" s="87"/>
      <c r="AN1010" s="87"/>
      <c r="AO1010" s="87"/>
      <c r="AP1010" s="87"/>
      <c r="AQ1010" s="87"/>
      <c r="AR1010" s="87"/>
      <c r="AS1010" s="87"/>
      <c r="AT1010" s="87"/>
      <c r="AU1010" s="87"/>
      <c r="AV1010" s="87"/>
      <c r="AW1010" s="87"/>
      <c r="AX1010" s="87"/>
      <c r="AY1010" s="87"/>
      <c r="AZ1010" s="87"/>
      <c r="BA1010" s="87"/>
      <c r="BB1010" s="87"/>
      <c r="BC1010" s="87"/>
      <c r="BD1010" s="87"/>
      <c r="BE1010" s="87"/>
      <c r="BF1010" s="87"/>
      <c r="BG1010" s="87"/>
      <c r="BH1010" s="87"/>
      <c r="BI1010" s="87"/>
      <c r="BJ1010" s="87"/>
      <c r="BK1010" s="87"/>
      <c r="BL1010" s="87"/>
      <c r="BM1010" s="87"/>
      <c r="BN1010" s="87"/>
      <c r="BO1010" s="87"/>
      <c r="BP1010" s="87"/>
      <c r="BQ1010" s="87"/>
      <c r="BR1010" s="87"/>
      <c r="BS1010" s="63"/>
    </row>
    <row r="1011" spans="4:71" s="64" customFormat="1" ht="9.75" customHeight="1" x14ac:dyDescent="0.3">
      <c r="D1011" s="87"/>
      <c r="E1011" s="87"/>
      <c r="F1011" s="87"/>
      <c r="G1011" s="87"/>
      <c r="H1011" s="87"/>
      <c r="I1011" s="87"/>
      <c r="J1011" s="87"/>
      <c r="K1011" s="87"/>
      <c r="L1011" s="87"/>
      <c r="M1011" s="87"/>
      <c r="N1011" s="87"/>
      <c r="O1011" s="87"/>
      <c r="P1011" s="87"/>
      <c r="Q1011" s="87"/>
      <c r="R1011" s="87"/>
      <c r="S1011" s="87"/>
      <c r="T1011" s="87"/>
      <c r="U1011" s="87"/>
      <c r="V1011" s="87"/>
      <c r="W1011" s="87"/>
      <c r="X1011" s="87"/>
      <c r="Y1011" s="87"/>
      <c r="Z1011" s="87"/>
      <c r="AA1011" s="87"/>
      <c r="AB1011" s="87"/>
      <c r="AC1011" s="87"/>
      <c r="AD1011" s="87"/>
      <c r="AE1011" s="87"/>
      <c r="AF1011" s="87"/>
      <c r="AG1011" s="87"/>
      <c r="AH1011" s="87"/>
      <c r="AI1011" s="87"/>
      <c r="AJ1011" s="87"/>
      <c r="AK1011" s="87"/>
      <c r="AL1011" s="87"/>
      <c r="AM1011" s="87"/>
      <c r="AN1011" s="87"/>
      <c r="AO1011" s="87"/>
      <c r="AP1011" s="87"/>
      <c r="AQ1011" s="87"/>
      <c r="AR1011" s="87"/>
      <c r="AS1011" s="87"/>
      <c r="AT1011" s="87"/>
      <c r="AU1011" s="87"/>
      <c r="AV1011" s="87"/>
      <c r="AW1011" s="87"/>
      <c r="AX1011" s="87"/>
      <c r="AY1011" s="87"/>
      <c r="AZ1011" s="87"/>
      <c r="BA1011" s="87"/>
      <c r="BB1011" s="87"/>
      <c r="BC1011" s="87"/>
      <c r="BD1011" s="87"/>
      <c r="BE1011" s="87"/>
      <c r="BF1011" s="87"/>
      <c r="BG1011" s="87"/>
      <c r="BH1011" s="87"/>
      <c r="BI1011" s="87"/>
      <c r="BJ1011" s="87"/>
      <c r="BK1011" s="87"/>
      <c r="BL1011" s="87"/>
      <c r="BM1011" s="87"/>
      <c r="BN1011" s="87"/>
      <c r="BO1011" s="87"/>
      <c r="BP1011" s="87"/>
      <c r="BQ1011" s="87"/>
      <c r="BR1011" s="87"/>
      <c r="BS1011" s="63"/>
    </row>
    <row r="1012" spans="4:71" s="64" customFormat="1" ht="9.75" customHeight="1" x14ac:dyDescent="0.3">
      <c r="D1012" s="87"/>
      <c r="E1012" s="87"/>
      <c r="F1012" s="87"/>
      <c r="G1012" s="87"/>
      <c r="H1012" s="87"/>
      <c r="I1012" s="87"/>
      <c r="J1012" s="87"/>
      <c r="K1012" s="87"/>
      <c r="L1012" s="87"/>
      <c r="M1012" s="87"/>
      <c r="N1012" s="87"/>
      <c r="O1012" s="87"/>
      <c r="P1012" s="87"/>
      <c r="Q1012" s="87"/>
      <c r="R1012" s="87"/>
      <c r="S1012" s="87"/>
      <c r="T1012" s="87"/>
      <c r="U1012" s="87"/>
      <c r="V1012" s="87"/>
      <c r="W1012" s="87"/>
      <c r="X1012" s="87"/>
      <c r="Y1012" s="87"/>
      <c r="Z1012" s="87"/>
      <c r="AA1012" s="87"/>
      <c r="AB1012" s="87"/>
      <c r="AC1012" s="87"/>
      <c r="AD1012" s="87"/>
      <c r="AE1012" s="87"/>
      <c r="AF1012" s="87"/>
      <c r="AG1012" s="87"/>
      <c r="AH1012" s="87"/>
      <c r="AI1012" s="87"/>
      <c r="AJ1012" s="87"/>
      <c r="AK1012" s="87"/>
      <c r="AL1012" s="87"/>
      <c r="AM1012" s="87"/>
      <c r="AN1012" s="87"/>
      <c r="AO1012" s="87"/>
      <c r="AP1012" s="87"/>
      <c r="AQ1012" s="87"/>
      <c r="AR1012" s="87"/>
      <c r="AS1012" s="87"/>
      <c r="AT1012" s="87"/>
      <c r="AU1012" s="87"/>
      <c r="AV1012" s="87"/>
      <c r="AW1012" s="87"/>
      <c r="AX1012" s="87"/>
      <c r="AY1012" s="87"/>
      <c r="AZ1012" s="87"/>
      <c r="BA1012" s="87"/>
      <c r="BB1012" s="87"/>
      <c r="BC1012" s="87"/>
      <c r="BD1012" s="87"/>
      <c r="BE1012" s="87"/>
      <c r="BF1012" s="87"/>
      <c r="BG1012" s="87"/>
      <c r="BH1012" s="87"/>
      <c r="BI1012" s="87"/>
      <c r="BJ1012" s="87"/>
      <c r="BK1012" s="87"/>
      <c r="BL1012" s="87"/>
      <c r="BM1012" s="87"/>
      <c r="BN1012" s="87"/>
      <c r="BO1012" s="87"/>
      <c r="BP1012" s="87"/>
      <c r="BQ1012" s="87"/>
      <c r="BR1012" s="87"/>
      <c r="BS1012" s="63"/>
    </row>
    <row r="1013" spans="4:71" s="64" customFormat="1" ht="9.75" customHeight="1" x14ac:dyDescent="0.3">
      <c r="D1013" s="87"/>
      <c r="E1013" s="87"/>
      <c r="F1013" s="87"/>
      <c r="G1013" s="87"/>
      <c r="H1013" s="87"/>
      <c r="I1013" s="87"/>
      <c r="J1013" s="87"/>
      <c r="K1013" s="87"/>
      <c r="L1013" s="87"/>
      <c r="M1013" s="87"/>
      <c r="N1013" s="87"/>
      <c r="O1013" s="87"/>
      <c r="P1013" s="87"/>
      <c r="Q1013" s="87"/>
      <c r="R1013" s="87"/>
      <c r="S1013" s="87"/>
      <c r="T1013" s="87"/>
      <c r="U1013" s="87"/>
      <c r="V1013" s="87"/>
      <c r="W1013" s="87"/>
      <c r="X1013" s="87"/>
      <c r="Y1013" s="87"/>
      <c r="Z1013" s="87"/>
      <c r="AA1013" s="87"/>
      <c r="AB1013" s="87"/>
      <c r="AC1013" s="87"/>
      <c r="AD1013" s="87"/>
      <c r="AE1013" s="87"/>
      <c r="AF1013" s="87"/>
      <c r="AG1013" s="87"/>
      <c r="AH1013" s="87"/>
      <c r="AI1013" s="87"/>
      <c r="AJ1013" s="87"/>
      <c r="AK1013" s="87"/>
      <c r="AL1013" s="87"/>
      <c r="AM1013" s="87"/>
      <c r="AN1013" s="87"/>
      <c r="AO1013" s="87"/>
      <c r="AP1013" s="87"/>
      <c r="AQ1013" s="87"/>
      <c r="AR1013" s="87"/>
      <c r="AS1013" s="87"/>
      <c r="AT1013" s="87"/>
      <c r="AU1013" s="87"/>
      <c r="AV1013" s="87"/>
      <c r="AW1013" s="87"/>
      <c r="AX1013" s="87"/>
      <c r="AY1013" s="87"/>
      <c r="AZ1013" s="87"/>
      <c r="BA1013" s="87"/>
      <c r="BB1013" s="87"/>
      <c r="BC1013" s="87"/>
      <c r="BD1013" s="87"/>
      <c r="BE1013" s="87"/>
      <c r="BF1013" s="87"/>
      <c r="BG1013" s="87"/>
      <c r="BH1013" s="87"/>
      <c r="BI1013" s="87"/>
      <c r="BJ1013" s="87"/>
      <c r="BK1013" s="87"/>
      <c r="BL1013" s="87"/>
      <c r="BM1013" s="87"/>
      <c r="BN1013" s="87"/>
      <c r="BO1013" s="87"/>
      <c r="BP1013" s="87"/>
      <c r="BQ1013" s="87"/>
      <c r="BR1013" s="87"/>
      <c r="BS1013" s="63"/>
    </row>
    <row r="1014" spans="4:71" s="64" customFormat="1" ht="9.75" customHeight="1" x14ac:dyDescent="0.3">
      <c r="D1014" s="87"/>
      <c r="E1014" s="87"/>
      <c r="F1014" s="87"/>
      <c r="G1014" s="87"/>
      <c r="H1014" s="87"/>
      <c r="I1014" s="87"/>
      <c r="J1014" s="87"/>
      <c r="K1014" s="87"/>
      <c r="L1014" s="87"/>
      <c r="M1014" s="87"/>
      <c r="N1014" s="87"/>
      <c r="O1014" s="87"/>
      <c r="P1014" s="87"/>
      <c r="Q1014" s="87"/>
      <c r="R1014" s="87"/>
      <c r="S1014" s="87"/>
      <c r="T1014" s="87"/>
      <c r="U1014" s="87"/>
      <c r="V1014" s="87"/>
      <c r="W1014" s="87"/>
      <c r="X1014" s="87"/>
      <c r="Y1014" s="87"/>
      <c r="Z1014" s="87"/>
      <c r="AA1014" s="87"/>
      <c r="AB1014" s="87"/>
      <c r="AC1014" s="87"/>
      <c r="AD1014" s="87"/>
      <c r="AE1014" s="87"/>
      <c r="AF1014" s="87"/>
      <c r="AG1014" s="87"/>
      <c r="AH1014" s="87"/>
      <c r="AI1014" s="87"/>
      <c r="AJ1014" s="87"/>
      <c r="AK1014" s="87"/>
      <c r="AL1014" s="87"/>
      <c r="AM1014" s="87"/>
      <c r="AN1014" s="87"/>
      <c r="AO1014" s="87"/>
      <c r="AP1014" s="87"/>
      <c r="AQ1014" s="87"/>
      <c r="AR1014" s="87"/>
      <c r="AS1014" s="87"/>
      <c r="AT1014" s="87"/>
      <c r="AU1014" s="87"/>
      <c r="AV1014" s="87"/>
      <c r="AW1014" s="87"/>
      <c r="AX1014" s="87"/>
      <c r="AY1014" s="87"/>
      <c r="AZ1014" s="87"/>
      <c r="BA1014" s="87"/>
      <c r="BB1014" s="87"/>
      <c r="BC1014" s="87"/>
      <c r="BD1014" s="87"/>
      <c r="BE1014" s="87"/>
      <c r="BF1014" s="87"/>
      <c r="BG1014" s="87"/>
      <c r="BH1014" s="87"/>
      <c r="BI1014" s="87"/>
      <c r="BJ1014" s="87"/>
      <c r="BK1014" s="87"/>
      <c r="BL1014" s="87"/>
      <c r="BM1014" s="87"/>
      <c r="BN1014" s="87"/>
      <c r="BO1014" s="87"/>
      <c r="BP1014" s="87"/>
      <c r="BQ1014" s="87"/>
      <c r="BR1014" s="87"/>
      <c r="BS1014" s="63"/>
    </row>
    <row r="1015" spans="4:71" s="64" customFormat="1" ht="9.75" customHeight="1" x14ac:dyDescent="0.3">
      <c r="D1015" s="87"/>
      <c r="E1015" s="87"/>
      <c r="F1015" s="87"/>
      <c r="G1015" s="87"/>
      <c r="H1015" s="87"/>
      <c r="I1015" s="87"/>
      <c r="J1015" s="87"/>
      <c r="K1015" s="87"/>
      <c r="L1015" s="87"/>
      <c r="M1015" s="87"/>
      <c r="N1015" s="87"/>
      <c r="O1015" s="87"/>
      <c r="P1015" s="87"/>
      <c r="Q1015" s="87"/>
      <c r="R1015" s="87"/>
      <c r="S1015" s="87"/>
      <c r="T1015" s="87"/>
      <c r="U1015" s="87"/>
      <c r="V1015" s="87"/>
      <c r="W1015" s="87"/>
      <c r="X1015" s="87"/>
      <c r="Y1015" s="87"/>
      <c r="Z1015" s="87"/>
      <c r="AA1015" s="87"/>
      <c r="AB1015" s="87"/>
      <c r="AC1015" s="87"/>
      <c r="AD1015" s="87"/>
      <c r="AE1015" s="87"/>
      <c r="AF1015" s="87"/>
      <c r="AG1015" s="87"/>
      <c r="AH1015" s="87"/>
      <c r="AI1015" s="87"/>
      <c r="AJ1015" s="87"/>
      <c r="AK1015" s="87"/>
      <c r="AL1015" s="87"/>
      <c r="AM1015" s="87"/>
      <c r="AN1015" s="87"/>
      <c r="AO1015" s="87"/>
      <c r="AP1015" s="87"/>
      <c r="AQ1015" s="87"/>
      <c r="AR1015" s="87"/>
      <c r="AS1015" s="87"/>
      <c r="AT1015" s="87"/>
      <c r="AU1015" s="87"/>
      <c r="AV1015" s="87"/>
      <c r="AW1015" s="87"/>
      <c r="AX1015" s="87"/>
      <c r="AY1015" s="87"/>
      <c r="AZ1015" s="87"/>
      <c r="BA1015" s="87"/>
      <c r="BB1015" s="87"/>
      <c r="BC1015" s="87"/>
      <c r="BD1015" s="87"/>
      <c r="BE1015" s="87"/>
      <c r="BF1015" s="87"/>
      <c r="BG1015" s="87"/>
      <c r="BH1015" s="87"/>
      <c r="BI1015" s="87"/>
      <c r="BJ1015" s="87"/>
      <c r="BK1015" s="87"/>
      <c r="BL1015" s="87"/>
      <c r="BM1015" s="87"/>
      <c r="BN1015" s="87"/>
      <c r="BO1015" s="87"/>
      <c r="BP1015" s="87"/>
      <c r="BQ1015" s="87"/>
      <c r="BR1015" s="87"/>
      <c r="BS1015" s="63"/>
    </row>
    <row r="1016" spans="4:71" s="64" customFormat="1" ht="9.75" customHeight="1" x14ac:dyDescent="0.3">
      <c r="D1016" s="87"/>
      <c r="E1016" s="87"/>
      <c r="F1016" s="87"/>
      <c r="G1016" s="87"/>
      <c r="H1016" s="87"/>
      <c r="I1016" s="87"/>
      <c r="J1016" s="87"/>
      <c r="K1016" s="87"/>
      <c r="L1016" s="87"/>
      <c r="M1016" s="87"/>
      <c r="N1016" s="87"/>
      <c r="O1016" s="87"/>
      <c r="P1016" s="87"/>
      <c r="Q1016" s="87"/>
      <c r="R1016" s="87"/>
      <c r="S1016" s="87"/>
      <c r="T1016" s="87"/>
      <c r="U1016" s="87"/>
      <c r="V1016" s="87"/>
      <c r="W1016" s="87"/>
      <c r="X1016" s="87"/>
      <c r="Y1016" s="87"/>
      <c r="Z1016" s="87"/>
      <c r="AA1016" s="87"/>
      <c r="AB1016" s="87"/>
      <c r="AC1016" s="87"/>
      <c r="AD1016" s="87"/>
      <c r="AE1016" s="87"/>
      <c r="AF1016" s="87"/>
      <c r="AG1016" s="87"/>
      <c r="AH1016" s="87"/>
      <c r="AI1016" s="87"/>
      <c r="AJ1016" s="87"/>
      <c r="AK1016" s="87"/>
      <c r="AL1016" s="87"/>
      <c r="AM1016" s="87"/>
      <c r="AN1016" s="87"/>
      <c r="AO1016" s="87"/>
      <c r="AP1016" s="87"/>
      <c r="AQ1016" s="87"/>
      <c r="AR1016" s="87"/>
      <c r="AS1016" s="87"/>
      <c r="AT1016" s="87"/>
      <c r="AU1016" s="87"/>
      <c r="AV1016" s="87"/>
      <c r="AW1016" s="87"/>
      <c r="AX1016" s="87"/>
      <c r="AY1016" s="87"/>
      <c r="AZ1016" s="87"/>
      <c r="BA1016" s="87"/>
      <c r="BB1016" s="87"/>
      <c r="BC1016" s="87"/>
      <c r="BD1016" s="87"/>
      <c r="BE1016" s="87"/>
      <c r="BF1016" s="87"/>
      <c r="BG1016" s="87"/>
      <c r="BH1016" s="87"/>
      <c r="BI1016" s="87"/>
      <c r="BJ1016" s="87"/>
      <c r="BK1016" s="87"/>
      <c r="BL1016" s="87"/>
      <c r="BM1016" s="87"/>
      <c r="BN1016" s="87"/>
      <c r="BO1016" s="87"/>
      <c r="BP1016" s="87"/>
      <c r="BQ1016" s="87"/>
      <c r="BR1016" s="87"/>
      <c r="BS1016" s="63"/>
    </row>
    <row r="1017" spans="4:71" s="64" customFormat="1" ht="9.75" customHeight="1" x14ac:dyDescent="0.3">
      <c r="D1017" s="87"/>
      <c r="E1017" s="87"/>
      <c r="F1017" s="87"/>
      <c r="G1017" s="87"/>
      <c r="H1017" s="87"/>
      <c r="I1017" s="87"/>
      <c r="J1017" s="87"/>
      <c r="K1017" s="87"/>
      <c r="L1017" s="87"/>
      <c r="M1017" s="87"/>
      <c r="N1017" s="87"/>
      <c r="O1017" s="87"/>
      <c r="P1017" s="87"/>
      <c r="Q1017" s="87"/>
      <c r="R1017" s="87"/>
      <c r="S1017" s="87"/>
      <c r="T1017" s="87"/>
      <c r="U1017" s="87"/>
      <c r="V1017" s="87"/>
      <c r="W1017" s="87"/>
      <c r="X1017" s="87"/>
      <c r="Y1017" s="87"/>
      <c r="Z1017" s="87"/>
      <c r="AA1017" s="87"/>
      <c r="AB1017" s="87"/>
      <c r="AC1017" s="87"/>
      <c r="AD1017" s="87"/>
      <c r="AE1017" s="87"/>
      <c r="AF1017" s="87"/>
      <c r="AG1017" s="87"/>
      <c r="AH1017" s="87"/>
      <c r="AI1017" s="87"/>
      <c r="AJ1017" s="87"/>
      <c r="AK1017" s="87"/>
      <c r="AL1017" s="87"/>
      <c r="AM1017" s="87"/>
      <c r="AN1017" s="87"/>
      <c r="AO1017" s="87"/>
      <c r="AP1017" s="87"/>
      <c r="AQ1017" s="87"/>
      <c r="AR1017" s="87"/>
      <c r="AS1017" s="87"/>
      <c r="AT1017" s="87"/>
      <c r="AU1017" s="87"/>
      <c r="AV1017" s="87"/>
      <c r="AW1017" s="87"/>
      <c r="AX1017" s="87"/>
      <c r="AY1017" s="87"/>
      <c r="AZ1017" s="87"/>
      <c r="BA1017" s="87"/>
      <c r="BB1017" s="87"/>
      <c r="BC1017" s="87"/>
      <c r="BD1017" s="87"/>
      <c r="BE1017" s="87"/>
      <c r="BF1017" s="87"/>
      <c r="BG1017" s="87"/>
      <c r="BH1017" s="87"/>
      <c r="BI1017" s="87"/>
      <c r="BJ1017" s="87"/>
      <c r="BK1017" s="87"/>
      <c r="BL1017" s="87"/>
      <c r="BM1017" s="87"/>
      <c r="BN1017" s="87"/>
      <c r="BO1017" s="87"/>
      <c r="BP1017" s="87"/>
      <c r="BQ1017" s="87"/>
      <c r="BR1017" s="87"/>
      <c r="BS1017" s="63"/>
    </row>
    <row r="1018" spans="4:71" s="64" customFormat="1" ht="9.75" customHeight="1" x14ac:dyDescent="0.3">
      <c r="D1018" s="87"/>
      <c r="E1018" s="87"/>
      <c r="F1018" s="87"/>
      <c r="G1018" s="87"/>
      <c r="H1018" s="87"/>
      <c r="I1018" s="87"/>
      <c r="J1018" s="87"/>
      <c r="K1018" s="87"/>
      <c r="L1018" s="87"/>
      <c r="M1018" s="87"/>
      <c r="N1018" s="87"/>
      <c r="O1018" s="87"/>
      <c r="P1018" s="87"/>
      <c r="Q1018" s="87"/>
      <c r="R1018" s="87"/>
      <c r="S1018" s="87"/>
      <c r="T1018" s="87"/>
      <c r="U1018" s="87"/>
      <c r="V1018" s="87"/>
      <c r="W1018" s="87"/>
      <c r="X1018" s="87"/>
      <c r="Y1018" s="87"/>
      <c r="Z1018" s="87"/>
      <c r="AA1018" s="87"/>
      <c r="AB1018" s="87"/>
      <c r="AC1018" s="87"/>
      <c r="AD1018" s="87"/>
      <c r="AE1018" s="87"/>
      <c r="AF1018" s="87"/>
      <c r="AG1018" s="87"/>
      <c r="AH1018" s="87"/>
      <c r="AI1018" s="87"/>
      <c r="AJ1018" s="87"/>
      <c r="AK1018" s="87"/>
      <c r="AL1018" s="87"/>
      <c r="AM1018" s="87"/>
      <c r="AN1018" s="87"/>
      <c r="AO1018" s="87"/>
      <c r="AP1018" s="87"/>
      <c r="AQ1018" s="87"/>
      <c r="AR1018" s="87"/>
      <c r="AS1018" s="87"/>
      <c r="AT1018" s="87"/>
      <c r="AU1018" s="87"/>
      <c r="AV1018" s="87"/>
      <c r="AW1018" s="87"/>
      <c r="AX1018" s="87"/>
      <c r="AY1018" s="87"/>
      <c r="AZ1018" s="87"/>
      <c r="BA1018" s="87"/>
      <c r="BB1018" s="87"/>
      <c r="BC1018" s="87"/>
      <c r="BD1018" s="87"/>
      <c r="BE1018" s="87"/>
      <c r="BF1018" s="87"/>
      <c r="BG1018" s="87"/>
      <c r="BH1018" s="87"/>
      <c r="BI1018" s="87"/>
      <c r="BJ1018" s="87"/>
      <c r="BK1018" s="87"/>
      <c r="BL1018" s="87"/>
      <c r="BM1018" s="87"/>
      <c r="BN1018" s="87"/>
      <c r="BO1018" s="87"/>
      <c r="BP1018" s="87"/>
      <c r="BQ1018" s="87"/>
      <c r="BR1018" s="87"/>
      <c r="BS1018" s="63"/>
    </row>
    <row r="1019" spans="4:71" s="64" customFormat="1" ht="9.75" customHeight="1" x14ac:dyDescent="0.3">
      <c r="D1019" s="87"/>
      <c r="E1019" s="87"/>
      <c r="F1019" s="87"/>
      <c r="G1019" s="87"/>
      <c r="H1019" s="87"/>
      <c r="I1019" s="87"/>
      <c r="J1019" s="87"/>
      <c r="K1019" s="87"/>
      <c r="L1019" s="87"/>
      <c r="M1019" s="87"/>
      <c r="N1019" s="87"/>
      <c r="O1019" s="87"/>
      <c r="P1019" s="87"/>
      <c r="Q1019" s="87"/>
      <c r="R1019" s="87"/>
      <c r="S1019" s="87"/>
      <c r="T1019" s="87"/>
      <c r="U1019" s="87"/>
      <c r="V1019" s="87"/>
      <c r="W1019" s="87"/>
      <c r="X1019" s="87"/>
      <c r="Y1019" s="87"/>
      <c r="Z1019" s="87"/>
      <c r="AA1019" s="87"/>
      <c r="AB1019" s="87"/>
      <c r="AC1019" s="87"/>
      <c r="AD1019" s="87"/>
      <c r="AE1019" s="87"/>
      <c r="AF1019" s="87"/>
      <c r="AG1019" s="87"/>
      <c r="AH1019" s="87"/>
      <c r="AI1019" s="87"/>
      <c r="AJ1019" s="87"/>
      <c r="AK1019" s="87"/>
      <c r="AL1019" s="87"/>
      <c r="AM1019" s="87"/>
      <c r="AN1019" s="87"/>
      <c r="AO1019" s="87"/>
      <c r="AP1019" s="87"/>
      <c r="AQ1019" s="87"/>
      <c r="AR1019" s="87"/>
      <c r="AS1019" s="87"/>
      <c r="AT1019" s="87"/>
      <c r="AU1019" s="87"/>
      <c r="AV1019" s="87"/>
      <c r="AW1019" s="87"/>
      <c r="AX1019" s="87"/>
      <c r="AY1019" s="87"/>
      <c r="AZ1019" s="87"/>
      <c r="BA1019" s="87"/>
      <c r="BB1019" s="87"/>
      <c r="BC1019" s="87"/>
      <c r="BD1019" s="87"/>
      <c r="BE1019" s="87"/>
      <c r="BF1019" s="87"/>
      <c r="BG1019" s="87"/>
      <c r="BH1019" s="87"/>
      <c r="BI1019" s="87"/>
      <c r="BJ1019" s="87"/>
      <c r="BK1019" s="87"/>
      <c r="BL1019" s="87"/>
      <c r="BM1019" s="87"/>
      <c r="BN1019" s="87"/>
      <c r="BO1019" s="87"/>
      <c r="BP1019" s="87"/>
      <c r="BQ1019" s="87"/>
      <c r="BR1019" s="87"/>
      <c r="BS1019" s="63"/>
    </row>
    <row r="1020" spans="4:71" s="64" customFormat="1" ht="9.75" customHeight="1" x14ac:dyDescent="0.3">
      <c r="D1020" s="87"/>
      <c r="E1020" s="87"/>
      <c r="F1020" s="87"/>
      <c r="G1020" s="87"/>
      <c r="H1020" s="87"/>
      <c r="I1020" s="87"/>
      <c r="J1020" s="87"/>
      <c r="K1020" s="87"/>
      <c r="L1020" s="87"/>
      <c r="M1020" s="87"/>
      <c r="N1020" s="87"/>
      <c r="O1020" s="87"/>
      <c r="P1020" s="87"/>
      <c r="Q1020" s="87"/>
      <c r="R1020" s="87"/>
      <c r="S1020" s="87"/>
      <c r="T1020" s="87"/>
      <c r="U1020" s="87"/>
      <c r="V1020" s="87"/>
      <c r="W1020" s="87"/>
      <c r="X1020" s="87"/>
      <c r="Y1020" s="87"/>
      <c r="Z1020" s="87"/>
      <c r="AA1020" s="87"/>
      <c r="AB1020" s="87"/>
      <c r="AC1020" s="87"/>
      <c r="AD1020" s="87"/>
      <c r="AE1020" s="87"/>
      <c r="AF1020" s="87"/>
      <c r="AG1020" s="87"/>
      <c r="AH1020" s="87"/>
      <c r="AI1020" s="87"/>
      <c r="AJ1020" s="87"/>
      <c r="AK1020" s="87"/>
      <c r="AL1020" s="87"/>
      <c r="AM1020" s="87"/>
      <c r="AN1020" s="87"/>
      <c r="AO1020" s="87"/>
      <c r="AP1020" s="87"/>
      <c r="AQ1020" s="87"/>
      <c r="AR1020" s="87"/>
      <c r="AS1020" s="87"/>
      <c r="AT1020" s="87"/>
      <c r="AU1020" s="87"/>
      <c r="AV1020" s="87"/>
      <c r="AW1020" s="87"/>
      <c r="AX1020" s="87"/>
      <c r="AY1020" s="87"/>
      <c r="AZ1020" s="87"/>
      <c r="BA1020" s="87"/>
      <c r="BB1020" s="87"/>
      <c r="BC1020" s="87"/>
      <c r="BD1020" s="87"/>
      <c r="BE1020" s="87"/>
      <c r="BF1020" s="87"/>
      <c r="BG1020" s="87"/>
      <c r="BH1020" s="87"/>
      <c r="BI1020" s="87"/>
      <c r="BJ1020" s="87"/>
      <c r="BK1020" s="87"/>
      <c r="BL1020" s="87"/>
      <c r="BM1020" s="87"/>
      <c r="BN1020" s="87"/>
      <c r="BO1020" s="87"/>
      <c r="BP1020" s="87"/>
      <c r="BQ1020" s="87"/>
      <c r="BR1020" s="87"/>
      <c r="BS1020" s="63"/>
    </row>
    <row r="1021" spans="4:71" s="64" customFormat="1" ht="9.75" customHeight="1" x14ac:dyDescent="0.3">
      <c r="D1021" s="87"/>
      <c r="E1021" s="87"/>
      <c r="F1021" s="87"/>
      <c r="G1021" s="87"/>
      <c r="H1021" s="87"/>
      <c r="I1021" s="87"/>
      <c r="J1021" s="87"/>
      <c r="K1021" s="87"/>
      <c r="L1021" s="87"/>
      <c r="M1021" s="87"/>
      <c r="N1021" s="87"/>
      <c r="O1021" s="87"/>
      <c r="P1021" s="87"/>
      <c r="Q1021" s="87"/>
      <c r="R1021" s="87"/>
      <c r="S1021" s="87"/>
      <c r="T1021" s="87"/>
      <c r="U1021" s="87"/>
      <c r="V1021" s="87"/>
      <c r="W1021" s="87"/>
      <c r="X1021" s="87"/>
      <c r="Y1021" s="87"/>
      <c r="Z1021" s="87"/>
      <c r="AA1021" s="87"/>
      <c r="AB1021" s="87"/>
      <c r="AC1021" s="87"/>
      <c r="AD1021" s="87"/>
      <c r="AE1021" s="87"/>
      <c r="AF1021" s="87"/>
      <c r="AG1021" s="87"/>
      <c r="AH1021" s="87"/>
      <c r="AI1021" s="87"/>
      <c r="AJ1021" s="87"/>
      <c r="AK1021" s="87"/>
      <c r="AL1021" s="87"/>
      <c r="AM1021" s="87"/>
      <c r="AN1021" s="87"/>
      <c r="AO1021" s="87"/>
      <c r="AP1021" s="87"/>
      <c r="AQ1021" s="87"/>
      <c r="AR1021" s="87"/>
      <c r="AS1021" s="87"/>
      <c r="AT1021" s="87"/>
      <c r="AU1021" s="87"/>
      <c r="AV1021" s="87"/>
      <c r="AW1021" s="87"/>
      <c r="AX1021" s="87"/>
      <c r="AY1021" s="87"/>
      <c r="AZ1021" s="87"/>
      <c r="BA1021" s="87"/>
      <c r="BB1021" s="87"/>
      <c r="BC1021" s="87"/>
      <c r="BD1021" s="87"/>
      <c r="BE1021" s="87"/>
      <c r="BF1021" s="87"/>
      <c r="BG1021" s="87"/>
      <c r="BH1021" s="87"/>
      <c r="BI1021" s="87"/>
      <c r="BJ1021" s="87"/>
      <c r="BK1021" s="87"/>
      <c r="BL1021" s="87"/>
      <c r="BM1021" s="87"/>
      <c r="BN1021" s="87"/>
      <c r="BO1021" s="87"/>
      <c r="BP1021" s="87"/>
      <c r="BQ1021" s="87"/>
      <c r="BR1021" s="87"/>
      <c r="BS1021" s="63"/>
    </row>
    <row r="1022" spans="4:71" s="64" customFormat="1" ht="9.75" customHeight="1" x14ac:dyDescent="0.3">
      <c r="D1022" s="87"/>
      <c r="E1022" s="87"/>
      <c r="F1022" s="87"/>
      <c r="G1022" s="87"/>
      <c r="H1022" s="87"/>
      <c r="I1022" s="87"/>
      <c r="J1022" s="87"/>
      <c r="K1022" s="87"/>
      <c r="L1022" s="87"/>
      <c r="M1022" s="87"/>
      <c r="N1022" s="87"/>
      <c r="O1022" s="87"/>
      <c r="P1022" s="87"/>
      <c r="Q1022" s="87"/>
      <c r="R1022" s="87"/>
      <c r="S1022" s="87"/>
      <c r="T1022" s="87"/>
      <c r="U1022" s="87"/>
      <c r="V1022" s="87"/>
      <c r="W1022" s="87"/>
      <c r="X1022" s="87"/>
      <c r="Y1022" s="87"/>
      <c r="Z1022" s="87"/>
      <c r="AA1022" s="87"/>
      <c r="AB1022" s="87"/>
      <c r="AC1022" s="87"/>
      <c r="AD1022" s="87"/>
      <c r="AE1022" s="87"/>
      <c r="AF1022" s="87"/>
      <c r="AG1022" s="87"/>
      <c r="AH1022" s="87"/>
      <c r="AI1022" s="87"/>
      <c r="AJ1022" s="87"/>
      <c r="AK1022" s="87"/>
      <c r="AL1022" s="87"/>
      <c r="AM1022" s="87"/>
      <c r="AN1022" s="87"/>
      <c r="AO1022" s="87"/>
      <c r="AP1022" s="87"/>
      <c r="AQ1022" s="87"/>
      <c r="AR1022" s="87"/>
      <c r="AS1022" s="87"/>
      <c r="AT1022" s="87"/>
      <c r="AU1022" s="87"/>
      <c r="AV1022" s="87"/>
      <c r="AW1022" s="87"/>
      <c r="AX1022" s="87"/>
      <c r="AY1022" s="87"/>
      <c r="AZ1022" s="87"/>
      <c r="BA1022" s="87"/>
      <c r="BB1022" s="87"/>
      <c r="BC1022" s="87"/>
      <c r="BD1022" s="87"/>
      <c r="BE1022" s="87"/>
      <c r="BF1022" s="87"/>
      <c r="BG1022" s="87"/>
      <c r="BH1022" s="87"/>
      <c r="BI1022" s="87"/>
      <c r="BJ1022" s="87"/>
      <c r="BK1022" s="87"/>
      <c r="BL1022" s="87"/>
      <c r="BM1022" s="87"/>
      <c r="BN1022" s="87"/>
      <c r="BO1022" s="87"/>
      <c r="BP1022" s="87"/>
      <c r="BQ1022" s="87"/>
      <c r="BR1022" s="87"/>
      <c r="BS1022" s="63"/>
    </row>
    <row r="1023" spans="4:71" s="64" customFormat="1" ht="9.75" customHeight="1" x14ac:dyDescent="0.3">
      <c r="D1023" s="87"/>
      <c r="E1023" s="87"/>
      <c r="F1023" s="87"/>
      <c r="G1023" s="87"/>
      <c r="H1023" s="87"/>
      <c r="I1023" s="87"/>
      <c r="J1023" s="87"/>
      <c r="K1023" s="87"/>
      <c r="L1023" s="87"/>
      <c r="M1023" s="87"/>
      <c r="N1023" s="87"/>
      <c r="O1023" s="87"/>
      <c r="P1023" s="87"/>
      <c r="Q1023" s="87"/>
      <c r="R1023" s="87"/>
      <c r="S1023" s="87"/>
      <c r="T1023" s="87"/>
      <c r="U1023" s="87"/>
      <c r="V1023" s="87"/>
      <c r="W1023" s="87"/>
      <c r="X1023" s="87"/>
      <c r="Y1023" s="87"/>
      <c r="Z1023" s="87"/>
      <c r="AA1023" s="87"/>
      <c r="AB1023" s="87"/>
      <c r="AC1023" s="87"/>
      <c r="AD1023" s="87"/>
      <c r="AE1023" s="87"/>
      <c r="AF1023" s="87"/>
      <c r="AG1023" s="87"/>
      <c r="AH1023" s="87"/>
      <c r="AI1023" s="87"/>
      <c r="AJ1023" s="87"/>
      <c r="AK1023" s="87"/>
      <c r="AL1023" s="87"/>
      <c r="AM1023" s="87"/>
      <c r="AN1023" s="87"/>
      <c r="AO1023" s="87"/>
      <c r="AP1023" s="87"/>
      <c r="AQ1023" s="87"/>
      <c r="AR1023" s="87"/>
      <c r="AS1023" s="87"/>
      <c r="AT1023" s="87"/>
      <c r="AU1023" s="87"/>
      <c r="AV1023" s="87"/>
      <c r="AW1023" s="87"/>
      <c r="AX1023" s="87"/>
      <c r="AY1023" s="87"/>
      <c r="AZ1023" s="87"/>
      <c r="BA1023" s="87"/>
      <c r="BB1023" s="87"/>
      <c r="BC1023" s="87"/>
      <c r="BD1023" s="87"/>
      <c r="BE1023" s="87"/>
      <c r="BF1023" s="87"/>
      <c r="BG1023" s="87"/>
      <c r="BH1023" s="87"/>
      <c r="BI1023" s="87"/>
      <c r="BJ1023" s="87"/>
      <c r="BK1023" s="87"/>
      <c r="BL1023" s="87"/>
      <c r="BM1023" s="87"/>
      <c r="BN1023" s="87"/>
      <c r="BO1023" s="87"/>
      <c r="BP1023" s="87"/>
      <c r="BQ1023" s="87"/>
      <c r="BR1023" s="87"/>
      <c r="BS1023" s="63"/>
    </row>
    <row r="1024" spans="4:71" s="64" customFormat="1" ht="9.75" customHeight="1" x14ac:dyDescent="0.3">
      <c r="D1024" s="87"/>
      <c r="E1024" s="87"/>
      <c r="F1024" s="87"/>
      <c r="G1024" s="87"/>
      <c r="H1024" s="87"/>
      <c r="I1024" s="87"/>
      <c r="J1024" s="87"/>
      <c r="K1024" s="87"/>
      <c r="L1024" s="87"/>
      <c r="M1024" s="87"/>
      <c r="N1024" s="87"/>
      <c r="O1024" s="87"/>
      <c r="P1024" s="87"/>
      <c r="Q1024" s="87"/>
      <c r="R1024" s="87"/>
      <c r="S1024" s="87"/>
      <c r="T1024" s="87"/>
      <c r="U1024" s="87"/>
      <c r="V1024" s="87"/>
      <c r="W1024" s="87"/>
      <c r="X1024" s="87"/>
      <c r="Y1024" s="87"/>
      <c r="Z1024" s="87"/>
      <c r="AA1024" s="87"/>
      <c r="AB1024" s="87"/>
      <c r="AC1024" s="87"/>
      <c r="AD1024" s="87"/>
      <c r="AE1024" s="87"/>
      <c r="AF1024" s="87"/>
      <c r="AG1024" s="87"/>
      <c r="AH1024" s="87"/>
      <c r="AI1024" s="87"/>
      <c r="AJ1024" s="87"/>
      <c r="AK1024" s="87"/>
      <c r="AL1024" s="87"/>
      <c r="AM1024" s="87"/>
      <c r="AN1024" s="87"/>
      <c r="AO1024" s="87"/>
      <c r="AP1024" s="87"/>
      <c r="AQ1024" s="87"/>
      <c r="AR1024" s="87"/>
      <c r="AS1024" s="87"/>
      <c r="AT1024" s="87"/>
      <c r="AU1024" s="87"/>
      <c r="AV1024" s="87"/>
      <c r="AW1024" s="87"/>
      <c r="AX1024" s="87"/>
      <c r="AY1024" s="87"/>
      <c r="AZ1024" s="87"/>
      <c r="BA1024" s="87"/>
      <c r="BB1024" s="87"/>
      <c r="BC1024" s="87"/>
      <c r="BD1024" s="87"/>
      <c r="BE1024" s="87"/>
      <c r="BF1024" s="87"/>
      <c r="BG1024" s="87"/>
      <c r="BH1024" s="87"/>
      <c r="BI1024" s="87"/>
      <c r="BJ1024" s="87"/>
      <c r="BK1024" s="87"/>
      <c r="BL1024" s="87"/>
      <c r="BM1024" s="87"/>
      <c r="BN1024" s="87"/>
      <c r="BO1024" s="87"/>
      <c r="BP1024" s="87"/>
      <c r="BQ1024" s="87"/>
      <c r="BR1024" s="87"/>
      <c r="BS1024" s="63"/>
    </row>
    <row r="1025" spans="4:71" s="64" customFormat="1" ht="9.75" customHeight="1" x14ac:dyDescent="0.3">
      <c r="D1025" s="87"/>
      <c r="E1025" s="87"/>
      <c r="F1025" s="87"/>
      <c r="G1025" s="87"/>
      <c r="H1025" s="87"/>
      <c r="I1025" s="87"/>
      <c r="J1025" s="87"/>
      <c r="K1025" s="87"/>
      <c r="L1025" s="87"/>
      <c r="M1025" s="87"/>
      <c r="N1025" s="87"/>
      <c r="O1025" s="87"/>
      <c r="P1025" s="87"/>
      <c r="Q1025" s="87"/>
      <c r="R1025" s="87"/>
      <c r="S1025" s="87"/>
      <c r="T1025" s="87"/>
      <c r="U1025" s="87"/>
      <c r="V1025" s="87"/>
      <c r="W1025" s="87"/>
      <c r="X1025" s="87"/>
      <c r="Y1025" s="87"/>
      <c r="Z1025" s="87"/>
      <c r="AA1025" s="87"/>
      <c r="AB1025" s="87"/>
      <c r="AC1025" s="87"/>
      <c r="AD1025" s="87"/>
      <c r="AE1025" s="87"/>
      <c r="AF1025" s="87"/>
      <c r="AG1025" s="87"/>
      <c r="AH1025" s="87"/>
      <c r="AI1025" s="87"/>
      <c r="AJ1025" s="87"/>
      <c r="AK1025" s="87"/>
      <c r="AL1025" s="87"/>
      <c r="AM1025" s="87"/>
      <c r="AN1025" s="87"/>
      <c r="AO1025" s="87"/>
      <c r="AP1025" s="87"/>
      <c r="AQ1025" s="87"/>
      <c r="AR1025" s="87"/>
      <c r="AS1025" s="87"/>
      <c r="AT1025" s="87"/>
      <c r="AU1025" s="87"/>
      <c r="AV1025" s="87"/>
      <c r="AW1025" s="87"/>
      <c r="AX1025" s="87"/>
      <c r="AY1025" s="87"/>
      <c r="AZ1025" s="87"/>
      <c r="BA1025" s="87"/>
      <c r="BB1025" s="87"/>
      <c r="BC1025" s="87"/>
      <c r="BD1025" s="87"/>
      <c r="BE1025" s="87"/>
      <c r="BF1025" s="87"/>
      <c r="BG1025" s="87"/>
      <c r="BH1025" s="87"/>
      <c r="BI1025" s="87"/>
      <c r="BJ1025" s="87"/>
      <c r="BK1025" s="87"/>
      <c r="BL1025" s="87"/>
      <c r="BM1025" s="87"/>
      <c r="BN1025" s="87"/>
      <c r="BO1025" s="87"/>
      <c r="BP1025" s="87"/>
      <c r="BQ1025" s="87"/>
      <c r="BR1025" s="87"/>
      <c r="BS1025" s="63"/>
    </row>
    <row r="1026" spans="4:71" s="64" customFormat="1" ht="9.75" customHeight="1" x14ac:dyDescent="0.3">
      <c r="D1026" s="87"/>
      <c r="E1026" s="87"/>
      <c r="F1026" s="87"/>
      <c r="G1026" s="87"/>
      <c r="H1026" s="87"/>
      <c r="I1026" s="87"/>
      <c r="J1026" s="87"/>
      <c r="K1026" s="87"/>
      <c r="L1026" s="87"/>
      <c r="M1026" s="87"/>
      <c r="N1026" s="87"/>
      <c r="O1026" s="87"/>
      <c r="P1026" s="87"/>
      <c r="Q1026" s="87"/>
      <c r="R1026" s="87"/>
      <c r="S1026" s="87"/>
      <c r="T1026" s="87"/>
      <c r="U1026" s="87"/>
      <c r="V1026" s="87"/>
      <c r="W1026" s="87"/>
      <c r="X1026" s="87"/>
      <c r="Y1026" s="87"/>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c r="AT1026" s="87"/>
      <c r="AU1026" s="87"/>
      <c r="AV1026" s="87"/>
      <c r="AW1026" s="87"/>
      <c r="AX1026" s="87"/>
      <c r="AY1026" s="87"/>
      <c r="AZ1026" s="87"/>
      <c r="BA1026" s="87"/>
      <c r="BB1026" s="87"/>
      <c r="BC1026" s="87"/>
      <c r="BD1026" s="87"/>
      <c r="BE1026" s="87"/>
      <c r="BF1026" s="87"/>
      <c r="BG1026" s="87"/>
      <c r="BH1026" s="87"/>
      <c r="BI1026" s="87"/>
      <c r="BJ1026" s="87"/>
      <c r="BK1026" s="87"/>
      <c r="BL1026" s="87"/>
      <c r="BM1026" s="87"/>
      <c r="BN1026" s="87"/>
      <c r="BO1026" s="87"/>
      <c r="BP1026" s="87"/>
      <c r="BQ1026" s="87"/>
      <c r="BR1026" s="87"/>
      <c r="BS1026" s="63"/>
    </row>
    <row r="1027" spans="4:71" s="64" customFormat="1" ht="9.75" customHeight="1" x14ac:dyDescent="0.3">
      <c r="D1027" s="87"/>
      <c r="E1027" s="87"/>
      <c r="F1027" s="87"/>
      <c r="G1027" s="87"/>
      <c r="H1027" s="87"/>
      <c r="I1027" s="87"/>
      <c r="J1027" s="87"/>
      <c r="K1027" s="87"/>
      <c r="L1027" s="87"/>
      <c r="M1027" s="87"/>
      <c r="N1027" s="87"/>
      <c r="O1027" s="87"/>
      <c r="P1027" s="87"/>
      <c r="Q1027" s="87"/>
      <c r="R1027" s="87"/>
      <c r="S1027" s="87"/>
      <c r="T1027" s="87"/>
      <c r="U1027" s="87"/>
      <c r="V1027" s="87"/>
      <c r="W1027" s="87"/>
      <c r="X1027" s="87"/>
      <c r="Y1027" s="87"/>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c r="AT1027" s="87"/>
      <c r="AU1027" s="87"/>
      <c r="AV1027" s="87"/>
      <c r="AW1027" s="87"/>
      <c r="AX1027" s="87"/>
      <c r="AY1027" s="87"/>
      <c r="AZ1027" s="87"/>
      <c r="BA1027" s="87"/>
      <c r="BB1027" s="87"/>
      <c r="BC1027" s="87"/>
      <c r="BD1027" s="87"/>
      <c r="BE1027" s="87"/>
      <c r="BF1027" s="87"/>
      <c r="BG1027" s="87"/>
      <c r="BH1027" s="87"/>
      <c r="BI1027" s="87"/>
      <c r="BJ1027" s="87"/>
      <c r="BK1027" s="87"/>
      <c r="BL1027" s="87"/>
      <c r="BM1027" s="87"/>
      <c r="BN1027" s="87"/>
      <c r="BO1027" s="87"/>
      <c r="BP1027" s="87"/>
      <c r="BQ1027" s="87"/>
      <c r="BR1027" s="87"/>
      <c r="BS1027" s="63"/>
    </row>
    <row r="1028" spans="4:71" s="64" customFormat="1" ht="9.75" customHeight="1" x14ac:dyDescent="0.3">
      <c r="D1028" s="87"/>
      <c r="E1028" s="87"/>
      <c r="F1028" s="87"/>
      <c r="G1028" s="87"/>
      <c r="H1028" s="87"/>
      <c r="I1028" s="87"/>
      <c r="J1028" s="87"/>
      <c r="K1028" s="87"/>
      <c r="L1028" s="87"/>
      <c r="M1028" s="87"/>
      <c r="N1028" s="87"/>
      <c r="O1028" s="87"/>
      <c r="P1028" s="87"/>
      <c r="Q1028" s="87"/>
      <c r="R1028" s="87"/>
      <c r="S1028" s="87"/>
      <c r="T1028" s="87"/>
      <c r="U1028" s="87"/>
      <c r="V1028" s="87"/>
      <c r="W1028" s="87"/>
      <c r="X1028" s="87"/>
      <c r="Y1028" s="87"/>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c r="AT1028" s="87"/>
      <c r="AU1028" s="87"/>
      <c r="AV1028" s="87"/>
      <c r="AW1028" s="87"/>
      <c r="AX1028" s="87"/>
      <c r="AY1028" s="87"/>
      <c r="AZ1028" s="87"/>
      <c r="BA1028" s="87"/>
      <c r="BB1028" s="87"/>
      <c r="BC1028" s="87"/>
      <c r="BD1028" s="87"/>
      <c r="BE1028" s="87"/>
      <c r="BF1028" s="87"/>
      <c r="BG1028" s="87"/>
      <c r="BH1028" s="87"/>
      <c r="BI1028" s="87"/>
      <c r="BJ1028" s="87"/>
      <c r="BK1028" s="87"/>
      <c r="BL1028" s="87"/>
      <c r="BM1028" s="87"/>
      <c r="BN1028" s="87"/>
      <c r="BO1028" s="87"/>
      <c r="BP1028" s="87"/>
      <c r="BQ1028" s="87"/>
      <c r="BR1028" s="87"/>
      <c r="BS1028" s="63"/>
    </row>
    <row r="1029" spans="4:71" s="64" customFormat="1" ht="9.75" customHeight="1" x14ac:dyDescent="0.3">
      <c r="D1029" s="87"/>
      <c r="E1029" s="87"/>
      <c r="F1029" s="87"/>
      <c r="G1029" s="87"/>
      <c r="H1029" s="87"/>
      <c r="I1029" s="87"/>
      <c r="J1029" s="87"/>
      <c r="K1029" s="87"/>
      <c r="L1029" s="87"/>
      <c r="M1029" s="87"/>
      <c r="N1029" s="87"/>
      <c r="O1029" s="87"/>
      <c r="P1029" s="87"/>
      <c r="Q1029" s="87"/>
      <c r="R1029" s="87"/>
      <c r="S1029" s="87"/>
      <c r="T1029" s="87"/>
      <c r="U1029" s="87"/>
      <c r="V1029" s="87"/>
      <c r="W1029" s="87"/>
      <c r="X1029" s="87"/>
      <c r="Y1029" s="87"/>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c r="AT1029" s="87"/>
      <c r="AU1029" s="87"/>
      <c r="AV1029" s="87"/>
      <c r="AW1029" s="87"/>
      <c r="AX1029" s="87"/>
      <c r="AY1029" s="87"/>
      <c r="AZ1029" s="87"/>
      <c r="BA1029" s="87"/>
      <c r="BB1029" s="87"/>
      <c r="BC1029" s="87"/>
      <c r="BD1029" s="87"/>
      <c r="BE1029" s="87"/>
      <c r="BF1029" s="87"/>
      <c r="BG1029" s="87"/>
      <c r="BH1029" s="87"/>
      <c r="BI1029" s="87"/>
      <c r="BJ1029" s="87"/>
      <c r="BK1029" s="87"/>
      <c r="BL1029" s="87"/>
      <c r="BM1029" s="87"/>
      <c r="BN1029" s="87"/>
      <c r="BO1029" s="87"/>
      <c r="BP1029" s="87"/>
      <c r="BQ1029" s="87"/>
      <c r="BR1029" s="87"/>
      <c r="BS1029" s="63"/>
    </row>
    <row r="1030" spans="4:71" s="64" customFormat="1" ht="9.75" customHeight="1" x14ac:dyDescent="0.3">
      <c r="D1030" s="87"/>
      <c r="E1030" s="87"/>
      <c r="F1030" s="87"/>
      <c r="G1030" s="87"/>
      <c r="H1030" s="87"/>
      <c r="I1030" s="87"/>
      <c r="J1030" s="87"/>
      <c r="K1030" s="87"/>
      <c r="L1030" s="87"/>
      <c r="M1030" s="87"/>
      <c r="N1030" s="87"/>
      <c r="O1030" s="87"/>
      <c r="P1030" s="87"/>
      <c r="Q1030" s="87"/>
      <c r="R1030" s="87"/>
      <c r="S1030" s="87"/>
      <c r="T1030" s="87"/>
      <c r="U1030" s="87"/>
      <c r="V1030" s="87"/>
      <c r="W1030" s="87"/>
      <c r="X1030" s="87"/>
      <c r="Y1030" s="87"/>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c r="AT1030" s="87"/>
      <c r="AU1030" s="87"/>
      <c r="AV1030" s="87"/>
      <c r="AW1030" s="87"/>
      <c r="AX1030" s="87"/>
      <c r="AY1030" s="87"/>
      <c r="AZ1030" s="87"/>
      <c r="BA1030" s="87"/>
      <c r="BB1030" s="87"/>
      <c r="BC1030" s="87"/>
      <c r="BD1030" s="87"/>
      <c r="BE1030" s="87"/>
      <c r="BF1030" s="87"/>
      <c r="BG1030" s="87"/>
      <c r="BH1030" s="87"/>
      <c r="BI1030" s="87"/>
      <c r="BJ1030" s="87"/>
      <c r="BK1030" s="87"/>
      <c r="BL1030" s="87"/>
      <c r="BM1030" s="87"/>
      <c r="BN1030" s="87"/>
      <c r="BO1030" s="87"/>
      <c r="BP1030" s="87"/>
      <c r="BQ1030" s="87"/>
      <c r="BR1030" s="87"/>
      <c r="BS1030" s="63"/>
    </row>
    <row r="1031" spans="4:71" s="64" customFormat="1" ht="9.75" customHeight="1" x14ac:dyDescent="0.3">
      <c r="D1031" s="87"/>
      <c r="E1031" s="87"/>
      <c r="F1031" s="87"/>
      <c r="G1031" s="87"/>
      <c r="H1031" s="87"/>
      <c r="I1031" s="87"/>
      <c r="J1031" s="87"/>
      <c r="K1031" s="87"/>
      <c r="L1031" s="87"/>
      <c r="M1031" s="87"/>
      <c r="N1031" s="87"/>
      <c r="O1031" s="87"/>
      <c r="P1031" s="87"/>
      <c r="Q1031" s="87"/>
      <c r="R1031" s="87"/>
      <c r="S1031" s="87"/>
      <c r="T1031" s="87"/>
      <c r="U1031" s="87"/>
      <c r="V1031" s="87"/>
      <c r="W1031" s="87"/>
      <c r="X1031" s="87"/>
      <c r="Y1031" s="87"/>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c r="AT1031" s="87"/>
      <c r="AU1031" s="87"/>
      <c r="AV1031" s="87"/>
      <c r="AW1031" s="87"/>
      <c r="AX1031" s="87"/>
      <c r="AY1031" s="87"/>
      <c r="AZ1031" s="87"/>
      <c r="BA1031" s="87"/>
      <c r="BB1031" s="87"/>
      <c r="BC1031" s="87"/>
      <c r="BD1031" s="87"/>
      <c r="BE1031" s="87"/>
      <c r="BF1031" s="87"/>
      <c r="BG1031" s="87"/>
      <c r="BH1031" s="87"/>
      <c r="BI1031" s="87"/>
      <c r="BJ1031" s="87"/>
      <c r="BK1031" s="87"/>
      <c r="BL1031" s="87"/>
      <c r="BM1031" s="87"/>
      <c r="BN1031" s="87"/>
      <c r="BO1031" s="87"/>
      <c r="BP1031" s="87"/>
      <c r="BQ1031" s="87"/>
      <c r="BR1031" s="87"/>
      <c r="BS1031" s="63"/>
    </row>
    <row r="1032" spans="4:71" s="64" customFormat="1" ht="9.75" customHeight="1" x14ac:dyDescent="0.3">
      <c r="D1032" s="87"/>
      <c r="E1032" s="87"/>
      <c r="F1032" s="87"/>
      <c r="G1032" s="87"/>
      <c r="H1032" s="87"/>
      <c r="I1032" s="87"/>
      <c r="J1032" s="87"/>
      <c r="K1032" s="87"/>
      <c r="L1032" s="87"/>
      <c r="M1032" s="87"/>
      <c r="N1032" s="87"/>
      <c r="O1032" s="87"/>
      <c r="P1032" s="87"/>
      <c r="Q1032" s="87"/>
      <c r="R1032" s="87"/>
      <c r="S1032" s="87"/>
      <c r="T1032" s="87"/>
      <c r="U1032" s="87"/>
      <c r="V1032" s="87"/>
      <c r="W1032" s="87"/>
      <c r="X1032" s="87"/>
      <c r="Y1032" s="87"/>
      <c r="Z1032" s="87"/>
      <c r="AA1032" s="87"/>
      <c r="AB1032" s="87"/>
      <c r="AC1032" s="87"/>
      <c r="AD1032" s="87"/>
      <c r="AE1032" s="87"/>
      <c r="AF1032" s="87"/>
      <c r="AG1032" s="87"/>
      <c r="AH1032" s="87"/>
      <c r="AI1032" s="87"/>
      <c r="AJ1032" s="87"/>
      <c r="AK1032" s="87"/>
      <c r="AL1032" s="87"/>
      <c r="AM1032" s="87"/>
      <c r="AN1032" s="87"/>
      <c r="AO1032" s="87"/>
      <c r="AP1032" s="87"/>
      <c r="AQ1032" s="87"/>
      <c r="AR1032" s="87"/>
      <c r="AS1032" s="87"/>
      <c r="AT1032" s="87"/>
      <c r="AU1032" s="87"/>
      <c r="AV1032" s="87"/>
      <c r="AW1032" s="87"/>
      <c r="AX1032" s="87"/>
      <c r="AY1032" s="87"/>
      <c r="AZ1032" s="87"/>
      <c r="BA1032" s="87"/>
      <c r="BB1032" s="87"/>
      <c r="BC1032" s="87"/>
      <c r="BD1032" s="87"/>
      <c r="BE1032" s="87"/>
      <c r="BF1032" s="87"/>
      <c r="BG1032" s="87"/>
      <c r="BH1032" s="87"/>
      <c r="BI1032" s="87"/>
      <c r="BJ1032" s="87"/>
      <c r="BK1032" s="87"/>
      <c r="BL1032" s="87"/>
      <c r="BM1032" s="87"/>
      <c r="BN1032" s="87"/>
      <c r="BO1032" s="87"/>
      <c r="BP1032" s="87"/>
      <c r="BQ1032" s="87"/>
      <c r="BR1032" s="87"/>
      <c r="BS1032" s="63"/>
    </row>
    <row r="1033" spans="4:71" s="64" customFormat="1" ht="9.75" customHeight="1" x14ac:dyDescent="0.3">
      <c r="D1033" s="87"/>
      <c r="E1033" s="87"/>
      <c r="F1033" s="87"/>
      <c r="G1033" s="87"/>
      <c r="H1033" s="87"/>
      <c r="I1033" s="87"/>
      <c r="J1033" s="87"/>
      <c r="K1033" s="87"/>
      <c r="L1033" s="87"/>
      <c r="M1033" s="87"/>
      <c r="N1033" s="87"/>
      <c r="O1033" s="87"/>
      <c r="P1033" s="87"/>
      <c r="Q1033" s="87"/>
      <c r="R1033" s="87"/>
      <c r="S1033" s="87"/>
      <c r="T1033" s="87"/>
      <c r="U1033" s="87"/>
      <c r="V1033" s="87"/>
      <c r="W1033" s="87"/>
      <c r="X1033" s="87"/>
      <c r="Y1033" s="87"/>
      <c r="Z1033" s="87"/>
      <c r="AA1033" s="87"/>
      <c r="AB1033" s="87"/>
      <c r="AC1033" s="87"/>
      <c r="AD1033" s="87"/>
      <c r="AE1033" s="87"/>
      <c r="AF1033" s="87"/>
      <c r="AG1033" s="87"/>
      <c r="AH1033" s="87"/>
      <c r="AI1033" s="87"/>
      <c r="AJ1033" s="87"/>
      <c r="AK1033" s="87"/>
      <c r="AL1033" s="87"/>
      <c r="AM1033" s="87"/>
      <c r="AN1033" s="87"/>
      <c r="AO1033" s="87"/>
      <c r="AP1033" s="87"/>
      <c r="AQ1033" s="87"/>
      <c r="AR1033" s="87"/>
      <c r="AS1033" s="87"/>
      <c r="AT1033" s="87"/>
      <c r="AU1033" s="87"/>
      <c r="AV1033" s="87"/>
      <c r="AW1033" s="87"/>
      <c r="AX1033" s="87"/>
      <c r="AY1033" s="87"/>
      <c r="AZ1033" s="87"/>
      <c r="BA1033" s="87"/>
      <c r="BB1033" s="87"/>
      <c r="BC1033" s="87"/>
      <c r="BD1033" s="87"/>
      <c r="BE1033" s="87"/>
      <c r="BF1033" s="87"/>
      <c r="BG1033" s="87"/>
      <c r="BH1033" s="87"/>
      <c r="BI1033" s="87"/>
      <c r="BJ1033" s="87"/>
      <c r="BK1033" s="87"/>
      <c r="BL1033" s="87"/>
      <c r="BM1033" s="87"/>
      <c r="BN1033" s="87"/>
      <c r="BO1033" s="87"/>
      <c r="BP1033" s="87"/>
      <c r="BQ1033" s="87"/>
      <c r="BR1033" s="87"/>
      <c r="BS1033" s="63"/>
    </row>
    <row r="1034" spans="4:71" s="64" customFormat="1" ht="9.75" customHeight="1" x14ac:dyDescent="0.3">
      <c r="D1034" s="87"/>
      <c r="E1034" s="87"/>
      <c r="F1034" s="87"/>
      <c r="G1034" s="87"/>
      <c r="H1034" s="87"/>
      <c r="I1034" s="87"/>
      <c r="J1034" s="87"/>
      <c r="K1034" s="87"/>
      <c r="L1034" s="87"/>
      <c r="M1034" s="87"/>
      <c r="N1034" s="87"/>
      <c r="O1034" s="87"/>
      <c r="P1034" s="87"/>
      <c r="Q1034" s="87"/>
      <c r="R1034" s="87"/>
      <c r="S1034" s="87"/>
      <c r="T1034" s="87"/>
      <c r="U1034" s="87"/>
      <c r="V1034" s="87"/>
      <c r="W1034" s="87"/>
      <c r="X1034" s="87"/>
      <c r="Y1034" s="87"/>
      <c r="Z1034" s="87"/>
      <c r="AA1034" s="87"/>
      <c r="AB1034" s="87"/>
      <c r="AC1034" s="87"/>
      <c r="AD1034" s="87"/>
      <c r="AE1034" s="87"/>
      <c r="AF1034" s="87"/>
      <c r="AG1034" s="87"/>
      <c r="AH1034" s="87"/>
      <c r="AI1034" s="87"/>
      <c r="AJ1034" s="87"/>
      <c r="AK1034" s="87"/>
      <c r="AL1034" s="87"/>
      <c r="AM1034" s="87"/>
      <c r="AN1034" s="87"/>
      <c r="AO1034" s="87"/>
      <c r="AP1034" s="87"/>
      <c r="AQ1034" s="87"/>
      <c r="AR1034" s="87"/>
      <c r="AS1034" s="87"/>
      <c r="AT1034" s="87"/>
      <c r="AU1034" s="87"/>
      <c r="AV1034" s="87"/>
      <c r="AW1034" s="87"/>
      <c r="AX1034" s="87"/>
      <c r="AY1034" s="87"/>
      <c r="AZ1034" s="87"/>
      <c r="BA1034" s="87"/>
      <c r="BB1034" s="87"/>
      <c r="BC1034" s="87"/>
      <c r="BD1034" s="87"/>
      <c r="BE1034" s="87"/>
      <c r="BF1034" s="87"/>
      <c r="BG1034" s="87"/>
      <c r="BH1034" s="87"/>
      <c r="BI1034" s="87"/>
      <c r="BJ1034" s="87"/>
      <c r="BK1034" s="87"/>
      <c r="BL1034" s="87"/>
      <c r="BM1034" s="87"/>
      <c r="BN1034" s="87"/>
      <c r="BO1034" s="87"/>
      <c r="BP1034" s="87"/>
      <c r="BQ1034" s="87"/>
      <c r="BR1034" s="87"/>
      <c r="BS1034" s="63"/>
    </row>
    <row r="1035" spans="4:71" s="64" customFormat="1" ht="9.75" customHeight="1" x14ac:dyDescent="0.3">
      <c r="D1035" s="87"/>
      <c r="E1035" s="87"/>
      <c r="F1035" s="87"/>
      <c r="G1035" s="87"/>
      <c r="H1035" s="87"/>
      <c r="I1035" s="87"/>
      <c r="J1035" s="87"/>
      <c r="K1035" s="87"/>
      <c r="L1035" s="87"/>
      <c r="M1035" s="87"/>
      <c r="N1035" s="87"/>
      <c r="O1035" s="87"/>
      <c r="P1035" s="87"/>
      <c r="Q1035" s="87"/>
      <c r="R1035" s="87"/>
      <c r="S1035" s="87"/>
      <c r="T1035" s="87"/>
      <c r="U1035" s="87"/>
      <c r="V1035" s="87"/>
      <c r="W1035" s="87"/>
      <c r="X1035" s="87"/>
      <c r="Y1035" s="87"/>
      <c r="Z1035" s="87"/>
      <c r="AA1035" s="87"/>
      <c r="AB1035" s="87"/>
      <c r="AC1035" s="87"/>
      <c r="AD1035" s="87"/>
      <c r="AE1035" s="87"/>
      <c r="AF1035" s="87"/>
      <c r="AG1035" s="87"/>
      <c r="AH1035" s="87"/>
      <c r="AI1035" s="87"/>
      <c r="AJ1035" s="87"/>
      <c r="AK1035" s="87"/>
      <c r="AL1035" s="87"/>
      <c r="AM1035" s="87"/>
      <c r="AN1035" s="87"/>
      <c r="AO1035" s="87"/>
      <c r="AP1035" s="87"/>
      <c r="AQ1035" s="87"/>
      <c r="AR1035" s="87"/>
      <c r="AS1035" s="87"/>
      <c r="AT1035" s="87"/>
      <c r="AU1035" s="87"/>
      <c r="AV1035" s="87"/>
      <c r="AW1035" s="87"/>
      <c r="AX1035" s="87"/>
      <c r="AY1035" s="87"/>
      <c r="AZ1035" s="87"/>
      <c r="BA1035" s="87"/>
      <c r="BB1035" s="87"/>
      <c r="BC1035" s="87"/>
      <c r="BD1035" s="87"/>
      <c r="BE1035" s="87"/>
      <c r="BF1035" s="87"/>
      <c r="BG1035" s="87"/>
      <c r="BH1035" s="87"/>
      <c r="BI1035" s="87"/>
      <c r="BJ1035" s="87"/>
      <c r="BK1035" s="87"/>
      <c r="BL1035" s="87"/>
      <c r="BM1035" s="87"/>
      <c r="BN1035" s="87"/>
      <c r="BO1035" s="87"/>
      <c r="BP1035" s="87"/>
      <c r="BQ1035" s="87"/>
      <c r="BR1035" s="87"/>
      <c r="BS1035" s="63"/>
    </row>
    <row r="1036" spans="4:71" s="64" customFormat="1" ht="9.75" customHeight="1" x14ac:dyDescent="0.3">
      <c r="D1036" s="87"/>
      <c r="E1036" s="87"/>
      <c r="F1036" s="87"/>
      <c r="G1036" s="87"/>
      <c r="H1036" s="87"/>
      <c r="I1036" s="87"/>
      <c r="J1036" s="87"/>
      <c r="K1036" s="87"/>
      <c r="L1036" s="87"/>
      <c r="M1036" s="87"/>
      <c r="N1036" s="87"/>
      <c r="O1036" s="87"/>
      <c r="P1036" s="87"/>
      <c r="Q1036" s="87"/>
      <c r="R1036" s="87"/>
      <c r="S1036" s="87"/>
      <c r="T1036" s="87"/>
      <c r="U1036" s="87"/>
      <c r="V1036" s="87"/>
      <c r="W1036" s="87"/>
      <c r="X1036" s="87"/>
      <c r="Y1036" s="87"/>
      <c r="Z1036" s="87"/>
      <c r="AA1036" s="87"/>
      <c r="AB1036" s="87"/>
      <c r="AC1036" s="87"/>
      <c r="AD1036" s="87"/>
      <c r="AE1036" s="87"/>
      <c r="AF1036" s="87"/>
      <c r="AG1036" s="87"/>
      <c r="AH1036" s="87"/>
      <c r="AI1036" s="87"/>
      <c r="AJ1036" s="87"/>
      <c r="AK1036" s="87"/>
      <c r="AL1036" s="87"/>
      <c r="AM1036" s="87"/>
      <c r="AN1036" s="87"/>
      <c r="AO1036" s="87"/>
      <c r="AP1036" s="87"/>
      <c r="AQ1036" s="87"/>
      <c r="AR1036" s="87"/>
      <c r="AS1036" s="87"/>
      <c r="AT1036" s="87"/>
      <c r="AU1036" s="87"/>
      <c r="AV1036" s="87"/>
      <c r="AW1036" s="87"/>
      <c r="AX1036" s="87"/>
      <c r="AY1036" s="87"/>
      <c r="AZ1036" s="87"/>
      <c r="BA1036" s="87"/>
      <c r="BB1036" s="87"/>
      <c r="BC1036" s="87"/>
      <c r="BD1036" s="87"/>
      <c r="BE1036" s="87"/>
      <c r="BF1036" s="87"/>
      <c r="BG1036" s="87"/>
      <c r="BH1036" s="87"/>
      <c r="BI1036" s="87"/>
      <c r="BJ1036" s="87"/>
      <c r="BK1036" s="87"/>
      <c r="BL1036" s="87"/>
      <c r="BM1036" s="87"/>
      <c r="BN1036" s="87"/>
      <c r="BO1036" s="87"/>
      <c r="BP1036" s="87"/>
      <c r="BQ1036" s="87"/>
      <c r="BR1036" s="87"/>
      <c r="BS1036" s="63"/>
    </row>
    <row r="1037" spans="4:71" s="64" customFormat="1" ht="9.75" customHeight="1" x14ac:dyDescent="0.3">
      <c r="D1037" s="87"/>
      <c r="E1037" s="87"/>
      <c r="F1037" s="87"/>
      <c r="G1037" s="87"/>
      <c r="H1037" s="87"/>
      <c r="I1037" s="87"/>
      <c r="J1037" s="87"/>
      <c r="K1037" s="87"/>
      <c r="L1037" s="87"/>
      <c r="M1037" s="87"/>
      <c r="N1037" s="87"/>
      <c r="O1037" s="87"/>
      <c r="P1037" s="87"/>
      <c r="Q1037" s="87"/>
      <c r="R1037" s="87"/>
      <c r="S1037" s="87"/>
      <c r="T1037" s="87"/>
      <c r="U1037" s="87"/>
      <c r="V1037" s="87"/>
      <c r="W1037" s="87"/>
      <c r="X1037" s="87"/>
      <c r="Y1037" s="87"/>
      <c r="Z1037" s="87"/>
      <c r="AA1037" s="87"/>
      <c r="AB1037" s="87"/>
      <c r="AC1037" s="87"/>
      <c r="AD1037" s="87"/>
      <c r="AE1037" s="87"/>
      <c r="AF1037" s="87"/>
      <c r="AG1037" s="87"/>
      <c r="AH1037" s="87"/>
      <c r="AI1037" s="87"/>
      <c r="AJ1037" s="87"/>
      <c r="AK1037" s="87"/>
      <c r="AL1037" s="87"/>
      <c r="AM1037" s="87"/>
      <c r="AN1037" s="87"/>
      <c r="AO1037" s="87"/>
      <c r="AP1037" s="87"/>
      <c r="AQ1037" s="87"/>
      <c r="AR1037" s="87"/>
      <c r="AS1037" s="87"/>
      <c r="AT1037" s="87"/>
      <c r="AU1037" s="87"/>
      <c r="AV1037" s="87"/>
      <c r="AW1037" s="87"/>
      <c r="AX1037" s="87"/>
      <c r="AY1037" s="87"/>
      <c r="AZ1037" s="87"/>
      <c r="BA1037" s="87"/>
      <c r="BB1037" s="87"/>
      <c r="BC1037" s="87"/>
      <c r="BD1037" s="87"/>
      <c r="BE1037" s="87"/>
      <c r="BF1037" s="87"/>
      <c r="BG1037" s="87"/>
      <c r="BH1037" s="87"/>
      <c r="BI1037" s="87"/>
      <c r="BJ1037" s="87"/>
      <c r="BK1037" s="87"/>
      <c r="BL1037" s="87"/>
      <c r="BM1037" s="87"/>
      <c r="BN1037" s="87"/>
      <c r="BO1037" s="87"/>
      <c r="BP1037" s="87"/>
      <c r="BQ1037" s="87"/>
      <c r="BR1037" s="87"/>
      <c r="BS1037" s="63"/>
    </row>
    <row r="1038" spans="4:71" s="64" customFormat="1" ht="9.75" customHeight="1" x14ac:dyDescent="0.3">
      <c r="D1038" s="87"/>
      <c r="E1038" s="87"/>
      <c r="F1038" s="87"/>
      <c r="G1038" s="87"/>
      <c r="H1038" s="87"/>
      <c r="I1038" s="87"/>
      <c r="J1038" s="87"/>
      <c r="K1038" s="87"/>
      <c r="L1038" s="87"/>
      <c r="M1038" s="87"/>
      <c r="N1038" s="87"/>
      <c r="O1038" s="87"/>
      <c r="P1038" s="87"/>
      <c r="Q1038" s="87"/>
      <c r="R1038" s="87"/>
      <c r="S1038" s="87"/>
      <c r="T1038" s="87"/>
      <c r="U1038" s="87"/>
      <c r="V1038" s="87"/>
      <c r="W1038" s="87"/>
      <c r="X1038" s="87"/>
      <c r="Y1038" s="87"/>
      <c r="Z1038" s="87"/>
      <c r="AA1038" s="87"/>
      <c r="AB1038" s="87"/>
      <c r="AC1038" s="87"/>
      <c r="AD1038" s="87"/>
      <c r="AE1038" s="87"/>
      <c r="AF1038" s="87"/>
      <c r="AG1038" s="87"/>
      <c r="AH1038" s="87"/>
      <c r="AI1038" s="87"/>
      <c r="AJ1038" s="87"/>
      <c r="AK1038" s="87"/>
      <c r="AL1038" s="87"/>
      <c r="AM1038" s="87"/>
      <c r="AN1038" s="87"/>
      <c r="AO1038" s="87"/>
      <c r="AP1038" s="87"/>
      <c r="AQ1038" s="87"/>
      <c r="AR1038" s="87"/>
      <c r="AS1038" s="87"/>
      <c r="AT1038" s="87"/>
      <c r="AU1038" s="87"/>
      <c r="AV1038" s="87"/>
      <c r="AW1038" s="87"/>
      <c r="AX1038" s="87"/>
      <c r="AY1038" s="87"/>
      <c r="AZ1038" s="87"/>
      <c r="BA1038" s="87"/>
      <c r="BB1038" s="87"/>
      <c r="BC1038" s="87"/>
      <c r="BD1038" s="87"/>
      <c r="BE1038" s="87"/>
      <c r="BF1038" s="87"/>
      <c r="BG1038" s="87"/>
      <c r="BH1038" s="87"/>
      <c r="BI1038" s="87"/>
      <c r="BJ1038" s="87"/>
      <c r="BK1038" s="87"/>
      <c r="BL1038" s="87"/>
      <c r="BM1038" s="87"/>
      <c r="BN1038" s="87"/>
      <c r="BO1038" s="87"/>
      <c r="BP1038" s="87"/>
      <c r="BQ1038" s="87"/>
      <c r="BR1038" s="87"/>
      <c r="BS1038" s="63"/>
    </row>
    <row r="1039" spans="4:71" s="64" customFormat="1" ht="9.75" customHeight="1" x14ac:dyDescent="0.3">
      <c r="D1039" s="87"/>
      <c r="E1039" s="87"/>
      <c r="F1039" s="87"/>
      <c r="G1039" s="87"/>
      <c r="H1039" s="87"/>
      <c r="I1039" s="87"/>
      <c r="J1039" s="87"/>
      <c r="K1039" s="87"/>
      <c r="L1039" s="87"/>
      <c r="M1039" s="87"/>
      <c r="N1039" s="87"/>
      <c r="O1039" s="87"/>
      <c r="P1039" s="87"/>
      <c r="Q1039" s="87"/>
      <c r="R1039" s="87"/>
      <c r="S1039" s="87"/>
      <c r="T1039" s="87"/>
      <c r="U1039" s="87"/>
      <c r="V1039" s="87"/>
      <c r="W1039" s="87"/>
      <c r="X1039" s="87"/>
      <c r="Y1039" s="87"/>
      <c r="Z1039" s="87"/>
      <c r="AA1039" s="87"/>
      <c r="AB1039" s="87"/>
      <c r="AC1039" s="87"/>
      <c r="AD1039" s="87"/>
      <c r="AE1039" s="87"/>
      <c r="AF1039" s="87"/>
      <c r="AG1039" s="87"/>
      <c r="AH1039" s="87"/>
      <c r="AI1039" s="87"/>
      <c r="AJ1039" s="87"/>
      <c r="AK1039" s="87"/>
      <c r="AL1039" s="87"/>
      <c r="AM1039" s="87"/>
      <c r="AN1039" s="87"/>
      <c r="AO1039" s="87"/>
      <c r="AP1039" s="87"/>
      <c r="AQ1039" s="87"/>
      <c r="AR1039" s="87"/>
      <c r="AS1039" s="87"/>
      <c r="AT1039" s="87"/>
      <c r="AU1039" s="87"/>
      <c r="AV1039" s="87"/>
      <c r="AW1039" s="87"/>
      <c r="AX1039" s="87"/>
      <c r="AY1039" s="87"/>
      <c r="AZ1039" s="87"/>
      <c r="BA1039" s="87"/>
      <c r="BB1039" s="87"/>
      <c r="BC1039" s="87"/>
      <c r="BD1039" s="87"/>
      <c r="BE1039" s="87"/>
      <c r="BF1039" s="87"/>
      <c r="BG1039" s="87"/>
      <c r="BH1039" s="87"/>
      <c r="BI1039" s="87"/>
      <c r="BJ1039" s="87"/>
      <c r="BK1039" s="87"/>
      <c r="BL1039" s="87"/>
      <c r="BM1039" s="87"/>
      <c r="BN1039" s="87"/>
      <c r="BO1039" s="87"/>
      <c r="BP1039" s="87"/>
      <c r="BQ1039" s="87"/>
      <c r="BR1039" s="87"/>
      <c r="BS1039" s="63"/>
    </row>
    <row r="1040" spans="4:71" s="64" customFormat="1" ht="9.75" customHeight="1" x14ac:dyDescent="0.3">
      <c r="D1040" s="87"/>
      <c r="E1040" s="87"/>
      <c r="F1040" s="87"/>
      <c r="G1040" s="87"/>
      <c r="H1040" s="87"/>
      <c r="I1040" s="87"/>
      <c r="J1040" s="87"/>
      <c r="K1040" s="87"/>
      <c r="L1040" s="87"/>
      <c r="M1040" s="87"/>
      <c r="N1040" s="87"/>
      <c r="O1040" s="87"/>
      <c r="P1040" s="87"/>
      <c r="Q1040" s="87"/>
      <c r="R1040" s="87"/>
      <c r="S1040" s="87"/>
      <c r="T1040" s="87"/>
      <c r="U1040" s="87"/>
      <c r="V1040" s="87"/>
      <c r="W1040" s="87"/>
      <c r="X1040" s="87"/>
      <c r="Y1040" s="87"/>
      <c r="Z1040" s="87"/>
      <c r="AA1040" s="87"/>
      <c r="AB1040" s="87"/>
      <c r="AC1040" s="87"/>
      <c r="AD1040" s="87"/>
      <c r="AE1040" s="87"/>
      <c r="AF1040" s="87"/>
      <c r="AG1040" s="87"/>
      <c r="AH1040" s="87"/>
      <c r="AI1040" s="87"/>
      <c r="AJ1040" s="87"/>
      <c r="AK1040" s="87"/>
      <c r="AL1040" s="87"/>
      <c r="AM1040" s="87"/>
      <c r="AN1040" s="87"/>
      <c r="AO1040" s="87"/>
      <c r="AP1040" s="87"/>
      <c r="AQ1040" s="87"/>
      <c r="AR1040" s="87"/>
      <c r="AS1040" s="87"/>
      <c r="AT1040" s="87"/>
      <c r="AU1040" s="87"/>
      <c r="AV1040" s="87"/>
      <c r="AW1040" s="87"/>
      <c r="AX1040" s="87"/>
      <c r="AY1040" s="87"/>
      <c r="AZ1040" s="87"/>
      <c r="BA1040" s="87"/>
      <c r="BB1040" s="87"/>
      <c r="BC1040" s="87"/>
      <c r="BD1040" s="87"/>
      <c r="BE1040" s="87"/>
      <c r="BF1040" s="87"/>
      <c r="BG1040" s="87"/>
      <c r="BH1040" s="87"/>
      <c r="BI1040" s="87"/>
      <c r="BJ1040" s="87"/>
      <c r="BK1040" s="87"/>
      <c r="BL1040" s="87"/>
      <c r="BM1040" s="87"/>
      <c r="BN1040" s="87"/>
      <c r="BO1040" s="87"/>
      <c r="BP1040" s="87"/>
      <c r="BQ1040" s="87"/>
      <c r="BR1040" s="87"/>
      <c r="BS1040" s="63"/>
    </row>
    <row r="1041" spans="4:71" s="64" customFormat="1" ht="9.75" customHeight="1" x14ac:dyDescent="0.3">
      <c r="D1041" s="87"/>
      <c r="E1041" s="87"/>
      <c r="F1041" s="87"/>
      <c r="G1041" s="87"/>
      <c r="H1041" s="87"/>
      <c r="I1041" s="87"/>
      <c r="J1041" s="87"/>
      <c r="K1041" s="87"/>
      <c r="L1041" s="87"/>
      <c r="M1041" s="87"/>
      <c r="N1041" s="87"/>
      <c r="O1041" s="87"/>
      <c r="P1041" s="87"/>
      <c r="Q1041" s="87"/>
      <c r="R1041" s="87"/>
      <c r="S1041" s="87"/>
      <c r="T1041" s="87"/>
      <c r="U1041" s="87"/>
      <c r="V1041" s="87"/>
      <c r="W1041" s="87"/>
      <c r="X1041" s="87"/>
      <c r="Y1041" s="87"/>
      <c r="Z1041" s="87"/>
      <c r="AA1041" s="87"/>
      <c r="AB1041" s="87"/>
      <c r="AC1041" s="87"/>
      <c r="AD1041" s="87"/>
      <c r="AE1041" s="87"/>
      <c r="AF1041" s="87"/>
      <c r="AG1041" s="87"/>
      <c r="AH1041" s="87"/>
      <c r="AI1041" s="87"/>
      <c r="AJ1041" s="87"/>
      <c r="AK1041" s="87"/>
      <c r="AL1041" s="87"/>
      <c r="AM1041" s="87"/>
      <c r="AN1041" s="87"/>
      <c r="AO1041" s="87"/>
      <c r="AP1041" s="87"/>
      <c r="AQ1041" s="87"/>
      <c r="AR1041" s="87"/>
      <c r="AS1041" s="87"/>
      <c r="AT1041" s="87"/>
      <c r="AU1041" s="87"/>
      <c r="AV1041" s="87"/>
      <c r="AW1041" s="87"/>
      <c r="AX1041" s="87"/>
      <c r="AY1041" s="87"/>
      <c r="AZ1041" s="87"/>
      <c r="BA1041" s="87"/>
      <c r="BB1041" s="87"/>
      <c r="BC1041" s="87"/>
      <c r="BD1041" s="87"/>
      <c r="BE1041" s="87"/>
      <c r="BF1041" s="87"/>
      <c r="BG1041" s="87"/>
      <c r="BH1041" s="87"/>
      <c r="BI1041" s="87"/>
      <c r="BJ1041" s="87"/>
      <c r="BK1041" s="87"/>
      <c r="BL1041" s="87"/>
      <c r="BM1041" s="87"/>
      <c r="BN1041" s="87"/>
      <c r="BO1041" s="87"/>
      <c r="BP1041" s="87"/>
      <c r="BQ1041" s="87"/>
      <c r="BR1041" s="87"/>
      <c r="BS1041" s="63"/>
    </row>
    <row r="1042" spans="4:71" s="64" customFormat="1" ht="9.75" customHeight="1" x14ac:dyDescent="0.3">
      <c r="D1042" s="87"/>
      <c r="E1042" s="87"/>
      <c r="F1042" s="87"/>
      <c r="G1042" s="87"/>
      <c r="H1042" s="87"/>
      <c r="I1042" s="87"/>
      <c r="J1042" s="87"/>
      <c r="K1042" s="87"/>
      <c r="L1042" s="87"/>
      <c r="M1042" s="87"/>
      <c r="N1042" s="87"/>
      <c r="O1042" s="87"/>
      <c r="P1042" s="87"/>
      <c r="Q1042" s="87"/>
      <c r="R1042" s="87"/>
      <c r="S1042" s="87"/>
      <c r="T1042" s="87"/>
      <c r="U1042" s="87"/>
      <c r="V1042" s="87"/>
      <c r="W1042" s="87"/>
      <c r="X1042" s="87"/>
      <c r="Y1042" s="87"/>
      <c r="Z1042" s="87"/>
      <c r="AA1042" s="87"/>
      <c r="AB1042" s="87"/>
      <c r="AC1042" s="87"/>
      <c r="AD1042" s="87"/>
      <c r="AE1042" s="87"/>
      <c r="AF1042" s="87"/>
      <c r="AG1042" s="87"/>
      <c r="AH1042" s="87"/>
      <c r="AI1042" s="87"/>
      <c r="AJ1042" s="87"/>
      <c r="AK1042" s="87"/>
      <c r="AL1042" s="87"/>
      <c r="AM1042" s="87"/>
      <c r="AN1042" s="87"/>
      <c r="AO1042" s="87"/>
      <c r="AP1042" s="87"/>
      <c r="AQ1042" s="87"/>
      <c r="AR1042" s="87"/>
      <c r="AS1042" s="87"/>
      <c r="AT1042" s="87"/>
      <c r="AU1042" s="87"/>
      <c r="AV1042" s="87"/>
      <c r="AW1042" s="87"/>
      <c r="AX1042" s="87"/>
      <c r="AY1042" s="87"/>
      <c r="AZ1042" s="87"/>
      <c r="BA1042" s="87"/>
      <c r="BB1042" s="87"/>
      <c r="BC1042" s="87"/>
      <c r="BD1042" s="87"/>
      <c r="BE1042" s="87"/>
      <c r="BF1042" s="87"/>
      <c r="BG1042" s="87"/>
      <c r="BH1042" s="87"/>
      <c r="BI1042" s="87"/>
      <c r="BJ1042" s="87"/>
      <c r="BK1042" s="87"/>
      <c r="BL1042" s="87"/>
      <c r="BM1042" s="87"/>
      <c r="BN1042" s="87"/>
      <c r="BO1042" s="87"/>
      <c r="BP1042" s="87"/>
      <c r="BQ1042" s="87"/>
      <c r="BR1042" s="87"/>
      <c r="BS1042" s="63"/>
    </row>
    <row r="1043" spans="4:71" s="64" customFormat="1" ht="9.75" customHeight="1" x14ac:dyDescent="0.3">
      <c r="D1043" s="87"/>
      <c r="E1043" s="87"/>
      <c r="F1043" s="87"/>
      <c r="G1043" s="87"/>
      <c r="H1043" s="87"/>
      <c r="I1043" s="87"/>
      <c r="J1043" s="87"/>
      <c r="K1043" s="87"/>
      <c r="L1043" s="87"/>
      <c r="M1043" s="87"/>
      <c r="N1043" s="87"/>
      <c r="O1043" s="87"/>
      <c r="P1043" s="87"/>
      <c r="Q1043" s="87"/>
      <c r="R1043" s="87"/>
      <c r="S1043" s="87"/>
      <c r="T1043" s="87"/>
      <c r="U1043" s="87"/>
      <c r="V1043" s="87"/>
      <c r="W1043" s="87"/>
      <c r="X1043" s="87"/>
      <c r="Y1043" s="87"/>
      <c r="Z1043" s="87"/>
      <c r="AA1043" s="87"/>
      <c r="AB1043" s="87"/>
      <c r="AC1043" s="87"/>
      <c r="AD1043" s="87"/>
      <c r="AE1043" s="87"/>
      <c r="AF1043" s="87"/>
      <c r="AG1043" s="87"/>
      <c r="AH1043" s="87"/>
      <c r="AI1043" s="87"/>
      <c r="AJ1043" s="87"/>
      <c r="AK1043" s="87"/>
      <c r="AL1043" s="87"/>
      <c r="AM1043" s="87"/>
      <c r="AN1043" s="87"/>
      <c r="AO1043" s="87"/>
      <c r="AP1043" s="87"/>
      <c r="AQ1043" s="87"/>
      <c r="AR1043" s="87"/>
      <c r="AS1043" s="87"/>
      <c r="AT1043" s="87"/>
      <c r="AU1043" s="87"/>
      <c r="AV1043" s="87"/>
      <c r="AW1043" s="87"/>
      <c r="AX1043" s="87"/>
      <c r="AY1043" s="87"/>
      <c r="AZ1043" s="87"/>
      <c r="BA1043" s="87"/>
      <c r="BB1043" s="87"/>
      <c r="BC1043" s="87"/>
      <c r="BD1043" s="87"/>
      <c r="BE1043" s="87"/>
      <c r="BF1043" s="87"/>
      <c r="BG1043" s="87"/>
      <c r="BH1043" s="87"/>
      <c r="BI1043" s="87"/>
      <c r="BJ1043" s="87"/>
      <c r="BK1043" s="87"/>
      <c r="BL1043" s="87"/>
      <c r="BM1043" s="87"/>
      <c r="BN1043" s="87"/>
      <c r="BO1043" s="87"/>
      <c r="BP1043" s="87"/>
      <c r="BQ1043" s="87"/>
      <c r="BR1043" s="87"/>
      <c r="BS1043" s="63"/>
    </row>
    <row r="1044" spans="4:71" s="64" customFormat="1" ht="9.75" customHeight="1" x14ac:dyDescent="0.3">
      <c r="D1044" s="87"/>
      <c r="E1044" s="87"/>
      <c r="F1044" s="87"/>
      <c r="G1044" s="87"/>
      <c r="H1044" s="87"/>
      <c r="I1044" s="87"/>
      <c r="J1044" s="87"/>
      <c r="K1044" s="87"/>
      <c r="L1044" s="87"/>
      <c r="M1044" s="87"/>
      <c r="N1044" s="87"/>
      <c r="O1044" s="87"/>
      <c r="P1044" s="87"/>
      <c r="Q1044" s="87"/>
      <c r="R1044" s="87"/>
      <c r="S1044" s="87"/>
      <c r="T1044" s="87"/>
      <c r="U1044" s="87"/>
      <c r="V1044" s="87"/>
      <c r="W1044" s="87"/>
      <c r="X1044" s="87"/>
      <c r="Y1044" s="87"/>
      <c r="Z1044" s="87"/>
      <c r="AA1044" s="87"/>
      <c r="AB1044" s="87"/>
      <c r="AC1044" s="87"/>
      <c r="AD1044" s="87"/>
      <c r="AE1044" s="87"/>
      <c r="AF1044" s="87"/>
      <c r="AG1044" s="87"/>
      <c r="AH1044" s="87"/>
      <c r="AI1044" s="87"/>
      <c r="AJ1044" s="87"/>
      <c r="AK1044" s="87"/>
      <c r="AL1044" s="87"/>
      <c r="AM1044" s="87"/>
      <c r="AN1044" s="87"/>
      <c r="AO1044" s="87"/>
      <c r="AP1044" s="87"/>
      <c r="AQ1044" s="87"/>
      <c r="AR1044" s="87"/>
      <c r="AS1044" s="87"/>
      <c r="AT1044" s="87"/>
      <c r="AU1044" s="87"/>
      <c r="AV1044" s="87"/>
      <c r="AW1044" s="87"/>
      <c r="AX1044" s="87"/>
      <c r="AY1044" s="87"/>
      <c r="AZ1044" s="87"/>
      <c r="BA1044" s="87"/>
      <c r="BB1044" s="87"/>
      <c r="BC1044" s="87"/>
      <c r="BD1044" s="87"/>
      <c r="BE1044" s="87"/>
      <c r="BF1044" s="87"/>
      <c r="BG1044" s="87"/>
      <c r="BH1044" s="87"/>
      <c r="BI1044" s="87"/>
      <c r="BJ1044" s="87"/>
      <c r="BK1044" s="87"/>
      <c r="BL1044" s="87"/>
      <c r="BM1044" s="87"/>
      <c r="BN1044" s="87"/>
      <c r="BO1044" s="87"/>
      <c r="BP1044" s="87"/>
      <c r="BQ1044" s="87"/>
      <c r="BR1044" s="87"/>
      <c r="BS1044" s="63"/>
    </row>
    <row r="1045" spans="4:71" s="64" customFormat="1" ht="9.75" customHeight="1" x14ac:dyDescent="0.3">
      <c r="D1045" s="87"/>
      <c r="E1045" s="87"/>
      <c r="F1045" s="87"/>
      <c r="G1045" s="87"/>
      <c r="H1045" s="87"/>
      <c r="I1045" s="87"/>
      <c r="J1045" s="87"/>
      <c r="K1045" s="87"/>
      <c r="L1045" s="87"/>
      <c r="M1045" s="87"/>
      <c r="N1045" s="87"/>
      <c r="O1045" s="87"/>
      <c r="P1045" s="87"/>
      <c r="Q1045" s="87"/>
      <c r="R1045" s="87"/>
      <c r="S1045" s="87"/>
      <c r="T1045" s="87"/>
      <c r="U1045" s="87"/>
      <c r="V1045" s="87"/>
      <c r="W1045" s="87"/>
      <c r="X1045" s="87"/>
      <c r="Y1045" s="87"/>
      <c r="Z1045" s="87"/>
      <c r="AA1045" s="87"/>
      <c r="AB1045" s="87"/>
      <c r="AC1045" s="87"/>
      <c r="AD1045" s="87"/>
      <c r="AE1045" s="87"/>
      <c r="AF1045" s="87"/>
      <c r="AG1045" s="87"/>
      <c r="AH1045" s="87"/>
      <c r="AI1045" s="87"/>
      <c r="AJ1045" s="87"/>
      <c r="AK1045" s="87"/>
      <c r="AL1045" s="87"/>
      <c r="AM1045" s="87"/>
      <c r="AN1045" s="87"/>
      <c r="AO1045" s="87"/>
      <c r="AP1045" s="87"/>
      <c r="AQ1045" s="87"/>
      <c r="AR1045" s="87"/>
      <c r="AS1045" s="87"/>
      <c r="AT1045" s="87"/>
      <c r="AU1045" s="87"/>
      <c r="AV1045" s="87"/>
      <c r="AW1045" s="87"/>
      <c r="AX1045" s="87"/>
      <c r="AY1045" s="87"/>
      <c r="AZ1045" s="87"/>
      <c r="BA1045" s="87"/>
      <c r="BB1045" s="87"/>
      <c r="BC1045" s="87"/>
      <c r="BD1045" s="87"/>
      <c r="BE1045" s="87"/>
      <c r="BF1045" s="87"/>
      <c r="BG1045" s="87"/>
      <c r="BH1045" s="87"/>
      <c r="BI1045" s="87"/>
      <c r="BJ1045" s="87"/>
      <c r="BK1045" s="87"/>
      <c r="BL1045" s="87"/>
      <c r="BM1045" s="87"/>
      <c r="BN1045" s="87"/>
      <c r="BO1045" s="87"/>
      <c r="BP1045" s="87"/>
      <c r="BQ1045" s="87"/>
      <c r="BR1045" s="87"/>
      <c r="BS1045" s="63"/>
    </row>
    <row r="1046" spans="4:71" s="64" customFormat="1" ht="9.75" customHeight="1" x14ac:dyDescent="0.3">
      <c r="D1046" s="87"/>
      <c r="E1046" s="87"/>
      <c r="F1046" s="87"/>
      <c r="G1046" s="87"/>
      <c r="H1046" s="87"/>
      <c r="I1046" s="87"/>
      <c r="J1046" s="87"/>
      <c r="K1046" s="87"/>
      <c r="L1046" s="87"/>
      <c r="M1046" s="87"/>
      <c r="N1046" s="87"/>
      <c r="O1046" s="87"/>
      <c r="P1046" s="87"/>
      <c r="Q1046" s="87"/>
      <c r="R1046" s="87"/>
      <c r="S1046" s="87"/>
      <c r="T1046" s="87"/>
      <c r="U1046" s="87"/>
      <c r="V1046" s="87"/>
      <c r="W1046" s="87"/>
      <c r="X1046" s="87"/>
      <c r="Y1046" s="87"/>
      <c r="Z1046" s="87"/>
      <c r="AA1046" s="87"/>
      <c r="AB1046" s="87"/>
      <c r="AC1046" s="87"/>
      <c r="AD1046" s="87"/>
      <c r="AE1046" s="87"/>
      <c r="AF1046" s="87"/>
      <c r="AG1046" s="87"/>
      <c r="AH1046" s="87"/>
      <c r="AI1046" s="87"/>
      <c r="AJ1046" s="87"/>
      <c r="AK1046" s="87"/>
      <c r="AL1046" s="87"/>
      <c r="AM1046" s="87"/>
      <c r="AN1046" s="87"/>
      <c r="AO1046" s="87"/>
      <c r="AP1046" s="87"/>
      <c r="AQ1046" s="87"/>
      <c r="AR1046" s="87"/>
      <c r="AS1046" s="87"/>
      <c r="AT1046" s="87"/>
      <c r="AU1046" s="87"/>
      <c r="AV1046" s="87"/>
      <c r="AW1046" s="87"/>
      <c r="AX1046" s="87"/>
      <c r="AY1046" s="87"/>
      <c r="AZ1046" s="87"/>
      <c r="BA1046" s="87"/>
      <c r="BB1046" s="87"/>
      <c r="BC1046" s="87"/>
      <c r="BD1046" s="87"/>
      <c r="BE1046" s="87"/>
      <c r="BF1046" s="87"/>
      <c r="BG1046" s="87"/>
      <c r="BH1046" s="87"/>
      <c r="BI1046" s="87"/>
      <c r="BJ1046" s="87"/>
      <c r="BK1046" s="87"/>
      <c r="BL1046" s="87"/>
      <c r="BM1046" s="87"/>
      <c r="BN1046" s="87"/>
      <c r="BO1046" s="87"/>
      <c r="BP1046" s="87"/>
      <c r="BQ1046" s="87"/>
      <c r="BR1046" s="87"/>
      <c r="BS1046" s="63"/>
    </row>
    <row r="1047" spans="4:71" s="64" customFormat="1" ht="9.75" customHeight="1" x14ac:dyDescent="0.3">
      <c r="D1047" s="87"/>
      <c r="E1047" s="87"/>
      <c r="F1047" s="87"/>
      <c r="G1047" s="87"/>
      <c r="H1047" s="87"/>
      <c r="I1047" s="87"/>
      <c r="J1047" s="87"/>
      <c r="K1047" s="87"/>
      <c r="L1047" s="87"/>
      <c r="M1047" s="87"/>
      <c r="N1047" s="87"/>
      <c r="O1047" s="87"/>
      <c r="P1047" s="87"/>
      <c r="Q1047" s="87"/>
      <c r="R1047" s="87"/>
      <c r="S1047" s="87"/>
      <c r="T1047" s="87"/>
      <c r="U1047" s="87"/>
      <c r="V1047" s="87"/>
      <c r="W1047" s="87"/>
      <c r="X1047" s="87"/>
      <c r="Y1047" s="87"/>
      <c r="Z1047" s="87"/>
      <c r="AA1047" s="87"/>
      <c r="AB1047" s="87"/>
      <c r="AC1047" s="87"/>
      <c r="AD1047" s="87"/>
      <c r="AE1047" s="87"/>
      <c r="AF1047" s="87"/>
      <c r="AG1047" s="87"/>
      <c r="AH1047" s="87"/>
      <c r="AI1047" s="87"/>
      <c r="AJ1047" s="87"/>
      <c r="AK1047" s="87"/>
      <c r="AL1047" s="87"/>
      <c r="AM1047" s="87"/>
      <c r="AN1047" s="87"/>
      <c r="AO1047" s="87"/>
      <c r="AP1047" s="87"/>
      <c r="AQ1047" s="87"/>
      <c r="AR1047" s="87"/>
      <c r="AS1047" s="87"/>
      <c r="AT1047" s="87"/>
      <c r="AU1047" s="87"/>
      <c r="AV1047" s="87"/>
      <c r="AW1047" s="87"/>
      <c r="AX1047" s="87"/>
      <c r="AY1047" s="87"/>
      <c r="AZ1047" s="87"/>
      <c r="BA1047" s="87"/>
      <c r="BB1047" s="87"/>
      <c r="BC1047" s="87"/>
      <c r="BD1047" s="87"/>
      <c r="BE1047" s="87"/>
      <c r="BF1047" s="87"/>
      <c r="BG1047" s="87"/>
      <c r="BH1047" s="87"/>
      <c r="BI1047" s="87"/>
      <c r="BJ1047" s="87"/>
      <c r="BK1047" s="87"/>
      <c r="BL1047" s="87"/>
      <c r="BM1047" s="87"/>
      <c r="BN1047" s="87"/>
      <c r="BO1047" s="87"/>
      <c r="BP1047" s="87"/>
      <c r="BQ1047" s="87"/>
      <c r="BR1047" s="87"/>
      <c r="BS1047" s="63"/>
    </row>
    <row r="1048" spans="4:71" s="64" customFormat="1" ht="9.75" customHeight="1" x14ac:dyDescent="0.3">
      <c r="D1048" s="87"/>
      <c r="E1048" s="87"/>
      <c r="F1048" s="87"/>
      <c r="G1048" s="87"/>
      <c r="H1048" s="87"/>
      <c r="I1048" s="87"/>
      <c r="J1048" s="87"/>
      <c r="K1048" s="87"/>
      <c r="L1048" s="87"/>
      <c r="M1048" s="87"/>
      <c r="N1048" s="87"/>
      <c r="O1048" s="87"/>
      <c r="P1048" s="87"/>
      <c r="Q1048" s="87"/>
      <c r="R1048" s="87"/>
      <c r="S1048" s="87"/>
      <c r="T1048" s="87"/>
      <c r="U1048" s="87"/>
      <c r="V1048" s="87"/>
      <c r="W1048" s="87"/>
      <c r="X1048" s="87"/>
      <c r="Y1048" s="87"/>
      <c r="Z1048" s="87"/>
      <c r="AA1048" s="87"/>
      <c r="AB1048" s="87"/>
      <c r="AC1048" s="87"/>
      <c r="AD1048" s="87"/>
      <c r="AE1048" s="87"/>
      <c r="AF1048" s="87"/>
      <c r="AG1048" s="87"/>
      <c r="AH1048" s="87"/>
      <c r="AI1048" s="87"/>
      <c r="AJ1048" s="87"/>
      <c r="AK1048" s="87"/>
      <c r="AL1048" s="87"/>
      <c r="AM1048" s="87"/>
      <c r="AN1048" s="87"/>
      <c r="AO1048" s="87"/>
      <c r="AP1048" s="87"/>
      <c r="AQ1048" s="87"/>
      <c r="AR1048" s="87"/>
      <c r="AS1048" s="87"/>
      <c r="AT1048" s="87"/>
      <c r="AU1048" s="87"/>
      <c r="AV1048" s="87"/>
      <c r="AW1048" s="87"/>
      <c r="AX1048" s="87"/>
      <c r="AY1048" s="87"/>
      <c r="AZ1048" s="87"/>
      <c r="BA1048" s="87"/>
      <c r="BB1048" s="87"/>
      <c r="BC1048" s="87"/>
      <c r="BD1048" s="87"/>
      <c r="BE1048" s="87"/>
      <c r="BF1048" s="87"/>
      <c r="BG1048" s="87"/>
      <c r="BH1048" s="87"/>
      <c r="BI1048" s="87"/>
      <c r="BJ1048" s="87"/>
      <c r="BK1048" s="87"/>
      <c r="BL1048" s="87"/>
      <c r="BM1048" s="87"/>
      <c r="BN1048" s="87"/>
      <c r="BO1048" s="87"/>
      <c r="BP1048" s="87"/>
      <c r="BQ1048" s="87"/>
      <c r="BR1048" s="87"/>
      <c r="BS1048" s="63"/>
    </row>
    <row r="1049" spans="4:71" s="64" customFormat="1" ht="9.75" customHeight="1" x14ac:dyDescent="0.3">
      <c r="D1049" s="87"/>
      <c r="E1049" s="87"/>
      <c r="F1049" s="87"/>
      <c r="G1049" s="87"/>
      <c r="H1049" s="87"/>
      <c r="I1049" s="87"/>
      <c r="J1049" s="87"/>
      <c r="K1049" s="87"/>
      <c r="L1049" s="87"/>
      <c r="M1049" s="87"/>
      <c r="N1049" s="87"/>
      <c r="O1049" s="87"/>
      <c r="P1049" s="87"/>
      <c r="Q1049" s="87"/>
      <c r="R1049" s="87"/>
      <c r="S1049" s="87"/>
      <c r="T1049" s="87"/>
      <c r="U1049" s="87"/>
      <c r="V1049" s="87"/>
      <c r="W1049" s="87"/>
      <c r="X1049" s="87"/>
      <c r="Y1049" s="87"/>
      <c r="Z1049" s="87"/>
      <c r="AA1049" s="87"/>
      <c r="AB1049" s="87"/>
      <c r="AC1049" s="87"/>
      <c r="AD1049" s="87"/>
      <c r="AE1049" s="87"/>
      <c r="AF1049" s="87"/>
      <c r="AG1049" s="87"/>
      <c r="AH1049" s="87"/>
      <c r="AI1049" s="87"/>
      <c r="AJ1049" s="87"/>
      <c r="AK1049" s="87"/>
      <c r="AL1049" s="87"/>
      <c r="AM1049" s="87"/>
      <c r="AN1049" s="87"/>
      <c r="AO1049" s="87"/>
      <c r="AP1049" s="87"/>
      <c r="AQ1049" s="87"/>
      <c r="AR1049" s="87"/>
      <c r="AS1049" s="87"/>
      <c r="AT1049" s="87"/>
      <c r="AU1049" s="87"/>
      <c r="AV1049" s="87"/>
      <c r="AW1049" s="87"/>
      <c r="AX1049" s="87"/>
      <c r="AY1049" s="87"/>
      <c r="AZ1049" s="87"/>
      <c r="BA1049" s="87"/>
      <c r="BB1049" s="87"/>
      <c r="BC1049" s="87"/>
      <c r="BD1049" s="87"/>
      <c r="BE1049" s="87"/>
      <c r="BF1049" s="87"/>
      <c r="BG1049" s="87"/>
      <c r="BH1049" s="87"/>
      <c r="BI1049" s="87"/>
      <c r="BJ1049" s="87"/>
      <c r="BK1049" s="87"/>
      <c r="BL1049" s="87"/>
      <c r="BM1049" s="87"/>
      <c r="BN1049" s="87"/>
      <c r="BO1049" s="87"/>
      <c r="BP1049" s="87"/>
      <c r="BQ1049" s="87"/>
      <c r="BR1049" s="87"/>
      <c r="BS1049" s="63"/>
    </row>
    <row r="1050" spans="4:71" s="64" customFormat="1" ht="9.75" customHeight="1" x14ac:dyDescent="0.3">
      <c r="D1050" s="87"/>
      <c r="E1050" s="87"/>
      <c r="F1050" s="87"/>
      <c r="G1050" s="87"/>
      <c r="H1050" s="87"/>
      <c r="I1050" s="87"/>
      <c r="J1050" s="87"/>
      <c r="K1050" s="87"/>
      <c r="L1050" s="87"/>
      <c r="M1050" s="87"/>
      <c r="N1050" s="87"/>
      <c r="O1050" s="87"/>
      <c r="P1050" s="87"/>
      <c r="Q1050" s="87"/>
      <c r="R1050" s="87"/>
      <c r="S1050" s="87"/>
      <c r="T1050" s="87"/>
      <c r="U1050" s="87"/>
      <c r="V1050" s="87"/>
      <c r="W1050" s="87"/>
      <c r="X1050" s="87"/>
      <c r="Y1050" s="87"/>
      <c r="Z1050" s="87"/>
      <c r="AA1050" s="87"/>
      <c r="AB1050" s="87"/>
      <c r="AC1050" s="87"/>
      <c r="AD1050" s="87"/>
      <c r="AE1050" s="87"/>
      <c r="AF1050" s="87"/>
      <c r="AG1050" s="87"/>
      <c r="AH1050" s="87"/>
      <c r="AI1050" s="87"/>
      <c r="AJ1050" s="87"/>
      <c r="AK1050" s="87"/>
      <c r="AL1050" s="87"/>
      <c r="AM1050" s="87"/>
      <c r="AN1050" s="87"/>
      <c r="AO1050" s="87"/>
      <c r="AP1050" s="87"/>
      <c r="AQ1050" s="87"/>
      <c r="AR1050" s="87"/>
      <c r="AS1050" s="87"/>
      <c r="AT1050" s="87"/>
      <c r="AU1050" s="87"/>
      <c r="AV1050" s="87"/>
      <c r="AW1050" s="87"/>
      <c r="AX1050" s="87"/>
      <c r="AY1050" s="87"/>
      <c r="AZ1050" s="87"/>
      <c r="BA1050" s="87"/>
      <c r="BB1050" s="87"/>
      <c r="BC1050" s="87"/>
      <c r="BD1050" s="87"/>
      <c r="BE1050" s="87"/>
      <c r="BF1050" s="87"/>
      <c r="BG1050" s="87"/>
      <c r="BH1050" s="87"/>
      <c r="BI1050" s="87"/>
      <c r="BJ1050" s="87"/>
      <c r="BK1050" s="87"/>
      <c r="BL1050" s="87"/>
      <c r="BM1050" s="87"/>
      <c r="BN1050" s="87"/>
      <c r="BO1050" s="87"/>
      <c r="BP1050" s="87"/>
      <c r="BQ1050" s="87"/>
      <c r="BR1050" s="87"/>
      <c r="BS1050" s="63"/>
    </row>
    <row r="1051" spans="4:71" s="64" customFormat="1" ht="9.75" customHeight="1" x14ac:dyDescent="0.3">
      <c r="D1051" s="87"/>
      <c r="E1051" s="87"/>
      <c r="F1051" s="87"/>
      <c r="G1051" s="87"/>
      <c r="H1051" s="87"/>
      <c r="I1051" s="87"/>
      <c r="J1051" s="87"/>
      <c r="K1051" s="87"/>
      <c r="L1051" s="87"/>
      <c r="M1051" s="87"/>
      <c r="N1051" s="87"/>
      <c r="O1051" s="87"/>
      <c r="P1051" s="87"/>
      <c r="Q1051" s="87"/>
      <c r="R1051" s="87"/>
      <c r="S1051" s="87"/>
      <c r="T1051" s="87"/>
      <c r="U1051" s="87"/>
      <c r="V1051" s="87"/>
      <c r="W1051" s="87"/>
      <c r="X1051" s="87"/>
      <c r="Y1051" s="87"/>
      <c r="Z1051" s="87"/>
      <c r="AA1051" s="87"/>
      <c r="AB1051" s="87"/>
      <c r="AC1051" s="87"/>
      <c r="AD1051" s="87"/>
      <c r="AE1051" s="87"/>
      <c r="AF1051" s="87"/>
      <c r="AG1051" s="87"/>
      <c r="AH1051" s="87"/>
      <c r="AI1051" s="87"/>
      <c r="AJ1051" s="87"/>
      <c r="AK1051" s="87"/>
      <c r="AL1051" s="87"/>
      <c r="AM1051" s="87"/>
      <c r="AN1051" s="87"/>
      <c r="AO1051" s="87"/>
      <c r="AP1051" s="87"/>
      <c r="AQ1051" s="87"/>
      <c r="AR1051" s="87"/>
      <c r="AS1051" s="87"/>
      <c r="AT1051" s="87"/>
      <c r="AU1051" s="87"/>
      <c r="AV1051" s="87"/>
      <c r="AW1051" s="87"/>
      <c r="AX1051" s="87"/>
      <c r="AY1051" s="87"/>
      <c r="AZ1051" s="87"/>
      <c r="BA1051" s="87"/>
      <c r="BB1051" s="87"/>
      <c r="BC1051" s="87"/>
      <c r="BD1051" s="87"/>
      <c r="BE1051" s="87"/>
      <c r="BF1051" s="87"/>
      <c r="BG1051" s="87"/>
      <c r="BH1051" s="87"/>
      <c r="BI1051" s="87"/>
      <c r="BJ1051" s="87"/>
      <c r="BK1051" s="87"/>
      <c r="BL1051" s="87"/>
      <c r="BM1051" s="87"/>
      <c r="BN1051" s="87"/>
      <c r="BO1051" s="87"/>
      <c r="BP1051" s="87"/>
      <c r="BQ1051" s="87"/>
      <c r="BR1051" s="87"/>
      <c r="BS1051" s="63"/>
    </row>
    <row r="1052" spans="4:71" s="64" customFormat="1" ht="9.75" customHeight="1" x14ac:dyDescent="0.3">
      <c r="D1052" s="87"/>
      <c r="E1052" s="87"/>
      <c r="F1052" s="87"/>
      <c r="G1052" s="87"/>
      <c r="H1052" s="87"/>
      <c r="I1052" s="87"/>
      <c r="J1052" s="87"/>
      <c r="K1052" s="87"/>
      <c r="L1052" s="87"/>
      <c r="M1052" s="87"/>
      <c r="N1052" s="87"/>
      <c r="O1052" s="87"/>
      <c r="P1052" s="87"/>
      <c r="Q1052" s="87"/>
      <c r="R1052" s="87"/>
      <c r="S1052" s="87"/>
      <c r="T1052" s="87"/>
      <c r="U1052" s="87"/>
      <c r="V1052" s="87"/>
      <c r="W1052" s="87"/>
      <c r="X1052" s="87"/>
      <c r="Y1052" s="87"/>
      <c r="Z1052" s="87"/>
      <c r="AA1052" s="87"/>
      <c r="AB1052" s="87"/>
      <c r="AC1052" s="87"/>
      <c r="AD1052" s="87"/>
      <c r="AE1052" s="87"/>
      <c r="AF1052" s="87"/>
      <c r="AG1052" s="87"/>
      <c r="AH1052" s="87"/>
      <c r="AI1052" s="87"/>
      <c r="AJ1052" s="87"/>
      <c r="AK1052" s="87"/>
      <c r="AL1052" s="87"/>
      <c r="AM1052" s="87"/>
      <c r="AN1052" s="87"/>
      <c r="AO1052" s="87"/>
      <c r="AP1052" s="87"/>
      <c r="AQ1052" s="87"/>
      <c r="AR1052" s="87"/>
      <c r="AS1052" s="87"/>
      <c r="AT1052" s="87"/>
      <c r="AU1052" s="87"/>
      <c r="AV1052" s="87"/>
      <c r="AW1052" s="87"/>
      <c r="AX1052" s="87"/>
      <c r="AY1052" s="87"/>
      <c r="AZ1052" s="87"/>
      <c r="BA1052" s="87"/>
      <c r="BB1052" s="87"/>
      <c r="BC1052" s="87"/>
      <c r="BD1052" s="87"/>
      <c r="BE1052" s="87"/>
      <c r="BF1052" s="87"/>
      <c r="BG1052" s="87"/>
      <c r="BH1052" s="87"/>
      <c r="BI1052" s="87"/>
      <c r="BJ1052" s="87"/>
      <c r="BK1052" s="87"/>
      <c r="BL1052" s="87"/>
      <c r="BM1052" s="87"/>
      <c r="BN1052" s="87"/>
      <c r="BO1052" s="87"/>
      <c r="BP1052" s="87"/>
      <c r="BQ1052" s="87"/>
      <c r="BR1052" s="87"/>
      <c r="BS1052" s="63"/>
    </row>
    <row r="1053" spans="4:71" s="64" customFormat="1" ht="9.75" customHeight="1" x14ac:dyDescent="0.3">
      <c r="D1053" s="87"/>
      <c r="E1053" s="87"/>
      <c r="F1053" s="87"/>
      <c r="G1053" s="87"/>
      <c r="H1053" s="87"/>
      <c r="I1053" s="87"/>
      <c r="J1053" s="87"/>
      <c r="K1053" s="87"/>
      <c r="L1053" s="87"/>
      <c r="M1053" s="87"/>
      <c r="N1053" s="87"/>
      <c r="O1053" s="87"/>
      <c r="P1053" s="87"/>
      <c r="Q1053" s="87"/>
      <c r="R1053" s="87"/>
      <c r="S1053" s="87"/>
      <c r="T1053" s="87"/>
      <c r="U1053" s="87"/>
      <c r="V1053" s="87"/>
      <c r="W1053" s="87"/>
      <c r="X1053" s="87"/>
      <c r="Y1053" s="87"/>
      <c r="Z1053" s="87"/>
      <c r="AA1053" s="87"/>
      <c r="AB1053" s="87"/>
      <c r="AC1053" s="87"/>
      <c r="AD1053" s="87"/>
      <c r="AE1053" s="87"/>
      <c r="AF1053" s="87"/>
      <c r="AG1053" s="87"/>
      <c r="AH1053" s="87"/>
      <c r="AI1053" s="87"/>
      <c r="AJ1053" s="87"/>
      <c r="AK1053" s="87"/>
      <c r="AL1053" s="87"/>
      <c r="AM1053" s="87"/>
      <c r="AN1053" s="87"/>
      <c r="AO1053" s="87"/>
      <c r="AP1053" s="87"/>
      <c r="AQ1053" s="87"/>
      <c r="AR1053" s="87"/>
      <c r="AS1053" s="87"/>
      <c r="AT1053" s="87"/>
      <c r="AU1053" s="87"/>
      <c r="AV1053" s="87"/>
      <c r="AW1053" s="87"/>
      <c r="AX1053" s="87"/>
      <c r="AY1053" s="87"/>
      <c r="AZ1053" s="87"/>
      <c r="BA1053" s="87"/>
      <c r="BB1053" s="87"/>
      <c r="BC1053" s="87"/>
      <c r="BD1053" s="87"/>
      <c r="BE1053" s="87"/>
      <c r="BF1053" s="87"/>
      <c r="BG1053" s="87"/>
      <c r="BH1053" s="87"/>
      <c r="BI1053" s="87"/>
      <c r="BJ1053" s="87"/>
      <c r="BK1053" s="87"/>
      <c r="BL1053" s="87"/>
      <c r="BM1053" s="87"/>
      <c r="BN1053" s="87"/>
      <c r="BO1053" s="87"/>
      <c r="BP1053" s="87"/>
      <c r="BQ1053" s="87"/>
      <c r="BR1053" s="87"/>
      <c r="BS1053" s="63"/>
    </row>
    <row r="1054" spans="4:71" s="64" customFormat="1" ht="9.75" customHeight="1" x14ac:dyDescent="0.3">
      <c r="D1054" s="87"/>
      <c r="E1054" s="87"/>
      <c r="F1054" s="87"/>
      <c r="G1054" s="87"/>
      <c r="H1054" s="87"/>
      <c r="I1054" s="87"/>
      <c r="J1054" s="87"/>
      <c r="K1054" s="87"/>
      <c r="L1054" s="87"/>
      <c r="M1054" s="87"/>
      <c r="N1054" s="87"/>
      <c r="O1054" s="87"/>
      <c r="P1054" s="87"/>
      <c r="Q1054" s="87"/>
      <c r="R1054" s="87"/>
      <c r="S1054" s="87"/>
      <c r="T1054" s="87"/>
      <c r="U1054" s="87"/>
      <c r="V1054" s="87"/>
      <c r="W1054" s="87"/>
      <c r="X1054" s="87"/>
      <c r="Y1054" s="87"/>
      <c r="Z1054" s="87"/>
      <c r="AA1054" s="87"/>
      <c r="AB1054" s="87"/>
      <c r="AC1054" s="87"/>
      <c r="AD1054" s="87"/>
      <c r="AE1054" s="87"/>
      <c r="AF1054" s="87"/>
      <c r="AG1054" s="87"/>
      <c r="AH1054" s="87"/>
      <c r="AI1054" s="87"/>
      <c r="AJ1054" s="87"/>
      <c r="AK1054" s="87"/>
      <c r="AL1054" s="87"/>
      <c r="AM1054" s="87"/>
      <c r="AN1054" s="87"/>
      <c r="AO1054" s="87"/>
      <c r="AP1054" s="87"/>
      <c r="AQ1054" s="87"/>
      <c r="AR1054" s="87"/>
      <c r="AS1054" s="87"/>
      <c r="AT1054" s="87"/>
      <c r="AU1054" s="87"/>
      <c r="AV1054" s="87"/>
      <c r="AW1054" s="87"/>
      <c r="AX1054" s="87"/>
      <c r="AY1054" s="87"/>
      <c r="AZ1054" s="87"/>
      <c r="BA1054" s="87"/>
      <c r="BB1054" s="87"/>
      <c r="BC1054" s="87"/>
      <c r="BD1054" s="87"/>
      <c r="BE1054" s="87"/>
      <c r="BF1054" s="87"/>
      <c r="BG1054" s="87"/>
      <c r="BH1054" s="87"/>
      <c r="BI1054" s="87"/>
      <c r="BJ1054" s="87"/>
      <c r="BK1054" s="87"/>
      <c r="BL1054" s="87"/>
      <c r="BM1054" s="87"/>
      <c r="BN1054" s="87"/>
      <c r="BO1054" s="87"/>
      <c r="BP1054" s="87"/>
      <c r="BQ1054" s="87"/>
      <c r="BR1054" s="87"/>
      <c r="BS1054" s="63"/>
    </row>
    <row r="1055" spans="4:71" s="64" customFormat="1" ht="9.75" customHeight="1" x14ac:dyDescent="0.3">
      <c r="D1055" s="87"/>
      <c r="E1055" s="87"/>
      <c r="F1055" s="87"/>
      <c r="G1055" s="87"/>
      <c r="H1055" s="87"/>
      <c r="I1055" s="87"/>
      <c r="J1055" s="87"/>
      <c r="K1055" s="87"/>
      <c r="L1055" s="87"/>
      <c r="M1055" s="87"/>
      <c r="N1055" s="87"/>
      <c r="O1055" s="87"/>
      <c r="P1055" s="87"/>
      <c r="Q1055" s="87"/>
      <c r="R1055" s="87"/>
      <c r="S1055" s="87"/>
      <c r="T1055" s="87"/>
      <c r="U1055" s="87"/>
      <c r="V1055" s="87"/>
      <c r="W1055" s="87"/>
      <c r="X1055" s="87"/>
      <c r="Y1055" s="87"/>
      <c r="Z1055" s="87"/>
      <c r="AA1055" s="87"/>
      <c r="AB1055" s="87"/>
      <c r="AC1055" s="87"/>
      <c r="AD1055" s="87"/>
      <c r="AE1055" s="87"/>
      <c r="AF1055" s="87"/>
      <c r="AG1055" s="87"/>
      <c r="AH1055" s="87"/>
      <c r="AI1055" s="87"/>
      <c r="AJ1055" s="87"/>
      <c r="AK1055" s="87"/>
      <c r="AL1055" s="87"/>
      <c r="AM1055" s="87"/>
      <c r="AN1055" s="87"/>
      <c r="AO1055" s="87"/>
      <c r="AP1055" s="87"/>
      <c r="AQ1055" s="87"/>
      <c r="AR1055" s="87"/>
      <c r="AS1055" s="87"/>
      <c r="AT1055" s="87"/>
      <c r="AU1055" s="87"/>
      <c r="AV1055" s="87"/>
      <c r="AW1055" s="87"/>
      <c r="AX1055" s="87"/>
      <c r="AY1055" s="87"/>
      <c r="AZ1055" s="87"/>
      <c r="BA1055" s="87"/>
      <c r="BB1055" s="87"/>
      <c r="BC1055" s="87"/>
      <c r="BD1055" s="87"/>
      <c r="BE1055" s="87"/>
      <c r="BF1055" s="87"/>
      <c r="BG1055" s="87"/>
      <c r="BH1055" s="87"/>
      <c r="BI1055" s="87"/>
      <c r="BJ1055" s="87"/>
      <c r="BK1055" s="87"/>
      <c r="BL1055" s="87"/>
      <c r="BM1055" s="87"/>
      <c r="BN1055" s="87"/>
      <c r="BO1055" s="87"/>
      <c r="BP1055" s="87"/>
      <c r="BQ1055" s="87"/>
      <c r="BR1055" s="87"/>
      <c r="BS1055" s="63"/>
    </row>
    <row r="1056" spans="4:71" s="64" customFormat="1" ht="9.75" customHeight="1" x14ac:dyDescent="0.3">
      <c r="D1056" s="87"/>
      <c r="E1056" s="87"/>
      <c r="F1056" s="87"/>
      <c r="G1056" s="87"/>
      <c r="H1056" s="87"/>
      <c r="I1056" s="87"/>
      <c r="J1056" s="87"/>
      <c r="K1056" s="87"/>
      <c r="L1056" s="87"/>
      <c r="M1056" s="87"/>
      <c r="N1056" s="87"/>
      <c r="O1056" s="87"/>
      <c r="P1056" s="87"/>
      <c r="Q1056" s="87"/>
      <c r="R1056" s="87"/>
      <c r="S1056" s="87"/>
      <c r="T1056" s="87"/>
      <c r="U1056" s="87"/>
      <c r="V1056" s="87"/>
      <c r="W1056" s="87"/>
      <c r="X1056" s="87"/>
      <c r="Y1056" s="87"/>
      <c r="Z1056" s="87"/>
      <c r="AA1056" s="87"/>
      <c r="AB1056" s="87"/>
      <c r="AC1056" s="87"/>
      <c r="AD1056" s="87"/>
      <c r="AE1056" s="87"/>
      <c r="AF1056" s="87"/>
      <c r="AG1056" s="87"/>
      <c r="AH1056" s="87"/>
      <c r="AI1056" s="87"/>
      <c r="AJ1056" s="87"/>
      <c r="AK1056" s="87"/>
      <c r="AL1056" s="87"/>
      <c r="AM1056" s="87"/>
      <c r="AN1056" s="87"/>
      <c r="AO1056" s="87"/>
      <c r="AP1056" s="87"/>
      <c r="AQ1056" s="87"/>
      <c r="AR1056" s="87"/>
      <c r="AS1056" s="87"/>
      <c r="AT1056" s="87"/>
      <c r="AU1056" s="87"/>
      <c r="AV1056" s="87"/>
      <c r="AW1056" s="87"/>
      <c r="AX1056" s="87"/>
      <c r="AY1056" s="87"/>
      <c r="AZ1056" s="87"/>
      <c r="BA1056" s="87"/>
      <c r="BB1056" s="87"/>
      <c r="BC1056" s="87"/>
      <c r="BD1056" s="87"/>
      <c r="BE1056" s="87"/>
      <c r="BF1056" s="87"/>
      <c r="BG1056" s="87"/>
      <c r="BH1056" s="87"/>
      <c r="BI1056" s="87"/>
      <c r="BJ1056" s="87"/>
      <c r="BK1056" s="87"/>
      <c r="BL1056" s="87"/>
      <c r="BM1056" s="87"/>
      <c r="BN1056" s="87"/>
      <c r="BO1056" s="87"/>
      <c r="BP1056" s="87"/>
      <c r="BQ1056" s="87"/>
      <c r="BR1056" s="87"/>
      <c r="BS1056" s="63"/>
    </row>
    <row r="1057" spans="4:71" s="64" customFormat="1" ht="9.75" customHeight="1" x14ac:dyDescent="0.3">
      <c r="D1057" s="87"/>
      <c r="E1057" s="87"/>
      <c r="F1057" s="87"/>
      <c r="G1057" s="87"/>
      <c r="H1057" s="87"/>
      <c r="I1057" s="87"/>
      <c r="J1057" s="87"/>
      <c r="K1057" s="87"/>
      <c r="L1057" s="87"/>
      <c r="M1057" s="87"/>
      <c r="N1057" s="87"/>
      <c r="O1057" s="87"/>
      <c r="P1057" s="87"/>
      <c r="Q1057" s="87"/>
      <c r="R1057" s="87"/>
      <c r="S1057" s="87"/>
      <c r="T1057" s="87"/>
      <c r="U1057" s="87"/>
      <c r="V1057" s="87"/>
      <c r="W1057" s="87"/>
      <c r="X1057" s="87"/>
      <c r="Y1057" s="87"/>
      <c r="Z1057" s="87"/>
      <c r="AA1057" s="87"/>
      <c r="AB1057" s="87"/>
      <c r="AC1057" s="87"/>
      <c r="AD1057" s="87"/>
      <c r="AE1057" s="87"/>
      <c r="AF1057" s="87"/>
      <c r="AG1057" s="87"/>
      <c r="AH1057" s="87"/>
      <c r="AI1057" s="87"/>
      <c r="AJ1057" s="87"/>
      <c r="AK1057" s="87"/>
      <c r="AL1057" s="87"/>
      <c r="AM1057" s="87"/>
      <c r="AN1057" s="87"/>
      <c r="AO1057" s="87"/>
      <c r="AP1057" s="87"/>
      <c r="AQ1057" s="87"/>
      <c r="AR1057" s="87"/>
      <c r="AS1057" s="87"/>
      <c r="AT1057" s="87"/>
      <c r="AU1057" s="87"/>
      <c r="AV1057" s="87"/>
      <c r="AW1057" s="87"/>
      <c r="AX1057" s="87"/>
      <c r="AY1057" s="87"/>
      <c r="AZ1057" s="87"/>
      <c r="BA1057" s="87"/>
      <c r="BB1057" s="87"/>
      <c r="BC1057" s="87"/>
      <c r="BD1057" s="87"/>
      <c r="BE1057" s="87"/>
      <c r="BF1057" s="87"/>
      <c r="BG1057" s="87"/>
      <c r="BH1057" s="87"/>
      <c r="BI1057" s="87"/>
      <c r="BJ1057" s="87"/>
      <c r="BK1057" s="87"/>
      <c r="BL1057" s="87"/>
      <c r="BM1057" s="87"/>
      <c r="BN1057" s="87"/>
      <c r="BO1057" s="87"/>
      <c r="BP1057" s="87"/>
      <c r="BQ1057" s="87"/>
      <c r="BR1057" s="87"/>
      <c r="BS1057" s="63"/>
    </row>
    <row r="1058" spans="4:71" s="64" customFormat="1" ht="9.75" customHeight="1" x14ac:dyDescent="0.3">
      <c r="D1058" s="87"/>
      <c r="E1058" s="87"/>
      <c r="F1058" s="87"/>
      <c r="G1058" s="87"/>
      <c r="H1058" s="87"/>
      <c r="I1058" s="87"/>
      <c r="J1058" s="87"/>
      <c r="K1058" s="87"/>
      <c r="L1058" s="87"/>
      <c r="M1058" s="87"/>
      <c r="N1058" s="87"/>
      <c r="O1058" s="87"/>
      <c r="P1058" s="87"/>
      <c r="Q1058" s="87"/>
      <c r="R1058" s="87"/>
      <c r="S1058" s="87"/>
      <c r="T1058" s="87"/>
      <c r="U1058" s="87"/>
      <c r="V1058" s="87"/>
      <c r="W1058" s="87"/>
      <c r="X1058" s="87"/>
      <c r="Y1058" s="87"/>
      <c r="Z1058" s="87"/>
      <c r="AA1058" s="87"/>
      <c r="AB1058" s="87"/>
      <c r="AC1058" s="87"/>
      <c r="AD1058" s="87"/>
      <c r="AE1058" s="87"/>
      <c r="AF1058" s="87"/>
      <c r="AG1058" s="87"/>
      <c r="AH1058" s="87"/>
      <c r="AI1058" s="87"/>
      <c r="AJ1058" s="87"/>
      <c r="AK1058" s="87"/>
      <c r="AL1058" s="87"/>
      <c r="AM1058" s="87"/>
      <c r="AN1058" s="87"/>
      <c r="AO1058" s="87"/>
      <c r="AP1058" s="87"/>
      <c r="AQ1058" s="87"/>
      <c r="AR1058" s="87"/>
      <c r="AS1058" s="87"/>
      <c r="AT1058" s="87"/>
      <c r="AU1058" s="87"/>
      <c r="AV1058" s="87"/>
      <c r="AW1058" s="87"/>
      <c r="AX1058" s="87"/>
      <c r="AY1058" s="87"/>
      <c r="AZ1058" s="87"/>
      <c r="BA1058" s="87"/>
      <c r="BB1058" s="87"/>
      <c r="BC1058" s="87"/>
      <c r="BD1058" s="87"/>
      <c r="BE1058" s="87"/>
      <c r="BF1058" s="87"/>
      <c r="BG1058" s="87"/>
      <c r="BH1058" s="87"/>
      <c r="BI1058" s="87"/>
      <c r="BJ1058" s="87"/>
      <c r="BK1058" s="87"/>
      <c r="BL1058" s="87"/>
      <c r="BM1058" s="87"/>
      <c r="BN1058" s="87"/>
      <c r="BO1058" s="87"/>
      <c r="BP1058" s="87"/>
      <c r="BQ1058" s="87"/>
      <c r="BR1058" s="87"/>
      <c r="BS1058" s="63"/>
    </row>
    <row r="1059" spans="4:71" s="64" customFormat="1" ht="9.75" customHeight="1" x14ac:dyDescent="0.3">
      <c r="D1059" s="87"/>
      <c r="E1059" s="87"/>
      <c r="F1059" s="87"/>
      <c r="G1059" s="87"/>
      <c r="H1059" s="87"/>
      <c r="I1059" s="87"/>
      <c r="J1059" s="87"/>
      <c r="K1059" s="87"/>
      <c r="L1059" s="87"/>
      <c r="M1059" s="87"/>
      <c r="N1059" s="87"/>
      <c r="O1059" s="87"/>
      <c r="P1059" s="87"/>
      <c r="Q1059" s="87"/>
      <c r="R1059" s="87"/>
      <c r="S1059" s="87"/>
      <c r="T1059" s="87"/>
      <c r="U1059" s="87"/>
      <c r="V1059" s="87"/>
      <c r="W1059" s="87"/>
      <c r="X1059" s="87"/>
      <c r="Y1059" s="87"/>
      <c r="Z1059" s="87"/>
      <c r="AA1059" s="87"/>
      <c r="AB1059" s="87"/>
      <c r="AC1059" s="87"/>
      <c r="AD1059" s="87"/>
      <c r="AE1059" s="87"/>
      <c r="AF1059" s="87"/>
      <c r="AG1059" s="87"/>
      <c r="AH1059" s="87"/>
      <c r="AI1059" s="87"/>
      <c r="AJ1059" s="87"/>
      <c r="AK1059" s="87"/>
      <c r="AL1059" s="87"/>
      <c r="AM1059" s="87"/>
      <c r="AN1059" s="87"/>
      <c r="AO1059" s="87"/>
      <c r="AP1059" s="87"/>
      <c r="AQ1059" s="87"/>
      <c r="AR1059" s="87"/>
      <c r="AS1059" s="87"/>
      <c r="AT1059" s="87"/>
      <c r="AU1059" s="87"/>
      <c r="AV1059" s="87"/>
      <c r="AW1059" s="87"/>
      <c r="AX1059" s="87"/>
      <c r="AY1059" s="87"/>
      <c r="AZ1059" s="87"/>
      <c r="BA1059" s="87"/>
      <c r="BB1059" s="87"/>
      <c r="BC1059" s="87"/>
      <c r="BD1059" s="87"/>
      <c r="BE1059" s="87"/>
      <c r="BF1059" s="87"/>
      <c r="BG1059" s="87"/>
      <c r="BH1059" s="87"/>
      <c r="BI1059" s="87"/>
      <c r="BJ1059" s="87"/>
      <c r="BK1059" s="87"/>
      <c r="BL1059" s="87"/>
      <c r="BM1059" s="87"/>
      <c r="BN1059" s="87"/>
      <c r="BO1059" s="87"/>
      <c r="BP1059" s="87"/>
      <c r="BQ1059" s="87"/>
      <c r="BR1059" s="87"/>
      <c r="BS1059" s="63"/>
    </row>
    <row r="1060" spans="4:71" s="64" customFormat="1" ht="9.75" customHeight="1" x14ac:dyDescent="0.3">
      <c r="D1060" s="87"/>
      <c r="E1060" s="87"/>
      <c r="F1060" s="87"/>
      <c r="G1060" s="87"/>
      <c r="H1060" s="87"/>
      <c r="I1060" s="87"/>
      <c r="J1060" s="87"/>
      <c r="K1060" s="87"/>
      <c r="L1060" s="87"/>
      <c r="M1060" s="87"/>
      <c r="N1060" s="87"/>
      <c r="O1060" s="87"/>
      <c r="P1060" s="87"/>
      <c r="Q1060" s="87"/>
      <c r="R1060" s="87"/>
      <c r="S1060" s="87"/>
      <c r="T1060" s="87"/>
      <c r="U1060" s="87"/>
      <c r="V1060" s="87"/>
      <c r="W1060" s="87"/>
      <c r="X1060" s="87"/>
      <c r="Y1060" s="87"/>
      <c r="Z1060" s="87"/>
      <c r="AA1060" s="87"/>
      <c r="AB1060" s="87"/>
      <c r="AC1060" s="87"/>
      <c r="AD1060" s="87"/>
      <c r="AE1060" s="87"/>
      <c r="AF1060" s="87"/>
      <c r="AG1060" s="87"/>
      <c r="AH1060" s="87"/>
      <c r="AI1060" s="87"/>
      <c r="AJ1060" s="87"/>
      <c r="AK1060" s="87"/>
      <c r="AL1060" s="87"/>
      <c r="AM1060" s="87"/>
      <c r="AN1060" s="87"/>
      <c r="AO1060" s="87"/>
      <c r="AP1060" s="87"/>
      <c r="AQ1060" s="87"/>
      <c r="AR1060" s="87"/>
      <c r="AS1060" s="87"/>
      <c r="AT1060" s="87"/>
      <c r="AU1060" s="87"/>
      <c r="AV1060" s="87"/>
      <c r="AW1060" s="87"/>
      <c r="AX1060" s="87"/>
      <c r="AY1060" s="87"/>
      <c r="AZ1060" s="87"/>
      <c r="BA1060" s="87"/>
      <c r="BB1060" s="87"/>
      <c r="BC1060" s="87"/>
      <c r="BD1060" s="87"/>
      <c r="BE1060" s="87"/>
      <c r="BF1060" s="87"/>
      <c r="BG1060" s="87"/>
      <c r="BH1060" s="87"/>
      <c r="BI1060" s="87"/>
      <c r="BJ1060" s="87"/>
      <c r="BK1060" s="87"/>
      <c r="BL1060" s="87"/>
      <c r="BM1060" s="87"/>
      <c r="BN1060" s="87"/>
      <c r="BO1060" s="87"/>
      <c r="BP1060" s="87"/>
      <c r="BQ1060" s="87"/>
      <c r="BR1060" s="87"/>
      <c r="BS1060" s="63"/>
    </row>
    <row r="1061" spans="4:71" s="64" customFormat="1" ht="9.75" customHeight="1" x14ac:dyDescent="0.3">
      <c r="D1061" s="87"/>
      <c r="E1061" s="87"/>
      <c r="F1061" s="87"/>
      <c r="G1061" s="87"/>
      <c r="H1061" s="87"/>
      <c r="I1061" s="87"/>
      <c r="J1061" s="87"/>
      <c r="K1061" s="87"/>
      <c r="L1061" s="87"/>
      <c r="M1061" s="87"/>
      <c r="N1061" s="87"/>
      <c r="O1061" s="87"/>
      <c r="P1061" s="87"/>
      <c r="Q1061" s="87"/>
      <c r="R1061" s="87"/>
      <c r="S1061" s="87"/>
      <c r="T1061" s="87"/>
      <c r="U1061" s="87"/>
      <c r="V1061" s="87"/>
      <c r="W1061" s="87"/>
      <c r="X1061" s="87"/>
      <c r="Y1061" s="87"/>
      <c r="Z1061" s="87"/>
      <c r="AA1061" s="87"/>
      <c r="AB1061" s="87"/>
      <c r="AC1061" s="87"/>
      <c r="AD1061" s="87"/>
      <c r="AE1061" s="87"/>
      <c r="AF1061" s="87"/>
      <c r="AG1061" s="87"/>
      <c r="AH1061" s="87"/>
      <c r="AI1061" s="87"/>
      <c r="AJ1061" s="87"/>
      <c r="AK1061" s="87"/>
      <c r="AL1061" s="87"/>
      <c r="AM1061" s="87"/>
      <c r="AN1061" s="87"/>
      <c r="AO1061" s="87"/>
      <c r="AP1061" s="87"/>
      <c r="AQ1061" s="87"/>
      <c r="AR1061" s="87"/>
      <c r="AS1061" s="87"/>
      <c r="AT1061" s="87"/>
      <c r="AU1061" s="87"/>
      <c r="AV1061" s="87"/>
      <c r="AW1061" s="87"/>
      <c r="AX1061" s="87"/>
      <c r="AY1061" s="87"/>
      <c r="AZ1061" s="87"/>
      <c r="BA1061" s="87"/>
      <c r="BB1061" s="87"/>
      <c r="BC1061" s="87"/>
      <c r="BD1061" s="87"/>
      <c r="BE1061" s="87"/>
      <c r="BF1061" s="87"/>
      <c r="BG1061" s="87"/>
      <c r="BH1061" s="87"/>
      <c r="BI1061" s="87"/>
      <c r="BJ1061" s="87"/>
      <c r="BK1061" s="87"/>
      <c r="BL1061" s="87"/>
      <c r="BM1061" s="87"/>
      <c r="BN1061" s="87"/>
      <c r="BO1061" s="87"/>
      <c r="BP1061" s="87"/>
      <c r="BQ1061" s="87"/>
      <c r="BR1061" s="87"/>
      <c r="BS1061" s="63"/>
    </row>
    <row r="1062" spans="4:71" s="64" customFormat="1" ht="9.75" customHeight="1" x14ac:dyDescent="0.3">
      <c r="D1062" s="87"/>
      <c r="E1062" s="87"/>
      <c r="F1062" s="87"/>
      <c r="G1062" s="87"/>
      <c r="H1062" s="87"/>
      <c r="I1062" s="87"/>
      <c r="J1062" s="87"/>
      <c r="K1062" s="87"/>
      <c r="L1062" s="87"/>
      <c r="M1062" s="87"/>
      <c r="N1062" s="87"/>
      <c r="O1062" s="87"/>
      <c r="P1062" s="87"/>
      <c r="Q1062" s="87"/>
      <c r="R1062" s="87"/>
      <c r="S1062" s="87"/>
      <c r="T1062" s="87"/>
      <c r="U1062" s="87"/>
      <c r="V1062" s="87"/>
      <c r="W1062" s="87"/>
      <c r="X1062" s="87"/>
      <c r="Y1062" s="87"/>
      <c r="Z1062" s="87"/>
      <c r="AA1062" s="87"/>
      <c r="AB1062" s="87"/>
      <c r="AC1062" s="87"/>
      <c r="AD1062" s="87"/>
      <c r="AE1062" s="87"/>
      <c r="AF1062" s="87"/>
      <c r="AG1062" s="87"/>
      <c r="AH1062" s="87"/>
      <c r="AI1062" s="87"/>
      <c r="AJ1062" s="87"/>
      <c r="AK1062" s="87"/>
      <c r="AL1062" s="87"/>
      <c r="AM1062" s="87"/>
      <c r="AN1062" s="87"/>
      <c r="AO1062" s="87"/>
      <c r="AP1062" s="87"/>
      <c r="AQ1062" s="87"/>
      <c r="AR1062" s="87"/>
      <c r="AS1062" s="87"/>
      <c r="AT1062" s="87"/>
      <c r="AU1062" s="87"/>
      <c r="AV1062" s="87"/>
      <c r="AW1062" s="87"/>
      <c r="AX1062" s="87"/>
      <c r="AY1062" s="87"/>
      <c r="AZ1062" s="87"/>
      <c r="BA1062" s="87"/>
      <c r="BB1062" s="87"/>
      <c r="BC1062" s="87"/>
      <c r="BD1062" s="87"/>
      <c r="BE1062" s="87"/>
      <c r="BF1062" s="87"/>
      <c r="BG1062" s="87"/>
      <c r="BH1062" s="87"/>
      <c r="BI1062" s="87"/>
      <c r="BJ1062" s="87"/>
      <c r="BK1062" s="87"/>
      <c r="BL1062" s="87"/>
      <c r="BM1062" s="87"/>
      <c r="BN1062" s="87"/>
      <c r="BO1062" s="87"/>
      <c r="BP1062" s="87"/>
      <c r="BQ1062" s="87"/>
      <c r="BR1062" s="87"/>
      <c r="BS1062" s="63"/>
    </row>
    <row r="1063" spans="4:71" s="64" customFormat="1" ht="9.75" customHeight="1" x14ac:dyDescent="0.3">
      <c r="D1063" s="87"/>
      <c r="E1063" s="87"/>
      <c r="F1063" s="87"/>
      <c r="G1063" s="87"/>
      <c r="H1063" s="87"/>
      <c r="I1063" s="87"/>
      <c r="J1063" s="87"/>
      <c r="K1063" s="87"/>
      <c r="L1063" s="87"/>
      <c r="M1063" s="87"/>
      <c r="N1063" s="87"/>
      <c r="O1063" s="87"/>
      <c r="P1063" s="87"/>
      <c r="Q1063" s="87"/>
      <c r="R1063" s="87"/>
      <c r="S1063" s="87"/>
      <c r="T1063" s="87"/>
      <c r="U1063" s="87"/>
      <c r="V1063" s="87"/>
      <c r="W1063" s="87"/>
      <c r="X1063" s="87"/>
      <c r="Y1063" s="87"/>
      <c r="Z1063" s="87"/>
      <c r="AA1063" s="87"/>
      <c r="AB1063" s="87"/>
      <c r="AC1063" s="87"/>
      <c r="AD1063" s="87"/>
      <c r="AE1063" s="87"/>
      <c r="AF1063" s="87"/>
      <c r="AG1063" s="87"/>
      <c r="AH1063" s="87"/>
      <c r="AI1063" s="87"/>
      <c r="AJ1063" s="87"/>
      <c r="AK1063" s="87"/>
      <c r="AL1063" s="87"/>
      <c r="AM1063" s="87"/>
      <c r="AN1063" s="87"/>
      <c r="AO1063" s="87"/>
      <c r="AP1063" s="87"/>
      <c r="AQ1063" s="87"/>
      <c r="AR1063" s="87"/>
      <c r="AS1063" s="87"/>
      <c r="AT1063" s="87"/>
      <c r="AU1063" s="87"/>
      <c r="AV1063" s="87"/>
      <c r="AW1063" s="87"/>
      <c r="AX1063" s="87"/>
      <c r="AY1063" s="87"/>
      <c r="AZ1063" s="87"/>
      <c r="BA1063" s="87"/>
      <c r="BB1063" s="87"/>
      <c r="BC1063" s="87"/>
      <c r="BD1063" s="87"/>
      <c r="BE1063" s="87"/>
      <c r="BF1063" s="87"/>
      <c r="BG1063" s="87"/>
      <c r="BH1063" s="87"/>
      <c r="BI1063" s="87"/>
      <c r="BJ1063" s="87"/>
      <c r="BK1063" s="87"/>
      <c r="BL1063" s="87"/>
      <c r="BM1063" s="87"/>
      <c r="BN1063" s="87"/>
      <c r="BO1063" s="87"/>
      <c r="BP1063" s="87"/>
      <c r="BQ1063" s="87"/>
      <c r="BR1063" s="87"/>
      <c r="BS1063" s="63"/>
    </row>
    <row r="1064" spans="4:71" s="64" customFormat="1" ht="9.75" customHeight="1" x14ac:dyDescent="0.3">
      <c r="D1064" s="87"/>
      <c r="E1064" s="87"/>
      <c r="F1064" s="87"/>
      <c r="G1064" s="87"/>
      <c r="H1064" s="87"/>
      <c r="I1064" s="87"/>
      <c r="J1064" s="87"/>
      <c r="K1064" s="87"/>
      <c r="L1064" s="87"/>
      <c r="M1064" s="87"/>
      <c r="N1064" s="87"/>
      <c r="O1064" s="87"/>
      <c r="P1064" s="87"/>
      <c r="Q1064" s="87"/>
      <c r="R1064" s="87"/>
      <c r="S1064" s="87"/>
      <c r="T1064" s="87"/>
      <c r="U1064" s="87"/>
      <c r="V1064" s="87"/>
      <c r="W1064" s="87"/>
      <c r="X1064" s="87"/>
      <c r="Y1064" s="87"/>
      <c r="Z1064" s="87"/>
      <c r="AA1064" s="87"/>
      <c r="AB1064" s="87"/>
      <c r="AC1064" s="87"/>
      <c r="AD1064" s="87"/>
      <c r="AE1064" s="87"/>
      <c r="AF1064" s="87"/>
      <c r="AG1064" s="87"/>
      <c r="AH1064" s="87"/>
      <c r="AI1064" s="87"/>
      <c r="AJ1064" s="87"/>
      <c r="AK1064" s="87"/>
      <c r="AL1064" s="87"/>
      <c r="AM1064" s="87"/>
      <c r="AN1064" s="87"/>
      <c r="AO1064" s="87"/>
      <c r="AP1064" s="87"/>
      <c r="AQ1064" s="87"/>
      <c r="AR1064" s="87"/>
      <c r="AS1064" s="87"/>
      <c r="AT1064" s="87"/>
      <c r="AU1064" s="87"/>
      <c r="AV1064" s="87"/>
      <c r="AW1064" s="87"/>
      <c r="AX1064" s="87"/>
      <c r="AY1064" s="87"/>
      <c r="AZ1064" s="87"/>
      <c r="BA1064" s="87"/>
      <c r="BB1064" s="87"/>
      <c r="BC1064" s="87"/>
      <c r="BD1064" s="87"/>
      <c r="BE1064" s="87"/>
      <c r="BF1064" s="87"/>
      <c r="BG1064" s="87"/>
      <c r="BH1064" s="87"/>
      <c r="BI1064" s="87"/>
      <c r="BJ1064" s="87"/>
      <c r="BK1064" s="87"/>
      <c r="BL1064" s="87"/>
      <c r="BM1064" s="87"/>
      <c r="BN1064" s="87"/>
      <c r="BO1064" s="87"/>
      <c r="BP1064" s="87"/>
      <c r="BQ1064" s="87"/>
      <c r="BR1064" s="87"/>
      <c r="BS1064" s="63"/>
    </row>
    <row r="1065" spans="4:71" s="64" customFormat="1" ht="9.75" customHeight="1" x14ac:dyDescent="0.3">
      <c r="D1065" s="87"/>
      <c r="E1065" s="87"/>
      <c r="F1065" s="87"/>
      <c r="G1065" s="87"/>
      <c r="H1065" s="87"/>
      <c r="I1065" s="87"/>
      <c r="J1065" s="87"/>
      <c r="K1065" s="87"/>
      <c r="L1065" s="87"/>
      <c r="M1065" s="87"/>
      <c r="N1065" s="87"/>
      <c r="O1065" s="87"/>
      <c r="P1065" s="87"/>
      <c r="Q1065" s="87"/>
      <c r="R1065" s="87"/>
      <c r="S1065" s="87"/>
      <c r="T1065" s="87"/>
      <c r="U1065" s="87"/>
      <c r="V1065" s="87"/>
      <c r="W1065" s="87"/>
      <c r="X1065" s="87"/>
      <c r="Y1065" s="87"/>
      <c r="Z1065" s="87"/>
      <c r="AA1065" s="87"/>
      <c r="AB1065" s="87"/>
      <c r="AC1065" s="87"/>
      <c r="AD1065" s="87"/>
      <c r="AE1065" s="87"/>
      <c r="AF1065" s="87"/>
      <c r="AG1065" s="87"/>
      <c r="AH1065" s="87"/>
      <c r="AI1065" s="87"/>
      <c r="AJ1065" s="87"/>
      <c r="AK1065" s="87"/>
      <c r="AL1065" s="87"/>
      <c r="AM1065" s="87"/>
      <c r="AN1065" s="87"/>
      <c r="AO1065" s="87"/>
      <c r="AP1065" s="87"/>
      <c r="AQ1065" s="87"/>
      <c r="AR1065" s="87"/>
      <c r="AS1065" s="87"/>
      <c r="AT1065" s="87"/>
      <c r="AU1065" s="87"/>
      <c r="AV1065" s="87"/>
      <c r="AW1065" s="87"/>
      <c r="AX1065" s="87"/>
      <c r="AY1065" s="87"/>
      <c r="AZ1065" s="87"/>
      <c r="BA1065" s="87"/>
      <c r="BB1065" s="87"/>
      <c r="BC1065" s="87"/>
      <c r="BD1065" s="87"/>
      <c r="BE1065" s="87"/>
      <c r="BF1065" s="87"/>
      <c r="BG1065" s="87"/>
      <c r="BH1065" s="87"/>
      <c r="BI1065" s="87"/>
      <c r="BJ1065" s="87"/>
      <c r="BK1065" s="87"/>
      <c r="BL1065" s="87"/>
      <c r="BM1065" s="87"/>
      <c r="BN1065" s="87"/>
      <c r="BO1065" s="87"/>
      <c r="BP1065" s="87"/>
      <c r="BQ1065" s="87"/>
      <c r="BR1065" s="87"/>
      <c r="BS1065" s="63"/>
    </row>
    <row r="1066" spans="4:71" s="64" customFormat="1" ht="9.75" customHeight="1" x14ac:dyDescent="0.3">
      <c r="D1066" s="87"/>
      <c r="E1066" s="87"/>
      <c r="F1066" s="87"/>
      <c r="G1066" s="87"/>
      <c r="H1066" s="87"/>
      <c r="I1066" s="87"/>
      <c r="J1066" s="87"/>
      <c r="K1066" s="87"/>
      <c r="L1066" s="87"/>
      <c r="M1066" s="87"/>
      <c r="N1066" s="87"/>
      <c r="O1066" s="87"/>
      <c r="P1066" s="87"/>
      <c r="Q1066" s="87"/>
      <c r="R1066" s="87"/>
      <c r="S1066" s="87"/>
      <c r="T1066" s="87"/>
      <c r="U1066" s="87"/>
      <c r="V1066" s="87"/>
      <c r="W1066" s="87"/>
      <c r="X1066" s="87"/>
      <c r="Y1066" s="87"/>
      <c r="Z1066" s="87"/>
      <c r="AA1066" s="87"/>
      <c r="AB1066" s="87"/>
      <c r="AC1066" s="87"/>
      <c r="AD1066" s="87"/>
      <c r="AE1066" s="87"/>
      <c r="AF1066" s="87"/>
      <c r="AG1066" s="87"/>
      <c r="AH1066" s="87"/>
      <c r="AI1066" s="87"/>
      <c r="AJ1066" s="87"/>
      <c r="AK1066" s="87"/>
      <c r="AL1066" s="87"/>
      <c r="AM1066" s="87"/>
      <c r="AN1066" s="87"/>
      <c r="AO1066" s="87"/>
      <c r="AP1066" s="87"/>
      <c r="AQ1066" s="87"/>
      <c r="AR1066" s="87"/>
      <c r="AS1066" s="87"/>
      <c r="AT1066" s="87"/>
      <c r="AU1066" s="87"/>
      <c r="AV1066" s="87"/>
      <c r="AW1066" s="87"/>
      <c r="AX1066" s="87"/>
      <c r="AY1066" s="87"/>
      <c r="AZ1066" s="87"/>
      <c r="BA1066" s="87"/>
      <c r="BB1066" s="87"/>
      <c r="BC1066" s="87"/>
      <c r="BD1066" s="87"/>
      <c r="BE1066" s="87"/>
      <c r="BF1066" s="87"/>
      <c r="BG1066" s="87"/>
      <c r="BH1066" s="87"/>
      <c r="BI1066" s="87"/>
      <c r="BJ1066" s="87"/>
      <c r="BK1066" s="87"/>
      <c r="BL1066" s="87"/>
      <c r="BM1066" s="87"/>
      <c r="BN1066" s="87"/>
      <c r="BO1066" s="87"/>
      <c r="BP1066" s="87"/>
      <c r="BQ1066" s="87"/>
      <c r="BR1066" s="87"/>
      <c r="BS1066" s="63"/>
    </row>
    <row r="1067" spans="4:71" s="64" customFormat="1" ht="9.75" customHeight="1" x14ac:dyDescent="0.3">
      <c r="D1067" s="87"/>
      <c r="E1067" s="87"/>
      <c r="F1067" s="87"/>
      <c r="G1067" s="87"/>
      <c r="H1067" s="87"/>
      <c r="I1067" s="87"/>
      <c r="J1067" s="87"/>
      <c r="K1067" s="87"/>
      <c r="L1067" s="87"/>
      <c r="M1067" s="87"/>
      <c r="N1067" s="87"/>
      <c r="O1067" s="87"/>
      <c r="P1067" s="87"/>
      <c r="Q1067" s="87"/>
      <c r="R1067" s="87"/>
      <c r="S1067" s="87"/>
      <c r="T1067" s="87"/>
      <c r="U1067" s="87"/>
      <c r="V1067" s="87"/>
      <c r="W1067" s="87"/>
      <c r="X1067" s="87"/>
      <c r="Y1067" s="87"/>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c r="AT1067" s="87"/>
      <c r="AU1067" s="87"/>
      <c r="AV1067" s="87"/>
      <c r="AW1067" s="87"/>
      <c r="AX1067" s="87"/>
      <c r="AY1067" s="87"/>
      <c r="AZ1067" s="87"/>
      <c r="BA1067" s="87"/>
      <c r="BB1067" s="87"/>
      <c r="BC1067" s="87"/>
      <c r="BD1067" s="87"/>
      <c r="BE1067" s="87"/>
      <c r="BF1067" s="87"/>
      <c r="BG1067" s="87"/>
      <c r="BH1067" s="87"/>
      <c r="BI1067" s="87"/>
      <c r="BJ1067" s="87"/>
      <c r="BK1067" s="87"/>
      <c r="BL1067" s="87"/>
      <c r="BM1067" s="87"/>
      <c r="BN1067" s="87"/>
      <c r="BO1067" s="87"/>
      <c r="BP1067" s="87"/>
      <c r="BQ1067" s="87"/>
      <c r="BR1067" s="87"/>
      <c r="BS1067" s="63"/>
    </row>
    <row r="1068" spans="4:71" s="64" customFormat="1" ht="9.75" customHeight="1" x14ac:dyDescent="0.3">
      <c r="D1068" s="87"/>
      <c r="E1068" s="87"/>
      <c r="F1068" s="87"/>
      <c r="G1068" s="87"/>
      <c r="H1068" s="87"/>
      <c r="I1068" s="87"/>
      <c r="J1068" s="87"/>
      <c r="K1068" s="87"/>
      <c r="L1068" s="87"/>
      <c r="M1068" s="87"/>
      <c r="N1068" s="87"/>
      <c r="O1068" s="87"/>
      <c r="P1068" s="87"/>
      <c r="Q1068" s="87"/>
      <c r="R1068" s="87"/>
      <c r="S1068" s="87"/>
      <c r="T1068" s="87"/>
      <c r="U1068" s="87"/>
      <c r="V1068" s="87"/>
      <c r="W1068" s="87"/>
      <c r="X1068" s="87"/>
      <c r="Y1068" s="87"/>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c r="AT1068" s="87"/>
      <c r="AU1068" s="87"/>
      <c r="AV1068" s="87"/>
      <c r="AW1068" s="87"/>
      <c r="AX1068" s="87"/>
      <c r="AY1068" s="87"/>
      <c r="AZ1068" s="87"/>
      <c r="BA1068" s="87"/>
      <c r="BB1068" s="87"/>
      <c r="BC1068" s="87"/>
      <c r="BD1068" s="87"/>
      <c r="BE1068" s="87"/>
      <c r="BF1068" s="87"/>
      <c r="BG1068" s="87"/>
      <c r="BH1068" s="87"/>
      <c r="BI1068" s="87"/>
      <c r="BJ1068" s="87"/>
      <c r="BK1068" s="87"/>
      <c r="BL1068" s="87"/>
      <c r="BM1068" s="87"/>
      <c r="BN1068" s="87"/>
      <c r="BO1068" s="87"/>
      <c r="BP1068" s="87"/>
      <c r="BQ1068" s="87"/>
      <c r="BR1068" s="87"/>
      <c r="BS1068" s="63"/>
    </row>
    <row r="1069" spans="4:71" s="64" customFormat="1" ht="9.75" customHeight="1" x14ac:dyDescent="0.3">
      <c r="D1069" s="87"/>
      <c r="E1069" s="87"/>
      <c r="F1069" s="87"/>
      <c r="G1069" s="87"/>
      <c r="H1069" s="87"/>
      <c r="I1069" s="87"/>
      <c r="J1069" s="87"/>
      <c r="K1069" s="87"/>
      <c r="L1069" s="87"/>
      <c r="M1069" s="87"/>
      <c r="N1069" s="87"/>
      <c r="O1069" s="87"/>
      <c r="P1069" s="87"/>
      <c r="Q1069" s="87"/>
      <c r="R1069" s="87"/>
      <c r="S1069" s="87"/>
      <c r="T1069" s="87"/>
      <c r="U1069" s="87"/>
      <c r="V1069" s="87"/>
      <c r="W1069" s="87"/>
      <c r="X1069" s="87"/>
      <c r="Y1069" s="87"/>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c r="AT1069" s="87"/>
      <c r="AU1069" s="87"/>
      <c r="AV1069" s="87"/>
      <c r="AW1069" s="87"/>
      <c r="AX1069" s="87"/>
      <c r="AY1069" s="87"/>
      <c r="AZ1069" s="87"/>
      <c r="BA1069" s="87"/>
      <c r="BB1069" s="87"/>
      <c r="BC1069" s="87"/>
      <c r="BD1069" s="87"/>
      <c r="BE1069" s="87"/>
      <c r="BF1069" s="87"/>
      <c r="BG1069" s="87"/>
      <c r="BH1069" s="87"/>
      <c r="BI1069" s="87"/>
      <c r="BJ1069" s="87"/>
      <c r="BK1069" s="87"/>
      <c r="BL1069" s="87"/>
      <c r="BM1069" s="87"/>
      <c r="BN1069" s="87"/>
      <c r="BO1069" s="87"/>
      <c r="BP1069" s="87"/>
      <c r="BQ1069" s="87"/>
      <c r="BR1069" s="87"/>
      <c r="BS1069" s="63"/>
    </row>
    <row r="1070" spans="4:71" s="64" customFormat="1" ht="9.75" customHeight="1" x14ac:dyDescent="0.3">
      <c r="D1070" s="87"/>
      <c r="E1070" s="87"/>
      <c r="F1070" s="87"/>
      <c r="G1070" s="87"/>
      <c r="H1070" s="87"/>
      <c r="I1070" s="87"/>
      <c r="J1070" s="87"/>
      <c r="K1070" s="87"/>
      <c r="L1070" s="87"/>
      <c r="M1070" s="87"/>
      <c r="N1070" s="87"/>
      <c r="O1070" s="87"/>
      <c r="P1070" s="87"/>
      <c r="Q1070" s="87"/>
      <c r="R1070" s="87"/>
      <c r="S1070" s="87"/>
      <c r="T1070" s="87"/>
      <c r="U1070" s="87"/>
      <c r="V1070" s="87"/>
      <c r="W1070" s="87"/>
      <c r="X1070" s="87"/>
      <c r="Y1070" s="87"/>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c r="AT1070" s="87"/>
      <c r="AU1070" s="87"/>
      <c r="AV1070" s="87"/>
      <c r="AW1070" s="87"/>
      <c r="AX1070" s="87"/>
      <c r="AY1070" s="87"/>
      <c r="AZ1070" s="87"/>
      <c r="BA1070" s="87"/>
      <c r="BB1070" s="87"/>
      <c r="BC1070" s="87"/>
      <c r="BD1070" s="87"/>
      <c r="BE1070" s="87"/>
      <c r="BF1070" s="87"/>
      <c r="BG1070" s="87"/>
      <c r="BH1070" s="87"/>
      <c r="BI1070" s="87"/>
      <c r="BJ1070" s="87"/>
      <c r="BK1070" s="87"/>
      <c r="BL1070" s="87"/>
      <c r="BM1070" s="87"/>
      <c r="BN1070" s="87"/>
      <c r="BO1070" s="87"/>
      <c r="BP1070" s="87"/>
      <c r="BQ1070" s="87"/>
      <c r="BR1070" s="87"/>
      <c r="BS1070" s="63"/>
    </row>
    <row r="1071" spans="4:71" s="64" customFormat="1" ht="9.75" customHeight="1" x14ac:dyDescent="0.3">
      <c r="D1071" s="87"/>
      <c r="E1071" s="87"/>
      <c r="F1071" s="87"/>
      <c r="G1071" s="87"/>
      <c r="H1071" s="87"/>
      <c r="I1071" s="87"/>
      <c r="J1071" s="87"/>
      <c r="K1071" s="87"/>
      <c r="L1071" s="87"/>
      <c r="M1071" s="87"/>
      <c r="N1071" s="87"/>
      <c r="O1071" s="87"/>
      <c r="P1071" s="87"/>
      <c r="Q1071" s="87"/>
      <c r="R1071" s="87"/>
      <c r="S1071" s="87"/>
      <c r="T1071" s="87"/>
      <c r="U1071" s="87"/>
      <c r="V1071" s="87"/>
      <c r="W1071" s="87"/>
      <c r="X1071" s="87"/>
      <c r="Y1071" s="87"/>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c r="AT1071" s="87"/>
      <c r="AU1071" s="87"/>
      <c r="AV1071" s="87"/>
      <c r="AW1071" s="87"/>
      <c r="AX1071" s="87"/>
      <c r="AY1071" s="87"/>
      <c r="AZ1071" s="87"/>
      <c r="BA1071" s="87"/>
      <c r="BB1071" s="87"/>
      <c r="BC1071" s="87"/>
      <c r="BD1071" s="87"/>
      <c r="BE1071" s="87"/>
      <c r="BF1071" s="87"/>
      <c r="BG1071" s="87"/>
      <c r="BH1071" s="87"/>
      <c r="BI1071" s="87"/>
      <c r="BJ1071" s="87"/>
      <c r="BK1071" s="87"/>
      <c r="BL1071" s="87"/>
      <c r="BM1071" s="87"/>
      <c r="BN1071" s="87"/>
      <c r="BO1071" s="87"/>
      <c r="BP1071" s="87"/>
      <c r="BQ1071" s="87"/>
      <c r="BR1071" s="87"/>
      <c r="BS1071" s="63"/>
    </row>
    <row r="1072" spans="4:71" s="64" customFormat="1" ht="9.75" customHeight="1" x14ac:dyDescent="0.3">
      <c r="D1072" s="87"/>
      <c r="E1072" s="87"/>
      <c r="F1072" s="87"/>
      <c r="G1072" s="87"/>
      <c r="H1072" s="87"/>
      <c r="I1072" s="87"/>
      <c r="J1072" s="87"/>
      <c r="K1072" s="87"/>
      <c r="L1072" s="87"/>
      <c r="M1072" s="87"/>
      <c r="N1072" s="87"/>
      <c r="O1072" s="87"/>
      <c r="P1072" s="87"/>
      <c r="Q1072" s="87"/>
      <c r="R1072" s="87"/>
      <c r="S1072" s="87"/>
      <c r="T1072" s="87"/>
      <c r="U1072" s="87"/>
      <c r="V1072" s="87"/>
      <c r="W1072" s="87"/>
      <c r="X1072" s="87"/>
      <c r="Y1072" s="87"/>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c r="AT1072" s="87"/>
      <c r="AU1072" s="87"/>
      <c r="AV1072" s="87"/>
      <c r="AW1072" s="87"/>
      <c r="AX1072" s="87"/>
      <c r="AY1072" s="87"/>
      <c r="AZ1072" s="87"/>
      <c r="BA1072" s="87"/>
      <c r="BB1072" s="87"/>
      <c r="BC1072" s="87"/>
      <c r="BD1072" s="87"/>
      <c r="BE1072" s="87"/>
      <c r="BF1072" s="87"/>
      <c r="BG1072" s="87"/>
      <c r="BH1072" s="87"/>
      <c r="BI1072" s="87"/>
      <c r="BJ1072" s="87"/>
      <c r="BK1072" s="87"/>
      <c r="BL1072" s="87"/>
      <c r="BM1072" s="87"/>
      <c r="BN1072" s="87"/>
      <c r="BO1072" s="87"/>
      <c r="BP1072" s="87"/>
      <c r="BQ1072" s="87"/>
      <c r="BR1072" s="87"/>
      <c r="BS1072" s="63"/>
    </row>
    <row r="1073" spans="4:71" s="64" customFormat="1" ht="9.75" customHeight="1" x14ac:dyDescent="0.3">
      <c r="D1073" s="87"/>
      <c r="E1073" s="87"/>
      <c r="F1073" s="87"/>
      <c r="G1073" s="87"/>
      <c r="H1073" s="87"/>
      <c r="I1073" s="87"/>
      <c r="J1073" s="87"/>
      <c r="K1073" s="87"/>
      <c r="L1073" s="87"/>
      <c r="M1073" s="87"/>
      <c r="N1073" s="87"/>
      <c r="O1073" s="87"/>
      <c r="P1073" s="87"/>
      <c r="Q1073" s="87"/>
      <c r="R1073" s="87"/>
      <c r="S1073" s="87"/>
      <c r="T1073" s="87"/>
      <c r="U1073" s="87"/>
      <c r="V1073" s="87"/>
      <c r="W1073" s="87"/>
      <c r="X1073" s="87"/>
      <c r="Y1073" s="87"/>
      <c r="Z1073" s="87"/>
      <c r="AA1073" s="87"/>
      <c r="AB1073" s="87"/>
      <c r="AC1073" s="87"/>
      <c r="AD1073" s="87"/>
      <c r="AE1073" s="87"/>
      <c r="AF1073" s="87"/>
      <c r="AG1073" s="87"/>
      <c r="AH1073" s="87"/>
      <c r="AI1073" s="87"/>
      <c r="AJ1073" s="87"/>
      <c r="AK1073" s="87"/>
      <c r="AL1073" s="87"/>
      <c r="AM1073" s="87"/>
      <c r="AN1073" s="87"/>
      <c r="AO1073" s="87"/>
      <c r="AP1073" s="87"/>
      <c r="AQ1073" s="87"/>
      <c r="AR1073" s="87"/>
      <c r="AS1073" s="87"/>
      <c r="AT1073" s="87"/>
      <c r="AU1073" s="87"/>
      <c r="AV1073" s="87"/>
      <c r="AW1073" s="87"/>
      <c r="AX1073" s="87"/>
      <c r="AY1073" s="87"/>
      <c r="AZ1073" s="87"/>
      <c r="BA1073" s="87"/>
      <c r="BB1073" s="87"/>
      <c r="BC1073" s="87"/>
      <c r="BD1073" s="87"/>
      <c r="BE1073" s="87"/>
      <c r="BF1073" s="87"/>
      <c r="BG1073" s="87"/>
      <c r="BH1073" s="87"/>
      <c r="BI1073" s="87"/>
      <c r="BJ1073" s="87"/>
      <c r="BK1073" s="87"/>
      <c r="BL1073" s="87"/>
      <c r="BM1073" s="87"/>
      <c r="BN1073" s="87"/>
      <c r="BO1073" s="87"/>
      <c r="BP1073" s="87"/>
      <c r="BQ1073" s="87"/>
      <c r="BR1073" s="87"/>
      <c r="BS1073" s="63"/>
    </row>
    <row r="1074" spans="4:71" s="64" customFormat="1" ht="9.75" customHeight="1" x14ac:dyDescent="0.3">
      <c r="D1074" s="87"/>
      <c r="E1074" s="87"/>
      <c r="F1074" s="87"/>
      <c r="G1074" s="87"/>
      <c r="H1074" s="87"/>
      <c r="I1074" s="87"/>
      <c r="J1074" s="87"/>
      <c r="K1074" s="87"/>
      <c r="L1074" s="87"/>
      <c r="M1074" s="87"/>
      <c r="N1074" s="87"/>
      <c r="O1074" s="87"/>
      <c r="P1074" s="87"/>
      <c r="Q1074" s="87"/>
      <c r="R1074" s="87"/>
      <c r="S1074" s="87"/>
      <c r="T1074" s="87"/>
      <c r="U1074" s="87"/>
      <c r="V1074" s="87"/>
      <c r="W1074" s="87"/>
      <c r="X1074" s="87"/>
      <c r="Y1074" s="87"/>
      <c r="Z1074" s="87"/>
      <c r="AA1074" s="87"/>
      <c r="AB1074" s="87"/>
      <c r="AC1074" s="87"/>
      <c r="AD1074" s="87"/>
      <c r="AE1074" s="87"/>
      <c r="AF1074" s="87"/>
      <c r="AG1074" s="87"/>
      <c r="AH1074" s="87"/>
      <c r="AI1074" s="87"/>
      <c r="AJ1074" s="87"/>
      <c r="AK1074" s="87"/>
      <c r="AL1074" s="87"/>
      <c r="AM1074" s="87"/>
      <c r="AN1074" s="87"/>
      <c r="AO1074" s="87"/>
      <c r="AP1074" s="87"/>
      <c r="AQ1074" s="87"/>
      <c r="AR1074" s="87"/>
      <c r="AS1074" s="87"/>
      <c r="AT1074" s="87"/>
      <c r="AU1074" s="87"/>
      <c r="AV1074" s="87"/>
      <c r="AW1074" s="87"/>
      <c r="AX1074" s="87"/>
      <c r="AY1074" s="87"/>
      <c r="AZ1074" s="87"/>
      <c r="BA1074" s="87"/>
      <c r="BB1074" s="87"/>
      <c r="BC1074" s="87"/>
      <c r="BD1074" s="87"/>
      <c r="BE1074" s="87"/>
      <c r="BF1074" s="87"/>
      <c r="BG1074" s="87"/>
      <c r="BH1074" s="87"/>
      <c r="BI1074" s="87"/>
      <c r="BJ1074" s="87"/>
      <c r="BK1074" s="87"/>
      <c r="BL1074" s="87"/>
      <c r="BM1074" s="87"/>
      <c r="BN1074" s="87"/>
      <c r="BO1074" s="87"/>
      <c r="BP1074" s="87"/>
      <c r="BQ1074" s="87"/>
      <c r="BR1074" s="87"/>
      <c r="BS1074" s="63"/>
    </row>
    <row r="1075" spans="4:71" s="64" customFormat="1" ht="9.75" customHeight="1" x14ac:dyDescent="0.3">
      <c r="D1075" s="87"/>
      <c r="E1075" s="87"/>
      <c r="F1075" s="87"/>
      <c r="G1075" s="87"/>
      <c r="H1075" s="87"/>
      <c r="I1075" s="87"/>
      <c r="J1075" s="87"/>
      <c r="K1075" s="87"/>
      <c r="L1075" s="87"/>
      <c r="M1075" s="87"/>
      <c r="N1075" s="87"/>
      <c r="O1075" s="87"/>
      <c r="P1075" s="87"/>
      <c r="Q1075" s="87"/>
      <c r="R1075" s="87"/>
      <c r="S1075" s="87"/>
      <c r="T1075" s="87"/>
      <c r="U1075" s="87"/>
      <c r="V1075" s="87"/>
      <c r="W1075" s="87"/>
      <c r="X1075" s="87"/>
      <c r="Y1075" s="87"/>
      <c r="Z1075" s="87"/>
      <c r="AA1075" s="87"/>
      <c r="AB1075" s="87"/>
      <c r="AC1075" s="87"/>
      <c r="AD1075" s="87"/>
      <c r="AE1075" s="87"/>
      <c r="AF1075" s="87"/>
      <c r="AG1075" s="87"/>
      <c r="AH1075" s="87"/>
      <c r="AI1075" s="87"/>
      <c r="AJ1075" s="87"/>
      <c r="AK1075" s="87"/>
      <c r="AL1075" s="87"/>
      <c r="AM1075" s="87"/>
      <c r="AN1075" s="87"/>
      <c r="AO1075" s="87"/>
      <c r="AP1075" s="87"/>
      <c r="AQ1075" s="87"/>
      <c r="AR1075" s="87"/>
      <c r="AS1075" s="87"/>
      <c r="AT1075" s="87"/>
      <c r="AU1075" s="87"/>
      <c r="AV1075" s="87"/>
      <c r="AW1075" s="87"/>
      <c r="AX1075" s="87"/>
      <c r="AY1075" s="87"/>
      <c r="AZ1075" s="87"/>
      <c r="BA1075" s="87"/>
      <c r="BB1075" s="87"/>
      <c r="BC1075" s="87"/>
      <c r="BD1075" s="87"/>
      <c r="BE1075" s="87"/>
      <c r="BF1075" s="87"/>
      <c r="BG1075" s="87"/>
      <c r="BH1075" s="87"/>
      <c r="BI1075" s="87"/>
      <c r="BJ1075" s="87"/>
      <c r="BK1075" s="87"/>
      <c r="BL1075" s="87"/>
      <c r="BM1075" s="87"/>
      <c r="BN1075" s="87"/>
      <c r="BO1075" s="87"/>
      <c r="BP1075" s="87"/>
      <c r="BQ1075" s="87"/>
      <c r="BR1075" s="87"/>
      <c r="BS1075" s="63"/>
    </row>
    <row r="1076" spans="4:71" s="64" customFormat="1" ht="9.75" customHeight="1" x14ac:dyDescent="0.3">
      <c r="D1076" s="87"/>
      <c r="E1076" s="87"/>
      <c r="F1076" s="87"/>
      <c r="G1076" s="87"/>
      <c r="H1076" s="87"/>
      <c r="I1076" s="87"/>
      <c r="J1076" s="87"/>
      <c r="K1076" s="87"/>
      <c r="L1076" s="87"/>
      <c r="M1076" s="87"/>
      <c r="N1076" s="87"/>
      <c r="O1076" s="87"/>
      <c r="P1076" s="87"/>
      <c r="Q1076" s="87"/>
      <c r="R1076" s="87"/>
      <c r="S1076" s="87"/>
      <c r="T1076" s="87"/>
      <c r="U1076" s="87"/>
      <c r="V1076" s="87"/>
      <c r="W1076" s="87"/>
      <c r="X1076" s="87"/>
      <c r="Y1076" s="87"/>
      <c r="Z1076" s="87"/>
      <c r="AA1076" s="87"/>
      <c r="AB1076" s="87"/>
      <c r="AC1076" s="87"/>
      <c r="AD1076" s="87"/>
      <c r="AE1076" s="87"/>
      <c r="AF1076" s="87"/>
      <c r="AG1076" s="87"/>
      <c r="AH1076" s="87"/>
      <c r="AI1076" s="87"/>
      <c r="AJ1076" s="87"/>
      <c r="AK1076" s="87"/>
      <c r="AL1076" s="87"/>
      <c r="AM1076" s="87"/>
      <c r="AN1076" s="87"/>
      <c r="AO1076" s="87"/>
      <c r="AP1076" s="87"/>
      <c r="AQ1076" s="87"/>
      <c r="AR1076" s="87"/>
      <c r="AS1076" s="87"/>
      <c r="AT1076" s="87"/>
      <c r="AU1076" s="87"/>
      <c r="AV1076" s="87"/>
      <c r="AW1076" s="87"/>
      <c r="AX1076" s="87"/>
      <c r="AY1076" s="87"/>
      <c r="AZ1076" s="87"/>
      <c r="BA1076" s="87"/>
      <c r="BB1076" s="87"/>
      <c r="BC1076" s="87"/>
      <c r="BD1076" s="87"/>
      <c r="BE1076" s="87"/>
      <c r="BF1076" s="87"/>
      <c r="BG1076" s="87"/>
      <c r="BH1076" s="87"/>
      <c r="BI1076" s="87"/>
      <c r="BJ1076" s="87"/>
      <c r="BK1076" s="87"/>
      <c r="BL1076" s="87"/>
      <c r="BM1076" s="87"/>
      <c r="BN1076" s="87"/>
      <c r="BO1076" s="87"/>
      <c r="BP1076" s="87"/>
      <c r="BQ1076" s="87"/>
      <c r="BR1076" s="87"/>
      <c r="BS1076" s="63"/>
    </row>
    <row r="1077" spans="4:71" s="64" customFormat="1" ht="9.75" customHeight="1" x14ac:dyDescent="0.3">
      <c r="D1077" s="87"/>
      <c r="E1077" s="87"/>
      <c r="F1077" s="87"/>
      <c r="G1077" s="87"/>
      <c r="H1077" s="87"/>
      <c r="I1077" s="87"/>
      <c r="J1077" s="87"/>
      <c r="K1077" s="87"/>
      <c r="L1077" s="87"/>
      <c r="M1077" s="87"/>
      <c r="N1077" s="87"/>
      <c r="O1077" s="87"/>
      <c r="P1077" s="87"/>
      <c r="Q1077" s="87"/>
      <c r="R1077" s="87"/>
      <c r="S1077" s="87"/>
      <c r="T1077" s="87"/>
      <c r="U1077" s="87"/>
      <c r="V1077" s="87"/>
      <c r="W1077" s="87"/>
      <c r="X1077" s="87"/>
      <c r="Y1077" s="87"/>
      <c r="Z1077" s="87"/>
      <c r="AA1077" s="87"/>
      <c r="AB1077" s="87"/>
      <c r="AC1077" s="87"/>
      <c r="AD1077" s="87"/>
      <c r="AE1077" s="87"/>
      <c r="AF1077" s="87"/>
      <c r="AG1077" s="87"/>
      <c r="AH1077" s="87"/>
      <c r="AI1077" s="87"/>
      <c r="AJ1077" s="87"/>
      <c r="AK1077" s="87"/>
      <c r="AL1077" s="87"/>
      <c r="AM1077" s="87"/>
      <c r="AN1077" s="87"/>
      <c r="AO1077" s="87"/>
      <c r="AP1077" s="87"/>
      <c r="AQ1077" s="87"/>
      <c r="AR1077" s="87"/>
      <c r="AS1077" s="87"/>
      <c r="AT1077" s="87"/>
      <c r="AU1077" s="87"/>
      <c r="AV1077" s="87"/>
      <c r="AW1077" s="87"/>
      <c r="AX1077" s="87"/>
      <c r="AY1077" s="87"/>
      <c r="AZ1077" s="87"/>
      <c r="BA1077" s="87"/>
      <c r="BB1077" s="87"/>
      <c r="BC1077" s="87"/>
      <c r="BD1077" s="87"/>
      <c r="BE1077" s="87"/>
      <c r="BF1077" s="87"/>
      <c r="BG1077" s="87"/>
      <c r="BH1077" s="87"/>
      <c r="BI1077" s="87"/>
      <c r="BJ1077" s="87"/>
      <c r="BK1077" s="87"/>
      <c r="BL1077" s="87"/>
      <c r="BM1077" s="87"/>
      <c r="BN1077" s="87"/>
      <c r="BO1077" s="87"/>
      <c r="BP1077" s="87"/>
      <c r="BQ1077" s="87"/>
      <c r="BR1077" s="87"/>
      <c r="BS1077" s="63"/>
    </row>
    <row r="1078" spans="4:71" s="64" customFormat="1" ht="9.75" customHeight="1" x14ac:dyDescent="0.3">
      <c r="D1078" s="87"/>
      <c r="E1078" s="87"/>
      <c r="F1078" s="87"/>
      <c r="G1078" s="87"/>
      <c r="H1078" s="87"/>
      <c r="I1078" s="87"/>
      <c r="J1078" s="87"/>
      <c r="K1078" s="87"/>
      <c r="L1078" s="87"/>
      <c r="M1078" s="87"/>
      <c r="N1078" s="87"/>
      <c r="O1078" s="87"/>
      <c r="P1078" s="87"/>
      <c r="Q1078" s="87"/>
      <c r="R1078" s="87"/>
      <c r="S1078" s="87"/>
      <c r="T1078" s="87"/>
      <c r="U1078" s="87"/>
      <c r="V1078" s="87"/>
      <c r="W1078" s="87"/>
      <c r="X1078" s="87"/>
      <c r="Y1078" s="87"/>
      <c r="Z1078" s="87"/>
      <c r="AA1078" s="87"/>
      <c r="AB1078" s="87"/>
      <c r="AC1078" s="87"/>
      <c r="AD1078" s="87"/>
      <c r="AE1078" s="87"/>
      <c r="AF1078" s="87"/>
      <c r="AG1078" s="87"/>
      <c r="AH1078" s="87"/>
      <c r="AI1078" s="87"/>
      <c r="AJ1078" s="87"/>
      <c r="AK1078" s="87"/>
      <c r="AL1078" s="87"/>
      <c r="AM1078" s="87"/>
      <c r="AN1078" s="87"/>
      <c r="AO1078" s="87"/>
      <c r="AP1078" s="87"/>
      <c r="AQ1078" s="87"/>
      <c r="AR1078" s="87"/>
      <c r="AS1078" s="87"/>
      <c r="AT1078" s="87"/>
      <c r="AU1078" s="87"/>
      <c r="AV1078" s="87"/>
      <c r="AW1078" s="87"/>
      <c r="AX1078" s="87"/>
      <c r="AY1078" s="87"/>
      <c r="AZ1078" s="87"/>
      <c r="BA1078" s="87"/>
      <c r="BB1078" s="87"/>
      <c r="BC1078" s="87"/>
      <c r="BD1078" s="87"/>
      <c r="BE1078" s="87"/>
      <c r="BF1078" s="87"/>
      <c r="BG1078" s="87"/>
      <c r="BH1078" s="87"/>
      <c r="BI1078" s="87"/>
      <c r="BJ1078" s="87"/>
      <c r="BK1078" s="87"/>
      <c r="BL1078" s="87"/>
      <c r="BM1078" s="87"/>
      <c r="BN1078" s="87"/>
      <c r="BO1078" s="87"/>
      <c r="BP1078" s="87"/>
      <c r="BQ1078" s="87"/>
      <c r="BR1078" s="87"/>
      <c r="BS1078" s="63"/>
    </row>
    <row r="1079" spans="4:71" s="64" customFormat="1" ht="9.75" customHeight="1" x14ac:dyDescent="0.3">
      <c r="D1079" s="87"/>
      <c r="E1079" s="87"/>
      <c r="F1079" s="87"/>
      <c r="G1079" s="87"/>
      <c r="H1079" s="87"/>
      <c r="I1079" s="87"/>
      <c r="J1079" s="87"/>
      <c r="K1079" s="87"/>
      <c r="L1079" s="87"/>
      <c r="M1079" s="87"/>
      <c r="N1079" s="87"/>
      <c r="O1079" s="87"/>
      <c r="P1079" s="87"/>
      <c r="Q1079" s="87"/>
      <c r="R1079" s="87"/>
      <c r="S1079" s="87"/>
      <c r="T1079" s="87"/>
      <c r="U1079" s="87"/>
      <c r="V1079" s="87"/>
      <c r="W1079" s="87"/>
      <c r="X1079" s="87"/>
      <c r="Y1079" s="87"/>
      <c r="Z1079" s="87"/>
      <c r="AA1079" s="87"/>
      <c r="AB1079" s="87"/>
      <c r="AC1079" s="87"/>
      <c r="AD1079" s="87"/>
      <c r="AE1079" s="87"/>
      <c r="AF1079" s="87"/>
      <c r="AG1079" s="87"/>
      <c r="AH1079" s="87"/>
      <c r="AI1079" s="87"/>
      <c r="AJ1079" s="87"/>
      <c r="AK1079" s="87"/>
      <c r="AL1079" s="87"/>
      <c r="AM1079" s="87"/>
      <c r="AN1079" s="87"/>
      <c r="AO1079" s="87"/>
      <c r="AP1079" s="87"/>
      <c r="AQ1079" s="87"/>
      <c r="AR1079" s="87"/>
      <c r="AS1079" s="87"/>
      <c r="AT1079" s="87"/>
      <c r="AU1079" s="87"/>
      <c r="AV1079" s="87"/>
      <c r="AW1079" s="87"/>
      <c r="AX1079" s="87"/>
      <c r="AY1079" s="87"/>
      <c r="AZ1079" s="87"/>
      <c r="BA1079" s="87"/>
      <c r="BB1079" s="87"/>
      <c r="BC1079" s="87"/>
      <c r="BD1079" s="87"/>
      <c r="BE1079" s="87"/>
      <c r="BF1079" s="87"/>
      <c r="BG1079" s="87"/>
      <c r="BH1079" s="87"/>
      <c r="BI1079" s="87"/>
      <c r="BJ1079" s="87"/>
      <c r="BK1079" s="87"/>
      <c r="BL1079" s="87"/>
      <c r="BM1079" s="87"/>
      <c r="BN1079" s="87"/>
      <c r="BO1079" s="87"/>
      <c r="BP1079" s="87"/>
      <c r="BQ1079" s="87"/>
      <c r="BR1079" s="87"/>
      <c r="BS1079" s="63"/>
    </row>
    <row r="1080" spans="4:71" s="64" customFormat="1" ht="9.75" customHeight="1" x14ac:dyDescent="0.3">
      <c r="D1080" s="87"/>
      <c r="E1080" s="87"/>
      <c r="F1080" s="87"/>
      <c r="G1080" s="87"/>
      <c r="H1080" s="87"/>
      <c r="I1080" s="87"/>
      <c r="J1080" s="87"/>
      <c r="K1080" s="87"/>
      <c r="L1080" s="87"/>
      <c r="M1080" s="87"/>
      <c r="N1080" s="87"/>
      <c r="O1080" s="87"/>
      <c r="P1080" s="87"/>
      <c r="Q1080" s="87"/>
      <c r="R1080" s="87"/>
      <c r="S1080" s="87"/>
      <c r="T1080" s="87"/>
      <c r="U1080" s="87"/>
      <c r="V1080" s="87"/>
      <c r="W1080" s="87"/>
      <c r="X1080" s="87"/>
      <c r="Y1080" s="87"/>
      <c r="Z1080" s="87"/>
      <c r="AA1080" s="87"/>
      <c r="AB1080" s="87"/>
      <c r="AC1080" s="87"/>
      <c r="AD1080" s="87"/>
      <c r="AE1080" s="87"/>
      <c r="AF1080" s="87"/>
      <c r="AG1080" s="87"/>
      <c r="AH1080" s="87"/>
      <c r="AI1080" s="87"/>
      <c r="AJ1080" s="87"/>
      <c r="AK1080" s="87"/>
      <c r="AL1080" s="87"/>
      <c r="AM1080" s="87"/>
      <c r="AN1080" s="87"/>
      <c r="AO1080" s="87"/>
      <c r="AP1080" s="87"/>
      <c r="AQ1080" s="87"/>
      <c r="AR1080" s="87"/>
      <c r="AS1080" s="87"/>
      <c r="AT1080" s="87"/>
      <c r="AU1080" s="87"/>
      <c r="AV1080" s="87"/>
      <c r="AW1080" s="87"/>
      <c r="AX1080" s="87"/>
      <c r="AY1080" s="87"/>
      <c r="AZ1080" s="87"/>
      <c r="BA1080" s="87"/>
      <c r="BB1080" s="87"/>
      <c r="BC1080" s="87"/>
      <c r="BD1080" s="87"/>
      <c r="BE1080" s="87"/>
      <c r="BF1080" s="87"/>
      <c r="BG1080" s="87"/>
      <c r="BH1080" s="87"/>
      <c r="BI1080" s="87"/>
      <c r="BJ1080" s="87"/>
      <c r="BK1080" s="87"/>
      <c r="BL1080" s="87"/>
      <c r="BM1080" s="87"/>
      <c r="BN1080" s="87"/>
      <c r="BO1080" s="87"/>
      <c r="BP1080" s="87"/>
      <c r="BQ1080" s="87"/>
      <c r="BR1080" s="87"/>
      <c r="BS1080" s="63"/>
    </row>
    <row r="1081" spans="4:71" s="64" customFormat="1" ht="9.75" customHeight="1" x14ac:dyDescent="0.3">
      <c r="D1081" s="87"/>
      <c r="E1081" s="87"/>
      <c r="F1081" s="87"/>
      <c r="G1081" s="87"/>
      <c r="H1081" s="87"/>
      <c r="I1081" s="87"/>
      <c r="J1081" s="87"/>
      <c r="K1081" s="87"/>
      <c r="L1081" s="87"/>
      <c r="M1081" s="87"/>
      <c r="N1081" s="87"/>
      <c r="O1081" s="87"/>
      <c r="P1081" s="87"/>
      <c r="Q1081" s="87"/>
      <c r="R1081" s="87"/>
      <c r="S1081" s="87"/>
      <c r="T1081" s="87"/>
      <c r="U1081" s="87"/>
      <c r="V1081" s="87"/>
      <c r="W1081" s="87"/>
      <c r="X1081" s="87"/>
      <c r="Y1081" s="87"/>
      <c r="Z1081" s="87"/>
      <c r="AA1081" s="87"/>
      <c r="AB1081" s="87"/>
      <c r="AC1081" s="87"/>
      <c r="AD1081" s="87"/>
      <c r="AE1081" s="87"/>
      <c r="AF1081" s="87"/>
      <c r="AG1081" s="87"/>
      <c r="AH1081" s="87"/>
      <c r="AI1081" s="87"/>
      <c r="AJ1081" s="87"/>
      <c r="AK1081" s="87"/>
      <c r="AL1081" s="87"/>
      <c r="AM1081" s="87"/>
      <c r="AN1081" s="87"/>
      <c r="AO1081" s="87"/>
      <c r="AP1081" s="87"/>
      <c r="AQ1081" s="87"/>
      <c r="AR1081" s="87"/>
      <c r="AS1081" s="87"/>
      <c r="AT1081" s="87"/>
      <c r="AU1081" s="87"/>
      <c r="AV1081" s="87"/>
      <c r="AW1081" s="87"/>
      <c r="AX1081" s="87"/>
      <c r="AY1081" s="87"/>
      <c r="AZ1081" s="87"/>
      <c r="BA1081" s="87"/>
      <c r="BB1081" s="87"/>
      <c r="BC1081" s="87"/>
      <c r="BD1081" s="87"/>
      <c r="BE1081" s="87"/>
      <c r="BF1081" s="87"/>
      <c r="BG1081" s="87"/>
      <c r="BH1081" s="87"/>
      <c r="BI1081" s="87"/>
      <c r="BJ1081" s="87"/>
      <c r="BK1081" s="87"/>
      <c r="BL1081" s="87"/>
      <c r="BM1081" s="87"/>
      <c r="BN1081" s="87"/>
      <c r="BO1081" s="87"/>
      <c r="BP1081" s="87"/>
      <c r="BQ1081" s="87"/>
      <c r="BR1081" s="87"/>
      <c r="BS1081" s="63"/>
    </row>
    <row r="1082" spans="4:71" s="64" customFormat="1" ht="9.75" customHeight="1" x14ac:dyDescent="0.3">
      <c r="D1082" s="87"/>
      <c r="E1082" s="87"/>
      <c r="F1082" s="87"/>
      <c r="G1082" s="87"/>
      <c r="H1082" s="87"/>
      <c r="I1082" s="87"/>
      <c r="J1082" s="87"/>
      <c r="K1082" s="87"/>
      <c r="L1082" s="87"/>
      <c r="M1082" s="87"/>
      <c r="N1082" s="87"/>
      <c r="O1082" s="87"/>
      <c r="P1082" s="87"/>
      <c r="Q1082" s="87"/>
      <c r="R1082" s="87"/>
      <c r="S1082" s="87"/>
      <c r="T1082" s="87"/>
      <c r="U1082" s="87"/>
      <c r="V1082" s="87"/>
      <c r="W1082" s="87"/>
      <c r="X1082" s="87"/>
      <c r="Y1082" s="87"/>
      <c r="Z1082" s="87"/>
      <c r="AA1082" s="87"/>
      <c r="AB1082" s="87"/>
      <c r="AC1082" s="87"/>
      <c r="AD1082" s="87"/>
      <c r="AE1082" s="87"/>
      <c r="AF1082" s="87"/>
      <c r="AG1082" s="87"/>
      <c r="AH1082" s="87"/>
      <c r="AI1082" s="87"/>
      <c r="AJ1082" s="87"/>
      <c r="AK1082" s="87"/>
      <c r="AL1082" s="87"/>
      <c r="AM1082" s="87"/>
      <c r="AN1082" s="87"/>
      <c r="AO1082" s="87"/>
      <c r="AP1082" s="87"/>
      <c r="AQ1082" s="87"/>
      <c r="AR1082" s="87"/>
      <c r="AS1082" s="87"/>
      <c r="AT1082" s="87"/>
      <c r="AU1082" s="87"/>
      <c r="AV1082" s="87"/>
      <c r="AW1082" s="87"/>
      <c r="AX1082" s="87"/>
      <c r="AY1082" s="87"/>
      <c r="AZ1082" s="87"/>
      <c r="BA1082" s="87"/>
      <c r="BB1082" s="87"/>
      <c r="BC1082" s="87"/>
      <c r="BD1082" s="87"/>
      <c r="BE1082" s="87"/>
      <c r="BF1082" s="87"/>
      <c r="BG1082" s="87"/>
      <c r="BH1082" s="87"/>
      <c r="BI1082" s="87"/>
      <c r="BJ1082" s="87"/>
      <c r="BK1082" s="87"/>
      <c r="BL1082" s="87"/>
      <c r="BM1082" s="87"/>
      <c r="BN1082" s="87"/>
      <c r="BO1082" s="87"/>
      <c r="BP1082" s="87"/>
      <c r="BQ1082" s="87"/>
      <c r="BR1082" s="87"/>
      <c r="BS1082" s="63"/>
    </row>
    <row r="1083" spans="4:71" s="64" customFormat="1" ht="9.75" customHeight="1" x14ac:dyDescent="0.3">
      <c r="D1083" s="87"/>
      <c r="E1083" s="87"/>
      <c r="F1083" s="87"/>
      <c r="G1083" s="87"/>
      <c r="H1083" s="87"/>
      <c r="I1083" s="87"/>
      <c r="J1083" s="87"/>
      <c r="K1083" s="87"/>
      <c r="L1083" s="87"/>
      <c r="M1083" s="87"/>
      <c r="N1083" s="87"/>
      <c r="O1083" s="87"/>
      <c r="P1083" s="87"/>
      <c r="Q1083" s="87"/>
      <c r="R1083" s="87"/>
      <c r="S1083" s="87"/>
      <c r="T1083" s="87"/>
      <c r="U1083" s="87"/>
      <c r="V1083" s="87"/>
      <c r="W1083" s="87"/>
      <c r="X1083" s="87"/>
      <c r="Y1083" s="87"/>
      <c r="Z1083" s="87"/>
      <c r="AA1083" s="87"/>
      <c r="AB1083" s="87"/>
      <c r="AC1083" s="87"/>
      <c r="AD1083" s="87"/>
      <c r="AE1083" s="87"/>
      <c r="AF1083" s="87"/>
      <c r="AG1083" s="87"/>
      <c r="AH1083" s="87"/>
      <c r="AI1083" s="87"/>
      <c r="AJ1083" s="87"/>
      <c r="AK1083" s="87"/>
      <c r="AL1083" s="87"/>
      <c r="AM1083" s="87"/>
      <c r="AN1083" s="87"/>
      <c r="AO1083" s="87"/>
      <c r="AP1083" s="87"/>
      <c r="AQ1083" s="87"/>
      <c r="AR1083" s="87"/>
      <c r="AS1083" s="87"/>
      <c r="AT1083" s="87"/>
      <c r="AU1083" s="87"/>
      <c r="AV1083" s="87"/>
      <c r="AW1083" s="87"/>
      <c r="AX1083" s="87"/>
      <c r="AY1083" s="87"/>
      <c r="AZ1083" s="87"/>
      <c r="BA1083" s="87"/>
      <c r="BB1083" s="87"/>
      <c r="BC1083" s="87"/>
      <c r="BD1083" s="87"/>
      <c r="BE1083" s="87"/>
      <c r="BF1083" s="87"/>
      <c r="BG1083" s="87"/>
      <c r="BH1083" s="87"/>
      <c r="BI1083" s="87"/>
      <c r="BJ1083" s="87"/>
      <c r="BK1083" s="87"/>
      <c r="BL1083" s="87"/>
      <c r="BM1083" s="87"/>
      <c r="BN1083" s="87"/>
      <c r="BO1083" s="87"/>
      <c r="BP1083" s="87"/>
      <c r="BQ1083" s="87"/>
      <c r="BR1083" s="87"/>
      <c r="BS1083" s="63"/>
    </row>
    <row r="1084" spans="4:71" s="64" customFormat="1" ht="9.75" customHeight="1" x14ac:dyDescent="0.3">
      <c r="D1084" s="87"/>
      <c r="E1084" s="87"/>
      <c r="F1084" s="87"/>
      <c r="G1084" s="87"/>
      <c r="H1084" s="87"/>
      <c r="I1084" s="87"/>
      <c r="J1084" s="87"/>
      <c r="K1084" s="87"/>
      <c r="L1084" s="87"/>
      <c r="M1084" s="87"/>
      <c r="N1084" s="87"/>
      <c r="O1084" s="87"/>
      <c r="P1084" s="87"/>
      <c r="Q1084" s="87"/>
      <c r="R1084" s="87"/>
      <c r="S1084" s="87"/>
      <c r="T1084" s="87"/>
      <c r="U1084" s="87"/>
      <c r="V1084" s="87"/>
      <c r="W1084" s="87"/>
      <c r="X1084" s="87"/>
      <c r="Y1084" s="87"/>
      <c r="Z1084" s="87"/>
      <c r="AA1084" s="87"/>
      <c r="AB1084" s="87"/>
      <c r="AC1084" s="87"/>
      <c r="AD1084" s="87"/>
      <c r="AE1084" s="87"/>
      <c r="AF1084" s="87"/>
      <c r="AG1084" s="87"/>
      <c r="AH1084" s="87"/>
      <c r="AI1084" s="87"/>
      <c r="AJ1084" s="87"/>
      <c r="AK1084" s="87"/>
      <c r="AL1084" s="87"/>
      <c r="AM1084" s="87"/>
      <c r="AN1084" s="87"/>
      <c r="AO1084" s="87"/>
      <c r="AP1084" s="87"/>
      <c r="AQ1084" s="87"/>
      <c r="AR1084" s="87"/>
      <c r="AS1084" s="87"/>
      <c r="AT1084" s="87"/>
      <c r="AU1084" s="87"/>
      <c r="AV1084" s="87"/>
      <c r="AW1084" s="87"/>
      <c r="AX1084" s="87"/>
      <c r="AY1084" s="87"/>
      <c r="AZ1084" s="87"/>
      <c r="BA1084" s="87"/>
      <c r="BB1084" s="87"/>
      <c r="BC1084" s="87"/>
      <c r="BD1084" s="87"/>
      <c r="BE1084" s="87"/>
      <c r="BF1084" s="87"/>
      <c r="BG1084" s="87"/>
      <c r="BH1084" s="87"/>
      <c r="BI1084" s="87"/>
      <c r="BJ1084" s="87"/>
      <c r="BK1084" s="87"/>
      <c r="BL1084" s="87"/>
      <c r="BM1084" s="87"/>
      <c r="BN1084" s="87"/>
      <c r="BO1084" s="87"/>
      <c r="BP1084" s="87"/>
      <c r="BQ1084" s="87"/>
      <c r="BR1084" s="87"/>
      <c r="BS1084" s="63"/>
    </row>
    <row r="1085" spans="4:71" s="64" customFormat="1" ht="9.75" customHeight="1" x14ac:dyDescent="0.3">
      <c r="D1085" s="87"/>
      <c r="E1085" s="87"/>
      <c r="F1085" s="87"/>
      <c r="G1085" s="87"/>
      <c r="H1085" s="87"/>
      <c r="I1085" s="87"/>
      <c r="J1085" s="87"/>
      <c r="K1085" s="87"/>
      <c r="L1085" s="87"/>
      <c r="M1085" s="87"/>
      <c r="N1085" s="87"/>
      <c r="O1085" s="87"/>
      <c r="P1085" s="87"/>
      <c r="Q1085" s="87"/>
      <c r="R1085" s="87"/>
      <c r="S1085" s="87"/>
      <c r="T1085" s="87"/>
      <c r="U1085" s="87"/>
      <c r="V1085" s="87"/>
      <c r="W1085" s="87"/>
      <c r="X1085" s="87"/>
      <c r="Y1085" s="87"/>
      <c r="Z1085" s="87"/>
      <c r="AA1085" s="87"/>
      <c r="AB1085" s="87"/>
      <c r="AC1085" s="87"/>
      <c r="AD1085" s="87"/>
      <c r="AE1085" s="87"/>
      <c r="AF1085" s="87"/>
      <c r="AG1085" s="87"/>
      <c r="AH1085" s="87"/>
      <c r="AI1085" s="87"/>
      <c r="AJ1085" s="87"/>
      <c r="AK1085" s="87"/>
      <c r="AL1085" s="87"/>
      <c r="AM1085" s="87"/>
      <c r="AN1085" s="87"/>
      <c r="AO1085" s="87"/>
      <c r="AP1085" s="87"/>
      <c r="AQ1085" s="87"/>
      <c r="AR1085" s="87"/>
      <c r="AS1085" s="87"/>
      <c r="AT1085" s="87"/>
      <c r="AU1085" s="87"/>
      <c r="AV1085" s="87"/>
      <c r="AW1085" s="87"/>
      <c r="AX1085" s="87"/>
      <c r="AY1085" s="87"/>
      <c r="AZ1085" s="87"/>
      <c r="BA1085" s="87"/>
      <c r="BB1085" s="87"/>
      <c r="BC1085" s="87"/>
      <c r="BD1085" s="87"/>
      <c r="BE1085" s="87"/>
      <c r="BF1085" s="87"/>
      <c r="BG1085" s="87"/>
      <c r="BH1085" s="87"/>
      <c r="BI1085" s="87"/>
      <c r="BJ1085" s="87"/>
      <c r="BK1085" s="87"/>
      <c r="BL1085" s="87"/>
      <c r="BM1085" s="87"/>
      <c r="BN1085" s="87"/>
      <c r="BO1085" s="87"/>
      <c r="BP1085" s="87"/>
      <c r="BQ1085" s="87"/>
      <c r="BR1085" s="87"/>
      <c r="BS1085" s="63"/>
    </row>
    <row r="1086" spans="4:71" s="64" customFormat="1" ht="9.75" customHeight="1" x14ac:dyDescent="0.3">
      <c r="D1086" s="87"/>
      <c r="E1086" s="87"/>
      <c r="F1086" s="87"/>
      <c r="G1086" s="87"/>
      <c r="H1086" s="87"/>
      <c r="I1086" s="87"/>
      <c r="J1086" s="87"/>
      <c r="K1086" s="87"/>
      <c r="L1086" s="87"/>
      <c r="M1086" s="87"/>
      <c r="N1086" s="87"/>
      <c r="O1086" s="87"/>
      <c r="P1086" s="87"/>
      <c r="Q1086" s="87"/>
      <c r="R1086" s="87"/>
      <c r="S1086" s="87"/>
      <c r="T1086" s="87"/>
      <c r="U1086" s="87"/>
      <c r="V1086" s="87"/>
      <c r="W1086" s="87"/>
      <c r="X1086" s="87"/>
      <c r="Y1086" s="87"/>
      <c r="Z1086" s="87"/>
      <c r="AA1086" s="87"/>
      <c r="AB1086" s="87"/>
      <c r="AC1086" s="87"/>
      <c r="AD1086" s="87"/>
      <c r="AE1086" s="87"/>
      <c r="AF1086" s="87"/>
      <c r="AG1086" s="87"/>
      <c r="AH1086" s="87"/>
      <c r="AI1086" s="87"/>
      <c r="AJ1086" s="87"/>
      <c r="AK1086" s="87"/>
      <c r="AL1086" s="87"/>
      <c r="AM1086" s="87"/>
      <c r="AN1086" s="87"/>
      <c r="AO1086" s="87"/>
      <c r="AP1086" s="87"/>
      <c r="AQ1086" s="87"/>
      <c r="AR1086" s="87"/>
      <c r="AS1086" s="87"/>
      <c r="AT1086" s="87"/>
      <c r="AU1086" s="87"/>
      <c r="AV1086" s="87"/>
      <c r="AW1086" s="87"/>
      <c r="AX1086" s="87"/>
      <c r="AY1086" s="87"/>
      <c r="AZ1086" s="87"/>
      <c r="BA1086" s="87"/>
      <c r="BB1086" s="87"/>
      <c r="BC1086" s="87"/>
      <c r="BD1086" s="87"/>
      <c r="BE1086" s="87"/>
      <c r="BF1086" s="87"/>
      <c r="BG1086" s="87"/>
      <c r="BH1086" s="87"/>
      <c r="BI1086" s="87"/>
      <c r="BJ1086" s="87"/>
      <c r="BK1086" s="87"/>
      <c r="BL1086" s="87"/>
      <c r="BM1086" s="87"/>
      <c r="BN1086" s="87"/>
      <c r="BO1086" s="87"/>
      <c r="BP1086" s="87"/>
      <c r="BQ1086" s="87"/>
      <c r="BR1086" s="87"/>
      <c r="BS1086" s="63"/>
    </row>
    <row r="1087" spans="4:71" s="64" customFormat="1" ht="9.75" customHeight="1" x14ac:dyDescent="0.3">
      <c r="D1087" s="87"/>
      <c r="E1087" s="87"/>
      <c r="F1087" s="87"/>
      <c r="G1087" s="87"/>
      <c r="H1087" s="87"/>
      <c r="I1087" s="87"/>
      <c r="J1087" s="87"/>
      <c r="K1087" s="87"/>
      <c r="L1087" s="87"/>
      <c r="M1087" s="87"/>
      <c r="N1087" s="87"/>
      <c r="O1087" s="87"/>
      <c r="P1087" s="87"/>
      <c r="Q1087" s="87"/>
      <c r="R1087" s="87"/>
      <c r="S1087" s="87"/>
      <c r="T1087" s="87"/>
      <c r="U1087" s="87"/>
      <c r="V1087" s="87"/>
      <c r="W1087" s="87"/>
      <c r="X1087" s="87"/>
      <c r="Y1087" s="87"/>
      <c r="Z1087" s="87"/>
      <c r="AA1087" s="87"/>
      <c r="AB1087" s="87"/>
      <c r="AC1087" s="87"/>
      <c r="AD1087" s="87"/>
      <c r="AE1087" s="87"/>
      <c r="AF1087" s="87"/>
      <c r="AG1087" s="87"/>
      <c r="AH1087" s="87"/>
      <c r="AI1087" s="87"/>
      <c r="AJ1087" s="87"/>
      <c r="AK1087" s="87"/>
      <c r="AL1087" s="87"/>
      <c r="AM1087" s="87"/>
      <c r="AN1087" s="87"/>
      <c r="AO1087" s="87"/>
      <c r="AP1087" s="87"/>
      <c r="AQ1087" s="87"/>
      <c r="AR1087" s="87"/>
      <c r="AS1087" s="87"/>
      <c r="AT1087" s="87"/>
      <c r="AU1087" s="87"/>
      <c r="AV1087" s="87"/>
      <c r="AW1087" s="87"/>
      <c r="AX1087" s="87"/>
      <c r="AY1087" s="87"/>
      <c r="AZ1087" s="87"/>
      <c r="BA1087" s="87"/>
      <c r="BB1087" s="87"/>
      <c r="BC1087" s="87"/>
      <c r="BD1087" s="87"/>
      <c r="BE1087" s="87"/>
      <c r="BF1087" s="87"/>
      <c r="BG1087" s="87"/>
      <c r="BH1087" s="87"/>
      <c r="BI1087" s="87"/>
      <c r="BJ1087" s="87"/>
      <c r="BK1087" s="87"/>
      <c r="BL1087" s="87"/>
      <c r="BM1087" s="87"/>
      <c r="BN1087" s="87"/>
      <c r="BO1087" s="87"/>
      <c r="BP1087" s="87"/>
      <c r="BQ1087" s="87"/>
      <c r="BR1087" s="87"/>
      <c r="BS1087" s="63"/>
    </row>
    <row r="1088" spans="4:71" s="64" customFormat="1" ht="9.75" customHeight="1" x14ac:dyDescent="0.3">
      <c r="D1088" s="87"/>
      <c r="E1088" s="87"/>
      <c r="F1088" s="87"/>
      <c r="G1088" s="87"/>
      <c r="H1088" s="87"/>
      <c r="I1088" s="87"/>
      <c r="J1088" s="87"/>
      <c r="K1088" s="87"/>
      <c r="L1088" s="87"/>
      <c r="M1088" s="87"/>
      <c r="N1088" s="87"/>
      <c r="O1088" s="87"/>
      <c r="P1088" s="87"/>
      <c r="Q1088" s="87"/>
      <c r="R1088" s="87"/>
      <c r="S1088" s="87"/>
      <c r="T1088" s="87"/>
      <c r="U1088" s="87"/>
      <c r="V1088" s="87"/>
      <c r="W1088" s="87"/>
      <c r="X1088" s="87"/>
      <c r="Y1088" s="87"/>
      <c r="Z1088" s="87"/>
      <c r="AA1088" s="87"/>
      <c r="AB1088" s="87"/>
      <c r="AC1088" s="87"/>
      <c r="AD1088" s="87"/>
      <c r="AE1088" s="87"/>
      <c r="AF1088" s="87"/>
      <c r="AG1088" s="87"/>
      <c r="AH1088" s="87"/>
      <c r="AI1088" s="87"/>
      <c r="AJ1088" s="87"/>
      <c r="AK1088" s="87"/>
      <c r="AL1088" s="87"/>
      <c r="AM1088" s="87"/>
      <c r="AN1088" s="87"/>
      <c r="AO1088" s="87"/>
      <c r="AP1088" s="87"/>
      <c r="AQ1088" s="87"/>
      <c r="AR1088" s="87"/>
      <c r="AS1088" s="87"/>
      <c r="AT1088" s="87"/>
      <c r="AU1088" s="87"/>
      <c r="AV1088" s="87"/>
      <c r="AW1088" s="87"/>
      <c r="AX1088" s="87"/>
      <c r="AY1088" s="87"/>
      <c r="AZ1088" s="87"/>
      <c r="BA1088" s="87"/>
      <c r="BB1088" s="87"/>
      <c r="BC1088" s="87"/>
      <c r="BD1088" s="87"/>
      <c r="BE1088" s="87"/>
      <c r="BF1088" s="87"/>
      <c r="BG1088" s="87"/>
      <c r="BH1088" s="87"/>
      <c r="BI1088" s="87"/>
      <c r="BJ1088" s="87"/>
      <c r="BK1088" s="87"/>
      <c r="BL1088" s="87"/>
      <c r="BM1088" s="87"/>
      <c r="BN1088" s="87"/>
      <c r="BO1088" s="87"/>
      <c r="BP1088" s="87"/>
      <c r="BQ1088" s="87"/>
      <c r="BR1088" s="87"/>
      <c r="BS1088" s="63"/>
    </row>
    <row r="1089" spans="4:71" s="64" customFormat="1" ht="9.75" customHeight="1" x14ac:dyDescent="0.3">
      <c r="D1089" s="87"/>
      <c r="E1089" s="87"/>
      <c r="F1089" s="87"/>
      <c r="G1089" s="87"/>
      <c r="H1089" s="87"/>
      <c r="I1089" s="87"/>
      <c r="J1089" s="87"/>
      <c r="K1089" s="87"/>
      <c r="L1089" s="87"/>
      <c r="M1089" s="87"/>
      <c r="N1089" s="87"/>
      <c r="O1089" s="87"/>
      <c r="P1089" s="87"/>
      <c r="Q1089" s="87"/>
      <c r="R1089" s="87"/>
      <c r="S1089" s="87"/>
      <c r="T1089" s="87"/>
      <c r="U1089" s="87"/>
      <c r="V1089" s="87"/>
      <c r="W1089" s="87"/>
      <c r="X1089" s="87"/>
      <c r="Y1089" s="87"/>
      <c r="Z1089" s="87"/>
      <c r="AA1089" s="87"/>
      <c r="AB1089" s="87"/>
      <c r="AC1089" s="87"/>
      <c r="AD1089" s="87"/>
      <c r="AE1089" s="87"/>
      <c r="AF1089" s="87"/>
      <c r="AG1089" s="87"/>
      <c r="AH1089" s="87"/>
      <c r="AI1089" s="87"/>
      <c r="AJ1089" s="87"/>
      <c r="AK1089" s="87"/>
      <c r="AL1089" s="87"/>
      <c r="AM1089" s="87"/>
      <c r="AN1089" s="87"/>
      <c r="AO1089" s="87"/>
      <c r="AP1089" s="87"/>
      <c r="AQ1089" s="87"/>
      <c r="AR1089" s="87"/>
      <c r="AS1089" s="87"/>
      <c r="AT1089" s="87"/>
      <c r="AU1089" s="87"/>
      <c r="AV1089" s="87"/>
      <c r="AW1089" s="87"/>
      <c r="AX1089" s="87"/>
      <c r="AY1089" s="87"/>
      <c r="AZ1089" s="87"/>
      <c r="BA1089" s="87"/>
      <c r="BB1089" s="87"/>
      <c r="BC1089" s="87"/>
      <c r="BD1089" s="87"/>
      <c r="BE1089" s="87"/>
      <c r="BF1089" s="87"/>
      <c r="BG1089" s="87"/>
      <c r="BH1089" s="87"/>
      <c r="BI1089" s="87"/>
      <c r="BJ1089" s="87"/>
      <c r="BK1089" s="87"/>
      <c r="BL1089" s="87"/>
      <c r="BM1089" s="87"/>
      <c r="BN1089" s="87"/>
      <c r="BO1089" s="87"/>
      <c r="BP1089" s="87"/>
      <c r="BQ1089" s="87"/>
      <c r="BR1089" s="87"/>
      <c r="BS1089" s="63"/>
    </row>
    <row r="1090" spans="4:71" s="64" customFormat="1" ht="9.75" customHeight="1" x14ac:dyDescent="0.3">
      <c r="D1090" s="87"/>
      <c r="E1090" s="87"/>
      <c r="F1090" s="87"/>
      <c r="G1090" s="87"/>
      <c r="H1090" s="87"/>
      <c r="I1090" s="87"/>
      <c r="J1090" s="87"/>
      <c r="K1090" s="87"/>
      <c r="L1090" s="87"/>
      <c r="M1090" s="87"/>
      <c r="N1090" s="87"/>
      <c r="O1090" s="87"/>
      <c r="P1090" s="87"/>
      <c r="Q1090" s="87"/>
      <c r="R1090" s="87"/>
      <c r="S1090" s="87"/>
      <c r="T1090" s="87"/>
      <c r="U1090" s="87"/>
      <c r="V1090" s="87"/>
      <c r="W1090" s="87"/>
      <c r="X1090" s="87"/>
      <c r="Y1090" s="87"/>
      <c r="Z1090" s="87"/>
      <c r="AA1090" s="87"/>
      <c r="AB1090" s="87"/>
      <c r="AC1090" s="87"/>
      <c r="AD1090" s="87"/>
      <c r="AE1090" s="87"/>
      <c r="AF1090" s="87"/>
      <c r="AG1090" s="87"/>
      <c r="AH1090" s="87"/>
      <c r="AI1090" s="87"/>
      <c r="AJ1090" s="87"/>
      <c r="AK1090" s="87"/>
      <c r="AL1090" s="87"/>
      <c r="AM1090" s="87"/>
      <c r="AN1090" s="87"/>
      <c r="AO1090" s="87"/>
      <c r="AP1090" s="87"/>
      <c r="AQ1090" s="87"/>
      <c r="AR1090" s="87"/>
      <c r="AS1090" s="87"/>
      <c r="AT1090" s="87"/>
      <c r="AU1090" s="87"/>
      <c r="AV1090" s="87"/>
      <c r="AW1090" s="87"/>
      <c r="AX1090" s="87"/>
      <c r="AY1090" s="87"/>
      <c r="AZ1090" s="87"/>
      <c r="BA1090" s="87"/>
      <c r="BB1090" s="87"/>
      <c r="BC1090" s="87"/>
      <c r="BD1090" s="87"/>
      <c r="BE1090" s="87"/>
      <c r="BF1090" s="87"/>
      <c r="BG1090" s="87"/>
      <c r="BH1090" s="87"/>
      <c r="BI1090" s="87"/>
      <c r="BJ1090" s="87"/>
      <c r="BK1090" s="87"/>
      <c r="BL1090" s="87"/>
      <c r="BM1090" s="87"/>
      <c r="BN1090" s="87"/>
      <c r="BO1090" s="87"/>
      <c r="BP1090" s="87"/>
      <c r="BQ1090" s="87"/>
      <c r="BR1090" s="87"/>
      <c r="BS1090" s="63"/>
    </row>
    <row r="1091" spans="4:71" s="64" customFormat="1" ht="9.75" customHeight="1" x14ac:dyDescent="0.3">
      <c r="D1091" s="87"/>
      <c r="E1091" s="87"/>
      <c r="F1091" s="87"/>
      <c r="G1091" s="87"/>
      <c r="H1091" s="87"/>
      <c r="I1091" s="87"/>
      <c r="J1091" s="87"/>
      <c r="K1091" s="87"/>
      <c r="L1091" s="87"/>
      <c r="M1091" s="87"/>
      <c r="N1091" s="87"/>
      <c r="O1091" s="87"/>
      <c r="P1091" s="87"/>
      <c r="Q1091" s="87"/>
      <c r="R1091" s="87"/>
      <c r="S1091" s="87"/>
      <c r="T1091" s="87"/>
      <c r="U1091" s="87"/>
      <c r="V1091" s="87"/>
      <c r="W1091" s="87"/>
      <c r="X1091" s="87"/>
      <c r="Y1091" s="87"/>
      <c r="Z1091" s="87"/>
      <c r="AA1091" s="87"/>
      <c r="AB1091" s="87"/>
      <c r="AC1091" s="87"/>
      <c r="AD1091" s="87"/>
      <c r="AE1091" s="87"/>
      <c r="AF1091" s="87"/>
      <c r="AG1091" s="87"/>
      <c r="AH1091" s="87"/>
      <c r="AI1091" s="87"/>
      <c r="AJ1091" s="87"/>
      <c r="AK1091" s="87"/>
      <c r="AL1091" s="87"/>
      <c r="AM1091" s="87"/>
      <c r="AN1091" s="87"/>
      <c r="AO1091" s="87"/>
      <c r="AP1091" s="87"/>
      <c r="AQ1091" s="87"/>
      <c r="AR1091" s="87"/>
      <c r="AS1091" s="87"/>
      <c r="AT1091" s="87"/>
      <c r="AU1091" s="87"/>
      <c r="AV1091" s="87"/>
      <c r="AW1091" s="87"/>
      <c r="AX1091" s="87"/>
      <c r="AY1091" s="87"/>
      <c r="AZ1091" s="87"/>
      <c r="BA1091" s="87"/>
      <c r="BB1091" s="87"/>
      <c r="BC1091" s="87"/>
      <c r="BD1091" s="87"/>
      <c r="BE1091" s="87"/>
      <c r="BF1091" s="87"/>
      <c r="BG1091" s="87"/>
      <c r="BH1091" s="87"/>
      <c r="BI1091" s="87"/>
      <c r="BJ1091" s="87"/>
      <c r="BK1091" s="87"/>
      <c r="BL1091" s="87"/>
      <c r="BM1091" s="87"/>
      <c r="BN1091" s="87"/>
      <c r="BO1091" s="87"/>
      <c r="BP1091" s="87"/>
      <c r="BQ1091" s="87"/>
      <c r="BR1091" s="87"/>
      <c r="BS1091" s="63"/>
    </row>
    <row r="1092" spans="4:71" s="64" customFormat="1" ht="9.75" customHeight="1" x14ac:dyDescent="0.3">
      <c r="D1092" s="87"/>
      <c r="E1092" s="87"/>
      <c r="F1092" s="87"/>
      <c r="G1092" s="87"/>
      <c r="H1092" s="87"/>
      <c r="I1092" s="87"/>
      <c r="J1092" s="87"/>
      <c r="K1092" s="87"/>
      <c r="L1092" s="87"/>
      <c r="M1092" s="87"/>
      <c r="N1092" s="87"/>
      <c r="O1092" s="87"/>
      <c r="P1092" s="87"/>
      <c r="Q1092" s="87"/>
      <c r="R1092" s="87"/>
      <c r="S1092" s="87"/>
      <c r="T1092" s="87"/>
      <c r="U1092" s="87"/>
      <c r="V1092" s="87"/>
      <c r="W1092" s="87"/>
      <c r="X1092" s="87"/>
      <c r="Y1092" s="87"/>
      <c r="Z1092" s="87"/>
      <c r="AA1092" s="87"/>
      <c r="AB1092" s="87"/>
      <c r="AC1092" s="87"/>
      <c r="AD1092" s="87"/>
      <c r="AE1092" s="87"/>
      <c r="AF1092" s="87"/>
      <c r="AG1092" s="87"/>
      <c r="AH1092" s="87"/>
      <c r="AI1092" s="87"/>
      <c r="AJ1092" s="87"/>
      <c r="AK1092" s="87"/>
      <c r="AL1092" s="87"/>
      <c r="AM1092" s="87"/>
      <c r="AN1092" s="87"/>
      <c r="AO1092" s="87"/>
      <c r="AP1092" s="87"/>
      <c r="AQ1092" s="87"/>
      <c r="AR1092" s="87"/>
      <c r="AS1092" s="87"/>
      <c r="AT1092" s="87"/>
      <c r="AU1092" s="87"/>
      <c r="AV1092" s="87"/>
      <c r="AW1092" s="87"/>
      <c r="AX1092" s="87"/>
      <c r="AY1092" s="87"/>
      <c r="AZ1092" s="87"/>
      <c r="BA1092" s="87"/>
      <c r="BB1092" s="87"/>
      <c r="BC1092" s="87"/>
      <c r="BD1092" s="87"/>
      <c r="BE1092" s="87"/>
      <c r="BF1092" s="87"/>
      <c r="BG1092" s="87"/>
      <c r="BH1092" s="87"/>
      <c r="BI1092" s="87"/>
      <c r="BJ1092" s="87"/>
      <c r="BK1092" s="87"/>
      <c r="BL1092" s="87"/>
      <c r="BM1092" s="87"/>
      <c r="BN1092" s="87"/>
      <c r="BO1092" s="87"/>
      <c r="BP1092" s="87"/>
      <c r="BQ1092" s="87"/>
      <c r="BR1092" s="87"/>
      <c r="BS1092" s="63"/>
    </row>
    <row r="1093" spans="4:71" s="64" customFormat="1" ht="9.75" customHeight="1" x14ac:dyDescent="0.3">
      <c r="D1093" s="87"/>
      <c r="E1093" s="87"/>
      <c r="F1093" s="87"/>
      <c r="G1093" s="87"/>
      <c r="H1093" s="87"/>
      <c r="I1093" s="87"/>
      <c r="J1093" s="87"/>
      <c r="K1093" s="87"/>
      <c r="L1093" s="87"/>
      <c r="M1093" s="87"/>
      <c r="N1093" s="87"/>
      <c r="O1093" s="87"/>
      <c r="P1093" s="87"/>
      <c r="Q1093" s="87"/>
      <c r="R1093" s="87"/>
      <c r="S1093" s="87"/>
      <c r="T1093" s="87"/>
      <c r="U1093" s="87"/>
      <c r="V1093" s="87"/>
      <c r="W1093" s="87"/>
      <c r="X1093" s="87"/>
      <c r="Y1093" s="87"/>
      <c r="Z1093" s="87"/>
      <c r="AA1093" s="87"/>
      <c r="AB1093" s="87"/>
      <c r="AC1093" s="87"/>
      <c r="AD1093" s="87"/>
      <c r="AE1093" s="87"/>
      <c r="AF1093" s="87"/>
      <c r="AG1093" s="87"/>
      <c r="AH1093" s="87"/>
      <c r="AI1093" s="87"/>
      <c r="AJ1093" s="87"/>
      <c r="AK1093" s="87"/>
      <c r="AL1093" s="87"/>
      <c r="AM1093" s="87"/>
      <c r="AN1093" s="87"/>
      <c r="AO1093" s="87"/>
      <c r="AP1093" s="87"/>
      <c r="AQ1093" s="87"/>
      <c r="AR1093" s="87"/>
      <c r="AS1093" s="87"/>
      <c r="AT1093" s="87"/>
      <c r="AU1093" s="87"/>
      <c r="AV1093" s="87"/>
      <c r="AW1093" s="87"/>
      <c r="AX1093" s="87"/>
      <c r="AY1093" s="87"/>
      <c r="AZ1093" s="87"/>
      <c r="BA1093" s="87"/>
      <c r="BB1093" s="87"/>
      <c r="BC1093" s="87"/>
      <c r="BD1093" s="87"/>
      <c r="BE1093" s="87"/>
      <c r="BF1093" s="87"/>
      <c r="BG1093" s="87"/>
      <c r="BH1093" s="87"/>
      <c r="BI1093" s="87"/>
      <c r="BJ1093" s="87"/>
      <c r="BK1093" s="87"/>
      <c r="BL1093" s="87"/>
      <c r="BM1093" s="87"/>
      <c r="BN1093" s="87"/>
      <c r="BO1093" s="87"/>
      <c r="BP1093" s="87"/>
      <c r="BQ1093" s="87"/>
      <c r="BR1093" s="87"/>
      <c r="BS1093" s="63"/>
    </row>
    <row r="1094" spans="4:71" s="64" customFormat="1" ht="9.75" customHeight="1" x14ac:dyDescent="0.3">
      <c r="D1094" s="87"/>
      <c r="E1094" s="87"/>
      <c r="F1094" s="87"/>
      <c r="G1094" s="87"/>
      <c r="H1094" s="87"/>
      <c r="I1094" s="87"/>
      <c r="J1094" s="87"/>
      <c r="K1094" s="87"/>
      <c r="L1094" s="87"/>
      <c r="M1094" s="87"/>
      <c r="N1094" s="87"/>
      <c r="O1094" s="87"/>
      <c r="P1094" s="87"/>
      <c r="Q1094" s="87"/>
      <c r="R1094" s="87"/>
      <c r="S1094" s="87"/>
      <c r="T1094" s="87"/>
      <c r="U1094" s="87"/>
      <c r="V1094" s="87"/>
      <c r="W1094" s="87"/>
      <c r="X1094" s="87"/>
      <c r="Y1094" s="87"/>
      <c r="Z1094" s="87"/>
      <c r="AA1094" s="87"/>
      <c r="AB1094" s="87"/>
      <c r="AC1094" s="87"/>
      <c r="AD1094" s="87"/>
      <c r="AE1094" s="87"/>
      <c r="AF1094" s="87"/>
      <c r="AG1094" s="87"/>
      <c r="AH1094" s="87"/>
      <c r="AI1094" s="87"/>
      <c r="AJ1094" s="87"/>
      <c r="AK1094" s="87"/>
      <c r="AL1094" s="87"/>
      <c r="AM1094" s="87"/>
      <c r="AN1094" s="87"/>
      <c r="AO1094" s="87"/>
      <c r="AP1094" s="87"/>
      <c r="AQ1094" s="87"/>
      <c r="AR1094" s="87"/>
      <c r="AS1094" s="87"/>
      <c r="AT1094" s="87"/>
      <c r="AU1094" s="87"/>
      <c r="AV1094" s="87"/>
      <c r="AW1094" s="87"/>
      <c r="AX1094" s="87"/>
      <c r="AY1094" s="87"/>
      <c r="AZ1094" s="87"/>
      <c r="BA1094" s="87"/>
      <c r="BB1094" s="87"/>
      <c r="BC1094" s="87"/>
      <c r="BD1094" s="87"/>
      <c r="BE1094" s="87"/>
      <c r="BF1094" s="87"/>
      <c r="BG1094" s="87"/>
      <c r="BH1094" s="87"/>
      <c r="BI1094" s="87"/>
      <c r="BJ1094" s="87"/>
      <c r="BK1094" s="87"/>
      <c r="BL1094" s="87"/>
      <c r="BM1094" s="87"/>
      <c r="BN1094" s="87"/>
      <c r="BO1094" s="87"/>
      <c r="BP1094" s="87"/>
      <c r="BQ1094" s="87"/>
      <c r="BR1094" s="87"/>
      <c r="BS1094" s="63"/>
    </row>
    <row r="1095" spans="4:71" s="64" customFormat="1" ht="9.75" customHeight="1" x14ac:dyDescent="0.3">
      <c r="D1095" s="87"/>
      <c r="E1095" s="87"/>
      <c r="F1095" s="87"/>
      <c r="G1095" s="87"/>
      <c r="H1095" s="87"/>
      <c r="I1095" s="87"/>
      <c r="J1095" s="87"/>
      <c r="K1095" s="87"/>
      <c r="L1095" s="87"/>
      <c r="M1095" s="87"/>
      <c r="N1095" s="87"/>
      <c r="O1095" s="87"/>
      <c r="P1095" s="87"/>
      <c r="Q1095" s="87"/>
      <c r="R1095" s="87"/>
      <c r="S1095" s="87"/>
      <c r="T1095" s="87"/>
      <c r="U1095" s="87"/>
      <c r="V1095" s="87"/>
      <c r="W1095" s="87"/>
      <c r="X1095" s="87"/>
      <c r="Y1095" s="87"/>
      <c r="Z1095" s="87"/>
      <c r="AA1095" s="87"/>
      <c r="AB1095" s="87"/>
      <c r="AC1095" s="87"/>
      <c r="AD1095" s="87"/>
      <c r="AE1095" s="87"/>
      <c r="AF1095" s="87"/>
      <c r="AG1095" s="87"/>
      <c r="AH1095" s="87"/>
      <c r="AI1095" s="87"/>
      <c r="AJ1095" s="87"/>
      <c r="AK1095" s="87"/>
      <c r="AL1095" s="87"/>
      <c r="AM1095" s="87"/>
      <c r="AN1095" s="87"/>
      <c r="AO1095" s="87"/>
      <c r="AP1095" s="87"/>
      <c r="AQ1095" s="87"/>
      <c r="AR1095" s="87"/>
      <c r="AS1095" s="87"/>
      <c r="AT1095" s="87"/>
      <c r="AU1095" s="87"/>
      <c r="AV1095" s="87"/>
      <c r="AW1095" s="87"/>
      <c r="AX1095" s="87"/>
      <c r="AY1095" s="87"/>
      <c r="AZ1095" s="87"/>
      <c r="BA1095" s="87"/>
      <c r="BB1095" s="87"/>
      <c r="BC1095" s="87"/>
      <c r="BD1095" s="87"/>
      <c r="BE1095" s="87"/>
      <c r="BF1095" s="87"/>
      <c r="BG1095" s="87"/>
      <c r="BH1095" s="87"/>
      <c r="BI1095" s="87"/>
      <c r="BJ1095" s="87"/>
      <c r="BK1095" s="87"/>
      <c r="BL1095" s="87"/>
      <c r="BM1095" s="87"/>
      <c r="BN1095" s="87"/>
      <c r="BO1095" s="87"/>
      <c r="BP1095" s="87"/>
      <c r="BQ1095" s="87"/>
      <c r="BR1095" s="87"/>
      <c r="BS1095" s="63"/>
    </row>
    <row r="1096" spans="4:71" s="64" customFormat="1" ht="9.75" customHeight="1" x14ac:dyDescent="0.3">
      <c r="D1096" s="87"/>
      <c r="E1096" s="87"/>
      <c r="F1096" s="87"/>
      <c r="G1096" s="87"/>
      <c r="H1096" s="87"/>
      <c r="I1096" s="87"/>
      <c r="J1096" s="87"/>
      <c r="K1096" s="87"/>
      <c r="L1096" s="87"/>
      <c r="M1096" s="87"/>
      <c r="N1096" s="87"/>
      <c r="O1096" s="87"/>
      <c r="P1096" s="87"/>
      <c r="Q1096" s="87"/>
      <c r="R1096" s="87"/>
      <c r="S1096" s="87"/>
      <c r="T1096" s="87"/>
      <c r="U1096" s="87"/>
      <c r="V1096" s="87"/>
      <c r="W1096" s="87"/>
      <c r="X1096" s="87"/>
      <c r="Y1096" s="87"/>
      <c r="Z1096" s="87"/>
      <c r="AA1096" s="87"/>
      <c r="AB1096" s="87"/>
      <c r="AC1096" s="87"/>
      <c r="AD1096" s="87"/>
      <c r="AE1096" s="87"/>
      <c r="AF1096" s="87"/>
      <c r="AG1096" s="87"/>
      <c r="AH1096" s="87"/>
      <c r="AI1096" s="87"/>
      <c r="AJ1096" s="87"/>
      <c r="AK1096" s="87"/>
      <c r="AL1096" s="87"/>
      <c r="AM1096" s="87"/>
      <c r="AN1096" s="87"/>
      <c r="AO1096" s="87"/>
      <c r="AP1096" s="87"/>
      <c r="AQ1096" s="87"/>
      <c r="AR1096" s="87"/>
      <c r="AS1096" s="87"/>
      <c r="AT1096" s="87"/>
      <c r="AU1096" s="87"/>
      <c r="AV1096" s="87"/>
      <c r="AW1096" s="87"/>
      <c r="AX1096" s="87"/>
      <c r="AY1096" s="87"/>
      <c r="AZ1096" s="87"/>
      <c r="BA1096" s="87"/>
      <c r="BB1096" s="87"/>
      <c r="BC1096" s="87"/>
      <c r="BD1096" s="87"/>
      <c r="BE1096" s="87"/>
      <c r="BF1096" s="87"/>
      <c r="BG1096" s="87"/>
      <c r="BH1096" s="87"/>
      <c r="BI1096" s="87"/>
      <c r="BJ1096" s="87"/>
      <c r="BK1096" s="87"/>
      <c r="BL1096" s="87"/>
      <c r="BM1096" s="87"/>
      <c r="BN1096" s="87"/>
      <c r="BO1096" s="87"/>
      <c r="BP1096" s="87"/>
      <c r="BQ1096" s="87"/>
      <c r="BR1096" s="87"/>
      <c r="BS1096" s="63"/>
    </row>
    <row r="1097" spans="4:71" s="64" customFormat="1" ht="9.75" customHeight="1" x14ac:dyDescent="0.3">
      <c r="D1097" s="87"/>
      <c r="E1097" s="87"/>
      <c r="F1097" s="87"/>
      <c r="G1097" s="87"/>
      <c r="H1097" s="87"/>
      <c r="I1097" s="87"/>
      <c r="J1097" s="87"/>
      <c r="K1097" s="87"/>
      <c r="L1097" s="87"/>
      <c r="M1097" s="87"/>
      <c r="N1097" s="87"/>
      <c r="O1097" s="87"/>
      <c r="P1097" s="87"/>
      <c r="Q1097" s="87"/>
      <c r="R1097" s="87"/>
      <c r="S1097" s="87"/>
      <c r="T1097" s="87"/>
      <c r="U1097" s="87"/>
      <c r="V1097" s="87"/>
      <c r="W1097" s="87"/>
      <c r="X1097" s="87"/>
      <c r="Y1097" s="87"/>
      <c r="Z1097" s="87"/>
      <c r="AA1097" s="87"/>
      <c r="AB1097" s="87"/>
      <c r="AC1097" s="87"/>
      <c r="AD1097" s="87"/>
      <c r="AE1097" s="87"/>
      <c r="AF1097" s="87"/>
      <c r="AG1097" s="87"/>
      <c r="AH1097" s="87"/>
      <c r="AI1097" s="87"/>
      <c r="AJ1097" s="87"/>
      <c r="AK1097" s="87"/>
      <c r="AL1097" s="87"/>
      <c r="AM1097" s="87"/>
      <c r="AN1097" s="87"/>
      <c r="AO1097" s="87"/>
      <c r="AP1097" s="87"/>
      <c r="AQ1097" s="87"/>
      <c r="AR1097" s="87"/>
      <c r="AS1097" s="87"/>
      <c r="AT1097" s="87"/>
      <c r="AU1097" s="87"/>
      <c r="AV1097" s="87"/>
      <c r="AW1097" s="87"/>
      <c r="AX1097" s="87"/>
      <c r="AY1097" s="87"/>
      <c r="AZ1097" s="87"/>
      <c r="BA1097" s="87"/>
      <c r="BB1097" s="87"/>
      <c r="BC1097" s="87"/>
      <c r="BD1097" s="87"/>
      <c r="BE1097" s="87"/>
      <c r="BF1097" s="87"/>
      <c r="BG1097" s="87"/>
      <c r="BH1097" s="87"/>
      <c r="BI1097" s="87"/>
      <c r="BJ1097" s="87"/>
      <c r="BK1097" s="87"/>
      <c r="BL1097" s="87"/>
      <c r="BM1097" s="87"/>
      <c r="BN1097" s="87"/>
      <c r="BO1097" s="87"/>
      <c r="BP1097" s="87"/>
      <c r="BQ1097" s="87"/>
      <c r="BR1097" s="87"/>
      <c r="BS1097" s="63"/>
    </row>
    <row r="1098" spans="4:71" s="64" customFormat="1" ht="9.75" customHeight="1" x14ac:dyDescent="0.3">
      <c r="D1098" s="87"/>
      <c r="E1098" s="87"/>
      <c r="F1098" s="87"/>
      <c r="G1098" s="87"/>
      <c r="H1098" s="87"/>
      <c r="I1098" s="87"/>
      <c r="J1098" s="87"/>
      <c r="K1098" s="87"/>
      <c r="L1098" s="87"/>
      <c r="M1098" s="87"/>
      <c r="N1098" s="87"/>
      <c r="O1098" s="87"/>
      <c r="P1098" s="87"/>
      <c r="Q1098" s="87"/>
      <c r="R1098" s="87"/>
      <c r="S1098" s="87"/>
      <c r="T1098" s="87"/>
      <c r="U1098" s="87"/>
      <c r="V1098" s="87"/>
      <c r="W1098" s="87"/>
      <c r="X1098" s="87"/>
      <c r="Y1098" s="87"/>
      <c r="Z1098" s="87"/>
      <c r="AA1098" s="87"/>
      <c r="AB1098" s="87"/>
      <c r="AC1098" s="87"/>
      <c r="AD1098" s="87"/>
      <c r="AE1098" s="87"/>
      <c r="AF1098" s="87"/>
      <c r="AG1098" s="87"/>
      <c r="AH1098" s="87"/>
      <c r="AI1098" s="87"/>
      <c r="AJ1098" s="87"/>
      <c r="AK1098" s="87"/>
      <c r="AL1098" s="87"/>
      <c r="AM1098" s="87"/>
      <c r="AN1098" s="87"/>
      <c r="AO1098" s="87"/>
      <c r="AP1098" s="87"/>
      <c r="AQ1098" s="87"/>
      <c r="AR1098" s="87"/>
      <c r="AS1098" s="87"/>
      <c r="AT1098" s="87"/>
      <c r="AU1098" s="87"/>
      <c r="AV1098" s="87"/>
      <c r="AW1098" s="87"/>
      <c r="AX1098" s="87"/>
      <c r="AY1098" s="87"/>
      <c r="AZ1098" s="87"/>
      <c r="BA1098" s="87"/>
      <c r="BB1098" s="87"/>
      <c r="BC1098" s="87"/>
      <c r="BD1098" s="87"/>
      <c r="BE1098" s="87"/>
      <c r="BF1098" s="87"/>
      <c r="BG1098" s="87"/>
      <c r="BH1098" s="87"/>
      <c r="BI1098" s="87"/>
      <c r="BJ1098" s="87"/>
      <c r="BK1098" s="87"/>
      <c r="BL1098" s="87"/>
      <c r="BM1098" s="87"/>
      <c r="BN1098" s="87"/>
      <c r="BO1098" s="87"/>
      <c r="BP1098" s="87"/>
      <c r="BQ1098" s="87"/>
      <c r="BR1098" s="87"/>
      <c r="BS1098" s="63"/>
    </row>
    <row r="1099" spans="4:71" s="64" customFormat="1" ht="9.75" customHeight="1" x14ac:dyDescent="0.3">
      <c r="D1099" s="87"/>
      <c r="E1099" s="87"/>
      <c r="F1099" s="87"/>
      <c r="G1099" s="87"/>
      <c r="H1099" s="87"/>
      <c r="I1099" s="87"/>
      <c r="J1099" s="87"/>
      <c r="K1099" s="87"/>
      <c r="L1099" s="87"/>
      <c r="M1099" s="87"/>
      <c r="N1099" s="87"/>
      <c r="O1099" s="87"/>
      <c r="P1099" s="87"/>
      <c r="Q1099" s="87"/>
      <c r="R1099" s="87"/>
      <c r="S1099" s="87"/>
      <c r="T1099" s="87"/>
      <c r="U1099" s="87"/>
      <c r="V1099" s="87"/>
      <c r="W1099" s="87"/>
      <c r="X1099" s="87"/>
      <c r="Y1099" s="87"/>
      <c r="Z1099" s="87"/>
      <c r="AA1099" s="87"/>
      <c r="AB1099" s="87"/>
      <c r="AC1099" s="87"/>
      <c r="AD1099" s="87"/>
      <c r="AE1099" s="87"/>
      <c r="AF1099" s="87"/>
      <c r="AG1099" s="87"/>
      <c r="AH1099" s="87"/>
      <c r="AI1099" s="87"/>
      <c r="AJ1099" s="87"/>
      <c r="AK1099" s="87"/>
      <c r="AL1099" s="87"/>
      <c r="AM1099" s="87"/>
      <c r="AN1099" s="87"/>
      <c r="AO1099" s="87"/>
      <c r="AP1099" s="87"/>
      <c r="AQ1099" s="87"/>
      <c r="AR1099" s="87"/>
      <c r="AS1099" s="87"/>
      <c r="AT1099" s="87"/>
      <c r="AU1099" s="87"/>
      <c r="AV1099" s="87"/>
      <c r="AW1099" s="87"/>
      <c r="AX1099" s="87"/>
      <c r="AY1099" s="87"/>
      <c r="AZ1099" s="87"/>
      <c r="BA1099" s="87"/>
      <c r="BB1099" s="87"/>
      <c r="BC1099" s="87"/>
      <c r="BD1099" s="87"/>
      <c r="BE1099" s="87"/>
      <c r="BF1099" s="87"/>
      <c r="BG1099" s="87"/>
      <c r="BH1099" s="87"/>
      <c r="BI1099" s="87"/>
      <c r="BJ1099" s="87"/>
      <c r="BK1099" s="87"/>
      <c r="BL1099" s="87"/>
      <c r="BM1099" s="87"/>
      <c r="BN1099" s="87"/>
      <c r="BO1099" s="87"/>
      <c r="BP1099" s="87"/>
      <c r="BQ1099" s="87"/>
      <c r="BR1099" s="87"/>
      <c r="BS1099" s="63"/>
    </row>
    <row r="1100" spans="4:71" s="64" customFormat="1" ht="9.75" customHeight="1" x14ac:dyDescent="0.3">
      <c r="D1100" s="87"/>
      <c r="E1100" s="87"/>
      <c r="F1100" s="87"/>
      <c r="G1100" s="87"/>
      <c r="H1100" s="87"/>
      <c r="I1100" s="87"/>
      <c r="J1100" s="87"/>
      <c r="K1100" s="87"/>
      <c r="L1100" s="87"/>
      <c r="M1100" s="87"/>
      <c r="N1100" s="87"/>
      <c r="O1100" s="87"/>
      <c r="P1100" s="87"/>
      <c r="Q1100" s="87"/>
      <c r="R1100" s="87"/>
      <c r="S1100" s="87"/>
      <c r="T1100" s="87"/>
      <c r="U1100" s="87"/>
      <c r="V1100" s="87"/>
      <c r="W1100" s="87"/>
      <c r="X1100" s="87"/>
      <c r="Y1100" s="87"/>
      <c r="Z1100" s="87"/>
      <c r="AA1100" s="87"/>
      <c r="AB1100" s="87"/>
      <c r="AC1100" s="87"/>
      <c r="AD1100" s="87"/>
      <c r="AE1100" s="87"/>
      <c r="AF1100" s="87"/>
      <c r="AG1100" s="87"/>
      <c r="AH1100" s="87"/>
      <c r="AI1100" s="87"/>
      <c r="AJ1100" s="87"/>
      <c r="AK1100" s="87"/>
      <c r="AL1100" s="87"/>
      <c r="AM1100" s="87"/>
      <c r="AN1100" s="87"/>
      <c r="AO1100" s="87"/>
      <c r="AP1100" s="87"/>
      <c r="AQ1100" s="87"/>
      <c r="AR1100" s="87"/>
      <c r="AS1100" s="87"/>
      <c r="AT1100" s="87"/>
      <c r="AU1100" s="87"/>
      <c r="AV1100" s="87"/>
      <c r="AW1100" s="87"/>
      <c r="AX1100" s="87"/>
      <c r="AY1100" s="87"/>
      <c r="AZ1100" s="87"/>
      <c r="BA1100" s="87"/>
      <c r="BB1100" s="87"/>
      <c r="BC1100" s="87"/>
      <c r="BD1100" s="87"/>
      <c r="BE1100" s="87"/>
      <c r="BF1100" s="87"/>
      <c r="BG1100" s="87"/>
      <c r="BH1100" s="87"/>
      <c r="BI1100" s="87"/>
      <c r="BJ1100" s="87"/>
      <c r="BK1100" s="87"/>
      <c r="BL1100" s="87"/>
      <c r="BM1100" s="87"/>
      <c r="BN1100" s="87"/>
      <c r="BO1100" s="87"/>
      <c r="BP1100" s="87"/>
      <c r="BQ1100" s="87"/>
      <c r="BR1100" s="87"/>
      <c r="BS1100" s="63"/>
    </row>
    <row r="1101" spans="4:71" s="64" customFormat="1" ht="9.75" customHeight="1" x14ac:dyDescent="0.3">
      <c r="D1101" s="87"/>
      <c r="E1101" s="87"/>
      <c r="F1101" s="87"/>
      <c r="G1101" s="87"/>
      <c r="H1101" s="87"/>
      <c r="I1101" s="87"/>
      <c r="J1101" s="87"/>
      <c r="K1101" s="87"/>
      <c r="L1101" s="87"/>
      <c r="M1101" s="87"/>
      <c r="N1101" s="87"/>
      <c r="O1101" s="87"/>
      <c r="P1101" s="87"/>
      <c r="Q1101" s="87"/>
      <c r="R1101" s="87"/>
      <c r="S1101" s="87"/>
      <c r="T1101" s="87"/>
      <c r="U1101" s="87"/>
      <c r="V1101" s="87"/>
      <c r="W1101" s="87"/>
      <c r="X1101" s="87"/>
      <c r="Y1101" s="87"/>
      <c r="Z1101" s="87"/>
      <c r="AA1101" s="87"/>
      <c r="AB1101" s="87"/>
      <c r="AC1101" s="87"/>
      <c r="AD1101" s="87"/>
      <c r="AE1101" s="87"/>
      <c r="AF1101" s="87"/>
      <c r="AG1101" s="87"/>
      <c r="AH1101" s="87"/>
      <c r="AI1101" s="87"/>
      <c r="AJ1101" s="87"/>
      <c r="AK1101" s="87"/>
      <c r="AL1101" s="87"/>
      <c r="AM1101" s="87"/>
      <c r="AN1101" s="87"/>
      <c r="AO1101" s="87"/>
      <c r="AP1101" s="87"/>
      <c r="AQ1101" s="87"/>
      <c r="AR1101" s="87"/>
      <c r="AS1101" s="87"/>
      <c r="AT1101" s="87"/>
      <c r="AU1101" s="87"/>
      <c r="AV1101" s="87"/>
      <c r="AW1101" s="87"/>
      <c r="AX1101" s="87"/>
      <c r="AY1101" s="87"/>
      <c r="AZ1101" s="87"/>
      <c r="BA1101" s="87"/>
      <c r="BB1101" s="87"/>
      <c r="BC1101" s="87"/>
      <c r="BD1101" s="87"/>
      <c r="BE1101" s="87"/>
      <c r="BF1101" s="87"/>
      <c r="BG1101" s="87"/>
      <c r="BH1101" s="87"/>
      <c r="BI1101" s="87"/>
      <c r="BJ1101" s="87"/>
      <c r="BK1101" s="87"/>
      <c r="BL1101" s="87"/>
      <c r="BM1101" s="87"/>
      <c r="BN1101" s="87"/>
      <c r="BO1101" s="87"/>
      <c r="BP1101" s="87"/>
      <c r="BQ1101" s="87"/>
      <c r="BR1101" s="87"/>
      <c r="BS1101" s="63"/>
    </row>
    <row r="1102" spans="4:71" s="64" customFormat="1" ht="9.75" customHeight="1" x14ac:dyDescent="0.3">
      <c r="D1102" s="87"/>
      <c r="E1102" s="87"/>
      <c r="F1102" s="87"/>
      <c r="G1102" s="87"/>
      <c r="H1102" s="87"/>
      <c r="I1102" s="87"/>
      <c r="J1102" s="87"/>
      <c r="K1102" s="87"/>
      <c r="L1102" s="87"/>
      <c r="M1102" s="87"/>
      <c r="N1102" s="87"/>
      <c r="O1102" s="87"/>
      <c r="P1102" s="87"/>
      <c r="Q1102" s="87"/>
      <c r="R1102" s="87"/>
      <c r="S1102" s="87"/>
      <c r="T1102" s="87"/>
      <c r="U1102" s="87"/>
      <c r="V1102" s="87"/>
      <c r="W1102" s="87"/>
      <c r="X1102" s="87"/>
      <c r="Y1102" s="87"/>
      <c r="Z1102" s="87"/>
      <c r="AA1102" s="87"/>
      <c r="AB1102" s="87"/>
      <c r="AC1102" s="87"/>
      <c r="AD1102" s="87"/>
      <c r="AE1102" s="87"/>
      <c r="AF1102" s="87"/>
      <c r="AG1102" s="87"/>
      <c r="AH1102" s="87"/>
      <c r="AI1102" s="87"/>
      <c r="AJ1102" s="87"/>
      <c r="AK1102" s="87"/>
      <c r="AL1102" s="87"/>
      <c r="AM1102" s="87"/>
      <c r="AN1102" s="87"/>
      <c r="AO1102" s="87"/>
      <c r="AP1102" s="87"/>
      <c r="AQ1102" s="87"/>
      <c r="AR1102" s="87"/>
      <c r="AS1102" s="87"/>
      <c r="AT1102" s="87"/>
      <c r="AU1102" s="87"/>
      <c r="AV1102" s="87"/>
      <c r="AW1102" s="87"/>
      <c r="AX1102" s="87"/>
      <c r="AY1102" s="87"/>
      <c r="AZ1102" s="87"/>
      <c r="BA1102" s="87"/>
      <c r="BB1102" s="87"/>
      <c r="BC1102" s="87"/>
      <c r="BD1102" s="87"/>
      <c r="BE1102" s="87"/>
      <c r="BF1102" s="87"/>
      <c r="BG1102" s="87"/>
      <c r="BH1102" s="87"/>
      <c r="BI1102" s="87"/>
      <c r="BJ1102" s="87"/>
      <c r="BK1102" s="87"/>
      <c r="BL1102" s="87"/>
      <c r="BM1102" s="87"/>
      <c r="BN1102" s="87"/>
      <c r="BO1102" s="87"/>
      <c r="BP1102" s="87"/>
      <c r="BQ1102" s="87"/>
      <c r="BR1102" s="87"/>
      <c r="BS1102" s="63"/>
    </row>
    <row r="1103" spans="4:71" s="64" customFormat="1" ht="9.75" customHeight="1" x14ac:dyDescent="0.3">
      <c r="D1103" s="87"/>
      <c r="E1103" s="87"/>
      <c r="F1103" s="87"/>
      <c r="G1103" s="87"/>
      <c r="H1103" s="87"/>
      <c r="I1103" s="87"/>
      <c r="J1103" s="87"/>
      <c r="K1103" s="87"/>
      <c r="L1103" s="87"/>
      <c r="M1103" s="87"/>
      <c r="N1103" s="87"/>
      <c r="O1103" s="87"/>
      <c r="P1103" s="87"/>
      <c r="Q1103" s="87"/>
      <c r="R1103" s="87"/>
      <c r="S1103" s="87"/>
      <c r="T1103" s="87"/>
      <c r="U1103" s="87"/>
      <c r="V1103" s="87"/>
      <c r="W1103" s="87"/>
      <c r="X1103" s="87"/>
      <c r="Y1103" s="87"/>
      <c r="Z1103" s="87"/>
      <c r="AA1103" s="87"/>
      <c r="AB1103" s="87"/>
      <c r="AC1103" s="87"/>
      <c r="AD1103" s="87"/>
      <c r="AE1103" s="87"/>
      <c r="AF1103" s="87"/>
      <c r="AG1103" s="87"/>
      <c r="AH1103" s="87"/>
      <c r="AI1103" s="87"/>
      <c r="AJ1103" s="87"/>
      <c r="AK1103" s="87"/>
      <c r="AL1103" s="87"/>
      <c r="AM1103" s="87"/>
      <c r="AN1103" s="87"/>
      <c r="AO1103" s="87"/>
      <c r="AP1103" s="87"/>
      <c r="AQ1103" s="87"/>
      <c r="AR1103" s="87"/>
      <c r="AS1103" s="87"/>
      <c r="AT1103" s="87"/>
      <c r="AU1103" s="87"/>
      <c r="AV1103" s="87"/>
      <c r="AW1103" s="87"/>
      <c r="AX1103" s="87"/>
      <c r="AY1103" s="87"/>
      <c r="AZ1103" s="87"/>
      <c r="BA1103" s="87"/>
      <c r="BB1103" s="87"/>
      <c r="BC1103" s="87"/>
      <c r="BD1103" s="87"/>
      <c r="BE1103" s="87"/>
      <c r="BF1103" s="87"/>
      <c r="BG1103" s="87"/>
      <c r="BH1103" s="87"/>
      <c r="BI1103" s="87"/>
      <c r="BJ1103" s="87"/>
      <c r="BK1103" s="87"/>
      <c r="BL1103" s="87"/>
      <c r="BM1103" s="87"/>
      <c r="BN1103" s="87"/>
      <c r="BO1103" s="87"/>
      <c r="BP1103" s="87"/>
      <c r="BQ1103" s="87"/>
      <c r="BR1103" s="87"/>
      <c r="BS1103" s="63"/>
    </row>
    <row r="1104" spans="4:71" s="64" customFormat="1" ht="9.75" customHeight="1" x14ac:dyDescent="0.3">
      <c r="D1104" s="87"/>
      <c r="E1104" s="87"/>
      <c r="F1104" s="87"/>
      <c r="G1104" s="87"/>
      <c r="H1104" s="87"/>
      <c r="I1104" s="87"/>
      <c r="J1104" s="87"/>
      <c r="K1104" s="87"/>
      <c r="L1104" s="87"/>
      <c r="M1104" s="87"/>
      <c r="N1104" s="87"/>
      <c r="O1104" s="87"/>
      <c r="P1104" s="87"/>
      <c r="Q1104" s="87"/>
      <c r="R1104" s="87"/>
      <c r="S1104" s="87"/>
      <c r="T1104" s="87"/>
      <c r="U1104" s="87"/>
      <c r="V1104" s="87"/>
      <c r="W1104" s="87"/>
      <c r="X1104" s="87"/>
      <c r="Y1104" s="87"/>
      <c r="Z1104" s="87"/>
      <c r="AA1104" s="87"/>
      <c r="AB1104" s="87"/>
      <c r="AC1104" s="87"/>
      <c r="AD1104" s="87"/>
      <c r="AE1104" s="87"/>
      <c r="AF1104" s="87"/>
      <c r="AG1104" s="87"/>
      <c r="AH1104" s="87"/>
      <c r="AI1104" s="87"/>
      <c r="AJ1104" s="87"/>
      <c r="AK1104" s="87"/>
      <c r="AL1104" s="87"/>
      <c r="AM1104" s="87"/>
      <c r="AN1104" s="87"/>
      <c r="AO1104" s="87"/>
      <c r="AP1104" s="87"/>
      <c r="AQ1104" s="87"/>
      <c r="AR1104" s="87"/>
      <c r="AS1104" s="87"/>
      <c r="AT1104" s="87"/>
      <c r="AU1104" s="87"/>
      <c r="AV1104" s="87"/>
      <c r="AW1104" s="87"/>
      <c r="AX1104" s="87"/>
      <c r="AY1104" s="87"/>
      <c r="AZ1104" s="87"/>
      <c r="BA1104" s="87"/>
      <c r="BB1104" s="87"/>
      <c r="BC1104" s="87"/>
      <c r="BD1104" s="87"/>
      <c r="BE1104" s="87"/>
      <c r="BF1104" s="87"/>
      <c r="BG1104" s="87"/>
      <c r="BH1104" s="87"/>
      <c r="BI1104" s="87"/>
      <c r="BJ1104" s="87"/>
      <c r="BK1104" s="87"/>
      <c r="BL1104" s="87"/>
      <c r="BM1104" s="87"/>
      <c r="BN1104" s="87"/>
      <c r="BO1104" s="87"/>
      <c r="BP1104" s="87"/>
      <c r="BQ1104" s="87"/>
      <c r="BR1104" s="87"/>
      <c r="BS1104" s="63"/>
    </row>
    <row r="1105" spans="4:71" s="64" customFormat="1" ht="9.75" customHeight="1" x14ac:dyDescent="0.3">
      <c r="D1105" s="87"/>
      <c r="E1105" s="87"/>
      <c r="F1105" s="87"/>
      <c r="G1105" s="87"/>
      <c r="H1105" s="87"/>
      <c r="I1105" s="87"/>
      <c r="J1105" s="87"/>
      <c r="K1105" s="87"/>
      <c r="L1105" s="87"/>
      <c r="M1105" s="87"/>
      <c r="N1105" s="87"/>
      <c r="O1105" s="87"/>
      <c r="P1105" s="87"/>
      <c r="Q1105" s="87"/>
      <c r="R1105" s="87"/>
      <c r="S1105" s="87"/>
      <c r="T1105" s="87"/>
      <c r="U1105" s="87"/>
      <c r="V1105" s="87"/>
      <c r="W1105" s="87"/>
      <c r="X1105" s="87"/>
      <c r="Y1105" s="87"/>
      <c r="Z1105" s="87"/>
      <c r="AA1105" s="87"/>
      <c r="AB1105" s="87"/>
      <c r="AC1105" s="87"/>
      <c r="AD1105" s="87"/>
      <c r="AE1105" s="87"/>
      <c r="AF1105" s="87"/>
      <c r="AG1105" s="87"/>
      <c r="AH1105" s="87"/>
      <c r="AI1105" s="87"/>
      <c r="AJ1105" s="87"/>
      <c r="AK1105" s="87"/>
      <c r="AL1105" s="87"/>
      <c r="AM1105" s="87"/>
      <c r="AN1105" s="87"/>
      <c r="AO1105" s="87"/>
      <c r="AP1105" s="87"/>
      <c r="AQ1105" s="87"/>
      <c r="AR1105" s="87"/>
      <c r="AS1105" s="87"/>
      <c r="AT1105" s="87"/>
      <c r="AU1105" s="87"/>
      <c r="AV1105" s="87"/>
      <c r="AW1105" s="87"/>
      <c r="AX1105" s="87"/>
      <c r="AY1105" s="87"/>
      <c r="AZ1105" s="87"/>
      <c r="BA1105" s="87"/>
      <c r="BB1105" s="87"/>
      <c r="BC1105" s="87"/>
      <c r="BD1105" s="87"/>
      <c r="BE1105" s="87"/>
      <c r="BF1105" s="87"/>
      <c r="BG1105" s="87"/>
      <c r="BH1105" s="87"/>
      <c r="BI1105" s="87"/>
      <c r="BJ1105" s="87"/>
      <c r="BK1105" s="87"/>
      <c r="BL1105" s="87"/>
      <c r="BM1105" s="87"/>
      <c r="BN1105" s="87"/>
      <c r="BO1105" s="87"/>
      <c r="BP1105" s="87"/>
      <c r="BQ1105" s="87"/>
      <c r="BR1105" s="87"/>
      <c r="BS1105" s="63"/>
    </row>
    <row r="1106" spans="4:71" s="64" customFormat="1" ht="9.75" customHeight="1" x14ac:dyDescent="0.3">
      <c r="D1106" s="87"/>
      <c r="E1106" s="87"/>
      <c r="F1106" s="87"/>
      <c r="G1106" s="87"/>
      <c r="H1106" s="87"/>
      <c r="I1106" s="87"/>
      <c r="J1106" s="87"/>
      <c r="K1106" s="87"/>
      <c r="L1106" s="87"/>
      <c r="M1106" s="87"/>
      <c r="N1106" s="87"/>
      <c r="O1106" s="87"/>
      <c r="P1106" s="87"/>
      <c r="Q1106" s="87"/>
      <c r="R1106" s="87"/>
      <c r="S1106" s="87"/>
      <c r="T1106" s="87"/>
      <c r="U1106" s="87"/>
      <c r="V1106" s="87"/>
      <c r="W1106" s="87"/>
      <c r="X1106" s="87"/>
      <c r="Y1106" s="87"/>
      <c r="Z1106" s="87"/>
      <c r="AA1106" s="87"/>
      <c r="AB1106" s="87"/>
      <c r="AC1106" s="87"/>
      <c r="AD1106" s="87"/>
      <c r="AE1106" s="87"/>
      <c r="AF1106" s="87"/>
      <c r="AG1106" s="87"/>
      <c r="AH1106" s="87"/>
      <c r="AI1106" s="87"/>
      <c r="AJ1106" s="87"/>
      <c r="AK1106" s="87"/>
      <c r="AL1106" s="87"/>
      <c r="AM1106" s="87"/>
      <c r="AN1106" s="87"/>
      <c r="AO1106" s="87"/>
      <c r="AP1106" s="87"/>
      <c r="AQ1106" s="87"/>
      <c r="AR1106" s="87"/>
      <c r="AS1106" s="87"/>
      <c r="AT1106" s="87"/>
      <c r="AU1106" s="87"/>
      <c r="AV1106" s="87"/>
      <c r="AW1106" s="87"/>
      <c r="AX1106" s="87"/>
      <c r="AY1106" s="87"/>
      <c r="AZ1106" s="87"/>
      <c r="BA1106" s="87"/>
      <c r="BB1106" s="87"/>
      <c r="BC1106" s="87"/>
      <c r="BD1106" s="87"/>
      <c r="BE1106" s="87"/>
      <c r="BF1106" s="87"/>
      <c r="BG1106" s="87"/>
      <c r="BH1106" s="87"/>
      <c r="BI1106" s="87"/>
      <c r="BJ1106" s="87"/>
      <c r="BK1106" s="87"/>
      <c r="BL1106" s="87"/>
      <c r="BM1106" s="87"/>
      <c r="BN1106" s="87"/>
      <c r="BO1106" s="87"/>
      <c r="BP1106" s="87"/>
      <c r="BQ1106" s="87"/>
      <c r="BR1106" s="87"/>
      <c r="BS1106" s="63"/>
    </row>
    <row r="1107" spans="4:71" s="64" customFormat="1" ht="9.75" customHeight="1" x14ac:dyDescent="0.3">
      <c r="D1107" s="87"/>
      <c r="E1107" s="87"/>
      <c r="F1107" s="87"/>
      <c r="G1107" s="87"/>
      <c r="H1107" s="87"/>
      <c r="I1107" s="87"/>
      <c r="J1107" s="87"/>
      <c r="K1107" s="87"/>
      <c r="L1107" s="87"/>
      <c r="M1107" s="87"/>
      <c r="N1107" s="87"/>
      <c r="O1107" s="87"/>
      <c r="P1107" s="87"/>
      <c r="Q1107" s="87"/>
      <c r="R1107" s="87"/>
      <c r="S1107" s="87"/>
      <c r="T1107" s="87"/>
      <c r="U1107" s="87"/>
      <c r="V1107" s="87"/>
      <c r="W1107" s="87"/>
      <c r="X1107" s="87"/>
      <c r="Y1107" s="87"/>
      <c r="Z1107" s="87"/>
      <c r="AA1107" s="87"/>
      <c r="AB1107" s="87"/>
      <c r="AC1107" s="87"/>
      <c r="AD1107" s="87"/>
      <c r="AE1107" s="87"/>
      <c r="AF1107" s="87"/>
      <c r="AG1107" s="87"/>
      <c r="AH1107" s="87"/>
      <c r="AI1107" s="87"/>
      <c r="AJ1107" s="87"/>
      <c r="AK1107" s="87"/>
      <c r="AL1107" s="87"/>
      <c r="AM1107" s="87"/>
      <c r="AN1107" s="87"/>
      <c r="AO1107" s="87"/>
      <c r="AP1107" s="87"/>
      <c r="AQ1107" s="87"/>
      <c r="AR1107" s="87"/>
      <c r="AS1107" s="87"/>
      <c r="AT1107" s="87"/>
      <c r="AU1107" s="87"/>
      <c r="AV1107" s="87"/>
      <c r="AW1107" s="87"/>
      <c r="AX1107" s="87"/>
      <c r="AY1107" s="87"/>
      <c r="AZ1107" s="87"/>
      <c r="BA1107" s="87"/>
      <c r="BB1107" s="87"/>
      <c r="BC1107" s="87"/>
      <c r="BD1107" s="87"/>
      <c r="BE1107" s="87"/>
      <c r="BF1107" s="87"/>
      <c r="BG1107" s="87"/>
      <c r="BH1107" s="87"/>
      <c r="BI1107" s="87"/>
      <c r="BJ1107" s="87"/>
      <c r="BK1107" s="87"/>
      <c r="BL1107" s="87"/>
      <c r="BM1107" s="87"/>
      <c r="BN1107" s="87"/>
      <c r="BO1107" s="87"/>
      <c r="BP1107" s="87"/>
      <c r="BQ1107" s="87"/>
      <c r="BR1107" s="87"/>
      <c r="BS1107" s="63"/>
    </row>
    <row r="1108" spans="4:71" s="64" customFormat="1" ht="9.75" customHeight="1" x14ac:dyDescent="0.3">
      <c r="D1108" s="87"/>
      <c r="E1108" s="87"/>
      <c r="F1108" s="87"/>
      <c r="G1108" s="87"/>
      <c r="H1108" s="87"/>
      <c r="I1108" s="87"/>
      <c r="J1108" s="87"/>
      <c r="K1108" s="87"/>
      <c r="L1108" s="87"/>
      <c r="M1108" s="87"/>
      <c r="N1108" s="87"/>
      <c r="O1108" s="87"/>
      <c r="P1108" s="87"/>
      <c r="Q1108" s="87"/>
      <c r="R1108" s="87"/>
      <c r="S1108" s="87"/>
      <c r="T1108" s="87"/>
      <c r="U1108" s="87"/>
      <c r="V1108" s="87"/>
      <c r="W1108" s="87"/>
      <c r="X1108" s="87"/>
      <c r="Y1108" s="87"/>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c r="AT1108" s="87"/>
      <c r="AU1108" s="87"/>
      <c r="AV1108" s="87"/>
      <c r="AW1108" s="87"/>
      <c r="AX1108" s="87"/>
      <c r="AY1108" s="87"/>
      <c r="AZ1108" s="87"/>
      <c r="BA1108" s="87"/>
      <c r="BB1108" s="87"/>
      <c r="BC1108" s="87"/>
      <c r="BD1108" s="87"/>
      <c r="BE1108" s="87"/>
      <c r="BF1108" s="87"/>
      <c r="BG1108" s="87"/>
      <c r="BH1108" s="87"/>
      <c r="BI1108" s="87"/>
      <c r="BJ1108" s="87"/>
      <c r="BK1108" s="87"/>
      <c r="BL1108" s="87"/>
      <c r="BM1108" s="87"/>
      <c r="BN1108" s="87"/>
      <c r="BO1108" s="87"/>
      <c r="BP1108" s="87"/>
      <c r="BQ1108" s="87"/>
      <c r="BR1108" s="87"/>
      <c r="BS1108" s="63"/>
    </row>
    <row r="1109" spans="4:71" s="64" customFormat="1" ht="9.75" customHeight="1" x14ac:dyDescent="0.3">
      <c r="D1109" s="87"/>
      <c r="E1109" s="87"/>
      <c r="F1109" s="87"/>
      <c r="G1109" s="87"/>
      <c r="H1109" s="87"/>
      <c r="I1109" s="87"/>
      <c r="J1109" s="87"/>
      <c r="K1109" s="87"/>
      <c r="L1109" s="87"/>
      <c r="M1109" s="87"/>
      <c r="N1109" s="87"/>
      <c r="O1109" s="87"/>
      <c r="P1109" s="87"/>
      <c r="Q1109" s="87"/>
      <c r="R1109" s="87"/>
      <c r="S1109" s="87"/>
      <c r="T1109" s="87"/>
      <c r="U1109" s="87"/>
      <c r="V1109" s="87"/>
      <c r="W1109" s="87"/>
      <c r="X1109" s="87"/>
      <c r="Y1109" s="87"/>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c r="AT1109" s="87"/>
      <c r="AU1109" s="87"/>
      <c r="AV1109" s="87"/>
      <c r="AW1109" s="87"/>
      <c r="AX1109" s="87"/>
      <c r="AY1109" s="87"/>
      <c r="AZ1109" s="87"/>
      <c r="BA1109" s="87"/>
      <c r="BB1109" s="87"/>
      <c r="BC1109" s="87"/>
      <c r="BD1109" s="87"/>
      <c r="BE1109" s="87"/>
      <c r="BF1109" s="87"/>
      <c r="BG1109" s="87"/>
      <c r="BH1109" s="87"/>
      <c r="BI1109" s="87"/>
      <c r="BJ1109" s="87"/>
      <c r="BK1109" s="87"/>
      <c r="BL1109" s="87"/>
      <c r="BM1109" s="87"/>
      <c r="BN1109" s="87"/>
      <c r="BO1109" s="87"/>
      <c r="BP1109" s="87"/>
      <c r="BQ1109" s="87"/>
      <c r="BR1109" s="87"/>
      <c r="BS1109" s="63"/>
    </row>
    <row r="1110" spans="4:71" s="64" customFormat="1" ht="9.75" customHeight="1" x14ac:dyDescent="0.3">
      <c r="D1110" s="87"/>
      <c r="E1110" s="87"/>
      <c r="F1110" s="87"/>
      <c r="G1110" s="87"/>
      <c r="H1110" s="87"/>
      <c r="I1110" s="87"/>
      <c r="J1110" s="87"/>
      <c r="K1110" s="87"/>
      <c r="L1110" s="87"/>
      <c r="M1110" s="87"/>
      <c r="N1110" s="87"/>
      <c r="O1110" s="87"/>
      <c r="P1110" s="87"/>
      <c r="Q1110" s="87"/>
      <c r="R1110" s="87"/>
      <c r="S1110" s="87"/>
      <c r="T1110" s="87"/>
      <c r="U1110" s="87"/>
      <c r="V1110" s="87"/>
      <c r="W1110" s="87"/>
      <c r="X1110" s="87"/>
      <c r="Y1110" s="87"/>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c r="AT1110" s="87"/>
      <c r="AU1110" s="87"/>
      <c r="AV1110" s="87"/>
      <c r="AW1110" s="87"/>
      <c r="AX1110" s="87"/>
      <c r="AY1110" s="87"/>
      <c r="AZ1110" s="87"/>
      <c r="BA1110" s="87"/>
      <c r="BB1110" s="87"/>
      <c r="BC1110" s="87"/>
      <c r="BD1110" s="87"/>
      <c r="BE1110" s="87"/>
      <c r="BF1110" s="87"/>
      <c r="BG1110" s="87"/>
      <c r="BH1110" s="87"/>
      <c r="BI1110" s="87"/>
      <c r="BJ1110" s="87"/>
      <c r="BK1110" s="87"/>
      <c r="BL1110" s="87"/>
      <c r="BM1110" s="87"/>
      <c r="BN1110" s="87"/>
      <c r="BO1110" s="87"/>
      <c r="BP1110" s="87"/>
      <c r="BQ1110" s="87"/>
      <c r="BR1110" s="87"/>
      <c r="BS1110" s="63"/>
    </row>
    <row r="1111" spans="4:71" s="64" customFormat="1" ht="9.75" customHeight="1" x14ac:dyDescent="0.3">
      <c r="D1111" s="87"/>
      <c r="E1111" s="87"/>
      <c r="F1111" s="87"/>
      <c r="G1111" s="87"/>
      <c r="H1111" s="87"/>
      <c r="I1111" s="87"/>
      <c r="J1111" s="87"/>
      <c r="K1111" s="87"/>
      <c r="L1111" s="87"/>
      <c r="M1111" s="87"/>
      <c r="N1111" s="87"/>
      <c r="O1111" s="87"/>
      <c r="P1111" s="87"/>
      <c r="Q1111" s="87"/>
      <c r="R1111" s="87"/>
      <c r="S1111" s="87"/>
      <c r="T1111" s="87"/>
      <c r="U1111" s="87"/>
      <c r="V1111" s="87"/>
      <c r="W1111" s="87"/>
      <c r="X1111" s="87"/>
      <c r="Y1111" s="87"/>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c r="AT1111" s="87"/>
      <c r="AU1111" s="87"/>
      <c r="AV1111" s="87"/>
      <c r="AW1111" s="87"/>
      <c r="AX1111" s="87"/>
      <c r="AY1111" s="87"/>
      <c r="AZ1111" s="87"/>
      <c r="BA1111" s="87"/>
      <c r="BB1111" s="87"/>
      <c r="BC1111" s="87"/>
      <c r="BD1111" s="87"/>
      <c r="BE1111" s="87"/>
      <c r="BF1111" s="87"/>
      <c r="BG1111" s="87"/>
      <c r="BH1111" s="87"/>
      <c r="BI1111" s="87"/>
      <c r="BJ1111" s="87"/>
      <c r="BK1111" s="87"/>
      <c r="BL1111" s="87"/>
      <c r="BM1111" s="87"/>
      <c r="BN1111" s="87"/>
      <c r="BO1111" s="87"/>
      <c r="BP1111" s="87"/>
      <c r="BQ1111" s="87"/>
      <c r="BR1111" s="87"/>
      <c r="BS1111" s="63"/>
    </row>
    <row r="1112" spans="4:71" s="64" customFormat="1" ht="9.75" customHeight="1" x14ac:dyDescent="0.3">
      <c r="D1112" s="87"/>
      <c r="E1112" s="87"/>
      <c r="F1112" s="87"/>
      <c r="G1112" s="87"/>
      <c r="H1112" s="87"/>
      <c r="I1112" s="87"/>
      <c r="J1112" s="87"/>
      <c r="K1112" s="87"/>
      <c r="L1112" s="87"/>
      <c r="M1112" s="87"/>
      <c r="N1112" s="87"/>
      <c r="O1112" s="87"/>
      <c r="P1112" s="87"/>
      <c r="Q1112" s="87"/>
      <c r="R1112" s="87"/>
      <c r="S1112" s="87"/>
      <c r="T1112" s="87"/>
      <c r="U1112" s="87"/>
      <c r="V1112" s="87"/>
      <c r="W1112" s="87"/>
      <c r="X1112" s="87"/>
      <c r="Y1112" s="87"/>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c r="AT1112" s="87"/>
      <c r="AU1112" s="87"/>
      <c r="AV1112" s="87"/>
      <c r="AW1112" s="87"/>
      <c r="AX1112" s="87"/>
      <c r="AY1112" s="87"/>
      <c r="AZ1112" s="87"/>
      <c r="BA1112" s="87"/>
      <c r="BB1112" s="87"/>
      <c r="BC1112" s="87"/>
      <c r="BD1112" s="87"/>
      <c r="BE1112" s="87"/>
      <c r="BF1112" s="87"/>
      <c r="BG1112" s="87"/>
      <c r="BH1112" s="87"/>
      <c r="BI1112" s="87"/>
      <c r="BJ1112" s="87"/>
      <c r="BK1112" s="87"/>
      <c r="BL1112" s="87"/>
      <c r="BM1112" s="87"/>
      <c r="BN1112" s="87"/>
      <c r="BO1112" s="87"/>
      <c r="BP1112" s="87"/>
      <c r="BQ1112" s="87"/>
      <c r="BR1112" s="87"/>
      <c r="BS1112" s="63"/>
    </row>
    <row r="1113" spans="4:71" s="64" customFormat="1" ht="9.75" customHeight="1" x14ac:dyDescent="0.3">
      <c r="D1113" s="87"/>
      <c r="E1113" s="87"/>
      <c r="F1113" s="87"/>
      <c r="G1113" s="87"/>
      <c r="H1113" s="87"/>
      <c r="I1113" s="87"/>
      <c r="J1113" s="87"/>
      <c r="K1113" s="87"/>
      <c r="L1113" s="87"/>
      <c r="M1113" s="87"/>
      <c r="N1113" s="87"/>
      <c r="O1113" s="87"/>
      <c r="P1113" s="87"/>
      <c r="Q1113" s="87"/>
      <c r="R1113" s="87"/>
      <c r="S1113" s="87"/>
      <c r="T1113" s="87"/>
      <c r="U1113" s="87"/>
      <c r="V1113" s="87"/>
      <c r="W1113" s="87"/>
      <c r="X1113" s="87"/>
      <c r="Y1113" s="87"/>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c r="AT1113" s="87"/>
      <c r="AU1113" s="87"/>
      <c r="AV1113" s="87"/>
      <c r="AW1113" s="87"/>
      <c r="AX1113" s="87"/>
      <c r="AY1113" s="87"/>
      <c r="AZ1113" s="87"/>
      <c r="BA1113" s="87"/>
      <c r="BB1113" s="87"/>
      <c r="BC1113" s="87"/>
      <c r="BD1113" s="87"/>
      <c r="BE1113" s="87"/>
      <c r="BF1113" s="87"/>
      <c r="BG1113" s="87"/>
      <c r="BH1113" s="87"/>
      <c r="BI1113" s="87"/>
      <c r="BJ1113" s="87"/>
      <c r="BK1113" s="87"/>
      <c r="BL1113" s="87"/>
      <c r="BM1113" s="87"/>
      <c r="BN1113" s="87"/>
      <c r="BO1113" s="87"/>
      <c r="BP1113" s="87"/>
      <c r="BQ1113" s="87"/>
      <c r="BR1113" s="87"/>
      <c r="BS1113" s="63"/>
    </row>
    <row r="1114" spans="4:71" s="64" customFormat="1" ht="9.75" customHeight="1" x14ac:dyDescent="0.3">
      <c r="D1114" s="87"/>
      <c r="E1114" s="87"/>
      <c r="F1114" s="87"/>
      <c r="G1114" s="87"/>
      <c r="H1114" s="87"/>
      <c r="I1114" s="87"/>
      <c r="J1114" s="87"/>
      <c r="K1114" s="87"/>
      <c r="L1114" s="87"/>
      <c r="M1114" s="87"/>
      <c r="N1114" s="87"/>
      <c r="O1114" s="87"/>
      <c r="P1114" s="87"/>
      <c r="Q1114" s="87"/>
      <c r="R1114" s="87"/>
      <c r="S1114" s="87"/>
      <c r="T1114" s="87"/>
      <c r="U1114" s="87"/>
      <c r="V1114" s="87"/>
      <c r="W1114" s="87"/>
      <c r="X1114" s="87"/>
      <c r="Y1114" s="87"/>
      <c r="Z1114" s="87"/>
      <c r="AA1114" s="87"/>
      <c r="AB1114" s="87"/>
      <c r="AC1114" s="87"/>
      <c r="AD1114" s="87"/>
      <c r="AE1114" s="87"/>
      <c r="AF1114" s="87"/>
      <c r="AG1114" s="87"/>
      <c r="AH1114" s="87"/>
      <c r="AI1114" s="87"/>
      <c r="AJ1114" s="87"/>
      <c r="AK1114" s="87"/>
      <c r="AL1114" s="87"/>
      <c r="AM1114" s="87"/>
      <c r="AN1114" s="87"/>
      <c r="AO1114" s="87"/>
      <c r="AP1114" s="87"/>
      <c r="AQ1114" s="87"/>
      <c r="AR1114" s="87"/>
      <c r="AS1114" s="87"/>
      <c r="AT1114" s="87"/>
      <c r="AU1114" s="87"/>
      <c r="AV1114" s="87"/>
      <c r="AW1114" s="87"/>
      <c r="AX1114" s="87"/>
      <c r="AY1114" s="87"/>
      <c r="AZ1114" s="87"/>
      <c r="BA1114" s="87"/>
      <c r="BB1114" s="87"/>
      <c r="BC1114" s="87"/>
      <c r="BD1114" s="87"/>
      <c r="BE1114" s="87"/>
      <c r="BF1114" s="87"/>
      <c r="BG1114" s="87"/>
      <c r="BH1114" s="87"/>
      <c r="BI1114" s="87"/>
      <c r="BJ1114" s="87"/>
      <c r="BK1114" s="87"/>
      <c r="BL1114" s="87"/>
      <c r="BM1114" s="87"/>
      <c r="BN1114" s="87"/>
      <c r="BO1114" s="87"/>
      <c r="BP1114" s="87"/>
      <c r="BQ1114" s="87"/>
      <c r="BR1114" s="87"/>
      <c r="BS1114" s="63"/>
    </row>
    <row r="1115" spans="4:71" s="64" customFormat="1" ht="9.75" customHeight="1" x14ac:dyDescent="0.3">
      <c r="D1115" s="87"/>
      <c r="E1115" s="87"/>
      <c r="F1115" s="87"/>
      <c r="G1115" s="87"/>
      <c r="H1115" s="87"/>
      <c r="I1115" s="87"/>
      <c r="J1115" s="87"/>
      <c r="K1115" s="87"/>
      <c r="L1115" s="87"/>
      <c r="M1115" s="87"/>
      <c r="N1115" s="87"/>
      <c r="O1115" s="87"/>
      <c r="P1115" s="87"/>
      <c r="Q1115" s="87"/>
      <c r="R1115" s="87"/>
      <c r="S1115" s="87"/>
      <c r="T1115" s="87"/>
      <c r="U1115" s="87"/>
      <c r="V1115" s="87"/>
      <c r="W1115" s="87"/>
      <c r="X1115" s="87"/>
      <c r="Y1115" s="87"/>
      <c r="Z1115" s="87"/>
      <c r="AA1115" s="87"/>
      <c r="AB1115" s="87"/>
      <c r="AC1115" s="87"/>
      <c r="AD1115" s="87"/>
      <c r="AE1115" s="87"/>
      <c r="AF1115" s="87"/>
      <c r="AG1115" s="87"/>
      <c r="AH1115" s="87"/>
      <c r="AI1115" s="87"/>
      <c r="AJ1115" s="87"/>
      <c r="AK1115" s="87"/>
      <c r="AL1115" s="87"/>
      <c r="AM1115" s="87"/>
      <c r="AN1115" s="87"/>
      <c r="AO1115" s="87"/>
      <c r="AP1115" s="87"/>
      <c r="AQ1115" s="87"/>
      <c r="AR1115" s="87"/>
      <c r="AS1115" s="87"/>
      <c r="AT1115" s="87"/>
      <c r="AU1115" s="87"/>
      <c r="AV1115" s="87"/>
      <c r="AW1115" s="87"/>
      <c r="AX1115" s="87"/>
      <c r="AY1115" s="87"/>
      <c r="AZ1115" s="87"/>
      <c r="BA1115" s="87"/>
      <c r="BB1115" s="87"/>
      <c r="BC1115" s="87"/>
      <c r="BD1115" s="87"/>
      <c r="BE1115" s="87"/>
      <c r="BF1115" s="87"/>
      <c r="BG1115" s="87"/>
      <c r="BH1115" s="87"/>
      <c r="BI1115" s="87"/>
      <c r="BJ1115" s="87"/>
      <c r="BK1115" s="87"/>
      <c r="BL1115" s="87"/>
      <c r="BM1115" s="87"/>
      <c r="BN1115" s="87"/>
      <c r="BO1115" s="87"/>
      <c r="BP1115" s="87"/>
      <c r="BQ1115" s="87"/>
      <c r="BR1115" s="87"/>
      <c r="BS1115" s="63"/>
    </row>
    <row r="1116" spans="4:71" s="64" customFormat="1" ht="9.75" customHeight="1" x14ac:dyDescent="0.3">
      <c r="D1116" s="87"/>
      <c r="E1116" s="87"/>
      <c r="F1116" s="87"/>
      <c r="G1116" s="87"/>
      <c r="H1116" s="87"/>
      <c r="I1116" s="87"/>
      <c r="J1116" s="87"/>
      <c r="K1116" s="87"/>
      <c r="L1116" s="87"/>
      <c r="M1116" s="87"/>
      <c r="N1116" s="87"/>
      <c r="O1116" s="87"/>
      <c r="P1116" s="87"/>
      <c r="Q1116" s="87"/>
      <c r="R1116" s="87"/>
      <c r="S1116" s="87"/>
      <c r="T1116" s="87"/>
      <c r="U1116" s="87"/>
      <c r="V1116" s="87"/>
      <c r="W1116" s="87"/>
      <c r="X1116" s="87"/>
      <c r="Y1116" s="87"/>
      <c r="Z1116" s="87"/>
      <c r="AA1116" s="87"/>
      <c r="AB1116" s="87"/>
      <c r="AC1116" s="87"/>
      <c r="AD1116" s="87"/>
      <c r="AE1116" s="87"/>
      <c r="AF1116" s="87"/>
      <c r="AG1116" s="87"/>
      <c r="AH1116" s="87"/>
      <c r="AI1116" s="87"/>
      <c r="AJ1116" s="87"/>
      <c r="AK1116" s="87"/>
      <c r="AL1116" s="87"/>
      <c r="AM1116" s="87"/>
      <c r="AN1116" s="87"/>
      <c r="AO1116" s="87"/>
      <c r="AP1116" s="87"/>
      <c r="AQ1116" s="87"/>
      <c r="AR1116" s="87"/>
      <c r="AS1116" s="87"/>
      <c r="AT1116" s="87"/>
      <c r="AU1116" s="87"/>
      <c r="AV1116" s="87"/>
      <c r="AW1116" s="87"/>
      <c r="AX1116" s="87"/>
      <c r="AY1116" s="87"/>
      <c r="AZ1116" s="87"/>
      <c r="BA1116" s="87"/>
      <c r="BB1116" s="87"/>
      <c r="BC1116" s="87"/>
      <c r="BD1116" s="87"/>
      <c r="BE1116" s="87"/>
      <c r="BF1116" s="87"/>
      <c r="BG1116" s="87"/>
      <c r="BH1116" s="87"/>
      <c r="BI1116" s="87"/>
      <c r="BJ1116" s="87"/>
      <c r="BK1116" s="87"/>
      <c r="BL1116" s="87"/>
      <c r="BM1116" s="87"/>
      <c r="BN1116" s="87"/>
      <c r="BO1116" s="87"/>
      <c r="BP1116" s="87"/>
      <c r="BQ1116" s="87"/>
      <c r="BR1116" s="87"/>
      <c r="BS1116" s="63"/>
    </row>
    <row r="1117" spans="4:71" s="64" customFormat="1" ht="9.75" customHeight="1" x14ac:dyDescent="0.3">
      <c r="D1117" s="87"/>
      <c r="E1117" s="87"/>
      <c r="F1117" s="87"/>
      <c r="G1117" s="87"/>
      <c r="H1117" s="87"/>
      <c r="I1117" s="87"/>
      <c r="J1117" s="87"/>
      <c r="K1117" s="87"/>
      <c r="L1117" s="87"/>
      <c r="M1117" s="87"/>
      <c r="N1117" s="87"/>
      <c r="O1117" s="87"/>
      <c r="P1117" s="87"/>
      <c r="Q1117" s="87"/>
      <c r="R1117" s="87"/>
      <c r="S1117" s="87"/>
      <c r="T1117" s="87"/>
      <c r="U1117" s="87"/>
      <c r="V1117" s="87"/>
      <c r="W1117" s="87"/>
      <c r="X1117" s="87"/>
      <c r="Y1117" s="87"/>
      <c r="Z1117" s="87"/>
      <c r="AA1117" s="87"/>
      <c r="AB1117" s="87"/>
      <c r="AC1117" s="87"/>
      <c r="AD1117" s="87"/>
      <c r="AE1117" s="87"/>
      <c r="AF1117" s="87"/>
      <c r="AG1117" s="87"/>
      <c r="AH1117" s="87"/>
      <c r="AI1117" s="87"/>
      <c r="AJ1117" s="87"/>
      <c r="AK1117" s="87"/>
      <c r="AL1117" s="87"/>
      <c r="AM1117" s="87"/>
      <c r="AN1117" s="87"/>
      <c r="AO1117" s="87"/>
      <c r="AP1117" s="87"/>
      <c r="AQ1117" s="87"/>
      <c r="AR1117" s="87"/>
      <c r="AS1117" s="87"/>
      <c r="AT1117" s="87"/>
      <c r="AU1117" s="87"/>
      <c r="AV1117" s="87"/>
      <c r="AW1117" s="87"/>
      <c r="AX1117" s="87"/>
      <c r="AY1117" s="87"/>
      <c r="AZ1117" s="87"/>
      <c r="BA1117" s="87"/>
      <c r="BB1117" s="87"/>
      <c r="BC1117" s="87"/>
      <c r="BD1117" s="87"/>
      <c r="BE1117" s="87"/>
      <c r="BF1117" s="87"/>
      <c r="BG1117" s="87"/>
      <c r="BH1117" s="87"/>
      <c r="BI1117" s="87"/>
      <c r="BJ1117" s="87"/>
      <c r="BK1117" s="87"/>
      <c r="BL1117" s="87"/>
      <c r="BM1117" s="87"/>
      <c r="BN1117" s="87"/>
      <c r="BO1117" s="87"/>
      <c r="BP1117" s="87"/>
      <c r="BQ1117" s="87"/>
      <c r="BR1117" s="87"/>
      <c r="BS1117" s="63"/>
    </row>
    <row r="1118" spans="4:71" s="64" customFormat="1" ht="9.75" customHeight="1" x14ac:dyDescent="0.3">
      <c r="D1118" s="87"/>
      <c r="E1118" s="87"/>
      <c r="F1118" s="87"/>
      <c r="G1118" s="87"/>
      <c r="H1118" s="87"/>
      <c r="I1118" s="87"/>
      <c r="J1118" s="87"/>
      <c r="K1118" s="87"/>
      <c r="L1118" s="87"/>
      <c r="M1118" s="87"/>
      <c r="N1118" s="87"/>
      <c r="O1118" s="87"/>
      <c r="P1118" s="87"/>
      <c r="Q1118" s="87"/>
      <c r="R1118" s="87"/>
      <c r="S1118" s="87"/>
      <c r="T1118" s="87"/>
      <c r="U1118" s="87"/>
      <c r="V1118" s="87"/>
      <c r="W1118" s="87"/>
      <c r="X1118" s="87"/>
      <c r="Y1118" s="87"/>
      <c r="Z1118" s="87"/>
      <c r="AA1118" s="87"/>
      <c r="AB1118" s="87"/>
      <c r="AC1118" s="87"/>
      <c r="AD1118" s="87"/>
      <c r="AE1118" s="87"/>
      <c r="AF1118" s="87"/>
      <c r="AG1118" s="87"/>
      <c r="AH1118" s="87"/>
      <c r="AI1118" s="87"/>
      <c r="AJ1118" s="87"/>
      <c r="AK1118" s="87"/>
      <c r="AL1118" s="87"/>
      <c r="AM1118" s="87"/>
      <c r="AN1118" s="87"/>
      <c r="AO1118" s="87"/>
      <c r="AP1118" s="87"/>
      <c r="AQ1118" s="87"/>
      <c r="AR1118" s="87"/>
      <c r="AS1118" s="87"/>
      <c r="AT1118" s="87"/>
      <c r="AU1118" s="87"/>
      <c r="AV1118" s="87"/>
      <c r="AW1118" s="87"/>
      <c r="AX1118" s="87"/>
      <c r="AY1118" s="87"/>
      <c r="AZ1118" s="87"/>
      <c r="BA1118" s="87"/>
      <c r="BB1118" s="87"/>
      <c r="BC1118" s="87"/>
      <c r="BD1118" s="87"/>
      <c r="BE1118" s="87"/>
      <c r="BF1118" s="87"/>
      <c r="BG1118" s="87"/>
      <c r="BH1118" s="87"/>
      <c r="BI1118" s="87"/>
      <c r="BJ1118" s="87"/>
      <c r="BK1118" s="87"/>
      <c r="BL1118" s="87"/>
      <c r="BM1118" s="87"/>
      <c r="BN1118" s="87"/>
      <c r="BO1118" s="87"/>
      <c r="BP1118" s="87"/>
      <c r="BQ1118" s="87"/>
      <c r="BR1118" s="87"/>
      <c r="BS1118" s="63"/>
    </row>
    <row r="1119" spans="4:71" s="64" customFormat="1" ht="9.75" customHeight="1" x14ac:dyDescent="0.3">
      <c r="D1119" s="87"/>
      <c r="E1119" s="87"/>
      <c r="F1119" s="87"/>
      <c r="G1119" s="87"/>
      <c r="H1119" s="87"/>
      <c r="I1119" s="87"/>
      <c r="J1119" s="87"/>
      <c r="K1119" s="87"/>
      <c r="L1119" s="87"/>
      <c r="M1119" s="87"/>
      <c r="N1119" s="87"/>
      <c r="O1119" s="87"/>
      <c r="P1119" s="87"/>
      <c r="Q1119" s="87"/>
      <c r="R1119" s="87"/>
      <c r="S1119" s="87"/>
      <c r="T1119" s="87"/>
      <c r="U1119" s="87"/>
      <c r="V1119" s="87"/>
      <c r="W1119" s="87"/>
      <c r="X1119" s="87"/>
      <c r="Y1119" s="87"/>
      <c r="Z1119" s="87"/>
      <c r="AA1119" s="87"/>
      <c r="AB1119" s="87"/>
      <c r="AC1119" s="87"/>
      <c r="AD1119" s="87"/>
      <c r="AE1119" s="87"/>
      <c r="AF1119" s="87"/>
      <c r="AG1119" s="87"/>
      <c r="AH1119" s="87"/>
      <c r="AI1119" s="87"/>
      <c r="AJ1119" s="87"/>
      <c r="AK1119" s="87"/>
      <c r="AL1119" s="87"/>
      <c r="AM1119" s="87"/>
      <c r="AN1119" s="87"/>
      <c r="AO1119" s="87"/>
      <c r="AP1119" s="87"/>
      <c r="AQ1119" s="87"/>
      <c r="AR1119" s="87"/>
      <c r="AS1119" s="87"/>
      <c r="AT1119" s="87"/>
      <c r="AU1119" s="87"/>
      <c r="AV1119" s="87"/>
      <c r="AW1119" s="87"/>
      <c r="AX1119" s="87"/>
      <c r="AY1119" s="87"/>
      <c r="AZ1119" s="87"/>
      <c r="BA1119" s="87"/>
      <c r="BB1119" s="87"/>
      <c r="BC1119" s="87"/>
      <c r="BD1119" s="87"/>
      <c r="BE1119" s="87"/>
      <c r="BF1119" s="87"/>
      <c r="BG1119" s="87"/>
      <c r="BH1119" s="87"/>
      <c r="BI1119" s="87"/>
      <c r="BJ1119" s="87"/>
      <c r="BK1119" s="87"/>
      <c r="BL1119" s="87"/>
      <c r="BM1119" s="87"/>
      <c r="BN1119" s="87"/>
      <c r="BO1119" s="87"/>
      <c r="BP1119" s="87"/>
      <c r="BQ1119" s="87"/>
      <c r="BR1119" s="87"/>
      <c r="BS1119" s="63"/>
    </row>
    <row r="1120" spans="4:71" s="64" customFormat="1" ht="9.75" customHeight="1" x14ac:dyDescent="0.3">
      <c r="D1120" s="87"/>
      <c r="E1120" s="87"/>
      <c r="F1120" s="87"/>
      <c r="G1120" s="87"/>
      <c r="H1120" s="87"/>
      <c r="I1120" s="87"/>
      <c r="J1120" s="87"/>
      <c r="K1120" s="87"/>
      <c r="L1120" s="87"/>
      <c r="M1120" s="87"/>
      <c r="N1120" s="87"/>
      <c r="O1120" s="87"/>
      <c r="P1120" s="87"/>
      <c r="Q1120" s="87"/>
      <c r="R1120" s="87"/>
      <c r="S1120" s="87"/>
      <c r="T1120" s="87"/>
      <c r="U1120" s="87"/>
      <c r="V1120" s="87"/>
      <c r="W1120" s="87"/>
      <c r="X1120" s="87"/>
      <c r="Y1120" s="87"/>
      <c r="Z1120" s="87"/>
      <c r="AA1120" s="87"/>
      <c r="AB1120" s="87"/>
      <c r="AC1120" s="87"/>
      <c r="AD1120" s="87"/>
      <c r="AE1120" s="87"/>
      <c r="AF1120" s="87"/>
      <c r="AG1120" s="87"/>
      <c r="AH1120" s="87"/>
      <c r="AI1120" s="87"/>
      <c r="AJ1120" s="87"/>
      <c r="AK1120" s="87"/>
      <c r="AL1120" s="87"/>
      <c r="AM1120" s="87"/>
      <c r="AN1120" s="87"/>
      <c r="AO1120" s="87"/>
      <c r="AP1120" s="87"/>
      <c r="AQ1120" s="87"/>
      <c r="AR1120" s="87"/>
      <c r="AS1120" s="87"/>
      <c r="AT1120" s="87"/>
      <c r="AU1120" s="87"/>
      <c r="AV1120" s="87"/>
      <c r="AW1120" s="87"/>
      <c r="AX1120" s="87"/>
      <c r="AY1120" s="87"/>
      <c r="AZ1120" s="87"/>
      <c r="BA1120" s="87"/>
      <c r="BB1120" s="87"/>
      <c r="BC1120" s="87"/>
      <c r="BD1120" s="87"/>
      <c r="BE1120" s="87"/>
      <c r="BF1120" s="87"/>
      <c r="BG1120" s="87"/>
      <c r="BH1120" s="87"/>
      <c r="BI1120" s="87"/>
      <c r="BJ1120" s="87"/>
      <c r="BK1120" s="87"/>
      <c r="BL1120" s="87"/>
      <c r="BM1120" s="87"/>
      <c r="BN1120" s="87"/>
      <c r="BO1120" s="87"/>
      <c r="BP1120" s="87"/>
      <c r="BQ1120" s="87"/>
      <c r="BR1120" s="87"/>
      <c r="BS1120" s="63"/>
    </row>
    <row r="1121" spans="4:71" s="64" customFormat="1" ht="9.75" customHeight="1" x14ac:dyDescent="0.3">
      <c r="D1121" s="87"/>
      <c r="E1121" s="87"/>
      <c r="F1121" s="87"/>
      <c r="G1121" s="87"/>
      <c r="H1121" s="87"/>
      <c r="I1121" s="87"/>
      <c r="J1121" s="87"/>
      <c r="K1121" s="87"/>
      <c r="L1121" s="87"/>
      <c r="M1121" s="87"/>
      <c r="N1121" s="87"/>
      <c r="O1121" s="87"/>
      <c r="P1121" s="87"/>
      <c r="Q1121" s="87"/>
      <c r="R1121" s="87"/>
      <c r="S1121" s="87"/>
      <c r="T1121" s="87"/>
      <c r="U1121" s="87"/>
      <c r="V1121" s="87"/>
      <c r="W1121" s="87"/>
      <c r="X1121" s="87"/>
      <c r="Y1121" s="87"/>
      <c r="Z1121" s="87"/>
      <c r="AA1121" s="87"/>
      <c r="AB1121" s="87"/>
      <c r="AC1121" s="87"/>
      <c r="AD1121" s="87"/>
      <c r="AE1121" s="87"/>
      <c r="AF1121" s="87"/>
      <c r="AG1121" s="87"/>
      <c r="AH1121" s="87"/>
      <c r="AI1121" s="87"/>
      <c r="AJ1121" s="87"/>
      <c r="AK1121" s="87"/>
      <c r="AL1121" s="87"/>
      <c r="AM1121" s="87"/>
      <c r="AN1121" s="87"/>
      <c r="AO1121" s="87"/>
      <c r="AP1121" s="87"/>
      <c r="AQ1121" s="87"/>
      <c r="AR1121" s="87"/>
      <c r="AS1121" s="87"/>
      <c r="AT1121" s="87"/>
      <c r="AU1121" s="87"/>
      <c r="AV1121" s="87"/>
      <c r="AW1121" s="87"/>
      <c r="AX1121" s="87"/>
      <c r="AY1121" s="87"/>
      <c r="AZ1121" s="87"/>
      <c r="BA1121" s="87"/>
      <c r="BB1121" s="87"/>
      <c r="BC1121" s="87"/>
      <c r="BD1121" s="87"/>
      <c r="BE1121" s="87"/>
      <c r="BF1121" s="87"/>
      <c r="BG1121" s="87"/>
      <c r="BH1121" s="87"/>
      <c r="BI1121" s="87"/>
      <c r="BJ1121" s="87"/>
      <c r="BK1121" s="87"/>
      <c r="BL1121" s="87"/>
      <c r="BM1121" s="87"/>
      <c r="BN1121" s="87"/>
      <c r="BO1121" s="87"/>
      <c r="BP1121" s="87"/>
      <c r="BQ1121" s="87"/>
      <c r="BR1121" s="87"/>
      <c r="BS1121" s="63"/>
    </row>
    <row r="1122" spans="4:71" s="64" customFormat="1" ht="9.75" customHeight="1" x14ac:dyDescent="0.3">
      <c r="D1122" s="87"/>
      <c r="E1122" s="87"/>
      <c r="F1122" s="87"/>
      <c r="G1122" s="87"/>
      <c r="H1122" s="87"/>
      <c r="I1122" s="87"/>
      <c r="J1122" s="87"/>
      <c r="K1122" s="87"/>
      <c r="L1122" s="87"/>
      <c r="M1122" s="87"/>
      <c r="N1122" s="87"/>
      <c r="O1122" s="87"/>
      <c r="P1122" s="87"/>
      <c r="Q1122" s="87"/>
      <c r="R1122" s="87"/>
      <c r="S1122" s="87"/>
      <c r="T1122" s="87"/>
      <c r="U1122" s="87"/>
      <c r="V1122" s="87"/>
      <c r="W1122" s="87"/>
      <c r="X1122" s="87"/>
      <c r="Y1122" s="87"/>
      <c r="Z1122" s="87"/>
      <c r="AA1122" s="87"/>
      <c r="AB1122" s="87"/>
      <c r="AC1122" s="87"/>
      <c r="AD1122" s="87"/>
      <c r="AE1122" s="87"/>
      <c r="AF1122" s="87"/>
      <c r="AG1122" s="87"/>
      <c r="AH1122" s="87"/>
      <c r="AI1122" s="87"/>
      <c r="AJ1122" s="87"/>
      <c r="AK1122" s="87"/>
      <c r="AL1122" s="87"/>
      <c r="AM1122" s="87"/>
      <c r="AN1122" s="87"/>
      <c r="AO1122" s="87"/>
      <c r="AP1122" s="87"/>
      <c r="AQ1122" s="87"/>
      <c r="AR1122" s="87"/>
      <c r="AS1122" s="87"/>
      <c r="AT1122" s="87"/>
      <c r="AU1122" s="87"/>
      <c r="AV1122" s="87"/>
      <c r="AW1122" s="87"/>
      <c r="AX1122" s="87"/>
      <c r="AY1122" s="87"/>
      <c r="AZ1122" s="87"/>
      <c r="BA1122" s="87"/>
      <c r="BB1122" s="87"/>
      <c r="BC1122" s="87"/>
      <c r="BD1122" s="87"/>
      <c r="BE1122" s="87"/>
      <c r="BF1122" s="87"/>
      <c r="BG1122" s="87"/>
      <c r="BH1122" s="87"/>
      <c r="BI1122" s="87"/>
      <c r="BJ1122" s="87"/>
      <c r="BK1122" s="87"/>
      <c r="BL1122" s="87"/>
      <c r="BM1122" s="87"/>
      <c r="BN1122" s="87"/>
      <c r="BO1122" s="87"/>
      <c r="BP1122" s="87"/>
      <c r="BQ1122" s="87"/>
      <c r="BR1122" s="87"/>
      <c r="BS1122" s="63"/>
    </row>
    <row r="1123" spans="4:71" s="64" customFormat="1" ht="9.75" customHeight="1" x14ac:dyDescent="0.3">
      <c r="D1123" s="87"/>
      <c r="E1123" s="87"/>
      <c r="F1123" s="87"/>
      <c r="G1123" s="87"/>
      <c r="H1123" s="87"/>
      <c r="I1123" s="87"/>
      <c r="J1123" s="87"/>
      <c r="K1123" s="87"/>
      <c r="L1123" s="87"/>
      <c r="M1123" s="87"/>
      <c r="N1123" s="87"/>
      <c r="O1123" s="87"/>
      <c r="P1123" s="87"/>
      <c r="Q1123" s="87"/>
      <c r="R1123" s="87"/>
      <c r="S1123" s="87"/>
      <c r="T1123" s="87"/>
      <c r="U1123" s="87"/>
      <c r="V1123" s="87"/>
      <c r="W1123" s="87"/>
      <c r="X1123" s="87"/>
      <c r="Y1123" s="87"/>
      <c r="Z1123" s="87"/>
      <c r="AA1123" s="87"/>
      <c r="AB1123" s="87"/>
      <c r="AC1123" s="87"/>
      <c r="AD1123" s="87"/>
      <c r="AE1123" s="87"/>
      <c r="AF1123" s="87"/>
      <c r="AG1123" s="87"/>
      <c r="AH1123" s="87"/>
      <c r="AI1123" s="87"/>
      <c r="AJ1123" s="87"/>
      <c r="AK1123" s="87"/>
      <c r="AL1123" s="87"/>
      <c r="AM1123" s="87"/>
      <c r="AN1123" s="87"/>
      <c r="AO1123" s="87"/>
      <c r="AP1123" s="87"/>
      <c r="AQ1123" s="87"/>
      <c r="AR1123" s="87"/>
      <c r="AS1123" s="87"/>
      <c r="AT1123" s="87"/>
      <c r="AU1123" s="87"/>
      <c r="AV1123" s="87"/>
      <c r="AW1123" s="87"/>
      <c r="AX1123" s="87"/>
      <c r="AY1123" s="87"/>
      <c r="AZ1123" s="87"/>
      <c r="BA1123" s="87"/>
      <c r="BB1123" s="87"/>
      <c r="BC1123" s="87"/>
      <c r="BD1123" s="87"/>
      <c r="BE1123" s="87"/>
      <c r="BF1123" s="87"/>
      <c r="BG1123" s="87"/>
      <c r="BH1123" s="87"/>
      <c r="BI1123" s="87"/>
      <c r="BJ1123" s="87"/>
      <c r="BK1123" s="87"/>
      <c r="BL1123" s="87"/>
      <c r="BM1123" s="87"/>
      <c r="BN1123" s="87"/>
      <c r="BO1123" s="87"/>
      <c r="BP1123" s="87"/>
      <c r="BQ1123" s="87"/>
      <c r="BR1123" s="87"/>
      <c r="BS1123" s="63"/>
    </row>
    <row r="1124" spans="4:71" s="64" customFormat="1" ht="9.75" customHeight="1" x14ac:dyDescent="0.3">
      <c r="D1124" s="87"/>
      <c r="E1124" s="87"/>
      <c r="F1124" s="87"/>
      <c r="G1124" s="87"/>
      <c r="H1124" s="87"/>
      <c r="I1124" s="87"/>
      <c r="J1124" s="87"/>
      <c r="K1124" s="87"/>
      <c r="L1124" s="87"/>
      <c r="M1124" s="87"/>
      <c r="N1124" s="87"/>
      <c r="O1124" s="87"/>
      <c r="P1124" s="87"/>
      <c r="Q1124" s="87"/>
      <c r="R1124" s="87"/>
      <c r="S1124" s="87"/>
      <c r="T1124" s="87"/>
      <c r="U1124" s="87"/>
      <c r="V1124" s="87"/>
      <c r="W1124" s="87"/>
      <c r="X1124" s="87"/>
      <c r="Y1124" s="87"/>
      <c r="Z1124" s="87"/>
      <c r="AA1124" s="87"/>
      <c r="AB1124" s="87"/>
      <c r="AC1124" s="87"/>
      <c r="AD1124" s="87"/>
      <c r="AE1124" s="87"/>
      <c r="AF1124" s="87"/>
      <c r="AG1124" s="87"/>
      <c r="AH1124" s="87"/>
      <c r="AI1124" s="87"/>
      <c r="AJ1124" s="87"/>
      <c r="AK1124" s="87"/>
      <c r="AL1124" s="87"/>
      <c r="AM1124" s="87"/>
      <c r="AN1124" s="87"/>
      <c r="AO1124" s="87"/>
      <c r="AP1124" s="87"/>
      <c r="AQ1124" s="87"/>
      <c r="AR1124" s="87"/>
      <c r="AS1124" s="87"/>
      <c r="AT1124" s="87"/>
      <c r="AU1124" s="87"/>
      <c r="AV1124" s="87"/>
      <c r="AW1124" s="87"/>
      <c r="AX1124" s="87"/>
      <c r="AY1124" s="87"/>
      <c r="AZ1124" s="87"/>
      <c r="BA1124" s="87"/>
      <c r="BB1124" s="87"/>
      <c r="BC1124" s="87"/>
      <c r="BD1124" s="87"/>
      <c r="BE1124" s="87"/>
      <c r="BF1124" s="87"/>
      <c r="BG1124" s="87"/>
      <c r="BH1124" s="87"/>
      <c r="BI1124" s="87"/>
      <c r="BJ1124" s="87"/>
      <c r="BK1124" s="87"/>
      <c r="BL1124" s="87"/>
      <c r="BM1124" s="87"/>
      <c r="BN1124" s="87"/>
      <c r="BO1124" s="87"/>
      <c r="BP1124" s="87"/>
      <c r="BQ1124" s="87"/>
      <c r="BR1124" s="87"/>
      <c r="BS1124" s="63"/>
    </row>
    <row r="1125" spans="4:71" s="64" customFormat="1" ht="9.75" customHeight="1" x14ac:dyDescent="0.3">
      <c r="D1125" s="87"/>
      <c r="E1125" s="87"/>
      <c r="F1125" s="87"/>
      <c r="G1125" s="87"/>
      <c r="H1125" s="87"/>
      <c r="I1125" s="87"/>
      <c r="J1125" s="87"/>
      <c r="K1125" s="87"/>
      <c r="L1125" s="87"/>
      <c r="M1125" s="87"/>
      <c r="N1125" s="87"/>
      <c r="O1125" s="87"/>
      <c r="P1125" s="87"/>
      <c r="Q1125" s="87"/>
      <c r="R1125" s="87"/>
      <c r="S1125" s="87"/>
      <c r="T1125" s="87"/>
      <c r="U1125" s="87"/>
      <c r="V1125" s="87"/>
      <c r="W1125" s="87"/>
      <c r="X1125" s="87"/>
      <c r="Y1125" s="87"/>
      <c r="Z1125" s="87"/>
      <c r="AA1125" s="87"/>
      <c r="AB1125" s="87"/>
      <c r="AC1125" s="87"/>
      <c r="AD1125" s="87"/>
      <c r="AE1125" s="87"/>
      <c r="AF1125" s="87"/>
      <c r="AG1125" s="87"/>
      <c r="AH1125" s="87"/>
      <c r="AI1125" s="87"/>
      <c r="AJ1125" s="87"/>
      <c r="AK1125" s="87"/>
      <c r="AL1125" s="87"/>
      <c r="AM1125" s="87"/>
      <c r="AN1125" s="87"/>
      <c r="AO1125" s="87"/>
      <c r="AP1125" s="87"/>
      <c r="AQ1125" s="87"/>
      <c r="AR1125" s="87"/>
      <c r="AS1125" s="87"/>
      <c r="AT1125" s="87"/>
      <c r="AU1125" s="87"/>
      <c r="AV1125" s="87"/>
      <c r="AW1125" s="87"/>
      <c r="AX1125" s="87"/>
      <c r="AY1125" s="87"/>
      <c r="AZ1125" s="87"/>
      <c r="BA1125" s="87"/>
      <c r="BB1125" s="87"/>
      <c r="BC1125" s="87"/>
      <c r="BD1125" s="87"/>
      <c r="BE1125" s="87"/>
      <c r="BF1125" s="87"/>
      <c r="BG1125" s="87"/>
      <c r="BH1125" s="87"/>
      <c r="BI1125" s="87"/>
      <c r="BJ1125" s="87"/>
      <c r="BK1125" s="87"/>
      <c r="BL1125" s="87"/>
      <c r="BM1125" s="87"/>
      <c r="BN1125" s="87"/>
      <c r="BO1125" s="87"/>
      <c r="BP1125" s="87"/>
      <c r="BQ1125" s="87"/>
      <c r="BR1125" s="87"/>
      <c r="BS1125" s="63"/>
    </row>
    <row r="1126" spans="4:71" s="64" customFormat="1" ht="9.75" customHeight="1" x14ac:dyDescent="0.3">
      <c r="D1126" s="87"/>
      <c r="E1126" s="87"/>
      <c r="F1126" s="87"/>
      <c r="G1126" s="87"/>
      <c r="H1126" s="87"/>
      <c r="I1126" s="87"/>
      <c r="J1126" s="87"/>
      <c r="K1126" s="87"/>
      <c r="L1126" s="87"/>
      <c r="M1126" s="87"/>
      <c r="N1126" s="87"/>
      <c r="O1126" s="87"/>
      <c r="P1126" s="87"/>
      <c r="Q1126" s="87"/>
      <c r="R1126" s="87"/>
      <c r="S1126" s="87"/>
      <c r="T1126" s="87"/>
      <c r="U1126" s="87"/>
      <c r="V1126" s="87"/>
      <c r="W1126" s="87"/>
      <c r="X1126" s="87"/>
      <c r="Y1126" s="87"/>
      <c r="Z1126" s="87"/>
      <c r="AA1126" s="87"/>
      <c r="AB1126" s="87"/>
      <c r="AC1126" s="87"/>
      <c r="AD1126" s="87"/>
      <c r="AE1126" s="87"/>
      <c r="AF1126" s="87"/>
      <c r="AG1126" s="87"/>
      <c r="AH1126" s="87"/>
      <c r="AI1126" s="87"/>
      <c r="AJ1126" s="87"/>
      <c r="AK1126" s="87"/>
      <c r="AL1126" s="87"/>
      <c r="AM1126" s="87"/>
      <c r="AN1126" s="87"/>
      <c r="AO1126" s="87"/>
      <c r="AP1126" s="87"/>
      <c r="AQ1126" s="87"/>
      <c r="AR1126" s="87"/>
      <c r="AS1126" s="87"/>
      <c r="AT1126" s="87"/>
      <c r="AU1126" s="87"/>
      <c r="AV1126" s="87"/>
      <c r="AW1126" s="87"/>
      <c r="AX1126" s="87"/>
      <c r="AY1126" s="87"/>
      <c r="AZ1126" s="87"/>
      <c r="BA1126" s="87"/>
      <c r="BB1126" s="87"/>
      <c r="BC1126" s="87"/>
      <c r="BD1126" s="87"/>
      <c r="BE1126" s="87"/>
      <c r="BF1126" s="87"/>
      <c r="BG1126" s="87"/>
      <c r="BH1126" s="87"/>
      <c r="BI1126" s="87"/>
      <c r="BJ1126" s="87"/>
      <c r="BK1126" s="87"/>
      <c r="BL1126" s="87"/>
      <c r="BM1126" s="87"/>
      <c r="BN1126" s="87"/>
      <c r="BO1126" s="87"/>
      <c r="BP1126" s="87"/>
      <c r="BQ1126" s="87"/>
      <c r="BR1126" s="87"/>
      <c r="BS1126" s="63"/>
    </row>
    <row r="1127" spans="4:71" s="64" customFormat="1" ht="9.75" customHeight="1" x14ac:dyDescent="0.3">
      <c r="D1127" s="87"/>
      <c r="E1127" s="87"/>
      <c r="F1127" s="87"/>
      <c r="G1127" s="87"/>
      <c r="H1127" s="87"/>
      <c r="I1127" s="87"/>
      <c r="J1127" s="87"/>
      <c r="K1127" s="87"/>
      <c r="L1127" s="87"/>
      <c r="M1127" s="87"/>
      <c r="N1127" s="87"/>
      <c r="O1127" s="87"/>
      <c r="P1127" s="87"/>
      <c r="Q1127" s="87"/>
      <c r="R1127" s="87"/>
      <c r="S1127" s="87"/>
      <c r="T1127" s="87"/>
      <c r="U1127" s="87"/>
      <c r="V1127" s="87"/>
      <c r="W1127" s="87"/>
      <c r="X1127" s="87"/>
      <c r="Y1127" s="87"/>
      <c r="Z1127" s="87"/>
      <c r="AA1127" s="87"/>
      <c r="AB1127" s="87"/>
      <c r="AC1127" s="87"/>
      <c r="AD1127" s="87"/>
      <c r="AE1127" s="87"/>
      <c r="AF1127" s="87"/>
      <c r="AG1127" s="87"/>
      <c r="AH1127" s="87"/>
      <c r="AI1127" s="87"/>
      <c r="AJ1127" s="87"/>
      <c r="AK1127" s="87"/>
      <c r="AL1127" s="87"/>
      <c r="AM1127" s="87"/>
      <c r="AN1127" s="87"/>
      <c r="AO1127" s="87"/>
      <c r="AP1127" s="87"/>
      <c r="AQ1127" s="87"/>
      <c r="AR1127" s="87"/>
      <c r="AS1127" s="87"/>
      <c r="AT1127" s="87"/>
      <c r="AU1127" s="87"/>
      <c r="AV1127" s="87"/>
      <c r="AW1127" s="87"/>
      <c r="AX1127" s="87"/>
      <c r="AY1127" s="87"/>
      <c r="AZ1127" s="87"/>
      <c r="BA1127" s="87"/>
      <c r="BB1127" s="87"/>
      <c r="BC1127" s="87"/>
      <c r="BD1127" s="87"/>
      <c r="BE1127" s="87"/>
      <c r="BF1127" s="87"/>
      <c r="BG1127" s="87"/>
      <c r="BH1127" s="87"/>
      <c r="BI1127" s="87"/>
      <c r="BJ1127" s="87"/>
      <c r="BK1127" s="87"/>
      <c r="BL1127" s="87"/>
      <c r="BM1127" s="87"/>
      <c r="BN1127" s="87"/>
      <c r="BO1127" s="87"/>
      <c r="BP1127" s="87"/>
      <c r="BQ1127" s="87"/>
      <c r="BR1127" s="87"/>
      <c r="BS1127" s="63"/>
    </row>
    <row r="1128" spans="4:71" s="64" customFormat="1" ht="9.75" customHeight="1" x14ac:dyDescent="0.3">
      <c r="D1128" s="87"/>
      <c r="E1128" s="87"/>
      <c r="F1128" s="87"/>
      <c r="G1128" s="87"/>
      <c r="H1128" s="87"/>
      <c r="I1128" s="87"/>
      <c r="J1128" s="87"/>
      <c r="K1128" s="87"/>
      <c r="L1128" s="87"/>
      <c r="M1128" s="87"/>
      <c r="N1128" s="87"/>
      <c r="O1128" s="87"/>
      <c r="P1128" s="87"/>
      <c r="Q1128" s="87"/>
      <c r="R1128" s="87"/>
      <c r="S1128" s="87"/>
      <c r="T1128" s="87"/>
      <c r="U1128" s="87"/>
      <c r="V1128" s="87"/>
      <c r="W1128" s="87"/>
      <c r="X1128" s="87"/>
      <c r="Y1128" s="87"/>
      <c r="Z1128" s="87"/>
      <c r="AA1128" s="87"/>
      <c r="AB1128" s="87"/>
      <c r="AC1128" s="87"/>
      <c r="AD1128" s="87"/>
      <c r="AE1128" s="87"/>
      <c r="AF1128" s="87"/>
      <c r="AG1128" s="87"/>
      <c r="AH1128" s="87"/>
      <c r="AI1128" s="87"/>
      <c r="AJ1128" s="87"/>
      <c r="AK1128" s="87"/>
      <c r="AL1128" s="87"/>
      <c r="AM1128" s="87"/>
      <c r="AN1128" s="87"/>
      <c r="AO1128" s="87"/>
      <c r="AP1128" s="87"/>
      <c r="AQ1128" s="87"/>
      <c r="AR1128" s="87"/>
      <c r="AS1128" s="87"/>
      <c r="AT1128" s="87"/>
      <c r="AU1128" s="87"/>
      <c r="AV1128" s="87"/>
      <c r="AW1128" s="87"/>
      <c r="AX1128" s="87"/>
      <c r="AY1128" s="87"/>
      <c r="AZ1128" s="87"/>
      <c r="BA1128" s="87"/>
      <c r="BB1128" s="87"/>
      <c r="BC1128" s="87"/>
      <c r="BD1128" s="87"/>
      <c r="BE1128" s="87"/>
      <c r="BF1128" s="87"/>
      <c r="BG1128" s="87"/>
      <c r="BH1128" s="87"/>
      <c r="BI1128" s="87"/>
      <c r="BJ1128" s="87"/>
      <c r="BK1128" s="87"/>
      <c r="BL1128" s="87"/>
      <c r="BM1128" s="87"/>
      <c r="BN1128" s="87"/>
      <c r="BO1128" s="87"/>
      <c r="BP1128" s="87"/>
      <c r="BQ1128" s="87"/>
      <c r="BR1128" s="87"/>
      <c r="BS1128" s="63"/>
    </row>
    <row r="1129" spans="4:71" s="64" customFormat="1" ht="9.75" customHeight="1" x14ac:dyDescent="0.3">
      <c r="D1129" s="87"/>
      <c r="E1129" s="87"/>
      <c r="F1129" s="87"/>
      <c r="G1129" s="87"/>
      <c r="H1129" s="87"/>
      <c r="I1129" s="87"/>
      <c r="J1129" s="87"/>
      <c r="K1129" s="87"/>
      <c r="L1129" s="87"/>
      <c r="M1129" s="87"/>
      <c r="N1129" s="87"/>
      <c r="O1129" s="87"/>
      <c r="P1129" s="87"/>
      <c r="Q1129" s="87"/>
      <c r="R1129" s="87"/>
      <c r="S1129" s="87"/>
      <c r="T1129" s="87"/>
      <c r="U1129" s="87"/>
      <c r="V1129" s="87"/>
      <c r="W1129" s="87"/>
      <c r="X1129" s="87"/>
      <c r="Y1129" s="87"/>
      <c r="Z1129" s="87"/>
      <c r="AA1129" s="87"/>
      <c r="AB1129" s="87"/>
      <c r="AC1129" s="87"/>
      <c r="AD1129" s="87"/>
      <c r="AE1129" s="87"/>
      <c r="AF1129" s="87"/>
      <c r="AG1129" s="87"/>
      <c r="AH1129" s="87"/>
      <c r="AI1129" s="87"/>
      <c r="AJ1129" s="87"/>
      <c r="AK1129" s="87"/>
      <c r="AL1129" s="87"/>
      <c r="AM1129" s="87"/>
      <c r="AN1129" s="87"/>
      <c r="AO1129" s="87"/>
      <c r="AP1129" s="87"/>
      <c r="AQ1129" s="87"/>
      <c r="AR1129" s="87"/>
      <c r="AS1129" s="87"/>
      <c r="AT1129" s="87"/>
      <c r="AU1129" s="87"/>
      <c r="AV1129" s="87"/>
      <c r="AW1129" s="87"/>
      <c r="AX1129" s="87"/>
      <c r="AY1129" s="87"/>
      <c r="AZ1129" s="87"/>
      <c r="BA1129" s="87"/>
      <c r="BB1129" s="87"/>
      <c r="BC1129" s="87"/>
      <c r="BD1129" s="87"/>
      <c r="BE1129" s="87"/>
      <c r="BF1129" s="87"/>
      <c r="BG1129" s="87"/>
      <c r="BH1129" s="87"/>
      <c r="BI1129" s="87"/>
      <c r="BJ1129" s="87"/>
      <c r="BK1129" s="87"/>
      <c r="BL1129" s="87"/>
      <c r="BM1129" s="87"/>
      <c r="BN1129" s="87"/>
      <c r="BO1129" s="87"/>
      <c r="BP1129" s="87"/>
      <c r="BQ1129" s="87"/>
      <c r="BR1129" s="87"/>
      <c r="BS1129" s="63"/>
    </row>
    <row r="1130" spans="4:71" s="64" customFormat="1" ht="9.75" customHeight="1" x14ac:dyDescent="0.3">
      <c r="D1130" s="87"/>
      <c r="E1130" s="87"/>
      <c r="F1130" s="87"/>
      <c r="G1130" s="87"/>
      <c r="H1130" s="87"/>
      <c r="I1130" s="87"/>
      <c r="J1130" s="87"/>
      <c r="K1130" s="87"/>
      <c r="L1130" s="87"/>
      <c r="M1130" s="87"/>
      <c r="N1130" s="87"/>
      <c r="O1130" s="87"/>
      <c r="P1130" s="87"/>
      <c r="Q1130" s="87"/>
      <c r="R1130" s="87"/>
      <c r="S1130" s="87"/>
      <c r="T1130" s="87"/>
      <c r="U1130" s="87"/>
      <c r="V1130" s="87"/>
      <c r="W1130" s="87"/>
      <c r="X1130" s="87"/>
      <c r="Y1130" s="87"/>
      <c r="Z1130" s="87"/>
      <c r="AA1130" s="87"/>
      <c r="AB1130" s="87"/>
      <c r="AC1130" s="87"/>
      <c r="AD1130" s="87"/>
      <c r="AE1130" s="87"/>
      <c r="AF1130" s="87"/>
      <c r="AG1130" s="87"/>
      <c r="AH1130" s="87"/>
      <c r="AI1130" s="87"/>
      <c r="AJ1130" s="87"/>
      <c r="AK1130" s="87"/>
      <c r="AL1130" s="87"/>
      <c r="AM1130" s="87"/>
      <c r="AN1130" s="87"/>
      <c r="AO1130" s="87"/>
      <c r="AP1130" s="87"/>
      <c r="AQ1130" s="87"/>
      <c r="AR1130" s="87"/>
      <c r="AS1130" s="87"/>
      <c r="AT1130" s="87"/>
      <c r="AU1130" s="87"/>
      <c r="AV1130" s="87"/>
      <c r="AW1130" s="87"/>
      <c r="AX1130" s="87"/>
      <c r="AY1130" s="87"/>
      <c r="AZ1130" s="87"/>
      <c r="BA1130" s="87"/>
      <c r="BB1130" s="87"/>
      <c r="BC1130" s="87"/>
      <c r="BD1130" s="87"/>
      <c r="BE1130" s="87"/>
      <c r="BF1130" s="87"/>
      <c r="BG1130" s="87"/>
      <c r="BH1130" s="87"/>
      <c r="BI1130" s="87"/>
      <c r="BJ1130" s="87"/>
      <c r="BK1130" s="87"/>
      <c r="BL1130" s="87"/>
      <c r="BM1130" s="87"/>
      <c r="BN1130" s="87"/>
      <c r="BO1130" s="87"/>
      <c r="BP1130" s="87"/>
      <c r="BQ1130" s="87"/>
      <c r="BR1130" s="87"/>
      <c r="BS1130" s="63"/>
    </row>
    <row r="1131" spans="4:71" s="64" customFormat="1" ht="9.75" customHeight="1" x14ac:dyDescent="0.3">
      <c r="D1131" s="87"/>
      <c r="E1131" s="87"/>
      <c r="F1131" s="87"/>
      <c r="G1131" s="87"/>
      <c r="H1131" s="87"/>
      <c r="I1131" s="87"/>
      <c r="J1131" s="87"/>
      <c r="K1131" s="87"/>
      <c r="L1131" s="87"/>
      <c r="M1131" s="87"/>
      <c r="N1131" s="87"/>
      <c r="O1131" s="87"/>
      <c r="P1131" s="87"/>
      <c r="Q1131" s="87"/>
      <c r="R1131" s="87"/>
      <c r="S1131" s="87"/>
      <c r="T1131" s="87"/>
      <c r="U1131" s="87"/>
      <c r="V1131" s="87"/>
      <c r="W1131" s="87"/>
      <c r="X1131" s="87"/>
      <c r="Y1131" s="87"/>
      <c r="Z1131" s="87"/>
      <c r="AA1131" s="87"/>
      <c r="AB1131" s="87"/>
      <c r="AC1131" s="87"/>
      <c r="AD1131" s="87"/>
      <c r="AE1131" s="87"/>
      <c r="AF1131" s="87"/>
      <c r="AG1131" s="87"/>
      <c r="AH1131" s="87"/>
      <c r="AI1131" s="87"/>
      <c r="AJ1131" s="87"/>
      <c r="AK1131" s="87"/>
      <c r="AL1131" s="87"/>
      <c r="AM1131" s="87"/>
      <c r="AN1131" s="87"/>
      <c r="AO1131" s="87"/>
      <c r="AP1131" s="87"/>
      <c r="AQ1131" s="87"/>
      <c r="AR1131" s="87"/>
      <c r="AS1131" s="87"/>
      <c r="AT1131" s="87"/>
      <c r="AU1131" s="87"/>
      <c r="AV1131" s="87"/>
      <c r="AW1131" s="87"/>
      <c r="AX1131" s="87"/>
      <c r="AY1131" s="87"/>
      <c r="AZ1131" s="87"/>
      <c r="BA1131" s="87"/>
      <c r="BB1131" s="87"/>
      <c r="BC1131" s="87"/>
      <c r="BD1131" s="87"/>
      <c r="BE1131" s="87"/>
      <c r="BF1131" s="87"/>
      <c r="BG1131" s="87"/>
      <c r="BH1131" s="87"/>
      <c r="BI1131" s="87"/>
      <c r="BJ1131" s="87"/>
      <c r="BK1131" s="87"/>
      <c r="BL1131" s="87"/>
      <c r="BM1131" s="87"/>
      <c r="BN1131" s="87"/>
      <c r="BO1131" s="87"/>
      <c r="BP1131" s="87"/>
      <c r="BQ1131" s="87"/>
      <c r="BR1131" s="87"/>
      <c r="BS1131" s="63"/>
    </row>
    <row r="1132" spans="4:71" s="64" customFormat="1" ht="9.75" customHeight="1" x14ac:dyDescent="0.3">
      <c r="D1132" s="87"/>
      <c r="E1132" s="87"/>
      <c r="F1132" s="87"/>
      <c r="G1132" s="87"/>
      <c r="H1132" s="87"/>
      <c r="I1132" s="87"/>
      <c r="J1132" s="87"/>
      <c r="K1132" s="87"/>
      <c r="L1132" s="87"/>
      <c r="M1132" s="87"/>
      <c r="N1132" s="87"/>
      <c r="O1132" s="87"/>
      <c r="P1132" s="87"/>
      <c r="Q1132" s="87"/>
      <c r="R1132" s="87"/>
      <c r="S1132" s="87"/>
      <c r="T1132" s="87"/>
      <c r="U1132" s="87"/>
      <c r="V1132" s="87"/>
      <c r="W1132" s="87"/>
      <c r="X1132" s="87"/>
      <c r="Y1132" s="87"/>
      <c r="Z1132" s="87"/>
      <c r="AA1132" s="87"/>
      <c r="AB1132" s="87"/>
      <c r="AC1132" s="87"/>
      <c r="AD1132" s="87"/>
      <c r="AE1132" s="87"/>
      <c r="AF1132" s="87"/>
      <c r="AG1132" s="87"/>
      <c r="AH1132" s="87"/>
      <c r="AI1132" s="87"/>
      <c r="AJ1132" s="87"/>
      <c r="AK1132" s="87"/>
      <c r="AL1132" s="87"/>
      <c r="AM1132" s="87"/>
      <c r="AN1132" s="87"/>
      <c r="AO1132" s="87"/>
      <c r="AP1132" s="87"/>
      <c r="AQ1132" s="87"/>
      <c r="AR1132" s="87"/>
      <c r="AS1132" s="87"/>
      <c r="AT1132" s="87"/>
      <c r="AU1132" s="87"/>
      <c r="AV1132" s="87"/>
      <c r="AW1132" s="87"/>
      <c r="AX1132" s="87"/>
      <c r="AY1132" s="87"/>
      <c r="AZ1132" s="87"/>
      <c r="BA1132" s="87"/>
      <c r="BB1132" s="87"/>
      <c r="BC1132" s="87"/>
      <c r="BD1132" s="87"/>
      <c r="BE1132" s="87"/>
      <c r="BF1132" s="87"/>
      <c r="BG1132" s="87"/>
      <c r="BH1132" s="87"/>
      <c r="BI1132" s="87"/>
      <c r="BJ1132" s="87"/>
      <c r="BK1132" s="87"/>
      <c r="BL1132" s="87"/>
      <c r="BM1132" s="87"/>
      <c r="BN1132" s="87"/>
      <c r="BO1132" s="87"/>
      <c r="BP1132" s="87"/>
      <c r="BQ1132" s="87"/>
      <c r="BR1132" s="87"/>
      <c r="BS1132" s="63"/>
    </row>
    <row r="1133" spans="4:71" s="64" customFormat="1" ht="9.75" customHeight="1" x14ac:dyDescent="0.3">
      <c r="D1133" s="87"/>
      <c r="E1133" s="87"/>
      <c r="F1133" s="87"/>
      <c r="G1133" s="87"/>
      <c r="H1133" s="87"/>
      <c r="I1133" s="87"/>
      <c r="J1133" s="87"/>
      <c r="K1133" s="87"/>
      <c r="L1133" s="87"/>
      <c r="M1133" s="87"/>
      <c r="N1133" s="87"/>
      <c r="O1133" s="87"/>
      <c r="P1133" s="87"/>
      <c r="Q1133" s="87"/>
      <c r="R1133" s="87"/>
      <c r="S1133" s="87"/>
      <c r="T1133" s="87"/>
      <c r="U1133" s="87"/>
      <c r="V1133" s="87"/>
      <c r="W1133" s="87"/>
      <c r="X1133" s="87"/>
      <c r="Y1133" s="87"/>
      <c r="Z1133" s="87"/>
      <c r="AA1133" s="87"/>
      <c r="AB1133" s="87"/>
      <c r="AC1133" s="87"/>
      <c r="AD1133" s="87"/>
      <c r="AE1133" s="87"/>
      <c r="AF1133" s="87"/>
      <c r="AG1133" s="87"/>
      <c r="AH1133" s="87"/>
      <c r="AI1133" s="87"/>
      <c r="AJ1133" s="87"/>
      <c r="AK1133" s="87"/>
      <c r="AL1133" s="87"/>
      <c r="AM1133" s="87"/>
      <c r="AN1133" s="87"/>
      <c r="AO1133" s="87"/>
      <c r="AP1133" s="87"/>
      <c r="AQ1133" s="87"/>
      <c r="AR1133" s="87"/>
      <c r="AS1133" s="87"/>
      <c r="AT1133" s="87"/>
      <c r="AU1133" s="87"/>
      <c r="AV1133" s="87"/>
      <c r="AW1133" s="87"/>
      <c r="AX1133" s="87"/>
      <c r="AY1133" s="87"/>
      <c r="AZ1133" s="87"/>
      <c r="BA1133" s="87"/>
      <c r="BB1133" s="87"/>
      <c r="BC1133" s="87"/>
      <c r="BD1133" s="87"/>
      <c r="BE1133" s="87"/>
      <c r="BF1133" s="87"/>
      <c r="BG1133" s="87"/>
      <c r="BH1133" s="87"/>
      <c r="BI1133" s="87"/>
      <c r="BJ1133" s="87"/>
      <c r="BK1133" s="87"/>
      <c r="BL1133" s="87"/>
      <c r="BM1133" s="87"/>
      <c r="BN1133" s="87"/>
      <c r="BO1133" s="87"/>
      <c r="BP1133" s="87"/>
      <c r="BQ1133" s="87"/>
      <c r="BR1133" s="87"/>
      <c r="BS1133" s="63"/>
    </row>
    <row r="1134" spans="4:71" s="64" customFormat="1" ht="9.75" customHeight="1" x14ac:dyDescent="0.3">
      <c r="D1134" s="87"/>
      <c r="E1134" s="87"/>
      <c r="F1134" s="87"/>
      <c r="G1134" s="87"/>
      <c r="H1134" s="87"/>
      <c r="I1134" s="87"/>
      <c r="J1134" s="87"/>
      <c r="K1134" s="87"/>
      <c r="L1134" s="87"/>
      <c r="M1134" s="87"/>
      <c r="N1134" s="87"/>
      <c r="O1134" s="87"/>
      <c r="P1134" s="87"/>
      <c r="Q1134" s="87"/>
      <c r="R1134" s="87"/>
      <c r="S1134" s="87"/>
      <c r="T1134" s="87"/>
      <c r="U1134" s="87"/>
      <c r="V1134" s="87"/>
      <c r="W1134" s="87"/>
      <c r="X1134" s="87"/>
      <c r="Y1134" s="87"/>
      <c r="Z1134" s="87"/>
      <c r="AA1134" s="87"/>
      <c r="AB1134" s="87"/>
      <c r="AC1134" s="87"/>
      <c r="AD1134" s="87"/>
      <c r="AE1134" s="87"/>
      <c r="AF1134" s="87"/>
      <c r="AG1134" s="87"/>
      <c r="AH1134" s="87"/>
      <c r="AI1134" s="87"/>
      <c r="AJ1134" s="87"/>
      <c r="AK1134" s="87"/>
      <c r="AL1134" s="87"/>
      <c r="AM1134" s="87"/>
      <c r="AN1134" s="87"/>
      <c r="AO1134" s="87"/>
      <c r="AP1134" s="87"/>
      <c r="AQ1134" s="87"/>
      <c r="AR1134" s="87"/>
      <c r="AS1134" s="87"/>
      <c r="AT1134" s="87"/>
      <c r="AU1134" s="87"/>
      <c r="AV1134" s="87"/>
      <c r="AW1134" s="87"/>
      <c r="AX1134" s="87"/>
      <c r="AY1134" s="87"/>
      <c r="AZ1134" s="87"/>
      <c r="BA1134" s="87"/>
      <c r="BB1134" s="87"/>
      <c r="BC1134" s="87"/>
      <c r="BD1134" s="87"/>
      <c r="BE1134" s="87"/>
      <c r="BF1134" s="87"/>
      <c r="BG1134" s="87"/>
      <c r="BH1134" s="87"/>
      <c r="BI1134" s="87"/>
      <c r="BJ1134" s="87"/>
      <c r="BK1134" s="87"/>
      <c r="BL1134" s="87"/>
      <c r="BM1134" s="87"/>
      <c r="BN1134" s="87"/>
      <c r="BO1134" s="87"/>
      <c r="BP1134" s="87"/>
      <c r="BQ1134" s="87"/>
      <c r="BR1134" s="87"/>
      <c r="BS1134" s="63"/>
    </row>
    <row r="1135" spans="4:71" s="64" customFormat="1" ht="9.75" customHeight="1" x14ac:dyDescent="0.3">
      <c r="D1135" s="87"/>
      <c r="E1135" s="87"/>
      <c r="F1135" s="87"/>
      <c r="G1135" s="87"/>
      <c r="H1135" s="87"/>
      <c r="I1135" s="87"/>
      <c r="J1135" s="87"/>
      <c r="K1135" s="87"/>
      <c r="L1135" s="87"/>
      <c r="M1135" s="87"/>
      <c r="N1135" s="87"/>
      <c r="O1135" s="87"/>
      <c r="P1135" s="87"/>
      <c r="Q1135" s="87"/>
      <c r="R1135" s="87"/>
      <c r="S1135" s="87"/>
      <c r="T1135" s="87"/>
      <c r="U1135" s="87"/>
      <c r="V1135" s="87"/>
      <c r="W1135" s="87"/>
      <c r="X1135" s="87"/>
      <c r="Y1135" s="87"/>
      <c r="Z1135" s="87"/>
      <c r="AA1135" s="87"/>
      <c r="AB1135" s="87"/>
      <c r="AC1135" s="87"/>
      <c r="AD1135" s="87"/>
      <c r="AE1135" s="87"/>
      <c r="AF1135" s="87"/>
      <c r="AG1135" s="87"/>
      <c r="AH1135" s="87"/>
      <c r="AI1135" s="87"/>
      <c r="AJ1135" s="87"/>
      <c r="AK1135" s="87"/>
      <c r="AL1135" s="87"/>
      <c r="AM1135" s="87"/>
      <c r="AN1135" s="87"/>
      <c r="AO1135" s="87"/>
      <c r="AP1135" s="87"/>
      <c r="AQ1135" s="87"/>
      <c r="AR1135" s="87"/>
      <c r="AS1135" s="87"/>
      <c r="AT1135" s="87"/>
      <c r="AU1135" s="87"/>
      <c r="AV1135" s="87"/>
      <c r="AW1135" s="87"/>
      <c r="AX1135" s="87"/>
      <c r="AY1135" s="87"/>
      <c r="AZ1135" s="87"/>
      <c r="BA1135" s="87"/>
      <c r="BB1135" s="87"/>
      <c r="BC1135" s="87"/>
      <c r="BD1135" s="87"/>
      <c r="BE1135" s="87"/>
      <c r="BF1135" s="87"/>
      <c r="BG1135" s="87"/>
      <c r="BH1135" s="87"/>
      <c r="BI1135" s="87"/>
      <c r="BJ1135" s="87"/>
      <c r="BK1135" s="87"/>
      <c r="BL1135" s="87"/>
      <c r="BM1135" s="87"/>
      <c r="BN1135" s="87"/>
      <c r="BO1135" s="87"/>
      <c r="BP1135" s="87"/>
      <c r="BQ1135" s="87"/>
      <c r="BR1135" s="87"/>
      <c r="BS1135" s="63"/>
    </row>
    <row r="1136" spans="4:71" s="64" customFormat="1" ht="9.75" customHeight="1" x14ac:dyDescent="0.3">
      <c r="D1136" s="87"/>
      <c r="E1136" s="87"/>
      <c r="F1136" s="87"/>
      <c r="G1136" s="87"/>
      <c r="H1136" s="87"/>
      <c r="I1136" s="87"/>
      <c r="J1136" s="87"/>
      <c r="K1136" s="87"/>
      <c r="L1136" s="87"/>
      <c r="M1136" s="87"/>
      <c r="N1136" s="87"/>
      <c r="O1136" s="87"/>
      <c r="P1136" s="87"/>
      <c r="Q1136" s="87"/>
      <c r="R1136" s="87"/>
      <c r="S1136" s="87"/>
      <c r="T1136" s="87"/>
      <c r="U1136" s="87"/>
      <c r="V1136" s="87"/>
      <c r="W1136" s="87"/>
      <c r="X1136" s="87"/>
      <c r="Y1136" s="87"/>
      <c r="Z1136" s="87"/>
      <c r="AA1136" s="87"/>
      <c r="AB1136" s="87"/>
      <c r="AC1136" s="87"/>
      <c r="AD1136" s="87"/>
      <c r="AE1136" s="87"/>
      <c r="AF1136" s="87"/>
      <c r="AG1136" s="87"/>
      <c r="AH1136" s="87"/>
      <c r="AI1136" s="87"/>
      <c r="AJ1136" s="87"/>
      <c r="AK1136" s="87"/>
      <c r="AL1136" s="87"/>
      <c r="AM1136" s="87"/>
      <c r="AN1136" s="87"/>
      <c r="AO1136" s="87"/>
      <c r="AP1136" s="87"/>
      <c r="AQ1136" s="87"/>
      <c r="AR1136" s="87"/>
      <c r="AS1136" s="87"/>
      <c r="AT1136" s="87"/>
      <c r="AU1136" s="87"/>
      <c r="AV1136" s="87"/>
      <c r="AW1136" s="87"/>
      <c r="AX1136" s="87"/>
      <c r="AY1136" s="87"/>
      <c r="AZ1136" s="87"/>
      <c r="BA1136" s="87"/>
      <c r="BB1136" s="87"/>
      <c r="BC1136" s="87"/>
      <c r="BD1136" s="87"/>
      <c r="BE1136" s="87"/>
      <c r="BF1136" s="87"/>
      <c r="BG1136" s="87"/>
      <c r="BH1136" s="87"/>
      <c r="BI1136" s="87"/>
      <c r="BJ1136" s="87"/>
      <c r="BK1136" s="87"/>
      <c r="BL1136" s="87"/>
      <c r="BM1136" s="87"/>
      <c r="BN1136" s="87"/>
      <c r="BO1136" s="87"/>
      <c r="BP1136" s="87"/>
      <c r="BQ1136" s="87"/>
      <c r="BR1136" s="87"/>
      <c r="BS1136" s="63"/>
    </row>
    <row r="1137" spans="4:71" s="64" customFormat="1" ht="9.75" customHeight="1" x14ac:dyDescent="0.3">
      <c r="D1137" s="87"/>
      <c r="E1137" s="87"/>
      <c r="F1137" s="87"/>
      <c r="G1137" s="87"/>
      <c r="H1137" s="87"/>
      <c r="I1137" s="87"/>
      <c r="J1137" s="87"/>
      <c r="K1137" s="87"/>
      <c r="L1137" s="87"/>
      <c r="M1137" s="87"/>
      <c r="N1137" s="87"/>
      <c r="O1137" s="87"/>
      <c r="P1137" s="87"/>
      <c r="Q1137" s="87"/>
      <c r="R1137" s="87"/>
      <c r="S1137" s="87"/>
      <c r="T1137" s="87"/>
      <c r="U1137" s="87"/>
      <c r="V1137" s="87"/>
      <c r="W1137" s="87"/>
      <c r="X1137" s="87"/>
      <c r="Y1137" s="87"/>
      <c r="Z1137" s="87"/>
      <c r="AA1137" s="87"/>
      <c r="AB1137" s="87"/>
      <c r="AC1137" s="87"/>
      <c r="AD1137" s="87"/>
      <c r="AE1137" s="87"/>
      <c r="AF1137" s="87"/>
      <c r="AG1137" s="87"/>
      <c r="AH1137" s="87"/>
      <c r="AI1137" s="87"/>
      <c r="AJ1137" s="87"/>
      <c r="AK1137" s="87"/>
      <c r="AL1137" s="87"/>
      <c r="AM1137" s="87"/>
      <c r="AN1137" s="87"/>
      <c r="AO1137" s="87"/>
      <c r="AP1137" s="87"/>
      <c r="AQ1137" s="87"/>
      <c r="AR1137" s="87"/>
      <c r="AS1137" s="87"/>
      <c r="AT1137" s="87"/>
      <c r="AU1137" s="87"/>
      <c r="AV1137" s="87"/>
      <c r="AW1137" s="87"/>
      <c r="AX1137" s="87"/>
      <c r="AY1137" s="87"/>
      <c r="AZ1137" s="87"/>
      <c r="BA1137" s="87"/>
      <c r="BB1137" s="87"/>
      <c r="BC1137" s="87"/>
      <c r="BD1137" s="87"/>
      <c r="BE1137" s="87"/>
      <c r="BF1137" s="87"/>
      <c r="BG1137" s="87"/>
      <c r="BH1137" s="87"/>
      <c r="BI1137" s="87"/>
      <c r="BJ1137" s="87"/>
      <c r="BK1137" s="87"/>
      <c r="BL1137" s="87"/>
      <c r="BM1137" s="87"/>
      <c r="BN1137" s="87"/>
      <c r="BO1137" s="87"/>
      <c r="BP1137" s="87"/>
      <c r="BQ1137" s="87"/>
      <c r="BR1137" s="87"/>
      <c r="BS1137" s="63"/>
    </row>
    <row r="1138" spans="4:71" s="64" customFormat="1" ht="9.75" customHeight="1" x14ac:dyDescent="0.3">
      <c r="D1138" s="87"/>
      <c r="E1138" s="87"/>
      <c r="F1138" s="87"/>
      <c r="G1138" s="87"/>
      <c r="H1138" s="87"/>
      <c r="I1138" s="87"/>
      <c r="J1138" s="87"/>
      <c r="K1138" s="87"/>
      <c r="L1138" s="87"/>
      <c r="M1138" s="87"/>
      <c r="N1138" s="87"/>
      <c r="O1138" s="87"/>
      <c r="P1138" s="87"/>
      <c r="Q1138" s="87"/>
      <c r="R1138" s="87"/>
      <c r="S1138" s="87"/>
      <c r="T1138" s="87"/>
      <c r="U1138" s="87"/>
      <c r="V1138" s="87"/>
      <c r="W1138" s="87"/>
      <c r="X1138" s="87"/>
      <c r="Y1138" s="87"/>
      <c r="Z1138" s="87"/>
      <c r="AA1138" s="87"/>
      <c r="AB1138" s="87"/>
      <c r="AC1138" s="87"/>
      <c r="AD1138" s="87"/>
      <c r="AE1138" s="87"/>
      <c r="AF1138" s="87"/>
      <c r="AG1138" s="87"/>
      <c r="AH1138" s="87"/>
      <c r="AI1138" s="87"/>
      <c r="AJ1138" s="87"/>
      <c r="AK1138" s="87"/>
      <c r="AL1138" s="87"/>
      <c r="AM1138" s="87"/>
      <c r="AN1138" s="87"/>
      <c r="AO1138" s="87"/>
      <c r="AP1138" s="87"/>
      <c r="AQ1138" s="87"/>
      <c r="AR1138" s="87"/>
      <c r="AS1138" s="87"/>
      <c r="AT1138" s="87"/>
      <c r="AU1138" s="87"/>
      <c r="AV1138" s="87"/>
      <c r="AW1138" s="87"/>
      <c r="AX1138" s="87"/>
      <c r="AY1138" s="87"/>
      <c r="AZ1138" s="87"/>
      <c r="BA1138" s="87"/>
      <c r="BB1138" s="87"/>
      <c r="BC1138" s="87"/>
      <c r="BD1138" s="87"/>
      <c r="BE1138" s="87"/>
      <c r="BF1138" s="87"/>
      <c r="BG1138" s="87"/>
      <c r="BH1138" s="87"/>
      <c r="BI1138" s="87"/>
      <c r="BJ1138" s="87"/>
      <c r="BK1138" s="87"/>
      <c r="BL1138" s="87"/>
      <c r="BM1138" s="87"/>
      <c r="BN1138" s="87"/>
      <c r="BO1138" s="87"/>
      <c r="BP1138" s="87"/>
      <c r="BQ1138" s="87"/>
      <c r="BR1138" s="87"/>
      <c r="BS1138" s="63"/>
    </row>
    <row r="1139" spans="4:71" s="64" customFormat="1" ht="9.75" customHeight="1" x14ac:dyDescent="0.3">
      <c r="D1139" s="87"/>
      <c r="E1139" s="87"/>
      <c r="F1139" s="87"/>
      <c r="G1139" s="87"/>
      <c r="H1139" s="87"/>
      <c r="I1139" s="87"/>
      <c r="J1139" s="87"/>
      <c r="K1139" s="87"/>
      <c r="L1139" s="87"/>
      <c r="M1139" s="87"/>
      <c r="N1139" s="87"/>
      <c r="O1139" s="87"/>
      <c r="P1139" s="87"/>
      <c r="Q1139" s="87"/>
      <c r="R1139" s="87"/>
      <c r="S1139" s="87"/>
      <c r="T1139" s="87"/>
      <c r="U1139" s="87"/>
      <c r="V1139" s="87"/>
      <c r="W1139" s="87"/>
      <c r="X1139" s="87"/>
      <c r="Y1139" s="87"/>
      <c r="Z1139" s="87"/>
      <c r="AA1139" s="87"/>
      <c r="AB1139" s="87"/>
      <c r="AC1139" s="87"/>
      <c r="AD1139" s="87"/>
      <c r="AE1139" s="87"/>
      <c r="AF1139" s="87"/>
      <c r="AG1139" s="87"/>
      <c r="AH1139" s="87"/>
      <c r="AI1139" s="87"/>
      <c r="AJ1139" s="87"/>
      <c r="AK1139" s="87"/>
      <c r="AL1139" s="87"/>
      <c r="AM1139" s="87"/>
      <c r="AN1139" s="87"/>
      <c r="AO1139" s="87"/>
      <c r="AP1139" s="87"/>
      <c r="AQ1139" s="87"/>
      <c r="AR1139" s="87"/>
      <c r="AS1139" s="87"/>
      <c r="AT1139" s="87"/>
      <c r="AU1139" s="87"/>
      <c r="AV1139" s="87"/>
      <c r="AW1139" s="87"/>
      <c r="AX1139" s="87"/>
      <c r="AY1139" s="87"/>
      <c r="AZ1139" s="87"/>
      <c r="BA1139" s="87"/>
      <c r="BB1139" s="87"/>
      <c r="BC1139" s="87"/>
      <c r="BD1139" s="87"/>
      <c r="BE1139" s="87"/>
      <c r="BF1139" s="87"/>
      <c r="BG1139" s="87"/>
      <c r="BH1139" s="87"/>
      <c r="BI1139" s="87"/>
      <c r="BJ1139" s="87"/>
      <c r="BK1139" s="87"/>
      <c r="BL1139" s="87"/>
      <c r="BM1139" s="87"/>
      <c r="BN1139" s="87"/>
      <c r="BO1139" s="87"/>
      <c r="BP1139" s="87"/>
      <c r="BQ1139" s="87"/>
      <c r="BR1139" s="87"/>
      <c r="BS1139" s="63"/>
    </row>
    <row r="1140" spans="4:71" s="64" customFormat="1" ht="9.75" customHeight="1" x14ac:dyDescent="0.3">
      <c r="D1140" s="87"/>
      <c r="E1140" s="87"/>
      <c r="F1140" s="87"/>
      <c r="G1140" s="87"/>
      <c r="H1140" s="87"/>
      <c r="I1140" s="87"/>
      <c r="J1140" s="87"/>
      <c r="K1140" s="87"/>
      <c r="L1140" s="87"/>
      <c r="M1140" s="87"/>
      <c r="N1140" s="87"/>
      <c r="O1140" s="87"/>
      <c r="P1140" s="87"/>
      <c r="Q1140" s="87"/>
      <c r="R1140" s="87"/>
      <c r="S1140" s="87"/>
      <c r="T1140" s="87"/>
      <c r="U1140" s="87"/>
      <c r="V1140" s="87"/>
      <c r="W1140" s="87"/>
      <c r="X1140" s="87"/>
      <c r="Y1140" s="87"/>
      <c r="Z1140" s="87"/>
      <c r="AA1140" s="87"/>
      <c r="AB1140" s="87"/>
      <c r="AC1140" s="87"/>
      <c r="AD1140" s="87"/>
      <c r="AE1140" s="87"/>
      <c r="AF1140" s="87"/>
      <c r="AG1140" s="87"/>
      <c r="AH1140" s="87"/>
      <c r="AI1140" s="87"/>
      <c r="AJ1140" s="87"/>
      <c r="AK1140" s="87"/>
      <c r="AL1140" s="87"/>
      <c r="AM1140" s="87"/>
      <c r="AN1140" s="87"/>
      <c r="AO1140" s="87"/>
      <c r="AP1140" s="87"/>
      <c r="AQ1140" s="87"/>
      <c r="AR1140" s="87"/>
      <c r="AS1140" s="87"/>
      <c r="AT1140" s="87"/>
      <c r="AU1140" s="87"/>
      <c r="AV1140" s="87"/>
      <c r="AW1140" s="87"/>
      <c r="AX1140" s="87"/>
      <c r="AY1140" s="87"/>
      <c r="AZ1140" s="87"/>
      <c r="BA1140" s="87"/>
      <c r="BB1140" s="87"/>
      <c r="BC1140" s="87"/>
      <c r="BD1140" s="87"/>
      <c r="BE1140" s="87"/>
      <c r="BF1140" s="87"/>
      <c r="BG1140" s="87"/>
      <c r="BH1140" s="87"/>
      <c r="BI1140" s="87"/>
      <c r="BJ1140" s="87"/>
      <c r="BK1140" s="87"/>
      <c r="BL1140" s="87"/>
      <c r="BM1140" s="87"/>
      <c r="BN1140" s="87"/>
      <c r="BO1140" s="87"/>
      <c r="BP1140" s="87"/>
      <c r="BQ1140" s="87"/>
      <c r="BR1140" s="87"/>
      <c r="BS1140" s="63"/>
    </row>
    <row r="1141" spans="4:71" s="64" customFormat="1" ht="9.75" customHeight="1" x14ac:dyDescent="0.3">
      <c r="D1141" s="87"/>
      <c r="E1141" s="87"/>
      <c r="F1141" s="87"/>
      <c r="G1141" s="87"/>
      <c r="H1141" s="87"/>
      <c r="I1141" s="87"/>
      <c r="J1141" s="87"/>
      <c r="K1141" s="87"/>
      <c r="L1141" s="87"/>
      <c r="M1141" s="87"/>
      <c r="N1141" s="87"/>
      <c r="O1141" s="87"/>
      <c r="P1141" s="87"/>
      <c r="Q1141" s="87"/>
      <c r="R1141" s="87"/>
      <c r="S1141" s="87"/>
      <c r="T1141" s="87"/>
      <c r="U1141" s="87"/>
      <c r="V1141" s="87"/>
      <c r="W1141" s="87"/>
      <c r="X1141" s="87"/>
      <c r="Y1141" s="87"/>
      <c r="Z1141" s="87"/>
      <c r="AA1141" s="87"/>
      <c r="AB1141" s="87"/>
      <c r="AC1141" s="87"/>
      <c r="AD1141" s="87"/>
      <c r="AE1141" s="87"/>
      <c r="AF1141" s="87"/>
      <c r="AG1141" s="87"/>
      <c r="AH1141" s="87"/>
      <c r="AI1141" s="87"/>
      <c r="AJ1141" s="87"/>
      <c r="AK1141" s="87"/>
      <c r="AL1141" s="87"/>
      <c r="AM1141" s="87"/>
      <c r="AN1141" s="87"/>
      <c r="AO1141" s="87"/>
      <c r="AP1141" s="87"/>
      <c r="AQ1141" s="87"/>
      <c r="AR1141" s="87"/>
      <c r="AS1141" s="87"/>
      <c r="AT1141" s="87"/>
      <c r="AU1141" s="87"/>
      <c r="AV1141" s="87"/>
      <c r="AW1141" s="87"/>
      <c r="AX1141" s="87"/>
      <c r="AY1141" s="87"/>
      <c r="AZ1141" s="87"/>
      <c r="BA1141" s="87"/>
      <c r="BB1141" s="87"/>
      <c r="BC1141" s="87"/>
      <c r="BD1141" s="87"/>
      <c r="BE1141" s="87"/>
      <c r="BF1141" s="87"/>
      <c r="BG1141" s="87"/>
      <c r="BH1141" s="87"/>
      <c r="BI1141" s="87"/>
      <c r="BJ1141" s="87"/>
      <c r="BK1141" s="87"/>
      <c r="BL1141" s="87"/>
      <c r="BM1141" s="87"/>
      <c r="BN1141" s="87"/>
      <c r="BO1141" s="87"/>
      <c r="BP1141" s="87"/>
      <c r="BQ1141" s="87"/>
      <c r="BR1141" s="87"/>
      <c r="BS1141" s="63"/>
    </row>
    <row r="1142" spans="4:71" s="64" customFormat="1" ht="9.75" customHeight="1" x14ac:dyDescent="0.3">
      <c r="D1142" s="87"/>
      <c r="E1142" s="87"/>
      <c r="F1142" s="87"/>
      <c r="G1142" s="87"/>
      <c r="H1142" s="87"/>
      <c r="I1142" s="87"/>
      <c r="J1142" s="87"/>
      <c r="K1142" s="87"/>
      <c r="L1142" s="87"/>
      <c r="M1142" s="87"/>
      <c r="N1142" s="87"/>
      <c r="O1142" s="87"/>
      <c r="P1142" s="87"/>
      <c r="Q1142" s="87"/>
      <c r="R1142" s="87"/>
      <c r="S1142" s="87"/>
      <c r="T1142" s="87"/>
      <c r="U1142" s="87"/>
      <c r="V1142" s="87"/>
      <c r="W1142" s="87"/>
      <c r="X1142" s="87"/>
      <c r="Y1142" s="87"/>
      <c r="Z1142" s="87"/>
      <c r="AA1142" s="87"/>
      <c r="AB1142" s="87"/>
      <c r="AC1142" s="87"/>
      <c r="AD1142" s="87"/>
      <c r="AE1142" s="87"/>
      <c r="AF1142" s="87"/>
      <c r="AG1142" s="87"/>
      <c r="AH1142" s="87"/>
      <c r="AI1142" s="87"/>
      <c r="AJ1142" s="87"/>
      <c r="AK1142" s="87"/>
      <c r="AL1142" s="87"/>
      <c r="AM1142" s="87"/>
      <c r="AN1142" s="87"/>
      <c r="AO1142" s="87"/>
      <c r="AP1142" s="87"/>
      <c r="AQ1142" s="87"/>
      <c r="AR1142" s="87"/>
      <c r="AS1142" s="87"/>
      <c r="AT1142" s="87"/>
      <c r="AU1142" s="87"/>
      <c r="AV1142" s="87"/>
      <c r="AW1142" s="87"/>
      <c r="AX1142" s="87"/>
      <c r="AY1142" s="87"/>
      <c r="AZ1142" s="87"/>
      <c r="BA1142" s="87"/>
      <c r="BB1142" s="87"/>
      <c r="BC1142" s="87"/>
      <c r="BD1142" s="87"/>
      <c r="BE1142" s="87"/>
      <c r="BF1142" s="87"/>
      <c r="BG1142" s="87"/>
      <c r="BH1142" s="87"/>
      <c r="BI1142" s="87"/>
      <c r="BJ1142" s="87"/>
      <c r="BK1142" s="87"/>
      <c r="BL1142" s="87"/>
      <c r="BM1142" s="87"/>
      <c r="BN1142" s="87"/>
      <c r="BO1142" s="87"/>
      <c r="BP1142" s="87"/>
      <c r="BQ1142" s="87"/>
      <c r="BR1142" s="87"/>
      <c r="BS1142" s="63"/>
    </row>
    <row r="1143" spans="4:71" s="64" customFormat="1" ht="9.75" customHeight="1" x14ac:dyDescent="0.3">
      <c r="D1143" s="87"/>
      <c r="E1143" s="87"/>
      <c r="F1143" s="87"/>
      <c r="G1143" s="87"/>
      <c r="H1143" s="87"/>
      <c r="I1143" s="87"/>
      <c r="J1143" s="87"/>
      <c r="K1143" s="87"/>
      <c r="L1143" s="87"/>
      <c r="M1143" s="87"/>
      <c r="N1143" s="87"/>
      <c r="O1143" s="87"/>
      <c r="P1143" s="87"/>
      <c r="Q1143" s="87"/>
      <c r="R1143" s="87"/>
      <c r="S1143" s="87"/>
      <c r="T1143" s="87"/>
      <c r="U1143" s="87"/>
      <c r="V1143" s="87"/>
      <c r="W1143" s="87"/>
      <c r="X1143" s="87"/>
      <c r="Y1143" s="87"/>
      <c r="Z1143" s="87"/>
      <c r="AA1143" s="87"/>
      <c r="AB1143" s="87"/>
      <c r="AC1143" s="87"/>
      <c r="AD1143" s="87"/>
      <c r="AE1143" s="87"/>
      <c r="AF1143" s="87"/>
      <c r="AG1143" s="87"/>
      <c r="AH1143" s="87"/>
      <c r="AI1143" s="87"/>
      <c r="AJ1143" s="87"/>
      <c r="AK1143" s="87"/>
      <c r="AL1143" s="87"/>
      <c r="AM1143" s="87"/>
      <c r="AN1143" s="87"/>
      <c r="AO1143" s="87"/>
      <c r="AP1143" s="87"/>
      <c r="AQ1143" s="87"/>
      <c r="AR1143" s="87"/>
      <c r="AS1143" s="87"/>
      <c r="AT1143" s="87"/>
      <c r="AU1143" s="87"/>
      <c r="AV1143" s="87"/>
      <c r="AW1143" s="87"/>
      <c r="AX1143" s="87"/>
      <c r="AY1143" s="87"/>
      <c r="AZ1143" s="87"/>
      <c r="BA1143" s="87"/>
      <c r="BB1143" s="87"/>
      <c r="BC1143" s="87"/>
      <c r="BD1143" s="87"/>
      <c r="BE1143" s="87"/>
      <c r="BF1143" s="87"/>
      <c r="BG1143" s="87"/>
      <c r="BH1143" s="87"/>
      <c r="BI1143" s="87"/>
      <c r="BJ1143" s="87"/>
      <c r="BK1143" s="87"/>
      <c r="BL1143" s="87"/>
      <c r="BM1143" s="87"/>
      <c r="BN1143" s="87"/>
      <c r="BO1143" s="87"/>
      <c r="BP1143" s="87"/>
      <c r="BQ1143" s="87"/>
      <c r="BR1143" s="87"/>
      <c r="BS1143" s="63"/>
    </row>
    <row r="1144" spans="4:71" s="64" customFormat="1" ht="9.75" customHeight="1" x14ac:dyDescent="0.3">
      <c r="D1144" s="87"/>
      <c r="E1144" s="87"/>
      <c r="F1144" s="87"/>
      <c r="G1144" s="87"/>
      <c r="H1144" s="87"/>
      <c r="I1144" s="87"/>
      <c r="J1144" s="87"/>
      <c r="K1144" s="87"/>
      <c r="L1144" s="87"/>
      <c r="M1144" s="87"/>
      <c r="N1144" s="87"/>
      <c r="O1144" s="87"/>
      <c r="P1144" s="87"/>
      <c r="Q1144" s="87"/>
      <c r="R1144" s="87"/>
      <c r="S1144" s="87"/>
      <c r="T1144" s="87"/>
      <c r="U1144" s="87"/>
      <c r="V1144" s="87"/>
      <c r="W1144" s="87"/>
      <c r="X1144" s="87"/>
      <c r="Y1144" s="87"/>
      <c r="Z1144" s="87"/>
      <c r="AA1144" s="87"/>
      <c r="AB1144" s="87"/>
      <c r="AC1144" s="87"/>
      <c r="AD1144" s="87"/>
      <c r="AE1144" s="87"/>
      <c r="AF1144" s="87"/>
      <c r="AG1144" s="87"/>
      <c r="AH1144" s="87"/>
      <c r="AI1144" s="87"/>
      <c r="AJ1144" s="87"/>
      <c r="AK1144" s="87"/>
      <c r="AL1144" s="87"/>
      <c r="AM1144" s="87"/>
      <c r="AN1144" s="87"/>
      <c r="AO1144" s="87"/>
      <c r="AP1144" s="87"/>
      <c r="AQ1144" s="87"/>
      <c r="AR1144" s="87"/>
      <c r="AS1144" s="87"/>
      <c r="AT1144" s="87"/>
      <c r="AU1144" s="87"/>
      <c r="AV1144" s="87"/>
      <c r="AW1144" s="87"/>
      <c r="AX1144" s="87"/>
      <c r="AY1144" s="87"/>
      <c r="AZ1144" s="87"/>
      <c r="BA1144" s="87"/>
      <c r="BB1144" s="87"/>
      <c r="BC1144" s="87"/>
      <c r="BD1144" s="87"/>
      <c r="BE1144" s="87"/>
      <c r="BF1144" s="87"/>
      <c r="BG1144" s="87"/>
      <c r="BH1144" s="87"/>
      <c r="BI1144" s="87"/>
      <c r="BJ1144" s="87"/>
      <c r="BK1144" s="87"/>
      <c r="BL1144" s="87"/>
      <c r="BM1144" s="87"/>
      <c r="BN1144" s="87"/>
      <c r="BO1144" s="87"/>
      <c r="BP1144" s="87"/>
      <c r="BQ1144" s="87"/>
      <c r="BR1144" s="87"/>
      <c r="BS1144" s="63"/>
    </row>
    <row r="1145" spans="4:71" s="64" customFormat="1" ht="9.75" customHeight="1" x14ac:dyDescent="0.3">
      <c r="D1145" s="87"/>
      <c r="E1145" s="87"/>
      <c r="F1145" s="87"/>
      <c r="G1145" s="87"/>
      <c r="H1145" s="87"/>
      <c r="I1145" s="87"/>
      <c r="J1145" s="87"/>
      <c r="K1145" s="87"/>
      <c r="L1145" s="87"/>
      <c r="M1145" s="87"/>
      <c r="N1145" s="87"/>
      <c r="O1145" s="87"/>
      <c r="P1145" s="87"/>
      <c r="Q1145" s="87"/>
      <c r="R1145" s="87"/>
      <c r="S1145" s="87"/>
      <c r="T1145" s="87"/>
      <c r="U1145" s="87"/>
      <c r="V1145" s="87"/>
      <c r="W1145" s="87"/>
      <c r="X1145" s="87"/>
      <c r="Y1145" s="87"/>
      <c r="Z1145" s="87"/>
      <c r="AA1145" s="87"/>
      <c r="AB1145" s="87"/>
      <c r="AC1145" s="87"/>
      <c r="AD1145" s="87"/>
      <c r="AE1145" s="87"/>
      <c r="AF1145" s="87"/>
      <c r="AG1145" s="87"/>
      <c r="AH1145" s="87"/>
      <c r="AI1145" s="87"/>
      <c r="AJ1145" s="87"/>
      <c r="AK1145" s="87"/>
      <c r="AL1145" s="87"/>
      <c r="AM1145" s="87"/>
      <c r="AN1145" s="87"/>
      <c r="AO1145" s="87"/>
      <c r="AP1145" s="87"/>
      <c r="AQ1145" s="87"/>
      <c r="AR1145" s="87"/>
      <c r="AS1145" s="87"/>
      <c r="AT1145" s="87"/>
      <c r="AU1145" s="87"/>
      <c r="AV1145" s="87"/>
      <c r="AW1145" s="87"/>
      <c r="AX1145" s="87"/>
      <c r="AY1145" s="87"/>
      <c r="AZ1145" s="87"/>
      <c r="BA1145" s="87"/>
      <c r="BB1145" s="87"/>
      <c r="BC1145" s="87"/>
      <c r="BD1145" s="87"/>
      <c r="BE1145" s="87"/>
      <c r="BF1145" s="87"/>
      <c r="BG1145" s="87"/>
      <c r="BH1145" s="87"/>
      <c r="BI1145" s="87"/>
      <c r="BJ1145" s="87"/>
      <c r="BK1145" s="87"/>
      <c r="BL1145" s="87"/>
      <c r="BM1145" s="87"/>
      <c r="BN1145" s="87"/>
      <c r="BO1145" s="87"/>
      <c r="BP1145" s="87"/>
      <c r="BQ1145" s="87"/>
      <c r="BR1145" s="87"/>
      <c r="BS1145" s="63"/>
    </row>
    <row r="1146" spans="4:71" s="64" customFormat="1" ht="9.75" customHeight="1" x14ac:dyDescent="0.3">
      <c r="D1146" s="87"/>
      <c r="E1146" s="87"/>
      <c r="F1146" s="87"/>
      <c r="G1146" s="87"/>
      <c r="H1146" s="87"/>
      <c r="I1146" s="87"/>
      <c r="J1146" s="87"/>
      <c r="K1146" s="87"/>
      <c r="L1146" s="87"/>
      <c r="M1146" s="87"/>
      <c r="N1146" s="87"/>
      <c r="O1146" s="87"/>
      <c r="P1146" s="87"/>
      <c r="Q1146" s="87"/>
      <c r="R1146" s="87"/>
      <c r="S1146" s="87"/>
      <c r="T1146" s="87"/>
      <c r="U1146" s="87"/>
      <c r="V1146" s="87"/>
      <c r="W1146" s="87"/>
      <c r="X1146" s="87"/>
      <c r="Y1146" s="87"/>
      <c r="Z1146" s="87"/>
      <c r="AA1146" s="87"/>
      <c r="AB1146" s="87"/>
      <c r="AC1146" s="87"/>
      <c r="AD1146" s="87"/>
      <c r="AE1146" s="87"/>
      <c r="AF1146" s="87"/>
      <c r="AG1146" s="87"/>
      <c r="AH1146" s="87"/>
      <c r="AI1146" s="87"/>
      <c r="AJ1146" s="87"/>
      <c r="AK1146" s="87"/>
      <c r="AL1146" s="87"/>
      <c r="AM1146" s="87"/>
      <c r="AN1146" s="87"/>
      <c r="AO1146" s="87"/>
      <c r="AP1146" s="87"/>
      <c r="AQ1146" s="87"/>
      <c r="AR1146" s="87"/>
      <c r="AS1146" s="87"/>
      <c r="AT1146" s="87"/>
      <c r="AU1146" s="87"/>
      <c r="AV1146" s="87"/>
      <c r="AW1146" s="87"/>
      <c r="AX1146" s="87"/>
      <c r="AY1146" s="87"/>
      <c r="AZ1146" s="87"/>
      <c r="BA1146" s="87"/>
      <c r="BB1146" s="87"/>
      <c r="BC1146" s="87"/>
      <c r="BD1146" s="87"/>
      <c r="BE1146" s="87"/>
      <c r="BF1146" s="87"/>
      <c r="BG1146" s="87"/>
      <c r="BH1146" s="87"/>
      <c r="BI1146" s="87"/>
      <c r="BJ1146" s="87"/>
      <c r="BK1146" s="87"/>
      <c r="BL1146" s="87"/>
      <c r="BM1146" s="87"/>
      <c r="BN1146" s="87"/>
      <c r="BO1146" s="87"/>
      <c r="BP1146" s="87"/>
      <c r="BQ1146" s="87"/>
      <c r="BR1146" s="87"/>
      <c r="BS1146" s="63"/>
    </row>
    <row r="1147" spans="4:71" s="64" customFormat="1" ht="9.75" customHeight="1" x14ac:dyDescent="0.3">
      <c r="D1147" s="87"/>
      <c r="E1147" s="87"/>
      <c r="F1147" s="87"/>
      <c r="G1147" s="87"/>
      <c r="H1147" s="87"/>
      <c r="I1147" s="87"/>
      <c r="J1147" s="87"/>
      <c r="K1147" s="87"/>
      <c r="L1147" s="87"/>
      <c r="M1147" s="87"/>
      <c r="N1147" s="87"/>
      <c r="O1147" s="87"/>
      <c r="P1147" s="87"/>
      <c r="Q1147" s="87"/>
      <c r="R1147" s="87"/>
      <c r="S1147" s="87"/>
      <c r="T1147" s="87"/>
      <c r="U1147" s="87"/>
      <c r="V1147" s="87"/>
      <c r="W1147" s="87"/>
      <c r="X1147" s="87"/>
      <c r="Y1147" s="87"/>
      <c r="Z1147" s="87"/>
      <c r="AA1147" s="87"/>
      <c r="AB1147" s="87"/>
      <c r="AC1147" s="87"/>
      <c r="AD1147" s="87"/>
      <c r="AE1147" s="87"/>
      <c r="AF1147" s="87"/>
      <c r="AG1147" s="87"/>
      <c r="AH1147" s="87"/>
      <c r="AI1147" s="87"/>
      <c r="AJ1147" s="87"/>
      <c r="AK1147" s="87"/>
      <c r="AL1147" s="87"/>
      <c r="AM1147" s="87"/>
      <c r="AN1147" s="87"/>
      <c r="AO1147" s="87"/>
      <c r="AP1147" s="87"/>
      <c r="AQ1147" s="87"/>
      <c r="AR1147" s="87"/>
      <c r="AS1147" s="87"/>
      <c r="AT1147" s="87"/>
      <c r="AU1147" s="87"/>
      <c r="AV1147" s="87"/>
      <c r="AW1147" s="87"/>
      <c r="AX1147" s="87"/>
      <c r="AY1147" s="87"/>
      <c r="AZ1147" s="87"/>
      <c r="BA1147" s="87"/>
      <c r="BB1147" s="87"/>
      <c r="BC1147" s="87"/>
      <c r="BD1147" s="87"/>
      <c r="BE1147" s="87"/>
      <c r="BF1147" s="87"/>
      <c r="BG1147" s="87"/>
      <c r="BH1147" s="87"/>
      <c r="BI1147" s="87"/>
      <c r="BJ1147" s="87"/>
      <c r="BK1147" s="87"/>
      <c r="BL1147" s="87"/>
      <c r="BM1147" s="87"/>
      <c r="BN1147" s="87"/>
      <c r="BO1147" s="87"/>
      <c r="BP1147" s="87"/>
      <c r="BQ1147" s="87"/>
      <c r="BR1147" s="87"/>
      <c r="BS1147" s="63"/>
    </row>
    <row r="1148" spans="4:71" s="64" customFormat="1" ht="9.75" customHeight="1" x14ac:dyDescent="0.3">
      <c r="D1148" s="87"/>
      <c r="E1148" s="87"/>
      <c r="F1148" s="87"/>
      <c r="G1148" s="87"/>
      <c r="H1148" s="87"/>
      <c r="I1148" s="87"/>
      <c r="J1148" s="87"/>
      <c r="K1148" s="87"/>
      <c r="L1148" s="87"/>
      <c r="M1148" s="87"/>
      <c r="N1148" s="87"/>
      <c r="O1148" s="87"/>
      <c r="P1148" s="87"/>
      <c r="Q1148" s="87"/>
      <c r="R1148" s="87"/>
      <c r="S1148" s="87"/>
      <c r="T1148" s="87"/>
      <c r="U1148" s="87"/>
      <c r="V1148" s="87"/>
      <c r="W1148" s="87"/>
      <c r="X1148" s="87"/>
      <c r="Y1148" s="87"/>
      <c r="Z1148" s="87"/>
      <c r="AA1148" s="87"/>
      <c r="AB1148" s="87"/>
      <c r="AC1148" s="87"/>
      <c r="AD1148" s="87"/>
      <c r="AE1148" s="87"/>
      <c r="AF1148" s="87"/>
      <c r="AG1148" s="87"/>
      <c r="AH1148" s="87"/>
      <c r="AI1148" s="87"/>
      <c r="AJ1148" s="87"/>
      <c r="AK1148" s="87"/>
      <c r="AL1148" s="87"/>
      <c r="AM1148" s="87"/>
      <c r="AN1148" s="87"/>
      <c r="AO1148" s="87"/>
      <c r="AP1148" s="87"/>
      <c r="AQ1148" s="87"/>
      <c r="AR1148" s="87"/>
      <c r="AS1148" s="87"/>
      <c r="AT1148" s="87"/>
      <c r="AU1148" s="87"/>
      <c r="AV1148" s="87"/>
      <c r="AW1148" s="87"/>
      <c r="AX1148" s="87"/>
      <c r="AY1148" s="87"/>
      <c r="AZ1148" s="87"/>
      <c r="BA1148" s="87"/>
      <c r="BB1148" s="87"/>
      <c r="BC1148" s="87"/>
      <c r="BD1148" s="87"/>
      <c r="BE1148" s="87"/>
      <c r="BF1148" s="87"/>
      <c r="BG1148" s="87"/>
      <c r="BH1148" s="87"/>
      <c r="BI1148" s="87"/>
      <c r="BJ1148" s="87"/>
      <c r="BK1148" s="87"/>
      <c r="BL1148" s="87"/>
      <c r="BM1148" s="87"/>
      <c r="BN1148" s="87"/>
      <c r="BO1148" s="87"/>
      <c r="BP1148" s="87"/>
      <c r="BQ1148" s="87"/>
      <c r="BR1148" s="87"/>
      <c r="BS1148" s="63"/>
    </row>
    <row r="1149" spans="4:71" s="64" customFormat="1" ht="9.75" customHeight="1" x14ac:dyDescent="0.3">
      <c r="D1149" s="87"/>
      <c r="E1149" s="87"/>
      <c r="F1149" s="87"/>
      <c r="G1149" s="87"/>
      <c r="H1149" s="87"/>
      <c r="I1149" s="87"/>
      <c r="J1149" s="87"/>
      <c r="K1149" s="87"/>
      <c r="L1149" s="87"/>
      <c r="M1149" s="87"/>
      <c r="N1149" s="87"/>
      <c r="O1149" s="87"/>
      <c r="P1149" s="87"/>
      <c r="Q1149" s="87"/>
      <c r="R1149" s="87"/>
      <c r="S1149" s="87"/>
      <c r="T1149" s="87"/>
      <c r="U1149" s="87"/>
      <c r="V1149" s="87"/>
      <c r="W1149" s="87"/>
      <c r="X1149" s="87"/>
      <c r="Y1149" s="87"/>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c r="AT1149" s="87"/>
      <c r="AU1149" s="87"/>
      <c r="AV1149" s="87"/>
      <c r="AW1149" s="87"/>
      <c r="AX1149" s="87"/>
      <c r="AY1149" s="87"/>
      <c r="AZ1149" s="87"/>
      <c r="BA1149" s="87"/>
      <c r="BB1149" s="87"/>
      <c r="BC1149" s="87"/>
      <c r="BD1149" s="87"/>
      <c r="BE1149" s="87"/>
      <c r="BF1149" s="87"/>
      <c r="BG1149" s="87"/>
      <c r="BH1149" s="87"/>
      <c r="BI1149" s="87"/>
      <c r="BJ1149" s="87"/>
      <c r="BK1149" s="87"/>
      <c r="BL1149" s="87"/>
      <c r="BM1149" s="87"/>
      <c r="BN1149" s="87"/>
      <c r="BO1149" s="87"/>
      <c r="BP1149" s="87"/>
      <c r="BQ1149" s="87"/>
      <c r="BR1149" s="87"/>
      <c r="BS1149" s="63"/>
    </row>
    <row r="1150" spans="4:71" s="64" customFormat="1" ht="9.75" customHeight="1" x14ac:dyDescent="0.3">
      <c r="D1150" s="87"/>
      <c r="E1150" s="87"/>
      <c r="F1150" s="87"/>
      <c r="G1150" s="87"/>
      <c r="H1150" s="87"/>
      <c r="I1150" s="87"/>
      <c r="J1150" s="87"/>
      <c r="K1150" s="87"/>
      <c r="L1150" s="87"/>
      <c r="M1150" s="87"/>
      <c r="N1150" s="87"/>
      <c r="O1150" s="87"/>
      <c r="P1150" s="87"/>
      <c r="Q1150" s="87"/>
      <c r="R1150" s="87"/>
      <c r="S1150" s="87"/>
      <c r="T1150" s="87"/>
      <c r="U1150" s="87"/>
      <c r="V1150" s="87"/>
      <c r="W1150" s="87"/>
      <c r="X1150" s="87"/>
      <c r="Y1150" s="87"/>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c r="AT1150" s="87"/>
      <c r="AU1150" s="87"/>
      <c r="AV1150" s="87"/>
      <c r="AW1150" s="87"/>
      <c r="AX1150" s="87"/>
      <c r="AY1150" s="87"/>
      <c r="AZ1150" s="87"/>
      <c r="BA1150" s="87"/>
      <c r="BB1150" s="87"/>
      <c r="BC1150" s="87"/>
      <c r="BD1150" s="87"/>
      <c r="BE1150" s="87"/>
      <c r="BF1150" s="87"/>
      <c r="BG1150" s="87"/>
      <c r="BH1150" s="87"/>
      <c r="BI1150" s="87"/>
      <c r="BJ1150" s="87"/>
      <c r="BK1150" s="87"/>
      <c r="BL1150" s="87"/>
      <c r="BM1150" s="87"/>
      <c r="BN1150" s="87"/>
      <c r="BO1150" s="87"/>
      <c r="BP1150" s="87"/>
      <c r="BQ1150" s="87"/>
      <c r="BR1150" s="87"/>
      <c r="BS1150" s="63"/>
    </row>
    <row r="1151" spans="4:71" s="64" customFormat="1" ht="9.75" customHeight="1" x14ac:dyDescent="0.3">
      <c r="D1151" s="87"/>
      <c r="E1151" s="87"/>
      <c r="F1151" s="87"/>
      <c r="G1151" s="87"/>
      <c r="H1151" s="87"/>
      <c r="I1151" s="87"/>
      <c r="J1151" s="87"/>
      <c r="K1151" s="87"/>
      <c r="L1151" s="87"/>
      <c r="M1151" s="87"/>
      <c r="N1151" s="87"/>
      <c r="O1151" s="87"/>
      <c r="P1151" s="87"/>
      <c r="Q1151" s="87"/>
      <c r="R1151" s="87"/>
      <c r="S1151" s="87"/>
      <c r="T1151" s="87"/>
      <c r="U1151" s="87"/>
      <c r="V1151" s="87"/>
      <c r="W1151" s="87"/>
      <c r="X1151" s="87"/>
      <c r="Y1151" s="87"/>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c r="AT1151" s="87"/>
      <c r="AU1151" s="87"/>
      <c r="AV1151" s="87"/>
      <c r="AW1151" s="87"/>
      <c r="AX1151" s="87"/>
      <c r="AY1151" s="87"/>
      <c r="AZ1151" s="87"/>
      <c r="BA1151" s="87"/>
      <c r="BB1151" s="87"/>
      <c r="BC1151" s="87"/>
      <c r="BD1151" s="87"/>
      <c r="BE1151" s="87"/>
      <c r="BF1151" s="87"/>
      <c r="BG1151" s="87"/>
      <c r="BH1151" s="87"/>
      <c r="BI1151" s="87"/>
      <c r="BJ1151" s="87"/>
      <c r="BK1151" s="87"/>
      <c r="BL1151" s="87"/>
      <c r="BM1151" s="87"/>
      <c r="BN1151" s="87"/>
      <c r="BO1151" s="87"/>
      <c r="BP1151" s="87"/>
      <c r="BQ1151" s="87"/>
      <c r="BR1151" s="87"/>
      <c r="BS1151" s="63"/>
    </row>
    <row r="1152" spans="4:71" s="64" customFormat="1" ht="9.75" customHeight="1" x14ac:dyDescent="0.3">
      <c r="D1152" s="87"/>
      <c r="E1152" s="87"/>
      <c r="F1152" s="87"/>
      <c r="G1152" s="87"/>
      <c r="H1152" s="87"/>
      <c r="I1152" s="87"/>
      <c r="J1152" s="87"/>
      <c r="K1152" s="87"/>
      <c r="L1152" s="87"/>
      <c r="M1152" s="87"/>
      <c r="N1152" s="87"/>
      <c r="O1152" s="87"/>
      <c r="P1152" s="87"/>
      <c r="Q1152" s="87"/>
      <c r="R1152" s="87"/>
      <c r="S1152" s="87"/>
      <c r="T1152" s="87"/>
      <c r="U1152" s="87"/>
      <c r="V1152" s="87"/>
      <c r="W1152" s="87"/>
      <c r="X1152" s="87"/>
      <c r="Y1152" s="87"/>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c r="AT1152" s="87"/>
      <c r="AU1152" s="87"/>
      <c r="AV1152" s="87"/>
      <c r="AW1152" s="87"/>
      <c r="AX1152" s="87"/>
      <c r="AY1152" s="87"/>
      <c r="AZ1152" s="87"/>
      <c r="BA1152" s="87"/>
      <c r="BB1152" s="87"/>
      <c r="BC1152" s="87"/>
      <c r="BD1152" s="87"/>
      <c r="BE1152" s="87"/>
      <c r="BF1152" s="87"/>
      <c r="BG1152" s="87"/>
      <c r="BH1152" s="87"/>
      <c r="BI1152" s="87"/>
      <c r="BJ1152" s="87"/>
      <c r="BK1152" s="87"/>
      <c r="BL1152" s="87"/>
      <c r="BM1152" s="87"/>
      <c r="BN1152" s="87"/>
      <c r="BO1152" s="87"/>
      <c r="BP1152" s="87"/>
      <c r="BQ1152" s="87"/>
      <c r="BR1152" s="87"/>
      <c r="BS1152" s="63"/>
    </row>
    <row r="1153" spans="4:71" s="64" customFormat="1" ht="9.75" customHeight="1" x14ac:dyDescent="0.3">
      <c r="D1153" s="87"/>
      <c r="E1153" s="87"/>
      <c r="F1153" s="87"/>
      <c r="G1153" s="87"/>
      <c r="H1153" s="87"/>
      <c r="I1153" s="87"/>
      <c r="J1153" s="87"/>
      <c r="K1153" s="87"/>
      <c r="L1153" s="87"/>
      <c r="M1153" s="87"/>
      <c r="N1153" s="87"/>
      <c r="O1153" s="87"/>
      <c r="P1153" s="87"/>
      <c r="Q1153" s="87"/>
      <c r="R1153" s="87"/>
      <c r="S1153" s="87"/>
      <c r="T1153" s="87"/>
      <c r="U1153" s="87"/>
      <c r="V1153" s="87"/>
      <c r="W1153" s="87"/>
      <c r="X1153" s="87"/>
      <c r="Y1153" s="87"/>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c r="AT1153" s="87"/>
      <c r="AU1153" s="87"/>
      <c r="AV1153" s="87"/>
      <c r="AW1153" s="87"/>
      <c r="AX1153" s="87"/>
      <c r="AY1153" s="87"/>
      <c r="AZ1153" s="87"/>
      <c r="BA1153" s="87"/>
      <c r="BB1153" s="87"/>
      <c r="BC1153" s="87"/>
      <c r="BD1153" s="87"/>
      <c r="BE1153" s="87"/>
      <c r="BF1153" s="87"/>
      <c r="BG1153" s="87"/>
      <c r="BH1153" s="87"/>
      <c r="BI1153" s="87"/>
      <c r="BJ1153" s="87"/>
      <c r="BK1153" s="87"/>
      <c r="BL1153" s="87"/>
      <c r="BM1153" s="87"/>
      <c r="BN1153" s="87"/>
      <c r="BO1153" s="87"/>
      <c r="BP1153" s="87"/>
      <c r="BQ1153" s="87"/>
      <c r="BR1153" s="87"/>
      <c r="BS1153" s="63"/>
    </row>
    <row r="1154" spans="4:71" s="64" customFormat="1" ht="9.75" customHeight="1" x14ac:dyDescent="0.3">
      <c r="D1154" s="87"/>
      <c r="E1154" s="87"/>
      <c r="F1154" s="87"/>
      <c r="G1154" s="87"/>
      <c r="H1154" s="87"/>
      <c r="I1154" s="87"/>
      <c r="J1154" s="87"/>
      <c r="K1154" s="87"/>
      <c r="L1154" s="87"/>
      <c r="M1154" s="87"/>
      <c r="N1154" s="87"/>
      <c r="O1154" s="87"/>
      <c r="P1154" s="87"/>
      <c r="Q1154" s="87"/>
      <c r="R1154" s="87"/>
      <c r="S1154" s="87"/>
      <c r="T1154" s="87"/>
      <c r="U1154" s="87"/>
      <c r="V1154" s="87"/>
      <c r="W1154" s="87"/>
      <c r="X1154" s="87"/>
      <c r="Y1154" s="87"/>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c r="AT1154" s="87"/>
      <c r="AU1154" s="87"/>
      <c r="AV1154" s="87"/>
      <c r="AW1154" s="87"/>
      <c r="AX1154" s="87"/>
      <c r="AY1154" s="87"/>
      <c r="AZ1154" s="87"/>
      <c r="BA1154" s="87"/>
      <c r="BB1154" s="87"/>
      <c r="BC1154" s="87"/>
      <c r="BD1154" s="87"/>
      <c r="BE1154" s="87"/>
      <c r="BF1154" s="87"/>
      <c r="BG1154" s="87"/>
      <c r="BH1154" s="87"/>
      <c r="BI1154" s="87"/>
      <c r="BJ1154" s="87"/>
      <c r="BK1154" s="87"/>
      <c r="BL1154" s="87"/>
      <c r="BM1154" s="87"/>
      <c r="BN1154" s="87"/>
      <c r="BO1154" s="87"/>
      <c r="BP1154" s="87"/>
      <c r="BQ1154" s="87"/>
      <c r="BR1154" s="87"/>
      <c r="BS1154" s="63"/>
    </row>
    <row r="1155" spans="4:71" s="64" customFormat="1" ht="9.75" customHeight="1" x14ac:dyDescent="0.3">
      <c r="D1155" s="87"/>
      <c r="E1155" s="87"/>
      <c r="F1155" s="87"/>
      <c r="G1155" s="87"/>
      <c r="H1155" s="87"/>
      <c r="I1155" s="87"/>
      <c r="J1155" s="87"/>
      <c r="K1155" s="87"/>
      <c r="L1155" s="87"/>
      <c r="M1155" s="87"/>
      <c r="N1155" s="87"/>
      <c r="O1155" s="87"/>
      <c r="P1155" s="87"/>
      <c r="Q1155" s="87"/>
      <c r="R1155" s="87"/>
      <c r="S1155" s="87"/>
      <c r="T1155" s="87"/>
      <c r="U1155" s="87"/>
      <c r="V1155" s="87"/>
      <c r="W1155" s="87"/>
      <c r="X1155" s="87"/>
      <c r="Y1155" s="87"/>
      <c r="Z1155" s="87"/>
      <c r="AA1155" s="87"/>
      <c r="AB1155" s="87"/>
      <c r="AC1155" s="87"/>
      <c r="AD1155" s="87"/>
      <c r="AE1155" s="87"/>
      <c r="AF1155" s="87"/>
      <c r="AG1155" s="87"/>
      <c r="AH1155" s="87"/>
      <c r="AI1155" s="87"/>
      <c r="AJ1155" s="87"/>
      <c r="AK1155" s="87"/>
      <c r="AL1155" s="87"/>
      <c r="AM1155" s="87"/>
      <c r="AN1155" s="87"/>
      <c r="AO1155" s="87"/>
      <c r="AP1155" s="87"/>
      <c r="AQ1155" s="87"/>
      <c r="AR1155" s="87"/>
      <c r="AS1155" s="87"/>
      <c r="AT1155" s="87"/>
      <c r="AU1155" s="87"/>
      <c r="AV1155" s="87"/>
      <c r="AW1155" s="87"/>
      <c r="AX1155" s="87"/>
      <c r="AY1155" s="87"/>
      <c r="AZ1155" s="87"/>
      <c r="BA1155" s="87"/>
      <c r="BB1155" s="87"/>
      <c r="BC1155" s="87"/>
      <c r="BD1155" s="87"/>
      <c r="BE1155" s="87"/>
      <c r="BF1155" s="87"/>
      <c r="BG1155" s="87"/>
      <c r="BH1155" s="87"/>
      <c r="BI1155" s="87"/>
      <c r="BJ1155" s="87"/>
      <c r="BK1155" s="87"/>
      <c r="BL1155" s="87"/>
      <c r="BM1155" s="87"/>
      <c r="BN1155" s="87"/>
      <c r="BO1155" s="87"/>
      <c r="BP1155" s="87"/>
      <c r="BQ1155" s="87"/>
      <c r="BR1155" s="87"/>
      <c r="BS1155" s="63"/>
    </row>
    <row r="1156" spans="4:71" s="64" customFormat="1" ht="9.75" customHeight="1" x14ac:dyDescent="0.3">
      <c r="D1156" s="87"/>
      <c r="E1156" s="87"/>
      <c r="F1156" s="87"/>
      <c r="G1156" s="87"/>
      <c r="H1156" s="87"/>
      <c r="I1156" s="87"/>
      <c r="J1156" s="87"/>
      <c r="K1156" s="87"/>
      <c r="L1156" s="87"/>
      <c r="M1156" s="87"/>
      <c r="N1156" s="87"/>
      <c r="O1156" s="87"/>
      <c r="P1156" s="87"/>
      <c r="Q1156" s="87"/>
      <c r="R1156" s="87"/>
      <c r="S1156" s="87"/>
      <c r="T1156" s="87"/>
      <c r="U1156" s="87"/>
      <c r="V1156" s="87"/>
      <c r="W1156" s="87"/>
      <c r="X1156" s="87"/>
      <c r="Y1156" s="87"/>
      <c r="Z1156" s="87"/>
      <c r="AA1156" s="87"/>
      <c r="AB1156" s="87"/>
      <c r="AC1156" s="87"/>
      <c r="AD1156" s="87"/>
      <c r="AE1156" s="87"/>
      <c r="AF1156" s="87"/>
      <c r="AG1156" s="87"/>
      <c r="AH1156" s="87"/>
      <c r="AI1156" s="87"/>
      <c r="AJ1156" s="87"/>
      <c r="AK1156" s="87"/>
      <c r="AL1156" s="87"/>
      <c r="AM1156" s="87"/>
      <c r="AN1156" s="87"/>
      <c r="AO1156" s="87"/>
      <c r="AP1156" s="87"/>
      <c r="AQ1156" s="87"/>
      <c r="AR1156" s="87"/>
      <c r="AS1156" s="87"/>
      <c r="AT1156" s="87"/>
      <c r="AU1156" s="87"/>
      <c r="AV1156" s="87"/>
      <c r="AW1156" s="87"/>
      <c r="AX1156" s="87"/>
      <c r="AY1156" s="87"/>
      <c r="AZ1156" s="87"/>
      <c r="BA1156" s="87"/>
      <c r="BB1156" s="87"/>
      <c r="BC1156" s="87"/>
      <c r="BD1156" s="87"/>
      <c r="BE1156" s="87"/>
      <c r="BF1156" s="87"/>
      <c r="BG1156" s="87"/>
      <c r="BH1156" s="87"/>
      <c r="BI1156" s="87"/>
      <c r="BJ1156" s="87"/>
      <c r="BK1156" s="87"/>
      <c r="BL1156" s="87"/>
      <c r="BM1156" s="87"/>
      <c r="BN1156" s="87"/>
      <c r="BO1156" s="87"/>
      <c r="BP1156" s="87"/>
      <c r="BQ1156" s="87"/>
      <c r="BR1156" s="87"/>
      <c r="BS1156" s="63"/>
    </row>
    <row r="1157" spans="4:71" s="64" customFormat="1" ht="9.75" customHeight="1" x14ac:dyDescent="0.3">
      <c r="D1157" s="87"/>
      <c r="E1157" s="87"/>
      <c r="F1157" s="87"/>
      <c r="G1157" s="87"/>
      <c r="H1157" s="87"/>
      <c r="I1157" s="87"/>
      <c r="J1157" s="87"/>
      <c r="K1157" s="87"/>
      <c r="L1157" s="87"/>
      <c r="M1157" s="87"/>
      <c r="N1157" s="87"/>
      <c r="O1157" s="87"/>
      <c r="P1157" s="87"/>
      <c r="Q1157" s="87"/>
      <c r="R1157" s="87"/>
      <c r="S1157" s="87"/>
      <c r="T1157" s="87"/>
      <c r="U1157" s="87"/>
      <c r="V1157" s="87"/>
      <c r="W1157" s="87"/>
      <c r="X1157" s="87"/>
      <c r="Y1157" s="87"/>
      <c r="Z1157" s="87"/>
      <c r="AA1157" s="87"/>
      <c r="AB1157" s="87"/>
      <c r="AC1157" s="87"/>
      <c r="AD1157" s="87"/>
      <c r="AE1157" s="87"/>
      <c r="AF1157" s="87"/>
      <c r="AG1157" s="87"/>
      <c r="AH1157" s="87"/>
      <c r="AI1157" s="87"/>
      <c r="AJ1157" s="87"/>
      <c r="AK1157" s="87"/>
      <c r="AL1157" s="87"/>
      <c r="AM1157" s="87"/>
      <c r="AN1157" s="87"/>
      <c r="AO1157" s="87"/>
      <c r="AP1157" s="87"/>
      <c r="AQ1157" s="87"/>
      <c r="AR1157" s="87"/>
      <c r="AS1157" s="87"/>
      <c r="AT1157" s="87"/>
      <c r="AU1157" s="87"/>
      <c r="AV1157" s="87"/>
      <c r="AW1157" s="87"/>
      <c r="AX1157" s="87"/>
      <c r="AY1157" s="87"/>
      <c r="AZ1157" s="87"/>
      <c r="BA1157" s="87"/>
      <c r="BB1157" s="87"/>
      <c r="BC1157" s="87"/>
      <c r="BD1157" s="87"/>
      <c r="BE1157" s="87"/>
      <c r="BF1157" s="87"/>
      <c r="BG1157" s="87"/>
      <c r="BH1157" s="87"/>
      <c r="BI1157" s="87"/>
      <c r="BJ1157" s="87"/>
      <c r="BK1157" s="87"/>
      <c r="BL1157" s="87"/>
      <c r="BM1157" s="87"/>
      <c r="BN1157" s="87"/>
      <c r="BO1157" s="87"/>
      <c r="BP1157" s="87"/>
      <c r="BQ1157" s="87"/>
      <c r="BR1157" s="87"/>
      <c r="BS1157" s="63"/>
    </row>
    <row r="1158" spans="4:71" s="64" customFormat="1" ht="9.75" customHeight="1" x14ac:dyDescent="0.3">
      <c r="D1158" s="87"/>
      <c r="E1158" s="87"/>
      <c r="F1158" s="87"/>
      <c r="G1158" s="87"/>
      <c r="H1158" s="87"/>
      <c r="I1158" s="87"/>
      <c r="J1158" s="87"/>
      <c r="K1158" s="87"/>
      <c r="L1158" s="87"/>
      <c r="M1158" s="87"/>
      <c r="N1158" s="87"/>
      <c r="O1158" s="87"/>
      <c r="P1158" s="87"/>
      <c r="Q1158" s="87"/>
      <c r="R1158" s="87"/>
      <c r="S1158" s="87"/>
      <c r="T1158" s="87"/>
      <c r="U1158" s="87"/>
      <c r="V1158" s="87"/>
      <c r="W1158" s="87"/>
      <c r="X1158" s="87"/>
      <c r="Y1158" s="87"/>
      <c r="Z1158" s="87"/>
      <c r="AA1158" s="87"/>
      <c r="AB1158" s="87"/>
      <c r="AC1158" s="87"/>
      <c r="AD1158" s="87"/>
      <c r="AE1158" s="87"/>
      <c r="AF1158" s="87"/>
      <c r="AG1158" s="87"/>
      <c r="AH1158" s="87"/>
      <c r="AI1158" s="87"/>
      <c r="AJ1158" s="87"/>
      <c r="AK1158" s="87"/>
      <c r="AL1158" s="87"/>
      <c r="AM1158" s="87"/>
      <c r="AN1158" s="87"/>
      <c r="AO1158" s="87"/>
      <c r="AP1158" s="87"/>
      <c r="AQ1158" s="87"/>
      <c r="AR1158" s="87"/>
      <c r="AS1158" s="87"/>
      <c r="AT1158" s="87"/>
      <c r="AU1158" s="87"/>
      <c r="AV1158" s="87"/>
      <c r="AW1158" s="87"/>
      <c r="AX1158" s="87"/>
      <c r="AY1158" s="87"/>
      <c r="AZ1158" s="87"/>
      <c r="BA1158" s="87"/>
      <c r="BB1158" s="87"/>
      <c r="BC1158" s="87"/>
      <c r="BD1158" s="87"/>
      <c r="BE1158" s="87"/>
      <c r="BF1158" s="87"/>
      <c r="BG1158" s="87"/>
      <c r="BH1158" s="87"/>
      <c r="BI1158" s="87"/>
      <c r="BJ1158" s="87"/>
      <c r="BK1158" s="87"/>
      <c r="BL1158" s="87"/>
      <c r="BM1158" s="87"/>
      <c r="BN1158" s="87"/>
      <c r="BO1158" s="87"/>
      <c r="BP1158" s="87"/>
      <c r="BQ1158" s="87"/>
      <c r="BR1158" s="87"/>
      <c r="BS1158" s="63"/>
    </row>
    <row r="1159" spans="4:71" s="64" customFormat="1" ht="9.75" customHeight="1" x14ac:dyDescent="0.3">
      <c r="D1159" s="87"/>
      <c r="E1159" s="87"/>
      <c r="F1159" s="87"/>
      <c r="G1159" s="87"/>
      <c r="H1159" s="87"/>
      <c r="I1159" s="87"/>
      <c r="J1159" s="87"/>
      <c r="K1159" s="87"/>
      <c r="L1159" s="87"/>
      <c r="M1159" s="87"/>
      <c r="N1159" s="87"/>
      <c r="O1159" s="87"/>
      <c r="P1159" s="87"/>
      <c r="Q1159" s="87"/>
      <c r="R1159" s="87"/>
      <c r="S1159" s="87"/>
      <c r="T1159" s="87"/>
      <c r="U1159" s="87"/>
      <c r="V1159" s="87"/>
      <c r="W1159" s="87"/>
      <c r="X1159" s="87"/>
      <c r="Y1159" s="87"/>
      <c r="Z1159" s="87"/>
      <c r="AA1159" s="87"/>
      <c r="AB1159" s="87"/>
      <c r="AC1159" s="87"/>
      <c r="AD1159" s="87"/>
      <c r="AE1159" s="87"/>
      <c r="AF1159" s="87"/>
      <c r="AG1159" s="87"/>
      <c r="AH1159" s="87"/>
      <c r="AI1159" s="87"/>
      <c r="AJ1159" s="87"/>
      <c r="AK1159" s="87"/>
      <c r="AL1159" s="87"/>
      <c r="AM1159" s="87"/>
      <c r="AN1159" s="87"/>
      <c r="AO1159" s="87"/>
      <c r="AP1159" s="87"/>
      <c r="AQ1159" s="87"/>
      <c r="AR1159" s="87"/>
      <c r="AS1159" s="87"/>
      <c r="AT1159" s="87"/>
      <c r="AU1159" s="87"/>
      <c r="AV1159" s="87"/>
      <c r="AW1159" s="87"/>
      <c r="AX1159" s="87"/>
      <c r="AY1159" s="87"/>
      <c r="AZ1159" s="87"/>
      <c r="BA1159" s="87"/>
      <c r="BB1159" s="87"/>
      <c r="BC1159" s="87"/>
      <c r="BD1159" s="87"/>
      <c r="BE1159" s="87"/>
      <c r="BF1159" s="87"/>
      <c r="BG1159" s="87"/>
      <c r="BH1159" s="87"/>
      <c r="BI1159" s="87"/>
      <c r="BJ1159" s="87"/>
      <c r="BK1159" s="87"/>
      <c r="BL1159" s="87"/>
      <c r="BM1159" s="87"/>
      <c r="BN1159" s="87"/>
      <c r="BO1159" s="87"/>
      <c r="BP1159" s="87"/>
      <c r="BQ1159" s="87"/>
      <c r="BR1159" s="87"/>
      <c r="BS1159" s="63"/>
    </row>
    <row r="1160" spans="4:71" s="64" customFormat="1" ht="9.75" customHeight="1" x14ac:dyDescent="0.3">
      <c r="D1160" s="87"/>
      <c r="E1160" s="87"/>
      <c r="F1160" s="87"/>
      <c r="G1160" s="87"/>
      <c r="H1160" s="87"/>
      <c r="I1160" s="87"/>
      <c r="J1160" s="87"/>
      <c r="K1160" s="87"/>
      <c r="L1160" s="87"/>
      <c r="M1160" s="87"/>
      <c r="N1160" s="87"/>
      <c r="O1160" s="87"/>
      <c r="P1160" s="87"/>
      <c r="Q1160" s="87"/>
      <c r="R1160" s="87"/>
      <c r="S1160" s="87"/>
      <c r="T1160" s="87"/>
      <c r="U1160" s="87"/>
      <c r="V1160" s="87"/>
      <c r="W1160" s="87"/>
      <c r="X1160" s="87"/>
      <c r="Y1160" s="87"/>
      <c r="Z1160" s="87"/>
      <c r="AA1160" s="87"/>
      <c r="AB1160" s="87"/>
      <c r="AC1160" s="87"/>
      <c r="AD1160" s="87"/>
      <c r="AE1160" s="87"/>
      <c r="AF1160" s="87"/>
      <c r="AG1160" s="87"/>
      <c r="AH1160" s="87"/>
      <c r="AI1160" s="87"/>
      <c r="AJ1160" s="87"/>
      <c r="AK1160" s="87"/>
      <c r="AL1160" s="87"/>
      <c r="AM1160" s="87"/>
      <c r="AN1160" s="87"/>
      <c r="AO1160" s="87"/>
      <c r="AP1160" s="87"/>
      <c r="AQ1160" s="87"/>
      <c r="AR1160" s="87"/>
      <c r="AS1160" s="87"/>
      <c r="AT1160" s="87"/>
      <c r="AU1160" s="87"/>
      <c r="AV1160" s="87"/>
      <c r="AW1160" s="87"/>
      <c r="AX1160" s="87"/>
      <c r="AY1160" s="87"/>
      <c r="AZ1160" s="87"/>
      <c r="BA1160" s="87"/>
      <c r="BB1160" s="87"/>
      <c r="BC1160" s="87"/>
      <c r="BD1160" s="87"/>
      <c r="BE1160" s="87"/>
      <c r="BF1160" s="87"/>
      <c r="BG1160" s="87"/>
      <c r="BH1160" s="87"/>
      <c r="BI1160" s="87"/>
      <c r="BJ1160" s="87"/>
      <c r="BK1160" s="87"/>
      <c r="BL1160" s="87"/>
      <c r="BM1160" s="87"/>
      <c r="BN1160" s="87"/>
      <c r="BO1160" s="87"/>
      <c r="BP1160" s="87"/>
      <c r="BQ1160" s="87"/>
      <c r="BR1160" s="87"/>
      <c r="BS1160" s="63"/>
    </row>
    <row r="1161" spans="4:71" s="64" customFormat="1" ht="9.75" customHeight="1" x14ac:dyDescent="0.3">
      <c r="D1161" s="87"/>
      <c r="E1161" s="87"/>
      <c r="F1161" s="87"/>
      <c r="G1161" s="87"/>
      <c r="H1161" s="87"/>
      <c r="I1161" s="87"/>
      <c r="J1161" s="87"/>
      <c r="K1161" s="87"/>
      <c r="L1161" s="87"/>
      <c r="M1161" s="87"/>
      <c r="N1161" s="87"/>
      <c r="O1161" s="87"/>
      <c r="P1161" s="87"/>
      <c r="Q1161" s="87"/>
      <c r="R1161" s="87"/>
      <c r="S1161" s="87"/>
      <c r="T1161" s="87"/>
      <c r="U1161" s="87"/>
      <c r="V1161" s="87"/>
      <c r="W1161" s="87"/>
      <c r="X1161" s="87"/>
      <c r="Y1161" s="87"/>
      <c r="Z1161" s="87"/>
      <c r="AA1161" s="87"/>
      <c r="AB1161" s="87"/>
      <c r="AC1161" s="87"/>
      <c r="AD1161" s="87"/>
      <c r="AE1161" s="87"/>
      <c r="AF1161" s="87"/>
      <c r="AG1161" s="87"/>
      <c r="AH1161" s="87"/>
      <c r="AI1161" s="87"/>
      <c r="AJ1161" s="87"/>
      <c r="AK1161" s="87"/>
      <c r="AL1161" s="87"/>
      <c r="AM1161" s="87"/>
      <c r="AN1161" s="87"/>
      <c r="AO1161" s="87"/>
      <c r="AP1161" s="87"/>
      <c r="AQ1161" s="87"/>
      <c r="AR1161" s="87"/>
      <c r="AS1161" s="87"/>
      <c r="AT1161" s="87"/>
      <c r="AU1161" s="87"/>
      <c r="AV1161" s="87"/>
      <c r="AW1161" s="87"/>
      <c r="AX1161" s="87"/>
      <c r="AY1161" s="87"/>
      <c r="AZ1161" s="87"/>
      <c r="BA1161" s="87"/>
      <c r="BB1161" s="87"/>
      <c r="BC1161" s="87"/>
      <c r="BD1161" s="87"/>
      <c r="BE1161" s="87"/>
      <c r="BF1161" s="87"/>
      <c r="BG1161" s="87"/>
      <c r="BH1161" s="87"/>
      <c r="BI1161" s="87"/>
      <c r="BJ1161" s="87"/>
      <c r="BK1161" s="87"/>
      <c r="BL1161" s="87"/>
      <c r="BM1161" s="87"/>
      <c r="BN1161" s="87"/>
      <c r="BO1161" s="87"/>
      <c r="BP1161" s="87"/>
      <c r="BQ1161" s="87"/>
      <c r="BR1161" s="87"/>
      <c r="BS1161" s="63"/>
    </row>
    <row r="1162" spans="4:71" s="64" customFormat="1" ht="9.75" customHeight="1" x14ac:dyDescent="0.3">
      <c r="D1162" s="87"/>
      <c r="E1162" s="87"/>
      <c r="F1162" s="87"/>
      <c r="G1162" s="87"/>
      <c r="H1162" s="87"/>
      <c r="I1162" s="87"/>
      <c r="J1162" s="87"/>
      <c r="K1162" s="87"/>
      <c r="L1162" s="87"/>
      <c r="M1162" s="87"/>
      <c r="N1162" s="87"/>
      <c r="O1162" s="87"/>
      <c r="P1162" s="87"/>
      <c r="Q1162" s="87"/>
      <c r="R1162" s="87"/>
      <c r="S1162" s="87"/>
      <c r="T1162" s="87"/>
      <c r="U1162" s="87"/>
      <c r="V1162" s="87"/>
      <c r="W1162" s="87"/>
      <c r="X1162" s="87"/>
      <c r="Y1162" s="87"/>
      <c r="Z1162" s="87"/>
      <c r="AA1162" s="87"/>
      <c r="AB1162" s="87"/>
      <c r="AC1162" s="87"/>
      <c r="AD1162" s="87"/>
      <c r="AE1162" s="87"/>
      <c r="AF1162" s="87"/>
      <c r="AG1162" s="87"/>
      <c r="AH1162" s="87"/>
      <c r="AI1162" s="87"/>
      <c r="AJ1162" s="87"/>
      <c r="AK1162" s="87"/>
      <c r="AL1162" s="87"/>
      <c r="AM1162" s="87"/>
      <c r="AN1162" s="87"/>
      <c r="AO1162" s="87"/>
      <c r="AP1162" s="87"/>
      <c r="AQ1162" s="87"/>
      <c r="AR1162" s="87"/>
      <c r="AS1162" s="87"/>
      <c r="AT1162" s="87"/>
      <c r="AU1162" s="87"/>
      <c r="AV1162" s="87"/>
      <c r="AW1162" s="87"/>
      <c r="AX1162" s="87"/>
      <c r="AY1162" s="87"/>
      <c r="AZ1162" s="87"/>
      <c r="BA1162" s="87"/>
      <c r="BB1162" s="87"/>
      <c r="BC1162" s="87"/>
      <c r="BD1162" s="87"/>
      <c r="BE1162" s="87"/>
      <c r="BF1162" s="87"/>
      <c r="BG1162" s="87"/>
      <c r="BH1162" s="87"/>
      <c r="BI1162" s="87"/>
      <c r="BJ1162" s="87"/>
      <c r="BK1162" s="87"/>
      <c r="BL1162" s="87"/>
      <c r="BM1162" s="87"/>
      <c r="BN1162" s="87"/>
      <c r="BO1162" s="87"/>
      <c r="BP1162" s="87"/>
      <c r="BQ1162" s="87"/>
      <c r="BR1162" s="87"/>
      <c r="BS1162" s="63"/>
    </row>
    <row r="1163" spans="4:71" s="64" customFormat="1" ht="9.75" customHeight="1" x14ac:dyDescent="0.3">
      <c r="D1163" s="87"/>
      <c r="E1163" s="87"/>
      <c r="F1163" s="87"/>
      <c r="G1163" s="87"/>
      <c r="H1163" s="87"/>
      <c r="I1163" s="87"/>
      <c r="J1163" s="87"/>
      <c r="K1163" s="87"/>
      <c r="L1163" s="87"/>
      <c r="M1163" s="87"/>
      <c r="N1163" s="87"/>
      <c r="O1163" s="87"/>
      <c r="P1163" s="87"/>
      <c r="Q1163" s="87"/>
      <c r="R1163" s="87"/>
      <c r="S1163" s="87"/>
      <c r="T1163" s="87"/>
      <c r="U1163" s="87"/>
      <c r="V1163" s="87"/>
      <c r="W1163" s="87"/>
      <c r="X1163" s="87"/>
      <c r="Y1163" s="87"/>
      <c r="Z1163" s="87"/>
      <c r="AA1163" s="87"/>
      <c r="AB1163" s="87"/>
      <c r="AC1163" s="87"/>
      <c r="AD1163" s="87"/>
      <c r="AE1163" s="87"/>
      <c r="AF1163" s="87"/>
      <c r="AG1163" s="87"/>
      <c r="AH1163" s="87"/>
      <c r="AI1163" s="87"/>
      <c r="AJ1163" s="87"/>
      <c r="AK1163" s="87"/>
      <c r="AL1163" s="87"/>
      <c r="AM1163" s="87"/>
      <c r="AN1163" s="87"/>
      <c r="AO1163" s="87"/>
      <c r="AP1163" s="87"/>
      <c r="AQ1163" s="87"/>
      <c r="AR1163" s="87"/>
      <c r="AS1163" s="87"/>
      <c r="AT1163" s="87"/>
      <c r="AU1163" s="87"/>
      <c r="AV1163" s="87"/>
      <c r="AW1163" s="87"/>
      <c r="AX1163" s="87"/>
      <c r="AY1163" s="87"/>
      <c r="AZ1163" s="87"/>
      <c r="BA1163" s="87"/>
      <c r="BB1163" s="87"/>
      <c r="BC1163" s="87"/>
      <c r="BD1163" s="87"/>
      <c r="BE1163" s="87"/>
      <c r="BF1163" s="87"/>
      <c r="BG1163" s="87"/>
      <c r="BH1163" s="87"/>
      <c r="BI1163" s="87"/>
      <c r="BJ1163" s="87"/>
      <c r="BK1163" s="87"/>
      <c r="BL1163" s="87"/>
      <c r="BM1163" s="87"/>
      <c r="BN1163" s="87"/>
      <c r="BO1163" s="87"/>
      <c r="BP1163" s="87"/>
      <c r="BQ1163" s="87"/>
      <c r="BR1163" s="87"/>
      <c r="BS1163" s="63"/>
    </row>
    <row r="1164" spans="4:71" s="64" customFormat="1" ht="9.75" customHeight="1" x14ac:dyDescent="0.3">
      <c r="D1164" s="87"/>
      <c r="E1164" s="87"/>
      <c r="F1164" s="87"/>
      <c r="G1164" s="87"/>
      <c r="H1164" s="87"/>
      <c r="I1164" s="87"/>
      <c r="J1164" s="87"/>
      <c r="K1164" s="87"/>
      <c r="L1164" s="87"/>
      <c r="M1164" s="87"/>
      <c r="N1164" s="87"/>
      <c r="O1164" s="87"/>
      <c r="P1164" s="87"/>
      <c r="Q1164" s="87"/>
      <c r="R1164" s="87"/>
      <c r="S1164" s="87"/>
      <c r="T1164" s="87"/>
      <c r="U1164" s="87"/>
      <c r="V1164" s="87"/>
      <c r="W1164" s="87"/>
      <c r="X1164" s="87"/>
      <c r="Y1164" s="87"/>
      <c r="Z1164" s="87"/>
      <c r="AA1164" s="87"/>
      <c r="AB1164" s="87"/>
      <c r="AC1164" s="87"/>
      <c r="AD1164" s="87"/>
      <c r="AE1164" s="87"/>
      <c r="AF1164" s="87"/>
      <c r="AG1164" s="87"/>
      <c r="AH1164" s="87"/>
      <c r="AI1164" s="87"/>
      <c r="AJ1164" s="87"/>
      <c r="AK1164" s="87"/>
      <c r="AL1164" s="87"/>
      <c r="AM1164" s="87"/>
      <c r="AN1164" s="87"/>
      <c r="AO1164" s="87"/>
      <c r="AP1164" s="87"/>
      <c r="AQ1164" s="87"/>
      <c r="AR1164" s="87"/>
      <c r="AS1164" s="87"/>
      <c r="AT1164" s="87"/>
      <c r="AU1164" s="87"/>
      <c r="AV1164" s="87"/>
      <c r="AW1164" s="87"/>
      <c r="AX1164" s="87"/>
      <c r="AY1164" s="87"/>
      <c r="AZ1164" s="87"/>
      <c r="BA1164" s="87"/>
      <c r="BB1164" s="87"/>
      <c r="BC1164" s="87"/>
      <c r="BD1164" s="87"/>
      <c r="BE1164" s="87"/>
      <c r="BF1164" s="87"/>
      <c r="BG1164" s="87"/>
      <c r="BH1164" s="87"/>
      <c r="BI1164" s="87"/>
      <c r="BJ1164" s="87"/>
      <c r="BK1164" s="87"/>
      <c r="BL1164" s="87"/>
      <c r="BM1164" s="87"/>
      <c r="BN1164" s="87"/>
      <c r="BO1164" s="87"/>
      <c r="BP1164" s="87"/>
      <c r="BQ1164" s="87"/>
      <c r="BR1164" s="87"/>
      <c r="BS1164" s="63"/>
    </row>
    <row r="1165" spans="4:71" s="64" customFormat="1" ht="9.75" customHeight="1" x14ac:dyDescent="0.3">
      <c r="D1165" s="87"/>
      <c r="E1165" s="87"/>
      <c r="F1165" s="87"/>
      <c r="G1165" s="87"/>
      <c r="H1165" s="87"/>
      <c r="I1165" s="87"/>
      <c r="J1165" s="87"/>
      <c r="K1165" s="87"/>
      <c r="L1165" s="87"/>
      <c r="M1165" s="87"/>
      <c r="N1165" s="87"/>
      <c r="O1165" s="87"/>
      <c r="P1165" s="87"/>
      <c r="Q1165" s="87"/>
      <c r="R1165" s="87"/>
      <c r="S1165" s="87"/>
      <c r="T1165" s="87"/>
      <c r="U1165" s="87"/>
      <c r="V1165" s="87"/>
      <c r="W1165" s="87"/>
      <c r="X1165" s="87"/>
      <c r="Y1165" s="87"/>
      <c r="Z1165" s="87"/>
      <c r="AA1165" s="87"/>
      <c r="AB1165" s="87"/>
      <c r="AC1165" s="87"/>
      <c r="AD1165" s="87"/>
      <c r="AE1165" s="87"/>
      <c r="AF1165" s="87"/>
      <c r="AG1165" s="87"/>
      <c r="AH1165" s="87"/>
      <c r="AI1165" s="87"/>
      <c r="AJ1165" s="87"/>
      <c r="AK1165" s="87"/>
      <c r="AL1165" s="87"/>
      <c r="AM1165" s="87"/>
      <c r="AN1165" s="87"/>
      <c r="AO1165" s="87"/>
      <c r="AP1165" s="87"/>
      <c r="AQ1165" s="87"/>
      <c r="AR1165" s="87"/>
      <c r="AS1165" s="87"/>
      <c r="AT1165" s="87"/>
      <c r="AU1165" s="87"/>
      <c r="AV1165" s="87"/>
      <c r="AW1165" s="87"/>
      <c r="AX1165" s="87"/>
      <c r="AY1165" s="87"/>
      <c r="AZ1165" s="87"/>
      <c r="BA1165" s="87"/>
      <c r="BB1165" s="87"/>
      <c r="BC1165" s="87"/>
      <c r="BD1165" s="87"/>
      <c r="BE1165" s="87"/>
      <c r="BF1165" s="87"/>
      <c r="BG1165" s="87"/>
      <c r="BH1165" s="87"/>
      <c r="BI1165" s="87"/>
      <c r="BJ1165" s="87"/>
      <c r="BK1165" s="87"/>
      <c r="BL1165" s="87"/>
      <c r="BM1165" s="87"/>
      <c r="BN1165" s="87"/>
      <c r="BO1165" s="87"/>
      <c r="BP1165" s="87"/>
      <c r="BQ1165" s="87"/>
      <c r="BR1165" s="87"/>
      <c r="BS1165" s="63"/>
    </row>
    <row r="1166" spans="4:71" s="64" customFormat="1" ht="9.75" customHeight="1" x14ac:dyDescent="0.3">
      <c r="D1166" s="87"/>
      <c r="E1166" s="87"/>
      <c r="F1166" s="87"/>
      <c r="G1166" s="87"/>
      <c r="H1166" s="87"/>
      <c r="I1166" s="87"/>
      <c r="J1166" s="87"/>
      <c r="K1166" s="87"/>
      <c r="L1166" s="87"/>
      <c r="M1166" s="87"/>
      <c r="N1166" s="87"/>
      <c r="O1166" s="87"/>
      <c r="P1166" s="87"/>
      <c r="Q1166" s="87"/>
      <c r="R1166" s="87"/>
      <c r="S1166" s="87"/>
      <c r="T1166" s="87"/>
      <c r="U1166" s="87"/>
      <c r="V1166" s="87"/>
      <c r="W1166" s="87"/>
      <c r="X1166" s="87"/>
      <c r="Y1166" s="87"/>
      <c r="Z1166" s="87"/>
      <c r="AA1166" s="87"/>
      <c r="AB1166" s="87"/>
      <c r="AC1166" s="87"/>
      <c r="AD1166" s="87"/>
      <c r="AE1166" s="87"/>
      <c r="AF1166" s="87"/>
      <c r="AG1166" s="87"/>
      <c r="AH1166" s="87"/>
      <c r="AI1166" s="87"/>
      <c r="AJ1166" s="87"/>
      <c r="AK1166" s="87"/>
      <c r="AL1166" s="87"/>
      <c r="AM1166" s="87"/>
      <c r="AN1166" s="87"/>
      <c r="AO1166" s="87"/>
      <c r="AP1166" s="87"/>
      <c r="AQ1166" s="87"/>
      <c r="AR1166" s="87"/>
      <c r="AS1166" s="87"/>
      <c r="AT1166" s="87"/>
      <c r="AU1166" s="87"/>
      <c r="AV1166" s="87"/>
      <c r="AW1166" s="87"/>
      <c r="AX1166" s="87"/>
      <c r="AY1166" s="87"/>
      <c r="AZ1166" s="87"/>
      <c r="BA1166" s="87"/>
      <c r="BB1166" s="87"/>
      <c r="BC1166" s="87"/>
      <c r="BD1166" s="87"/>
      <c r="BE1166" s="87"/>
      <c r="BF1166" s="87"/>
      <c r="BG1166" s="87"/>
      <c r="BH1166" s="87"/>
      <c r="BI1166" s="87"/>
      <c r="BJ1166" s="87"/>
      <c r="BK1166" s="87"/>
      <c r="BL1166" s="87"/>
      <c r="BM1166" s="87"/>
      <c r="BN1166" s="87"/>
      <c r="BO1166" s="87"/>
      <c r="BP1166" s="87"/>
      <c r="BQ1166" s="87"/>
      <c r="BR1166" s="87"/>
      <c r="BS1166" s="63"/>
    </row>
    <row r="1167" spans="4:71" s="64" customFormat="1" ht="9.75" customHeight="1" x14ac:dyDescent="0.3">
      <c r="D1167" s="87"/>
      <c r="E1167" s="87"/>
      <c r="F1167" s="87"/>
      <c r="G1167" s="87"/>
      <c r="H1167" s="87"/>
      <c r="I1167" s="87"/>
      <c r="J1167" s="87"/>
      <c r="K1167" s="87"/>
      <c r="L1167" s="87"/>
      <c r="M1167" s="87"/>
      <c r="N1167" s="87"/>
      <c r="O1167" s="87"/>
      <c r="P1167" s="87"/>
      <c r="Q1167" s="87"/>
      <c r="R1167" s="87"/>
      <c r="S1167" s="87"/>
      <c r="T1167" s="87"/>
      <c r="U1167" s="87"/>
      <c r="V1167" s="87"/>
      <c r="W1167" s="87"/>
      <c r="X1167" s="87"/>
      <c r="Y1167" s="87"/>
      <c r="Z1167" s="87"/>
      <c r="AA1167" s="87"/>
      <c r="AB1167" s="87"/>
      <c r="AC1167" s="87"/>
      <c r="AD1167" s="87"/>
      <c r="AE1167" s="87"/>
      <c r="AF1167" s="87"/>
      <c r="AG1167" s="87"/>
      <c r="AH1167" s="87"/>
      <c r="AI1167" s="87"/>
      <c r="AJ1167" s="87"/>
      <c r="AK1167" s="87"/>
      <c r="AL1167" s="87"/>
      <c r="AM1167" s="87"/>
      <c r="AN1167" s="87"/>
      <c r="AO1167" s="87"/>
      <c r="AP1167" s="87"/>
      <c r="AQ1167" s="87"/>
      <c r="AR1167" s="87"/>
      <c r="AS1167" s="87"/>
      <c r="AT1167" s="87"/>
      <c r="AU1167" s="87"/>
      <c r="AV1167" s="87"/>
      <c r="AW1167" s="87"/>
      <c r="AX1167" s="87"/>
      <c r="AY1167" s="87"/>
      <c r="AZ1167" s="87"/>
      <c r="BA1167" s="87"/>
      <c r="BB1167" s="87"/>
      <c r="BC1167" s="87"/>
      <c r="BD1167" s="87"/>
      <c r="BE1167" s="87"/>
      <c r="BF1167" s="87"/>
      <c r="BG1167" s="87"/>
      <c r="BH1167" s="87"/>
      <c r="BI1167" s="87"/>
      <c r="BJ1167" s="87"/>
      <c r="BK1167" s="87"/>
      <c r="BL1167" s="87"/>
      <c r="BM1167" s="87"/>
      <c r="BN1167" s="87"/>
      <c r="BO1167" s="87"/>
      <c r="BP1167" s="87"/>
      <c r="BQ1167" s="87"/>
      <c r="BR1167" s="87"/>
      <c r="BS1167" s="63"/>
    </row>
    <row r="1168" spans="4:71" s="64" customFormat="1" ht="9.75" customHeight="1" x14ac:dyDescent="0.3">
      <c r="D1168" s="87"/>
      <c r="E1168" s="87"/>
      <c r="F1168" s="87"/>
      <c r="G1168" s="87"/>
      <c r="H1168" s="87"/>
      <c r="I1168" s="87"/>
      <c r="J1168" s="87"/>
      <c r="K1168" s="87"/>
      <c r="L1168" s="87"/>
      <c r="M1168" s="87"/>
      <c r="N1168" s="87"/>
      <c r="O1168" s="87"/>
      <c r="P1168" s="87"/>
      <c r="Q1168" s="87"/>
      <c r="R1168" s="87"/>
      <c r="S1168" s="87"/>
      <c r="T1168" s="87"/>
      <c r="U1168" s="87"/>
      <c r="V1168" s="87"/>
      <c r="W1168" s="87"/>
      <c r="X1168" s="87"/>
      <c r="Y1168" s="87"/>
      <c r="Z1168" s="87"/>
      <c r="AA1168" s="87"/>
      <c r="AB1168" s="87"/>
      <c r="AC1168" s="87"/>
      <c r="AD1168" s="87"/>
      <c r="AE1168" s="87"/>
      <c r="AF1168" s="87"/>
      <c r="AG1168" s="87"/>
      <c r="AH1168" s="87"/>
      <c r="AI1168" s="87"/>
      <c r="AJ1168" s="87"/>
      <c r="AK1168" s="87"/>
      <c r="AL1168" s="87"/>
      <c r="AM1168" s="87"/>
      <c r="AN1168" s="87"/>
      <c r="AO1168" s="87"/>
      <c r="AP1168" s="87"/>
      <c r="AQ1168" s="87"/>
      <c r="AR1168" s="87"/>
      <c r="AS1168" s="87"/>
      <c r="AT1168" s="87"/>
      <c r="AU1168" s="87"/>
      <c r="AV1168" s="87"/>
      <c r="AW1168" s="87"/>
      <c r="AX1168" s="87"/>
      <c r="AY1168" s="87"/>
      <c r="AZ1168" s="87"/>
      <c r="BA1168" s="87"/>
      <c r="BB1168" s="87"/>
      <c r="BC1168" s="87"/>
      <c r="BD1168" s="87"/>
      <c r="BE1168" s="87"/>
      <c r="BF1168" s="87"/>
      <c r="BG1168" s="87"/>
      <c r="BH1168" s="87"/>
      <c r="BI1168" s="87"/>
      <c r="BJ1168" s="87"/>
      <c r="BK1168" s="87"/>
      <c r="BL1168" s="87"/>
      <c r="BM1168" s="87"/>
      <c r="BN1168" s="87"/>
      <c r="BO1168" s="87"/>
      <c r="BP1168" s="87"/>
      <c r="BQ1168" s="87"/>
      <c r="BR1168" s="87"/>
      <c r="BS1168" s="63"/>
    </row>
    <row r="1169" spans="4:71" s="64" customFormat="1" ht="9.75" customHeight="1" x14ac:dyDescent="0.3">
      <c r="D1169" s="87"/>
      <c r="E1169" s="87"/>
      <c r="F1169" s="87"/>
      <c r="G1169" s="87"/>
      <c r="H1169" s="87"/>
      <c r="I1169" s="87"/>
      <c r="J1169" s="87"/>
      <c r="K1169" s="87"/>
      <c r="L1169" s="87"/>
      <c r="M1169" s="87"/>
      <c r="N1169" s="87"/>
      <c r="O1169" s="87"/>
      <c r="P1169" s="87"/>
      <c r="Q1169" s="87"/>
      <c r="R1169" s="87"/>
      <c r="S1169" s="87"/>
      <c r="T1169" s="87"/>
      <c r="U1169" s="87"/>
      <c r="V1169" s="87"/>
      <c r="W1169" s="87"/>
      <c r="X1169" s="87"/>
      <c r="Y1169" s="87"/>
      <c r="Z1169" s="87"/>
      <c r="AA1169" s="87"/>
      <c r="AB1169" s="87"/>
      <c r="AC1169" s="87"/>
      <c r="AD1169" s="87"/>
      <c r="AE1169" s="87"/>
      <c r="AF1169" s="87"/>
      <c r="AG1169" s="87"/>
      <c r="AH1169" s="87"/>
      <c r="AI1169" s="87"/>
      <c r="AJ1169" s="87"/>
      <c r="AK1169" s="87"/>
      <c r="AL1169" s="87"/>
      <c r="AM1169" s="87"/>
      <c r="AN1169" s="87"/>
      <c r="AO1169" s="87"/>
      <c r="AP1169" s="87"/>
      <c r="AQ1169" s="87"/>
      <c r="AR1169" s="87"/>
      <c r="AS1169" s="87"/>
      <c r="AT1169" s="87"/>
      <c r="AU1169" s="87"/>
      <c r="AV1169" s="87"/>
      <c r="AW1169" s="87"/>
      <c r="AX1169" s="87"/>
      <c r="AY1169" s="87"/>
      <c r="AZ1169" s="87"/>
      <c r="BA1169" s="87"/>
      <c r="BB1169" s="87"/>
      <c r="BC1169" s="87"/>
      <c r="BD1169" s="87"/>
      <c r="BE1169" s="87"/>
      <c r="BF1169" s="87"/>
      <c r="BG1169" s="87"/>
      <c r="BH1169" s="87"/>
      <c r="BI1169" s="87"/>
      <c r="BJ1169" s="87"/>
      <c r="BK1169" s="87"/>
      <c r="BL1169" s="87"/>
      <c r="BM1169" s="87"/>
      <c r="BN1169" s="87"/>
      <c r="BO1169" s="87"/>
      <c r="BP1169" s="87"/>
      <c r="BQ1169" s="87"/>
      <c r="BR1169" s="87"/>
      <c r="BS1169" s="63"/>
    </row>
    <row r="1170" spans="4:71" s="64" customFormat="1" ht="9.75" customHeight="1" x14ac:dyDescent="0.3">
      <c r="D1170" s="87"/>
      <c r="E1170" s="87"/>
      <c r="F1170" s="87"/>
      <c r="G1170" s="87"/>
      <c r="H1170" s="87"/>
      <c r="I1170" s="87"/>
      <c r="J1170" s="87"/>
      <c r="K1170" s="87"/>
      <c r="L1170" s="87"/>
      <c r="M1170" s="87"/>
      <c r="N1170" s="87"/>
      <c r="O1170" s="87"/>
      <c r="P1170" s="87"/>
      <c r="Q1170" s="87"/>
      <c r="R1170" s="87"/>
      <c r="S1170" s="87"/>
      <c r="T1170" s="87"/>
      <c r="U1170" s="87"/>
      <c r="V1170" s="87"/>
      <c r="W1170" s="87"/>
      <c r="X1170" s="87"/>
      <c r="Y1170" s="87"/>
      <c r="Z1170" s="87"/>
      <c r="AA1170" s="87"/>
      <c r="AB1170" s="87"/>
      <c r="AC1170" s="87"/>
      <c r="AD1170" s="87"/>
      <c r="AE1170" s="87"/>
      <c r="AF1170" s="87"/>
      <c r="AG1170" s="87"/>
      <c r="AH1170" s="87"/>
      <c r="AI1170" s="87"/>
      <c r="AJ1170" s="87"/>
      <c r="AK1170" s="87"/>
      <c r="AL1170" s="87"/>
      <c r="AM1170" s="87"/>
      <c r="AN1170" s="87"/>
      <c r="AO1170" s="87"/>
      <c r="AP1170" s="87"/>
      <c r="AQ1170" s="87"/>
      <c r="AR1170" s="87"/>
      <c r="AS1170" s="87"/>
      <c r="AT1170" s="87"/>
      <c r="AU1170" s="87"/>
      <c r="AV1170" s="87"/>
      <c r="AW1170" s="87"/>
      <c r="AX1170" s="87"/>
      <c r="AY1170" s="87"/>
      <c r="AZ1170" s="87"/>
      <c r="BA1170" s="87"/>
      <c r="BB1170" s="87"/>
      <c r="BC1170" s="87"/>
      <c r="BD1170" s="87"/>
      <c r="BE1170" s="87"/>
      <c r="BF1170" s="87"/>
      <c r="BG1170" s="87"/>
      <c r="BH1170" s="87"/>
      <c r="BI1170" s="87"/>
      <c r="BJ1170" s="87"/>
      <c r="BK1170" s="87"/>
      <c r="BL1170" s="87"/>
      <c r="BM1170" s="87"/>
      <c r="BN1170" s="87"/>
      <c r="BO1170" s="87"/>
      <c r="BP1170" s="87"/>
      <c r="BQ1170" s="87"/>
      <c r="BR1170" s="87"/>
      <c r="BS1170" s="63"/>
    </row>
    <row r="1171" spans="4:71" s="64" customFormat="1" ht="9.75" customHeight="1" x14ac:dyDescent="0.3">
      <c r="D1171" s="87"/>
      <c r="E1171" s="87"/>
      <c r="F1171" s="87"/>
      <c r="G1171" s="87"/>
      <c r="H1171" s="87"/>
      <c r="I1171" s="87"/>
      <c r="J1171" s="87"/>
      <c r="K1171" s="87"/>
      <c r="L1171" s="87"/>
      <c r="M1171" s="87"/>
      <c r="N1171" s="87"/>
      <c r="O1171" s="87"/>
      <c r="P1171" s="87"/>
      <c r="Q1171" s="87"/>
      <c r="R1171" s="87"/>
      <c r="S1171" s="87"/>
      <c r="T1171" s="87"/>
      <c r="U1171" s="87"/>
      <c r="V1171" s="87"/>
      <c r="W1171" s="87"/>
      <c r="X1171" s="87"/>
      <c r="Y1171" s="87"/>
      <c r="Z1171" s="87"/>
      <c r="AA1171" s="87"/>
      <c r="AB1171" s="87"/>
      <c r="AC1171" s="87"/>
      <c r="AD1171" s="87"/>
      <c r="AE1171" s="87"/>
      <c r="AF1171" s="87"/>
      <c r="AG1171" s="87"/>
      <c r="AH1171" s="87"/>
      <c r="AI1171" s="87"/>
      <c r="AJ1171" s="87"/>
      <c r="AK1171" s="87"/>
      <c r="AL1171" s="87"/>
      <c r="AM1171" s="87"/>
      <c r="AN1171" s="87"/>
      <c r="AO1171" s="87"/>
      <c r="AP1171" s="87"/>
      <c r="AQ1171" s="87"/>
      <c r="AR1171" s="87"/>
      <c r="AS1171" s="87"/>
      <c r="AT1171" s="87"/>
      <c r="AU1171" s="87"/>
      <c r="AV1171" s="87"/>
      <c r="AW1171" s="87"/>
      <c r="AX1171" s="87"/>
      <c r="AY1171" s="87"/>
      <c r="AZ1171" s="87"/>
      <c r="BA1171" s="87"/>
      <c r="BB1171" s="87"/>
      <c r="BC1171" s="87"/>
      <c r="BD1171" s="87"/>
      <c r="BE1171" s="87"/>
      <c r="BF1171" s="87"/>
      <c r="BG1171" s="87"/>
      <c r="BH1171" s="87"/>
      <c r="BI1171" s="87"/>
      <c r="BJ1171" s="87"/>
      <c r="BK1171" s="87"/>
      <c r="BL1171" s="87"/>
      <c r="BM1171" s="87"/>
      <c r="BN1171" s="87"/>
      <c r="BO1171" s="87"/>
      <c r="BP1171" s="87"/>
      <c r="BQ1171" s="87"/>
      <c r="BR1171" s="87"/>
      <c r="BS1171" s="63"/>
    </row>
    <row r="1172" spans="4:71" s="64" customFormat="1" ht="9.75" customHeight="1" x14ac:dyDescent="0.3">
      <c r="D1172" s="87"/>
      <c r="E1172" s="87"/>
      <c r="F1172" s="87"/>
      <c r="G1172" s="87"/>
      <c r="H1172" s="87"/>
      <c r="I1172" s="87"/>
      <c r="J1172" s="87"/>
      <c r="K1172" s="87"/>
      <c r="L1172" s="87"/>
      <c r="M1172" s="87"/>
      <c r="N1172" s="87"/>
      <c r="O1172" s="87"/>
      <c r="P1172" s="87"/>
      <c r="Q1172" s="87"/>
      <c r="R1172" s="87"/>
      <c r="S1172" s="87"/>
      <c r="T1172" s="87"/>
      <c r="U1172" s="87"/>
      <c r="V1172" s="87"/>
      <c r="W1172" s="87"/>
      <c r="X1172" s="87"/>
      <c r="Y1172" s="87"/>
      <c r="Z1172" s="87"/>
      <c r="AA1172" s="87"/>
      <c r="AB1172" s="87"/>
      <c r="AC1172" s="87"/>
      <c r="AD1172" s="87"/>
      <c r="AE1172" s="87"/>
      <c r="AF1172" s="87"/>
      <c r="AG1172" s="87"/>
      <c r="AH1172" s="87"/>
      <c r="AI1172" s="87"/>
      <c r="AJ1172" s="87"/>
      <c r="AK1172" s="87"/>
      <c r="AL1172" s="87"/>
      <c r="AM1172" s="87"/>
      <c r="AN1172" s="87"/>
      <c r="AO1172" s="87"/>
      <c r="AP1172" s="87"/>
      <c r="AQ1172" s="87"/>
      <c r="AR1172" s="87"/>
      <c r="AS1172" s="87"/>
      <c r="AT1172" s="87"/>
      <c r="AU1172" s="87"/>
      <c r="AV1172" s="87"/>
      <c r="AW1172" s="87"/>
      <c r="AX1172" s="87"/>
      <c r="AY1172" s="87"/>
      <c r="AZ1172" s="87"/>
      <c r="BA1172" s="87"/>
      <c r="BB1172" s="87"/>
      <c r="BC1172" s="87"/>
      <c r="BD1172" s="87"/>
      <c r="BE1172" s="87"/>
      <c r="BF1172" s="87"/>
      <c r="BG1172" s="87"/>
      <c r="BH1172" s="87"/>
      <c r="BI1172" s="87"/>
      <c r="BJ1172" s="87"/>
      <c r="BK1172" s="87"/>
      <c r="BL1172" s="87"/>
      <c r="BM1172" s="87"/>
      <c r="BN1172" s="87"/>
      <c r="BO1172" s="87"/>
      <c r="BP1172" s="87"/>
      <c r="BQ1172" s="87"/>
      <c r="BR1172" s="87"/>
      <c r="BS1172" s="63"/>
    </row>
    <row r="1173" spans="4:71" s="64" customFormat="1" ht="9.75" customHeight="1" x14ac:dyDescent="0.3">
      <c r="D1173" s="87"/>
      <c r="E1173" s="87"/>
      <c r="F1173" s="87"/>
      <c r="G1173" s="87"/>
      <c r="H1173" s="87"/>
      <c r="I1173" s="87"/>
      <c r="J1173" s="87"/>
      <c r="K1173" s="87"/>
      <c r="L1173" s="87"/>
      <c r="M1173" s="87"/>
      <c r="N1173" s="87"/>
      <c r="O1173" s="87"/>
      <c r="P1173" s="87"/>
      <c r="Q1173" s="87"/>
      <c r="R1173" s="87"/>
      <c r="S1173" s="87"/>
      <c r="T1173" s="87"/>
      <c r="U1173" s="87"/>
      <c r="V1173" s="87"/>
      <c r="W1173" s="87"/>
      <c r="X1173" s="87"/>
      <c r="Y1173" s="87"/>
      <c r="Z1173" s="87"/>
      <c r="AA1173" s="87"/>
      <c r="AB1173" s="87"/>
      <c r="AC1173" s="87"/>
      <c r="AD1173" s="87"/>
      <c r="AE1173" s="87"/>
      <c r="AF1173" s="87"/>
      <c r="AG1173" s="87"/>
      <c r="AH1173" s="87"/>
      <c r="AI1173" s="87"/>
      <c r="AJ1173" s="87"/>
      <c r="AK1173" s="87"/>
      <c r="AL1173" s="87"/>
      <c r="AM1173" s="87"/>
      <c r="AN1173" s="87"/>
      <c r="AO1173" s="87"/>
      <c r="AP1173" s="87"/>
      <c r="AQ1173" s="87"/>
      <c r="AR1173" s="87"/>
      <c r="AS1173" s="87"/>
      <c r="AT1173" s="87"/>
      <c r="AU1173" s="87"/>
      <c r="AV1173" s="87"/>
      <c r="AW1173" s="87"/>
      <c r="AX1173" s="87"/>
      <c r="AY1173" s="87"/>
      <c r="AZ1173" s="87"/>
      <c r="BA1173" s="87"/>
      <c r="BB1173" s="87"/>
      <c r="BC1173" s="87"/>
      <c r="BD1173" s="87"/>
      <c r="BE1173" s="87"/>
      <c r="BF1173" s="87"/>
      <c r="BG1173" s="87"/>
      <c r="BH1173" s="87"/>
      <c r="BI1173" s="87"/>
      <c r="BJ1173" s="87"/>
      <c r="BK1173" s="87"/>
      <c r="BL1173" s="87"/>
      <c r="BM1173" s="87"/>
      <c r="BN1173" s="87"/>
      <c r="BO1173" s="87"/>
      <c r="BP1173" s="87"/>
      <c r="BQ1173" s="87"/>
      <c r="BR1173" s="87"/>
      <c r="BS1173" s="63"/>
    </row>
    <row r="1174" spans="4:71" s="64" customFormat="1" ht="9.75" customHeight="1" x14ac:dyDescent="0.3">
      <c r="D1174" s="87"/>
      <c r="E1174" s="87"/>
      <c r="F1174" s="87"/>
      <c r="G1174" s="87"/>
      <c r="H1174" s="87"/>
      <c r="I1174" s="87"/>
      <c r="J1174" s="87"/>
      <c r="K1174" s="87"/>
      <c r="L1174" s="87"/>
      <c r="M1174" s="87"/>
      <c r="N1174" s="87"/>
      <c r="O1174" s="87"/>
      <c r="P1174" s="87"/>
      <c r="Q1174" s="87"/>
      <c r="R1174" s="87"/>
      <c r="S1174" s="87"/>
      <c r="T1174" s="87"/>
      <c r="U1174" s="87"/>
      <c r="V1174" s="87"/>
      <c r="W1174" s="87"/>
      <c r="X1174" s="87"/>
      <c r="Y1174" s="87"/>
      <c r="Z1174" s="87"/>
      <c r="AA1174" s="87"/>
      <c r="AB1174" s="87"/>
      <c r="AC1174" s="87"/>
      <c r="AD1174" s="87"/>
      <c r="AE1174" s="87"/>
      <c r="AF1174" s="87"/>
      <c r="AG1174" s="87"/>
      <c r="AH1174" s="87"/>
      <c r="AI1174" s="87"/>
      <c r="AJ1174" s="87"/>
      <c r="AK1174" s="87"/>
      <c r="AL1174" s="87"/>
      <c r="AM1174" s="87"/>
      <c r="AN1174" s="87"/>
      <c r="AO1174" s="87"/>
      <c r="AP1174" s="87"/>
      <c r="AQ1174" s="87"/>
      <c r="AR1174" s="87"/>
      <c r="AS1174" s="87"/>
      <c r="AT1174" s="87"/>
      <c r="AU1174" s="87"/>
      <c r="AV1174" s="87"/>
      <c r="AW1174" s="87"/>
      <c r="AX1174" s="87"/>
      <c r="AY1174" s="87"/>
      <c r="AZ1174" s="87"/>
      <c r="BA1174" s="87"/>
      <c r="BB1174" s="87"/>
      <c r="BC1174" s="87"/>
      <c r="BD1174" s="87"/>
      <c r="BE1174" s="87"/>
      <c r="BF1174" s="87"/>
      <c r="BG1174" s="87"/>
      <c r="BH1174" s="87"/>
      <c r="BI1174" s="87"/>
      <c r="BJ1174" s="87"/>
      <c r="BK1174" s="87"/>
      <c r="BL1174" s="87"/>
      <c r="BM1174" s="87"/>
      <c r="BN1174" s="87"/>
      <c r="BO1174" s="87"/>
      <c r="BP1174" s="87"/>
      <c r="BQ1174" s="87"/>
      <c r="BR1174" s="87"/>
      <c r="BS1174" s="63"/>
    </row>
    <row r="1175" spans="4:71" s="64" customFormat="1" ht="9.75" customHeight="1" x14ac:dyDescent="0.3">
      <c r="D1175" s="87"/>
      <c r="E1175" s="87"/>
      <c r="F1175" s="87"/>
      <c r="G1175" s="87"/>
      <c r="H1175" s="87"/>
      <c r="I1175" s="87"/>
      <c r="J1175" s="87"/>
      <c r="K1175" s="87"/>
      <c r="L1175" s="87"/>
      <c r="M1175" s="87"/>
      <c r="N1175" s="87"/>
      <c r="O1175" s="87"/>
      <c r="P1175" s="87"/>
      <c r="Q1175" s="87"/>
      <c r="R1175" s="87"/>
      <c r="S1175" s="87"/>
      <c r="T1175" s="87"/>
      <c r="U1175" s="87"/>
      <c r="V1175" s="87"/>
      <c r="W1175" s="87"/>
      <c r="X1175" s="87"/>
      <c r="Y1175" s="87"/>
      <c r="Z1175" s="87"/>
      <c r="AA1175" s="87"/>
      <c r="AB1175" s="87"/>
      <c r="AC1175" s="87"/>
      <c r="AD1175" s="87"/>
      <c r="AE1175" s="87"/>
      <c r="AF1175" s="87"/>
      <c r="AG1175" s="87"/>
      <c r="AH1175" s="87"/>
      <c r="AI1175" s="87"/>
      <c r="AJ1175" s="87"/>
      <c r="AK1175" s="87"/>
      <c r="AL1175" s="87"/>
      <c r="AM1175" s="87"/>
      <c r="AN1175" s="87"/>
      <c r="AO1175" s="87"/>
      <c r="AP1175" s="87"/>
      <c r="AQ1175" s="87"/>
      <c r="AR1175" s="87"/>
      <c r="AS1175" s="87"/>
      <c r="AT1175" s="87"/>
      <c r="AU1175" s="87"/>
      <c r="AV1175" s="87"/>
      <c r="AW1175" s="87"/>
      <c r="AX1175" s="87"/>
      <c r="AY1175" s="87"/>
      <c r="AZ1175" s="87"/>
      <c r="BA1175" s="87"/>
      <c r="BB1175" s="87"/>
      <c r="BC1175" s="87"/>
      <c r="BD1175" s="87"/>
      <c r="BE1175" s="87"/>
      <c r="BF1175" s="87"/>
      <c r="BG1175" s="87"/>
      <c r="BH1175" s="87"/>
      <c r="BI1175" s="87"/>
      <c r="BJ1175" s="87"/>
      <c r="BK1175" s="87"/>
      <c r="BL1175" s="87"/>
      <c r="BM1175" s="87"/>
      <c r="BN1175" s="87"/>
      <c r="BO1175" s="87"/>
      <c r="BP1175" s="87"/>
      <c r="BQ1175" s="87"/>
      <c r="BR1175" s="87"/>
      <c r="BS1175" s="63"/>
    </row>
    <row r="1176" spans="4:71" s="64" customFormat="1" ht="9.75" customHeight="1" x14ac:dyDescent="0.3">
      <c r="D1176" s="87"/>
      <c r="E1176" s="87"/>
      <c r="F1176" s="87"/>
      <c r="G1176" s="87"/>
      <c r="H1176" s="87"/>
      <c r="I1176" s="87"/>
      <c r="J1176" s="87"/>
      <c r="K1176" s="87"/>
      <c r="L1176" s="87"/>
      <c r="M1176" s="87"/>
      <c r="N1176" s="87"/>
      <c r="O1176" s="87"/>
      <c r="P1176" s="87"/>
      <c r="Q1176" s="87"/>
      <c r="R1176" s="87"/>
      <c r="S1176" s="87"/>
      <c r="T1176" s="87"/>
      <c r="U1176" s="87"/>
      <c r="V1176" s="87"/>
      <c r="W1176" s="87"/>
      <c r="X1176" s="87"/>
      <c r="Y1176" s="87"/>
      <c r="Z1176" s="87"/>
      <c r="AA1176" s="87"/>
      <c r="AB1176" s="87"/>
      <c r="AC1176" s="87"/>
      <c r="AD1176" s="87"/>
      <c r="AE1176" s="87"/>
      <c r="AF1176" s="87"/>
      <c r="AG1176" s="87"/>
      <c r="AH1176" s="87"/>
      <c r="AI1176" s="87"/>
      <c r="AJ1176" s="87"/>
      <c r="AK1176" s="87"/>
      <c r="AL1176" s="87"/>
      <c r="AM1176" s="87"/>
      <c r="AN1176" s="87"/>
      <c r="AO1176" s="87"/>
      <c r="AP1176" s="87"/>
      <c r="AQ1176" s="87"/>
      <c r="AR1176" s="87"/>
      <c r="AS1176" s="87"/>
      <c r="AT1176" s="87"/>
      <c r="AU1176" s="87"/>
      <c r="AV1176" s="87"/>
      <c r="AW1176" s="87"/>
      <c r="AX1176" s="87"/>
      <c r="AY1176" s="87"/>
      <c r="AZ1176" s="87"/>
      <c r="BA1176" s="87"/>
      <c r="BB1176" s="87"/>
      <c r="BC1176" s="87"/>
      <c r="BD1176" s="87"/>
      <c r="BE1176" s="87"/>
      <c r="BF1176" s="87"/>
      <c r="BG1176" s="87"/>
      <c r="BH1176" s="87"/>
      <c r="BI1176" s="87"/>
      <c r="BJ1176" s="87"/>
      <c r="BK1176" s="87"/>
      <c r="BL1176" s="87"/>
      <c r="BM1176" s="87"/>
      <c r="BN1176" s="87"/>
      <c r="BO1176" s="87"/>
      <c r="BP1176" s="87"/>
      <c r="BQ1176" s="87"/>
      <c r="BR1176" s="87"/>
      <c r="BS1176" s="63"/>
    </row>
    <row r="1177" spans="4:71" s="64" customFormat="1" ht="9.75" customHeight="1" x14ac:dyDescent="0.3">
      <c r="D1177" s="87"/>
      <c r="E1177" s="87"/>
      <c r="F1177" s="87"/>
      <c r="G1177" s="87"/>
      <c r="H1177" s="87"/>
      <c r="I1177" s="87"/>
      <c r="J1177" s="87"/>
      <c r="K1177" s="87"/>
      <c r="L1177" s="87"/>
      <c r="M1177" s="87"/>
      <c r="N1177" s="87"/>
      <c r="O1177" s="87"/>
      <c r="P1177" s="87"/>
      <c r="Q1177" s="87"/>
      <c r="R1177" s="87"/>
      <c r="S1177" s="87"/>
      <c r="T1177" s="87"/>
      <c r="U1177" s="87"/>
      <c r="V1177" s="87"/>
      <c r="W1177" s="87"/>
      <c r="X1177" s="87"/>
      <c r="Y1177" s="87"/>
      <c r="Z1177" s="87"/>
      <c r="AA1177" s="87"/>
      <c r="AB1177" s="87"/>
      <c r="AC1177" s="87"/>
      <c r="AD1177" s="87"/>
      <c r="AE1177" s="87"/>
      <c r="AF1177" s="87"/>
      <c r="AG1177" s="87"/>
      <c r="AH1177" s="87"/>
      <c r="AI1177" s="87"/>
      <c r="AJ1177" s="87"/>
      <c r="AK1177" s="87"/>
      <c r="AL1177" s="87"/>
      <c r="AM1177" s="87"/>
      <c r="AN1177" s="87"/>
      <c r="AO1177" s="87"/>
      <c r="AP1177" s="87"/>
      <c r="AQ1177" s="87"/>
      <c r="AR1177" s="87"/>
      <c r="AS1177" s="87"/>
      <c r="AT1177" s="87"/>
      <c r="AU1177" s="87"/>
      <c r="AV1177" s="87"/>
      <c r="AW1177" s="87"/>
      <c r="AX1177" s="87"/>
      <c r="AY1177" s="87"/>
      <c r="AZ1177" s="87"/>
      <c r="BA1177" s="87"/>
      <c r="BB1177" s="87"/>
      <c r="BC1177" s="87"/>
      <c r="BD1177" s="87"/>
      <c r="BE1177" s="87"/>
      <c r="BF1177" s="87"/>
      <c r="BG1177" s="87"/>
      <c r="BH1177" s="87"/>
      <c r="BI1177" s="87"/>
      <c r="BJ1177" s="87"/>
      <c r="BK1177" s="87"/>
      <c r="BL1177" s="87"/>
      <c r="BM1177" s="87"/>
      <c r="BN1177" s="87"/>
      <c r="BO1177" s="87"/>
      <c r="BP1177" s="87"/>
      <c r="BQ1177" s="87"/>
      <c r="BR1177" s="87"/>
      <c r="BS1177" s="63"/>
    </row>
    <row r="1178" spans="4:71" s="64" customFormat="1" ht="9.75" customHeight="1" x14ac:dyDescent="0.3">
      <c r="D1178" s="87"/>
      <c r="E1178" s="87"/>
      <c r="F1178" s="87"/>
      <c r="G1178" s="87"/>
      <c r="H1178" s="87"/>
      <c r="I1178" s="87"/>
      <c r="J1178" s="87"/>
      <c r="K1178" s="87"/>
      <c r="L1178" s="87"/>
      <c r="M1178" s="87"/>
      <c r="N1178" s="87"/>
      <c r="O1178" s="87"/>
      <c r="P1178" s="87"/>
      <c r="Q1178" s="87"/>
      <c r="R1178" s="87"/>
      <c r="S1178" s="87"/>
      <c r="T1178" s="87"/>
      <c r="U1178" s="87"/>
      <c r="V1178" s="87"/>
      <c r="W1178" s="87"/>
      <c r="X1178" s="87"/>
      <c r="Y1178" s="87"/>
      <c r="Z1178" s="87"/>
      <c r="AA1178" s="87"/>
      <c r="AB1178" s="87"/>
      <c r="AC1178" s="87"/>
      <c r="AD1178" s="87"/>
      <c r="AE1178" s="87"/>
      <c r="AF1178" s="87"/>
      <c r="AG1178" s="87"/>
      <c r="AH1178" s="87"/>
      <c r="AI1178" s="87"/>
      <c r="AJ1178" s="87"/>
      <c r="AK1178" s="87"/>
      <c r="AL1178" s="87"/>
      <c r="AM1178" s="87"/>
      <c r="AN1178" s="87"/>
      <c r="AO1178" s="87"/>
      <c r="AP1178" s="87"/>
      <c r="AQ1178" s="87"/>
      <c r="AR1178" s="87"/>
      <c r="AS1178" s="87"/>
      <c r="AT1178" s="87"/>
      <c r="AU1178" s="87"/>
      <c r="AV1178" s="87"/>
      <c r="AW1178" s="87"/>
      <c r="AX1178" s="87"/>
      <c r="AY1178" s="87"/>
      <c r="AZ1178" s="87"/>
      <c r="BA1178" s="87"/>
      <c r="BB1178" s="87"/>
      <c r="BC1178" s="87"/>
      <c r="BD1178" s="87"/>
      <c r="BE1178" s="87"/>
      <c r="BF1178" s="87"/>
      <c r="BG1178" s="87"/>
      <c r="BH1178" s="87"/>
      <c r="BI1178" s="87"/>
      <c r="BJ1178" s="87"/>
      <c r="BK1178" s="87"/>
      <c r="BL1178" s="87"/>
      <c r="BM1178" s="87"/>
      <c r="BN1178" s="87"/>
      <c r="BO1178" s="87"/>
      <c r="BP1178" s="87"/>
      <c r="BQ1178" s="87"/>
      <c r="BR1178" s="87"/>
      <c r="BS1178" s="63"/>
    </row>
    <row r="1179" spans="4:71" s="64" customFormat="1" ht="9.75" customHeight="1" x14ac:dyDescent="0.3">
      <c r="D1179" s="87"/>
      <c r="E1179" s="87"/>
      <c r="F1179" s="87"/>
      <c r="G1179" s="87"/>
      <c r="H1179" s="87"/>
      <c r="I1179" s="87"/>
      <c r="J1179" s="87"/>
      <c r="K1179" s="87"/>
      <c r="L1179" s="87"/>
      <c r="M1179" s="87"/>
      <c r="N1179" s="87"/>
      <c r="O1179" s="87"/>
      <c r="P1179" s="87"/>
      <c r="Q1179" s="87"/>
      <c r="R1179" s="87"/>
      <c r="S1179" s="87"/>
      <c r="T1179" s="87"/>
      <c r="U1179" s="87"/>
      <c r="V1179" s="87"/>
      <c r="W1179" s="87"/>
      <c r="X1179" s="87"/>
      <c r="Y1179" s="87"/>
      <c r="Z1179" s="87"/>
      <c r="AA1179" s="87"/>
      <c r="AB1179" s="87"/>
      <c r="AC1179" s="87"/>
      <c r="AD1179" s="87"/>
      <c r="AE1179" s="87"/>
      <c r="AF1179" s="87"/>
      <c r="AG1179" s="87"/>
      <c r="AH1179" s="87"/>
      <c r="AI1179" s="87"/>
      <c r="AJ1179" s="87"/>
      <c r="AK1179" s="87"/>
      <c r="AL1179" s="87"/>
      <c r="AM1179" s="87"/>
      <c r="AN1179" s="87"/>
      <c r="AO1179" s="87"/>
      <c r="AP1179" s="87"/>
      <c r="AQ1179" s="87"/>
      <c r="AR1179" s="87"/>
      <c r="AS1179" s="87"/>
      <c r="AT1179" s="87"/>
      <c r="AU1179" s="87"/>
      <c r="AV1179" s="87"/>
      <c r="AW1179" s="87"/>
      <c r="AX1179" s="87"/>
      <c r="AY1179" s="87"/>
      <c r="AZ1179" s="87"/>
      <c r="BA1179" s="87"/>
      <c r="BB1179" s="87"/>
      <c r="BC1179" s="87"/>
      <c r="BD1179" s="87"/>
      <c r="BE1179" s="87"/>
      <c r="BF1179" s="87"/>
      <c r="BG1179" s="87"/>
      <c r="BH1179" s="87"/>
      <c r="BI1179" s="87"/>
      <c r="BJ1179" s="87"/>
      <c r="BK1179" s="87"/>
      <c r="BL1179" s="87"/>
      <c r="BM1179" s="87"/>
      <c r="BN1179" s="87"/>
      <c r="BO1179" s="87"/>
      <c r="BP1179" s="87"/>
      <c r="BQ1179" s="87"/>
      <c r="BR1179" s="87"/>
      <c r="BS1179" s="63"/>
    </row>
    <row r="1180" spans="4:71" s="64" customFormat="1" ht="9.75" customHeight="1" x14ac:dyDescent="0.3">
      <c r="D1180" s="87"/>
      <c r="E1180" s="87"/>
      <c r="F1180" s="87"/>
      <c r="G1180" s="87"/>
      <c r="H1180" s="87"/>
      <c r="I1180" s="87"/>
      <c r="J1180" s="87"/>
      <c r="K1180" s="87"/>
      <c r="L1180" s="87"/>
      <c r="M1180" s="87"/>
      <c r="N1180" s="87"/>
      <c r="O1180" s="87"/>
      <c r="P1180" s="87"/>
      <c r="Q1180" s="87"/>
      <c r="R1180" s="87"/>
      <c r="S1180" s="87"/>
      <c r="T1180" s="87"/>
      <c r="U1180" s="87"/>
      <c r="V1180" s="87"/>
      <c r="W1180" s="87"/>
      <c r="X1180" s="87"/>
      <c r="Y1180" s="87"/>
      <c r="Z1180" s="87"/>
      <c r="AA1180" s="87"/>
      <c r="AB1180" s="87"/>
      <c r="AC1180" s="87"/>
      <c r="AD1180" s="87"/>
      <c r="AE1180" s="87"/>
      <c r="AF1180" s="87"/>
      <c r="AG1180" s="87"/>
      <c r="AH1180" s="87"/>
      <c r="AI1180" s="87"/>
      <c r="AJ1180" s="87"/>
      <c r="AK1180" s="87"/>
      <c r="AL1180" s="87"/>
      <c r="AM1180" s="87"/>
      <c r="AN1180" s="87"/>
      <c r="AO1180" s="87"/>
      <c r="AP1180" s="87"/>
      <c r="AQ1180" s="87"/>
      <c r="AR1180" s="87"/>
      <c r="AS1180" s="87"/>
      <c r="AT1180" s="87"/>
      <c r="AU1180" s="87"/>
      <c r="AV1180" s="87"/>
      <c r="AW1180" s="87"/>
      <c r="AX1180" s="87"/>
      <c r="AY1180" s="87"/>
      <c r="AZ1180" s="87"/>
      <c r="BA1180" s="87"/>
      <c r="BB1180" s="87"/>
      <c r="BC1180" s="87"/>
      <c r="BD1180" s="87"/>
      <c r="BE1180" s="87"/>
      <c r="BF1180" s="87"/>
      <c r="BG1180" s="87"/>
      <c r="BH1180" s="87"/>
      <c r="BI1180" s="87"/>
      <c r="BJ1180" s="87"/>
      <c r="BK1180" s="87"/>
      <c r="BL1180" s="87"/>
      <c r="BM1180" s="87"/>
      <c r="BN1180" s="87"/>
      <c r="BO1180" s="87"/>
      <c r="BP1180" s="87"/>
      <c r="BQ1180" s="87"/>
      <c r="BR1180" s="87"/>
      <c r="BS1180" s="63"/>
    </row>
    <row r="1181" spans="4:71" s="64" customFormat="1" ht="9.75" customHeight="1" x14ac:dyDescent="0.3">
      <c r="D1181" s="87"/>
      <c r="E1181" s="87"/>
      <c r="F1181" s="87"/>
      <c r="G1181" s="87"/>
      <c r="H1181" s="87"/>
      <c r="I1181" s="87"/>
      <c r="J1181" s="87"/>
      <c r="K1181" s="87"/>
      <c r="L1181" s="87"/>
      <c r="M1181" s="87"/>
      <c r="N1181" s="87"/>
      <c r="O1181" s="87"/>
      <c r="P1181" s="87"/>
      <c r="Q1181" s="87"/>
      <c r="R1181" s="87"/>
      <c r="S1181" s="87"/>
      <c r="T1181" s="87"/>
      <c r="U1181" s="87"/>
      <c r="V1181" s="87"/>
      <c r="W1181" s="87"/>
      <c r="X1181" s="87"/>
      <c r="Y1181" s="87"/>
      <c r="Z1181" s="87"/>
      <c r="AA1181" s="87"/>
      <c r="AB1181" s="87"/>
      <c r="AC1181" s="87"/>
      <c r="AD1181" s="87"/>
      <c r="AE1181" s="87"/>
      <c r="AF1181" s="87"/>
      <c r="AG1181" s="87"/>
      <c r="AH1181" s="87"/>
      <c r="AI1181" s="87"/>
      <c r="AJ1181" s="87"/>
      <c r="AK1181" s="87"/>
      <c r="AL1181" s="87"/>
      <c r="AM1181" s="87"/>
      <c r="AN1181" s="87"/>
      <c r="AO1181" s="87"/>
      <c r="AP1181" s="87"/>
      <c r="AQ1181" s="87"/>
      <c r="AR1181" s="87"/>
      <c r="AS1181" s="87"/>
      <c r="AT1181" s="87"/>
      <c r="AU1181" s="87"/>
      <c r="AV1181" s="87"/>
      <c r="AW1181" s="87"/>
      <c r="AX1181" s="87"/>
      <c r="AY1181" s="87"/>
      <c r="AZ1181" s="87"/>
      <c r="BA1181" s="87"/>
      <c r="BB1181" s="87"/>
      <c r="BC1181" s="87"/>
      <c r="BD1181" s="87"/>
      <c r="BE1181" s="87"/>
      <c r="BF1181" s="87"/>
      <c r="BG1181" s="87"/>
      <c r="BH1181" s="87"/>
      <c r="BI1181" s="87"/>
      <c r="BJ1181" s="87"/>
      <c r="BK1181" s="87"/>
      <c r="BL1181" s="87"/>
      <c r="BM1181" s="87"/>
      <c r="BN1181" s="87"/>
      <c r="BO1181" s="87"/>
      <c r="BP1181" s="87"/>
      <c r="BQ1181" s="87"/>
      <c r="BR1181" s="87"/>
      <c r="BS1181" s="63"/>
    </row>
    <row r="1182" spans="4:71" s="64" customFormat="1" ht="9.75" customHeight="1" x14ac:dyDescent="0.3">
      <c r="D1182" s="87"/>
      <c r="E1182" s="87"/>
      <c r="F1182" s="87"/>
      <c r="G1182" s="87"/>
      <c r="H1182" s="87"/>
      <c r="I1182" s="87"/>
      <c r="J1182" s="87"/>
      <c r="K1182" s="87"/>
      <c r="L1182" s="87"/>
      <c r="M1182" s="87"/>
      <c r="N1182" s="87"/>
      <c r="O1182" s="87"/>
      <c r="P1182" s="87"/>
      <c r="Q1182" s="87"/>
      <c r="R1182" s="87"/>
      <c r="S1182" s="87"/>
      <c r="T1182" s="87"/>
      <c r="U1182" s="87"/>
      <c r="V1182" s="87"/>
      <c r="W1182" s="87"/>
      <c r="X1182" s="87"/>
      <c r="Y1182" s="87"/>
      <c r="Z1182" s="87"/>
      <c r="AA1182" s="87"/>
      <c r="AB1182" s="87"/>
      <c r="AC1182" s="87"/>
      <c r="AD1182" s="87"/>
      <c r="AE1182" s="87"/>
      <c r="AF1182" s="87"/>
      <c r="AG1182" s="87"/>
      <c r="AH1182" s="87"/>
      <c r="AI1182" s="87"/>
      <c r="AJ1182" s="87"/>
      <c r="AK1182" s="87"/>
      <c r="AL1182" s="87"/>
      <c r="AM1182" s="87"/>
      <c r="AN1182" s="87"/>
      <c r="AO1182" s="87"/>
      <c r="AP1182" s="87"/>
      <c r="AQ1182" s="87"/>
      <c r="AR1182" s="87"/>
      <c r="AS1182" s="87"/>
      <c r="AT1182" s="87"/>
      <c r="AU1182" s="87"/>
      <c r="AV1182" s="87"/>
      <c r="AW1182" s="87"/>
      <c r="AX1182" s="87"/>
      <c r="AY1182" s="87"/>
      <c r="AZ1182" s="87"/>
      <c r="BA1182" s="87"/>
      <c r="BB1182" s="87"/>
      <c r="BC1182" s="87"/>
      <c r="BD1182" s="87"/>
      <c r="BE1182" s="87"/>
      <c r="BF1182" s="87"/>
      <c r="BG1182" s="87"/>
      <c r="BH1182" s="87"/>
      <c r="BI1182" s="87"/>
      <c r="BJ1182" s="87"/>
      <c r="BK1182" s="87"/>
      <c r="BL1182" s="87"/>
      <c r="BM1182" s="87"/>
      <c r="BN1182" s="87"/>
      <c r="BO1182" s="87"/>
      <c r="BP1182" s="87"/>
      <c r="BQ1182" s="87"/>
      <c r="BR1182" s="87"/>
      <c r="BS1182" s="63"/>
    </row>
    <row r="1183" spans="4:71" s="64" customFormat="1" ht="9.75" customHeight="1" x14ac:dyDescent="0.3">
      <c r="D1183" s="87"/>
      <c r="E1183" s="87"/>
      <c r="F1183" s="87"/>
      <c r="G1183" s="87"/>
      <c r="H1183" s="87"/>
      <c r="I1183" s="87"/>
      <c r="J1183" s="87"/>
      <c r="K1183" s="87"/>
      <c r="L1183" s="87"/>
      <c r="M1183" s="87"/>
      <c r="N1183" s="87"/>
      <c r="O1183" s="87"/>
      <c r="P1183" s="87"/>
      <c r="Q1183" s="87"/>
      <c r="R1183" s="87"/>
      <c r="S1183" s="87"/>
      <c r="T1183" s="87"/>
      <c r="U1183" s="87"/>
      <c r="V1183" s="87"/>
      <c r="W1183" s="87"/>
      <c r="X1183" s="87"/>
      <c r="Y1183" s="87"/>
      <c r="Z1183" s="87"/>
      <c r="AA1183" s="87"/>
      <c r="AB1183" s="87"/>
      <c r="AC1183" s="87"/>
      <c r="AD1183" s="87"/>
      <c r="AE1183" s="87"/>
      <c r="AF1183" s="87"/>
      <c r="AG1183" s="87"/>
      <c r="AH1183" s="87"/>
      <c r="AI1183" s="87"/>
      <c r="AJ1183" s="87"/>
      <c r="AK1183" s="87"/>
      <c r="AL1183" s="87"/>
      <c r="AM1183" s="87"/>
      <c r="AN1183" s="87"/>
      <c r="AO1183" s="87"/>
      <c r="AP1183" s="87"/>
      <c r="AQ1183" s="87"/>
      <c r="AR1183" s="87"/>
      <c r="AS1183" s="87"/>
      <c r="AT1183" s="87"/>
      <c r="AU1183" s="87"/>
      <c r="AV1183" s="87"/>
      <c r="AW1183" s="87"/>
      <c r="AX1183" s="87"/>
      <c r="AY1183" s="87"/>
      <c r="AZ1183" s="87"/>
      <c r="BA1183" s="87"/>
      <c r="BB1183" s="87"/>
      <c r="BC1183" s="87"/>
      <c r="BD1183" s="87"/>
      <c r="BE1183" s="87"/>
      <c r="BF1183" s="87"/>
      <c r="BG1183" s="87"/>
      <c r="BH1183" s="87"/>
      <c r="BI1183" s="87"/>
      <c r="BJ1183" s="87"/>
      <c r="BK1183" s="87"/>
      <c r="BL1183" s="87"/>
      <c r="BM1183" s="87"/>
      <c r="BN1183" s="87"/>
      <c r="BO1183" s="87"/>
      <c r="BP1183" s="87"/>
      <c r="BQ1183" s="87"/>
      <c r="BR1183" s="87"/>
      <c r="BS1183" s="63"/>
    </row>
    <row r="1184" spans="4:71" s="64" customFormat="1" ht="9.75" customHeight="1" x14ac:dyDescent="0.3">
      <c r="D1184" s="87"/>
      <c r="E1184" s="87"/>
      <c r="F1184" s="87"/>
      <c r="G1184" s="87"/>
      <c r="H1184" s="87"/>
      <c r="I1184" s="87"/>
      <c r="J1184" s="87"/>
      <c r="K1184" s="87"/>
      <c r="L1184" s="87"/>
      <c r="M1184" s="87"/>
      <c r="N1184" s="87"/>
      <c r="O1184" s="87"/>
      <c r="P1184" s="87"/>
      <c r="Q1184" s="87"/>
      <c r="R1184" s="87"/>
      <c r="S1184" s="87"/>
      <c r="T1184" s="87"/>
      <c r="U1184" s="87"/>
      <c r="V1184" s="87"/>
      <c r="W1184" s="87"/>
      <c r="X1184" s="87"/>
      <c r="Y1184" s="87"/>
      <c r="Z1184" s="87"/>
      <c r="AA1184" s="87"/>
      <c r="AB1184" s="87"/>
      <c r="AC1184" s="87"/>
      <c r="AD1184" s="87"/>
      <c r="AE1184" s="87"/>
      <c r="AF1184" s="87"/>
      <c r="AG1184" s="87"/>
      <c r="AH1184" s="87"/>
      <c r="AI1184" s="87"/>
      <c r="AJ1184" s="87"/>
      <c r="AK1184" s="87"/>
      <c r="AL1184" s="87"/>
      <c r="AM1184" s="87"/>
      <c r="AN1184" s="87"/>
      <c r="AO1184" s="87"/>
      <c r="AP1184" s="87"/>
      <c r="AQ1184" s="87"/>
      <c r="AR1184" s="87"/>
      <c r="AS1184" s="87"/>
      <c r="AT1184" s="87"/>
      <c r="AU1184" s="87"/>
      <c r="AV1184" s="87"/>
      <c r="AW1184" s="87"/>
      <c r="AX1184" s="87"/>
      <c r="AY1184" s="87"/>
      <c r="AZ1184" s="87"/>
      <c r="BA1184" s="87"/>
      <c r="BB1184" s="87"/>
      <c r="BC1184" s="87"/>
      <c r="BD1184" s="87"/>
      <c r="BE1184" s="87"/>
      <c r="BF1184" s="87"/>
      <c r="BG1184" s="87"/>
      <c r="BH1184" s="87"/>
      <c r="BI1184" s="87"/>
      <c r="BJ1184" s="87"/>
      <c r="BK1184" s="87"/>
      <c r="BL1184" s="87"/>
      <c r="BM1184" s="87"/>
      <c r="BN1184" s="87"/>
      <c r="BO1184" s="87"/>
      <c r="BP1184" s="87"/>
      <c r="BQ1184" s="87"/>
      <c r="BR1184" s="87"/>
      <c r="BS1184" s="63"/>
    </row>
    <row r="1185" spans="4:71" s="64" customFormat="1" ht="9.75" customHeight="1" x14ac:dyDescent="0.3">
      <c r="D1185" s="87"/>
      <c r="E1185" s="87"/>
      <c r="F1185" s="87"/>
      <c r="G1185" s="87"/>
      <c r="H1185" s="87"/>
      <c r="I1185" s="87"/>
      <c r="J1185" s="87"/>
      <c r="K1185" s="87"/>
      <c r="L1185" s="87"/>
      <c r="M1185" s="87"/>
      <c r="N1185" s="87"/>
      <c r="O1185" s="87"/>
      <c r="P1185" s="87"/>
      <c r="Q1185" s="87"/>
      <c r="R1185" s="87"/>
      <c r="S1185" s="87"/>
      <c r="T1185" s="87"/>
      <c r="U1185" s="87"/>
      <c r="V1185" s="87"/>
      <c r="W1185" s="87"/>
      <c r="X1185" s="87"/>
      <c r="Y1185" s="87"/>
      <c r="Z1185" s="87"/>
      <c r="AA1185" s="87"/>
      <c r="AB1185" s="87"/>
      <c r="AC1185" s="87"/>
      <c r="AD1185" s="87"/>
      <c r="AE1185" s="87"/>
      <c r="AF1185" s="87"/>
      <c r="AG1185" s="87"/>
      <c r="AH1185" s="87"/>
      <c r="AI1185" s="87"/>
      <c r="AJ1185" s="87"/>
      <c r="AK1185" s="87"/>
      <c r="AL1185" s="87"/>
      <c r="AM1185" s="87"/>
      <c r="AN1185" s="87"/>
      <c r="AO1185" s="87"/>
      <c r="AP1185" s="87"/>
      <c r="AQ1185" s="87"/>
      <c r="AR1185" s="87"/>
      <c r="AS1185" s="87"/>
      <c r="AT1185" s="87"/>
      <c r="AU1185" s="87"/>
      <c r="AV1185" s="87"/>
      <c r="AW1185" s="87"/>
      <c r="AX1185" s="87"/>
      <c r="AY1185" s="87"/>
      <c r="AZ1185" s="87"/>
      <c r="BA1185" s="87"/>
      <c r="BB1185" s="87"/>
      <c r="BC1185" s="87"/>
      <c r="BD1185" s="87"/>
      <c r="BE1185" s="87"/>
      <c r="BF1185" s="87"/>
      <c r="BG1185" s="87"/>
      <c r="BH1185" s="87"/>
      <c r="BI1185" s="87"/>
      <c r="BJ1185" s="87"/>
      <c r="BK1185" s="87"/>
      <c r="BL1185" s="87"/>
      <c r="BM1185" s="87"/>
      <c r="BN1185" s="87"/>
      <c r="BO1185" s="87"/>
      <c r="BP1185" s="87"/>
      <c r="BQ1185" s="87"/>
      <c r="BR1185" s="87"/>
      <c r="BS1185" s="63"/>
    </row>
    <row r="1186" spans="4:71" s="64" customFormat="1" ht="9.75" customHeight="1" x14ac:dyDescent="0.3">
      <c r="D1186" s="87"/>
      <c r="E1186" s="87"/>
      <c r="F1186" s="87"/>
      <c r="G1186" s="87"/>
      <c r="H1186" s="87"/>
      <c r="I1186" s="87"/>
      <c r="J1186" s="87"/>
      <c r="K1186" s="87"/>
      <c r="L1186" s="87"/>
      <c r="M1186" s="87"/>
      <c r="N1186" s="87"/>
      <c r="O1186" s="87"/>
      <c r="P1186" s="87"/>
      <c r="Q1186" s="87"/>
      <c r="R1186" s="87"/>
      <c r="S1186" s="87"/>
      <c r="T1186" s="87"/>
      <c r="U1186" s="87"/>
      <c r="V1186" s="87"/>
      <c r="W1186" s="87"/>
      <c r="X1186" s="87"/>
      <c r="Y1186" s="87"/>
      <c r="Z1186" s="87"/>
      <c r="AA1186" s="87"/>
      <c r="AB1186" s="87"/>
      <c r="AC1186" s="87"/>
      <c r="AD1186" s="87"/>
      <c r="AE1186" s="87"/>
      <c r="AF1186" s="87"/>
      <c r="AG1186" s="87"/>
      <c r="AH1186" s="87"/>
      <c r="AI1186" s="87"/>
      <c r="AJ1186" s="87"/>
      <c r="AK1186" s="87"/>
      <c r="AL1186" s="87"/>
      <c r="AM1186" s="87"/>
      <c r="AN1186" s="87"/>
      <c r="AO1186" s="87"/>
      <c r="AP1186" s="87"/>
      <c r="AQ1186" s="87"/>
      <c r="AR1186" s="87"/>
      <c r="AS1186" s="87"/>
      <c r="AT1186" s="87"/>
      <c r="AU1186" s="87"/>
      <c r="AV1186" s="87"/>
      <c r="AW1186" s="87"/>
      <c r="AX1186" s="87"/>
      <c r="AY1186" s="87"/>
      <c r="AZ1186" s="87"/>
      <c r="BA1186" s="87"/>
      <c r="BB1186" s="87"/>
      <c r="BC1186" s="87"/>
      <c r="BD1186" s="87"/>
      <c r="BE1186" s="87"/>
      <c r="BF1186" s="87"/>
      <c r="BG1186" s="87"/>
      <c r="BH1186" s="87"/>
      <c r="BI1186" s="87"/>
      <c r="BJ1186" s="87"/>
      <c r="BK1186" s="87"/>
      <c r="BL1186" s="87"/>
      <c r="BM1186" s="87"/>
      <c r="BN1186" s="87"/>
      <c r="BO1186" s="87"/>
      <c r="BP1186" s="87"/>
      <c r="BQ1186" s="87"/>
      <c r="BR1186" s="87"/>
      <c r="BS1186" s="63"/>
    </row>
    <row r="1187" spans="4:71" s="64" customFormat="1" ht="9.75" customHeight="1" x14ac:dyDescent="0.3">
      <c r="D1187" s="87"/>
      <c r="E1187" s="87"/>
      <c r="F1187" s="87"/>
      <c r="G1187" s="87"/>
      <c r="H1187" s="87"/>
      <c r="I1187" s="87"/>
      <c r="J1187" s="87"/>
      <c r="K1187" s="87"/>
      <c r="L1187" s="87"/>
      <c r="M1187" s="87"/>
      <c r="N1187" s="87"/>
      <c r="O1187" s="87"/>
      <c r="P1187" s="87"/>
      <c r="Q1187" s="87"/>
      <c r="R1187" s="87"/>
      <c r="S1187" s="87"/>
      <c r="T1187" s="87"/>
      <c r="U1187" s="87"/>
      <c r="V1187" s="87"/>
      <c r="W1187" s="87"/>
      <c r="X1187" s="87"/>
      <c r="Y1187" s="87"/>
      <c r="Z1187" s="87"/>
      <c r="AA1187" s="87"/>
      <c r="AB1187" s="87"/>
      <c r="AC1187" s="87"/>
      <c r="AD1187" s="87"/>
      <c r="AE1187" s="87"/>
      <c r="AF1187" s="87"/>
      <c r="AG1187" s="87"/>
      <c r="AH1187" s="87"/>
      <c r="AI1187" s="87"/>
      <c r="AJ1187" s="87"/>
      <c r="AK1187" s="87"/>
      <c r="AL1187" s="87"/>
      <c r="AM1187" s="87"/>
      <c r="AN1187" s="87"/>
      <c r="AO1187" s="87"/>
      <c r="AP1187" s="87"/>
      <c r="AQ1187" s="87"/>
      <c r="AR1187" s="87"/>
      <c r="AS1187" s="87"/>
      <c r="AT1187" s="87"/>
      <c r="AU1187" s="87"/>
      <c r="AV1187" s="87"/>
      <c r="AW1187" s="87"/>
      <c r="AX1187" s="87"/>
      <c r="AY1187" s="87"/>
      <c r="AZ1187" s="87"/>
      <c r="BA1187" s="87"/>
      <c r="BB1187" s="87"/>
      <c r="BC1187" s="87"/>
      <c r="BD1187" s="87"/>
      <c r="BE1187" s="87"/>
      <c r="BF1187" s="87"/>
      <c r="BG1187" s="87"/>
      <c r="BH1187" s="87"/>
      <c r="BI1187" s="87"/>
      <c r="BJ1187" s="87"/>
      <c r="BK1187" s="87"/>
      <c r="BL1187" s="87"/>
      <c r="BM1187" s="87"/>
      <c r="BN1187" s="87"/>
      <c r="BO1187" s="87"/>
      <c r="BP1187" s="87"/>
      <c r="BQ1187" s="87"/>
      <c r="BR1187" s="87"/>
      <c r="BS1187" s="63"/>
    </row>
    <row r="1188" spans="4:71" s="64" customFormat="1" ht="9.75" customHeight="1" x14ac:dyDescent="0.3">
      <c r="D1188" s="87"/>
      <c r="E1188" s="87"/>
      <c r="F1188" s="87"/>
      <c r="G1188" s="87"/>
      <c r="H1188" s="87"/>
      <c r="I1188" s="87"/>
      <c r="J1188" s="87"/>
      <c r="K1188" s="87"/>
      <c r="L1188" s="87"/>
      <c r="M1188" s="87"/>
      <c r="N1188" s="87"/>
      <c r="O1188" s="87"/>
      <c r="P1188" s="87"/>
      <c r="Q1188" s="87"/>
      <c r="R1188" s="87"/>
      <c r="S1188" s="87"/>
      <c r="T1188" s="87"/>
      <c r="U1188" s="87"/>
      <c r="V1188" s="87"/>
      <c r="W1188" s="87"/>
      <c r="X1188" s="87"/>
      <c r="Y1188" s="87"/>
      <c r="Z1188" s="87"/>
      <c r="AA1188" s="87"/>
      <c r="AB1188" s="87"/>
      <c r="AC1188" s="87"/>
      <c r="AD1188" s="87"/>
      <c r="AE1188" s="87"/>
      <c r="AF1188" s="87"/>
      <c r="AG1188" s="87"/>
      <c r="AH1188" s="87"/>
      <c r="AI1188" s="87"/>
      <c r="AJ1188" s="87"/>
      <c r="AK1188" s="87"/>
      <c r="AL1188" s="87"/>
      <c r="AM1188" s="87"/>
      <c r="AN1188" s="87"/>
      <c r="AO1188" s="87"/>
      <c r="AP1188" s="87"/>
      <c r="AQ1188" s="87"/>
      <c r="AR1188" s="87"/>
      <c r="AS1188" s="87"/>
      <c r="AT1188" s="87"/>
      <c r="AU1188" s="87"/>
      <c r="AV1188" s="87"/>
      <c r="AW1188" s="87"/>
      <c r="AX1188" s="87"/>
      <c r="AY1188" s="87"/>
      <c r="AZ1188" s="87"/>
      <c r="BA1188" s="87"/>
      <c r="BB1188" s="87"/>
      <c r="BC1188" s="87"/>
      <c r="BD1188" s="87"/>
      <c r="BE1188" s="87"/>
      <c r="BF1188" s="87"/>
      <c r="BG1188" s="87"/>
      <c r="BH1188" s="87"/>
      <c r="BI1188" s="87"/>
      <c r="BJ1188" s="87"/>
      <c r="BK1188" s="87"/>
      <c r="BL1188" s="87"/>
      <c r="BM1188" s="87"/>
      <c r="BN1188" s="87"/>
      <c r="BO1188" s="87"/>
      <c r="BP1188" s="87"/>
      <c r="BQ1188" s="87"/>
      <c r="BR1188" s="87"/>
      <c r="BS1188" s="63"/>
    </row>
    <row r="1189" spans="4:71" s="64" customFormat="1" ht="9.75" customHeight="1" x14ac:dyDescent="0.3">
      <c r="D1189" s="87"/>
      <c r="E1189" s="87"/>
      <c r="F1189" s="87"/>
      <c r="G1189" s="87"/>
      <c r="H1189" s="87"/>
      <c r="I1189" s="87"/>
      <c r="J1189" s="87"/>
      <c r="K1189" s="87"/>
      <c r="L1189" s="87"/>
      <c r="M1189" s="87"/>
      <c r="N1189" s="87"/>
      <c r="O1189" s="87"/>
      <c r="P1189" s="87"/>
      <c r="Q1189" s="87"/>
      <c r="R1189" s="87"/>
      <c r="S1189" s="87"/>
      <c r="T1189" s="87"/>
      <c r="U1189" s="87"/>
      <c r="V1189" s="87"/>
      <c r="W1189" s="87"/>
      <c r="X1189" s="87"/>
      <c r="Y1189" s="87"/>
      <c r="Z1189" s="87"/>
      <c r="AA1189" s="87"/>
      <c r="AB1189" s="87"/>
      <c r="AC1189" s="87"/>
      <c r="AD1189" s="87"/>
      <c r="AE1189" s="87"/>
      <c r="AF1189" s="87"/>
      <c r="AG1189" s="87"/>
      <c r="AH1189" s="87"/>
      <c r="AI1189" s="87"/>
      <c r="AJ1189" s="87"/>
      <c r="AK1189" s="87"/>
      <c r="AL1189" s="87"/>
      <c r="AM1189" s="87"/>
      <c r="AN1189" s="87"/>
      <c r="AO1189" s="87"/>
      <c r="AP1189" s="87"/>
      <c r="AQ1189" s="87"/>
      <c r="AR1189" s="87"/>
      <c r="AS1189" s="87"/>
      <c r="AT1189" s="87"/>
      <c r="AU1189" s="87"/>
      <c r="AV1189" s="87"/>
      <c r="AW1189" s="87"/>
      <c r="AX1189" s="87"/>
      <c r="AY1189" s="87"/>
      <c r="AZ1189" s="87"/>
      <c r="BA1189" s="87"/>
      <c r="BB1189" s="87"/>
      <c r="BC1189" s="87"/>
      <c r="BD1189" s="87"/>
      <c r="BE1189" s="87"/>
      <c r="BF1189" s="87"/>
      <c r="BG1189" s="87"/>
      <c r="BH1189" s="87"/>
      <c r="BI1189" s="87"/>
      <c r="BJ1189" s="87"/>
      <c r="BK1189" s="87"/>
      <c r="BL1189" s="87"/>
      <c r="BM1189" s="87"/>
      <c r="BN1189" s="87"/>
      <c r="BO1189" s="87"/>
      <c r="BP1189" s="87"/>
      <c r="BQ1189" s="87"/>
      <c r="BR1189" s="87"/>
      <c r="BS1189" s="63"/>
    </row>
    <row r="1190" spans="4:71" s="64" customFormat="1" ht="9.75" customHeight="1" x14ac:dyDescent="0.3">
      <c r="D1190" s="87"/>
      <c r="E1190" s="87"/>
      <c r="F1190" s="87"/>
      <c r="G1190" s="87"/>
      <c r="H1190" s="87"/>
      <c r="I1190" s="87"/>
      <c r="J1190" s="87"/>
      <c r="K1190" s="87"/>
      <c r="L1190" s="87"/>
      <c r="M1190" s="87"/>
      <c r="N1190" s="87"/>
      <c r="O1190" s="87"/>
      <c r="P1190" s="87"/>
      <c r="Q1190" s="87"/>
      <c r="R1190" s="87"/>
      <c r="S1190" s="87"/>
      <c r="T1190" s="87"/>
      <c r="U1190" s="87"/>
      <c r="V1190" s="87"/>
      <c r="W1190" s="87"/>
      <c r="X1190" s="87"/>
      <c r="Y1190" s="87"/>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c r="AT1190" s="87"/>
      <c r="AU1190" s="87"/>
      <c r="AV1190" s="87"/>
      <c r="AW1190" s="87"/>
      <c r="AX1190" s="87"/>
      <c r="AY1190" s="87"/>
      <c r="AZ1190" s="87"/>
      <c r="BA1190" s="87"/>
      <c r="BB1190" s="87"/>
      <c r="BC1190" s="87"/>
      <c r="BD1190" s="87"/>
      <c r="BE1190" s="87"/>
      <c r="BF1190" s="87"/>
      <c r="BG1190" s="87"/>
      <c r="BH1190" s="87"/>
      <c r="BI1190" s="87"/>
      <c r="BJ1190" s="87"/>
      <c r="BK1190" s="87"/>
      <c r="BL1190" s="87"/>
      <c r="BM1190" s="87"/>
      <c r="BN1190" s="87"/>
      <c r="BO1190" s="87"/>
      <c r="BP1190" s="87"/>
      <c r="BQ1190" s="87"/>
      <c r="BR1190" s="87"/>
      <c r="BS1190" s="63"/>
    </row>
    <row r="1191" spans="4:71" s="64" customFormat="1" ht="9.75" customHeight="1" x14ac:dyDescent="0.3">
      <c r="D1191" s="87"/>
      <c r="E1191" s="87"/>
      <c r="F1191" s="87"/>
      <c r="G1191" s="87"/>
      <c r="H1191" s="87"/>
      <c r="I1191" s="87"/>
      <c r="J1191" s="87"/>
      <c r="K1191" s="87"/>
      <c r="L1191" s="87"/>
      <c r="M1191" s="87"/>
      <c r="N1191" s="87"/>
      <c r="O1191" s="87"/>
      <c r="P1191" s="87"/>
      <c r="Q1191" s="87"/>
      <c r="R1191" s="87"/>
      <c r="S1191" s="87"/>
      <c r="T1191" s="87"/>
      <c r="U1191" s="87"/>
      <c r="V1191" s="87"/>
      <c r="W1191" s="87"/>
      <c r="X1191" s="87"/>
      <c r="Y1191" s="87"/>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c r="AT1191" s="87"/>
      <c r="AU1191" s="87"/>
      <c r="AV1191" s="87"/>
      <c r="AW1191" s="87"/>
      <c r="AX1191" s="87"/>
      <c r="AY1191" s="87"/>
      <c r="AZ1191" s="87"/>
      <c r="BA1191" s="87"/>
      <c r="BB1191" s="87"/>
      <c r="BC1191" s="87"/>
      <c r="BD1191" s="87"/>
      <c r="BE1191" s="87"/>
      <c r="BF1191" s="87"/>
      <c r="BG1191" s="87"/>
      <c r="BH1191" s="87"/>
      <c r="BI1191" s="87"/>
      <c r="BJ1191" s="87"/>
      <c r="BK1191" s="87"/>
      <c r="BL1191" s="87"/>
      <c r="BM1191" s="87"/>
      <c r="BN1191" s="87"/>
      <c r="BO1191" s="87"/>
      <c r="BP1191" s="87"/>
      <c r="BQ1191" s="87"/>
      <c r="BR1191" s="87"/>
      <c r="BS1191" s="63"/>
    </row>
    <row r="1192" spans="4:71" s="64" customFormat="1" ht="9.75" customHeight="1" x14ac:dyDescent="0.3">
      <c r="D1192" s="87"/>
      <c r="E1192" s="87"/>
      <c r="F1192" s="87"/>
      <c r="G1192" s="87"/>
      <c r="H1192" s="87"/>
      <c r="I1192" s="87"/>
      <c r="J1192" s="87"/>
      <c r="K1192" s="87"/>
      <c r="L1192" s="87"/>
      <c r="M1192" s="87"/>
      <c r="N1192" s="87"/>
      <c r="O1192" s="87"/>
      <c r="P1192" s="87"/>
      <c r="Q1192" s="87"/>
      <c r="R1192" s="87"/>
      <c r="S1192" s="87"/>
      <c r="T1192" s="87"/>
      <c r="U1192" s="87"/>
      <c r="V1192" s="87"/>
      <c r="W1192" s="87"/>
      <c r="X1192" s="87"/>
      <c r="Y1192" s="87"/>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c r="AT1192" s="87"/>
      <c r="AU1192" s="87"/>
      <c r="AV1192" s="87"/>
      <c r="AW1192" s="87"/>
      <c r="AX1192" s="87"/>
      <c r="AY1192" s="87"/>
      <c r="AZ1192" s="87"/>
      <c r="BA1192" s="87"/>
      <c r="BB1192" s="87"/>
      <c r="BC1192" s="87"/>
      <c r="BD1192" s="87"/>
      <c r="BE1192" s="87"/>
      <c r="BF1192" s="87"/>
      <c r="BG1192" s="87"/>
      <c r="BH1192" s="87"/>
      <c r="BI1192" s="87"/>
      <c r="BJ1192" s="87"/>
      <c r="BK1192" s="87"/>
      <c r="BL1192" s="87"/>
      <c r="BM1192" s="87"/>
      <c r="BN1192" s="87"/>
      <c r="BO1192" s="87"/>
      <c r="BP1192" s="87"/>
      <c r="BQ1192" s="87"/>
      <c r="BR1192" s="87"/>
      <c r="BS1192" s="63"/>
    </row>
    <row r="1193" spans="4:71" s="64" customFormat="1" ht="9.75" customHeight="1" x14ac:dyDescent="0.3">
      <c r="D1193" s="87"/>
      <c r="E1193" s="87"/>
      <c r="F1193" s="87"/>
      <c r="G1193" s="87"/>
      <c r="H1193" s="87"/>
      <c r="I1193" s="87"/>
      <c r="J1193" s="87"/>
      <c r="K1193" s="87"/>
      <c r="L1193" s="87"/>
      <c r="M1193" s="87"/>
      <c r="N1193" s="87"/>
      <c r="O1193" s="87"/>
      <c r="P1193" s="87"/>
      <c r="Q1193" s="87"/>
      <c r="R1193" s="87"/>
      <c r="S1193" s="87"/>
      <c r="T1193" s="87"/>
      <c r="U1193" s="87"/>
      <c r="V1193" s="87"/>
      <c r="W1193" s="87"/>
      <c r="X1193" s="87"/>
      <c r="Y1193" s="87"/>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c r="AT1193" s="87"/>
      <c r="AU1193" s="87"/>
      <c r="AV1193" s="87"/>
      <c r="AW1193" s="87"/>
      <c r="AX1193" s="87"/>
      <c r="AY1193" s="87"/>
      <c r="AZ1193" s="87"/>
      <c r="BA1193" s="87"/>
      <c r="BB1193" s="87"/>
      <c r="BC1193" s="87"/>
      <c r="BD1193" s="87"/>
      <c r="BE1193" s="87"/>
      <c r="BF1193" s="87"/>
      <c r="BG1193" s="87"/>
      <c r="BH1193" s="87"/>
      <c r="BI1193" s="87"/>
      <c r="BJ1193" s="87"/>
      <c r="BK1193" s="87"/>
      <c r="BL1193" s="87"/>
      <c r="BM1193" s="87"/>
      <c r="BN1193" s="87"/>
      <c r="BO1193" s="87"/>
      <c r="BP1193" s="87"/>
      <c r="BQ1193" s="87"/>
      <c r="BR1193" s="87"/>
      <c r="BS1193" s="63"/>
    </row>
    <row r="1194" spans="4:71" s="64" customFormat="1" ht="9.75" customHeight="1" x14ac:dyDescent="0.3">
      <c r="D1194" s="87"/>
      <c r="E1194" s="87"/>
      <c r="F1194" s="87"/>
      <c r="G1194" s="87"/>
      <c r="H1194" s="87"/>
      <c r="I1194" s="87"/>
      <c r="J1194" s="87"/>
      <c r="K1194" s="87"/>
      <c r="L1194" s="87"/>
      <c r="M1194" s="87"/>
      <c r="N1194" s="87"/>
      <c r="O1194" s="87"/>
      <c r="P1194" s="87"/>
      <c r="Q1194" s="87"/>
      <c r="R1194" s="87"/>
      <c r="S1194" s="87"/>
      <c r="T1194" s="87"/>
      <c r="U1194" s="87"/>
      <c r="V1194" s="87"/>
      <c r="W1194" s="87"/>
      <c r="X1194" s="87"/>
      <c r="Y1194" s="87"/>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c r="AT1194" s="87"/>
      <c r="AU1194" s="87"/>
      <c r="AV1194" s="87"/>
      <c r="AW1194" s="87"/>
      <c r="AX1194" s="87"/>
      <c r="AY1194" s="87"/>
      <c r="AZ1194" s="87"/>
      <c r="BA1194" s="87"/>
      <c r="BB1194" s="87"/>
      <c r="BC1194" s="87"/>
      <c r="BD1194" s="87"/>
      <c r="BE1194" s="87"/>
      <c r="BF1194" s="87"/>
      <c r="BG1194" s="87"/>
      <c r="BH1194" s="87"/>
      <c r="BI1194" s="87"/>
      <c r="BJ1194" s="87"/>
      <c r="BK1194" s="87"/>
      <c r="BL1194" s="87"/>
      <c r="BM1194" s="87"/>
      <c r="BN1194" s="87"/>
      <c r="BO1194" s="87"/>
      <c r="BP1194" s="87"/>
      <c r="BQ1194" s="87"/>
      <c r="BR1194" s="87"/>
      <c r="BS1194" s="63"/>
    </row>
    <row r="1195" spans="4:71" s="64" customFormat="1" ht="9.75" customHeight="1" x14ac:dyDescent="0.3">
      <c r="D1195" s="87"/>
      <c r="E1195" s="87"/>
      <c r="F1195" s="87"/>
      <c r="G1195" s="87"/>
      <c r="H1195" s="87"/>
      <c r="I1195" s="87"/>
      <c r="J1195" s="87"/>
      <c r="K1195" s="87"/>
      <c r="L1195" s="87"/>
      <c r="M1195" s="87"/>
      <c r="N1195" s="87"/>
      <c r="O1195" s="87"/>
      <c r="P1195" s="87"/>
      <c r="Q1195" s="87"/>
      <c r="R1195" s="87"/>
      <c r="S1195" s="87"/>
      <c r="T1195" s="87"/>
      <c r="U1195" s="87"/>
      <c r="V1195" s="87"/>
      <c r="W1195" s="87"/>
      <c r="X1195" s="87"/>
      <c r="Y1195" s="87"/>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c r="AT1195" s="87"/>
      <c r="AU1195" s="87"/>
      <c r="AV1195" s="87"/>
      <c r="AW1195" s="87"/>
      <c r="AX1195" s="87"/>
      <c r="AY1195" s="87"/>
      <c r="AZ1195" s="87"/>
      <c r="BA1195" s="87"/>
      <c r="BB1195" s="87"/>
      <c r="BC1195" s="87"/>
      <c r="BD1195" s="87"/>
      <c r="BE1195" s="87"/>
      <c r="BF1195" s="87"/>
      <c r="BG1195" s="87"/>
      <c r="BH1195" s="87"/>
      <c r="BI1195" s="87"/>
      <c r="BJ1195" s="87"/>
      <c r="BK1195" s="87"/>
      <c r="BL1195" s="87"/>
      <c r="BM1195" s="87"/>
      <c r="BN1195" s="87"/>
      <c r="BO1195" s="87"/>
      <c r="BP1195" s="87"/>
      <c r="BQ1195" s="87"/>
      <c r="BR1195" s="87"/>
      <c r="BS1195" s="63"/>
    </row>
    <row r="1196" spans="4:71" s="64" customFormat="1" ht="9.75" customHeight="1" x14ac:dyDescent="0.3">
      <c r="D1196" s="87"/>
      <c r="E1196" s="87"/>
      <c r="F1196" s="87"/>
      <c r="G1196" s="87"/>
      <c r="H1196" s="87"/>
      <c r="I1196" s="87"/>
      <c r="J1196" s="87"/>
      <c r="K1196" s="87"/>
      <c r="L1196" s="87"/>
      <c r="M1196" s="87"/>
      <c r="N1196" s="87"/>
      <c r="O1196" s="87"/>
      <c r="P1196" s="87"/>
      <c r="Q1196" s="87"/>
      <c r="R1196" s="87"/>
      <c r="S1196" s="87"/>
      <c r="T1196" s="87"/>
      <c r="U1196" s="87"/>
      <c r="V1196" s="87"/>
      <c r="W1196" s="87"/>
      <c r="X1196" s="87"/>
      <c r="Y1196" s="87"/>
      <c r="Z1196" s="87"/>
      <c r="AA1196" s="87"/>
      <c r="AB1196" s="87"/>
      <c r="AC1196" s="87"/>
      <c r="AD1196" s="87"/>
      <c r="AE1196" s="87"/>
      <c r="AF1196" s="87"/>
      <c r="AG1196" s="87"/>
      <c r="AH1196" s="87"/>
      <c r="AI1196" s="87"/>
      <c r="AJ1196" s="87"/>
      <c r="AK1196" s="87"/>
      <c r="AL1196" s="87"/>
      <c r="AM1196" s="87"/>
      <c r="AN1196" s="87"/>
      <c r="AO1196" s="87"/>
      <c r="AP1196" s="87"/>
      <c r="AQ1196" s="87"/>
      <c r="AR1196" s="87"/>
      <c r="AS1196" s="87"/>
      <c r="AT1196" s="87"/>
      <c r="AU1196" s="87"/>
      <c r="AV1196" s="87"/>
      <c r="AW1196" s="87"/>
      <c r="AX1196" s="87"/>
      <c r="AY1196" s="87"/>
      <c r="AZ1196" s="87"/>
      <c r="BA1196" s="87"/>
      <c r="BB1196" s="87"/>
      <c r="BC1196" s="87"/>
      <c r="BD1196" s="87"/>
      <c r="BE1196" s="87"/>
      <c r="BF1196" s="87"/>
      <c r="BG1196" s="87"/>
      <c r="BH1196" s="87"/>
      <c r="BI1196" s="87"/>
      <c r="BJ1196" s="87"/>
      <c r="BK1196" s="87"/>
      <c r="BL1196" s="87"/>
      <c r="BM1196" s="87"/>
      <c r="BN1196" s="87"/>
      <c r="BO1196" s="87"/>
      <c r="BP1196" s="87"/>
      <c r="BQ1196" s="87"/>
      <c r="BR1196" s="87"/>
      <c r="BS1196" s="63"/>
    </row>
    <row r="1197" spans="4:71" s="64" customFormat="1" ht="9.75" customHeight="1" x14ac:dyDescent="0.3">
      <c r="D1197" s="87"/>
      <c r="E1197" s="87"/>
      <c r="F1197" s="87"/>
      <c r="G1197" s="87"/>
      <c r="H1197" s="87"/>
      <c r="I1197" s="87"/>
      <c r="J1197" s="87"/>
      <c r="K1197" s="87"/>
      <c r="L1197" s="87"/>
      <c r="M1197" s="87"/>
      <c r="N1197" s="87"/>
      <c r="O1197" s="87"/>
      <c r="P1197" s="87"/>
      <c r="Q1197" s="87"/>
      <c r="R1197" s="87"/>
      <c r="S1197" s="87"/>
      <c r="T1197" s="87"/>
      <c r="U1197" s="87"/>
      <c r="V1197" s="87"/>
      <c r="W1197" s="87"/>
      <c r="X1197" s="87"/>
      <c r="Y1197" s="87"/>
      <c r="Z1197" s="87"/>
      <c r="AA1197" s="87"/>
      <c r="AB1197" s="87"/>
      <c r="AC1197" s="87"/>
      <c r="AD1197" s="87"/>
      <c r="AE1197" s="87"/>
      <c r="AF1197" s="87"/>
      <c r="AG1197" s="87"/>
      <c r="AH1197" s="87"/>
      <c r="AI1197" s="87"/>
      <c r="AJ1197" s="87"/>
      <c r="AK1197" s="87"/>
      <c r="AL1197" s="87"/>
      <c r="AM1197" s="87"/>
      <c r="AN1197" s="87"/>
      <c r="AO1197" s="87"/>
      <c r="AP1197" s="87"/>
      <c r="AQ1197" s="87"/>
      <c r="AR1197" s="87"/>
      <c r="AS1197" s="87"/>
      <c r="AT1197" s="87"/>
      <c r="AU1197" s="87"/>
      <c r="AV1197" s="87"/>
      <c r="AW1197" s="87"/>
      <c r="AX1197" s="87"/>
      <c r="AY1197" s="87"/>
      <c r="AZ1197" s="87"/>
      <c r="BA1197" s="87"/>
      <c r="BB1197" s="87"/>
      <c r="BC1197" s="87"/>
      <c r="BD1197" s="87"/>
      <c r="BE1197" s="87"/>
      <c r="BF1197" s="87"/>
      <c r="BG1197" s="87"/>
      <c r="BH1197" s="87"/>
      <c r="BI1197" s="87"/>
      <c r="BJ1197" s="87"/>
      <c r="BK1197" s="87"/>
      <c r="BL1197" s="87"/>
      <c r="BM1197" s="87"/>
      <c r="BN1197" s="87"/>
      <c r="BO1197" s="87"/>
      <c r="BP1197" s="87"/>
      <c r="BQ1197" s="87"/>
      <c r="BR1197" s="87"/>
      <c r="BS1197" s="63"/>
    </row>
    <row r="1198" spans="4:71" s="64" customFormat="1" ht="9.75" customHeight="1" x14ac:dyDescent="0.3">
      <c r="D1198" s="87"/>
      <c r="E1198" s="87"/>
      <c r="F1198" s="87"/>
      <c r="G1198" s="87"/>
      <c r="H1198" s="87"/>
      <c r="I1198" s="87"/>
      <c r="J1198" s="87"/>
      <c r="K1198" s="87"/>
      <c r="L1198" s="87"/>
      <c r="M1198" s="87"/>
      <c r="N1198" s="87"/>
      <c r="O1198" s="87"/>
      <c r="P1198" s="87"/>
      <c r="Q1198" s="87"/>
      <c r="R1198" s="87"/>
      <c r="S1198" s="87"/>
      <c r="T1198" s="87"/>
      <c r="U1198" s="87"/>
      <c r="V1198" s="87"/>
      <c r="W1198" s="87"/>
      <c r="X1198" s="87"/>
      <c r="Y1198" s="87"/>
      <c r="Z1198" s="87"/>
      <c r="AA1198" s="87"/>
      <c r="AB1198" s="87"/>
      <c r="AC1198" s="87"/>
      <c r="AD1198" s="87"/>
      <c r="AE1198" s="87"/>
      <c r="AF1198" s="87"/>
      <c r="AG1198" s="87"/>
      <c r="AH1198" s="87"/>
      <c r="AI1198" s="87"/>
      <c r="AJ1198" s="87"/>
      <c r="AK1198" s="87"/>
      <c r="AL1198" s="87"/>
      <c r="AM1198" s="87"/>
      <c r="AN1198" s="87"/>
      <c r="AO1198" s="87"/>
      <c r="AP1198" s="87"/>
      <c r="AQ1198" s="87"/>
      <c r="AR1198" s="87"/>
      <c r="AS1198" s="87"/>
      <c r="AT1198" s="87"/>
      <c r="AU1198" s="87"/>
      <c r="AV1198" s="87"/>
      <c r="AW1198" s="87"/>
      <c r="AX1198" s="87"/>
      <c r="AY1198" s="87"/>
      <c r="AZ1198" s="87"/>
      <c r="BA1198" s="87"/>
      <c r="BB1198" s="87"/>
      <c r="BC1198" s="87"/>
      <c r="BD1198" s="87"/>
      <c r="BE1198" s="87"/>
      <c r="BF1198" s="87"/>
      <c r="BG1198" s="87"/>
      <c r="BH1198" s="87"/>
      <c r="BI1198" s="87"/>
      <c r="BJ1198" s="87"/>
      <c r="BK1198" s="87"/>
      <c r="BL1198" s="87"/>
      <c r="BM1198" s="87"/>
      <c r="BN1198" s="87"/>
      <c r="BO1198" s="87"/>
      <c r="BP1198" s="87"/>
      <c r="BQ1198" s="87"/>
      <c r="BR1198" s="87"/>
      <c r="BS1198" s="63"/>
    </row>
    <row r="1199" spans="4:71" s="64" customFormat="1" ht="9.75" customHeight="1" x14ac:dyDescent="0.3">
      <c r="D1199" s="87"/>
      <c r="E1199" s="87"/>
      <c r="F1199" s="87"/>
      <c r="G1199" s="87"/>
      <c r="H1199" s="87"/>
      <c r="I1199" s="87"/>
      <c r="J1199" s="87"/>
      <c r="K1199" s="87"/>
      <c r="L1199" s="87"/>
      <c r="M1199" s="87"/>
      <c r="N1199" s="87"/>
      <c r="O1199" s="87"/>
      <c r="P1199" s="87"/>
      <c r="Q1199" s="87"/>
      <c r="R1199" s="87"/>
      <c r="S1199" s="87"/>
      <c r="T1199" s="87"/>
      <c r="U1199" s="87"/>
      <c r="V1199" s="87"/>
      <c r="W1199" s="87"/>
      <c r="X1199" s="87"/>
      <c r="Y1199" s="87"/>
      <c r="Z1199" s="87"/>
      <c r="AA1199" s="87"/>
      <c r="AB1199" s="87"/>
      <c r="AC1199" s="87"/>
      <c r="AD1199" s="87"/>
      <c r="AE1199" s="87"/>
      <c r="AF1199" s="87"/>
      <c r="AG1199" s="87"/>
      <c r="AH1199" s="87"/>
      <c r="AI1199" s="87"/>
      <c r="AJ1199" s="87"/>
      <c r="AK1199" s="87"/>
      <c r="AL1199" s="87"/>
      <c r="AM1199" s="87"/>
      <c r="AN1199" s="87"/>
      <c r="AO1199" s="87"/>
      <c r="AP1199" s="87"/>
      <c r="AQ1199" s="87"/>
      <c r="AR1199" s="87"/>
      <c r="AS1199" s="87"/>
      <c r="AT1199" s="87"/>
      <c r="AU1199" s="87"/>
      <c r="AV1199" s="87"/>
      <c r="AW1199" s="87"/>
      <c r="AX1199" s="87"/>
      <c r="AY1199" s="87"/>
      <c r="AZ1199" s="87"/>
      <c r="BA1199" s="87"/>
      <c r="BB1199" s="87"/>
      <c r="BC1199" s="87"/>
      <c r="BD1199" s="87"/>
      <c r="BE1199" s="87"/>
      <c r="BF1199" s="87"/>
      <c r="BG1199" s="87"/>
      <c r="BH1199" s="87"/>
      <c r="BI1199" s="87"/>
      <c r="BJ1199" s="87"/>
      <c r="BK1199" s="87"/>
      <c r="BL1199" s="87"/>
      <c r="BM1199" s="87"/>
      <c r="BN1199" s="87"/>
      <c r="BO1199" s="87"/>
      <c r="BP1199" s="87"/>
      <c r="BQ1199" s="87"/>
      <c r="BR1199" s="87"/>
      <c r="BS1199" s="63"/>
    </row>
    <row r="1200" spans="4:71" s="64" customFormat="1" ht="9.75" customHeight="1" x14ac:dyDescent="0.3">
      <c r="D1200" s="87"/>
      <c r="E1200" s="87"/>
      <c r="F1200" s="87"/>
      <c r="G1200" s="87"/>
      <c r="H1200" s="87"/>
      <c r="I1200" s="87"/>
      <c r="J1200" s="87"/>
      <c r="K1200" s="87"/>
      <c r="L1200" s="87"/>
      <c r="M1200" s="87"/>
      <c r="N1200" s="87"/>
      <c r="O1200" s="87"/>
      <c r="P1200" s="87"/>
      <c r="Q1200" s="87"/>
      <c r="R1200" s="87"/>
      <c r="S1200" s="87"/>
      <c r="T1200" s="87"/>
      <c r="U1200" s="87"/>
      <c r="V1200" s="87"/>
      <c r="W1200" s="87"/>
      <c r="X1200" s="87"/>
      <c r="Y1200" s="87"/>
      <c r="Z1200" s="87"/>
      <c r="AA1200" s="87"/>
      <c r="AB1200" s="87"/>
      <c r="AC1200" s="87"/>
      <c r="AD1200" s="87"/>
      <c r="AE1200" s="87"/>
      <c r="AF1200" s="87"/>
      <c r="AG1200" s="87"/>
      <c r="AH1200" s="87"/>
      <c r="AI1200" s="87"/>
      <c r="AJ1200" s="87"/>
      <c r="AK1200" s="87"/>
      <c r="AL1200" s="87"/>
      <c r="AM1200" s="87"/>
      <c r="AN1200" s="87"/>
      <c r="AO1200" s="87"/>
      <c r="AP1200" s="87"/>
      <c r="AQ1200" s="87"/>
      <c r="AR1200" s="87"/>
      <c r="AS1200" s="87"/>
      <c r="AT1200" s="87"/>
      <c r="AU1200" s="87"/>
      <c r="AV1200" s="87"/>
      <c r="AW1200" s="87"/>
      <c r="AX1200" s="87"/>
      <c r="AY1200" s="87"/>
      <c r="AZ1200" s="87"/>
      <c r="BA1200" s="87"/>
      <c r="BB1200" s="87"/>
      <c r="BC1200" s="87"/>
      <c r="BD1200" s="87"/>
      <c r="BE1200" s="87"/>
      <c r="BF1200" s="87"/>
      <c r="BG1200" s="87"/>
      <c r="BH1200" s="87"/>
      <c r="BI1200" s="87"/>
      <c r="BJ1200" s="87"/>
      <c r="BK1200" s="87"/>
      <c r="BL1200" s="87"/>
      <c r="BM1200" s="87"/>
      <c r="BN1200" s="87"/>
      <c r="BO1200" s="87"/>
      <c r="BP1200" s="87"/>
      <c r="BQ1200" s="87"/>
      <c r="BR1200" s="87"/>
      <c r="BS1200" s="63"/>
    </row>
    <row r="1201" spans="4:71" s="64" customFormat="1" ht="9.75" customHeight="1" x14ac:dyDescent="0.3">
      <c r="D1201" s="87"/>
      <c r="E1201" s="87"/>
      <c r="F1201" s="87"/>
      <c r="G1201" s="87"/>
      <c r="H1201" s="87"/>
      <c r="I1201" s="87"/>
      <c r="J1201" s="87"/>
      <c r="K1201" s="87"/>
      <c r="L1201" s="87"/>
      <c r="M1201" s="87"/>
      <c r="N1201" s="87"/>
      <c r="O1201" s="87"/>
      <c r="P1201" s="87"/>
      <c r="Q1201" s="87"/>
      <c r="R1201" s="87"/>
      <c r="S1201" s="87"/>
      <c r="T1201" s="87"/>
      <c r="U1201" s="87"/>
      <c r="V1201" s="87"/>
      <c r="W1201" s="87"/>
      <c r="X1201" s="87"/>
      <c r="Y1201" s="87"/>
      <c r="Z1201" s="87"/>
      <c r="AA1201" s="87"/>
      <c r="AB1201" s="87"/>
      <c r="AC1201" s="87"/>
      <c r="AD1201" s="87"/>
      <c r="AE1201" s="87"/>
      <c r="AF1201" s="87"/>
      <c r="AG1201" s="87"/>
      <c r="AH1201" s="87"/>
      <c r="AI1201" s="87"/>
      <c r="AJ1201" s="87"/>
      <c r="AK1201" s="87"/>
      <c r="AL1201" s="87"/>
      <c r="AM1201" s="87"/>
      <c r="AN1201" s="87"/>
      <c r="AO1201" s="87"/>
      <c r="AP1201" s="87"/>
      <c r="AQ1201" s="87"/>
      <c r="AR1201" s="87"/>
      <c r="AS1201" s="87"/>
      <c r="AT1201" s="87"/>
      <c r="AU1201" s="87"/>
      <c r="AV1201" s="87"/>
      <c r="AW1201" s="87"/>
      <c r="AX1201" s="87"/>
      <c r="AY1201" s="87"/>
      <c r="AZ1201" s="87"/>
      <c r="BA1201" s="87"/>
      <c r="BB1201" s="87"/>
      <c r="BC1201" s="87"/>
      <c r="BD1201" s="87"/>
      <c r="BE1201" s="87"/>
      <c r="BF1201" s="87"/>
      <c r="BG1201" s="87"/>
      <c r="BH1201" s="87"/>
      <c r="BI1201" s="87"/>
      <c r="BJ1201" s="87"/>
      <c r="BK1201" s="87"/>
      <c r="BL1201" s="87"/>
      <c r="BM1201" s="87"/>
      <c r="BN1201" s="87"/>
      <c r="BO1201" s="87"/>
      <c r="BP1201" s="87"/>
      <c r="BQ1201" s="87"/>
      <c r="BR1201" s="87"/>
      <c r="BS1201" s="63"/>
    </row>
    <row r="1202" spans="4:71" s="64" customFormat="1" ht="9.75" customHeight="1" x14ac:dyDescent="0.3">
      <c r="D1202" s="87"/>
      <c r="E1202" s="87"/>
      <c r="F1202" s="87"/>
      <c r="G1202" s="87"/>
      <c r="H1202" s="87"/>
      <c r="I1202" s="87"/>
      <c r="J1202" s="87"/>
      <c r="K1202" s="87"/>
      <c r="L1202" s="87"/>
      <c r="M1202" s="87"/>
      <c r="N1202" s="87"/>
      <c r="O1202" s="87"/>
      <c r="P1202" s="87"/>
      <c r="Q1202" s="87"/>
      <c r="R1202" s="87"/>
      <c r="S1202" s="87"/>
      <c r="T1202" s="87"/>
      <c r="U1202" s="87"/>
      <c r="V1202" s="87"/>
      <c r="W1202" s="87"/>
      <c r="X1202" s="87"/>
      <c r="Y1202" s="87"/>
      <c r="Z1202" s="87"/>
      <c r="AA1202" s="87"/>
      <c r="AB1202" s="87"/>
      <c r="AC1202" s="87"/>
      <c r="AD1202" s="87"/>
      <c r="AE1202" s="87"/>
      <c r="AF1202" s="87"/>
      <c r="AG1202" s="87"/>
      <c r="AH1202" s="87"/>
      <c r="AI1202" s="87"/>
      <c r="AJ1202" s="87"/>
      <c r="AK1202" s="87"/>
      <c r="AL1202" s="87"/>
      <c r="AM1202" s="87"/>
      <c r="AN1202" s="87"/>
      <c r="AO1202" s="87"/>
      <c r="AP1202" s="87"/>
      <c r="AQ1202" s="87"/>
      <c r="AR1202" s="87"/>
      <c r="AS1202" s="87"/>
      <c r="AT1202" s="87"/>
      <c r="AU1202" s="87"/>
      <c r="AV1202" s="87"/>
      <c r="AW1202" s="87"/>
      <c r="AX1202" s="87"/>
      <c r="AY1202" s="87"/>
      <c r="AZ1202" s="87"/>
      <c r="BA1202" s="87"/>
      <c r="BB1202" s="87"/>
      <c r="BC1202" s="87"/>
      <c r="BD1202" s="87"/>
      <c r="BE1202" s="87"/>
      <c r="BF1202" s="87"/>
      <c r="BG1202" s="87"/>
      <c r="BH1202" s="87"/>
      <c r="BI1202" s="87"/>
      <c r="BJ1202" s="87"/>
      <c r="BK1202" s="87"/>
      <c r="BL1202" s="87"/>
      <c r="BM1202" s="87"/>
      <c r="BN1202" s="87"/>
      <c r="BO1202" s="87"/>
      <c r="BP1202" s="87"/>
      <c r="BQ1202" s="87"/>
      <c r="BR1202" s="87"/>
      <c r="BS1202" s="63"/>
    </row>
    <row r="1203" spans="4:71" s="64" customFormat="1" ht="9.75" customHeight="1" x14ac:dyDescent="0.3">
      <c r="D1203" s="87"/>
      <c r="E1203" s="87"/>
      <c r="F1203" s="87"/>
      <c r="G1203" s="87"/>
      <c r="H1203" s="87"/>
      <c r="I1203" s="87"/>
      <c r="J1203" s="87"/>
      <c r="K1203" s="87"/>
      <c r="L1203" s="87"/>
      <c r="M1203" s="87"/>
      <c r="N1203" s="87"/>
      <c r="O1203" s="87"/>
      <c r="P1203" s="87"/>
      <c r="Q1203" s="87"/>
      <c r="R1203" s="87"/>
      <c r="S1203" s="87"/>
      <c r="T1203" s="87"/>
      <c r="U1203" s="87"/>
      <c r="V1203" s="87"/>
      <c r="W1203" s="87"/>
      <c r="X1203" s="87"/>
      <c r="Y1203" s="87"/>
      <c r="Z1203" s="87"/>
      <c r="AA1203" s="87"/>
      <c r="AB1203" s="87"/>
      <c r="AC1203" s="87"/>
      <c r="AD1203" s="87"/>
      <c r="AE1203" s="87"/>
      <c r="AF1203" s="87"/>
      <c r="AG1203" s="87"/>
      <c r="AH1203" s="87"/>
      <c r="AI1203" s="87"/>
      <c r="AJ1203" s="87"/>
      <c r="AK1203" s="87"/>
      <c r="AL1203" s="87"/>
      <c r="AM1203" s="87"/>
      <c r="AN1203" s="87"/>
      <c r="AO1203" s="87"/>
      <c r="AP1203" s="87"/>
      <c r="AQ1203" s="87"/>
      <c r="AR1203" s="87"/>
      <c r="AS1203" s="87"/>
      <c r="AT1203" s="87"/>
      <c r="AU1203" s="87"/>
      <c r="AV1203" s="87"/>
      <c r="AW1203" s="87"/>
      <c r="AX1203" s="87"/>
      <c r="AY1203" s="87"/>
      <c r="AZ1203" s="87"/>
      <c r="BA1203" s="87"/>
      <c r="BB1203" s="87"/>
      <c r="BC1203" s="87"/>
      <c r="BD1203" s="87"/>
      <c r="BE1203" s="87"/>
      <c r="BF1203" s="87"/>
      <c r="BG1203" s="87"/>
      <c r="BH1203" s="87"/>
      <c r="BI1203" s="87"/>
      <c r="BJ1203" s="87"/>
      <c r="BK1203" s="87"/>
      <c r="BL1203" s="87"/>
      <c r="BM1203" s="87"/>
      <c r="BN1203" s="87"/>
      <c r="BO1203" s="87"/>
      <c r="BP1203" s="87"/>
      <c r="BQ1203" s="87"/>
      <c r="BR1203" s="87"/>
      <c r="BS1203" s="63"/>
    </row>
    <row r="1204" spans="4:71" s="64" customFormat="1" ht="9.75" customHeight="1" x14ac:dyDescent="0.3">
      <c r="D1204" s="87"/>
      <c r="E1204" s="87"/>
      <c r="F1204" s="87"/>
      <c r="G1204" s="87"/>
      <c r="H1204" s="87"/>
      <c r="I1204" s="87"/>
      <c r="J1204" s="87"/>
      <c r="K1204" s="87"/>
      <c r="L1204" s="87"/>
      <c r="M1204" s="87"/>
      <c r="N1204" s="87"/>
      <c r="O1204" s="87"/>
      <c r="P1204" s="87"/>
      <c r="Q1204" s="87"/>
      <c r="R1204" s="87"/>
      <c r="S1204" s="87"/>
      <c r="T1204" s="87"/>
      <c r="U1204" s="87"/>
      <c r="V1204" s="87"/>
      <c r="W1204" s="87"/>
      <c r="X1204" s="87"/>
      <c r="Y1204" s="87"/>
      <c r="Z1204" s="87"/>
      <c r="AA1204" s="87"/>
      <c r="AB1204" s="87"/>
      <c r="AC1204" s="87"/>
      <c r="AD1204" s="87"/>
      <c r="AE1204" s="87"/>
      <c r="AF1204" s="87"/>
      <c r="AG1204" s="87"/>
      <c r="AH1204" s="87"/>
      <c r="AI1204" s="87"/>
      <c r="AJ1204" s="87"/>
      <c r="AK1204" s="87"/>
      <c r="AL1204" s="87"/>
      <c r="AM1204" s="87"/>
      <c r="AN1204" s="87"/>
      <c r="AO1204" s="87"/>
      <c r="AP1204" s="87"/>
      <c r="AQ1204" s="87"/>
      <c r="AR1204" s="87"/>
      <c r="AS1204" s="87"/>
      <c r="AT1204" s="87"/>
      <c r="AU1204" s="87"/>
      <c r="AV1204" s="87"/>
      <c r="AW1204" s="87"/>
      <c r="AX1204" s="87"/>
      <c r="AY1204" s="87"/>
      <c r="AZ1204" s="87"/>
      <c r="BA1204" s="87"/>
      <c r="BB1204" s="87"/>
      <c r="BC1204" s="87"/>
      <c r="BD1204" s="87"/>
      <c r="BE1204" s="87"/>
      <c r="BF1204" s="87"/>
      <c r="BG1204" s="87"/>
      <c r="BH1204" s="87"/>
      <c r="BI1204" s="87"/>
      <c r="BJ1204" s="87"/>
      <c r="BK1204" s="87"/>
      <c r="BL1204" s="87"/>
      <c r="BM1204" s="87"/>
      <c r="BN1204" s="87"/>
      <c r="BO1204" s="87"/>
      <c r="BP1204" s="87"/>
      <c r="BQ1204" s="87"/>
      <c r="BR1204" s="87"/>
      <c r="BS1204" s="63"/>
    </row>
    <row r="1205" spans="4:71" s="64" customFormat="1" ht="9.75" customHeight="1" x14ac:dyDescent="0.3">
      <c r="D1205" s="87"/>
      <c r="E1205" s="87"/>
      <c r="F1205" s="87"/>
      <c r="G1205" s="87"/>
      <c r="H1205" s="87"/>
      <c r="I1205" s="87"/>
      <c r="J1205" s="87"/>
      <c r="K1205" s="87"/>
      <c r="L1205" s="87"/>
      <c r="M1205" s="87"/>
      <c r="N1205" s="87"/>
      <c r="O1205" s="87"/>
      <c r="P1205" s="87"/>
      <c r="Q1205" s="87"/>
      <c r="R1205" s="87"/>
      <c r="S1205" s="87"/>
      <c r="T1205" s="87"/>
      <c r="U1205" s="87"/>
      <c r="V1205" s="87"/>
      <c r="W1205" s="87"/>
      <c r="X1205" s="87"/>
      <c r="Y1205" s="87"/>
      <c r="Z1205" s="87"/>
      <c r="AA1205" s="87"/>
      <c r="AB1205" s="87"/>
      <c r="AC1205" s="87"/>
      <c r="AD1205" s="87"/>
      <c r="AE1205" s="87"/>
      <c r="AF1205" s="87"/>
      <c r="AG1205" s="87"/>
      <c r="AH1205" s="87"/>
      <c r="AI1205" s="87"/>
      <c r="AJ1205" s="87"/>
      <c r="AK1205" s="87"/>
      <c r="AL1205" s="87"/>
      <c r="AM1205" s="87"/>
      <c r="AN1205" s="87"/>
      <c r="AO1205" s="87"/>
      <c r="AP1205" s="87"/>
      <c r="AQ1205" s="87"/>
      <c r="AR1205" s="87"/>
      <c r="AS1205" s="87"/>
      <c r="AT1205" s="87"/>
      <c r="AU1205" s="87"/>
      <c r="AV1205" s="87"/>
      <c r="AW1205" s="87"/>
      <c r="AX1205" s="87"/>
      <c r="AY1205" s="87"/>
      <c r="AZ1205" s="87"/>
      <c r="BA1205" s="87"/>
      <c r="BB1205" s="87"/>
      <c r="BC1205" s="87"/>
      <c r="BD1205" s="87"/>
      <c r="BE1205" s="87"/>
      <c r="BF1205" s="87"/>
      <c r="BG1205" s="87"/>
      <c r="BH1205" s="87"/>
      <c r="BI1205" s="87"/>
      <c r="BJ1205" s="87"/>
      <c r="BK1205" s="87"/>
      <c r="BL1205" s="87"/>
      <c r="BM1205" s="87"/>
      <c r="BN1205" s="87"/>
      <c r="BO1205" s="87"/>
      <c r="BP1205" s="87"/>
      <c r="BQ1205" s="87"/>
      <c r="BR1205" s="87"/>
      <c r="BS1205" s="63"/>
    </row>
    <row r="1206" spans="4:71" s="64" customFormat="1" ht="9.75" customHeight="1" x14ac:dyDescent="0.3">
      <c r="D1206" s="87"/>
      <c r="E1206" s="87"/>
      <c r="F1206" s="87"/>
      <c r="G1206" s="87"/>
      <c r="H1206" s="87"/>
      <c r="I1206" s="87"/>
      <c r="J1206" s="87"/>
      <c r="K1206" s="87"/>
      <c r="L1206" s="87"/>
      <c r="M1206" s="87"/>
      <c r="N1206" s="87"/>
      <c r="O1206" s="87"/>
      <c r="P1206" s="87"/>
      <c r="Q1206" s="87"/>
      <c r="R1206" s="87"/>
      <c r="S1206" s="87"/>
      <c r="T1206" s="87"/>
      <c r="U1206" s="87"/>
      <c r="V1206" s="87"/>
      <c r="W1206" s="87"/>
      <c r="X1206" s="87"/>
      <c r="Y1206" s="87"/>
      <c r="Z1206" s="87"/>
      <c r="AA1206" s="87"/>
      <c r="AB1206" s="87"/>
      <c r="AC1206" s="87"/>
      <c r="AD1206" s="87"/>
      <c r="AE1206" s="87"/>
      <c r="AF1206" s="87"/>
      <c r="AG1206" s="87"/>
      <c r="AH1206" s="87"/>
      <c r="AI1206" s="87"/>
      <c r="AJ1206" s="87"/>
      <c r="AK1206" s="87"/>
      <c r="AL1206" s="87"/>
      <c r="AM1206" s="87"/>
      <c r="AN1206" s="87"/>
      <c r="AO1206" s="87"/>
      <c r="AP1206" s="87"/>
      <c r="AQ1206" s="87"/>
      <c r="AR1206" s="87"/>
      <c r="AS1206" s="87"/>
      <c r="AT1206" s="87"/>
      <c r="AU1206" s="87"/>
      <c r="AV1206" s="87"/>
      <c r="AW1206" s="87"/>
      <c r="AX1206" s="87"/>
      <c r="AY1206" s="87"/>
      <c r="AZ1206" s="87"/>
      <c r="BA1206" s="87"/>
      <c r="BB1206" s="87"/>
      <c r="BC1206" s="87"/>
      <c r="BD1206" s="87"/>
      <c r="BE1206" s="87"/>
      <c r="BF1206" s="87"/>
      <c r="BG1206" s="87"/>
      <c r="BH1206" s="87"/>
      <c r="BI1206" s="87"/>
      <c r="BJ1206" s="87"/>
      <c r="BK1206" s="87"/>
      <c r="BL1206" s="87"/>
      <c r="BM1206" s="87"/>
      <c r="BN1206" s="87"/>
      <c r="BO1206" s="87"/>
      <c r="BP1206" s="87"/>
      <c r="BQ1206" s="87"/>
      <c r="BR1206" s="87"/>
      <c r="BS1206" s="63"/>
    </row>
    <row r="1207" spans="4:71" s="64" customFormat="1" ht="9.75" customHeight="1" x14ac:dyDescent="0.3">
      <c r="D1207" s="87"/>
      <c r="E1207" s="87"/>
      <c r="F1207" s="87"/>
      <c r="G1207" s="87"/>
      <c r="H1207" s="87"/>
      <c r="I1207" s="87"/>
      <c r="J1207" s="87"/>
      <c r="K1207" s="87"/>
      <c r="L1207" s="87"/>
      <c r="M1207" s="87"/>
      <c r="N1207" s="87"/>
      <c r="O1207" s="87"/>
      <c r="P1207" s="87"/>
      <c r="Q1207" s="87"/>
      <c r="R1207" s="87"/>
      <c r="S1207" s="87"/>
      <c r="T1207" s="87"/>
      <c r="U1207" s="87"/>
      <c r="V1207" s="87"/>
      <c r="W1207" s="87"/>
      <c r="X1207" s="87"/>
      <c r="Y1207" s="87"/>
      <c r="Z1207" s="87"/>
      <c r="AA1207" s="87"/>
      <c r="AB1207" s="87"/>
      <c r="AC1207" s="87"/>
      <c r="AD1207" s="87"/>
      <c r="AE1207" s="87"/>
      <c r="AF1207" s="87"/>
      <c r="AG1207" s="87"/>
      <c r="AH1207" s="87"/>
      <c r="AI1207" s="87"/>
      <c r="AJ1207" s="87"/>
      <c r="AK1207" s="87"/>
      <c r="AL1207" s="87"/>
      <c r="AM1207" s="87"/>
      <c r="AN1207" s="87"/>
      <c r="AO1207" s="87"/>
      <c r="AP1207" s="87"/>
      <c r="AQ1207" s="87"/>
      <c r="AR1207" s="87"/>
      <c r="AS1207" s="87"/>
      <c r="AT1207" s="87"/>
      <c r="AU1207" s="87"/>
      <c r="AV1207" s="87"/>
      <c r="AW1207" s="87"/>
      <c r="AX1207" s="87"/>
      <c r="AY1207" s="87"/>
      <c r="AZ1207" s="87"/>
      <c r="BA1207" s="87"/>
      <c r="BB1207" s="87"/>
      <c r="BC1207" s="87"/>
      <c r="BD1207" s="87"/>
      <c r="BE1207" s="87"/>
      <c r="BF1207" s="87"/>
      <c r="BG1207" s="87"/>
      <c r="BH1207" s="87"/>
      <c r="BI1207" s="87"/>
      <c r="BJ1207" s="87"/>
      <c r="BK1207" s="87"/>
      <c r="BL1207" s="87"/>
      <c r="BM1207" s="87"/>
      <c r="BN1207" s="87"/>
      <c r="BO1207" s="87"/>
      <c r="BP1207" s="87"/>
      <c r="BQ1207" s="87"/>
      <c r="BR1207" s="87"/>
      <c r="BS1207" s="63"/>
    </row>
    <row r="1208" spans="4:71" s="64" customFormat="1" ht="9.75" customHeight="1" x14ac:dyDescent="0.3">
      <c r="D1208" s="87"/>
      <c r="E1208" s="87"/>
      <c r="F1208" s="87"/>
      <c r="G1208" s="87"/>
      <c r="H1208" s="87"/>
      <c r="I1208" s="87"/>
      <c r="J1208" s="87"/>
      <c r="K1208" s="87"/>
      <c r="L1208" s="87"/>
      <c r="M1208" s="87"/>
      <c r="N1208" s="87"/>
      <c r="O1208" s="87"/>
      <c r="P1208" s="87"/>
      <c r="Q1208" s="87"/>
      <c r="R1208" s="87"/>
      <c r="S1208" s="87"/>
      <c r="T1208" s="87"/>
      <c r="U1208" s="87"/>
      <c r="V1208" s="87"/>
      <c r="W1208" s="87"/>
      <c r="X1208" s="87"/>
      <c r="Y1208" s="87"/>
      <c r="Z1208" s="87"/>
      <c r="AA1208" s="87"/>
      <c r="AB1208" s="87"/>
      <c r="AC1208" s="87"/>
      <c r="AD1208" s="87"/>
      <c r="AE1208" s="87"/>
      <c r="AF1208" s="87"/>
      <c r="AG1208" s="87"/>
      <c r="AH1208" s="87"/>
      <c r="AI1208" s="87"/>
      <c r="AJ1208" s="87"/>
      <c r="AK1208" s="87"/>
      <c r="AL1208" s="87"/>
      <c r="AM1208" s="87"/>
      <c r="AN1208" s="87"/>
      <c r="AO1208" s="87"/>
      <c r="AP1208" s="87"/>
      <c r="AQ1208" s="87"/>
      <c r="AR1208" s="87"/>
      <c r="AS1208" s="87"/>
      <c r="AT1208" s="87"/>
      <c r="AU1208" s="87"/>
      <c r="AV1208" s="87"/>
      <c r="AW1208" s="87"/>
      <c r="AX1208" s="87"/>
      <c r="AY1208" s="87"/>
      <c r="AZ1208" s="87"/>
      <c r="BA1208" s="87"/>
      <c r="BB1208" s="87"/>
      <c r="BC1208" s="87"/>
      <c r="BD1208" s="87"/>
      <c r="BE1208" s="87"/>
      <c r="BF1208" s="87"/>
      <c r="BG1208" s="87"/>
      <c r="BH1208" s="87"/>
      <c r="BI1208" s="87"/>
      <c r="BJ1208" s="87"/>
      <c r="BK1208" s="87"/>
      <c r="BL1208" s="87"/>
      <c r="BM1208" s="87"/>
      <c r="BN1208" s="87"/>
      <c r="BO1208" s="87"/>
      <c r="BP1208" s="87"/>
      <c r="BQ1208" s="87"/>
      <c r="BR1208" s="87"/>
      <c r="BS1208" s="63"/>
    </row>
    <row r="1209" spans="4:71" s="64" customFormat="1" ht="9.75" customHeight="1" x14ac:dyDescent="0.3">
      <c r="D1209" s="87"/>
      <c r="E1209" s="87"/>
      <c r="F1209" s="87"/>
      <c r="G1209" s="87"/>
      <c r="H1209" s="87"/>
      <c r="I1209" s="87"/>
      <c r="J1209" s="87"/>
      <c r="K1209" s="87"/>
      <c r="L1209" s="87"/>
      <c r="M1209" s="87"/>
      <c r="N1209" s="87"/>
      <c r="O1209" s="87"/>
      <c r="P1209" s="87"/>
      <c r="Q1209" s="87"/>
      <c r="R1209" s="87"/>
      <c r="S1209" s="87"/>
      <c r="T1209" s="87"/>
      <c r="U1209" s="87"/>
      <c r="V1209" s="87"/>
      <c r="W1209" s="87"/>
      <c r="X1209" s="87"/>
      <c r="Y1209" s="87"/>
      <c r="Z1209" s="87"/>
      <c r="AA1209" s="87"/>
      <c r="AB1209" s="87"/>
      <c r="AC1209" s="87"/>
      <c r="AD1209" s="87"/>
      <c r="AE1209" s="87"/>
      <c r="AF1209" s="87"/>
      <c r="AG1209" s="87"/>
      <c r="AH1209" s="87"/>
      <c r="AI1209" s="87"/>
      <c r="AJ1209" s="87"/>
      <c r="AK1209" s="87"/>
      <c r="AL1209" s="87"/>
      <c r="AM1209" s="87"/>
      <c r="AN1209" s="87"/>
      <c r="AO1209" s="87"/>
      <c r="AP1209" s="87"/>
      <c r="AQ1209" s="87"/>
      <c r="AR1209" s="87"/>
      <c r="AS1209" s="87"/>
      <c r="AT1209" s="87"/>
      <c r="AU1209" s="87"/>
      <c r="AV1209" s="87"/>
      <c r="AW1209" s="87"/>
      <c r="AX1209" s="87"/>
      <c r="AY1209" s="87"/>
      <c r="AZ1209" s="87"/>
      <c r="BA1209" s="87"/>
      <c r="BB1209" s="87"/>
      <c r="BC1209" s="87"/>
      <c r="BD1209" s="87"/>
      <c r="BE1209" s="87"/>
      <c r="BF1209" s="87"/>
      <c r="BG1209" s="87"/>
      <c r="BH1209" s="87"/>
      <c r="BI1209" s="87"/>
      <c r="BJ1209" s="87"/>
      <c r="BK1209" s="87"/>
      <c r="BL1209" s="87"/>
      <c r="BM1209" s="87"/>
      <c r="BN1209" s="87"/>
      <c r="BO1209" s="87"/>
      <c r="BP1209" s="87"/>
      <c r="BQ1209" s="87"/>
      <c r="BR1209" s="87"/>
      <c r="BS1209" s="63"/>
    </row>
    <row r="1210" spans="4:71" s="64" customFormat="1" ht="9.75" customHeight="1" x14ac:dyDescent="0.3">
      <c r="D1210" s="87"/>
      <c r="E1210" s="87"/>
      <c r="F1210" s="87"/>
      <c r="G1210" s="87"/>
      <c r="H1210" s="87"/>
      <c r="I1210" s="87"/>
      <c r="J1210" s="87"/>
      <c r="K1210" s="87"/>
      <c r="L1210" s="87"/>
      <c r="M1210" s="87"/>
      <c r="N1210" s="87"/>
      <c r="O1210" s="87"/>
      <c r="P1210" s="87"/>
      <c r="Q1210" s="87"/>
      <c r="R1210" s="87"/>
      <c r="S1210" s="87"/>
      <c r="T1210" s="87"/>
      <c r="U1210" s="87"/>
      <c r="V1210" s="87"/>
      <c r="W1210" s="87"/>
      <c r="X1210" s="87"/>
      <c r="Y1210" s="87"/>
      <c r="Z1210" s="87"/>
      <c r="AA1210" s="87"/>
      <c r="AB1210" s="87"/>
      <c r="AC1210" s="87"/>
      <c r="AD1210" s="87"/>
      <c r="AE1210" s="87"/>
      <c r="AF1210" s="87"/>
      <c r="AG1210" s="87"/>
      <c r="AH1210" s="87"/>
      <c r="AI1210" s="87"/>
      <c r="AJ1210" s="87"/>
      <c r="AK1210" s="87"/>
      <c r="AL1210" s="87"/>
      <c r="AM1210" s="87"/>
      <c r="AN1210" s="87"/>
      <c r="AO1210" s="87"/>
      <c r="AP1210" s="87"/>
      <c r="AQ1210" s="87"/>
      <c r="AR1210" s="87"/>
      <c r="AS1210" s="87"/>
      <c r="AT1210" s="87"/>
      <c r="AU1210" s="87"/>
      <c r="AV1210" s="87"/>
      <c r="AW1210" s="87"/>
      <c r="AX1210" s="87"/>
      <c r="AY1210" s="87"/>
      <c r="AZ1210" s="87"/>
      <c r="BA1210" s="87"/>
      <c r="BB1210" s="87"/>
      <c r="BC1210" s="87"/>
      <c r="BD1210" s="87"/>
      <c r="BE1210" s="87"/>
      <c r="BF1210" s="87"/>
      <c r="BG1210" s="87"/>
      <c r="BH1210" s="87"/>
      <c r="BI1210" s="87"/>
      <c r="BJ1210" s="87"/>
      <c r="BK1210" s="87"/>
      <c r="BL1210" s="87"/>
      <c r="BM1210" s="87"/>
      <c r="BN1210" s="87"/>
      <c r="BO1210" s="87"/>
      <c r="BP1210" s="87"/>
      <c r="BQ1210" s="87"/>
      <c r="BR1210" s="87"/>
      <c r="BS1210" s="63"/>
    </row>
    <row r="1211" spans="4:71" s="64" customFormat="1" ht="9.75" customHeight="1" x14ac:dyDescent="0.3">
      <c r="D1211" s="87"/>
      <c r="E1211" s="87"/>
      <c r="F1211" s="87"/>
      <c r="G1211" s="87"/>
      <c r="H1211" s="87"/>
      <c r="I1211" s="87"/>
      <c r="J1211" s="87"/>
      <c r="K1211" s="87"/>
      <c r="L1211" s="87"/>
      <c r="M1211" s="87"/>
      <c r="N1211" s="87"/>
      <c r="O1211" s="87"/>
      <c r="P1211" s="87"/>
      <c r="Q1211" s="87"/>
      <c r="R1211" s="87"/>
      <c r="S1211" s="87"/>
      <c r="T1211" s="87"/>
      <c r="U1211" s="87"/>
      <c r="V1211" s="87"/>
      <c r="W1211" s="87"/>
      <c r="X1211" s="87"/>
      <c r="Y1211" s="87"/>
      <c r="Z1211" s="87"/>
      <c r="AA1211" s="87"/>
      <c r="AB1211" s="87"/>
      <c r="AC1211" s="87"/>
      <c r="AD1211" s="87"/>
      <c r="AE1211" s="87"/>
      <c r="AF1211" s="87"/>
      <c r="AG1211" s="87"/>
      <c r="AH1211" s="87"/>
      <c r="AI1211" s="87"/>
      <c r="AJ1211" s="87"/>
      <c r="AK1211" s="87"/>
      <c r="AL1211" s="87"/>
      <c r="AM1211" s="87"/>
      <c r="AN1211" s="87"/>
      <c r="AO1211" s="87"/>
      <c r="AP1211" s="87"/>
      <c r="AQ1211" s="87"/>
      <c r="AR1211" s="87"/>
      <c r="AS1211" s="87"/>
      <c r="AT1211" s="87"/>
      <c r="AU1211" s="87"/>
      <c r="AV1211" s="87"/>
      <c r="AW1211" s="87"/>
      <c r="AX1211" s="87"/>
      <c r="AY1211" s="87"/>
      <c r="AZ1211" s="87"/>
      <c r="BA1211" s="87"/>
      <c r="BB1211" s="87"/>
      <c r="BC1211" s="87"/>
      <c r="BD1211" s="87"/>
      <c r="BE1211" s="87"/>
      <c r="BF1211" s="87"/>
      <c r="BG1211" s="87"/>
      <c r="BH1211" s="87"/>
      <c r="BI1211" s="87"/>
      <c r="BJ1211" s="87"/>
      <c r="BK1211" s="87"/>
      <c r="BL1211" s="87"/>
      <c r="BM1211" s="87"/>
      <c r="BN1211" s="87"/>
      <c r="BO1211" s="87"/>
      <c r="BP1211" s="87"/>
      <c r="BQ1211" s="87"/>
      <c r="BR1211" s="87"/>
      <c r="BS1211" s="63"/>
    </row>
    <row r="1212" spans="4:71" s="64" customFormat="1" ht="9.75" customHeight="1" x14ac:dyDescent="0.3">
      <c r="D1212" s="87"/>
      <c r="E1212" s="87"/>
      <c r="F1212" s="87"/>
      <c r="G1212" s="87"/>
      <c r="H1212" s="87"/>
      <c r="I1212" s="87"/>
      <c r="J1212" s="87"/>
      <c r="K1212" s="87"/>
      <c r="L1212" s="87"/>
      <c r="M1212" s="87"/>
      <c r="N1212" s="87"/>
      <c r="O1212" s="87"/>
      <c r="P1212" s="87"/>
      <c r="Q1212" s="87"/>
      <c r="R1212" s="87"/>
      <c r="S1212" s="87"/>
      <c r="T1212" s="87"/>
      <c r="U1212" s="87"/>
      <c r="V1212" s="87"/>
      <c r="W1212" s="87"/>
      <c r="X1212" s="87"/>
      <c r="Y1212" s="87"/>
      <c r="Z1212" s="87"/>
      <c r="AA1212" s="87"/>
      <c r="AB1212" s="87"/>
      <c r="AC1212" s="87"/>
      <c r="AD1212" s="87"/>
      <c r="AE1212" s="87"/>
      <c r="AF1212" s="87"/>
      <c r="AG1212" s="87"/>
      <c r="AH1212" s="87"/>
      <c r="AI1212" s="87"/>
      <c r="AJ1212" s="87"/>
      <c r="AK1212" s="87"/>
      <c r="AL1212" s="87"/>
      <c r="AM1212" s="87"/>
      <c r="AN1212" s="87"/>
      <c r="AO1212" s="87"/>
      <c r="AP1212" s="87"/>
      <c r="AQ1212" s="87"/>
      <c r="AR1212" s="87"/>
      <c r="AS1212" s="87"/>
      <c r="AT1212" s="87"/>
      <c r="AU1212" s="87"/>
      <c r="AV1212" s="87"/>
      <c r="AW1212" s="87"/>
      <c r="AX1212" s="87"/>
      <c r="AY1212" s="87"/>
      <c r="AZ1212" s="87"/>
      <c r="BA1212" s="87"/>
      <c r="BB1212" s="87"/>
      <c r="BC1212" s="87"/>
      <c r="BD1212" s="87"/>
      <c r="BE1212" s="87"/>
      <c r="BF1212" s="87"/>
      <c r="BG1212" s="87"/>
      <c r="BH1212" s="87"/>
      <c r="BI1212" s="87"/>
      <c r="BJ1212" s="87"/>
      <c r="BK1212" s="87"/>
      <c r="BL1212" s="87"/>
      <c r="BM1212" s="87"/>
      <c r="BN1212" s="87"/>
      <c r="BO1212" s="87"/>
      <c r="BP1212" s="87"/>
      <c r="BQ1212" s="87"/>
      <c r="BR1212" s="87"/>
      <c r="BS1212" s="63"/>
    </row>
    <row r="1213" spans="4:71" s="64" customFormat="1" ht="9.75" customHeight="1" x14ac:dyDescent="0.3">
      <c r="D1213" s="87"/>
      <c r="E1213" s="87"/>
      <c r="F1213" s="87"/>
      <c r="G1213" s="87"/>
      <c r="H1213" s="87"/>
      <c r="I1213" s="87"/>
      <c r="J1213" s="87"/>
      <c r="K1213" s="87"/>
      <c r="L1213" s="87"/>
      <c r="M1213" s="87"/>
      <c r="N1213" s="87"/>
      <c r="O1213" s="87"/>
      <c r="P1213" s="87"/>
      <c r="Q1213" s="87"/>
      <c r="R1213" s="87"/>
      <c r="S1213" s="87"/>
      <c r="T1213" s="87"/>
      <c r="U1213" s="87"/>
      <c r="V1213" s="87"/>
      <c r="W1213" s="87"/>
      <c r="X1213" s="87"/>
      <c r="Y1213" s="87"/>
      <c r="Z1213" s="87"/>
      <c r="AA1213" s="87"/>
      <c r="AB1213" s="87"/>
      <c r="AC1213" s="87"/>
      <c r="AD1213" s="87"/>
      <c r="AE1213" s="87"/>
      <c r="AF1213" s="87"/>
      <c r="AG1213" s="87"/>
      <c r="AH1213" s="87"/>
      <c r="AI1213" s="87"/>
      <c r="AJ1213" s="87"/>
      <c r="AK1213" s="87"/>
      <c r="AL1213" s="87"/>
      <c r="AM1213" s="87"/>
      <c r="AN1213" s="87"/>
      <c r="AO1213" s="87"/>
      <c r="AP1213" s="87"/>
      <c r="AQ1213" s="87"/>
      <c r="AR1213" s="87"/>
      <c r="AS1213" s="87"/>
      <c r="AT1213" s="87"/>
      <c r="AU1213" s="87"/>
      <c r="AV1213" s="87"/>
      <c r="AW1213" s="87"/>
      <c r="AX1213" s="87"/>
      <c r="AY1213" s="87"/>
      <c r="AZ1213" s="87"/>
      <c r="BA1213" s="87"/>
      <c r="BB1213" s="87"/>
      <c r="BC1213" s="87"/>
      <c r="BD1213" s="87"/>
      <c r="BE1213" s="87"/>
      <c r="BF1213" s="87"/>
      <c r="BG1213" s="87"/>
      <c r="BH1213" s="87"/>
      <c r="BI1213" s="87"/>
      <c r="BJ1213" s="87"/>
      <c r="BK1213" s="87"/>
      <c r="BL1213" s="87"/>
      <c r="BM1213" s="87"/>
      <c r="BN1213" s="87"/>
      <c r="BO1213" s="87"/>
      <c r="BP1213" s="87"/>
      <c r="BQ1213" s="87"/>
      <c r="BR1213" s="87"/>
      <c r="BS1213" s="63"/>
    </row>
    <row r="1214" spans="4:71" s="64" customFormat="1" ht="9.75" customHeight="1" x14ac:dyDescent="0.3">
      <c r="D1214" s="87"/>
      <c r="E1214" s="87"/>
      <c r="F1214" s="87"/>
      <c r="G1214" s="87"/>
      <c r="H1214" s="87"/>
      <c r="I1214" s="87"/>
      <c r="J1214" s="87"/>
      <c r="K1214" s="87"/>
      <c r="L1214" s="87"/>
      <c r="M1214" s="87"/>
      <c r="N1214" s="87"/>
      <c r="O1214" s="87"/>
      <c r="P1214" s="87"/>
      <c r="Q1214" s="87"/>
      <c r="R1214" s="87"/>
      <c r="S1214" s="87"/>
      <c r="T1214" s="87"/>
      <c r="U1214" s="87"/>
      <c r="V1214" s="87"/>
      <c r="W1214" s="87"/>
      <c r="X1214" s="87"/>
      <c r="Y1214" s="87"/>
      <c r="Z1214" s="87"/>
      <c r="AA1214" s="87"/>
      <c r="AB1214" s="87"/>
      <c r="AC1214" s="87"/>
      <c r="AD1214" s="87"/>
      <c r="AE1214" s="87"/>
      <c r="AF1214" s="87"/>
      <c r="AG1214" s="87"/>
      <c r="AH1214" s="87"/>
      <c r="AI1214" s="87"/>
      <c r="AJ1214" s="87"/>
      <c r="AK1214" s="87"/>
      <c r="AL1214" s="87"/>
      <c r="AM1214" s="87"/>
      <c r="AN1214" s="87"/>
      <c r="AO1214" s="87"/>
      <c r="AP1214" s="87"/>
      <c r="AQ1214" s="87"/>
      <c r="AR1214" s="87"/>
      <c r="AS1214" s="87"/>
      <c r="AT1214" s="87"/>
      <c r="AU1214" s="87"/>
      <c r="AV1214" s="87"/>
      <c r="AW1214" s="87"/>
      <c r="AX1214" s="87"/>
      <c r="AY1214" s="87"/>
      <c r="AZ1214" s="87"/>
      <c r="BA1214" s="87"/>
      <c r="BB1214" s="87"/>
      <c r="BC1214" s="87"/>
      <c r="BD1214" s="87"/>
      <c r="BE1214" s="87"/>
      <c r="BF1214" s="87"/>
      <c r="BG1214" s="87"/>
      <c r="BH1214" s="87"/>
      <c r="BI1214" s="87"/>
      <c r="BJ1214" s="87"/>
      <c r="BK1214" s="87"/>
      <c r="BL1214" s="87"/>
      <c r="BM1214" s="87"/>
      <c r="BN1214" s="87"/>
      <c r="BO1214" s="87"/>
      <c r="BP1214" s="87"/>
      <c r="BQ1214" s="87"/>
      <c r="BR1214" s="87"/>
      <c r="BS1214" s="63"/>
    </row>
    <row r="1215" spans="4:71" s="64" customFormat="1" ht="9.75" customHeight="1" x14ac:dyDescent="0.3">
      <c r="D1215" s="87"/>
      <c r="E1215" s="87"/>
      <c r="F1215" s="87"/>
      <c r="G1215" s="87"/>
      <c r="H1215" s="87"/>
      <c r="I1215" s="87"/>
      <c r="J1215" s="87"/>
      <c r="K1215" s="87"/>
      <c r="L1215" s="87"/>
      <c r="M1215" s="87"/>
      <c r="N1215" s="87"/>
      <c r="O1215" s="87"/>
      <c r="P1215" s="87"/>
      <c r="Q1215" s="87"/>
      <c r="R1215" s="87"/>
      <c r="S1215" s="87"/>
      <c r="T1215" s="87"/>
      <c r="U1215" s="87"/>
      <c r="V1215" s="87"/>
      <c r="W1215" s="87"/>
      <c r="X1215" s="87"/>
      <c r="Y1215" s="87"/>
      <c r="Z1215" s="87"/>
      <c r="AA1215" s="87"/>
      <c r="AB1215" s="87"/>
      <c r="AC1215" s="87"/>
      <c r="AD1215" s="87"/>
      <c r="AE1215" s="87"/>
      <c r="AF1215" s="87"/>
      <c r="AG1215" s="87"/>
      <c r="AH1215" s="87"/>
      <c r="AI1215" s="87"/>
      <c r="AJ1215" s="87"/>
      <c r="AK1215" s="87"/>
      <c r="AL1215" s="87"/>
      <c r="AM1215" s="87"/>
      <c r="AN1215" s="87"/>
      <c r="AO1215" s="87"/>
      <c r="AP1215" s="87"/>
      <c r="AQ1215" s="87"/>
      <c r="AR1215" s="87"/>
      <c r="AS1215" s="87"/>
      <c r="AT1215" s="87"/>
      <c r="AU1215" s="87"/>
      <c r="AV1215" s="87"/>
      <c r="AW1215" s="87"/>
      <c r="AX1215" s="87"/>
      <c r="AY1215" s="87"/>
      <c r="AZ1215" s="87"/>
      <c r="BA1215" s="87"/>
      <c r="BB1215" s="87"/>
      <c r="BC1215" s="87"/>
      <c r="BD1215" s="87"/>
      <c r="BE1215" s="87"/>
      <c r="BF1215" s="87"/>
      <c r="BG1215" s="87"/>
      <c r="BH1215" s="87"/>
      <c r="BI1215" s="87"/>
      <c r="BJ1215" s="87"/>
      <c r="BK1215" s="87"/>
      <c r="BL1215" s="87"/>
      <c r="BM1215" s="87"/>
      <c r="BN1215" s="87"/>
      <c r="BO1215" s="87"/>
      <c r="BP1215" s="87"/>
      <c r="BQ1215" s="87"/>
      <c r="BR1215" s="87"/>
      <c r="BS1215" s="63"/>
    </row>
    <row r="1216" spans="4:71" s="64" customFormat="1" ht="9.75" customHeight="1" x14ac:dyDescent="0.3">
      <c r="D1216" s="87"/>
      <c r="E1216" s="87"/>
      <c r="F1216" s="87"/>
      <c r="G1216" s="87"/>
      <c r="H1216" s="87"/>
      <c r="I1216" s="87"/>
      <c r="J1216" s="87"/>
      <c r="K1216" s="87"/>
      <c r="L1216" s="87"/>
      <c r="M1216" s="87"/>
      <c r="N1216" s="87"/>
      <c r="O1216" s="87"/>
      <c r="P1216" s="87"/>
      <c r="Q1216" s="87"/>
      <c r="R1216" s="87"/>
      <c r="S1216" s="87"/>
      <c r="T1216" s="87"/>
      <c r="U1216" s="87"/>
      <c r="V1216" s="87"/>
      <c r="W1216" s="87"/>
      <c r="X1216" s="87"/>
      <c r="Y1216" s="87"/>
      <c r="Z1216" s="87"/>
      <c r="AA1216" s="87"/>
      <c r="AB1216" s="87"/>
      <c r="AC1216" s="87"/>
      <c r="AD1216" s="87"/>
      <c r="AE1216" s="87"/>
      <c r="AF1216" s="87"/>
      <c r="AG1216" s="87"/>
      <c r="AH1216" s="87"/>
      <c r="AI1216" s="87"/>
      <c r="AJ1216" s="87"/>
      <c r="AK1216" s="87"/>
      <c r="AL1216" s="87"/>
      <c r="AM1216" s="87"/>
      <c r="AN1216" s="87"/>
      <c r="AO1216" s="87"/>
      <c r="AP1216" s="87"/>
      <c r="AQ1216" s="87"/>
      <c r="AR1216" s="87"/>
      <c r="AS1216" s="87"/>
      <c r="AT1216" s="87"/>
      <c r="AU1216" s="87"/>
      <c r="AV1216" s="87"/>
      <c r="AW1216" s="87"/>
      <c r="AX1216" s="87"/>
      <c r="AY1216" s="87"/>
      <c r="AZ1216" s="87"/>
      <c r="BA1216" s="87"/>
      <c r="BB1216" s="87"/>
      <c r="BC1216" s="87"/>
      <c r="BD1216" s="87"/>
      <c r="BE1216" s="87"/>
      <c r="BF1216" s="87"/>
      <c r="BG1216" s="87"/>
      <c r="BH1216" s="87"/>
      <c r="BI1216" s="87"/>
      <c r="BJ1216" s="87"/>
      <c r="BK1216" s="87"/>
      <c r="BL1216" s="87"/>
      <c r="BM1216" s="87"/>
      <c r="BN1216" s="87"/>
      <c r="BO1216" s="87"/>
      <c r="BP1216" s="87"/>
      <c r="BQ1216" s="87"/>
      <c r="BR1216" s="87"/>
      <c r="BS1216" s="63"/>
    </row>
    <row r="1217" spans="4:71" s="64" customFormat="1" ht="9.75" customHeight="1" x14ac:dyDescent="0.3">
      <c r="D1217" s="87"/>
      <c r="E1217" s="87"/>
      <c r="F1217" s="87"/>
      <c r="G1217" s="87"/>
      <c r="H1217" s="87"/>
      <c r="I1217" s="87"/>
      <c r="J1217" s="87"/>
      <c r="K1217" s="87"/>
      <c r="L1217" s="87"/>
      <c r="M1217" s="87"/>
      <c r="N1217" s="87"/>
      <c r="O1217" s="87"/>
      <c r="P1217" s="87"/>
      <c r="Q1217" s="87"/>
      <c r="R1217" s="87"/>
      <c r="S1217" s="87"/>
      <c r="T1217" s="87"/>
      <c r="U1217" s="87"/>
      <c r="V1217" s="87"/>
      <c r="W1217" s="87"/>
      <c r="X1217" s="87"/>
      <c r="Y1217" s="87"/>
      <c r="Z1217" s="87"/>
      <c r="AA1217" s="87"/>
      <c r="AB1217" s="87"/>
      <c r="AC1217" s="87"/>
      <c r="AD1217" s="87"/>
      <c r="AE1217" s="87"/>
      <c r="AF1217" s="87"/>
      <c r="AG1217" s="87"/>
      <c r="AH1217" s="87"/>
      <c r="AI1217" s="87"/>
      <c r="AJ1217" s="87"/>
      <c r="AK1217" s="87"/>
      <c r="AL1217" s="87"/>
      <c r="AM1217" s="87"/>
      <c r="AN1217" s="87"/>
      <c r="AO1217" s="87"/>
      <c r="AP1217" s="87"/>
      <c r="AQ1217" s="87"/>
      <c r="AR1217" s="87"/>
      <c r="AS1217" s="87"/>
      <c r="AT1217" s="87"/>
      <c r="AU1217" s="87"/>
      <c r="AV1217" s="87"/>
      <c r="AW1217" s="87"/>
      <c r="AX1217" s="87"/>
      <c r="AY1217" s="87"/>
      <c r="AZ1217" s="87"/>
      <c r="BA1217" s="87"/>
      <c r="BB1217" s="87"/>
      <c r="BC1217" s="87"/>
      <c r="BD1217" s="87"/>
      <c r="BE1217" s="87"/>
      <c r="BF1217" s="87"/>
      <c r="BG1217" s="87"/>
      <c r="BH1217" s="87"/>
      <c r="BI1217" s="87"/>
      <c r="BJ1217" s="87"/>
      <c r="BK1217" s="87"/>
      <c r="BL1217" s="87"/>
      <c r="BM1217" s="87"/>
      <c r="BN1217" s="87"/>
      <c r="BO1217" s="87"/>
      <c r="BP1217" s="87"/>
      <c r="BQ1217" s="87"/>
      <c r="BR1217" s="87"/>
      <c r="BS1217" s="63"/>
    </row>
    <row r="1218" spans="4:71" s="64" customFormat="1" ht="9.75" customHeight="1" x14ac:dyDescent="0.3">
      <c r="D1218" s="87"/>
      <c r="E1218" s="87"/>
      <c r="F1218" s="87"/>
      <c r="G1218" s="87"/>
      <c r="H1218" s="87"/>
      <c r="I1218" s="87"/>
      <c r="J1218" s="87"/>
      <c r="K1218" s="87"/>
      <c r="L1218" s="87"/>
      <c r="M1218" s="87"/>
      <c r="N1218" s="87"/>
      <c r="O1218" s="87"/>
      <c r="P1218" s="87"/>
      <c r="Q1218" s="87"/>
      <c r="R1218" s="87"/>
      <c r="S1218" s="87"/>
      <c r="T1218" s="87"/>
      <c r="U1218" s="87"/>
      <c r="V1218" s="87"/>
      <c r="W1218" s="87"/>
      <c r="X1218" s="87"/>
      <c r="Y1218" s="87"/>
      <c r="Z1218" s="87"/>
      <c r="AA1218" s="87"/>
      <c r="AB1218" s="87"/>
      <c r="AC1218" s="87"/>
      <c r="AD1218" s="87"/>
      <c r="AE1218" s="87"/>
      <c r="AF1218" s="87"/>
      <c r="AG1218" s="87"/>
      <c r="AH1218" s="87"/>
      <c r="AI1218" s="87"/>
      <c r="AJ1218" s="87"/>
      <c r="AK1218" s="87"/>
      <c r="AL1218" s="87"/>
      <c r="AM1218" s="87"/>
      <c r="AN1218" s="87"/>
      <c r="AO1218" s="87"/>
      <c r="AP1218" s="87"/>
      <c r="AQ1218" s="87"/>
      <c r="AR1218" s="87"/>
      <c r="AS1218" s="87"/>
      <c r="AT1218" s="87"/>
      <c r="AU1218" s="87"/>
      <c r="AV1218" s="87"/>
      <c r="AW1218" s="87"/>
      <c r="AX1218" s="87"/>
      <c r="AY1218" s="87"/>
      <c r="AZ1218" s="87"/>
      <c r="BA1218" s="87"/>
      <c r="BB1218" s="87"/>
      <c r="BC1218" s="87"/>
      <c r="BD1218" s="87"/>
      <c r="BE1218" s="87"/>
      <c r="BF1218" s="87"/>
      <c r="BG1218" s="87"/>
      <c r="BH1218" s="87"/>
      <c r="BI1218" s="87"/>
      <c r="BJ1218" s="87"/>
      <c r="BK1218" s="87"/>
      <c r="BL1218" s="87"/>
      <c r="BM1218" s="87"/>
      <c r="BN1218" s="87"/>
      <c r="BO1218" s="87"/>
      <c r="BP1218" s="87"/>
      <c r="BQ1218" s="87"/>
      <c r="BR1218" s="87"/>
      <c r="BS1218" s="63"/>
    </row>
    <row r="1219" spans="4:71" s="64" customFormat="1" ht="9.75" customHeight="1" x14ac:dyDescent="0.3">
      <c r="D1219" s="87"/>
      <c r="E1219" s="87"/>
      <c r="F1219" s="87"/>
      <c r="G1219" s="87"/>
      <c r="H1219" s="87"/>
      <c r="I1219" s="87"/>
      <c r="J1219" s="87"/>
      <c r="K1219" s="87"/>
      <c r="L1219" s="87"/>
      <c r="M1219" s="87"/>
      <c r="N1219" s="87"/>
      <c r="O1219" s="87"/>
      <c r="P1219" s="87"/>
      <c r="Q1219" s="87"/>
      <c r="R1219" s="87"/>
      <c r="S1219" s="87"/>
      <c r="T1219" s="87"/>
      <c r="U1219" s="87"/>
      <c r="V1219" s="87"/>
      <c r="W1219" s="87"/>
      <c r="X1219" s="87"/>
      <c r="Y1219" s="87"/>
      <c r="Z1219" s="87"/>
      <c r="AA1219" s="87"/>
      <c r="AB1219" s="87"/>
      <c r="AC1219" s="87"/>
      <c r="AD1219" s="87"/>
      <c r="AE1219" s="87"/>
      <c r="AF1219" s="87"/>
      <c r="AG1219" s="87"/>
      <c r="AH1219" s="87"/>
      <c r="AI1219" s="87"/>
      <c r="AJ1219" s="87"/>
      <c r="AK1219" s="87"/>
      <c r="AL1219" s="87"/>
      <c r="AM1219" s="87"/>
      <c r="AN1219" s="87"/>
      <c r="AO1219" s="87"/>
      <c r="AP1219" s="87"/>
      <c r="AQ1219" s="87"/>
      <c r="AR1219" s="87"/>
      <c r="AS1219" s="87"/>
      <c r="AT1219" s="87"/>
      <c r="AU1219" s="87"/>
      <c r="AV1219" s="87"/>
      <c r="AW1219" s="87"/>
      <c r="AX1219" s="87"/>
      <c r="AY1219" s="87"/>
      <c r="AZ1219" s="87"/>
      <c r="BA1219" s="87"/>
      <c r="BB1219" s="87"/>
      <c r="BC1219" s="87"/>
      <c r="BD1219" s="87"/>
      <c r="BE1219" s="87"/>
      <c r="BF1219" s="87"/>
      <c r="BG1219" s="87"/>
      <c r="BH1219" s="87"/>
      <c r="BI1219" s="87"/>
      <c r="BJ1219" s="87"/>
      <c r="BK1219" s="87"/>
      <c r="BL1219" s="87"/>
      <c r="BM1219" s="87"/>
      <c r="BN1219" s="87"/>
      <c r="BO1219" s="87"/>
      <c r="BP1219" s="87"/>
      <c r="BQ1219" s="87"/>
      <c r="BR1219" s="87"/>
      <c r="BS1219" s="63"/>
    </row>
    <row r="1220" spans="4:71" s="64" customFormat="1" ht="9.75" customHeight="1" x14ac:dyDescent="0.3">
      <c r="D1220" s="87"/>
      <c r="E1220" s="87"/>
      <c r="F1220" s="87"/>
      <c r="G1220" s="87"/>
      <c r="H1220" s="87"/>
      <c r="I1220" s="87"/>
      <c r="J1220" s="87"/>
      <c r="K1220" s="87"/>
      <c r="L1220" s="87"/>
      <c r="M1220" s="87"/>
      <c r="N1220" s="87"/>
      <c r="O1220" s="87"/>
      <c r="P1220" s="87"/>
      <c r="Q1220" s="87"/>
      <c r="R1220" s="87"/>
      <c r="S1220" s="87"/>
      <c r="T1220" s="87"/>
      <c r="U1220" s="87"/>
      <c r="V1220" s="87"/>
      <c r="W1220" s="87"/>
      <c r="X1220" s="87"/>
      <c r="Y1220" s="87"/>
      <c r="Z1220" s="87"/>
      <c r="AA1220" s="87"/>
      <c r="AB1220" s="87"/>
      <c r="AC1220" s="87"/>
      <c r="AD1220" s="87"/>
      <c r="AE1220" s="87"/>
      <c r="AF1220" s="87"/>
      <c r="AG1220" s="87"/>
      <c r="AH1220" s="87"/>
      <c r="AI1220" s="87"/>
      <c r="AJ1220" s="87"/>
      <c r="AK1220" s="87"/>
      <c r="AL1220" s="87"/>
      <c r="AM1220" s="87"/>
      <c r="AN1220" s="87"/>
      <c r="AO1220" s="87"/>
      <c r="AP1220" s="87"/>
      <c r="AQ1220" s="87"/>
      <c r="AR1220" s="87"/>
      <c r="AS1220" s="87"/>
      <c r="AT1220" s="87"/>
      <c r="AU1220" s="87"/>
      <c r="AV1220" s="87"/>
      <c r="AW1220" s="87"/>
      <c r="AX1220" s="87"/>
      <c r="AY1220" s="87"/>
      <c r="AZ1220" s="87"/>
      <c r="BA1220" s="87"/>
      <c r="BB1220" s="87"/>
      <c r="BC1220" s="87"/>
      <c r="BD1220" s="87"/>
      <c r="BE1220" s="87"/>
      <c r="BF1220" s="87"/>
      <c r="BG1220" s="87"/>
      <c r="BH1220" s="87"/>
      <c r="BI1220" s="87"/>
      <c r="BJ1220" s="87"/>
      <c r="BK1220" s="87"/>
      <c r="BL1220" s="87"/>
      <c r="BM1220" s="87"/>
      <c r="BN1220" s="87"/>
      <c r="BO1220" s="87"/>
      <c r="BP1220" s="87"/>
      <c r="BQ1220" s="87"/>
      <c r="BR1220" s="87"/>
      <c r="BS1220" s="63"/>
    </row>
    <row r="1221" spans="4:71" s="64" customFormat="1" ht="9.75" customHeight="1" x14ac:dyDescent="0.3">
      <c r="D1221" s="87"/>
      <c r="E1221" s="87"/>
      <c r="F1221" s="87"/>
      <c r="G1221" s="87"/>
      <c r="H1221" s="87"/>
      <c r="I1221" s="87"/>
      <c r="J1221" s="87"/>
      <c r="K1221" s="87"/>
      <c r="L1221" s="87"/>
      <c r="M1221" s="87"/>
      <c r="N1221" s="87"/>
      <c r="O1221" s="87"/>
      <c r="P1221" s="87"/>
      <c r="Q1221" s="87"/>
      <c r="R1221" s="87"/>
      <c r="S1221" s="87"/>
      <c r="T1221" s="87"/>
      <c r="U1221" s="87"/>
      <c r="V1221" s="87"/>
      <c r="W1221" s="87"/>
      <c r="X1221" s="87"/>
      <c r="Y1221" s="87"/>
      <c r="Z1221" s="87"/>
      <c r="AA1221" s="87"/>
      <c r="AB1221" s="87"/>
      <c r="AC1221" s="87"/>
      <c r="AD1221" s="87"/>
      <c r="AE1221" s="87"/>
      <c r="AF1221" s="87"/>
      <c r="AG1221" s="87"/>
      <c r="AH1221" s="87"/>
      <c r="AI1221" s="87"/>
      <c r="AJ1221" s="87"/>
      <c r="AK1221" s="87"/>
      <c r="AL1221" s="87"/>
      <c r="AM1221" s="87"/>
      <c r="AN1221" s="87"/>
      <c r="AO1221" s="87"/>
      <c r="AP1221" s="87"/>
      <c r="AQ1221" s="87"/>
      <c r="AR1221" s="87"/>
      <c r="AS1221" s="87"/>
      <c r="AT1221" s="87"/>
      <c r="AU1221" s="87"/>
      <c r="AV1221" s="87"/>
      <c r="AW1221" s="87"/>
      <c r="AX1221" s="87"/>
      <c r="AY1221" s="87"/>
      <c r="AZ1221" s="87"/>
      <c r="BA1221" s="87"/>
      <c r="BB1221" s="87"/>
      <c r="BC1221" s="87"/>
      <c r="BD1221" s="87"/>
      <c r="BE1221" s="87"/>
      <c r="BF1221" s="87"/>
      <c r="BG1221" s="87"/>
      <c r="BH1221" s="87"/>
      <c r="BI1221" s="87"/>
      <c r="BJ1221" s="87"/>
      <c r="BK1221" s="87"/>
      <c r="BL1221" s="87"/>
      <c r="BM1221" s="87"/>
      <c r="BN1221" s="87"/>
      <c r="BO1221" s="87"/>
      <c r="BP1221" s="87"/>
      <c r="BQ1221" s="87"/>
      <c r="BR1221" s="87"/>
      <c r="BS1221" s="63"/>
    </row>
    <row r="1222" spans="4:71" s="64" customFormat="1" ht="9.75" customHeight="1" x14ac:dyDescent="0.3">
      <c r="D1222" s="87"/>
      <c r="E1222" s="87"/>
      <c r="F1222" s="87"/>
      <c r="G1222" s="87"/>
      <c r="H1222" s="87"/>
      <c r="I1222" s="87"/>
      <c r="J1222" s="87"/>
      <c r="K1222" s="87"/>
      <c r="L1222" s="87"/>
      <c r="M1222" s="87"/>
      <c r="N1222" s="87"/>
      <c r="O1222" s="87"/>
      <c r="P1222" s="87"/>
      <c r="Q1222" s="87"/>
      <c r="R1222" s="87"/>
      <c r="S1222" s="87"/>
      <c r="T1222" s="87"/>
      <c r="U1222" s="87"/>
      <c r="V1222" s="87"/>
      <c r="W1222" s="87"/>
      <c r="X1222" s="87"/>
      <c r="Y1222" s="87"/>
      <c r="Z1222" s="87"/>
      <c r="AA1222" s="87"/>
      <c r="AB1222" s="87"/>
      <c r="AC1222" s="87"/>
      <c r="AD1222" s="87"/>
      <c r="AE1222" s="87"/>
      <c r="AF1222" s="87"/>
      <c r="AG1222" s="87"/>
      <c r="AH1222" s="87"/>
      <c r="AI1222" s="87"/>
      <c r="AJ1222" s="87"/>
      <c r="AK1222" s="87"/>
      <c r="AL1222" s="87"/>
      <c r="AM1222" s="87"/>
      <c r="AN1222" s="87"/>
      <c r="AO1222" s="87"/>
      <c r="AP1222" s="87"/>
      <c r="AQ1222" s="87"/>
      <c r="AR1222" s="87"/>
      <c r="AS1222" s="87"/>
      <c r="AT1222" s="87"/>
      <c r="AU1222" s="87"/>
      <c r="AV1222" s="87"/>
      <c r="AW1222" s="87"/>
      <c r="AX1222" s="87"/>
      <c r="AY1222" s="87"/>
      <c r="AZ1222" s="87"/>
      <c r="BA1222" s="87"/>
      <c r="BB1222" s="87"/>
      <c r="BC1222" s="87"/>
      <c r="BD1222" s="87"/>
      <c r="BE1222" s="87"/>
      <c r="BF1222" s="87"/>
      <c r="BG1222" s="87"/>
      <c r="BH1222" s="87"/>
      <c r="BI1222" s="87"/>
      <c r="BJ1222" s="87"/>
      <c r="BK1222" s="87"/>
      <c r="BL1222" s="87"/>
      <c r="BM1222" s="87"/>
      <c r="BN1222" s="87"/>
      <c r="BO1222" s="87"/>
      <c r="BP1222" s="87"/>
      <c r="BQ1222" s="87"/>
      <c r="BR1222" s="87"/>
      <c r="BS1222" s="63"/>
    </row>
    <row r="1223" spans="4:71" s="64" customFormat="1" ht="9.75" customHeight="1" x14ac:dyDescent="0.3">
      <c r="D1223" s="87"/>
      <c r="E1223" s="87"/>
      <c r="F1223" s="87"/>
      <c r="G1223" s="87"/>
      <c r="H1223" s="87"/>
      <c r="I1223" s="87"/>
      <c r="J1223" s="87"/>
      <c r="K1223" s="87"/>
      <c r="L1223" s="87"/>
      <c r="M1223" s="87"/>
      <c r="N1223" s="87"/>
      <c r="O1223" s="87"/>
      <c r="P1223" s="87"/>
      <c r="Q1223" s="87"/>
      <c r="R1223" s="87"/>
      <c r="S1223" s="87"/>
      <c r="T1223" s="87"/>
      <c r="U1223" s="87"/>
      <c r="V1223" s="87"/>
      <c r="W1223" s="87"/>
      <c r="X1223" s="87"/>
      <c r="Y1223" s="87"/>
      <c r="Z1223" s="87"/>
      <c r="AA1223" s="87"/>
      <c r="AB1223" s="87"/>
      <c r="AC1223" s="87"/>
      <c r="AD1223" s="87"/>
      <c r="AE1223" s="87"/>
      <c r="AF1223" s="87"/>
      <c r="AG1223" s="87"/>
      <c r="AH1223" s="87"/>
      <c r="AI1223" s="87"/>
      <c r="AJ1223" s="87"/>
      <c r="AK1223" s="87"/>
      <c r="AL1223" s="87"/>
      <c r="AM1223" s="87"/>
      <c r="AN1223" s="87"/>
      <c r="AO1223" s="87"/>
      <c r="AP1223" s="87"/>
      <c r="AQ1223" s="87"/>
      <c r="AR1223" s="87"/>
      <c r="AS1223" s="87"/>
      <c r="AT1223" s="87"/>
      <c r="AU1223" s="87"/>
      <c r="AV1223" s="87"/>
      <c r="AW1223" s="87"/>
      <c r="AX1223" s="87"/>
      <c r="AY1223" s="87"/>
      <c r="AZ1223" s="87"/>
      <c r="BA1223" s="87"/>
      <c r="BB1223" s="87"/>
      <c r="BC1223" s="87"/>
      <c r="BD1223" s="87"/>
      <c r="BE1223" s="87"/>
      <c r="BF1223" s="87"/>
      <c r="BG1223" s="87"/>
      <c r="BH1223" s="87"/>
      <c r="BI1223" s="87"/>
      <c r="BJ1223" s="87"/>
      <c r="BK1223" s="87"/>
      <c r="BL1223" s="87"/>
      <c r="BM1223" s="87"/>
      <c r="BN1223" s="87"/>
      <c r="BO1223" s="87"/>
      <c r="BP1223" s="87"/>
      <c r="BQ1223" s="87"/>
      <c r="BR1223" s="87"/>
      <c r="BS1223" s="63"/>
    </row>
    <row r="1224" spans="4:71" s="64" customFormat="1" ht="9.75" customHeight="1" x14ac:dyDescent="0.3">
      <c r="D1224" s="87"/>
      <c r="E1224" s="87"/>
      <c r="F1224" s="87"/>
      <c r="G1224" s="87"/>
      <c r="H1224" s="87"/>
      <c r="I1224" s="87"/>
      <c r="J1224" s="87"/>
      <c r="K1224" s="87"/>
      <c r="L1224" s="87"/>
      <c r="M1224" s="87"/>
      <c r="N1224" s="87"/>
      <c r="O1224" s="87"/>
      <c r="P1224" s="87"/>
      <c r="Q1224" s="87"/>
      <c r="R1224" s="87"/>
      <c r="S1224" s="87"/>
      <c r="T1224" s="87"/>
      <c r="U1224" s="87"/>
      <c r="V1224" s="87"/>
      <c r="W1224" s="87"/>
      <c r="X1224" s="87"/>
      <c r="Y1224" s="87"/>
      <c r="Z1224" s="87"/>
      <c r="AA1224" s="87"/>
      <c r="AB1224" s="87"/>
      <c r="AC1224" s="87"/>
      <c r="AD1224" s="87"/>
      <c r="AE1224" s="87"/>
      <c r="AF1224" s="87"/>
      <c r="AG1224" s="87"/>
      <c r="AH1224" s="87"/>
      <c r="AI1224" s="87"/>
      <c r="AJ1224" s="87"/>
      <c r="AK1224" s="87"/>
      <c r="AL1224" s="87"/>
      <c r="AM1224" s="87"/>
      <c r="AN1224" s="87"/>
      <c r="AO1224" s="87"/>
      <c r="AP1224" s="87"/>
      <c r="AQ1224" s="87"/>
      <c r="AR1224" s="87"/>
      <c r="AS1224" s="87"/>
      <c r="AT1224" s="87"/>
      <c r="AU1224" s="87"/>
      <c r="AV1224" s="87"/>
      <c r="AW1224" s="87"/>
      <c r="AX1224" s="87"/>
      <c r="AY1224" s="87"/>
      <c r="AZ1224" s="87"/>
      <c r="BA1224" s="87"/>
      <c r="BB1224" s="87"/>
      <c r="BC1224" s="87"/>
      <c r="BD1224" s="87"/>
      <c r="BE1224" s="87"/>
      <c r="BF1224" s="87"/>
      <c r="BG1224" s="87"/>
      <c r="BH1224" s="87"/>
      <c r="BI1224" s="87"/>
      <c r="BJ1224" s="87"/>
      <c r="BK1224" s="87"/>
      <c r="BL1224" s="87"/>
      <c r="BM1224" s="87"/>
      <c r="BN1224" s="87"/>
      <c r="BO1224" s="87"/>
      <c r="BP1224" s="87"/>
      <c r="BQ1224" s="87"/>
      <c r="BR1224" s="87"/>
      <c r="BS1224" s="63"/>
    </row>
    <row r="1225" spans="4:71" s="64" customFormat="1" ht="9.75" customHeight="1" x14ac:dyDescent="0.3">
      <c r="D1225" s="87"/>
      <c r="E1225" s="87"/>
      <c r="F1225" s="87"/>
      <c r="G1225" s="87"/>
      <c r="H1225" s="87"/>
      <c r="I1225" s="87"/>
      <c r="J1225" s="87"/>
      <c r="K1225" s="87"/>
      <c r="L1225" s="87"/>
      <c r="M1225" s="87"/>
      <c r="N1225" s="87"/>
      <c r="O1225" s="87"/>
      <c r="P1225" s="87"/>
      <c r="Q1225" s="87"/>
      <c r="R1225" s="87"/>
      <c r="S1225" s="87"/>
      <c r="T1225" s="87"/>
      <c r="U1225" s="87"/>
      <c r="V1225" s="87"/>
      <c r="W1225" s="87"/>
      <c r="X1225" s="87"/>
      <c r="Y1225" s="87"/>
      <c r="Z1225" s="87"/>
      <c r="AA1225" s="87"/>
      <c r="AB1225" s="87"/>
      <c r="AC1225" s="87"/>
      <c r="AD1225" s="87"/>
      <c r="AE1225" s="87"/>
      <c r="AF1225" s="87"/>
      <c r="AG1225" s="87"/>
      <c r="AH1225" s="87"/>
      <c r="AI1225" s="87"/>
      <c r="AJ1225" s="87"/>
      <c r="AK1225" s="87"/>
      <c r="AL1225" s="87"/>
      <c r="AM1225" s="87"/>
      <c r="AN1225" s="87"/>
      <c r="AO1225" s="87"/>
      <c r="AP1225" s="87"/>
      <c r="AQ1225" s="87"/>
      <c r="AR1225" s="87"/>
      <c r="AS1225" s="87"/>
      <c r="AT1225" s="87"/>
      <c r="AU1225" s="87"/>
      <c r="AV1225" s="87"/>
      <c r="AW1225" s="87"/>
      <c r="AX1225" s="87"/>
      <c r="AY1225" s="87"/>
      <c r="AZ1225" s="87"/>
      <c r="BA1225" s="87"/>
      <c r="BB1225" s="87"/>
      <c r="BC1225" s="87"/>
      <c r="BD1225" s="87"/>
      <c r="BE1225" s="87"/>
      <c r="BF1225" s="87"/>
      <c r="BG1225" s="87"/>
      <c r="BH1225" s="87"/>
      <c r="BI1225" s="87"/>
      <c r="BJ1225" s="87"/>
      <c r="BK1225" s="87"/>
      <c r="BL1225" s="87"/>
      <c r="BM1225" s="87"/>
      <c r="BN1225" s="87"/>
      <c r="BO1225" s="87"/>
      <c r="BP1225" s="87"/>
      <c r="BQ1225" s="87"/>
      <c r="BR1225" s="87"/>
      <c r="BS1225" s="63"/>
    </row>
    <row r="1226" spans="4:71" s="64" customFormat="1" ht="9.75" customHeight="1" x14ac:dyDescent="0.3">
      <c r="D1226" s="87"/>
      <c r="E1226" s="87"/>
      <c r="F1226" s="87"/>
      <c r="G1226" s="87"/>
      <c r="H1226" s="87"/>
      <c r="I1226" s="87"/>
      <c r="J1226" s="87"/>
      <c r="K1226" s="87"/>
      <c r="L1226" s="87"/>
      <c r="M1226" s="87"/>
      <c r="N1226" s="87"/>
      <c r="O1226" s="87"/>
      <c r="P1226" s="87"/>
      <c r="Q1226" s="87"/>
      <c r="R1226" s="87"/>
      <c r="S1226" s="87"/>
      <c r="T1226" s="87"/>
      <c r="U1226" s="87"/>
      <c r="V1226" s="87"/>
      <c r="W1226" s="87"/>
      <c r="X1226" s="87"/>
      <c r="Y1226" s="87"/>
      <c r="Z1226" s="87"/>
      <c r="AA1226" s="87"/>
      <c r="AB1226" s="87"/>
      <c r="AC1226" s="87"/>
      <c r="AD1226" s="87"/>
      <c r="AE1226" s="87"/>
      <c r="AF1226" s="87"/>
      <c r="AG1226" s="87"/>
      <c r="AH1226" s="87"/>
      <c r="AI1226" s="87"/>
      <c r="AJ1226" s="87"/>
      <c r="AK1226" s="87"/>
      <c r="AL1226" s="87"/>
      <c r="AM1226" s="87"/>
      <c r="AN1226" s="87"/>
      <c r="AO1226" s="87"/>
      <c r="AP1226" s="87"/>
      <c r="AQ1226" s="87"/>
      <c r="AR1226" s="87"/>
      <c r="AS1226" s="87"/>
      <c r="AT1226" s="87"/>
      <c r="AU1226" s="87"/>
      <c r="AV1226" s="87"/>
      <c r="AW1226" s="87"/>
      <c r="AX1226" s="87"/>
      <c r="AY1226" s="87"/>
      <c r="AZ1226" s="87"/>
      <c r="BA1226" s="87"/>
      <c r="BB1226" s="87"/>
      <c r="BC1226" s="87"/>
      <c r="BD1226" s="87"/>
      <c r="BE1226" s="87"/>
      <c r="BF1226" s="87"/>
      <c r="BG1226" s="87"/>
      <c r="BH1226" s="87"/>
      <c r="BI1226" s="87"/>
      <c r="BJ1226" s="87"/>
      <c r="BK1226" s="87"/>
      <c r="BL1226" s="87"/>
      <c r="BM1226" s="87"/>
      <c r="BN1226" s="87"/>
      <c r="BO1226" s="87"/>
      <c r="BP1226" s="87"/>
      <c r="BQ1226" s="87"/>
      <c r="BR1226" s="87"/>
      <c r="BS1226" s="63"/>
    </row>
    <row r="1227" spans="4:71" s="64" customFormat="1" ht="9.75" customHeight="1" x14ac:dyDescent="0.3">
      <c r="D1227" s="87"/>
      <c r="E1227" s="87"/>
      <c r="F1227" s="87"/>
      <c r="G1227" s="87"/>
      <c r="H1227" s="87"/>
      <c r="I1227" s="87"/>
      <c r="J1227" s="87"/>
      <c r="K1227" s="87"/>
      <c r="L1227" s="87"/>
      <c r="M1227" s="87"/>
      <c r="N1227" s="87"/>
      <c r="O1227" s="87"/>
      <c r="P1227" s="87"/>
      <c r="Q1227" s="87"/>
      <c r="R1227" s="87"/>
      <c r="S1227" s="87"/>
      <c r="T1227" s="87"/>
      <c r="U1227" s="87"/>
      <c r="V1227" s="87"/>
      <c r="W1227" s="87"/>
      <c r="X1227" s="87"/>
      <c r="Y1227" s="87"/>
      <c r="Z1227" s="87"/>
      <c r="AA1227" s="87"/>
      <c r="AB1227" s="87"/>
      <c r="AC1227" s="87"/>
      <c r="AD1227" s="87"/>
      <c r="AE1227" s="87"/>
      <c r="AF1227" s="87"/>
      <c r="AG1227" s="87"/>
      <c r="AH1227" s="87"/>
      <c r="AI1227" s="87"/>
      <c r="AJ1227" s="87"/>
      <c r="AK1227" s="87"/>
      <c r="AL1227" s="87"/>
      <c r="AM1227" s="87"/>
      <c r="AN1227" s="87"/>
      <c r="AO1227" s="87"/>
      <c r="AP1227" s="87"/>
      <c r="AQ1227" s="87"/>
      <c r="AR1227" s="87"/>
      <c r="AS1227" s="87"/>
      <c r="AT1227" s="87"/>
      <c r="AU1227" s="87"/>
      <c r="AV1227" s="87"/>
      <c r="AW1227" s="87"/>
      <c r="AX1227" s="87"/>
      <c r="AY1227" s="87"/>
      <c r="AZ1227" s="87"/>
      <c r="BA1227" s="87"/>
      <c r="BB1227" s="87"/>
      <c r="BC1227" s="87"/>
      <c r="BD1227" s="87"/>
      <c r="BE1227" s="87"/>
      <c r="BF1227" s="87"/>
      <c r="BG1227" s="87"/>
      <c r="BH1227" s="87"/>
      <c r="BI1227" s="87"/>
      <c r="BJ1227" s="87"/>
      <c r="BK1227" s="87"/>
      <c r="BL1227" s="87"/>
      <c r="BM1227" s="87"/>
      <c r="BN1227" s="87"/>
      <c r="BO1227" s="87"/>
      <c r="BP1227" s="87"/>
      <c r="BQ1227" s="87"/>
      <c r="BR1227" s="87"/>
      <c r="BS1227" s="63"/>
    </row>
    <row r="1228" spans="4:71" s="64" customFormat="1" ht="9.75" customHeight="1" x14ac:dyDescent="0.3">
      <c r="D1228" s="87"/>
      <c r="E1228" s="87"/>
      <c r="F1228" s="87"/>
      <c r="G1228" s="87"/>
      <c r="H1228" s="87"/>
      <c r="I1228" s="87"/>
      <c r="J1228" s="87"/>
      <c r="K1228" s="87"/>
      <c r="L1228" s="87"/>
      <c r="M1228" s="87"/>
      <c r="N1228" s="87"/>
      <c r="O1228" s="87"/>
      <c r="P1228" s="87"/>
      <c r="Q1228" s="87"/>
      <c r="R1228" s="87"/>
      <c r="S1228" s="87"/>
      <c r="T1228" s="87"/>
      <c r="U1228" s="87"/>
      <c r="V1228" s="87"/>
      <c r="W1228" s="87"/>
      <c r="X1228" s="87"/>
      <c r="Y1228" s="87"/>
      <c r="Z1228" s="87"/>
      <c r="AA1228" s="87"/>
      <c r="AB1228" s="87"/>
      <c r="AC1228" s="87"/>
      <c r="AD1228" s="87"/>
      <c r="AE1228" s="87"/>
      <c r="AF1228" s="87"/>
      <c r="AG1228" s="87"/>
      <c r="AH1228" s="87"/>
      <c r="AI1228" s="87"/>
      <c r="AJ1228" s="87"/>
      <c r="AK1228" s="87"/>
      <c r="AL1228" s="87"/>
      <c r="AM1228" s="87"/>
      <c r="AN1228" s="87"/>
      <c r="AO1228" s="87"/>
      <c r="AP1228" s="87"/>
      <c r="AQ1228" s="87"/>
      <c r="AR1228" s="87"/>
      <c r="AS1228" s="87"/>
      <c r="AT1228" s="87"/>
      <c r="AU1228" s="87"/>
      <c r="AV1228" s="87"/>
      <c r="AW1228" s="87"/>
      <c r="AX1228" s="87"/>
      <c r="AY1228" s="87"/>
      <c r="AZ1228" s="87"/>
      <c r="BA1228" s="87"/>
      <c r="BB1228" s="87"/>
      <c r="BC1228" s="87"/>
      <c r="BD1228" s="87"/>
      <c r="BE1228" s="87"/>
      <c r="BF1228" s="87"/>
      <c r="BG1228" s="87"/>
      <c r="BH1228" s="87"/>
      <c r="BI1228" s="87"/>
      <c r="BJ1228" s="87"/>
      <c r="BK1228" s="87"/>
      <c r="BL1228" s="87"/>
      <c r="BM1228" s="87"/>
      <c r="BN1228" s="87"/>
      <c r="BO1228" s="87"/>
      <c r="BP1228" s="87"/>
      <c r="BQ1228" s="87"/>
      <c r="BR1228" s="87"/>
      <c r="BS1228" s="63"/>
    </row>
    <row r="1229" spans="4:71" s="64" customFormat="1" ht="9.75" customHeight="1" x14ac:dyDescent="0.3">
      <c r="D1229" s="87"/>
      <c r="E1229" s="87"/>
      <c r="F1229" s="87"/>
      <c r="G1229" s="87"/>
      <c r="H1229" s="87"/>
      <c r="I1229" s="87"/>
      <c r="J1229" s="87"/>
      <c r="K1229" s="87"/>
      <c r="L1229" s="87"/>
      <c r="M1229" s="87"/>
      <c r="N1229" s="87"/>
      <c r="O1229" s="87"/>
      <c r="P1229" s="87"/>
      <c r="Q1229" s="87"/>
      <c r="R1229" s="87"/>
      <c r="S1229" s="87"/>
      <c r="T1229" s="87"/>
      <c r="U1229" s="87"/>
      <c r="V1229" s="87"/>
      <c r="W1229" s="87"/>
      <c r="X1229" s="87"/>
      <c r="Y1229" s="87"/>
      <c r="Z1229" s="87"/>
      <c r="AA1229" s="87"/>
      <c r="AB1229" s="87"/>
      <c r="AC1229" s="87"/>
      <c r="AD1229" s="87"/>
      <c r="AE1229" s="87"/>
      <c r="AF1229" s="87"/>
      <c r="AG1229" s="87"/>
      <c r="AH1229" s="87"/>
      <c r="AI1229" s="87"/>
      <c r="AJ1229" s="87"/>
      <c r="AK1229" s="87"/>
      <c r="AL1229" s="87"/>
      <c r="AM1229" s="87"/>
      <c r="AN1229" s="87"/>
      <c r="AO1229" s="87"/>
      <c r="AP1229" s="87"/>
      <c r="AQ1229" s="87"/>
      <c r="AR1229" s="87"/>
      <c r="AS1229" s="87"/>
      <c r="AT1229" s="87"/>
      <c r="AU1229" s="87"/>
      <c r="AV1229" s="87"/>
      <c r="AW1229" s="87"/>
      <c r="AX1229" s="87"/>
      <c r="AY1229" s="87"/>
      <c r="AZ1229" s="87"/>
      <c r="BA1229" s="87"/>
      <c r="BB1229" s="87"/>
      <c r="BC1229" s="87"/>
      <c r="BD1229" s="87"/>
      <c r="BE1229" s="87"/>
      <c r="BF1229" s="87"/>
      <c r="BG1229" s="87"/>
      <c r="BH1229" s="87"/>
      <c r="BI1229" s="87"/>
      <c r="BJ1229" s="87"/>
      <c r="BK1229" s="87"/>
      <c r="BL1229" s="87"/>
      <c r="BM1229" s="87"/>
      <c r="BN1229" s="87"/>
      <c r="BO1229" s="87"/>
      <c r="BP1229" s="87"/>
      <c r="BQ1229" s="87"/>
      <c r="BR1229" s="87"/>
      <c r="BS1229" s="63"/>
    </row>
    <row r="1230" spans="4:71" s="64" customFormat="1" ht="9.75" customHeight="1" x14ac:dyDescent="0.3">
      <c r="D1230" s="87"/>
      <c r="E1230" s="87"/>
      <c r="F1230" s="87"/>
      <c r="G1230" s="87"/>
      <c r="H1230" s="87"/>
      <c r="I1230" s="87"/>
      <c r="J1230" s="87"/>
      <c r="K1230" s="87"/>
      <c r="L1230" s="87"/>
      <c r="M1230" s="87"/>
      <c r="N1230" s="87"/>
      <c r="O1230" s="87"/>
      <c r="P1230" s="87"/>
      <c r="Q1230" s="87"/>
      <c r="R1230" s="87"/>
      <c r="S1230" s="87"/>
      <c r="T1230" s="87"/>
      <c r="U1230" s="87"/>
      <c r="V1230" s="87"/>
      <c r="W1230" s="87"/>
      <c r="X1230" s="87"/>
      <c r="Y1230" s="87"/>
      <c r="Z1230" s="87"/>
      <c r="AA1230" s="87"/>
      <c r="AB1230" s="87"/>
      <c r="AC1230" s="87"/>
      <c r="AD1230" s="87"/>
      <c r="AE1230" s="87"/>
      <c r="AF1230" s="87"/>
      <c r="AG1230" s="87"/>
      <c r="AH1230" s="87"/>
      <c r="AI1230" s="87"/>
      <c r="AJ1230" s="87"/>
      <c r="AK1230" s="87"/>
      <c r="AL1230" s="87"/>
      <c r="AM1230" s="87"/>
      <c r="AN1230" s="87"/>
      <c r="AO1230" s="87"/>
      <c r="AP1230" s="87"/>
      <c r="AQ1230" s="87"/>
      <c r="AR1230" s="87"/>
      <c r="AS1230" s="87"/>
      <c r="AT1230" s="87"/>
      <c r="AU1230" s="87"/>
      <c r="AV1230" s="87"/>
      <c r="AW1230" s="87"/>
      <c r="AX1230" s="87"/>
      <c r="AY1230" s="87"/>
      <c r="AZ1230" s="87"/>
      <c r="BA1230" s="87"/>
      <c r="BB1230" s="87"/>
      <c r="BC1230" s="87"/>
      <c r="BD1230" s="87"/>
      <c r="BE1230" s="87"/>
      <c r="BF1230" s="87"/>
      <c r="BG1230" s="87"/>
      <c r="BH1230" s="87"/>
      <c r="BI1230" s="87"/>
      <c r="BJ1230" s="87"/>
      <c r="BK1230" s="87"/>
      <c r="BL1230" s="87"/>
      <c r="BM1230" s="87"/>
      <c r="BN1230" s="87"/>
      <c r="BO1230" s="87"/>
      <c r="BP1230" s="87"/>
      <c r="BQ1230" s="87"/>
      <c r="BR1230" s="87"/>
      <c r="BS1230" s="63"/>
    </row>
    <row r="1231" spans="4:71" s="64" customFormat="1" ht="9.75" customHeight="1" x14ac:dyDescent="0.3">
      <c r="D1231" s="87"/>
      <c r="E1231" s="87"/>
      <c r="F1231" s="87"/>
      <c r="G1231" s="87"/>
      <c r="H1231" s="87"/>
      <c r="I1231" s="87"/>
      <c r="J1231" s="87"/>
      <c r="K1231" s="87"/>
      <c r="L1231" s="87"/>
      <c r="M1231" s="87"/>
      <c r="N1231" s="87"/>
      <c r="O1231" s="87"/>
      <c r="P1231" s="87"/>
      <c r="Q1231" s="87"/>
      <c r="R1231" s="87"/>
      <c r="S1231" s="87"/>
      <c r="T1231" s="87"/>
      <c r="U1231" s="87"/>
      <c r="V1231" s="87"/>
      <c r="W1231" s="87"/>
      <c r="X1231" s="87"/>
      <c r="Y1231" s="87"/>
      <c r="Z1231" s="87"/>
      <c r="AA1231" s="87"/>
      <c r="AB1231" s="87"/>
      <c r="AC1231" s="87"/>
      <c r="AD1231" s="87"/>
      <c r="AE1231" s="87"/>
      <c r="AF1231" s="87"/>
      <c r="AG1231" s="87"/>
      <c r="AH1231" s="87"/>
      <c r="AI1231" s="87"/>
      <c r="AJ1231" s="87"/>
      <c r="AK1231" s="87"/>
      <c r="AL1231" s="87"/>
      <c r="AM1231" s="87"/>
      <c r="AN1231" s="87"/>
      <c r="AO1231" s="87"/>
      <c r="AP1231" s="87"/>
      <c r="AQ1231" s="87"/>
      <c r="AR1231" s="87"/>
      <c r="AS1231" s="87"/>
      <c r="AT1231" s="87"/>
      <c r="AU1231" s="87"/>
      <c r="AV1231" s="87"/>
      <c r="AW1231" s="87"/>
      <c r="AX1231" s="87"/>
      <c r="AY1231" s="87"/>
      <c r="AZ1231" s="87"/>
      <c r="BA1231" s="87"/>
      <c r="BB1231" s="87"/>
      <c r="BC1231" s="87"/>
      <c r="BD1231" s="87"/>
      <c r="BE1231" s="87"/>
      <c r="BF1231" s="87"/>
      <c r="BG1231" s="87"/>
      <c r="BH1231" s="87"/>
      <c r="BI1231" s="87"/>
      <c r="BJ1231" s="87"/>
      <c r="BK1231" s="87"/>
      <c r="BL1231" s="87"/>
      <c r="BM1231" s="87"/>
      <c r="BN1231" s="87"/>
      <c r="BO1231" s="87"/>
      <c r="BP1231" s="87"/>
      <c r="BQ1231" s="87"/>
      <c r="BR1231" s="87"/>
      <c r="BS1231" s="63"/>
    </row>
    <row r="1232" spans="4:71" s="64" customFormat="1" ht="9.75" customHeight="1" x14ac:dyDescent="0.3">
      <c r="D1232" s="87"/>
      <c r="E1232" s="87"/>
      <c r="F1232" s="87"/>
      <c r="G1232" s="87"/>
      <c r="H1232" s="87"/>
      <c r="I1232" s="87"/>
      <c r="J1232" s="87"/>
      <c r="K1232" s="87"/>
      <c r="L1232" s="87"/>
      <c r="M1232" s="87"/>
      <c r="N1232" s="87"/>
      <c r="O1232" s="87"/>
      <c r="P1232" s="87"/>
      <c r="Q1232" s="87"/>
      <c r="R1232" s="87"/>
      <c r="S1232" s="87"/>
      <c r="T1232" s="87"/>
      <c r="U1232" s="87"/>
      <c r="V1232" s="87"/>
      <c r="W1232" s="87"/>
      <c r="X1232" s="87"/>
      <c r="Y1232" s="87"/>
      <c r="Z1232" s="87"/>
      <c r="AA1232" s="87"/>
      <c r="AB1232" s="87"/>
      <c r="AC1232" s="87"/>
      <c r="AD1232" s="87"/>
      <c r="AE1232" s="87"/>
      <c r="AF1232" s="87"/>
      <c r="AG1232" s="87"/>
      <c r="AH1232" s="87"/>
      <c r="AI1232" s="87"/>
      <c r="AJ1232" s="87"/>
      <c r="AK1232" s="87"/>
      <c r="AL1232" s="87"/>
      <c r="AM1232" s="87"/>
      <c r="AN1232" s="87"/>
      <c r="AO1232" s="87"/>
      <c r="AP1232" s="87"/>
      <c r="AQ1232" s="87"/>
      <c r="AR1232" s="87"/>
      <c r="AS1232" s="87"/>
      <c r="AT1232" s="87"/>
      <c r="AU1232" s="87"/>
      <c r="AV1232" s="87"/>
      <c r="AW1232" s="87"/>
      <c r="AX1232" s="87"/>
      <c r="AY1232" s="87"/>
      <c r="AZ1232" s="87"/>
      <c r="BA1232" s="87"/>
      <c r="BB1232" s="87"/>
      <c r="BC1232" s="87"/>
      <c r="BD1232" s="87"/>
      <c r="BE1232" s="87"/>
      <c r="BF1232" s="87"/>
      <c r="BG1232" s="87"/>
      <c r="BH1232" s="87"/>
      <c r="BI1232" s="87"/>
      <c r="BJ1232" s="87"/>
      <c r="BK1232" s="87"/>
      <c r="BL1232" s="87"/>
      <c r="BM1232" s="87"/>
      <c r="BN1232" s="87"/>
      <c r="BO1232" s="87"/>
      <c r="BP1232" s="87"/>
      <c r="BQ1232" s="87"/>
      <c r="BR1232" s="87"/>
      <c r="BS1232" s="63"/>
    </row>
    <row r="1233" spans="4:71" s="64" customFormat="1" ht="9.75" customHeight="1" x14ac:dyDescent="0.3">
      <c r="D1233" s="87"/>
      <c r="E1233" s="87"/>
      <c r="F1233" s="87"/>
      <c r="G1233" s="87"/>
      <c r="H1233" s="87"/>
      <c r="I1233" s="87"/>
      <c r="J1233" s="87"/>
      <c r="K1233" s="87"/>
      <c r="L1233" s="87"/>
      <c r="M1233" s="87"/>
      <c r="N1233" s="87"/>
      <c r="O1233" s="87"/>
      <c r="P1233" s="87"/>
      <c r="Q1233" s="87"/>
      <c r="R1233" s="87"/>
      <c r="S1233" s="87"/>
      <c r="T1233" s="87"/>
      <c r="U1233" s="87"/>
      <c r="V1233" s="87"/>
      <c r="W1233" s="87"/>
      <c r="X1233" s="87"/>
      <c r="Y1233" s="87"/>
      <c r="Z1233" s="87"/>
      <c r="AA1233" s="87"/>
      <c r="AB1233" s="87"/>
      <c r="AC1233" s="87"/>
      <c r="AD1233" s="87"/>
      <c r="AE1233" s="87"/>
      <c r="AF1233" s="87"/>
      <c r="AG1233" s="87"/>
      <c r="AH1233" s="87"/>
      <c r="AI1233" s="87"/>
      <c r="AJ1233" s="87"/>
      <c r="AK1233" s="87"/>
      <c r="AL1233" s="87"/>
      <c r="AM1233" s="87"/>
      <c r="AN1233" s="87"/>
      <c r="AO1233" s="87"/>
      <c r="AP1233" s="87"/>
      <c r="AQ1233" s="87"/>
      <c r="AR1233" s="87"/>
      <c r="AS1233" s="87"/>
      <c r="AT1233" s="87"/>
      <c r="AU1233" s="87"/>
      <c r="AV1233" s="87"/>
      <c r="AW1233" s="87"/>
      <c r="AX1233" s="87"/>
      <c r="AY1233" s="87"/>
      <c r="AZ1233" s="87"/>
      <c r="BA1233" s="87"/>
      <c r="BB1233" s="87"/>
      <c r="BC1233" s="87"/>
      <c r="BD1233" s="87"/>
      <c r="BE1233" s="87"/>
      <c r="BF1233" s="87"/>
      <c r="BG1233" s="87"/>
      <c r="BH1233" s="87"/>
      <c r="BI1233" s="87"/>
      <c r="BJ1233" s="87"/>
      <c r="BK1233" s="87"/>
      <c r="BL1233" s="87"/>
      <c r="BM1233" s="87"/>
      <c r="BN1233" s="87"/>
      <c r="BO1233" s="87"/>
      <c r="BP1233" s="87"/>
      <c r="BQ1233" s="87"/>
      <c r="BR1233" s="87"/>
      <c r="BS1233" s="63"/>
    </row>
    <row r="1234" spans="4:71" s="64" customFormat="1" ht="9.75" customHeight="1" x14ac:dyDescent="0.3">
      <c r="D1234" s="87"/>
      <c r="E1234" s="87"/>
      <c r="F1234" s="87"/>
      <c r="G1234" s="87"/>
      <c r="H1234" s="87"/>
      <c r="I1234" s="87"/>
      <c r="J1234" s="87"/>
      <c r="K1234" s="87"/>
      <c r="L1234" s="87"/>
      <c r="M1234" s="87"/>
      <c r="N1234" s="87"/>
      <c r="O1234" s="87"/>
      <c r="P1234" s="87"/>
      <c r="Q1234" s="87"/>
      <c r="R1234" s="87"/>
      <c r="S1234" s="87"/>
      <c r="T1234" s="87"/>
      <c r="U1234" s="87"/>
      <c r="V1234" s="87"/>
      <c r="W1234" s="87"/>
      <c r="X1234" s="87"/>
      <c r="Y1234" s="87"/>
      <c r="Z1234" s="87"/>
      <c r="AA1234" s="87"/>
      <c r="AB1234" s="87"/>
      <c r="AC1234" s="87"/>
      <c r="AD1234" s="87"/>
      <c r="AE1234" s="87"/>
      <c r="AF1234" s="87"/>
      <c r="AG1234" s="87"/>
      <c r="AH1234" s="87"/>
      <c r="AI1234" s="87"/>
      <c r="AJ1234" s="87"/>
      <c r="AK1234" s="87"/>
      <c r="AL1234" s="87"/>
      <c r="AM1234" s="87"/>
      <c r="AN1234" s="87"/>
      <c r="AO1234" s="87"/>
      <c r="AP1234" s="87"/>
      <c r="AQ1234" s="87"/>
      <c r="AR1234" s="87"/>
      <c r="AS1234" s="87"/>
      <c r="AT1234" s="87"/>
      <c r="AU1234" s="87"/>
      <c r="AV1234" s="87"/>
      <c r="AW1234" s="87"/>
      <c r="AX1234" s="87"/>
      <c r="AY1234" s="87"/>
      <c r="AZ1234" s="87"/>
      <c r="BA1234" s="87"/>
      <c r="BB1234" s="87"/>
      <c r="BC1234" s="87"/>
      <c r="BD1234" s="87"/>
      <c r="BE1234" s="87"/>
      <c r="BF1234" s="87"/>
      <c r="BG1234" s="87"/>
      <c r="BH1234" s="87"/>
      <c r="BI1234" s="87"/>
      <c r="BJ1234" s="87"/>
      <c r="BK1234" s="87"/>
      <c r="BL1234" s="87"/>
      <c r="BM1234" s="87"/>
      <c r="BN1234" s="87"/>
      <c r="BO1234" s="87"/>
      <c r="BP1234" s="87"/>
      <c r="BQ1234" s="87"/>
      <c r="BR1234" s="87"/>
      <c r="BS1234" s="63"/>
    </row>
    <row r="1235" spans="4:71" s="64" customFormat="1" ht="9.75" customHeight="1" x14ac:dyDescent="0.3">
      <c r="D1235" s="87"/>
      <c r="E1235" s="87"/>
      <c r="F1235" s="87"/>
      <c r="G1235" s="87"/>
      <c r="H1235" s="87"/>
      <c r="I1235" s="87"/>
      <c r="J1235" s="87"/>
      <c r="K1235" s="87"/>
      <c r="L1235" s="87"/>
      <c r="M1235" s="87"/>
      <c r="N1235" s="87"/>
      <c r="O1235" s="87"/>
      <c r="P1235" s="87"/>
      <c r="Q1235" s="87"/>
      <c r="R1235" s="87"/>
      <c r="S1235" s="87"/>
      <c r="T1235" s="87"/>
      <c r="U1235" s="87"/>
      <c r="V1235" s="87"/>
      <c r="W1235" s="87"/>
      <c r="X1235" s="87"/>
      <c r="Y1235" s="87"/>
      <c r="Z1235" s="87"/>
      <c r="AA1235" s="87"/>
      <c r="AB1235" s="87"/>
      <c r="AC1235" s="87"/>
      <c r="AD1235" s="87"/>
      <c r="AE1235" s="87"/>
      <c r="AF1235" s="87"/>
      <c r="AG1235" s="87"/>
      <c r="AH1235" s="87"/>
      <c r="AI1235" s="87"/>
      <c r="AJ1235" s="87"/>
      <c r="AK1235" s="87"/>
      <c r="AL1235" s="87"/>
      <c r="AM1235" s="87"/>
      <c r="AN1235" s="87"/>
      <c r="AO1235" s="87"/>
      <c r="AP1235" s="87"/>
      <c r="AQ1235" s="87"/>
      <c r="AR1235" s="87"/>
      <c r="AS1235" s="87"/>
      <c r="AT1235" s="87"/>
      <c r="AU1235" s="87"/>
      <c r="AV1235" s="87"/>
      <c r="AW1235" s="87"/>
      <c r="AX1235" s="87"/>
      <c r="AY1235" s="87"/>
      <c r="AZ1235" s="87"/>
      <c r="BA1235" s="87"/>
      <c r="BB1235" s="87"/>
      <c r="BC1235" s="87"/>
      <c r="BD1235" s="87"/>
      <c r="BE1235" s="87"/>
      <c r="BF1235" s="87"/>
      <c r="BG1235" s="87"/>
      <c r="BH1235" s="87"/>
      <c r="BI1235" s="87"/>
      <c r="BJ1235" s="87"/>
      <c r="BK1235" s="87"/>
      <c r="BL1235" s="87"/>
      <c r="BM1235" s="87"/>
      <c r="BN1235" s="87"/>
      <c r="BO1235" s="87"/>
      <c r="BP1235" s="87"/>
      <c r="BQ1235" s="87"/>
      <c r="BR1235" s="87"/>
      <c r="BS1235" s="63"/>
    </row>
    <row r="1236" spans="4:71" s="64" customFormat="1" ht="9.75" customHeight="1" x14ac:dyDescent="0.3">
      <c r="D1236" s="87"/>
      <c r="E1236" s="87"/>
      <c r="F1236" s="87"/>
      <c r="G1236" s="87"/>
      <c r="H1236" s="87"/>
      <c r="I1236" s="87"/>
      <c r="J1236" s="87"/>
      <c r="K1236" s="87"/>
      <c r="L1236" s="87"/>
      <c r="M1236" s="87"/>
      <c r="N1236" s="87"/>
      <c r="O1236" s="87"/>
      <c r="P1236" s="87"/>
      <c r="Q1236" s="87"/>
      <c r="R1236" s="87"/>
      <c r="S1236" s="87"/>
      <c r="T1236" s="87"/>
      <c r="U1236" s="87"/>
      <c r="V1236" s="87"/>
      <c r="W1236" s="87"/>
      <c r="X1236" s="87"/>
      <c r="Y1236" s="87"/>
      <c r="Z1236" s="87"/>
      <c r="AA1236" s="87"/>
      <c r="AB1236" s="87"/>
      <c r="AC1236" s="87"/>
      <c r="AD1236" s="87"/>
      <c r="AE1236" s="87"/>
      <c r="AF1236" s="87"/>
      <c r="AG1236" s="87"/>
      <c r="AH1236" s="87"/>
      <c r="AI1236" s="87"/>
      <c r="AJ1236" s="87"/>
      <c r="AK1236" s="87"/>
      <c r="AL1236" s="87"/>
      <c r="AM1236" s="87"/>
      <c r="AN1236" s="87"/>
      <c r="AO1236" s="87"/>
      <c r="AP1236" s="87"/>
      <c r="AQ1236" s="87"/>
      <c r="AR1236" s="87"/>
      <c r="AS1236" s="87"/>
      <c r="AT1236" s="87"/>
      <c r="AU1236" s="87"/>
      <c r="AV1236" s="87"/>
      <c r="AW1236" s="87"/>
      <c r="AX1236" s="87"/>
      <c r="AY1236" s="87"/>
      <c r="AZ1236" s="87"/>
      <c r="BA1236" s="87"/>
      <c r="BB1236" s="87"/>
      <c r="BC1236" s="87"/>
      <c r="BD1236" s="87"/>
      <c r="BE1236" s="87"/>
      <c r="BF1236" s="87"/>
      <c r="BG1236" s="87"/>
      <c r="BH1236" s="87"/>
      <c r="BI1236" s="87"/>
      <c r="BJ1236" s="87"/>
      <c r="BK1236" s="87"/>
      <c r="BL1236" s="87"/>
      <c r="BM1236" s="87"/>
      <c r="BN1236" s="87"/>
      <c r="BO1236" s="87"/>
      <c r="BP1236" s="87"/>
      <c r="BQ1236" s="87"/>
      <c r="BR1236" s="87"/>
      <c r="BS1236" s="63"/>
    </row>
    <row r="1237" spans="4:71" s="64" customFormat="1" ht="9.75" customHeight="1" x14ac:dyDescent="0.3">
      <c r="D1237" s="87"/>
      <c r="E1237" s="87"/>
      <c r="F1237" s="87"/>
      <c r="G1237" s="87"/>
      <c r="H1237" s="87"/>
      <c r="I1237" s="87"/>
      <c r="J1237" s="87"/>
      <c r="K1237" s="87"/>
      <c r="L1237" s="87"/>
      <c r="M1237" s="87"/>
      <c r="N1237" s="87"/>
      <c r="O1237" s="87"/>
      <c r="P1237" s="87"/>
      <c r="Q1237" s="87"/>
      <c r="R1237" s="87"/>
      <c r="S1237" s="87"/>
      <c r="T1237" s="87"/>
      <c r="U1237" s="87"/>
      <c r="V1237" s="87"/>
      <c r="W1237" s="87"/>
      <c r="X1237" s="87"/>
      <c r="Y1237" s="87"/>
      <c r="Z1237" s="87"/>
      <c r="AA1237" s="87"/>
      <c r="AB1237" s="87"/>
      <c r="AC1237" s="87"/>
      <c r="AD1237" s="87"/>
      <c r="AE1237" s="87"/>
      <c r="AF1237" s="87"/>
      <c r="AG1237" s="87"/>
      <c r="AH1237" s="87"/>
      <c r="AI1237" s="87"/>
      <c r="AJ1237" s="87"/>
      <c r="AK1237" s="87"/>
      <c r="AL1237" s="87"/>
      <c r="AM1237" s="87"/>
      <c r="AN1237" s="87"/>
      <c r="AO1237" s="87"/>
      <c r="AP1237" s="87"/>
      <c r="AQ1237" s="87"/>
      <c r="AR1237" s="87"/>
      <c r="AS1237" s="87"/>
      <c r="AT1237" s="87"/>
      <c r="AU1237" s="87"/>
      <c r="AV1237" s="87"/>
      <c r="AW1237" s="87"/>
      <c r="AX1237" s="87"/>
      <c r="AY1237" s="87"/>
      <c r="AZ1237" s="87"/>
      <c r="BA1237" s="87"/>
      <c r="BB1237" s="87"/>
      <c r="BC1237" s="87"/>
      <c r="BD1237" s="87"/>
      <c r="BE1237" s="87"/>
      <c r="BF1237" s="87"/>
      <c r="BG1237" s="87"/>
      <c r="BH1237" s="87"/>
      <c r="BI1237" s="87"/>
      <c r="BJ1237" s="87"/>
      <c r="BK1237" s="87"/>
      <c r="BL1237" s="87"/>
      <c r="BM1237" s="87"/>
      <c r="BN1237" s="87"/>
      <c r="BO1237" s="87"/>
      <c r="BP1237" s="87"/>
      <c r="BQ1237" s="87"/>
      <c r="BR1237" s="87"/>
      <c r="BS1237" s="63"/>
    </row>
    <row r="1238" spans="4:71" s="64" customFormat="1" ht="9.75" customHeight="1" x14ac:dyDescent="0.3">
      <c r="D1238" s="87"/>
      <c r="E1238" s="87"/>
      <c r="F1238" s="87"/>
      <c r="G1238" s="87"/>
      <c r="H1238" s="87"/>
      <c r="I1238" s="87"/>
      <c r="J1238" s="87"/>
      <c r="K1238" s="87"/>
      <c r="L1238" s="87"/>
      <c r="M1238" s="87"/>
      <c r="N1238" s="87"/>
      <c r="O1238" s="87"/>
      <c r="P1238" s="87"/>
      <c r="Q1238" s="87"/>
      <c r="R1238" s="87"/>
      <c r="S1238" s="87"/>
      <c r="T1238" s="87"/>
      <c r="U1238" s="87"/>
      <c r="V1238" s="87"/>
      <c r="W1238" s="87"/>
      <c r="X1238" s="87"/>
      <c r="Y1238" s="87"/>
      <c r="Z1238" s="87"/>
      <c r="AA1238" s="87"/>
      <c r="AB1238" s="87"/>
      <c r="AC1238" s="87"/>
      <c r="AD1238" s="87"/>
      <c r="AE1238" s="87"/>
      <c r="AF1238" s="87"/>
      <c r="AG1238" s="87"/>
      <c r="AH1238" s="87"/>
      <c r="AI1238" s="87"/>
      <c r="AJ1238" s="87"/>
      <c r="AK1238" s="87"/>
      <c r="AL1238" s="87"/>
      <c r="AM1238" s="87"/>
      <c r="AN1238" s="87"/>
      <c r="AO1238" s="87"/>
      <c r="AP1238" s="87"/>
      <c r="AQ1238" s="87"/>
      <c r="AR1238" s="87"/>
      <c r="AS1238" s="87"/>
      <c r="AT1238" s="87"/>
      <c r="AU1238" s="87"/>
      <c r="AV1238" s="87"/>
      <c r="AW1238" s="87"/>
      <c r="AX1238" s="87"/>
      <c r="AY1238" s="87"/>
      <c r="AZ1238" s="87"/>
      <c r="BA1238" s="87"/>
      <c r="BB1238" s="87"/>
      <c r="BC1238" s="87"/>
      <c r="BD1238" s="87"/>
      <c r="BE1238" s="87"/>
      <c r="BF1238" s="87"/>
      <c r="BG1238" s="87"/>
      <c r="BH1238" s="87"/>
      <c r="BI1238" s="87"/>
      <c r="BJ1238" s="87"/>
      <c r="BK1238" s="87"/>
      <c r="BL1238" s="87"/>
      <c r="BM1238" s="87"/>
      <c r="BN1238" s="87"/>
      <c r="BO1238" s="87"/>
      <c r="BP1238" s="87"/>
      <c r="BQ1238" s="87"/>
      <c r="BR1238" s="87"/>
      <c r="BS1238" s="63"/>
    </row>
    <row r="1239" spans="4:71" s="64" customFormat="1" ht="9.75" customHeight="1" x14ac:dyDescent="0.3">
      <c r="D1239" s="87"/>
      <c r="E1239" s="87"/>
      <c r="F1239" s="87"/>
      <c r="G1239" s="87"/>
      <c r="H1239" s="87"/>
      <c r="I1239" s="87"/>
      <c r="J1239" s="87"/>
      <c r="K1239" s="87"/>
      <c r="L1239" s="87"/>
      <c r="M1239" s="87"/>
      <c r="N1239" s="87"/>
      <c r="O1239" s="87"/>
      <c r="P1239" s="87"/>
      <c r="Q1239" s="87"/>
      <c r="R1239" s="87"/>
      <c r="S1239" s="87"/>
      <c r="T1239" s="87"/>
      <c r="U1239" s="87"/>
      <c r="V1239" s="87"/>
      <c r="W1239" s="87"/>
      <c r="X1239" s="87"/>
      <c r="Y1239" s="87"/>
      <c r="Z1239" s="87"/>
      <c r="AA1239" s="87"/>
      <c r="AB1239" s="87"/>
      <c r="AC1239" s="87"/>
      <c r="AD1239" s="87"/>
      <c r="AE1239" s="87"/>
      <c r="AF1239" s="87"/>
      <c r="AG1239" s="87"/>
      <c r="AH1239" s="87"/>
      <c r="AI1239" s="87"/>
      <c r="AJ1239" s="87"/>
      <c r="AK1239" s="87"/>
      <c r="AL1239" s="87"/>
      <c r="AM1239" s="87"/>
      <c r="AN1239" s="87"/>
      <c r="AO1239" s="87"/>
      <c r="AP1239" s="87"/>
      <c r="AQ1239" s="87"/>
      <c r="AR1239" s="87"/>
      <c r="AS1239" s="87"/>
      <c r="AT1239" s="87"/>
      <c r="AU1239" s="87"/>
      <c r="AV1239" s="87"/>
      <c r="AW1239" s="87"/>
      <c r="AX1239" s="87"/>
      <c r="AY1239" s="87"/>
      <c r="AZ1239" s="87"/>
      <c r="BA1239" s="87"/>
      <c r="BB1239" s="87"/>
      <c r="BC1239" s="87"/>
      <c r="BD1239" s="87"/>
      <c r="BE1239" s="87"/>
      <c r="BF1239" s="87"/>
      <c r="BG1239" s="87"/>
      <c r="BH1239" s="87"/>
      <c r="BI1239" s="87"/>
      <c r="BJ1239" s="87"/>
      <c r="BK1239" s="87"/>
      <c r="BL1239" s="87"/>
      <c r="BM1239" s="87"/>
      <c r="BN1239" s="87"/>
      <c r="BO1239" s="87"/>
      <c r="BP1239" s="87"/>
      <c r="BQ1239" s="87"/>
      <c r="BR1239" s="87"/>
      <c r="BS1239" s="63"/>
    </row>
    <row r="1240" spans="4:71" s="64" customFormat="1" ht="9.75" customHeight="1" x14ac:dyDescent="0.3">
      <c r="D1240" s="87"/>
      <c r="E1240" s="87"/>
      <c r="F1240" s="87"/>
      <c r="G1240" s="87"/>
      <c r="H1240" s="87"/>
      <c r="I1240" s="87"/>
      <c r="J1240" s="87"/>
      <c r="K1240" s="87"/>
      <c r="L1240" s="87"/>
      <c r="M1240" s="87"/>
      <c r="N1240" s="87"/>
      <c r="O1240" s="87"/>
      <c r="P1240" s="87"/>
      <c r="Q1240" s="87"/>
      <c r="R1240" s="87"/>
      <c r="S1240" s="87"/>
      <c r="T1240" s="87"/>
      <c r="U1240" s="87"/>
      <c r="V1240" s="87"/>
      <c r="W1240" s="87"/>
      <c r="X1240" s="87"/>
      <c r="Y1240" s="87"/>
      <c r="Z1240" s="87"/>
      <c r="AA1240" s="87"/>
      <c r="AB1240" s="87"/>
      <c r="AC1240" s="87"/>
      <c r="AD1240" s="87"/>
      <c r="AE1240" s="87"/>
      <c r="AF1240" s="87"/>
      <c r="AG1240" s="87"/>
      <c r="AH1240" s="87"/>
      <c r="AI1240" s="87"/>
      <c r="AJ1240" s="87"/>
      <c r="AK1240" s="87"/>
      <c r="AL1240" s="87"/>
      <c r="AM1240" s="87"/>
      <c r="AN1240" s="87"/>
      <c r="AO1240" s="87"/>
      <c r="AP1240" s="87"/>
      <c r="AQ1240" s="87"/>
      <c r="AR1240" s="87"/>
      <c r="AS1240" s="87"/>
      <c r="AT1240" s="87"/>
      <c r="AU1240" s="87"/>
      <c r="AV1240" s="87"/>
      <c r="AW1240" s="87"/>
      <c r="AX1240" s="87"/>
      <c r="AY1240" s="87"/>
      <c r="AZ1240" s="87"/>
      <c r="BA1240" s="87"/>
      <c r="BB1240" s="87"/>
      <c r="BC1240" s="87"/>
      <c r="BD1240" s="87"/>
      <c r="BE1240" s="87"/>
      <c r="BF1240" s="87"/>
      <c r="BG1240" s="87"/>
      <c r="BH1240" s="87"/>
      <c r="BI1240" s="87"/>
      <c r="BJ1240" s="87"/>
      <c r="BK1240" s="87"/>
      <c r="BL1240" s="87"/>
      <c r="BM1240" s="87"/>
      <c r="BN1240" s="87"/>
      <c r="BO1240" s="87"/>
      <c r="BP1240" s="87"/>
      <c r="BQ1240" s="87"/>
      <c r="BR1240" s="87"/>
      <c r="BS1240" s="63"/>
    </row>
    <row r="1241" spans="4:71" s="64" customFormat="1" ht="9.75" customHeight="1" x14ac:dyDescent="0.3">
      <c r="D1241" s="87"/>
      <c r="E1241" s="87"/>
      <c r="F1241" s="87"/>
      <c r="G1241" s="87"/>
      <c r="H1241" s="87"/>
      <c r="I1241" s="87"/>
      <c r="J1241" s="87"/>
      <c r="K1241" s="87"/>
      <c r="L1241" s="87"/>
      <c r="M1241" s="87"/>
      <c r="N1241" s="87"/>
      <c r="O1241" s="87"/>
      <c r="P1241" s="87"/>
      <c r="Q1241" s="87"/>
      <c r="R1241" s="87"/>
      <c r="S1241" s="87"/>
      <c r="T1241" s="87"/>
      <c r="U1241" s="87"/>
      <c r="V1241" s="87"/>
      <c r="W1241" s="87"/>
      <c r="X1241" s="87"/>
      <c r="Y1241" s="87"/>
      <c r="Z1241" s="87"/>
      <c r="AA1241" s="87"/>
      <c r="AB1241" s="87"/>
      <c r="AC1241" s="87"/>
      <c r="AD1241" s="87"/>
      <c r="AE1241" s="87"/>
      <c r="AF1241" s="87"/>
      <c r="AG1241" s="87"/>
      <c r="AH1241" s="87"/>
      <c r="AI1241" s="87"/>
      <c r="AJ1241" s="87"/>
      <c r="AK1241" s="87"/>
      <c r="AL1241" s="87"/>
      <c r="AM1241" s="87"/>
      <c r="AN1241" s="87"/>
      <c r="AO1241" s="87"/>
      <c r="AP1241" s="87"/>
      <c r="AQ1241" s="87"/>
      <c r="AR1241" s="87"/>
      <c r="AS1241" s="87"/>
      <c r="AT1241" s="87"/>
      <c r="AU1241" s="87"/>
      <c r="AV1241" s="87"/>
      <c r="AW1241" s="87"/>
      <c r="AX1241" s="87"/>
      <c r="AY1241" s="87"/>
      <c r="AZ1241" s="87"/>
      <c r="BA1241" s="87"/>
      <c r="BB1241" s="87"/>
      <c r="BC1241" s="87"/>
      <c r="BD1241" s="87"/>
      <c r="BE1241" s="87"/>
      <c r="BF1241" s="87"/>
      <c r="BG1241" s="87"/>
      <c r="BH1241" s="87"/>
      <c r="BI1241" s="87"/>
      <c r="BJ1241" s="87"/>
      <c r="BK1241" s="87"/>
      <c r="BL1241" s="87"/>
      <c r="BM1241" s="87"/>
      <c r="BN1241" s="87"/>
      <c r="BO1241" s="87"/>
      <c r="BP1241" s="87"/>
      <c r="BQ1241" s="87"/>
      <c r="BR1241" s="87"/>
      <c r="BS1241" s="63"/>
    </row>
    <row r="1242" spans="4:71" s="64" customFormat="1" ht="9.75" customHeight="1" x14ac:dyDescent="0.3">
      <c r="D1242" s="87"/>
      <c r="E1242" s="87"/>
      <c r="F1242" s="87"/>
      <c r="G1242" s="87"/>
      <c r="H1242" s="87"/>
      <c r="I1242" s="87"/>
      <c r="J1242" s="87"/>
      <c r="K1242" s="87"/>
      <c r="L1242" s="87"/>
      <c r="M1242" s="87"/>
      <c r="N1242" s="87"/>
      <c r="O1242" s="87"/>
      <c r="P1242" s="87"/>
      <c r="Q1242" s="87"/>
      <c r="R1242" s="87"/>
      <c r="S1242" s="87"/>
      <c r="T1242" s="87"/>
      <c r="U1242" s="87"/>
      <c r="V1242" s="87"/>
      <c r="W1242" s="87"/>
      <c r="X1242" s="87"/>
      <c r="Y1242" s="87"/>
      <c r="Z1242" s="87"/>
      <c r="AA1242" s="87"/>
      <c r="AB1242" s="87"/>
      <c r="AC1242" s="87"/>
      <c r="AD1242" s="87"/>
      <c r="AE1242" s="87"/>
      <c r="AF1242" s="87"/>
      <c r="AG1242" s="87"/>
      <c r="AH1242" s="87"/>
      <c r="AI1242" s="87"/>
      <c r="AJ1242" s="87"/>
      <c r="AK1242" s="87"/>
      <c r="AL1242" s="87"/>
      <c r="AM1242" s="87"/>
      <c r="AN1242" s="87"/>
      <c r="AO1242" s="87"/>
      <c r="AP1242" s="87"/>
      <c r="AQ1242" s="87"/>
      <c r="AR1242" s="87"/>
      <c r="AS1242" s="87"/>
      <c r="AT1242" s="87"/>
      <c r="AU1242" s="87"/>
      <c r="AV1242" s="87"/>
      <c r="AW1242" s="87"/>
      <c r="AX1242" s="87"/>
      <c r="AY1242" s="87"/>
      <c r="AZ1242" s="87"/>
      <c r="BA1242" s="87"/>
      <c r="BB1242" s="87"/>
      <c r="BC1242" s="87"/>
      <c r="BD1242" s="87"/>
      <c r="BE1242" s="87"/>
      <c r="BF1242" s="87"/>
      <c r="BG1242" s="87"/>
      <c r="BH1242" s="87"/>
      <c r="BI1242" s="87"/>
      <c r="BJ1242" s="87"/>
      <c r="BK1242" s="87"/>
      <c r="BL1242" s="87"/>
      <c r="BM1242" s="87"/>
      <c r="BN1242" s="87"/>
      <c r="BO1242" s="87"/>
      <c r="BP1242" s="87"/>
      <c r="BQ1242" s="87"/>
      <c r="BR1242" s="87"/>
      <c r="BS1242" s="63"/>
    </row>
    <row r="1243" spans="4:71" s="64" customFormat="1" ht="9.75" customHeight="1" x14ac:dyDescent="0.3">
      <c r="D1243" s="87"/>
      <c r="E1243" s="87"/>
      <c r="F1243" s="87"/>
      <c r="G1243" s="87"/>
      <c r="H1243" s="87"/>
      <c r="I1243" s="87"/>
      <c r="J1243" s="87"/>
      <c r="K1243" s="87"/>
      <c r="L1243" s="87"/>
      <c r="M1243" s="87"/>
      <c r="N1243" s="87"/>
      <c r="O1243" s="87"/>
      <c r="P1243" s="87"/>
      <c r="Q1243" s="87"/>
      <c r="R1243" s="87"/>
      <c r="S1243" s="87"/>
      <c r="T1243" s="87"/>
      <c r="U1243" s="87"/>
      <c r="V1243" s="87"/>
      <c r="W1243" s="87"/>
      <c r="X1243" s="87"/>
      <c r="Y1243" s="87"/>
      <c r="Z1243" s="87"/>
      <c r="AA1243" s="87"/>
      <c r="AB1243" s="87"/>
      <c r="AC1243" s="87"/>
      <c r="AD1243" s="87"/>
      <c r="AE1243" s="87"/>
      <c r="AF1243" s="87"/>
      <c r="AG1243" s="87"/>
      <c r="AH1243" s="87"/>
      <c r="AI1243" s="87"/>
      <c r="AJ1243" s="87"/>
      <c r="AK1243" s="87"/>
      <c r="AL1243" s="87"/>
      <c r="AM1243" s="87"/>
      <c r="AN1243" s="87"/>
      <c r="AO1243" s="87"/>
      <c r="AP1243" s="87"/>
      <c r="AQ1243" s="87"/>
      <c r="AR1243" s="87"/>
      <c r="AS1243" s="87"/>
      <c r="AT1243" s="87"/>
      <c r="AU1243" s="87"/>
      <c r="AV1243" s="87"/>
      <c r="AW1243" s="87"/>
      <c r="AX1243" s="87"/>
      <c r="AY1243" s="87"/>
      <c r="AZ1243" s="87"/>
      <c r="BA1243" s="87"/>
      <c r="BB1243" s="87"/>
      <c r="BC1243" s="87"/>
      <c r="BD1243" s="87"/>
      <c r="BE1243" s="87"/>
      <c r="BF1243" s="87"/>
      <c r="BG1243" s="87"/>
      <c r="BH1243" s="87"/>
      <c r="BI1243" s="87"/>
      <c r="BJ1243" s="87"/>
      <c r="BK1243" s="87"/>
      <c r="BL1243" s="87"/>
      <c r="BM1243" s="87"/>
      <c r="BN1243" s="87"/>
      <c r="BO1243" s="87"/>
      <c r="BP1243" s="87"/>
      <c r="BQ1243" s="87"/>
      <c r="BR1243" s="87"/>
      <c r="BS1243" s="63"/>
    </row>
    <row r="1244" spans="4:71" s="64" customFormat="1" ht="9.75" customHeight="1" x14ac:dyDescent="0.3">
      <c r="D1244" s="87"/>
      <c r="E1244" s="87"/>
      <c r="F1244" s="87"/>
      <c r="G1244" s="87"/>
      <c r="H1244" s="87"/>
      <c r="I1244" s="87"/>
      <c r="J1244" s="87"/>
      <c r="K1244" s="87"/>
      <c r="L1244" s="87"/>
      <c r="M1244" s="87"/>
      <c r="N1244" s="87"/>
      <c r="O1244" s="87"/>
      <c r="P1244" s="87"/>
      <c r="Q1244" s="87"/>
      <c r="R1244" s="87"/>
      <c r="S1244" s="87"/>
      <c r="T1244" s="87"/>
      <c r="U1244" s="87"/>
      <c r="V1244" s="87"/>
      <c r="W1244" s="87"/>
      <c r="X1244" s="87"/>
      <c r="Y1244" s="87"/>
      <c r="Z1244" s="87"/>
      <c r="AA1244" s="87"/>
      <c r="AB1244" s="87"/>
      <c r="AC1244" s="87"/>
      <c r="AD1244" s="87"/>
      <c r="AE1244" s="87"/>
      <c r="AF1244" s="87"/>
      <c r="AG1244" s="87"/>
      <c r="AH1244" s="87"/>
      <c r="AI1244" s="87"/>
      <c r="AJ1244" s="87"/>
      <c r="AK1244" s="87"/>
      <c r="AL1244" s="87"/>
      <c r="AM1244" s="87"/>
      <c r="AN1244" s="87"/>
      <c r="AO1244" s="87"/>
      <c r="AP1244" s="87"/>
      <c r="AQ1244" s="87"/>
      <c r="AR1244" s="87"/>
      <c r="AS1244" s="87"/>
      <c r="AT1244" s="87"/>
      <c r="AU1244" s="87"/>
      <c r="AV1244" s="87"/>
      <c r="AW1244" s="87"/>
      <c r="AX1244" s="87"/>
      <c r="AY1244" s="87"/>
      <c r="AZ1244" s="87"/>
      <c r="BA1244" s="87"/>
      <c r="BB1244" s="87"/>
      <c r="BC1244" s="87"/>
      <c r="BD1244" s="87"/>
      <c r="BE1244" s="87"/>
      <c r="BF1244" s="87"/>
      <c r="BG1244" s="87"/>
      <c r="BH1244" s="87"/>
      <c r="BI1244" s="87"/>
      <c r="BJ1244" s="87"/>
      <c r="BK1244" s="87"/>
      <c r="BL1244" s="87"/>
      <c r="BM1244" s="87"/>
      <c r="BN1244" s="87"/>
      <c r="BO1244" s="87"/>
      <c r="BP1244" s="87"/>
      <c r="BQ1244" s="87"/>
      <c r="BR1244" s="87"/>
      <c r="BS1244" s="63"/>
    </row>
    <row r="1245" spans="4:71" s="64" customFormat="1" ht="9.75" customHeight="1" x14ac:dyDescent="0.3">
      <c r="D1245" s="87"/>
      <c r="E1245" s="87"/>
      <c r="F1245" s="87"/>
      <c r="G1245" s="87"/>
      <c r="H1245" s="87"/>
      <c r="I1245" s="87"/>
      <c r="J1245" s="87"/>
      <c r="K1245" s="87"/>
      <c r="L1245" s="87"/>
      <c r="M1245" s="87"/>
      <c r="N1245" s="87"/>
      <c r="O1245" s="87"/>
      <c r="P1245" s="87"/>
      <c r="Q1245" s="87"/>
      <c r="R1245" s="87"/>
      <c r="S1245" s="87"/>
      <c r="T1245" s="87"/>
      <c r="U1245" s="87"/>
      <c r="V1245" s="87"/>
      <c r="W1245" s="87"/>
      <c r="X1245" s="87"/>
      <c r="Y1245" s="87"/>
      <c r="Z1245" s="87"/>
      <c r="AA1245" s="87"/>
      <c r="AB1245" s="87"/>
      <c r="AC1245" s="87"/>
      <c r="AD1245" s="87"/>
      <c r="AE1245" s="87"/>
      <c r="AF1245" s="87"/>
      <c r="AG1245" s="87"/>
      <c r="AH1245" s="87"/>
      <c r="AI1245" s="87"/>
      <c r="AJ1245" s="87"/>
      <c r="AK1245" s="87"/>
      <c r="AL1245" s="87"/>
      <c r="AM1245" s="87"/>
      <c r="AN1245" s="87"/>
      <c r="AO1245" s="87"/>
      <c r="AP1245" s="87"/>
      <c r="AQ1245" s="87"/>
      <c r="AR1245" s="87"/>
      <c r="AS1245" s="87"/>
      <c r="AT1245" s="87"/>
      <c r="AU1245" s="87"/>
      <c r="AV1245" s="87"/>
      <c r="AW1245" s="87"/>
      <c r="AX1245" s="87"/>
      <c r="AY1245" s="87"/>
      <c r="AZ1245" s="87"/>
      <c r="BA1245" s="87"/>
      <c r="BB1245" s="87"/>
      <c r="BC1245" s="87"/>
      <c r="BD1245" s="87"/>
      <c r="BE1245" s="87"/>
      <c r="BF1245" s="87"/>
      <c r="BG1245" s="87"/>
      <c r="BH1245" s="87"/>
      <c r="BI1245" s="87"/>
      <c r="BJ1245" s="87"/>
      <c r="BK1245" s="87"/>
      <c r="BL1245" s="87"/>
      <c r="BM1245" s="87"/>
      <c r="BN1245" s="87"/>
      <c r="BO1245" s="87"/>
      <c r="BP1245" s="87"/>
      <c r="BQ1245" s="87"/>
      <c r="BR1245" s="87"/>
      <c r="BS1245" s="63"/>
    </row>
    <row r="1246" spans="4:71" s="64" customFormat="1" ht="9.75" customHeight="1" x14ac:dyDescent="0.3">
      <c r="D1246" s="87"/>
      <c r="E1246" s="87"/>
      <c r="F1246" s="87"/>
      <c r="G1246" s="87"/>
      <c r="H1246" s="87"/>
      <c r="I1246" s="87"/>
      <c r="J1246" s="87"/>
      <c r="K1246" s="87"/>
      <c r="L1246" s="87"/>
      <c r="M1246" s="87"/>
      <c r="N1246" s="87"/>
      <c r="O1246" s="87"/>
      <c r="P1246" s="87"/>
      <c r="Q1246" s="87"/>
      <c r="R1246" s="87"/>
      <c r="S1246" s="87"/>
      <c r="T1246" s="87"/>
      <c r="U1246" s="87"/>
      <c r="V1246" s="87"/>
      <c r="W1246" s="87"/>
      <c r="X1246" s="87"/>
      <c r="Y1246" s="87"/>
      <c r="Z1246" s="87"/>
      <c r="AA1246" s="87"/>
      <c r="AB1246" s="87"/>
      <c r="AC1246" s="87"/>
      <c r="AD1246" s="87"/>
      <c r="AE1246" s="87"/>
      <c r="AF1246" s="87"/>
      <c r="AG1246" s="87"/>
      <c r="AH1246" s="87"/>
      <c r="AI1246" s="87"/>
      <c r="AJ1246" s="87"/>
      <c r="AK1246" s="87"/>
      <c r="AL1246" s="87"/>
      <c r="AM1246" s="87"/>
      <c r="AN1246" s="87"/>
      <c r="AO1246" s="87"/>
      <c r="AP1246" s="87"/>
      <c r="AQ1246" s="87"/>
      <c r="AR1246" s="87"/>
      <c r="AS1246" s="87"/>
      <c r="AT1246" s="87"/>
      <c r="AU1246" s="87"/>
      <c r="AV1246" s="87"/>
      <c r="AW1246" s="87"/>
      <c r="AX1246" s="87"/>
      <c r="AY1246" s="87"/>
      <c r="AZ1246" s="87"/>
      <c r="BA1246" s="87"/>
      <c r="BB1246" s="87"/>
      <c r="BC1246" s="87"/>
      <c r="BD1246" s="87"/>
      <c r="BE1246" s="87"/>
      <c r="BF1246" s="87"/>
      <c r="BG1246" s="87"/>
      <c r="BH1246" s="87"/>
      <c r="BI1246" s="87"/>
      <c r="BJ1246" s="87"/>
      <c r="BK1246" s="87"/>
      <c r="BL1246" s="87"/>
      <c r="BM1246" s="87"/>
      <c r="BN1246" s="87"/>
      <c r="BO1246" s="87"/>
      <c r="BP1246" s="87"/>
      <c r="BQ1246" s="87"/>
      <c r="BR1246" s="87"/>
      <c r="BS1246" s="63"/>
    </row>
    <row r="1247" spans="4:71" s="64" customFormat="1" ht="9.75" customHeight="1" x14ac:dyDescent="0.3">
      <c r="D1247" s="87"/>
      <c r="E1247" s="87"/>
      <c r="F1247" s="87"/>
      <c r="G1247" s="87"/>
      <c r="H1247" s="87"/>
      <c r="I1247" s="87"/>
      <c r="J1247" s="87"/>
      <c r="K1247" s="87"/>
      <c r="L1247" s="87"/>
      <c r="M1247" s="87"/>
      <c r="N1247" s="87"/>
      <c r="O1247" s="87"/>
      <c r="P1247" s="87"/>
      <c r="Q1247" s="87"/>
      <c r="R1247" s="87"/>
      <c r="S1247" s="87"/>
      <c r="T1247" s="87"/>
      <c r="U1247" s="87"/>
      <c r="V1247" s="87"/>
      <c r="W1247" s="87"/>
      <c r="X1247" s="87"/>
      <c r="Y1247" s="87"/>
      <c r="Z1247" s="87"/>
      <c r="AA1247" s="87"/>
      <c r="AB1247" s="87"/>
      <c r="AC1247" s="87"/>
      <c r="AD1247" s="87"/>
      <c r="AE1247" s="87"/>
      <c r="AF1247" s="87"/>
      <c r="AG1247" s="87"/>
      <c r="AH1247" s="87"/>
      <c r="AI1247" s="87"/>
      <c r="AJ1247" s="87"/>
      <c r="AK1247" s="87"/>
      <c r="AL1247" s="87"/>
      <c r="AM1247" s="87"/>
      <c r="AN1247" s="87"/>
      <c r="AO1247" s="87"/>
      <c r="AP1247" s="87"/>
      <c r="AQ1247" s="87"/>
      <c r="AR1247" s="87"/>
      <c r="AS1247" s="87"/>
      <c r="AT1247" s="87"/>
      <c r="AU1247" s="87"/>
      <c r="AV1247" s="87"/>
      <c r="AW1247" s="87"/>
      <c r="AX1247" s="87"/>
      <c r="AY1247" s="87"/>
      <c r="AZ1247" s="87"/>
      <c r="BA1247" s="87"/>
      <c r="BB1247" s="87"/>
      <c r="BC1247" s="87"/>
      <c r="BD1247" s="87"/>
      <c r="BE1247" s="87"/>
      <c r="BF1247" s="87"/>
      <c r="BG1247" s="87"/>
      <c r="BH1247" s="87"/>
      <c r="BI1247" s="87"/>
      <c r="BJ1247" s="87"/>
      <c r="BK1247" s="87"/>
      <c r="BL1247" s="87"/>
      <c r="BM1247" s="87"/>
      <c r="BN1247" s="87"/>
      <c r="BO1247" s="87"/>
      <c r="BP1247" s="87"/>
      <c r="BQ1247" s="87"/>
      <c r="BR1247" s="87"/>
      <c r="BS1247" s="63"/>
    </row>
    <row r="1248" spans="4:71" s="64" customFormat="1" ht="9.75" customHeight="1" x14ac:dyDescent="0.3">
      <c r="D1248" s="87"/>
      <c r="E1248" s="87"/>
      <c r="F1248" s="87"/>
      <c r="G1248" s="87"/>
      <c r="H1248" s="87"/>
      <c r="I1248" s="87"/>
      <c r="J1248" s="87"/>
      <c r="K1248" s="87"/>
      <c r="L1248" s="87"/>
      <c r="M1248" s="87"/>
      <c r="N1248" s="87"/>
      <c r="O1248" s="87"/>
      <c r="P1248" s="87"/>
      <c r="Q1248" s="87"/>
      <c r="R1248" s="87"/>
      <c r="S1248" s="87"/>
      <c r="T1248" s="87"/>
      <c r="U1248" s="87"/>
      <c r="V1248" s="87"/>
      <c r="W1248" s="87"/>
      <c r="X1248" s="87"/>
      <c r="Y1248" s="87"/>
      <c r="Z1248" s="87"/>
      <c r="AA1248" s="87"/>
      <c r="AB1248" s="87"/>
      <c r="AC1248" s="87"/>
      <c r="AD1248" s="87"/>
      <c r="AE1248" s="87"/>
      <c r="AF1248" s="87"/>
      <c r="AG1248" s="87"/>
      <c r="AH1248" s="87"/>
      <c r="AI1248" s="87"/>
      <c r="AJ1248" s="87"/>
      <c r="AK1248" s="87"/>
      <c r="AL1248" s="87"/>
      <c r="AM1248" s="87"/>
      <c r="AN1248" s="87"/>
      <c r="AO1248" s="87"/>
      <c r="AP1248" s="87"/>
      <c r="AQ1248" s="87"/>
      <c r="AR1248" s="87"/>
      <c r="AS1248" s="87"/>
      <c r="AT1248" s="87"/>
      <c r="AU1248" s="87"/>
      <c r="AV1248" s="87"/>
      <c r="AW1248" s="87"/>
      <c r="AX1248" s="87"/>
      <c r="AY1248" s="87"/>
      <c r="AZ1248" s="87"/>
      <c r="BA1248" s="87"/>
      <c r="BB1248" s="87"/>
      <c r="BC1248" s="87"/>
      <c r="BD1248" s="87"/>
      <c r="BE1248" s="87"/>
      <c r="BF1248" s="87"/>
      <c r="BG1248" s="87"/>
      <c r="BH1248" s="87"/>
      <c r="BI1248" s="87"/>
      <c r="BJ1248" s="87"/>
      <c r="BK1248" s="87"/>
      <c r="BL1248" s="87"/>
      <c r="BM1248" s="87"/>
      <c r="BN1248" s="87"/>
      <c r="BO1248" s="87"/>
      <c r="BP1248" s="87"/>
      <c r="BQ1248" s="87"/>
      <c r="BR1248" s="87"/>
      <c r="BS1248" s="63"/>
    </row>
    <row r="1249" spans="4:71" s="64" customFormat="1" ht="9.75" customHeight="1" x14ac:dyDescent="0.3">
      <c r="D1249" s="87"/>
      <c r="E1249" s="87"/>
      <c r="F1249" s="87"/>
      <c r="G1249" s="87"/>
      <c r="H1249" s="87"/>
      <c r="I1249" s="87"/>
      <c r="J1249" s="87"/>
      <c r="K1249" s="87"/>
      <c r="L1249" s="87"/>
      <c r="M1249" s="87"/>
      <c r="N1249" s="87"/>
      <c r="O1249" s="87"/>
      <c r="P1249" s="87"/>
      <c r="Q1249" s="87"/>
      <c r="R1249" s="87"/>
      <c r="S1249" s="87"/>
      <c r="T1249" s="87"/>
      <c r="U1249" s="87"/>
      <c r="V1249" s="87"/>
      <c r="W1249" s="87"/>
      <c r="X1249" s="87"/>
      <c r="Y1249" s="87"/>
      <c r="Z1249" s="87"/>
      <c r="AA1249" s="87"/>
      <c r="AB1249" s="87"/>
      <c r="AC1249" s="87"/>
      <c r="AD1249" s="87"/>
      <c r="AE1249" s="87"/>
      <c r="AF1249" s="87"/>
      <c r="AG1249" s="87"/>
      <c r="AH1249" s="87"/>
      <c r="AI1249" s="87"/>
      <c r="AJ1249" s="87"/>
      <c r="AK1249" s="87"/>
      <c r="AL1249" s="87"/>
      <c r="AM1249" s="87"/>
      <c r="AN1249" s="87"/>
      <c r="AO1249" s="87"/>
      <c r="AP1249" s="87"/>
      <c r="AQ1249" s="87"/>
      <c r="AR1249" s="87"/>
      <c r="AS1249" s="87"/>
      <c r="AT1249" s="87"/>
      <c r="AU1249" s="87"/>
      <c r="AV1249" s="87"/>
      <c r="AW1249" s="87"/>
      <c r="AX1249" s="87"/>
      <c r="AY1249" s="87"/>
      <c r="AZ1249" s="87"/>
      <c r="BA1249" s="87"/>
      <c r="BB1249" s="87"/>
      <c r="BC1249" s="87"/>
      <c r="BD1249" s="87"/>
      <c r="BE1249" s="87"/>
      <c r="BF1249" s="87"/>
      <c r="BG1249" s="87"/>
      <c r="BH1249" s="87"/>
      <c r="BI1249" s="87"/>
      <c r="BJ1249" s="87"/>
      <c r="BK1249" s="87"/>
      <c r="BL1249" s="87"/>
      <c r="BM1249" s="87"/>
      <c r="BN1249" s="87"/>
      <c r="BO1249" s="87"/>
      <c r="BP1249" s="87"/>
      <c r="BQ1249" s="87"/>
      <c r="BR1249" s="87"/>
      <c r="BS1249" s="63"/>
    </row>
    <row r="1250" spans="4:71" s="64" customFormat="1" ht="9.75" customHeight="1" x14ac:dyDescent="0.3">
      <c r="D1250" s="87"/>
      <c r="E1250" s="87"/>
      <c r="F1250" s="87"/>
      <c r="G1250" s="87"/>
      <c r="H1250" s="87"/>
      <c r="I1250" s="87"/>
      <c r="J1250" s="87"/>
      <c r="K1250" s="87"/>
      <c r="L1250" s="87"/>
      <c r="M1250" s="87"/>
      <c r="N1250" s="87"/>
      <c r="O1250" s="87"/>
      <c r="P1250" s="87"/>
      <c r="Q1250" s="87"/>
      <c r="R1250" s="87"/>
      <c r="S1250" s="87"/>
      <c r="T1250" s="87"/>
      <c r="U1250" s="87"/>
      <c r="V1250" s="87"/>
      <c r="W1250" s="87"/>
      <c r="X1250" s="87"/>
      <c r="Y1250" s="87"/>
      <c r="Z1250" s="87"/>
      <c r="AA1250" s="87"/>
      <c r="AB1250" s="87"/>
      <c r="AC1250" s="87"/>
      <c r="AD1250" s="87"/>
      <c r="AE1250" s="87"/>
      <c r="AF1250" s="87"/>
      <c r="AG1250" s="87"/>
      <c r="AH1250" s="87"/>
      <c r="AI1250" s="87"/>
      <c r="AJ1250" s="87"/>
      <c r="AK1250" s="87"/>
      <c r="AL1250" s="87"/>
      <c r="AM1250" s="87"/>
      <c r="AN1250" s="87"/>
      <c r="AO1250" s="87"/>
      <c r="AP1250" s="87"/>
      <c r="AQ1250" s="87"/>
      <c r="AR1250" s="87"/>
      <c r="AS1250" s="87"/>
      <c r="AT1250" s="87"/>
      <c r="AU1250" s="87"/>
      <c r="AV1250" s="87"/>
      <c r="AW1250" s="87"/>
      <c r="AX1250" s="87"/>
      <c r="AY1250" s="87"/>
      <c r="AZ1250" s="87"/>
      <c r="BA1250" s="87"/>
      <c r="BB1250" s="87"/>
      <c r="BC1250" s="87"/>
      <c r="BD1250" s="87"/>
      <c r="BE1250" s="87"/>
      <c r="BF1250" s="87"/>
      <c r="BG1250" s="87"/>
      <c r="BH1250" s="87"/>
      <c r="BI1250" s="87"/>
      <c r="BJ1250" s="87"/>
      <c r="BK1250" s="87"/>
      <c r="BL1250" s="87"/>
      <c r="BM1250" s="87"/>
      <c r="BN1250" s="87"/>
      <c r="BO1250" s="87"/>
      <c r="BP1250" s="87"/>
      <c r="BQ1250" s="87"/>
      <c r="BR1250" s="87"/>
      <c r="BS1250" s="63"/>
    </row>
    <row r="1251" spans="4:71" s="64" customFormat="1" ht="9.75" customHeight="1" x14ac:dyDescent="0.3">
      <c r="D1251" s="87"/>
      <c r="E1251" s="87"/>
      <c r="F1251" s="87"/>
      <c r="G1251" s="87"/>
      <c r="H1251" s="87"/>
      <c r="I1251" s="87"/>
      <c r="J1251" s="87"/>
      <c r="K1251" s="87"/>
      <c r="L1251" s="87"/>
      <c r="M1251" s="87"/>
      <c r="N1251" s="87"/>
      <c r="O1251" s="87"/>
      <c r="P1251" s="87"/>
      <c r="Q1251" s="87"/>
      <c r="R1251" s="87"/>
      <c r="S1251" s="87"/>
      <c r="T1251" s="87"/>
      <c r="U1251" s="87"/>
      <c r="V1251" s="87"/>
      <c r="W1251" s="87"/>
      <c r="X1251" s="87"/>
      <c r="Y1251" s="87"/>
      <c r="Z1251" s="87"/>
      <c r="AA1251" s="87"/>
      <c r="AB1251" s="87"/>
      <c r="AC1251" s="87"/>
      <c r="AD1251" s="87"/>
      <c r="AE1251" s="87"/>
      <c r="AF1251" s="87"/>
      <c r="AG1251" s="87"/>
      <c r="AH1251" s="87"/>
      <c r="AI1251" s="87"/>
      <c r="AJ1251" s="87"/>
      <c r="AK1251" s="87"/>
      <c r="AL1251" s="87"/>
      <c r="AM1251" s="87"/>
      <c r="AN1251" s="87"/>
      <c r="AO1251" s="87"/>
      <c r="AP1251" s="87"/>
      <c r="AQ1251" s="87"/>
      <c r="AR1251" s="87"/>
      <c r="AS1251" s="87"/>
      <c r="AT1251" s="87"/>
      <c r="AU1251" s="87"/>
      <c r="AV1251" s="87"/>
      <c r="AW1251" s="87"/>
      <c r="AX1251" s="87"/>
      <c r="AY1251" s="87"/>
      <c r="AZ1251" s="87"/>
      <c r="BA1251" s="87"/>
      <c r="BB1251" s="87"/>
      <c r="BC1251" s="87"/>
      <c r="BD1251" s="87"/>
      <c r="BE1251" s="87"/>
      <c r="BF1251" s="87"/>
      <c r="BG1251" s="87"/>
      <c r="BH1251" s="87"/>
      <c r="BI1251" s="87"/>
      <c r="BJ1251" s="87"/>
      <c r="BK1251" s="87"/>
      <c r="BL1251" s="87"/>
      <c r="BM1251" s="87"/>
      <c r="BN1251" s="87"/>
      <c r="BO1251" s="87"/>
      <c r="BP1251" s="87"/>
      <c r="BQ1251" s="87"/>
      <c r="BR1251" s="87"/>
      <c r="BS1251" s="63"/>
    </row>
    <row r="1252" spans="4:71" s="64" customFormat="1" ht="9.75" customHeight="1" x14ac:dyDescent="0.3">
      <c r="D1252" s="87"/>
      <c r="E1252" s="87"/>
      <c r="F1252" s="87"/>
      <c r="G1252" s="87"/>
      <c r="H1252" s="87"/>
      <c r="I1252" s="87"/>
      <c r="J1252" s="87"/>
      <c r="K1252" s="87"/>
      <c r="L1252" s="87"/>
      <c r="M1252" s="87"/>
      <c r="N1252" s="87"/>
      <c r="O1252" s="87"/>
      <c r="P1252" s="87"/>
      <c r="Q1252" s="87"/>
      <c r="R1252" s="87"/>
      <c r="S1252" s="87"/>
      <c r="T1252" s="87"/>
      <c r="U1252" s="87"/>
      <c r="V1252" s="87"/>
      <c r="W1252" s="87"/>
      <c r="X1252" s="87"/>
      <c r="Y1252" s="87"/>
      <c r="Z1252" s="87"/>
      <c r="AA1252" s="87"/>
      <c r="AB1252" s="87"/>
      <c r="AC1252" s="87"/>
      <c r="AD1252" s="87"/>
      <c r="AE1252" s="87"/>
      <c r="AF1252" s="87"/>
      <c r="AG1252" s="87"/>
      <c r="AH1252" s="87"/>
      <c r="AI1252" s="87"/>
      <c r="AJ1252" s="87"/>
      <c r="AK1252" s="87"/>
      <c r="AL1252" s="87"/>
      <c r="AM1252" s="87"/>
      <c r="AN1252" s="87"/>
      <c r="AO1252" s="87"/>
      <c r="AP1252" s="87"/>
      <c r="AQ1252" s="87"/>
      <c r="AR1252" s="87"/>
      <c r="AS1252" s="87"/>
      <c r="AT1252" s="87"/>
      <c r="AU1252" s="87"/>
      <c r="AV1252" s="87"/>
      <c r="AW1252" s="87"/>
      <c r="AX1252" s="87"/>
      <c r="AY1252" s="87"/>
      <c r="AZ1252" s="87"/>
      <c r="BA1252" s="87"/>
      <c r="BB1252" s="87"/>
      <c r="BC1252" s="87"/>
      <c r="BD1252" s="87"/>
      <c r="BE1252" s="87"/>
      <c r="BF1252" s="87"/>
      <c r="BG1252" s="87"/>
      <c r="BH1252" s="87"/>
      <c r="BI1252" s="87"/>
      <c r="BJ1252" s="87"/>
      <c r="BK1252" s="87"/>
      <c r="BL1252" s="87"/>
      <c r="BM1252" s="87"/>
      <c r="BN1252" s="87"/>
      <c r="BO1252" s="87"/>
      <c r="BP1252" s="87"/>
      <c r="BQ1252" s="87"/>
      <c r="BR1252" s="87"/>
      <c r="BS1252" s="63"/>
    </row>
    <row r="1253" spans="4:71" s="64" customFormat="1" ht="9.75" customHeight="1" x14ac:dyDescent="0.3">
      <c r="D1253" s="87"/>
      <c r="E1253" s="87"/>
      <c r="F1253" s="87"/>
      <c r="G1253" s="87"/>
      <c r="H1253" s="87"/>
      <c r="I1253" s="87"/>
      <c r="J1253" s="87"/>
      <c r="K1253" s="87"/>
      <c r="L1253" s="87"/>
      <c r="M1253" s="87"/>
      <c r="N1253" s="87"/>
      <c r="O1253" s="87"/>
      <c r="P1253" s="87"/>
      <c r="Q1253" s="87"/>
      <c r="R1253" s="87"/>
      <c r="S1253" s="87"/>
      <c r="T1253" s="87"/>
      <c r="U1253" s="87"/>
      <c r="V1253" s="87"/>
      <c r="W1253" s="87"/>
      <c r="X1253" s="87"/>
      <c r="Y1253" s="87"/>
      <c r="Z1253" s="87"/>
      <c r="AA1253" s="87"/>
      <c r="AB1253" s="87"/>
      <c r="AC1253" s="87"/>
      <c r="AD1253" s="87"/>
      <c r="AE1253" s="87"/>
      <c r="AF1253" s="87"/>
      <c r="AG1253" s="87"/>
      <c r="AH1253" s="87"/>
      <c r="AI1253" s="87"/>
      <c r="AJ1253" s="87"/>
      <c r="AK1253" s="87"/>
      <c r="AL1253" s="87"/>
      <c r="AM1253" s="87"/>
      <c r="AN1253" s="87"/>
      <c r="AO1253" s="87"/>
      <c r="AP1253" s="87"/>
      <c r="AQ1253" s="87"/>
      <c r="AR1253" s="87"/>
      <c r="AS1253" s="87"/>
      <c r="AT1253" s="87"/>
      <c r="AU1253" s="87"/>
      <c r="AV1253" s="87"/>
      <c r="AW1253" s="87"/>
      <c r="AX1253" s="87"/>
      <c r="AY1253" s="87"/>
      <c r="AZ1253" s="87"/>
      <c r="BA1253" s="87"/>
      <c r="BB1253" s="87"/>
      <c r="BC1253" s="87"/>
      <c r="BD1253" s="87"/>
      <c r="BE1253" s="87"/>
      <c r="BF1253" s="87"/>
      <c r="BG1253" s="87"/>
      <c r="BH1253" s="87"/>
      <c r="BI1253" s="87"/>
      <c r="BJ1253" s="87"/>
      <c r="BK1253" s="87"/>
      <c r="BL1253" s="87"/>
      <c r="BM1253" s="87"/>
      <c r="BN1253" s="87"/>
      <c r="BO1253" s="87"/>
      <c r="BP1253" s="87"/>
      <c r="BQ1253" s="87"/>
      <c r="BR1253" s="87"/>
      <c r="BS1253" s="63"/>
    </row>
    <row r="1254" spans="4:71" s="64" customFormat="1" ht="9.75" customHeight="1" x14ac:dyDescent="0.3">
      <c r="D1254" s="87"/>
      <c r="E1254" s="87"/>
      <c r="F1254" s="87"/>
      <c r="G1254" s="87"/>
      <c r="H1254" s="87"/>
      <c r="I1254" s="87"/>
      <c r="J1254" s="87"/>
      <c r="K1254" s="87"/>
      <c r="L1254" s="87"/>
      <c r="M1254" s="87"/>
      <c r="N1254" s="87"/>
      <c r="O1254" s="87"/>
      <c r="P1254" s="87"/>
      <c r="Q1254" s="87"/>
      <c r="R1254" s="87"/>
      <c r="S1254" s="87"/>
      <c r="T1254" s="87"/>
      <c r="U1254" s="87"/>
      <c r="V1254" s="87"/>
      <c r="W1254" s="87"/>
      <c r="X1254" s="87"/>
      <c r="Y1254" s="87"/>
      <c r="Z1254" s="87"/>
      <c r="AA1254" s="87"/>
      <c r="AB1254" s="87"/>
      <c r="AC1254" s="87"/>
      <c r="AD1254" s="87"/>
      <c r="AE1254" s="87"/>
      <c r="AF1254" s="87"/>
      <c r="AG1254" s="87"/>
      <c r="AH1254" s="87"/>
      <c r="AI1254" s="87"/>
      <c r="AJ1254" s="87"/>
      <c r="AK1254" s="87"/>
      <c r="AL1254" s="87"/>
      <c r="AM1254" s="87"/>
      <c r="AN1254" s="87"/>
      <c r="AO1254" s="87"/>
      <c r="AP1254" s="87"/>
      <c r="AQ1254" s="87"/>
      <c r="AR1254" s="87"/>
      <c r="AS1254" s="87"/>
      <c r="AT1254" s="87"/>
      <c r="AU1254" s="87"/>
      <c r="AV1254" s="87"/>
      <c r="AW1254" s="87"/>
      <c r="AX1254" s="87"/>
      <c r="AY1254" s="87"/>
      <c r="AZ1254" s="87"/>
      <c r="BA1254" s="87"/>
      <c r="BB1254" s="87"/>
      <c r="BC1254" s="87"/>
      <c r="BD1254" s="87"/>
      <c r="BE1254" s="87"/>
      <c r="BF1254" s="87"/>
      <c r="BG1254" s="87"/>
      <c r="BH1254" s="87"/>
      <c r="BI1254" s="87"/>
      <c r="BJ1254" s="87"/>
      <c r="BK1254" s="87"/>
      <c r="BL1254" s="87"/>
      <c r="BM1254" s="87"/>
      <c r="BN1254" s="87"/>
      <c r="BO1254" s="87"/>
      <c r="BP1254" s="87"/>
      <c r="BQ1254" s="87"/>
      <c r="BR1254" s="87"/>
      <c r="BS1254" s="63"/>
    </row>
    <row r="1255" spans="4:71" s="64" customFormat="1" ht="9.75" customHeight="1" x14ac:dyDescent="0.3">
      <c r="D1255" s="87"/>
      <c r="E1255" s="87"/>
      <c r="F1255" s="87"/>
      <c r="G1255" s="87"/>
      <c r="H1255" s="87"/>
      <c r="I1255" s="87"/>
      <c r="J1255" s="87"/>
      <c r="K1255" s="87"/>
      <c r="L1255" s="87"/>
      <c r="M1255" s="87"/>
      <c r="N1255" s="87"/>
      <c r="O1255" s="87"/>
      <c r="P1255" s="87"/>
      <c r="Q1255" s="87"/>
      <c r="R1255" s="87"/>
      <c r="S1255" s="87"/>
      <c r="T1255" s="87"/>
      <c r="U1255" s="87"/>
      <c r="V1255" s="87"/>
      <c r="W1255" s="87"/>
      <c r="X1255" s="87"/>
      <c r="Y1255" s="87"/>
      <c r="Z1255" s="87"/>
      <c r="AA1255" s="87"/>
      <c r="AB1255" s="87"/>
      <c r="AC1255" s="87"/>
      <c r="AD1255" s="87"/>
      <c r="AE1255" s="87"/>
      <c r="AF1255" s="87"/>
      <c r="AG1255" s="87"/>
      <c r="AH1255" s="87"/>
      <c r="AI1255" s="87"/>
      <c r="AJ1255" s="87"/>
      <c r="AK1255" s="87"/>
      <c r="AL1255" s="87"/>
      <c r="AM1255" s="87"/>
      <c r="AN1255" s="87"/>
      <c r="AO1255" s="87"/>
      <c r="AP1255" s="87"/>
      <c r="AQ1255" s="87"/>
      <c r="AR1255" s="87"/>
      <c r="AS1255" s="87"/>
      <c r="AT1255" s="87"/>
      <c r="AU1255" s="87"/>
      <c r="AV1255" s="87"/>
      <c r="AW1255" s="87"/>
      <c r="AX1255" s="87"/>
      <c r="AY1255" s="87"/>
      <c r="AZ1255" s="87"/>
      <c r="BA1255" s="87"/>
      <c r="BB1255" s="87"/>
      <c r="BC1255" s="87"/>
      <c r="BD1255" s="87"/>
      <c r="BE1255" s="87"/>
      <c r="BF1255" s="87"/>
      <c r="BG1255" s="87"/>
      <c r="BH1255" s="87"/>
      <c r="BI1255" s="87"/>
      <c r="BJ1255" s="87"/>
      <c r="BK1255" s="87"/>
      <c r="BL1255" s="87"/>
      <c r="BM1255" s="87"/>
      <c r="BN1255" s="87"/>
      <c r="BO1255" s="87"/>
      <c r="BP1255" s="87"/>
      <c r="BQ1255" s="87"/>
      <c r="BR1255" s="87"/>
      <c r="BS1255" s="63"/>
    </row>
    <row r="1256" spans="4:71" s="64" customFormat="1" ht="9.75" customHeight="1" x14ac:dyDescent="0.3">
      <c r="D1256" s="87"/>
      <c r="E1256" s="87"/>
      <c r="F1256" s="87"/>
      <c r="G1256" s="87"/>
      <c r="H1256" s="87"/>
      <c r="I1256" s="87"/>
      <c r="J1256" s="87"/>
      <c r="K1256" s="87"/>
      <c r="L1256" s="87"/>
      <c r="M1256" s="87"/>
      <c r="N1256" s="87"/>
      <c r="O1256" s="87"/>
      <c r="P1256" s="87"/>
      <c r="Q1256" s="87"/>
      <c r="R1256" s="87"/>
      <c r="S1256" s="87"/>
      <c r="T1256" s="87"/>
      <c r="U1256" s="87"/>
      <c r="V1256" s="87"/>
      <c r="W1256" s="87"/>
      <c r="X1256" s="87"/>
      <c r="Y1256" s="87"/>
      <c r="Z1256" s="87"/>
      <c r="AA1256" s="87"/>
      <c r="AB1256" s="87"/>
      <c r="AC1256" s="87"/>
      <c r="AD1256" s="87"/>
      <c r="AE1256" s="87"/>
      <c r="AF1256" s="87"/>
      <c r="AG1256" s="87"/>
      <c r="AH1256" s="87"/>
      <c r="AI1256" s="87"/>
      <c r="AJ1256" s="87"/>
      <c r="AK1256" s="87"/>
      <c r="AL1256" s="87"/>
      <c r="AM1256" s="87"/>
      <c r="AN1256" s="87"/>
      <c r="AO1256" s="87"/>
      <c r="AP1256" s="87"/>
      <c r="AQ1256" s="87"/>
      <c r="AR1256" s="87"/>
      <c r="AS1256" s="87"/>
      <c r="AT1256" s="87"/>
      <c r="AU1256" s="87"/>
      <c r="AV1256" s="87"/>
      <c r="AW1256" s="87"/>
      <c r="AX1256" s="87"/>
      <c r="AY1256" s="87"/>
      <c r="AZ1256" s="87"/>
      <c r="BA1256" s="87"/>
      <c r="BB1256" s="87"/>
      <c r="BC1256" s="87"/>
      <c r="BD1256" s="87"/>
      <c r="BE1256" s="87"/>
      <c r="BF1256" s="87"/>
      <c r="BG1256" s="87"/>
      <c r="BH1256" s="87"/>
      <c r="BI1256" s="87"/>
      <c r="BJ1256" s="87"/>
      <c r="BK1256" s="87"/>
      <c r="BL1256" s="87"/>
      <c r="BM1256" s="87"/>
      <c r="BN1256" s="87"/>
      <c r="BO1256" s="87"/>
      <c r="BP1256" s="87"/>
      <c r="BQ1256" s="87"/>
      <c r="BR1256" s="87"/>
      <c r="BS1256" s="63"/>
    </row>
    <row r="1257" spans="4:71" s="64" customFormat="1" ht="9.75" customHeight="1" x14ac:dyDescent="0.3">
      <c r="D1257" s="87"/>
      <c r="E1257" s="87"/>
      <c r="F1257" s="87"/>
      <c r="G1257" s="87"/>
      <c r="H1257" s="87"/>
      <c r="I1257" s="87"/>
      <c r="J1257" s="87"/>
      <c r="K1257" s="87"/>
      <c r="L1257" s="87"/>
      <c r="M1257" s="87"/>
      <c r="N1257" s="87"/>
      <c r="O1257" s="87"/>
      <c r="P1257" s="87"/>
      <c r="Q1257" s="87"/>
      <c r="R1257" s="87"/>
      <c r="S1257" s="87"/>
      <c r="T1257" s="87"/>
      <c r="U1257" s="87"/>
      <c r="V1257" s="87"/>
      <c r="W1257" s="87"/>
      <c r="X1257" s="87"/>
      <c r="Y1257" s="87"/>
      <c r="Z1257" s="87"/>
      <c r="AA1257" s="87"/>
      <c r="AB1257" s="87"/>
      <c r="AC1257" s="87"/>
      <c r="AD1257" s="87"/>
      <c r="AE1257" s="87"/>
      <c r="AF1257" s="87"/>
      <c r="AG1257" s="87"/>
      <c r="AH1257" s="87"/>
      <c r="AI1257" s="87"/>
      <c r="AJ1257" s="87"/>
      <c r="AK1257" s="87"/>
      <c r="AL1257" s="87"/>
      <c r="AM1257" s="87"/>
      <c r="AN1257" s="87"/>
      <c r="AO1257" s="87"/>
      <c r="AP1257" s="87"/>
      <c r="AQ1257" s="87"/>
      <c r="AR1257" s="87"/>
      <c r="AS1257" s="87"/>
      <c r="AT1257" s="87"/>
      <c r="AU1257" s="87"/>
      <c r="AV1257" s="87"/>
      <c r="AW1257" s="87"/>
      <c r="AX1257" s="87"/>
      <c r="AY1257" s="87"/>
      <c r="AZ1257" s="87"/>
      <c r="BA1257" s="87"/>
      <c r="BB1257" s="87"/>
      <c r="BC1257" s="87"/>
      <c r="BD1257" s="87"/>
      <c r="BE1257" s="87"/>
      <c r="BF1257" s="87"/>
      <c r="BG1257" s="87"/>
      <c r="BH1257" s="87"/>
      <c r="BI1257" s="87"/>
      <c r="BJ1257" s="87"/>
      <c r="BK1257" s="87"/>
      <c r="BL1257" s="87"/>
      <c r="BM1257" s="87"/>
      <c r="BN1257" s="87"/>
      <c r="BO1257" s="87"/>
      <c r="BP1257" s="87"/>
      <c r="BQ1257" s="87"/>
      <c r="BR1257" s="87"/>
      <c r="BS1257" s="63"/>
    </row>
    <row r="1258" spans="4:71" s="64" customFormat="1" ht="9.75" customHeight="1" x14ac:dyDescent="0.3">
      <c r="D1258" s="87"/>
      <c r="E1258" s="87"/>
      <c r="F1258" s="87"/>
      <c r="G1258" s="87"/>
      <c r="H1258" s="87"/>
      <c r="I1258" s="87"/>
      <c r="J1258" s="87"/>
      <c r="K1258" s="87"/>
      <c r="L1258" s="87"/>
      <c r="M1258" s="87"/>
      <c r="N1258" s="87"/>
      <c r="O1258" s="87"/>
      <c r="P1258" s="87"/>
      <c r="Q1258" s="87"/>
      <c r="R1258" s="87"/>
      <c r="S1258" s="87"/>
      <c r="T1258" s="87"/>
      <c r="U1258" s="87"/>
      <c r="V1258" s="87"/>
      <c r="W1258" s="87"/>
      <c r="X1258" s="87"/>
      <c r="Y1258" s="87"/>
      <c r="Z1258" s="87"/>
      <c r="AA1258" s="87"/>
      <c r="AB1258" s="87"/>
      <c r="AC1258" s="87"/>
      <c r="AD1258" s="87"/>
      <c r="AE1258" s="87"/>
      <c r="AF1258" s="87"/>
      <c r="AG1258" s="87"/>
      <c r="AH1258" s="87"/>
      <c r="AI1258" s="87"/>
      <c r="AJ1258" s="87"/>
      <c r="AK1258" s="87"/>
      <c r="AL1258" s="87"/>
      <c r="AM1258" s="87"/>
      <c r="AN1258" s="87"/>
      <c r="AO1258" s="87"/>
      <c r="AP1258" s="87"/>
      <c r="AQ1258" s="87"/>
      <c r="AR1258" s="87"/>
      <c r="AS1258" s="87"/>
      <c r="AT1258" s="87"/>
      <c r="AU1258" s="87"/>
      <c r="AV1258" s="87"/>
      <c r="AW1258" s="87"/>
      <c r="AX1258" s="87"/>
      <c r="AY1258" s="87"/>
      <c r="AZ1258" s="87"/>
      <c r="BA1258" s="87"/>
      <c r="BB1258" s="87"/>
      <c r="BC1258" s="87"/>
      <c r="BD1258" s="87"/>
      <c r="BE1258" s="87"/>
      <c r="BF1258" s="87"/>
      <c r="BG1258" s="87"/>
      <c r="BH1258" s="87"/>
      <c r="BI1258" s="87"/>
      <c r="BJ1258" s="87"/>
      <c r="BK1258" s="87"/>
      <c r="BL1258" s="87"/>
      <c r="BM1258" s="87"/>
      <c r="BN1258" s="87"/>
      <c r="BO1258" s="87"/>
      <c r="BP1258" s="87"/>
      <c r="BQ1258" s="87"/>
      <c r="BR1258" s="87"/>
      <c r="BS1258" s="63"/>
    </row>
    <row r="1259" spans="4:71" s="64" customFormat="1" ht="9.75" customHeight="1" x14ac:dyDescent="0.3">
      <c r="D1259" s="87"/>
      <c r="E1259" s="87"/>
      <c r="F1259" s="87"/>
      <c r="G1259" s="87"/>
      <c r="H1259" s="87"/>
      <c r="I1259" s="87"/>
      <c r="J1259" s="87"/>
      <c r="K1259" s="87"/>
      <c r="L1259" s="87"/>
      <c r="M1259" s="87"/>
      <c r="N1259" s="87"/>
      <c r="O1259" s="87"/>
      <c r="P1259" s="87"/>
      <c r="Q1259" s="87"/>
      <c r="R1259" s="87"/>
      <c r="S1259" s="87"/>
      <c r="T1259" s="87"/>
      <c r="U1259" s="87"/>
      <c r="V1259" s="87"/>
      <c r="W1259" s="87"/>
      <c r="X1259" s="87"/>
      <c r="Y1259" s="87"/>
      <c r="Z1259" s="87"/>
      <c r="AA1259" s="87"/>
      <c r="AB1259" s="87"/>
      <c r="AC1259" s="87"/>
      <c r="AD1259" s="87"/>
      <c r="AE1259" s="87"/>
      <c r="AF1259" s="87"/>
      <c r="AG1259" s="87"/>
      <c r="AH1259" s="87"/>
      <c r="AI1259" s="87"/>
      <c r="AJ1259" s="87"/>
      <c r="AK1259" s="87"/>
      <c r="AL1259" s="87"/>
      <c r="AM1259" s="87"/>
      <c r="AN1259" s="87"/>
      <c r="AO1259" s="87"/>
      <c r="AP1259" s="87"/>
      <c r="AQ1259" s="87"/>
      <c r="AR1259" s="87"/>
      <c r="AS1259" s="87"/>
      <c r="AT1259" s="87"/>
      <c r="AU1259" s="87"/>
      <c r="AV1259" s="87"/>
      <c r="AW1259" s="87"/>
      <c r="AX1259" s="87"/>
      <c r="AY1259" s="87"/>
      <c r="AZ1259" s="87"/>
      <c r="BA1259" s="87"/>
      <c r="BB1259" s="87"/>
      <c r="BC1259" s="87"/>
      <c r="BD1259" s="87"/>
      <c r="BE1259" s="87"/>
      <c r="BF1259" s="87"/>
      <c r="BG1259" s="87"/>
      <c r="BH1259" s="87"/>
      <c r="BI1259" s="87"/>
      <c r="BJ1259" s="87"/>
      <c r="BK1259" s="87"/>
      <c r="BL1259" s="87"/>
      <c r="BM1259" s="87"/>
      <c r="BN1259" s="87"/>
      <c r="BO1259" s="87"/>
      <c r="BP1259" s="87"/>
      <c r="BQ1259" s="87"/>
      <c r="BR1259" s="87"/>
      <c r="BS1259" s="63"/>
    </row>
    <row r="1260" spans="4:71" s="64" customFormat="1" ht="9.75" customHeight="1" x14ac:dyDescent="0.3">
      <c r="D1260" s="87"/>
      <c r="E1260" s="87"/>
      <c r="F1260" s="87"/>
      <c r="G1260" s="87"/>
      <c r="H1260" s="87"/>
      <c r="I1260" s="87"/>
      <c r="J1260" s="87"/>
      <c r="K1260" s="87"/>
      <c r="L1260" s="87"/>
      <c r="M1260" s="87"/>
      <c r="N1260" s="87"/>
      <c r="O1260" s="87"/>
      <c r="P1260" s="87"/>
      <c r="Q1260" s="87"/>
      <c r="R1260" s="87"/>
      <c r="S1260" s="87"/>
      <c r="T1260" s="87"/>
      <c r="U1260" s="87"/>
      <c r="V1260" s="87"/>
      <c r="W1260" s="87"/>
      <c r="X1260" s="87"/>
      <c r="Y1260" s="87"/>
      <c r="Z1260" s="87"/>
      <c r="AA1260" s="87"/>
      <c r="AB1260" s="87"/>
      <c r="AC1260" s="87"/>
      <c r="AD1260" s="87"/>
      <c r="AE1260" s="87"/>
      <c r="AF1260" s="87"/>
      <c r="AG1260" s="87"/>
      <c r="AH1260" s="87"/>
      <c r="AI1260" s="87"/>
      <c r="AJ1260" s="87"/>
      <c r="AK1260" s="87"/>
      <c r="AL1260" s="87"/>
      <c r="AM1260" s="87"/>
      <c r="AN1260" s="87"/>
      <c r="AO1260" s="87"/>
      <c r="AP1260" s="87"/>
      <c r="AQ1260" s="87"/>
      <c r="AR1260" s="87"/>
      <c r="AS1260" s="87"/>
      <c r="AT1260" s="87"/>
      <c r="AU1260" s="87"/>
      <c r="AV1260" s="87"/>
      <c r="AW1260" s="87"/>
      <c r="AX1260" s="87"/>
      <c r="AY1260" s="87"/>
      <c r="AZ1260" s="87"/>
      <c r="BA1260" s="87"/>
      <c r="BB1260" s="87"/>
      <c r="BC1260" s="87"/>
      <c r="BD1260" s="87"/>
      <c r="BE1260" s="87"/>
      <c r="BF1260" s="87"/>
      <c r="BG1260" s="87"/>
      <c r="BH1260" s="87"/>
      <c r="BI1260" s="87"/>
      <c r="BJ1260" s="87"/>
      <c r="BK1260" s="87"/>
      <c r="BL1260" s="87"/>
      <c r="BM1260" s="87"/>
      <c r="BN1260" s="87"/>
      <c r="BO1260" s="87"/>
      <c r="BP1260" s="87"/>
      <c r="BQ1260" s="87"/>
      <c r="BR1260" s="87"/>
      <c r="BS1260" s="63"/>
    </row>
    <row r="1261" spans="4:71" s="64" customFormat="1" ht="9.75" customHeight="1" x14ac:dyDescent="0.3">
      <c r="D1261" s="87"/>
      <c r="E1261" s="87"/>
      <c r="F1261" s="87"/>
      <c r="G1261" s="87"/>
      <c r="H1261" s="87"/>
      <c r="I1261" s="87"/>
      <c r="J1261" s="87"/>
      <c r="K1261" s="87"/>
      <c r="L1261" s="87"/>
      <c r="M1261" s="87"/>
      <c r="N1261" s="87"/>
      <c r="O1261" s="87"/>
      <c r="P1261" s="87"/>
      <c r="Q1261" s="87"/>
      <c r="R1261" s="87"/>
      <c r="S1261" s="87"/>
      <c r="T1261" s="87"/>
      <c r="U1261" s="87"/>
      <c r="V1261" s="87"/>
      <c r="W1261" s="87"/>
      <c r="X1261" s="87"/>
      <c r="Y1261" s="87"/>
      <c r="Z1261" s="87"/>
      <c r="AA1261" s="87"/>
      <c r="AB1261" s="87"/>
      <c r="AC1261" s="87"/>
      <c r="AD1261" s="87"/>
      <c r="AE1261" s="87"/>
      <c r="AF1261" s="87"/>
      <c r="AG1261" s="87"/>
      <c r="AH1261" s="87"/>
      <c r="AI1261" s="87"/>
      <c r="AJ1261" s="87"/>
      <c r="AK1261" s="87"/>
      <c r="AL1261" s="87"/>
      <c r="AM1261" s="87"/>
      <c r="AN1261" s="87"/>
      <c r="AO1261" s="87"/>
      <c r="AP1261" s="87"/>
      <c r="AQ1261" s="87"/>
      <c r="AR1261" s="87"/>
      <c r="AS1261" s="87"/>
      <c r="AT1261" s="87"/>
      <c r="AU1261" s="87"/>
      <c r="AV1261" s="87"/>
      <c r="AW1261" s="87"/>
      <c r="AX1261" s="87"/>
      <c r="AY1261" s="87"/>
      <c r="AZ1261" s="87"/>
      <c r="BA1261" s="87"/>
      <c r="BB1261" s="87"/>
      <c r="BC1261" s="87"/>
      <c r="BD1261" s="87"/>
      <c r="BE1261" s="87"/>
      <c r="BF1261" s="87"/>
      <c r="BG1261" s="87"/>
      <c r="BH1261" s="87"/>
      <c r="BI1261" s="87"/>
      <c r="BJ1261" s="87"/>
      <c r="BK1261" s="87"/>
      <c r="BL1261" s="87"/>
      <c r="BM1261" s="87"/>
      <c r="BN1261" s="87"/>
      <c r="BO1261" s="87"/>
      <c r="BP1261" s="87"/>
      <c r="BQ1261" s="87"/>
      <c r="BR1261" s="87"/>
      <c r="BS1261" s="63"/>
    </row>
    <row r="1262" spans="4:71" s="64" customFormat="1" ht="9.75" customHeight="1" x14ac:dyDescent="0.3">
      <c r="D1262" s="87"/>
      <c r="E1262" s="87"/>
      <c r="F1262" s="87"/>
      <c r="G1262" s="87"/>
      <c r="H1262" s="87"/>
      <c r="I1262" s="87"/>
      <c r="J1262" s="87"/>
      <c r="K1262" s="87"/>
      <c r="L1262" s="87"/>
      <c r="M1262" s="87"/>
      <c r="N1262" s="87"/>
      <c r="O1262" s="87"/>
      <c r="P1262" s="87"/>
      <c r="Q1262" s="87"/>
      <c r="R1262" s="87"/>
      <c r="S1262" s="87"/>
      <c r="T1262" s="87"/>
      <c r="U1262" s="87"/>
      <c r="V1262" s="87"/>
      <c r="W1262" s="87"/>
      <c r="X1262" s="87"/>
      <c r="Y1262" s="87"/>
      <c r="Z1262" s="87"/>
      <c r="AA1262" s="87"/>
      <c r="AB1262" s="87"/>
      <c r="AC1262" s="87"/>
      <c r="AD1262" s="87"/>
      <c r="AE1262" s="87"/>
      <c r="AF1262" s="87"/>
      <c r="AG1262" s="87"/>
      <c r="AH1262" s="87"/>
      <c r="AI1262" s="87"/>
      <c r="AJ1262" s="87"/>
      <c r="AK1262" s="87"/>
      <c r="AL1262" s="87"/>
      <c r="AM1262" s="87"/>
      <c r="AN1262" s="87"/>
      <c r="AO1262" s="87"/>
      <c r="AP1262" s="87"/>
      <c r="AQ1262" s="87"/>
      <c r="AR1262" s="87"/>
      <c r="AS1262" s="87"/>
      <c r="AT1262" s="87"/>
      <c r="AU1262" s="87"/>
      <c r="AV1262" s="87"/>
      <c r="AW1262" s="87"/>
      <c r="AX1262" s="87"/>
      <c r="AY1262" s="87"/>
      <c r="AZ1262" s="87"/>
      <c r="BA1262" s="87"/>
      <c r="BB1262" s="87"/>
      <c r="BC1262" s="87"/>
      <c r="BD1262" s="87"/>
      <c r="BE1262" s="87"/>
      <c r="BF1262" s="87"/>
      <c r="BG1262" s="87"/>
      <c r="BH1262" s="87"/>
      <c r="BI1262" s="87"/>
      <c r="BJ1262" s="87"/>
      <c r="BK1262" s="87"/>
      <c r="BL1262" s="87"/>
      <c r="BM1262" s="87"/>
      <c r="BN1262" s="87"/>
      <c r="BO1262" s="87"/>
      <c r="BP1262" s="87"/>
      <c r="BQ1262" s="87"/>
      <c r="BR1262" s="87"/>
      <c r="BS1262" s="63"/>
    </row>
    <row r="1263" spans="4:71" s="64" customFormat="1" ht="9.75" customHeight="1" x14ac:dyDescent="0.3">
      <c r="D1263" s="87"/>
      <c r="E1263" s="87"/>
      <c r="F1263" s="87"/>
      <c r="G1263" s="87"/>
      <c r="H1263" s="87"/>
      <c r="I1263" s="87"/>
      <c r="J1263" s="87"/>
      <c r="K1263" s="87"/>
      <c r="L1263" s="87"/>
      <c r="M1263" s="87"/>
      <c r="N1263" s="87"/>
      <c r="O1263" s="87"/>
      <c r="P1263" s="87"/>
      <c r="Q1263" s="87"/>
      <c r="R1263" s="87"/>
      <c r="S1263" s="87"/>
      <c r="T1263" s="87"/>
      <c r="U1263" s="87"/>
      <c r="V1263" s="87"/>
      <c r="W1263" s="87"/>
      <c r="X1263" s="87"/>
      <c r="Y1263" s="87"/>
      <c r="Z1263" s="87"/>
      <c r="AA1263" s="87"/>
      <c r="AB1263" s="87"/>
      <c r="AC1263" s="87"/>
      <c r="AD1263" s="87"/>
      <c r="AE1263" s="87"/>
      <c r="AF1263" s="87"/>
      <c r="AG1263" s="87"/>
      <c r="AH1263" s="87"/>
      <c r="AI1263" s="87"/>
      <c r="AJ1263" s="87"/>
      <c r="AK1263" s="87"/>
      <c r="AL1263" s="87"/>
      <c r="AM1263" s="87"/>
      <c r="AN1263" s="87"/>
      <c r="AO1263" s="87"/>
      <c r="AP1263" s="87"/>
      <c r="AQ1263" s="87"/>
      <c r="AR1263" s="87"/>
      <c r="AS1263" s="87"/>
      <c r="AT1263" s="87"/>
      <c r="AU1263" s="87"/>
      <c r="AV1263" s="87"/>
      <c r="AW1263" s="87"/>
      <c r="AX1263" s="87"/>
      <c r="AY1263" s="87"/>
      <c r="AZ1263" s="87"/>
      <c r="BA1263" s="87"/>
      <c r="BB1263" s="87"/>
      <c r="BC1263" s="87"/>
      <c r="BD1263" s="87"/>
      <c r="BE1263" s="87"/>
      <c r="BF1263" s="87"/>
      <c r="BG1263" s="87"/>
      <c r="BH1263" s="87"/>
      <c r="BI1263" s="87"/>
      <c r="BJ1263" s="87"/>
      <c r="BK1263" s="87"/>
      <c r="BL1263" s="87"/>
      <c r="BM1263" s="87"/>
      <c r="BN1263" s="87"/>
      <c r="BO1263" s="87"/>
      <c r="BP1263" s="87"/>
      <c r="BQ1263" s="87"/>
      <c r="BR1263" s="87"/>
      <c r="BS1263" s="63"/>
    </row>
    <row r="1264" spans="4:71" s="64" customFormat="1" ht="9.75" customHeight="1" x14ac:dyDescent="0.3">
      <c r="D1264" s="87"/>
      <c r="E1264" s="87"/>
      <c r="F1264" s="87"/>
      <c r="G1264" s="87"/>
      <c r="H1264" s="87"/>
      <c r="I1264" s="87"/>
      <c r="J1264" s="87"/>
      <c r="K1264" s="87"/>
      <c r="L1264" s="87"/>
      <c r="M1264" s="87"/>
      <c r="N1264" s="87"/>
      <c r="O1264" s="87"/>
      <c r="P1264" s="87"/>
      <c r="Q1264" s="87"/>
      <c r="R1264" s="87"/>
      <c r="S1264" s="87"/>
      <c r="T1264" s="87"/>
      <c r="U1264" s="87"/>
      <c r="V1264" s="87"/>
      <c r="W1264" s="87"/>
      <c r="X1264" s="87"/>
      <c r="Y1264" s="87"/>
      <c r="Z1264" s="87"/>
      <c r="AA1264" s="87"/>
      <c r="AB1264" s="87"/>
      <c r="AC1264" s="87"/>
      <c r="AD1264" s="87"/>
      <c r="AE1264" s="87"/>
      <c r="AF1264" s="87"/>
      <c r="AG1264" s="87"/>
      <c r="AH1264" s="87"/>
      <c r="AI1264" s="87"/>
      <c r="AJ1264" s="87"/>
      <c r="AK1264" s="87"/>
      <c r="AL1264" s="87"/>
      <c r="AM1264" s="87"/>
      <c r="AN1264" s="87"/>
      <c r="AO1264" s="87"/>
      <c r="AP1264" s="87"/>
      <c r="AQ1264" s="87"/>
      <c r="AR1264" s="87"/>
      <c r="AS1264" s="87"/>
      <c r="AT1264" s="87"/>
      <c r="AU1264" s="87"/>
      <c r="AV1264" s="87"/>
      <c r="AW1264" s="87"/>
      <c r="AX1264" s="87"/>
      <c r="AY1264" s="87"/>
      <c r="AZ1264" s="87"/>
      <c r="BA1264" s="87"/>
      <c r="BB1264" s="87"/>
      <c r="BC1264" s="87"/>
      <c r="BD1264" s="87"/>
      <c r="BE1264" s="87"/>
      <c r="BF1264" s="87"/>
      <c r="BG1264" s="87"/>
      <c r="BH1264" s="87"/>
      <c r="BI1264" s="87"/>
      <c r="BJ1264" s="87"/>
      <c r="BK1264" s="87"/>
      <c r="BL1264" s="87"/>
      <c r="BM1264" s="87"/>
      <c r="BN1264" s="87"/>
      <c r="BO1264" s="87"/>
      <c r="BP1264" s="87"/>
      <c r="BQ1264" s="87"/>
      <c r="BR1264" s="87"/>
      <c r="BS1264" s="63"/>
    </row>
    <row r="1265" spans="4:71" s="64" customFormat="1" ht="9.75" customHeight="1" x14ac:dyDescent="0.3">
      <c r="D1265" s="87"/>
      <c r="E1265" s="87"/>
      <c r="F1265" s="87"/>
      <c r="G1265" s="87"/>
      <c r="H1265" s="87"/>
      <c r="I1265" s="87"/>
      <c r="J1265" s="87"/>
      <c r="K1265" s="87"/>
      <c r="L1265" s="87"/>
      <c r="M1265" s="87"/>
      <c r="N1265" s="87"/>
      <c r="O1265" s="87"/>
      <c r="P1265" s="87"/>
      <c r="Q1265" s="87"/>
      <c r="R1265" s="87"/>
      <c r="S1265" s="87"/>
      <c r="T1265" s="87"/>
      <c r="U1265" s="87"/>
      <c r="V1265" s="87"/>
      <c r="W1265" s="87"/>
      <c r="X1265" s="87"/>
      <c r="Y1265" s="87"/>
      <c r="Z1265" s="87"/>
      <c r="AA1265" s="87"/>
      <c r="AB1265" s="87"/>
      <c r="AC1265" s="87"/>
      <c r="AD1265" s="87"/>
      <c r="AE1265" s="87"/>
      <c r="AF1265" s="87"/>
      <c r="AG1265" s="87"/>
      <c r="AH1265" s="87"/>
      <c r="AI1265" s="87"/>
      <c r="AJ1265" s="87"/>
      <c r="AK1265" s="87"/>
      <c r="AL1265" s="87"/>
      <c r="AM1265" s="87"/>
      <c r="AN1265" s="87"/>
      <c r="AO1265" s="87"/>
      <c r="AP1265" s="87"/>
      <c r="AQ1265" s="87"/>
      <c r="AR1265" s="87"/>
      <c r="AS1265" s="87"/>
      <c r="AT1265" s="87"/>
      <c r="AU1265" s="87"/>
      <c r="AV1265" s="87"/>
      <c r="AW1265" s="87"/>
      <c r="AX1265" s="87"/>
      <c r="AY1265" s="87"/>
      <c r="AZ1265" s="87"/>
      <c r="BA1265" s="87"/>
      <c r="BB1265" s="87"/>
      <c r="BC1265" s="87"/>
      <c r="BD1265" s="87"/>
      <c r="BE1265" s="87"/>
      <c r="BF1265" s="87"/>
      <c r="BG1265" s="87"/>
      <c r="BH1265" s="87"/>
      <c r="BI1265" s="87"/>
      <c r="BJ1265" s="87"/>
      <c r="BK1265" s="87"/>
      <c r="BL1265" s="87"/>
      <c r="BM1265" s="87"/>
      <c r="BN1265" s="87"/>
      <c r="BO1265" s="87"/>
      <c r="BP1265" s="87"/>
      <c r="BQ1265" s="87"/>
      <c r="BR1265" s="87"/>
      <c r="BS1265" s="63"/>
    </row>
    <row r="1266" spans="4:71" s="64" customFormat="1" ht="9.75" customHeight="1" x14ac:dyDescent="0.3">
      <c r="D1266" s="87"/>
      <c r="E1266" s="87"/>
      <c r="F1266" s="87"/>
      <c r="G1266" s="87"/>
      <c r="H1266" s="87"/>
      <c r="I1266" s="87"/>
      <c r="J1266" s="87"/>
      <c r="K1266" s="87"/>
      <c r="L1266" s="87"/>
      <c r="M1266" s="87"/>
      <c r="N1266" s="87"/>
      <c r="O1266" s="87"/>
      <c r="P1266" s="87"/>
      <c r="Q1266" s="87"/>
      <c r="R1266" s="87"/>
      <c r="S1266" s="87"/>
      <c r="T1266" s="87"/>
      <c r="U1266" s="87"/>
      <c r="V1266" s="87"/>
      <c r="W1266" s="87"/>
      <c r="X1266" s="87"/>
      <c r="Y1266" s="87"/>
      <c r="Z1266" s="87"/>
      <c r="AA1266" s="87"/>
      <c r="AB1266" s="87"/>
      <c r="AC1266" s="87"/>
      <c r="AD1266" s="87"/>
      <c r="AE1266" s="87"/>
      <c r="AF1266" s="87"/>
      <c r="AG1266" s="87"/>
      <c r="AH1266" s="87"/>
      <c r="AI1266" s="87"/>
      <c r="AJ1266" s="87"/>
      <c r="AK1266" s="87"/>
      <c r="AL1266" s="87"/>
      <c r="AM1266" s="87"/>
      <c r="AN1266" s="87"/>
      <c r="AO1266" s="87"/>
      <c r="AP1266" s="87"/>
      <c r="AQ1266" s="87"/>
      <c r="AR1266" s="87"/>
      <c r="AS1266" s="87"/>
      <c r="AT1266" s="87"/>
      <c r="AU1266" s="87"/>
      <c r="AV1266" s="87"/>
      <c r="AW1266" s="87"/>
      <c r="AX1266" s="87"/>
      <c r="AY1266" s="87"/>
      <c r="AZ1266" s="87"/>
      <c r="BA1266" s="87"/>
      <c r="BB1266" s="87"/>
      <c r="BC1266" s="87"/>
      <c r="BD1266" s="87"/>
      <c r="BE1266" s="87"/>
      <c r="BF1266" s="87"/>
      <c r="BG1266" s="87"/>
      <c r="BH1266" s="87"/>
      <c r="BI1266" s="87"/>
      <c r="BJ1266" s="87"/>
      <c r="BK1266" s="87"/>
      <c r="BL1266" s="87"/>
      <c r="BM1266" s="87"/>
      <c r="BN1266" s="87"/>
      <c r="BO1266" s="87"/>
      <c r="BP1266" s="87"/>
      <c r="BQ1266" s="87"/>
      <c r="BR1266" s="87"/>
      <c r="BS1266" s="63"/>
    </row>
    <row r="1267" spans="4:71" s="64" customFormat="1" ht="9.75" customHeight="1" x14ac:dyDescent="0.3">
      <c r="D1267" s="87"/>
      <c r="E1267" s="87"/>
      <c r="F1267" s="87"/>
      <c r="G1267" s="87"/>
      <c r="H1267" s="87"/>
      <c r="I1267" s="87"/>
      <c r="J1267" s="87"/>
      <c r="K1267" s="87"/>
      <c r="L1267" s="87"/>
      <c r="M1267" s="87"/>
      <c r="N1267" s="87"/>
      <c r="O1267" s="87"/>
      <c r="P1267" s="87"/>
      <c r="Q1267" s="87"/>
      <c r="R1267" s="87"/>
      <c r="S1267" s="87"/>
      <c r="T1267" s="87"/>
      <c r="U1267" s="87"/>
      <c r="V1267" s="87"/>
      <c r="W1267" s="87"/>
      <c r="X1267" s="87"/>
      <c r="Y1267" s="87"/>
      <c r="Z1267" s="87"/>
      <c r="AA1267" s="87"/>
      <c r="AB1267" s="87"/>
      <c r="AC1267" s="87"/>
      <c r="AD1267" s="87"/>
      <c r="AE1267" s="87"/>
      <c r="AF1267" s="87"/>
      <c r="AG1267" s="87"/>
      <c r="AH1267" s="87"/>
      <c r="AI1267" s="87"/>
      <c r="AJ1267" s="87"/>
      <c r="AK1267" s="87"/>
      <c r="AL1267" s="87"/>
      <c r="AM1267" s="87"/>
      <c r="AN1267" s="87"/>
      <c r="AO1267" s="87"/>
      <c r="AP1267" s="87"/>
      <c r="AQ1267" s="87"/>
      <c r="AR1267" s="87"/>
      <c r="AS1267" s="87"/>
      <c r="AT1267" s="87"/>
      <c r="AU1267" s="87"/>
      <c r="AV1267" s="87"/>
      <c r="AW1267" s="87"/>
      <c r="AX1267" s="87"/>
      <c r="AY1267" s="87"/>
      <c r="AZ1267" s="87"/>
      <c r="BA1267" s="87"/>
      <c r="BB1267" s="87"/>
      <c r="BC1267" s="87"/>
      <c r="BD1267" s="87"/>
      <c r="BE1267" s="87"/>
      <c r="BF1267" s="87"/>
      <c r="BG1267" s="87"/>
      <c r="BH1267" s="87"/>
      <c r="BI1267" s="87"/>
      <c r="BJ1267" s="87"/>
      <c r="BK1267" s="87"/>
      <c r="BL1267" s="87"/>
      <c r="BM1267" s="87"/>
      <c r="BN1267" s="87"/>
      <c r="BO1267" s="87"/>
      <c r="BP1267" s="87"/>
      <c r="BQ1267" s="87"/>
      <c r="BR1267" s="87"/>
      <c r="BS1267" s="63"/>
    </row>
    <row r="1268" spans="4:71" s="64" customFormat="1" ht="9.75" customHeight="1" x14ac:dyDescent="0.3">
      <c r="D1268" s="87"/>
      <c r="E1268" s="87"/>
      <c r="F1268" s="87"/>
      <c r="G1268" s="87"/>
      <c r="H1268" s="87"/>
      <c r="I1268" s="87"/>
      <c r="J1268" s="87"/>
      <c r="K1268" s="87"/>
      <c r="L1268" s="87"/>
      <c r="M1268" s="87"/>
      <c r="N1268" s="87"/>
      <c r="O1268" s="87"/>
      <c r="P1268" s="87"/>
      <c r="Q1268" s="87"/>
      <c r="R1268" s="87"/>
      <c r="S1268" s="87"/>
      <c r="T1268" s="87"/>
      <c r="U1268" s="87"/>
      <c r="V1268" s="87"/>
      <c r="W1268" s="87"/>
      <c r="X1268" s="87"/>
      <c r="Y1268" s="87"/>
      <c r="Z1268" s="87"/>
      <c r="AA1268" s="87"/>
      <c r="AB1268" s="87"/>
      <c r="AC1268" s="87"/>
      <c r="AD1268" s="87"/>
      <c r="AE1268" s="87"/>
      <c r="AF1268" s="87"/>
      <c r="AG1268" s="87"/>
      <c r="AH1268" s="87"/>
      <c r="AI1268" s="87"/>
      <c r="AJ1268" s="87"/>
      <c r="AK1268" s="87"/>
      <c r="AL1268" s="87"/>
      <c r="AM1268" s="87"/>
      <c r="AN1268" s="87"/>
      <c r="AO1268" s="87"/>
      <c r="AP1268" s="87"/>
      <c r="AQ1268" s="87"/>
      <c r="AR1268" s="87"/>
      <c r="AS1268" s="87"/>
      <c r="AT1268" s="87"/>
      <c r="AU1268" s="87"/>
      <c r="AV1268" s="87"/>
      <c r="AW1268" s="87"/>
      <c r="AX1268" s="87"/>
      <c r="AY1268" s="87"/>
      <c r="AZ1268" s="87"/>
      <c r="BA1268" s="87"/>
      <c r="BB1268" s="87"/>
      <c r="BC1268" s="87"/>
      <c r="BD1268" s="87"/>
      <c r="BE1268" s="87"/>
      <c r="BF1268" s="87"/>
      <c r="BG1268" s="87"/>
      <c r="BH1268" s="87"/>
      <c r="BI1268" s="87"/>
      <c r="BJ1268" s="87"/>
      <c r="BK1268" s="87"/>
      <c r="BL1268" s="87"/>
      <c r="BM1268" s="87"/>
      <c r="BN1268" s="87"/>
      <c r="BO1268" s="87"/>
      <c r="BP1268" s="87"/>
      <c r="BQ1268" s="87"/>
      <c r="BR1268" s="87"/>
      <c r="BS1268" s="63"/>
    </row>
    <row r="1269" spans="4:71" s="64" customFormat="1" ht="9.75" customHeight="1" x14ac:dyDescent="0.3">
      <c r="D1269" s="87"/>
      <c r="E1269" s="87"/>
      <c r="F1269" s="87"/>
      <c r="G1269" s="87"/>
      <c r="H1269" s="87"/>
      <c r="I1269" s="87"/>
      <c r="J1269" s="87"/>
      <c r="K1269" s="87"/>
      <c r="L1269" s="87"/>
      <c r="M1269" s="87"/>
      <c r="N1269" s="87"/>
      <c r="O1269" s="87"/>
      <c r="P1269" s="87"/>
      <c r="Q1269" s="87"/>
      <c r="R1269" s="87"/>
      <c r="S1269" s="87"/>
      <c r="T1269" s="87"/>
      <c r="U1269" s="87"/>
      <c r="V1269" s="87"/>
      <c r="W1269" s="87"/>
      <c r="X1269" s="87"/>
      <c r="Y1269" s="87"/>
      <c r="Z1269" s="87"/>
      <c r="AA1269" s="87"/>
      <c r="AB1269" s="87"/>
      <c r="AC1269" s="87"/>
      <c r="AD1269" s="87"/>
      <c r="AE1269" s="87"/>
      <c r="AF1269" s="87"/>
      <c r="AG1269" s="87"/>
      <c r="AH1269" s="87"/>
      <c r="AI1269" s="87"/>
      <c r="AJ1269" s="87"/>
      <c r="AK1269" s="87"/>
      <c r="AL1269" s="87"/>
      <c r="AM1269" s="87"/>
      <c r="AN1269" s="87"/>
      <c r="AO1269" s="87"/>
      <c r="AP1269" s="87"/>
      <c r="AQ1269" s="87"/>
      <c r="AR1269" s="87"/>
      <c r="AS1269" s="87"/>
      <c r="AT1269" s="87"/>
      <c r="AU1269" s="87"/>
      <c r="AV1269" s="87"/>
      <c r="AW1269" s="87"/>
      <c r="AX1269" s="87"/>
      <c r="AY1269" s="87"/>
      <c r="AZ1269" s="87"/>
      <c r="BA1269" s="87"/>
      <c r="BB1269" s="87"/>
      <c r="BC1269" s="87"/>
      <c r="BD1269" s="87"/>
      <c r="BE1269" s="87"/>
      <c r="BF1269" s="87"/>
      <c r="BG1269" s="87"/>
      <c r="BH1269" s="87"/>
      <c r="BI1269" s="87"/>
      <c r="BJ1269" s="87"/>
      <c r="BK1269" s="87"/>
      <c r="BL1269" s="87"/>
      <c r="BM1269" s="87"/>
      <c r="BN1269" s="87"/>
      <c r="BO1269" s="87"/>
      <c r="BP1269" s="87"/>
      <c r="BQ1269" s="87"/>
      <c r="BR1269" s="87"/>
      <c r="BS1269" s="63"/>
    </row>
    <row r="1270" spans="4:71" s="64" customFormat="1" ht="9.75" customHeight="1" x14ac:dyDescent="0.3">
      <c r="D1270" s="87"/>
      <c r="E1270" s="87"/>
      <c r="F1270" s="87"/>
      <c r="G1270" s="87"/>
      <c r="H1270" s="87"/>
      <c r="I1270" s="87"/>
      <c r="J1270" s="87"/>
      <c r="K1270" s="87"/>
      <c r="L1270" s="87"/>
      <c r="M1270" s="87"/>
      <c r="N1270" s="87"/>
      <c r="O1270" s="87"/>
      <c r="P1270" s="87"/>
      <c r="Q1270" s="87"/>
      <c r="R1270" s="87"/>
      <c r="S1270" s="87"/>
      <c r="T1270" s="87"/>
      <c r="U1270" s="87"/>
      <c r="V1270" s="87"/>
      <c r="W1270" s="87"/>
      <c r="X1270" s="87"/>
      <c r="Y1270" s="87"/>
      <c r="Z1270" s="87"/>
      <c r="AA1270" s="87"/>
      <c r="AB1270" s="87"/>
      <c r="AC1270" s="87"/>
      <c r="AD1270" s="87"/>
      <c r="AE1270" s="87"/>
      <c r="AF1270" s="87"/>
      <c r="AG1270" s="87"/>
      <c r="AH1270" s="87"/>
      <c r="AI1270" s="87"/>
      <c r="AJ1270" s="87"/>
      <c r="AK1270" s="87"/>
      <c r="AL1270" s="87"/>
      <c r="AM1270" s="87"/>
      <c r="AN1270" s="87"/>
      <c r="AO1270" s="87"/>
      <c r="AP1270" s="87"/>
      <c r="AQ1270" s="87"/>
      <c r="AR1270" s="87"/>
      <c r="AS1270" s="87"/>
      <c r="AT1270" s="87"/>
      <c r="AU1270" s="87"/>
      <c r="AV1270" s="87"/>
      <c r="AW1270" s="87"/>
      <c r="AX1270" s="87"/>
      <c r="AY1270" s="87"/>
      <c r="AZ1270" s="87"/>
      <c r="BA1270" s="87"/>
      <c r="BB1270" s="87"/>
      <c r="BC1270" s="87"/>
      <c r="BD1270" s="87"/>
      <c r="BE1270" s="87"/>
      <c r="BF1270" s="87"/>
      <c r="BG1270" s="87"/>
      <c r="BH1270" s="87"/>
      <c r="BI1270" s="87"/>
      <c r="BJ1270" s="87"/>
      <c r="BK1270" s="87"/>
      <c r="BL1270" s="87"/>
      <c r="BM1270" s="87"/>
      <c r="BN1270" s="87"/>
      <c r="BO1270" s="87"/>
      <c r="BP1270" s="87"/>
      <c r="BQ1270" s="87"/>
      <c r="BR1270" s="87"/>
      <c r="BS1270" s="63"/>
    </row>
    <row r="1271" spans="4:71" s="64" customFormat="1" ht="9.75" customHeight="1" x14ac:dyDescent="0.3">
      <c r="D1271" s="87"/>
      <c r="E1271" s="87"/>
      <c r="F1271" s="87"/>
      <c r="G1271" s="87"/>
      <c r="H1271" s="87"/>
      <c r="I1271" s="87"/>
      <c r="J1271" s="87"/>
      <c r="K1271" s="87"/>
      <c r="L1271" s="87"/>
      <c r="M1271" s="87"/>
      <c r="N1271" s="87"/>
      <c r="O1271" s="87"/>
      <c r="P1271" s="87"/>
      <c r="Q1271" s="87"/>
      <c r="R1271" s="87"/>
      <c r="S1271" s="87"/>
      <c r="T1271" s="87"/>
      <c r="U1271" s="87"/>
      <c r="V1271" s="87"/>
      <c r="W1271" s="87"/>
      <c r="X1271" s="87"/>
      <c r="Y1271" s="87"/>
      <c r="Z1271" s="87"/>
      <c r="AA1271" s="87"/>
      <c r="AB1271" s="87"/>
      <c r="AC1271" s="87"/>
      <c r="AD1271" s="87"/>
      <c r="AE1271" s="87"/>
      <c r="AF1271" s="87"/>
      <c r="AG1271" s="87"/>
      <c r="AH1271" s="87"/>
      <c r="AI1271" s="87"/>
      <c r="AJ1271" s="87"/>
      <c r="AK1271" s="87"/>
      <c r="AL1271" s="87"/>
      <c r="AM1271" s="87"/>
      <c r="AN1271" s="87"/>
      <c r="AO1271" s="87"/>
      <c r="AP1271" s="87"/>
      <c r="AQ1271" s="87"/>
      <c r="AR1271" s="87"/>
      <c r="AS1271" s="87"/>
      <c r="AT1271" s="87"/>
      <c r="AU1271" s="87"/>
      <c r="AV1271" s="87"/>
      <c r="AW1271" s="87"/>
      <c r="AX1271" s="87"/>
      <c r="AY1271" s="87"/>
      <c r="AZ1271" s="87"/>
      <c r="BA1271" s="87"/>
      <c r="BB1271" s="87"/>
      <c r="BC1271" s="87"/>
      <c r="BD1271" s="87"/>
      <c r="BE1271" s="87"/>
      <c r="BF1271" s="87"/>
      <c r="BG1271" s="87"/>
      <c r="BH1271" s="87"/>
      <c r="BI1271" s="87"/>
      <c r="BJ1271" s="87"/>
      <c r="BK1271" s="87"/>
      <c r="BL1271" s="87"/>
      <c r="BM1271" s="87"/>
      <c r="BN1271" s="87"/>
      <c r="BO1271" s="87"/>
      <c r="BP1271" s="87"/>
      <c r="BQ1271" s="87"/>
      <c r="BR1271" s="87"/>
      <c r="BS1271" s="63"/>
    </row>
    <row r="1272" spans="4:71" s="64" customFormat="1" ht="9.75" customHeight="1" x14ac:dyDescent="0.3">
      <c r="D1272" s="87"/>
      <c r="E1272" s="87"/>
      <c r="F1272" s="87"/>
      <c r="G1272" s="87"/>
      <c r="H1272" s="87"/>
      <c r="I1272" s="87"/>
      <c r="J1272" s="87"/>
      <c r="K1272" s="87"/>
      <c r="L1272" s="87"/>
      <c r="M1272" s="87"/>
      <c r="N1272" s="87"/>
      <c r="O1272" s="87"/>
      <c r="P1272" s="87"/>
      <c r="Q1272" s="87"/>
      <c r="R1272" s="87"/>
      <c r="S1272" s="87"/>
      <c r="T1272" s="87"/>
      <c r="U1272" s="87"/>
      <c r="V1272" s="87"/>
      <c r="W1272" s="87"/>
      <c r="X1272" s="87"/>
      <c r="Y1272" s="87"/>
      <c r="Z1272" s="87"/>
      <c r="AA1272" s="87"/>
      <c r="AB1272" s="87"/>
      <c r="AC1272" s="87"/>
      <c r="AD1272" s="87"/>
      <c r="AE1272" s="87"/>
      <c r="AF1272" s="87"/>
      <c r="AG1272" s="87"/>
      <c r="AH1272" s="87"/>
      <c r="AI1272" s="87"/>
      <c r="AJ1272" s="87"/>
      <c r="AK1272" s="87"/>
      <c r="AL1272" s="87"/>
      <c r="AM1272" s="87"/>
      <c r="AN1272" s="87"/>
      <c r="AO1272" s="87"/>
      <c r="AP1272" s="87"/>
      <c r="AQ1272" s="87"/>
      <c r="AR1272" s="87"/>
      <c r="AS1272" s="87"/>
      <c r="AT1272" s="87"/>
      <c r="AU1272" s="87"/>
      <c r="AV1272" s="87"/>
      <c r="AW1272" s="87"/>
      <c r="AX1272" s="87"/>
      <c r="AY1272" s="87"/>
      <c r="AZ1272" s="87"/>
      <c r="BA1272" s="87"/>
      <c r="BB1272" s="87"/>
      <c r="BC1272" s="87"/>
      <c r="BD1272" s="87"/>
      <c r="BE1272" s="87"/>
      <c r="BF1272" s="87"/>
      <c r="BG1272" s="87"/>
      <c r="BH1272" s="87"/>
      <c r="BI1272" s="87"/>
      <c r="BJ1272" s="87"/>
      <c r="BK1272" s="87"/>
      <c r="BL1272" s="87"/>
      <c r="BM1272" s="87"/>
      <c r="BN1272" s="87"/>
      <c r="BO1272" s="87"/>
      <c r="BP1272" s="87"/>
      <c r="BQ1272" s="87"/>
      <c r="BR1272" s="87"/>
      <c r="BS1272" s="63"/>
    </row>
    <row r="1273" spans="4:71" s="64" customFormat="1" ht="9.75" customHeight="1" x14ac:dyDescent="0.3">
      <c r="D1273" s="87"/>
      <c r="E1273" s="87"/>
      <c r="F1273" s="87"/>
      <c r="G1273" s="87"/>
      <c r="H1273" s="87"/>
      <c r="I1273" s="87"/>
      <c r="J1273" s="87"/>
      <c r="K1273" s="87"/>
      <c r="L1273" s="87"/>
      <c r="M1273" s="87"/>
      <c r="N1273" s="87"/>
      <c r="O1273" s="87"/>
      <c r="P1273" s="87"/>
      <c r="Q1273" s="87"/>
      <c r="R1273" s="87"/>
      <c r="S1273" s="87"/>
      <c r="T1273" s="87"/>
      <c r="U1273" s="87"/>
      <c r="V1273" s="87"/>
      <c r="W1273" s="87"/>
      <c r="X1273" s="87"/>
      <c r="Y1273" s="87"/>
      <c r="Z1273" s="87"/>
      <c r="AA1273" s="87"/>
      <c r="AB1273" s="87"/>
      <c r="AC1273" s="87"/>
      <c r="AD1273" s="87"/>
      <c r="AE1273" s="87"/>
      <c r="AF1273" s="87"/>
      <c r="AG1273" s="87"/>
      <c r="AH1273" s="87"/>
      <c r="AI1273" s="87"/>
      <c r="AJ1273" s="87"/>
      <c r="AK1273" s="87"/>
      <c r="AL1273" s="87"/>
      <c r="AM1273" s="87"/>
      <c r="AN1273" s="87"/>
      <c r="AO1273" s="87"/>
      <c r="AP1273" s="87"/>
      <c r="AQ1273" s="87"/>
      <c r="AR1273" s="87"/>
      <c r="AS1273" s="87"/>
      <c r="AT1273" s="87"/>
      <c r="AU1273" s="87"/>
      <c r="AV1273" s="87"/>
      <c r="AW1273" s="87"/>
      <c r="AX1273" s="87"/>
      <c r="AY1273" s="87"/>
      <c r="AZ1273" s="87"/>
      <c r="BA1273" s="87"/>
      <c r="BB1273" s="87"/>
      <c r="BC1273" s="87"/>
      <c r="BD1273" s="87"/>
      <c r="BE1273" s="87"/>
      <c r="BF1273" s="87"/>
      <c r="BG1273" s="87"/>
      <c r="BH1273" s="87"/>
      <c r="BI1273" s="87"/>
      <c r="BJ1273" s="87"/>
      <c r="BK1273" s="87"/>
      <c r="BL1273" s="87"/>
      <c r="BM1273" s="87"/>
      <c r="BN1273" s="87"/>
      <c r="BO1273" s="87"/>
      <c r="BP1273" s="87"/>
      <c r="BQ1273" s="87"/>
      <c r="BR1273" s="87"/>
      <c r="BS1273" s="63"/>
    </row>
    <row r="1274" spans="4:71" s="64" customFormat="1" ht="9.75" customHeight="1" x14ac:dyDescent="0.3">
      <c r="D1274" s="87"/>
      <c r="E1274" s="87"/>
      <c r="F1274" s="87"/>
      <c r="G1274" s="87"/>
      <c r="H1274" s="87"/>
      <c r="I1274" s="87"/>
      <c r="J1274" s="87"/>
      <c r="K1274" s="87"/>
      <c r="L1274" s="87"/>
      <c r="M1274" s="87"/>
      <c r="N1274" s="87"/>
      <c r="O1274" s="87"/>
      <c r="P1274" s="87"/>
      <c r="Q1274" s="87"/>
      <c r="R1274" s="87"/>
      <c r="S1274" s="87"/>
      <c r="T1274" s="87"/>
      <c r="U1274" s="87"/>
      <c r="V1274" s="87"/>
      <c r="W1274" s="87"/>
      <c r="X1274" s="87"/>
      <c r="Y1274" s="87"/>
      <c r="Z1274" s="87"/>
      <c r="AA1274" s="87"/>
      <c r="AB1274" s="87"/>
      <c r="AC1274" s="87"/>
      <c r="AD1274" s="87"/>
      <c r="AE1274" s="87"/>
      <c r="AF1274" s="87"/>
      <c r="AG1274" s="87"/>
      <c r="AH1274" s="87"/>
      <c r="AI1274" s="87"/>
      <c r="AJ1274" s="87"/>
      <c r="AK1274" s="87"/>
      <c r="AL1274" s="87"/>
      <c r="AM1274" s="87"/>
      <c r="AN1274" s="87"/>
      <c r="AO1274" s="87"/>
      <c r="AP1274" s="87"/>
      <c r="AQ1274" s="87"/>
      <c r="AR1274" s="87"/>
      <c r="AS1274" s="87"/>
      <c r="AT1274" s="87"/>
      <c r="AU1274" s="87"/>
      <c r="AV1274" s="87"/>
      <c r="AW1274" s="87"/>
      <c r="AX1274" s="87"/>
      <c r="AY1274" s="87"/>
      <c r="AZ1274" s="87"/>
      <c r="BA1274" s="87"/>
      <c r="BB1274" s="87"/>
      <c r="BC1274" s="87"/>
      <c r="BD1274" s="87"/>
      <c r="BE1274" s="87"/>
      <c r="BF1274" s="87"/>
      <c r="BG1274" s="87"/>
      <c r="BH1274" s="87"/>
      <c r="BI1274" s="87"/>
      <c r="BJ1274" s="87"/>
      <c r="BK1274" s="87"/>
      <c r="BL1274" s="87"/>
      <c r="BM1274" s="87"/>
      <c r="BN1274" s="87"/>
      <c r="BO1274" s="87"/>
      <c r="BP1274" s="87"/>
      <c r="BQ1274" s="87"/>
      <c r="BR1274" s="87"/>
      <c r="BS1274" s="63"/>
    </row>
    <row r="1275" spans="4:71" s="64" customFormat="1" ht="9.75" customHeight="1" x14ac:dyDescent="0.3">
      <c r="D1275" s="87"/>
      <c r="E1275" s="87"/>
      <c r="F1275" s="87"/>
      <c r="G1275" s="87"/>
      <c r="H1275" s="87"/>
      <c r="I1275" s="87"/>
      <c r="J1275" s="87"/>
      <c r="K1275" s="87"/>
      <c r="L1275" s="87"/>
      <c r="M1275" s="87"/>
      <c r="N1275" s="87"/>
      <c r="O1275" s="87"/>
      <c r="P1275" s="87"/>
      <c r="Q1275" s="87"/>
      <c r="R1275" s="87"/>
      <c r="S1275" s="87"/>
      <c r="T1275" s="87"/>
      <c r="U1275" s="87"/>
      <c r="V1275" s="87"/>
      <c r="W1275" s="87"/>
      <c r="X1275" s="87"/>
      <c r="Y1275" s="87"/>
      <c r="Z1275" s="87"/>
      <c r="AA1275" s="87"/>
      <c r="AB1275" s="87"/>
      <c r="AC1275" s="87"/>
      <c r="AD1275" s="87"/>
      <c r="AE1275" s="87"/>
      <c r="AF1275" s="87"/>
      <c r="AG1275" s="87"/>
      <c r="AH1275" s="87"/>
      <c r="AI1275" s="87"/>
      <c r="AJ1275" s="87"/>
      <c r="AK1275" s="87"/>
      <c r="AL1275" s="87"/>
      <c r="AM1275" s="87"/>
      <c r="AN1275" s="87"/>
      <c r="AO1275" s="87"/>
      <c r="AP1275" s="87"/>
      <c r="AQ1275" s="87"/>
      <c r="AR1275" s="87"/>
      <c r="AS1275" s="87"/>
      <c r="AT1275" s="87"/>
      <c r="AU1275" s="87"/>
      <c r="AV1275" s="87"/>
      <c r="AW1275" s="87"/>
      <c r="AX1275" s="87"/>
      <c r="AY1275" s="87"/>
      <c r="AZ1275" s="87"/>
      <c r="BA1275" s="87"/>
      <c r="BB1275" s="87"/>
      <c r="BC1275" s="87"/>
      <c r="BD1275" s="87"/>
      <c r="BE1275" s="87"/>
      <c r="BF1275" s="87"/>
      <c r="BG1275" s="87"/>
      <c r="BH1275" s="87"/>
      <c r="BI1275" s="87"/>
      <c r="BJ1275" s="87"/>
      <c r="BK1275" s="87"/>
      <c r="BL1275" s="87"/>
      <c r="BM1275" s="87"/>
      <c r="BN1275" s="87"/>
      <c r="BO1275" s="87"/>
      <c r="BP1275" s="87"/>
      <c r="BQ1275" s="87"/>
      <c r="BR1275" s="87"/>
      <c r="BS1275" s="63"/>
    </row>
    <row r="1276" spans="4:71" s="64" customFormat="1" ht="9.75" customHeight="1" x14ac:dyDescent="0.3">
      <c r="D1276" s="87"/>
      <c r="E1276" s="87"/>
      <c r="F1276" s="87"/>
      <c r="G1276" s="87"/>
      <c r="H1276" s="87"/>
      <c r="I1276" s="87"/>
      <c r="J1276" s="87"/>
      <c r="K1276" s="87"/>
      <c r="L1276" s="87"/>
      <c r="M1276" s="87"/>
      <c r="N1276" s="87"/>
      <c r="O1276" s="87"/>
      <c r="P1276" s="87"/>
      <c r="Q1276" s="87"/>
      <c r="R1276" s="87"/>
      <c r="S1276" s="87"/>
      <c r="T1276" s="87"/>
      <c r="U1276" s="87"/>
      <c r="V1276" s="87"/>
      <c r="W1276" s="87"/>
      <c r="X1276" s="87"/>
      <c r="Y1276" s="87"/>
      <c r="Z1276" s="87"/>
      <c r="AA1276" s="87"/>
      <c r="AB1276" s="87"/>
      <c r="AC1276" s="87"/>
      <c r="AD1276" s="87"/>
      <c r="AE1276" s="87"/>
      <c r="AF1276" s="87"/>
      <c r="AG1276" s="87"/>
      <c r="AH1276" s="87"/>
      <c r="AI1276" s="87"/>
      <c r="AJ1276" s="87"/>
      <c r="AK1276" s="87"/>
      <c r="AL1276" s="87"/>
      <c r="AM1276" s="87"/>
      <c r="AN1276" s="87"/>
      <c r="AO1276" s="87"/>
      <c r="AP1276" s="87"/>
      <c r="AQ1276" s="87"/>
      <c r="AR1276" s="87"/>
      <c r="AS1276" s="87"/>
      <c r="AT1276" s="87"/>
      <c r="AU1276" s="87"/>
      <c r="AV1276" s="87"/>
      <c r="AW1276" s="87"/>
      <c r="AX1276" s="87"/>
      <c r="AY1276" s="87"/>
      <c r="AZ1276" s="87"/>
      <c r="BA1276" s="87"/>
      <c r="BB1276" s="87"/>
      <c r="BC1276" s="87"/>
      <c r="BD1276" s="87"/>
      <c r="BE1276" s="87"/>
      <c r="BF1276" s="87"/>
      <c r="BG1276" s="87"/>
      <c r="BH1276" s="87"/>
      <c r="BI1276" s="87"/>
      <c r="BJ1276" s="87"/>
      <c r="BK1276" s="87"/>
      <c r="BL1276" s="87"/>
      <c r="BM1276" s="87"/>
      <c r="BN1276" s="87"/>
      <c r="BO1276" s="87"/>
      <c r="BP1276" s="87"/>
      <c r="BQ1276" s="87"/>
      <c r="BR1276" s="87"/>
      <c r="BS1276" s="63"/>
    </row>
    <row r="1277" spans="4:71" s="64" customFormat="1" ht="9.75" customHeight="1" x14ac:dyDescent="0.3">
      <c r="D1277" s="87"/>
      <c r="E1277" s="87"/>
      <c r="F1277" s="87"/>
      <c r="G1277" s="87"/>
      <c r="H1277" s="87"/>
      <c r="I1277" s="87"/>
      <c r="J1277" s="87"/>
      <c r="K1277" s="87"/>
      <c r="L1277" s="87"/>
      <c r="M1277" s="87"/>
      <c r="N1277" s="87"/>
      <c r="O1277" s="87"/>
      <c r="P1277" s="87"/>
      <c r="Q1277" s="87"/>
      <c r="R1277" s="87"/>
      <c r="S1277" s="87"/>
      <c r="T1277" s="87"/>
      <c r="U1277" s="87"/>
      <c r="V1277" s="87"/>
      <c r="W1277" s="87"/>
      <c r="X1277" s="87"/>
      <c r="Y1277" s="87"/>
      <c r="Z1277" s="87"/>
      <c r="AA1277" s="87"/>
      <c r="AB1277" s="87"/>
      <c r="AC1277" s="87"/>
      <c r="AD1277" s="87"/>
      <c r="AE1277" s="87"/>
      <c r="AF1277" s="87"/>
      <c r="AG1277" s="87"/>
      <c r="AH1277" s="87"/>
      <c r="AI1277" s="87"/>
      <c r="AJ1277" s="87"/>
      <c r="AK1277" s="87"/>
      <c r="AL1277" s="87"/>
      <c r="AM1277" s="87"/>
      <c r="AN1277" s="87"/>
      <c r="AO1277" s="87"/>
      <c r="AP1277" s="87"/>
      <c r="AQ1277" s="87"/>
      <c r="AR1277" s="87"/>
      <c r="AS1277" s="87"/>
      <c r="AT1277" s="87"/>
      <c r="AU1277" s="87"/>
      <c r="AV1277" s="87"/>
      <c r="AW1277" s="87"/>
      <c r="AX1277" s="87"/>
      <c r="AY1277" s="87"/>
      <c r="AZ1277" s="87"/>
      <c r="BA1277" s="87"/>
      <c r="BB1277" s="87"/>
      <c r="BC1277" s="87"/>
      <c r="BD1277" s="87"/>
      <c r="BE1277" s="87"/>
      <c r="BF1277" s="87"/>
      <c r="BG1277" s="87"/>
      <c r="BH1277" s="87"/>
      <c r="BI1277" s="87"/>
      <c r="BJ1277" s="87"/>
      <c r="BK1277" s="87"/>
      <c r="BL1277" s="87"/>
      <c r="BM1277" s="87"/>
      <c r="BN1277" s="87"/>
      <c r="BO1277" s="87"/>
      <c r="BP1277" s="87"/>
      <c r="BQ1277" s="87"/>
      <c r="BR1277" s="87"/>
      <c r="BS1277" s="63"/>
    </row>
    <row r="1278" spans="4:71" s="64" customFormat="1" ht="9.75" customHeight="1" x14ac:dyDescent="0.3">
      <c r="D1278" s="87"/>
      <c r="E1278" s="87"/>
      <c r="F1278" s="87"/>
      <c r="G1278" s="87"/>
      <c r="H1278" s="87"/>
      <c r="I1278" s="87"/>
      <c r="J1278" s="87"/>
      <c r="K1278" s="87"/>
      <c r="L1278" s="87"/>
      <c r="M1278" s="87"/>
      <c r="N1278" s="87"/>
      <c r="O1278" s="87"/>
      <c r="P1278" s="87"/>
      <c r="Q1278" s="87"/>
      <c r="R1278" s="87"/>
      <c r="S1278" s="87"/>
      <c r="T1278" s="87"/>
      <c r="U1278" s="87"/>
      <c r="V1278" s="87"/>
      <c r="W1278" s="87"/>
      <c r="X1278" s="87"/>
      <c r="Y1278" s="87"/>
      <c r="Z1278" s="87"/>
      <c r="AA1278" s="87"/>
      <c r="AB1278" s="87"/>
      <c r="AC1278" s="87"/>
      <c r="AD1278" s="87"/>
      <c r="AE1278" s="87"/>
      <c r="AF1278" s="87"/>
      <c r="AG1278" s="87"/>
      <c r="AH1278" s="87"/>
      <c r="AI1278" s="87"/>
      <c r="AJ1278" s="87"/>
      <c r="AK1278" s="87"/>
      <c r="AL1278" s="87"/>
      <c r="AM1278" s="87"/>
      <c r="AN1278" s="87"/>
      <c r="AO1278" s="87"/>
      <c r="AP1278" s="87"/>
      <c r="AQ1278" s="87"/>
      <c r="AR1278" s="87"/>
      <c r="AS1278" s="87"/>
      <c r="AT1278" s="87"/>
      <c r="AU1278" s="87"/>
      <c r="AV1278" s="87"/>
      <c r="AW1278" s="87"/>
      <c r="AX1278" s="87"/>
      <c r="AY1278" s="87"/>
      <c r="AZ1278" s="87"/>
      <c r="BA1278" s="87"/>
      <c r="BB1278" s="87"/>
      <c r="BC1278" s="87"/>
      <c r="BD1278" s="87"/>
      <c r="BE1278" s="87"/>
      <c r="BF1278" s="87"/>
      <c r="BG1278" s="87"/>
      <c r="BH1278" s="87"/>
      <c r="BI1278" s="87"/>
      <c r="BJ1278" s="87"/>
      <c r="BK1278" s="87"/>
      <c r="BL1278" s="87"/>
      <c r="BM1278" s="87"/>
      <c r="BN1278" s="87"/>
      <c r="BO1278" s="87"/>
      <c r="BP1278" s="87"/>
      <c r="BQ1278" s="87"/>
      <c r="BR1278" s="87"/>
      <c r="BS1278" s="63"/>
    </row>
    <row r="1279" spans="4:71" s="64" customFormat="1" ht="9.75" customHeight="1" x14ac:dyDescent="0.3">
      <c r="D1279" s="87"/>
      <c r="E1279" s="87"/>
      <c r="F1279" s="87"/>
      <c r="G1279" s="87"/>
      <c r="H1279" s="87"/>
      <c r="I1279" s="87"/>
      <c r="J1279" s="87"/>
      <c r="K1279" s="87"/>
      <c r="L1279" s="87"/>
      <c r="M1279" s="87"/>
      <c r="N1279" s="87"/>
      <c r="O1279" s="87"/>
      <c r="P1279" s="87"/>
      <c r="Q1279" s="87"/>
      <c r="R1279" s="87"/>
      <c r="S1279" s="87"/>
      <c r="T1279" s="87"/>
      <c r="U1279" s="87"/>
      <c r="V1279" s="87"/>
      <c r="W1279" s="87"/>
      <c r="X1279" s="87"/>
      <c r="Y1279" s="87"/>
      <c r="Z1279" s="87"/>
      <c r="AA1279" s="87"/>
      <c r="AB1279" s="87"/>
      <c r="AC1279" s="87"/>
      <c r="AD1279" s="87"/>
      <c r="AE1279" s="87"/>
      <c r="AF1279" s="87"/>
      <c r="AG1279" s="87"/>
      <c r="AH1279" s="87"/>
      <c r="AI1279" s="87"/>
      <c r="AJ1279" s="87"/>
      <c r="AK1279" s="87"/>
      <c r="AL1279" s="87"/>
      <c r="AM1279" s="87"/>
      <c r="AN1279" s="87"/>
      <c r="AO1279" s="87"/>
      <c r="AP1279" s="87"/>
      <c r="AQ1279" s="87"/>
      <c r="AR1279" s="87"/>
      <c r="AS1279" s="87"/>
      <c r="AT1279" s="87"/>
      <c r="AU1279" s="87"/>
      <c r="AV1279" s="87"/>
      <c r="AW1279" s="87"/>
      <c r="AX1279" s="87"/>
      <c r="AY1279" s="87"/>
      <c r="AZ1279" s="87"/>
      <c r="BA1279" s="87"/>
      <c r="BB1279" s="87"/>
      <c r="BC1279" s="87"/>
      <c r="BD1279" s="87"/>
      <c r="BE1279" s="87"/>
      <c r="BF1279" s="87"/>
      <c r="BG1279" s="87"/>
      <c r="BH1279" s="87"/>
      <c r="BI1279" s="87"/>
      <c r="BJ1279" s="87"/>
      <c r="BK1279" s="87"/>
      <c r="BL1279" s="87"/>
      <c r="BM1279" s="87"/>
      <c r="BN1279" s="87"/>
      <c r="BO1279" s="87"/>
      <c r="BP1279" s="87"/>
      <c r="BQ1279" s="87"/>
      <c r="BR1279" s="87"/>
      <c r="BS1279" s="63"/>
    </row>
    <row r="1280" spans="4:71" s="64" customFormat="1" ht="9.75" customHeight="1" x14ac:dyDescent="0.3">
      <c r="D1280" s="87"/>
      <c r="E1280" s="87"/>
      <c r="F1280" s="87"/>
      <c r="G1280" s="87"/>
      <c r="H1280" s="87"/>
      <c r="I1280" s="87"/>
      <c r="J1280" s="87"/>
      <c r="K1280" s="87"/>
      <c r="L1280" s="87"/>
      <c r="M1280" s="87"/>
      <c r="N1280" s="87"/>
      <c r="O1280" s="87"/>
      <c r="P1280" s="87"/>
      <c r="Q1280" s="87"/>
      <c r="R1280" s="87"/>
      <c r="S1280" s="87"/>
      <c r="T1280" s="87"/>
      <c r="U1280" s="87"/>
      <c r="V1280" s="87"/>
      <c r="W1280" s="87"/>
      <c r="X1280" s="87"/>
      <c r="Y1280" s="87"/>
      <c r="Z1280" s="87"/>
      <c r="AA1280" s="87"/>
      <c r="AB1280" s="87"/>
      <c r="AC1280" s="87"/>
      <c r="AD1280" s="87"/>
      <c r="AE1280" s="87"/>
      <c r="AF1280" s="87"/>
      <c r="AG1280" s="87"/>
      <c r="AH1280" s="87"/>
      <c r="AI1280" s="87"/>
      <c r="AJ1280" s="87"/>
      <c r="AK1280" s="87"/>
      <c r="AL1280" s="87"/>
      <c r="AM1280" s="87"/>
      <c r="AN1280" s="87"/>
      <c r="AO1280" s="87"/>
      <c r="AP1280" s="87"/>
      <c r="AQ1280" s="87"/>
      <c r="AR1280" s="87"/>
      <c r="AS1280" s="87"/>
      <c r="AT1280" s="87"/>
      <c r="AU1280" s="87"/>
      <c r="AV1280" s="87"/>
      <c r="AW1280" s="87"/>
      <c r="AX1280" s="87"/>
      <c r="AY1280" s="87"/>
      <c r="AZ1280" s="87"/>
      <c r="BA1280" s="87"/>
      <c r="BB1280" s="87"/>
      <c r="BC1280" s="87"/>
      <c r="BD1280" s="87"/>
      <c r="BE1280" s="87"/>
      <c r="BF1280" s="87"/>
      <c r="BG1280" s="87"/>
      <c r="BH1280" s="87"/>
      <c r="BI1280" s="87"/>
      <c r="BJ1280" s="87"/>
      <c r="BK1280" s="87"/>
      <c r="BL1280" s="87"/>
      <c r="BM1280" s="87"/>
      <c r="BN1280" s="87"/>
      <c r="BO1280" s="87"/>
      <c r="BP1280" s="87"/>
      <c r="BQ1280" s="87"/>
      <c r="BR1280" s="87"/>
      <c r="BS1280" s="63"/>
    </row>
    <row r="1281" spans="4:71" s="64" customFormat="1" ht="9.75" customHeight="1" x14ac:dyDescent="0.3">
      <c r="D1281" s="87"/>
      <c r="E1281" s="87"/>
      <c r="F1281" s="87"/>
      <c r="G1281" s="87"/>
      <c r="H1281" s="87"/>
      <c r="I1281" s="87"/>
      <c r="J1281" s="87"/>
      <c r="K1281" s="87"/>
      <c r="L1281" s="87"/>
      <c r="M1281" s="87"/>
      <c r="N1281" s="87"/>
      <c r="O1281" s="87"/>
      <c r="P1281" s="87"/>
      <c r="Q1281" s="87"/>
      <c r="R1281" s="87"/>
      <c r="S1281" s="87"/>
      <c r="T1281" s="87"/>
      <c r="U1281" s="87"/>
      <c r="V1281" s="87"/>
      <c r="W1281" s="87"/>
      <c r="X1281" s="87"/>
      <c r="Y1281" s="87"/>
      <c r="Z1281" s="87"/>
      <c r="AA1281" s="87"/>
      <c r="AB1281" s="87"/>
      <c r="AC1281" s="87"/>
      <c r="AD1281" s="87"/>
      <c r="AE1281" s="87"/>
      <c r="AF1281" s="87"/>
      <c r="AG1281" s="87"/>
      <c r="AH1281" s="87"/>
      <c r="AI1281" s="87"/>
      <c r="AJ1281" s="87"/>
      <c r="AK1281" s="87"/>
      <c r="AL1281" s="87"/>
      <c r="AM1281" s="87"/>
      <c r="AN1281" s="87"/>
      <c r="AO1281" s="87"/>
      <c r="AP1281" s="87"/>
      <c r="AQ1281" s="87"/>
      <c r="AR1281" s="87"/>
      <c r="AS1281" s="87"/>
      <c r="AT1281" s="87"/>
      <c r="AU1281" s="87"/>
      <c r="AV1281" s="87"/>
      <c r="AW1281" s="87"/>
      <c r="AX1281" s="87"/>
      <c r="AY1281" s="87"/>
      <c r="AZ1281" s="87"/>
      <c r="BA1281" s="87"/>
      <c r="BB1281" s="87"/>
      <c r="BC1281" s="87"/>
      <c r="BD1281" s="87"/>
      <c r="BE1281" s="87"/>
      <c r="BF1281" s="87"/>
      <c r="BG1281" s="87"/>
      <c r="BH1281" s="87"/>
      <c r="BI1281" s="87"/>
      <c r="BJ1281" s="87"/>
      <c r="BK1281" s="87"/>
      <c r="BL1281" s="87"/>
      <c r="BM1281" s="87"/>
      <c r="BN1281" s="87"/>
      <c r="BO1281" s="87"/>
      <c r="BP1281" s="87"/>
      <c r="BQ1281" s="87"/>
      <c r="BR1281" s="87"/>
      <c r="BS1281" s="63"/>
    </row>
    <row r="1282" spans="4:71" s="64" customFormat="1" ht="9.75" customHeight="1" x14ac:dyDescent="0.3">
      <c r="D1282" s="87"/>
      <c r="E1282" s="87"/>
      <c r="F1282" s="87"/>
      <c r="G1282" s="87"/>
      <c r="H1282" s="87"/>
      <c r="I1282" s="87"/>
      <c r="J1282" s="87"/>
      <c r="K1282" s="87"/>
      <c r="L1282" s="87"/>
      <c r="M1282" s="87"/>
      <c r="N1282" s="87"/>
      <c r="O1282" s="87"/>
      <c r="P1282" s="87"/>
      <c r="Q1282" s="87"/>
      <c r="R1282" s="87"/>
      <c r="S1282" s="87"/>
      <c r="T1282" s="87"/>
      <c r="U1282" s="87"/>
      <c r="V1282" s="87"/>
      <c r="W1282" s="87"/>
      <c r="X1282" s="87"/>
      <c r="Y1282" s="87"/>
      <c r="Z1282" s="87"/>
      <c r="AA1282" s="87"/>
      <c r="AB1282" s="87"/>
      <c r="AC1282" s="87"/>
      <c r="AD1282" s="87"/>
      <c r="AE1282" s="87"/>
      <c r="AF1282" s="87"/>
      <c r="AG1282" s="87"/>
      <c r="AH1282" s="87"/>
      <c r="AI1282" s="87"/>
      <c r="AJ1282" s="87"/>
      <c r="AK1282" s="87"/>
      <c r="AL1282" s="87"/>
      <c r="AM1282" s="87"/>
      <c r="AN1282" s="87"/>
      <c r="AO1282" s="87"/>
      <c r="AP1282" s="87"/>
      <c r="AQ1282" s="87"/>
      <c r="AR1282" s="87"/>
      <c r="AS1282" s="87"/>
      <c r="AT1282" s="87"/>
      <c r="AU1282" s="87"/>
      <c r="AV1282" s="87"/>
      <c r="AW1282" s="87"/>
      <c r="AX1282" s="87"/>
      <c r="AY1282" s="87"/>
      <c r="AZ1282" s="87"/>
      <c r="BA1282" s="87"/>
      <c r="BB1282" s="87"/>
      <c r="BC1282" s="87"/>
      <c r="BD1282" s="87"/>
      <c r="BE1282" s="87"/>
      <c r="BF1282" s="87"/>
      <c r="BG1282" s="87"/>
      <c r="BH1282" s="87"/>
      <c r="BI1282" s="87"/>
      <c r="BJ1282" s="87"/>
      <c r="BK1282" s="87"/>
      <c r="BL1282" s="87"/>
      <c r="BM1282" s="87"/>
      <c r="BN1282" s="87"/>
      <c r="BO1282" s="87"/>
      <c r="BP1282" s="87"/>
      <c r="BQ1282" s="87"/>
      <c r="BR1282" s="87"/>
      <c r="BS1282" s="63"/>
    </row>
    <row r="1283" spans="4:71" s="64" customFormat="1" ht="9.75" customHeight="1" x14ac:dyDescent="0.3">
      <c r="D1283" s="87"/>
      <c r="E1283" s="87"/>
      <c r="F1283" s="87"/>
      <c r="G1283" s="87"/>
      <c r="H1283" s="87"/>
      <c r="I1283" s="87"/>
      <c r="J1283" s="87"/>
      <c r="K1283" s="87"/>
      <c r="L1283" s="87"/>
      <c r="M1283" s="87"/>
      <c r="N1283" s="87"/>
      <c r="O1283" s="87"/>
      <c r="P1283" s="87"/>
      <c r="Q1283" s="87"/>
      <c r="R1283" s="87"/>
      <c r="S1283" s="87"/>
      <c r="T1283" s="87"/>
      <c r="U1283" s="87"/>
      <c r="V1283" s="87"/>
      <c r="W1283" s="87"/>
      <c r="X1283" s="87"/>
      <c r="Y1283" s="87"/>
      <c r="Z1283" s="87"/>
      <c r="AA1283" s="87"/>
      <c r="AB1283" s="87"/>
      <c r="AC1283" s="87"/>
      <c r="AD1283" s="87"/>
      <c r="AE1283" s="87"/>
      <c r="AF1283" s="87"/>
      <c r="AG1283" s="87"/>
      <c r="AH1283" s="87"/>
      <c r="AI1283" s="87"/>
      <c r="AJ1283" s="87"/>
      <c r="AK1283" s="87"/>
      <c r="AL1283" s="87"/>
      <c r="AM1283" s="87"/>
      <c r="AN1283" s="87"/>
      <c r="AO1283" s="87"/>
      <c r="AP1283" s="87"/>
      <c r="AQ1283" s="87"/>
      <c r="AR1283" s="87"/>
      <c r="AS1283" s="87"/>
      <c r="AT1283" s="87"/>
      <c r="AU1283" s="87"/>
      <c r="AV1283" s="87"/>
      <c r="AW1283" s="87"/>
      <c r="AX1283" s="87"/>
      <c r="AY1283" s="87"/>
      <c r="AZ1283" s="87"/>
      <c r="BA1283" s="87"/>
      <c r="BB1283" s="87"/>
      <c r="BC1283" s="87"/>
      <c r="BD1283" s="87"/>
      <c r="BE1283" s="87"/>
      <c r="BF1283" s="87"/>
      <c r="BG1283" s="87"/>
      <c r="BH1283" s="87"/>
      <c r="BI1283" s="87"/>
      <c r="BJ1283" s="87"/>
      <c r="BK1283" s="87"/>
      <c r="BL1283" s="87"/>
      <c r="BM1283" s="87"/>
      <c r="BN1283" s="87"/>
      <c r="BO1283" s="87"/>
      <c r="BP1283" s="87"/>
      <c r="BQ1283" s="87"/>
      <c r="BR1283" s="87"/>
      <c r="BS1283" s="63"/>
    </row>
    <row r="1284" spans="4:71" s="64" customFormat="1" ht="9.75" customHeight="1" x14ac:dyDescent="0.3">
      <c r="D1284" s="87"/>
      <c r="E1284" s="87"/>
      <c r="F1284" s="87"/>
      <c r="G1284" s="87"/>
      <c r="H1284" s="87"/>
      <c r="I1284" s="87"/>
      <c r="J1284" s="87"/>
      <c r="K1284" s="87"/>
      <c r="L1284" s="87"/>
      <c r="M1284" s="87"/>
      <c r="N1284" s="87"/>
      <c r="O1284" s="87"/>
      <c r="P1284" s="87"/>
      <c r="Q1284" s="87"/>
      <c r="R1284" s="87"/>
      <c r="S1284" s="87"/>
      <c r="T1284" s="87"/>
      <c r="U1284" s="87"/>
      <c r="V1284" s="87"/>
      <c r="W1284" s="87"/>
      <c r="X1284" s="87"/>
      <c r="Y1284" s="87"/>
      <c r="Z1284" s="87"/>
      <c r="AA1284" s="87"/>
      <c r="AB1284" s="87"/>
      <c r="AC1284" s="87"/>
      <c r="AD1284" s="87"/>
      <c r="AE1284" s="87"/>
      <c r="AF1284" s="87"/>
      <c r="AG1284" s="87"/>
      <c r="AH1284" s="87"/>
      <c r="AI1284" s="87"/>
      <c r="AJ1284" s="87"/>
      <c r="AK1284" s="87"/>
      <c r="AL1284" s="87"/>
      <c r="AM1284" s="87"/>
      <c r="AN1284" s="87"/>
      <c r="AO1284" s="87"/>
      <c r="AP1284" s="87"/>
      <c r="AQ1284" s="87"/>
      <c r="AR1284" s="87"/>
      <c r="AS1284" s="87"/>
      <c r="AT1284" s="87"/>
      <c r="AU1284" s="87"/>
      <c r="AV1284" s="87"/>
      <c r="AW1284" s="87"/>
      <c r="AX1284" s="87"/>
      <c r="AY1284" s="87"/>
      <c r="AZ1284" s="87"/>
      <c r="BA1284" s="87"/>
      <c r="BB1284" s="87"/>
      <c r="BC1284" s="87"/>
      <c r="BD1284" s="87"/>
      <c r="BE1284" s="87"/>
      <c r="BF1284" s="87"/>
      <c r="BG1284" s="87"/>
      <c r="BH1284" s="87"/>
      <c r="BI1284" s="87"/>
      <c r="BJ1284" s="87"/>
      <c r="BK1284" s="87"/>
      <c r="BL1284" s="87"/>
      <c r="BM1284" s="87"/>
      <c r="BN1284" s="87"/>
      <c r="BO1284" s="87"/>
      <c r="BP1284" s="87"/>
      <c r="BQ1284" s="87"/>
      <c r="BR1284" s="87"/>
      <c r="BS1284" s="63"/>
    </row>
    <row r="1285" spans="4:71" s="64" customFormat="1" ht="9.75" customHeight="1" x14ac:dyDescent="0.3">
      <c r="D1285" s="87"/>
      <c r="E1285" s="87"/>
      <c r="F1285" s="87"/>
      <c r="G1285" s="87"/>
      <c r="H1285" s="87"/>
      <c r="I1285" s="87"/>
      <c r="J1285" s="87"/>
      <c r="K1285" s="87"/>
      <c r="L1285" s="87"/>
      <c r="M1285" s="87"/>
      <c r="N1285" s="87"/>
      <c r="O1285" s="87"/>
      <c r="P1285" s="87"/>
      <c r="Q1285" s="87"/>
      <c r="R1285" s="87"/>
      <c r="S1285" s="87"/>
      <c r="T1285" s="87"/>
      <c r="U1285" s="87"/>
      <c r="V1285" s="87"/>
      <c r="W1285" s="87"/>
      <c r="X1285" s="87"/>
      <c r="Y1285" s="87"/>
      <c r="Z1285" s="87"/>
      <c r="AA1285" s="87"/>
      <c r="AB1285" s="87"/>
      <c r="AC1285" s="87"/>
      <c r="AD1285" s="87"/>
      <c r="AE1285" s="87"/>
      <c r="AF1285" s="87"/>
      <c r="AG1285" s="87"/>
      <c r="AH1285" s="87"/>
      <c r="AI1285" s="87"/>
      <c r="AJ1285" s="87"/>
      <c r="AK1285" s="87"/>
      <c r="AL1285" s="87"/>
      <c r="AM1285" s="87"/>
      <c r="AN1285" s="87"/>
      <c r="AO1285" s="87"/>
      <c r="AP1285" s="87"/>
      <c r="AQ1285" s="87"/>
      <c r="AR1285" s="87"/>
      <c r="AS1285" s="87"/>
      <c r="AT1285" s="87"/>
      <c r="AU1285" s="87"/>
      <c r="AV1285" s="87"/>
      <c r="AW1285" s="87"/>
      <c r="AX1285" s="87"/>
      <c r="AY1285" s="87"/>
      <c r="AZ1285" s="87"/>
      <c r="BA1285" s="87"/>
      <c r="BB1285" s="87"/>
      <c r="BC1285" s="87"/>
      <c r="BD1285" s="87"/>
      <c r="BE1285" s="87"/>
      <c r="BF1285" s="87"/>
      <c r="BG1285" s="87"/>
      <c r="BH1285" s="87"/>
      <c r="BI1285" s="87"/>
      <c r="BJ1285" s="87"/>
      <c r="BK1285" s="87"/>
      <c r="BL1285" s="87"/>
      <c r="BM1285" s="87"/>
      <c r="BN1285" s="87"/>
      <c r="BO1285" s="87"/>
      <c r="BP1285" s="87"/>
      <c r="BQ1285" s="87"/>
      <c r="BR1285" s="87"/>
      <c r="BS1285" s="63"/>
    </row>
    <row r="1286" spans="4:71" s="64" customFormat="1" ht="9.75" customHeight="1" x14ac:dyDescent="0.3">
      <c r="D1286" s="87"/>
      <c r="E1286" s="87"/>
      <c r="F1286" s="87"/>
      <c r="G1286" s="87"/>
      <c r="H1286" s="87"/>
      <c r="I1286" s="87"/>
      <c r="J1286" s="87"/>
      <c r="K1286" s="87"/>
      <c r="L1286" s="87"/>
      <c r="M1286" s="87"/>
      <c r="N1286" s="87"/>
      <c r="O1286" s="87"/>
      <c r="P1286" s="87"/>
      <c r="Q1286" s="87"/>
      <c r="R1286" s="87"/>
      <c r="S1286" s="87"/>
      <c r="T1286" s="87"/>
      <c r="U1286" s="87"/>
      <c r="V1286" s="87"/>
      <c r="W1286" s="87"/>
      <c r="X1286" s="87"/>
      <c r="Y1286" s="87"/>
      <c r="Z1286" s="87"/>
      <c r="AA1286" s="87"/>
      <c r="AB1286" s="87"/>
      <c r="AC1286" s="87"/>
      <c r="AD1286" s="87"/>
      <c r="AE1286" s="87"/>
      <c r="AF1286" s="87"/>
      <c r="AG1286" s="87"/>
      <c r="AH1286" s="87"/>
      <c r="AI1286" s="87"/>
      <c r="AJ1286" s="87"/>
      <c r="AK1286" s="87"/>
      <c r="AL1286" s="87"/>
      <c r="AM1286" s="87"/>
      <c r="AN1286" s="87"/>
      <c r="AO1286" s="87"/>
      <c r="AP1286" s="87"/>
      <c r="AQ1286" s="87"/>
      <c r="AR1286" s="87"/>
      <c r="AS1286" s="87"/>
      <c r="AT1286" s="87"/>
      <c r="AU1286" s="87"/>
      <c r="AV1286" s="87"/>
      <c r="AW1286" s="87"/>
      <c r="AX1286" s="87"/>
      <c r="AY1286" s="87"/>
      <c r="AZ1286" s="87"/>
      <c r="BA1286" s="87"/>
      <c r="BB1286" s="87"/>
      <c r="BC1286" s="87"/>
      <c r="BD1286" s="87"/>
      <c r="BE1286" s="87"/>
      <c r="BF1286" s="87"/>
      <c r="BG1286" s="87"/>
      <c r="BH1286" s="87"/>
      <c r="BI1286" s="87"/>
      <c r="BJ1286" s="87"/>
      <c r="BK1286" s="87"/>
      <c r="BL1286" s="87"/>
      <c r="BM1286" s="87"/>
      <c r="BN1286" s="87"/>
      <c r="BO1286" s="87"/>
      <c r="BP1286" s="87"/>
      <c r="BQ1286" s="87"/>
      <c r="BR1286" s="87"/>
      <c r="BS1286" s="63"/>
    </row>
    <row r="1287" spans="4:71" s="64" customFormat="1" ht="9.75" customHeight="1" x14ac:dyDescent="0.3">
      <c r="D1287" s="87"/>
      <c r="E1287" s="87"/>
      <c r="F1287" s="87"/>
      <c r="G1287" s="87"/>
      <c r="H1287" s="87"/>
      <c r="I1287" s="87"/>
      <c r="J1287" s="87"/>
      <c r="K1287" s="87"/>
      <c r="L1287" s="87"/>
      <c r="M1287" s="87"/>
      <c r="N1287" s="87"/>
      <c r="O1287" s="87"/>
      <c r="P1287" s="87"/>
      <c r="Q1287" s="87"/>
      <c r="R1287" s="87"/>
      <c r="S1287" s="87"/>
      <c r="T1287" s="87"/>
      <c r="U1287" s="87"/>
      <c r="V1287" s="87"/>
      <c r="W1287" s="87"/>
      <c r="X1287" s="87"/>
      <c r="Y1287" s="87"/>
      <c r="Z1287" s="87"/>
      <c r="AA1287" s="87"/>
      <c r="AB1287" s="87"/>
      <c r="AC1287" s="87"/>
      <c r="AD1287" s="87"/>
      <c r="AE1287" s="87"/>
      <c r="AF1287" s="87"/>
      <c r="AG1287" s="87"/>
      <c r="AH1287" s="87"/>
      <c r="AI1287" s="87"/>
      <c r="AJ1287" s="87"/>
      <c r="AK1287" s="87"/>
      <c r="AL1287" s="87"/>
      <c r="AM1287" s="87"/>
      <c r="AN1287" s="87"/>
      <c r="AO1287" s="87"/>
      <c r="AP1287" s="87"/>
      <c r="AQ1287" s="87"/>
      <c r="AR1287" s="87"/>
      <c r="AS1287" s="87"/>
      <c r="AT1287" s="87"/>
      <c r="AU1287" s="87"/>
      <c r="AV1287" s="87"/>
      <c r="AW1287" s="87"/>
      <c r="AX1287" s="87"/>
      <c r="AY1287" s="87"/>
      <c r="AZ1287" s="87"/>
      <c r="BA1287" s="87"/>
      <c r="BB1287" s="87"/>
      <c r="BC1287" s="87"/>
      <c r="BD1287" s="87"/>
      <c r="BE1287" s="87"/>
      <c r="BF1287" s="87"/>
      <c r="BG1287" s="87"/>
      <c r="BH1287" s="87"/>
      <c r="BI1287" s="87"/>
      <c r="BJ1287" s="87"/>
      <c r="BK1287" s="87"/>
      <c r="BL1287" s="87"/>
      <c r="BM1287" s="87"/>
      <c r="BN1287" s="87"/>
      <c r="BO1287" s="87"/>
      <c r="BP1287" s="87"/>
      <c r="BQ1287" s="87"/>
      <c r="BR1287" s="87"/>
      <c r="BS1287" s="63"/>
    </row>
    <row r="1288" spans="4:71" s="64" customFormat="1" ht="9.75" customHeight="1" x14ac:dyDescent="0.3">
      <c r="D1288" s="87"/>
      <c r="E1288" s="87"/>
      <c r="F1288" s="87"/>
      <c r="G1288" s="87"/>
      <c r="H1288" s="87"/>
      <c r="I1288" s="87"/>
      <c r="J1288" s="87"/>
      <c r="K1288" s="87"/>
      <c r="L1288" s="87"/>
      <c r="M1288" s="87"/>
      <c r="N1288" s="87"/>
      <c r="O1288" s="87"/>
      <c r="P1288" s="87"/>
      <c r="Q1288" s="87"/>
      <c r="R1288" s="87"/>
      <c r="S1288" s="87"/>
      <c r="T1288" s="87"/>
      <c r="U1288" s="87"/>
      <c r="V1288" s="87"/>
      <c r="W1288" s="87"/>
      <c r="X1288" s="87"/>
      <c r="Y1288" s="87"/>
      <c r="Z1288" s="87"/>
      <c r="AA1288" s="87"/>
      <c r="AB1288" s="87"/>
      <c r="AC1288" s="87"/>
      <c r="AD1288" s="87"/>
      <c r="AE1288" s="87"/>
      <c r="AF1288" s="87"/>
      <c r="AG1288" s="87"/>
      <c r="AH1288" s="87"/>
      <c r="AI1288" s="87"/>
      <c r="AJ1288" s="87"/>
      <c r="AK1288" s="87"/>
      <c r="AL1288" s="87"/>
      <c r="AM1288" s="87"/>
      <c r="AN1288" s="87"/>
      <c r="AO1288" s="87"/>
      <c r="AP1288" s="87"/>
      <c r="AQ1288" s="87"/>
      <c r="AR1288" s="87"/>
      <c r="AS1288" s="87"/>
      <c r="AT1288" s="87"/>
      <c r="AU1288" s="87"/>
      <c r="AV1288" s="87"/>
      <c r="AW1288" s="87"/>
      <c r="AX1288" s="87"/>
      <c r="AY1288" s="87"/>
      <c r="AZ1288" s="87"/>
      <c r="BA1288" s="87"/>
      <c r="BB1288" s="87"/>
      <c r="BC1288" s="87"/>
      <c r="BD1288" s="87"/>
      <c r="BE1288" s="87"/>
      <c r="BF1288" s="87"/>
      <c r="BG1288" s="87"/>
      <c r="BH1288" s="87"/>
      <c r="BI1288" s="87"/>
      <c r="BJ1288" s="87"/>
      <c r="BK1288" s="87"/>
      <c r="BL1288" s="87"/>
      <c r="BM1288" s="87"/>
      <c r="BN1288" s="87"/>
      <c r="BO1288" s="87"/>
      <c r="BP1288" s="87"/>
      <c r="BQ1288" s="87"/>
      <c r="BR1288" s="87"/>
      <c r="BS1288" s="63"/>
    </row>
    <row r="1289" spans="4:71" s="64" customFormat="1" ht="9.75" customHeight="1" x14ac:dyDescent="0.3">
      <c r="D1289" s="87"/>
      <c r="E1289" s="87"/>
      <c r="F1289" s="87"/>
      <c r="G1289" s="87"/>
      <c r="H1289" s="87"/>
      <c r="I1289" s="87"/>
      <c r="J1289" s="87"/>
      <c r="K1289" s="87"/>
      <c r="L1289" s="87"/>
      <c r="M1289" s="87"/>
      <c r="N1289" s="87"/>
      <c r="O1289" s="87"/>
      <c r="P1289" s="87"/>
      <c r="Q1289" s="87"/>
      <c r="R1289" s="87"/>
      <c r="S1289" s="87"/>
      <c r="T1289" s="87"/>
      <c r="U1289" s="87"/>
      <c r="V1289" s="87"/>
      <c r="W1289" s="87"/>
      <c r="X1289" s="87"/>
      <c r="Y1289" s="87"/>
      <c r="Z1289" s="87"/>
      <c r="AA1289" s="87"/>
      <c r="AB1289" s="87"/>
      <c r="AC1289" s="87"/>
      <c r="AD1289" s="87"/>
      <c r="AE1289" s="87"/>
      <c r="AF1289" s="87"/>
      <c r="AG1289" s="87"/>
      <c r="AH1289" s="87"/>
      <c r="AI1289" s="87"/>
      <c r="AJ1289" s="87"/>
      <c r="AK1289" s="87"/>
      <c r="AL1289" s="87"/>
      <c r="AM1289" s="87"/>
      <c r="AN1289" s="87"/>
      <c r="AO1289" s="87"/>
      <c r="AP1289" s="87"/>
      <c r="AQ1289" s="87"/>
      <c r="AR1289" s="87"/>
      <c r="AS1289" s="87"/>
      <c r="AT1289" s="87"/>
      <c r="AU1289" s="87"/>
      <c r="AV1289" s="87"/>
      <c r="AW1289" s="87"/>
      <c r="AX1289" s="87"/>
      <c r="AY1289" s="87"/>
      <c r="AZ1289" s="87"/>
      <c r="BA1289" s="87"/>
      <c r="BB1289" s="87"/>
      <c r="BC1289" s="87"/>
      <c r="BD1289" s="87"/>
      <c r="BE1289" s="87"/>
      <c r="BF1289" s="87"/>
      <c r="BG1289" s="87"/>
      <c r="BH1289" s="87"/>
      <c r="BI1289" s="87"/>
      <c r="BJ1289" s="87"/>
      <c r="BK1289" s="87"/>
      <c r="BL1289" s="87"/>
      <c r="BM1289" s="87"/>
      <c r="BN1289" s="87"/>
      <c r="BO1289" s="87"/>
      <c r="BP1289" s="87"/>
      <c r="BQ1289" s="87"/>
      <c r="BR1289" s="87"/>
      <c r="BS1289" s="63"/>
    </row>
    <row r="1290" spans="4:71" s="64" customFormat="1" ht="9.75" customHeight="1" x14ac:dyDescent="0.3">
      <c r="D1290" s="87"/>
      <c r="E1290" s="87"/>
      <c r="F1290" s="87"/>
      <c r="G1290" s="87"/>
      <c r="H1290" s="87"/>
      <c r="I1290" s="87"/>
      <c r="J1290" s="87"/>
      <c r="K1290" s="87"/>
      <c r="L1290" s="87"/>
      <c r="M1290" s="87"/>
      <c r="N1290" s="87"/>
      <c r="O1290" s="87"/>
      <c r="P1290" s="87"/>
      <c r="Q1290" s="87"/>
      <c r="R1290" s="87"/>
      <c r="S1290" s="87"/>
      <c r="T1290" s="87"/>
      <c r="U1290" s="87"/>
      <c r="V1290" s="87"/>
      <c r="W1290" s="87"/>
      <c r="X1290" s="87"/>
      <c r="Y1290" s="87"/>
      <c r="Z1290" s="87"/>
      <c r="AA1290" s="87"/>
      <c r="AB1290" s="87"/>
      <c r="AC1290" s="87"/>
      <c r="AD1290" s="87"/>
      <c r="AE1290" s="87"/>
      <c r="AF1290" s="87"/>
      <c r="AG1290" s="87"/>
      <c r="AH1290" s="87"/>
      <c r="AI1290" s="87"/>
      <c r="AJ1290" s="87"/>
      <c r="AK1290" s="87"/>
      <c r="AL1290" s="87"/>
      <c r="AM1290" s="87"/>
      <c r="AN1290" s="87"/>
      <c r="AO1290" s="87"/>
      <c r="AP1290" s="87"/>
      <c r="AQ1290" s="87"/>
      <c r="AR1290" s="87"/>
      <c r="AS1290" s="87"/>
      <c r="AT1290" s="87"/>
      <c r="AU1290" s="87"/>
      <c r="AV1290" s="87"/>
      <c r="AW1290" s="87"/>
      <c r="AX1290" s="87"/>
      <c r="AY1290" s="87"/>
      <c r="AZ1290" s="87"/>
      <c r="BA1290" s="87"/>
      <c r="BB1290" s="87"/>
      <c r="BC1290" s="87"/>
      <c r="BD1290" s="87"/>
      <c r="BE1290" s="87"/>
      <c r="BF1290" s="87"/>
      <c r="BG1290" s="87"/>
      <c r="BH1290" s="87"/>
      <c r="BI1290" s="87"/>
      <c r="BJ1290" s="87"/>
      <c r="BK1290" s="87"/>
      <c r="BL1290" s="87"/>
      <c r="BM1290" s="87"/>
      <c r="BN1290" s="87"/>
      <c r="BO1290" s="87"/>
      <c r="BP1290" s="87"/>
      <c r="BQ1290" s="87"/>
      <c r="BR1290" s="87"/>
      <c r="BS1290" s="63"/>
    </row>
    <row r="1291" spans="4:71" s="64" customFormat="1" ht="9.75" customHeight="1" x14ac:dyDescent="0.3">
      <c r="D1291" s="87"/>
      <c r="E1291" s="87"/>
      <c r="F1291" s="87"/>
      <c r="G1291" s="87"/>
      <c r="H1291" s="87"/>
      <c r="I1291" s="87"/>
      <c r="J1291" s="87"/>
      <c r="K1291" s="87"/>
      <c r="L1291" s="87"/>
      <c r="M1291" s="87"/>
      <c r="N1291" s="87"/>
      <c r="O1291" s="87"/>
      <c r="P1291" s="87"/>
      <c r="Q1291" s="87"/>
      <c r="R1291" s="87"/>
      <c r="S1291" s="87"/>
      <c r="T1291" s="87"/>
      <c r="U1291" s="87"/>
      <c r="V1291" s="87"/>
      <c r="W1291" s="87"/>
      <c r="X1291" s="87"/>
      <c r="Y1291" s="87"/>
      <c r="Z1291" s="87"/>
      <c r="AA1291" s="87"/>
      <c r="AB1291" s="87"/>
      <c r="AC1291" s="87"/>
      <c r="AD1291" s="87"/>
      <c r="AE1291" s="87"/>
      <c r="AF1291" s="87"/>
      <c r="AG1291" s="87"/>
      <c r="AH1291" s="87"/>
      <c r="AI1291" s="87"/>
      <c r="AJ1291" s="87"/>
      <c r="AK1291" s="87"/>
      <c r="AL1291" s="87"/>
      <c r="AM1291" s="87"/>
      <c r="AN1291" s="87"/>
      <c r="AO1291" s="87"/>
      <c r="AP1291" s="87"/>
      <c r="AQ1291" s="87"/>
      <c r="AR1291" s="87"/>
      <c r="AS1291" s="87"/>
      <c r="AT1291" s="87"/>
      <c r="AU1291" s="87"/>
      <c r="AV1291" s="87"/>
      <c r="AW1291" s="87"/>
      <c r="AX1291" s="87"/>
      <c r="AY1291" s="87"/>
      <c r="AZ1291" s="87"/>
      <c r="BA1291" s="87"/>
      <c r="BB1291" s="87"/>
      <c r="BC1291" s="87"/>
      <c r="BD1291" s="87"/>
      <c r="BE1291" s="87"/>
      <c r="BF1291" s="87"/>
      <c r="BG1291" s="87"/>
      <c r="BH1291" s="87"/>
      <c r="BI1291" s="87"/>
      <c r="BJ1291" s="87"/>
      <c r="BK1291" s="87"/>
      <c r="BL1291" s="87"/>
      <c r="BM1291" s="87"/>
      <c r="BN1291" s="87"/>
      <c r="BO1291" s="87"/>
      <c r="BP1291" s="87"/>
      <c r="BQ1291" s="87"/>
      <c r="BR1291" s="87"/>
      <c r="BS1291" s="63"/>
    </row>
    <row r="1292" spans="4:71" s="64" customFormat="1" ht="9.75" customHeight="1" x14ac:dyDescent="0.3">
      <c r="D1292" s="87"/>
      <c r="E1292" s="87"/>
      <c r="F1292" s="87"/>
      <c r="G1292" s="87"/>
      <c r="H1292" s="87"/>
      <c r="I1292" s="87"/>
      <c r="J1292" s="87"/>
      <c r="K1292" s="87"/>
      <c r="L1292" s="87"/>
      <c r="M1292" s="87"/>
      <c r="N1292" s="87"/>
      <c r="O1292" s="87"/>
      <c r="P1292" s="87"/>
      <c r="Q1292" s="87"/>
      <c r="R1292" s="87"/>
      <c r="S1292" s="87"/>
      <c r="T1292" s="87"/>
      <c r="U1292" s="87"/>
      <c r="V1292" s="87"/>
      <c r="W1292" s="87"/>
      <c r="X1292" s="87"/>
      <c r="Y1292" s="87"/>
      <c r="Z1292" s="87"/>
      <c r="AA1292" s="87"/>
      <c r="AB1292" s="87"/>
      <c r="AC1292" s="87"/>
      <c r="AD1292" s="87"/>
      <c r="AE1292" s="87"/>
      <c r="AF1292" s="87"/>
      <c r="AG1292" s="87"/>
      <c r="AH1292" s="87"/>
      <c r="AI1292" s="87"/>
      <c r="AJ1292" s="87"/>
      <c r="AK1292" s="87"/>
      <c r="AL1292" s="87"/>
      <c r="AM1292" s="87"/>
      <c r="AN1292" s="87"/>
      <c r="AO1292" s="87"/>
      <c r="AP1292" s="87"/>
      <c r="AQ1292" s="87"/>
      <c r="AR1292" s="87"/>
      <c r="AS1292" s="87"/>
      <c r="AT1292" s="87"/>
      <c r="AU1292" s="87"/>
      <c r="AV1292" s="87"/>
      <c r="AW1292" s="87"/>
      <c r="AX1292" s="87"/>
      <c r="AY1292" s="87"/>
      <c r="AZ1292" s="87"/>
      <c r="BA1292" s="87"/>
      <c r="BB1292" s="87"/>
      <c r="BC1292" s="87"/>
      <c r="BD1292" s="87"/>
      <c r="BE1292" s="87"/>
      <c r="BF1292" s="87"/>
      <c r="BG1292" s="87"/>
      <c r="BH1292" s="87"/>
      <c r="BI1292" s="87"/>
      <c r="BJ1292" s="87"/>
      <c r="BK1292" s="87"/>
      <c r="BL1292" s="87"/>
      <c r="BM1292" s="87"/>
      <c r="BN1292" s="87"/>
      <c r="BO1292" s="87"/>
      <c r="BP1292" s="87"/>
      <c r="BQ1292" s="87"/>
      <c r="BR1292" s="87"/>
      <c r="BS1292" s="63"/>
    </row>
    <row r="1293" spans="4:71" s="64" customFormat="1" ht="9.75" customHeight="1" x14ac:dyDescent="0.3">
      <c r="D1293" s="87"/>
      <c r="E1293" s="87"/>
      <c r="F1293" s="87"/>
      <c r="G1293" s="87"/>
      <c r="H1293" s="87"/>
      <c r="I1293" s="87"/>
      <c r="J1293" s="87"/>
      <c r="K1293" s="87"/>
      <c r="L1293" s="87"/>
      <c r="M1293" s="87"/>
      <c r="N1293" s="87"/>
      <c r="O1293" s="87"/>
      <c r="P1293" s="87"/>
      <c r="Q1293" s="87"/>
      <c r="R1293" s="87"/>
      <c r="S1293" s="87"/>
      <c r="T1293" s="87"/>
      <c r="U1293" s="87"/>
      <c r="V1293" s="87"/>
      <c r="W1293" s="87"/>
      <c r="X1293" s="87"/>
      <c r="Y1293" s="87"/>
      <c r="Z1293" s="87"/>
      <c r="AA1293" s="87"/>
      <c r="AB1293" s="87"/>
      <c r="AC1293" s="87"/>
      <c r="AD1293" s="87"/>
      <c r="AE1293" s="87"/>
      <c r="AF1293" s="87"/>
      <c r="AG1293" s="87"/>
      <c r="AH1293" s="87"/>
      <c r="AI1293" s="87"/>
      <c r="AJ1293" s="87"/>
      <c r="AK1293" s="87"/>
      <c r="AL1293" s="87"/>
      <c r="AM1293" s="87"/>
      <c r="AN1293" s="87"/>
      <c r="AO1293" s="87"/>
      <c r="AP1293" s="87"/>
      <c r="AQ1293" s="87"/>
      <c r="AR1293" s="87"/>
      <c r="AS1293" s="87"/>
      <c r="AT1293" s="87"/>
      <c r="AU1293" s="87"/>
      <c r="AV1293" s="87"/>
      <c r="AW1293" s="87"/>
      <c r="AX1293" s="87"/>
      <c r="AY1293" s="87"/>
      <c r="AZ1293" s="87"/>
      <c r="BA1293" s="87"/>
      <c r="BB1293" s="87"/>
      <c r="BC1293" s="87"/>
      <c r="BD1293" s="87"/>
      <c r="BE1293" s="87"/>
      <c r="BF1293" s="87"/>
      <c r="BG1293" s="87"/>
      <c r="BH1293" s="87"/>
      <c r="BI1293" s="87"/>
      <c r="BJ1293" s="87"/>
      <c r="BK1293" s="87"/>
      <c r="BL1293" s="87"/>
      <c r="BM1293" s="87"/>
      <c r="BN1293" s="87"/>
      <c r="BO1293" s="87"/>
      <c r="BP1293" s="87"/>
      <c r="BQ1293" s="87"/>
      <c r="BR1293" s="87"/>
      <c r="BS1293" s="63"/>
    </row>
    <row r="1294" spans="4:71" s="64" customFormat="1" ht="9.75" customHeight="1" x14ac:dyDescent="0.3">
      <c r="D1294" s="87"/>
      <c r="E1294" s="87"/>
      <c r="F1294" s="87"/>
      <c r="G1294" s="87"/>
      <c r="H1294" s="87"/>
      <c r="I1294" s="87"/>
      <c r="J1294" s="87"/>
      <c r="K1294" s="87"/>
      <c r="L1294" s="87"/>
      <c r="M1294" s="87"/>
      <c r="N1294" s="87"/>
      <c r="O1294" s="87"/>
      <c r="P1294" s="87"/>
      <c r="Q1294" s="87"/>
      <c r="R1294" s="87"/>
      <c r="S1294" s="87"/>
      <c r="T1294" s="87"/>
      <c r="U1294" s="87"/>
      <c r="V1294" s="87"/>
      <c r="W1294" s="87"/>
      <c r="X1294" s="87"/>
      <c r="Y1294" s="87"/>
      <c r="Z1294" s="87"/>
      <c r="AA1294" s="87"/>
      <c r="AB1294" s="87"/>
      <c r="AC1294" s="87"/>
      <c r="AD1294" s="87"/>
      <c r="AE1294" s="87"/>
      <c r="AF1294" s="87"/>
      <c r="AG1294" s="87"/>
      <c r="AH1294" s="87"/>
      <c r="AI1294" s="87"/>
      <c r="AJ1294" s="87"/>
      <c r="AK1294" s="87"/>
      <c r="AL1294" s="87"/>
      <c r="AM1294" s="87"/>
      <c r="AN1294" s="87"/>
      <c r="AO1294" s="87"/>
      <c r="AP1294" s="87"/>
      <c r="AQ1294" s="87"/>
      <c r="AR1294" s="87"/>
      <c r="AS1294" s="87"/>
      <c r="AT1294" s="87"/>
      <c r="AU1294" s="87"/>
      <c r="AV1294" s="87"/>
      <c r="AW1294" s="87"/>
      <c r="AX1294" s="87"/>
      <c r="AY1294" s="87"/>
      <c r="AZ1294" s="87"/>
      <c r="BA1294" s="87"/>
      <c r="BB1294" s="87"/>
      <c r="BC1294" s="87"/>
      <c r="BD1294" s="87"/>
      <c r="BE1294" s="87"/>
      <c r="BF1294" s="87"/>
      <c r="BG1294" s="87"/>
      <c r="BH1294" s="87"/>
      <c r="BI1294" s="87"/>
      <c r="BJ1294" s="87"/>
      <c r="BK1294" s="87"/>
      <c r="BL1294" s="87"/>
      <c r="BM1294" s="87"/>
      <c r="BN1294" s="87"/>
      <c r="BO1294" s="87"/>
      <c r="BP1294" s="87"/>
      <c r="BQ1294" s="87"/>
      <c r="BR1294" s="87"/>
      <c r="BS1294" s="63"/>
    </row>
    <row r="1295" spans="4:71" s="64" customFormat="1" ht="9.75" customHeight="1" x14ac:dyDescent="0.3">
      <c r="D1295" s="87"/>
      <c r="E1295" s="87"/>
      <c r="F1295" s="87"/>
      <c r="G1295" s="87"/>
      <c r="H1295" s="87"/>
      <c r="I1295" s="87"/>
      <c r="J1295" s="87"/>
      <c r="K1295" s="87"/>
      <c r="L1295" s="87"/>
      <c r="M1295" s="87"/>
      <c r="N1295" s="87"/>
      <c r="O1295" s="87"/>
      <c r="P1295" s="87"/>
      <c r="Q1295" s="87"/>
      <c r="R1295" s="87"/>
      <c r="S1295" s="87"/>
      <c r="T1295" s="87"/>
      <c r="U1295" s="87"/>
      <c r="V1295" s="87"/>
      <c r="W1295" s="87"/>
      <c r="X1295" s="87"/>
      <c r="Y1295" s="87"/>
      <c r="Z1295" s="87"/>
      <c r="AA1295" s="87"/>
      <c r="AB1295" s="87"/>
      <c r="AC1295" s="87"/>
      <c r="AD1295" s="87"/>
      <c r="AE1295" s="87"/>
      <c r="AF1295" s="87"/>
      <c r="AG1295" s="87"/>
      <c r="AH1295" s="87"/>
      <c r="AI1295" s="87"/>
      <c r="AJ1295" s="87"/>
      <c r="AK1295" s="87"/>
      <c r="AL1295" s="87"/>
      <c r="AM1295" s="87"/>
      <c r="AN1295" s="87"/>
      <c r="AO1295" s="87"/>
      <c r="AP1295" s="87"/>
      <c r="AQ1295" s="87"/>
      <c r="AR1295" s="87"/>
      <c r="AS1295" s="87"/>
      <c r="AT1295" s="87"/>
      <c r="AU1295" s="87"/>
      <c r="AV1295" s="87"/>
      <c r="AW1295" s="87"/>
      <c r="AX1295" s="87"/>
      <c r="AY1295" s="87"/>
      <c r="AZ1295" s="87"/>
      <c r="BA1295" s="87"/>
      <c r="BB1295" s="87"/>
      <c r="BC1295" s="87"/>
      <c r="BD1295" s="87"/>
      <c r="BE1295" s="87"/>
      <c r="BF1295" s="87"/>
      <c r="BG1295" s="87"/>
      <c r="BH1295" s="87"/>
      <c r="BI1295" s="87"/>
      <c r="BJ1295" s="87"/>
      <c r="BK1295" s="87"/>
      <c r="BL1295" s="87"/>
      <c r="BM1295" s="87"/>
      <c r="BN1295" s="87"/>
      <c r="BO1295" s="87"/>
      <c r="BP1295" s="87"/>
      <c r="BQ1295" s="87"/>
      <c r="BR1295" s="87"/>
      <c r="BS1295" s="63"/>
    </row>
    <row r="1296" spans="4:71" s="64" customFormat="1" ht="9.75" customHeight="1" x14ac:dyDescent="0.3">
      <c r="D1296" s="87"/>
      <c r="E1296" s="87"/>
      <c r="F1296" s="87"/>
      <c r="G1296" s="87"/>
      <c r="H1296" s="87"/>
      <c r="I1296" s="87"/>
      <c r="J1296" s="87"/>
      <c r="K1296" s="87"/>
      <c r="L1296" s="87"/>
      <c r="M1296" s="87"/>
      <c r="N1296" s="87"/>
      <c r="O1296" s="87"/>
      <c r="P1296" s="87"/>
      <c r="Q1296" s="87"/>
      <c r="R1296" s="87"/>
      <c r="S1296" s="87"/>
      <c r="T1296" s="87"/>
      <c r="U1296" s="87"/>
      <c r="V1296" s="87"/>
      <c r="W1296" s="87"/>
      <c r="X1296" s="87"/>
      <c r="Y1296" s="87"/>
      <c r="Z1296" s="87"/>
      <c r="AA1296" s="87"/>
      <c r="AB1296" s="87"/>
      <c r="AC1296" s="87"/>
      <c r="AD1296" s="87"/>
      <c r="AE1296" s="87"/>
      <c r="AF1296" s="87"/>
      <c r="AG1296" s="87"/>
      <c r="AH1296" s="87"/>
      <c r="AI1296" s="87"/>
      <c r="AJ1296" s="87"/>
      <c r="AK1296" s="87"/>
      <c r="AL1296" s="87"/>
      <c r="AM1296" s="87"/>
      <c r="AN1296" s="87"/>
      <c r="AO1296" s="87"/>
      <c r="AP1296" s="87"/>
      <c r="AQ1296" s="87"/>
      <c r="AR1296" s="87"/>
      <c r="AS1296" s="87"/>
      <c r="AT1296" s="87"/>
      <c r="AU1296" s="87"/>
      <c r="AV1296" s="87"/>
      <c r="AW1296" s="87"/>
      <c r="AX1296" s="87"/>
      <c r="AY1296" s="87"/>
      <c r="AZ1296" s="87"/>
      <c r="BA1296" s="87"/>
      <c r="BB1296" s="87"/>
      <c r="BC1296" s="87"/>
      <c r="BD1296" s="87"/>
      <c r="BE1296" s="87"/>
      <c r="BF1296" s="87"/>
      <c r="BG1296" s="87"/>
      <c r="BH1296" s="87"/>
      <c r="BI1296" s="87"/>
      <c r="BJ1296" s="87"/>
      <c r="BK1296" s="87"/>
      <c r="BL1296" s="87"/>
      <c r="BM1296" s="87"/>
      <c r="BN1296" s="87"/>
      <c r="BO1296" s="87"/>
      <c r="BP1296" s="87"/>
      <c r="BQ1296" s="87"/>
      <c r="BR1296" s="87"/>
      <c r="BS1296" s="63"/>
    </row>
    <row r="1297" spans="4:71" s="64" customFormat="1" ht="9.75" customHeight="1" x14ac:dyDescent="0.3">
      <c r="D1297" s="87"/>
      <c r="E1297" s="87"/>
      <c r="F1297" s="87"/>
      <c r="G1297" s="87"/>
      <c r="H1297" s="87"/>
      <c r="I1297" s="87"/>
      <c r="J1297" s="87"/>
      <c r="K1297" s="87"/>
      <c r="L1297" s="87"/>
      <c r="M1297" s="87"/>
      <c r="N1297" s="87"/>
      <c r="O1297" s="87"/>
      <c r="P1297" s="87"/>
      <c r="Q1297" s="87"/>
      <c r="R1297" s="87"/>
      <c r="S1297" s="87"/>
      <c r="T1297" s="87"/>
      <c r="U1297" s="87"/>
      <c r="V1297" s="87"/>
      <c r="W1297" s="87"/>
      <c r="X1297" s="87"/>
      <c r="Y1297" s="87"/>
      <c r="Z1297" s="87"/>
      <c r="AA1297" s="87"/>
      <c r="AB1297" s="87"/>
      <c r="AC1297" s="87"/>
      <c r="AD1297" s="87"/>
      <c r="AE1297" s="87"/>
      <c r="AF1297" s="87"/>
      <c r="AG1297" s="87"/>
      <c r="AH1297" s="87"/>
      <c r="AI1297" s="87"/>
      <c r="AJ1297" s="87"/>
      <c r="AK1297" s="87"/>
      <c r="AL1297" s="87"/>
      <c r="AM1297" s="87"/>
      <c r="AN1297" s="87"/>
      <c r="AO1297" s="87"/>
      <c r="AP1297" s="87"/>
      <c r="AQ1297" s="87"/>
      <c r="AR1297" s="87"/>
      <c r="AS1297" s="87"/>
      <c r="AT1297" s="87"/>
      <c r="AU1297" s="87"/>
      <c r="AV1297" s="87"/>
      <c r="AW1297" s="87"/>
      <c r="AX1297" s="87"/>
      <c r="AY1297" s="87"/>
      <c r="AZ1297" s="87"/>
      <c r="BA1297" s="87"/>
      <c r="BB1297" s="87"/>
      <c r="BC1297" s="87"/>
      <c r="BD1297" s="87"/>
      <c r="BE1297" s="87"/>
      <c r="BF1297" s="87"/>
      <c r="BG1297" s="87"/>
      <c r="BH1297" s="87"/>
      <c r="BI1297" s="87"/>
      <c r="BJ1297" s="87"/>
      <c r="BK1297" s="87"/>
      <c r="BL1297" s="87"/>
      <c r="BM1297" s="87"/>
      <c r="BN1297" s="87"/>
      <c r="BO1297" s="87"/>
      <c r="BP1297" s="87"/>
      <c r="BQ1297" s="87"/>
      <c r="BR1297" s="87"/>
      <c r="BS1297" s="63"/>
    </row>
    <row r="1298" spans="4:71" s="64" customFormat="1" ht="9.75" customHeight="1" x14ac:dyDescent="0.3">
      <c r="D1298" s="87"/>
      <c r="E1298" s="87"/>
      <c r="F1298" s="87"/>
      <c r="G1298" s="87"/>
      <c r="H1298" s="87"/>
      <c r="I1298" s="87"/>
      <c r="J1298" s="87"/>
      <c r="K1298" s="87"/>
      <c r="L1298" s="87"/>
      <c r="M1298" s="87"/>
      <c r="N1298" s="87"/>
      <c r="O1298" s="87"/>
      <c r="P1298" s="87"/>
      <c r="Q1298" s="87"/>
      <c r="R1298" s="87"/>
      <c r="S1298" s="87"/>
      <c r="T1298" s="87"/>
      <c r="U1298" s="87"/>
      <c r="V1298" s="87"/>
      <c r="W1298" s="87"/>
      <c r="X1298" s="87"/>
      <c r="Y1298" s="87"/>
      <c r="Z1298" s="87"/>
      <c r="AA1298" s="87"/>
      <c r="AB1298" s="87"/>
      <c r="AC1298" s="87"/>
      <c r="AD1298" s="87"/>
      <c r="AE1298" s="87"/>
      <c r="AF1298" s="87"/>
      <c r="AG1298" s="87"/>
      <c r="AH1298" s="87"/>
      <c r="AI1298" s="87"/>
      <c r="AJ1298" s="87"/>
      <c r="AK1298" s="87"/>
      <c r="AL1298" s="87"/>
      <c r="AM1298" s="87"/>
      <c r="AN1298" s="87"/>
      <c r="AO1298" s="87"/>
      <c r="AP1298" s="87"/>
      <c r="AQ1298" s="87"/>
      <c r="AR1298" s="87"/>
      <c r="AS1298" s="87"/>
      <c r="AT1298" s="87"/>
      <c r="AU1298" s="87"/>
      <c r="AV1298" s="87"/>
      <c r="AW1298" s="87"/>
      <c r="AX1298" s="87"/>
      <c r="AY1298" s="87"/>
      <c r="AZ1298" s="87"/>
      <c r="BA1298" s="87"/>
      <c r="BB1298" s="87"/>
      <c r="BC1298" s="87"/>
      <c r="BD1298" s="87"/>
      <c r="BE1298" s="87"/>
      <c r="BF1298" s="87"/>
      <c r="BG1298" s="87"/>
      <c r="BH1298" s="87"/>
      <c r="BI1298" s="87"/>
      <c r="BJ1298" s="87"/>
      <c r="BK1298" s="87"/>
      <c r="BL1298" s="87"/>
      <c r="BM1298" s="87"/>
      <c r="BN1298" s="87"/>
      <c r="BO1298" s="87"/>
      <c r="BP1298" s="87"/>
      <c r="BQ1298" s="87"/>
      <c r="BR1298" s="87"/>
      <c r="BS1298" s="63"/>
    </row>
    <row r="1299" spans="4:71" s="64" customFormat="1" ht="9.75" customHeight="1" x14ac:dyDescent="0.3">
      <c r="D1299" s="87"/>
      <c r="E1299" s="87"/>
      <c r="F1299" s="87"/>
      <c r="G1299" s="87"/>
      <c r="H1299" s="87"/>
      <c r="I1299" s="87"/>
      <c r="J1299" s="87"/>
      <c r="K1299" s="87"/>
      <c r="L1299" s="87"/>
      <c r="M1299" s="87"/>
      <c r="N1299" s="87"/>
      <c r="O1299" s="87"/>
      <c r="P1299" s="87"/>
      <c r="Q1299" s="87"/>
      <c r="R1299" s="87"/>
      <c r="S1299" s="87"/>
      <c r="T1299" s="87"/>
      <c r="U1299" s="87"/>
      <c r="V1299" s="87"/>
      <c r="W1299" s="87"/>
      <c r="X1299" s="87"/>
      <c r="Y1299" s="87"/>
      <c r="Z1299" s="87"/>
      <c r="AA1299" s="87"/>
      <c r="AB1299" s="87"/>
      <c r="AC1299" s="87"/>
      <c r="AD1299" s="87"/>
      <c r="AE1299" s="87"/>
      <c r="AF1299" s="87"/>
      <c r="AG1299" s="87"/>
      <c r="AH1299" s="87"/>
      <c r="AI1299" s="87"/>
      <c r="AJ1299" s="87"/>
      <c r="AK1299" s="87"/>
      <c r="AL1299" s="87"/>
      <c r="AM1299" s="87"/>
      <c r="AN1299" s="87"/>
      <c r="AO1299" s="87"/>
      <c r="AP1299" s="87"/>
      <c r="AQ1299" s="87"/>
      <c r="AR1299" s="87"/>
      <c r="AS1299" s="87"/>
      <c r="AT1299" s="87"/>
      <c r="AU1299" s="87"/>
      <c r="AV1299" s="87"/>
      <c r="AW1299" s="87"/>
      <c r="AX1299" s="87"/>
      <c r="AY1299" s="87"/>
      <c r="AZ1299" s="87"/>
      <c r="BA1299" s="87"/>
      <c r="BB1299" s="87"/>
      <c r="BC1299" s="87"/>
      <c r="BD1299" s="87"/>
      <c r="BE1299" s="87"/>
      <c r="BF1299" s="87"/>
      <c r="BG1299" s="87"/>
      <c r="BH1299" s="87"/>
      <c r="BI1299" s="87"/>
      <c r="BJ1299" s="87"/>
      <c r="BK1299" s="87"/>
      <c r="BL1299" s="87"/>
      <c r="BM1299" s="87"/>
      <c r="BN1299" s="87"/>
      <c r="BO1299" s="87"/>
      <c r="BP1299" s="87"/>
      <c r="BQ1299" s="87"/>
      <c r="BR1299" s="87"/>
      <c r="BS1299" s="63"/>
    </row>
    <row r="1300" spans="4:71" s="64" customFormat="1" ht="9.75" customHeight="1" x14ac:dyDescent="0.3">
      <c r="D1300" s="87"/>
      <c r="E1300" s="87"/>
      <c r="F1300" s="87"/>
      <c r="G1300" s="87"/>
      <c r="H1300" s="87"/>
      <c r="I1300" s="87"/>
      <c r="J1300" s="87"/>
      <c r="K1300" s="87"/>
      <c r="L1300" s="87"/>
      <c r="M1300" s="87"/>
      <c r="N1300" s="87"/>
      <c r="O1300" s="87"/>
      <c r="P1300" s="87"/>
      <c r="Q1300" s="87"/>
      <c r="R1300" s="87"/>
      <c r="S1300" s="87"/>
      <c r="T1300" s="87"/>
      <c r="U1300" s="87"/>
      <c r="V1300" s="87"/>
      <c r="W1300" s="87"/>
      <c r="X1300" s="87"/>
      <c r="Y1300" s="87"/>
      <c r="Z1300" s="87"/>
      <c r="AA1300" s="87"/>
      <c r="AB1300" s="87"/>
      <c r="AC1300" s="87"/>
      <c r="AD1300" s="87"/>
      <c r="AE1300" s="87"/>
      <c r="AF1300" s="87"/>
      <c r="AG1300" s="87"/>
      <c r="AH1300" s="87"/>
      <c r="AI1300" s="87"/>
      <c r="AJ1300" s="87"/>
      <c r="AK1300" s="87"/>
      <c r="AL1300" s="87"/>
      <c r="AM1300" s="87"/>
      <c r="AN1300" s="87"/>
      <c r="AO1300" s="87"/>
      <c r="AP1300" s="87"/>
      <c r="AQ1300" s="87"/>
      <c r="AR1300" s="87"/>
      <c r="AS1300" s="87"/>
      <c r="AT1300" s="87"/>
      <c r="AU1300" s="87"/>
      <c r="AV1300" s="87"/>
      <c r="AW1300" s="87"/>
      <c r="AX1300" s="87"/>
      <c r="AY1300" s="87"/>
      <c r="AZ1300" s="87"/>
      <c r="BA1300" s="87"/>
      <c r="BB1300" s="87"/>
      <c r="BC1300" s="87"/>
      <c r="BD1300" s="87"/>
      <c r="BE1300" s="87"/>
      <c r="BF1300" s="87"/>
      <c r="BG1300" s="87"/>
      <c r="BH1300" s="87"/>
      <c r="BI1300" s="87"/>
      <c r="BJ1300" s="87"/>
      <c r="BK1300" s="87"/>
      <c r="BL1300" s="87"/>
      <c r="BM1300" s="87"/>
      <c r="BN1300" s="87"/>
      <c r="BO1300" s="87"/>
      <c r="BP1300" s="87"/>
      <c r="BQ1300" s="87"/>
      <c r="BR1300" s="87"/>
      <c r="BS1300" s="63"/>
    </row>
    <row r="1301" spans="4:71" s="64" customFormat="1" ht="9.75" customHeight="1" x14ac:dyDescent="0.3">
      <c r="D1301" s="87"/>
      <c r="E1301" s="87"/>
      <c r="F1301" s="87"/>
      <c r="G1301" s="87"/>
      <c r="H1301" s="87"/>
      <c r="I1301" s="87"/>
      <c r="J1301" s="87"/>
      <c r="K1301" s="87"/>
      <c r="L1301" s="87"/>
      <c r="M1301" s="87"/>
      <c r="N1301" s="87"/>
      <c r="O1301" s="87"/>
      <c r="P1301" s="87"/>
      <c r="Q1301" s="87"/>
      <c r="R1301" s="87"/>
      <c r="S1301" s="87"/>
      <c r="T1301" s="87"/>
      <c r="U1301" s="87"/>
      <c r="V1301" s="87"/>
      <c r="W1301" s="87"/>
      <c r="X1301" s="87"/>
      <c r="Y1301" s="87"/>
      <c r="Z1301" s="87"/>
      <c r="AA1301" s="87"/>
      <c r="AB1301" s="87"/>
      <c r="AC1301" s="87"/>
      <c r="AD1301" s="87"/>
      <c r="AE1301" s="87"/>
      <c r="AF1301" s="87"/>
      <c r="AG1301" s="87"/>
      <c r="AH1301" s="87"/>
      <c r="AI1301" s="87"/>
      <c r="AJ1301" s="87"/>
      <c r="AK1301" s="87"/>
      <c r="AL1301" s="87"/>
      <c r="AM1301" s="87"/>
      <c r="AN1301" s="87"/>
      <c r="AO1301" s="87"/>
      <c r="AP1301" s="87"/>
      <c r="AQ1301" s="87"/>
      <c r="AR1301" s="87"/>
      <c r="AS1301" s="87"/>
      <c r="AT1301" s="87"/>
      <c r="AU1301" s="87"/>
      <c r="AV1301" s="87"/>
      <c r="AW1301" s="87"/>
      <c r="AX1301" s="87"/>
      <c r="AY1301" s="87"/>
      <c r="AZ1301" s="87"/>
      <c r="BA1301" s="87"/>
      <c r="BB1301" s="87"/>
      <c r="BC1301" s="87"/>
      <c r="BD1301" s="87"/>
      <c r="BE1301" s="87"/>
      <c r="BF1301" s="87"/>
      <c r="BG1301" s="87"/>
      <c r="BH1301" s="87"/>
      <c r="BI1301" s="87"/>
      <c r="BJ1301" s="87"/>
      <c r="BK1301" s="87"/>
      <c r="BL1301" s="87"/>
      <c r="BM1301" s="87"/>
      <c r="BN1301" s="87"/>
      <c r="BO1301" s="87"/>
      <c r="BP1301" s="87"/>
      <c r="BQ1301" s="87"/>
      <c r="BR1301" s="87"/>
      <c r="BS1301" s="63"/>
    </row>
    <row r="1302" spans="4:71" s="64" customFormat="1" ht="9.75" customHeight="1" x14ac:dyDescent="0.3">
      <c r="D1302" s="87"/>
      <c r="E1302" s="87"/>
      <c r="F1302" s="87"/>
      <c r="G1302" s="87"/>
      <c r="H1302" s="87"/>
      <c r="I1302" s="87"/>
      <c r="J1302" s="87"/>
      <c r="K1302" s="87"/>
      <c r="L1302" s="87"/>
      <c r="M1302" s="87"/>
      <c r="N1302" s="87"/>
      <c r="O1302" s="87"/>
      <c r="P1302" s="87"/>
      <c r="Q1302" s="87"/>
      <c r="R1302" s="87"/>
      <c r="S1302" s="87"/>
      <c r="T1302" s="87"/>
      <c r="U1302" s="87"/>
      <c r="V1302" s="87"/>
      <c r="W1302" s="87"/>
      <c r="X1302" s="87"/>
      <c r="Y1302" s="87"/>
      <c r="Z1302" s="87"/>
      <c r="AA1302" s="87"/>
      <c r="AB1302" s="87"/>
      <c r="AC1302" s="87"/>
      <c r="AD1302" s="87"/>
      <c r="AE1302" s="87"/>
      <c r="AF1302" s="87"/>
      <c r="AG1302" s="87"/>
      <c r="AH1302" s="87"/>
      <c r="AI1302" s="87"/>
      <c r="AJ1302" s="87"/>
      <c r="AK1302" s="87"/>
      <c r="AL1302" s="87"/>
      <c r="AM1302" s="87"/>
      <c r="AN1302" s="87"/>
      <c r="AO1302" s="87"/>
      <c r="AP1302" s="87"/>
      <c r="AQ1302" s="87"/>
      <c r="AR1302" s="87"/>
      <c r="AS1302" s="87"/>
      <c r="AT1302" s="87"/>
      <c r="AU1302" s="87"/>
      <c r="AV1302" s="87"/>
      <c r="AW1302" s="87"/>
      <c r="AX1302" s="87"/>
      <c r="AY1302" s="87"/>
      <c r="AZ1302" s="87"/>
      <c r="BA1302" s="87"/>
      <c r="BB1302" s="87"/>
      <c r="BC1302" s="87"/>
      <c r="BD1302" s="87"/>
      <c r="BE1302" s="87"/>
      <c r="BF1302" s="87"/>
      <c r="BG1302" s="87"/>
      <c r="BH1302" s="87"/>
      <c r="BI1302" s="87"/>
      <c r="BJ1302" s="87"/>
      <c r="BK1302" s="87"/>
      <c r="BL1302" s="87"/>
      <c r="BM1302" s="87"/>
      <c r="BN1302" s="87"/>
      <c r="BO1302" s="87"/>
      <c r="BP1302" s="87"/>
      <c r="BQ1302" s="87"/>
      <c r="BR1302" s="87"/>
      <c r="BS1302" s="63"/>
    </row>
    <row r="1303" spans="4:71" s="64" customFormat="1" ht="9.75" customHeight="1" x14ac:dyDescent="0.3">
      <c r="D1303" s="87"/>
      <c r="E1303" s="87"/>
      <c r="F1303" s="87"/>
      <c r="G1303" s="87"/>
      <c r="H1303" s="87"/>
      <c r="I1303" s="87"/>
      <c r="J1303" s="87"/>
      <c r="K1303" s="87"/>
      <c r="L1303" s="87"/>
      <c r="M1303" s="87"/>
      <c r="N1303" s="87"/>
      <c r="O1303" s="87"/>
      <c r="P1303" s="87"/>
      <c r="Q1303" s="87"/>
      <c r="R1303" s="87"/>
      <c r="S1303" s="87"/>
      <c r="T1303" s="87"/>
      <c r="U1303" s="87"/>
      <c r="V1303" s="87"/>
      <c r="W1303" s="87"/>
      <c r="X1303" s="87"/>
      <c r="Y1303" s="87"/>
      <c r="Z1303" s="87"/>
      <c r="AA1303" s="87"/>
      <c r="AB1303" s="87"/>
      <c r="AC1303" s="87"/>
      <c r="AD1303" s="87"/>
      <c r="AE1303" s="87"/>
      <c r="AF1303" s="87"/>
      <c r="AG1303" s="87"/>
      <c r="AH1303" s="87"/>
      <c r="AI1303" s="87"/>
      <c r="AJ1303" s="87"/>
      <c r="AK1303" s="87"/>
      <c r="AL1303" s="87"/>
      <c r="AM1303" s="87"/>
      <c r="AN1303" s="87"/>
      <c r="AO1303" s="87"/>
      <c r="AP1303" s="87"/>
      <c r="AQ1303" s="87"/>
      <c r="AR1303" s="87"/>
      <c r="AS1303" s="87"/>
      <c r="AT1303" s="87"/>
      <c r="AU1303" s="87"/>
      <c r="AV1303" s="87"/>
      <c r="AW1303" s="87"/>
      <c r="AX1303" s="87"/>
      <c r="AY1303" s="87"/>
      <c r="AZ1303" s="87"/>
      <c r="BA1303" s="87"/>
      <c r="BB1303" s="87"/>
      <c r="BC1303" s="87"/>
      <c r="BD1303" s="87"/>
      <c r="BE1303" s="87"/>
      <c r="BF1303" s="87"/>
      <c r="BG1303" s="87"/>
      <c r="BH1303" s="87"/>
      <c r="BI1303" s="87"/>
      <c r="BJ1303" s="87"/>
      <c r="BK1303" s="87"/>
      <c r="BL1303" s="87"/>
      <c r="BM1303" s="87"/>
      <c r="BN1303" s="87"/>
      <c r="BO1303" s="87"/>
      <c r="BP1303" s="87"/>
      <c r="BQ1303" s="87"/>
      <c r="BR1303" s="87"/>
      <c r="BS1303" s="63"/>
    </row>
    <row r="1304" spans="4:71" s="64" customFormat="1" ht="9.75" customHeight="1" x14ac:dyDescent="0.3">
      <c r="D1304" s="87"/>
      <c r="E1304" s="87"/>
      <c r="F1304" s="87"/>
      <c r="G1304" s="87"/>
      <c r="H1304" s="87"/>
      <c r="I1304" s="87"/>
      <c r="J1304" s="87"/>
      <c r="K1304" s="87"/>
      <c r="L1304" s="87"/>
      <c r="M1304" s="87"/>
      <c r="N1304" s="87"/>
      <c r="O1304" s="87"/>
      <c r="P1304" s="87"/>
      <c r="Q1304" s="87"/>
      <c r="R1304" s="87"/>
      <c r="S1304" s="87"/>
      <c r="T1304" s="87"/>
      <c r="U1304" s="87"/>
      <c r="V1304" s="87"/>
      <c r="W1304" s="87"/>
      <c r="X1304" s="87"/>
      <c r="Y1304" s="87"/>
      <c r="Z1304" s="87"/>
      <c r="AA1304" s="87"/>
      <c r="AB1304" s="87"/>
      <c r="AC1304" s="87"/>
      <c r="AD1304" s="87"/>
      <c r="AE1304" s="87"/>
      <c r="AF1304" s="87"/>
      <c r="AG1304" s="87"/>
      <c r="AH1304" s="87"/>
      <c r="AI1304" s="87"/>
      <c r="AJ1304" s="87"/>
      <c r="AK1304" s="87"/>
      <c r="AL1304" s="87"/>
      <c r="AM1304" s="87"/>
      <c r="AN1304" s="87"/>
      <c r="AO1304" s="87"/>
      <c r="AP1304" s="87"/>
      <c r="AQ1304" s="87"/>
      <c r="AR1304" s="87"/>
      <c r="AS1304" s="87"/>
      <c r="AT1304" s="87"/>
      <c r="AU1304" s="87"/>
      <c r="AV1304" s="87"/>
      <c r="AW1304" s="87"/>
      <c r="AX1304" s="87"/>
      <c r="AY1304" s="87"/>
      <c r="AZ1304" s="87"/>
      <c r="BA1304" s="87"/>
      <c r="BB1304" s="87"/>
      <c r="BC1304" s="87"/>
      <c r="BD1304" s="87"/>
      <c r="BE1304" s="87"/>
      <c r="BF1304" s="87"/>
      <c r="BG1304" s="87"/>
      <c r="BH1304" s="87"/>
      <c r="BI1304" s="87"/>
      <c r="BJ1304" s="87"/>
      <c r="BK1304" s="87"/>
      <c r="BL1304" s="87"/>
      <c r="BM1304" s="87"/>
      <c r="BN1304" s="87"/>
      <c r="BO1304" s="87"/>
      <c r="BP1304" s="87"/>
      <c r="BQ1304" s="87"/>
      <c r="BR1304" s="87"/>
      <c r="BS1304" s="63"/>
    </row>
    <row r="1305" spans="4:71" s="64" customFormat="1" ht="9.75" customHeight="1" x14ac:dyDescent="0.3">
      <c r="D1305" s="87"/>
      <c r="E1305" s="87"/>
      <c r="F1305" s="87"/>
      <c r="G1305" s="87"/>
      <c r="H1305" s="87"/>
      <c r="I1305" s="87"/>
      <c r="J1305" s="87"/>
      <c r="K1305" s="87"/>
      <c r="L1305" s="87"/>
      <c r="M1305" s="87"/>
      <c r="N1305" s="87"/>
      <c r="O1305" s="87"/>
      <c r="P1305" s="87"/>
      <c r="Q1305" s="87"/>
      <c r="R1305" s="87"/>
      <c r="S1305" s="87"/>
      <c r="T1305" s="87"/>
      <c r="U1305" s="87"/>
      <c r="V1305" s="87"/>
      <c r="W1305" s="87"/>
      <c r="X1305" s="87"/>
      <c r="Y1305" s="87"/>
      <c r="Z1305" s="87"/>
      <c r="AA1305" s="87"/>
      <c r="AB1305" s="87"/>
      <c r="AC1305" s="87"/>
      <c r="AD1305" s="87"/>
      <c r="AE1305" s="87"/>
      <c r="AF1305" s="87"/>
      <c r="AG1305" s="87"/>
      <c r="AH1305" s="87"/>
      <c r="AI1305" s="87"/>
      <c r="AJ1305" s="87"/>
      <c r="AK1305" s="87"/>
      <c r="AL1305" s="87"/>
      <c r="AM1305" s="87"/>
      <c r="AN1305" s="87"/>
      <c r="AO1305" s="87"/>
      <c r="AP1305" s="87"/>
      <c r="AQ1305" s="87"/>
      <c r="AR1305" s="87"/>
      <c r="AS1305" s="87"/>
      <c r="AT1305" s="87"/>
      <c r="AU1305" s="87"/>
      <c r="AV1305" s="87"/>
      <c r="AW1305" s="87"/>
      <c r="AX1305" s="87"/>
      <c r="AY1305" s="87"/>
      <c r="AZ1305" s="87"/>
      <c r="BA1305" s="87"/>
      <c r="BB1305" s="87"/>
      <c r="BC1305" s="87"/>
      <c r="BD1305" s="87"/>
      <c r="BE1305" s="87"/>
      <c r="BF1305" s="87"/>
      <c r="BG1305" s="87"/>
      <c r="BH1305" s="87"/>
      <c r="BI1305" s="87"/>
      <c r="BJ1305" s="87"/>
      <c r="BK1305" s="87"/>
      <c r="BL1305" s="87"/>
      <c r="BM1305" s="87"/>
      <c r="BN1305" s="87"/>
      <c r="BO1305" s="87"/>
      <c r="BP1305" s="87"/>
      <c r="BQ1305" s="87"/>
      <c r="BR1305" s="87"/>
      <c r="BS1305" s="63"/>
    </row>
    <row r="1306" spans="4:71" s="64" customFormat="1" ht="9.75" customHeight="1" x14ac:dyDescent="0.3">
      <c r="D1306" s="87"/>
      <c r="E1306" s="87"/>
      <c r="F1306" s="87"/>
      <c r="G1306" s="87"/>
      <c r="H1306" s="87"/>
      <c r="I1306" s="87"/>
      <c r="J1306" s="87"/>
      <c r="K1306" s="87"/>
      <c r="L1306" s="87"/>
      <c r="M1306" s="87"/>
      <c r="N1306" s="87"/>
      <c r="O1306" s="87"/>
      <c r="P1306" s="87"/>
      <c r="Q1306" s="87"/>
      <c r="R1306" s="87"/>
      <c r="S1306" s="87"/>
      <c r="T1306" s="87"/>
      <c r="U1306" s="87"/>
      <c r="V1306" s="87"/>
      <c r="W1306" s="87"/>
      <c r="X1306" s="87"/>
      <c r="Y1306" s="87"/>
      <c r="Z1306" s="87"/>
      <c r="AA1306" s="87"/>
      <c r="AB1306" s="87"/>
      <c r="AC1306" s="87"/>
      <c r="AD1306" s="87"/>
      <c r="AE1306" s="87"/>
      <c r="AF1306" s="87"/>
      <c r="AG1306" s="87"/>
      <c r="AH1306" s="87"/>
      <c r="AI1306" s="87"/>
      <c r="AJ1306" s="87"/>
      <c r="AK1306" s="87"/>
      <c r="AL1306" s="87"/>
      <c r="AM1306" s="87"/>
      <c r="AN1306" s="87"/>
      <c r="AO1306" s="87"/>
      <c r="AP1306" s="87"/>
      <c r="AQ1306" s="87"/>
      <c r="AR1306" s="87"/>
      <c r="AS1306" s="87"/>
      <c r="AT1306" s="87"/>
      <c r="AU1306" s="87"/>
      <c r="AV1306" s="87"/>
      <c r="AW1306" s="87"/>
      <c r="AX1306" s="87"/>
      <c r="AY1306" s="87"/>
      <c r="AZ1306" s="87"/>
      <c r="BA1306" s="87"/>
      <c r="BB1306" s="87"/>
      <c r="BC1306" s="87"/>
      <c r="BD1306" s="87"/>
      <c r="BE1306" s="87"/>
      <c r="BF1306" s="87"/>
      <c r="BG1306" s="87"/>
      <c r="BH1306" s="87"/>
      <c r="BI1306" s="87"/>
      <c r="BJ1306" s="87"/>
      <c r="BK1306" s="87"/>
      <c r="BL1306" s="87"/>
      <c r="BM1306" s="87"/>
      <c r="BN1306" s="87"/>
      <c r="BO1306" s="87"/>
      <c r="BP1306" s="87"/>
      <c r="BQ1306" s="87"/>
      <c r="BR1306" s="87"/>
      <c r="BS1306" s="63"/>
    </row>
    <row r="1307" spans="4:71" s="64" customFormat="1" ht="9.75" customHeight="1" x14ac:dyDescent="0.3">
      <c r="D1307" s="87"/>
      <c r="E1307" s="87"/>
      <c r="F1307" s="87"/>
      <c r="G1307" s="87"/>
      <c r="H1307" s="87"/>
      <c r="I1307" s="87"/>
      <c r="J1307" s="87"/>
      <c r="K1307" s="87"/>
      <c r="L1307" s="87"/>
      <c r="M1307" s="87"/>
      <c r="N1307" s="87"/>
      <c r="O1307" s="87"/>
      <c r="P1307" s="87"/>
      <c r="Q1307" s="87"/>
      <c r="R1307" s="87"/>
      <c r="S1307" s="87"/>
      <c r="T1307" s="87"/>
      <c r="U1307" s="87"/>
      <c r="V1307" s="87"/>
      <c r="W1307" s="87"/>
      <c r="X1307" s="87"/>
      <c r="Y1307" s="87"/>
      <c r="Z1307" s="87"/>
      <c r="AA1307" s="87"/>
      <c r="AB1307" s="87"/>
      <c r="AC1307" s="87"/>
      <c r="AD1307" s="87"/>
      <c r="AE1307" s="87"/>
      <c r="AF1307" s="87"/>
      <c r="AG1307" s="87"/>
      <c r="AH1307" s="87"/>
      <c r="AI1307" s="87"/>
      <c r="AJ1307" s="87"/>
      <c r="AK1307" s="87"/>
      <c r="AL1307" s="87"/>
      <c r="AM1307" s="87"/>
      <c r="AN1307" s="87"/>
      <c r="AO1307" s="87"/>
      <c r="AP1307" s="87"/>
      <c r="AQ1307" s="87"/>
      <c r="AR1307" s="87"/>
      <c r="AS1307" s="87"/>
      <c r="AT1307" s="87"/>
      <c r="AU1307" s="87"/>
      <c r="AV1307" s="87"/>
      <c r="AW1307" s="87"/>
      <c r="AX1307" s="87"/>
      <c r="AY1307" s="87"/>
      <c r="AZ1307" s="87"/>
      <c r="BA1307" s="87"/>
      <c r="BB1307" s="87"/>
      <c r="BC1307" s="87"/>
      <c r="BD1307" s="87"/>
      <c r="BE1307" s="87"/>
      <c r="BF1307" s="87"/>
      <c r="BG1307" s="87"/>
      <c r="BH1307" s="87"/>
      <c r="BI1307" s="87"/>
      <c r="BJ1307" s="87"/>
      <c r="BK1307" s="87"/>
      <c r="BL1307" s="87"/>
      <c r="BM1307" s="87"/>
      <c r="BN1307" s="87"/>
      <c r="BO1307" s="87"/>
      <c r="BP1307" s="87"/>
      <c r="BQ1307" s="87"/>
      <c r="BR1307" s="87"/>
      <c r="BS1307" s="63"/>
    </row>
    <row r="1308" spans="4:71" s="64" customFormat="1" ht="9.75" customHeight="1" x14ac:dyDescent="0.3">
      <c r="D1308" s="87"/>
      <c r="E1308" s="87"/>
      <c r="F1308" s="87"/>
      <c r="G1308" s="87"/>
      <c r="H1308" s="87"/>
      <c r="I1308" s="87"/>
      <c r="J1308" s="87"/>
      <c r="K1308" s="87"/>
      <c r="L1308" s="87"/>
      <c r="M1308" s="87"/>
      <c r="N1308" s="87"/>
      <c r="O1308" s="87"/>
      <c r="P1308" s="87"/>
      <c r="Q1308" s="87"/>
      <c r="R1308" s="87"/>
      <c r="S1308" s="87"/>
      <c r="T1308" s="87"/>
      <c r="U1308" s="87"/>
      <c r="V1308" s="87"/>
      <c r="W1308" s="87"/>
      <c r="X1308" s="87"/>
      <c r="Y1308" s="87"/>
      <c r="Z1308" s="87"/>
      <c r="AA1308" s="87"/>
      <c r="AB1308" s="87"/>
      <c r="AC1308" s="87"/>
      <c r="AD1308" s="87"/>
      <c r="AE1308" s="87"/>
      <c r="AF1308" s="87"/>
      <c r="AG1308" s="87"/>
      <c r="AH1308" s="87"/>
      <c r="AI1308" s="87"/>
      <c r="AJ1308" s="87"/>
      <c r="AK1308" s="87"/>
      <c r="AL1308" s="87"/>
      <c r="AM1308" s="87"/>
      <c r="AN1308" s="87"/>
      <c r="AO1308" s="87"/>
      <c r="AP1308" s="87"/>
      <c r="AQ1308" s="87"/>
      <c r="AR1308" s="87"/>
      <c r="AS1308" s="87"/>
      <c r="AT1308" s="87"/>
      <c r="AU1308" s="87"/>
      <c r="AV1308" s="87"/>
      <c r="AW1308" s="87"/>
      <c r="AX1308" s="87"/>
      <c r="AY1308" s="87"/>
      <c r="AZ1308" s="87"/>
      <c r="BA1308" s="87"/>
      <c r="BB1308" s="87"/>
      <c r="BC1308" s="87"/>
      <c r="BD1308" s="87"/>
      <c r="BE1308" s="87"/>
      <c r="BF1308" s="87"/>
      <c r="BG1308" s="87"/>
      <c r="BH1308" s="87"/>
      <c r="BI1308" s="87"/>
      <c r="BJ1308" s="87"/>
      <c r="BK1308" s="87"/>
      <c r="BL1308" s="87"/>
      <c r="BM1308" s="87"/>
      <c r="BN1308" s="87"/>
      <c r="BO1308" s="87"/>
      <c r="BP1308" s="87"/>
      <c r="BQ1308" s="87"/>
      <c r="BR1308" s="87"/>
      <c r="BS1308" s="63"/>
    </row>
    <row r="1309" spans="4:71" s="64" customFormat="1" ht="9.75" customHeight="1" x14ac:dyDescent="0.3">
      <c r="D1309" s="87"/>
      <c r="E1309" s="87"/>
      <c r="F1309" s="87"/>
      <c r="G1309" s="87"/>
      <c r="H1309" s="87"/>
      <c r="I1309" s="87"/>
      <c r="J1309" s="87"/>
      <c r="K1309" s="87"/>
      <c r="L1309" s="87"/>
      <c r="M1309" s="87"/>
      <c r="N1309" s="87"/>
      <c r="O1309" s="87"/>
      <c r="P1309" s="87"/>
      <c r="Q1309" s="87"/>
      <c r="R1309" s="87"/>
      <c r="S1309" s="87"/>
      <c r="T1309" s="87"/>
      <c r="U1309" s="87"/>
      <c r="V1309" s="87"/>
      <c r="W1309" s="87"/>
      <c r="X1309" s="87"/>
      <c r="Y1309" s="87"/>
      <c r="Z1309" s="87"/>
      <c r="AA1309" s="87"/>
      <c r="AB1309" s="87"/>
      <c r="AC1309" s="87"/>
      <c r="AD1309" s="87"/>
      <c r="AE1309" s="87"/>
      <c r="AF1309" s="87"/>
      <c r="AG1309" s="87"/>
      <c r="AH1309" s="87"/>
      <c r="AI1309" s="87"/>
      <c r="AJ1309" s="87"/>
      <c r="AK1309" s="87"/>
      <c r="AL1309" s="87"/>
      <c r="AM1309" s="87"/>
      <c r="AN1309" s="87"/>
      <c r="AO1309" s="87"/>
      <c r="AP1309" s="87"/>
      <c r="AQ1309" s="87"/>
      <c r="AR1309" s="87"/>
      <c r="AS1309" s="87"/>
      <c r="AT1309" s="87"/>
      <c r="AU1309" s="87"/>
      <c r="AV1309" s="87"/>
      <c r="AW1309" s="87"/>
      <c r="AX1309" s="87"/>
      <c r="AY1309" s="87"/>
      <c r="AZ1309" s="87"/>
      <c r="BA1309" s="87"/>
      <c r="BB1309" s="87"/>
      <c r="BC1309" s="87"/>
      <c r="BD1309" s="87"/>
      <c r="BE1309" s="87"/>
      <c r="BF1309" s="87"/>
      <c r="BG1309" s="87"/>
      <c r="BH1309" s="87"/>
      <c r="BI1309" s="87"/>
      <c r="BJ1309" s="87"/>
      <c r="BK1309" s="87"/>
      <c r="BL1309" s="87"/>
      <c r="BM1309" s="87"/>
      <c r="BN1309" s="87"/>
      <c r="BO1309" s="87"/>
      <c r="BP1309" s="87"/>
      <c r="BQ1309" s="87"/>
      <c r="BR1309" s="87"/>
      <c r="BS1309" s="63"/>
    </row>
    <row r="1310" spans="4:71" s="64" customFormat="1" ht="9.75" customHeight="1" x14ac:dyDescent="0.3">
      <c r="D1310" s="87"/>
      <c r="E1310" s="87"/>
      <c r="F1310" s="87"/>
      <c r="G1310" s="87"/>
      <c r="H1310" s="87"/>
      <c r="I1310" s="87"/>
      <c r="J1310" s="87"/>
      <c r="K1310" s="87"/>
      <c r="L1310" s="87"/>
      <c r="M1310" s="87"/>
      <c r="N1310" s="87"/>
      <c r="O1310" s="87"/>
      <c r="P1310" s="87"/>
      <c r="Q1310" s="87"/>
      <c r="R1310" s="87"/>
      <c r="S1310" s="87"/>
      <c r="T1310" s="87"/>
      <c r="U1310" s="87"/>
      <c r="V1310" s="87"/>
      <c r="W1310" s="87"/>
      <c r="X1310" s="87"/>
      <c r="Y1310" s="87"/>
      <c r="Z1310" s="87"/>
      <c r="AA1310" s="87"/>
      <c r="AB1310" s="87"/>
      <c r="AC1310" s="87"/>
      <c r="AD1310" s="87"/>
      <c r="AE1310" s="87"/>
      <c r="AF1310" s="87"/>
      <c r="AG1310" s="87"/>
      <c r="AH1310" s="87"/>
      <c r="AI1310" s="87"/>
      <c r="AJ1310" s="87"/>
      <c r="AK1310" s="87"/>
      <c r="AL1310" s="87"/>
      <c r="AM1310" s="87"/>
      <c r="AN1310" s="87"/>
      <c r="AO1310" s="87"/>
      <c r="AP1310" s="87"/>
      <c r="AQ1310" s="87"/>
      <c r="AR1310" s="87"/>
      <c r="AS1310" s="87"/>
      <c r="AT1310" s="87"/>
      <c r="AU1310" s="87"/>
      <c r="AV1310" s="87"/>
      <c r="AW1310" s="87"/>
      <c r="AX1310" s="87"/>
      <c r="AY1310" s="87"/>
      <c r="AZ1310" s="87"/>
      <c r="BA1310" s="87"/>
      <c r="BB1310" s="87"/>
      <c r="BC1310" s="87"/>
      <c r="BD1310" s="87"/>
      <c r="BE1310" s="87"/>
      <c r="BF1310" s="87"/>
      <c r="BG1310" s="87"/>
      <c r="BH1310" s="87"/>
      <c r="BI1310" s="87"/>
      <c r="BJ1310" s="87"/>
      <c r="BK1310" s="87"/>
      <c r="BL1310" s="87"/>
      <c r="BM1310" s="87"/>
      <c r="BN1310" s="87"/>
      <c r="BO1310" s="87"/>
      <c r="BP1310" s="87"/>
      <c r="BQ1310" s="87"/>
      <c r="BR1310" s="87"/>
      <c r="BS1310" s="63"/>
    </row>
    <row r="1311" spans="4:71" s="64" customFormat="1" ht="9.75" customHeight="1" x14ac:dyDescent="0.3">
      <c r="D1311" s="87"/>
      <c r="E1311" s="87"/>
      <c r="F1311" s="87"/>
      <c r="G1311" s="87"/>
      <c r="H1311" s="87"/>
      <c r="I1311" s="87"/>
      <c r="J1311" s="87"/>
      <c r="K1311" s="87"/>
      <c r="L1311" s="87"/>
      <c r="M1311" s="87"/>
      <c r="N1311" s="87"/>
      <c r="O1311" s="87"/>
      <c r="P1311" s="87"/>
      <c r="Q1311" s="87"/>
      <c r="R1311" s="87"/>
      <c r="S1311" s="87"/>
      <c r="T1311" s="87"/>
      <c r="U1311" s="87"/>
      <c r="V1311" s="87"/>
      <c r="W1311" s="87"/>
      <c r="X1311" s="87"/>
      <c r="Y1311" s="87"/>
      <c r="Z1311" s="87"/>
      <c r="AA1311" s="87"/>
      <c r="AB1311" s="87"/>
      <c r="AC1311" s="87"/>
      <c r="AD1311" s="87"/>
      <c r="AE1311" s="87"/>
      <c r="AF1311" s="87"/>
      <c r="AG1311" s="87"/>
      <c r="AH1311" s="87"/>
      <c r="AI1311" s="87"/>
      <c r="AJ1311" s="87"/>
      <c r="AK1311" s="87"/>
      <c r="AL1311" s="87"/>
      <c r="AM1311" s="87"/>
      <c r="AN1311" s="87"/>
      <c r="AO1311" s="87"/>
      <c r="AP1311" s="87"/>
      <c r="AQ1311" s="87"/>
      <c r="AR1311" s="87"/>
      <c r="AS1311" s="87"/>
      <c r="AT1311" s="87"/>
      <c r="AU1311" s="87"/>
      <c r="AV1311" s="87"/>
      <c r="AW1311" s="87"/>
      <c r="AX1311" s="87"/>
      <c r="AY1311" s="87"/>
      <c r="AZ1311" s="87"/>
      <c r="BA1311" s="87"/>
      <c r="BB1311" s="87"/>
      <c r="BC1311" s="87"/>
      <c r="BD1311" s="87"/>
      <c r="BE1311" s="87"/>
      <c r="BF1311" s="87"/>
      <c r="BG1311" s="87"/>
      <c r="BH1311" s="87"/>
      <c r="BI1311" s="87"/>
      <c r="BJ1311" s="87"/>
      <c r="BK1311" s="87"/>
      <c r="BL1311" s="87"/>
      <c r="BM1311" s="87"/>
      <c r="BN1311" s="87"/>
      <c r="BO1311" s="87"/>
      <c r="BP1311" s="87"/>
      <c r="BQ1311" s="87"/>
      <c r="BR1311" s="87"/>
      <c r="BS1311" s="63"/>
    </row>
    <row r="1312" spans="4:71" s="64" customFormat="1" ht="9.75" customHeight="1" x14ac:dyDescent="0.3">
      <c r="D1312" s="87"/>
      <c r="E1312" s="87"/>
      <c r="F1312" s="87"/>
      <c r="G1312" s="87"/>
      <c r="H1312" s="87"/>
      <c r="I1312" s="87"/>
      <c r="J1312" s="87"/>
      <c r="K1312" s="87"/>
      <c r="L1312" s="87"/>
      <c r="M1312" s="87"/>
      <c r="N1312" s="87"/>
      <c r="O1312" s="87"/>
      <c r="P1312" s="87"/>
      <c r="Q1312" s="87"/>
      <c r="R1312" s="87"/>
      <c r="S1312" s="87"/>
      <c r="T1312" s="87"/>
      <c r="U1312" s="87"/>
      <c r="V1312" s="87"/>
      <c r="W1312" s="87"/>
      <c r="X1312" s="87"/>
      <c r="Y1312" s="87"/>
      <c r="Z1312" s="87"/>
      <c r="AA1312" s="87"/>
      <c r="AB1312" s="87"/>
      <c r="AC1312" s="87"/>
      <c r="AD1312" s="87"/>
      <c r="AE1312" s="87"/>
      <c r="AF1312" s="87"/>
      <c r="AG1312" s="87"/>
      <c r="AH1312" s="87"/>
      <c r="AI1312" s="87"/>
      <c r="AJ1312" s="87"/>
      <c r="AK1312" s="87"/>
      <c r="AL1312" s="87"/>
      <c r="AM1312" s="87"/>
      <c r="AN1312" s="87"/>
      <c r="AO1312" s="87"/>
      <c r="AP1312" s="87"/>
      <c r="AQ1312" s="87"/>
      <c r="AR1312" s="87"/>
      <c r="AS1312" s="87"/>
      <c r="AT1312" s="87"/>
      <c r="AU1312" s="87"/>
      <c r="AV1312" s="87"/>
      <c r="AW1312" s="87"/>
      <c r="AX1312" s="87"/>
      <c r="AY1312" s="87"/>
      <c r="AZ1312" s="87"/>
      <c r="BA1312" s="87"/>
      <c r="BB1312" s="87"/>
      <c r="BC1312" s="87"/>
      <c r="BD1312" s="87"/>
      <c r="BE1312" s="87"/>
      <c r="BF1312" s="87"/>
      <c r="BG1312" s="87"/>
      <c r="BH1312" s="87"/>
      <c r="BI1312" s="87"/>
      <c r="BJ1312" s="87"/>
      <c r="BK1312" s="87"/>
      <c r="BL1312" s="87"/>
      <c r="BM1312" s="87"/>
      <c r="BN1312" s="87"/>
      <c r="BO1312" s="87"/>
      <c r="BP1312" s="87"/>
      <c r="BQ1312" s="87"/>
      <c r="BR1312" s="87"/>
      <c r="BS1312" s="63"/>
    </row>
    <row r="1313" spans="4:71" s="64" customFormat="1" ht="9.75" customHeight="1" x14ac:dyDescent="0.3">
      <c r="D1313" s="87"/>
      <c r="E1313" s="87"/>
      <c r="F1313" s="87"/>
      <c r="G1313" s="87"/>
      <c r="H1313" s="87"/>
      <c r="I1313" s="87"/>
      <c r="J1313" s="87"/>
      <c r="K1313" s="87"/>
      <c r="L1313" s="87"/>
      <c r="M1313" s="87"/>
      <c r="N1313" s="87"/>
      <c r="O1313" s="87"/>
      <c r="P1313" s="87"/>
      <c r="Q1313" s="87"/>
      <c r="R1313" s="87"/>
      <c r="S1313" s="87"/>
      <c r="T1313" s="87"/>
      <c r="U1313" s="87"/>
      <c r="V1313" s="87"/>
      <c r="W1313" s="87"/>
      <c r="X1313" s="87"/>
      <c r="Y1313" s="87"/>
      <c r="Z1313" s="87"/>
      <c r="AA1313" s="87"/>
      <c r="AB1313" s="87"/>
      <c r="AC1313" s="87"/>
      <c r="AD1313" s="87"/>
      <c r="AE1313" s="87"/>
      <c r="AF1313" s="87"/>
      <c r="AG1313" s="87"/>
      <c r="AH1313" s="87"/>
      <c r="AI1313" s="87"/>
      <c r="AJ1313" s="87"/>
      <c r="AK1313" s="87"/>
      <c r="AL1313" s="87"/>
      <c r="AM1313" s="87"/>
      <c r="AN1313" s="87"/>
      <c r="AO1313" s="87"/>
      <c r="AP1313" s="87"/>
      <c r="AQ1313" s="87"/>
      <c r="AR1313" s="87"/>
      <c r="AS1313" s="87"/>
      <c r="AT1313" s="87"/>
      <c r="AU1313" s="87"/>
      <c r="AV1313" s="87"/>
      <c r="AW1313" s="87"/>
      <c r="AX1313" s="87"/>
      <c r="AY1313" s="87"/>
      <c r="AZ1313" s="87"/>
      <c r="BA1313" s="87"/>
      <c r="BB1313" s="87"/>
      <c r="BC1313" s="87"/>
      <c r="BD1313" s="87"/>
      <c r="BE1313" s="87"/>
      <c r="BF1313" s="87"/>
      <c r="BG1313" s="87"/>
      <c r="BH1313" s="87"/>
      <c r="BI1313" s="87"/>
      <c r="BJ1313" s="87"/>
      <c r="BK1313" s="87"/>
      <c r="BL1313" s="87"/>
      <c r="BM1313" s="87"/>
      <c r="BN1313" s="87"/>
      <c r="BO1313" s="87"/>
      <c r="BP1313" s="87"/>
      <c r="BQ1313" s="87"/>
      <c r="BR1313" s="87"/>
      <c r="BS1313" s="63"/>
    </row>
    <row r="1314" spans="4:71" s="64" customFormat="1" ht="9.75" customHeight="1" x14ac:dyDescent="0.3">
      <c r="D1314" s="87"/>
      <c r="E1314" s="87"/>
      <c r="F1314" s="87"/>
      <c r="G1314" s="87"/>
      <c r="H1314" s="87"/>
      <c r="I1314" s="87"/>
      <c r="J1314" s="87"/>
      <c r="K1314" s="87"/>
      <c r="L1314" s="87"/>
      <c r="M1314" s="87"/>
      <c r="N1314" s="87"/>
      <c r="O1314" s="87"/>
      <c r="P1314" s="87"/>
      <c r="Q1314" s="87"/>
      <c r="R1314" s="87"/>
      <c r="S1314" s="87"/>
      <c r="T1314" s="87"/>
      <c r="U1314" s="87"/>
      <c r="V1314" s="87"/>
      <c r="W1314" s="87"/>
      <c r="X1314" s="87"/>
      <c r="Y1314" s="87"/>
      <c r="Z1314" s="87"/>
      <c r="AA1314" s="87"/>
      <c r="AB1314" s="87"/>
      <c r="AC1314" s="87"/>
      <c r="AD1314" s="87"/>
      <c r="AE1314" s="87"/>
      <c r="AF1314" s="87"/>
      <c r="AG1314" s="87"/>
      <c r="AH1314" s="87"/>
      <c r="AI1314" s="87"/>
      <c r="AJ1314" s="87"/>
      <c r="AK1314" s="87"/>
      <c r="AL1314" s="87"/>
      <c r="AM1314" s="87"/>
      <c r="AN1314" s="87"/>
      <c r="AO1314" s="87"/>
      <c r="AP1314" s="87"/>
      <c r="AQ1314" s="87"/>
      <c r="AR1314" s="87"/>
      <c r="AS1314" s="87"/>
      <c r="AT1314" s="87"/>
      <c r="AU1314" s="87"/>
      <c r="AV1314" s="87"/>
      <c r="AW1314" s="87"/>
      <c r="AX1314" s="87"/>
      <c r="AY1314" s="87"/>
      <c r="AZ1314" s="87"/>
      <c r="BA1314" s="87"/>
      <c r="BB1314" s="87"/>
      <c r="BC1314" s="87"/>
      <c r="BD1314" s="87"/>
      <c r="BE1314" s="87"/>
      <c r="BF1314" s="87"/>
      <c r="BG1314" s="87"/>
      <c r="BH1314" s="87"/>
      <c r="BI1314" s="87"/>
      <c r="BJ1314" s="87"/>
      <c r="BK1314" s="87"/>
      <c r="BL1314" s="87"/>
      <c r="BM1314" s="87"/>
      <c r="BN1314" s="87"/>
      <c r="BO1314" s="87"/>
      <c r="BP1314" s="87"/>
      <c r="BQ1314" s="87"/>
      <c r="BR1314" s="87"/>
      <c r="BS1314" s="63"/>
    </row>
    <row r="1315" spans="4:71" s="64" customFormat="1" ht="9.75" customHeight="1" x14ac:dyDescent="0.3">
      <c r="D1315" s="87"/>
      <c r="E1315" s="87"/>
      <c r="F1315" s="87"/>
      <c r="G1315" s="87"/>
      <c r="H1315" s="87"/>
      <c r="I1315" s="87"/>
      <c r="J1315" s="87"/>
      <c r="K1315" s="87"/>
      <c r="L1315" s="87"/>
      <c r="M1315" s="87"/>
      <c r="N1315" s="87"/>
      <c r="O1315" s="87"/>
      <c r="P1315" s="87"/>
      <c r="Q1315" s="87"/>
      <c r="R1315" s="87"/>
      <c r="S1315" s="87"/>
      <c r="T1315" s="87"/>
      <c r="U1315" s="87"/>
      <c r="V1315" s="87"/>
      <c r="W1315" s="87"/>
      <c r="X1315" s="87"/>
      <c r="Y1315" s="87"/>
      <c r="Z1315" s="87"/>
      <c r="AA1315" s="87"/>
      <c r="AB1315" s="87"/>
      <c r="AC1315" s="87"/>
      <c r="AD1315" s="87"/>
      <c r="AE1315" s="87"/>
      <c r="AF1315" s="87"/>
      <c r="AG1315" s="87"/>
      <c r="AH1315" s="87"/>
      <c r="AI1315" s="87"/>
      <c r="AJ1315" s="87"/>
      <c r="AK1315" s="87"/>
      <c r="AL1315" s="87"/>
      <c r="AM1315" s="87"/>
      <c r="AN1315" s="87"/>
      <c r="AO1315" s="87"/>
      <c r="AP1315" s="87"/>
      <c r="AQ1315" s="87"/>
      <c r="AR1315" s="87"/>
      <c r="AS1315" s="87"/>
      <c r="AT1315" s="87"/>
      <c r="AU1315" s="87"/>
      <c r="AV1315" s="87"/>
      <c r="AW1315" s="87"/>
      <c r="AX1315" s="87"/>
      <c r="AY1315" s="87"/>
      <c r="AZ1315" s="87"/>
      <c r="BA1315" s="87"/>
      <c r="BB1315" s="87"/>
      <c r="BC1315" s="87"/>
      <c r="BD1315" s="87"/>
      <c r="BE1315" s="87"/>
      <c r="BF1315" s="87"/>
      <c r="BG1315" s="87"/>
      <c r="BH1315" s="87"/>
      <c r="BI1315" s="87"/>
      <c r="BJ1315" s="87"/>
      <c r="BK1315" s="87"/>
      <c r="BL1315" s="87"/>
      <c r="BM1315" s="87"/>
      <c r="BN1315" s="87"/>
      <c r="BO1315" s="87"/>
      <c r="BP1315" s="87"/>
      <c r="BQ1315" s="87"/>
      <c r="BR1315" s="87"/>
      <c r="BS1315" s="63"/>
    </row>
    <row r="1316" spans="4:71" s="64" customFormat="1" ht="9.75" customHeight="1" x14ac:dyDescent="0.3">
      <c r="D1316" s="87"/>
      <c r="E1316" s="87"/>
      <c r="F1316" s="87"/>
      <c r="G1316" s="87"/>
      <c r="H1316" s="87"/>
      <c r="I1316" s="87"/>
      <c r="J1316" s="87"/>
      <c r="K1316" s="87"/>
      <c r="L1316" s="87"/>
      <c r="M1316" s="87"/>
      <c r="N1316" s="87"/>
      <c r="O1316" s="87"/>
      <c r="P1316" s="87"/>
      <c r="Q1316" s="87"/>
      <c r="R1316" s="87"/>
      <c r="S1316" s="87"/>
      <c r="T1316" s="87"/>
      <c r="U1316" s="87"/>
      <c r="V1316" s="87"/>
      <c r="W1316" s="87"/>
      <c r="X1316" s="87"/>
      <c r="Y1316" s="87"/>
      <c r="Z1316" s="87"/>
      <c r="AA1316" s="87"/>
      <c r="AB1316" s="87"/>
      <c r="AC1316" s="87"/>
      <c r="AD1316" s="87"/>
      <c r="AE1316" s="87"/>
      <c r="AF1316" s="87"/>
      <c r="AG1316" s="87"/>
      <c r="AH1316" s="87"/>
      <c r="AI1316" s="87"/>
      <c r="AJ1316" s="87"/>
      <c r="AK1316" s="87"/>
      <c r="AL1316" s="87"/>
      <c r="AM1316" s="87"/>
      <c r="AN1316" s="87"/>
      <c r="AO1316" s="87"/>
      <c r="AP1316" s="87"/>
      <c r="AQ1316" s="87"/>
      <c r="AR1316" s="87"/>
      <c r="AS1316" s="87"/>
      <c r="AT1316" s="87"/>
      <c r="AU1316" s="87"/>
      <c r="AV1316" s="87"/>
      <c r="AW1316" s="87"/>
      <c r="AX1316" s="87"/>
      <c r="AY1316" s="87"/>
      <c r="AZ1316" s="87"/>
      <c r="BA1316" s="87"/>
      <c r="BB1316" s="87"/>
      <c r="BC1316" s="87"/>
      <c r="BD1316" s="87"/>
      <c r="BE1316" s="87"/>
      <c r="BF1316" s="87"/>
      <c r="BG1316" s="87"/>
      <c r="BH1316" s="87"/>
      <c r="BI1316" s="87"/>
      <c r="BJ1316" s="87"/>
      <c r="BK1316" s="87"/>
      <c r="BL1316" s="87"/>
      <c r="BM1316" s="87"/>
      <c r="BN1316" s="87"/>
      <c r="BO1316" s="87"/>
      <c r="BP1316" s="87"/>
      <c r="BQ1316" s="87"/>
      <c r="BR1316" s="87"/>
      <c r="BS1316" s="63"/>
    </row>
    <row r="1317" spans="4:71" s="64" customFormat="1" ht="9.75" customHeight="1" x14ac:dyDescent="0.3">
      <c r="D1317" s="87"/>
      <c r="E1317" s="87"/>
      <c r="F1317" s="87"/>
      <c r="G1317" s="87"/>
      <c r="H1317" s="87"/>
      <c r="I1317" s="87"/>
      <c r="J1317" s="87"/>
      <c r="K1317" s="87"/>
      <c r="L1317" s="87"/>
      <c r="M1317" s="87"/>
      <c r="N1317" s="87"/>
      <c r="O1317" s="87"/>
      <c r="P1317" s="87"/>
      <c r="Q1317" s="87"/>
      <c r="R1317" s="87"/>
      <c r="S1317" s="87"/>
      <c r="T1317" s="87"/>
      <c r="U1317" s="87"/>
      <c r="V1317" s="87"/>
      <c r="W1317" s="87"/>
      <c r="X1317" s="87"/>
      <c r="Y1317" s="87"/>
      <c r="Z1317" s="87"/>
      <c r="AA1317" s="87"/>
      <c r="AB1317" s="87"/>
      <c r="AC1317" s="87"/>
      <c r="AD1317" s="87"/>
      <c r="AE1317" s="87"/>
      <c r="AF1317" s="87"/>
      <c r="AG1317" s="87"/>
      <c r="AH1317" s="87"/>
      <c r="AI1317" s="87"/>
      <c r="AJ1317" s="87"/>
      <c r="AK1317" s="87"/>
      <c r="AL1317" s="87"/>
      <c r="AM1317" s="87"/>
      <c r="AN1317" s="87"/>
      <c r="AO1317" s="87"/>
      <c r="AP1317" s="87"/>
      <c r="AQ1317" s="87"/>
      <c r="AR1317" s="87"/>
      <c r="AS1317" s="87"/>
      <c r="AT1317" s="87"/>
      <c r="AU1317" s="87"/>
      <c r="AV1317" s="87"/>
      <c r="AW1317" s="87"/>
      <c r="AX1317" s="87"/>
      <c r="AY1317" s="87"/>
      <c r="AZ1317" s="87"/>
      <c r="BA1317" s="87"/>
      <c r="BB1317" s="87"/>
      <c r="BC1317" s="87"/>
      <c r="BD1317" s="87"/>
      <c r="BE1317" s="87"/>
      <c r="BF1317" s="87"/>
      <c r="BG1317" s="87"/>
      <c r="BH1317" s="87"/>
      <c r="BI1317" s="87"/>
      <c r="BJ1317" s="87"/>
      <c r="BK1317" s="87"/>
      <c r="BL1317" s="87"/>
      <c r="BM1317" s="87"/>
      <c r="BN1317" s="87"/>
      <c r="BO1317" s="87"/>
      <c r="BP1317" s="87"/>
      <c r="BQ1317" s="87"/>
      <c r="BR1317" s="87"/>
      <c r="BS1317" s="63"/>
    </row>
    <row r="1318" spans="4:71" s="64" customFormat="1" ht="9.75" customHeight="1" x14ac:dyDescent="0.3">
      <c r="D1318" s="87"/>
      <c r="E1318" s="87"/>
      <c r="F1318" s="87"/>
      <c r="G1318" s="87"/>
      <c r="H1318" s="87"/>
      <c r="I1318" s="87"/>
      <c r="J1318" s="87"/>
      <c r="K1318" s="87"/>
      <c r="L1318" s="87"/>
      <c r="M1318" s="87"/>
      <c r="N1318" s="87"/>
      <c r="O1318" s="87"/>
      <c r="P1318" s="87"/>
      <c r="Q1318" s="87"/>
      <c r="R1318" s="87"/>
      <c r="S1318" s="87"/>
      <c r="T1318" s="87"/>
      <c r="U1318" s="87"/>
      <c r="V1318" s="87"/>
      <c r="W1318" s="87"/>
      <c r="X1318" s="87"/>
      <c r="Y1318" s="87"/>
      <c r="Z1318" s="87"/>
      <c r="AA1318" s="87"/>
      <c r="AB1318" s="87"/>
      <c r="AC1318" s="87"/>
      <c r="AD1318" s="87"/>
      <c r="AE1318" s="87"/>
      <c r="AF1318" s="87"/>
      <c r="AG1318" s="87"/>
      <c r="AH1318" s="87"/>
      <c r="AI1318" s="87"/>
      <c r="AJ1318" s="87"/>
      <c r="AK1318" s="87"/>
      <c r="AL1318" s="87"/>
      <c r="AM1318" s="87"/>
      <c r="AN1318" s="87"/>
      <c r="AO1318" s="87"/>
      <c r="AP1318" s="87"/>
      <c r="AQ1318" s="87"/>
      <c r="AR1318" s="87"/>
      <c r="AS1318" s="87"/>
      <c r="AT1318" s="87"/>
      <c r="AU1318" s="87"/>
      <c r="AV1318" s="87"/>
      <c r="AW1318" s="87"/>
      <c r="AX1318" s="87"/>
      <c r="AY1318" s="87"/>
      <c r="AZ1318" s="87"/>
      <c r="BA1318" s="87"/>
      <c r="BB1318" s="87"/>
      <c r="BC1318" s="87"/>
      <c r="BD1318" s="87"/>
      <c r="BE1318" s="87"/>
      <c r="BF1318" s="87"/>
      <c r="BG1318" s="87"/>
      <c r="BH1318" s="87"/>
      <c r="BI1318" s="87"/>
      <c r="BJ1318" s="87"/>
      <c r="BK1318" s="87"/>
      <c r="BL1318" s="87"/>
      <c r="BM1318" s="87"/>
      <c r="BN1318" s="87"/>
      <c r="BO1318" s="87"/>
      <c r="BP1318" s="87"/>
      <c r="BQ1318" s="87"/>
      <c r="BR1318" s="87"/>
      <c r="BS1318" s="63"/>
    </row>
    <row r="1319" spans="4:71" s="64" customFormat="1" ht="9.75" customHeight="1" x14ac:dyDescent="0.3">
      <c r="D1319" s="87"/>
      <c r="E1319" s="87"/>
      <c r="F1319" s="87"/>
      <c r="G1319" s="87"/>
      <c r="H1319" s="87"/>
      <c r="I1319" s="87"/>
      <c r="J1319" s="87"/>
      <c r="K1319" s="87"/>
      <c r="L1319" s="87"/>
      <c r="M1319" s="87"/>
      <c r="N1319" s="87"/>
      <c r="O1319" s="87"/>
      <c r="P1319" s="87"/>
      <c r="Q1319" s="87"/>
      <c r="R1319" s="87"/>
      <c r="S1319" s="87"/>
      <c r="T1319" s="87"/>
      <c r="U1319" s="87"/>
      <c r="V1319" s="87"/>
      <c r="W1319" s="87"/>
      <c r="X1319" s="87"/>
      <c r="Y1319" s="87"/>
      <c r="Z1319" s="87"/>
      <c r="AA1319" s="87"/>
      <c r="AB1319" s="87"/>
      <c r="AC1319" s="87"/>
      <c r="AD1319" s="87"/>
      <c r="AE1319" s="87"/>
      <c r="AF1319" s="87"/>
      <c r="AG1319" s="87"/>
      <c r="AH1319" s="87"/>
      <c r="AI1319" s="87"/>
      <c r="AJ1319" s="87"/>
      <c r="AK1319" s="87"/>
      <c r="AL1319" s="87"/>
      <c r="AM1319" s="87"/>
      <c r="AN1319" s="87"/>
      <c r="AO1319" s="87"/>
      <c r="AP1319" s="87"/>
      <c r="AQ1319" s="87"/>
      <c r="AR1319" s="87"/>
      <c r="AS1319" s="87"/>
      <c r="AT1319" s="87"/>
      <c r="AU1319" s="87"/>
      <c r="AV1319" s="87"/>
      <c r="AW1319" s="87"/>
      <c r="AX1319" s="87"/>
      <c r="AY1319" s="87"/>
      <c r="AZ1319" s="87"/>
      <c r="BA1319" s="87"/>
      <c r="BB1319" s="87"/>
      <c r="BC1319" s="87"/>
      <c r="BD1319" s="87"/>
      <c r="BE1319" s="87"/>
      <c r="BF1319" s="87"/>
      <c r="BG1319" s="87"/>
      <c r="BH1319" s="87"/>
      <c r="BI1319" s="87"/>
      <c r="BJ1319" s="87"/>
      <c r="BK1319" s="87"/>
      <c r="BL1319" s="87"/>
      <c r="BM1319" s="87"/>
      <c r="BN1319" s="87"/>
      <c r="BO1319" s="87"/>
      <c r="BP1319" s="87"/>
      <c r="BQ1319" s="87"/>
      <c r="BR1319" s="87"/>
      <c r="BS1319" s="63"/>
    </row>
    <row r="1320" spans="4:71" s="64" customFormat="1" ht="9.75" customHeight="1" x14ac:dyDescent="0.3">
      <c r="D1320" s="87"/>
      <c r="E1320" s="87"/>
      <c r="F1320" s="87"/>
      <c r="G1320" s="87"/>
      <c r="H1320" s="87"/>
      <c r="I1320" s="87"/>
      <c r="J1320" s="87"/>
      <c r="K1320" s="87"/>
      <c r="L1320" s="87"/>
      <c r="M1320" s="87"/>
      <c r="N1320" s="87"/>
      <c r="O1320" s="87"/>
      <c r="P1320" s="87"/>
      <c r="Q1320" s="87"/>
      <c r="R1320" s="87"/>
      <c r="S1320" s="87"/>
      <c r="T1320" s="87"/>
      <c r="U1320" s="87"/>
      <c r="V1320" s="87"/>
      <c r="W1320" s="87"/>
      <c r="X1320" s="87"/>
      <c r="Y1320" s="87"/>
      <c r="Z1320" s="87"/>
      <c r="AA1320" s="87"/>
      <c r="AB1320" s="87"/>
      <c r="AC1320" s="87"/>
      <c r="AD1320" s="87"/>
      <c r="AE1320" s="87"/>
      <c r="AF1320" s="87"/>
      <c r="AG1320" s="87"/>
      <c r="AH1320" s="87"/>
      <c r="AI1320" s="87"/>
      <c r="AJ1320" s="87"/>
      <c r="AK1320" s="87"/>
      <c r="AL1320" s="87"/>
      <c r="AM1320" s="87"/>
      <c r="AN1320" s="87"/>
      <c r="AO1320" s="87"/>
      <c r="AP1320" s="87"/>
      <c r="AQ1320" s="87"/>
      <c r="AR1320" s="87"/>
      <c r="AS1320" s="87"/>
      <c r="AT1320" s="87"/>
      <c r="AU1320" s="87"/>
      <c r="AV1320" s="87"/>
      <c r="AW1320" s="87"/>
      <c r="AX1320" s="87"/>
      <c r="AY1320" s="87"/>
      <c r="AZ1320" s="87"/>
      <c r="BA1320" s="87"/>
      <c r="BB1320" s="87"/>
      <c r="BC1320" s="87"/>
      <c r="BD1320" s="87"/>
      <c r="BE1320" s="87"/>
      <c r="BF1320" s="87"/>
      <c r="BG1320" s="87"/>
      <c r="BH1320" s="87"/>
      <c r="BI1320" s="87"/>
      <c r="BJ1320" s="87"/>
      <c r="BK1320" s="87"/>
      <c r="BL1320" s="87"/>
      <c r="BM1320" s="87"/>
      <c r="BN1320" s="87"/>
      <c r="BO1320" s="87"/>
      <c r="BP1320" s="87"/>
      <c r="BQ1320" s="87"/>
      <c r="BR1320" s="87"/>
      <c r="BS1320" s="63"/>
    </row>
    <row r="1321" spans="4:71" s="64" customFormat="1" ht="9.75" customHeight="1" x14ac:dyDescent="0.3">
      <c r="D1321" s="87"/>
      <c r="E1321" s="87"/>
      <c r="F1321" s="87"/>
      <c r="G1321" s="87"/>
      <c r="H1321" s="87"/>
      <c r="I1321" s="87"/>
      <c r="J1321" s="87"/>
      <c r="K1321" s="87"/>
      <c r="L1321" s="87"/>
      <c r="M1321" s="87"/>
      <c r="N1321" s="87"/>
      <c r="O1321" s="87"/>
      <c r="P1321" s="87"/>
      <c r="Q1321" s="87"/>
      <c r="R1321" s="87"/>
      <c r="S1321" s="87"/>
      <c r="T1321" s="87"/>
      <c r="U1321" s="87"/>
      <c r="V1321" s="87"/>
      <c r="W1321" s="87"/>
      <c r="X1321" s="87"/>
      <c r="Y1321" s="87"/>
      <c r="Z1321" s="87"/>
      <c r="AA1321" s="87"/>
      <c r="AB1321" s="87"/>
      <c r="AC1321" s="87"/>
      <c r="AD1321" s="87"/>
      <c r="AE1321" s="87"/>
      <c r="AF1321" s="87"/>
      <c r="AG1321" s="87"/>
      <c r="AH1321" s="87"/>
      <c r="AI1321" s="87"/>
      <c r="AJ1321" s="87"/>
      <c r="AK1321" s="87"/>
      <c r="AL1321" s="87"/>
      <c r="AM1321" s="87"/>
      <c r="AN1321" s="87"/>
      <c r="AO1321" s="87"/>
      <c r="AP1321" s="87"/>
      <c r="AQ1321" s="87"/>
      <c r="AR1321" s="87"/>
      <c r="AS1321" s="87"/>
      <c r="AT1321" s="87"/>
      <c r="AU1321" s="87"/>
      <c r="AV1321" s="87"/>
      <c r="AW1321" s="87"/>
      <c r="AX1321" s="87"/>
      <c r="AY1321" s="87"/>
      <c r="AZ1321" s="87"/>
      <c r="BA1321" s="87"/>
      <c r="BB1321" s="87"/>
      <c r="BC1321" s="87"/>
      <c r="BD1321" s="87"/>
      <c r="BE1321" s="87"/>
      <c r="BF1321" s="87"/>
      <c r="BG1321" s="87"/>
      <c r="BH1321" s="87"/>
      <c r="BI1321" s="87"/>
      <c r="BJ1321" s="87"/>
      <c r="BK1321" s="87"/>
      <c r="BL1321" s="87"/>
      <c r="BM1321" s="87"/>
      <c r="BN1321" s="87"/>
      <c r="BO1321" s="87"/>
      <c r="BP1321" s="87"/>
      <c r="BQ1321" s="87"/>
      <c r="BR1321" s="87"/>
      <c r="BS1321" s="63"/>
    </row>
    <row r="1322" spans="4:71" s="64" customFormat="1" ht="9.75" customHeight="1" x14ac:dyDescent="0.3">
      <c r="D1322" s="87"/>
      <c r="E1322" s="87"/>
      <c r="F1322" s="87"/>
      <c r="G1322" s="87"/>
      <c r="H1322" s="87"/>
      <c r="I1322" s="87"/>
      <c r="J1322" s="87"/>
      <c r="K1322" s="87"/>
      <c r="L1322" s="87"/>
      <c r="M1322" s="87"/>
      <c r="N1322" s="87"/>
      <c r="O1322" s="87"/>
      <c r="P1322" s="87"/>
      <c r="Q1322" s="87"/>
      <c r="R1322" s="87"/>
      <c r="S1322" s="87"/>
      <c r="T1322" s="87"/>
      <c r="U1322" s="87"/>
      <c r="V1322" s="87"/>
      <c r="W1322" s="87"/>
      <c r="X1322" s="87"/>
      <c r="Y1322" s="87"/>
      <c r="Z1322" s="87"/>
      <c r="AA1322" s="87"/>
      <c r="AB1322" s="87"/>
      <c r="AC1322" s="87"/>
      <c r="AD1322" s="87"/>
      <c r="AE1322" s="87"/>
      <c r="AF1322" s="87"/>
      <c r="AG1322" s="87"/>
      <c r="AH1322" s="87"/>
      <c r="AI1322" s="87"/>
      <c r="AJ1322" s="87"/>
      <c r="AK1322" s="87"/>
      <c r="AL1322" s="87"/>
      <c r="AM1322" s="87"/>
      <c r="AN1322" s="87"/>
      <c r="AO1322" s="87"/>
      <c r="AP1322" s="87"/>
      <c r="AQ1322" s="87"/>
      <c r="AR1322" s="87"/>
      <c r="AS1322" s="87"/>
      <c r="AT1322" s="87"/>
      <c r="AU1322" s="87"/>
      <c r="AV1322" s="87"/>
      <c r="AW1322" s="87"/>
      <c r="AX1322" s="87"/>
      <c r="AY1322" s="87"/>
      <c r="AZ1322" s="87"/>
      <c r="BA1322" s="87"/>
      <c r="BB1322" s="87"/>
      <c r="BC1322" s="87"/>
      <c r="BD1322" s="87"/>
      <c r="BE1322" s="87"/>
      <c r="BF1322" s="87"/>
      <c r="BG1322" s="87"/>
      <c r="BH1322" s="87"/>
      <c r="BI1322" s="87"/>
      <c r="BJ1322" s="87"/>
      <c r="BK1322" s="87"/>
      <c r="BL1322" s="87"/>
      <c r="BM1322" s="87"/>
      <c r="BN1322" s="87"/>
      <c r="BO1322" s="87"/>
      <c r="BP1322" s="87"/>
      <c r="BQ1322" s="87"/>
      <c r="BR1322" s="87"/>
      <c r="BS1322" s="63"/>
    </row>
    <row r="1323" spans="4:71" s="64" customFormat="1" ht="9.75" customHeight="1" x14ac:dyDescent="0.3">
      <c r="D1323" s="87"/>
      <c r="E1323" s="87"/>
      <c r="F1323" s="87"/>
      <c r="G1323" s="87"/>
      <c r="H1323" s="87"/>
      <c r="I1323" s="87"/>
      <c r="J1323" s="87"/>
      <c r="K1323" s="87"/>
      <c r="L1323" s="87"/>
      <c r="M1323" s="87"/>
      <c r="N1323" s="87"/>
      <c r="O1323" s="87"/>
      <c r="P1323" s="87"/>
      <c r="Q1323" s="87"/>
      <c r="R1323" s="87"/>
      <c r="S1323" s="87"/>
      <c r="T1323" s="87"/>
      <c r="U1323" s="87"/>
      <c r="V1323" s="87"/>
      <c r="W1323" s="87"/>
      <c r="X1323" s="87"/>
      <c r="Y1323" s="87"/>
      <c r="Z1323" s="87"/>
      <c r="AA1323" s="87"/>
      <c r="AB1323" s="87"/>
      <c r="AC1323" s="87"/>
      <c r="AD1323" s="87"/>
      <c r="AE1323" s="87"/>
      <c r="AF1323" s="87"/>
      <c r="AG1323" s="87"/>
      <c r="AH1323" s="87"/>
      <c r="AI1323" s="87"/>
      <c r="AJ1323" s="87"/>
      <c r="AK1323" s="87"/>
      <c r="AL1323" s="87"/>
      <c r="AM1323" s="87"/>
      <c r="AN1323" s="87"/>
      <c r="AO1323" s="87"/>
      <c r="AP1323" s="87"/>
      <c r="AQ1323" s="87"/>
      <c r="AR1323" s="87"/>
      <c r="AS1323" s="87"/>
      <c r="AT1323" s="87"/>
      <c r="AU1323" s="87"/>
      <c r="AV1323" s="87"/>
      <c r="AW1323" s="87"/>
      <c r="AX1323" s="87"/>
      <c r="AY1323" s="87"/>
      <c r="AZ1323" s="87"/>
      <c r="BA1323" s="87"/>
      <c r="BB1323" s="87"/>
      <c r="BC1323" s="87"/>
      <c r="BD1323" s="87"/>
      <c r="BE1323" s="87"/>
      <c r="BF1323" s="87"/>
      <c r="BG1323" s="87"/>
      <c r="BH1323" s="87"/>
      <c r="BI1323" s="87"/>
      <c r="BJ1323" s="87"/>
      <c r="BK1323" s="87"/>
      <c r="BL1323" s="87"/>
      <c r="BM1323" s="87"/>
      <c r="BN1323" s="87"/>
      <c r="BO1323" s="87"/>
      <c r="BP1323" s="87"/>
      <c r="BQ1323" s="87"/>
      <c r="BR1323" s="87"/>
      <c r="BS1323" s="63"/>
    </row>
    <row r="1324" spans="4:71" s="64" customFormat="1" ht="9.75" customHeight="1" x14ac:dyDescent="0.3">
      <c r="D1324" s="87"/>
      <c r="E1324" s="87"/>
      <c r="F1324" s="87"/>
      <c r="G1324" s="87"/>
      <c r="H1324" s="87"/>
      <c r="I1324" s="87"/>
      <c r="J1324" s="87"/>
      <c r="K1324" s="87"/>
      <c r="L1324" s="87"/>
      <c r="M1324" s="87"/>
      <c r="N1324" s="87"/>
      <c r="O1324" s="87"/>
      <c r="P1324" s="87"/>
      <c r="Q1324" s="87"/>
      <c r="R1324" s="87"/>
      <c r="S1324" s="87"/>
      <c r="T1324" s="87"/>
      <c r="U1324" s="87"/>
      <c r="V1324" s="87"/>
      <c r="W1324" s="87"/>
      <c r="X1324" s="87"/>
      <c r="Y1324" s="87"/>
      <c r="Z1324" s="87"/>
      <c r="AA1324" s="87"/>
      <c r="AB1324" s="87"/>
      <c r="AC1324" s="87"/>
      <c r="AD1324" s="87"/>
      <c r="AE1324" s="87"/>
      <c r="AF1324" s="87"/>
      <c r="AG1324" s="87"/>
      <c r="AH1324" s="87"/>
      <c r="AI1324" s="87"/>
      <c r="AJ1324" s="87"/>
      <c r="AK1324" s="87"/>
      <c r="AL1324" s="87"/>
      <c r="AM1324" s="87"/>
      <c r="AN1324" s="87"/>
      <c r="AO1324" s="87"/>
      <c r="AP1324" s="87"/>
      <c r="AQ1324" s="87"/>
      <c r="AR1324" s="87"/>
      <c r="AS1324" s="87"/>
      <c r="AT1324" s="87"/>
      <c r="AU1324" s="87"/>
      <c r="AV1324" s="87"/>
      <c r="AW1324" s="87"/>
      <c r="AX1324" s="87"/>
      <c r="AY1324" s="87"/>
      <c r="AZ1324" s="87"/>
      <c r="BA1324" s="87"/>
      <c r="BB1324" s="87"/>
      <c r="BC1324" s="87"/>
      <c r="BD1324" s="87"/>
      <c r="BE1324" s="87"/>
      <c r="BF1324" s="87"/>
      <c r="BG1324" s="87"/>
      <c r="BH1324" s="87"/>
      <c r="BI1324" s="87"/>
      <c r="BJ1324" s="87"/>
      <c r="BK1324" s="87"/>
      <c r="BL1324" s="87"/>
      <c r="BM1324" s="87"/>
      <c r="BN1324" s="87"/>
      <c r="BO1324" s="87"/>
      <c r="BP1324" s="87"/>
      <c r="BQ1324" s="87"/>
      <c r="BR1324" s="87"/>
      <c r="BS1324" s="63"/>
    </row>
    <row r="1325" spans="4:71" s="64" customFormat="1" ht="9.75" customHeight="1" x14ac:dyDescent="0.3">
      <c r="D1325" s="87"/>
      <c r="E1325" s="87"/>
      <c r="F1325" s="87"/>
      <c r="G1325" s="87"/>
      <c r="H1325" s="87"/>
      <c r="I1325" s="87"/>
      <c r="J1325" s="87"/>
      <c r="K1325" s="87"/>
      <c r="L1325" s="87"/>
      <c r="M1325" s="87"/>
      <c r="N1325" s="87"/>
      <c r="O1325" s="87"/>
      <c r="P1325" s="87"/>
      <c r="Q1325" s="87"/>
      <c r="R1325" s="87"/>
      <c r="S1325" s="87"/>
      <c r="T1325" s="87"/>
      <c r="U1325" s="87"/>
      <c r="V1325" s="87"/>
      <c r="W1325" s="87"/>
      <c r="X1325" s="87"/>
      <c r="Y1325" s="87"/>
      <c r="Z1325" s="87"/>
      <c r="AA1325" s="87"/>
      <c r="AB1325" s="87"/>
      <c r="AC1325" s="87"/>
      <c r="AD1325" s="87"/>
      <c r="AE1325" s="87"/>
      <c r="AF1325" s="87"/>
      <c r="AG1325" s="87"/>
      <c r="AH1325" s="87"/>
      <c r="AI1325" s="87"/>
      <c r="AJ1325" s="87"/>
      <c r="AK1325" s="87"/>
      <c r="AL1325" s="87"/>
      <c r="AM1325" s="87"/>
      <c r="AN1325" s="87"/>
      <c r="AO1325" s="87"/>
      <c r="AP1325" s="87"/>
      <c r="AQ1325" s="87"/>
      <c r="AR1325" s="87"/>
      <c r="AS1325" s="87"/>
      <c r="AT1325" s="87"/>
      <c r="AU1325" s="87"/>
      <c r="AV1325" s="87"/>
      <c r="AW1325" s="87"/>
      <c r="AX1325" s="87"/>
      <c r="AY1325" s="87"/>
      <c r="AZ1325" s="87"/>
      <c r="BA1325" s="87"/>
      <c r="BB1325" s="87"/>
      <c r="BC1325" s="87"/>
      <c r="BD1325" s="87"/>
      <c r="BE1325" s="87"/>
      <c r="BF1325" s="87"/>
      <c r="BG1325" s="87"/>
      <c r="BH1325" s="87"/>
      <c r="BI1325" s="87"/>
      <c r="BJ1325" s="87"/>
      <c r="BK1325" s="87"/>
      <c r="BL1325" s="87"/>
      <c r="BM1325" s="87"/>
      <c r="BN1325" s="87"/>
      <c r="BO1325" s="87"/>
      <c r="BP1325" s="87"/>
      <c r="BQ1325" s="87"/>
      <c r="BR1325" s="87"/>
      <c r="BS1325" s="63"/>
    </row>
    <row r="1326" spans="4:71" s="64" customFormat="1" ht="9.75" customHeight="1" x14ac:dyDescent="0.3">
      <c r="D1326" s="87"/>
      <c r="E1326" s="87"/>
      <c r="F1326" s="87"/>
      <c r="G1326" s="87"/>
      <c r="H1326" s="87"/>
      <c r="I1326" s="87"/>
      <c r="J1326" s="87"/>
      <c r="K1326" s="87"/>
      <c r="L1326" s="87"/>
      <c r="M1326" s="87"/>
      <c r="N1326" s="87"/>
      <c r="O1326" s="87"/>
      <c r="P1326" s="87"/>
      <c r="Q1326" s="87"/>
      <c r="R1326" s="87"/>
      <c r="S1326" s="87"/>
      <c r="T1326" s="87"/>
      <c r="U1326" s="87"/>
      <c r="V1326" s="87"/>
      <c r="W1326" s="87"/>
      <c r="X1326" s="87"/>
      <c r="Y1326" s="87"/>
      <c r="Z1326" s="87"/>
      <c r="AA1326" s="87"/>
      <c r="AB1326" s="87"/>
      <c r="AC1326" s="87"/>
      <c r="AD1326" s="87"/>
      <c r="AE1326" s="87"/>
      <c r="AF1326" s="87"/>
      <c r="AG1326" s="87"/>
      <c r="AH1326" s="87"/>
      <c r="AI1326" s="87"/>
      <c r="AJ1326" s="87"/>
      <c r="AK1326" s="87"/>
      <c r="AL1326" s="87"/>
      <c r="AM1326" s="87"/>
      <c r="AN1326" s="87"/>
      <c r="AO1326" s="87"/>
      <c r="AP1326" s="87"/>
      <c r="AQ1326" s="87"/>
      <c r="AR1326" s="87"/>
      <c r="AS1326" s="87"/>
      <c r="AT1326" s="87"/>
      <c r="AU1326" s="87"/>
      <c r="AV1326" s="87"/>
      <c r="AW1326" s="87"/>
      <c r="AX1326" s="87"/>
      <c r="AY1326" s="87"/>
      <c r="AZ1326" s="87"/>
      <c r="BA1326" s="87"/>
      <c r="BB1326" s="87"/>
      <c r="BC1326" s="87"/>
      <c r="BD1326" s="87"/>
      <c r="BE1326" s="87"/>
      <c r="BF1326" s="87"/>
      <c r="BG1326" s="87"/>
      <c r="BH1326" s="87"/>
      <c r="BI1326" s="87"/>
      <c r="BJ1326" s="87"/>
      <c r="BK1326" s="87"/>
      <c r="BL1326" s="87"/>
      <c r="BM1326" s="87"/>
      <c r="BN1326" s="87"/>
      <c r="BO1326" s="87"/>
      <c r="BP1326" s="87"/>
      <c r="BQ1326" s="87"/>
      <c r="BR1326" s="87"/>
      <c r="BS1326" s="63"/>
    </row>
    <row r="1327" spans="4:71" s="64" customFormat="1" ht="9.75" customHeight="1" x14ac:dyDescent="0.3">
      <c r="D1327" s="87"/>
      <c r="E1327" s="87"/>
      <c r="F1327" s="87"/>
      <c r="G1327" s="87"/>
      <c r="H1327" s="87"/>
      <c r="I1327" s="87"/>
      <c r="J1327" s="87"/>
      <c r="K1327" s="87"/>
      <c r="L1327" s="87"/>
      <c r="M1327" s="87"/>
      <c r="N1327" s="87"/>
      <c r="O1327" s="87"/>
      <c r="P1327" s="87"/>
      <c r="Q1327" s="87"/>
      <c r="R1327" s="87"/>
      <c r="S1327" s="87"/>
      <c r="T1327" s="87"/>
      <c r="U1327" s="87"/>
      <c r="V1327" s="87"/>
      <c r="W1327" s="87"/>
      <c r="X1327" s="87"/>
      <c r="Y1327" s="87"/>
      <c r="Z1327" s="87"/>
      <c r="AA1327" s="87"/>
      <c r="AB1327" s="87"/>
      <c r="AC1327" s="87"/>
      <c r="AD1327" s="87"/>
      <c r="AE1327" s="87"/>
      <c r="AF1327" s="87"/>
      <c r="AG1327" s="87"/>
      <c r="AH1327" s="87"/>
      <c r="AI1327" s="87"/>
      <c r="AJ1327" s="87"/>
      <c r="AK1327" s="87"/>
      <c r="AL1327" s="87"/>
      <c r="AM1327" s="87"/>
      <c r="AN1327" s="87"/>
      <c r="AO1327" s="87"/>
      <c r="AP1327" s="87"/>
      <c r="AQ1327" s="87"/>
      <c r="AR1327" s="87"/>
      <c r="AS1327" s="87"/>
      <c r="AT1327" s="87"/>
      <c r="AU1327" s="87"/>
      <c r="AV1327" s="87"/>
      <c r="AW1327" s="87"/>
      <c r="AX1327" s="87"/>
      <c r="AY1327" s="87"/>
      <c r="AZ1327" s="87"/>
      <c r="BA1327" s="87"/>
      <c r="BB1327" s="87"/>
      <c r="BC1327" s="87"/>
      <c r="BD1327" s="87"/>
      <c r="BE1327" s="87"/>
      <c r="BF1327" s="87"/>
      <c r="BG1327" s="87"/>
      <c r="BH1327" s="87"/>
      <c r="BI1327" s="87"/>
      <c r="BJ1327" s="87"/>
      <c r="BK1327" s="87"/>
      <c r="BL1327" s="87"/>
      <c r="BM1327" s="87"/>
      <c r="BN1327" s="87"/>
      <c r="BO1327" s="87"/>
      <c r="BP1327" s="87"/>
      <c r="BQ1327" s="87"/>
      <c r="BR1327" s="87"/>
      <c r="BS1327" s="63"/>
    </row>
    <row r="1328" spans="4:71" s="64" customFormat="1" ht="9.75" customHeight="1" x14ac:dyDescent="0.3">
      <c r="D1328" s="87"/>
      <c r="E1328" s="87"/>
      <c r="F1328" s="87"/>
      <c r="G1328" s="87"/>
      <c r="H1328" s="87"/>
      <c r="I1328" s="87"/>
      <c r="J1328" s="87"/>
      <c r="K1328" s="87"/>
      <c r="L1328" s="87"/>
      <c r="M1328" s="87"/>
      <c r="N1328" s="87"/>
      <c r="O1328" s="87"/>
      <c r="P1328" s="87"/>
      <c r="Q1328" s="87"/>
      <c r="R1328" s="87"/>
      <c r="S1328" s="87"/>
      <c r="T1328" s="87"/>
      <c r="U1328" s="87"/>
      <c r="V1328" s="87"/>
      <c r="W1328" s="87"/>
      <c r="X1328" s="87"/>
      <c r="Y1328" s="87"/>
      <c r="Z1328" s="87"/>
      <c r="AA1328" s="87"/>
      <c r="AB1328" s="87"/>
      <c r="AC1328" s="87"/>
      <c r="AD1328" s="87"/>
      <c r="AE1328" s="87"/>
      <c r="AF1328" s="87"/>
      <c r="AG1328" s="87"/>
      <c r="AH1328" s="87"/>
      <c r="AI1328" s="87"/>
      <c r="AJ1328" s="87"/>
      <c r="AK1328" s="87"/>
      <c r="AL1328" s="87"/>
      <c r="AM1328" s="87"/>
      <c r="AN1328" s="87"/>
      <c r="AO1328" s="87"/>
      <c r="AP1328" s="87"/>
      <c r="AQ1328" s="87"/>
      <c r="AR1328" s="87"/>
      <c r="AS1328" s="87"/>
      <c r="AT1328" s="87"/>
      <c r="AU1328" s="87"/>
      <c r="AV1328" s="87"/>
      <c r="AW1328" s="87"/>
      <c r="AX1328" s="87"/>
      <c r="AY1328" s="87"/>
      <c r="AZ1328" s="87"/>
      <c r="BA1328" s="87"/>
      <c r="BB1328" s="87"/>
      <c r="BC1328" s="87"/>
      <c r="BD1328" s="87"/>
      <c r="BE1328" s="87"/>
      <c r="BF1328" s="87"/>
      <c r="BG1328" s="87"/>
      <c r="BH1328" s="87"/>
      <c r="BI1328" s="87"/>
      <c r="BJ1328" s="87"/>
      <c r="BK1328" s="87"/>
      <c r="BL1328" s="87"/>
      <c r="BM1328" s="87"/>
      <c r="BN1328" s="87"/>
      <c r="BO1328" s="87"/>
      <c r="BP1328" s="87"/>
      <c r="BQ1328" s="87"/>
      <c r="BR1328" s="87"/>
      <c r="BS1328" s="63"/>
    </row>
    <row r="1329" spans="4:71" s="64" customFormat="1" ht="9.75" customHeight="1" x14ac:dyDescent="0.3">
      <c r="D1329" s="87"/>
      <c r="E1329" s="87"/>
      <c r="F1329" s="87"/>
      <c r="G1329" s="87"/>
      <c r="H1329" s="87"/>
      <c r="I1329" s="87"/>
      <c r="J1329" s="87"/>
      <c r="K1329" s="87"/>
      <c r="L1329" s="87"/>
      <c r="M1329" s="87"/>
      <c r="N1329" s="87"/>
      <c r="O1329" s="87"/>
      <c r="P1329" s="87"/>
      <c r="Q1329" s="87"/>
      <c r="R1329" s="87"/>
      <c r="S1329" s="87"/>
      <c r="T1329" s="87"/>
      <c r="U1329" s="87"/>
      <c r="V1329" s="87"/>
      <c r="W1329" s="87"/>
      <c r="X1329" s="87"/>
      <c r="Y1329" s="87"/>
      <c r="Z1329" s="87"/>
      <c r="AA1329" s="87"/>
      <c r="AB1329" s="87"/>
      <c r="AC1329" s="87"/>
      <c r="AD1329" s="87"/>
      <c r="AE1329" s="87"/>
      <c r="AF1329" s="87"/>
      <c r="AG1329" s="87"/>
      <c r="AH1329" s="87"/>
      <c r="AI1329" s="87"/>
      <c r="AJ1329" s="87"/>
      <c r="AK1329" s="87"/>
      <c r="AL1329" s="87"/>
      <c r="AM1329" s="87"/>
      <c r="AN1329" s="87"/>
      <c r="AO1329" s="87"/>
      <c r="AP1329" s="87"/>
      <c r="AQ1329" s="87"/>
      <c r="AR1329" s="87"/>
      <c r="AS1329" s="87"/>
      <c r="AT1329" s="87"/>
      <c r="AU1329" s="87"/>
      <c r="AV1329" s="87"/>
      <c r="AW1329" s="87"/>
      <c r="AX1329" s="87"/>
      <c r="AY1329" s="87"/>
      <c r="AZ1329" s="87"/>
      <c r="BA1329" s="87"/>
      <c r="BB1329" s="87"/>
      <c r="BC1329" s="87"/>
      <c r="BD1329" s="87"/>
      <c r="BE1329" s="87"/>
      <c r="BF1329" s="87"/>
      <c r="BG1329" s="87"/>
      <c r="BH1329" s="87"/>
      <c r="BI1329" s="87"/>
      <c r="BJ1329" s="87"/>
      <c r="BK1329" s="87"/>
      <c r="BL1329" s="87"/>
      <c r="BM1329" s="87"/>
      <c r="BN1329" s="87"/>
      <c r="BO1329" s="87"/>
      <c r="BP1329" s="87"/>
      <c r="BQ1329" s="87"/>
      <c r="BR1329" s="87"/>
      <c r="BS1329" s="63"/>
    </row>
    <row r="1330" spans="4:71" s="64" customFormat="1" ht="9.75" customHeight="1" x14ac:dyDescent="0.3">
      <c r="D1330" s="87"/>
      <c r="E1330" s="87"/>
      <c r="F1330" s="87"/>
      <c r="G1330" s="87"/>
      <c r="H1330" s="87"/>
      <c r="I1330" s="87"/>
      <c r="J1330" s="87"/>
      <c r="K1330" s="87"/>
      <c r="L1330" s="87"/>
      <c r="M1330" s="87"/>
      <c r="N1330" s="87"/>
      <c r="O1330" s="87"/>
      <c r="P1330" s="87"/>
      <c r="Q1330" s="87"/>
      <c r="R1330" s="87"/>
      <c r="S1330" s="87"/>
      <c r="T1330" s="87"/>
      <c r="U1330" s="87"/>
      <c r="V1330" s="87"/>
      <c r="W1330" s="87"/>
      <c r="X1330" s="87"/>
      <c r="Y1330" s="87"/>
      <c r="Z1330" s="87"/>
      <c r="AA1330" s="87"/>
      <c r="AB1330" s="87"/>
      <c r="AC1330" s="87"/>
      <c r="AD1330" s="87"/>
      <c r="AE1330" s="87"/>
      <c r="AF1330" s="87"/>
      <c r="AG1330" s="87"/>
      <c r="AH1330" s="87"/>
      <c r="AI1330" s="87"/>
      <c r="AJ1330" s="87"/>
      <c r="AK1330" s="87"/>
      <c r="AL1330" s="87"/>
      <c r="AM1330" s="87"/>
      <c r="AN1330" s="87"/>
      <c r="AO1330" s="87"/>
      <c r="AP1330" s="87"/>
      <c r="AQ1330" s="87"/>
      <c r="AR1330" s="87"/>
      <c r="AS1330" s="87"/>
      <c r="AT1330" s="87"/>
      <c r="AU1330" s="87"/>
      <c r="AV1330" s="87"/>
      <c r="AW1330" s="87"/>
      <c r="AX1330" s="87"/>
      <c r="AY1330" s="87"/>
      <c r="AZ1330" s="87"/>
      <c r="BA1330" s="87"/>
      <c r="BB1330" s="87"/>
      <c r="BC1330" s="87"/>
      <c r="BD1330" s="87"/>
      <c r="BE1330" s="87"/>
      <c r="BF1330" s="87"/>
      <c r="BG1330" s="87"/>
      <c r="BH1330" s="87"/>
      <c r="BI1330" s="87"/>
      <c r="BJ1330" s="87"/>
      <c r="BK1330" s="87"/>
      <c r="BL1330" s="87"/>
      <c r="BM1330" s="87"/>
      <c r="BN1330" s="87"/>
      <c r="BO1330" s="87"/>
      <c r="BP1330" s="87"/>
      <c r="BQ1330" s="87"/>
      <c r="BR1330" s="87"/>
      <c r="BS1330" s="63"/>
    </row>
    <row r="1331" spans="4:71" s="64" customFormat="1" ht="9.75" customHeight="1" x14ac:dyDescent="0.3">
      <c r="D1331" s="87"/>
      <c r="E1331" s="87"/>
      <c r="F1331" s="87"/>
      <c r="G1331" s="87"/>
      <c r="H1331" s="87"/>
      <c r="I1331" s="87"/>
      <c r="J1331" s="87"/>
      <c r="K1331" s="87"/>
      <c r="L1331" s="87"/>
      <c r="M1331" s="87"/>
      <c r="N1331" s="87"/>
      <c r="O1331" s="87"/>
      <c r="P1331" s="87"/>
      <c r="Q1331" s="87"/>
      <c r="R1331" s="87"/>
      <c r="S1331" s="87"/>
      <c r="T1331" s="87"/>
      <c r="U1331" s="87"/>
      <c r="V1331" s="87"/>
      <c r="W1331" s="87"/>
      <c r="X1331" s="87"/>
      <c r="Y1331" s="87"/>
      <c r="Z1331" s="87"/>
      <c r="AA1331" s="87"/>
      <c r="AB1331" s="87"/>
      <c r="AC1331" s="87"/>
      <c r="AD1331" s="87"/>
      <c r="AE1331" s="87"/>
      <c r="AF1331" s="87"/>
      <c r="AG1331" s="87"/>
      <c r="AH1331" s="87"/>
      <c r="AI1331" s="87"/>
      <c r="AJ1331" s="87"/>
      <c r="AK1331" s="87"/>
      <c r="AL1331" s="87"/>
      <c r="AM1331" s="87"/>
      <c r="AN1331" s="87"/>
      <c r="AO1331" s="87"/>
      <c r="AP1331" s="87"/>
      <c r="AQ1331" s="87"/>
      <c r="AR1331" s="87"/>
      <c r="AS1331" s="87"/>
      <c r="AT1331" s="87"/>
      <c r="AU1331" s="87"/>
      <c r="AV1331" s="87"/>
      <c r="AW1331" s="87"/>
      <c r="AX1331" s="87"/>
      <c r="AY1331" s="87"/>
      <c r="AZ1331" s="87"/>
      <c r="BA1331" s="87"/>
      <c r="BB1331" s="87"/>
      <c r="BC1331" s="87"/>
      <c r="BD1331" s="87"/>
      <c r="BE1331" s="87"/>
      <c r="BF1331" s="87"/>
      <c r="BG1331" s="87"/>
      <c r="BH1331" s="87"/>
      <c r="BI1331" s="87"/>
      <c r="BJ1331" s="87"/>
      <c r="BK1331" s="87"/>
      <c r="BL1331" s="87"/>
      <c r="BM1331" s="87"/>
      <c r="BN1331" s="87"/>
      <c r="BO1331" s="87"/>
      <c r="BP1331" s="87"/>
      <c r="BQ1331" s="87"/>
      <c r="BR1331" s="87"/>
      <c r="BS1331" s="63"/>
    </row>
    <row r="1332" spans="4:71" s="64" customFormat="1" ht="9.75" customHeight="1" x14ac:dyDescent="0.3">
      <c r="D1332" s="87"/>
      <c r="E1332" s="87"/>
      <c r="F1332" s="87"/>
      <c r="G1332" s="87"/>
      <c r="H1332" s="87"/>
      <c r="I1332" s="87"/>
      <c r="J1332" s="87"/>
      <c r="K1332" s="87"/>
      <c r="L1332" s="87"/>
      <c r="M1332" s="87"/>
      <c r="N1332" s="87"/>
      <c r="O1332" s="87"/>
      <c r="P1332" s="87"/>
      <c r="Q1332" s="87"/>
      <c r="R1332" s="87"/>
      <c r="S1332" s="87"/>
      <c r="T1332" s="87"/>
      <c r="U1332" s="87"/>
      <c r="V1332" s="87"/>
      <c r="W1332" s="87"/>
      <c r="X1332" s="87"/>
      <c r="Y1332" s="87"/>
      <c r="Z1332" s="87"/>
      <c r="AA1332" s="87"/>
      <c r="AB1332" s="87"/>
      <c r="AC1332" s="87"/>
      <c r="AD1332" s="87"/>
      <c r="AE1332" s="87"/>
      <c r="AF1332" s="87"/>
      <c r="AG1332" s="87"/>
      <c r="AH1332" s="87"/>
      <c r="AI1332" s="87"/>
      <c r="AJ1332" s="87"/>
      <c r="AK1332" s="87"/>
      <c r="AL1332" s="87"/>
      <c r="AM1332" s="87"/>
      <c r="AN1332" s="87"/>
      <c r="AO1332" s="87"/>
      <c r="AP1332" s="87"/>
      <c r="AQ1332" s="87"/>
      <c r="AR1332" s="87"/>
      <c r="AS1332" s="87"/>
      <c r="AT1332" s="87"/>
      <c r="AU1332" s="87"/>
      <c r="AV1332" s="87"/>
      <c r="AW1332" s="87"/>
      <c r="AX1332" s="87"/>
      <c r="AY1332" s="87"/>
      <c r="AZ1332" s="87"/>
      <c r="BA1332" s="87"/>
      <c r="BB1332" s="87"/>
      <c r="BC1332" s="87"/>
      <c r="BD1332" s="87"/>
      <c r="BE1332" s="87"/>
      <c r="BF1332" s="87"/>
      <c r="BG1332" s="87"/>
      <c r="BH1332" s="87"/>
      <c r="BI1332" s="87"/>
      <c r="BJ1332" s="87"/>
      <c r="BK1332" s="87"/>
      <c r="BL1332" s="87"/>
      <c r="BM1332" s="87"/>
      <c r="BN1332" s="87"/>
      <c r="BO1332" s="87"/>
      <c r="BP1332" s="87"/>
      <c r="BQ1332" s="87"/>
      <c r="BR1332" s="87"/>
      <c r="BS1332" s="63"/>
    </row>
    <row r="1333" spans="4:71" s="64" customFormat="1" ht="9.75" customHeight="1" x14ac:dyDescent="0.3">
      <c r="D1333" s="87"/>
      <c r="E1333" s="87"/>
      <c r="F1333" s="87"/>
      <c r="G1333" s="87"/>
      <c r="H1333" s="87"/>
      <c r="I1333" s="87"/>
      <c r="J1333" s="87"/>
      <c r="K1333" s="87"/>
      <c r="L1333" s="87"/>
      <c r="M1333" s="87"/>
      <c r="N1333" s="87"/>
      <c r="O1333" s="87"/>
      <c r="P1333" s="87"/>
      <c r="Q1333" s="87"/>
      <c r="R1333" s="87"/>
      <c r="S1333" s="87"/>
      <c r="T1333" s="87"/>
      <c r="U1333" s="87"/>
      <c r="V1333" s="87"/>
      <c r="W1333" s="87"/>
      <c r="X1333" s="87"/>
      <c r="Y1333" s="87"/>
      <c r="Z1333" s="87"/>
      <c r="AA1333" s="87"/>
      <c r="AB1333" s="87"/>
      <c r="AC1333" s="87"/>
      <c r="AD1333" s="87"/>
      <c r="AE1333" s="87"/>
      <c r="AF1333" s="87"/>
      <c r="AG1333" s="87"/>
      <c r="AH1333" s="87"/>
      <c r="AI1333" s="87"/>
      <c r="AJ1333" s="87"/>
      <c r="AK1333" s="87"/>
      <c r="AL1333" s="87"/>
      <c r="AM1333" s="87"/>
      <c r="AN1333" s="87"/>
      <c r="AO1333" s="87"/>
      <c r="AP1333" s="87"/>
      <c r="AQ1333" s="87"/>
      <c r="AR1333" s="87"/>
      <c r="AS1333" s="87"/>
      <c r="AT1333" s="87"/>
      <c r="AU1333" s="87"/>
      <c r="AV1333" s="87"/>
      <c r="AW1333" s="87"/>
      <c r="AX1333" s="87"/>
      <c r="AY1333" s="87"/>
      <c r="AZ1333" s="87"/>
      <c r="BA1333" s="87"/>
      <c r="BB1333" s="87"/>
      <c r="BC1333" s="87"/>
      <c r="BD1333" s="87"/>
      <c r="BE1333" s="87"/>
      <c r="BF1333" s="87"/>
      <c r="BG1333" s="87"/>
      <c r="BH1333" s="87"/>
      <c r="BI1333" s="87"/>
      <c r="BJ1333" s="87"/>
      <c r="BK1333" s="87"/>
      <c r="BL1333" s="87"/>
      <c r="BM1333" s="87"/>
      <c r="BN1333" s="87"/>
      <c r="BO1333" s="87"/>
      <c r="BP1333" s="87"/>
      <c r="BQ1333" s="87"/>
      <c r="BR1333" s="87"/>
      <c r="BS1333" s="63"/>
    </row>
    <row r="1334" spans="4:71" s="64" customFormat="1" ht="9.75" customHeight="1" x14ac:dyDescent="0.3">
      <c r="D1334" s="87"/>
      <c r="E1334" s="87"/>
      <c r="F1334" s="87"/>
      <c r="G1334" s="87"/>
      <c r="H1334" s="87"/>
      <c r="I1334" s="87"/>
      <c r="J1334" s="87"/>
      <c r="K1334" s="87"/>
      <c r="L1334" s="87"/>
      <c r="M1334" s="87"/>
      <c r="N1334" s="87"/>
      <c r="O1334" s="87"/>
      <c r="P1334" s="87"/>
      <c r="Q1334" s="87"/>
      <c r="R1334" s="87"/>
      <c r="S1334" s="87"/>
      <c r="T1334" s="87"/>
      <c r="U1334" s="87"/>
      <c r="V1334" s="87"/>
      <c r="W1334" s="87"/>
      <c r="X1334" s="87"/>
      <c r="Y1334" s="87"/>
      <c r="Z1334" s="87"/>
      <c r="AA1334" s="87"/>
      <c r="AB1334" s="87"/>
      <c r="AC1334" s="87"/>
      <c r="AD1334" s="87"/>
      <c r="AE1334" s="87"/>
      <c r="AF1334" s="87"/>
      <c r="AG1334" s="87"/>
      <c r="AH1334" s="87"/>
      <c r="AI1334" s="87"/>
      <c r="AJ1334" s="87"/>
      <c r="AK1334" s="87"/>
      <c r="AL1334" s="87"/>
      <c r="AM1334" s="87"/>
      <c r="AN1334" s="87"/>
      <c r="AO1334" s="87"/>
      <c r="AP1334" s="87"/>
      <c r="AQ1334" s="87"/>
      <c r="AR1334" s="87"/>
      <c r="AS1334" s="87"/>
      <c r="AT1334" s="87"/>
      <c r="AU1334" s="87"/>
      <c r="AV1334" s="87"/>
      <c r="AW1334" s="87"/>
      <c r="AX1334" s="87"/>
      <c r="AY1334" s="87"/>
      <c r="AZ1334" s="87"/>
      <c r="BA1334" s="87"/>
      <c r="BB1334" s="87"/>
      <c r="BC1334" s="87"/>
      <c r="BD1334" s="87"/>
      <c r="BE1334" s="87"/>
      <c r="BF1334" s="87"/>
      <c r="BG1334" s="87"/>
      <c r="BH1334" s="87"/>
      <c r="BI1334" s="87"/>
      <c r="BJ1334" s="87"/>
      <c r="BK1334" s="87"/>
      <c r="BL1334" s="87"/>
      <c r="BM1334" s="87"/>
      <c r="BN1334" s="87"/>
      <c r="BO1334" s="87"/>
      <c r="BP1334" s="87"/>
      <c r="BQ1334" s="87"/>
      <c r="BR1334" s="87"/>
      <c r="BS1334" s="63"/>
    </row>
    <row r="1335" spans="4:71" s="64" customFormat="1" ht="9.75" customHeight="1" x14ac:dyDescent="0.3">
      <c r="D1335" s="87"/>
      <c r="E1335" s="87"/>
      <c r="F1335" s="87"/>
      <c r="G1335" s="87"/>
      <c r="H1335" s="87"/>
      <c r="I1335" s="87"/>
      <c r="J1335" s="87"/>
      <c r="K1335" s="87"/>
      <c r="L1335" s="87"/>
      <c r="M1335" s="87"/>
      <c r="N1335" s="87"/>
      <c r="O1335" s="87"/>
      <c r="P1335" s="87"/>
      <c r="Q1335" s="87"/>
      <c r="R1335" s="87"/>
      <c r="S1335" s="87"/>
      <c r="T1335" s="87"/>
      <c r="U1335" s="87"/>
      <c r="V1335" s="87"/>
      <c r="W1335" s="87"/>
      <c r="X1335" s="87"/>
      <c r="Y1335" s="87"/>
      <c r="Z1335" s="87"/>
      <c r="AA1335" s="87"/>
      <c r="AB1335" s="87"/>
      <c r="AC1335" s="87"/>
      <c r="AD1335" s="87"/>
      <c r="AE1335" s="87"/>
      <c r="AF1335" s="87"/>
      <c r="AG1335" s="87"/>
      <c r="AH1335" s="87"/>
      <c r="AI1335" s="87"/>
      <c r="AJ1335" s="87"/>
      <c r="AK1335" s="87"/>
      <c r="AL1335" s="87"/>
      <c r="AM1335" s="87"/>
      <c r="AN1335" s="87"/>
      <c r="AO1335" s="87"/>
      <c r="AP1335" s="87"/>
      <c r="AQ1335" s="87"/>
      <c r="AR1335" s="87"/>
      <c r="AS1335" s="87"/>
      <c r="AT1335" s="87"/>
      <c r="AU1335" s="87"/>
      <c r="AV1335" s="87"/>
      <c r="AW1335" s="87"/>
      <c r="AX1335" s="87"/>
      <c r="AY1335" s="87"/>
      <c r="AZ1335" s="87"/>
      <c r="BA1335" s="87"/>
      <c r="BB1335" s="87"/>
      <c r="BC1335" s="87"/>
      <c r="BD1335" s="87"/>
      <c r="BE1335" s="87"/>
      <c r="BF1335" s="87"/>
      <c r="BG1335" s="87"/>
      <c r="BH1335" s="87"/>
      <c r="BI1335" s="87"/>
      <c r="BJ1335" s="87"/>
      <c r="BK1335" s="87"/>
      <c r="BL1335" s="87"/>
      <c r="BM1335" s="87"/>
      <c r="BN1335" s="87"/>
      <c r="BO1335" s="87"/>
      <c r="BP1335" s="87"/>
      <c r="BQ1335" s="87"/>
      <c r="BR1335" s="87"/>
      <c r="BS1335" s="63"/>
    </row>
    <row r="1336" spans="4:71" s="64" customFormat="1" ht="9.75" customHeight="1" x14ac:dyDescent="0.3">
      <c r="D1336" s="87"/>
      <c r="E1336" s="87"/>
      <c r="F1336" s="87"/>
      <c r="G1336" s="87"/>
      <c r="H1336" s="87"/>
      <c r="I1336" s="87"/>
      <c r="J1336" s="87"/>
      <c r="K1336" s="87"/>
      <c r="L1336" s="87"/>
      <c r="M1336" s="87"/>
      <c r="N1336" s="87"/>
      <c r="O1336" s="87"/>
      <c r="P1336" s="87"/>
      <c r="Q1336" s="87"/>
      <c r="R1336" s="87"/>
      <c r="S1336" s="87"/>
      <c r="T1336" s="87"/>
      <c r="U1336" s="87"/>
      <c r="V1336" s="87"/>
      <c r="W1336" s="87"/>
      <c r="X1336" s="87"/>
      <c r="Y1336" s="87"/>
      <c r="Z1336" s="87"/>
      <c r="AA1336" s="87"/>
      <c r="AB1336" s="87"/>
      <c r="AC1336" s="87"/>
      <c r="AD1336" s="87"/>
      <c r="AE1336" s="87"/>
      <c r="AF1336" s="87"/>
      <c r="AG1336" s="87"/>
      <c r="AH1336" s="87"/>
      <c r="AI1336" s="87"/>
      <c r="AJ1336" s="87"/>
      <c r="AK1336" s="87"/>
      <c r="AL1336" s="87"/>
      <c r="AM1336" s="87"/>
      <c r="AN1336" s="87"/>
      <c r="AO1336" s="87"/>
      <c r="AP1336" s="87"/>
      <c r="AQ1336" s="87"/>
      <c r="AR1336" s="87"/>
      <c r="AS1336" s="87"/>
      <c r="AT1336" s="87"/>
      <c r="AU1336" s="87"/>
      <c r="AV1336" s="87"/>
      <c r="AW1336" s="87"/>
      <c r="AX1336" s="87"/>
      <c r="AY1336" s="87"/>
      <c r="AZ1336" s="87"/>
      <c r="BA1336" s="87"/>
      <c r="BB1336" s="87"/>
      <c r="BC1336" s="87"/>
      <c r="BD1336" s="87"/>
      <c r="BE1336" s="87"/>
      <c r="BF1336" s="87"/>
      <c r="BG1336" s="87"/>
      <c r="BH1336" s="87"/>
      <c r="BI1336" s="87"/>
      <c r="BJ1336" s="87"/>
      <c r="BK1336" s="87"/>
      <c r="BL1336" s="87"/>
      <c r="BM1336" s="87"/>
      <c r="BN1336" s="87"/>
      <c r="BO1336" s="87"/>
      <c r="BP1336" s="87"/>
      <c r="BQ1336" s="87"/>
      <c r="BR1336" s="87"/>
      <c r="BS1336" s="63"/>
    </row>
    <row r="1337" spans="4:71" s="64" customFormat="1" ht="9.75" customHeight="1" x14ac:dyDescent="0.3">
      <c r="D1337" s="87"/>
      <c r="E1337" s="87"/>
      <c r="F1337" s="87"/>
      <c r="G1337" s="87"/>
      <c r="H1337" s="87"/>
      <c r="I1337" s="87"/>
      <c r="J1337" s="87"/>
      <c r="K1337" s="87"/>
      <c r="L1337" s="87"/>
      <c r="M1337" s="87"/>
      <c r="N1337" s="87"/>
      <c r="O1337" s="87"/>
      <c r="P1337" s="87"/>
      <c r="Q1337" s="87"/>
      <c r="R1337" s="87"/>
      <c r="S1337" s="87"/>
      <c r="T1337" s="87"/>
      <c r="U1337" s="87"/>
      <c r="V1337" s="87"/>
      <c r="W1337" s="87"/>
      <c r="X1337" s="87"/>
      <c r="Y1337" s="87"/>
      <c r="Z1337" s="87"/>
      <c r="AA1337" s="87"/>
      <c r="AB1337" s="87"/>
      <c r="AC1337" s="87"/>
      <c r="AD1337" s="87"/>
      <c r="AE1337" s="87"/>
      <c r="AF1337" s="87"/>
      <c r="AG1337" s="87"/>
      <c r="AH1337" s="87"/>
      <c r="AI1337" s="87"/>
      <c r="AJ1337" s="87"/>
      <c r="AK1337" s="87"/>
      <c r="AL1337" s="87"/>
      <c r="AM1337" s="87"/>
      <c r="AN1337" s="87"/>
      <c r="AO1337" s="87"/>
      <c r="AP1337" s="87"/>
      <c r="AQ1337" s="87"/>
      <c r="AR1337" s="87"/>
      <c r="AS1337" s="87"/>
      <c r="AT1337" s="87"/>
      <c r="AU1337" s="87"/>
      <c r="AV1337" s="87"/>
      <c r="AW1337" s="87"/>
      <c r="AX1337" s="87"/>
      <c r="AY1337" s="87"/>
      <c r="AZ1337" s="87"/>
      <c r="BA1337" s="87"/>
      <c r="BB1337" s="87"/>
      <c r="BC1337" s="87"/>
      <c r="BD1337" s="87"/>
      <c r="BE1337" s="87"/>
      <c r="BF1337" s="87"/>
      <c r="BG1337" s="87"/>
      <c r="BH1337" s="87"/>
      <c r="BI1337" s="87"/>
      <c r="BJ1337" s="87"/>
      <c r="BK1337" s="87"/>
      <c r="BL1337" s="87"/>
      <c r="BM1337" s="87"/>
      <c r="BN1337" s="87"/>
      <c r="BO1337" s="87"/>
      <c r="BP1337" s="87"/>
      <c r="BQ1337" s="87"/>
      <c r="BR1337" s="87"/>
      <c r="BS1337" s="63"/>
    </row>
    <row r="1338" spans="4:71" s="64" customFormat="1" ht="9.75" customHeight="1" x14ac:dyDescent="0.3">
      <c r="D1338" s="87"/>
      <c r="E1338" s="87"/>
      <c r="F1338" s="87"/>
      <c r="G1338" s="87"/>
      <c r="H1338" s="87"/>
      <c r="I1338" s="87"/>
      <c r="J1338" s="87"/>
      <c r="K1338" s="87"/>
      <c r="L1338" s="87"/>
      <c r="M1338" s="87"/>
      <c r="N1338" s="87"/>
      <c r="O1338" s="87"/>
      <c r="P1338" s="87"/>
      <c r="Q1338" s="87"/>
      <c r="R1338" s="87"/>
      <c r="S1338" s="87"/>
      <c r="T1338" s="87"/>
      <c r="U1338" s="87"/>
      <c r="V1338" s="87"/>
      <c r="W1338" s="87"/>
      <c r="X1338" s="87"/>
      <c r="Y1338" s="87"/>
      <c r="Z1338" s="87"/>
      <c r="AA1338" s="87"/>
      <c r="AB1338" s="87"/>
      <c r="AC1338" s="87"/>
      <c r="AD1338" s="87"/>
      <c r="AE1338" s="87"/>
      <c r="AF1338" s="87"/>
      <c r="AG1338" s="87"/>
      <c r="AH1338" s="87"/>
      <c r="AI1338" s="87"/>
      <c r="AJ1338" s="87"/>
      <c r="AK1338" s="87"/>
      <c r="AL1338" s="87"/>
      <c r="AM1338" s="87"/>
      <c r="AN1338" s="87"/>
      <c r="AO1338" s="87"/>
      <c r="AP1338" s="87"/>
      <c r="AQ1338" s="87"/>
      <c r="AR1338" s="87"/>
      <c r="AS1338" s="87"/>
      <c r="AT1338" s="87"/>
      <c r="AU1338" s="87"/>
      <c r="AV1338" s="87"/>
      <c r="AW1338" s="87"/>
      <c r="AX1338" s="87"/>
      <c r="AY1338" s="87"/>
      <c r="AZ1338" s="87"/>
      <c r="BA1338" s="87"/>
      <c r="BB1338" s="87"/>
      <c r="BC1338" s="87"/>
      <c r="BD1338" s="87"/>
      <c r="BE1338" s="87"/>
      <c r="BF1338" s="87"/>
      <c r="BG1338" s="87"/>
      <c r="BH1338" s="87"/>
      <c r="BI1338" s="87"/>
      <c r="BJ1338" s="87"/>
      <c r="BK1338" s="87"/>
      <c r="BL1338" s="87"/>
      <c r="BM1338" s="87"/>
      <c r="BN1338" s="87"/>
      <c r="BO1338" s="87"/>
      <c r="BP1338" s="87"/>
      <c r="BQ1338" s="87"/>
      <c r="BR1338" s="87"/>
      <c r="BS1338" s="63"/>
    </row>
    <row r="1339" spans="4:71" s="64" customFormat="1" ht="9.75" customHeight="1" x14ac:dyDescent="0.3">
      <c r="D1339" s="87"/>
      <c r="E1339" s="87"/>
      <c r="F1339" s="87"/>
      <c r="G1339" s="87"/>
      <c r="H1339" s="87"/>
      <c r="I1339" s="87"/>
      <c r="J1339" s="87"/>
      <c r="K1339" s="87"/>
      <c r="L1339" s="87"/>
      <c r="M1339" s="87"/>
      <c r="N1339" s="87"/>
      <c r="O1339" s="87"/>
      <c r="P1339" s="87"/>
      <c r="Q1339" s="87"/>
      <c r="R1339" s="87"/>
      <c r="S1339" s="87"/>
      <c r="T1339" s="87"/>
      <c r="U1339" s="87"/>
      <c r="V1339" s="87"/>
      <c r="W1339" s="87"/>
      <c r="X1339" s="87"/>
      <c r="Y1339" s="87"/>
      <c r="Z1339" s="87"/>
      <c r="AA1339" s="87"/>
      <c r="AB1339" s="87"/>
      <c r="AC1339" s="87"/>
      <c r="AD1339" s="87"/>
      <c r="AE1339" s="87"/>
      <c r="AF1339" s="87"/>
      <c r="AG1339" s="87"/>
      <c r="AH1339" s="87"/>
      <c r="AI1339" s="87"/>
      <c r="AJ1339" s="87"/>
      <c r="AK1339" s="87"/>
      <c r="AL1339" s="87"/>
      <c r="AM1339" s="87"/>
      <c r="AN1339" s="87"/>
      <c r="AO1339" s="87"/>
      <c r="AP1339" s="87"/>
      <c r="AQ1339" s="87"/>
      <c r="AR1339" s="87"/>
      <c r="AS1339" s="87"/>
      <c r="AT1339" s="87"/>
      <c r="AU1339" s="87"/>
      <c r="AV1339" s="87"/>
      <c r="AW1339" s="87"/>
      <c r="AX1339" s="87"/>
      <c r="AY1339" s="87"/>
      <c r="AZ1339" s="87"/>
      <c r="BA1339" s="87"/>
      <c r="BB1339" s="87"/>
      <c r="BC1339" s="87"/>
      <c r="BD1339" s="87"/>
      <c r="BE1339" s="87"/>
      <c r="BF1339" s="87"/>
      <c r="BG1339" s="87"/>
      <c r="BH1339" s="87"/>
      <c r="BI1339" s="87"/>
      <c r="BJ1339" s="87"/>
      <c r="BK1339" s="87"/>
      <c r="BL1339" s="87"/>
      <c r="BM1339" s="87"/>
      <c r="BN1339" s="87"/>
      <c r="BO1339" s="87"/>
      <c r="BP1339" s="87"/>
      <c r="BQ1339" s="87"/>
      <c r="BR1339" s="87"/>
      <c r="BS1339" s="63"/>
    </row>
    <row r="1340" spans="4:71" s="64" customFormat="1" ht="9.75" customHeight="1" x14ac:dyDescent="0.3">
      <c r="D1340" s="87"/>
      <c r="E1340" s="87"/>
      <c r="F1340" s="87"/>
      <c r="G1340" s="87"/>
      <c r="H1340" s="87"/>
      <c r="I1340" s="87"/>
      <c r="J1340" s="87"/>
      <c r="K1340" s="87"/>
      <c r="L1340" s="87"/>
      <c r="M1340" s="87"/>
      <c r="N1340" s="87"/>
      <c r="O1340" s="87"/>
      <c r="P1340" s="87"/>
      <c r="Q1340" s="87"/>
      <c r="R1340" s="87"/>
      <c r="S1340" s="87"/>
      <c r="T1340" s="87"/>
      <c r="U1340" s="87"/>
      <c r="V1340" s="87"/>
      <c r="W1340" s="87"/>
      <c r="X1340" s="87"/>
      <c r="Y1340" s="87"/>
      <c r="Z1340" s="87"/>
      <c r="AA1340" s="87"/>
      <c r="AB1340" s="87"/>
      <c r="AC1340" s="87"/>
      <c r="AD1340" s="87"/>
      <c r="AE1340" s="87"/>
      <c r="AF1340" s="87"/>
      <c r="AG1340" s="87"/>
      <c r="AH1340" s="87"/>
      <c r="AI1340" s="87"/>
      <c r="AJ1340" s="87"/>
      <c r="AK1340" s="87"/>
      <c r="AL1340" s="87"/>
      <c r="AM1340" s="87"/>
      <c r="AN1340" s="87"/>
      <c r="AO1340" s="87"/>
      <c r="AP1340" s="87"/>
      <c r="AQ1340" s="87"/>
      <c r="AR1340" s="87"/>
      <c r="AS1340" s="87"/>
      <c r="AT1340" s="87"/>
      <c r="AU1340" s="87"/>
      <c r="AV1340" s="87"/>
      <c r="AW1340" s="87"/>
      <c r="AX1340" s="87"/>
      <c r="AY1340" s="87"/>
      <c r="AZ1340" s="87"/>
      <c r="BA1340" s="87"/>
      <c r="BB1340" s="87"/>
      <c r="BC1340" s="87"/>
      <c r="BD1340" s="87"/>
      <c r="BE1340" s="87"/>
      <c r="BF1340" s="87"/>
      <c r="BG1340" s="87"/>
      <c r="BH1340" s="87"/>
      <c r="BI1340" s="87"/>
      <c r="BJ1340" s="87"/>
      <c r="BK1340" s="87"/>
      <c r="BL1340" s="87"/>
      <c r="BM1340" s="87"/>
      <c r="BN1340" s="87"/>
      <c r="BO1340" s="87"/>
      <c r="BP1340" s="87"/>
      <c r="BQ1340" s="87"/>
      <c r="BR1340" s="87"/>
      <c r="BS1340" s="63"/>
    </row>
    <row r="1341" spans="4:71" s="64" customFormat="1" ht="9.75" customHeight="1" x14ac:dyDescent="0.3">
      <c r="D1341" s="87"/>
      <c r="E1341" s="87"/>
      <c r="F1341" s="87"/>
      <c r="G1341" s="87"/>
      <c r="H1341" s="87"/>
      <c r="I1341" s="87"/>
      <c r="J1341" s="87"/>
      <c r="K1341" s="87"/>
      <c r="L1341" s="87"/>
      <c r="M1341" s="87"/>
      <c r="N1341" s="87"/>
      <c r="O1341" s="87"/>
      <c r="P1341" s="87"/>
      <c r="Q1341" s="87"/>
      <c r="R1341" s="87"/>
      <c r="S1341" s="87"/>
      <c r="T1341" s="87"/>
      <c r="U1341" s="87"/>
      <c r="V1341" s="87"/>
      <c r="W1341" s="87"/>
      <c r="X1341" s="87"/>
      <c r="Y1341" s="87"/>
      <c r="Z1341" s="87"/>
      <c r="AA1341" s="87"/>
      <c r="AB1341" s="87"/>
      <c r="AC1341" s="87"/>
      <c r="AD1341" s="87"/>
      <c r="AE1341" s="87"/>
      <c r="AF1341" s="87"/>
      <c r="AG1341" s="87"/>
      <c r="AH1341" s="87"/>
      <c r="AI1341" s="87"/>
      <c r="AJ1341" s="87"/>
      <c r="AK1341" s="87"/>
      <c r="AL1341" s="87"/>
      <c r="AM1341" s="87"/>
      <c r="AN1341" s="87"/>
      <c r="AO1341" s="87"/>
      <c r="AP1341" s="87"/>
      <c r="AQ1341" s="87"/>
      <c r="AR1341" s="87"/>
      <c r="AS1341" s="87"/>
      <c r="AT1341" s="87"/>
      <c r="AU1341" s="87"/>
      <c r="AV1341" s="87"/>
      <c r="AW1341" s="87"/>
      <c r="AX1341" s="87"/>
      <c r="AY1341" s="87"/>
      <c r="AZ1341" s="87"/>
      <c r="BA1341" s="87"/>
      <c r="BB1341" s="87"/>
      <c r="BC1341" s="87"/>
      <c r="BD1341" s="87"/>
      <c r="BE1341" s="87"/>
      <c r="BF1341" s="87"/>
      <c r="BG1341" s="87"/>
      <c r="BH1341" s="87"/>
      <c r="BI1341" s="87"/>
      <c r="BJ1341" s="87"/>
      <c r="BK1341" s="87"/>
      <c r="BL1341" s="87"/>
      <c r="BM1341" s="87"/>
      <c r="BN1341" s="87"/>
      <c r="BO1341" s="87"/>
      <c r="BP1341" s="87"/>
      <c r="BQ1341" s="87"/>
      <c r="BR1341" s="87"/>
      <c r="BS1341" s="63"/>
    </row>
    <row r="1342" spans="4:71" s="64" customFormat="1" ht="9.75" customHeight="1" x14ac:dyDescent="0.3">
      <c r="D1342" s="87"/>
      <c r="E1342" s="87"/>
      <c r="F1342" s="87"/>
      <c r="G1342" s="87"/>
      <c r="H1342" s="87"/>
      <c r="I1342" s="87"/>
      <c r="J1342" s="87"/>
      <c r="K1342" s="87"/>
      <c r="L1342" s="87"/>
      <c r="M1342" s="87"/>
      <c r="N1342" s="87"/>
      <c r="O1342" s="87"/>
      <c r="P1342" s="87"/>
      <c r="Q1342" s="87"/>
      <c r="R1342" s="87"/>
      <c r="S1342" s="87"/>
      <c r="T1342" s="87"/>
      <c r="U1342" s="87"/>
      <c r="V1342" s="87"/>
      <c r="W1342" s="87"/>
      <c r="X1342" s="87"/>
      <c r="Y1342" s="87"/>
      <c r="Z1342" s="87"/>
      <c r="AA1342" s="87"/>
      <c r="AB1342" s="87"/>
      <c r="AC1342" s="87"/>
      <c r="AD1342" s="87"/>
      <c r="AE1342" s="87"/>
      <c r="AF1342" s="87"/>
      <c r="AG1342" s="87"/>
      <c r="AH1342" s="87"/>
      <c r="AI1342" s="87"/>
      <c r="AJ1342" s="87"/>
      <c r="AK1342" s="87"/>
      <c r="AL1342" s="87"/>
      <c r="AM1342" s="87"/>
      <c r="AN1342" s="87"/>
      <c r="AO1342" s="87"/>
      <c r="AP1342" s="87"/>
      <c r="AQ1342" s="87"/>
      <c r="AR1342" s="87"/>
      <c r="AS1342" s="87"/>
      <c r="AT1342" s="87"/>
      <c r="AU1342" s="87"/>
      <c r="AV1342" s="87"/>
      <c r="AW1342" s="87"/>
      <c r="AX1342" s="87"/>
      <c r="AY1342" s="87"/>
      <c r="AZ1342" s="87"/>
      <c r="BA1342" s="87"/>
      <c r="BB1342" s="87"/>
      <c r="BC1342" s="87"/>
      <c r="BD1342" s="87"/>
      <c r="BE1342" s="87"/>
      <c r="BF1342" s="87"/>
      <c r="BG1342" s="87"/>
      <c r="BH1342" s="87"/>
      <c r="BI1342" s="87"/>
      <c r="BJ1342" s="87"/>
      <c r="BK1342" s="87"/>
      <c r="BL1342" s="87"/>
      <c r="BM1342" s="87"/>
      <c r="BN1342" s="87"/>
      <c r="BO1342" s="87"/>
      <c r="BP1342" s="87"/>
      <c r="BQ1342" s="87"/>
      <c r="BR1342" s="87"/>
      <c r="BS1342" s="63"/>
    </row>
    <row r="1343" spans="4:71" s="64" customFormat="1" ht="9.75" customHeight="1" x14ac:dyDescent="0.3">
      <c r="D1343" s="87"/>
      <c r="E1343" s="87"/>
      <c r="F1343" s="87"/>
      <c r="G1343" s="87"/>
      <c r="H1343" s="87"/>
      <c r="I1343" s="87"/>
      <c r="J1343" s="87"/>
      <c r="K1343" s="87"/>
      <c r="L1343" s="87"/>
      <c r="M1343" s="87"/>
      <c r="N1343" s="87"/>
      <c r="O1343" s="87"/>
      <c r="P1343" s="87"/>
      <c r="Q1343" s="87"/>
      <c r="R1343" s="87"/>
      <c r="S1343" s="87"/>
      <c r="T1343" s="87"/>
      <c r="U1343" s="87"/>
      <c r="V1343" s="87"/>
      <c r="W1343" s="87"/>
      <c r="X1343" s="87"/>
      <c r="Y1343" s="87"/>
      <c r="Z1343" s="87"/>
      <c r="AA1343" s="87"/>
      <c r="AB1343" s="87"/>
      <c r="AC1343" s="87"/>
      <c r="AD1343" s="87"/>
      <c r="AE1343" s="87"/>
      <c r="AF1343" s="87"/>
      <c r="AG1343" s="87"/>
      <c r="AH1343" s="87"/>
      <c r="AI1343" s="87"/>
      <c r="AJ1343" s="87"/>
      <c r="AK1343" s="87"/>
      <c r="AL1343" s="87"/>
      <c r="AM1343" s="87"/>
      <c r="AN1343" s="87"/>
      <c r="AO1343" s="87"/>
      <c r="AP1343" s="87"/>
      <c r="AQ1343" s="87"/>
      <c r="AR1343" s="87"/>
      <c r="AS1343" s="87"/>
      <c r="AT1343" s="87"/>
      <c r="AU1343" s="87"/>
      <c r="AV1343" s="87"/>
      <c r="AW1343" s="87"/>
      <c r="AX1343" s="87"/>
      <c r="AY1343" s="87"/>
      <c r="AZ1343" s="87"/>
      <c r="BA1343" s="87"/>
      <c r="BB1343" s="87"/>
      <c r="BC1343" s="87"/>
      <c r="BD1343" s="87"/>
      <c r="BE1343" s="87"/>
      <c r="BF1343" s="87"/>
      <c r="BG1343" s="87"/>
      <c r="BH1343" s="87"/>
      <c r="BI1343" s="87"/>
      <c r="BJ1343" s="87"/>
      <c r="BK1343" s="87"/>
      <c r="BL1343" s="87"/>
      <c r="BM1343" s="87"/>
      <c r="BN1343" s="87"/>
      <c r="BO1343" s="87"/>
      <c r="BP1343" s="87"/>
      <c r="BQ1343" s="87"/>
      <c r="BR1343" s="87"/>
      <c r="BS1343" s="63"/>
    </row>
    <row r="1344" spans="4:71" s="64" customFormat="1" ht="9.75" customHeight="1" x14ac:dyDescent="0.3">
      <c r="D1344" s="87"/>
      <c r="E1344" s="87"/>
      <c r="F1344" s="87"/>
      <c r="G1344" s="87"/>
      <c r="H1344" s="87"/>
      <c r="I1344" s="87"/>
      <c r="J1344" s="87"/>
      <c r="K1344" s="87"/>
      <c r="L1344" s="87"/>
      <c r="M1344" s="87"/>
      <c r="N1344" s="87"/>
      <c r="O1344" s="87"/>
      <c r="P1344" s="87"/>
      <c r="Q1344" s="87"/>
      <c r="R1344" s="87"/>
      <c r="S1344" s="87"/>
      <c r="T1344" s="87"/>
      <c r="U1344" s="87"/>
      <c r="V1344" s="87"/>
      <c r="W1344" s="87"/>
      <c r="X1344" s="87"/>
      <c r="Y1344" s="87"/>
      <c r="Z1344" s="87"/>
      <c r="AA1344" s="87"/>
      <c r="AB1344" s="87"/>
      <c r="AC1344" s="87"/>
      <c r="AD1344" s="87"/>
      <c r="AE1344" s="87"/>
      <c r="AF1344" s="87"/>
      <c r="AG1344" s="87"/>
      <c r="AH1344" s="87"/>
      <c r="AI1344" s="87"/>
      <c r="AJ1344" s="87"/>
      <c r="AK1344" s="87"/>
      <c r="AL1344" s="87"/>
      <c r="AM1344" s="87"/>
      <c r="AN1344" s="87"/>
      <c r="AO1344" s="87"/>
      <c r="AP1344" s="87"/>
      <c r="AQ1344" s="87"/>
      <c r="AR1344" s="87"/>
      <c r="AS1344" s="87"/>
      <c r="AT1344" s="87"/>
      <c r="AU1344" s="87"/>
      <c r="AV1344" s="87"/>
      <c r="AW1344" s="87"/>
      <c r="AX1344" s="87"/>
      <c r="AY1344" s="87"/>
      <c r="AZ1344" s="87"/>
      <c r="BA1344" s="87"/>
      <c r="BB1344" s="87"/>
      <c r="BC1344" s="87"/>
      <c r="BD1344" s="87"/>
      <c r="BE1344" s="87"/>
      <c r="BF1344" s="87"/>
      <c r="BG1344" s="87"/>
      <c r="BH1344" s="87"/>
      <c r="BI1344" s="87"/>
      <c r="BJ1344" s="87"/>
      <c r="BK1344" s="87"/>
      <c r="BL1344" s="87"/>
      <c r="BM1344" s="87"/>
      <c r="BN1344" s="87"/>
      <c r="BO1344" s="87"/>
      <c r="BP1344" s="87"/>
      <c r="BQ1344" s="87"/>
      <c r="BR1344" s="87"/>
      <c r="BS1344" s="63"/>
    </row>
    <row r="1345" spans="4:71" s="64" customFormat="1" ht="9.75" customHeight="1" x14ac:dyDescent="0.3">
      <c r="D1345" s="87"/>
      <c r="E1345" s="87"/>
      <c r="F1345" s="87"/>
      <c r="G1345" s="87"/>
      <c r="H1345" s="87"/>
      <c r="I1345" s="87"/>
      <c r="J1345" s="87"/>
      <c r="K1345" s="87"/>
      <c r="L1345" s="87"/>
      <c r="M1345" s="87"/>
      <c r="N1345" s="87"/>
      <c r="O1345" s="87"/>
      <c r="P1345" s="87"/>
      <c r="Q1345" s="87"/>
      <c r="R1345" s="87"/>
      <c r="S1345" s="87"/>
      <c r="T1345" s="87"/>
      <c r="U1345" s="87"/>
      <c r="V1345" s="87"/>
      <c r="W1345" s="87"/>
      <c r="X1345" s="87"/>
      <c r="Y1345" s="87"/>
      <c r="Z1345" s="87"/>
      <c r="AA1345" s="87"/>
      <c r="AB1345" s="87"/>
      <c r="AC1345" s="87"/>
      <c r="AD1345" s="87"/>
      <c r="AE1345" s="87"/>
      <c r="AF1345" s="87"/>
      <c r="AG1345" s="87"/>
      <c r="AH1345" s="87"/>
      <c r="AI1345" s="87"/>
      <c r="AJ1345" s="87"/>
      <c r="AK1345" s="87"/>
      <c r="AL1345" s="87"/>
      <c r="AM1345" s="87"/>
      <c r="AN1345" s="87"/>
      <c r="AO1345" s="87"/>
      <c r="AP1345" s="87"/>
      <c r="AQ1345" s="87"/>
      <c r="AR1345" s="87"/>
      <c r="AS1345" s="87"/>
      <c r="AT1345" s="87"/>
      <c r="AU1345" s="87"/>
      <c r="AV1345" s="87"/>
      <c r="AW1345" s="87"/>
      <c r="AX1345" s="87"/>
      <c r="AY1345" s="87"/>
      <c r="AZ1345" s="87"/>
      <c r="BA1345" s="87"/>
      <c r="BB1345" s="87"/>
      <c r="BC1345" s="87"/>
      <c r="BD1345" s="87"/>
      <c r="BE1345" s="87"/>
      <c r="BF1345" s="87"/>
      <c r="BG1345" s="87"/>
      <c r="BH1345" s="87"/>
      <c r="BI1345" s="87"/>
      <c r="BJ1345" s="87"/>
      <c r="BK1345" s="87"/>
      <c r="BL1345" s="87"/>
      <c r="BM1345" s="87"/>
      <c r="BN1345" s="87"/>
      <c r="BO1345" s="87"/>
      <c r="BP1345" s="87"/>
      <c r="BQ1345" s="87"/>
      <c r="BR1345" s="87"/>
      <c r="BS1345" s="63"/>
    </row>
    <row r="1346" spans="4:71" s="64" customFormat="1" ht="9.75" customHeight="1" x14ac:dyDescent="0.3">
      <c r="D1346" s="87"/>
      <c r="E1346" s="87"/>
      <c r="F1346" s="87"/>
      <c r="G1346" s="87"/>
      <c r="H1346" s="87"/>
      <c r="I1346" s="87"/>
      <c r="J1346" s="87"/>
      <c r="K1346" s="87"/>
      <c r="L1346" s="87"/>
      <c r="M1346" s="87"/>
      <c r="N1346" s="87"/>
      <c r="O1346" s="87"/>
      <c r="P1346" s="87"/>
      <c r="Q1346" s="87"/>
      <c r="R1346" s="87"/>
      <c r="S1346" s="87"/>
      <c r="T1346" s="87"/>
      <c r="U1346" s="87"/>
      <c r="V1346" s="87"/>
      <c r="W1346" s="87"/>
      <c r="X1346" s="87"/>
      <c r="Y1346" s="87"/>
      <c r="Z1346" s="87"/>
      <c r="AA1346" s="87"/>
      <c r="AB1346" s="87"/>
      <c r="AC1346" s="87"/>
      <c r="AD1346" s="87"/>
      <c r="AE1346" s="87"/>
      <c r="AF1346" s="87"/>
      <c r="AG1346" s="87"/>
      <c r="AH1346" s="87"/>
      <c r="AI1346" s="87"/>
      <c r="AJ1346" s="87"/>
      <c r="AK1346" s="87"/>
      <c r="AL1346" s="87"/>
      <c r="AM1346" s="87"/>
      <c r="AN1346" s="87"/>
      <c r="AO1346" s="87"/>
      <c r="AP1346" s="87"/>
      <c r="AQ1346" s="87"/>
      <c r="AR1346" s="87"/>
      <c r="AS1346" s="87"/>
      <c r="AT1346" s="87"/>
      <c r="AU1346" s="87"/>
      <c r="AV1346" s="87"/>
      <c r="AW1346" s="87"/>
      <c r="AX1346" s="87"/>
      <c r="AY1346" s="87"/>
      <c r="AZ1346" s="87"/>
      <c r="BA1346" s="87"/>
      <c r="BB1346" s="87"/>
      <c r="BC1346" s="87"/>
      <c r="BD1346" s="87"/>
      <c r="BE1346" s="87"/>
      <c r="BF1346" s="87"/>
      <c r="BG1346" s="87"/>
      <c r="BH1346" s="87"/>
      <c r="BI1346" s="87"/>
      <c r="BJ1346" s="87"/>
      <c r="BK1346" s="87"/>
      <c r="BL1346" s="87"/>
      <c r="BM1346" s="87"/>
      <c r="BN1346" s="87"/>
      <c r="BO1346" s="87"/>
      <c r="BP1346" s="87"/>
      <c r="BQ1346" s="87"/>
      <c r="BR1346" s="87"/>
      <c r="BS1346" s="63"/>
    </row>
    <row r="1347" spans="4:71" s="64" customFormat="1" ht="9.75" customHeight="1" x14ac:dyDescent="0.3">
      <c r="D1347" s="87"/>
      <c r="E1347" s="87"/>
      <c r="F1347" s="87"/>
      <c r="G1347" s="87"/>
      <c r="H1347" s="87"/>
      <c r="I1347" s="87"/>
      <c r="J1347" s="87"/>
      <c r="K1347" s="87"/>
      <c r="L1347" s="87"/>
      <c r="M1347" s="87"/>
      <c r="N1347" s="87"/>
      <c r="O1347" s="87"/>
      <c r="P1347" s="87"/>
      <c r="Q1347" s="87"/>
      <c r="R1347" s="87"/>
      <c r="S1347" s="87"/>
      <c r="T1347" s="87"/>
      <c r="U1347" s="87"/>
      <c r="V1347" s="87"/>
      <c r="W1347" s="87"/>
      <c r="X1347" s="87"/>
      <c r="Y1347" s="87"/>
      <c r="Z1347" s="87"/>
      <c r="AA1347" s="87"/>
      <c r="AB1347" s="87"/>
      <c r="AC1347" s="87"/>
      <c r="AD1347" s="87"/>
      <c r="AE1347" s="87"/>
      <c r="AF1347" s="87"/>
      <c r="AG1347" s="87"/>
      <c r="AH1347" s="87"/>
      <c r="AI1347" s="87"/>
      <c r="AJ1347" s="87"/>
      <c r="AK1347" s="87"/>
      <c r="AL1347" s="87"/>
      <c r="AM1347" s="87"/>
      <c r="AN1347" s="87"/>
      <c r="AO1347" s="87"/>
      <c r="AP1347" s="87"/>
      <c r="AQ1347" s="87"/>
      <c r="AR1347" s="87"/>
      <c r="AS1347" s="87"/>
      <c r="AT1347" s="87"/>
      <c r="AU1347" s="87"/>
      <c r="AV1347" s="87"/>
      <c r="AW1347" s="87"/>
      <c r="AX1347" s="87"/>
      <c r="AY1347" s="87"/>
      <c r="AZ1347" s="87"/>
      <c r="BA1347" s="87"/>
      <c r="BB1347" s="87"/>
      <c r="BC1347" s="87"/>
      <c r="BD1347" s="87"/>
      <c r="BE1347" s="87"/>
      <c r="BF1347" s="87"/>
      <c r="BG1347" s="87"/>
      <c r="BH1347" s="87"/>
      <c r="BI1347" s="87"/>
      <c r="BJ1347" s="87"/>
      <c r="BK1347" s="87"/>
      <c r="BL1347" s="87"/>
      <c r="BM1347" s="87"/>
      <c r="BN1347" s="87"/>
      <c r="BO1347" s="87"/>
      <c r="BP1347" s="87"/>
      <c r="BQ1347" s="87"/>
      <c r="BR1347" s="87"/>
      <c r="BS1347" s="63"/>
    </row>
    <row r="1348" spans="4:71" s="64" customFormat="1" ht="9.75" customHeight="1" x14ac:dyDescent="0.3">
      <c r="D1348" s="87"/>
      <c r="E1348" s="87"/>
      <c r="F1348" s="87"/>
      <c r="G1348" s="87"/>
      <c r="H1348" s="87"/>
      <c r="I1348" s="87"/>
      <c r="J1348" s="87"/>
      <c r="K1348" s="87"/>
      <c r="L1348" s="87"/>
      <c r="M1348" s="87"/>
      <c r="N1348" s="87"/>
      <c r="O1348" s="87"/>
      <c r="P1348" s="87"/>
      <c r="Q1348" s="87"/>
      <c r="R1348" s="87"/>
      <c r="S1348" s="87"/>
      <c r="T1348" s="87"/>
      <c r="U1348" s="87"/>
      <c r="V1348" s="87"/>
      <c r="W1348" s="87"/>
      <c r="X1348" s="87"/>
      <c r="Y1348" s="87"/>
      <c r="Z1348" s="87"/>
      <c r="AA1348" s="87"/>
      <c r="AB1348" s="87"/>
      <c r="AC1348" s="87"/>
      <c r="AD1348" s="87"/>
      <c r="AE1348" s="87"/>
      <c r="AF1348" s="87"/>
      <c r="AG1348" s="87"/>
      <c r="AH1348" s="87"/>
      <c r="AI1348" s="87"/>
      <c r="AJ1348" s="87"/>
      <c r="AK1348" s="87"/>
      <c r="AL1348" s="87"/>
      <c r="AM1348" s="87"/>
      <c r="AN1348" s="87"/>
      <c r="AO1348" s="87"/>
      <c r="AP1348" s="87"/>
      <c r="AQ1348" s="87"/>
      <c r="AR1348" s="87"/>
      <c r="AS1348" s="87"/>
      <c r="AT1348" s="87"/>
      <c r="AU1348" s="87"/>
      <c r="AV1348" s="87"/>
      <c r="AW1348" s="87"/>
      <c r="AX1348" s="87"/>
      <c r="AY1348" s="87"/>
      <c r="AZ1348" s="87"/>
      <c r="BA1348" s="87"/>
      <c r="BB1348" s="87"/>
      <c r="BC1348" s="87"/>
      <c r="BD1348" s="87"/>
      <c r="BE1348" s="87"/>
      <c r="BF1348" s="87"/>
      <c r="BG1348" s="87"/>
      <c r="BH1348" s="87"/>
      <c r="BI1348" s="87"/>
      <c r="BJ1348" s="87"/>
      <c r="BK1348" s="87"/>
      <c r="BL1348" s="87"/>
      <c r="BM1348" s="87"/>
      <c r="BN1348" s="87"/>
      <c r="BO1348" s="87"/>
      <c r="BP1348" s="87"/>
      <c r="BQ1348" s="87"/>
      <c r="BR1348" s="87"/>
      <c r="BS1348" s="63"/>
    </row>
    <row r="1349" spans="4:71" s="64" customFormat="1" ht="9.75" customHeight="1" x14ac:dyDescent="0.3">
      <c r="D1349" s="87"/>
      <c r="E1349" s="87"/>
      <c r="F1349" s="87"/>
      <c r="G1349" s="87"/>
      <c r="H1349" s="87"/>
      <c r="I1349" s="87"/>
      <c r="J1349" s="87"/>
      <c r="K1349" s="87"/>
      <c r="L1349" s="87"/>
      <c r="M1349" s="87"/>
      <c r="N1349" s="87"/>
      <c r="O1349" s="87"/>
      <c r="P1349" s="87"/>
      <c r="Q1349" s="87"/>
      <c r="R1349" s="87"/>
      <c r="S1349" s="87"/>
      <c r="T1349" s="87"/>
      <c r="U1349" s="87"/>
      <c r="V1349" s="87"/>
      <c r="W1349" s="87"/>
      <c r="X1349" s="87"/>
      <c r="Y1349" s="87"/>
      <c r="Z1349" s="87"/>
      <c r="AA1349" s="87"/>
      <c r="AB1349" s="87"/>
      <c r="AC1349" s="87"/>
      <c r="AD1349" s="87"/>
      <c r="AE1349" s="87"/>
      <c r="AF1349" s="87"/>
      <c r="AG1349" s="87"/>
      <c r="AH1349" s="87"/>
      <c r="AI1349" s="87"/>
      <c r="AJ1349" s="87"/>
      <c r="AK1349" s="87"/>
      <c r="AL1349" s="87"/>
      <c r="AM1349" s="87"/>
      <c r="AN1349" s="87"/>
      <c r="AO1349" s="87"/>
      <c r="AP1349" s="87"/>
      <c r="AQ1349" s="87"/>
      <c r="AR1349" s="87"/>
      <c r="AS1349" s="87"/>
      <c r="AT1349" s="87"/>
      <c r="AU1349" s="87"/>
      <c r="AV1349" s="87"/>
      <c r="AW1349" s="87"/>
      <c r="AX1349" s="87"/>
      <c r="AY1349" s="87"/>
      <c r="AZ1349" s="87"/>
      <c r="BA1349" s="87"/>
      <c r="BB1349" s="87"/>
      <c r="BC1349" s="87"/>
      <c r="BD1349" s="87"/>
      <c r="BE1349" s="87"/>
      <c r="BF1349" s="87"/>
      <c r="BG1349" s="87"/>
      <c r="BH1349" s="87"/>
      <c r="BI1349" s="87"/>
      <c r="BJ1349" s="87"/>
      <c r="BK1349" s="87"/>
      <c r="BL1349" s="87"/>
      <c r="BM1349" s="87"/>
      <c r="BN1349" s="87"/>
      <c r="BO1349" s="87"/>
      <c r="BP1349" s="87"/>
      <c r="BQ1349" s="87"/>
      <c r="BR1349" s="87"/>
      <c r="BS1349" s="63"/>
    </row>
    <row r="1350" spans="4:71" s="64" customFormat="1" ht="9.75" customHeight="1" x14ac:dyDescent="0.3">
      <c r="D1350" s="87"/>
      <c r="E1350" s="87"/>
      <c r="F1350" s="87"/>
      <c r="G1350" s="87"/>
      <c r="H1350" s="87"/>
      <c r="I1350" s="87"/>
      <c r="J1350" s="87"/>
      <c r="K1350" s="87"/>
      <c r="L1350" s="87"/>
      <c r="M1350" s="87"/>
      <c r="N1350" s="87"/>
      <c r="O1350" s="87"/>
      <c r="P1350" s="87"/>
      <c r="Q1350" s="87"/>
      <c r="R1350" s="87"/>
      <c r="S1350" s="87"/>
      <c r="T1350" s="87"/>
      <c r="U1350" s="87"/>
      <c r="V1350" s="87"/>
      <c r="W1350" s="87"/>
      <c r="X1350" s="87"/>
      <c r="Y1350" s="87"/>
      <c r="Z1350" s="87"/>
      <c r="AA1350" s="87"/>
      <c r="AB1350" s="87"/>
      <c r="AC1350" s="87"/>
      <c r="AD1350" s="87"/>
      <c r="AE1350" s="87"/>
      <c r="AF1350" s="87"/>
      <c r="AG1350" s="87"/>
      <c r="AH1350" s="87"/>
      <c r="AI1350" s="87"/>
      <c r="AJ1350" s="87"/>
      <c r="AK1350" s="87"/>
      <c r="AL1350" s="87"/>
      <c r="AM1350" s="87"/>
      <c r="AN1350" s="87"/>
      <c r="AO1350" s="87"/>
      <c r="AP1350" s="87"/>
      <c r="AQ1350" s="87"/>
      <c r="AR1350" s="87"/>
      <c r="AS1350" s="87"/>
      <c r="AT1350" s="87"/>
      <c r="AU1350" s="87"/>
      <c r="AV1350" s="87"/>
      <c r="AW1350" s="87"/>
      <c r="AX1350" s="87"/>
      <c r="AY1350" s="87"/>
      <c r="AZ1350" s="87"/>
      <c r="BA1350" s="87"/>
      <c r="BB1350" s="87"/>
      <c r="BC1350" s="87"/>
      <c r="BD1350" s="87"/>
      <c r="BE1350" s="87"/>
      <c r="BF1350" s="87"/>
      <c r="BG1350" s="87"/>
      <c r="BH1350" s="87"/>
      <c r="BI1350" s="87"/>
      <c r="BJ1350" s="87"/>
      <c r="BK1350" s="87"/>
      <c r="BL1350" s="87"/>
      <c r="BM1350" s="87"/>
      <c r="BN1350" s="87"/>
      <c r="BO1350" s="87"/>
      <c r="BP1350" s="87"/>
      <c r="BQ1350" s="87"/>
      <c r="BR1350" s="87"/>
      <c r="BS1350" s="63"/>
    </row>
    <row r="1351" spans="4:71" s="64" customFormat="1" ht="9.75" customHeight="1" x14ac:dyDescent="0.3">
      <c r="D1351" s="87"/>
      <c r="E1351" s="87"/>
      <c r="F1351" s="87"/>
      <c r="G1351" s="87"/>
      <c r="H1351" s="87"/>
      <c r="I1351" s="87"/>
      <c r="J1351" s="87"/>
      <c r="K1351" s="87"/>
      <c r="L1351" s="87"/>
      <c r="M1351" s="87"/>
      <c r="N1351" s="87"/>
      <c r="O1351" s="87"/>
      <c r="P1351" s="87"/>
      <c r="Q1351" s="87"/>
      <c r="R1351" s="87"/>
      <c r="S1351" s="87"/>
      <c r="T1351" s="87"/>
      <c r="U1351" s="87"/>
      <c r="V1351" s="87"/>
      <c r="W1351" s="87"/>
      <c r="X1351" s="87"/>
      <c r="Y1351" s="87"/>
      <c r="Z1351" s="87"/>
      <c r="AA1351" s="87"/>
      <c r="AB1351" s="87"/>
      <c r="AC1351" s="87"/>
      <c r="AD1351" s="87"/>
      <c r="AE1351" s="87"/>
      <c r="AF1351" s="87"/>
      <c r="AG1351" s="87"/>
      <c r="AH1351" s="87"/>
      <c r="AI1351" s="87"/>
      <c r="AJ1351" s="87"/>
      <c r="AK1351" s="87"/>
      <c r="AL1351" s="87"/>
      <c r="AM1351" s="87"/>
      <c r="AN1351" s="87"/>
      <c r="AO1351" s="87"/>
      <c r="AP1351" s="87"/>
      <c r="AQ1351" s="87"/>
      <c r="AR1351" s="87"/>
      <c r="AS1351" s="87"/>
      <c r="AT1351" s="87"/>
      <c r="AU1351" s="87"/>
      <c r="AV1351" s="87"/>
      <c r="AW1351" s="87"/>
      <c r="AX1351" s="87"/>
      <c r="AY1351" s="87"/>
      <c r="AZ1351" s="87"/>
      <c r="BA1351" s="87"/>
      <c r="BB1351" s="87"/>
      <c r="BC1351" s="87"/>
      <c r="BD1351" s="87"/>
      <c r="BE1351" s="87"/>
      <c r="BF1351" s="87"/>
      <c r="BG1351" s="87"/>
      <c r="BH1351" s="87"/>
      <c r="BI1351" s="87"/>
      <c r="BJ1351" s="87"/>
      <c r="BK1351" s="87"/>
      <c r="BL1351" s="87"/>
      <c r="BM1351" s="87"/>
      <c r="BN1351" s="87"/>
      <c r="BO1351" s="87"/>
      <c r="BP1351" s="87"/>
      <c r="BQ1351" s="87"/>
      <c r="BR1351" s="87"/>
      <c r="BS1351" s="63"/>
    </row>
    <row r="1352" spans="4:71" s="64" customFormat="1" ht="9.75" customHeight="1" x14ac:dyDescent="0.3">
      <c r="D1352" s="87"/>
      <c r="E1352" s="87"/>
      <c r="F1352" s="87"/>
      <c r="G1352" s="87"/>
      <c r="H1352" s="87"/>
      <c r="I1352" s="87"/>
      <c r="J1352" s="87"/>
      <c r="K1352" s="87"/>
      <c r="L1352" s="87"/>
      <c r="M1352" s="87"/>
      <c r="N1352" s="87"/>
      <c r="O1352" s="87"/>
      <c r="P1352" s="87"/>
      <c r="Q1352" s="87"/>
      <c r="R1352" s="87"/>
      <c r="S1352" s="87"/>
      <c r="T1352" s="87"/>
      <c r="U1352" s="87"/>
      <c r="V1352" s="87"/>
      <c r="W1352" s="87"/>
      <c r="X1352" s="87"/>
      <c r="Y1352" s="87"/>
      <c r="Z1352" s="87"/>
      <c r="AA1352" s="87"/>
      <c r="AB1352" s="87"/>
      <c r="AC1352" s="87"/>
      <c r="AD1352" s="87"/>
      <c r="AE1352" s="87"/>
      <c r="AF1352" s="87"/>
      <c r="AG1352" s="87"/>
      <c r="AH1352" s="87"/>
      <c r="AI1352" s="87"/>
      <c r="AJ1352" s="87"/>
      <c r="AK1352" s="87"/>
      <c r="AL1352" s="87"/>
      <c r="AM1352" s="87"/>
      <c r="AN1352" s="87"/>
      <c r="AO1352" s="87"/>
      <c r="AP1352" s="87"/>
      <c r="AQ1352" s="87"/>
      <c r="AR1352" s="87"/>
      <c r="AS1352" s="87"/>
      <c r="AT1352" s="87"/>
      <c r="AU1352" s="87"/>
      <c r="AV1352" s="87"/>
      <c r="AW1352" s="87"/>
      <c r="AX1352" s="87"/>
      <c r="AY1352" s="87"/>
      <c r="AZ1352" s="87"/>
      <c r="BA1352" s="87"/>
      <c r="BB1352" s="87"/>
      <c r="BC1352" s="87"/>
      <c r="BD1352" s="87"/>
      <c r="BE1352" s="87"/>
      <c r="BF1352" s="87"/>
      <c r="BG1352" s="87"/>
      <c r="BH1352" s="87"/>
      <c r="BI1352" s="87"/>
      <c r="BJ1352" s="87"/>
      <c r="BK1352" s="87"/>
      <c r="BL1352" s="87"/>
      <c r="BM1352" s="87"/>
      <c r="BN1352" s="87"/>
      <c r="BO1352" s="87"/>
      <c r="BP1352" s="87"/>
      <c r="BQ1352" s="87"/>
      <c r="BR1352" s="87"/>
      <c r="BS1352" s="63"/>
    </row>
    <row r="1353" spans="4:71" s="64" customFormat="1" ht="9.75" customHeight="1" x14ac:dyDescent="0.3">
      <c r="D1353" s="87"/>
      <c r="E1353" s="87"/>
      <c r="F1353" s="87"/>
      <c r="G1353" s="87"/>
      <c r="H1353" s="87"/>
      <c r="I1353" s="87"/>
      <c r="J1353" s="87"/>
      <c r="K1353" s="87"/>
      <c r="L1353" s="87"/>
      <c r="M1353" s="87"/>
      <c r="N1353" s="87"/>
      <c r="O1353" s="87"/>
      <c r="P1353" s="87"/>
      <c r="Q1353" s="87"/>
      <c r="R1353" s="87"/>
      <c r="S1353" s="87"/>
      <c r="T1353" s="87"/>
      <c r="U1353" s="87"/>
      <c r="V1353" s="87"/>
      <c r="W1353" s="87"/>
      <c r="X1353" s="87"/>
      <c r="Y1353" s="87"/>
      <c r="Z1353" s="87"/>
      <c r="AA1353" s="87"/>
      <c r="AB1353" s="87"/>
      <c r="AC1353" s="87"/>
      <c r="AD1353" s="87"/>
      <c r="AE1353" s="87"/>
      <c r="AF1353" s="87"/>
      <c r="AG1353" s="87"/>
      <c r="AH1353" s="87"/>
      <c r="AI1353" s="87"/>
      <c r="AJ1353" s="87"/>
      <c r="AK1353" s="87"/>
      <c r="AL1353" s="87"/>
      <c r="AM1353" s="87"/>
      <c r="AN1353" s="87"/>
      <c r="AO1353" s="87"/>
      <c r="AP1353" s="87"/>
      <c r="AQ1353" s="87"/>
      <c r="AR1353" s="87"/>
      <c r="AS1353" s="87"/>
      <c r="AT1353" s="87"/>
      <c r="AU1353" s="87"/>
      <c r="AV1353" s="87"/>
      <c r="AW1353" s="87"/>
      <c r="AX1353" s="87"/>
      <c r="AY1353" s="87"/>
      <c r="AZ1353" s="87"/>
      <c r="BA1353" s="87"/>
      <c r="BB1353" s="87"/>
      <c r="BC1353" s="87"/>
      <c r="BD1353" s="87"/>
      <c r="BE1353" s="87"/>
      <c r="BF1353" s="87"/>
      <c r="BG1353" s="87"/>
      <c r="BH1353" s="87"/>
      <c r="BI1353" s="87"/>
      <c r="BJ1353" s="87"/>
      <c r="BK1353" s="87"/>
      <c r="BL1353" s="87"/>
      <c r="BM1353" s="87"/>
      <c r="BN1353" s="87"/>
      <c r="BO1353" s="87"/>
      <c r="BP1353" s="87"/>
      <c r="BQ1353" s="87"/>
      <c r="BR1353" s="87"/>
      <c r="BS1353" s="63"/>
    </row>
    <row r="1354" spans="4:71" s="64" customFormat="1" ht="9.75" customHeight="1" x14ac:dyDescent="0.3">
      <c r="D1354" s="87"/>
      <c r="E1354" s="87"/>
      <c r="F1354" s="87"/>
      <c r="G1354" s="87"/>
      <c r="H1354" s="87"/>
      <c r="I1354" s="87"/>
      <c r="J1354" s="87"/>
      <c r="K1354" s="87"/>
      <c r="L1354" s="87"/>
      <c r="M1354" s="87"/>
      <c r="N1354" s="87"/>
      <c r="O1354" s="87"/>
      <c r="P1354" s="87"/>
      <c r="Q1354" s="87"/>
      <c r="R1354" s="87"/>
      <c r="S1354" s="87"/>
      <c r="T1354" s="87"/>
      <c r="U1354" s="87"/>
      <c r="V1354" s="87"/>
      <c r="W1354" s="87"/>
      <c r="X1354" s="87"/>
      <c r="Y1354" s="87"/>
      <c r="Z1354" s="87"/>
      <c r="AA1354" s="87"/>
      <c r="AB1354" s="87"/>
      <c r="AC1354" s="87"/>
      <c r="AD1354" s="87"/>
      <c r="AE1354" s="87"/>
      <c r="AF1354" s="87"/>
      <c r="AG1354" s="87"/>
      <c r="AH1354" s="87"/>
      <c r="AI1354" s="87"/>
      <c r="AJ1354" s="87"/>
      <c r="AK1354" s="87"/>
      <c r="AL1354" s="87"/>
      <c r="AM1354" s="87"/>
      <c r="AN1354" s="87"/>
      <c r="AO1354" s="87"/>
      <c r="AP1354" s="87"/>
      <c r="AQ1354" s="87"/>
      <c r="AR1354" s="87"/>
      <c r="AS1354" s="87"/>
      <c r="AT1354" s="87"/>
      <c r="AU1354" s="87"/>
      <c r="AV1354" s="87"/>
      <c r="AW1354" s="87"/>
      <c r="AX1354" s="87"/>
      <c r="AY1354" s="87"/>
      <c r="AZ1354" s="87"/>
      <c r="BA1354" s="87"/>
      <c r="BB1354" s="87"/>
      <c r="BC1354" s="87"/>
      <c r="BD1354" s="87"/>
      <c r="BE1354" s="87"/>
      <c r="BF1354" s="87"/>
      <c r="BG1354" s="87"/>
      <c r="BH1354" s="87"/>
      <c r="BI1354" s="87"/>
      <c r="BJ1354" s="87"/>
      <c r="BK1354" s="87"/>
      <c r="BL1354" s="87"/>
      <c r="BM1354" s="87"/>
      <c r="BN1354" s="87"/>
      <c r="BO1354" s="87"/>
      <c r="BP1354" s="87"/>
      <c r="BQ1354" s="87"/>
      <c r="BR1354" s="87"/>
      <c r="BS1354" s="63"/>
    </row>
    <row r="1355" spans="4:71" s="64" customFormat="1" ht="9.75" customHeight="1" x14ac:dyDescent="0.3">
      <c r="D1355" s="87"/>
      <c r="E1355" s="87"/>
      <c r="F1355" s="87"/>
      <c r="G1355" s="87"/>
      <c r="H1355" s="87"/>
      <c r="I1355" s="87"/>
      <c r="J1355" s="87"/>
      <c r="K1355" s="87"/>
      <c r="L1355" s="87"/>
      <c r="M1355" s="87"/>
      <c r="N1355" s="87"/>
      <c r="O1355" s="87"/>
      <c r="P1355" s="87"/>
      <c r="Q1355" s="87"/>
      <c r="R1355" s="87"/>
      <c r="S1355" s="87"/>
      <c r="T1355" s="87"/>
      <c r="U1355" s="87"/>
      <c r="V1355" s="87"/>
      <c r="W1355" s="87"/>
      <c r="X1355" s="87"/>
      <c r="Y1355" s="87"/>
      <c r="Z1355" s="87"/>
      <c r="AA1355" s="87"/>
      <c r="AB1355" s="87"/>
      <c r="AC1355" s="87"/>
      <c r="AD1355" s="87"/>
      <c r="AE1355" s="87"/>
      <c r="AF1355" s="87"/>
      <c r="AG1355" s="87"/>
      <c r="AH1355" s="87"/>
      <c r="AI1355" s="87"/>
      <c r="AJ1355" s="87"/>
      <c r="AK1355" s="87"/>
      <c r="AL1355" s="87"/>
      <c r="AM1355" s="87"/>
      <c r="AN1355" s="87"/>
      <c r="AO1355" s="87"/>
      <c r="AP1355" s="87"/>
      <c r="AQ1355" s="87"/>
      <c r="AR1355" s="87"/>
      <c r="AS1355" s="87"/>
      <c r="AT1355" s="87"/>
      <c r="AU1355" s="87"/>
      <c r="AV1355" s="87"/>
      <c r="AW1355" s="87"/>
      <c r="AX1355" s="87"/>
      <c r="AY1355" s="87"/>
      <c r="AZ1355" s="87"/>
      <c r="BA1355" s="87"/>
      <c r="BB1355" s="87"/>
      <c r="BC1355" s="87"/>
      <c r="BD1355" s="87"/>
      <c r="BE1355" s="87"/>
      <c r="BF1355" s="87"/>
      <c r="BG1355" s="87"/>
      <c r="BH1355" s="87"/>
      <c r="BI1355" s="87"/>
      <c r="BJ1355" s="87"/>
      <c r="BK1355" s="87"/>
      <c r="BL1355" s="87"/>
      <c r="BM1355" s="87"/>
      <c r="BN1355" s="87"/>
      <c r="BO1355" s="87"/>
      <c r="BP1355" s="87"/>
      <c r="BQ1355" s="87"/>
      <c r="BR1355" s="87"/>
      <c r="BS1355" s="63"/>
    </row>
    <row r="1356" spans="4:71" s="64" customFormat="1" ht="9.75" customHeight="1" x14ac:dyDescent="0.3">
      <c r="D1356" s="87"/>
      <c r="E1356" s="87"/>
      <c r="F1356" s="87"/>
      <c r="G1356" s="87"/>
      <c r="H1356" s="87"/>
      <c r="I1356" s="87"/>
      <c r="J1356" s="87"/>
      <c r="K1356" s="87"/>
      <c r="L1356" s="87"/>
      <c r="M1356" s="87"/>
      <c r="N1356" s="87"/>
      <c r="O1356" s="87"/>
      <c r="P1356" s="87"/>
      <c r="Q1356" s="87"/>
      <c r="R1356" s="87"/>
      <c r="S1356" s="87"/>
      <c r="T1356" s="87"/>
      <c r="U1356" s="87"/>
      <c r="V1356" s="87"/>
      <c r="W1356" s="87"/>
      <c r="X1356" s="87"/>
      <c r="Y1356" s="87"/>
      <c r="Z1356" s="87"/>
      <c r="AA1356" s="87"/>
      <c r="AB1356" s="87"/>
      <c r="AC1356" s="87"/>
      <c r="AD1356" s="87"/>
      <c r="AE1356" s="87"/>
      <c r="AF1356" s="87"/>
      <c r="AG1356" s="87"/>
      <c r="AH1356" s="87"/>
      <c r="AI1356" s="87"/>
      <c r="AJ1356" s="87"/>
      <c r="AK1356" s="87"/>
      <c r="AL1356" s="87"/>
      <c r="AM1356" s="87"/>
      <c r="AN1356" s="87"/>
      <c r="AO1356" s="87"/>
      <c r="AP1356" s="87"/>
      <c r="AQ1356" s="87"/>
      <c r="AR1356" s="87"/>
      <c r="AS1356" s="87"/>
      <c r="AT1356" s="87"/>
      <c r="AU1356" s="87"/>
      <c r="AV1356" s="87"/>
      <c r="AW1356" s="87"/>
      <c r="AX1356" s="87"/>
      <c r="AY1356" s="87"/>
      <c r="AZ1356" s="87"/>
      <c r="BA1356" s="87"/>
      <c r="BB1356" s="87"/>
      <c r="BC1356" s="87"/>
      <c r="BD1356" s="87"/>
      <c r="BE1356" s="87"/>
      <c r="BF1356" s="87"/>
      <c r="BG1356" s="87"/>
      <c r="BH1356" s="87"/>
      <c r="BI1356" s="87"/>
      <c r="BJ1356" s="87"/>
      <c r="BK1356" s="87"/>
      <c r="BL1356" s="87"/>
      <c r="BM1356" s="87"/>
      <c r="BN1356" s="87"/>
      <c r="BO1356" s="87"/>
      <c r="BP1356" s="87"/>
      <c r="BQ1356" s="87"/>
      <c r="BR1356" s="87"/>
      <c r="BS1356" s="63"/>
    </row>
    <row r="1357" spans="4:71" s="64" customFormat="1" ht="9.75" customHeight="1" x14ac:dyDescent="0.3">
      <c r="D1357" s="87"/>
      <c r="E1357" s="87"/>
      <c r="F1357" s="87"/>
      <c r="G1357" s="87"/>
      <c r="H1357" s="87"/>
      <c r="I1357" s="87"/>
      <c r="J1357" s="87"/>
      <c r="K1357" s="87"/>
      <c r="L1357" s="87"/>
      <c r="M1357" s="87"/>
      <c r="N1357" s="87"/>
      <c r="O1357" s="87"/>
      <c r="P1357" s="87"/>
      <c r="Q1357" s="87"/>
      <c r="R1357" s="87"/>
      <c r="S1357" s="87"/>
      <c r="T1357" s="87"/>
      <c r="U1357" s="87"/>
      <c r="V1357" s="87"/>
      <c r="W1357" s="87"/>
      <c r="X1357" s="87"/>
      <c r="Y1357" s="87"/>
      <c r="Z1357" s="87"/>
      <c r="AA1357" s="87"/>
      <c r="AB1357" s="87"/>
      <c r="AC1357" s="87"/>
      <c r="AD1357" s="87"/>
      <c r="AE1357" s="87"/>
      <c r="AF1357" s="87"/>
      <c r="AG1357" s="87"/>
      <c r="AH1357" s="87"/>
      <c r="AI1357" s="87"/>
      <c r="AJ1357" s="87"/>
      <c r="AK1357" s="87"/>
      <c r="AL1357" s="87"/>
      <c r="AM1357" s="87"/>
      <c r="AN1357" s="87"/>
      <c r="AO1357" s="87"/>
      <c r="AP1357" s="87"/>
      <c r="AQ1357" s="87"/>
      <c r="AR1357" s="87"/>
      <c r="AS1357" s="87"/>
      <c r="AT1357" s="87"/>
      <c r="AU1357" s="87"/>
      <c r="AV1357" s="87"/>
      <c r="AW1357" s="87"/>
      <c r="AX1357" s="87"/>
      <c r="AY1357" s="87"/>
      <c r="AZ1357" s="87"/>
      <c r="BA1357" s="87"/>
      <c r="BB1357" s="87"/>
      <c r="BC1357" s="87"/>
      <c r="BD1357" s="87"/>
      <c r="BE1357" s="87"/>
      <c r="BF1357" s="87"/>
      <c r="BG1357" s="87"/>
      <c r="BH1357" s="87"/>
      <c r="BI1357" s="87"/>
      <c r="BJ1357" s="87"/>
      <c r="BK1357" s="87"/>
      <c r="BL1357" s="87"/>
      <c r="BM1357" s="87"/>
      <c r="BN1357" s="87"/>
      <c r="BO1357" s="87"/>
      <c r="BP1357" s="87"/>
      <c r="BQ1357" s="87"/>
      <c r="BR1357" s="87"/>
      <c r="BS1357" s="63"/>
    </row>
    <row r="1358" spans="4:71" s="64" customFormat="1" ht="9.75" customHeight="1" x14ac:dyDescent="0.3">
      <c r="D1358" s="87"/>
      <c r="E1358" s="87"/>
      <c r="F1358" s="87"/>
      <c r="G1358" s="87"/>
      <c r="H1358" s="87"/>
      <c r="I1358" s="87"/>
      <c r="J1358" s="87"/>
      <c r="K1358" s="87"/>
      <c r="L1358" s="87"/>
      <c r="M1358" s="87"/>
      <c r="N1358" s="87"/>
      <c r="O1358" s="87"/>
      <c r="P1358" s="87"/>
      <c r="Q1358" s="87"/>
      <c r="R1358" s="87"/>
      <c r="S1358" s="87"/>
      <c r="T1358" s="87"/>
      <c r="U1358" s="87"/>
      <c r="V1358" s="87"/>
      <c r="W1358" s="87"/>
      <c r="X1358" s="87"/>
      <c r="Y1358" s="87"/>
      <c r="Z1358" s="87"/>
      <c r="AA1358" s="87"/>
      <c r="AB1358" s="87"/>
      <c r="AC1358" s="87"/>
      <c r="AD1358" s="87"/>
      <c r="AE1358" s="87"/>
      <c r="AF1358" s="87"/>
      <c r="AG1358" s="87"/>
      <c r="AH1358" s="87"/>
      <c r="AI1358" s="87"/>
      <c r="AJ1358" s="87"/>
      <c r="AK1358" s="87"/>
      <c r="AL1358" s="87"/>
      <c r="AM1358" s="87"/>
      <c r="AN1358" s="87"/>
      <c r="AO1358" s="87"/>
      <c r="AP1358" s="87"/>
      <c r="AQ1358" s="87"/>
      <c r="AR1358" s="87"/>
      <c r="AS1358" s="87"/>
      <c r="AT1358" s="87"/>
      <c r="AU1358" s="87"/>
      <c r="AV1358" s="87"/>
      <c r="AW1358" s="87"/>
      <c r="AX1358" s="87"/>
      <c r="AY1358" s="87"/>
      <c r="AZ1358" s="87"/>
      <c r="BA1358" s="87"/>
      <c r="BB1358" s="87"/>
      <c r="BC1358" s="87"/>
      <c r="BD1358" s="87"/>
      <c r="BE1358" s="87"/>
      <c r="BF1358" s="87"/>
      <c r="BG1358" s="87"/>
      <c r="BH1358" s="87"/>
      <c r="BI1358" s="87"/>
      <c r="BJ1358" s="87"/>
      <c r="BK1358" s="87"/>
      <c r="BL1358" s="87"/>
      <c r="BM1358" s="87"/>
      <c r="BN1358" s="87"/>
      <c r="BO1358" s="87"/>
      <c r="BP1358" s="87"/>
      <c r="BQ1358" s="87"/>
      <c r="BR1358" s="87"/>
      <c r="BS1358" s="63"/>
    </row>
    <row r="1359" spans="4:71" s="64" customFormat="1" ht="9.75" customHeight="1" x14ac:dyDescent="0.3">
      <c r="D1359" s="87"/>
      <c r="E1359" s="87"/>
      <c r="F1359" s="87"/>
      <c r="G1359" s="87"/>
      <c r="H1359" s="87"/>
      <c r="I1359" s="87"/>
      <c r="J1359" s="87"/>
      <c r="K1359" s="87"/>
      <c r="L1359" s="87"/>
      <c r="M1359" s="87"/>
      <c r="N1359" s="87"/>
      <c r="O1359" s="87"/>
      <c r="P1359" s="87"/>
      <c r="Q1359" s="87"/>
      <c r="R1359" s="87"/>
      <c r="S1359" s="87"/>
      <c r="T1359" s="87"/>
      <c r="U1359" s="87"/>
      <c r="V1359" s="87"/>
      <c r="W1359" s="87"/>
      <c r="X1359" s="87"/>
      <c r="Y1359" s="87"/>
      <c r="Z1359" s="87"/>
      <c r="AA1359" s="87"/>
      <c r="AB1359" s="87"/>
      <c r="AC1359" s="87"/>
      <c r="AD1359" s="87"/>
      <c r="AE1359" s="87"/>
      <c r="AF1359" s="87"/>
      <c r="AG1359" s="87"/>
      <c r="AH1359" s="87"/>
      <c r="AI1359" s="87"/>
      <c r="AJ1359" s="87"/>
      <c r="AK1359" s="87"/>
      <c r="AL1359" s="87"/>
      <c r="AM1359" s="87"/>
      <c r="AN1359" s="87"/>
      <c r="AO1359" s="87"/>
      <c r="AP1359" s="87"/>
      <c r="AQ1359" s="87"/>
      <c r="AR1359" s="87"/>
      <c r="AS1359" s="87"/>
      <c r="AT1359" s="87"/>
      <c r="AU1359" s="87"/>
      <c r="AV1359" s="87"/>
      <c r="AW1359" s="87"/>
      <c r="AX1359" s="87"/>
      <c r="AY1359" s="87"/>
      <c r="AZ1359" s="87"/>
      <c r="BA1359" s="87"/>
      <c r="BB1359" s="87"/>
      <c r="BC1359" s="87"/>
      <c r="BD1359" s="87"/>
      <c r="BE1359" s="87"/>
      <c r="BF1359" s="87"/>
      <c r="BG1359" s="87"/>
      <c r="BH1359" s="87"/>
      <c r="BI1359" s="87"/>
      <c r="BJ1359" s="87"/>
      <c r="BK1359" s="87"/>
      <c r="BL1359" s="87"/>
      <c r="BM1359" s="87"/>
      <c r="BN1359" s="87"/>
      <c r="BO1359" s="87"/>
      <c r="BP1359" s="87"/>
      <c r="BQ1359" s="87"/>
      <c r="BR1359" s="87"/>
      <c r="BS1359" s="63"/>
    </row>
    <row r="1360" spans="4:71" s="64" customFormat="1" ht="9.75" customHeight="1" x14ac:dyDescent="0.3">
      <c r="D1360" s="87"/>
      <c r="E1360" s="87"/>
      <c r="F1360" s="87"/>
      <c r="G1360" s="87"/>
      <c r="H1360" s="87"/>
      <c r="I1360" s="87"/>
      <c r="J1360" s="87"/>
      <c r="K1360" s="87"/>
      <c r="L1360" s="87"/>
      <c r="M1360" s="87"/>
      <c r="N1360" s="87"/>
      <c r="O1360" s="87"/>
      <c r="P1360" s="87"/>
      <c r="Q1360" s="87"/>
      <c r="R1360" s="87"/>
      <c r="S1360" s="87"/>
      <c r="T1360" s="87"/>
      <c r="U1360" s="87"/>
      <c r="V1360" s="87"/>
      <c r="W1360" s="87"/>
      <c r="X1360" s="87"/>
      <c r="Y1360" s="87"/>
      <c r="Z1360" s="87"/>
      <c r="AA1360" s="87"/>
      <c r="AB1360" s="87"/>
      <c r="AC1360" s="87"/>
      <c r="AD1360" s="87"/>
      <c r="AE1360" s="87"/>
      <c r="AF1360" s="87"/>
      <c r="AG1360" s="87"/>
      <c r="AH1360" s="87"/>
      <c r="AI1360" s="87"/>
      <c r="AJ1360" s="87"/>
      <c r="AK1360" s="87"/>
      <c r="AL1360" s="87"/>
      <c r="AM1360" s="87"/>
      <c r="AN1360" s="87"/>
      <c r="AO1360" s="87"/>
      <c r="AP1360" s="87"/>
      <c r="AQ1360" s="87"/>
      <c r="AR1360" s="87"/>
      <c r="AS1360" s="87"/>
      <c r="AT1360" s="87"/>
      <c r="AU1360" s="87"/>
      <c r="AV1360" s="87"/>
      <c r="AW1360" s="87"/>
      <c r="AX1360" s="87"/>
      <c r="AY1360" s="87"/>
      <c r="AZ1360" s="87"/>
      <c r="BA1360" s="87"/>
      <c r="BB1360" s="87"/>
      <c r="BC1360" s="87"/>
      <c r="BD1360" s="87"/>
      <c r="BE1360" s="87"/>
      <c r="BF1360" s="87"/>
      <c r="BG1360" s="87"/>
      <c r="BH1360" s="87"/>
      <c r="BI1360" s="87"/>
      <c r="BJ1360" s="87"/>
      <c r="BK1360" s="87"/>
      <c r="BL1360" s="87"/>
      <c r="BM1360" s="87"/>
      <c r="BN1360" s="87"/>
      <c r="BO1360" s="87"/>
      <c r="BP1360" s="87"/>
      <c r="BQ1360" s="87"/>
      <c r="BR1360" s="87"/>
      <c r="BS1360" s="63"/>
    </row>
    <row r="1361" spans="4:71" s="64" customFormat="1" ht="9.75" customHeight="1" x14ac:dyDescent="0.3">
      <c r="D1361" s="87"/>
      <c r="E1361" s="87"/>
      <c r="F1361" s="87"/>
      <c r="G1361" s="87"/>
      <c r="H1361" s="87"/>
      <c r="I1361" s="87"/>
      <c r="J1361" s="87"/>
      <c r="K1361" s="87"/>
      <c r="L1361" s="87"/>
      <c r="M1361" s="87"/>
      <c r="N1361" s="87"/>
      <c r="O1361" s="87"/>
      <c r="P1361" s="87"/>
      <c r="Q1361" s="87"/>
      <c r="R1361" s="87"/>
      <c r="S1361" s="87"/>
      <c r="T1361" s="87"/>
      <c r="U1361" s="87"/>
      <c r="V1361" s="87"/>
      <c r="W1361" s="87"/>
      <c r="X1361" s="87"/>
      <c r="Y1361" s="87"/>
      <c r="Z1361" s="87"/>
      <c r="AA1361" s="87"/>
      <c r="AB1361" s="87"/>
      <c r="AC1361" s="87"/>
      <c r="AD1361" s="87"/>
      <c r="AE1361" s="87"/>
      <c r="AF1361" s="87"/>
      <c r="AG1361" s="87"/>
      <c r="AH1361" s="87"/>
      <c r="AI1361" s="87"/>
      <c r="AJ1361" s="87"/>
      <c r="AK1361" s="87"/>
      <c r="AL1361" s="87"/>
      <c r="AM1361" s="87"/>
      <c r="AN1361" s="87"/>
      <c r="AO1361" s="87"/>
      <c r="AP1361" s="87"/>
      <c r="AQ1361" s="87"/>
      <c r="AR1361" s="87"/>
      <c r="AS1361" s="87"/>
      <c r="AT1361" s="87"/>
      <c r="AU1361" s="87"/>
      <c r="AV1361" s="87"/>
      <c r="AW1361" s="87"/>
      <c r="AX1361" s="87"/>
      <c r="AY1361" s="87"/>
      <c r="AZ1361" s="87"/>
      <c r="BA1361" s="87"/>
      <c r="BB1361" s="87"/>
      <c r="BC1361" s="87"/>
      <c r="BD1361" s="87"/>
      <c r="BE1361" s="87"/>
      <c r="BF1361" s="87"/>
      <c r="BG1361" s="87"/>
      <c r="BH1361" s="87"/>
      <c r="BI1361" s="87"/>
      <c r="BJ1361" s="87"/>
      <c r="BK1361" s="87"/>
      <c r="BL1361" s="87"/>
      <c r="BM1361" s="87"/>
      <c r="BN1361" s="87"/>
      <c r="BO1361" s="87"/>
      <c r="BP1361" s="87"/>
      <c r="BQ1361" s="87"/>
      <c r="BR1361" s="87"/>
      <c r="BS1361" s="63"/>
    </row>
    <row r="1362" spans="4:71" s="64" customFormat="1" ht="9.75" customHeight="1" x14ac:dyDescent="0.3">
      <c r="D1362" s="87"/>
      <c r="E1362" s="87"/>
      <c r="F1362" s="87"/>
      <c r="G1362" s="87"/>
      <c r="H1362" s="87"/>
      <c r="I1362" s="87"/>
      <c r="J1362" s="87"/>
      <c r="K1362" s="87"/>
      <c r="L1362" s="87"/>
      <c r="M1362" s="87"/>
      <c r="N1362" s="87"/>
      <c r="O1362" s="87"/>
      <c r="P1362" s="87"/>
      <c r="Q1362" s="87"/>
      <c r="R1362" s="87"/>
      <c r="S1362" s="87"/>
      <c r="T1362" s="87"/>
      <c r="U1362" s="87"/>
      <c r="V1362" s="87"/>
      <c r="W1362" s="87"/>
      <c r="X1362" s="87"/>
      <c r="Y1362" s="87"/>
      <c r="Z1362" s="87"/>
      <c r="AA1362" s="87"/>
      <c r="AB1362" s="87"/>
      <c r="AC1362" s="87"/>
      <c r="AD1362" s="87"/>
      <c r="AE1362" s="87"/>
      <c r="AF1362" s="87"/>
      <c r="AG1362" s="87"/>
      <c r="AH1362" s="87"/>
      <c r="AI1362" s="87"/>
      <c r="AJ1362" s="87"/>
      <c r="AK1362" s="87"/>
      <c r="AL1362" s="87"/>
      <c r="AM1362" s="87"/>
      <c r="AN1362" s="87"/>
      <c r="AO1362" s="87"/>
      <c r="AP1362" s="87"/>
      <c r="AQ1362" s="87"/>
      <c r="AR1362" s="87"/>
      <c r="AS1362" s="87"/>
      <c r="AT1362" s="87"/>
      <c r="AU1362" s="87"/>
      <c r="AV1362" s="87"/>
      <c r="AW1362" s="87"/>
      <c r="AX1362" s="87"/>
      <c r="AY1362" s="87"/>
      <c r="AZ1362" s="87"/>
      <c r="BA1362" s="87"/>
      <c r="BB1362" s="87"/>
      <c r="BC1362" s="87"/>
      <c r="BD1362" s="87"/>
      <c r="BE1362" s="87"/>
      <c r="BF1362" s="87"/>
      <c r="BG1362" s="87"/>
      <c r="BH1362" s="87"/>
      <c r="BI1362" s="87"/>
      <c r="BJ1362" s="87"/>
      <c r="BK1362" s="87"/>
      <c r="BL1362" s="87"/>
      <c r="BM1362" s="87"/>
      <c r="BN1362" s="87"/>
      <c r="BO1362" s="87"/>
      <c r="BP1362" s="87"/>
      <c r="BQ1362" s="87"/>
      <c r="BR1362" s="87"/>
      <c r="BS1362" s="63"/>
    </row>
    <row r="1363" spans="4:71" s="64" customFormat="1" ht="9.75" customHeight="1" x14ac:dyDescent="0.3">
      <c r="D1363" s="87"/>
      <c r="E1363" s="87"/>
      <c r="F1363" s="87"/>
      <c r="G1363" s="87"/>
      <c r="H1363" s="87"/>
      <c r="I1363" s="87"/>
      <c r="J1363" s="87"/>
      <c r="K1363" s="87"/>
      <c r="L1363" s="87"/>
      <c r="M1363" s="87"/>
      <c r="N1363" s="87"/>
      <c r="O1363" s="87"/>
      <c r="P1363" s="87"/>
      <c r="Q1363" s="87"/>
      <c r="R1363" s="87"/>
      <c r="S1363" s="87"/>
      <c r="T1363" s="87"/>
      <c r="U1363" s="87"/>
      <c r="V1363" s="87"/>
      <c r="W1363" s="87"/>
      <c r="X1363" s="87"/>
      <c r="Y1363" s="87"/>
      <c r="Z1363" s="87"/>
      <c r="AA1363" s="87"/>
      <c r="AB1363" s="87"/>
      <c r="AC1363" s="87"/>
      <c r="AD1363" s="87"/>
      <c r="AE1363" s="87"/>
      <c r="AF1363" s="87"/>
      <c r="AG1363" s="87"/>
      <c r="AH1363" s="87"/>
      <c r="AI1363" s="87"/>
      <c r="AJ1363" s="87"/>
      <c r="AK1363" s="87"/>
      <c r="AL1363" s="87"/>
      <c r="AM1363" s="87"/>
      <c r="AN1363" s="87"/>
      <c r="AO1363" s="87"/>
      <c r="AP1363" s="87"/>
      <c r="AQ1363" s="87"/>
      <c r="AR1363" s="87"/>
      <c r="AS1363" s="87"/>
      <c r="AT1363" s="87"/>
      <c r="AU1363" s="87"/>
      <c r="AV1363" s="87"/>
      <c r="AW1363" s="87"/>
      <c r="AX1363" s="87"/>
      <c r="AY1363" s="87"/>
      <c r="AZ1363" s="87"/>
      <c r="BA1363" s="87"/>
      <c r="BB1363" s="87"/>
      <c r="BC1363" s="87"/>
      <c r="BD1363" s="87"/>
      <c r="BE1363" s="87"/>
      <c r="BF1363" s="87"/>
      <c r="BG1363" s="87"/>
      <c r="BH1363" s="87"/>
      <c r="BI1363" s="87"/>
      <c r="BJ1363" s="87"/>
      <c r="BK1363" s="87"/>
      <c r="BL1363" s="87"/>
      <c r="BM1363" s="87"/>
      <c r="BN1363" s="87"/>
      <c r="BO1363" s="87"/>
      <c r="BP1363" s="87"/>
      <c r="BQ1363" s="87"/>
      <c r="BR1363" s="87"/>
      <c r="BS1363" s="63"/>
    </row>
    <row r="1364" spans="4:71" s="64" customFormat="1" ht="9.75" customHeight="1" x14ac:dyDescent="0.3">
      <c r="D1364" s="87"/>
      <c r="E1364" s="87"/>
      <c r="F1364" s="87"/>
      <c r="G1364" s="87"/>
      <c r="H1364" s="87"/>
      <c r="I1364" s="87"/>
      <c r="J1364" s="87"/>
      <c r="K1364" s="87"/>
      <c r="L1364" s="87"/>
      <c r="M1364" s="87"/>
      <c r="N1364" s="87"/>
      <c r="O1364" s="87"/>
      <c r="P1364" s="87"/>
      <c r="Q1364" s="87"/>
      <c r="R1364" s="87"/>
      <c r="S1364" s="87"/>
      <c r="T1364" s="87"/>
      <c r="U1364" s="87"/>
      <c r="V1364" s="87"/>
      <c r="W1364" s="87"/>
      <c r="X1364" s="87"/>
      <c r="Y1364" s="87"/>
      <c r="Z1364" s="87"/>
      <c r="AA1364" s="87"/>
      <c r="AB1364" s="87"/>
      <c r="AC1364" s="87"/>
      <c r="AD1364" s="87"/>
      <c r="AE1364" s="87"/>
      <c r="AF1364" s="87"/>
      <c r="AG1364" s="87"/>
      <c r="AH1364" s="87"/>
      <c r="AI1364" s="87"/>
      <c r="AJ1364" s="87"/>
      <c r="AK1364" s="87"/>
      <c r="AL1364" s="87"/>
      <c r="AM1364" s="87"/>
      <c r="AN1364" s="87"/>
      <c r="AO1364" s="87"/>
      <c r="AP1364" s="87"/>
      <c r="AQ1364" s="87"/>
      <c r="AR1364" s="87"/>
      <c r="AS1364" s="87"/>
      <c r="AT1364" s="87"/>
      <c r="AU1364" s="87"/>
      <c r="AV1364" s="87"/>
      <c r="AW1364" s="87"/>
      <c r="AX1364" s="87"/>
      <c r="AY1364" s="87"/>
      <c r="AZ1364" s="87"/>
      <c r="BA1364" s="87"/>
      <c r="BB1364" s="87"/>
      <c r="BC1364" s="87"/>
      <c r="BD1364" s="87"/>
      <c r="BE1364" s="87"/>
      <c r="BF1364" s="87"/>
      <c r="BG1364" s="87"/>
      <c r="BH1364" s="87"/>
      <c r="BI1364" s="87"/>
      <c r="BJ1364" s="87"/>
      <c r="BK1364" s="87"/>
      <c r="BL1364" s="87"/>
      <c r="BM1364" s="87"/>
      <c r="BN1364" s="87"/>
      <c r="BO1364" s="87"/>
      <c r="BP1364" s="87"/>
      <c r="BQ1364" s="87"/>
      <c r="BR1364" s="87"/>
      <c r="BS1364" s="63"/>
    </row>
    <row r="1365" spans="4:71" s="64" customFormat="1" ht="9.75" customHeight="1" x14ac:dyDescent="0.3">
      <c r="D1365" s="87"/>
      <c r="E1365" s="87"/>
      <c r="F1365" s="87"/>
      <c r="G1365" s="87"/>
      <c r="H1365" s="87"/>
      <c r="I1365" s="87"/>
      <c r="J1365" s="87"/>
      <c r="K1365" s="87"/>
      <c r="L1365" s="87"/>
      <c r="M1365" s="87"/>
      <c r="N1365" s="87"/>
      <c r="O1365" s="87"/>
      <c r="P1365" s="87"/>
      <c r="Q1365" s="87"/>
      <c r="R1365" s="87"/>
      <c r="S1365" s="87"/>
      <c r="T1365" s="87"/>
      <c r="U1365" s="87"/>
      <c r="V1365" s="87"/>
      <c r="W1365" s="87"/>
      <c r="X1365" s="87"/>
      <c r="Y1365" s="87"/>
      <c r="Z1365" s="87"/>
      <c r="AA1365" s="87"/>
      <c r="AB1365" s="87"/>
      <c r="AC1365" s="87"/>
      <c r="AD1365" s="87"/>
      <c r="AE1365" s="87"/>
      <c r="AF1365" s="87"/>
      <c r="AG1365" s="87"/>
      <c r="AH1365" s="87"/>
      <c r="AI1365" s="87"/>
      <c r="AJ1365" s="87"/>
      <c r="AK1365" s="87"/>
      <c r="AL1365" s="87"/>
      <c r="AM1365" s="87"/>
      <c r="AN1365" s="87"/>
      <c r="AO1365" s="87"/>
      <c r="AP1365" s="87"/>
      <c r="AQ1365" s="87"/>
      <c r="AR1365" s="87"/>
      <c r="AS1365" s="87"/>
      <c r="AT1365" s="87"/>
      <c r="AU1365" s="87"/>
      <c r="AV1365" s="87"/>
      <c r="AW1365" s="87"/>
      <c r="AX1365" s="87"/>
      <c r="AY1365" s="87"/>
      <c r="AZ1365" s="87"/>
      <c r="BA1365" s="87"/>
      <c r="BB1365" s="87"/>
      <c r="BC1365" s="87"/>
      <c r="BD1365" s="87"/>
      <c r="BE1365" s="87"/>
      <c r="BF1365" s="87"/>
      <c r="BG1365" s="87"/>
      <c r="BH1365" s="87"/>
      <c r="BI1365" s="87"/>
      <c r="BJ1365" s="87"/>
      <c r="BK1365" s="87"/>
      <c r="BL1365" s="87"/>
      <c r="BM1365" s="87"/>
      <c r="BN1365" s="87"/>
      <c r="BO1365" s="87"/>
      <c r="BP1365" s="87"/>
      <c r="BQ1365" s="87"/>
      <c r="BR1365" s="87"/>
      <c r="BS1365" s="63"/>
    </row>
    <row r="1366" spans="4:71" s="64" customFormat="1" ht="9.75" customHeight="1" x14ac:dyDescent="0.3">
      <c r="D1366" s="87"/>
      <c r="E1366" s="87"/>
      <c r="F1366" s="87"/>
      <c r="G1366" s="87"/>
      <c r="H1366" s="87"/>
      <c r="I1366" s="87"/>
      <c r="J1366" s="87"/>
      <c r="K1366" s="87"/>
      <c r="L1366" s="87"/>
      <c r="M1366" s="87"/>
      <c r="N1366" s="87"/>
      <c r="O1366" s="87"/>
      <c r="P1366" s="87"/>
      <c r="Q1366" s="87"/>
      <c r="R1366" s="87"/>
      <c r="S1366" s="87"/>
      <c r="T1366" s="87"/>
      <c r="U1366" s="87"/>
      <c r="V1366" s="87"/>
      <c r="W1366" s="87"/>
      <c r="X1366" s="87"/>
      <c r="Y1366" s="87"/>
      <c r="Z1366" s="87"/>
      <c r="AA1366" s="87"/>
      <c r="AB1366" s="87"/>
      <c r="AC1366" s="87"/>
      <c r="AD1366" s="87"/>
      <c r="AE1366" s="87"/>
      <c r="AF1366" s="87"/>
      <c r="AG1366" s="87"/>
      <c r="AH1366" s="87"/>
      <c r="AI1366" s="87"/>
      <c r="AJ1366" s="87"/>
      <c r="AK1366" s="87"/>
      <c r="AL1366" s="87"/>
      <c r="AM1366" s="87"/>
      <c r="AN1366" s="87"/>
      <c r="AO1366" s="87"/>
      <c r="AP1366" s="87"/>
      <c r="AQ1366" s="87"/>
      <c r="AR1366" s="87"/>
      <c r="AS1366" s="87"/>
      <c r="AT1366" s="87"/>
      <c r="AU1366" s="87"/>
      <c r="AV1366" s="87"/>
      <c r="AW1366" s="87"/>
      <c r="AX1366" s="87"/>
      <c r="AY1366" s="87"/>
      <c r="AZ1366" s="87"/>
      <c r="BA1366" s="87"/>
      <c r="BB1366" s="87"/>
      <c r="BC1366" s="87"/>
      <c r="BD1366" s="87"/>
      <c r="BE1366" s="87"/>
      <c r="BF1366" s="87"/>
      <c r="BG1366" s="87"/>
      <c r="BH1366" s="87"/>
      <c r="BI1366" s="87"/>
      <c r="BJ1366" s="87"/>
      <c r="BK1366" s="87"/>
      <c r="BL1366" s="87"/>
      <c r="BM1366" s="87"/>
      <c r="BN1366" s="87"/>
      <c r="BO1366" s="87"/>
      <c r="BP1366" s="87"/>
      <c r="BQ1366" s="87"/>
      <c r="BR1366" s="87"/>
      <c r="BS1366" s="63"/>
    </row>
    <row r="1367" spans="4:71" s="64" customFormat="1" ht="9.75" customHeight="1" x14ac:dyDescent="0.3">
      <c r="D1367" s="87"/>
      <c r="E1367" s="87"/>
      <c r="F1367" s="87"/>
      <c r="G1367" s="87"/>
      <c r="H1367" s="87"/>
      <c r="I1367" s="87"/>
      <c r="J1367" s="87"/>
      <c r="K1367" s="87"/>
      <c r="L1367" s="87"/>
      <c r="M1367" s="87"/>
      <c r="N1367" s="87"/>
      <c r="O1367" s="87"/>
      <c r="P1367" s="87"/>
      <c r="Q1367" s="87"/>
      <c r="R1367" s="87"/>
      <c r="S1367" s="87"/>
      <c r="T1367" s="87"/>
      <c r="U1367" s="87"/>
      <c r="V1367" s="87"/>
      <c r="W1367" s="87"/>
      <c r="X1367" s="87"/>
      <c r="Y1367" s="87"/>
      <c r="Z1367" s="87"/>
      <c r="AA1367" s="87"/>
      <c r="AB1367" s="87"/>
      <c r="AC1367" s="87"/>
      <c r="AD1367" s="87"/>
      <c r="AE1367" s="87"/>
      <c r="AF1367" s="87"/>
      <c r="AG1367" s="87"/>
      <c r="AH1367" s="87"/>
      <c r="AI1367" s="87"/>
      <c r="AJ1367" s="87"/>
      <c r="AK1367" s="87"/>
      <c r="AL1367" s="87"/>
      <c r="AM1367" s="87"/>
      <c r="AN1367" s="87"/>
      <c r="AO1367" s="87"/>
      <c r="AP1367" s="87"/>
      <c r="AQ1367" s="87"/>
      <c r="AR1367" s="87"/>
      <c r="AS1367" s="87"/>
      <c r="AT1367" s="87"/>
      <c r="AU1367" s="87"/>
      <c r="AV1367" s="87"/>
      <c r="AW1367" s="87"/>
      <c r="AX1367" s="87"/>
      <c r="AY1367" s="87"/>
      <c r="AZ1367" s="87"/>
      <c r="BA1367" s="87"/>
      <c r="BB1367" s="87"/>
      <c r="BC1367" s="87"/>
      <c r="BD1367" s="87"/>
      <c r="BE1367" s="87"/>
      <c r="BF1367" s="87"/>
      <c r="BG1367" s="87"/>
      <c r="BH1367" s="87"/>
      <c r="BI1367" s="87"/>
      <c r="BJ1367" s="87"/>
      <c r="BK1367" s="87"/>
      <c r="BL1367" s="87"/>
      <c r="BM1367" s="87"/>
      <c r="BN1367" s="87"/>
      <c r="BO1367" s="87"/>
      <c r="BP1367" s="87"/>
      <c r="BQ1367" s="87"/>
      <c r="BR1367" s="87"/>
      <c r="BS1367" s="63"/>
    </row>
    <row r="1368" spans="4:71" s="64" customFormat="1" ht="9.75" customHeight="1" x14ac:dyDescent="0.3">
      <c r="D1368" s="87"/>
      <c r="E1368" s="87"/>
      <c r="F1368" s="87"/>
      <c r="G1368" s="87"/>
      <c r="H1368" s="87"/>
      <c r="I1368" s="87"/>
      <c r="J1368" s="87"/>
      <c r="K1368" s="87"/>
      <c r="L1368" s="87"/>
      <c r="M1368" s="87"/>
      <c r="N1368" s="87"/>
      <c r="O1368" s="87"/>
      <c r="P1368" s="87"/>
      <c r="Q1368" s="87"/>
      <c r="R1368" s="87"/>
      <c r="S1368" s="87"/>
      <c r="T1368" s="87"/>
      <c r="U1368" s="87"/>
      <c r="V1368" s="87"/>
      <c r="W1368" s="87"/>
      <c r="X1368" s="87"/>
      <c r="Y1368" s="87"/>
      <c r="Z1368" s="87"/>
      <c r="AA1368" s="87"/>
      <c r="AB1368" s="87"/>
      <c r="AC1368" s="87"/>
      <c r="AD1368" s="87"/>
      <c r="AE1368" s="87"/>
      <c r="AF1368" s="87"/>
      <c r="AG1368" s="87"/>
      <c r="AH1368" s="87"/>
      <c r="AI1368" s="87"/>
      <c r="AJ1368" s="87"/>
      <c r="AK1368" s="87"/>
      <c r="AL1368" s="87"/>
      <c r="AM1368" s="87"/>
      <c r="AN1368" s="87"/>
      <c r="AO1368" s="87"/>
      <c r="AP1368" s="87"/>
      <c r="AQ1368" s="87"/>
      <c r="AR1368" s="87"/>
      <c r="AS1368" s="87"/>
      <c r="AT1368" s="87"/>
      <c r="AU1368" s="87"/>
      <c r="AV1368" s="87"/>
      <c r="AW1368" s="87"/>
      <c r="AX1368" s="87"/>
      <c r="AY1368" s="87"/>
      <c r="AZ1368" s="87"/>
      <c r="BA1368" s="87"/>
      <c r="BB1368" s="87"/>
      <c r="BC1368" s="87"/>
      <c r="BD1368" s="87"/>
      <c r="BE1368" s="87"/>
      <c r="BF1368" s="87"/>
      <c r="BG1368" s="87"/>
      <c r="BH1368" s="87"/>
      <c r="BI1368" s="87"/>
      <c r="BJ1368" s="87"/>
      <c r="BK1368" s="87"/>
      <c r="BL1368" s="87"/>
      <c r="BM1368" s="87"/>
      <c r="BN1368" s="87"/>
      <c r="BO1368" s="87"/>
      <c r="BP1368" s="87"/>
      <c r="BQ1368" s="87"/>
      <c r="BR1368" s="87"/>
      <c r="BS1368" s="63"/>
    </row>
    <row r="1369" spans="4:71" s="64" customFormat="1" ht="9.75" customHeight="1" x14ac:dyDescent="0.3">
      <c r="D1369" s="87"/>
      <c r="E1369" s="87"/>
      <c r="F1369" s="87"/>
      <c r="G1369" s="87"/>
      <c r="H1369" s="87"/>
      <c r="I1369" s="87"/>
      <c r="J1369" s="87"/>
      <c r="K1369" s="87"/>
      <c r="L1369" s="87"/>
      <c r="M1369" s="87"/>
      <c r="N1369" s="87"/>
      <c r="O1369" s="87"/>
      <c r="P1369" s="87"/>
      <c r="Q1369" s="87"/>
      <c r="R1369" s="87"/>
      <c r="S1369" s="87"/>
      <c r="T1369" s="87"/>
      <c r="U1369" s="87"/>
      <c r="V1369" s="87"/>
      <c r="W1369" s="87"/>
      <c r="X1369" s="87"/>
      <c r="Y1369" s="87"/>
      <c r="Z1369" s="87"/>
      <c r="AA1369" s="87"/>
      <c r="AB1369" s="87"/>
      <c r="AC1369" s="87"/>
      <c r="AD1369" s="87"/>
      <c r="AE1369" s="87"/>
      <c r="AF1369" s="87"/>
      <c r="AG1369" s="87"/>
      <c r="AH1369" s="87"/>
      <c r="AI1369" s="87"/>
      <c r="AJ1369" s="87"/>
      <c r="AK1369" s="87"/>
      <c r="AL1369" s="87"/>
      <c r="AM1369" s="87"/>
      <c r="AN1369" s="87"/>
      <c r="AO1369" s="87"/>
      <c r="AP1369" s="87"/>
      <c r="AQ1369" s="87"/>
      <c r="AR1369" s="87"/>
      <c r="AS1369" s="87"/>
      <c r="AT1369" s="87"/>
      <c r="AU1369" s="87"/>
      <c r="AV1369" s="87"/>
      <c r="AW1369" s="87"/>
      <c r="AX1369" s="87"/>
      <c r="AY1369" s="87"/>
      <c r="AZ1369" s="87"/>
      <c r="BA1369" s="87"/>
      <c r="BB1369" s="87"/>
      <c r="BC1369" s="87"/>
      <c r="BD1369" s="87"/>
      <c r="BE1369" s="87"/>
      <c r="BF1369" s="87"/>
      <c r="BG1369" s="87"/>
      <c r="BH1369" s="87"/>
      <c r="BI1369" s="87"/>
      <c r="BJ1369" s="87"/>
      <c r="BK1369" s="87"/>
      <c r="BL1369" s="87"/>
      <c r="BM1369" s="87"/>
      <c r="BN1369" s="87"/>
      <c r="BO1369" s="87"/>
      <c r="BP1369" s="87"/>
      <c r="BQ1369" s="87"/>
      <c r="BR1369" s="87"/>
      <c r="BS1369" s="63"/>
    </row>
    <row r="1370" spans="4:71" s="64" customFormat="1" ht="9.75" customHeight="1" x14ac:dyDescent="0.3">
      <c r="D1370" s="87"/>
      <c r="E1370" s="87"/>
      <c r="F1370" s="87"/>
      <c r="G1370" s="87"/>
      <c r="H1370" s="87"/>
      <c r="I1370" s="87"/>
      <c r="J1370" s="87"/>
      <c r="K1370" s="87"/>
      <c r="L1370" s="87"/>
      <c r="M1370" s="87"/>
      <c r="N1370" s="87"/>
      <c r="O1370" s="87"/>
      <c r="P1370" s="87"/>
      <c r="Q1370" s="87"/>
      <c r="R1370" s="87"/>
      <c r="S1370" s="87"/>
      <c r="T1370" s="87"/>
      <c r="U1370" s="87"/>
      <c r="V1370" s="87"/>
      <c r="W1370" s="87"/>
      <c r="X1370" s="87"/>
      <c r="Y1370" s="87"/>
      <c r="Z1370" s="87"/>
      <c r="AA1370" s="87"/>
      <c r="AB1370" s="87"/>
      <c r="AC1370" s="87"/>
      <c r="AD1370" s="87"/>
      <c r="AE1370" s="87"/>
      <c r="AF1370" s="87"/>
      <c r="AG1370" s="87"/>
      <c r="AH1370" s="87"/>
      <c r="AI1370" s="87"/>
      <c r="AJ1370" s="87"/>
      <c r="AK1370" s="87"/>
      <c r="AL1370" s="87"/>
      <c r="AM1370" s="87"/>
      <c r="AN1370" s="87"/>
      <c r="AO1370" s="87"/>
      <c r="AP1370" s="87"/>
      <c r="AQ1370" s="87"/>
      <c r="AR1370" s="87"/>
      <c r="AS1370" s="87"/>
      <c r="AT1370" s="87"/>
      <c r="AU1370" s="87"/>
      <c r="AV1370" s="87"/>
      <c r="AW1370" s="87"/>
      <c r="AX1370" s="87"/>
      <c r="AY1370" s="87"/>
      <c r="AZ1370" s="87"/>
      <c r="BA1370" s="87"/>
      <c r="BB1370" s="87"/>
      <c r="BC1370" s="87"/>
      <c r="BD1370" s="87"/>
      <c r="BE1370" s="87"/>
      <c r="BF1370" s="87"/>
      <c r="BG1370" s="87"/>
      <c r="BH1370" s="87"/>
      <c r="BI1370" s="87"/>
      <c r="BJ1370" s="87"/>
      <c r="BK1370" s="87"/>
      <c r="BL1370" s="87"/>
      <c r="BM1370" s="87"/>
      <c r="BN1370" s="87"/>
      <c r="BO1370" s="87"/>
      <c r="BP1370" s="87"/>
      <c r="BQ1370" s="87"/>
      <c r="BR1370" s="87"/>
      <c r="BS1370" s="63"/>
    </row>
    <row r="1371" spans="4:71" s="64" customFormat="1" ht="9.75" customHeight="1" x14ac:dyDescent="0.3">
      <c r="D1371" s="87"/>
      <c r="E1371" s="87"/>
      <c r="F1371" s="87"/>
      <c r="G1371" s="87"/>
      <c r="H1371" s="87"/>
      <c r="I1371" s="87"/>
      <c r="J1371" s="87"/>
      <c r="K1371" s="87"/>
      <c r="L1371" s="87"/>
      <c r="M1371" s="87"/>
      <c r="N1371" s="87"/>
      <c r="O1371" s="87"/>
      <c r="P1371" s="87"/>
      <c r="Q1371" s="87"/>
      <c r="R1371" s="87"/>
      <c r="S1371" s="87"/>
      <c r="T1371" s="87"/>
      <c r="U1371" s="87"/>
      <c r="V1371" s="87"/>
      <c r="W1371" s="87"/>
      <c r="X1371" s="87"/>
      <c r="Y1371" s="87"/>
      <c r="Z1371" s="87"/>
      <c r="AA1371" s="87"/>
      <c r="AB1371" s="87"/>
      <c r="AC1371" s="87"/>
      <c r="AD1371" s="87"/>
      <c r="AE1371" s="87"/>
      <c r="AF1371" s="87"/>
      <c r="AG1371" s="87"/>
      <c r="AH1371" s="87"/>
      <c r="AI1371" s="87"/>
      <c r="AJ1371" s="87"/>
      <c r="AK1371" s="87"/>
      <c r="AL1371" s="87"/>
      <c r="AM1371" s="87"/>
      <c r="AN1371" s="87"/>
      <c r="AO1371" s="87"/>
      <c r="AP1371" s="87"/>
      <c r="AQ1371" s="87"/>
      <c r="AR1371" s="87"/>
      <c r="AS1371" s="87"/>
      <c r="AT1371" s="87"/>
      <c r="AU1371" s="87"/>
      <c r="AV1371" s="87"/>
      <c r="AW1371" s="87"/>
      <c r="AX1371" s="87"/>
      <c r="AY1371" s="87"/>
      <c r="AZ1371" s="87"/>
      <c r="BA1371" s="87"/>
      <c r="BB1371" s="87"/>
      <c r="BC1371" s="87"/>
      <c r="BD1371" s="87"/>
      <c r="BE1371" s="87"/>
      <c r="BF1371" s="87"/>
      <c r="BG1371" s="87"/>
      <c r="BH1371" s="87"/>
      <c r="BI1371" s="87"/>
      <c r="BJ1371" s="87"/>
      <c r="BK1371" s="87"/>
      <c r="BL1371" s="87"/>
      <c r="BM1371" s="87"/>
      <c r="BN1371" s="87"/>
      <c r="BO1371" s="87"/>
      <c r="BP1371" s="87"/>
      <c r="BQ1371" s="87"/>
      <c r="BR1371" s="87"/>
      <c r="BS1371" s="63"/>
    </row>
    <row r="1372" spans="4:71" s="64" customFormat="1" ht="9.75" customHeight="1" x14ac:dyDescent="0.3">
      <c r="D1372" s="87"/>
      <c r="E1372" s="87"/>
      <c r="F1372" s="87"/>
      <c r="G1372" s="87"/>
      <c r="H1372" s="87"/>
      <c r="I1372" s="87"/>
      <c r="J1372" s="87"/>
      <c r="K1372" s="87"/>
      <c r="L1372" s="87"/>
      <c r="M1372" s="87"/>
      <c r="N1372" s="87"/>
      <c r="O1372" s="87"/>
      <c r="P1372" s="87"/>
      <c r="Q1372" s="87"/>
      <c r="R1372" s="87"/>
      <c r="S1372" s="87"/>
      <c r="T1372" s="87"/>
      <c r="U1372" s="87"/>
      <c r="V1372" s="87"/>
      <c r="W1372" s="87"/>
      <c r="X1372" s="87"/>
      <c r="Y1372" s="87"/>
      <c r="Z1372" s="87"/>
      <c r="AA1372" s="87"/>
      <c r="AB1372" s="87"/>
      <c r="AC1372" s="87"/>
      <c r="AD1372" s="87"/>
      <c r="AE1372" s="87"/>
      <c r="AF1372" s="87"/>
      <c r="AG1372" s="87"/>
      <c r="AH1372" s="87"/>
      <c r="AI1372" s="87"/>
      <c r="AJ1372" s="87"/>
      <c r="AK1372" s="87"/>
      <c r="AL1372" s="87"/>
      <c r="AM1372" s="87"/>
      <c r="AN1372" s="87"/>
      <c r="AO1372" s="87"/>
      <c r="AP1372" s="87"/>
      <c r="AQ1372" s="87"/>
      <c r="AR1372" s="87"/>
      <c r="AS1372" s="87"/>
      <c r="AT1372" s="87"/>
      <c r="AU1372" s="87"/>
      <c r="AV1372" s="87"/>
      <c r="AW1372" s="87"/>
      <c r="AX1372" s="87"/>
      <c r="AY1372" s="87"/>
      <c r="AZ1372" s="87"/>
      <c r="BA1372" s="87"/>
      <c r="BB1372" s="87"/>
      <c r="BC1372" s="87"/>
      <c r="BD1372" s="87"/>
      <c r="BE1372" s="87"/>
      <c r="BF1372" s="87"/>
      <c r="BG1372" s="87"/>
      <c r="BH1372" s="87"/>
      <c r="BI1372" s="87"/>
      <c r="BJ1372" s="87"/>
      <c r="BK1372" s="87"/>
      <c r="BL1372" s="87"/>
      <c r="BM1372" s="87"/>
      <c r="BN1372" s="87"/>
      <c r="BO1372" s="87"/>
      <c r="BP1372" s="87"/>
      <c r="BQ1372" s="87"/>
      <c r="BR1372" s="87"/>
      <c r="BS1372" s="63"/>
    </row>
    <row r="1373" spans="4:71" s="64" customFormat="1" ht="9.75" customHeight="1" x14ac:dyDescent="0.3">
      <c r="D1373" s="87"/>
      <c r="E1373" s="87"/>
      <c r="F1373" s="87"/>
      <c r="G1373" s="87"/>
      <c r="H1373" s="87"/>
      <c r="I1373" s="87"/>
      <c r="J1373" s="87"/>
      <c r="K1373" s="87"/>
      <c r="L1373" s="87"/>
      <c r="M1373" s="87"/>
      <c r="N1373" s="87"/>
      <c r="O1373" s="87"/>
      <c r="P1373" s="87"/>
      <c r="Q1373" s="87"/>
      <c r="R1373" s="87"/>
      <c r="S1373" s="87"/>
      <c r="T1373" s="87"/>
      <c r="U1373" s="87"/>
      <c r="V1373" s="87"/>
      <c r="W1373" s="87"/>
      <c r="X1373" s="87"/>
      <c r="Y1373" s="87"/>
      <c r="Z1373" s="87"/>
      <c r="AA1373" s="87"/>
      <c r="AB1373" s="87"/>
      <c r="AC1373" s="87"/>
      <c r="AD1373" s="87"/>
      <c r="AE1373" s="87"/>
      <c r="AF1373" s="87"/>
      <c r="AG1373" s="87"/>
      <c r="AH1373" s="87"/>
      <c r="AI1373" s="87"/>
      <c r="AJ1373" s="87"/>
      <c r="AK1373" s="87"/>
      <c r="AL1373" s="87"/>
      <c r="AM1373" s="87"/>
      <c r="AN1373" s="87"/>
      <c r="AO1373" s="87"/>
      <c r="AP1373" s="87"/>
      <c r="AQ1373" s="87"/>
      <c r="AR1373" s="87"/>
      <c r="AS1373" s="87"/>
      <c r="AT1373" s="87"/>
      <c r="AU1373" s="87"/>
      <c r="AV1373" s="87"/>
      <c r="AW1373" s="87"/>
      <c r="AX1373" s="87"/>
      <c r="AY1373" s="87"/>
      <c r="AZ1373" s="87"/>
      <c r="BA1373" s="87"/>
      <c r="BB1373" s="87"/>
      <c r="BC1373" s="87"/>
      <c r="BD1373" s="87"/>
      <c r="BE1373" s="87"/>
      <c r="BF1373" s="87"/>
      <c r="BG1373" s="87"/>
      <c r="BH1373" s="87"/>
      <c r="BI1373" s="87"/>
      <c r="BJ1373" s="87"/>
      <c r="BK1373" s="87"/>
      <c r="BL1373" s="87"/>
      <c r="BM1373" s="87"/>
      <c r="BN1373" s="87"/>
      <c r="BO1373" s="87"/>
      <c r="BP1373" s="87"/>
      <c r="BQ1373" s="87"/>
      <c r="BR1373" s="87"/>
      <c r="BS1373" s="63"/>
    </row>
    <row r="1374" spans="4:71" s="64" customFormat="1" ht="9.75" customHeight="1" x14ac:dyDescent="0.3">
      <c r="D1374" s="87"/>
      <c r="E1374" s="87"/>
      <c r="F1374" s="87"/>
      <c r="G1374" s="87"/>
      <c r="H1374" s="87"/>
      <c r="I1374" s="87"/>
      <c r="J1374" s="87"/>
      <c r="K1374" s="87"/>
      <c r="L1374" s="87"/>
      <c r="M1374" s="87"/>
      <c r="N1374" s="87"/>
      <c r="O1374" s="87"/>
      <c r="P1374" s="87"/>
      <c r="Q1374" s="87"/>
      <c r="R1374" s="87"/>
      <c r="S1374" s="87"/>
      <c r="T1374" s="87"/>
      <c r="U1374" s="87"/>
      <c r="V1374" s="87"/>
      <c r="W1374" s="87"/>
      <c r="X1374" s="87"/>
      <c r="Y1374" s="87"/>
      <c r="Z1374" s="87"/>
      <c r="AA1374" s="87"/>
      <c r="AB1374" s="87"/>
      <c r="AC1374" s="87"/>
      <c r="AD1374" s="87"/>
      <c r="AE1374" s="87"/>
      <c r="AF1374" s="87"/>
      <c r="AG1374" s="87"/>
      <c r="AH1374" s="87"/>
      <c r="AI1374" s="87"/>
      <c r="AJ1374" s="87"/>
      <c r="AK1374" s="87"/>
      <c r="AL1374" s="87"/>
      <c r="AM1374" s="87"/>
      <c r="AN1374" s="87"/>
      <c r="AO1374" s="87"/>
      <c r="AP1374" s="87"/>
      <c r="AQ1374" s="87"/>
      <c r="AR1374" s="87"/>
      <c r="AS1374" s="87"/>
      <c r="AT1374" s="87"/>
      <c r="AU1374" s="87"/>
      <c r="AV1374" s="87"/>
      <c r="AW1374" s="87"/>
      <c r="AX1374" s="87"/>
      <c r="AY1374" s="87"/>
      <c r="AZ1374" s="87"/>
      <c r="BA1374" s="87"/>
      <c r="BB1374" s="87"/>
      <c r="BC1374" s="87"/>
      <c r="BD1374" s="87"/>
      <c r="BE1374" s="87"/>
      <c r="BF1374" s="87"/>
      <c r="BG1374" s="87"/>
      <c r="BH1374" s="87"/>
      <c r="BI1374" s="87"/>
      <c r="BJ1374" s="87"/>
      <c r="BK1374" s="87"/>
      <c r="BL1374" s="87"/>
      <c r="BM1374" s="87"/>
      <c r="BN1374" s="87"/>
      <c r="BO1374" s="87"/>
      <c r="BP1374" s="87"/>
      <c r="BQ1374" s="87"/>
      <c r="BR1374" s="87"/>
      <c r="BS1374" s="63"/>
    </row>
    <row r="1375" spans="4:71" s="64" customFormat="1" ht="9.75" customHeight="1" x14ac:dyDescent="0.3">
      <c r="D1375" s="87"/>
      <c r="E1375" s="87"/>
      <c r="F1375" s="87"/>
      <c r="G1375" s="87"/>
      <c r="H1375" s="87"/>
      <c r="I1375" s="87"/>
      <c r="J1375" s="87"/>
      <c r="K1375" s="87"/>
      <c r="L1375" s="87"/>
      <c r="M1375" s="87"/>
      <c r="N1375" s="87"/>
      <c r="O1375" s="87"/>
      <c r="P1375" s="87"/>
      <c r="Q1375" s="87"/>
      <c r="R1375" s="87"/>
      <c r="S1375" s="87"/>
      <c r="T1375" s="87"/>
      <c r="U1375" s="87"/>
      <c r="V1375" s="87"/>
      <c r="W1375" s="87"/>
      <c r="X1375" s="87"/>
      <c r="Y1375" s="87"/>
      <c r="Z1375" s="87"/>
      <c r="AA1375" s="87"/>
      <c r="AB1375" s="87"/>
      <c r="AC1375" s="87"/>
      <c r="AD1375" s="87"/>
      <c r="AE1375" s="87"/>
      <c r="AF1375" s="87"/>
      <c r="AG1375" s="87"/>
      <c r="AH1375" s="87"/>
      <c r="AI1375" s="87"/>
      <c r="AJ1375" s="87"/>
      <c r="AK1375" s="87"/>
      <c r="AL1375" s="87"/>
      <c r="AM1375" s="87"/>
      <c r="AN1375" s="87"/>
      <c r="AO1375" s="87"/>
      <c r="AP1375" s="87"/>
      <c r="AQ1375" s="87"/>
      <c r="AR1375" s="87"/>
      <c r="AS1375" s="87"/>
      <c r="AT1375" s="87"/>
      <c r="AU1375" s="87"/>
      <c r="AV1375" s="87"/>
      <c r="AW1375" s="87"/>
      <c r="AX1375" s="87"/>
      <c r="AY1375" s="87"/>
      <c r="AZ1375" s="87"/>
      <c r="BA1375" s="87"/>
      <c r="BB1375" s="87"/>
      <c r="BC1375" s="87"/>
      <c r="BD1375" s="87"/>
      <c r="BE1375" s="87"/>
      <c r="BF1375" s="87"/>
      <c r="BG1375" s="87"/>
      <c r="BH1375" s="87"/>
      <c r="BI1375" s="87"/>
      <c r="BJ1375" s="87"/>
      <c r="BK1375" s="87"/>
      <c r="BL1375" s="87"/>
      <c r="BM1375" s="87"/>
      <c r="BN1375" s="87"/>
      <c r="BO1375" s="87"/>
      <c r="BP1375" s="87"/>
      <c r="BQ1375" s="87"/>
      <c r="BR1375" s="87"/>
      <c r="BS1375" s="63"/>
    </row>
    <row r="1376" spans="4:71" s="64" customFormat="1" ht="9.75" customHeight="1" x14ac:dyDescent="0.3">
      <c r="D1376" s="87"/>
      <c r="E1376" s="87"/>
      <c r="F1376" s="87"/>
      <c r="G1376" s="87"/>
      <c r="H1376" s="87"/>
      <c r="I1376" s="87"/>
      <c r="J1376" s="87"/>
      <c r="K1376" s="87"/>
      <c r="L1376" s="87"/>
      <c r="M1376" s="87"/>
      <c r="N1376" s="87"/>
      <c r="O1376" s="87"/>
      <c r="P1376" s="87"/>
      <c r="Q1376" s="87"/>
      <c r="R1376" s="87"/>
      <c r="S1376" s="87"/>
      <c r="T1376" s="87"/>
      <c r="U1376" s="87"/>
      <c r="V1376" s="87"/>
      <c r="W1376" s="87"/>
      <c r="X1376" s="87"/>
      <c r="Y1376" s="87"/>
      <c r="Z1376" s="87"/>
      <c r="AA1376" s="87"/>
      <c r="AB1376" s="87"/>
      <c r="AC1376" s="87"/>
      <c r="AD1376" s="87"/>
      <c r="AE1376" s="87"/>
      <c r="AF1376" s="87"/>
      <c r="AG1376" s="87"/>
      <c r="AH1376" s="87"/>
      <c r="AI1376" s="87"/>
      <c r="AJ1376" s="87"/>
      <c r="AK1376" s="87"/>
      <c r="AL1376" s="87"/>
      <c r="AM1376" s="87"/>
      <c r="AN1376" s="87"/>
      <c r="AO1376" s="87"/>
      <c r="AP1376" s="87"/>
      <c r="AQ1376" s="87"/>
      <c r="AR1376" s="87"/>
      <c r="AS1376" s="87"/>
      <c r="AT1376" s="87"/>
      <c r="AU1376" s="87"/>
      <c r="AV1376" s="87"/>
      <c r="AW1376" s="87"/>
      <c r="AX1376" s="87"/>
      <c r="AY1376" s="87"/>
      <c r="AZ1376" s="87"/>
      <c r="BA1376" s="87"/>
      <c r="BB1376" s="87"/>
      <c r="BC1376" s="87"/>
      <c r="BD1376" s="87"/>
      <c r="BE1376" s="87"/>
      <c r="BF1376" s="87"/>
      <c r="BG1376" s="87"/>
      <c r="BH1376" s="87"/>
      <c r="BI1376" s="87"/>
      <c r="BJ1376" s="87"/>
      <c r="BK1376" s="87"/>
      <c r="BL1376" s="87"/>
      <c r="BM1376" s="87"/>
      <c r="BN1376" s="87"/>
      <c r="BO1376" s="87"/>
      <c r="BP1376" s="87"/>
      <c r="BQ1376" s="87"/>
      <c r="BR1376" s="87"/>
      <c r="BS1376" s="63"/>
    </row>
    <row r="1377" spans="4:71" s="64" customFormat="1" ht="9.75" customHeight="1" x14ac:dyDescent="0.3">
      <c r="D1377" s="87"/>
      <c r="E1377" s="87"/>
      <c r="F1377" s="87"/>
      <c r="G1377" s="87"/>
      <c r="H1377" s="87"/>
      <c r="I1377" s="87"/>
      <c r="J1377" s="87"/>
      <c r="K1377" s="87"/>
      <c r="L1377" s="87"/>
      <c r="M1377" s="87"/>
      <c r="N1377" s="87"/>
      <c r="O1377" s="87"/>
      <c r="P1377" s="87"/>
      <c r="Q1377" s="87"/>
      <c r="R1377" s="87"/>
      <c r="S1377" s="87"/>
      <c r="T1377" s="87"/>
      <c r="U1377" s="87"/>
      <c r="V1377" s="87"/>
      <c r="W1377" s="87"/>
      <c r="X1377" s="87"/>
      <c r="Y1377" s="87"/>
      <c r="Z1377" s="87"/>
      <c r="AA1377" s="87"/>
      <c r="AB1377" s="87"/>
      <c r="AC1377" s="87"/>
      <c r="AD1377" s="87"/>
      <c r="AE1377" s="87"/>
      <c r="AF1377" s="87"/>
      <c r="AG1377" s="87"/>
      <c r="AH1377" s="87"/>
      <c r="AI1377" s="87"/>
      <c r="AJ1377" s="87"/>
      <c r="AK1377" s="87"/>
      <c r="AL1377" s="87"/>
      <c r="AM1377" s="87"/>
      <c r="AN1377" s="87"/>
      <c r="AO1377" s="87"/>
      <c r="AP1377" s="87"/>
      <c r="AQ1377" s="87"/>
      <c r="AR1377" s="87"/>
      <c r="AS1377" s="87"/>
      <c r="AT1377" s="87"/>
      <c r="AU1377" s="87"/>
      <c r="AV1377" s="87"/>
      <c r="AW1377" s="87"/>
      <c r="AX1377" s="87"/>
      <c r="AY1377" s="87"/>
      <c r="AZ1377" s="87"/>
      <c r="BA1377" s="87"/>
      <c r="BB1377" s="87"/>
      <c r="BC1377" s="87"/>
      <c r="BD1377" s="87"/>
      <c r="BE1377" s="87"/>
      <c r="BF1377" s="87"/>
      <c r="BG1377" s="87"/>
      <c r="BH1377" s="87"/>
      <c r="BI1377" s="87"/>
      <c r="BJ1377" s="87"/>
      <c r="BK1377" s="87"/>
      <c r="BL1377" s="87"/>
      <c r="BM1377" s="87"/>
      <c r="BN1377" s="87"/>
      <c r="BO1377" s="87"/>
      <c r="BP1377" s="87"/>
      <c r="BQ1377" s="87"/>
      <c r="BR1377" s="87"/>
      <c r="BS1377" s="63"/>
    </row>
    <row r="1378" spans="4:71" s="64" customFormat="1" ht="9.75" customHeight="1" x14ac:dyDescent="0.3">
      <c r="D1378" s="87"/>
      <c r="E1378" s="87"/>
      <c r="F1378" s="87"/>
      <c r="G1378" s="87"/>
      <c r="H1378" s="87"/>
      <c r="I1378" s="87"/>
      <c r="J1378" s="87"/>
      <c r="K1378" s="87"/>
      <c r="L1378" s="87"/>
      <c r="M1378" s="87"/>
      <c r="N1378" s="87"/>
      <c r="O1378" s="87"/>
      <c r="P1378" s="87"/>
      <c r="Q1378" s="87"/>
      <c r="R1378" s="87"/>
      <c r="S1378" s="87"/>
      <c r="T1378" s="87"/>
      <c r="U1378" s="87"/>
      <c r="V1378" s="87"/>
      <c r="W1378" s="87"/>
      <c r="X1378" s="87"/>
      <c r="Y1378" s="87"/>
      <c r="Z1378" s="87"/>
      <c r="AA1378" s="87"/>
      <c r="AB1378" s="87"/>
      <c r="AC1378" s="87"/>
      <c r="AD1378" s="87"/>
      <c r="AE1378" s="87"/>
      <c r="AF1378" s="87"/>
      <c r="AG1378" s="87"/>
      <c r="AH1378" s="87"/>
      <c r="AI1378" s="87"/>
      <c r="AJ1378" s="87"/>
      <c r="AK1378" s="87"/>
      <c r="AL1378" s="87"/>
      <c r="AM1378" s="87"/>
      <c r="AN1378" s="87"/>
      <c r="AO1378" s="87"/>
      <c r="AP1378" s="87"/>
      <c r="AQ1378" s="87"/>
      <c r="AR1378" s="87"/>
      <c r="AS1378" s="87"/>
      <c r="AT1378" s="87"/>
      <c r="AU1378" s="87"/>
      <c r="AV1378" s="87"/>
      <c r="AW1378" s="87"/>
      <c r="AX1378" s="87"/>
      <c r="AY1378" s="87"/>
      <c r="AZ1378" s="87"/>
      <c r="BA1378" s="87"/>
      <c r="BB1378" s="87"/>
      <c r="BC1378" s="87"/>
      <c r="BD1378" s="87"/>
      <c r="BE1378" s="87"/>
      <c r="BF1378" s="87"/>
      <c r="BG1378" s="87"/>
      <c r="BH1378" s="87"/>
      <c r="BI1378" s="87"/>
      <c r="BJ1378" s="87"/>
      <c r="BK1378" s="87"/>
      <c r="BL1378" s="87"/>
      <c r="BM1378" s="87"/>
      <c r="BN1378" s="87"/>
      <c r="BO1378" s="87"/>
      <c r="BP1378" s="87"/>
      <c r="BQ1378" s="87"/>
      <c r="BR1378" s="87"/>
      <c r="BS1378" s="63"/>
    </row>
    <row r="1379" spans="4:71" s="64" customFormat="1" ht="9.75" customHeight="1" x14ac:dyDescent="0.3">
      <c r="D1379" s="87"/>
      <c r="E1379" s="87"/>
      <c r="F1379" s="87"/>
      <c r="G1379" s="87"/>
      <c r="H1379" s="87"/>
      <c r="I1379" s="87"/>
      <c r="J1379" s="87"/>
      <c r="K1379" s="87"/>
      <c r="L1379" s="87"/>
      <c r="M1379" s="87"/>
      <c r="N1379" s="87"/>
      <c r="O1379" s="87"/>
      <c r="P1379" s="87"/>
      <c r="Q1379" s="87"/>
      <c r="R1379" s="87"/>
      <c r="S1379" s="87"/>
      <c r="T1379" s="87"/>
      <c r="U1379" s="87"/>
      <c r="V1379" s="87"/>
      <c r="W1379" s="87"/>
      <c r="X1379" s="87"/>
      <c r="Y1379" s="87"/>
      <c r="Z1379" s="87"/>
      <c r="AA1379" s="87"/>
      <c r="AB1379" s="87"/>
      <c r="AC1379" s="87"/>
      <c r="AD1379" s="87"/>
      <c r="AE1379" s="87"/>
      <c r="AF1379" s="87"/>
      <c r="AG1379" s="87"/>
      <c r="AH1379" s="87"/>
      <c r="AI1379" s="87"/>
      <c r="AJ1379" s="87"/>
      <c r="AK1379" s="87"/>
      <c r="AL1379" s="87"/>
      <c r="AM1379" s="87"/>
      <c r="AN1379" s="87"/>
      <c r="AO1379" s="87"/>
      <c r="AP1379" s="87"/>
      <c r="AQ1379" s="87"/>
      <c r="AR1379" s="87"/>
      <c r="AS1379" s="87"/>
      <c r="AT1379" s="87"/>
      <c r="AU1379" s="87"/>
      <c r="AV1379" s="87"/>
      <c r="AW1379" s="87"/>
      <c r="AX1379" s="87"/>
      <c r="AY1379" s="87"/>
      <c r="AZ1379" s="87"/>
      <c r="BA1379" s="87"/>
      <c r="BB1379" s="87"/>
      <c r="BC1379" s="87"/>
      <c r="BD1379" s="87"/>
      <c r="BE1379" s="87"/>
      <c r="BF1379" s="87"/>
      <c r="BG1379" s="87"/>
      <c r="BH1379" s="87"/>
      <c r="BI1379" s="87"/>
      <c r="BJ1379" s="87"/>
      <c r="BK1379" s="87"/>
      <c r="BL1379" s="87"/>
      <c r="BM1379" s="87"/>
      <c r="BN1379" s="87"/>
      <c r="BO1379" s="87"/>
      <c r="BP1379" s="87"/>
      <c r="BQ1379" s="87"/>
      <c r="BR1379" s="87"/>
      <c r="BS1379" s="63"/>
    </row>
    <row r="1380" spans="4:71" s="64" customFormat="1" ht="9.75" customHeight="1" x14ac:dyDescent="0.3">
      <c r="D1380" s="87"/>
      <c r="E1380" s="87"/>
      <c r="F1380" s="87"/>
      <c r="G1380" s="87"/>
      <c r="H1380" s="87"/>
      <c r="I1380" s="87"/>
      <c r="J1380" s="87"/>
      <c r="K1380" s="87"/>
      <c r="L1380" s="87"/>
      <c r="M1380" s="87"/>
      <c r="N1380" s="87"/>
      <c r="O1380" s="87"/>
      <c r="P1380" s="87"/>
      <c r="Q1380" s="87"/>
      <c r="R1380" s="87"/>
      <c r="S1380" s="87"/>
      <c r="T1380" s="87"/>
      <c r="U1380" s="87"/>
      <c r="V1380" s="87"/>
      <c r="W1380" s="87"/>
      <c r="X1380" s="87"/>
      <c r="Y1380" s="87"/>
      <c r="Z1380" s="87"/>
      <c r="AA1380" s="87"/>
      <c r="AB1380" s="87"/>
      <c r="AC1380" s="87"/>
      <c r="AD1380" s="87"/>
      <c r="AE1380" s="87"/>
      <c r="AF1380" s="87"/>
      <c r="AG1380" s="87"/>
      <c r="AH1380" s="87"/>
      <c r="AI1380" s="87"/>
      <c r="AJ1380" s="87"/>
      <c r="AK1380" s="87"/>
      <c r="AL1380" s="87"/>
      <c r="AM1380" s="87"/>
      <c r="AN1380" s="87"/>
      <c r="AO1380" s="87"/>
      <c r="AP1380" s="87"/>
      <c r="AQ1380" s="87"/>
      <c r="AR1380" s="87"/>
      <c r="AS1380" s="87"/>
      <c r="AT1380" s="87"/>
      <c r="AU1380" s="87"/>
      <c r="AV1380" s="87"/>
      <c r="AW1380" s="87"/>
      <c r="AX1380" s="87"/>
      <c r="AY1380" s="87"/>
      <c r="AZ1380" s="87"/>
      <c r="BA1380" s="87"/>
      <c r="BB1380" s="87"/>
      <c r="BC1380" s="87"/>
      <c r="BD1380" s="87"/>
      <c r="BE1380" s="87"/>
      <c r="BF1380" s="87"/>
      <c r="BG1380" s="87"/>
      <c r="BH1380" s="87"/>
      <c r="BI1380" s="87"/>
      <c r="BJ1380" s="87"/>
      <c r="BK1380" s="87"/>
      <c r="BL1380" s="87"/>
      <c r="BM1380" s="87"/>
      <c r="BN1380" s="87"/>
      <c r="BO1380" s="87"/>
      <c r="BP1380" s="87"/>
      <c r="BQ1380" s="87"/>
      <c r="BR1380" s="87"/>
      <c r="BS1380" s="63"/>
    </row>
    <row r="1381" spans="4:71" s="64" customFormat="1" ht="9.75" customHeight="1" x14ac:dyDescent="0.3">
      <c r="D1381" s="87"/>
      <c r="E1381" s="87"/>
      <c r="F1381" s="87"/>
      <c r="G1381" s="87"/>
      <c r="H1381" s="87"/>
      <c r="I1381" s="87"/>
      <c r="J1381" s="87"/>
      <c r="K1381" s="87"/>
      <c r="L1381" s="87"/>
      <c r="M1381" s="87"/>
      <c r="N1381" s="87"/>
      <c r="O1381" s="87"/>
      <c r="P1381" s="87"/>
      <c r="Q1381" s="87"/>
      <c r="R1381" s="87"/>
      <c r="S1381" s="87"/>
      <c r="T1381" s="87"/>
      <c r="U1381" s="87"/>
      <c r="V1381" s="87"/>
      <c r="W1381" s="87"/>
      <c r="X1381" s="87"/>
      <c r="Y1381" s="87"/>
      <c r="Z1381" s="87"/>
      <c r="AA1381" s="87"/>
      <c r="AB1381" s="87"/>
      <c r="AC1381" s="87"/>
      <c r="AD1381" s="87"/>
      <c r="AE1381" s="87"/>
      <c r="AF1381" s="87"/>
      <c r="AG1381" s="87"/>
      <c r="AH1381" s="87"/>
      <c r="AI1381" s="87"/>
      <c r="AJ1381" s="87"/>
      <c r="AK1381" s="87"/>
      <c r="AL1381" s="87"/>
      <c r="AM1381" s="87"/>
      <c r="AN1381" s="87"/>
      <c r="AO1381" s="87"/>
      <c r="AP1381" s="87"/>
      <c r="AQ1381" s="87"/>
      <c r="AR1381" s="87"/>
      <c r="AS1381" s="87"/>
      <c r="AT1381" s="87"/>
      <c r="AU1381" s="87"/>
      <c r="AV1381" s="87"/>
      <c r="AW1381" s="87"/>
      <c r="AX1381" s="87"/>
      <c r="AY1381" s="87"/>
      <c r="AZ1381" s="87"/>
      <c r="BA1381" s="87"/>
      <c r="BB1381" s="87"/>
      <c r="BC1381" s="87"/>
      <c r="BD1381" s="87"/>
      <c r="BE1381" s="87"/>
      <c r="BF1381" s="87"/>
      <c r="BG1381" s="87"/>
      <c r="BH1381" s="87"/>
      <c r="BI1381" s="87"/>
      <c r="BJ1381" s="87"/>
      <c r="BK1381" s="87"/>
      <c r="BL1381" s="87"/>
      <c r="BM1381" s="87"/>
      <c r="BN1381" s="87"/>
      <c r="BO1381" s="87"/>
      <c r="BP1381" s="87"/>
      <c r="BQ1381" s="87"/>
      <c r="BR1381" s="87"/>
      <c r="BS1381" s="63"/>
    </row>
    <row r="1382" spans="4:71" s="64" customFormat="1" ht="9.75" customHeight="1" x14ac:dyDescent="0.3">
      <c r="D1382" s="87"/>
      <c r="E1382" s="87"/>
      <c r="F1382" s="87"/>
      <c r="G1382" s="87"/>
      <c r="H1382" s="87"/>
      <c r="I1382" s="87"/>
      <c r="J1382" s="87"/>
      <c r="K1382" s="87"/>
      <c r="L1382" s="87"/>
      <c r="M1382" s="87"/>
      <c r="N1382" s="87"/>
      <c r="O1382" s="87"/>
      <c r="P1382" s="87"/>
      <c r="Q1382" s="87"/>
      <c r="R1382" s="87"/>
      <c r="S1382" s="87"/>
      <c r="T1382" s="87"/>
      <c r="U1382" s="87"/>
      <c r="V1382" s="87"/>
      <c r="W1382" s="87"/>
      <c r="X1382" s="87"/>
      <c r="Y1382" s="87"/>
      <c r="Z1382" s="87"/>
      <c r="AA1382" s="87"/>
      <c r="AB1382" s="87"/>
      <c r="AC1382" s="87"/>
      <c r="AD1382" s="87"/>
      <c r="AE1382" s="87"/>
      <c r="AF1382" s="87"/>
      <c r="AG1382" s="87"/>
      <c r="AH1382" s="87"/>
      <c r="AI1382" s="87"/>
      <c r="AJ1382" s="87"/>
      <c r="AK1382" s="87"/>
      <c r="AL1382" s="87"/>
      <c r="AM1382" s="87"/>
      <c r="AN1382" s="87"/>
      <c r="AO1382" s="87"/>
      <c r="AP1382" s="87"/>
      <c r="AQ1382" s="87"/>
      <c r="AR1382" s="87"/>
      <c r="AS1382" s="87"/>
      <c r="AT1382" s="87"/>
      <c r="AU1382" s="87"/>
      <c r="AV1382" s="87"/>
      <c r="AW1382" s="87"/>
      <c r="AX1382" s="87"/>
      <c r="AY1382" s="87"/>
      <c r="AZ1382" s="87"/>
      <c r="BA1382" s="87"/>
      <c r="BB1382" s="87"/>
      <c r="BC1382" s="87"/>
      <c r="BD1382" s="87"/>
      <c r="BE1382" s="87"/>
      <c r="BF1382" s="87"/>
      <c r="BG1382" s="87"/>
      <c r="BH1382" s="87"/>
      <c r="BI1382" s="87"/>
      <c r="BJ1382" s="87"/>
      <c r="BK1382" s="87"/>
      <c r="BL1382" s="87"/>
      <c r="BM1382" s="87"/>
      <c r="BN1382" s="87"/>
      <c r="BO1382" s="87"/>
      <c r="BP1382" s="87"/>
      <c r="BQ1382" s="87"/>
      <c r="BR1382" s="87"/>
      <c r="BS1382" s="63"/>
    </row>
    <row r="1383" spans="4:71" s="64" customFormat="1" ht="9.75" customHeight="1" x14ac:dyDescent="0.3">
      <c r="D1383" s="87"/>
      <c r="E1383" s="87"/>
      <c r="F1383" s="87"/>
      <c r="G1383" s="87"/>
      <c r="H1383" s="87"/>
      <c r="I1383" s="87"/>
      <c r="J1383" s="87"/>
      <c r="K1383" s="87"/>
      <c r="L1383" s="87"/>
      <c r="M1383" s="87"/>
      <c r="N1383" s="87"/>
      <c r="O1383" s="87"/>
      <c r="P1383" s="87"/>
      <c r="Q1383" s="87"/>
      <c r="R1383" s="87"/>
      <c r="S1383" s="87"/>
      <c r="T1383" s="87"/>
      <c r="U1383" s="87"/>
      <c r="V1383" s="87"/>
      <c r="W1383" s="87"/>
      <c r="X1383" s="87"/>
      <c r="Y1383" s="87"/>
      <c r="Z1383" s="87"/>
      <c r="AA1383" s="87"/>
      <c r="AB1383" s="87"/>
      <c r="AC1383" s="87"/>
      <c r="AD1383" s="87"/>
      <c r="AE1383" s="87"/>
      <c r="AF1383" s="87"/>
      <c r="AG1383" s="87"/>
      <c r="AH1383" s="87"/>
      <c r="AI1383" s="87"/>
      <c r="AJ1383" s="87"/>
      <c r="AK1383" s="87"/>
      <c r="AL1383" s="87"/>
      <c r="AM1383" s="87"/>
      <c r="AN1383" s="87"/>
      <c r="AO1383" s="87"/>
      <c r="AP1383" s="87"/>
      <c r="AQ1383" s="87"/>
      <c r="AR1383" s="87"/>
      <c r="AS1383" s="87"/>
      <c r="AT1383" s="87"/>
      <c r="AU1383" s="87"/>
      <c r="AV1383" s="87"/>
      <c r="AW1383" s="87"/>
      <c r="AX1383" s="87"/>
      <c r="AY1383" s="87"/>
      <c r="AZ1383" s="87"/>
      <c r="BA1383" s="87"/>
      <c r="BB1383" s="87"/>
      <c r="BC1383" s="87"/>
      <c r="BD1383" s="87"/>
      <c r="BE1383" s="87"/>
      <c r="BF1383" s="87"/>
      <c r="BG1383" s="87"/>
      <c r="BH1383" s="87"/>
      <c r="BI1383" s="87"/>
      <c r="BJ1383" s="87"/>
      <c r="BK1383" s="87"/>
      <c r="BL1383" s="87"/>
      <c r="BM1383" s="87"/>
      <c r="BN1383" s="87"/>
      <c r="BO1383" s="87"/>
      <c r="BP1383" s="87"/>
      <c r="BQ1383" s="87"/>
      <c r="BR1383" s="87"/>
      <c r="BS1383" s="63"/>
    </row>
    <row r="1384" spans="4:71" s="64" customFormat="1" ht="9.75" customHeight="1" x14ac:dyDescent="0.3">
      <c r="D1384" s="87"/>
      <c r="E1384" s="87"/>
      <c r="F1384" s="87"/>
      <c r="G1384" s="87"/>
      <c r="H1384" s="87"/>
      <c r="I1384" s="87"/>
      <c r="J1384" s="87"/>
      <c r="K1384" s="87"/>
      <c r="L1384" s="87"/>
      <c r="M1384" s="87"/>
      <c r="N1384" s="87"/>
      <c r="O1384" s="87"/>
      <c r="P1384" s="87"/>
      <c r="Q1384" s="87"/>
      <c r="R1384" s="87"/>
      <c r="S1384" s="87"/>
      <c r="T1384" s="87"/>
      <c r="U1384" s="87"/>
      <c r="V1384" s="87"/>
      <c r="W1384" s="87"/>
      <c r="X1384" s="87"/>
      <c r="Y1384" s="87"/>
      <c r="Z1384" s="87"/>
      <c r="AA1384" s="87"/>
      <c r="AB1384" s="87"/>
      <c r="AC1384" s="87"/>
      <c r="AD1384" s="87"/>
      <c r="AE1384" s="87"/>
      <c r="AF1384" s="87"/>
      <c r="AG1384" s="87"/>
      <c r="AH1384" s="87"/>
      <c r="AI1384" s="87"/>
      <c r="AJ1384" s="87"/>
      <c r="AK1384" s="87"/>
      <c r="AL1384" s="87"/>
      <c r="AM1384" s="87"/>
      <c r="AN1384" s="87"/>
      <c r="AO1384" s="87"/>
      <c r="AP1384" s="87"/>
      <c r="AQ1384" s="87"/>
      <c r="AR1384" s="87"/>
      <c r="AS1384" s="87"/>
      <c r="AT1384" s="87"/>
      <c r="AU1384" s="87"/>
      <c r="AV1384" s="87"/>
      <c r="AW1384" s="87"/>
      <c r="AX1384" s="87"/>
      <c r="AY1384" s="87"/>
      <c r="AZ1384" s="87"/>
      <c r="BA1384" s="87"/>
      <c r="BB1384" s="87"/>
      <c r="BC1384" s="87"/>
      <c r="BD1384" s="87"/>
      <c r="BE1384" s="87"/>
      <c r="BF1384" s="87"/>
      <c r="BG1384" s="87"/>
      <c r="BH1384" s="87"/>
      <c r="BI1384" s="87"/>
      <c r="BJ1384" s="87"/>
      <c r="BK1384" s="87"/>
      <c r="BL1384" s="87"/>
      <c r="BM1384" s="87"/>
      <c r="BN1384" s="87"/>
      <c r="BO1384" s="87"/>
      <c r="BP1384" s="87"/>
      <c r="BQ1384" s="87"/>
      <c r="BR1384" s="87"/>
      <c r="BS1384" s="63"/>
    </row>
    <row r="1385" spans="4:71" s="64" customFormat="1" ht="9.75" customHeight="1" x14ac:dyDescent="0.3">
      <c r="D1385" s="87"/>
      <c r="E1385" s="87"/>
      <c r="F1385" s="87"/>
      <c r="G1385" s="87"/>
      <c r="H1385" s="87"/>
      <c r="I1385" s="87"/>
      <c r="J1385" s="87"/>
      <c r="K1385" s="87"/>
      <c r="L1385" s="87"/>
      <c r="M1385" s="87"/>
      <c r="N1385" s="87"/>
      <c r="O1385" s="87"/>
      <c r="P1385" s="87"/>
      <c r="Q1385" s="87"/>
      <c r="R1385" s="87"/>
      <c r="S1385" s="87"/>
      <c r="T1385" s="87"/>
      <c r="U1385" s="87"/>
      <c r="V1385" s="87"/>
      <c r="W1385" s="87"/>
      <c r="X1385" s="87"/>
      <c r="Y1385" s="87"/>
      <c r="Z1385" s="87"/>
      <c r="AA1385" s="87"/>
      <c r="AB1385" s="87"/>
      <c r="AC1385" s="87"/>
      <c r="AD1385" s="87"/>
      <c r="AE1385" s="87"/>
      <c r="AF1385" s="87"/>
      <c r="AG1385" s="87"/>
      <c r="AH1385" s="87"/>
      <c r="AI1385" s="87"/>
      <c r="AJ1385" s="87"/>
      <c r="AK1385" s="87"/>
      <c r="AL1385" s="87"/>
      <c r="AM1385" s="87"/>
      <c r="AN1385" s="87"/>
      <c r="AO1385" s="87"/>
      <c r="AP1385" s="87"/>
      <c r="AQ1385" s="87"/>
      <c r="AR1385" s="87"/>
      <c r="AS1385" s="87"/>
      <c r="AT1385" s="87"/>
      <c r="AU1385" s="87"/>
      <c r="AV1385" s="87"/>
      <c r="AW1385" s="87"/>
      <c r="AX1385" s="87"/>
      <c r="AY1385" s="87"/>
      <c r="AZ1385" s="87"/>
      <c r="BA1385" s="87"/>
      <c r="BB1385" s="87"/>
      <c r="BC1385" s="87"/>
      <c r="BD1385" s="87"/>
      <c r="BE1385" s="87"/>
      <c r="BF1385" s="87"/>
      <c r="BG1385" s="87"/>
      <c r="BH1385" s="87"/>
      <c r="BI1385" s="87"/>
      <c r="BJ1385" s="87"/>
      <c r="BK1385" s="87"/>
      <c r="BL1385" s="87"/>
      <c r="BM1385" s="87"/>
      <c r="BN1385" s="87"/>
      <c r="BO1385" s="87"/>
      <c r="BP1385" s="87"/>
      <c r="BQ1385" s="87"/>
      <c r="BR1385" s="87"/>
      <c r="BS1385" s="63"/>
    </row>
    <row r="1386" spans="4:71" s="64" customFormat="1" ht="9.75" customHeight="1" x14ac:dyDescent="0.3">
      <c r="D1386" s="87"/>
      <c r="E1386" s="87"/>
      <c r="F1386" s="87"/>
      <c r="G1386" s="87"/>
      <c r="H1386" s="87"/>
      <c r="I1386" s="87"/>
      <c r="J1386" s="87"/>
      <c r="K1386" s="87"/>
      <c r="L1386" s="87"/>
      <c r="M1386" s="87"/>
      <c r="N1386" s="87"/>
      <c r="O1386" s="87"/>
      <c r="P1386" s="87"/>
      <c r="Q1386" s="87"/>
      <c r="R1386" s="87"/>
      <c r="S1386" s="87"/>
      <c r="T1386" s="87"/>
      <c r="U1386" s="87"/>
      <c r="V1386" s="87"/>
      <c r="W1386" s="87"/>
      <c r="X1386" s="87"/>
      <c r="Y1386" s="87"/>
      <c r="Z1386" s="87"/>
      <c r="AA1386" s="87"/>
      <c r="AB1386" s="87"/>
      <c r="AC1386" s="87"/>
      <c r="AD1386" s="87"/>
      <c r="AE1386" s="87"/>
      <c r="AF1386" s="87"/>
      <c r="AG1386" s="87"/>
      <c r="AH1386" s="87"/>
      <c r="AI1386" s="87"/>
      <c r="AJ1386" s="87"/>
      <c r="AK1386" s="87"/>
      <c r="AL1386" s="87"/>
      <c r="AM1386" s="87"/>
      <c r="AN1386" s="87"/>
      <c r="AO1386" s="87"/>
      <c r="AP1386" s="87"/>
      <c r="AQ1386" s="87"/>
      <c r="AR1386" s="87"/>
      <c r="AS1386" s="87"/>
      <c r="AT1386" s="87"/>
      <c r="AU1386" s="87"/>
      <c r="AV1386" s="87"/>
      <c r="AW1386" s="87"/>
      <c r="AX1386" s="87"/>
      <c r="AY1386" s="87"/>
      <c r="AZ1386" s="87"/>
      <c r="BA1386" s="87"/>
      <c r="BB1386" s="87"/>
      <c r="BC1386" s="87"/>
      <c r="BD1386" s="87"/>
      <c r="BE1386" s="87"/>
      <c r="BF1386" s="87"/>
      <c r="BG1386" s="87"/>
      <c r="BH1386" s="87"/>
      <c r="BI1386" s="87"/>
      <c r="BJ1386" s="87"/>
      <c r="BK1386" s="87"/>
      <c r="BL1386" s="87"/>
      <c r="BM1386" s="87"/>
      <c r="BN1386" s="87"/>
      <c r="BO1386" s="87"/>
      <c r="BP1386" s="87"/>
      <c r="BQ1386" s="87"/>
      <c r="BR1386" s="87"/>
      <c r="BS1386" s="63"/>
    </row>
    <row r="1387" spans="4:71" s="64" customFormat="1" ht="9.75" customHeight="1" x14ac:dyDescent="0.3">
      <c r="D1387" s="87"/>
      <c r="E1387" s="87"/>
      <c r="F1387" s="87"/>
      <c r="G1387" s="87"/>
      <c r="H1387" s="87"/>
      <c r="I1387" s="87"/>
      <c r="J1387" s="87"/>
      <c r="K1387" s="87"/>
      <c r="L1387" s="87"/>
      <c r="M1387" s="87"/>
      <c r="N1387" s="87"/>
      <c r="O1387" s="87"/>
      <c r="P1387" s="87"/>
      <c r="Q1387" s="87"/>
      <c r="R1387" s="87"/>
      <c r="S1387" s="87"/>
      <c r="T1387" s="87"/>
      <c r="U1387" s="87"/>
      <c r="V1387" s="87"/>
      <c r="W1387" s="87"/>
      <c r="X1387" s="87"/>
      <c r="Y1387" s="87"/>
      <c r="Z1387" s="87"/>
      <c r="AA1387" s="87"/>
      <c r="AB1387" s="87"/>
      <c r="AC1387" s="87"/>
      <c r="AD1387" s="87"/>
      <c r="AE1387" s="87"/>
      <c r="AF1387" s="87"/>
      <c r="AG1387" s="87"/>
      <c r="AH1387" s="87"/>
      <c r="AI1387" s="87"/>
      <c r="AJ1387" s="87"/>
      <c r="AK1387" s="87"/>
      <c r="AL1387" s="87"/>
      <c r="AM1387" s="87"/>
      <c r="AN1387" s="87"/>
      <c r="AO1387" s="87"/>
      <c r="AP1387" s="87"/>
      <c r="AQ1387" s="87"/>
      <c r="AR1387" s="87"/>
      <c r="AS1387" s="87"/>
      <c r="AT1387" s="87"/>
      <c r="AU1387" s="87"/>
      <c r="AV1387" s="87"/>
      <c r="AW1387" s="87"/>
      <c r="AX1387" s="87"/>
      <c r="AY1387" s="87"/>
      <c r="AZ1387" s="87"/>
      <c r="BA1387" s="87"/>
      <c r="BB1387" s="87"/>
      <c r="BC1387" s="87"/>
      <c r="BD1387" s="87"/>
      <c r="BE1387" s="87"/>
      <c r="BF1387" s="87"/>
      <c r="BG1387" s="87"/>
      <c r="BH1387" s="87"/>
      <c r="BI1387" s="87"/>
      <c r="BJ1387" s="87"/>
      <c r="BK1387" s="87"/>
      <c r="BL1387" s="87"/>
      <c r="BM1387" s="87"/>
      <c r="BN1387" s="87"/>
      <c r="BO1387" s="87"/>
      <c r="BP1387" s="87"/>
      <c r="BQ1387" s="87"/>
      <c r="BR1387" s="87"/>
      <c r="BS1387" s="63"/>
    </row>
    <row r="1388" spans="4:71" s="64" customFormat="1" ht="9.75" customHeight="1" x14ac:dyDescent="0.3">
      <c r="D1388" s="87"/>
      <c r="E1388" s="87"/>
      <c r="F1388" s="87"/>
      <c r="G1388" s="87"/>
      <c r="H1388" s="87"/>
      <c r="I1388" s="87"/>
      <c r="J1388" s="87"/>
      <c r="K1388" s="87"/>
      <c r="L1388" s="87"/>
      <c r="M1388" s="87"/>
      <c r="N1388" s="87"/>
      <c r="O1388" s="87"/>
      <c r="P1388" s="87"/>
      <c r="Q1388" s="87"/>
      <c r="R1388" s="87"/>
      <c r="S1388" s="87"/>
      <c r="T1388" s="87"/>
      <c r="U1388" s="87"/>
      <c r="V1388" s="87"/>
      <c r="W1388" s="87"/>
      <c r="X1388" s="87"/>
      <c r="Y1388" s="87"/>
      <c r="Z1388" s="87"/>
      <c r="AA1388" s="87"/>
      <c r="AB1388" s="87"/>
      <c r="AC1388" s="87"/>
      <c r="AD1388" s="87"/>
      <c r="AE1388" s="87"/>
      <c r="AF1388" s="87"/>
      <c r="AG1388" s="87"/>
      <c r="AH1388" s="87"/>
      <c r="AI1388" s="87"/>
      <c r="AJ1388" s="87"/>
      <c r="AK1388" s="87"/>
      <c r="AL1388" s="87"/>
      <c r="AM1388" s="87"/>
      <c r="AN1388" s="87"/>
      <c r="AO1388" s="87"/>
      <c r="AP1388" s="87"/>
      <c r="AQ1388" s="87"/>
      <c r="AR1388" s="87"/>
      <c r="AS1388" s="87"/>
      <c r="AT1388" s="87"/>
      <c r="AU1388" s="87"/>
      <c r="AV1388" s="87"/>
      <c r="AW1388" s="87"/>
      <c r="AX1388" s="87"/>
      <c r="AY1388" s="87"/>
      <c r="AZ1388" s="87"/>
      <c r="BA1388" s="87"/>
      <c r="BB1388" s="87"/>
      <c r="BC1388" s="87"/>
      <c r="BD1388" s="87"/>
      <c r="BE1388" s="87"/>
      <c r="BF1388" s="87"/>
      <c r="BG1388" s="87"/>
      <c r="BH1388" s="87"/>
      <c r="BI1388" s="87"/>
      <c r="BJ1388" s="87"/>
      <c r="BK1388" s="87"/>
      <c r="BL1388" s="87"/>
      <c r="BM1388" s="87"/>
      <c r="BN1388" s="87"/>
      <c r="BO1388" s="87"/>
      <c r="BP1388" s="87"/>
      <c r="BQ1388" s="87"/>
      <c r="BR1388" s="87"/>
      <c r="BS1388" s="63"/>
    </row>
    <row r="1389" spans="4:71" s="64" customFormat="1" ht="9.75" customHeight="1" x14ac:dyDescent="0.3">
      <c r="D1389" s="87"/>
      <c r="E1389" s="87"/>
      <c r="F1389" s="87"/>
      <c r="G1389" s="87"/>
      <c r="H1389" s="87"/>
      <c r="I1389" s="87"/>
      <c r="J1389" s="87"/>
      <c r="K1389" s="87"/>
      <c r="L1389" s="87"/>
      <c r="M1389" s="87"/>
      <c r="N1389" s="87"/>
      <c r="O1389" s="87"/>
      <c r="P1389" s="87"/>
      <c r="Q1389" s="87"/>
      <c r="R1389" s="87"/>
      <c r="S1389" s="87"/>
      <c r="T1389" s="87"/>
      <c r="U1389" s="87"/>
      <c r="V1389" s="87"/>
      <c r="W1389" s="87"/>
      <c r="X1389" s="87"/>
      <c r="Y1389" s="87"/>
      <c r="Z1389" s="87"/>
      <c r="AA1389" s="87"/>
      <c r="AB1389" s="87"/>
      <c r="AC1389" s="87"/>
      <c r="AD1389" s="87"/>
      <c r="AE1389" s="87"/>
      <c r="AF1389" s="87"/>
      <c r="AG1389" s="87"/>
      <c r="AH1389" s="87"/>
      <c r="AI1389" s="87"/>
      <c r="AJ1389" s="87"/>
      <c r="AK1389" s="87"/>
      <c r="AL1389" s="87"/>
      <c r="AM1389" s="87"/>
      <c r="AN1389" s="87"/>
      <c r="AO1389" s="87"/>
      <c r="AP1389" s="87"/>
      <c r="AQ1389" s="87"/>
      <c r="AR1389" s="87"/>
      <c r="AS1389" s="87"/>
      <c r="AT1389" s="87"/>
      <c r="AU1389" s="87"/>
      <c r="AV1389" s="87"/>
      <c r="AW1389" s="87"/>
      <c r="AX1389" s="87"/>
      <c r="AY1389" s="87"/>
      <c r="AZ1389" s="87"/>
      <c r="BA1389" s="87"/>
      <c r="BB1389" s="87"/>
      <c r="BC1389" s="87"/>
      <c r="BD1389" s="87"/>
      <c r="BE1389" s="87"/>
      <c r="BF1389" s="87"/>
      <c r="BG1389" s="87"/>
      <c r="BH1389" s="87"/>
      <c r="BI1389" s="87"/>
      <c r="BJ1389" s="87"/>
      <c r="BK1389" s="87"/>
      <c r="BL1389" s="87"/>
      <c r="BM1389" s="87"/>
      <c r="BN1389" s="87"/>
      <c r="BO1389" s="87"/>
      <c r="BP1389" s="87"/>
      <c r="BQ1389" s="87"/>
      <c r="BR1389" s="87"/>
      <c r="BS1389" s="63"/>
    </row>
    <row r="1390" spans="4:71" s="64" customFormat="1" ht="9.75" customHeight="1" x14ac:dyDescent="0.3">
      <c r="D1390" s="87"/>
      <c r="E1390" s="87"/>
      <c r="F1390" s="87"/>
      <c r="G1390" s="87"/>
      <c r="H1390" s="87"/>
      <c r="I1390" s="87"/>
      <c r="J1390" s="87"/>
      <c r="K1390" s="87"/>
      <c r="L1390" s="87"/>
      <c r="M1390" s="87"/>
      <c r="N1390" s="87"/>
      <c r="O1390" s="87"/>
      <c r="P1390" s="87"/>
      <c r="Q1390" s="87"/>
      <c r="R1390" s="87"/>
      <c r="S1390" s="87"/>
      <c r="T1390" s="87"/>
      <c r="U1390" s="87"/>
      <c r="V1390" s="87"/>
      <c r="W1390" s="87"/>
      <c r="X1390" s="87"/>
      <c r="Y1390" s="87"/>
      <c r="Z1390" s="87"/>
      <c r="AA1390" s="87"/>
      <c r="AB1390" s="87"/>
      <c r="AC1390" s="87"/>
      <c r="AD1390" s="87"/>
      <c r="AE1390" s="87"/>
      <c r="AF1390" s="87"/>
      <c r="AG1390" s="87"/>
      <c r="AH1390" s="87"/>
      <c r="AI1390" s="87"/>
      <c r="AJ1390" s="87"/>
      <c r="AK1390" s="87"/>
      <c r="AL1390" s="87"/>
      <c r="AM1390" s="87"/>
      <c r="AN1390" s="87"/>
      <c r="AO1390" s="87"/>
      <c r="AP1390" s="87"/>
      <c r="AQ1390" s="87"/>
      <c r="AR1390" s="87"/>
      <c r="AS1390" s="87"/>
      <c r="AT1390" s="87"/>
      <c r="AU1390" s="87"/>
      <c r="AV1390" s="87"/>
      <c r="AW1390" s="87"/>
      <c r="AX1390" s="87"/>
      <c r="AY1390" s="87"/>
      <c r="AZ1390" s="87"/>
      <c r="BA1390" s="87"/>
      <c r="BB1390" s="87"/>
      <c r="BC1390" s="87"/>
      <c r="BD1390" s="87"/>
      <c r="BE1390" s="87"/>
      <c r="BF1390" s="87"/>
      <c r="BG1390" s="87"/>
      <c r="BH1390" s="87"/>
      <c r="BI1390" s="87"/>
      <c r="BJ1390" s="87"/>
      <c r="BK1390" s="87"/>
      <c r="BL1390" s="87"/>
      <c r="BM1390" s="87"/>
      <c r="BN1390" s="87"/>
      <c r="BO1390" s="87"/>
      <c r="BP1390" s="87"/>
      <c r="BQ1390" s="87"/>
      <c r="BR1390" s="87"/>
      <c r="BS1390" s="63"/>
    </row>
    <row r="1391" spans="4:71" s="64" customFormat="1" ht="9.75" customHeight="1" x14ac:dyDescent="0.3">
      <c r="D1391" s="87"/>
      <c r="E1391" s="87"/>
      <c r="F1391" s="87"/>
      <c r="G1391" s="87"/>
      <c r="H1391" s="87"/>
      <c r="I1391" s="87"/>
      <c r="J1391" s="87"/>
      <c r="K1391" s="87"/>
      <c r="L1391" s="87"/>
      <c r="M1391" s="87"/>
      <c r="N1391" s="87"/>
      <c r="O1391" s="87"/>
      <c r="P1391" s="87"/>
      <c r="Q1391" s="87"/>
      <c r="R1391" s="87"/>
      <c r="S1391" s="87"/>
      <c r="T1391" s="87"/>
      <c r="U1391" s="87"/>
      <c r="V1391" s="87"/>
      <c r="W1391" s="87"/>
      <c r="X1391" s="87"/>
      <c r="Y1391" s="87"/>
      <c r="Z1391" s="87"/>
      <c r="AA1391" s="87"/>
      <c r="AB1391" s="87"/>
      <c r="AC1391" s="87"/>
      <c r="AD1391" s="87"/>
      <c r="AE1391" s="87"/>
      <c r="AF1391" s="87"/>
      <c r="AG1391" s="87"/>
      <c r="AH1391" s="87"/>
      <c r="AI1391" s="87"/>
      <c r="AJ1391" s="87"/>
      <c r="AK1391" s="87"/>
      <c r="AL1391" s="87"/>
      <c r="AM1391" s="87"/>
      <c r="AN1391" s="87"/>
      <c r="AO1391" s="87"/>
      <c r="AP1391" s="87"/>
      <c r="AQ1391" s="87"/>
      <c r="AR1391" s="87"/>
      <c r="AS1391" s="87"/>
      <c r="AT1391" s="87"/>
      <c r="AU1391" s="87"/>
      <c r="AV1391" s="87"/>
      <c r="AW1391" s="87"/>
      <c r="AX1391" s="87"/>
      <c r="AY1391" s="87"/>
      <c r="AZ1391" s="87"/>
      <c r="BA1391" s="87"/>
      <c r="BB1391" s="87"/>
      <c r="BC1391" s="87"/>
      <c r="BD1391" s="87"/>
      <c r="BE1391" s="87"/>
      <c r="BF1391" s="87"/>
      <c r="BG1391" s="87"/>
      <c r="BH1391" s="87"/>
      <c r="BI1391" s="87"/>
      <c r="BJ1391" s="87"/>
      <c r="BK1391" s="87"/>
      <c r="BL1391" s="87"/>
      <c r="BM1391" s="87"/>
      <c r="BN1391" s="87"/>
      <c r="BO1391" s="87"/>
      <c r="BP1391" s="87"/>
      <c r="BQ1391" s="87"/>
      <c r="BR1391" s="87"/>
      <c r="BS1391" s="63"/>
    </row>
    <row r="1392" spans="4:71" s="64" customFormat="1" ht="9.75" customHeight="1" x14ac:dyDescent="0.3">
      <c r="D1392" s="87"/>
      <c r="E1392" s="87"/>
      <c r="F1392" s="87"/>
      <c r="G1392" s="87"/>
      <c r="H1392" s="87"/>
      <c r="I1392" s="87"/>
      <c r="J1392" s="87"/>
      <c r="K1392" s="87"/>
      <c r="L1392" s="87"/>
      <c r="M1392" s="87"/>
      <c r="N1392" s="87"/>
      <c r="O1392" s="87"/>
      <c r="P1392" s="87"/>
      <c r="Q1392" s="87"/>
      <c r="R1392" s="87"/>
      <c r="S1392" s="87"/>
      <c r="T1392" s="87"/>
      <c r="U1392" s="87"/>
      <c r="V1392" s="87"/>
      <c r="W1392" s="87"/>
      <c r="X1392" s="87"/>
      <c r="Y1392" s="87"/>
      <c r="Z1392" s="87"/>
      <c r="AA1392" s="87"/>
      <c r="AB1392" s="87"/>
      <c r="AC1392" s="87"/>
      <c r="AD1392" s="87"/>
      <c r="AE1392" s="87"/>
      <c r="AF1392" s="87"/>
      <c r="AG1392" s="87"/>
      <c r="AH1392" s="87"/>
      <c r="AI1392" s="87"/>
      <c r="AJ1392" s="87"/>
      <c r="AK1392" s="87"/>
      <c r="AL1392" s="87"/>
      <c r="AM1392" s="87"/>
      <c r="AN1392" s="87"/>
      <c r="AO1392" s="87"/>
      <c r="AP1392" s="87"/>
      <c r="AQ1392" s="87"/>
      <c r="AR1392" s="87"/>
      <c r="AS1392" s="87"/>
      <c r="AT1392" s="87"/>
      <c r="AU1392" s="87"/>
      <c r="AV1392" s="87"/>
      <c r="AW1392" s="87"/>
      <c r="AX1392" s="87"/>
      <c r="AY1392" s="87"/>
      <c r="AZ1392" s="87"/>
      <c r="BA1392" s="87"/>
      <c r="BB1392" s="87"/>
      <c r="BC1392" s="87"/>
      <c r="BD1392" s="87"/>
      <c r="BE1392" s="87"/>
      <c r="BF1392" s="87"/>
      <c r="BG1392" s="87"/>
      <c r="BH1392" s="87"/>
      <c r="BI1392" s="87"/>
      <c r="BJ1392" s="87"/>
      <c r="BK1392" s="87"/>
      <c r="BL1392" s="87"/>
      <c r="BM1392" s="87"/>
      <c r="BN1392" s="87"/>
      <c r="BO1392" s="87"/>
      <c r="BP1392" s="87"/>
      <c r="BQ1392" s="87"/>
      <c r="BR1392" s="87"/>
      <c r="BS1392" s="63"/>
    </row>
    <row r="1393" spans="4:71" s="64" customFormat="1" ht="9.75" customHeight="1" x14ac:dyDescent="0.3">
      <c r="D1393" s="87"/>
      <c r="E1393" s="87"/>
      <c r="F1393" s="87"/>
      <c r="G1393" s="87"/>
      <c r="H1393" s="87"/>
      <c r="I1393" s="87"/>
      <c r="J1393" s="87"/>
      <c r="K1393" s="87"/>
      <c r="L1393" s="87"/>
      <c r="M1393" s="87"/>
      <c r="N1393" s="87"/>
      <c r="O1393" s="87"/>
      <c r="P1393" s="87"/>
      <c r="Q1393" s="87"/>
      <c r="R1393" s="87"/>
      <c r="S1393" s="87"/>
      <c r="T1393" s="87"/>
      <c r="U1393" s="87"/>
      <c r="V1393" s="87"/>
      <c r="W1393" s="87"/>
      <c r="X1393" s="87"/>
      <c r="Y1393" s="87"/>
      <c r="Z1393" s="87"/>
      <c r="AA1393" s="87"/>
      <c r="AB1393" s="87"/>
      <c r="AC1393" s="87"/>
      <c r="AD1393" s="87"/>
      <c r="AE1393" s="87"/>
      <c r="AF1393" s="87"/>
      <c r="AG1393" s="87"/>
      <c r="AH1393" s="87"/>
      <c r="AI1393" s="87"/>
      <c r="AJ1393" s="87"/>
      <c r="AK1393" s="87"/>
      <c r="AL1393" s="87"/>
      <c r="AM1393" s="87"/>
      <c r="AN1393" s="87"/>
      <c r="AO1393" s="87"/>
      <c r="AP1393" s="87"/>
      <c r="AQ1393" s="87"/>
      <c r="AR1393" s="87"/>
      <c r="AS1393" s="87"/>
      <c r="AT1393" s="87"/>
      <c r="AU1393" s="87"/>
      <c r="AV1393" s="87"/>
      <c r="AW1393" s="87"/>
      <c r="AX1393" s="87"/>
      <c r="AY1393" s="87"/>
      <c r="AZ1393" s="87"/>
      <c r="BA1393" s="87"/>
      <c r="BB1393" s="87"/>
      <c r="BC1393" s="87"/>
      <c r="BD1393" s="87"/>
      <c r="BE1393" s="87"/>
      <c r="BF1393" s="87"/>
      <c r="BG1393" s="87"/>
      <c r="BH1393" s="87"/>
      <c r="BI1393" s="87"/>
      <c r="BJ1393" s="87"/>
      <c r="BK1393" s="87"/>
      <c r="BL1393" s="87"/>
      <c r="BM1393" s="87"/>
      <c r="BN1393" s="87"/>
      <c r="BO1393" s="87"/>
      <c r="BP1393" s="87"/>
      <c r="BQ1393" s="87"/>
      <c r="BR1393" s="87"/>
      <c r="BS1393" s="63"/>
    </row>
    <row r="1394" spans="4:71" s="64" customFormat="1" ht="9.75" customHeight="1" x14ac:dyDescent="0.3">
      <c r="D1394" s="87"/>
      <c r="E1394" s="87"/>
      <c r="F1394" s="87"/>
      <c r="G1394" s="87"/>
      <c r="H1394" s="87"/>
      <c r="I1394" s="87"/>
      <c r="J1394" s="87"/>
      <c r="K1394" s="87"/>
      <c r="L1394" s="87"/>
      <c r="M1394" s="87"/>
      <c r="N1394" s="87"/>
      <c r="O1394" s="87"/>
      <c r="P1394" s="87"/>
      <c r="Q1394" s="87"/>
      <c r="R1394" s="87"/>
      <c r="S1394" s="87"/>
      <c r="T1394" s="87"/>
      <c r="U1394" s="87"/>
      <c r="V1394" s="87"/>
      <c r="W1394" s="87"/>
      <c r="X1394" s="87"/>
      <c r="Y1394" s="87"/>
      <c r="Z1394" s="87"/>
      <c r="AA1394" s="87"/>
      <c r="AB1394" s="87"/>
      <c r="AC1394" s="87"/>
      <c r="AD1394" s="87"/>
      <c r="AE1394" s="87"/>
      <c r="AF1394" s="87"/>
      <c r="AG1394" s="87"/>
      <c r="AH1394" s="87"/>
      <c r="AI1394" s="87"/>
      <c r="AJ1394" s="87"/>
      <c r="AK1394" s="87"/>
      <c r="AL1394" s="87"/>
      <c r="AM1394" s="87"/>
      <c r="AN1394" s="87"/>
      <c r="AO1394" s="87"/>
      <c r="AP1394" s="87"/>
      <c r="AQ1394" s="87"/>
      <c r="AR1394" s="87"/>
      <c r="AS1394" s="87"/>
      <c r="AT1394" s="87"/>
      <c r="AU1394" s="87"/>
      <c r="AV1394" s="87"/>
      <c r="AW1394" s="87"/>
      <c r="AX1394" s="87"/>
      <c r="AY1394" s="87"/>
      <c r="AZ1394" s="87"/>
      <c r="BA1394" s="87"/>
      <c r="BB1394" s="87"/>
      <c r="BC1394" s="87"/>
      <c r="BD1394" s="87"/>
      <c r="BE1394" s="87"/>
      <c r="BF1394" s="87"/>
      <c r="BG1394" s="87"/>
      <c r="BH1394" s="87"/>
      <c r="BI1394" s="87"/>
      <c r="BJ1394" s="87"/>
      <c r="BK1394" s="87"/>
      <c r="BL1394" s="87"/>
      <c r="BM1394" s="87"/>
      <c r="BN1394" s="87"/>
      <c r="BO1394" s="87"/>
      <c r="BP1394" s="87"/>
      <c r="BQ1394" s="87"/>
      <c r="BR1394" s="87"/>
      <c r="BS1394" s="63"/>
    </row>
    <row r="1395" spans="4:71" s="64" customFormat="1" ht="9.75" customHeight="1" x14ac:dyDescent="0.3">
      <c r="D1395" s="87"/>
      <c r="E1395" s="87"/>
      <c r="F1395" s="87"/>
      <c r="G1395" s="87"/>
      <c r="H1395" s="87"/>
      <c r="I1395" s="87"/>
      <c r="J1395" s="87"/>
      <c r="K1395" s="87"/>
      <c r="L1395" s="87"/>
      <c r="M1395" s="87"/>
      <c r="N1395" s="87"/>
      <c r="O1395" s="87"/>
      <c r="P1395" s="87"/>
      <c r="Q1395" s="87"/>
      <c r="R1395" s="87"/>
      <c r="S1395" s="87"/>
      <c r="T1395" s="87"/>
      <c r="U1395" s="87"/>
      <c r="V1395" s="87"/>
      <c r="W1395" s="87"/>
      <c r="X1395" s="87"/>
      <c r="Y1395" s="87"/>
      <c r="Z1395" s="87"/>
      <c r="AA1395" s="87"/>
      <c r="AB1395" s="87"/>
      <c r="AC1395" s="87"/>
      <c r="AD1395" s="87"/>
      <c r="AE1395" s="87"/>
      <c r="AF1395" s="87"/>
      <c r="AG1395" s="87"/>
      <c r="AH1395" s="87"/>
      <c r="AI1395" s="87"/>
      <c r="AJ1395" s="87"/>
      <c r="AK1395" s="87"/>
      <c r="AL1395" s="87"/>
      <c r="AM1395" s="87"/>
      <c r="AN1395" s="87"/>
      <c r="AO1395" s="87"/>
      <c r="AP1395" s="87"/>
      <c r="AQ1395" s="87"/>
      <c r="AR1395" s="87"/>
      <c r="AS1395" s="87"/>
      <c r="AT1395" s="87"/>
      <c r="AU1395" s="87"/>
      <c r="AV1395" s="87"/>
      <c r="AW1395" s="87"/>
      <c r="AX1395" s="87"/>
      <c r="AY1395" s="87"/>
      <c r="AZ1395" s="87"/>
      <c r="BA1395" s="87"/>
      <c r="BB1395" s="87"/>
      <c r="BC1395" s="87"/>
      <c r="BD1395" s="87"/>
      <c r="BE1395" s="87"/>
      <c r="BF1395" s="87"/>
      <c r="BG1395" s="87"/>
      <c r="BH1395" s="87"/>
      <c r="BI1395" s="87"/>
      <c r="BJ1395" s="87"/>
      <c r="BK1395" s="87"/>
      <c r="BL1395" s="87"/>
      <c r="BM1395" s="87"/>
      <c r="BN1395" s="87"/>
      <c r="BO1395" s="87"/>
      <c r="BP1395" s="87"/>
      <c r="BQ1395" s="87"/>
      <c r="BR1395" s="87"/>
      <c r="BS1395" s="63"/>
    </row>
    <row r="1396" spans="4:71" s="64" customFormat="1" ht="9.75" customHeight="1" x14ac:dyDescent="0.3">
      <c r="D1396" s="87"/>
      <c r="E1396" s="87"/>
      <c r="F1396" s="87"/>
      <c r="G1396" s="87"/>
      <c r="H1396" s="87"/>
      <c r="I1396" s="87"/>
      <c r="J1396" s="87"/>
      <c r="K1396" s="87"/>
      <c r="L1396" s="87"/>
      <c r="M1396" s="87"/>
      <c r="N1396" s="87"/>
      <c r="O1396" s="87"/>
      <c r="P1396" s="87"/>
      <c r="Q1396" s="87"/>
      <c r="R1396" s="87"/>
      <c r="S1396" s="87"/>
      <c r="T1396" s="87"/>
      <c r="U1396" s="87"/>
      <c r="V1396" s="87"/>
      <c r="W1396" s="87"/>
      <c r="X1396" s="87"/>
      <c r="Y1396" s="87"/>
      <c r="Z1396" s="87"/>
      <c r="AA1396" s="87"/>
      <c r="AB1396" s="87"/>
      <c r="AC1396" s="87"/>
      <c r="AD1396" s="87"/>
      <c r="AE1396" s="87"/>
      <c r="AF1396" s="87"/>
      <c r="AG1396" s="87"/>
      <c r="AH1396" s="87"/>
      <c r="AI1396" s="87"/>
      <c r="AJ1396" s="87"/>
      <c r="AK1396" s="87"/>
      <c r="AL1396" s="87"/>
      <c r="AM1396" s="87"/>
      <c r="AN1396" s="87"/>
      <c r="AO1396" s="87"/>
      <c r="AP1396" s="87"/>
      <c r="AQ1396" s="87"/>
      <c r="AR1396" s="87"/>
      <c r="AS1396" s="87"/>
      <c r="AT1396" s="87"/>
      <c r="AU1396" s="87"/>
      <c r="AV1396" s="87"/>
      <c r="AW1396" s="87"/>
      <c r="AX1396" s="87"/>
      <c r="AY1396" s="87"/>
      <c r="AZ1396" s="87"/>
      <c r="BA1396" s="87"/>
      <c r="BB1396" s="87"/>
      <c r="BC1396" s="87"/>
      <c r="BD1396" s="87"/>
      <c r="BE1396" s="87"/>
      <c r="BF1396" s="87"/>
      <c r="BG1396" s="87"/>
      <c r="BH1396" s="87"/>
      <c r="BI1396" s="87"/>
      <c r="BJ1396" s="87"/>
      <c r="BK1396" s="87"/>
      <c r="BL1396" s="87"/>
      <c r="BM1396" s="87"/>
      <c r="BN1396" s="87"/>
      <c r="BO1396" s="87"/>
      <c r="BP1396" s="87"/>
      <c r="BQ1396" s="87"/>
      <c r="BR1396" s="87"/>
      <c r="BS1396" s="63"/>
    </row>
    <row r="1397" spans="4:71" s="64" customFormat="1" ht="9.75" customHeight="1" x14ac:dyDescent="0.3">
      <c r="D1397" s="87"/>
      <c r="E1397" s="87"/>
      <c r="F1397" s="87"/>
      <c r="G1397" s="87"/>
      <c r="H1397" s="87"/>
      <c r="I1397" s="87"/>
      <c r="J1397" s="87"/>
      <c r="K1397" s="87"/>
      <c r="L1397" s="87"/>
      <c r="M1397" s="87"/>
      <c r="N1397" s="87"/>
      <c r="O1397" s="87"/>
      <c r="P1397" s="87"/>
      <c r="Q1397" s="87"/>
      <c r="R1397" s="87"/>
      <c r="S1397" s="87"/>
      <c r="T1397" s="87"/>
      <c r="U1397" s="87"/>
      <c r="V1397" s="87"/>
      <c r="W1397" s="87"/>
      <c r="X1397" s="87"/>
      <c r="Y1397" s="87"/>
      <c r="Z1397" s="87"/>
      <c r="AA1397" s="87"/>
      <c r="AB1397" s="87"/>
      <c r="AC1397" s="87"/>
      <c r="AD1397" s="87"/>
      <c r="AE1397" s="87"/>
      <c r="AF1397" s="87"/>
      <c r="AG1397" s="87"/>
      <c r="AH1397" s="87"/>
      <c r="AI1397" s="87"/>
      <c r="AJ1397" s="87"/>
      <c r="AK1397" s="87"/>
      <c r="AL1397" s="87"/>
      <c r="AM1397" s="87"/>
      <c r="AN1397" s="87"/>
      <c r="AO1397" s="87"/>
      <c r="AP1397" s="87"/>
      <c r="AQ1397" s="87"/>
      <c r="AR1397" s="87"/>
      <c r="AS1397" s="87"/>
      <c r="AT1397" s="87"/>
      <c r="AU1397" s="87"/>
      <c r="AV1397" s="87"/>
      <c r="AW1397" s="87"/>
      <c r="AX1397" s="87"/>
      <c r="AY1397" s="87"/>
      <c r="AZ1397" s="87"/>
      <c r="BA1397" s="87"/>
      <c r="BB1397" s="87"/>
      <c r="BC1397" s="87"/>
      <c r="BD1397" s="87"/>
      <c r="BE1397" s="87"/>
      <c r="BF1397" s="87"/>
      <c r="BG1397" s="87"/>
      <c r="BH1397" s="87"/>
      <c r="BI1397" s="87"/>
      <c r="BJ1397" s="87"/>
      <c r="BK1397" s="87"/>
      <c r="BL1397" s="87"/>
      <c r="BM1397" s="87"/>
      <c r="BN1397" s="87"/>
      <c r="BO1397" s="87"/>
      <c r="BP1397" s="87"/>
      <c r="BQ1397" s="87"/>
      <c r="BR1397" s="87"/>
      <c r="BS1397" s="63"/>
    </row>
    <row r="1398" spans="4:71" s="64" customFormat="1" ht="9.75" customHeight="1" x14ac:dyDescent="0.3">
      <c r="D1398" s="87"/>
      <c r="E1398" s="87"/>
      <c r="F1398" s="87"/>
      <c r="G1398" s="87"/>
      <c r="H1398" s="87"/>
      <c r="I1398" s="87"/>
      <c r="J1398" s="87"/>
      <c r="K1398" s="87"/>
      <c r="L1398" s="87"/>
      <c r="M1398" s="87"/>
      <c r="N1398" s="87"/>
      <c r="O1398" s="87"/>
      <c r="P1398" s="87"/>
      <c r="Q1398" s="87"/>
      <c r="R1398" s="87"/>
      <c r="S1398" s="87"/>
      <c r="T1398" s="87"/>
      <c r="U1398" s="87"/>
      <c r="V1398" s="87"/>
      <c r="W1398" s="87"/>
      <c r="X1398" s="87"/>
      <c r="Y1398" s="87"/>
      <c r="Z1398" s="87"/>
      <c r="AA1398" s="87"/>
      <c r="AB1398" s="87"/>
      <c r="AC1398" s="87"/>
      <c r="AD1398" s="87"/>
      <c r="AE1398" s="87"/>
      <c r="AF1398" s="87"/>
      <c r="AG1398" s="87"/>
      <c r="AH1398" s="87"/>
      <c r="AI1398" s="87"/>
      <c r="AJ1398" s="87"/>
      <c r="AK1398" s="87"/>
      <c r="AL1398" s="87"/>
      <c r="AM1398" s="87"/>
      <c r="AN1398" s="87"/>
      <c r="AO1398" s="87"/>
      <c r="AP1398" s="87"/>
      <c r="AQ1398" s="87"/>
      <c r="AR1398" s="87"/>
      <c r="AS1398" s="87"/>
      <c r="AT1398" s="87"/>
      <c r="AU1398" s="87"/>
      <c r="AV1398" s="87"/>
      <c r="AW1398" s="87"/>
      <c r="AX1398" s="87"/>
      <c r="AY1398" s="87"/>
      <c r="AZ1398" s="87"/>
      <c r="BA1398" s="87"/>
      <c r="BB1398" s="87"/>
      <c r="BC1398" s="87"/>
      <c r="BD1398" s="87"/>
      <c r="BE1398" s="87"/>
      <c r="BF1398" s="87"/>
      <c r="BG1398" s="87"/>
      <c r="BH1398" s="87"/>
      <c r="BI1398" s="87"/>
      <c r="BJ1398" s="87"/>
      <c r="BK1398" s="87"/>
      <c r="BL1398" s="87"/>
      <c r="BM1398" s="87"/>
      <c r="BN1398" s="87"/>
      <c r="BO1398" s="87"/>
      <c r="BP1398" s="87"/>
      <c r="BQ1398" s="87"/>
      <c r="BR1398" s="87"/>
      <c r="BS1398" s="63"/>
    </row>
    <row r="1399" spans="4:71" s="64" customFormat="1" ht="9.75" customHeight="1" x14ac:dyDescent="0.3">
      <c r="D1399" s="87"/>
      <c r="E1399" s="87"/>
      <c r="F1399" s="87"/>
      <c r="G1399" s="87"/>
      <c r="H1399" s="87"/>
      <c r="I1399" s="87"/>
      <c r="J1399" s="87"/>
      <c r="K1399" s="87"/>
      <c r="L1399" s="87"/>
      <c r="M1399" s="87"/>
      <c r="N1399" s="87"/>
      <c r="O1399" s="87"/>
      <c r="P1399" s="87"/>
      <c r="Q1399" s="87"/>
      <c r="R1399" s="87"/>
      <c r="S1399" s="87"/>
      <c r="T1399" s="87"/>
      <c r="U1399" s="87"/>
      <c r="V1399" s="87"/>
      <c r="W1399" s="87"/>
      <c r="X1399" s="87"/>
      <c r="Y1399" s="87"/>
      <c r="Z1399" s="87"/>
      <c r="AA1399" s="87"/>
      <c r="AB1399" s="87"/>
      <c r="AC1399" s="87"/>
      <c r="AD1399" s="87"/>
      <c r="AE1399" s="87"/>
      <c r="AF1399" s="87"/>
      <c r="AG1399" s="87"/>
      <c r="AH1399" s="87"/>
      <c r="AI1399" s="87"/>
      <c r="AJ1399" s="87"/>
      <c r="AK1399" s="87"/>
      <c r="AL1399" s="87"/>
      <c r="AM1399" s="87"/>
      <c r="AN1399" s="87"/>
      <c r="AO1399" s="87"/>
      <c r="AP1399" s="87"/>
      <c r="AQ1399" s="87"/>
      <c r="AR1399" s="87"/>
      <c r="AS1399" s="87"/>
      <c r="AT1399" s="87"/>
      <c r="AU1399" s="87"/>
      <c r="AV1399" s="87"/>
      <c r="AW1399" s="87"/>
      <c r="AX1399" s="87"/>
      <c r="AY1399" s="87"/>
      <c r="AZ1399" s="87"/>
      <c r="BA1399" s="87"/>
      <c r="BB1399" s="87"/>
      <c r="BC1399" s="87"/>
      <c r="BD1399" s="87"/>
      <c r="BE1399" s="87"/>
      <c r="BF1399" s="87"/>
      <c r="BG1399" s="87"/>
      <c r="BH1399" s="87"/>
      <c r="BI1399" s="87"/>
      <c r="BJ1399" s="87"/>
      <c r="BK1399" s="87"/>
      <c r="BL1399" s="87"/>
      <c r="BM1399" s="87"/>
      <c r="BN1399" s="87"/>
      <c r="BO1399" s="87"/>
      <c r="BP1399" s="87"/>
      <c r="BQ1399" s="87"/>
      <c r="BR1399" s="87"/>
      <c r="BS1399" s="63"/>
    </row>
    <row r="1400" spans="4:71" s="64" customFormat="1" ht="9.75" customHeight="1" x14ac:dyDescent="0.3">
      <c r="D1400" s="87"/>
      <c r="E1400" s="87"/>
      <c r="F1400" s="87"/>
      <c r="G1400" s="87"/>
      <c r="H1400" s="87"/>
      <c r="I1400" s="87"/>
      <c r="J1400" s="87"/>
      <c r="K1400" s="87"/>
      <c r="L1400" s="87"/>
      <c r="M1400" s="87"/>
      <c r="N1400" s="87"/>
      <c r="O1400" s="87"/>
      <c r="P1400" s="87"/>
      <c r="Q1400" s="87"/>
      <c r="R1400" s="87"/>
      <c r="S1400" s="87"/>
      <c r="T1400" s="87"/>
      <c r="U1400" s="87"/>
      <c r="V1400" s="87"/>
      <c r="W1400" s="87"/>
      <c r="X1400" s="87"/>
      <c r="Y1400" s="87"/>
      <c r="Z1400" s="87"/>
      <c r="AA1400" s="87"/>
      <c r="AB1400" s="87"/>
      <c r="AC1400" s="87"/>
      <c r="AD1400" s="87"/>
      <c r="AE1400" s="87"/>
      <c r="AF1400" s="87"/>
      <c r="AG1400" s="87"/>
      <c r="AH1400" s="87"/>
      <c r="AI1400" s="87"/>
      <c r="AJ1400" s="87"/>
      <c r="AK1400" s="87"/>
      <c r="AL1400" s="87"/>
      <c r="AM1400" s="87"/>
      <c r="AN1400" s="87"/>
      <c r="AO1400" s="87"/>
      <c r="AP1400" s="87"/>
      <c r="AQ1400" s="87"/>
      <c r="AR1400" s="87"/>
      <c r="AS1400" s="87"/>
      <c r="AT1400" s="87"/>
      <c r="AU1400" s="87"/>
      <c r="AV1400" s="87"/>
      <c r="AW1400" s="87"/>
      <c r="AX1400" s="87"/>
      <c r="AY1400" s="87"/>
      <c r="AZ1400" s="87"/>
      <c r="BA1400" s="87"/>
      <c r="BB1400" s="87"/>
      <c r="BC1400" s="87"/>
      <c r="BD1400" s="87"/>
      <c r="BE1400" s="87"/>
      <c r="BF1400" s="87"/>
      <c r="BG1400" s="87"/>
      <c r="BH1400" s="87"/>
      <c r="BI1400" s="87"/>
      <c r="BJ1400" s="87"/>
      <c r="BK1400" s="87"/>
      <c r="BL1400" s="87"/>
      <c r="BM1400" s="87"/>
      <c r="BN1400" s="87"/>
      <c r="BO1400" s="87"/>
      <c r="BP1400" s="87"/>
      <c r="BQ1400" s="87"/>
      <c r="BR1400" s="87"/>
      <c r="BS1400" s="63"/>
    </row>
    <row r="1401" spans="4:71" s="64" customFormat="1" ht="9.75" customHeight="1" x14ac:dyDescent="0.3">
      <c r="D1401" s="87"/>
      <c r="E1401" s="87"/>
      <c r="F1401" s="87"/>
      <c r="G1401" s="87"/>
      <c r="H1401" s="87"/>
      <c r="I1401" s="87"/>
      <c r="J1401" s="87"/>
      <c r="K1401" s="87"/>
      <c r="L1401" s="87"/>
      <c r="M1401" s="87"/>
      <c r="N1401" s="87"/>
      <c r="O1401" s="87"/>
      <c r="P1401" s="87"/>
      <c r="Q1401" s="87"/>
      <c r="R1401" s="87"/>
      <c r="S1401" s="87"/>
      <c r="T1401" s="87"/>
      <c r="U1401" s="87"/>
      <c r="V1401" s="87"/>
      <c r="W1401" s="87"/>
      <c r="X1401" s="87"/>
      <c r="Y1401" s="87"/>
      <c r="Z1401" s="87"/>
      <c r="AA1401" s="87"/>
      <c r="AB1401" s="87"/>
      <c r="AC1401" s="87"/>
      <c r="AD1401" s="87"/>
      <c r="AE1401" s="87"/>
      <c r="AF1401" s="87"/>
      <c r="AG1401" s="87"/>
      <c r="AH1401" s="87"/>
      <c r="AI1401" s="87"/>
      <c r="AJ1401" s="87"/>
      <c r="AK1401" s="87"/>
      <c r="AL1401" s="87"/>
      <c r="AM1401" s="87"/>
      <c r="AN1401" s="87"/>
      <c r="AO1401" s="87"/>
      <c r="AP1401" s="87"/>
      <c r="AQ1401" s="87"/>
      <c r="AR1401" s="87"/>
      <c r="AS1401" s="87"/>
      <c r="AT1401" s="87"/>
      <c r="AU1401" s="87"/>
      <c r="AV1401" s="87"/>
      <c r="AW1401" s="87"/>
      <c r="AX1401" s="87"/>
      <c r="AY1401" s="87"/>
      <c r="AZ1401" s="87"/>
      <c r="BA1401" s="87"/>
      <c r="BB1401" s="87"/>
      <c r="BC1401" s="87"/>
      <c r="BD1401" s="87"/>
      <c r="BE1401" s="87"/>
      <c r="BF1401" s="87"/>
      <c r="BG1401" s="87"/>
      <c r="BH1401" s="87"/>
      <c r="BI1401" s="87"/>
      <c r="BJ1401" s="87"/>
      <c r="BK1401" s="87"/>
      <c r="BL1401" s="87"/>
      <c r="BM1401" s="87"/>
      <c r="BN1401" s="87"/>
      <c r="BO1401" s="87"/>
      <c r="BP1401" s="87"/>
      <c r="BQ1401" s="87"/>
      <c r="BR1401" s="87"/>
      <c r="BS1401" s="63"/>
    </row>
    <row r="1402" spans="4:71" s="64" customFormat="1" ht="9.75" customHeight="1" x14ac:dyDescent="0.3">
      <c r="D1402" s="87"/>
      <c r="E1402" s="87"/>
      <c r="F1402" s="87"/>
      <c r="G1402" s="87"/>
      <c r="H1402" s="87"/>
      <c r="I1402" s="87"/>
      <c r="J1402" s="87"/>
      <c r="K1402" s="87"/>
      <c r="L1402" s="87"/>
      <c r="M1402" s="87"/>
      <c r="N1402" s="87"/>
      <c r="O1402" s="87"/>
      <c r="P1402" s="87"/>
      <c r="Q1402" s="87"/>
      <c r="R1402" s="87"/>
      <c r="S1402" s="87"/>
      <c r="T1402" s="87"/>
      <c r="U1402" s="87"/>
      <c r="V1402" s="87"/>
      <c r="W1402" s="87"/>
      <c r="X1402" s="87"/>
      <c r="Y1402" s="87"/>
      <c r="Z1402" s="87"/>
      <c r="AA1402" s="87"/>
      <c r="AB1402" s="87"/>
      <c r="AC1402" s="87"/>
      <c r="AD1402" s="87"/>
      <c r="AE1402" s="87"/>
      <c r="AF1402" s="87"/>
      <c r="AG1402" s="87"/>
      <c r="AH1402" s="87"/>
      <c r="AI1402" s="87"/>
      <c r="AJ1402" s="87"/>
      <c r="AK1402" s="87"/>
      <c r="AL1402" s="87"/>
      <c r="AM1402" s="87"/>
      <c r="AN1402" s="87"/>
      <c r="AO1402" s="87"/>
      <c r="AP1402" s="87"/>
      <c r="AQ1402" s="87"/>
      <c r="AR1402" s="87"/>
      <c r="AS1402" s="87"/>
      <c r="AT1402" s="87"/>
      <c r="AU1402" s="87"/>
      <c r="AV1402" s="87"/>
      <c r="AW1402" s="87"/>
      <c r="AX1402" s="87"/>
      <c r="AY1402" s="87"/>
      <c r="AZ1402" s="87"/>
      <c r="BA1402" s="87"/>
      <c r="BB1402" s="87"/>
      <c r="BC1402" s="87"/>
      <c r="BD1402" s="87"/>
      <c r="BE1402" s="87"/>
      <c r="BF1402" s="87"/>
      <c r="BG1402" s="87"/>
      <c r="BH1402" s="87"/>
      <c r="BI1402" s="87"/>
      <c r="BJ1402" s="87"/>
      <c r="BK1402" s="87"/>
      <c r="BL1402" s="87"/>
      <c r="BM1402" s="87"/>
      <c r="BN1402" s="87"/>
      <c r="BO1402" s="87"/>
      <c r="BP1402" s="87"/>
      <c r="BQ1402" s="87"/>
      <c r="BR1402" s="87"/>
      <c r="BS1402" s="63"/>
    </row>
    <row r="1403" spans="4:71" s="64" customFormat="1" ht="9.75" customHeight="1" x14ac:dyDescent="0.3">
      <c r="D1403" s="87"/>
      <c r="E1403" s="87"/>
      <c r="F1403" s="87"/>
      <c r="G1403" s="87"/>
      <c r="H1403" s="87"/>
      <c r="I1403" s="87"/>
      <c r="J1403" s="87"/>
      <c r="K1403" s="87"/>
      <c r="L1403" s="87"/>
      <c r="M1403" s="87"/>
      <c r="N1403" s="87"/>
      <c r="O1403" s="87"/>
      <c r="P1403" s="87"/>
      <c r="Q1403" s="87"/>
      <c r="R1403" s="87"/>
      <c r="S1403" s="87"/>
      <c r="T1403" s="87"/>
      <c r="U1403" s="87"/>
      <c r="V1403" s="87"/>
      <c r="W1403" s="87"/>
      <c r="X1403" s="87"/>
      <c r="Y1403" s="87"/>
      <c r="Z1403" s="87"/>
      <c r="AA1403" s="87"/>
      <c r="AB1403" s="87"/>
      <c r="AC1403" s="87"/>
      <c r="AD1403" s="87"/>
      <c r="AE1403" s="87"/>
      <c r="AF1403" s="87"/>
      <c r="AG1403" s="87"/>
      <c r="AH1403" s="87"/>
      <c r="AI1403" s="87"/>
      <c r="AJ1403" s="87"/>
      <c r="AK1403" s="87"/>
      <c r="AL1403" s="87"/>
      <c r="AM1403" s="87"/>
      <c r="AN1403" s="87"/>
      <c r="AO1403" s="87"/>
      <c r="AP1403" s="87"/>
      <c r="AQ1403" s="87"/>
      <c r="AR1403" s="87"/>
      <c r="AS1403" s="87"/>
      <c r="AT1403" s="87"/>
      <c r="AU1403" s="87"/>
      <c r="AV1403" s="87"/>
      <c r="AW1403" s="87"/>
      <c r="AX1403" s="87"/>
      <c r="AY1403" s="87"/>
      <c r="AZ1403" s="87"/>
      <c r="BA1403" s="87"/>
      <c r="BB1403" s="87"/>
      <c r="BC1403" s="87"/>
      <c r="BD1403" s="87"/>
      <c r="BE1403" s="87"/>
      <c r="BF1403" s="87"/>
      <c r="BG1403" s="87"/>
      <c r="BH1403" s="87"/>
      <c r="BI1403" s="87"/>
      <c r="BJ1403" s="87"/>
      <c r="BK1403" s="87"/>
      <c r="BL1403" s="87"/>
      <c r="BM1403" s="87"/>
      <c r="BN1403" s="87"/>
      <c r="BO1403" s="87"/>
      <c r="BP1403" s="87"/>
      <c r="BQ1403" s="87"/>
      <c r="BR1403" s="87"/>
      <c r="BS1403" s="63"/>
    </row>
    <row r="1404" spans="4:71" s="64" customFormat="1" ht="9.75" customHeight="1" x14ac:dyDescent="0.3">
      <c r="D1404" s="87"/>
      <c r="E1404" s="87"/>
      <c r="F1404" s="87"/>
      <c r="G1404" s="87"/>
      <c r="H1404" s="87"/>
      <c r="I1404" s="87"/>
      <c r="J1404" s="87"/>
      <c r="K1404" s="87"/>
      <c r="L1404" s="87"/>
      <c r="M1404" s="87"/>
      <c r="N1404" s="87"/>
      <c r="O1404" s="87"/>
      <c r="P1404" s="87"/>
      <c r="Q1404" s="87"/>
      <c r="R1404" s="87"/>
      <c r="S1404" s="87"/>
      <c r="T1404" s="87"/>
      <c r="U1404" s="87"/>
      <c r="V1404" s="87"/>
      <c r="W1404" s="87"/>
      <c r="X1404" s="87"/>
      <c r="Y1404" s="87"/>
      <c r="Z1404" s="87"/>
      <c r="AA1404" s="87"/>
      <c r="AB1404" s="87"/>
      <c r="AC1404" s="87"/>
      <c r="AD1404" s="87"/>
      <c r="AE1404" s="87"/>
      <c r="AF1404" s="87"/>
      <c r="AG1404" s="87"/>
      <c r="AH1404" s="87"/>
      <c r="AI1404" s="87"/>
      <c r="AJ1404" s="87"/>
      <c r="AK1404" s="87"/>
      <c r="AL1404" s="87"/>
      <c r="AM1404" s="87"/>
      <c r="AN1404" s="87"/>
      <c r="AO1404" s="87"/>
      <c r="AP1404" s="87"/>
      <c r="AQ1404" s="87"/>
      <c r="AR1404" s="87"/>
      <c r="AS1404" s="87"/>
      <c r="AT1404" s="87"/>
      <c r="AU1404" s="87"/>
      <c r="AV1404" s="87"/>
      <c r="AW1404" s="87"/>
      <c r="AX1404" s="87"/>
      <c r="AY1404" s="87"/>
      <c r="AZ1404" s="87"/>
      <c r="BA1404" s="87"/>
      <c r="BB1404" s="87"/>
      <c r="BC1404" s="87"/>
      <c r="BD1404" s="87"/>
      <c r="BE1404" s="87"/>
      <c r="BF1404" s="87"/>
      <c r="BG1404" s="87"/>
      <c r="BH1404" s="87"/>
      <c r="BI1404" s="87"/>
      <c r="BJ1404" s="87"/>
      <c r="BK1404" s="87"/>
      <c r="BL1404" s="87"/>
      <c r="BM1404" s="87"/>
      <c r="BN1404" s="87"/>
      <c r="BO1404" s="87"/>
      <c r="BP1404" s="87"/>
      <c r="BQ1404" s="87"/>
      <c r="BR1404" s="87"/>
      <c r="BS1404" s="63"/>
    </row>
    <row r="1405" spans="4:71" s="64" customFormat="1" ht="9.75" customHeight="1" x14ac:dyDescent="0.3">
      <c r="D1405" s="87"/>
      <c r="E1405" s="87"/>
      <c r="F1405" s="87"/>
      <c r="G1405" s="87"/>
      <c r="H1405" s="87"/>
      <c r="I1405" s="87"/>
      <c r="J1405" s="87"/>
      <c r="K1405" s="87"/>
      <c r="L1405" s="87"/>
      <c r="M1405" s="87"/>
      <c r="N1405" s="87"/>
      <c r="O1405" s="87"/>
      <c r="P1405" s="87"/>
      <c r="Q1405" s="87"/>
      <c r="R1405" s="87"/>
      <c r="S1405" s="87"/>
      <c r="T1405" s="87"/>
      <c r="U1405" s="87"/>
      <c r="V1405" s="87"/>
      <c r="W1405" s="87"/>
      <c r="X1405" s="87"/>
      <c r="Y1405" s="87"/>
      <c r="Z1405" s="87"/>
      <c r="AA1405" s="87"/>
      <c r="AB1405" s="87"/>
      <c r="AC1405" s="87"/>
      <c r="AD1405" s="87"/>
      <c r="AE1405" s="87"/>
      <c r="AF1405" s="87"/>
      <c r="AG1405" s="87"/>
      <c r="AH1405" s="87"/>
      <c r="AI1405" s="87"/>
      <c r="AJ1405" s="87"/>
      <c r="AK1405" s="87"/>
      <c r="AL1405" s="87"/>
      <c r="AM1405" s="87"/>
      <c r="AN1405" s="87"/>
      <c r="AO1405" s="87"/>
      <c r="AP1405" s="87"/>
      <c r="AQ1405" s="87"/>
      <c r="AR1405" s="87"/>
      <c r="AS1405" s="87"/>
      <c r="AT1405" s="87"/>
      <c r="AU1405" s="87"/>
      <c r="AV1405" s="87"/>
      <c r="AW1405" s="87"/>
      <c r="AX1405" s="87"/>
      <c r="AY1405" s="87"/>
      <c r="AZ1405" s="87"/>
      <c r="BA1405" s="87"/>
      <c r="BB1405" s="87"/>
      <c r="BC1405" s="87"/>
      <c r="BD1405" s="87"/>
      <c r="BE1405" s="87"/>
      <c r="BF1405" s="87"/>
      <c r="BG1405" s="87"/>
      <c r="BH1405" s="87"/>
      <c r="BI1405" s="87"/>
      <c r="BJ1405" s="87"/>
      <c r="BK1405" s="87"/>
      <c r="BL1405" s="87"/>
      <c r="BM1405" s="87"/>
      <c r="BN1405" s="87"/>
      <c r="BO1405" s="87"/>
      <c r="BP1405" s="87"/>
      <c r="BQ1405" s="87"/>
      <c r="BR1405" s="87"/>
      <c r="BS1405" s="63"/>
    </row>
    <row r="1406" spans="4:71" s="64" customFormat="1" ht="9.75" customHeight="1" x14ac:dyDescent="0.3">
      <c r="D1406" s="87"/>
      <c r="E1406" s="87"/>
      <c r="F1406" s="87"/>
      <c r="G1406" s="87"/>
      <c r="H1406" s="87"/>
      <c r="I1406" s="87"/>
      <c r="J1406" s="87"/>
      <c r="K1406" s="87"/>
      <c r="L1406" s="87"/>
      <c r="M1406" s="87"/>
      <c r="N1406" s="87"/>
      <c r="O1406" s="87"/>
      <c r="P1406" s="87"/>
      <c r="Q1406" s="87"/>
      <c r="R1406" s="87"/>
      <c r="S1406" s="87"/>
      <c r="T1406" s="87"/>
      <c r="U1406" s="87"/>
      <c r="V1406" s="87"/>
      <c r="W1406" s="87"/>
      <c r="X1406" s="87"/>
      <c r="Y1406" s="87"/>
      <c r="Z1406" s="87"/>
      <c r="AA1406" s="87"/>
      <c r="AB1406" s="87"/>
      <c r="AC1406" s="87"/>
      <c r="AD1406" s="87"/>
      <c r="AE1406" s="87"/>
      <c r="AF1406" s="87"/>
      <c r="AG1406" s="87"/>
      <c r="AH1406" s="87"/>
      <c r="AI1406" s="87"/>
      <c r="AJ1406" s="87"/>
      <c r="AK1406" s="87"/>
      <c r="AL1406" s="87"/>
      <c r="AM1406" s="87"/>
      <c r="AN1406" s="87"/>
      <c r="AO1406" s="87"/>
      <c r="AP1406" s="87"/>
      <c r="AQ1406" s="87"/>
      <c r="AR1406" s="87"/>
      <c r="AS1406" s="87"/>
      <c r="AT1406" s="87"/>
      <c r="AU1406" s="87"/>
      <c r="AV1406" s="87"/>
      <c r="AW1406" s="87"/>
      <c r="AX1406" s="87"/>
      <c r="AY1406" s="87"/>
      <c r="AZ1406" s="87"/>
      <c r="BA1406" s="87"/>
      <c r="BB1406" s="87"/>
      <c r="BC1406" s="87"/>
      <c r="BD1406" s="87"/>
      <c r="BE1406" s="87"/>
      <c r="BF1406" s="87"/>
      <c r="BG1406" s="87"/>
      <c r="BH1406" s="87"/>
      <c r="BI1406" s="87"/>
      <c r="BJ1406" s="87"/>
      <c r="BK1406" s="87"/>
      <c r="BL1406" s="87"/>
      <c r="BM1406" s="87"/>
      <c r="BN1406" s="87"/>
      <c r="BO1406" s="87"/>
      <c r="BP1406" s="87"/>
      <c r="BQ1406" s="87"/>
      <c r="BR1406" s="87"/>
      <c r="BS1406" s="63"/>
    </row>
    <row r="1407" spans="4:71" s="64" customFormat="1" ht="9.75" customHeight="1" x14ac:dyDescent="0.3">
      <c r="D1407" s="87"/>
      <c r="E1407" s="87"/>
      <c r="F1407" s="87"/>
      <c r="G1407" s="87"/>
      <c r="H1407" s="87"/>
      <c r="I1407" s="87"/>
      <c r="J1407" s="87"/>
      <c r="K1407" s="87"/>
      <c r="L1407" s="87"/>
      <c r="M1407" s="87"/>
      <c r="N1407" s="87"/>
      <c r="O1407" s="87"/>
      <c r="P1407" s="87"/>
      <c r="Q1407" s="87"/>
      <c r="R1407" s="87"/>
      <c r="S1407" s="87"/>
      <c r="T1407" s="87"/>
      <c r="U1407" s="87"/>
      <c r="V1407" s="87"/>
      <c r="W1407" s="87"/>
      <c r="X1407" s="87"/>
      <c r="Y1407" s="87"/>
      <c r="Z1407" s="87"/>
      <c r="AA1407" s="87"/>
      <c r="AB1407" s="87"/>
      <c r="AC1407" s="87"/>
      <c r="AD1407" s="87"/>
      <c r="AE1407" s="87"/>
      <c r="AF1407" s="87"/>
      <c r="AG1407" s="87"/>
      <c r="AH1407" s="87"/>
      <c r="AI1407" s="87"/>
      <c r="AJ1407" s="87"/>
      <c r="AK1407" s="87"/>
      <c r="AL1407" s="87"/>
      <c r="AM1407" s="87"/>
      <c r="AN1407" s="87"/>
      <c r="AO1407" s="87"/>
      <c r="AP1407" s="87"/>
      <c r="AQ1407" s="87"/>
      <c r="AR1407" s="87"/>
      <c r="AS1407" s="87"/>
      <c r="AT1407" s="87"/>
      <c r="AU1407" s="87"/>
      <c r="AV1407" s="87"/>
      <c r="AW1407" s="87"/>
      <c r="AX1407" s="87"/>
      <c r="AY1407" s="87"/>
      <c r="AZ1407" s="87"/>
      <c r="BA1407" s="87"/>
      <c r="BB1407" s="87"/>
      <c r="BC1407" s="87"/>
      <c r="BD1407" s="87"/>
      <c r="BE1407" s="87"/>
      <c r="BF1407" s="87"/>
      <c r="BG1407" s="87"/>
      <c r="BH1407" s="87"/>
      <c r="BI1407" s="87"/>
      <c r="BJ1407" s="87"/>
      <c r="BK1407" s="87"/>
      <c r="BL1407" s="87"/>
      <c r="BM1407" s="87"/>
      <c r="BN1407" s="87"/>
      <c r="BO1407" s="87"/>
      <c r="BP1407" s="87"/>
      <c r="BQ1407" s="87"/>
      <c r="BR1407" s="87"/>
      <c r="BS1407" s="63"/>
    </row>
    <row r="1408" spans="4:71" s="64" customFormat="1" ht="9.75" customHeight="1" x14ac:dyDescent="0.3">
      <c r="D1408" s="87"/>
      <c r="E1408" s="87"/>
      <c r="F1408" s="87"/>
      <c r="G1408" s="87"/>
      <c r="H1408" s="87"/>
      <c r="I1408" s="87"/>
      <c r="J1408" s="87"/>
      <c r="K1408" s="87"/>
      <c r="L1408" s="87"/>
      <c r="M1408" s="87"/>
      <c r="N1408" s="87"/>
      <c r="O1408" s="87"/>
      <c r="P1408" s="87"/>
      <c r="Q1408" s="87"/>
      <c r="R1408" s="87"/>
      <c r="S1408" s="87"/>
      <c r="T1408" s="87"/>
      <c r="U1408" s="87"/>
      <c r="V1408" s="87"/>
      <c r="W1408" s="87"/>
      <c r="X1408" s="87"/>
      <c r="Y1408" s="87"/>
      <c r="Z1408" s="87"/>
      <c r="AA1408" s="87"/>
      <c r="AB1408" s="87"/>
      <c r="AC1408" s="87"/>
      <c r="AD1408" s="87"/>
      <c r="AE1408" s="87"/>
      <c r="AF1408" s="87"/>
      <c r="AG1408" s="87"/>
      <c r="AH1408" s="87"/>
      <c r="AI1408" s="87"/>
      <c r="AJ1408" s="87"/>
      <c r="AK1408" s="87"/>
      <c r="AL1408" s="87"/>
      <c r="AM1408" s="87"/>
      <c r="AN1408" s="87"/>
      <c r="AO1408" s="87"/>
      <c r="AP1408" s="87"/>
      <c r="AQ1408" s="87"/>
      <c r="AR1408" s="87"/>
      <c r="AS1408" s="87"/>
      <c r="AT1408" s="87"/>
      <c r="AU1408" s="87"/>
      <c r="AV1408" s="87"/>
      <c r="AW1408" s="87"/>
      <c r="AX1408" s="87"/>
      <c r="AY1408" s="87"/>
      <c r="AZ1408" s="87"/>
      <c r="BA1408" s="87"/>
      <c r="BB1408" s="87"/>
      <c r="BC1408" s="87"/>
      <c r="BD1408" s="87"/>
      <c r="BE1408" s="87"/>
      <c r="BF1408" s="87"/>
      <c r="BG1408" s="87"/>
      <c r="BH1408" s="87"/>
      <c r="BI1408" s="87"/>
      <c r="BJ1408" s="87"/>
      <c r="BK1408" s="87"/>
      <c r="BL1408" s="87"/>
      <c r="BM1408" s="87"/>
      <c r="BN1408" s="87"/>
      <c r="BO1408" s="87"/>
      <c r="BP1408" s="87"/>
      <c r="BQ1408" s="87"/>
      <c r="BR1408" s="87"/>
      <c r="BS1408" s="63"/>
    </row>
    <row r="1409" spans="4:71" s="64" customFormat="1" ht="9.75" customHeight="1" x14ac:dyDescent="0.3">
      <c r="D1409" s="87"/>
      <c r="E1409" s="87"/>
      <c r="F1409" s="87"/>
      <c r="G1409" s="87"/>
      <c r="H1409" s="87"/>
      <c r="I1409" s="87"/>
      <c r="J1409" s="87"/>
      <c r="K1409" s="87"/>
      <c r="L1409" s="87"/>
      <c r="M1409" s="87"/>
      <c r="N1409" s="87"/>
      <c r="O1409" s="87"/>
      <c r="P1409" s="87"/>
      <c r="Q1409" s="87"/>
      <c r="R1409" s="87"/>
      <c r="S1409" s="87"/>
      <c r="T1409" s="87"/>
      <c r="U1409" s="87"/>
      <c r="V1409" s="87"/>
      <c r="W1409" s="87"/>
      <c r="X1409" s="87"/>
      <c r="Y1409" s="87"/>
      <c r="Z1409" s="87"/>
      <c r="AA1409" s="87"/>
      <c r="AB1409" s="87"/>
      <c r="AC1409" s="87"/>
      <c r="AD1409" s="87"/>
      <c r="AE1409" s="87"/>
      <c r="AF1409" s="87"/>
      <c r="AG1409" s="87"/>
      <c r="AH1409" s="87"/>
      <c r="AI1409" s="87"/>
      <c r="AJ1409" s="87"/>
      <c r="AK1409" s="87"/>
      <c r="AL1409" s="87"/>
      <c r="AM1409" s="87"/>
      <c r="AN1409" s="87"/>
      <c r="AO1409" s="87"/>
      <c r="AP1409" s="87"/>
      <c r="AQ1409" s="87"/>
      <c r="AR1409" s="87"/>
      <c r="AS1409" s="87"/>
      <c r="AT1409" s="87"/>
      <c r="AU1409" s="87"/>
      <c r="AV1409" s="87"/>
      <c r="AW1409" s="87"/>
      <c r="AX1409" s="87"/>
      <c r="AY1409" s="87"/>
      <c r="AZ1409" s="87"/>
      <c r="BA1409" s="87"/>
      <c r="BB1409" s="87"/>
      <c r="BC1409" s="87"/>
      <c r="BD1409" s="87"/>
      <c r="BE1409" s="87"/>
      <c r="BF1409" s="87"/>
      <c r="BG1409" s="87"/>
      <c r="BH1409" s="87"/>
      <c r="BI1409" s="87"/>
      <c r="BJ1409" s="87"/>
      <c r="BK1409" s="87"/>
      <c r="BL1409" s="87"/>
      <c r="BM1409" s="87"/>
      <c r="BN1409" s="87"/>
      <c r="BO1409" s="87"/>
      <c r="BP1409" s="87"/>
      <c r="BQ1409" s="87"/>
      <c r="BR1409" s="87"/>
      <c r="BS1409" s="63"/>
    </row>
    <row r="1410" spans="4:71" s="64" customFormat="1" ht="9.75" customHeight="1" x14ac:dyDescent="0.3">
      <c r="D1410" s="87"/>
      <c r="E1410" s="87"/>
      <c r="F1410" s="87"/>
      <c r="G1410" s="87"/>
      <c r="H1410" s="87"/>
      <c r="I1410" s="87"/>
      <c r="J1410" s="87"/>
      <c r="K1410" s="87"/>
      <c r="L1410" s="87"/>
      <c r="M1410" s="87"/>
      <c r="N1410" s="87"/>
      <c r="O1410" s="87"/>
      <c r="P1410" s="87"/>
      <c r="Q1410" s="87"/>
      <c r="R1410" s="87"/>
      <c r="S1410" s="87"/>
      <c r="T1410" s="87"/>
      <c r="U1410" s="87"/>
      <c r="V1410" s="87"/>
      <c r="W1410" s="87"/>
      <c r="X1410" s="87"/>
      <c r="Y1410" s="87"/>
      <c r="Z1410" s="87"/>
      <c r="AA1410" s="87"/>
      <c r="AB1410" s="87"/>
      <c r="AC1410" s="87"/>
      <c r="AD1410" s="87"/>
      <c r="AE1410" s="87"/>
      <c r="AF1410" s="87"/>
      <c r="AG1410" s="87"/>
      <c r="AH1410" s="87"/>
      <c r="AI1410" s="87"/>
      <c r="AJ1410" s="87"/>
      <c r="AK1410" s="87"/>
      <c r="AL1410" s="87"/>
      <c r="AM1410" s="87"/>
      <c r="AN1410" s="87"/>
      <c r="AO1410" s="87"/>
      <c r="AP1410" s="87"/>
      <c r="AQ1410" s="87"/>
      <c r="AR1410" s="87"/>
      <c r="AS1410" s="87"/>
      <c r="AT1410" s="87"/>
      <c r="AU1410" s="87"/>
      <c r="AV1410" s="87"/>
      <c r="AW1410" s="87"/>
      <c r="AX1410" s="87"/>
      <c r="AY1410" s="87"/>
      <c r="AZ1410" s="87"/>
      <c r="BA1410" s="87"/>
      <c r="BB1410" s="87"/>
      <c r="BC1410" s="87"/>
      <c r="BD1410" s="87"/>
      <c r="BE1410" s="87"/>
      <c r="BF1410" s="87"/>
      <c r="BG1410" s="87"/>
      <c r="BH1410" s="87"/>
      <c r="BI1410" s="87"/>
      <c r="BJ1410" s="87"/>
      <c r="BK1410" s="87"/>
      <c r="BL1410" s="87"/>
      <c r="BM1410" s="87"/>
      <c r="BN1410" s="87"/>
      <c r="BO1410" s="87"/>
      <c r="BP1410" s="87"/>
      <c r="BQ1410" s="87"/>
      <c r="BR1410" s="87"/>
      <c r="BS1410" s="63"/>
    </row>
    <row r="1411" spans="4:71" s="64" customFormat="1" ht="9.75" customHeight="1" x14ac:dyDescent="0.3">
      <c r="D1411" s="87"/>
      <c r="E1411" s="87"/>
      <c r="F1411" s="87"/>
      <c r="G1411" s="87"/>
      <c r="H1411" s="87"/>
      <c r="I1411" s="87"/>
      <c r="J1411" s="87"/>
      <c r="K1411" s="87"/>
      <c r="L1411" s="87"/>
      <c r="M1411" s="87"/>
      <c r="N1411" s="87"/>
      <c r="O1411" s="87"/>
      <c r="P1411" s="87"/>
      <c r="Q1411" s="87"/>
      <c r="R1411" s="87"/>
      <c r="S1411" s="87"/>
      <c r="T1411" s="87"/>
      <c r="U1411" s="87"/>
      <c r="V1411" s="87"/>
      <c r="W1411" s="87"/>
      <c r="X1411" s="87"/>
      <c r="Y1411" s="87"/>
      <c r="Z1411" s="87"/>
      <c r="AA1411" s="87"/>
      <c r="AB1411" s="87"/>
      <c r="AC1411" s="87"/>
      <c r="AD1411" s="87"/>
      <c r="AE1411" s="87"/>
      <c r="AF1411" s="87"/>
      <c r="AG1411" s="87"/>
      <c r="AH1411" s="87"/>
      <c r="AI1411" s="87"/>
      <c r="AJ1411" s="87"/>
      <c r="AK1411" s="87"/>
      <c r="AL1411" s="87"/>
      <c r="AM1411" s="87"/>
      <c r="AN1411" s="87"/>
      <c r="AO1411" s="87"/>
      <c r="AP1411" s="87"/>
      <c r="AQ1411" s="87"/>
      <c r="AR1411" s="87"/>
      <c r="AS1411" s="87"/>
      <c r="AT1411" s="87"/>
      <c r="AU1411" s="87"/>
      <c r="AV1411" s="87"/>
      <c r="AW1411" s="87"/>
      <c r="AX1411" s="87"/>
      <c r="AY1411" s="87"/>
      <c r="AZ1411" s="87"/>
      <c r="BA1411" s="87"/>
      <c r="BB1411" s="87"/>
      <c r="BC1411" s="87"/>
      <c r="BD1411" s="87"/>
      <c r="BE1411" s="87"/>
      <c r="BF1411" s="87"/>
      <c r="BG1411" s="87"/>
      <c r="BH1411" s="87"/>
      <c r="BI1411" s="87"/>
      <c r="BJ1411" s="87"/>
      <c r="BK1411" s="87"/>
      <c r="BL1411" s="87"/>
      <c r="BM1411" s="87"/>
      <c r="BN1411" s="87"/>
      <c r="BO1411" s="87"/>
      <c r="BP1411" s="87"/>
      <c r="BQ1411" s="87"/>
      <c r="BR1411" s="87"/>
      <c r="BS1411" s="63"/>
    </row>
    <row r="1412" spans="4:71" s="64" customFormat="1" ht="9.75" customHeight="1" x14ac:dyDescent="0.3">
      <c r="D1412" s="87"/>
      <c r="E1412" s="87"/>
      <c r="F1412" s="87"/>
      <c r="G1412" s="87"/>
      <c r="H1412" s="87"/>
      <c r="I1412" s="87"/>
      <c r="J1412" s="87"/>
      <c r="K1412" s="87"/>
      <c r="L1412" s="87"/>
      <c r="M1412" s="87"/>
      <c r="N1412" s="87"/>
      <c r="O1412" s="87"/>
      <c r="P1412" s="87"/>
      <c r="Q1412" s="87"/>
      <c r="R1412" s="87"/>
      <c r="S1412" s="87"/>
      <c r="T1412" s="87"/>
      <c r="U1412" s="87"/>
      <c r="V1412" s="87"/>
      <c r="W1412" s="87"/>
      <c r="X1412" s="87"/>
      <c r="Y1412" s="87"/>
      <c r="Z1412" s="87"/>
      <c r="AA1412" s="87"/>
      <c r="AB1412" s="87"/>
      <c r="AC1412" s="87"/>
      <c r="AD1412" s="87"/>
      <c r="AE1412" s="87"/>
      <c r="AF1412" s="87"/>
      <c r="AG1412" s="87"/>
      <c r="AH1412" s="87"/>
      <c r="AI1412" s="87"/>
      <c r="AJ1412" s="87"/>
      <c r="AK1412" s="87"/>
      <c r="AL1412" s="87"/>
      <c r="AM1412" s="87"/>
      <c r="AN1412" s="87"/>
      <c r="AO1412" s="87"/>
      <c r="AP1412" s="87"/>
      <c r="AQ1412" s="87"/>
      <c r="AR1412" s="87"/>
      <c r="AS1412" s="87"/>
      <c r="AT1412" s="87"/>
      <c r="AU1412" s="87"/>
      <c r="AV1412" s="87"/>
      <c r="AW1412" s="87"/>
      <c r="AX1412" s="87"/>
      <c r="AY1412" s="87"/>
      <c r="AZ1412" s="87"/>
      <c r="BA1412" s="87"/>
      <c r="BB1412" s="87"/>
      <c r="BC1412" s="87"/>
      <c r="BD1412" s="87"/>
      <c r="BE1412" s="87"/>
      <c r="BF1412" s="87"/>
      <c r="BG1412" s="87"/>
      <c r="BH1412" s="87"/>
      <c r="BI1412" s="87"/>
      <c r="BJ1412" s="87"/>
      <c r="BK1412" s="87"/>
      <c r="BL1412" s="87"/>
      <c r="BM1412" s="87"/>
      <c r="BN1412" s="87"/>
      <c r="BO1412" s="87"/>
      <c r="BP1412" s="87"/>
      <c r="BQ1412" s="87"/>
      <c r="BR1412" s="87"/>
      <c r="BS1412" s="63"/>
    </row>
    <row r="1413" spans="4:71" s="64" customFormat="1" ht="9.75" customHeight="1" x14ac:dyDescent="0.3">
      <c r="D1413" s="87"/>
      <c r="E1413" s="87"/>
      <c r="F1413" s="87"/>
      <c r="G1413" s="87"/>
      <c r="H1413" s="87"/>
      <c r="I1413" s="87"/>
      <c r="J1413" s="87"/>
      <c r="K1413" s="87"/>
      <c r="L1413" s="87"/>
      <c r="M1413" s="87"/>
      <c r="N1413" s="87"/>
      <c r="O1413" s="87"/>
      <c r="P1413" s="87"/>
      <c r="Q1413" s="87"/>
      <c r="R1413" s="87"/>
      <c r="S1413" s="87"/>
      <c r="T1413" s="87"/>
      <c r="U1413" s="87"/>
      <c r="V1413" s="87"/>
      <c r="W1413" s="87"/>
      <c r="X1413" s="87"/>
      <c r="Y1413" s="87"/>
      <c r="Z1413" s="87"/>
      <c r="AA1413" s="87"/>
      <c r="AB1413" s="87"/>
      <c r="AC1413" s="87"/>
      <c r="AD1413" s="87"/>
      <c r="AE1413" s="87"/>
      <c r="AF1413" s="87"/>
      <c r="AG1413" s="87"/>
      <c r="AH1413" s="87"/>
      <c r="AI1413" s="87"/>
      <c r="AJ1413" s="87"/>
      <c r="AK1413" s="87"/>
      <c r="AL1413" s="87"/>
      <c r="AM1413" s="87"/>
      <c r="AN1413" s="87"/>
      <c r="AO1413" s="87"/>
      <c r="AP1413" s="87"/>
      <c r="AQ1413" s="87"/>
      <c r="AR1413" s="87"/>
      <c r="AS1413" s="87"/>
      <c r="AT1413" s="87"/>
      <c r="AU1413" s="87"/>
      <c r="AV1413" s="87"/>
      <c r="AW1413" s="87"/>
      <c r="AX1413" s="87"/>
      <c r="AY1413" s="87"/>
      <c r="AZ1413" s="87"/>
      <c r="BA1413" s="87"/>
      <c r="BB1413" s="87"/>
      <c r="BC1413" s="87"/>
      <c r="BD1413" s="87"/>
      <c r="BE1413" s="87"/>
      <c r="BF1413" s="87"/>
      <c r="BG1413" s="87"/>
      <c r="BH1413" s="87"/>
      <c r="BI1413" s="87"/>
      <c r="BJ1413" s="87"/>
      <c r="BK1413" s="87"/>
      <c r="BL1413" s="87"/>
      <c r="BM1413" s="87"/>
      <c r="BN1413" s="87"/>
      <c r="BO1413" s="87"/>
      <c r="BP1413" s="87"/>
      <c r="BQ1413" s="87"/>
      <c r="BR1413" s="87"/>
      <c r="BS1413" s="63"/>
    </row>
    <row r="1414" spans="4:71" s="64" customFormat="1" ht="9.75" customHeight="1" x14ac:dyDescent="0.3">
      <c r="D1414" s="87"/>
      <c r="E1414" s="87"/>
      <c r="F1414" s="87"/>
      <c r="G1414" s="87"/>
      <c r="H1414" s="87"/>
      <c r="I1414" s="87"/>
      <c r="J1414" s="87"/>
      <c r="K1414" s="87"/>
      <c r="L1414" s="87"/>
      <c r="M1414" s="87"/>
      <c r="N1414" s="87"/>
      <c r="O1414" s="87"/>
      <c r="P1414" s="87"/>
      <c r="Q1414" s="87"/>
      <c r="R1414" s="87"/>
      <c r="S1414" s="87"/>
      <c r="T1414" s="87"/>
      <c r="U1414" s="87"/>
      <c r="V1414" s="87"/>
      <c r="W1414" s="87"/>
      <c r="X1414" s="87"/>
      <c r="Y1414" s="87"/>
      <c r="Z1414" s="87"/>
      <c r="AA1414" s="87"/>
      <c r="AB1414" s="87"/>
      <c r="AC1414" s="87"/>
      <c r="AD1414" s="87"/>
      <c r="AE1414" s="87"/>
      <c r="AF1414" s="87"/>
      <c r="AG1414" s="87"/>
      <c r="AH1414" s="87"/>
      <c r="AI1414" s="87"/>
      <c r="AJ1414" s="87"/>
      <c r="AK1414" s="87"/>
      <c r="AL1414" s="87"/>
      <c r="AM1414" s="87"/>
      <c r="AN1414" s="87"/>
      <c r="AO1414" s="87"/>
      <c r="AP1414" s="87"/>
      <c r="AQ1414" s="87"/>
      <c r="AR1414" s="87"/>
      <c r="AS1414" s="87"/>
      <c r="AT1414" s="87"/>
      <c r="AU1414" s="87"/>
      <c r="AV1414" s="87"/>
      <c r="AW1414" s="87"/>
      <c r="AX1414" s="87"/>
      <c r="AY1414" s="87"/>
      <c r="AZ1414" s="87"/>
      <c r="BA1414" s="87"/>
      <c r="BB1414" s="87"/>
      <c r="BC1414" s="87"/>
      <c r="BD1414" s="87"/>
      <c r="BE1414" s="87"/>
      <c r="BF1414" s="87"/>
      <c r="BG1414" s="87"/>
      <c r="BH1414" s="87"/>
      <c r="BI1414" s="87"/>
      <c r="BJ1414" s="87"/>
      <c r="BK1414" s="87"/>
      <c r="BL1414" s="87"/>
      <c r="BM1414" s="87"/>
      <c r="BN1414" s="87"/>
      <c r="BO1414" s="87"/>
      <c r="BP1414" s="87"/>
      <c r="BQ1414" s="87"/>
      <c r="BR1414" s="87"/>
      <c r="BS1414" s="63"/>
    </row>
    <row r="1415" spans="4:71" s="64" customFormat="1" ht="9.75" customHeight="1" x14ac:dyDescent="0.3">
      <c r="D1415" s="87"/>
      <c r="E1415" s="87"/>
      <c r="F1415" s="87"/>
      <c r="G1415" s="87"/>
      <c r="H1415" s="87"/>
      <c r="I1415" s="87"/>
      <c r="J1415" s="87"/>
      <c r="K1415" s="87"/>
      <c r="L1415" s="87"/>
      <c r="M1415" s="87"/>
      <c r="N1415" s="87"/>
      <c r="O1415" s="87"/>
      <c r="P1415" s="87"/>
      <c r="Q1415" s="87"/>
      <c r="R1415" s="87"/>
      <c r="S1415" s="87"/>
      <c r="T1415" s="87"/>
      <c r="U1415" s="87"/>
      <c r="V1415" s="87"/>
      <c r="W1415" s="87"/>
      <c r="X1415" s="87"/>
      <c r="Y1415" s="87"/>
      <c r="Z1415" s="87"/>
      <c r="AA1415" s="87"/>
      <c r="AB1415" s="87"/>
      <c r="AC1415" s="87"/>
      <c r="AD1415" s="87"/>
      <c r="AE1415" s="87"/>
      <c r="AF1415" s="87"/>
      <c r="AG1415" s="87"/>
      <c r="AH1415" s="87"/>
      <c r="AI1415" s="87"/>
      <c r="AJ1415" s="87"/>
      <c r="AK1415" s="87"/>
      <c r="AL1415" s="87"/>
      <c r="AM1415" s="87"/>
      <c r="AN1415" s="87"/>
      <c r="AO1415" s="87"/>
      <c r="AP1415" s="87"/>
      <c r="AQ1415" s="87"/>
      <c r="AR1415" s="87"/>
      <c r="AS1415" s="87"/>
      <c r="AT1415" s="87"/>
      <c r="AU1415" s="87"/>
      <c r="AV1415" s="87"/>
      <c r="AW1415" s="87"/>
      <c r="AX1415" s="87"/>
      <c r="AY1415" s="87"/>
      <c r="AZ1415" s="87"/>
      <c r="BA1415" s="87"/>
      <c r="BB1415" s="87"/>
      <c r="BC1415" s="87"/>
      <c r="BD1415" s="87"/>
      <c r="BE1415" s="87"/>
      <c r="BF1415" s="87"/>
      <c r="BG1415" s="87"/>
      <c r="BH1415" s="87"/>
      <c r="BI1415" s="87"/>
      <c r="BJ1415" s="87"/>
      <c r="BK1415" s="87"/>
      <c r="BL1415" s="87"/>
      <c r="BM1415" s="87"/>
      <c r="BN1415" s="87"/>
      <c r="BO1415" s="87"/>
      <c r="BP1415" s="87"/>
      <c r="BQ1415" s="87"/>
      <c r="BR1415" s="87"/>
      <c r="BS1415" s="63"/>
    </row>
    <row r="1416" spans="4:71" s="64" customFormat="1" ht="9.75" customHeight="1" x14ac:dyDescent="0.3">
      <c r="D1416" s="87"/>
      <c r="E1416" s="87"/>
      <c r="F1416" s="87"/>
      <c r="G1416" s="87"/>
      <c r="H1416" s="87"/>
      <c r="I1416" s="87"/>
      <c r="J1416" s="87"/>
      <c r="K1416" s="87"/>
      <c r="L1416" s="87"/>
      <c r="M1416" s="87"/>
      <c r="N1416" s="87"/>
      <c r="O1416" s="87"/>
      <c r="P1416" s="87"/>
      <c r="Q1416" s="87"/>
      <c r="R1416" s="87"/>
      <c r="S1416" s="87"/>
      <c r="T1416" s="87"/>
      <c r="U1416" s="87"/>
      <c r="V1416" s="87"/>
      <c r="W1416" s="87"/>
      <c r="X1416" s="87"/>
      <c r="Y1416" s="87"/>
      <c r="Z1416" s="87"/>
      <c r="AA1416" s="87"/>
      <c r="AB1416" s="87"/>
      <c r="AC1416" s="87"/>
      <c r="AD1416" s="87"/>
      <c r="AE1416" s="87"/>
      <c r="AF1416" s="87"/>
      <c r="AG1416" s="87"/>
      <c r="AH1416" s="87"/>
      <c r="AI1416" s="87"/>
      <c r="AJ1416" s="87"/>
      <c r="AK1416" s="87"/>
      <c r="AL1416" s="87"/>
      <c r="AM1416" s="87"/>
      <c r="AN1416" s="87"/>
      <c r="AO1416" s="87"/>
      <c r="AP1416" s="87"/>
      <c r="AQ1416" s="87"/>
      <c r="AR1416" s="87"/>
      <c r="AS1416" s="87"/>
      <c r="AT1416" s="87"/>
      <c r="AU1416" s="87"/>
      <c r="AV1416" s="87"/>
      <c r="AW1416" s="87"/>
      <c r="AX1416" s="87"/>
      <c r="AY1416" s="87"/>
      <c r="AZ1416" s="87"/>
      <c r="BA1416" s="87"/>
      <c r="BB1416" s="87"/>
      <c r="BC1416" s="87"/>
      <c r="BD1416" s="87"/>
      <c r="BE1416" s="87"/>
      <c r="BF1416" s="87"/>
      <c r="BG1416" s="87"/>
      <c r="BH1416" s="87"/>
      <c r="BI1416" s="87"/>
      <c r="BJ1416" s="87"/>
      <c r="BK1416" s="87"/>
      <c r="BL1416" s="87"/>
      <c r="BM1416" s="87"/>
      <c r="BN1416" s="87"/>
      <c r="BO1416" s="87"/>
      <c r="BP1416" s="87"/>
      <c r="BQ1416" s="87"/>
      <c r="BR1416" s="87"/>
      <c r="BS1416" s="63"/>
    </row>
    <row r="1417" spans="4:71" s="64" customFormat="1" ht="9.75" customHeight="1" x14ac:dyDescent="0.3">
      <c r="D1417" s="87"/>
      <c r="E1417" s="87"/>
      <c r="F1417" s="87"/>
      <c r="G1417" s="87"/>
      <c r="H1417" s="87"/>
      <c r="I1417" s="87"/>
      <c r="J1417" s="87"/>
      <c r="K1417" s="87"/>
      <c r="L1417" s="87"/>
      <c r="M1417" s="87"/>
      <c r="N1417" s="87"/>
      <c r="O1417" s="87"/>
      <c r="P1417" s="87"/>
      <c r="Q1417" s="87"/>
      <c r="R1417" s="87"/>
      <c r="S1417" s="87"/>
      <c r="T1417" s="87"/>
      <c r="U1417" s="87"/>
      <c r="V1417" s="87"/>
      <c r="W1417" s="87"/>
      <c r="X1417" s="87"/>
      <c r="Y1417" s="87"/>
      <c r="Z1417" s="87"/>
      <c r="AA1417" s="87"/>
      <c r="AB1417" s="87"/>
      <c r="AC1417" s="87"/>
      <c r="AD1417" s="87"/>
      <c r="AE1417" s="87"/>
      <c r="AF1417" s="87"/>
      <c r="AG1417" s="87"/>
      <c r="AH1417" s="87"/>
      <c r="AI1417" s="87"/>
      <c r="AJ1417" s="87"/>
      <c r="AK1417" s="87"/>
      <c r="AL1417" s="87"/>
      <c r="AM1417" s="87"/>
      <c r="AN1417" s="87"/>
      <c r="AO1417" s="87"/>
      <c r="AP1417" s="87"/>
      <c r="AQ1417" s="87"/>
      <c r="AR1417" s="87"/>
      <c r="AS1417" s="87"/>
      <c r="AT1417" s="87"/>
      <c r="AU1417" s="87"/>
      <c r="AV1417" s="87"/>
      <c r="AW1417" s="87"/>
      <c r="AX1417" s="87"/>
      <c r="AY1417" s="87"/>
      <c r="AZ1417" s="87"/>
      <c r="BA1417" s="87"/>
      <c r="BB1417" s="87"/>
      <c r="BC1417" s="87"/>
      <c r="BD1417" s="87"/>
      <c r="BE1417" s="87"/>
      <c r="BF1417" s="87"/>
      <c r="BG1417" s="87"/>
      <c r="BH1417" s="87"/>
      <c r="BI1417" s="87"/>
      <c r="BJ1417" s="87"/>
      <c r="BK1417" s="87"/>
      <c r="BL1417" s="87"/>
      <c r="BM1417" s="87"/>
      <c r="BN1417" s="87"/>
      <c r="BO1417" s="87"/>
      <c r="BP1417" s="87"/>
      <c r="BQ1417" s="87"/>
      <c r="BR1417" s="87"/>
      <c r="BS1417" s="63"/>
    </row>
    <row r="1418" spans="4:71" s="64" customFormat="1" ht="9.75" customHeight="1" x14ac:dyDescent="0.3">
      <c r="D1418" s="87"/>
      <c r="E1418" s="87"/>
      <c r="F1418" s="87"/>
      <c r="G1418" s="87"/>
      <c r="H1418" s="87"/>
      <c r="I1418" s="87"/>
      <c r="J1418" s="87"/>
      <c r="K1418" s="87"/>
      <c r="L1418" s="87"/>
      <c r="M1418" s="87"/>
      <c r="N1418" s="87"/>
      <c r="O1418" s="87"/>
      <c r="P1418" s="87"/>
      <c r="Q1418" s="87"/>
      <c r="R1418" s="87"/>
      <c r="S1418" s="87"/>
      <c r="T1418" s="87"/>
      <c r="U1418" s="87"/>
      <c r="V1418" s="87"/>
      <c r="W1418" s="87"/>
      <c r="X1418" s="87"/>
      <c r="Y1418" s="87"/>
      <c r="Z1418" s="87"/>
      <c r="AA1418" s="87"/>
      <c r="AB1418" s="87"/>
      <c r="AC1418" s="87"/>
      <c r="AD1418" s="87"/>
      <c r="AE1418" s="87"/>
      <c r="AF1418" s="87"/>
      <c r="AG1418" s="87"/>
      <c r="AH1418" s="87"/>
      <c r="AI1418" s="87"/>
      <c r="AJ1418" s="87"/>
      <c r="AK1418" s="87"/>
      <c r="AL1418" s="87"/>
      <c r="AM1418" s="87"/>
      <c r="AN1418" s="87"/>
      <c r="AO1418" s="87"/>
      <c r="AP1418" s="87"/>
      <c r="AQ1418" s="87"/>
      <c r="AR1418" s="87"/>
      <c r="AS1418" s="87"/>
      <c r="AT1418" s="87"/>
      <c r="AU1418" s="87"/>
      <c r="AV1418" s="87"/>
      <c r="AW1418" s="87"/>
      <c r="AX1418" s="87"/>
      <c r="AY1418" s="87"/>
      <c r="AZ1418" s="87"/>
      <c r="BA1418" s="87"/>
      <c r="BB1418" s="87"/>
      <c r="BC1418" s="87"/>
      <c r="BD1418" s="87"/>
      <c r="BE1418" s="87"/>
      <c r="BF1418" s="87"/>
      <c r="BG1418" s="87"/>
      <c r="BH1418" s="87"/>
      <c r="BI1418" s="87"/>
      <c r="BJ1418" s="87"/>
      <c r="BK1418" s="87"/>
      <c r="BL1418" s="87"/>
      <c r="BM1418" s="87"/>
      <c r="BN1418" s="87"/>
      <c r="BO1418" s="87"/>
      <c r="BP1418" s="87"/>
      <c r="BQ1418" s="87"/>
      <c r="BR1418" s="87"/>
      <c r="BS1418" s="63"/>
    </row>
    <row r="1419" spans="4:71" s="64" customFormat="1" ht="9.75" customHeight="1" x14ac:dyDescent="0.3">
      <c r="D1419" s="87"/>
      <c r="E1419" s="87"/>
      <c r="F1419" s="87"/>
      <c r="G1419" s="87"/>
      <c r="H1419" s="87"/>
      <c r="I1419" s="87"/>
      <c r="J1419" s="87"/>
      <c r="K1419" s="87"/>
      <c r="L1419" s="87"/>
      <c r="M1419" s="87"/>
      <c r="N1419" s="87"/>
      <c r="O1419" s="87"/>
      <c r="P1419" s="87"/>
      <c r="Q1419" s="87"/>
      <c r="R1419" s="87"/>
      <c r="S1419" s="87"/>
      <c r="T1419" s="87"/>
      <c r="U1419" s="87"/>
      <c r="V1419" s="87"/>
      <c r="W1419" s="87"/>
      <c r="X1419" s="87"/>
      <c r="Y1419" s="87"/>
      <c r="Z1419" s="87"/>
      <c r="AA1419" s="87"/>
      <c r="AB1419" s="87"/>
      <c r="AC1419" s="87"/>
      <c r="AD1419" s="87"/>
      <c r="AE1419" s="87"/>
      <c r="AF1419" s="87"/>
      <c r="AG1419" s="87"/>
      <c r="AH1419" s="87"/>
      <c r="AI1419" s="87"/>
      <c r="AJ1419" s="87"/>
      <c r="AK1419" s="87"/>
      <c r="AL1419" s="87"/>
      <c r="AM1419" s="87"/>
      <c r="AN1419" s="87"/>
      <c r="AO1419" s="87"/>
      <c r="AP1419" s="87"/>
      <c r="AQ1419" s="87"/>
      <c r="AR1419" s="87"/>
      <c r="AS1419" s="87"/>
      <c r="AT1419" s="87"/>
      <c r="AU1419" s="87"/>
      <c r="AV1419" s="87"/>
      <c r="AW1419" s="87"/>
      <c r="AX1419" s="87"/>
      <c r="AY1419" s="87"/>
      <c r="AZ1419" s="87"/>
      <c r="BA1419" s="87"/>
      <c r="BB1419" s="87"/>
      <c r="BC1419" s="87"/>
      <c r="BD1419" s="87"/>
      <c r="BE1419" s="87"/>
      <c r="BF1419" s="87"/>
      <c r="BG1419" s="87"/>
      <c r="BH1419" s="87"/>
      <c r="BI1419" s="87"/>
      <c r="BJ1419" s="87"/>
      <c r="BK1419" s="87"/>
      <c r="BL1419" s="87"/>
      <c r="BM1419" s="87"/>
      <c r="BN1419" s="87"/>
      <c r="BO1419" s="87"/>
      <c r="BP1419" s="87"/>
      <c r="BQ1419" s="87"/>
      <c r="BR1419" s="87"/>
      <c r="BS1419" s="63"/>
    </row>
    <row r="1420" spans="4:71" s="64" customFormat="1" ht="9.75" customHeight="1" x14ac:dyDescent="0.3">
      <c r="D1420" s="87"/>
      <c r="E1420" s="87"/>
      <c r="F1420" s="87"/>
      <c r="G1420" s="87"/>
      <c r="H1420" s="87"/>
      <c r="I1420" s="87"/>
      <c r="J1420" s="87"/>
      <c r="K1420" s="87"/>
      <c r="L1420" s="87"/>
      <c r="M1420" s="87"/>
      <c r="N1420" s="87"/>
      <c r="O1420" s="87"/>
      <c r="P1420" s="87"/>
      <c r="Q1420" s="87"/>
      <c r="R1420" s="87"/>
      <c r="S1420" s="87"/>
      <c r="T1420" s="87"/>
      <c r="U1420" s="87"/>
      <c r="V1420" s="87"/>
      <c r="W1420" s="87"/>
      <c r="X1420" s="87"/>
      <c r="Y1420" s="87"/>
      <c r="Z1420" s="87"/>
      <c r="AA1420" s="87"/>
      <c r="AB1420" s="87"/>
      <c r="AC1420" s="87"/>
      <c r="AD1420" s="87"/>
      <c r="AE1420" s="87"/>
      <c r="AF1420" s="87"/>
      <c r="AG1420" s="87"/>
      <c r="AH1420" s="87"/>
      <c r="AI1420" s="87"/>
      <c r="AJ1420" s="87"/>
      <c r="AK1420" s="87"/>
      <c r="AL1420" s="87"/>
      <c r="AM1420" s="87"/>
      <c r="AN1420" s="87"/>
      <c r="AO1420" s="87"/>
      <c r="AP1420" s="87"/>
      <c r="AQ1420" s="87"/>
      <c r="AR1420" s="87"/>
      <c r="AS1420" s="87"/>
      <c r="AT1420" s="87"/>
      <c r="AU1420" s="87"/>
      <c r="AV1420" s="87"/>
      <c r="AW1420" s="87"/>
      <c r="AX1420" s="87"/>
      <c r="AY1420" s="87"/>
      <c r="AZ1420" s="87"/>
      <c r="BA1420" s="87"/>
      <c r="BB1420" s="87"/>
      <c r="BC1420" s="87"/>
      <c r="BD1420" s="87"/>
      <c r="BE1420" s="87"/>
      <c r="BF1420" s="87"/>
      <c r="BG1420" s="87"/>
      <c r="BH1420" s="87"/>
      <c r="BI1420" s="87"/>
      <c r="BJ1420" s="87"/>
      <c r="BK1420" s="87"/>
      <c r="BL1420" s="87"/>
      <c r="BM1420" s="87"/>
      <c r="BN1420" s="87"/>
      <c r="BO1420" s="87"/>
      <c r="BP1420" s="87"/>
      <c r="BQ1420" s="87"/>
      <c r="BR1420" s="87"/>
      <c r="BS1420" s="63"/>
    </row>
    <row r="1421" spans="4:71" s="64" customFormat="1" ht="9.75" customHeight="1" x14ac:dyDescent="0.3">
      <c r="D1421" s="87"/>
      <c r="E1421" s="87"/>
      <c r="F1421" s="87"/>
      <c r="G1421" s="87"/>
      <c r="H1421" s="87"/>
      <c r="I1421" s="87"/>
      <c r="J1421" s="87"/>
      <c r="K1421" s="87"/>
      <c r="L1421" s="87"/>
      <c r="M1421" s="87"/>
      <c r="N1421" s="87"/>
      <c r="O1421" s="87"/>
      <c r="P1421" s="87"/>
      <c r="Q1421" s="87"/>
      <c r="R1421" s="87"/>
      <c r="S1421" s="87"/>
      <c r="T1421" s="87"/>
      <c r="U1421" s="87"/>
      <c r="V1421" s="87"/>
      <c r="W1421" s="87"/>
      <c r="X1421" s="87"/>
      <c r="Y1421" s="87"/>
      <c r="Z1421" s="87"/>
      <c r="AA1421" s="87"/>
      <c r="AB1421" s="87"/>
      <c r="AC1421" s="87"/>
      <c r="AD1421" s="87"/>
      <c r="AE1421" s="87"/>
      <c r="AF1421" s="87"/>
      <c r="AG1421" s="87"/>
      <c r="AH1421" s="87"/>
      <c r="AI1421" s="87"/>
      <c r="AJ1421" s="87"/>
      <c r="AK1421" s="87"/>
      <c r="AL1421" s="87"/>
      <c r="AM1421" s="87"/>
      <c r="AN1421" s="87"/>
      <c r="AO1421" s="87"/>
      <c r="AP1421" s="87"/>
      <c r="AQ1421" s="87"/>
      <c r="AR1421" s="87"/>
      <c r="AS1421" s="87"/>
      <c r="AT1421" s="87"/>
      <c r="AU1421" s="87"/>
      <c r="AV1421" s="87"/>
      <c r="AW1421" s="87"/>
      <c r="AX1421" s="87"/>
      <c r="AY1421" s="87"/>
      <c r="AZ1421" s="87"/>
      <c r="BA1421" s="87"/>
      <c r="BB1421" s="87"/>
      <c r="BC1421" s="87"/>
      <c r="BD1421" s="87"/>
      <c r="BE1421" s="87"/>
      <c r="BF1421" s="87"/>
      <c r="BG1421" s="87"/>
      <c r="BH1421" s="87"/>
      <c r="BI1421" s="87"/>
      <c r="BJ1421" s="87"/>
      <c r="BK1421" s="87"/>
      <c r="BL1421" s="87"/>
      <c r="BM1421" s="87"/>
      <c r="BN1421" s="87"/>
      <c r="BO1421" s="87"/>
      <c r="BP1421" s="87"/>
      <c r="BQ1421" s="87"/>
      <c r="BR1421" s="87"/>
      <c r="BS1421" s="63"/>
    </row>
    <row r="1422" spans="4:71" s="64" customFormat="1" ht="9.75" customHeight="1" x14ac:dyDescent="0.3">
      <c r="D1422" s="87"/>
      <c r="E1422" s="87"/>
      <c r="F1422" s="87"/>
      <c r="G1422" s="87"/>
      <c r="H1422" s="87"/>
      <c r="I1422" s="87"/>
      <c r="J1422" s="87"/>
      <c r="K1422" s="87"/>
      <c r="L1422" s="87"/>
      <c r="M1422" s="87"/>
      <c r="N1422" s="87"/>
      <c r="O1422" s="87"/>
      <c r="P1422" s="87"/>
      <c r="Q1422" s="87"/>
      <c r="R1422" s="87"/>
      <c r="S1422" s="87"/>
      <c r="T1422" s="87"/>
      <c r="U1422" s="87"/>
      <c r="V1422" s="87"/>
      <c r="W1422" s="87"/>
      <c r="X1422" s="87"/>
      <c r="Y1422" s="87"/>
      <c r="Z1422" s="87"/>
      <c r="AA1422" s="87"/>
      <c r="AB1422" s="87"/>
      <c r="AC1422" s="87"/>
      <c r="AD1422" s="87"/>
      <c r="AE1422" s="87"/>
      <c r="AF1422" s="87"/>
      <c r="AG1422" s="87"/>
      <c r="AH1422" s="87"/>
      <c r="AI1422" s="87"/>
      <c r="AJ1422" s="87"/>
      <c r="AK1422" s="87"/>
      <c r="AL1422" s="87"/>
      <c r="AM1422" s="87"/>
      <c r="AN1422" s="87"/>
      <c r="AO1422" s="87"/>
      <c r="AP1422" s="87"/>
      <c r="AQ1422" s="87"/>
      <c r="AR1422" s="87"/>
      <c r="AS1422" s="87"/>
      <c r="AT1422" s="87"/>
      <c r="AU1422" s="87"/>
      <c r="AV1422" s="87"/>
      <c r="AW1422" s="87"/>
      <c r="AX1422" s="87"/>
      <c r="AY1422" s="87"/>
      <c r="AZ1422" s="87"/>
      <c r="BA1422" s="87"/>
      <c r="BB1422" s="87"/>
      <c r="BC1422" s="87"/>
      <c r="BD1422" s="87"/>
      <c r="BE1422" s="87"/>
      <c r="BF1422" s="87"/>
      <c r="BG1422" s="87"/>
      <c r="BH1422" s="87"/>
      <c r="BI1422" s="87"/>
      <c r="BJ1422" s="87"/>
      <c r="BK1422" s="87"/>
      <c r="BL1422" s="87"/>
      <c r="BM1422" s="87"/>
      <c r="BN1422" s="87"/>
      <c r="BO1422" s="87"/>
      <c r="BP1422" s="87"/>
      <c r="BQ1422" s="87"/>
      <c r="BR1422" s="87"/>
      <c r="BS1422" s="63"/>
    </row>
    <row r="1423" spans="4:71" s="64" customFormat="1" ht="9.75" customHeight="1" x14ac:dyDescent="0.3">
      <c r="D1423" s="87"/>
      <c r="E1423" s="87"/>
      <c r="F1423" s="87"/>
      <c r="G1423" s="87"/>
      <c r="H1423" s="87"/>
      <c r="I1423" s="87"/>
      <c r="J1423" s="87"/>
      <c r="K1423" s="87"/>
      <c r="L1423" s="87"/>
      <c r="M1423" s="87"/>
      <c r="N1423" s="87"/>
      <c r="O1423" s="87"/>
      <c r="P1423" s="87"/>
      <c r="Q1423" s="87"/>
      <c r="R1423" s="87"/>
      <c r="S1423" s="87"/>
      <c r="T1423" s="87"/>
      <c r="U1423" s="87"/>
      <c r="V1423" s="87"/>
      <c r="W1423" s="87"/>
      <c r="X1423" s="87"/>
      <c r="Y1423" s="87"/>
      <c r="Z1423" s="87"/>
      <c r="AA1423" s="87"/>
      <c r="AB1423" s="87"/>
      <c r="AC1423" s="87"/>
      <c r="AD1423" s="87"/>
      <c r="AE1423" s="87"/>
      <c r="AF1423" s="87"/>
      <c r="AG1423" s="87"/>
      <c r="AH1423" s="87"/>
      <c r="AI1423" s="87"/>
      <c r="AJ1423" s="87"/>
      <c r="AK1423" s="87"/>
      <c r="AL1423" s="87"/>
      <c r="AM1423" s="87"/>
      <c r="AN1423" s="87"/>
      <c r="AO1423" s="87"/>
      <c r="AP1423" s="87"/>
      <c r="AQ1423" s="87"/>
      <c r="AR1423" s="87"/>
      <c r="AS1423" s="87"/>
      <c r="AT1423" s="87"/>
      <c r="AU1423" s="87"/>
      <c r="AV1423" s="87"/>
      <c r="AW1423" s="87"/>
      <c r="AX1423" s="87"/>
      <c r="AY1423" s="87"/>
      <c r="AZ1423" s="87"/>
      <c r="BA1423" s="87"/>
      <c r="BB1423" s="87"/>
      <c r="BC1423" s="87"/>
      <c r="BD1423" s="87"/>
      <c r="BE1423" s="87"/>
      <c r="BF1423" s="87"/>
      <c r="BG1423" s="87"/>
      <c r="BH1423" s="87"/>
      <c r="BI1423" s="87"/>
      <c r="BJ1423" s="87"/>
      <c r="BK1423" s="87"/>
      <c r="BL1423" s="87"/>
      <c r="BM1423" s="87"/>
      <c r="BN1423" s="87"/>
      <c r="BO1423" s="87"/>
      <c r="BP1423" s="87"/>
      <c r="BQ1423" s="87"/>
      <c r="BR1423" s="87"/>
      <c r="BS1423" s="63"/>
    </row>
    <row r="1424" spans="4:71" s="64" customFormat="1" ht="9.75" customHeight="1" x14ac:dyDescent="0.3">
      <c r="D1424" s="87"/>
      <c r="E1424" s="87"/>
      <c r="F1424" s="87"/>
      <c r="G1424" s="87"/>
      <c r="H1424" s="87"/>
      <c r="I1424" s="87"/>
      <c r="J1424" s="87"/>
      <c r="K1424" s="87"/>
      <c r="L1424" s="87"/>
      <c r="M1424" s="87"/>
      <c r="N1424" s="87"/>
      <c r="O1424" s="87"/>
      <c r="P1424" s="87"/>
      <c r="Q1424" s="87"/>
      <c r="R1424" s="87"/>
      <c r="S1424" s="87"/>
      <c r="T1424" s="87"/>
      <c r="U1424" s="87"/>
      <c r="V1424" s="87"/>
      <c r="W1424" s="87"/>
      <c r="X1424" s="87"/>
      <c r="Y1424" s="87"/>
      <c r="Z1424" s="87"/>
      <c r="AA1424" s="87"/>
      <c r="AB1424" s="87"/>
      <c r="AC1424" s="87"/>
      <c r="AD1424" s="87"/>
      <c r="AE1424" s="87"/>
      <c r="AF1424" s="87"/>
      <c r="AG1424" s="87"/>
      <c r="AH1424" s="87"/>
      <c r="AI1424" s="87"/>
      <c r="AJ1424" s="87"/>
      <c r="AK1424" s="87"/>
      <c r="AL1424" s="87"/>
      <c r="AM1424" s="87"/>
      <c r="AN1424" s="87"/>
      <c r="AO1424" s="87"/>
      <c r="AP1424" s="87"/>
      <c r="AQ1424" s="87"/>
      <c r="AR1424" s="87"/>
      <c r="AS1424" s="87"/>
      <c r="AT1424" s="87"/>
      <c r="AU1424" s="87"/>
      <c r="AV1424" s="87"/>
      <c r="AW1424" s="87"/>
      <c r="AX1424" s="87"/>
      <c r="AY1424" s="87"/>
      <c r="AZ1424" s="87"/>
      <c r="BA1424" s="87"/>
      <c r="BB1424" s="87"/>
      <c r="BC1424" s="87"/>
      <c r="BD1424" s="87"/>
      <c r="BE1424" s="87"/>
      <c r="BF1424" s="87"/>
      <c r="BG1424" s="87"/>
      <c r="BH1424" s="87"/>
      <c r="BI1424" s="87"/>
      <c r="BJ1424" s="87"/>
      <c r="BK1424" s="87"/>
      <c r="BL1424" s="87"/>
      <c r="BM1424" s="87"/>
      <c r="BN1424" s="87"/>
      <c r="BO1424" s="87"/>
      <c r="BP1424" s="87"/>
      <c r="BQ1424" s="87"/>
      <c r="BR1424" s="87"/>
      <c r="BS1424" s="63"/>
    </row>
    <row r="1425" spans="4:71" s="64" customFormat="1" ht="9.75" customHeight="1" x14ac:dyDescent="0.3">
      <c r="D1425" s="87"/>
      <c r="E1425" s="87"/>
      <c r="F1425" s="87"/>
      <c r="G1425" s="87"/>
      <c r="H1425" s="87"/>
      <c r="I1425" s="87"/>
      <c r="J1425" s="87"/>
      <c r="K1425" s="87"/>
      <c r="L1425" s="87"/>
      <c r="M1425" s="87"/>
      <c r="N1425" s="87"/>
      <c r="O1425" s="87"/>
      <c r="P1425" s="87"/>
      <c r="Q1425" s="87"/>
      <c r="R1425" s="87"/>
      <c r="S1425" s="87"/>
      <c r="T1425" s="87"/>
      <c r="U1425" s="87"/>
      <c r="V1425" s="87"/>
      <c r="W1425" s="87"/>
      <c r="X1425" s="87"/>
      <c r="Y1425" s="87"/>
      <c r="Z1425" s="87"/>
      <c r="AA1425" s="87"/>
      <c r="AB1425" s="87"/>
      <c r="AC1425" s="87"/>
      <c r="AD1425" s="87"/>
      <c r="AE1425" s="87"/>
      <c r="AF1425" s="87"/>
      <c r="AG1425" s="87"/>
      <c r="AH1425" s="87"/>
      <c r="AI1425" s="87"/>
      <c r="AJ1425" s="87"/>
      <c r="AK1425" s="87"/>
      <c r="AL1425" s="87"/>
      <c r="AM1425" s="87"/>
      <c r="AN1425" s="87"/>
      <c r="AO1425" s="87"/>
      <c r="AP1425" s="87"/>
      <c r="AQ1425" s="87"/>
      <c r="AR1425" s="87"/>
      <c r="AS1425" s="87"/>
      <c r="AT1425" s="87"/>
      <c r="AU1425" s="87"/>
      <c r="AV1425" s="87"/>
      <c r="AW1425" s="87"/>
      <c r="AX1425" s="87"/>
      <c r="AY1425" s="87"/>
      <c r="AZ1425" s="87"/>
      <c r="BA1425" s="87"/>
      <c r="BB1425" s="87"/>
      <c r="BC1425" s="87"/>
      <c r="BD1425" s="87"/>
      <c r="BE1425" s="87"/>
      <c r="BF1425" s="87"/>
      <c r="BG1425" s="87"/>
      <c r="BH1425" s="87"/>
      <c r="BI1425" s="87"/>
      <c r="BJ1425" s="87"/>
      <c r="BK1425" s="87"/>
      <c r="BL1425" s="87"/>
      <c r="BM1425" s="87"/>
      <c r="BN1425" s="87"/>
      <c r="BO1425" s="87"/>
      <c r="BP1425" s="87"/>
      <c r="BQ1425" s="87"/>
      <c r="BR1425" s="87"/>
      <c r="BS1425" s="63"/>
    </row>
    <row r="1426" spans="4:71" s="64" customFormat="1" ht="9.75" customHeight="1" x14ac:dyDescent="0.3">
      <c r="D1426" s="87"/>
      <c r="E1426" s="87"/>
      <c r="F1426" s="87"/>
      <c r="G1426" s="87"/>
      <c r="H1426" s="87"/>
      <c r="I1426" s="87"/>
      <c r="J1426" s="87"/>
      <c r="K1426" s="87"/>
      <c r="L1426" s="87"/>
      <c r="M1426" s="87"/>
      <c r="N1426" s="87"/>
      <c r="O1426" s="87"/>
      <c r="P1426" s="87"/>
      <c r="Q1426" s="87"/>
      <c r="R1426" s="87"/>
      <c r="S1426" s="87"/>
      <c r="T1426" s="87"/>
      <c r="U1426" s="87"/>
      <c r="V1426" s="87"/>
      <c r="W1426" s="87"/>
      <c r="X1426" s="87"/>
      <c r="Y1426" s="87"/>
      <c r="Z1426" s="87"/>
      <c r="AA1426" s="87"/>
      <c r="AB1426" s="87"/>
      <c r="AC1426" s="87"/>
      <c r="AD1426" s="87"/>
      <c r="AE1426" s="87"/>
      <c r="AF1426" s="87"/>
      <c r="AG1426" s="87"/>
      <c r="AH1426" s="87"/>
      <c r="AI1426" s="87"/>
      <c r="AJ1426" s="87"/>
      <c r="AK1426" s="87"/>
      <c r="AL1426" s="87"/>
      <c r="AM1426" s="87"/>
      <c r="AN1426" s="87"/>
      <c r="AO1426" s="87"/>
      <c r="AP1426" s="87"/>
      <c r="AQ1426" s="87"/>
      <c r="AR1426" s="87"/>
      <c r="AS1426" s="87"/>
      <c r="AT1426" s="87"/>
      <c r="AU1426" s="87"/>
      <c r="AV1426" s="87"/>
      <c r="AW1426" s="87"/>
      <c r="AX1426" s="87"/>
      <c r="AY1426" s="87"/>
      <c r="AZ1426" s="87"/>
      <c r="BA1426" s="87"/>
      <c r="BB1426" s="87"/>
      <c r="BC1426" s="87"/>
      <c r="BD1426" s="87"/>
      <c r="BE1426" s="87"/>
      <c r="BF1426" s="87"/>
      <c r="BG1426" s="87"/>
      <c r="BH1426" s="87"/>
      <c r="BI1426" s="87"/>
      <c r="BJ1426" s="87"/>
      <c r="BK1426" s="87"/>
      <c r="BL1426" s="87"/>
      <c r="BM1426" s="87"/>
      <c r="BN1426" s="87"/>
      <c r="BO1426" s="87"/>
      <c r="BP1426" s="87"/>
      <c r="BQ1426" s="87"/>
      <c r="BR1426" s="87"/>
      <c r="BS1426" s="63"/>
    </row>
    <row r="1427" spans="4:71" s="64" customFormat="1" ht="9.75" customHeight="1" x14ac:dyDescent="0.3">
      <c r="D1427" s="87"/>
      <c r="E1427" s="87"/>
      <c r="F1427" s="87"/>
      <c r="G1427" s="87"/>
      <c r="H1427" s="87"/>
      <c r="I1427" s="87"/>
      <c r="J1427" s="87"/>
      <c r="K1427" s="87"/>
      <c r="L1427" s="87"/>
      <c r="M1427" s="87"/>
      <c r="N1427" s="87"/>
      <c r="O1427" s="87"/>
      <c r="P1427" s="87"/>
      <c r="Q1427" s="87"/>
      <c r="R1427" s="87"/>
      <c r="S1427" s="87"/>
      <c r="T1427" s="87"/>
      <c r="U1427" s="87"/>
      <c r="V1427" s="87"/>
      <c r="W1427" s="87"/>
      <c r="X1427" s="87"/>
      <c r="Y1427" s="87"/>
      <c r="Z1427" s="87"/>
      <c r="AA1427" s="87"/>
      <c r="AB1427" s="87"/>
      <c r="AC1427" s="87"/>
      <c r="AD1427" s="87"/>
      <c r="AE1427" s="87"/>
      <c r="AF1427" s="87"/>
      <c r="AG1427" s="87"/>
      <c r="AH1427" s="87"/>
      <c r="AI1427" s="87"/>
      <c r="AJ1427" s="87"/>
      <c r="AK1427" s="87"/>
      <c r="AL1427" s="87"/>
      <c r="AM1427" s="87"/>
      <c r="AN1427" s="87"/>
      <c r="AO1427" s="87"/>
      <c r="AP1427" s="87"/>
      <c r="AQ1427" s="87"/>
      <c r="AR1427" s="87"/>
      <c r="AS1427" s="87"/>
      <c r="AT1427" s="87"/>
      <c r="AU1427" s="87"/>
      <c r="AV1427" s="87"/>
      <c r="AW1427" s="87"/>
      <c r="AX1427" s="87"/>
      <c r="AY1427" s="87"/>
      <c r="AZ1427" s="87"/>
      <c r="BA1427" s="87"/>
      <c r="BB1427" s="87"/>
      <c r="BC1427" s="87"/>
      <c r="BD1427" s="87"/>
      <c r="BE1427" s="87"/>
      <c r="BF1427" s="87"/>
      <c r="BG1427" s="87"/>
      <c r="BH1427" s="87"/>
      <c r="BI1427" s="87"/>
      <c r="BJ1427" s="87"/>
      <c r="BK1427" s="87"/>
      <c r="BL1427" s="87"/>
      <c r="BM1427" s="87"/>
      <c r="BN1427" s="87"/>
      <c r="BO1427" s="87"/>
      <c r="BP1427" s="87"/>
      <c r="BQ1427" s="87"/>
      <c r="BR1427" s="87"/>
      <c r="BS1427" s="63"/>
    </row>
    <row r="1428" spans="4:71" s="64" customFormat="1" ht="9.75" customHeight="1" x14ac:dyDescent="0.3">
      <c r="D1428" s="87"/>
      <c r="E1428" s="87"/>
      <c r="F1428" s="87"/>
      <c r="G1428" s="87"/>
      <c r="H1428" s="87"/>
      <c r="I1428" s="87"/>
      <c r="J1428" s="87"/>
      <c r="K1428" s="87"/>
      <c r="L1428" s="87"/>
      <c r="M1428" s="87"/>
      <c r="N1428" s="87"/>
      <c r="O1428" s="87"/>
      <c r="P1428" s="87"/>
      <c r="Q1428" s="87"/>
      <c r="R1428" s="87"/>
      <c r="S1428" s="87"/>
      <c r="T1428" s="87"/>
      <c r="U1428" s="87"/>
      <c r="V1428" s="87"/>
      <c r="W1428" s="87"/>
      <c r="X1428" s="87"/>
      <c r="Y1428" s="87"/>
      <c r="Z1428" s="87"/>
      <c r="AA1428" s="87"/>
      <c r="AB1428" s="87"/>
      <c r="AC1428" s="87"/>
      <c r="AD1428" s="87"/>
      <c r="AE1428" s="87"/>
      <c r="AF1428" s="87"/>
      <c r="AG1428" s="87"/>
      <c r="AH1428" s="87"/>
      <c r="AI1428" s="87"/>
      <c r="AJ1428" s="87"/>
      <c r="AK1428" s="87"/>
      <c r="AL1428" s="87"/>
      <c r="AM1428" s="87"/>
      <c r="AN1428" s="87"/>
      <c r="AO1428" s="87"/>
      <c r="AP1428" s="87"/>
      <c r="AQ1428" s="87"/>
      <c r="AR1428" s="87"/>
      <c r="AS1428" s="87"/>
      <c r="AT1428" s="87"/>
      <c r="AU1428" s="87"/>
      <c r="AV1428" s="87"/>
      <c r="AW1428" s="87"/>
      <c r="AX1428" s="87"/>
      <c r="AY1428" s="87"/>
      <c r="AZ1428" s="87"/>
      <c r="BA1428" s="87"/>
      <c r="BB1428" s="87"/>
      <c r="BC1428" s="87"/>
      <c r="BD1428" s="87"/>
      <c r="BE1428" s="87"/>
      <c r="BF1428" s="87"/>
      <c r="BG1428" s="87"/>
      <c r="BH1428" s="87"/>
      <c r="BI1428" s="87"/>
      <c r="BJ1428" s="87"/>
      <c r="BK1428" s="87"/>
      <c r="BL1428" s="87"/>
      <c r="BM1428" s="87"/>
      <c r="BN1428" s="87"/>
      <c r="BO1428" s="87"/>
      <c r="BP1428" s="87"/>
      <c r="BQ1428" s="87"/>
      <c r="BR1428" s="87"/>
      <c r="BS1428" s="63"/>
    </row>
    <row r="1429" spans="4:71" s="64" customFormat="1" ht="9.75" customHeight="1" x14ac:dyDescent="0.3">
      <c r="D1429" s="87"/>
      <c r="E1429" s="87"/>
      <c r="F1429" s="87"/>
      <c r="G1429" s="87"/>
      <c r="H1429" s="87"/>
      <c r="I1429" s="87"/>
      <c r="J1429" s="87"/>
      <c r="K1429" s="87"/>
      <c r="L1429" s="87"/>
      <c r="M1429" s="87"/>
      <c r="N1429" s="87"/>
      <c r="O1429" s="87"/>
      <c r="P1429" s="87"/>
      <c r="Q1429" s="87"/>
      <c r="R1429" s="87"/>
      <c r="S1429" s="87"/>
      <c r="T1429" s="87"/>
      <c r="U1429" s="87"/>
      <c r="V1429" s="87"/>
      <c r="W1429" s="87"/>
      <c r="X1429" s="87"/>
      <c r="Y1429" s="87"/>
      <c r="Z1429" s="87"/>
      <c r="AA1429" s="87"/>
      <c r="AB1429" s="87"/>
      <c r="AC1429" s="87"/>
      <c r="AD1429" s="87"/>
      <c r="AE1429" s="87"/>
      <c r="AF1429" s="87"/>
      <c r="AG1429" s="87"/>
      <c r="AH1429" s="87"/>
      <c r="AI1429" s="87"/>
      <c r="AJ1429" s="87"/>
      <c r="AK1429" s="87"/>
      <c r="AL1429" s="87"/>
      <c r="AM1429" s="87"/>
      <c r="AN1429" s="87"/>
      <c r="AO1429" s="87"/>
      <c r="AP1429" s="87"/>
      <c r="AQ1429" s="87"/>
      <c r="AR1429" s="87"/>
      <c r="AS1429" s="87"/>
      <c r="AT1429" s="87"/>
      <c r="AU1429" s="87"/>
      <c r="AV1429" s="87"/>
      <c r="AW1429" s="87"/>
      <c r="AX1429" s="87"/>
      <c r="AY1429" s="87"/>
      <c r="AZ1429" s="87"/>
      <c r="BA1429" s="87"/>
      <c r="BB1429" s="87"/>
      <c r="BC1429" s="87"/>
      <c r="BD1429" s="87"/>
      <c r="BE1429" s="87"/>
      <c r="BF1429" s="87"/>
      <c r="BG1429" s="87"/>
      <c r="BH1429" s="87"/>
      <c r="BI1429" s="87"/>
      <c r="BJ1429" s="87"/>
      <c r="BK1429" s="87"/>
      <c r="BL1429" s="87"/>
      <c r="BM1429" s="87"/>
      <c r="BN1429" s="87"/>
      <c r="BO1429" s="87"/>
      <c r="BP1429" s="87"/>
      <c r="BQ1429" s="87"/>
      <c r="BR1429" s="87"/>
      <c r="BS1429" s="63"/>
    </row>
    <row r="1430" spans="4:71" s="64" customFormat="1" ht="9.75" customHeight="1" x14ac:dyDescent="0.3">
      <c r="D1430" s="87"/>
      <c r="E1430" s="87"/>
      <c r="F1430" s="87"/>
      <c r="G1430" s="87"/>
      <c r="H1430" s="87"/>
      <c r="I1430" s="87"/>
      <c r="J1430" s="87"/>
      <c r="K1430" s="87"/>
      <c r="L1430" s="87"/>
      <c r="M1430" s="87"/>
      <c r="N1430" s="87"/>
      <c r="O1430" s="87"/>
      <c r="P1430" s="87"/>
      <c r="Q1430" s="87"/>
      <c r="R1430" s="87"/>
      <c r="S1430" s="87"/>
      <c r="T1430" s="87"/>
      <c r="U1430" s="87"/>
      <c r="V1430" s="87"/>
      <c r="W1430" s="87"/>
      <c r="X1430" s="87"/>
      <c r="Y1430" s="87"/>
      <c r="Z1430" s="87"/>
      <c r="AA1430" s="87"/>
      <c r="AB1430" s="87"/>
      <c r="AC1430" s="87"/>
      <c r="AD1430" s="87"/>
      <c r="AE1430" s="87"/>
      <c r="AF1430" s="87"/>
      <c r="AG1430" s="87"/>
      <c r="AH1430" s="87"/>
      <c r="AI1430" s="87"/>
      <c r="AJ1430" s="87"/>
      <c r="AK1430" s="87"/>
      <c r="AL1430" s="87"/>
      <c r="AM1430" s="87"/>
      <c r="AN1430" s="87"/>
      <c r="AO1430" s="87"/>
      <c r="AP1430" s="87"/>
      <c r="AQ1430" s="87"/>
      <c r="AR1430" s="87"/>
      <c r="AS1430" s="87"/>
      <c r="AT1430" s="87"/>
      <c r="AU1430" s="87"/>
      <c r="AV1430" s="87"/>
      <c r="AW1430" s="87"/>
      <c r="AX1430" s="87"/>
      <c r="AY1430" s="87"/>
      <c r="AZ1430" s="87"/>
      <c r="BA1430" s="87"/>
      <c r="BB1430" s="87"/>
      <c r="BC1430" s="87"/>
      <c r="BD1430" s="87"/>
      <c r="BE1430" s="87"/>
      <c r="BF1430" s="87"/>
      <c r="BG1430" s="87"/>
      <c r="BH1430" s="87"/>
      <c r="BI1430" s="87"/>
      <c r="BJ1430" s="87"/>
      <c r="BK1430" s="87"/>
      <c r="BL1430" s="87"/>
      <c r="BM1430" s="87"/>
      <c r="BN1430" s="87"/>
      <c r="BO1430" s="87"/>
      <c r="BP1430" s="87"/>
      <c r="BQ1430" s="87"/>
      <c r="BR1430" s="87"/>
      <c r="BS1430" s="63"/>
    </row>
    <row r="1431" spans="4:71" s="64" customFormat="1" ht="9.75" customHeight="1" x14ac:dyDescent="0.3">
      <c r="D1431" s="87"/>
      <c r="E1431" s="87"/>
      <c r="F1431" s="87"/>
      <c r="G1431" s="87"/>
      <c r="H1431" s="87"/>
      <c r="I1431" s="87"/>
      <c r="J1431" s="87"/>
      <c r="K1431" s="87"/>
      <c r="L1431" s="87"/>
      <c r="M1431" s="87"/>
      <c r="N1431" s="87"/>
      <c r="O1431" s="87"/>
      <c r="P1431" s="87"/>
      <c r="Q1431" s="87"/>
      <c r="R1431" s="87"/>
      <c r="S1431" s="87"/>
      <c r="T1431" s="87"/>
      <c r="U1431" s="87"/>
      <c r="V1431" s="87"/>
      <c r="W1431" s="87"/>
      <c r="X1431" s="87"/>
      <c r="Y1431" s="87"/>
      <c r="Z1431" s="87"/>
      <c r="AA1431" s="87"/>
      <c r="AB1431" s="87"/>
      <c r="AC1431" s="87"/>
      <c r="AD1431" s="87"/>
      <c r="AE1431" s="87"/>
      <c r="AF1431" s="87"/>
      <c r="AG1431" s="87"/>
      <c r="AH1431" s="87"/>
      <c r="AI1431" s="87"/>
      <c r="AJ1431" s="87"/>
      <c r="AK1431" s="87"/>
      <c r="AL1431" s="87"/>
      <c r="AM1431" s="87"/>
      <c r="AN1431" s="87"/>
      <c r="AO1431" s="87"/>
      <c r="AP1431" s="87"/>
      <c r="AQ1431" s="87"/>
      <c r="AR1431" s="87"/>
      <c r="AS1431" s="87"/>
      <c r="AT1431" s="87"/>
      <c r="AU1431" s="87"/>
      <c r="AV1431" s="87"/>
      <c r="AW1431" s="87"/>
      <c r="AX1431" s="87"/>
      <c r="AY1431" s="87"/>
      <c r="AZ1431" s="87"/>
      <c r="BA1431" s="87"/>
      <c r="BB1431" s="87"/>
      <c r="BC1431" s="87"/>
      <c r="BD1431" s="87"/>
      <c r="BE1431" s="87"/>
      <c r="BF1431" s="87"/>
      <c r="BG1431" s="87"/>
      <c r="BH1431" s="87"/>
      <c r="BI1431" s="87"/>
      <c r="BJ1431" s="87"/>
      <c r="BK1431" s="87"/>
      <c r="BL1431" s="87"/>
      <c r="BM1431" s="87"/>
      <c r="BN1431" s="87"/>
      <c r="BO1431" s="87"/>
      <c r="BP1431" s="87"/>
      <c r="BQ1431" s="87"/>
      <c r="BR1431" s="87"/>
      <c r="BS1431" s="63"/>
    </row>
    <row r="1432" spans="4:71" s="64" customFormat="1" ht="9.75" customHeight="1" x14ac:dyDescent="0.3">
      <c r="D1432" s="87"/>
      <c r="E1432" s="87"/>
      <c r="F1432" s="87"/>
      <c r="G1432" s="87"/>
      <c r="H1432" s="87"/>
      <c r="I1432" s="87"/>
      <c r="J1432" s="87"/>
      <c r="K1432" s="87"/>
      <c r="L1432" s="87"/>
      <c r="M1432" s="87"/>
      <c r="N1432" s="87"/>
      <c r="O1432" s="87"/>
      <c r="P1432" s="87"/>
      <c r="Q1432" s="87"/>
      <c r="R1432" s="87"/>
      <c r="S1432" s="87"/>
      <c r="T1432" s="87"/>
      <c r="U1432" s="87"/>
      <c r="V1432" s="87"/>
      <c r="W1432" s="87"/>
      <c r="X1432" s="87"/>
      <c r="Y1432" s="87"/>
      <c r="Z1432" s="87"/>
      <c r="AA1432" s="87"/>
      <c r="AB1432" s="87"/>
      <c r="AC1432" s="87"/>
      <c r="AD1432" s="87"/>
      <c r="AE1432" s="87"/>
      <c r="AF1432" s="87"/>
      <c r="AG1432" s="87"/>
      <c r="AH1432" s="87"/>
      <c r="AI1432" s="87"/>
      <c r="AJ1432" s="87"/>
      <c r="AK1432" s="87"/>
      <c r="AL1432" s="87"/>
      <c r="AM1432" s="87"/>
      <c r="AN1432" s="87"/>
      <c r="AO1432" s="87"/>
      <c r="AP1432" s="87"/>
      <c r="AQ1432" s="87"/>
      <c r="AR1432" s="87"/>
      <c r="AS1432" s="87"/>
      <c r="AT1432" s="87"/>
      <c r="AU1432" s="87"/>
      <c r="AV1432" s="87"/>
      <c r="AW1432" s="87"/>
      <c r="AX1432" s="87"/>
      <c r="AY1432" s="87"/>
      <c r="AZ1432" s="87"/>
      <c r="BA1432" s="87"/>
      <c r="BB1432" s="87"/>
      <c r="BC1432" s="87"/>
      <c r="BD1432" s="87"/>
      <c r="BE1432" s="87"/>
      <c r="BF1432" s="87"/>
      <c r="BG1432" s="87"/>
      <c r="BH1432" s="87"/>
      <c r="BI1432" s="87"/>
      <c r="BJ1432" s="87"/>
      <c r="BK1432" s="87"/>
      <c r="BL1432" s="87"/>
      <c r="BM1432" s="87"/>
      <c r="BN1432" s="87"/>
      <c r="BO1432" s="87"/>
      <c r="BP1432" s="87"/>
      <c r="BQ1432" s="87"/>
      <c r="BR1432" s="87"/>
      <c r="BS1432" s="63"/>
    </row>
    <row r="1433" spans="4:71" s="64" customFormat="1" ht="9.75" customHeight="1" x14ac:dyDescent="0.3">
      <c r="D1433" s="87"/>
      <c r="E1433" s="87"/>
      <c r="F1433" s="87"/>
      <c r="G1433" s="87"/>
      <c r="H1433" s="87"/>
      <c r="I1433" s="87"/>
      <c r="J1433" s="87"/>
      <c r="K1433" s="87"/>
      <c r="L1433" s="87"/>
      <c r="M1433" s="87"/>
      <c r="N1433" s="87"/>
      <c r="O1433" s="87"/>
      <c r="P1433" s="87"/>
      <c r="Q1433" s="87"/>
      <c r="R1433" s="87"/>
      <c r="S1433" s="87"/>
      <c r="T1433" s="87"/>
      <c r="U1433" s="87"/>
      <c r="V1433" s="87"/>
      <c r="W1433" s="87"/>
      <c r="X1433" s="87"/>
      <c r="Y1433" s="87"/>
      <c r="Z1433" s="87"/>
      <c r="AA1433" s="87"/>
      <c r="AB1433" s="87"/>
      <c r="AC1433" s="87"/>
      <c r="AD1433" s="87"/>
      <c r="AE1433" s="87"/>
      <c r="AF1433" s="87"/>
      <c r="AG1433" s="87"/>
      <c r="AH1433" s="87"/>
      <c r="AI1433" s="87"/>
      <c r="AJ1433" s="87"/>
      <c r="AK1433" s="87"/>
      <c r="AL1433" s="87"/>
      <c r="AM1433" s="87"/>
      <c r="AN1433" s="87"/>
      <c r="AO1433" s="87"/>
      <c r="AP1433" s="87"/>
      <c r="AQ1433" s="87"/>
      <c r="AR1433" s="87"/>
      <c r="AS1433" s="87"/>
      <c r="AT1433" s="87"/>
      <c r="AU1433" s="87"/>
      <c r="AV1433" s="87"/>
      <c r="AW1433" s="87"/>
      <c r="AX1433" s="87"/>
      <c r="AY1433" s="87"/>
      <c r="AZ1433" s="87"/>
      <c r="BA1433" s="87"/>
      <c r="BB1433" s="87"/>
      <c r="BC1433" s="87"/>
      <c r="BD1433" s="87"/>
      <c r="BE1433" s="87"/>
      <c r="BF1433" s="87"/>
      <c r="BG1433" s="87"/>
      <c r="BH1433" s="87"/>
      <c r="BI1433" s="87"/>
      <c r="BJ1433" s="87"/>
      <c r="BK1433" s="87"/>
      <c r="BL1433" s="87"/>
      <c r="BM1433" s="87"/>
      <c r="BN1433" s="87"/>
      <c r="BO1433" s="87"/>
      <c r="BP1433" s="87"/>
      <c r="BQ1433" s="87"/>
      <c r="BR1433" s="87"/>
      <c r="BS1433" s="63"/>
    </row>
    <row r="1434" spans="4:71" s="64" customFormat="1" ht="9.75" customHeight="1" x14ac:dyDescent="0.3">
      <c r="D1434" s="87"/>
      <c r="E1434" s="87"/>
      <c r="F1434" s="87"/>
      <c r="G1434" s="87"/>
      <c r="H1434" s="87"/>
      <c r="I1434" s="87"/>
      <c r="J1434" s="87"/>
      <c r="K1434" s="87"/>
      <c r="L1434" s="87"/>
      <c r="M1434" s="87"/>
      <c r="N1434" s="87"/>
      <c r="O1434" s="87"/>
      <c r="P1434" s="87"/>
      <c r="Q1434" s="87"/>
      <c r="R1434" s="87"/>
      <c r="S1434" s="87"/>
      <c r="T1434" s="87"/>
      <c r="U1434" s="87"/>
      <c r="V1434" s="87"/>
      <c r="W1434" s="87"/>
      <c r="X1434" s="87"/>
      <c r="Y1434" s="87"/>
      <c r="Z1434" s="87"/>
      <c r="AA1434" s="87"/>
      <c r="AB1434" s="87"/>
      <c r="AC1434" s="87"/>
      <c r="AD1434" s="87"/>
      <c r="AE1434" s="87"/>
      <c r="AF1434" s="87"/>
      <c r="AG1434" s="87"/>
      <c r="AH1434" s="87"/>
      <c r="AI1434" s="87"/>
      <c r="AJ1434" s="87"/>
      <c r="AK1434" s="87"/>
      <c r="AL1434" s="87"/>
      <c r="AM1434" s="87"/>
      <c r="AN1434" s="87"/>
      <c r="AO1434" s="87"/>
      <c r="AP1434" s="87"/>
      <c r="AQ1434" s="87"/>
      <c r="AR1434" s="87"/>
      <c r="AS1434" s="87"/>
      <c r="AT1434" s="87"/>
      <c r="AU1434" s="87"/>
      <c r="AV1434" s="87"/>
      <c r="AW1434" s="87"/>
      <c r="AX1434" s="87"/>
      <c r="AY1434" s="87"/>
      <c r="AZ1434" s="87"/>
      <c r="BA1434" s="87"/>
      <c r="BB1434" s="87"/>
      <c r="BC1434" s="87"/>
      <c r="BD1434" s="87"/>
      <c r="BE1434" s="87"/>
      <c r="BF1434" s="87"/>
      <c r="BG1434" s="87"/>
      <c r="BH1434" s="87"/>
      <c r="BI1434" s="87"/>
      <c r="BJ1434" s="87"/>
      <c r="BK1434" s="87"/>
      <c r="BL1434" s="87"/>
      <c r="BM1434" s="87"/>
      <c r="BN1434" s="87"/>
      <c r="BO1434" s="87"/>
      <c r="BP1434" s="87"/>
      <c r="BQ1434" s="87"/>
      <c r="BR1434" s="87"/>
      <c r="BS1434" s="63"/>
    </row>
    <row r="1435" spans="4:71" s="64" customFormat="1" ht="9.75" customHeight="1" x14ac:dyDescent="0.3">
      <c r="D1435" s="87"/>
      <c r="E1435" s="87"/>
      <c r="F1435" s="87"/>
      <c r="G1435" s="87"/>
      <c r="H1435" s="87"/>
      <c r="I1435" s="87"/>
      <c r="J1435" s="87"/>
      <c r="K1435" s="87"/>
      <c r="L1435" s="87"/>
      <c r="M1435" s="87"/>
      <c r="N1435" s="87"/>
      <c r="O1435" s="87"/>
      <c r="P1435" s="87"/>
      <c r="Q1435" s="87"/>
      <c r="R1435" s="87"/>
      <c r="S1435" s="87"/>
      <c r="T1435" s="87"/>
      <c r="U1435" s="87"/>
      <c r="V1435" s="87"/>
      <c r="W1435" s="87"/>
      <c r="X1435" s="87"/>
      <c r="Y1435" s="87"/>
      <c r="Z1435" s="87"/>
      <c r="AA1435" s="87"/>
      <c r="AB1435" s="87"/>
      <c r="AC1435" s="87"/>
      <c r="AD1435" s="87"/>
      <c r="AE1435" s="87"/>
      <c r="AF1435" s="87"/>
      <c r="AG1435" s="87"/>
      <c r="AH1435" s="87"/>
      <c r="AI1435" s="87"/>
      <c r="AJ1435" s="87"/>
      <c r="AK1435" s="87"/>
      <c r="AL1435" s="87"/>
      <c r="AM1435" s="87"/>
      <c r="AN1435" s="87"/>
      <c r="AO1435" s="87"/>
      <c r="AP1435" s="87"/>
      <c r="AQ1435" s="87"/>
      <c r="AR1435" s="87"/>
      <c r="AS1435" s="87"/>
      <c r="AT1435" s="87"/>
      <c r="AU1435" s="87"/>
      <c r="AV1435" s="87"/>
      <c r="AW1435" s="87"/>
      <c r="AX1435" s="87"/>
      <c r="AY1435" s="87"/>
      <c r="AZ1435" s="87"/>
      <c r="BA1435" s="87"/>
      <c r="BB1435" s="87"/>
      <c r="BC1435" s="87"/>
      <c r="BD1435" s="87"/>
      <c r="BE1435" s="87"/>
      <c r="BF1435" s="87"/>
      <c r="BG1435" s="87"/>
      <c r="BH1435" s="87"/>
      <c r="BI1435" s="87"/>
      <c r="BJ1435" s="87"/>
      <c r="BK1435" s="87"/>
      <c r="BL1435" s="87"/>
      <c r="BM1435" s="87"/>
      <c r="BN1435" s="87"/>
      <c r="BO1435" s="87"/>
      <c r="BP1435" s="87"/>
      <c r="BQ1435" s="87"/>
      <c r="BR1435" s="87"/>
      <c r="BS1435" s="63"/>
    </row>
    <row r="1436" spans="4:71" s="64" customFormat="1" ht="9.75" customHeight="1" x14ac:dyDescent="0.3">
      <c r="D1436" s="87"/>
      <c r="E1436" s="87"/>
      <c r="F1436" s="87"/>
      <c r="G1436" s="87"/>
      <c r="H1436" s="87"/>
      <c r="I1436" s="87"/>
      <c r="J1436" s="87"/>
      <c r="K1436" s="87"/>
      <c r="L1436" s="87"/>
      <c r="M1436" s="87"/>
      <c r="N1436" s="87"/>
      <c r="O1436" s="87"/>
      <c r="P1436" s="87"/>
      <c r="Q1436" s="87"/>
      <c r="R1436" s="87"/>
      <c r="S1436" s="87"/>
      <c r="T1436" s="87"/>
      <c r="U1436" s="87"/>
      <c r="V1436" s="87"/>
      <c r="W1436" s="87"/>
      <c r="X1436" s="87"/>
      <c r="Y1436" s="87"/>
      <c r="Z1436" s="87"/>
      <c r="AA1436" s="87"/>
      <c r="AB1436" s="87"/>
      <c r="AC1436" s="87"/>
      <c r="AD1436" s="87"/>
      <c r="AE1436" s="87"/>
      <c r="AF1436" s="87"/>
      <c r="AG1436" s="87"/>
      <c r="AH1436" s="87"/>
      <c r="AI1436" s="87"/>
      <c r="AJ1436" s="87"/>
      <c r="AK1436" s="87"/>
      <c r="AL1436" s="87"/>
      <c r="AM1436" s="87"/>
      <c r="AN1436" s="87"/>
      <c r="AO1436" s="87"/>
      <c r="AP1436" s="87"/>
      <c r="AQ1436" s="87"/>
      <c r="AR1436" s="87"/>
      <c r="AS1436" s="87"/>
      <c r="AT1436" s="87"/>
      <c r="AU1436" s="87"/>
      <c r="AV1436" s="87"/>
      <c r="AW1436" s="87"/>
      <c r="AX1436" s="87"/>
      <c r="AY1436" s="87"/>
      <c r="AZ1436" s="87"/>
      <c r="BA1436" s="87"/>
      <c r="BB1436" s="87"/>
      <c r="BC1436" s="87"/>
      <c r="BD1436" s="87"/>
      <c r="BE1436" s="87"/>
      <c r="BF1436" s="87"/>
      <c r="BG1436" s="87"/>
      <c r="BH1436" s="87"/>
      <c r="BI1436" s="87"/>
      <c r="BJ1436" s="87"/>
      <c r="BK1436" s="87"/>
      <c r="BL1436" s="87"/>
      <c r="BM1436" s="87"/>
      <c r="BN1436" s="87"/>
      <c r="BO1436" s="87"/>
      <c r="BP1436" s="87"/>
      <c r="BQ1436" s="87"/>
      <c r="BR1436" s="87"/>
      <c r="BS1436" s="63"/>
    </row>
    <row r="1437" spans="4:71" s="64" customFormat="1" ht="9.75" customHeight="1" x14ac:dyDescent="0.3">
      <c r="D1437" s="87"/>
      <c r="E1437" s="87"/>
      <c r="F1437" s="87"/>
      <c r="G1437" s="87"/>
      <c r="H1437" s="87"/>
      <c r="I1437" s="87"/>
      <c r="J1437" s="87"/>
      <c r="K1437" s="87"/>
      <c r="L1437" s="87"/>
      <c r="M1437" s="87"/>
      <c r="N1437" s="87"/>
      <c r="O1437" s="87"/>
      <c r="P1437" s="87"/>
      <c r="Q1437" s="87"/>
      <c r="R1437" s="87"/>
      <c r="S1437" s="87"/>
      <c r="T1437" s="87"/>
      <c r="U1437" s="87"/>
      <c r="V1437" s="87"/>
      <c r="W1437" s="87"/>
      <c r="X1437" s="87"/>
      <c r="Y1437" s="87"/>
      <c r="Z1437" s="87"/>
      <c r="AA1437" s="87"/>
      <c r="AB1437" s="87"/>
      <c r="AC1437" s="87"/>
      <c r="AD1437" s="87"/>
      <c r="AE1437" s="87"/>
      <c r="AF1437" s="87"/>
      <c r="AG1437" s="87"/>
      <c r="AH1437" s="87"/>
      <c r="AI1437" s="87"/>
      <c r="AJ1437" s="87"/>
      <c r="AK1437" s="87"/>
      <c r="AL1437" s="87"/>
      <c r="AM1437" s="87"/>
      <c r="AN1437" s="87"/>
      <c r="AO1437" s="87"/>
      <c r="AP1437" s="87"/>
      <c r="AQ1437" s="87"/>
      <c r="AR1437" s="87"/>
      <c r="AS1437" s="87"/>
      <c r="AT1437" s="87"/>
      <c r="AU1437" s="87"/>
      <c r="AV1437" s="87"/>
      <c r="AW1437" s="87"/>
      <c r="AX1437" s="87"/>
      <c r="AY1437" s="87"/>
      <c r="AZ1437" s="87"/>
      <c r="BA1437" s="87"/>
      <c r="BB1437" s="87"/>
      <c r="BC1437" s="87"/>
      <c r="BD1437" s="87"/>
      <c r="BE1437" s="87"/>
      <c r="BF1437" s="87"/>
      <c r="BG1437" s="87"/>
      <c r="BH1437" s="87"/>
      <c r="BI1437" s="87"/>
      <c r="BJ1437" s="87"/>
      <c r="BK1437" s="87"/>
      <c r="BL1437" s="87"/>
      <c r="BM1437" s="87"/>
      <c r="BN1437" s="87"/>
      <c r="BO1437" s="87"/>
      <c r="BP1437" s="87"/>
      <c r="BQ1437" s="87"/>
      <c r="BR1437" s="87"/>
      <c r="BS1437" s="63"/>
    </row>
    <row r="1438" spans="4:71" s="64" customFormat="1" ht="9.75" customHeight="1" x14ac:dyDescent="0.3">
      <c r="D1438" s="87"/>
      <c r="E1438" s="87"/>
      <c r="F1438" s="87"/>
      <c r="G1438" s="87"/>
      <c r="H1438" s="87"/>
      <c r="I1438" s="87"/>
      <c r="J1438" s="87"/>
      <c r="K1438" s="87"/>
      <c r="L1438" s="87"/>
      <c r="M1438" s="87"/>
      <c r="N1438" s="87"/>
      <c r="O1438" s="87"/>
      <c r="P1438" s="87"/>
      <c r="Q1438" s="87"/>
      <c r="R1438" s="87"/>
      <c r="S1438" s="87"/>
      <c r="T1438" s="87"/>
      <c r="U1438" s="87"/>
      <c r="V1438" s="87"/>
      <c r="W1438" s="87"/>
      <c r="X1438" s="87"/>
      <c r="Y1438" s="87"/>
      <c r="Z1438" s="87"/>
      <c r="AA1438" s="87"/>
      <c r="AB1438" s="87"/>
      <c r="AC1438" s="87"/>
      <c r="AD1438" s="87"/>
      <c r="AE1438" s="87"/>
      <c r="AF1438" s="87"/>
      <c r="AG1438" s="87"/>
      <c r="AH1438" s="87"/>
      <c r="AI1438" s="87"/>
      <c r="AJ1438" s="87"/>
      <c r="AK1438" s="87"/>
      <c r="AL1438" s="87"/>
      <c r="AM1438" s="87"/>
      <c r="AN1438" s="87"/>
      <c r="AO1438" s="87"/>
      <c r="AP1438" s="87"/>
      <c r="AQ1438" s="87"/>
      <c r="AR1438" s="87"/>
      <c r="AS1438" s="87"/>
      <c r="AT1438" s="87"/>
      <c r="AU1438" s="87"/>
      <c r="AV1438" s="87"/>
      <c r="AW1438" s="87"/>
      <c r="AX1438" s="87"/>
      <c r="AY1438" s="87"/>
      <c r="AZ1438" s="87"/>
      <c r="BA1438" s="87"/>
      <c r="BB1438" s="87"/>
      <c r="BC1438" s="87"/>
      <c r="BD1438" s="87"/>
      <c r="BE1438" s="87"/>
      <c r="BF1438" s="87"/>
      <c r="BG1438" s="87"/>
      <c r="BH1438" s="87"/>
      <c r="BI1438" s="87"/>
      <c r="BJ1438" s="87"/>
      <c r="BK1438" s="87"/>
      <c r="BL1438" s="87"/>
      <c r="BM1438" s="87"/>
      <c r="BN1438" s="87"/>
      <c r="BO1438" s="87"/>
      <c r="BP1438" s="87"/>
      <c r="BQ1438" s="87"/>
      <c r="BR1438" s="87"/>
      <c r="BS1438" s="63"/>
    </row>
    <row r="1439" spans="4:71" s="64" customFormat="1" ht="9.75" customHeight="1" x14ac:dyDescent="0.3">
      <c r="D1439" s="87"/>
      <c r="E1439" s="87"/>
      <c r="F1439" s="87"/>
      <c r="G1439" s="87"/>
      <c r="H1439" s="87"/>
      <c r="I1439" s="87"/>
      <c r="J1439" s="87"/>
      <c r="K1439" s="87"/>
      <c r="L1439" s="87"/>
      <c r="M1439" s="87"/>
      <c r="N1439" s="87"/>
      <c r="O1439" s="87"/>
      <c r="P1439" s="87"/>
      <c r="Q1439" s="87"/>
      <c r="R1439" s="87"/>
      <c r="S1439" s="87"/>
      <c r="T1439" s="87"/>
      <c r="U1439" s="87"/>
      <c r="V1439" s="87"/>
      <c r="W1439" s="87"/>
      <c r="X1439" s="87"/>
      <c r="Y1439" s="87"/>
      <c r="Z1439" s="87"/>
      <c r="AA1439" s="87"/>
      <c r="AB1439" s="87"/>
      <c r="AC1439" s="87"/>
      <c r="AD1439" s="87"/>
      <c r="AE1439" s="87"/>
      <c r="AF1439" s="87"/>
      <c r="AG1439" s="87"/>
      <c r="AH1439" s="87"/>
      <c r="AI1439" s="87"/>
      <c r="AJ1439" s="87"/>
      <c r="AK1439" s="87"/>
      <c r="AL1439" s="87"/>
      <c r="AM1439" s="87"/>
      <c r="AN1439" s="87"/>
      <c r="AO1439" s="87"/>
      <c r="AP1439" s="87"/>
      <c r="AQ1439" s="87"/>
      <c r="AR1439" s="87"/>
      <c r="AS1439" s="87"/>
      <c r="AT1439" s="87"/>
      <c r="AU1439" s="87"/>
      <c r="AV1439" s="87"/>
      <c r="AW1439" s="87"/>
      <c r="AX1439" s="87"/>
      <c r="AY1439" s="87"/>
      <c r="AZ1439" s="87"/>
      <c r="BA1439" s="87"/>
      <c r="BB1439" s="87"/>
      <c r="BC1439" s="87"/>
      <c r="BD1439" s="87"/>
      <c r="BE1439" s="87"/>
      <c r="BF1439" s="87"/>
      <c r="BG1439" s="87"/>
      <c r="BH1439" s="87"/>
      <c r="BI1439" s="87"/>
      <c r="BJ1439" s="87"/>
      <c r="BK1439" s="87"/>
      <c r="BL1439" s="87"/>
      <c r="BM1439" s="87"/>
      <c r="BN1439" s="87"/>
      <c r="BO1439" s="87"/>
      <c r="BP1439" s="87"/>
      <c r="BQ1439" s="87"/>
      <c r="BR1439" s="87"/>
      <c r="BS1439" s="63"/>
    </row>
    <row r="1440" spans="4:71" s="64" customFormat="1" ht="9.75" customHeight="1" x14ac:dyDescent="0.3">
      <c r="D1440" s="87"/>
      <c r="E1440" s="87"/>
      <c r="F1440" s="87"/>
      <c r="G1440" s="87"/>
      <c r="H1440" s="87"/>
      <c r="I1440" s="87"/>
      <c r="J1440" s="87"/>
      <c r="K1440" s="87"/>
      <c r="L1440" s="87"/>
      <c r="M1440" s="87"/>
      <c r="N1440" s="87"/>
      <c r="O1440" s="87"/>
      <c r="P1440" s="87"/>
      <c r="Q1440" s="87"/>
      <c r="R1440" s="87"/>
      <c r="S1440" s="87"/>
      <c r="T1440" s="87"/>
      <c r="U1440" s="87"/>
      <c r="V1440" s="87"/>
      <c r="W1440" s="87"/>
      <c r="X1440" s="87"/>
      <c r="Y1440" s="87"/>
      <c r="Z1440" s="87"/>
      <c r="AA1440" s="87"/>
      <c r="AB1440" s="87"/>
      <c r="AC1440" s="87"/>
      <c r="AD1440" s="87"/>
      <c r="AE1440" s="87"/>
      <c r="AF1440" s="87"/>
      <c r="AG1440" s="87"/>
      <c r="AH1440" s="87"/>
      <c r="AI1440" s="87"/>
      <c r="AJ1440" s="87"/>
      <c r="AK1440" s="87"/>
      <c r="AL1440" s="87"/>
      <c r="AM1440" s="87"/>
      <c r="AN1440" s="87"/>
      <c r="AO1440" s="87"/>
      <c r="AP1440" s="87"/>
      <c r="AQ1440" s="87"/>
      <c r="AR1440" s="87"/>
      <c r="AS1440" s="87"/>
      <c r="AT1440" s="87"/>
      <c r="AU1440" s="87"/>
      <c r="AV1440" s="87"/>
      <c r="AW1440" s="87"/>
      <c r="AX1440" s="87"/>
      <c r="AY1440" s="87"/>
      <c r="AZ1440" s="87"/>
      <c r="BA1440" s="87"/>
      <c r="BB1440" s="87"/>
      <c r="BC1440" s="87"/>
      <c r="BD1440" s="87"/>
      <c r="BE1440" s="87"/>
      <c r="BF1440" s="87"/>
      <c r="BG1440" s="87"/>
      <c r="BH1440" s="87"/>
      <c r="BI1440" s="87"/>
      <c r="BJ1440" s="87"/>
      <c r="BK1440" s="87"/>
      <c r="BL1440" s="87"/>
      <c r="BM1440" s="87"/>
      <c r="BN1440" s="87"/>
      <c r="BO1440" s="87"/>
      <c r="BP1440" s="87"/>
      <c r="BQ1440" s="87"/>
      <c r="BR1440" s="87"/>
      <c r="BS1440" s="63"/>
    </row>
    <row r="1441" spans="4:71" s="64" customFormat="1" ht="9.75" customHeight="1" x14ac:dyDescent="0.3">
      <c r="D1441" s="87"/>
      <c r="E1441" s="87"/>
      <c r="F1441" s="87"/>
      <c r="G1441" s="87"/>
      <c r="H1441" s="87"/>
      <c r="I1441" s="87"/>
      <c r="J1441" s="87"/>
      <c r="K1441" s="87"/>
      <c r="L1441" s="87"/>
      <c r="M1441" s="87"/>
      <c r="N1441" s="87"/>
      <c r="O1441" s="87"/>
      <c r="P1441" s="87"/>
      <c r="Q1441" s="87"/>
      <c r="R1441" s="87"/>
      <c r="S1441" s="87"/>
      <c r="T1441" s="87"/>
      <c r="U1441" s="87"/>
      <c r="V1441" s="87"/>
      <c r="W1441" s="87"/>
      <c r="X1441" s="87"/>
      <c r="Y1441" s="87"/>
      <c r="Z1441" s="87"/>
      <c r="AA1441" s="87"/>
      <c r="AB1441" s="87"/>
      <c r="AC1441" s="87"/>
      <c r="AD1441" s="87"/>
      <c r="AE1441" s="87"/>
      <c r="AF1441" s="87"/>
      <c r="AG1441" s="87"/>
      <c r="AH1441" s="87"/>
      <c r="AI1441" s="87"/>
      <c r="AJ1441" s="87"/>
      <c r="AK1441" s="87"/>
      <c r="AL1441" s="87"/>
      <c r="AM1441" s="87"/>
      <c r="AN1441" s="87"/>
      <c r="AO1441" s="87"/>
      <c r="AP1441" s="87"/>
      <c r="AQ1441" s="87"/>
      <c r="AR1441" s="87"/>
      <c r="AS1441" s="87"/>
      <c r="AT1441" s="87"/>
      <c r="AU1441" s="87"/>
      <c r="AV1441" s="87"/>
      <c r="AW1441" s="87"/>
      <c r="AX1441" s="87"/>
      <c r="AY1441" s="87"/>
      <c r="AZ1441" s="87"/>
      <c r="BA1441" s="87"/>
      <c r="BB1441" s="87"/>
      <c r="BC1441" s="87"/>
      <c r="BD1441" s="87"/>
      <c r="BE1441" s="87"/>
      <c r="BF1441" s="87"/>
      <c r="BG1441" s="87"/>
      <c r="BH1441" s="87"/>
      <c r="BI1441" s="87"/>
      <c r="BJ1441" s="87"/>
      <c r="BK1441" s="87"/>
      <c r="BL1441" s="87"/>
      <c r="BM1441" s="87"/>
      <c r="BN1441" s="87"/>
      <c r="BO1441" s="87"/>
      <c r="BP1441" s="87"/>
      <c r="BQ1441" s="87"/>
      <c r="BR1441" s="87"/>
      <c r="BS1441" s="63"/>
    </row>
    <row r="1442" spans="4:71" s="64" customFormat="1" ht="9.75" customHeight="1" x14ac:dyDescent="0.3">
      <c r="D1442" s="87"/>
      <c r="E1442" s="87"/>
      <c r="F1442" s="87"/>
      <c r="G1442" s="87"/>
      <c r="H1442" s="87"/>
      <c r="I1442" s="87"/>
      <c r="J1442" s="87"/>
      <c r="K1442" s="87"/>
      <c r="L1442" s="87"/>
      <c r="M1442" s="87"/>
      <c r="N1442" s="87"/>
      <c r="O1442" s="87"/>
      <c r="P1442" s="87"/>
      <c r="Q1442" s="87"/>
      <c r="R1442" s="87"/>
      <c r="S1442" s="87"/>
      <c r="T1442" s="87"/>
      <c r="U1442" s="87"/>
      <c r="V1442" s="87"/>
      <c r="W1442" s="87"/>
      <c r="X1442" s="87"/>
      <c r="Y1442" s="87"/>
      <c r="Z1442" s="87"/>
      <c r="AA1442" s="87"/>
      <c r="AB1442" s="87"/>
      <c r="AC1442" s="87"/>
      <c r="AD1442" s="87"/>
      <c r="AE1442" s="87"/>
      <c r="AF1442" s="87"/>
      <c r="AG1442" s="87"/>
      <c r="AH1442" s="87"/>
      <c r="AI1442" s="87"/>
      <c r="AJ1442" s="87"/>
      <c r="AK1442" s="87"/>
      <c r="AL1442" s="87"/>
      <c r="AM1442" s="87"/>
      <c r="AN1442" s="87"/>
      <c r="AO1442" s="87"/>
      <c r="AP1442" s="87"/>
      <c r="AQ1442" s="87"/>
      <c r="AR1442" s="87"/>
      <c r="AS1442" s="87"/>
      <c r="AT1442" s="87"/>
      <c r="AU1442" s="87"/>
      <c r="AV1442" s="87"/>
      <c r="AW1442" s="87"/>
      <c r="AX1442" s="87"/>
      <c r="AY1442" s="87"/>
      <c r="AZ1442" s="87"/>
      <c r="BA1442" s="87"/>
      <c r="BB1442" s="87"/>
      <c r="BC1442" s="87"/>
      <c r="BD1442" s="87"/>
      <c r="BE1442" s="87"/>
      <c r="BF1442" s="87"/>
      <c r="BG1442" s="87"/>
      <c r="BH1442" s="87"/>
      <c r="BI1442" s="87"/>
      <c r="BJ1442" s="87"/>
      <c r="BK1442" s="87"/>
      <c r="BL1442" s="87"/>
      <c r="BM1442" s="87"/>
      <c r="BN1442" s="87"/>
      <c r="BO1442" s="87"/>
      <c r="BP1442" s="87"/>
      <c r="BQ1442" s="87"/>
      <c r="BR1442" s="87"/>
      <c r="BS1442" s="63"/>
    </row>
    <row r="1443" spans="4:71" s="64" customFormat="1" ht="9.75" customHeight="1" x14ac:dyDescent="0.3">
      <c r="D1443" s="87"/>
      <c r="E1443" s="87"/>
      <c r="F1443" s="87"/>
      <c r="G1443" s="87"/>
      <c r="H1443" s="87"/>
      <c r="I1443" s="87"/>
      <c r="J1443" s="87"/>
      <c r="K1443" s="87"/>
      <c r="L1443" s="87"/>
      <c r="M1443" s="87"/>
      <c r="N1443" s="87"/>
      <c r="O1443" s="87"/>
      <c r="P1443" s="87"/>
      <c r="Q1443" s="87"/>
      <c r="R1443" s="87"/>
      <c r="S1443" s="87"/>
      <c r="T1443" s="87"/>
      <c r="U1443" s="87"/>
      <c r="V1443" s="87"/>
      <c r="W1443" s="87"/>
      <c r="X1443" s="87"/>
      <c r="Y1443" s="87"/>
      <c r="Z1443" s="87"/>
      <c r="AA1443" s="87"/>
      <c r="AB1443" s="87"/>
      <c r="AC1443" s="87"/>
      <c r="AD1443" s="87"/>
      <c r="AE1443" s="87"/>
      <c r="AF1443" s="87"/>
      <c r="AG1443" s="87"/>
      <c r="AH1443" s="87"/>
      <c r="AI1443" s="87"/>
      <c r="AJ1443" s="87"/>
      <c r="AK1443" s="87"/>
      <c r="AL1443" s="87"/>
      <c r="AM1443" s="87"/>
      <c r="AN1443" s="87"/>
      <c r="AO1443" s="87"/>
      <c r="AP1443" s="87"/>
      <c r="AQ1443" s="87"/>
      <c r="AR1443" s="87"/>
      <c r="AS1443" s="87"/>
      <c r="AT1443" s="87"/>
      <c r="AU1443" s="87"/>
      <c r="AV1443" s="87"/>
      <c r="AW1443" s="87"/>
      <c r="AX1443" s="87"/>
      <c r="AY1443" s="87"/>
      <c r="AZ1443" s="87"/>
      <c r="BA1443" s="87"/>
      <c r="BB1443" s="87"/>
      <c r="BC1443" s="87"/>
      <c r="BD1443" s="87"/>
      <c r="BE1443" s="87"/>
      <c r="BF1443" s="87"/>
      <c r="BG1443" s="87"/>
      <c r="BH1443" s="87"/>
      <c r="BI1443" s="87"/>
      <c r="BJ1443" s="87"/>
      <c r="BK1443" s="87"/>
      <c r="BL1443" s="87"/>
      <c r="BM1443" s="87"/>
      <c r="BN1443" s="87"/>
      <c r="BO1443" s="87"/>
      <c r="BP1443" s="87"/>
      <c r="BQ1443" s="87"/>
      <c r="BR1443" s="87"/>
      <c r="BS1443" s="63"/>
    </row>
    <row r="1444" spans="4:71" s="64" customFormat="1" ht="9.75" customHeight="1" x14ac:dyDescent="0.3">
      <c r="D1444" s="87"/>
      <c r="E1444" s="87"/>
      <c r="F1444" s="87"/>
      <c r="G1444" s="87"/>
      <c r="H1444" s="87"/>
      <c r="I1444" s="87"/>
      <c r="J1444" s="87"/>
      <c r="K1444" s="87"/>
      <c r="L1444" s="87"/>
      <c r="M1444" s="87"/>
      <c r="N1444" s="87"/>
      <c r="O1444" s="87"/>
      <c r="P1444" s="87"/>
      <c r="Q1444" s="87"/>
      <c r="R1444" s="87"/>
      <c r="S1444" s="87"/>
      <c r="T1444" s="87"/>
      <c r="U1444" s="87"/>
      <c r="V1444" s="87"/>
      <c r="W1444" s="87"/>
      <c r="X1444" s="87"/>
      <c r="Y1444" s="87"/>
      <c r="Z1444" s="87"/>
      <c r="AA1444" s="87"/>
      <c r="AB1444" s="87"/>
      <c r="AC1444" s="87"/>
      <c r="AD1444" s="87"/>
      <c r="AE1444" s="87"/>
      <c r="AF1444" s="87"/>
      <c r="AG1444" s="87"/>
      <c r="AH1444" s="87"/>
      <c r="AI1444" s="87"/>
      <c r="AJ1444" s="87"/>
      <c r="AK1444" s="87"/>
      <c r="AL1444" s="87"/>
      <c r="AM1444" s="87"/>
      <c r="AN1444" s="87"/>
      <c r="AO1444" s="87"/>
      <c r="AP1444" s="87"/>
      <c r="AQ1444" s="87"/>
      <c r="AR1444" s="87"/>
      <c r="AS1444" s="87"/>
      <c r="AT1444" s="87"/>
      <c r="AU1444" s="87"/>
      <c r="AV1444" s="87"/>
      <c r="AW1444" s="87"/>
      <c r="AX1444" s="87"/>
      <c r="AY1444" s="87"/>
      <c r="AZ1444" s="87"/>
      <c r="BA1444" s="87"/>
      <c r="BB1444" s="87"/>
      <c r="BC1444" s="87"/>
      <c r="BD1444" s="87"/>
      <c r="BE1444" s="87"/>
      <c r="BF1444" s="87"/>
      <c r="BG1444" s="87"/>
      <c r="BH1444" s="87"/>
      <c r="BI1444" s="87"/>
      <c r="BJ1444" s="87"/>
      <c r="BK1444" s="87"/>
      <c r="BL1444" s="87"/>
      <c r="BM1444" s="87"/>
      <c r="BN1444" s="87"/>
      <c r="BO1444" s="87"/>
      <c r="BP1444" s="87"/>
      <c r="BQ1444" s="87"/>
      <c r="BR1444" s="87"/>
      <c r="BS1444" s="63"/>
    </row>
    <row r="1445" spans="4:71" s="64" customFormat="1" ht="9.75" customHeight="1" x14ac:dyDescent="0.3">
      <c r="D1445" s="87"/>
      <c r="E1445" s="87"/>
      <c r="F1445" s="87"/>
      <c r="G1445" s="87"/>
      <c r="H1445" s="87"/>
      <c r="I1445" s="87"/>
      <c r="J1445" s="87"/>
      <c r="K1445" s="87"/>
      <c r="L1445" s="87"/>
      <c r="M1445" s="87"/>
      <c r="N1445" s="87"/>
      <c r="O1445" s="87"/>
      <c r="P1445" s="87"/>
      <c r="Q1445" s="87"/>
      <c r="R1445" s="87"/>
      <c r="S1445" s="87"/>
      <c r="T1445" s="87"/>
      <c r="U1445" s="87"/>
      <c r="V1445" s="87"/>
      <c r="W1445" s="87"/>
      <c r="X1445" s="87"/>
      <c r="Y1445" s="87"/>
      <c r="Z1445" s="87"/>
      <c r="AA1445" s="87"/>
      <c r="AB1445" s="87"/>
      <c r="AC1445" s="87"/>
      <c r="AD1445" s="87"/>
      <c r="AE1445" s="87"/>
      <c r="AF1445" s="87"/>
      <c r="AG1445" s="87"/>
      <c r="AH1445" s="87"/>
      <c r="AI1445" s="87"/>
      <c r="AJ1445" s="87"/>
      <c r="AK1445" s="87"/>
      <c r="AL1445" s="87"/>
      <c r="AM1445" s="87"/>
      <c r="AN1445" s="87"/>
      <c r="AO1445" s="87"/>
      <c r="AP1445" s="87"/>
      <c r="AQ1445" s="87"/>
      <c r="AR1445" s="87"/>
      <c r="AS1445" s="87"/>
      <c r="AT1445" s="87"/>
      <c r="AU1445" s="87"/>
      <c r="AV1445" s="87"/>
      <c r="AW1445" s="87"/>
      <c r="AX1445" s="87"/>
      <c r="AY1445" s="87"/>
      <c r="AZ1445" s="87"/>
      <c r="BA1445" s="87"/>
      <c r="BB1445" s="87"/>
      <c r="BC1445" s="87"/>
      <c r="BD1445" s="87"/>
      <c r="BE1445" s="87"/>
      <c r="BF1445" s="87"/>
      <c r="BG1445" s="87"/>
      <c r="BH1445" s="87"/>
      <c r="BI1445" s="87"/>
      <c r="BJ1445" s="87"/>
      <c r="BK1445" s="87"/>
      <c r="BL1445" s="87"/>
      <c r="BM1445" s="87"/>
      <c r="BN1445" s="87"/>
      <c r="BO1445" s="87"/>
      <c r="BP1445" s="87"/>
      <c r="BQ1445" s="87"/>
      <c r="BR1445" s="87"/>
      <c r="BS1445" s="63"/>
    </row>
    <row r="1446" spans="4:71" s="64" customFormat="1" ht="9.75" customHeight="1" x14ac:dyDescent="0.3">
      <c r="D1446" s="87"/>
      <c r="E1446" s="87"/>
      <c r="F1446" s="87"/>
      <c r="G1446" s="87"/>
      <c r="H1446" s="87"/>
      <c r="I1446" s="87"/>
      <c r="J1446" s="87"/>
      <c r="K1446" s="87"/>
      <c r="L1446" s="87"/>
      <c r="M1446" s="87"/>
      <c r="N1446" s="87"/>
      <c r="O1446" s="87"/>
      <c r="P1446" s="87"/>
      <c r="Q1446" s="87"/>
      <c r="R1446" s="87"/>
      <c r="S1446" s="87"/>
      <c r="T1446" s="87"/>
      <c r="U1446" s="87"/>
      <c r="V1446" s="87"/>
      <c r="W1446" s="87"/>
      <c r="X1446" s="87"/>
      <c r="Y1446" s="87"/>
      <c r="Z1446" s="87"/>
      <c r="AA1446" s="87"/>
      <c r="AB1446" s="87"/>
      <c r="AC1446" s="87"/>
      <c r="AD1446" s="87"/>
      <c r="AE1446" s="87"/>
      <c r="AF1446" s="87"/>
      <c r="AG1446" s="87"/>
      <c r="AH1446" s="87"/>
      <c r="AI1446" s="87"/>
      <c r="AJ1446" s="87"/>
      <c r="AK1446" s="87"/>
      <c r="AL1446" s="87"/>
      <c r="AM1446" s="87"/>
      <c r="AN1446" s="87"/>
      <c r="AO1446" s="87"/>
      <c r="AP1446" s="87"/>
      <c r="AQ1446" s="87"/>
      <c r="AR1446" s="87"/>
      <c r="AS1446" s="87"/>
      <c r="AT1446" s="87"/>
      <c r="AU1446" s="87"/>
      <c r="AV1446" s="87"/>
      <c r="AW1446" s="87"/>
      <c r="AX1446" s="87"/>
      <c r="AY1446" s="87"/>
      <c r="AZ1446" s="87"/>
      <c r="BA1446" s="87"/>
      <c r="BB1446" s="87"/>
      <c r="BC1446" s="87"/>
      <c r="BD1446" s="87"/>
      <c r="BE1446" s="87"/>
      <c r="BF1446" s="87"/>
      <c r="BG1446" s="87"/>
      <c r="BH1446" s="87"/>
      <c r="BI1446" s="87"/>
      <c r="BJ1446" s="87"/>
      <c r="BK1446" s="87"/>
      <c r="BL1446" s="87"/>
      <c r="BM1446" s="87"/>
      <c r="BN1446" s="87"/>
      <c r="BO1446" s="87"/>
      <c r="BP1446" s="87"/>
      <c r="BQ1446" s="87"/>
      <c r="BR1446" s="87"/>
      <c r="BS1446" s="63"/>
    </row>
    <row r="1447" spans="4:71" s="64" customFormat="1" ht="9.75" customHeight="1" x14ac:dyDescent="0.3">
      <c r="D1447" s="87"/>
      <c r="E1447" s="87"/>
      <c r="F1447" s="87"/>
      <c r="G1447" s="87"/>
      <c r="H1447" s="87"/>
      <c r="I1447" s="87"/>
      <c r="J1447" s="87"/>
      <c r="K1447" s="87"/>
      <c r="L1447" s="87"/>
      <c r="M1447" s="87"/>
      <c r="N1447" s="87"/>
      <c r="O1447" s="87"/>
      <c r="P1447" s="87"/>
      <c r="Q1447" s="87"/>
      <c r="R1447" s="87"/>
      <c r="S1447" s="87"/>
      <c r="T1447" s="87"/>
      <c r="U1447" s="87"/>
      <c r="V1447" s="87"/>
      <c r="W1447" s="87"/>
      <c r="X1447" s="87"/>
      <c r="Y1447" s="87"/>
      <c r="Z1447" s="87"/>
      <c r="AA1447" s="87"/>
      <c r="AB1447" s="87"/>
      <c r="AC1447" s="87"/>
      <c r="AD1447" s="87"/>
      <c r="AE1447" s="87"/>
      <c r="AF1447" s="87"/>
      <c r="AG1447" s="87"/>
      <c r="AH1447" s="87"/>
      <c r="AI1447" s="87"/>
      <c r="AJ1447" s="87"/>
      <c r="AK1447" s="87"/>
      <c r="AL1447" s="87"/>
      <c r="AM1447" s="87"/>
      <c r="AN1447" s="87"/>
      <c r="AO1447" s="87"/>
      <c r="AP1447" s="87"/>
      <c r="AQ1447" s="87"/>
      <c r="AR1447" s="87"/>
      <c r="AS1447" s="87"/>
      <c r="AT1447" s="87"/>
      <c r="AU1447" s="87"/>
      <c r="AV1447" s="87"/>
      <c r="AW1447" s="87"/>
      <c r="AX1447" s="87"/>
      <c r="AY1447" s="87"/>
      <c r="AZ1447" s="87"/>
      <c r="BA1447" s="87"/>
      <c r="BB1447" s="87"/>
      <c r="BC1447" s="87"/>
      <c r="BD1447" s="87"/>
      <c r="BE1447" s="87"/>
      <c r="BF1447" s="87"/>
      <c r="BG1447" s="87"/>
      <c r="BH1447" s="87"/>
      <c r="BI1447" s="87"/>
      <c r="BJ1447" s="87"/>
      <c r="BK1447" s="87"/>
      <c r="BL1447" s="87"/>
      <c r="BM1447" s="87"/>
      <c r="BN1447" s="87"/>
      <c r="BO1447" s="87"/>
      <c r="BP1447" s="87"/>
      <c r="BQ1447" s="87"/>
      <c r="BR1447" s="87"/>
      <c r="BS1447" s="63"/>
    </row>
    <row r="1448" spans="4:71" s="64" customFormat="1" ht="9.75" customHeight="1" x14ac:dyDescent="0.3">
      <c r="D1448" s="87"/>
      <c r="E1448" s="87"/>
      <c r="F1448" s="87"/>
      <c r="G1448" s="87"/>
      <c r="H1448" s="87"/>
      <c r="I1448" s="87"/>
      <c r="J1448" s="87"/>
      <c r="K1448" s="87"/>
      <c r="L1448" s="87"/>
      <c r="M1448" s="87"/>
      <c r="N1448" s="87"/>
      <c r="O1448" s="87"/>
      <c r="P1448" s="87"/>
      <c r="Q1448" s="87"/>
      <c r="R1448" s="87"/>
      <c r="S1448" s="87"/>
      <c r="T1448" s="87"/>
      <c r="U1448" s="87"/>
      <c r="V1448" s="87"/>
      <c r="W1448" s="87"/>
      <c r="X1448" s="87"/>
      <c r="Y1448" s="87"/>
      <c r="Z1448" s="87"/>
      <c r="AA1448" s="87"/>
      <c r="AB1448" s="87"/>
      <c r="AC1448" s="87"/>
      <c r="AD1448" s="87"/>
      <c r="AE1448" s="87"/>
      <c r="AF1448" s="87"/>
      <c r="AG1448" s="87"/>
      <c r="AH1448" s="87"/>
      <c r="AI1448" s="87"/>
      <c r="AJ1448" s="87"/>
      <c r="AK1448" s="87"/>
      <c r="AL1448" s="87"/>
      <c r="AM1448" s="87"/>
      <c r="AN1448" s="87"/>
      <c r="AO1448" s="87"/>
      <c r="AP1448" s="87"/>
      <c r="AQ1448" s="87"/>
      <c r="AR1448" s="87"/>
      <c r="AS1448" s="87"/>
      <c r="AT1448" s="87"/>
      <c r="AU1448" s="87"/>
      <c r="AV1448" s="87"/>
      <c r="AW1448" s="87"/>
      <c r="AX1448" s="87"/>
      <c r="AY1448" s="87"/>
      <c r="AZ1448" s="87"/>
      <c r="BA1448" s="87"/>
      <c r="BB1448" s="87"/>
      <c r="BC1448" s="87"/>
      <c r="BD1448" s="87"/>
      <c r="BE1448" s="87"/>
      <c r="BF1448" s="87"/>
      <c r="BG1448" s="87"/>
      <c r="BH1448" s="87"/>
      <c r="BI1448" s="87"/>
      <c r="BJ1448" s="87"/>
      <c r="BK1448" s="87"/>
      <c r="BL1448" s="87"/>
      <c r="BM1448" s="87"/>
      <c r="BN1448" s="87"/>
      <c r="BO1448" s="87"/>
      <c r="BP1448" s="87"/>
      <c r="BQ1448" s="87"/>
      <c r="BR1448" s="87"/>
      <c r="BS1448" s="63"/>
    </row>
    <row r="1449" spans="4:71" s="64" customFormat="1" ht="9.75" customHeight="1" x14ac:dyDescent="0.3">
      <c r="D1449" s="87"/>
      <c r="E1449" s="87"/>
      <c r="F1449" s="87"/>
      <c r="G1449" s="87"/>
      <c r="H1449" s="87"/>
      <c r="I1449" s="87"/>
      <c r="J1449" s="87"/>
      <c r="K1449" s="87"/>
      <c r="L1449" s="87"/>
      <c r="M1449" s="87"/>
      <c r="N1449" s="87"/>
      <c r="O1449" s="87"/>
      <c r="P1449" s="87"/>
      <c r="Q1449" s="87"/>
      <c r="R1449" s="87"/>
      <c r="S1449" s="87"/>
      <c r="T1449" s="87"/>
      <c r="U1449" s="87"/>
      <c r="V1449" s="87"/>
      <c r="W1449" s="87"/>
      <c r="X1449" s="87"/>
      <c r="Y1449" s="87"/>
      <c r="Z1449" s="87"/>
      <c r="AA1449" s="87"/>
      <c r="AB1449" s="87"/>
      <c r="AC1449" s="87"/>
      <c r="AD1449" s="87"/>
      <c r="AE1449" s="87"/>
      <c r="AF1449" s="87"/>
      <c r="AG1449" s="87"/>
      <c r="AH1449" s="87"/>
      <c r="AI1449" s="87"/>
      <c r="AJ1449" s="87"/>
      <c r="AK1449" s="87"/>
      <c r="AL1449" s="87"/>
      <c r="AM1449" s="87"/>
      <c r="AN1449" s="87"/>
      <c r="AO1449" s="87"/>
      <c r="AP1449" s="87"/>
      <c r="AQ1449" s="87"/>
      <c r="AR1449" s="87"/>
      <c r="AS1449" s="87"/>
      <c r="AT1449" s="87"/>
      <c r="AU1449" s="87"/>
      <c r="AV1449" s="87"/>
      <c r="AW1449" s="87"/>
      <c r="AX1449" s="87"/>
      <c r="AY1449" s="87"/>
      <c r="AZ1449" s="87"/>
      <c r="BA1449" s="87"/>
      <c r="BB1449" s="87"/>
      <c r="BC1449" s="87"/>
      <c r="BD1449" s="87"/>
      <c r="BE1449" s="87"/>
      <c r="BF1449" s="87"/>
      <c r="BG1449" s="87"/>
      <c r="BH1449" s="87"/>
      <c r="BI1449" s="87"/>
      <c r="BJ1449" s="87"/>
      <c r="BK1449" s="87"/>
      <c r="BL1449" s="87"/>
      <c r="BM1449" s="87"/>
      <c r="BN1449" s="87"/>
      <c r="BO1449" s="87"/>
      <c r="BP1449" s="87"/>
      <c r="BQ1449" s="87"/>
      <c r="BR1449" s="87"/>
      <c r="BS1449" s="63"/>
    </row>
    <row r="1450" spans="4:71" s="64" customFormat="1" ht="9.75" customHeight="1" x14ac:dyDescent="0.3">
      <c r="D1450" s="87"/>
      <c r="E1450" s="87"/>
      <c r="F1450" s="87"/>
      <c r="G1450" s="87"/>
      <c r="H1450" s="87"/>
      <c r="I1450" s="87"/>
      <c r="J1450" s="87"/>
      <c r="K1450" s="87"/>
      <c r="L1450" s="87"/>
      <c r="M1450" s="87"/>
      <c r="N1450" s="87"/>
      <c r="O1450" s="87"/>
      <c r="P1450" s="87"/>
      <c r="Q1450" s="87"/>
      <c r="R1450" s="87"/>
      <c r="S1450" s="87"/>
      <c r="T1450" s="87"/>
      <c r="U1450" s="87"/>
      <c r="V1450" s="87"/>
      <c r="W1450" s="87"/>
      <c r="X1450" s="87"/>
      <c r="Y1450" s="87"/>
      <c r="Z1450" s="87"/>
      <c r="AA1450" s="87"/>
      <c r="AB1450" s="87"/>
      <c r="AC1450" s="87"/>
      <c r="AD1450" s="87"/>
      <c r="AE1450" s="87"/>
      <c r="AF1450" s="87"/>
      <c r="AG1450" s="87"/>
      <c r="AH1450" s="87"/>
      <c r="AI1450" s="87"/>
      <c r="AJ1450" s="87"/>
      <c r="AK1450" s="87"/>
      <c r="AL1450" s="87"/>
      <c r="AM1450" s="87"/>
      <c r="AN1450" s="87"/>
      <c r="AO1450" s="87"/>
      <c r="AP1450" s="87"/>
      <c r="AQ1450" s="87"/>
      <c r="AR1450" s="87"/>
      <c r="AS1450" s="87"/>
      <c r="AT1450" s="87"/>
      <c r="AU1450" s="87"/>
      <c r="AV1450" s="87"/>
      <c r="AW1450" s="87"/>
      <c r="AX1450" s="87"/>
      <c r="AY1450" s="87"/>
      <c r="AZ1450" s="87"/>
      <c r="BA1450" s="87"/>
      <c r="BB1450" s="87"/>
      <c r="BC1450" s="87"/>
      <c r="BD1450" s="87"/>
      <c r="BE1450" s="87"/>
      <c r="BF1450" s="87"/>
      <c r="BG1450" s="87"/>
      <c r="BH1450" s="87"/>
      <c r="BI1450" s="87"/>
      <c r="BJ1450" s="87"/>
      <c r="BK1450" s="87"/>
      <c r="BL1450" s="87"/>
      <c r="BM1450" s="87"/>
      <c r="BN1450" s="87"/>
      <c r="BO1450" s="87"/>
      <c r="BP1450" s="87"/>
      <c r="BQ1450" s="87"/>
      <c r="BR1450" s="87"/>
      <c r="BS1450" s="63"/>
    </row>
    <row r="1451" spans="4:71" s="64" customFormat="1" ht="9.75" customHeight="1" x14ac:dyDescent="0.3">
      <c r="D1451" s="87"/>
      <c r="E1451" s="87"/>
      <c r="F1451" s="87"/>
      <c r="G1451" s="87"/>
      <c r="H1451" s="87"/>
      <c r="I1451" s="87"/>
      <c r="J1451" s="87"/>
      <c r="K1451" s="87"/>
      <c r="L1451" s="87"/>
      <c r="M1451" s="87"/>
      <c r="N1451" s="87"/>
      <c r="O1451" s="87"/>
      <c r="P1451" s="87"/>
      <c r="Q1451" s="87"/>
      <c r="R1451" s="87"/>
      <c r="S1451" s="87"/>
      <c r="T1451" s="87"/>
      <c r="U1451" s="87"/>
      <c r="V1451" s="87"/>
      <c r="W1451" s="87"/>
      <c r="X1451" s="87"/>
      <c r="Y1451" s="87"/>
      <c r="Z1451" s="87"/>
      <c r="AA1451" s="87"/>
      <c r="AB1451" s="87"/>
      <c r="AC1451" s="87"/>
      <c r="AD1451" s="87"/>
      <c r="AE1451" s="87"/>
      <c r="AF1451" s="87"/>
      <c r="AG1451" s="87"/>
      <c r="AH1451" s="87"/>
      <c r="AI1451" s="87"/>
      <c r="AJ1451" s="87"/>
      <c r="AK1451" s="87"/>
      <c r="AL1451" s="87"/>
      <c r="AM1451" s="87"/>
      <c r="AN1451" s="87"/>
      <c r="AO1451" s="87"/>
      <c r="AP1451" s="87"/>
      <c r="AQ1451" s="87"/>
      <c r="AR1451" s="87"/>
      <c r="AS1451" s="87"/>
      <c r="AT1451" s="87"/>
      <c r="AU1451" s="87"/>
      <c r="AV1451" s="87"/>
      <c r="AW1451" s="87"/>
      <c r="AX1451" s="87"/>
      <c r="AY1451" s="87"/>
      <c r="AZ1451" s="87"/>
      <c r="BA1451" s="87"/>
      <c r="BB1451" s="87"/>
      <c r="BC1451" s="87"/>
      <c r="BD1451" s="87"/>
      <c r="BE1451" s="87"/>
      <c r="BF1451" s="87"/>
      <c r="BG1451" s="87"/>
      <c r="BH1451" s="87"/>
      <c r="BI1451" s="87"/>
      <c r="BJ1451" s="87"/>
      <c r="BK1451" s="87"/>
      <c r="BL1451" s="87"/>
      <c r="BM1451" s="87"/>
      <c r="BN1451" s="87"/>
      <c r="BO1451" s="87"/>
      <c r="BP1451" s="87"/>
      <c r="BQ1451" s="87"/>
      <c r="BR1451" s="87"/>
      <c r="BS1451" s="63"/>
    </row>
    <row r="1452" spans="4:71" s="64" customFormat="1" ht="9.75" customHeight="1" x14ac:dyDescent="0.3">
      <c r="D1452" s="87"/>
      <c r="E1452" s="87"/>
      <c r="F1452" s="87"/>
      <c r="G1452" s="87"/>
      <c r="H1452" s="87"/>
      <c r="I1452" s="87"/>
      <c r="J1452" s="87"/>
      <c r="K1452" s="87"/>
      <c r="L1452" s="87"/>
      <c r="M1452" s="87"/>
      <c r="N1452" s="87"/>
      <c r="O1452" s="87"/>
      <c r="P1452" s="87"/>
      <c r="Q1452" s="87"/>
      <c r="R1452" s="87"/>
      <c r="S1452" s="87"/>
      <c r="T1452" s="87"/>
      <c r="U1452" s="87"/>
      <c r="V1452" s="87"/>
      <c r="W1452" s="87"/>
      <c r="X1452" s="87"/>
      <c r="Y1452" s="87"/>
      <c r="Z1452" s="87"/>
      <c r="AA1452" s="87"/>
      <c r="AB1452" s="87"/>
      <c r="AC1452" s="87"/>
      <c r="AD1452" s="87"/>
      <c r="AE1452" s="87"/>
      <c r="AF1452" s="87"/>
      <c r="AG1452" s="87"/>
      <c r="AH1452" s="87"/>
      <c r="AI1452" s="87"/>
      <c r="AJ1452" s="87"/>
      <c r="AK1452" s="87"/>
      <c r="AL1452" s="87"/>
      <c r="AM1452" s="87"/>
      <c r="AN1452" s="87"/>
      <c r="AO1452" s="87"/>
      <c r="AP1452" s="87"/>
      <c r="AQ1452" s="87"/>
      <c r="AR1452" s="87"/>
      <c r="AS1452" s="87"/>
      <c r="AT1452" s="87"/>
      <c r="AU1452" s="87"/>
      <c r="AV1452" s="87"/>
      <c r="AW1452" s="87"/>
      <c r="AX1452" s="87"/>
      <c r="AY1452" s="87"/>
      <c r="AZ1452" s="87"/>
      <c r="BA1452" s="87"/>
      <c r="BB1452" s="87"/>
      <c r="BC1452" s="87"/>
      <c r="BD1452" s="87"/>
      <c r="BE1452" s="87"/>
      <c r="BF1452" s="87"/>
      <c r="BG1452" s="87"/>
      <c r="BH1452" s="87"/>
      <c r="BI1452" s="87"/>
      <c r="BJ1452" s="87"/>
      <c r="BK1452" s="87"/>
      <c r="BL1452" s="87"/>
      <c r="BM1452" s="87"/>
      <c r="BN1452" s="87"/>
      <c r="BO1452" s="87"/>
      <c r="BP1452" s="87"/>
      <c r="BQ1452" s="87"/>
      <c r="BR1452" s="87"/>
      <c r="BS1452" s="63"/>
    </row>
    <row r="1453" spans="4:71" s="64" customFormat="1" ht="9.75" customHeight="1" x14ac:dyDescent="0.3">
      <c r="D1453" s="87"/>
      <c r="E1453" s="87"/>
      <c r="F1453" s="87"/>
      <c r="G1453" s="87"/>
      <c r="H1453" s="87"/>
      <c r="I1453" s="87"/>
      <c r="J1453" s="87"/>
      <c r="K1453" s="87"/>
      <c r="L1453" s="87"/>
      <c r="M1453" s="87"/>
      <c r="N1453" s="87"/>
      <c r="O1453" s="87"/>
      <c r="P1453" s="87"/>
      <c r="Q1453" s="87"/>
      <c r="R1453" s="87"/>
      <c r="S1453" s="87"/>
      <c r="T1453" s="87"/>
      <c r="U1453" s="87"/>
      <c r="V1453" s="87"/>
      <c r="W1453" s="87"/>
      <c r="X1453" s="87"/>
      <c r="Y1453" s="87"/>
      <c r="Z1453" s="87"/>
      <c r="AA1453" s="87"/>
      <c r="AB1453" s="87"/>
      <c r="AC1453" s="87"/>
      <c r="AD1453" s="87"/>
      <c r="AE1453" s="87"/>
      <c r="AF1453" s="87"/>
      <c r="AG1453" s="87"/>
      <c r="AH1453" s="87"/>
      <c r="AI1453" s="87"/>
      <c r="AJ1453" s="87"/>
      <c r="AK1453" s="87"/>
      <c r="AL1453" s="87"/>
      <c r="AM1453" s="87"/>
      <c r="AN1453" s="87"/>
      <c r="AO1453" s="87"/>
      <c r="AP1453" s="87"/>
      <c r="AQ1453" s="87"/>
      <c r="AR1453" s="87"/>
      <c r="AS1453" s="87"/>
      <c r="AT1453" s="87"/>
      <c r="AU1453" s="87"/>
      <c r="AV1453" s="87"/>
      <c r="AW1453" s="87"/>
      <c r="AX1453" s="87"/>
      <c r="AY1453" s="87"/>
      <c r="AZ1453" s="87"/>
      <c r="BA1453" s="87"/>
      <c r="BB1453" s="87"/>
      <c r="BC1453" s="87"/>
      <c r="BD1453" s="87"/>
      <c r="BE1453" s="87"/>
      <c r="BF1453" s="87"/>
      <c r="BG1453" s="87"/>
      <c r="BH1453" s="87"/>
      <c r="BI1453" s="87"/>
      <c r="BJ1453" s="87"/>
      <c r="BK1453" s="87"/>
      <c r="BL1453" s="87"/>
      <c r="BM1453" s="87"/>
      <c r="BN1453" s="87"/>
      <c r="BO1453" s="87"/>
      <c r="BP1453" s="87"/>
      <c r="BQ1453" s="87"/>
      <c r="BR1453" s="87"/>
      <c r="BS1453" s="63"/>
    </row>
    <row r="1454" spans="4:71" s="64" customFormat="1" ht="9.75" customHeight="1" x14ac:dyDescent="0.3">
      <c r="D1454" s="87"/>
      <c r="E1454" s="87"/>
      <c r="F1454" s="87"/>
      <c r="G1454" s="87"/>
      <c r="H1454" s="87"/>
      <c r="I1454" s="87"/>
      <c r="J1454" s="87"/>
      <c r="K1454" s="87"/>
      <c r="L1454" s="87"/>
      <c r="M1454" s="87"/>
      <c r="N1454" s="87"/>
      <c r="O1454" s="87"/>
      <c r="P1454" s="87"/>
      <c r="Q1454" s="87"/>
      <c r="R1454" s="87"/>
      <c r="S1454" s="87"/>
      <c r="T1454" s="87"/>
      <c r="U1454" s="87"/>
      <c r="V1454" s="87"/>
      <c r="W1454" s="87"/>
      <c r="X1454" s="87"/>
      <c r="Y1454" s="87"/>
      <c r="Z1454" s="87"/>
      <c r="AA1454" s="87"/>
      <c r="AB1454" s="87"/>
      <c r="AC1454" s="87"/>
      <c r="AD1454" s="87"/>
      <c r="AE1454" s="87"/>
      <c r="AF1454" s="87"/>
      <c r="AG1454" s="87"/>
      <c r="AH1454" s="87"/>
      <c r="AI1454" s="87"/>
      <c r="AJ1454" s="87"/>
      <c r="AK1454" s="87"/>
      <c r="AL1454" s="87"/>
      <c r="AM1454" s="87"/>
      <c r="AN1454" s="87"/>
      <c r="AO1454" s="87"/>
      <c r="AP1454" s="87"/>
      <c r="AQ1454" s="87"/>
      <c r="AR1454" s="87"/>
      <c r="AS1454" s="87"/>
      <c r="AT1454" s="87"/>
      <c r="AU1454" s="87"/>
      <c r="AV1454" s="87"/>
      <c r="AW1454" s="87"/>
      <c r="AX1454" s="87"/>
      <c r="AY1454" s="87"/>
      <c r="AZ1454" s="87"/>
      <c r="BA1454" s="87"/>
      <c r="BB1454" s="87"/>
      <c r="BC1454" s="87"/>
      <c r="BD1454" s="87"/>
      <c r="BE1454" s="87"/>
      <c r="BF1454" s="87"/>
      <c r="BG1454" s="87"/>
      <c r="BH1454" s="87"/>
      <c r="BI1454" s="87"/>
      <c r="BJ1454" s="87"/>
      <c r="BK1454" s="87"/>
      <c r="BL1454" s="87"/>
      <c r="BM1454" s="87"/>
      <c r="BN1454" s="87"/>
      <c r="BO1454" s="87"/>
      <c r="BP1454" s="87"/>
      <c r="BQ1454" s="87"/>
      <c r="BR1454" s="87"/>
      <c r="BS1454" s="63"/>
    </row>
    <row r="1455" spans="4:71" s="64" customFormat="1" ht="9.75" customHeight="1" x14ac:dyDescent="0.3">
      <c r="D1455" s="87"/>
      <c r="E1455" s="87"/>
      <c r="F1455" s="87"/>
      <c r="G1455" s="87"/>
      <c r="H1455" s="87"/>
      <c r="I1455" s="87"/>
      <c r="J1455" s="87"/>
      <c r="K1455" s="87"/>
      <c r="L1455" s="87"/>
      <c r="M1455" s="87"/>
      <c r="N1455" s="87"/>
      <c r="O1455" s="87"/>
      <c r="P1455" s="87"/>
      <c r="Q1455" s="87"/>
      <c r="R1455" s="87"/>
      <c r="S1455" s="87"/>
      <c r="T1455" s="87"/>
      <c r="U1455" s="87"/>
      <c r="V1455" s="87"/>
      <c r="W1455" s="87"/>
      <c r="X1455" s="87"/>
      <c r="Y1455" s="87"/>
      <c r="Z1455" s="87"/>
      <c r="AA1455" s="87"/>
      <c r="AB1455" s="87"/>
      <c r="AC1455" s="87"/>
      <c r="AD1455" s="87"/>
      <c r="AE1455" s="87"/>
      <c r="AF1455" s="87"/>
      <c r="AG1455" s="87"/>
      <c r="AH1455" s="87"/>
      <c r="AI1455" s="87"/>
      <c r="AJ1455" s="87"/>
      <c r="AK1455" s="87"/>
      <c r="AL1455" s="87"/>
      <c r="AM1455" s="87"/>
      <c r="AN1455" s="87"/>
      <c r="AO1455" s="87"/>
      <c r="AP1455" s="87"/>
      <c r="AQ1455" s="87"/>
      <c r="AR1455" s="87"/>
      <c r="AS1455" s="87"/>
      <c r="AT1455" s="87"/>
      <c r="AU1455" s="87"/>
      <c r="AV1455" s="87"/>
      <c r="AW1455" s="87"/>
      <c r="AX1455" s="87"/>
      <c r="AY1455" s="87"/>
      <c r="AZ1455" s="87"/>
      <c r="BA1455" s="87"/>
      <c r="BB1455" s="87"/>
      <c r="BC1455" s="87"/>
      <c r="BD1455" s="87"/>
      <c r="BE1455" s="87"/>
      <c r="BF1455" s="87"/>
      <c r="BG1455" s="87"/>
      <c r="BH1455" s="87"/>
      <c r="BI1455" s="87"/>
      <c r="BJ1455" s="87"/>
      <c r="BK1455" s="87"/>
      <c r="BL1455" s="87"/>
      <c r="BM1455" s="87"/>
      <c r="BN1455" s="87"/>
      <c r="BO1455" s="87"/>
      <c r="BP1455" s="87"/>
      <c r="BQ1455" s="87"/>
      <c r="BR1455" s="87"/>
      <c r="BS1455" s="63"/>
    </row>
    <row r="1456" spans="4:71" s="64" customFormat="1" ht="9.75" customHeight="1" x14ac:dyDescent="0.3">
      <c r="D1456" s="87"/>
      <c r="E1456" s="87"/>
      <c r="F1456" s="87"/>
      <c r="G1456" s="87"/>
      <c r="H1456" s="87"/>
      <c r="I1456" s="87"/>
      <c r="J1456" s="87"/>
      <c r="K1456" s="87"/>
      <c r="L1456" s="87"/>
      <c r="M1456" s="87"/>
      <c r="N1456" s="87"/>
      <c r="O1456" s="87"/>
      <c r="P1456" s="87"/>
      <c r="Q1456" s="87"/>
      <c r="R1456" s="87"/>
      <c r="S1456" s="87"/>
      <c r="T1456" s="87"/>
      <c r="U1456" s="87"/>
      <c r="V1456" s="87"/>
      <c r="W1456" s="87"/>
      <c r="X1456" s="87"/>
      <c r="Y1456" s="87"/>
      <c r="Z1456" s="87"/>
      <c r="AA1456" s="87"/>
      <c r="AB1456" s="87"/>
      <c r="AC1456" s="87"/>
      <c r="AD1456" s="87"/>
      <c r="AE1456" s="87"/>
      <c r="AF1456" s="87"/>
      <c r="AG1456" s="87"/>
      <c r="AH1456" s="87"/>
      <c r="AI1456" s="87"/>
      <c r="AJ1456" s="87"/>
      <c r="AK1456" s="87"/>
      <c r="AL1456" s="87"/>
      <c r="AM1456" s="87"/>
      <c r="AN1456" s="87"/>
      <c r="AO1456" s="87"/>
      <c r="AP1456" s="87"/>
      <c r="AQ1456" s="87"/>
      <c r="AR1456" s="87"/>
      <c r="AS1456" s="87"/>
      <c r="AT1456" s="87"/>
      <c r="AU1456" s="87"/>
      <c r="AV1456" s="87"/>
      <c r="AW1456" s="87"/>
      <c r="AX1456" s="87"/>
      <c r="AY1456" s="87"/>
      <c r="AZ1456" s="87"/>
      <c r="BA1456" s="87"/>
      <c r="BB1456" s="87"/>
      <c r="BC1456" s="87"/>
      <c r="BD1456" s="87"/>
      <c r="BE1456" s="87"/>
      <c r="BF1456" s="87"/>
      <c r="BG1456" s="87"/>
      <c r="BH1456" s="87"/>
      <c r="BI1456" s="87"/>
      <c r="BJ1456" s="87"/>
      <c r="BK1456" s="87"/>
      <c r="BL1456" s="87"/>
      <c r="BM1456" s="87"/>
      <c r="BN1456" s="87"/>
      <c r="BO1456" s="87"/>
      <c r="BP1456" s="87"/>
      <c r="BQ1456" s="87"/>
      <c r="BR1456" s="87"/>
      <c r="BS1456" s="63"/>
    </row>
    <row r="1457" spans="4:71" s="64" customFormat="1" ht="9.75" customHeight="1" x14ac:dyDescent="0.3">
      <c r="D1457" s="87"/>
      <c r="E1457" s="87"/>
      <c r="F1457" s="87"/>
      <c r="G1457" s="87"/>
      <c r="H1457" s="87"/>
      <c r="I1457" s="87"/>
      <c r="J1457" s="87"/>
      <c r="K1457" s="87"/>
      <c r="L1457" s="87"/>
      <c r="M1457" s="87"/>
      <c r="N1457" s="87"/>
      <c r="O1457" s="87"/>
      <c r="P1457" s="87"/>
      <c r="Q1457" s="87"/>
      <c r="R1457" s="87"/>
      <c r="S1457" s="87"/>
      <c r="T1457" s="87"/>
      <c r="U1457" s="87"/>
      <c r="V1457" s="87"/>
      <c r="W1457" s="87"/>
      <c r="X1457" s="87"/>
      <c r="Y1457" s="87"/>
      <c r="Z1457" s="87"/>
      <c r="AA1457" s="87"/>
      <c r="AB1457" s="87"/>
      <c r="AC1457" s="87"/>
      <c r="AD1457" s="87"/>
      <c r="AE1457" s="87"/>
      <c r="AF1457" s="87"/>
      <c r="AG1457" s="87"/>
      <c r="AH1457" s="87"/>
      <c r="AI1457" s="87"/>
      <c r="AJ1457" s="87"/>
      <c r="AK1457" s="87"/>
      <c r="AL1457" s="87"/>
      <c r="AM1457" s="87"/>
      <c r="AN1457" s="87"/>
      <c r="AO1457" s="87"/>
      <c r="AP1457" s="87"/>
      <c r="AQ1457" s="87"/>
      <c r="AR1457" s="87"/>
      <c r="AS1457" s="87"/>
      <c r="AT1457" s="87"/>
      <c r="AU1457" s="87"/>
      <c r="AV1457" s="87"/>
      <c r="AW1457" s="87"/>
      <c r="AX1457" s="87"/>
      <c r="AY1457" s="87"/>
      <c r="AZ1457" s="87"/>
      <c r="BA1457" s="87"/>
      <c r="BB1457" s="87"/>
      <c r="BC1457" s="87"/>
      <c r="BD1457" s="87"/>
      <c r="BE1457" s="87"/>
      <c r="BF1457" s="87"/>
      <c r="BG1457" s="87"/>
      <c r="BH1457" s="87"/>
      <c r="BI1457" s="87"/>
      <c r="BJ1457" s="87"/>
      <c r="BK1457" s="87"/>
      <c r="BL1457" s="87"/>
      <c r="BM1457" s="87"/>
      <c r="BN1457" s="87"/>
      <c r="BO1457" s="87"/>
      <c r="BP1457" s="87"/>
      <c r="BQ1457" s="87"/>
      <c r="BR1457" s="87"/>
      <c r="BS1457" s="63"/>
    </row>
    <row r="1458" spans="4:71" s="64" customFormat="1" ht="9.75" customHeight="1" x14ac:dyDescent="0.3">
      <c r="D1458" s="87"/>
      <c r="E1458" s="87"/>
      <c r="F1458" s="87"/>
      <c r="G1458" s="87"/>
      <c r="H1458" s="87"/>
      <c r="I1458" s="87"/>
      <c r="J1458" s="87"/>
      <c r="K1458" s="87"/>
      <c r="L1458" s="87"/>
      <c r="M1458" s="87"/>
      <c r="N1458" s="87"/>
      <c r="O1458" s="87"/>
      <c r="P1458" s="87"/>
      <c r="Q1458" s="87"/>
      <c r="R1458" s="87"/>
      <c r="S1458" s="87"/>
      <c r="T1458" s="87"/>
      <c r="U1458" s="87"/>
      <c r="V1458" s="87"/>
      <c r="W1458" s="87"/>
      <c r="X1458" s="87"/>
      <c r="Y1458" s="87"/>
      <c r="Z1458" s="87"/>
      <c r="AA1458" s="87"/>
      <c r="AB1458" s="87"/>
      <c r="AC1458" s="87"/>
      <c r="AD1458" s="87"/>
      <c r="AE1458" s="87"/>
      <c r="AF1458" s="87"/>
      <c r="AG1458" s="87"/>
      <c r="AH1458" s="87"/>
      <c r="AI1458" s="87"/>
      <c r="AJ1458" s="87"/>
      <c r="AK1458" s="87"/>
      <c r="AL1458" s="87"/>
      <c r="AM1458" s="87"/>
      <c r="AN1458" s="87"/>
      <c r="AO1458" s="87"/>
      <c r="AP1458" s="87"/>
      <c r="AQ1458" s="87"/>
      <c r="AR1458" s="87"/>
      <c r="AS1458" s="87"/>
      <c r="AT1458" s="87"/>
      <c r="AU1458" s="87"/>
      <c r="AV1458" s="87"/>
      <c r="AW1458" s="87"/>
      <c r="AX1458" s="87"/>
      <c r="AY1458" s="87"/>
      <c r="AZ1458" s="87"/>
      <c r="BA1458" s="87"/>
      <c r="BB1458" s="87"/>
      <c r="BC1458" s="87"/>
      <c r="BD1458" s="87"/>
      <c r="BE1458" s="87"/>
      <c r="BF1458" s="87"/>
      <c r="BG1458" s="87"/>
      <c r="BH1458" s="87"/>
      <c r="BI1458" s="87"/>
      <c r="BJ1458" s="87"/>
      <c r="BK1458" s="87"/>
      <c r="BL1458" s="87"/>
      <c r="BM1458" s="87"/>
      <c r="BN1458" s="87"/>
      <c r="BO1458" s="87"/>
      <c r="BP1458" s="87"/>
      <c r="BQ1458" s="87"/>
      <c r="BR1458" s="87"/>
      <c r="BS1458" s="63"/>
    </row>
    <row r="1459" spans="4:71" s="64" customFormat="1" ht="9.75" customHeight="1" x14ac:dyDescent="0.3">
      <c r="D1459" s="87"/>
      <c r="E1459" s="87"/>
      <c r="F1459" s="87"/>
      <c r="G1459" s="87"/>
      <c r="H1459" s="87"/>
      <c r="I1459" s="87"/>
      <c r="J1459" s="87"/>
      <c r="K1459" s="87"/>
      <c r="L1459" s="87"/>
      <c r="M1459" s="87"/>
      <c r="N1459" s="87"/>
      <c r="O1459" s="87"/>
      <c r="P1459" s="87"/>
      <c r="Q1459" s="87"/>
      <c r="R1459" s="87"/>
      <c r="S1459" s="87"/>
      <c r="T1459" s="87"/>
      <c r="U1459" s="87"/>
      <c r="V1459" s="87"/>
      <c r="W1459" s="87"/>
      <c r="X1459" s="87"/>
      <c r="Y1459" s="87"/>
      <c r="Z1459" s="87"/>
      <c r="AA1459" s="87"/>
      <c r="AB1459" s="87"/>
      <c r="AC1459" s="87"/>
      <c r="AD1459" s="87"/>
      <c r="AE1459" s="87"/>
      <c r="AF1459" s="87"/>
      <c r="AG1459" s="87"/>
      <c r="AH1459" s="87"/>
      <c r="AI1459" s="87"/>
      <c r="AJ1459" s="87"/>
      <c r="AK1459" s="87"/>
      <c r="AL1459" s="87"/>
      <c r="AM1459" s="87"/>
      <c r="AN1459" s="87"/>
      <c r="AO1459" s="87"/>
      <c r="AP1459" s="87"/>
      <c r="AQ1459" s="87"/>
      <c r="AR1459" s="87"/>
      <c r="AS1459" s="87"/>
      <c r="AT1459" s="87"/>
      <c r="AU1459" s="87"/>
      <c r="AV1459" s="87"/>
      <c r="AW1459" s="87"/>
      <c r="AX1459" s="87"/>
      <c r="AY1459" s="87"/>
      <c r="AZ1459" s="87"/>
      <c r="BA1459" s="87"/>
      <c r="BB1459" s="87"/>
      <c r="BC1459" s="87"/>
      <c r="BD1459" s="87"/>
      <c r="BE1459" s="87"/>
      <c r="BF1459" s="87"/>
      <c r="BG1459" s="87"/>
      <c r="BH1459" s="87"/>
      <c r="BI1459" s="87"/>
      <c r="BJ1459" s="87"/>
      <c r="BK1459" s="87"/>
      <c r="BL1459" s="87"/>
      <c r="BM1459" s="87"/>
      <c r="BN1459" s="87"/>
      <c r="BO1459" s="87"/>
      <c r="BP1459" s="87"/>
      <c r="BQ1459" s="87"/>
      <c r="BR1459" s="87"/>
      <c r="BS1459" s="63"/>
    </row>
    <row r="1460" spans="4:71" s="64" customFormat="1" ht="9.75" customHeight="1" x14ac:dyDescent="0.3">
      <c r="D1460" s="87"/>
      <c r="E1460" s="87"/>
      <c r="F1460" s="87"/>
      <c r="G1460" s="87"/>
      <c r="H1460" s="87"/>
      <c r="I1460" s="87"/>
      <c r="J1460" s="87"/>
      <c r="K1460" s="87"/>
      <c r="L1460" s="87"/>
      <c r="M1460" s="87"/>
      <c r="N1460" s="87"/>
      <c r="O1460" s="87"/>
      <c r="P1460" s="87"/>
      <c r="Q1460" s="87"/>
      <c r="R1460" s="87"/>
      <c r="S1460" s="87"/>
      <c r="T1460" s="87"/>
      <c r="U1460" s="87"/>
      <c r="V1460" s="87"/>
      <c r="W1460" s="87"/>
      <c r="X1460" s="87"/>
      <c r="Y1460" s="87"/>
      <c r="Z1460" s="87"/>
      <c r="AA1460" s="87"/>
      <c r="AB1460" s="87"/>
      <c r="AC1460" s="87"/>
      <c r="AD1460" s="87"/>
      <c r="AE1460" s="87"/>
      <c r="AF1460" s="87"/>
      <c r="AG1460" s="87"/>
      <c r="AH1460" s="87"/>
      <c r="AI1460" s="87"/>
      <c r="AJ1460" s="87"/>
      <c r="AK1460" s="87"/>
      <c r="AL1460" s="87"/>
      <c r="AM1460" s="87"/>
      <c r="AN1460" s="87"/>
      <c r="AO1460" s="87"/>
      <c r="AP1460" s="87"/>
      <c r="AQ1460" s="87"/>
      <c r="AR1460" s="87"/>
      <c r="AS1460" s="87"/>
      <c r="AT1460" s="87"/>
      <c r="AU1460" s="87"/>
      <c r="AV1460" s="87"/>
      <c r="AW1460" s="87"/>
      <c r="AX1460" s="87"/>
      <c r="AY1460" s="87"/>
      <c r="AZ1460" s="87"/>
      <c r="BA1460" s="87"/>
      <c r="BB1460" s="87"/>
      <c r="BC1460" s="87"/>
      <c r="BD1460" s="87"/>
      <c r="BE1460" s="87"/>
      <c r="BF1460" s="87"/>
      <c r="BG1460" s="87"/>
      <c r="BH1460" s="87"/>
      <c r="BI1460" s="87"/>
      <c r="BJ1460" s="87"/>
      <c r="BK1460" s="87"/>
      <c r="BL1460" s="87"/>
      <c r="BM1460" s="87"/>
      <c r="BN1460" s="87"/>
      <c r="BO1460" s="87"/>
      <c r="BP1460" s="87"/>
      <c r="BQ1460" s="87"/>
      <c r="BR1460" s="87"/>
      <c r="BS1460" s="63"/>
    </row>
    <row r="1461" spans="4:71" s="64" customFormat="1" ht="9.75" customHeight="1" x14ac:dyDescent="0.3">
      <c r="D1461" s="87"/>
      <c r="E1461" s="87"/>
      <c r="F1461" s="87"/>
      <c r="G1461" s="87"/>
      <c r="H1461" s="87"/>
      <c r="I1461" s="87"/>
      <c r="J1461" s="87"/>
      <c r="K1461" s="87"/>
      <c r="L1461" s="87"/>
      <c r="M1461" s="87"/>
      <c r="N1461" s="87"/>
      <c r="O1461" s="87"/>
      <c r="P1461" s="87"/>
      <c r="Q1461" s="87"/>
      <c r="R1461" s="87"/>
      <c r="S1461" s="87"/>
      <c r="T1461" s="87"/>
      <c r="U1461" s="87"/>
      <c r="V1461" s="87"/>
      <c r="W1461" s="87"/>
      <c r="X1461" s="87"/>
      <c r="Y1461" s="87"/>
      <c r="Z1461" s="87"/>
      <c r="AA1461" s="87"/>
      <c r="AB1461" s="87"/>
      <c r="AC1461" s="87"/>
      <c r="AD1461" s="87"/>
      <c r="AE1461" s="87"/>
      <c r="AF1461" s="87"/>
      <c r="AG1461" s="87"/>
      <c r="AH1461" s="87"/>
      <c r="AI1461" s="87"/>
      <c r="AJ1461" s="87"/>
      <c r="AK1461" s="87"/>
      <c r="AL1461" s="87"/>
      <c r="AM1461" s="87"/>
      <c r="AN1461" s="87"/>
      <c r="AO1461" s="87"/>
      <c r="AP1461" s="87"/>
      <c r="AQ1461" s="87"/>
      <c r="AR1461" s="87"/>
      <c r="AS1461" s="87"/>
      <c r="AT1461" s="87"/>
      <c r="AU1461" s="87"/>
      <c r="AV1461" s="87"/>
      <c r="AW1461" s="87"/>
      <c r="AX1461" s="87"/>
      <c r="AY1461" s="87"/>
      <c r="AZ1461" s="87"/>
      <c r="BA1461" s="87"/>
      <c r="BB1461" s="87"/>
      <c r="BC1461" s="87"/>
      <c r="BD1461" s="87"/>
      <c r="BE1461" s="87"/>
      <c r="BF1461" s="87"/>
      <c r="BG1461" s="87"/>
      <c r="BH1461" s="87"/>
      <c r="BI1461" s="87"/>
      <c r="BJ1461" s="87"/>
      <c r="BK1461" s="87"/>
      <c r="BL1461" s="87"/>
      <c r="BM1461" s="87"/>
      <c r="BN1461" s="87"/>
      <c r="BO1461" s="87"/>
      <c r="BP1461" s="87"/>
      <c r="BQ1461" s="87"/>
      <c r="BR1461" s="87"/>
      <c r="BS1461" s="63"/>
    </row>
    <row r="1462" spans="4:71" s="64" customFormat="1" ht="9.75" customHeight="1" x14ac:dyDescent="0.3">
      <c r="D1462" s="87"/>
      <c r="E1462" s="87"/>
      <c r="F1462" s="87"/>
      <c r="G1462" s="87"/>
      <c r="H1462" s="87"/>
      <c r="I1462" s="87"/>
      <c r="J1462" s="87"/>
      <c r="K1462" s="87"/>
      <c r="L1462" s="87"/>
      <c r="M1462" s="87"/>
      <c r="N1462" s="87"/>
      <c r="O1462" s="87"/>
      <c r="P1462" s="87"/>
      <c r="Q1462" s="87"/>
      <c r="R1462" s="87"/>
      <c r="S1462" s="87"/>
      <c r="T1462" s="87"/>
      <c r="U1462" s="87"/>
      <c r="V1462" s="87"/>
      <c r="W1462" s="87"/>
      <c r="X1462" s="87"/>
      <c r="Y1462" s="87"/>
      <c r="Z1462" s="87"/>
      <c r="AA1462" s="87"/>
      <c r="AB1462" s="87"/>
      <c r="AC1462" s="87"/>
      <c r="AD1462" s="87"/>
      <c r="AE1462" s="87"/>
      <c r="AF1462" s="87"/>
      <c r="AG1462" s="87"/>
      <c r="AH1462" s="87"/>
      <c r="AI1462" s="87"/>
      <c r="AJ1462" s="87"/>
      <c r="AK1462" s="87"/>
      <c r="AL1462" s="87"/>
      <c r="AM1462" s="87"/>
      <c r="AN1462" s="87"/>
      <c r="AO1462" s="87"/>
      <c r="AP1462" s="87"/>
      <c r="AQ1462" s="87"/>
      <c r="AR1462" s="87"/>
      <c r="AS1462" s="87"/>
      <c r="AT1462" s="87"/>
      <c r="AU1462" s="87"/>
      <c r="AV1462" s="87"/>
      <c r="AW1462" s="87"/>
      <c r="AX1462" s="87"/>
      <c r="AY1462" s="87"/>
      <c r="AZ1462" s="87"/>
      <c r="BA1462" s="87"/>
      <c r="BB1462" s="87"/>
      <c r="BC1462" s="87"/>
      <c r="BD1462" s="87"/>
      <c r="BE1462" s="87"/>
      <c r="BF1462" s="87"/>
      <c r="BG1462" s="87"/>
      <c r="BH1462" s="87"/>
      <c r="BI1462" s="87"/>
      <c r="BJ1462" s="87"/>
      <c r="BK1462" s="87"/>
      <c r="BL1462" s="87"/>
      <c r="BM1462" s="87"/>
      <c r="BN1462" s="87"/>
      <c r="BO1462" s="87"/>
      <c r="BP1462" s="87"/>
      <c r="BQ1462" s="87"/>
      <c r="BR1462" s="87"/>
      <c r="BS1462" s="63"/>
    </row>
    <row r="1463" spans="4:71" s="64" customFormat="1" ht="9.75" customHeight="1" x14ac:dyDescent="0.3">
      <c r="D1463" s="87"/>
      <c r="E1463" s="87"/>
      <c r="F1463" s="87"/>
      <c r="G1463" s="87"/>
      <c r="H1463" s="87"/>
      <c r="I1463" s="87"/>
      <c r="J1463" s="87"/>
      <c r="K1463" s="87"/>
      <c r="L1463" s="87"/>
      <c r="M1463" s="87"/>
      <c r="N1463" s="87"/>
      <c r="O1463" s="87"/>
      <c r="P1463" s="87"/>
      <c r="Q1463" s="87"/>
      <c r="R1463" s="87"/>
      <c r="S1463" s="87"/>
      <c r="T1463" s="87"/>
      <c r="U1463" s="87"/>
      <c r="V1463" s="87"/>
      <c r="W1463" s="87"/>
      <c r="X1463" s="87"/>
      <c r="Y1463" s="87"/>
      <c r="Z1463" s="87"/>
      <c r="AA1463" s="87"/>
      <c r="AB1463" s="87"/>
      <c r="AC1463" s="87"/>
      <c r="AD1463" s="87"/>
      <c r="AE1463" s="87"/>
      <c r="AF1463" s="87"/>
      <c r="AG1463" s="87"/>
      <c r="AH1463" s="87"/>
      <c r="AI1463" s="87"/>
      <c r="AJ1463" s="87"/>
      <c r="AK1463" s="87"/>
      <c r="AL1463" s="87"/>
      <c r="AM1463" s="87"/>
      <c r="AN1463" s="87"/>
      <c r="AO1463" s="87"/>
      <c r="AP1463" s="87"/>
      <c r="AQ1463" s="87"/>
      <c r="AR1463" s="87"/>
      <c r="AS1463" s="87"/>
      <c r="AT1463" s="87"/>
      <c r="AU1463" s="87"/>
      <c r="AV1463" s="87"/>
      <c r="AW1463" s="87"/>
      <c r="AX1463" s="87"/>
      <c r="AY1463" s="87"/>
      <c r="AZ1463" s="87"/>
      <c r="BA1463" s="87"/>
      <c r="BB1463" s="87"/>
      <c r="BC1463" s="87"/>
      <c r="BD1463" s="87"/>
      <c r="BE1463" s="87"/>
      <c r="BF1463" s="87"/>
      <c r="BG1463" s="87"/>
      <c r="BH1463" s="87"/>
      <c r="BI1463" s="87"/>
      <c r="BJ1463" s="87"/>
      <c r="BK1463" s="87"/>
      <c r="BL1463" s="87"/>
      <c r="BM1463" s="87"/>
      <c r="BN1463" s="87"/>
      <c r="BO1463" s="87"/>
      <c r="BP1463" s="87"/>
      <c r="BQ1463" s="87"/>
      <c r="BR1463" s="87"/>
      <c r="BS1463" s="63"/>
    </row>
    <row r="1464" spans="4:71" s="64" customFormat="1" ht="9.75" customHeight="1" x14ac:dyDescent="0.3">
      <c r="D1464" s="87"/>
      <c r="E1464" s="87"/>
      <c r="F1464" s="87"/>
      <c r="G1464" s="87"/>
      <c r="H1464" s="87"/>
      <c r="I1464" s="87"/>
      <c r="J1464" s="87"/>
      <c r="K1464" s="87"/>
      <c r="L1464" s="87"/>
      <c r="M1464" s="87"/>
      <c r="N1464" s="87"/>
      <c r="O1464" s="87"/>
      <c r="P1464" s="87"/>
      <c r="Q1464" s="87"/>
      <c r="R1464" s="87"/>
      <c r="S1464" s="87"/>
      <c r="T1464" s="87"/>
      <c r="U1464" s="87"/>
      <c r="V1464" s="87"/>
      <c r="W1464" s="87"/>
      <c r="X1464" s="87"/>
      <c r="Y1464" s="87"/>
      <c r="Z1464" s="87"/>
      <c r="AA1464" s="87"/>
      <c r="AB1464" s="87"/>
      <c r="AC1464" s="87"/>
      <c r="AD1464" s="87"/>
      <c r="AE1464" s="87"/>
      <c r="AF1464" s="87"/>
      <c r="AG1464" s="87"/>
      <c r="AH1464" s="87"/>
      <c r="AI1464" s="87"/>
      <c r="AJ1464" s="87"/>
      <c r="AK1464" s="87"/>
      <c r="AL1464" s="87"/>
      <c r="AM1464" s="87"/>
      <c r="AN1464" s="87"/>
      <c r="AO1464" s="87"/>
      <c r="AP1464" s="87"/>
      <c r="AQ1464" s="87"/>
      <c r="AR1464" s="87"/>
      <c r="AS1464" s="87"/>
      <c r="AT1464" s="87"/>
      <c r="AU1464" s="87"/>
      <c r="AV1464" s="87"/>
      <c r="AW1464" s="87"/>
      <c r="AX1464" s="87"/>
      <c r="AY1464" s="87"/>
      <c r="AZ1464" s="87"/>
      <c r="BA1464" s="87"/>
      <c r="BB1464" s="87"/>
      <c r="BC1464" s="87"/>
      <c r="BD1464" s="87"/>
      <c r="BE1464" s="87"/>
      <c r="BF1464" s="87"/>
      <c r="BG1464" s="87"/>
      <c r="BH1464" s="87"/>
      <c r="BI1464" s="87"/>
      <c r="BJ1464" s="87"/>
      <c r="BK1464" s="87"/>
      <c r="BL1464" s="87"/>
      <c r="BM1464" s="87"/>
      <c r="BN1464" s="87"/>
      <c r="BO1464" s="87"/>
      <c r="BP1464" s="87"/>
      <c r="BQ1464" s="87"/>
      <c r="BR1464" s="87"/>
      <c r="BS1464" s="63"/>
    </row>
    <row r="1465" spans="4:71" s="64" customFormat="1" ht="9.75" customHeight="1" x14ac:dyDescent="0.3">
      <c r="D1465" s="87"/>
      <c r="E1465" s="87"/>
      <c r="F1465" s="87"/>
      <c r="G1465" s="87"/>
      <c r="H1465" s="87"/>
      <c r="I1465" s="87"/>
      <c r="J1465" s="87"/>
      <c r="K1465" s="87"/>
      <c r="L1465" s="87"/>
      <c r="M1465" s="87"/>
      <c r="N1465" s="87"/>
      <c r="O1465" s="87"/>
      <c r="P1465" s="87"/>
      <c r="Q1465" s="87"/>
      <c r="R1465" s="87"/>
      <c r="S1465" s="87"/>
      <c r="T1465" s="87"/>
      <c r="U1465" s="87"/>
      <c r="V1465" s="87"/>
      <c r="W1465" s="87"/>
      <c r="X1465" s="87"/>
      <c r="Y1465" s="87"/>
      <c r="Z1465" s="87"/>
      <c r="AA1465" s="87"/>
      <c r="AB1465" s="87"/>
      <c r="AC1465" s="87"/>
      <c r="AD1465" s="87"/>
      <c r="AE1465" s="87"/>
      <c r="AF1465" s="87"/>
      <c r="AG1465" s="87"/>
      <c r="AH1465" s="87"/>
      <c r="AI1465" s="87"/>
      <c r="AJ1465" s="87"/>
      <c r="AK1465" s="87"/>
      <c r="AL1465" s="87"/>
      <c r="AM1465" s="87"/>
      <c r="AN1465" s="87"/>
      <c r="AO1465" s="87"/>
      <c r="AP1465" s="87"/>
      <c r="AQ1465" s="87"/>
      <c r="AR1465" s="87"/>
      <c r="AS1465" s="87"/>
      <c r="AT1465" s="87"/>
      <c r="AU1465" s="87"/>
      <c r="AV1465" s="87"/>
      <c r="AW1465" s="87"/>
      <c r="AX1465" s="87"/>
      <c r="AY1465" s="87"/>
      <c r="AZ1465" s="87"/>
      <c r="BA1465" s="87"/>
      <c r="BB1465" s="87"/>
      <c r="BC1465" s="87"/>
      <c r="BD1465" s="87"/>
      <c r="BE1465" s="87"/>
      <c r="BF1465" s="87"/>
      <c r="BG1465" s="87"/>
      <c r="BH1465" s="87"/>
      <c r="BI1465" s="87"/>
      <c r="BJ1465" s="87"/>
      <c r="BK1465" s="87"/>
      <c r="BL1465" s="87"/>
      <c r="BM1465" s="87"/>
      <c r="BN1465" s="87"/>
      <c r="BO1465" s="87"/>
      <c r="BP1465" s="87"/>
      <c r="BQ1465" s="87"/>
      <c r="BR1465" s="87"/>
      <c r="BS1465" s="63"/>
    </row>
    <row r="1466" spans="4:71" s="64" customFormat="1" ht="9.75" customHeight="1" x14ac:dyDescent="0.3">
      <c r="D1466" s="87"/>
      <c r="E1466" s="87"/>
      <c r="F1466" s="87"/>
      <c r="G1466" s="87"/>
      <c r="H1466" s="87"/>
      <c r="I1466" s="87"/>
      <c r="J1466" s="87"/>
      <c r="K1466" s="87"/>
      <c r="L1466" s="87"/>
      <c r="M1466" s="87"/>
      <c r="N1466" s="87"/>
      <c r="O1466" s="87"/>
      <c r="P1466" s="87"/>
      <c r="Q1466" s="87"/>
      <c r="R1466" s="87"/>
      <c r="S1466" s="87"/>
      <c r="T1466" s="87"/>
      <c r="U1466" s="87"/>
      <c r="V1466" s="87"/>
      <c r="W1466" s="87"/>
      <c r="X1466" s="87"/>
      <c r="Y1466" s="87"/>
      <c r="Z1466" s="87"/>
      <c r="AA1466" s="87"/>
      <c r="AB1466" s="87"/>
      <c r="AC1466" s="87"/>
      <c r="AD1466" s="87"/>
      <c r="AE1466" s="87"/>
      <c r="AF1466" s="87"/>
      <c r="AG1466" s="87"/>
      <c r="AH1466" s="87"/>
      <c r="AI1466" s="87"/>
      <c r="AJ1466" s="87"/>
      <c r="AK1466" s="87"/>
      <c r="AL1466" s="87"/>
      <c r="AM1466" s="87"/>
      <c r="AN1466" s="87"/>
      <c r="AO1466" s="87"/>
      <c r="AP1466" s="87"/>
      <c r="AQ1466" s="87"/>
      <c r="AR1466" s="87"/>
      <c r="AS1466" s="87"/>
      <c r="AT1466" s="87"/>
      <c r="AU1466" s="87"/>
      <c r="AV1466" s="87"/>
      <c r="AW1466" s="87"/>
      <c r="AX1466" s="87"/>
      <c r="AY1466" s="87"/>
      <c r="AZ1466" s="87"/>
      <c r="BA1466" s="87"/>
      <c r="BB1466" s="87"/>
      <c r="BC1466" s="87"/>
      <c r="BD1466" s="87"/>
      <c r="BE1466" s="87"/>
      <c r="BF1466" s="87"/>
      <c r="BG1466" s="87"/>
      <c r="BH1466" s="87"/>
      <c r="BI1466" s="87"/>
      <c r="BJ1466" s="87"/>
      <c r="BK1466" s="87"/>
      <c r="BL1466" s="87"/>
      <c r="BM1466" s="87"/>
      <c r="BN1466" s="87"/>
      <c r="BO1466" s="87"/>
      <c r="BP1466" s="87"/>
      <c r="BQ1466" s="87"/>
      <c r="BR1466" s="87"/>
      <c r="BS1466" s="63"/>
    </row>
    <row r="1467" spans="4:71" s="64" customFormat="1" ht="9.75" customHeight="1" x14ac:dyDescent="0.3">
      <c r="D1467" s="87"/>
      <c r="E1467" s="87"/>
      <c r="F1467" s="87"/>
      <c r="G1467" s="87"/>
      <c r="H1467" s="87"/>
      <c r="I1467" s="87"/>
      <c r="J1467" s="87"/>
      <c r="K1467" s="87"/>
      <c r="L1467" s="87"/>
      <c r="M1467" s="87"/>
      <c r="N1467" s="87"/>
      <c r="O1467" s="87"/>
      <c r="P1467" s="87"/>
      <c r="Q1467" s="87"/>
      <c r="R1467" s="87"/>
      <c r="S1467" s="87"/>
      <c r="T1467" s="87"/>
      <c r="U1467" s="87"/>
      <c r="V1467" s="87"/>
      <c r="W1467" s="87"/>
      <c r="X1467" s="87"/>
      <c r="Y1467" s="87"/>
      <c r="Z1467" s="87"/>
      <c r="AA1467" s="87"/>
      <c r="AB1467" s="87"/>
      <c r="AC1467" s="87"/>
      <c r="AD1467" s="87"/>
      <c r="AE1467" s="87"/>
      <c r="AF1467" s="87"/>
      <c r="AG1467" s="87"/>
      <c r="AH1467" s="87"/>
      <c r="AI1467" s="87"/>
      <c r="AJ1467" s="87"/>
      <c r="AK1467" s="87"/>
      <c r="AL1467" s="87"/>
      <c r="AM1467" s="87"/>
      <c r="AN1467" s="87"/>
      <c r="AO1467" s="87"/>
      <c r="AP1467" s="87"/>
      <c r="AQ1467" s="87"/>
      <c r="AR1467" s="87"/>
      <c r="AS1467" s="87"/>
      <c r="AT1467" s="87"/>
      <c r="AU1467" s="87"/>
      <c r="AV1467" s="87"/>
      <c r="AW1467" s="87"/>
      <c r="AX1467" s="87"/>
      <c r="AY1467" s="87"/>
      <c r="AZ1467" s="87"/>
      <c r="BA1467" s="87"/>
      <c r="BB1467" s="87"/>
      <c r="BC1467" s="87"/>
      <c r="BD1467" s="87"/>
      <c r="BE1467" s="87"/>
      <c r="BF1467" s="87"/>
      <c r="BG1467" s="87"/>
      <c r="BH1467" s="87"/>
      <c r="BI1467" s="87"/>
      <c r="BJ1467" s="87"/>
      <c r="BK1467" s="87"/>
      <c r="BL1467" s="87"/>
      <c r="BM1467" s="87"/>
      <c r="BN1467" s="87"/>
      <c r="BO1467" s="87"/>
      <c r="BP1467" s="87"/>
      <c r="BQ1467" s="87"/>
      <c r="BR1467" s="87"/>
      <c r="BS1467" s="63"/>
    </row>
    <row r="1468" spans="4:71" s="64" customFormat="1" ht="9.75" customHeight="1" x14ac:dyDescent="0.3">
      <c r="D1468" s="87"/>
      <c r="E1468" s="87"/>
      <c r="F1468" s="87"/>
      <c r="G1468" s="87"/>
      <c r="H1468" s="87"/>
      <c r="I1468" s="87"/>
      <c r="J1468" s="87"/>
      <c r="K1468" s="87"/>
      <c r="L1468" s="87"/>
      <c r="M1468" s="87"/>
      <c r="N1468" s="87"/>
      <c r="O1468" s="87"/>
      <c r="P1468" s="87"/>
      <c r="Q1468" s="87"/>
      <c r="R1468" s="87"/>
      <c r="S1468" s="87"/>
      <c r="T1468" s="87"/>
      <c r="U1468" s="87"/>
      <c r="V1468" s="87"/>
      <c r="W1468" s="87"/>
      <c r="X1468" s="87"/>
      <c r="Y1468" s="87"/>
      <c r="Z1468" s="87"/>
      <c r="AA1468" s="87"/>
      <c r="AB1468" s="87"/>
      <c r="AC1468" s="87"/>
      <c r="AD1468" s="87"/>
      <c r="AE1468" s="87"/>
      <c r="AF1468" s="87"/>
      <c r="AG1468" s="87"/>
      <c r="AH1468" s="87"/>
      <c r="AI1468" s="87"/>
      <c r="AJ1468" s="87"/>
      <c r="AK1468" s="87"/>
      <c r="AL1468" s="87"/>
      <c r="AM1468" s="87"/>
      <c r="AN1468" s="87"/>
      <c r="AO1468" s="87"/>
      <c r="AP1468" s="87"/>
      <c r="AQ1468" s="87"/>
      <c r="AR1468" s="87"/>
      <c r="AS1468" s="87"/>
      <c r="AT1468" s="87"/>
      <c r="AU1468" s="87"/>
      <c r="AV1468" s="87"/>
      <c r="AW1468" s="87"/>
      <c r="AX1468" s="87"/>
      <c r="AY1468" s="87"/>
      <c r="AZ1468" s="87"/>
      <c r="BA1468" s="87"/>
      <c r="BB1468" s="87"/>
      <c r="BC1468" s="87"/>
      <c r="BD1468" s="87"/>
      <c r="BE1468" s="87"/>
      <c r="BF1468" s="87"/>
      <c r="BG1468" s="87"/>
      <c r="BH1468" s="87"/>
      <c r="BI1468" s="87"/>
      <c r="BJ1468" s="87"/>
      <c r="BK1468" s="87"/>
      <c r="BL1468" s="87"/>
      <c r="BM1468" s="87"/>
      <c r="BN1468" s="87"/>
      <c r="BO1468" s="87"/>
      <c r="BP1468" s="87"/>
      <c r="BQ1468" s="87"/>
      <c r="BR1468" s="87"/>
      <c r="BS1468" s="63"/>
    </row>
    <row r="1469" spans="4:71" s="64" customFormat="1" ht="9.75" customHeight="1" x14ac:dyDescent="0.3">
      <c r="D1469" s="87"/>
      <c r="E1469" s="87"/>
      <c r="F1469" s="87"/>
      <c r="G1469" s="87"/>
      <c r="H1469" s="87"/>
      <c r="I1469" s="87"/>
      <c r="J1469" s="87"/>
      <c r="K1469" s="87"/>
      <c r="L1469" s="87"/>
      <c r="M1469" s="87"/>
      <c r="N1469" s="87"/>
      <c r="O1469" s="87"/>
      <c r="P1469" s="87"/>
      <c r="Q1469" s="87"/>
      <c r="R1469" s="87"/>
      <c r="S1469" s="87"/>
      <c r="T1469" s="87"/>
      <c r="U1469" s="87"/>
      <c r="V1469" s="87"/>
      <c r="W1469" s="87"/>
      <c r="X1469" s="87"/>
      <c r="Y1469" s="87"/>
      <c r="Z1469" s="87"/>
      <c r="AA1469" s="87"/>
      <c r="AB1469" s="87"/>
      <c r="AC1469" s="87"/>
      <c r="AD1469" s="87"/>
      <c r="AE1469" s="87"/>
      <c r="AF1469" s="87"/>
      <c r="AG1469" s="87"/>
      <c r="AH1469" s="87"/>
      <c r="AI1469" s="87"/>
      <c r="AJ1469" s="87"/>
      <c r="AK1469" s="87"/>
      <c r="AL1469" s="87"/>
      <c r="AM1469" s="87"/>
      <c r="AN1469" s="87"/>
      <c r="AO1469" s="87"/>
      <c r="AP1469" s="87"/>
      <c r="AQ1469" s="87"/>
      <c r="AR1469" s="87"/>
      <c r="AS1469" s="87"/>
      <c r="AT1469" s="87"/>
      <c r="AU1469" s="87"/>
      <c r="AV1469" s="87"/>
      <c r="AW1469" s="87"/>
      <c r="AX1469" s="87"/>
      <c r="AY1469" s="87"/>
      <c r="AZ1469" s="87"/>
      <c r="BA1469" s="87"/>
      <c r="BB1469" s="87"/>
      <c r="BC1469" s="87"/>
      <c r="BD1469" s="87"/>
      <c r="BE1469" s="87"/>
      <c r="BF1469" s="87"/>
      <c r="BG1469" s="87"/>
      <c r="BH1469" s="87"/>
      <c r="BI1469" s="87"/>
      <c r="BJ1469" s="87"/>
      <c r="BK1469" s="87"/>
      <c r="BL1469" s="87"/>
      <c r="BM1469" s="87"/>
      <c r="BN1469" s="87"/>
      <c r="BO1469" s="87"/>
      <c r="BP1469" s="87"/>
      <c r="BQ1469" s="87"/>
      <c r="BR1469" s="87"/>
      <c r="BS1469" s="63"/>
    </row>
    <row r="1470" spans="4:71" s="64" customFormat="1" ht="9.75" customHeight="1" x14ac:dyDescent="0.3">
      <c r="D1470" s="87"/>
      <c r="E1470" s="87"/>
      <c r="F1470" s="87"/>
      <c r="G1470" s="87"/>
      <c r="H1470" s="87"/>
      <c r="I1470" s="87"/>
      <c r="J1470" s="87"/>
      <c r="K1470" s="87"/>
      <c r="L1470" s="87"/>
      <c r="M1470" s="87"/>
      <c r="N1470" s="87"/>
      <c r="O1470" s="87"/>
      <c r="P1470" s="87"/>
      <c r="Q1470" s="87"/>
      <c r="R1470" s="87"/>
      <c r="S1470" s="87"/>
      <c r="T1470" s="87"/>
      <c r="U1470" s="87"/>
      <c r="V1470" s="87"/>
      <c r="W1470" s="87"/>
      <c r="X1470" s="87"/>
      <c r="Y1470" s="87"/>
      <c r="Z1470" s="87"/>
      <c r="AA1470" s="87"/>
      <c r="AB1470" s="87"/>
      <c r="AC1470" s="87"/>
      <c r="AD1470" s="87"/>
      <c r="AE1470" s="87"/>
      <c r="AF1470" s="87"/>
      <c r="AG1470" s="87"/>
      <c r="AH1470" s="87"/>
      <c r="AI1470" s="87"/>
      <c r="AJ1470" s="87"/>
      <c r="AK1470" s="87"/>
      <c r="AL1470" s="87"/>
      <c r="AM1470" s="87"/>
      <c r="AN1470" s="87"/>
      <c r="AO1470" s="87"/>
      <c r="AP1470" s="87"/>
      <c r="AQ1470" s="87"/>
      <c r="AR1470" s="87"/>
      <c r="AS1470" s="87"/>
      <c r="AT1470" s="87"/>
      <c r="AU1470" s="87"/>
      <c r="AV1470" s="87"/>
      <c r="AW1470" s="87"/>
      <c r="AX1470" s="87"/>
      <c r="AY1470" s="87"/>
      <c r="AZ1470" s="87"/>
      <c r="BA1470" s="87"/>
      <c r="BB1470" s="87"/>
      <c r="BC1470" s="87"/>
      <c r="BD1470" s="87"/>
      <c r="BE1470" s="87"/>
      <c r="BF1470" s="87"/>
      <c r="BG1470" s="87"/>
      <c r="BH1470" s="87"/>
      <c r="BI1470" s="87"/>
      <c r="BJ1470" s="87"/>
      <c r="BK1470" s="87"/>
      <c r="BL1470" s="87"/>
      <c r="BM1470" s="87"/>
      <c r="BN1470" s="87"/>
      <c r="BO1470" s="87"/>
      <c r="BP1470" s="87"/>
      <c r="BQ1470" s="87"/>
      <c r="BR1470" s="87"/>
      <c r="BS1470" s="63"/>
    </row>
    <row r="1471" spans="4:71" s="64" customFormat="1" ht="9.75" customHeight="1" x14ac:dyDescent="0.3">
      <c r="D1471" s="87"/>
      <c r="E1471" s="87"/>
      <c r="F1471" s="87"/>
      <c r="G1471" s="87"/>
      <c r="H1471" s="87"/>
      <c r="I1471" s="87"/>
      <c r="J1471" s="87"/>
      <c r="K1471" s="87"/>
      <c r="L1471" s="87"/>
      <c r="M1471" s="87"/>
      <c r="N1471" s="87"/>
      <c r="O1471" s="87"/>
      <c r="P1471" s="87"/>
      <c r="Q1471" s="87"/>
      <c r="R1471" s="87"/>
      <c r="S1471" s="87"/>
      <c r="T1471" s="87"/>
      <c r="U1471" s="87"/>
      <c r="V1471" s="87"/>
      <c r="W1471" s="87"/>
      <c r="X1471" s="87"/>
      <c r="Y1471" s="87"/>
      <c r="Z1471" s="87"/>
      <c r="AA1471" s="87"/>
      <c r="AB1471" s="87"/>
      <c r="AC1471" s="87"/>
      <c r="AD1471" s="87"/>
      <c r="AE1471" s="87"/>
      <c r="AF1471" s="87"/>
      <c r="AG1471" s="87"/>
      <c r="AH1471" s="87"/>
      <c r="AI1471" s="87"/>
      <c r="AJ1471" s="87"/>
      <c r="AK1471" s="87"/>
      <c r="AL1471" s="87"/>
      <c r="AM1471" s="87"/>
      <c r="AN1471" s="87"/>
      <c r="AO1471" s="87"/>
      <c r="AP1471" s="87"/>
      <c r="AQ1471" s="87"/>
      <c r="AR1471" s="87"/>
      <c r="AS1471" s="87"/>
      <c r="AT1471" s="87"/>
      <c r="AU1471" s="87"/>
      <c r="AV1471" s="87"/>
      <c r="AW1471" s="87"/>
      <c r="AX1471" s="87"/>
      <c r="AY1471" s="87"/>
      <c r="AZ1471" s="87"/>
      <c r="BA1471" s="87"/>
      <c r="BB1471" s="87"/>
      <c r="BC1471" s="87"/>
      <c r="BD1471" s="87"/>
      <c r="BE1471" s="87"/>
      <c r="BF1471" s="87"/>
      <c r="BG1471" s="87"/>
      <c r="BH1471" s="87"/>
      <c r="BI1471" s="87"/>
      <c r="BJ1471" s="87"/>
      <c r="BK1471" s="87"/>
      <c r="BL1471" s="87"/>
      <c r="BM1471" s="87"/>
      <c r="BN1471" s="87"/>
      <c r="BO1471" s="87"/>
      <c r="BP1471" s="87"/>
      <c r="BQ1471" s="87"/>
      <c r="BR1471" s="87"/>
      <c r="BS1471" s="63"/>
    </row>
    <row r="1472" spans="4:71" s="64" customFormat="1" ht="9.75" customHeight="1" x14ac:dyDescent="0.3">
      <c r="D1472" s="87"/>
      <c r="E1472" s="87"/>
      <c r="F1472" s="87"/>
      <c r="G1472" s="87"/>
      <c r="H1472" s="87"/>
      <c r="I1472" s="87"/>
      <c r="J1472" s="87"/>
      <c r="K1472" s="87"/>
      <c r="L1472" s="87"/>
      <c r="M1472" s="87"/>
      <c r="N1472" s="87"/>
      <c r="O1472" s="87"/>
      <c r="P1472" s="87"/>
      <c r="Q1472" s="87"/>
      <c r="R1472" s="87"/>
      <c r="S1472" s="87"/>
      <c r="T1472" s="87"/>
      <c r="U1472" s="87"/>
      <c r="V1472" s="87"/>
      <c r="W1472" s="87"/>
      <c r="X1472" s="87"/>
      <c r="Y1472" s="87"/>
      <c r="Z1472" s="87"/>
      <c r="AA1472" s="87"/>
      <c r="AB1472" s="87"/>
      <c r="AC1472" s="87"/>
      <c r="AD1472" s="87"/>
      <c r="AE1472" s="87"/>
      <c r="AF1472" s="87"/>
      <c r="AG1472" s="87"/>
      <c r="AH1472" s="87"/>
      <c r="AI1472" s="87"/>
      <c r="AJ1472" s="87"/>
      <c r="AK1472" s="87"/>
      <c r="AL1472" s="87"/>
      <c r="AM1472" s="87"/>
      <c r="AN1472" s="87"/>
      <c r="AO1472" s="87"/>
      <c r="AP1472" s="87"/>
      <c r="AQ1472" s="87"/>
      <c r="AR1472" s="87"/>
      <c r="AS1472" s="87"/>
      <c r="AT1472" s="87"/>
      <c r="AU1472" s="87"/>
      <c r="AV1472" s="87"/>
      <c r="AW1472" s="87"/>
      <c r="AX1472" s="87"/>
      <c r="AY1472" s="87"/>
      <c r="AZ1472" s="87"/>
      <c r="BA1472" s="87"/>
      <c r="BB1472" s="87"/>
      <c r="BC1472" s="87"/>
      <c r="BD1472" s="87"/>
      <c r="BE1472" s="87"/>
      <c r="BF1472" s="87"/>
      <c r="BG1472" s="87"/>
      <c r="BH1472" s="87"/>
      <c r="BI1472" s="87"/>
      <c r="BJ1472" s="87"/>
      <c r="BK1472" s="87"/>
      <c r="BL1472" s="87"/>
      <c r="BM1472" s="87"/>
      <c r="BN1472" s="87"/>
      <c r="BO1472" s="87"/>
      <c r="BP1472" s="87"/>
      <c r="BQ1472" s="87"/>
      <c r="BR1472" s="87"/>
      <c r="BS1472" s="63"/>
    </row>
    <row r="1473" spans="4:71" s="64" customFormat="1" ht="9.75" customHeight="1" x14ac:dyDescent="0.3">
      <c r="D1473" s="87"/>
      <c r="E1473" s="87"/>
      <c r="F1473" s="87"/>
      <c r="G1473" s="87"/>
      <c r="H1473" s="87"/>
      <c r="I1473" s="87"/>
      <c r="J1473" s="87"/>
      <c r="K1473" s="87"/>
      <c r="L1473" s="87"/>
      <c r="M1473" s="87"/>
      <c r="N1473" s="87"/>
      <c r="O1473" s="87"/>
      <c r="P1473" s="87"/>
      <c r="Q1473" s="87"/>
      <c r="R1473" s="87"/>
      <c r="S1473" s="87"/>
      <c r="T1473" s="87"/>
      <c r="U1473" s="87"/>
      <c r="V1473" s="87"/>
      <c r="W1473" s="87"/>
      <c r="X1473" s="87"/>
      <c r="Y1473" s="87"/>
      <c r="Z1473" s="87"/>
      <c r="AA1473" s="87"/>
      <c r="AB1473" s="87"/>
      <c r="AC1473" s="87"/>
      <c r="AD1473" s="87"/>
      <c r="AE1473" s="87"/>
      <c r="AF1473" s="87"/>
      <c r="AG1473" s="87"/>
      <c r="AH1473" s="87"/>
      <c r="AI1473" s="87"/>
      <c r="AJ1473" s="87"/>
      <c r="AK1473" s="87"/>
      <c r="AL1473" s="87"/>
      <c r="AM1473" s="87"/>
      <c r="AN1473" s="87"/>
      <c r="AO1473" s="87"/>
      <c r="AP1473" s="87"/>
      <c r="AQ1473" s="87"/>
      <c r="AR1473" s="87"/>
      <c r="AS1473" s="87"/>
      <c r="AT1473" s="87"/>
      <c r="AU1473" s="87"/>
      <c r="AV1473" s="87"/>
      <c r="AW1473" s="87"/>
      <c r="AX1473" s="87"/>
      <c r="AY1473" s="87"/>
      <c r="AZ1473" s="87"/>
      <c r="BA1473" s="87"/>
      <c r="BB1473" s="87"/>
      <c r="BC1473" s="87"/>
      <c r="BD1473" s="87"/>
      <c r="BE1473" s="87"/>
      <c r="BF1473" s="87"/>
      <c r="BG1473" s="87"/>
      <c r="BH1473" s="87"/>
      <c r="BI1473" s="87"/>
      <c r="BJ1473" s="87"/>
      <c r="BK1473" s="87"/>
      <c r="BL1473" s="87"/>
      <c r="BM1473" s="87"/>
      <c r="BN1473" s="87"/>
      <c r="BO1473" s="87"/>
      <c r="BP1473" s="87"/>
      <c r="BQ1473" s="87"/>
      <c r="BR1473" s="87"/>
      <c r="BS1473" s="63"/>
    </row>
    <row r="1474" spans="4:71" s="64" customFormat="1" ht="9.75" customHeight="1" x14ac:dyDescent="0.3">
      <c r="D1474" s="87"/>
      <c r="E1474" s="87"/>
      <c r="F1474" s="87"/>
      <c r="G1474" s="87"/>
      <c r="H1474" s="87"/>
      <c r="I1474" s="87"/>
      <c r="J1474" s="87"/>
      <c r="K1474" s="87"/>
      <c r="L1474" s="87"/>
      <c r="M1474" s="87"/>
      <c r="N1474" s="87"/>
      <c r="O1474" s="87"/>
      <c r="P1474" s="87"/>
      <c r="Q1474" s="87"/>
      <c r="R1474" s="87"/>
      <c r="S1474" s="87"/>
      <c r="T1474" s="87"/>
      <c r="U1474" s="87"/>
      <c r="V1474" s="87"/>
      <c r="W1474" s="87"/>
      <c r="X1474" s="87"/>
      <c r="Y1474" s="87"/>
      <c r="Z1474" s="87"/>
      <c r="AA1474" s="87"/>
      <c r="AB1474" s="87"/>
      <c r="AC1474" s="87"/>
      <c r="AD1474" s="87"/>
      <c r="AE1474" s="87"/>
      <c r="AF1474" s="87"/>
      <c r="AG1474" s="87"/>
      <c r="AH1474" s="87"/>
      <c r="AI1474" s="87"/>
      <c r="AJ1474" s="87"/>
      <c r="AK1474" s="87"/>
      <c r="AL1474" s="87"/>
      <c r="AM1474" s="87"/>
      <c r="AN1474" s="87"/>
      <c r="AO1474" s="87"/>
      <c r="AP1474" s="87"/>
      <c r="AQ1474" s="87"/>
      <c r="AR1474" s="87"/>
      <c r="AS1474" s="87"/>
      <c r="AT1474" s="87"/>
      <c r="AU1474" s="87"/>
      <c r="AV1474" s="87"/>
      <c r="AW1474" s="87"/>
      <c r="AX1474" s="87"/>
      <c r="AY1474" s="87"/>
      <c r="AZ1474" s="87"/>
      <c r="BA1474" s="87"/>
      <c r="BB1474" s="87"/>
      <c r="BC1474" s="87"/>
      <c r="BD1474" s="87"/>
      <c r="BE1474" s="87"/>
      <c r="BF1474" s="87"/>
      <c r="BG1474" s="87"/>
      <c r="BH1474" s="87"/>
      <c r="BI1474" s="87"/>
      <c r="BJ1474" s="87"/>
      <c r="BK1474" s="87"/>
      <c r="BL1474" s="87"/>
      <c r="BM1474" s="87"/>
      <c r="BN1474" s="87"/>
      <c r="BO1474" s="87"/>
      <c r="BP1474" s="87"/>
      <c r="BQ1474" s="87"/>
      <c r="BR1474" s="87"/>
      <c r="BS1474" s="63"/>
    </row>
    <row r="1475" spans="4:71" s="64" customFormat="1" ht="9.75" customHeight="1" x14ac:dyDescent="0.3">
      <c r="D1475" s="87"/>
      <c r="E1475" s="87"/>
      <c r="F1475" s="87"/>
      <c r="G1475" s="87"/>
      <c r="H1475" s="87"/>
      <c r="I1475" s="87"/>
      <c r="J1475" s="87"/>
      <c r="K1475" s="87"/>
      <c r="L1475" s="87"/>
      <c r="M1475" s="87"/>
      <c r="N1475" s="87"/>
      <c r="O1475" s="87"/>
      <c r="P1475" s="87"/>
      <c r="Q1475" s="87"/>
      <c r="R1475" s="87"/>
      <c r="S1475" s="87"/>
      <c r="T1475" s="87"/>
      <c r="U1475" s="87"/>
      <c r="V1475" s="87"/>
      <c r="W1475" s="87"/>
      <c r="X1475" s="87"/>
      <c r="Y1475" s="87"/>
      <c r="Z1475" s="87"/>
      <c r="AA1475" s="87"/>
      <c r="AB1475" s="87"/>
      <c r="AC1475" s="87"/>
      <c r="AD1475" s="87"/>
      <c r="AE1475" s="87"/>
      <c r="AF1475" s="87"/>
      <c r="AG1475" s="87"/>
      <c r="AH1475" s="87"/>
      <c r="AI1475" s="87"/>
      <c r="AJ1475" s="87"/>
      <c r="AK1475" s="87"/>
      <c r="AL1475" s="87"/>
      <c r="AM1475" s="87"/>
      <c r="AN1475" s="87"/>
      <c r="AO1475" s="87"/>
      <c r="AP1475" s="87"/>
      <c r="AQ1475" s="87"/>
      <c r="AR1475" s="87"/>
      <c r="AS1475" s="87"/>
      <c r="AT1475" s="87"/>
      <c r="AU1475" s="87"/>
      <c r="AV1475" s="87"/>
      <c r="AW1475" s="87"/>
      <c r="AX1475" s="87"/>
      <c r="AY1475" s="87"/>
      <c r="AZ1475" s="87"/>
      <c r="BA1475" s="87"/>
      <c r="BB1475" s="87"/>
      <c r="BC1475" s="87"/>
      <c r="BD1475" s="87"/>
      <c r="BE1475" s="87"/>
      <c r="BF1475" s="87"/>
      <c r="BG1475" s="87"/>
      <c r="BH1475" s="87"/>
      <c r="BI1475" s="87"/>
      <c r="BJ1475" s="87"/>
      <c r="BK1475" s="87"/>
      <c r="BL1475" s="87"/>
      <c r="BM1475" s="87"/>
      <c r="BN1475" s="87"/>
      <c r="BO1475" s="87"/>
      <c r="BP1475" s="87"/>
      <c r="BQ1475" s="87"/>
      <c r="BR1475" s="87"/>
      <c r="BS1475" s="63"/>
    </row>
    <row r="1476" spans="4:71" s="64" customFormat="1" ht="9.75" customHeight="1" x14ac:dyDescent="0.3">
      <c r="D1476" s="87"/>
      <c r="E1476" s="87"/>
      <c r="F1476" s="87"/>
      <c r="G1476" s="87"/>
      <c r="H1476" s="87"/>
      <c r="I1476" s="87"/>
      <c r="J1476" s="87"/>
      <c r="K1476" s="87"/>
      <c r="L1476" s="87"/>
      <c r="M1476" s="87"/>
      <c r="N1476" s="87"/>
      <c r="O1476" s="87"/>
      <c r="P1476" s="87"/>
      <c r="Q1476" s="87"/>
      <c r="R1476" s="87"/>
      <c r="S1476" s="87"/>
      <c r="T1476" s="87"/>
      <c r="U1476" s="87"/>
      <c r="V1476" s="87"/>
      <c r="W1476" s="87"/>
      <c r="X1476" s="87"/>
      <c r="Y1476" s="87"/>
      <c r="Z1476" s="87"/>
      <c r="AA1476" s="87"/>
      <c r="AB1476" s="87"/>
      <c r="AC1476" s="87"/>
      <c r="AD1476" s="87"/>
      <c r="AE1476" s="87"/>
      <c r="AF1476" s="87"/>
      <c r="AG1476" s="87"/>
      <c r="AH1476" s="87"/>
      <c r="AI1476" s="87"/>
      <c r="AJ1476" s="87"/>
      <c r="AK1476" s="87"/>
      <c r="AL1476" s="87"/>
      <c r="AM1476" s="87"/>
      <c r="AN1476" s="87"/>
      <c r="AO1476" s="87"/>
      <c r="AP1476" s="87"/>
      <c r="AQ1476" s="87"/>
      <c r="AR1476" s="87"/>
      <c r="AS1476" s="87"/>
      <c r="AT1476" s="87"/>
      <c r="AU1476" s="87"/>
      <c r="AV1476" s="87"/>
      <c r="AW1476" s="87"/>
      <c r="AX1476" s="87"/>
      <c r="AY1476" s="87"/>
      <c r="AZ1476" s="87"/>
      <c r="BA1476" s="87"/>
      <c r="BB1476" s="87"/>
      <c r="BC1476" s="87"/>
      <c r="BD1476" s="87"/>
      <c r="BE1476" s="87"/>
      <c r="BF1476" s="87"/>
      <c r="BG1476" s="87"/>
      <c r="BH1476" s="87"/>
      <c r="BI1476" s="87"/>
      <c r="BJ1476" s="87"/>
      <c r="BK1476" s="87"/>
      <c r="BL1476" s="87"/>
      <c r="BM1476" s="87"/>
      <c r="BN1476" s="87"/>
      <c r="BO1476" s="87"/>
      <c r="BP1476" s="87"/>
      <c r="BQ1476" s="87"/>
      <c r="BR1476" s="87"/>
      <c r="BS1476" s="63"/>
    </row>
    <row r="1477" spans="4:71" s="64" customFormat="1" ht="9.75" customHeight="1" x14ac:dyDescent="0.3">
      <c r="D1477" s="87"/>
      <c r="E1477" s="87"/>
      <c r="F1477" s="87"/>
      <c r="G1477" s="87"/>
      <c r="H1477" s="87"/>
      <c r="I1477" s="87"/>
      <c r="J1477" s="87"/>
      <c r="K1477" s="87"/>
      <c r="L1477" s="87"/>
      <c r="M1477" s="87"/>
      <c r="N1477" s="87"/>
      <c r="O1477" s="87"/>
      <c r="P1477" s="87"/>
      <c r="Q1477" s="87"/>
      <c r="R1477" s="87"/>
      <c r="S1477" s="87"/>
      <c r="T1477" s="87"/>
      <c r="U1477" s="87"/>
      <c r="V1477" s="87"/>
      <c r="W1477" s="87"/>
      <c r="X1477" s="87"/>
      <c r="Y1477" s="87"/>
      <c r="Z1477" s="87"/>
      <c r="AA1477" s="87"/>
      <c r="AB1477" s="87"/>
      <c r="AC1477" s="87"/>
      <c r="AD1477" s="87"/>
      <c r="AE1477" s="87"/>
      <c r="AF1477" s="87"/>
      <c r="AG1477" s="87"/>
      <c r="AH1477" s="87"/>
      <c r="AI1477" s="87"/>
      <c r="AJ1477" s="87"/>
      <c r="AK1477" s="87"/>
      <c r="AL1477" s="87"/>
      <c r="AM1477" s="87"/>
      <c r="AN1477" s="87"/>
      <c r="AO1477" s="87"/>
      <c r="AP1477" s="87"/>
      <c r="AQ1477" s="87"/>
      <c r="AR1477" s="87"/>
      <c r="AS1477" s="87"/>
      <c r="AT1477" s="87"/>
      <c r="AU1477" s="87"/>
      <c r="AV1477" s="87"/>
      <c r="AW1477" s="87"/>
      <c r="AX1477" s="87"/>
      <c r="AY1477" s="87"/>
      <c r="AZ1477" s="87"/>
      <c r="BA1477" s="87"/>
      <c r="BB1477" s="87"/>
      <c r="BC1477" s="87"/>
      <c r="BD1477" s="87"/>
      <c r="BE1477" s="87"/>
      <c r="BF1477" s="87"/>
      <c r="BG1477" s="87"/>
      <c r="BH1477" s="87"/>
      <c r="BI1477" s="87"/>
      <c r="BJ1477" s="87"/>
      <c r="BK1477" s="87"/>
      <c r="BL1477" s="87"/>
      <c r="BM1477" s="87"/>
      <c r="BN1477" s="87"/>
      <c r="BO1477" s="87"/>
      <c r="BP1477" s="87"/>
      <c r="BQ1477" s="87"/>
      <c r="BR1477" s="87"/>
      <c r="BS1477" s="63"/>
    </row>
    <row r="1478" spans="4:71" s="64" customFormat="1" ht="9.75" customHeight="1" x14ac:dyDescent="0.3">
      <c r="D1478" s="87"/>
      <c r="E1478" s="87"/>
      <c r="F1478" s="87"/>
      <c r="G1478" s="87"/>
      <c r="H1478" s="87"/>
      <c r="I1478" s="87"/>
      <c r="J1478" s="87"/>
      <c r="K1478" s="87"/>
      <c r="L1478" s="87"/>
      <c r="M1478" s="87"/>
      <c r="N1478" s="87"/>
      <c r="O1478" s="87"/>
      <c r="P1478" s="87"/>
      <c r="Q1478" s="87"/>
      <c r="R1478" s="87"/>
      <c r="S1478" s="87"/>
      <c r="T1478" s="87"/>
      <c r="U1478" s="87"/>
      <c r="V1478" s="87"/>
      <c r="W1478" s="87"/>
      <c r="X1478" s="87"/>
      <c r="Y1478" s="87"/>
      <c r="Z1478" s="87"/>
      <c r="AA1478" s="87"/>
      <c r="AB1478" s="87"/>
      <c r="AC1478" s="87"/>
      <c r="AD1478" s="87"/>
      <c r="AE1478" s="87"/>
      <c r="AF1478" s="87"/>
      <c r="AG1478" s="87"/>
      <c r="AH1478" s="87"/>
      <c r="AI1478" s="87"/>
      <c r="AJ1478" s="87"/>
      <c r="AK1478" s="87"/>
      <c r="AL1478" s="87"/>
      <c r="AM1478" s="87"/>
      <c r="AN1478" s="87"/>
      <c r="AO1478" s="87"/>
      <c r="AP1478" s="87"/>
      <c r="AQ1478" s="87"/>
      <c r="AR1478" s="87"/>
      <c r="AS1478" s="87"/>
      <c r="AT1478" s="87"/>
      <c r="AU1478" s="87"/>
      <c r="AV1478" s="87"/>
      <c r="AW1478" s="87"/>
      <c r="AX1478" s="87"/>
      <c r="AY1478" s="87"/>
      <c r="AZ1478" s="87"/>
      <c r="BA1478" s="87"/>
      <c r="BB1478" s="87"/>
      <c r="BC1478" s="87"/>
      <c r="BD1478" s="87"/>
      <c r="BE1478" s="87"/>
      <c r="BF1478" s="87"/>
      <c r="BG1478" s="87"/>
      <c r="BH1478" s="87"/>
      <c r="BI1478" s="87"/>
      <c r="BJ1478" s="87"/>
      <c r="BK1478" s="87"/>
      <c r="BL1478" s="87"/>
      <c r="BM1478" s="87"/>
      <c r="BN1478" s="87"/>
      <c r="BO1478" s="87"/>
      <c r="BP1478" s="87"/>
      <c r="BQ1478" s="87"/>
      <c r="BR1478" s="87"/>
      <c r="BS1478" s="63"/>
    </row>
    <row r="1479" spans="4:71" s="64" customFormat="1" ht="9.75" customHeight="1" x14ac:dyDescent="0.3">
      <c r="D1479" s="87"/>
      <c r="E1479" s="87"/>
      <c r="F1479" s="87"/>
      <c r="G1479" s="87"/>
      <c r="H1479" s="87"/>
      <c r="I1479" s="87"/>
      <c r="J1479" s="87"/>
      <c r="K1479" s="87"/>
      <c r="L1479" s="87"/>
      <c r="M1479" s="87"/>
      <c r="N1479" s="87"/>
      <c r="O1479" s="87"/>
      <c r="P1479" s="87"/>
      <c r="Q1479" s="87"/>
      <c r="R1479" s="87"/>
      <c r="S1479" s="87"/>
      <c r="T1479" s="87"/>
      <c r="U1479" s="87"/>
      <c r="V1479" s="87"/>
      <c r="W1479" s="87"/>
      <c r="X1479" s="87"/>
      <c r="Y1479" s="87"/>
      <c r="Z1479" s="87"/>
      <c r="AA1479" s="87"/>
      <c r="AB1479" s="87"/>
      <c r="AC1479" s="87"/>
      <c r="AD1479" s="87"/>
      <c r="AE1479" s="87"/>
      <c r="AF1479" s="87"/>
      <c r="AG1479" s="87"/>
      <c r="AH1479" s="87"/>
      <c r="AI1479" s="87"/>
      <c r="AJ1479" s="87"/>
      <c r="AK1479" s="87"/>
      <c r="AL1479" s="87"/>
      <c r="AM1479" s="87"/>
      <c r="AN1479" s="87"/>
      <c r="AO1479" s="87"/>
      <c r="AP1479" s="87"/>
      <c r="AQ1479" s="87"/>
      <c r="AR1479" s="87"/>
      <c r="AS1479" s="87"/>
      <c r="AT1479" s="87"/>
      <c r="AU1479" s="87"/>
      <c r="AV1479" s="87"/>
      <c r="AW1479" s="87"/>
      <c r="AX1479" s="87"/>
      <c r="AY1479" s="87"/>
      <c r="AZ1479" s="87"/>
      <c r="BA1479" s="87"/>
      <c r="BB1479" s="87"/>
      <c r="BC1479" s="87"/>
      <c r="BD1479" s="87"/>
      <c r="BE1479" s="87"/>
      <c r="BF1479" s="87"/>
      <c r="BG1479" s="87"/>
      <c r="BH1479" s="87"/>
      <c r="BI1479" s="87"/>
      <c r="BJ1479" s="87"/>
      <c r="BK1479" s="87"/>
      <c r="BL1479" s="87"/>
      <c r="BM1479" s="87"/>
      <c r="BN1479" s="87"/>
      <c r="BO1479" s="87"/>
      <c r="BP1479" s="87"/>
      <c r="BQ1479" s="87"/>
      <c r="BR1479" s="87"/>
      <c r="BS1479" s="63"/>
    </row>
    <row r="1480" spans="4:71" s="64" customFormat="1" ht="9.75" customHeight="1" x14ac:dyDescent="0.3">
      <c r="D1480" s="87"/>
      <c r="E1480" s="87"/>
      <c r="F1480" s="87"/>
      <c r="G1480" s="87"/>
      <c r="H1480" s="87"/>
      <c r="I1480" s="87"/>
      <c r="J1480" s="87"/>
      <c r="K1480" s="87"/>
      <c r="L1480" s="87"/>
      <c r="M1480" s="87"/>
      <c r="N1480" s="87"/>
      <c r="O1480" s="87"/>
      <c r="P1480" s="87"/>
      <c r="Q1480" s="87"/>
      <c r="R1480" s="87"/>
      <c r="S1480" s="87"/>
      <c r="T1480" s="87"/>
      <c r="U1480" s="87"/>
      <c r="V1480" s="87"/>
      <c r="W1480" s="87"/>
      <c r="X1480" s="87"/>
      <c r="Y1480" s="87"/>
      <c r="Z1480" s="87"/>
      <c r="AA1480" s="87"/>
      <c r="AB1480" s="87"/>
      <c r="AC1480" s="87"/>
      <c r="AD1480" s="87"/>
      <c r="AE1480" s="87"/>
      <c r="AF1480" s="87"/>
      <c r="AG1480" s="87"/>
      <c r="AH1480" s="87"/>
      <c r="AI1480" s="87"/>
      <c r="AJ1480" s="87"/>
      <c r="AK1480" s="87"/>
      <c r="AL1480" s="87"/>
      <c r="AM1480" s="87"/>
      <c r="AN1480" s="87"/>
      <c r="AO1480" s="87"/>
      <c r="AP1480" s="87"/>
      <c r="AQ1480" s="87"/>
      <c r="AR1480" s="87"/>
      <c r="AS1480" s="87"/>
      <c r="AT1480" s="87"/>
      <c r="AU1480" s="87"/>
      <c r="AV1480" s="87"/>
      <c r="AW1480" s="87"/>
      <c r="AX1480" s="87"/>
      <c r="AY1480" s="87"/>
      <c r="AZ1480" s="87"/>
      <c r="BA1480" s="87"/>
      <c r="BB1480" s="87"/>
      <c r="BC1480" s="87"/>
      <c r="BD1480" s="87"/>
      <c r="BE1480" s="87"/>
      <c r="BF1480" s="87"/>
      <c r="BG1480" s="87"/>
      <c r="BH1480" s="87"/>
      <c r="BI1480" s="87"/>
      <c r="BJ1480" s="87"/>
      <c r="BK1480" s="87"/>
      <c r="BL1480" s="87"/>
      <c r="BM1480" s="87"/>
      <c r="BN1480" s="87"/>
      <c r="BO1480" s="87"/>
      <c r="BP1480" s="87"/>
      <c r="BQ1480" s="87"/>
      <c r="BR1480" s="87"/>
      <c r="BS1480" s="63"/>
    </row>
    <row r="1481" spans="4:71" s="64" customFormat="1" ht="9.75" customHeight="1" x14ac:dyDescent="0.3">
      <c r="D1481" s="87"/>
      <c r="E1481" s="87"/>
      <c r="F1481" s="87"/>
      <c r="G1481" s="87"/>
      <c r="H1481" s="87"/>
      <c r="I1481" s="87"/>
      <c r="J1481" s="87"/>
      <c r="K1481" s="87"/>
      <c r="L1481" s="87"/>
      <c r="M1481" s="87"/>
      <c r="N1481" s="87"/>
      <c r="O1481" s="87"/>
      <c r="P1481" s="87"/>
      <c r="Q1481" s="87"/>
      <c r="R1481" s="87"/>
      <c r="S1481" s="87"/>
      <c r="T1481" s="87"/>
      <c r="U1481" s="87"/>
      <c r="V1481" s="87"/>
      <c r="W1481" s="87"/>
      <c r="X1481" s="87"/>
      <c r="Y1481" s="87"/>
      <c r="Z1481" s="87"/>
      <c r="AA1481" s="87"/>
      <c r="AB1481" s="87"/>
      <c r="AC1481" s="87"/>
      <c r="AD1481" s="87"/>
      <c r="AE1481" s="87"/>
      <c r="AF1481" s="87"/>
      <c r="AG1481" s="87"/>
      <c r="AH1481" s="87"/>
      <c r="AI1481" s="87"/>
      <c r="AJ1481" s="87"/>
      <c r="AK1481" s="87"/>
      <c r="AL1481" s="87"/>
      <c r="AM1481" s="87"/>
      <c r="AN1481" s="87"/>
      <c r="AO1481" s="87"/>
      <c r="AP1481" s="87"/>
      <c r="AQ1481" s="87"/>
      <c r="AR1481" s="87"/>
      <c r="AS1481" s="87"/>
      <c r="AT1481" s="87"/>
      <c r="AU1481" s="87"/>
      <c r="AV1481" s="87"/>
      <c r="AW1481" s="87"/>
      <c r="AX1481" s="87"/>
      <c r="AY1481" s="87"/>
      <c r="AZ1481" s="87"/>
      <c r="BA1481" s="87"/>
      <c r="BB1481" s="87"/>
      <c r="BC1481" s="87"/>
      <c r="BD1481" s="87"/>
      <c r="BE1481" s="87"/>
      <c r="BF1481" s="87"/>
      <c r="BG1481" s="87"/>
      <c r="BH1481" s="87"/>
      <c r="BI1481" s="87"/>
      <c r="BJ1481" s="87"/>
      <c r="BK1481" s="87"/>
      <c r="BL1481" s="87"/>
      <c r="BM1481" s="87"/>
      <c r="BN1481" s="87"/>
      <c r="BO1481" s="87"/>
      <c r="BP1481" s="87"/>
      <c r="BQ1481" s="87"/>
      <c r="BR1481" s="87"/>
      <c r="BS1481" s="63"/>
    </row>
    <row r="1482" spans="4:71" s="64" customFormat="1" ht="9.75" customHeight="1" x14ac:dyDescent="0.3">
      <c r="D1482" s="87"/>
      <c r="E1482" s="87"/>
      <c r="F1482" s="87"/>
      <c r="G1482" s="87"/>
      <c r="H1482" s="87"/>
      <c r="I1482" s="87"/>
      <c r="J1482" s="87"/>
      <c r="K1482" s="87"/>
      <c r="L1482" s="87"/>
      <c r="M1482" s="87"/>
      <c r="N1482" s="87"/>
      <c r="O1482" s="87"/>
      <c r="P1482" s="87"/>
      <c r="Q1482" s="87"/>
      <c r="R1482" s="87"/>
      <c r="S1482" s="87"/>
      <c r="T1482" s="87"/>
      <c r="U1482" s="87"/>
      <c r="V1482" s="87"/>
      <c r="W1482" s="87"/>
      <c r="X1482" s="87"/>
      <c r="Y1482" s="87"/>
      <c r="Z1482" s="87"/>
      <c r="AA1482" s="87"/>
      <c r="AB1482" s="87"/>
      <c r="AC1482" s="87"/>
      <c r="AD1482" s="87"/>
      <c r="AE1482" s="87"/>
      <c r="AF1482" s="87"/>
      <c r="AG1482" s="87"/>
      <c r="AH1482" s="87"/>
      <c r="AI1482" s="87"/>
      <c r="AJ1482" s="87"/>
      <c r="AK1482" s="87"/>
      <c r="AL1482" s="87"/>
      <c r="AM1482" s="87"/>
      <c r="AN1482" s="87"/>
      <c r="AO1482" s="87"/>
      <c r="AP1482" s="87"/>
      <c r="AQ1482" s="87"/>
      <c r="AR1482" s="87"/>
      <c r="AS1482" s="87"/>
      <c r="AT1482" s="87"/>
      <c r="AU1482" s="87"/>
      <c r="AV1482" s="87"/>
      <c r="AW1482" s="87"/>
      <c r="AX1482" s="87"/>
      <c r="AY1482" s="87"/>
      <c r="AZ1482" s="87"/>
      <c r="BA1482" s="87"/>
      <c r="BB1482" s="87"/>
      <c r="BC1482" s="87"/>
      <c r="BD1482" s="87"/>
      <c r="BE1482" s="87"/>
      <c r="BF1482" s="87"/>
      <c r="BG1482" s="87"/>
      <c r="BH1482" s="87"/>
      <c r="BI1482" s="87"/>
      <c r="BJ1482" s="87"/>
      <c r="BK1482" s="87"/>
      <c r="BL1482" s="87"/>
      <c r="BM1482" s="87"/>
      <c r="BN1482" s="87"/>
      <c r="BO1482" s="87"/>
      <c r="BP1482" s="87"/>
      <c r="BQ1482" s="87"/>
      <c r="BR1482" s="87"/>
      <c r="BS1482" s="63"/>
    </row>
    <row r="1483" spans="4:71" s="64" customFormat="1" ht="9.75" customHeight="1" x14ac:dyDescent="0.3">
      <c r="D1483" s="87"/>
      <c r="E1483" s="87"/>
      <c r="F1483" s="87"/>
      <c r="G1483" s="87"/>
      <c r="H1483" s="87"/>
      <c r="I1483" s="87"/>
      <c r="J1483" s="87"/>
      <c r="K1483" s="87"/>
      <c r="L1483" s="87"/>
      <c r="M1483" s="87"/>
      <c r="N1483" s="87"/>
      <c r="O1483" s="87"/>
      <c r="P1483" s="87"/>
      <c r="Q1483" s="87"/>
      <c r="R1483" s="87"/>
      <c r="S1483" s="87"/>
      <c r="T1483" s="87"/>
      <c r="U1483" s="87"/>
      <c r="V1483" s="87"/>
      <c r="W1483" s="87"/>
      <c r="X1483" s="87"/>
      <c r="Y1483" s="87"/>
      <c r="Z1483" s="87"/>
      <c r="AA1483" s="87"/>
      <c r="AB1483" s="87"/>
      <c r="AC1483" s="87"/>
      <c r="AD1483" s="87"/>
      <c r="AE1483" s="87"/>
      <c r="AF1483" s="87"/>
      <c r="AG1483" s="87"/>
      <c r="AH1483" s="87"/>
      <c r="AI1483" s="87"/>
      <c r="AJ1483" s="87"/>
      <c r="AK1483" s="87"/>
      <c r="AL1483" s="87"/>
      <c r="AM1483" s="87"/>
      <c r="AN1483" s="87"/>
      <c r="AO1483" s="87"/>
      <c r="AP1483" s="87"/>
      <c r="AQ1483" s="87"/>
      <c r="AR1483" s="87"/>
      <c r="AS1483" s="87"/>
      <c r="AT1483" s="87"/>
      <c r="AU1483" s="87"/>
      <c r="AV1483" s="87"/>
      <c r="AW1483" s="87"/>
      <c r="AX1483" s="87"/>
      <c r="AY1483" s="87"/>
      <c r="AZ1483" s="87"/>
      <c r="BA1483" s="87"/>
      <c r="BB1483" s="87"/>
      <c r="BC1483" s="87"/>
      <c r="BD1483" s="87"/>
      <c r="BE1483" s="87"/>
      <c r="BF1483" s="87"/>
      <c r="BG1483" s="87"/>
      <c r="BH1483" s="87"/>
      <c r="BI1483" s="87"/>
      <c r="BJ1483" s="87"/>
      <c r="BK1483" s="87"/>
      <c r="BL1483" s="87"/>
      <c r="BM1483" s="87"/>
      <c r="BN1483" s="87"/>
      <c r="BO1483" s="87"/>
      <c r="BP1483" s="87"/>
      <c r="BQ1483" s="87"/>
      <c r="BR1483" s="87"/>
      <c r="BS1483" s="63"/>
    </row>
    <row r="1484" spans="4:71" s="64" customFormat="1" ht="9.75" customHeight="1" x14ac:dyDescent="0.3">
      <c r="D1484" s="87"/>
      <c r="E1484" s="87"/>
      <c r="F1484" s="87"/>
      <c r="G1484" s="87"/>
      <c r="H1484" s="87"/>
      <c r="I1484" s="87"/>
      <c r="J1484" s="87"/>
      <c r="K1484" s="87"/>
      <c r="L1484" s="87"/>
      <c r="M1484" s="87"/>
      <c r="N1484" s="87"/>
      <c r="O1484" s="87"/>
      <c r="P1484" s="87"/>
      <c r="Q1484" s="87"/>
      <c r="R1484" s="87"/>
      <c r="S1484" s="87"/>
      <c r="T1484" s="87"/>
      <c r="U1484" s="87"/>
      <c r="V1484" s="87"/>
      <c r="W1484" s="87"/>
      <c r="X1484" s="87"/>
      <c r="Y1484" s="87"/>
      <c r="Z1484" s="87"/>
      <c r="AA1484" s="87"/>
      <c r="AB1484" s="87"/>
      <c r="AC1484" s="87"/>
      <c r="AD1484" s="87"/>
      <c r="AE1484" s="87"/>
      <c r="AF1484" s="87"/>
      <c r="AG1484" s="87"/>
      <c r="AH1484" s="87"/>
      <c r="AI1484" s="87"/>
      <c r="AJ1484" s="87"/>
      <c r="AK1484" s="87"/>
      <c r="AL1484" s="87"/>
      <c r="AM1484" s="87"/>
      <c r="AN1484" s="87"/>
      <c r="AO1484" s="87"/>
      <c r="AP1484" s="87"/>
      <c r="AQ1484" s="87"/>
      <c r="AR1484" s="87"/>
      <c r="AS1484" s="87"/>
      <c r="AT1484" s="87"/>
      <c r="AU1484" s="87"/>
      <c r="AV1484" s="87"/>
      <c r="AW1484" s="87"/>
      <c r="AX1484" s="87"/>
      <c r="AY1484" s="87"/>
      <c r="AZ1484" s="87"/>
      <c r="BA1484" s="87"/>
      <c r="BB1484" s="87"/>
      <c r="BC1484" s="87"/>
      <c r="BD1484" s="87"/>
      <c r="BE1484" s="87"/>
      <c r="BF1484" s="87"/>
      <c r="BG1484" s="87"/>
      <c r="BH1484" s="87"/>
      <c r="BI1484" s="87"/>
      <c r="BJ1484" s="87"/>
      <c r="BK1484" s="87"/>
      <c r="BL1484" s="87"/>
      <c r="BM1484" s="87"/>
      <c r="BN1484" s="87"/>
      <c r="BO1484" s="87"/>
      <c r="BP1484" s="87"/>
      <c r="BQ1484" s="87"/>
      <c r="BR1484" s="87"/>
      <c r="BS1484" s="63"/>
    </row>
    <row r="1485" spans="4:71" s="64" customFormat="1" ht="9.75" customHeight="1" x14ac:dyDescent="0.3">
      <c r="D1485" s="87"/>
      <c r="E1485" s="87"/>
      <c r="F1485" s="87"/>
      <c r="G1485" s="87"/>
      <c r="H1485" s="87"/>
      <c r="I1485" s="87"/>
      <c r="J1485" s="87"/>
      <c r="K1485" s="87"/>
      <c r="L1485" s="87"/>
      <c r="M1485" s="87"/>
      <c r="N1485" s="87"/>
      <c r="O1485" s="87"/>
      <c r="P1485" s="87"/>
      <c r="Q1485" s="87"/>
      <c r="R1485" s="87"/>
      <c r="S1485" s="87"/>
      <c r="T1485" s="87"/>
      <c r="U1485" s="87"/>
      <c r="V1485" s="87"/>
      <c r="W1485" s="87"/>
      <c r="X1485" s="87"/>
      <c r="Y1485" s="87"/>
      <c r="Z1485" s="87"/>
      <c r="AA1485" s="87"/>
      <c r="AB1485" s="87"/>
      <c r="AC1485" s="87"/>
      <c r="AD1485" s="87"/>
      <c r="AE1485" s="87"/>
      <c r="AF1485" s="87"/>
      <c r="AG1485" s="87"/>
      <c r="AH1485" s="87"/>
      <c r="AI1485" s="87"/>
      <c r="AJ1485" s="87"/>
      <c r="AK1485" s="87"/>
      <c r="AL1485" s="87"/>
      <c r="AM1485" s="87"/>
      <c r="AN1485" s="87"/>
      <c r="AO1485" s="87"/>
      <c r="AP1485" s="87"/>
      <c r="AQ1485" s="87"/>
      <c r="AR1485" s="87"/>
      <c r="AS1485" s="87"/>
      <c r="AT1485" s="87"/>
      <c r="AU1485" s="87"/>
      <c r="AV1485" s="87"/>
      <c r="AW1485" s="87"/>
      <c r="AX1485" s="87"/>
      <c r="AY1485" s="87"/>
      <c r="AZ1485" s="87"/>
      <c r="BA1485" s="87"/>
      <c r="BB1485" s="87"/>
      <c r="BC1485" s="87"/>
      <c r="BD1485" s="87"/>
      <c r="BE1485" s="87"/>
      <c r="BF1485" s="87"/>
      <c r="BG1485" s="87"/>
      <c r="BH1485" s="87"/>
      <c r="BI1485" s="87"/>
      <c r="BJ1485" s="87"/>
      <c r="BK1485" s="87"/>
      <c r="BL1485" s="87"/>
      <c r="BM1485" s="87"/>
      <c r="BN1485" s="87"/>
      <c r="BO1485" s="87"/>
      <c r="BP1485" s="87"/>
      <c r="BQ1485" s="87"/>
      <c r="BR1485" s="87"/>
      <c r="BS1485" s="63"/>
    </row>
    <row r="1486" spans="4:71" s="64" customFormat="1" ht="9.75" customHeight="1" x14ac:dyDescent="0.3">
      <c r="D1486" s="87"/>
      <c r="E1486" s="87"/>
      <c r="F1486" s="87"/>
      <c r="G1486" s="87"/>
      <c r="H1486" s="87"/>
      <c r="I1486" s="87"/>
      <c r="J1486" s="87"/>
      <c r="K1486" s="87"/>
      <c r="L1486" s="87"/>
      <c r="M1486" s="87"/>
      <c r="N1486" s="87"/>
      <c r="O1486" s="87"/>
      <c r="P1486" s="87"/>
      <c r="Q1486" s="87"/>
      <c r="R1486" s="87"/>
      <c r="S1486" s="87"/>
      <c r="T1486" s="87"/>
      <c r="U1486" s="87"/>
      <c r="V1486" s="87"/>
      <c r="W1486" s="87"/>
      <c r="X1486" s="87"/>
      <c r="Y1486" s="87"/>
      <c r="Z1486" s="87"/>
      <c r="AA1486" s="87"/>
      <c r="AB1486" s="87"/>
      <c r="AC1486" s="87"/>
      <c r="AD1486" s="87"/>
      <c r="AE1486" s="87"/>
      <c r="AF1486" s="87"/>
      <c r="AG1486" s="87"/>
      <c r="AH1486" s="87"/>
      <c r="AI1486" s="87"/>
      <c r="AJ1486" s="87"/>
      <c r="AK1486" s="87"/>
      <c r="AL1486" s="87"/>
      <c r="AM1486" s="87"/>
      <c r="AN1486" s="87"/>
      <c r="AO1486" s="87"/>
      <c r="AP1486" s="87"/>
      <c r="AQ1486" s="87"/>
      <c r="AR1486" s="87"/>
      <c r="AS1486" s="87"/>
      <c r="AT1486" s="87"/>
      <c r="AU1486" s="87"/>
      <c r="AV1486" s="87"/>
      <c r="AW1486" s="87"/>
      <c r="AX1486" s="87"/>
      <c r="AY1486" s="87"/>
      <c r="AZ1486" s="87"/>
      <c r="BA1486" s="87"/>
      <c r="BB1486" s="87"/>
      <c r="BC1486" s="87"/>
      <c r="BD1486" s="87"/>
      <c r="BE1486" s="87"/>
      <c r="BF1486" s="87"/>
      <c r="BG1486" s="87"/>
      <c r="BH1486" s="87"/>
      <c r="BI1486" s="87"/>
      <c r="BJ1486" s="87"/>
      <c r="BK1486" s="87"/>
      <c r="BL1486" s="87"/>
      <c r="BM1486" s="87"/>
      <c r="BN1486" s="87"/>
      <c r="BO1486" s="87"/>
      <c r="BP1486" s="87"/>
      <c r="BQ1486" s="87"/>
      <c r="BR1486" s="87"/>
      <c r="BS1486" s="63"/>
    </row>
    <row r="1487" spans="4:71" s="64" customFormat="1" ht="9.75" customHeight="1" x14ac:dyDescent="0.3">
      <c r="D1487" s="87"/>
      <c r="E1487" s="87"/>
      <c r="F1487" s="87"/>
      <c r="G1487" s="87"/>
      <c r="H1487" s="87"/>
      <c r="I1487" s="87"/>
      <c r="J1487" s="87"/>
      <c r="K1487" s="87"/>
      <c r="L1487" s="87"/>
      <c r="M1487" s="87"/>
      <c r="N1487" s="87"/>
      <c r="O1487" s="87"/>
      <c r="P1487" s="87"/>
      <c r="Q1487" s="87"/>
      <c r="R1487" s="87"/>
      <c r="S1487" s="87"/>
      <c r="T1487" s="87"/>
      <c r="U1487" s="87"/>
      <c r="V1487" s="87"/>
      <c r="W1487" s="87"/>
      <c r="X1487" s="87"/>
      <c r="Y1487" s="87"/>
      <c r="Z1487" s="87"/>
      <c r="AA1487" s="87"/>
      <c r="AB1487" s="87"/>
      <c r="AC1487" s="87"/>
      <c r="AD1487" s="87"/>
      <c r="AE1487" s="87"/>
      <c r="AF1487" s="87"/>
      <c r="AG1487" s="87"/>
      <c r="AH1487" s="87"/>
      <c r="AI1487" s="87"/>
      <c r="AJ1487" s="87"/>
      <c r="AK1487" s="87"/>
      <c r="AL1487" s="87"/>
      <c r="AM1487" s="87"/>
      <c r="AN1487" s="87"/>
      <c r="AO1487" s="87"/>
      <c r="AP1487" s="87"/>
      <c r="AQ1487" s="87"/>
      <c r="AR1487" s="87"/>
      <c r="AS1487" s="87"/>
      <c r="AT1487" s="87"/>
      <c r="AU1487" s="87"/>
      <c r="AV1487" s="87"/>
      <c r="AW1487" s="87"/>
      <c r="AX1487" s="87"/>
      <c r="AY1487" s="87"/>
      <c r="AZ1487" s="87"/>
      <c r="BA1487" s="87"/>
      <c r="BB1487" s="87"/>
      <c r="BC1487" s="87"/>
      <c r="BD1487" s="87"/>
      <c r="BE1487" s="87"/>
      <c r="BF1487" s="87"/>
      <c r="BG1487" s="87"/>
      <c r="BH1487" s="87"/>
      <c r="BI1487" s="87"/>
      <c r="BJ1487" s="87"/>
      <c r="BK1487" s="87"/>
      <c r="BL1487" s="87"/>
      <c r="BM1487" s="87"/>
      <c r="BN1487" s="87"/>
      <c r="BO1487" s="87"/>
      <c r="BP1487" s="87"/>
      <c r="BQ1487" s="87"/>
      <c r="BR1487" s="87"/>
      <c r="BS1487" s="63"/>
    </row>
    <row r="1488" spans="4:71" s="64" customFormat="1" ht="9.75" customHeight="1" x14ac:dyDescent="0.3">
      <c r="D1488" s="87"/>
      <c r="E1488" s="87"/>
      <c r="F1488" s="87"/>
      <c r="G1488" s="87"/>
      <c r="H1488" s="87"/>
      <c r="I1488" s="87"/>
      <c r="J1488" s="87"/>
      <c r="K1488" s="87"/>
      <c r="L1488" s="87"/>
      <c r="M1488" s="87"/>
      <c r="N1488" s="87"/>
      <c r="O1488" s="87"/>
      <c r="P1488" s="87"/>
      <c r="Q1488" s="87"/>
      <c r="R1488" s="87"/>
      <c r="S1488" s="87"/>
      <c r="T1488" s="87"/>
      <c r="U1488" s="87"/>
      <c r="V1488" s="87"/>
      <c r="W1488" s="87"/>
      <c r="X1488" s="87"/>
      <c r="Y1488" s="87"/>
      <c r="Z1488" s="87"/>
      <c r="AA1488" s="87"/>
      <c r="AB1488" s="87"/>
      <c r="AC1488" s="87"/>
      <c r="AD1488" s="87"/>
      <c r="AE1488" s="87"/>
      <c r="AF1488" s="87"/>
      <c r="AG1488" s="87"/>
      <c r="AH1488" s="87"/>
      <c r="AI1488" s="87"/>
      <c r="AJ1488" s="87"/>
      <c r="AK1488" s="87"/>
      <c r="AL1488" s="87"/>
      <c r="AM1488" s="87"/>
      <c r="AN1488" s="87"/>
      <c r="AO1488" s="87"/>
      <c r="AP1488" s="87"/>
      <c r="AQ1488" s="87"/>
      <c r="AR1488" s="87"/>
      <c r="AS1488" s="87"/>
      <c r="AT1488" s="87"/>
      <c r="AU1488" s="87"/>
      <c r="AV1488" s="87"/>
      <c r="AW1488" s="87"/>
      <c r="AX1488" s="87"/>
      <c r="AY1488" s="87"/>
      <c r="AZ1488" s="87"/>
      <c r="BA1488" s="87"/>
      <c r="BB1488" s="87"/>
      <c r="BC1488" s="87"/>
      <c r="BD1488" s="87"/>
      <c r="BE1488" s="87"/>
      <c r="BF1488" s="87"/>
      <c r="BG1488" s="87"/>
      <c r="BH1488" s="87"/>
      <c r="BI1488" s="87"/>
      <c r="BJ1488" s="87"/>
      <c r="BK1488" s="87"/>
      <c r="BL1488" s="87"/>
      <c r="BM1488" s="87"/>
      <c r="BN1488" s="87"/>
      <c r="BO1488" s="87"/>
      <c r="BP1488" s="87"/>
      <c r="BQ1488" s="87"/>
      <c r="BR1488" s="87"/>
      <c r="BS1488" s="63"/>
    </row>
    <row r="1489" spans="4:71" s="64" customFormat="1" ht="9.75" customHeight="1" x14ac:dyDescent="0.3">
      <c r="D1489" s="87"/>
      <c r="E1489" s="87"/>
      <c r="F1489" s="87"/>
      <c r="G1489" s="87"/>
      <c r="H1489" s="87"/>
      <c r="I1489" s="87"/>
      <c r="J1489" s="87"/>
      <c r="K1489" s="87"/>
      <c r="L1489" s="87"/>
      <c r="M1489" s="87"/>
      <c r="N1489" s="87"/>
      <c r="O1489" s="87"/>
      <c r="P1489" s="87"/>
      <c r="Q1489" s="87"/>
      <c r="R1489" s="87"/>
      <c r="S1489" s="87"/>
      <c r="T1489" s="87"/>
      <c r="U1489" s="87"/>
      <c r="V1489" s="87"/>
      <c r="W1489" s="87"/>
      <c r="X1489" s="87"/>
      <c r="Y1489" s="87"/>
      <c r="Z1489" s="87"/>
      <c r="AA1489" s="87"/>
      <c r="AB1489" s="87"/>
      <c r="AC1489" s="87"/>
      <c r="AD1489" s="87"/>
      <c r="AE1489" s="87"/>
      <c r="AF1489" s="87"/>
      <c r="AG1489" s="87"/>
      <c r="AH1489" s="87"/>
      <c r="AI1489" s="87"/>
      <c r="AJ1489" s="87"/>
      <c r="AK1489" s="87"/>
      <c r="AL1489" s="87"/>
      <c r="AM1489" s="87"/>
      <c r="AN1489" s="87"/>
      <c r="AO1489" s="87"/>
      <c r="AP1489" s="87"/>
      <c r="AQ1489" s="87"/>
      <c r="AR1489" s="87"/>
      <c r="AS1489" s="87"/>
      <c r="AT1489" s="87"/>
      <c r="AU1489" s="87"/>
      <c r="AV1489" s="87"/>
      <c r="AW1489" s="87"/>
      <c r="AX1489" s="87"/>
      <c r="AY1489" s="87"/>
      <c r="AZ1489" s="87"/>
      <c r="BA1489" s="87"/>
      <c r="BB1489" s="87"/>
      <c r="BC1489" s="87"/>
      <c r="BD1489" s="87"/>
      <c r="BE1489" s="87"/>
      <c r="BF1489" s="87"/>
      <c r="BG1489" s="87"/>
      <c r="BH1489" s="87"/>
      <c r="BI1489" s="87"/>
      <c r="BJ1489" s="87"/>
      <c r="BK1489" s="87"/>
      <c r="BL1489" s="87"/>
      <c r="BM1489" s="87"/>
      <c r="BN1489" s="87"/>
      <c r="BO1489" s="87"/>
      <c r="BP1489" s="87"/>
      <c r="BQ1489" s="87"/>
      <c r="BR1489" s="87"/>
      <c r="BS1489" s="63"/>
    </row>
    <row r="1490" spans="4:71" s="64" customFormat="1" ht="9.75" customHeight="1" x14ac:dyDescent="0.3">
      <c r="D1490" s="87"/>
      <c r="E1490" s="87"/>
      <c r="F1490" s="87"/>
      <c r="G1490" s="87"/>
      <c r="H1490" s="87"/>
      <c r="I1490" s="87"/>
      <c r="J1490" s="87"/>
      <c r="K1490" s="87"/>
      <c r="L1490" s="87"/>
      <c r="M1490" s="87"/>
      <c r="N1490" s="87"/>
      <c r="O1490" s="87"/>
      <c r="P1490" s="87"/>
      <c r="Q1490" s="87"/>
      <c r="R1490" s="87"/>
      <c r="S1490" s="87"/>
      <c r="T1490" s="87"/>
      <c r="U1490" s="87"/>
      <c r="V1490" s="87"/>
      <c r="W1490" s="87"/>
      <c r="X1490" s="87"/>
      <c r="Y1490" s="87"/>
      <c r="Z1490" s="87"/>
      <c r="AA1490" s="87"/>
      <c r="AB1490" s="87"/>
      <c r="AC1490" s="87"/>
      <c r="AD1490" s="87"/>
      <c r="AE1490" s="87"/>
      <c r="AF1490" s="87"/>
      <c r="AG1490" s="87"/>
      <c r="AH1490" s="87"/>
      <c r="AI1490" s="87"/>
      <c r="AJ1490" s="87"/>
      <c r="AK1490" s="87"/>
      <c r="AL1490" s="87"/>
      <c r="AM1490" s="87"/>
      <c r="AN1490" s="87"/>
      <c r="AO1490" s="87"/>
      <c r="AP1490" s="87"/>
      <c r="AQ1490" s="87"/>
      <c r="AR1490" s="87"/>
      <c r="AS1490" s="87"/>
      <c r="AT1490" s="87"/>
      <c r="AU1490" s="87"/>
      <c r="AV1490" s="87"/>
      <c r="AW1490" s="87"/>
      <c r="AX1490" s="87"/>
      <c r="AY1490" s="87"/>
      <c r="AZ1490" s="87"/>
      <c r="BA1490" s="87"/>
      <c r="BB1490" s="87"/>
      <c r="BC1490" s="87"/>
      <c r="BD1490" s="87"/>
      <c r="BE1490" s="87"/>
      <c r="BF1490" s="87"/>
      <c r="BG1490" s="87"/>
      <c r="BH1490" s="87"/>
      <c r="BI1490" s="87"/>
      <c r="BJ1490" s="87"/>
      <c r="BK1490" s="87"/>
      <c r="BL1490" s="87"/>
      <c r="BM1490" s="87"/>
      <c r="BN1490" s="87"/>
      <c r="BO1490" s="87"/>
      <c r="BP1490" s="87"/>
      <c r="BQ1490" s="87"/>
      <c r="BR1490" s="87"/>
      <c r="BS1490" s="63"/>
    </row>
    <row r="1491" spans="4:71" s="64" customFormat="1" ht="9.75" customHeight="1" x14ac:dyDescent="0.3">
      <c r="D1491" s="87"/>
      <c r="E1491" s="87"/>
      <c r="F1491" s="87"/>
      <c r="G1491" s="87"/>
      <c r="H1491" s="87"/>
      <c r="I1491" s="87"/>
      <c r="J1491" s="87"/>
      <c r="K1491" s="87"/>
      <c r="L1491" s="87"/>
      <c r="M1491" s="87"/>
      <c r="N1491" s="87"/>
      <c r="O1491" s="87"/>
      <c r="P1491" s="87"/>
      <c r="Q1491" s="87"/>
      <c r="R1491" s="87"/>
      <c r="S1491" s="87"/>
      <c r="T1491" s="87"/>
      <c r="U1491" s="87"/>
      <c r="V1491" s="87"/>
      <c r="W1491" s="87"/>
      <c r="X1491" s="87"/>
      <c r="Y1491" s="87"/>
      <c r="Z1491" s="87"/>
      <c r="AA1491" s="87"/>
      <c r="AB1491" s="87"/>
      <c r="AC1491" s="87"/>
      <c r="AD1491" s="87"/>
      <c r="AE1491" s="87"/>
      <c r="AF1491" s="87"/>
      <c r="AG1491" s="87"/>
      <c r="AH1491" s="87"/>
      <c r="AI1491" s="87"/>
      <c r="AJ1491" s="87"/>
      <c r="AK1491" s="87"/>
      <c r="AL1491" s="87"/>
      <c r="AM1491" s="87"/>
      <c r="AN1491" s="87"/>
      <c r="AO1491" s="87"/>
      <c r="AP1491" s="87"/>
      <c r="AQ1491" s="87"/>
      <c r="AR1491" s="87"/>
      <c r="AS1491" s="87"/>
      <c r="AT1491" s="87"/>
      <c r="AU1491" s="87"/>
      <c r="AV1491" s="87"/>
      <c r="AW1491" s="87"/>
      <c r="AX1491" s="87"/>
      <c r="AY1491" s="87"/>
      <c r="AZ1491" s="87"/>
      <c r="BA1491" s="87"/>
      <c r="BB1491" s="87"/>
      <c r="BC1491" s="87"/>
      <c r="BD1491" s="87"/>
      <c r="BE1491" s="87"/>
      <c r="BF1491" s="87"/>
      <c r="BG1491" s="87"/>
      <c r="BH1491" s="87"/>
      <c r="BI1491" s="87"/>
      <c r="BJ1491" s="87"/>
      <c r="BK1491" s="87"/>
      <c r="BL1491" s="87"/>
      <c r="BM1491" s="87"/>
      <c r="BN1491" s="87"/>
      <c r="BO1491" s="87"/>
      <c r="BP1491" s="87"/>
      <c r="BQ1491" s="87"/>
      <c r="BR1491" s="87"/>
      <c r="BS1491" s="63"/>
    </row>
    <row r="1492" spans="4:71" s="64" customFormat="1" ht="9.75" customHeight="1" x14ac:dyDescent="0.3">
      <c r="D1492" s="87"/>
      <c r="E1492" s="87"/>
      <c r="F1492" s="87"/>
      <c r="G1492" s="87"/>
      <c r="H1492" s="87"/>
      <c r="I1492" s="87"/>
      <c r="J1492" s="87"/>
      <c r="K1492" s="87"/>
      <c r="L1492" s="87"/>
      <c r="M1492" s="87"/>
      <c r="N1492" s="87"/>
      <c r="O1492" s="87"/>
      <c r="P1492" s="87"/>
      <c r="Q1492" s="87"/>
      <c r="R1492" s="87"/>
      <c r="S1492" s="87"/>
      <c r="T1492" s="87"/>
      <c r="U1492" s="87"/>
      <c r="V1492" s="87"/>
      <c r="W1492" s="87"/>
      <c r="X1492" s="87"/>
      <c r="Y1492" s="87"/>
      <c r="Z1492" s="87"/>
      <c r="AA1492" s="87"/>
      <c r="AB1492" s="87"/>
      <c r="AC1492" s="87"/>
      <c r="AD1492" s="87"/>
      <c r="AE1492" s="87"/>
      <c r="AF1492" s="87"/>
      <c r="AG1492" s="87"/>
      <c r="AH1492" s="87"/>
      <c r="AI1492" s="87"/>
      <c r="AJ1492" s="87"/>
      <c r="AK1492" s="87"/>
      <c r="AL1492" s="87"/>
      <c r="AM1492" s="87"/>
      <c r="AN1492" s="87"/>
      <c r="AO1492" s="87"/>
      <c r="AP1492" s="87"/>
      <c r="AQ1492" s="87"/>
      <c r="AR1492" s="87"/>
      <c r="AS1492" s="87"/>
      <c r="AT1492" s="87"/>
      <c r="AU1492" s="87"/>
      <c r="AV1492" s="87"/>
      <c r="AW1492" s="87"/>
      <c r="AX1492" s="87"/>
      <c r="AY1492" s="87"/>
      <c r="AZ1492" s="87"/>
      <c r="BA1492" s="87"/>
      <c r="BB1492" s="87"/>
      <c r="BC1492" s="87"/>
      <c r="BD1492" s="87"/>
      <c r="BE1492" s="87"/>
      <c r="BF1492" s="87"/>
      <c r="BG1492" s="87"/>
      <c r="BH1492" s="87"/>
      <c r="BI1492" s="87"/>
      <c r="BJ1492" s="87"/>
      <c r="BK1492" s="87"/>
      <c r="BL1492" s="87"/>
      <c r="BM1492" s="87"/>
      <c r="BN1492" s="87"/>
      <c r="BO1492" s="87"/>
      <c r="BP1492" s="87"/>
      <c r="BQ1492" s="87"/>
      <c r="BR1492" s="87"/>
      <c r="BS1492" s="63"/>
    </row>
    <row r="1493" spans="4:71" s="64" customFormat="1" ht="9.75" customHeight="1" x14ac:dyDescent="0.3">
      <c r="D1493" s="87"/>
      <c r="E1493" s="87"/>
      <c r="F1493" s="87"/>
      <c r="G1493" s="87"/>
      <c r="H1493" s="87"/>
      <c r="I1493" s="87"/>
      <c r="J1493" s="87"/>
      <c r="K1493" s="87"/>
      <c r="L1493" s="87"/>
      <c r="M1493" s="87"/>
      <c r="N1493" s="87"/>
      <c r="O1493" s="87"/>
      <c r="P1493" s="87"/>
      <c r="Q1493" s="87"/>
      <c r="R1493" s="87"/>
      <c r="S1493" s="87"/>
      <c r="T1493" s="87"/>
      <c r="U1493" s="87"/>
      <c r="V1493" s="87"/>
      <c r="W1493" s="87"/>
      <c r="X1493" s="87"/>
      <c r="Y1493" s="87"/>
      <c r="Z1493" s="87"/>
      <c r="AA1493" s="87"/>
      <c r="AB1493" s="87"/>
      <c r="AC1493" s="87"/>
      <c r="AD1493" s="87"/>
      <c r="AE1493" s="87"/>
      <c r="AF1493" s="87"/>
      <c r="AG1493" s="87"/>
      <c r="AH1493" s="87"/>
      <c r="AI1493" s="87"/>
      <c r="AJ1493" s="87"/>
      <c r="AK1493" s="87"/>
      <c r="AL1493" s="87"/>
      <c r="AM1493" s="87"/>
      <c r="AN1493" s="87"/>
      <c r="AO1493" s="87"/>
      <c r="AP1493" s="87"/>
      <c r="AQ1493" s="87"/>
      <c r="AR1493" s="87"/>
      <c r="AS1493" s="87"/>
      <c r="AT1493" s="87"/>
      <c r="AU1493" s="87"/>
      <c r="AV1493" s="87"/>
      <c r="AW1493" s="87"/>
      <c r="AX1493" s="87"/>
      <c r="AY1493" s="87"/>
      <c r="AZ1493" s="87"/>
      <c r="BA1493" s="87"/>
      <c r="BB1493" s="87"/>
      <c r="BC1493" s="87"/>
      <c r="BD1493" s="87"/>
      <c r="BE1493" s="87"/>
      <c r="BF1493" s="87"/>
      <c r="BG1493" s="87"/>
      <c r="BH1493" s="87"/>
      <c r="BI1493" s="87"/>
      <c r="BJ1493" s="87"/>
      <c r="BK1493" s="87"/>
      <c r="BL1493" s="87"/>
      <c r="BM1493" s="87"/>
      <c r="BN1493" s="87"/>
      <c r="BO1493" s="87"/>
      <c r="BP1493" s="87"/>
      <c r="BQ1493" s="87"/>
      <c r="BR1493" s="87"/>
      <c r="BS1493" s="63"/>
    </row>
    <row r="1494" spans="4:71" s="64" customFormat="1" ht="9.75" customHeight="1" x14ac:dyDescent="0.3">
      <c r="D1494" s="87"/>
      <c r="E1494" s="87"/>
      <c r="F1494" s="87"/>
      <c r="G1494" s="87"/>
      <c r="H1494" s="87"/>
      <c r="I1494" s="87"/>
      <c r="J1494" s="87"/>
      <c r="K1494" s="87"/>
      <c r="L1494" s="87"/>
      <c r="M1494" s="87"/>
      <c r="N1494" s="87"/>
      <c r="O1494" s="87"/>
      <c r="P1494" s="87"/>
      <c r="Q1494" s="87"/>
      <c r="R1494" s="87"/>
      <c r="S1494" s="87"/>
      <c r="T1494" s="87"/>
      <c r="U1494" s="87"/>
      <c r="V1494" s="87"/>
      <c r="W1494" s="87"/>
      <c r="X1494" s="87"/>
      <c r="Y1494" s="87"/>
      <c r="Z1494" s="87"/>
      <c r="AA1494" s="87"/>
      <c r="AB1494" s="87"/>
      <c r="AC1494" s="87"/>
      <c r="AD1494" s="87"/>
      <c r="AE1494" s="87"/>
      <c r="AF1494" s="87"/>
      <c r="AG1494" s="87"/>
      <c r="AH1494" s="87"/>
      <c r="AI1494" s="87"/>
      <c r="AJ1494" s="87"/>
      <c r="AK1494" s="87"/>
      <c r="AL1494" s="87"/>
      <c r="AM1494" s="87"/>
      <c r="AN1494" s="87"/>
      <c r="AO1494" s="87"/>
      <c r="AP1494" s="87"/>
      <c r="AQ1494" s="87"/>
      <c r="AR1494" s="87"/>
      <c r="AS1494" s="87"/>
      <c r="AT1494" s="87"/>
      <c r="AU1494" s="87"/>
      <c r="AV1494" s="87"/>
      <c r="AW1494" s="87"/>
      <c r="AX1494" s="87"/>
      <c r="AY1494" s="87"/>
      <c r="AZ1494" s="87"/>
      <c r="BA1494" s="87"/>
      <c r="BB1494" s="87"/>
      <c r="BC1494" s="87"/>
      <c r="BD1494" s="87"/>
      <c r="BE1494" s="87"/>
      <c r="BF1494" s="87"/>
      <c r="BG1494" s="87"/>
      <c r="BH1494" s="87"/>
      <c r="BI1494" s="87"/>
      <c r="BJ1494" s="87"/>
      <c r="BK1494" s="87"/>
      <c r="BL1494" s="87"/>
      <c r="BM1494" s="87"/>
      <c r="BN1494" s="87"/>
      <c r="BO1494" s="87"/>
      <c r="BP1494" s="87"/>
      <c r="BQ1494" s="87"/>
      <c r="BR1494" s="87"/>
      <c r="BS1494" s="63"/>
    </row>
    <row r="1495" spans="4:71" s="64" customFormat="1" ht="9.75" customHeight="1" x14ac:dyDescent="0.3">
      <c r="D1495" s="87"/>
      <c r="E1495" s="87"/>
      <c r="F1495" s="87"/>
      <c r="G1495" s="87"/>
      <c r="H1495" s="87"/>
      <c r="I1495" s="87"/>
      <c r="J1495" s="87"/>
      <c r="K1495" s="87"/>
      <c r="L1495" s="87"/>
      <c r="M1495" s="87"/>
      <c r="N1495" s="87"/>
      <c r="O1495" s="87"/>
      <c r="P1495" s="87"/>
      <c r="Q1495" s="87"/>
      <c r="R1495" s="87"/>
      <c r="S1495" s="87"/>
      <c r="T1495" s="87"/>
      <c r="U1495" s="87"/>
      <c r="V1495" s="87"/>
      <c r="W1495" s="87"/>
      <c r="X1495" s="87"/>
      <c r="Y1495" s="87"/>
      <c r="Z1495" s="87"/>
      <c r="AA1495" s="87"/>
      <c r="AB1495" s="87"/>
      <c r="AC1495" s="87"/>
      <c r="AD1495" s="87"/>
      <c r="AE1495" s="87"/>
      <c r="AF1495" s="87"/>
      <c r="AG1495" s="87"/>
      <c r="AH1495" s="87"/>
      <c r="AI1495" s="87"/>
      <c r="AJ1495" s="87"/>
      <c r="AK1495" s="87"/>
      <c r="AL1495" s="87"/>
      <c r="AM1495" s="87"/>
      <c r="AN1495" s="87"/>
      <c r="AO1495" s="87"/>
      <c r="AP1495" s="87"/>
      <c r="AQ1495" s="87"/>
      <c r="AR1495" s="87"/>
      <c r="AS1495" s="87"/>
      <c r="AT1495" s="87"/>
      <c r="AU1495" s="87"/>
      <c r="AV1495" s="87"/>
      <c r="AW1495" s="87"/>
      <c r="AX1495" s="87"/>
      <c r="AY1495" s="87"/>
      <c r="AZ1495" s="87"/>
      <c r="BA1495" s="87"/>
      <c r="BB1495" s="87"/>
      <c r="BC1495" s="87"/>
      <c r="BD1495" s="87"/>
      <c r="BE1495" s="87"/>
      <c r="BF1495" s="87"/>
      <c r="BG1495" s="87"/>
      <c r="BH1495" s="87"/>
      <c r="BI1495" s="87"/>
      <c r="BJ1495" s="87"/>
      <c r="BK1495" s="87"/>
      <c r="BL1495" s="87"/>
      <c r="BM1495" s="87"/>
      <c r="BN1495" s="87"/>
      <c r="BO1495" s="87"/>
      <c r="BP1495" s="87"/>
      <c r="BQ1495" s="87"/>
      <c r="BR1495" s="87"/>
      <c r="BS1495" s="63"/>
    </row>
    <row r="1496" spans="4:71" s="64" customFormat="1" ht="9.75" customHeight="1" x14ac:dyDescent="0.3">
      <c r="D1496" s="87"/>
      <c r="E1496" s="87"/>
      <c r="F1496" s="87"/>
      <c r="G1496" s="87"/>
      <c r="H1496" s="87"/>
      <c r="I1496" s="87"/>
      <c r="J1496" s="87"/>
      <c r="K1496" s="87"/>
      <c r="L1496" s="87"/>
      <c r="M1496" s="87"/>
      <c r="N1496" s="87"/>
      <c r="O1496" s="87"/>
      <c r="P1496" s="87"/>
      <c r="Q1496" s="87"/>
      <c r="R1496" s="87"/>
      <c r="S1496" s="87"/>
      <c r="T1496" s="87"/>
      <c r="U1496" s="87"/>
      <c r="V1496" s="87"/>
      <c r="W1496" s="87"/>
      <c r="X1496" s="87"/>
      <c r="Y1496" s="87"/>
      <c r="Z1496" s="87"/>
      <c r="AA1496" s="87"/>
      <c r="AB1496" s="87"/>
      <c r="AC1496" s="87"/>
      <c r="AD1496" s="87"/>
      <c r="AE1496" s="87"/>
      <c r="AF1496" s="87"/>
      <c r="AG1496" s="87"/>
      <c r="AH1496" s="87"/>
      <c r="AI1496" s="87"/>
      <c r="AJ1496" s="87"/>
      <c r="AK1496" s="87"/>
      <c r="AL1496" s="87"/>
      <c r="AM1496" s="87"/>
      <c r="AN1496" s="87"/>
      <c r="AO1496" s="87"/>
      <c r="AP1496" s="87"/>
      <c r="AQ1496" s="87"/>
      <c r="AR1496" s="87"/>
      <c r="AS1496" s="87"/>
      <c r="AT1496" s="87"/>
      <c r="AU1496" s="87"/>
      <c r="AV1496" s="87"/>
      <c r="AW1496" s="87"/>
      <c r="AX1496" s="87"/>
      <c r="AY1496" s="87"/>
      <c r="AZ1496" s="87"/>
      <c r="BA1496" s="87"/>
      <c r="BB1496" s="87"/>
      <c r="BC1496" s="87"/>
      <c r="BD1496" s="87"/>
      <c r="BE1496" s="87"/>
      <c r="BF1496" s="87"/>
      <c r="BG1496" s="87"/>
      <c r="BH1496" s="87"/>
      <c r="BI1496" s="87"/>
      <c r="BJ1496" s="87"/>
      <c r="BK1496" s="87"/>
      <c r="BL1496" s="87"/>
      <c r="BM1496" s="87"/>
      <c r="BN1496" s="87"/>
      <c r="BO1496" s="87"/>
      <c r="BP1496" s="87"/>
      <c r="BQ1496" s="87"/>
      <c r="BR1496" s="87"/>
      <c r="BS1496" s="63"/>
    </row>
    <row r="1497" spans="4:71" s="64" customFormat="1" ht="9.75" customHeight="1" x14ac:dyDescent="0.3">
      <c r="D1497" s="87"/>
      <c r="E1497" s="87"/>
      <c r="F1497" s="87"/>
      <c r="G1497" s="87"/>
      <c r="H1497" s="87"/>
      <c r="I1497" s="87"/>
      <c r="J1497" s="87"/>
      <c r="K1497" s="87"/>
      <c r="L1497" s="87"/>
      <c r="M1497" s="87"/>
      <c r="N1497" s="87"/>
      <c r="O1497" s="87"/>
      <c r="P1497" s="87"/>
      <c r="Q1497" s="87"/>
      <c r="R1497" s="87"/>
      <c r="S1497" s="87"/>
      <c r="T1497" s="87"/>
      <c r="U1497" s="87"/>
      <c r="V1497" s="87"/>
      <c r="W1497" s="87"/>
      <c r="X1497" s="87"/>
      <c r="Y1497" s="87"/>
      <c r="Z1497" s="87"/>
      <c r="AA1497" s="87"/>
      <c r="AB1497" s="87"/>
      <c r="AC1497" s="87"/>
      <c r="AD1497" s="87"/>
      <c r="AE1497" s="87"/>
      <c r="AF1497" s="87"/>
      <c r="AG1497" s="87"/>
      <c r="AH1497" s="87"/>
      <c r="AI1497" s="87"/>
      <c r="AJ1497" s="87"/>
      <c r="AK1497" s="87"/>
      <c r="AL1497" s="87"/>
      <c r="AM1497" s="87"/>
      <c r="AN1497" s="87"/>
      <c r="AO1497" s="87"/>
      <c r="AP1497" s="87"/>
      <c r="AQ1497" s="87"/>
      <c r="AR1497" s="87"/>
      <c r="AS1497" s="87"/>
      <c r="AT1497" s="87"/>
      <c r="AU1497" s="87"/>
      <c r="AV1497" s="87"/>
      <c r="AW1497" s="87"/>
      <c r="AX1497" s="87"/>
      <c r="AY1497" s="87"/>
      <c r="AZ1497" s="87"/>
      <c r="BA1497" s="87"/>
      <c r="BB1497" s="87"/>
      <c r="BC1497" s="87"/>
      <c r="BD1497" s="87"/>
      <c r="BE1497" s="87"/>
      <c r="BF1497" s="87"/>
      <c r="BG1497" s="87"/>
      <c r="BH1497" s="87"/>
      <c r="BI1497" s="87"/>
      <c r="BJ1497" s="87"/>
      <c r="BK1497" s="87"/>
      <c r="BL1497" s="87"/>
      <c r="BM1497" s="87"/>
      <c r="BN1497" s="87"/>
      <c r="BO1497" s="87"/>
      <c r="BP1497" s="87"/>
      <c r="BQ1497" s="87"/>
      <c r="BR1497" s="87"/>
      <c r="BS1497" s="63"/>
    </row>
    <row r="1498" spans="4:71" s="64" customFormat="1" ht="9.75" customHeight="1" x14ac:dyDescent="0.3">
      <c r="D1498" s="87"/>
      <c r="E1498" s="87"/>
      <c r="F1498" s="87"/>
      <c r="G1498" s="87"/>
      <c r="H1498" s="87"/>
      <c r="I1498" s="87"/>
      <c r="J1498" s="87"/>
      <c r="K1498" s="87"/>
      <c r="L1498" s="87"/>
      <c r="M1498" s="87"/>
      <c r="N1498" s="87"/>
      <c r="O1498" s="87"/>
      <c r="P1498" s="87"/>
      <c r="Q1498" s="87"/>
      <c r="R1498" s="87"/>
      <c r="S1498" s="87"/>
      <c r="T1498" s="87"/>
      <c r="U1498" s="87"/>
      <c r="V1498" s="87"/>
      <c r="W1498" s="87"/>
      <c r="X1498" s="87"/>
      <c r="Y1498" s="87"/>
      <c r="Z1498" s="87"/>
      <c r="AA1498" s="87"/>
      <c r="AB1498" s="87"/>
      <c r="AC1498" s="87"/>
      <c r="AD1498" s="87"/>
      <c r="AE1498" s="87"/>
      <c r="AF1498" s="87"/>
      <c r="AG1498" s="87"/>
      <c r="AH1498" s="87"/>
      <c r="AI1498" s="87"/>
      <c r="AJ1498" s="87"/>
      <c r="AK1498" s="87"/>
      <c r="AL1498" s="87"/>
      <c r="AM1498" s="87"/>
      <c r="AN1498" s="87"/>
      <c r="AO1498" s="87"/>
      <c r="AP1498" s="87"/>
      <c r="AQ1498" s="87"/>
      <c r="AR1498" s="87"/>
      <c r="AS1498" s="87"/>
      <c r="AT1498" s="87"/>
      <c r="AU1498" s="87"/>
      <c r="AV1498" s="87"/>
      <c r="AW1498" s="87"/>
      <c r="AX1498" s="87"/>
      <c r="AY1498" s="87"/>
      <c r="AZ1498" s="87"/>
      <c r="BA1498" s="87"/>
      <c r="BB1498" s="87"/>
      <c r="BC1498" s="87"/>
      <c r="BD1498" s="87"/>
      <c r="BE1498" s="87"/>
      <c r="BF1498" s="87"/>
      <c r="BG1498" s="87"/>
      <c r="BH1498" s="87"/>
      <c r="BI1498" s="87"/>
      <c r="BJ1498" s="87"/>
      <c r="BK1498" s="87"/>
      <c r="BL1498" s="87"/>
      <c r="BM1498" s="87"/>
      <c r="BN1498" s="87"/>
      <c r="BO1498" s="87"/>
      <c r="BP1498" s="87"/>
      <c r="BQ1498" s="87"/>
      <c r="BR1498" s="87"/>
      <c r="BS1498" s="63"/>
    </row>
    <row r="1499" spans="4:71" s="64" customFormat="1" ht="9.75" customHeight="1" x14ac:dyDescent="0.3">
      <c r="D1499" s="87"/>
      <c r="E1499" s="87"/>
      <c r="F1499" s="87"/>
      <c r="G1499" s="87"/>
      <c r="H1499" s="87"/>
      <c r="I1499" s="87"/>
      <c r="J1499" s="87"/>
      <c r="K1499" s="87"/>
      <c r="L1499" s="87"/>
      <c r="M1499" s="87"/>
      <c r="N1499" s="87"/>
      <c r="O1499" s="87"/>
      <c r="P1499" s="87"/>
      <c r="Q1499" s="87"/>
      <c r="R1499" s="87"/>
      <c r="S1499" s="87"/>
      <c r="T1499" s="87"/>
      <c r="U1499" s="87"/>
      <c r="V1499" s="87"/>
      <c r="W1499" s="87"/>
      <c r="X1499" s="87"/>
      <c r="Y1499" s="87"/>
      <c r="Z1499" s="87"/>
      <c r="AA1499" s="87"/>
      <c r="AB1499" s="87"/>
      <c r="AC1499" s="87"/>
      <c r="AD1499" s="87"/>
      <c r="AE1499" s="87"/>
      <c r="AF1499" s="87"/>
      <c r="AG1499" s="87"/>
      <c r="AH1499" s="87"/>
      <c r="AI1499" s="87"/>
      <c r="AJ1499" s="87"/>
      <c r="AK1499" s="87"/>
      <c r="AL1499" s="87"/>
      <c r="AM1499" s="87"/>
      <c r="AN1499" s="87"/>
      <c r="AO1499" s="87"/>
      <c r="AP1499" s="87"/>
      <c r="AQ1499" s="87"/>
      <c r="AR1499" s="87"/>
      <c r="AS1499" s="87"/>
      <c r="AT1499" s="87"/>
      <c r="AU1499" s="87"/>
      <c r="AV1499" s="87"/>
      <c r="AW1499" s="87"/>
      <c r="AX1499" s="87"/>
      <c r="AY1499" s="87"/>
      <c r="AZ1499" s="87"/>
      <c r="BA1499" s="87"/>
      <c r="BB1499" s="87"/>
      <c r="BC1499" s="87"/>
      <c r="BD1499" s="87"/>
      <c r="BE1499" s="87"/>
      <c r="BF1499" s="87"/>
      <c r="BG1499" s="87"/>
      <c r="BH1499" s="87"/>
      <c r="BI1499" s="87"/>
      <c r="BJ1499" s="87"/>
      <c r="BK1499" s="87"/>
      <c r="BL1499" s="87"/>
      <c r="BM1499" s="87"/>
      <c r="BN1499" s="87"/>
      <c r="BO1499" s="87"/>
      <c r="BP1499" s="87"/>
      <c r="BQ1499" s="87"/>
      <c r="BR1499" s="87"/>
      <c r="BS1499" s="63"/>
    </row>
    <row r="1500" spans="4:71" s="64" customFormat="1" ht="9.75" customHeight="1" x14ac:dyDescent="0.3">
      <c r="D1500" s="87"/>
      <c r="E1500" s="87"/>
      <c r="F1500" s="87"/>
      <c r="G1500" s="87"/>
      <c r="H1500" s="87"/>
      <c r="I1500" s="87"/>
      <c r="J1500" s="87"/>
      <c r="K1500" s="87"/>
      <c r="L1500" s="87"/>
      <c r="M1500" s="87"/>
      <c r="N1500" s="87"/>
      <c r="O1500" s="87"/>
      <c r="P1500" s="87"/>
      <c r="Q1500" s="87"/>
      <c r="R1500" s="87"/>
      <c r="S1500" s="87"/>
      <c r="T1500" s="87"/>
      <c r="U1500" s="87"/>
      <c r="V1500" s="87"/>
      <c r="W1500" s="87"/>
      <c r="X1500" s="87"/>
      <c r="Y1500" s="87"/>
      <c r="Z1500" s="87"/>
      <c r="AA1500" s="87"/>
      <c r="AB1500" s="87"/>
      <c r="AC1500" s="87"/>
      <c r="AD1500" s="87"/>
      <c r="AE1500" s="87"/>
      <c r="AF1500" s="87"/>
      <c r="AG1500" s="87"/>
      <c r="AH1500" s="87"/>
      <c r="AI1500" s="87"/>
      <c r="AJ1500" s="87"/>
      <c r="AK1500" s="87"/>
      <c r="AL1500" s="87"/>
      <c r="AM1500" s="87"/>
      <c r="AN1500" s="87"/>
      <c r="AO1500" s="87"/>
      <c r="AP1500" s="87"/>
      <c r="AQ1500" s="87"/>
      <c r="AR1500" s="87"/>
      <c r="AS1500" s="87"/>
      <c r="AT1500" s="87"/>
      <c r="AU1500" s="87"/>
      <c r="AV1500" s="87"/>
      <c r="AW1500" s="87"/>
      <c r="AX1500" s="87"/>
      <c r="AY1500" s="87"/>
      <c r="AZ1500" s="87"/>
      <c r="BA1500" s="87"/>
      <c r="BB1500" s="87"/>
      <c r="BC1500" s="87"/>
      <c r="BD1500" s="87"/>
      <c r="BE1500" s="87"/>
      <c r="BF1500" s="87"/>
      <c r="BG1500" s="87"/>
      <c r="BH1500" s="87"/>
      <c r="BI1500" s="87"/>
      <c r="BJ1500" s="87"/>
      <c r="BK1500" s="87"/>
      <c r="BL1500" s="87"/>
      <c r="BM1500" s="87"/>
      <c r="BN1500" s="87"/>
      <c r="BO1500" s="87"/>
      <c r="BP1500" s="87"/>
      <c r="BQ1500" s="87"/>
      <c r="BR1500" s="87"/>
      <c r="BS1500" s="63"/>
    </row>
    <row r="1501" spans="4:71" s="64" customFormat="1" ht="9.75" customHeight="1" x14ac:dyDescent="0.3">
      <c r="D1501" s="87"/>
      <c r="E1501" s="87"/>
      <c r="F1501" s="87"/>
      <c r="G1501" s="87"/>
      <c r="H1501" s="87"/>
      <c r="I1501" s="87"/>
      <c r="J1501" s="87"/>
      <c r="K1501" s="87"/>
      <c r="L1501" s="87"/>
      <c r="M1501" s="87"/>
      <c r="N1501" s="87"/>
      <c r="O1501" s="87"/>
      <c r="P1501" s="87"/>
      <c r="Q1501" s="87"/>
      <c r="R1501" s="87"/>
      <c r="S1501" s="87"/>
      <c r="T1501" s="87"/>
      <c r="U1501" s="87"/>
      <c r="V1501" s="87"/>
      <c r="W1501" s="87"/>
      <c r="X1501" s="87"/>
      <c r="Y1501" s="87"/>
      <c r="Z1501" s="87"/>
      <c r="AA1501" s="87"/>
      <c r="AB1501" s="87"/>
      <c r="AC1501" s="87"/>
      <c r="AD1501" s="87"/>
      <c r="AE1501" s="87"/>
      <c r="AF1501" s="87"/>
      <c r="AG1501" s="87"/>
      <c r="AH1501" s="87"/>
      <c r="AI1501" s="87"/>
      <c r="AJ1501" s="87"/>
      <c r="AK1501" s="87"/>
      <c r="AL1501" s="87"/>
      <c r="AM1501" s="87"/>
      <c r="AN1501" s="87"/>
      <c r="AO1501" s="87"/>
      <c r="AP1501" s="87"/>
      <c r="AQ1501" s="87"/>
      <c r="AR1501" s="87"/>
      <c r="AS1501" s="87"/>
      <c r="AT1501" s="87"/>
      <c r="AU1501" s="87"/>
      <c r="AV1501" s="87"/>
      <c r="AW1501" s="87"/>
      <c r="AX1501" s="87"/>
      <c r="AY1501" s="87"/>
      <c r="AZ1501" s="87"/>
      <c r="BA1501" s="87"/>
      <c r="BB1501" s="87"/>
      <c r="BC1501" s="87"/>
      <c r="BD1501" s="87"/>
      <c r="BE1501" s="87"/>
      <c r="BF1501" s="87"/>
      <c r="BG1501" s="87"/>
      <c r="BH1501" s="87"/>
      <c r="BI1501" s="87"/>
      <c r="BJ1501" s="87"/>
      <c r="BK1501" s="87"/>
      <c r="BL1501" s="87"/>
      <c r="BM1501" s="87"/>
      <c r="BN1501" s="87"/>
      <c r="BO1501" s="87"/>
      <c r="BP1501" s="87"/>
      <c r="BQ1501" s="87"/>
      <c r="BR1501" s="87"/>
      <c r="BS1501" s="63"/>
    </row>
    <row r="1502" spans="4:71" s="64" customFormat="1" ht="9.75" customHeight="1" x14ac:dyDescent="0.3">
      <c r="D1502" s="87"/>
      <c r="E1502" s="87"/>
      <c r="F1502" s="87"/>
      <c r="G1502" s="87"/>
      <c r="H1502" s="87"/>
      <c r="I1502" s="87"/>
      <c r="J1502" s="87"/>
      <c r="K1502" s="87"/>
      <c r="L1502" s="87"/>
      <c r="M1502" s="87"/>
      <c r="N1502" s="87"/>
      <c r="O1502" s="87"/>
      <c r="P1502" s="87"/>
      <c r="Q1502" s="87"/>
      <c r="R1502" s="87"/>
      <c r="S1502" s="87"/>
      <c r="T1502" s="87"/>
      <c r="U1502" s="87"/>
      <c r="V1502" s="87"/>
      <c r="W1502" s="87"/>
      <c r="X1502" s="87"/>
      <c r="Y1502" s="87"/>
      <c r="Z1502" s="87"/>
      <c r="AA1502" s="87"/>
      <c r="AB1502" s="87"/>
      <c r="AC1502" s="87"/>
      <c r="AD1502" s="87"/>
      <c r="AE1502" s="87"/>
      <c r="AF1502" s="87"/>
      <c r="AG1502" s="87"/>
      <c r="AH1502" s="87"/>
      <c r="AI1502" s="87"/>
      <c r="AJ1502" s="87"/>
      <c r="AK1502" s="87"/>
      <c r="AL1502" s="87"/>
      <c r="AM1502" s="87"/>
      <c r="AN1502" s="87"/>
      <c r="AO1502" s="87"/>
      <c r="AP1502" s="87"/>
      <c r="AQ1502" s="87"/>
      <c r="AR1502" s="87"/>
      <c r="AS1502" s="87"/>
      <c r="AT1502" s="87"/>
      <c r="AU1502" s="87"/>
      <c r="AV1502" s="87"/>
      <c r="AW1502" s="87"/>
      <c r="AX1502" s="87"/>
      <c r="AY1502" s="87"/>
      <c r="AZ1502" s="87"/>
      <c r="BA1502" s="87"/>
      <c r="BB1502" s="87"/>
      <c r="BC1502" s="87"/>
      <c r="BD1502" s="87"/>
      <c r="BE1502" s="87"/>
      <c r="BF1502" s="87"/>
      <c r="BG1502" s="87"/>
      <c r="BH1502" s="87"/>
      <c r="BI1502" s="87"/>
      <c r="BJ1502" s="87"/>
      <c r="BK1502" s="87"/>
      <c r="BL1502" s="87"/>
      <c r="BM1502" s="87"/>
      <c r="BN1502" s="87"/>
      <c r="BO1502" s="87"/>
      <c r="BP1502" s="87"/>
      <c r="BQ1502" s="87"/>
      <c r="BR1502" s="87"/>
      <c r="BS1502" s="63"/>
    </row>
    <row r="1503" spans="4:71" s="64" customFormat="1" ht="9.75" customHeight="1" x14ac:dyDescent="0.3">
      <c r="D1503" s="87"/>
      <c r="E1503" s="87"/>
      <c r="F1503" s="87"/>
      <c r="G1503" s="87"/>
      <c r="H1503" s="87"/>
      <c r="I1503" s="87"/>
      <c r="J1503" s="87"/>
      <c r="K1503" s="87"/>
      <c r="L1503" s="87"/>
      <c r="M1503" s="87"/>
      <c r="N1503" s="87"/>
      <c r="O1503" s="87"/>
      <c r="P1503" s="87"/>
      <c r="Q1503" s="87"/>
      <c r="R1503" s="87"/>
      <c r="S1503" s="87"/>
      <c r="T1503" s="87"/>
      <c r="U1503" s="87"/>
      <c r="V1503" s="87"/>
      <c r="W1503" s="87"/>
      <c r="X1503" s="87"/>
      <c r="Y1503" s="87"/>
      <c r="Z1503" s="87"/>
      <c r="AA1503" s="87"/>
      <c r="AB1503" s="87"/>
      <c r="AC1503" s="87"/>
      <c r="AD1503" s="87"/>
      <c r="AE1503" s="87"/>
      <c r="AF1503" s="87"/>
      <c r="AG1503" s="87"/>
      <c r="AH1503" s="87"/>
      <c r="AI1503" s="87"/>
      <c r="AJ1503" s="87"/>
      <c r="AK1503" s="87"/>
      <c r="AL1503" s="87"/>
      <c r="AM1503" s="87"/>
      <c r="AN1503" s="87"/>
      <c r="AO1503" s="87"/>
      <c r="AP1503" s="87"/>
      <c r="AQ1503" s="87"/>
      <c r="AR1503" s="87"/>
      <c r="AS1503" s="87"/>
      <c r="AT1503" s="87"/>
      <c r="AU1503" s="87"/>
      <c r="AV1503" s="87"/>
      <c r="AW1503" s="87"/>
      <c r="AX1503" s="87"/>
      <c r="AY1503" s="87"/>
      <c r="AZ1503" s="87"/>
      <c r="BA1503" s="87"/>
      <c r="BB1503" s="87"/>
      <c r="BC1503" s="87"/>
      <c r="BD1503" s="87"/>
      <c r="BE1503" s="87"/>
      <c r="BF1503" s="87"/>
      <c r="BG1503" s="87"/>
      <c r="BH1503" s="87"/>
      <c r="BI1503" s="87"/>
      <c r="BJ1503" s="87"/>
      <c r="BK1503" s="87"/>
      <c r="BL1503" s="87"/>
      <c r="BM1503" s="87"/>
      <c r="BN1503" s="87"/>
      <c r="BO1503" s="87"/>
      <c r="BP1503" s="87"/>
      <c r="BQ1503" s="87"/>
      <c r="BR1503" s="87"/>
      <c r="BS1503" s="63"/>
    </row>
    <row r="1504" spans="4:71" s="64" customFormat="1" ht="9.75" customHeight="1" x14ac:dyDescent="0.3">
      <c r="D1504" s="87"/>
      <c r="E1504" s="87"/>
      <c r="F1504" s="87"/>
      <c r="G1504" s="87"/>
      <c r="H1504" s="87"/>
      <c r="I1504" s="87"/>
      <c r="J1504" s="87"/>
      <c r="K1504" s="87"/>
      <c r="L1504" s="87"/>
      <c r="M1504" s="87"/>
      <c r="N1504" s="87"/>
      <c r="O1504" s="87"/>
      <c r="P1504" s="87"/>
      <c r="Q1504" s="87"/>
      <c r="R1504" s="87"/>
      <c r="S1504" s="87"/>
      <c r="T1504" s="87"/>
      <c r="U1504" s="87"/>
      <c r="V1504" s="87"/>
      <c r="W1504" s="87"/>
      <c r="X1504" s="87"/>
      <c r="Y1504" s="87"/>
      <c r="Z1504" s="87"/>
      <c r="AA1504" s="87"/>
      <c r="AB1504" s="87"/>
      <c r="AC1504" s="87"/>
      <c r="AD1504" s="87"/>
      <c r="AE1504" s="87"/>
      <c r="AF1504" s="87"/>
      <c r="AG1504" s="87"/>
      <c r="AH1504" s="87"/>
      <c r="AI1504" s="87"/>
      <c r="AJ1504" s="87"/>
      <c r="AK1504" s="87"/>
      <c r="AL1504" s="87"/>
      <c r="AM1504" s="87"/>
      <c r="AN1504" s="87"/>
      <c r="AO1504" s="87"/>
      <c r="AP1504" s="87"/>
      <c r="AQ1504" s="87"/>
      <c r="AR1504" s="87"/>
      <c r="AS1504" s="87"/>
      <c r="AT1504" s="87"/>
      <c r="AU1504" s="87"/>
      <c r="AV1504" s="87"/>
      <c r="AW1504" s="87"/>
      <c r="AX1504" s="87"/>
      <c r="AY1504" s="87"/>
      <c r="AZ1504" s="87"/>
      <c r="BA1504" s="87"/>
      <c r="BB1504" s="87"/>
      <c r="BC1504" s="87"/>
      <c r="BD1504" s="87"/>
      <c r="BE1504" s="87"/>
      <c r="BF1504" s="87"/>
      <c r="BG1504" s="87"/>
      <c r="BH1504" s="87"/>
      <c r="BI1504" s="87"/>
      <c r="BJ1504" s="87"/>
      <c r="BK1504" s="87"/>
      <c r="BL1504" s="87"/>
      <c r="BM1504" s="87"/>
      <c r="BN1504" s="87"/>
      <c r="BO1504" s="87"/>
      <c r="BP1504" s="87"/>
      <c r="BQ1504" s="87"/>
      <c r="BR1504" s="87"/>
      <c r="BS1504" s="63"/>
    </row>
    <row r="1505" spans="4:71" s="64" customFormat="1" ht="9.75" customHeight="1" x14ac:dyDescent="0.3">
      <c r="D1505" s="87"/>
      <c r="E1505" s="87"/>
      <c r="F1505" s="87"/>
      <c r="G1505" s="87"/>
      <c r="H1505" s="87"/>
      <c r="I1505" s="87"/>
      <c r="J1505" s="87"/>
      <c r="K1505" s="87"/>
      <c r="L1505" s="87"/>
      <c r="M1505" s="87"/>
      <c r="N1505" s="87"/>
      <c r="O1505" s="87"/>
      <c r="P1505" s="87"/>
      <c r="Q1505" s="87"/>
      <c r="R1505" s="87"/>
      <c r="S1505" s="87"/>
      <c r="T1505" s="87"/>
      <c r="U1505" s="87"/>
      <c r="V1505" s="87"/>
      <c r="W1505" s="87"/>
      <c r="X1505" s="87"/>
      <c r="Y1505" s="87"/>
      <c r="Z1505" s="87"/>
      <c r="AA1505" s="87"/>
      <c r="AB1505" s="87"/>
      <c r="AC1505" s="87"/>
      <c r="AD1505" s="87"/>
      <c r="AE1505" s="87"/>
      <c r="AF1505" s="87"/>
      <c r="AG1505" s="87"/>
      <c r="AH1505" s="87"/>
      <c r="AI1505" s="87"/>
      <c r="AJ1505" s="87"/>
      <c r="AK1505" s="87"/>
      <c r="AL1505" s="87"/>
      <c r="AM1505" s="87"/>
      <c r="AN1505" s="87"/>
      <c r="AO1505" s="87"/>
      <c r="AP1505" s="87"/>
      <c r="AQ1505" s="87"/>
      <c r="AR1505" s="87"/>
      <c r="AS1505" s="87"/>
      <c r="AT1505" s="87"/>
      <c r="AU1505" s="87"/>
      <c r="AV1505" s="87"/>
      <c r="AW1505" s="87"/>
      <c r="AX1505" s="87"/>
      <c r="AY1505" s="87"/>
      <c r="AZ1505" s="87"/>
      <c r="BA1505" s="87"/>
      <c r="BB1505" s="87"/>
      <c r="BC1505" s="87"/>
      <c r="BD1505" s="87"/>
      <c r="BE1505" s="87"/>
      <c r="BF1505" s="87"/>
      <c r="BG1505" s="87"/>
      <c r="BH1505" s="87"/>
      <c r="BI1505" s="87"/>
      <c r="BJ1505" s="87"/>
      <c r="BK1505" s="87"/>
      <c r="BL1505" s="87"/>
      <c r="BM1505" s="87"/>
      <c r="BN1505" s="87"/>
      <c r="BO1505" s="87"/>
      <c r="BP1505" s="87"/>
      <c r="BQ1505" s="87"/>
      <c r="BR1505" s="87"/>
      <c r="BS1505" s="63"/>
    </row>
    <row r="1506" spans="4:71" s="64" customFormat="1" ht="9.75" customHeight="1" x14ac:dyDescent="0.3">
      <c r="D1506" s="87"/>
      <c r="E1506" s="87"/>
      <c r="F1506" s="87"/>
      <c r="G1506" s="87"/>
      <c r="H1506" s="87"/>
      <c r="I1506" s="87"/>
      <c r="J1506" s="87"/>
      <c r="K1506" s="87"/>
      <c r="L1506" s="87"/>
      <c r="M1506" s="87"/>
      <c r="N1506" s="87"/>
      <c r="O1506" s="87"/>
      <c r="P1506" s="87"/>
      <c r="Q1506" s="87"/>
      <c r="R1506" s="87"/>
      <c r="S1506" s="87"/>
      <c r="T1506" s="87"/>
      <c r="U1506" s="87"/>
      <c r="V1506" s="87"/>
      <c r="W1506" s="87"/>
      <c r="X1506" s="87"/>
      <c r="Y1506" s="87"/>
      <c r="Z1506" s="87"/>
      <c r="AA1506" s="87"/>
      <c r="AB1506" s="87"/>
      <c r="AC1506" s="87"/>
      <c r="AD1506" s="87"/>
      <c r="AE1506" s="87"/>
      <c r="AF1506" s="87"/>
      <c r="AG1506" s="87"/>
      <c r="AH1506" s="87"/>
      <c r="AI1506" s="87"/>
      <c r="AJ1506" s="87"/>
      <c r="AK1506" s="87"/>
      <c r="AL1506" s="87"/>
      <c r="AM1506" s="87"/>
      <c r="AN1506" s="87"/>
      <c r="AO1506" s="87"/>
      <c r="AP1506" s="87"/>
      <c r="AQ1506" s="87"/>
      <c r="AR1506" s="87"/>
      <c r="AS1506" s="87"/>
      <c r="AT1506" s="87"/>
      <c r="AU1506" s="87"/>
      <c r="AV1506" s="87"/>
      <c r="AW1506" s="87"/>
      <c r="AX1506" s="87"/>
      <c r="AY1506" s="87"/>
      <c r="AZ1506" s="87"/>
      <c r="BA1506" s="87"/>
      <c r="BB1506" s="87"/>
      <c r="BC1506" s="87"/>
      <c r="BD1506" s="87"/>
      <c r="BE1506" s="87"/>
      <c r="BF1506" s="87"/>
      <c r="BG1506" s="87"/>
      <c r="BH1506" s="87"/>
      <c r="BI1506" s="87"/>
      <c r="BJ1506" s="87"/>
      <c r="BK1506" s="87"/>
      <c r="BL1506" s="87"/>
      <c r="BM1506" s="87"/>
      <c r="BN1506" s="87"/>
      <c r="BO1506" s="87"/>
      <c r="BP1506" s="87"/>
      <c r="BQ1506" s="87"/>
      <c r="BR1506" s="87"/>
      <c r="BS1506" s="63"/>
    </row>
    <row r="1507" spans="4:71" s="64" customFormat="1" ht="9.75" customHeight="1" x14ac:dyDescent="0.3">
      <c r="D1507" s="87"/>
      <c r="E1507" s="87"/>
      <c r="F1507" s="87"/>
      <c r="G1507" s="87"/>
      <c r="H1507" s="87"/>
      <c r="I1507" s="87"/>
      <c r="J1507" s="87"/>
      <c r="K1507" s="87"/>
      <c r="L1507" s="87"/>
      <c r="M1507" s="87"/>
      <c r="N1507" s="87"/>
      <c r="O1507" s="87"/>
      <c r="P1507" s="87"/>
      <c r="Q1507" s="87"/>
      <c r="R1507" s="87"/>
      <c r="S1507" s="87"/>
      <c r="T1507" s="87"/>
      <c r="U1507" s="87"/>
      <c r="V1507" s="87"/>
      <c r="W1507" s="87"/>
      <c r="X1507" s="87"/>
      <c r="Y1507" s="87"/>
      <c r="Z1507" s="87"/>
      <c r="AA1507" s="87"/>
      <c r="AB1507" s="87"/>
      <c r="AC1507" s="87"/>
      <c r="AD1507" s="87"/>
      <c r="AE1507" s="87"/>
      <c r="AF1507" s="87"/>
      <c r="AG1507" s="87"/>
      <c r="AH1507" s="87"/>
      <c r="AI1507" s="87"/>
      <c r="AJ1507" s="87"/>
      <c r="AK1507" s="87"/>
      <c r="AL1507" s="87"/>
      <c r="AM1507" s="87"/>
      <c r="AN1507" s="87"/>
      <c r="AO1507" s="87"/>
      <c r="AP1507" s="87"/>
      <c r="AQ1507" s="87"/>
      <c r="AR1507" s="87"/>
      <c r="AS1507" s="87"/>
      <c r="AT1507" s="87"/>
      <c r="AU1507" s="87"/>
      <c r="AV1507" s="87"/>
      <c r="AW1507" s="87"/>
      <c r="AX1507" s="87"/>
      <c r="AY1507" s="87"/>
      <c r="AZ1507" s="87"/>
      <c r="BA1507" s="87"/>
      <c r="BB1507" s="87"/>
      <c r="BC1507" s="87"/>
      <c r="BD1507" s="87"/>
      <c r="BE1507" s="87"/>
      <c r="BF1507" s="87"/>
      <c r="BG1507" s="87"/>
      <c r="BH1507" s="87"/>
      <c r="BI1507" s="87"/>
      <c r="BJ1507" s="87"/>
      <c r="BK1507" s="87"/>
      <c r="BL1507" s="87"/>
      <c r="BM1507" s="87"/>
      <c r="BN1507" s="87"/>
      <c r="BO1507" s="87"/>
      <c r="BP1507" s="87"/>
      <c r="BQ1507" s="87"/>
      <c r="BR1507" s="87"/>
      <c r="BS1507" s="63"/>
    </row>
    <row r="1508" spans="4:71" s="64" customFormat="1" ht="9.75" customHeight="1" x14ac:dyDescent="0.3">
      <c r="D1508" s="87"/>
      <c r="E1508" s="87"/>
      <c r="F1508" s="87"/>
      <c r="G1508" s="87"/>
      <c r="H1508" s="87"/>
      <c r="I1508" s="87"/>
      <c r="J1508" s="87"/>
      <c r="K1508" s="87"/>
      <c r="L1508" s="87"/>
      <c r="M1508" s="87"/>
      <c r="N1508" s="87"/>
      <c r="O1508" s="87"/>
      <c r="P1508" s="87"/>
      <c r="Q1508" s="87"/>
      <c r="R1508" s="87"/>
      <c r="S1508" s="87"/>
      <c r="T1508" s="87"/>
      <c r="U1508" s="87"/>
      <c r="V1508" s="87"/>
      <c r="W1508" s="87"/>
      <c r="X1508" s="87"/>
      <c r="Y1508" s="87"/>
      <c r="Z1508" s="87"/>
      <c r="AA1508" s="87"/>
      <c r="AB1508" s="87"/>
      <c r="AC1508" s="87"/>
      <c r="AD1508" s="87"/>
      <c r="AE1508" s="87"/>
      <c r="AF1508" s="87"/>
      <c r="AG1508" s="87"/>
      <c r="AH1508" s="87"/>
      <c r="AI1508" s="87"/>
      <c r="AJ1508" s="87"/>
      <c r="AK1508" s="87"/>
      <c r="AL1508" s="87"/>
      <c r="AM1508" s="87"/>
      <c r="AN1508" s="87"/>
      <c r="AO1508" s="87"/>
      <c r="AP1508" s="87"/>
      <c r="AQ1508" s="87"/>
      <c r="AR1508" s="87"/>
      <c r="AS1508" s="87"/>
      <c r="AT1508" s="87"/>
      <c r="AU1508" s="87"/>
      <c r="AV1508" s="87"/>
      <c r="AW1508" s="87"/>
      <c r="AX1508" s="87"/>
      <c r="AY1508" s="87"/>
      <c r="AZ1508" s="87"/>
      <c r="BA1508" s="87"/>
      <c r="BB1508" s="87"/>
      <c r="BC1508" s="87"/>
      <c r="BD1508" s="87"/>
      <c r="BE1508" s="87"/>
      <c r="BF1508" s="87"/>
      <c r="BG1508" s="87"/>
      <c r="BH1508" s="87"/>
      <c r="BI1508" s="87"/>
      <c r="BJ1508" s="87"/>
      <c r="BK1508" s="87"/>
      <c r="BL1508" s="87"/>
      <c r="BM1508" s="87"/>
      <c r="BN1508" s="87"/>
      <c r="BO1508" s="87"/>
      <c r="BP1508" s="87"/>
      <c r="BQ1508" s="87"/>
      <c r="BR1508" s="87"/>
      <c r="BS1508" s="63"/>
    </row>
    <row r="1509" spans="4:71" s="64" customFormat="1" ht="9.75" customHeight="1" x14ac:dyDescent="0.3">
      <c r="D1509" s="87"/>
      <c r="E1509" s="87"/>
      <c r="F1509" s="87"/>
      <c r="G1509" s="87"/>
      <c r="H1509" s="87"/>
      <c r="I1509" s="87"/>
      <c r="J1509" s="87"/>
      <c r="K1509" s="87"/>
      <c r="L1509" s="87"/>
      <c r="M1509" s="87"/>
      <c r="N1509" s="87"/>
      <c r="O1509" s="87"/>
      <c r="P1509" s="87"/>
      <c r="Q1509" s="87"/>
      <c r="R1509" s="87"/>
      <c r="S1509" s="87"/>
      <c r="T1509" s="87"/>
      <c r="U1509" s="87"/>
      <c r="V1509" s="87"/>
      <c r="W1509" s="87"/>
      <c r="X1509" s="87"/>
      <c r="Y1509" s="87"/>
      <c r="Z1509" s="87"/>
      <c r="AA1509" s="87"/>
      <c r="AB1509" s="87"/>
      <c r="AC1509" s="87"/>
      <c r="AD1509" s="87"/>
      <c r="AE1509" s="87"/>
      <c r="AF1509" s="87"/>
      <c r="AG1509" s="87"/>
      <c r="AH1509" s="87"/>
      <c r="AI1509" s="87"/>
      <c r="AJ1509" s="87"/>
      <c r="AK1509" s="87"/>
      <c r="AL1509" s="87"/>
      <c r="AM1509" s="87"/>
      <c r="AN1509" s="87"/>
      <c r="AO1509" s="87"/>
      <c r="AP1509" s="87"/>
      <c r="AQ1509" s="87"/>
      <c r="AR1509" s="87"/>
      <c r="AS1509" s="87"/>
      <c r="AT1509" s="87"/>
      <c r="AU1509" s="87"/>
      <c r="AV1509" s="87"/>
      <c r="AW1509" s="87"/>
      <c r="AX1509" s="87"/>
      <c r="AY1509" s="87"/>
      <c r="AZ1509" s="87"/>
      <c r="BA1509" s="87"/>
      <c r="BB1509" s="87"/>
      <c r="BC1509" s="87"/>
      <c r="BD1509" s="87"/>
      <c r="BE1509" s="87"/>
      <c r="BF1509" s="87"/>
      <c r="BG1509" s="87"/>
      <c r="BH1509" s="87"/>
      <c r="BI1509" s="87"/>
      <c r="BJ1509" s="87"/>
      <c r="BK1509" s="87"/>
      <c r="BL1509" s="87"/>
      <c r="BM1509" s="87"/>
      <c r="BN1509" s="87"/>
      <c r="BO1509" s="87"/>
      <c r="BP1509" s="87"/>
      <c r="BQ1509" s="87"/>
      <c r="BR1509" s="87"/>
      <c r="BS1509" s="63"/>
    </row>
    <row r="1510" spans="4:71" s="64" customFormat="1" ht="9.75" customHeight="1" x14ac:dyDescent="0.3">
      <c r="D1510" s="87"/>
      <c r="E1510" s="87"/>
      <c r="F1510" s="87"/>
      <c r="G1510" s="87"/>
      <c r="H1510" s="87"/>
      <c r="I1510" s="87"/>
      <c r="J1510" s="87"/>
      <c r="K1510" s="87"/>
      <c r="L1510" s="87"/>
      <c r="M1510" s="87"/>
      <c r="N1510" s="87"/>
      <c r="O1510" s="87"/>
      <c r="P1510" s="87"/>
      <c r="Q1510" s="87"/>
      <c r="R1510" s="87"/>
      <c r="S1510" s="87"/>
      <c r="T1510" s="87"/>
      <c r="U1510" s="87"/>
      <c r="V1510" s="87"/>
      <c r="W1510" s="87"/>
      <c r="X1510" s="87"/>
      <c r="Y1510" s="87"/>
      <c r="Z1510" s="87"/>
      <c r="AA1510" s="87"/>
      <c r="AB1510" s="87"/>
      <c r="AC1510" s="87"/>
      <c r="AD1510" s="87"/>
      <c r="AE1510" s="87"/>
      <c r="AF1510" s="87"/>
      <c r="AG1510" s="87"/>
      <c r="AH1510" s="87"/>
      <c r="AI1510" s="87"/>
      <c r="AJ1510" s="87"/>
      <c r="AK1510" s="87"/>
      <c r="AL1510" s="87"/>
      <c r="AM1510" s="87"/>
      <c r="AN1510" s="87"/>
      <c r="AO1510" s="87"/>
      <c r="AP1510" s="87"/>
      <c r="AQ1510" s="87"/>
      <c r="AR1510" s="87"/>
      <c r="AS1510" s="87"/>
      <c r="AT1510" s="87"/>
      <c r="AU1510" s="87"/>
      <c r="AV1510" s="87"/>
      <c r="AW1510" s="87"/>
      <c r="AX1510" s="87"/>
      <c r="AY1510" s="87"/>
      <c r="AZ1510" s="87"/>
      <c r="BA1510" s="87"/>
      <c r="BB1510" s="87"/>
      <c r="BC1510" s="87"/>
      <c r="BD1510" s="87"/>
      <c r="BE1510" s="87"/>
      <c r="BF1510" s="87"/>
      <c r="BG1510" s="87"/>
      <c r="BH1510" s="87"/>
      <c r="BI1510" s="87"/>
      <c r="BJ1510" s="87"/>
      <c r="BK1510" s="87"/>
      <c r="BL1510" s="87"/>
      <c r="BM1510" s="87"/>
      <c r="BN1510" s="87"/>
      <c r="BO1510" s="87"/>
      <c r="BP1510" s="87"/>
      <c r="BQ1510" s="87"/>
      <c r="BR1510" s="87"/>
      <c r="BS1510" s="63"/>
    </row>
    <row r="1511" spans="4:71" s="64" customFormat="1" ht="9.75" customHeight="1" x14ac:dyDescent="0.3">
      <c r="D1511" s="87"/>
      <c r="E1511" s="87"/>
      <c r="F1511" s="87"/>
      <c r="G1511" s="87"/>
      <c r="H1511" s="87"/>
      <c r="I1511" s="87"/>
      <c r="J1511" s="87"/>
      <c r="K1511" s="87"/>
      <c r="L1511" s="87"/>
      <c r="M1511" s="87"/>
      <c r="N1511" s="87"/>
      <c r="O1511" s="87"/>
      <c r="P1511" s="87"/>
      <c r="Q1511" s="87"/>
      <c r="R1511" s="87"/>
      <c r="S1511" s="87"/>
      <c r="T1511" s="87"/>
      <c r="U1511" s="87"/>
      <c r="V1511" s="87"/>
      <c r="W1511" s="87"/>
      <c r="X1511" s="87"/>
      <c r="Y1511" s="87"/>
      <c r="Z1511" s="87"/>
      <c r="AA1511" s="87"/>
      <c r="AB1511" s="87"/>
      <c r="AC1511" s="87"/>
      <c r="AD1511" s="87"/>
      <c r="AE1511" s="87"/>
      <c r="AF1511" s="87"/>
      <c r="AG1511" s="87"/>
      <c r="AH1511" s="87"/>
      <c r="AI1511" s="87"/>
      <c r="AJ1511" s="87"/>
      <c r="AK1511" s="87"/>
      <c r="AL1511" s="87"/>
      <c r="AM1511" s="87"/>
      <c r="AN1511" s="87"/>
      <c r="AO1511" s="87"/>
      <c r="AP1511" s="87"/>
      <c r="AQ1511" s="87"/>
      <c r="AR1511" s="87"/>
      <c r="AS1511" s="87"/>
      <c r="AT1511" s="87"/>
      <c r="AU1511" s="87"/>
      <c r="AV1511" s="87"/>
      <c r="AW1511" s="87"/>
      <c r="AX1511" s="87"/>
      <c r="AY1511" s="87"/>
      <c r="AZ1511" s="87"/>
      <c r="BA1511" s="87"/>
      <c r="BB1511" s="87"/>
      <c r="BC1511" s="87"/>
      <c r="BD1511" s="87"/>
      <c r="BE1511" s="87"/>
      <c r="BF1511" s="87"/>
      <c r="BG1511" s="87"/>
      <c r="BH1511" s="87"/>
      <c r="BI1511" s="87"/>
      <c r="BJ1511" s="87"/>
      <c r="BK1511" s="87"/>
      <c r="BL1511" s="87"/>
      <c r="BM1511" s="87"/>
      <c r="BN1511" s="87"/>
      <c r="BO1511" s="87"/>
      <c r="BP1511" s="87"/>
      <c r="BQ1511" s="87"/>
      <c r="BR1511" s="87"/>
      <c r="BS1511" s="63"/>
    </row>
    <row r="1512" spans="4:71" s="64" customFormat="1" ht="9.75" customHeight="1" x14ac:dyDescent="0.3">
      <c r="D1512" s="87"/>
      <c r="E1512" s="87"/>
      <c r="F1512" s="87"/>
      <c r="G1512" s="87"/>
      <c r="H1512" s="87"/>
      <c r="I1512" s="87"/>
      <c r="J1512" s="87"/>
      <c r="K1512" s="87"/>
      <c r="L1512" s="87"/>
      <c r="M1512" s="87"/>
      <c r="N1512" s="87"/>
      <c r="O1512" s="87"/>
      <c r="P1512" s="87"/>
      <c r="Q1512" s="87"/>
      <c r="R1512" s="87"/>
      <c r="S1512" s="87"/>
      <c r="T1512" s="87"/>
      <c r="U1512" s="87"/>
      <c r="V1512" s="87"/>
      <c r="W1512" s="87"/>
      <c r="X1512" s="87"/>
      <c r="Y1512" s="87"/>
      <c r="Z1512" s="87"/>
      <c r="AA1512" s="87"/>
      <c r="AB1512" s="87"/>
      <c r="AC1512" s="87"/>
      <c r="AD1512" s="87"/>
      <c r="AE1512" s="87"/>
      <c r="AF1512" s="87"/>
      <c r="AG1512" s="87"/>
      <c r="AH1512" s="87"/>
      <c r="AI1512" s="87"/>
      <c r="AJ1512" s="87"/>
      <c r="AK1512" s="87"/>
      <c r="AL1512" s="87"/>
      <c r="AM1512" s="87"/>
      <c r="AN1512" s="87"/>
      <c r="AO1512" s="87"/>
      <c r="AP1512" s="87"/>
      <c r="AQ1512" s="87"/>
      <c r="AR1512" s="87"/>
      <c r="AS1512" s="87"/>
      <c r="AT1512" s="87"/>
      <c r="AU1512" s="87"/>
      <c r="AV1512" s="87"/>
      <c r="AW1512" s="87"/>
      <c r="AX1512" s="87"/>
      <c r="AY1512" s="87"/>
      <c r="AZ1512" s="87"/>
      <c r="BA1512" s="87"/>
      <c r="BB1512" s="87"/>
      <c r="BC1512" s="87"/>
      <c r="BD1512" s="87"/>
      <c r="BE1512" s="87"/>
      <c r="BF1512" s="87"/>
      <c r="BG1512" s="87"/>
      <c r="BH1512" s="87"/>
      <c r="BI1512" s="87"/>
      <c r="BJ1512" s="87"/>
      <c r="BK1512" s="87"/>
      <c r="BL1512" s="87"/>
      <c r="BM1512" s="87"/>
      <c r="BN1512" s="87"/>
      <c r="BO1512" s="87"/>
      <c r="BP1512" s="87"/>
      <c r="BQ1512" s="87"/>
      <c r="BR1512" s="87"/>
      <c r="BS1512" s="63"/>
    </row>
    <row r="1513" spans="4:71" s="64" customFormat="1" ht="9.75" customHeight="1" x14ac:dyDescent="0.3">
      <c r="D1513" s="87"/>
      <c r="E1513" s="87"/>
      <c r="F1513" s="87"/>
      <c r="G1513" s="87"/>
      <c r="H1513" s="87"/>
      <c r="I1513" s="87"/>
      <c r="J1513" s="87"/>
      <c r="K1513" s="87"/>
      <c r="L1513" s="87"/>
      <c r="M1513" s="87"/>
      <c r="N1513" s="87"/>
      <c r="O1513" s="87"/>
      <c r="P1513" s="87"/>
      <c r="Q1513" s="87"/>
      <c r="R1513" s="87"/>
      <c r="S1513" s="87"/>
      <c r="T1513" s="87"/>
      <c r="U1513" s="87"/>
      <c r="V1513" s="87"/>
      <c r="W1513" s="87"/>
      <c r="X1513" s="87"/>
      <c r="Y1513" s="87"/>
      <c r="Z1513" s="87"/>
      <c r="AA1513" s="87"/>
      <c r="AB1513" s="87"/>
      <c r="AC1513" s="87"/>
      <c r="AD1513" s="87"/>
      <c r="AE1513" s="87"/>
      <c r="AF1513" s="87"/>
      <c r="AG1513" s="87"/>
      <c r="AH1513" s="87"/>
      <c r="AI1513" s="87"/>
      <c r="AJ1513" s="87"/>
      <c r="AK1513" s="87"/>
      <c r="AL1513" s="87"/>
      <c r="AM1513" s="87"/>
      <c r="AN1513" s="87"/>
      <c r="AO1513" s="87"/>
      <c r="AP1513" s="87"/>
      <c r="AQ1513" s="87"/>
      <c r="AR1513" s="87"/>
      <c r="AS1513" s="87"/>
      <c r="AT1513" s="87"/>
      <c r="AU1513" s="87"/>
      <c r="AV1513" s="87"/>
      <c r="AW1513" s="87"/>
      <c r="AX1513" s="87"/>
      <c r="AY1513" s="87"/>
      <c r="AZ1513" s="87"/>
      <c r="BA1513" s="87"/>
      <c r="BB1513" s="87"/>
      <c r="BC1513" s="87"/>
      <c r="BD1513" s="87"/>
      <c r="BE1513" s="87"/>
      <c r="BF1513" s="87"/>
      <c r="BG1513" s="87"/>
      <c r="BH1513" s="87"/>
      <c r="BI1513" s="87"/>
      <c r="BJ1513" s="87"/>
      <c r="BK1513" s="87"/>
      <c r="BL1513" s="87"/>
      <c r="BM1513" s="87"/>
      <c r="BN1513" s="87"/>
      <c r="BO1513" s="87"/>
      <c r="BP1513" s="87"/>
      <c r="BQ1513" s="87"/>
      <c r="BR1513" s="87"/>
      <c r="BS1513" s="63"/>
    </row>
    <row r="1514" spans="4:71" s="64" customFormat="1" ht="9.75" customHeight="1" x14ac:dyDescent="0.3">
      <c r="D1514" s="87"/>
      <c r="E1514" s="87"/>
      <c r="F1514" s="87"/>
      <c r="G1514" s="87"/>
      <c r="H1514" s="87"/>
      <c r="I1514" s="87"/>
      <c r="J1514" s="87"/>
      <c r="K1514" s="87"/>
      <c r="L1514" s="87"/>
      <c r="M1514" s="87"/>
      <c r="N1514" s="87"/>
      <c r="O1514" s="87"/>
      <c r="P1514" s="87"/>
      <c r="Q1514" s="87"/>
      <c r="R1514" s="87"/>
      <c r="S1514" s="87"/>
      <c r="T1514" s="87"/>
      <c r="U1514" s="87"/>
      <c r="V1514" s="87"/>
      <c r="W1514" s="87"/>
      <c r="X1514" s="87"/>
      <c r="Y1514" s="87"/>
      <c r="Z1514" s="87"/>
      <c r="AA1514" s="87"/>
      <c r="AB1514" s="87"/>
      <c r="AC1514" s="87"/>
      <c r="AD1514" s="87"/>
      <c r="AE1514" s="87"/>
      <c r="AF1514" s="87"/>
      <c r="AG1514" s="87"/>
      <c r="AH1514" s="87"/>
      <c r="AI1514" s="87"/>
      <c r="AJ1514" s="87"/>
      <c r="AK1514" s="87"/>
      <c r="AL1514" s="87"/>
      <c r="AM1514" s="87"/>
      <c r="AN1514" s="87"/>
      <c r="AO1514" s="87"/>
      <c r="AP1514" s="87"/>
      <c r="AQ1514" s="87"/>
      <c r="AR1514" s="87"/>
      <c r="AS1514" s="87"/>
      <c r="AT1514" s="87"/>
      <c r="AU1514" s="87"/>
      <c r="AV1514" s="87"/>
      <c r="AW1514" s="87"/>
      <c r="AX1514" s="87"/>
      <c r="AY1514" s="87"/>
      <c r="AZ1514" s="87"/>
      <c r="BA1514" s="87"/>
      <c r="BB1514" s="87"/>
      <c r="BC1514" s="87"/>
      <c r="BD1514" s="87"/>
      <c r="BE1514" s="87"/>
      <c r="BF1514" s="87"/>
      <c r="BG1514" s="87"/>
      <c r="BH1514" s="87"/>
      <c r="BI1514" s="87"/>
      <c r="BJ1514" s="87"/>
      <c r="BK1514" s="87"/>
      <c r="BL1514" s="87"/>
      <c r="BM1514" s="87"/>
      <c r="BN1514" s="87"/>
      <c r="BO1514" s="87"/>
      <c r="BP1514" s="87"/>
      <c r="BQ1514" s="87"/>
      <c r="BR1514" s="87"/>
      <c r="BS1514" s="63"/>
    </row>
    <row r="1515" spans="4:71" s="64" customFormat="1" ht="9.75" customHeight="1" x14ac:dyDescent="0.3">
      <c r="D1515" s="87"/>
      <c r="E1515" s="87"/>
      <c r="F1515" s="87"/>
      <c r="G1515" s="87"/>
      <c r="H1515" s="87"/>
      <c r="I1515" s="87"/>
      <c r="J1515" s="87"/>
      <c r="K1515" s="87"/>
      <c r="L1515" s="87"/>
      <c r="M1515" s="87"/>
      <c r="N1515" s="87"/>
      <c r="O1515" s="87"/>
      <c r="P1515" s="87"/>
      <c r="Q1515" s="87"/>
      <c r="R1515" s="87"/>
      <c r="S1515" s="87"/>
      <c r="T1515" s="87"/>
      <c r="U1515" s="87"/>
      <c r="V1515" s="87"/>
      <c r="W1515" s="87"/>
      <c r="X1515" s="87"/>
      <c r="Y1515" s="87"/>
      <c r="Z1515" s="87"/>
      <c r="AA1515" s="87"/>
      <c r="AB1515" s="87"/>
      <c r="AC1515" s="87"/>
      <c r="AD1515" s="87"/>
      <c r="AE1515" s="87"/>
      <c r="AF1515" s="87"/>
      <c r="AG1515" s="87"/>
      <c r="AH1515" s="87"/>
      <c r="AI1515" s="87"/>
      <c r="AJ1515" s="87"/>
      <c r="AK1515" s="87"/>
      <c r="AL1515" s="87"/>
      <c r="AM1515" s="87"/>
      <c r="AN1515" s="87"/>
      <c r="AO1515" s="87"/>
      <c r="AP1515" s="87"/>
      <c r="AQ1515" s="87"/>
      <c r="AR1515" s="87"/>
      <c r="AS1515" s="87"/>
      <c r="AT1515" s="87"/>
      <c r="AU1515" s="87"/>
      <c r="AV1515" s="87"/>
      <c r="AW1515" s="87"/>
      <c r="AX1515" s="87"/>
      <c r="AY1515" s="87"/>
      <c r="AZ1515" s="87"/>
      <c r="BA1515" s="87"/>
      <c r="BB1515" s="87"/>
      <c r="BC1515" s="87"/>
      <c r="BD1515" s="87"/>
      <c r="BE1515" s="87"/>
      <c r="BF1515" s="87"/>
      <c r="BG1515" s="87"/>
      <c r="BH1515" s="87"/>
      <c r="BI1515" s="87"/>
      <c r="BJ1515" s="87"/>
      <c r="BK1515" s="87"/>
      <c r="BL1515" s="87"/>
      <c r="BM1515" s="87"/>
      <c r="BN1515" s="87"/>
      <c r="BO1515" s="87"/>
      <c r="BP1515" s="87"/>
      <c r="BQ1515" s="87"/>
      <c r="BR1515" s="87"/>
      <c r="BS1515" s="63"/>
    </row>
    <row r="1516" spans="4:71" s="64" customFormat="1" ht="9.75" customHeight="1" x14ac:dyDescent="0.3">
      <c r="D1516" s="87"/>
      <c r="E1516" s="87"/>
      <c r="F1516" s="87"/>
      <c r="G1516" s="87"/>
      <c r="H1516" s="87"/>
      <c r="I1516" s="87"/>
      <c r="J1516" s="87"/>
      <c r="K1516" s="87"/>
      <c r="L1516" s="87"/>
      <c r="M1516" s="87"/>
      <c r="N1516" s="87"/>
      <c r="O1516" s="87"/>
      <c r="P1516" s="87"/>
      <c r="Q1516" s="87"/>
      <c r="R1516" s="87"/>
      <c r="S1516" s="87"/>
      <c r="T1516" s="87"/>
      <c r="U1516" s="87"/>
      <c r="V1516" s="87"/>
      <c r="W1516" s="87"/>
      <c r="X1516" s="87"/>
      <c r="Y1516" s="87"/>
      <c r="Z1516" s="87"/>
      <c r="AA1516" s="87"/>
      <c r="AB1516" s="87"/>
      <c r="AC1516" s="87"/>
      <c r="AD1516" s="87"/>
      <c r="AE1516" s="87"/>
      <c r="AF1516" s="87"/>
      <c r="AG1516" s="87"/>
      <c r="AH1516" s="87"/>
      <c r="AI1516" s="87"/>
      <c r="AJ1516" s="87"/>
      <c r="AK1516" s="87"/>
      <c r="AL1516" s="87"/>
      <c r="AM1516" s="87"/>
      <c r="AN1516" s="87"/>
      <c r="AO1516" s="87"/>
      <c r="AP1516" s="87"/>
      <c r="AQ1516" s="87"/>
      <c r="AR1516" s="87"/>
      <c r="AS1516" s="87"/>
      <c r="AT1516" s="87"/>
      <c r="AU1516" s="87"/>
      <c r="AV1516" s="87"/>
      <c r="AW1516" s="87"/>
      <c r="AX1516" s="87"/>
      <c r="AY1516" s="87"/>
      <c r="AZ1516" s="87"/>
      <c r="BA1516" s="87"/>
      <c r="BB1516" s="87"/>
      <c r="BC1516" s="87"/>
      <c r="BD1516" s="87"/>
      <c r="BE1516" s="87"/>
      <c r="BF1516" s="87"/>
      <c r="BG1516" s="87"/>
      <c r="BH1516" s="87"/>
      <c r="BI1516" s="87"/>
      <c r="BJ1516" s="87"/>
      <c r="BK1516" s="87"/>
      <c r="BL1516" s="87"/>
      <c r="BM1516" s="87"/>
      <c r="BN1516" s="87"/>
      <c r="BO1516" s="87"/>
      <c r="BP1516" s="87"/>
      <c r="BQ1516" s="87"/>
      <c r="BR1516" s="87"/>
      <c r="BS1516" s="63"/>
    </row>
    <row r="1517" spans="4:71" s="64" customFormat="1" ht="9.75" customHeight="1" x14ac:dyDescent="0.3">
      <c r="D1517" s="87"/>
      <c r="E1517" s="87"/>
      <c r="F1517" s="87"/>
      <c r="G1517" s="87"/>
      <c r="H1517" s="87"/>
      <c r="I1517" s="87"/>
      <c r="J1517" s="87"/>
      <c r="K1517" s="87"/>
      <c r="L1517" s="87"/>
      <c r="M1517" s="87"/>
      <c r="N1517" s="87"/>
      <c r="O1517" s="87"/>
      <c r="P1517" s="87"/>
      <c r="Q1517" s="87"/>
      <c r="R1517" s="87"/>
      <c r="S1517" s="87"/>
      <c r="T1517" s="87"/>
      <c r="U1517" s="87"/>
      <c r="V1517" s="87"/>
      <c r="W1517" s="87"/>
      <c r="X1517" s="87"/>
      <c r="Y1517" s="87"/>
      <c r="Z1517" s="87"/>
      <c r="AA1517" s="87"/>
      <c r="AB1517" s="87"/>
      <c r="AC1517" s="87"/>
      <c r="AD1517" s="87"/>
      <c r="AE1517" s="87"/>
      <c r="AF1517" s="87"/>
      <c r="AG1517" s="87"/>
      <c r="AH1517" s="87"/>
      <c r="AI1517" s="87"/>
      <c r="AJ1517" s="87"/>
      <c r="AK1517" s="87"/>
      <c r="AL1517" s="87"/>
      <c r="AM1517" s="87"/>
      <c r="AN1517" s="87"/>
      <c r="AO1517" s="87"/>
      <c r="AP1517" s="87"/>
      <c r="AQ1517" s="87"/>
      <c r="AR1517" s="87"/>
      <c r="AS1517" s="87"/>
      <c r="AT1517" s="87"/>
      <c r="AU1517" s="87"/>
      <c r="AV1517" s="87"/>
      <c r="AW1517" s="87"/>
      <c r="AX1517" s="87"/>
      <c r="AY1517" s="87"/>
      <c r="AZ1517" s="87"/>
      <c r="BA1517" s="87"/>
      <c r="BB1517" s="87"/>
      <c r="BC1517" s="87"/>
      <c r="BD1517" s="87"/>
      <c r="BE1517" s="87"/>
      <c r="BF1517" s="87"/>
      <c r="BG1517" s="87"/>
      <c r="BH1517" s="87"/>
      <c r="BI1517" s="87"/>
      <c r="BJ1517" s="87"/>
      <c r="BK1517" s="87"/>
      <c r="BL1517" s="87"/>
      <c r="BM1517" s="87"/>
      <c r="BN1517" s="87"/>
      <c r="BO1517" s="87"/>
      <c r="BP1517" s="87"/>
      <c r="BQ1517" s="87"/>
      <c r="BR1517" s="87"/>
      <c r="BS1517" s="63"/>
    </row>
    <row r="1518" spans="4:71" s="64" customFormat="1" ht="9.75" customHeight="1" x14ac:dyDescent="0.3">
      <c r="D1518" s="87"/>
      <c r="E1518" s="87"/>
      <c r="F1518" s="87"/>
      <c r="G1518" s="87"/>
      <c r="H1518" s="87"/>
      <c r="I1518" s="87"/>
      <c r="J1518" s="87"/>
      <c r="K1518" s="87"/>
      <c r="L1518" s="87"/>
      <c r="M1518" s="87"/>
      <c r="N1518" s="87"/>
      <c r="O1518" s="87"/>
      <c r="P1518" s="87"/>
      <c r="Q1518" s="87"/>
      <c r="R1518" s="87"/>
      <c r="S1518" s="87"/>
      <c r="T1518" s="87"/>
      <c r="U1518" s="87"/>
      <c r="V1518" s="87"/>
      <c r="W1518" s="87"/>
      <c r="X1518" s="87"/>
      <c r="Y1518" s="87"/>
      <c r="Z1518" s="87"/>
      <c r="AA1518" s="87"/>
      <c r="AB1518" s="87"/>
      <c r="AC1518" s="87"/>
      <c r="AD1518" s="87"/>
      <c r="AE1518" s="87"/>
      <c r="AF1518" s="87"/>
      <c r="AG1518" s="87"/>
      <c r="AH1518" s="87"/>
      <c r="AI1518" s="87"/>
      <c r="AJ1518" s="87"/>
      <c r="AK1518" s="87"/>
      <c r="AL1518" s="87"/>
      <c r="AM1518" s="87"/>
      <c r="AN1518" s="87"/>
      <c r="AO1518" s="87"/>
      <c r="AP1518" s="87"/>
      <c r="AQ1518" s="87"/>
      <c r="AR1518" s="87"/>
      <c r="AS1518" s="87"/>
      <c r="AT1518" s="87"/>
      <c r="AU1518" s="87"/>
      <c r="AV1518" s="87"/>
      <c r="AW1518" s="87"/>
      <c r="AX1518" s="87"/>
      <c r="AY1518" s="87"/>
      <c r="AZ1518" s="87"/>
      <c r="BA1518" s="87"/>
      <c r="BB1518" s="87"/>
      <c r="BC1518" s="87"/>
      <c r="BD1518" s="87"/>
      <c r="BE1518" s="87"/>
      <c r="BF1518" s="87"/>
      <c r="BG1518" s="87"/>
      <c r="BH1518" s="87"/>
      <c r="BI1518" s="87"/>
      <c r="BJ1518" s="87"/>
      <c r="BK1518" s="87"/>
      <c r="BL1518" s="87"/>
      <c r="BM1518" s="87"/>
      <c r="BN1518" s="87"/>
      <c r="BO1518" s="87"/>
      <c r="BP1518" s="87"/>
      <c r="BQ1518" s="87"/>
      <c r="BR1518" s="87"/>
      <c r="BS1518" s="63"/>
    </row>
    <row r="1519" spans="4:71" s="64" customFormat="1" ht="9.75" customHeight="1" x14ac:dyDescent="0.3">
      <c r="D1519" s="87"/>
      <c r="E1519" s="87"/>
      <c r="F1519" s="87"/>
      <c r="G1519" s="87"/>
      <c r="H1519" s="87"/>
      <c r="I1519" s="87"/>
      <c r="J1519" s="87"/>
      <c r="K1519" s="87"/>
      <c r="L1519" s="87"/>
      <c r="M1519" s="87"/>
      <c r="N1519" s="87"/>
      <c r="O1519" s="87"/>
      <c r="P1519" s="87"/>
      <c r="Q1519" s="87"/>
      <c r="R1519" s="87"/>
      <c r="S1519" s="87"/>
      <c r="T1519" s="87"/>
      <c r="U1519" s="87"/>
      <c r="V1519" s="87"/>
      <c r="W1519" s="87"/>
      <c r="X1519" s="87"/>
      <c r="Y1519" s="87"/>
      <c r="Z1519" s="87"/>
      <c r="AA1519" s="87"/>
      <c r="AB1519" s="87"/>
      <c r="AC1519" s="87"/>
      <c r="AD1519" s="87"/>
      <c r="AE1519" s="87"/>
      <c r="AF1519" s="87"/>
      <c r="AG1519" s="87"/>
      <c r="AH1519" s="87"/>
      <c r="AI1519" s="87"/>
      <c r="AJ1519" s="87"/>
      <c r="AK1519" s="87"/>
      <c r="AL1519" s="87"/>
      <c r="AM1519" s="87"/>
      <c r="AN1519" s="87"/>
      <c r="AO1519" s="87"/>
      <c r="AP1519" s="87"/>
      <c r="AQ1519" s="87"/>
      <c r="AR1519" s="87"/>
      <c r="AS1519" s="87"/>
      <c r="AT1519" s="87"/>
      <c r="AU1519" s="87"/>
      <c r="AV1519" s="87"/>
      <c r="AW1519" s="87"/>
      <c r="AX1519" s="87"/>
      <c r="AY1519" s="87"/>
      <c r="AZ1519" s="87"/>
      <c r="BA1519" s="87"/>
      <c r="BB1519" s="87"/>
      <c r="BC1519" s="87"/>
      <c r="BD1519" s="87"/>
      <c r="BE1519" s="87"/>
      <c r="BF1519" s="87"/>
      <c r="BG1519" s="87"/>
      <c r="BH1519" s="87"/>
      <c r="BI1519" s="87"/>
      <c r="BJ1519" s="87"/>
      <c r="BK1519" s="87"/>
      <c r="BL1519" s="87"/>
      <c r="BM1519" s="87"/>
      <c r="BN1519" s="87"/>
      <c r="BO1519" s="87"/>
      <c r="BP1519" s="87"/>
      <c r="BQ1519" s="87"/>
      <c r="BR1519" s="87"/>
      <c r="BS1519" s="63"/>
    </row>
    <row r="1520" spans="4:71" s="64" customFormat="1" ht="9.75" customHeight="1" x14ac:dyDescent="0.3">
      <c r="D1520" s="87"/>
      <c r="E1520" s="87"/>
      <c r="F1520" s="87"/>
      <c r="G1520" s="87"/>
      <c r="H1520" s="87"/>
      <c r="I1520" s="87"/>
      <c r="J1520" s="87"/>
      <c r="K1520" s="87"/>
      <c r="L1520" s="87"/>
      <c r="M1520" s="87"/>
      <c r="N1520" s="87"/>
      <c r="O1520" s="87"/>
      <c r="P1520" s="87"/>
      <c r="Q1520" s="87"/>
      <c r="R1520" s="87"/>
      <c r="S1520" s="87"/>
      <c r="T1520" s="87"/>
      <c r="U1520" s="87"/>
      <c r="V1520" s="87"/>
      <c r="W1520" s="87"/>
      <c r="X1520" s="87"/>
      <c r="Y1520" s="87"/>
      <c r="Z1520" s="87"/>
      <c r="AA1520" s="87"/>
      <c r="AB1520" s="87"/>
      <c r="AC1520" s="87"/>
      <c r="AD1520" s="87"/>
      <c r="AE1520" s="87"/>
      <c r="AF1520" s="87"/>
      <c r="AG1520" s="87"/>
      <c r="AH1520" s="87"/>
      <c r="AI1520" s="87"/>
      <c r="AJ1520" s="87"/>
      <c r="AK1520" s="87"/>
      <c r="AL1520" s="87"/>
      <c r="AM1520" s="87"/>
      <c r="AN1520" s="87"/>
      <c r="AO1520" s="87"/>
      <c r="AP1520" s="87"/>
      <c r="AQ1520" s="87"/>
      <c r="AR1520" s="87"/>
      <c r="AS1520" s="87"/>
      <c r="AT1520" s="87"/>
      <c r="AU1520" s="87"/>
      <c r="AV1520" s="87"/>
      <c r="AW1520" s="87"/>
      <c r="AX1520" s="87"/>
      <c r="AY1520" s="87"/>
      <c r="AZ1520" s="87"/>
      <c r="BA1520" s="87"/>
      <c r="BB1520" s="87"/>
      <c r="BC1520" s="87"/>
      <c r="BD1520" s="87"/>
      <c r="BE1520" s="87"/>
      <c r="BF1520" s="87"/>
      <c r="BG1520" s="87"/>
      <c r="BH1520" s="87"/>
      <c r="BI1520" s="87"/>
      <c r="BJ1520" s="87"/>
      <c r="BK1520" s="87"/>
      <c r="BL1520" s="87"/>
      <c r="BM1520" s="87"/>
      <c r="BN1520" s="87"/>
      <c r="BO1520" s="87"/>
      <c r="BP1520" s="87"/>
      <c r="BQ1520" s="87"/>
      <c r="BR1520" s="87"/>
      <c r="BS1520" s="63"/>
    </row>
    <row r="1521" spans="4:71" s="64" customFormat="1" ht="9.75" customHeight="1" x14ac:dyDescent="0.3">
      <c r="D1521" s="87"/>
      <c r="E1521" s="87"/>
      <c r="F1521" s="87"/>
      <c r="G1521" s="87"/>
      <c r="H1521" s="87"/>
      <c r="I1521" s="87"/>
      <c r="J1521" s="87"/>
      <c r="K1521" s="87"/>
      <c r="L1521" s="87"/>
      <c r="M1521" s="87"/>
      <c r="N1521" s="87"/>
      <c r="O1521" s="87"/>
      <c r="P1521" s="87"/>
      <c r="Q1521" s="87"/>
      <c r="R1521" s="87"/>
      <c r="S1521" s="87"/>
      <c r="T1521" s="87"/>
      <c r="U1521" s="87"/>
      <c r="V1521" s="87"/>
      <c r="W1521" s="87"/>
      <c r="X1521" s="87"/>
      <c r="Y1521" s="87"/>
      <c r="Z1521" s="87"/>
      <c r="AA1521" s="87"/>
      <c r="AB1521" s="87"/>
      <c r="AC1521" s="87"/>
      <c r="AD1521" s="87"/>
      <c r="AE1521" s="87"/>
      <c r="AF1521" s="87"/>
      <c r="AG1521" s="87"/>
      <c r="AH1521" s="87"/>
      <c r="AI1521" s="87"/>
      <c r="AJ1521" s="87"/>
      <c r="AK1521" s="87"/>
      <c r="AL1521" s="87"/>
      <c r="AM1521" s="87"/>
      <c r="AN1521" s="87"/>
      <c r="AO1521" s="87"/>
      <c r="AP1521" s="87"/>
      <c r="AQ1521" s="87"/>
      <c r="AR1521" s="87"/>
      <c r="AS1521" s="87"/>
      <c r="AT1521" s="87"/>
      <c r="AU1521" s="87"/>
      <c r="AV1521" s="87"/>
      <c r="AW1521" s="87"/>
      <c r="AX1521" s="87"/>
      <c r="AY1521" s="87"/>
      <c r="AZ1521" s="87"/>
      <c r="BA1521" s="87"/>
      <c r="BB1521" s="87"/>
      <c r="BC1521" s="87"/>
      <c r="BD1521" s="87"/>
      <c r="BE1521" s="87"/>
      <c r="BF1521" s="87"/>
      <c r="BG1521" s="87"/>
      <c r="BH1521" s="87"/>
      <c r="BI1521" s="87"/>
      <c r="BJ1521" s="87"/>
      <c r="BK1521" s="87"/>
      <c r="BL1521" s="87"/>
      <c r="BM1521" s="87"/>
      <c r="BN1521" s="87"/>
      <c r="BO1521" s="87"/>
      <c r="BP1521" s="87"/>
      <c r="BQ1521" s="87"/>
      <c r="BR1521" s="87"/>
      <c r="BS1521" s="63"/>
    </row>
    <row r="1522" spans="4:71" s="64" customFormat="1" ht="9.75" customHeight="1" x14ac:dyDescent="0.3">
      <c r="D1522" s="87"/>
      <c r="E1522" s="87"/>
      <c r="F1522" s="87"/>
      <c r="G1522" s="87"/>
      <c r="H1522" s="87"/>
      <c r="I1522" s="87"/>
      <c r="J1522" s="87"/>
      <c r="K1522" s="87"/>
      <c r="L1522" s="87"/>
      <c r="M1522" s="87"/>
      <c r="N1522" s="87"/>
      <c r="O1522" s="87"/>
      <c r="P1522" s="87"/>
      <c r="Q1522" s="87"/>
      <c r="R1522" s="87"/>
      <c r="S1522" s="87"/>
      <c r="T1522" s="87"/>
      <c r="U1522" s="87"/>
      <c r="V1522" s="87"/>
      <c r="W1522" s="87"/>
      <c r="X1522" s="87"/>
      <c r="Y1522" s="87"/>
      <c r="Z1522" s="87"/>
      <c r="AA1522" s="87"/>
      <c r="AB1522" s="87"/>
      <c r="AC1522" s="87"/>
      <c r="AD1522" s="87"/>
      <c r="AE1522" s="87"/>
      <c r="AF1522" s="87"/>
      <c r="AG1522" s="87"/>
      <c r="AH1522" s="87"/>
      <c r="AI1522" s="87"/>
      <c r="AJ1522" s="87"/>
      <c r="AK1522" s="87"/>
      <c r="AL1522" s="87"/>
      <c r="AM1522" s="87"/>
      <c r="AN1522" s="87"/>
      <c r="AO1522" s="87"/>
      <c r="AP1522" s="87"/>
      <c r="AQ1522" s="87"/>
      <c r="AR1522" s="87"/>
      <c r="AS1522" s="87"/>
      <c r="AT1522" s="87"/>
      <c r="AU1522" s="87"/>
      <c r="AV1522" s="87"/>
      <c r="AW1522" s="87"/>
      <c r="AX1522" s="87"/>
      <c r="AY1522" s="87"/>
      <c r="AZ1522" s="87"/>
      <c r="BA1522" s="87"/>
      <c r="BB1522" s="87"/>
      <c r="BC1522" s="87"/>
      <c r="BD1522" s="87"/>
      <c r="BE1522" s="87"/>
      <c r="BF1522" s="87"/>
      <c r="BG1522" s="87"/>
      <c r="BH1522" s="87"/>
      <c r="BI1522" s="87"/>
      <c r="BJ1522" s="87"/>
      <c r="BK1522" s="87"/>
      <c r="BL1522" s="87"/>
      <c r="BM1522" s="87"/>
      <c r="BN1522" s="87"/>
      <c r="BO1522" s="87"/>
      <c r="BP1522" s="87"/>
      <c r="BQ1522" s="87"/>
      <c r="BR1522" s="87"/>
      <c r="BS1522" s="63"/>
    </row>
    <row r="1523" spans="4:71" s="64" customFormat="1" ht="9.75" customHeight="1" x14ac:dyDescent="0.3">
      <c r="D1523" s="87"/>
      <c r="E1523" s="87"/>
      <c r="F1523" s="87"/>
      <c r="G1523" s="87"/>
      <c r="H1523" s="87"/>
      <c r="I1523" s="87"/>
      <c r="J1523" s="87"/>
      <c r="K1523" s="87"/>
      <c r="L1523" s="87"/>
      <c r="M1523" s="87"/>
      <c r="N1523" s="87"/>
      <c r="O1523" s="87"/>
      <c r="P1523" s="87"/>
      <c r="Q1523" s="87"/>
      <c r="R1523" s="87"/>
      <c r="S1523" s="87"/>
      <c r="T1523" s="87"/>
      <c r="U1523" s="87"/>
      <c r="V1523" s="87"/>
      <c r="W1523" s="87"/>
      <c r="X1523" s="87"/>
      <c r="Y1523" s="87"/>
      <c r="Z1523" s="87"/>
      <c r="AA1523" s="87"/>
      <c r="AB1523" s="87"/>
      <c r="AC1523" s="87"/>
      <c r="AD1523" s="87"/>
      <c r="AE1523" s="87"/>
      <c r="AF1523" s="87"/>
      <c r="AG1523" s="87"/>
      <c r="AH1523" s="87"/>
      <c r="AI1523" s="87"/>
      <c r="AJ1523" s="87"/>
      <c r="AK1523" s="87"/>
      <c r="AL1523" s="87"/>
      <c r="AM1523" s="87"/>
      <c r="AN1523" s="87"/>
      <c r="AO1523" s="87"/>
      <c r="AP1523" s="87"/>
      <c r="AQ1523" s="87"/>
      <c r="AR1523" s="87"/>
      <c r="AS1523" s="87"/>
      <c r="AT1523" s="87"/>
      <c r="AU1523" s="87"/>
      <c r="AV1523" s="87"/>
      <c r="AW1523" s="87"/>
      <c r="AX1523" s="87"/>
      <c r="AY1523" s="87"/>
      <c r="AZ1523" s="87"/>
      <c r="BA1523" s="87"/>
      <c r="BB1523" s="87"/>
      <c r="BC1523" s="87"/>
      <c r="BD1523" s="87"/>
      <c r="BE1523" s="87"/>
      <c r="BF1523" s="87"/>
      <c r="BG1523" s="87"/>
      <c r="BH1523" s="87"/>
      <c r="BI1523" s="87"/>
      <c r="BJ1523" s="87"/>
      <c r="BK1523" s="87"/>
      <c r="BL1523" s="87"/>
      <c r="BM1523" s="87"/>
      <c r="BN1523" s="87"/>
      <c r="BO1523" s="87"/>
      <c r="BP1523" s="87"/>
      <c r="BQ1523" s="87"/>
      <c r="BR1523" s="87"/>
      <c r="BS1523" s="63"/>
    </row>
    <row r="1524" spans="4:71" s="64" customFormat="1" ht="9.75" customHeight="1" x14ac:dyDescent="0.3">
      <c r="D1524" s="87"/>
      <c r="E1524" s="87"/>
      <c r="F1524" s="87"/>
      <c r="G1524" s="87"/>
      <c r="H1524" s="87"/>
      <c r="I1524" s="87"/>
      <c r="J1524" s="87"/>
      <c r="K1524" s="87"/>
      <c r="L1524" s="87"/>
      <c r="M1524" s="87"/>
      <c r="N1524" s="87"/>
      <c r="O1524" s="87"/>
      <c r="P1524" s="87"/>
      <c r="Q1524" s="87"/>
      <c r="R1524" s="87"/>
      <c r="S1524" s="87"/>
      <c r="T1524" s="87"/>
      <c r="U1524" s="87"/>
      <c r="V1524" s="87"/>
      <c r="W1524" s="87"/>
      <c r="X1524" s="87"/>
      <c r="Y1524" s="87"/>
      <c r="Z1524" s="87"/>
      <c r="AA1524" s="87"/>
      <c r="AB1524" s="87"/>
      <c r="AC1524" s="87"/>
      <c r="AD1524" s="87"/>
      <c r="AE1524" s="87"/>
      <c r="AF1524" s="87"/>
      <c r="AG1524" s="87"/>
      <c r="AH1524" s="87"/>
      <c r="AI1524" s="87"/>
      <c r="AJ1524" s="87"/>
      <c r="AK1524" s="87"/>
      <c r="AL1524" s="87"/>
      <c r="AM1524" s="87"/>
      <c r="AN1524" s="87"/>
      <c r="AO1524" s="87"/>
      <c r="AP1524" s="87"/>
      <c r="AQ1524" s="87"/>
      <c r="AR1524" s="87"/>
      <c r="AS1524" s="87"/>
      <c r="AT1524" s="87"/>
      <c r="AU1524" s="87"/>
      <c r="AV1524" s="87"/>
      <c r="AW1524" s="87"/>
      <c r="AX1524" s="87"/>
      <c r="AY1524" s="87"/>
      <c r="AZ1524" s="87"/>
      <c r="BA1524" s="87"/>
      <c r="BB1524" s="87"/>
      <c r="BC1524" s="87"/>
      <c r="BD1524" s="87"/>
      <c r="BE1524" s="87"/>
      <c r="BF1524" s="87"/>
      <c r="BG1524" s="87"/>
      <c r="BH1524" s="87"/>
      <c r="BI1524" s="87"/>
      <c r="BJ1524" s="87"/>
      <c r="BK1524" s="87"/>
      <c r="BL1524" s="87"/>
      <c r="BM1524" s="87"/>
      <c r="BN1524" s="87"/>
      <c r="BO1524" s="87"/>
      <c r="BP1524" s="87"/>
      <c r="BQ1524" s="87"/>
      <c r="BR1524" s="87"/>
      <c r="BS1524" s="63"/>
    </row>
    <row r="1525" spans="4:71" s="64" customFormat="1" ht="9.75" customHeight="1" x14ac:dyDescent="0.3">
      <c r="D1525" s="87"/>
      <c r="E1525" s="87"/>
      <c r="F1525" s="87"/>
      <c r="G1525" s="87"/>
      <c r="H1525" s="87"/>
      <c r="I1525" s="87"/>
      <c r="J1525" s="87"/>
      <c r="K1525" s="87"/>
      <c r="L1525" s="87"/>
      <c r="M1525" s="87"/>
      <c r="N1525" s="87"/>
      <c r="O1525" s="87"/>
      <c r="P1525" s="87"/>
      <c r="Q1525" s="87"/>
      <c r="R1525" s="87"/>
      <c r="S1525" s="87"/>
      <c r="T1525" s="87"/>
      <c r="U1525" s="87"/>
      <c r="V1525" s="87"/>
      <c r="W1525" s="87"/>
      <c r="X1525" s="87"/>
      <c r="Y1525" s="87"/>
      <c r="Z1525" s="87"/>
      <c r="AA1525" s="87"/>
      <c r="AB1525" s="87"/>
      <c r="AC1525" s="87"/>
      <c r="AD1525" s="87"/>
      <c r="AE1525" s="87"/>
      <c r="AF1525" s="87"/>
      <c r="AG1525" s="87"/>
      <c r="AH1525" s="87"/>
      <c r="AI1525" s="87"/>
      <c r="AJ1525" s="87"/>
      <c r="AK1525" s="87"/>
      <c r="AL1525" s="87"/>
      <c r="AM1525" s="87"/>
      <c r="AN1525" s="87"/>
      <c r="AO1525" s="87"/>
      <c r="AP1525" s="87"/>
      <c r="AQ1525" s="87"/>
      <c r="AR1525" s="87"/>
      <c r="AS1525" s="87"/>
      <c r="AT1525" s="87"/>
      <c r="AU1525" s="87"/>
      <c r="AV1525" s="87"/>
      <c r="AW1525" s="87"/>
      <c r="AX1525" s="87"/>
      <c r="AY1525" s="87"/>
      <c r="AZ1525" s="87"/>
      <c r="BA1525" s="87"/>
      <c r="BB1525" s="87"/>
      <c r="BC1525" s="87"/>
      <c r="BD1525" s="87"/>
      <c r="BE1525" s="87"/>
      <c r="BF1525" s="87"/>
      <c r="BG1525" s="87"/>
      <c r="BH1525" s="87"/>
      <c r="BI1525" s="87"/>
      <c r="BJ1525" s="87"/>
      <c r="BK1525" s="87"/>
      <c r="BL1525" s="87"/>
      <c r="BM1525" s="87"/>
      <c r="BN1525" s="87"/>
      <c r="BO1525" s="87"/>
      <c r="BP1525" s="87"/>
      <c r="BQ1525" s="87"/>
      <c r="BR1525" s="87"/>
      <c r="BS1525" s="63"/>
    </row>
    <row r="1526" spans="4:71" s="64" customFormat="1" ht="9.75" customHeight="1" x14ac:dyDescent="0.3">
      <c r="D1526" s="87"/>
      <c r="E1526" s="87"/>
      <c r="F1526" s="87"/>
      <c r="G1526" s="87"/>
      <c r="H1526" s="87"/>
      <c r="I1526" s="87"/>
      <c r="J1526" s="87"/>
      <c r="K1526" s="87"/>
      <c r="L1526" s="87"/>
      <c r="M1526" s="87"/>
      <c r="N1526" s="87"/>
      <c r="O1526" s="87"/>
      <c r="P1526" s="87"/>
      <c r="Q1526" s="87"/>
      <c r="R1526" s="87"/>
      <c r="S1526" s="87"/>
      <c r="T1526" s="87"/>
      <c r="U1526" s="87"/>
      <c r="V1526" s="87"/>
      <c r="W1526" s="87"/>
      <c r="X1526" s="87"/>
      <c r="Y1526" s="87"/>
      <c r="Z1526" s="87"/>
      <c r="AA1526" s="87"/>
      <c r="AB1526" s="87"/>
      <c r="AC1526" s="87"/>
      <c r="AD1526" s="87"/>
      <c r="AE1526" s="87"/>
      <c r="AF1526" s="87"/>
      <c r="AG1526" s="87"/>
      <c r="AH1526" s="87"/>
      <c r="AI1526" s="87"/>
      <c r="AJ1526" s="87"/>
      <c r="AK1526" s="87"/>
      <c r="AL1526" s="87"/>
      <c r="AM1526" s="87"/>
      <c r="AN1526" s="87"/>
      <c r="AO1526" s="87"/>
      <c r="AP1526" s="87"/>
      <c r="AQ1526" s="87"/>
      <c r="AR1526" s="87"/>
      <c r="AS1526" s="87"/>
      <c r="AT1526" s="87"/>
      <c r="AU1526" s="87"/>
      <c r="AV1526" s="87"/>
      <c r="AW1526" s="87"/>
      <c r="AX1526" s="87"/>
      <c r="AY1526" s="87"/>
      <c r="AZ1526" s="87"/>
      <c r="BA1526" s="87"/>
      <c r="BB1526" s="87"/>
      <c r="BC1526" s="87"/>
      <c r="BD1526" s="87"/>
      <c r="BE1526" s="87"/>
      <c r="BF1526" s="87"/>
      <c r="BG1526" s="87"/>
      <c r="BH1526" s="87"/>
      <c r="BI1526" s="87"/>
      <c r="BJ1526" s="87"/>
      <c r="BK1526" s="87"/>
      <c r="BL1526" s="87"/>
      <c r="BM1526" s="87"/>
      <c r="BN1526" s="87"/>
      <c r="BO1526" s="87"/>
      <c r="BP1526" s="87"/>
      <c r="BQ1526" s="87"/>
      <c r="BR1526" s="87"/>
      <c r="BS1526" s="63"/>
    </row>
    <row r="1527" spans="4:71" s="64" customFormat="1" ht="9.75" customHeight="1" x14ac:dyDescent="0.3">
      <c r="D1527" s="87"/>
      <c r="E1527" s="87"/>
      <c r="F1527" s="87"/>
      <c r="G1527" s="87"/>
      <c r="H1527" s="87"/>
      <c r="I1527" s="87"/>
      <c r="J1527" s="87"/>
      <c r="K1527" s="87"/>
      <c r="L1527" s="87"/>
      <c r="M1527" s="87"/>
      <c r="N1527" s="87"/>
      <c r="O1527" s="87"/>
      <c r="P1527" s="87"/>
      <c r="Q1527" s="87"/>
      <c r="R1527" s="87"/>
      <c r="S1527" s="87"/>
      <c r="T1527" s="87"/>
      <c r="U1527" s="87"/>
      <c r="V1527" s="87"/>
      <c r="W1527" s="87"/>
      <c r="X1527" s="87"/>
      <c r="Y1527" s="87"/>
      <c r="Z1527" s="87"/>
      <c r="AA1527" s="87"/>
      <c r="AB1527" s="87"/>
      <c r="AC1527" s="87"/>
      <c r="AD1527" s="87"/>
      <c r="AE1527" s="87"/>
      <c r="AF1527" s="87"/>
      <c r="AG1527" s="87"/>
      <c r="AH1527" s="87"/>
      <c r="AI1527" s="87"/>
      <c r="AJ1527" s="87"/>
      <c r="AK1527" s="87"/>
      <c r="AL1527" s="87"/>
      <c r="AM1527" s="87"/>
      <c r="AN1527" s="87"/>
      <c r="AO1527" s="87"/>
      <c r="AP1527" s="87"/>
      <c r="AQ1527" s="87"/>
      <c r="AR1527" s="87"/>
      <c r="AS1527" s="87"/>
      <c r="AT1527" s="87"/>
      <c r="AU1527" s="87"/>
      <c r="AV1527" s="87"/>
      <c r="AW1527" s="87"/>
      <c r="AX1527" s="87"/>
      <c r="AY1527" s="87"/>
      <c r="AZ1527" s="87"/>
      <c r="BA1527" s="87"/>
      <c r="BB1527" s="87"/>
      <c r="BC1527" s="87"/>
      <c r="BD1527" s="87"/>
      <c r="BE1527" s="87"/>
      <c r="BF1527" s="87"/>
      <c r="BG1527" s="87"/>
      <c r="BH1527" s="87"/>
      <c r="BI1527" s="87"/>
      <c r="BJ1527" s="87"/>
      <c r="BK1527" s="87"/>
      <c r="BL1527" s="87"/>
      <c r="BM1527" s="87"/>
      <c r="BN1527" s="87"/>
      <c r="BO1527" s="87"/>
      <c r="BP1527" s="87"/>
      <c r="BQ1527" s="87"/>
      <c r="BR1527" s="87"/>
      <c r="BS1527" s="63"/>
    </row>
    <row r="1528" spans="4:71" s="64" customFormat="1" ht="9.75" customHeight="1" x14ac:dyDescent="0.3">
      <c r="D1528" s="87"/>
      <c r="E1528" s="87"/>
      <c r="F1528" s="87"/>
      <c r="G1528" s="87"/>
      <c r="H1528" s="87"/>
      <c r="I1528" s="87"/>
      <c r="J1528" s="87"/>
      <c r="K1528" s="87"/>
      <c r="L1528" s="87"/>
      <c r="M1528" s="87"/>
      <c r="N1528" s="87"/>
      <c r="O1528" s="87"/>
      <c r="P1528" s="87"/>
      <c r="Q1528" s="87"/>
      <c r="R1528" s="87"/>
      <c r="S1528" s="87"/>
      <c r="T1528" s="87"/>
      <c r="U1528" s="87"/>
      <c r="V1528" s="87"/>
      <c r="W1528" s="87"/>
      <c r="X1528" s="87"/>
      <c r="Y1528" s="87"/>
      <c r="Z1528" s="87"/>
      <c r="AA1528" s="87"/>
      <c r="AB1528" s="87"/>
      <c r="AC1528" s="87"/>
      <c r="AD1528" s="87"/>
      <c r="AE1528" s="87"/>
      <c r="AF1528" s="87"/>
      <c r="AG1528" s="87"/>
      <c r="AH1528" s="87"/>
      <c r="AI1528" s="87"/>
      <c r="AJ1528" s="87"/>
      <c r="AK1528" s="87"/>
      <c r="AL1528" s="87"/>
      <c r="AM1528" s="87"/>
      <c r="AN1528" s="87"/>
      <c r="AO1528" s="87"/>
      <c r="AP1528" s="87"/>
      <c r="AQ1528" s="87"/>
      <c r="AR1528" s="87"/>
      <c r="AS1528" s="87"/>
      <c r="AT1528" s="87"/>
      <c r="AU1528" s="87"/>
      <c r="AV1528" s="87"/>
      <c r="AW1528" s="87"/>
      <c r="AX1528" s="87"/>
      <c r="AY1528" s="87"/>
      <c r="AZ1528" s="87"/>
      <c r="BA1528" s="87"/>
      <c r="BB1528" s="87"/>
      <c r="BC1528" s="87"/>
      <c r="BD1528" s="87"/>
      <c r="BE1528" s="87"/>
      <c r="BF1528" s="87"/>
      <c r="BG1528" s="87"/>
      <c r="BH1528" s="87"/>
      <c r="BI1528" s="87"/>
      <c r="BJ1528" s="87"/>
      <c r="BK1528" s="87"/>
      <c r="BL1528" s="87"/>
      <c r="BM1528" s="87"/>
      <c r="BN1528" s="87"/>
      <c r="BO1528" s="87"/>
      <c r="BP1528" s="87"/>
      <c r="BQ1528" s="87"/>
      <c r="BR1528" s="87"/>
      <c r="BS1528" s="63"/>
    </row>
    <row r="1529" spans="4:71" s="64" customFormat="1" ht="9.75" customHeight="1" x14ac:dyDescent="0.3">
      <c r="D1529" s="87"/>
      <c r="E1529" s="87"/>
      <c r="F1529" s="87"/>
      <c r="G1529" s="87"/>
      <c r="H1529" s="87"/>
      <c r="I1529" s="87"/>
      <c r="J1529" s="87"/>
      <c r="K1529" s="87"/>
      <c r="L1529" s="87"/>
      <c r="M1529" s="87"/>
      <c r="N1529" s="87"/>
      <c r="O1529" s="87"/>
      <c r="P1529" s="87"/>
      <c r="Q1529" s="87"/>
      <c r="R1529" s="87"/>
      <c r="S1529" s="87"/>
      <c r="T1529" s="87"/>
      <c r="U1529" s="87"/>
      <c r="V1529" s="87"/>
      <c r="W1529" s="87"/>
      <c r="X1529" s="87"/>
      <c r="Y1529" s="87"/>
      <c r="Z1529" s="87"/>
      <c r="AA1529" s="87"/>
      <c r="AB1529" s="87"/>
      <c r="AC1529" s="87"/>
      <c r="AD1529" s="87"/>
      <c r="AE1529" s="87"/>
      <c r="AF1529" s="87"/>
      <c r="AG1529" s="87"/>
      <c r="AH1529" s="87"/>
      <c r="AI1529" s="87"/>
      <c r="AJ1529" s="87"/>
      <c r="AK1529" s="87"/>
      <c r="AL1529" s="87"/>
      <c r="AM1529" s="87"/>
      <c r="AN1529" s="87"/>
      <c r="AO1529" s="87"/>
      <c r="AP1529" s="87"/>
      <c r="AQ1529" s="87"/>
      <c r="AR1529" s="87"/>
      <c r="AS1529" s="87"/>
      <c r="AT1529" s="87"/>
      <c r="AU1529" s="87"/>
      <c r="AV1529" s="87"/>
      <c r="AW1529" s="87"/>
      <c r="AX1529" s="87"/>
      <c r="AY1529" s="87"/>
      <c r="AZ1529" s="87"/>
      <c r="BA1529" s="87"/>
      <c r="BB1529" s="87"/>
      <c r="BC1529" s="87"/>
      <c r="BD1529" s="87"/>
      <c r="BE1529" s="87"/>
      <c r="BF1529" s="87"/>
      <c r="BG1529" s="87"/>
      <c r="BH1529" s="87"/>
      <c r="BI1529" s="87"/>
      <c r="BJ1529" s="87"/>
      <c r="BK1529" s="87"/>
      <c r="BL1529" s="87"/>
      <c r="BM1529" s="87"/>
      <c r="BN1529" s="87"/>
      <c r="BO1529" s="87"/>
      <c r="BP1529" s="87"/>
      <c r="BQ1529" s="87"/>
      <c r="BR1529" s="87"/>
      <c r="BS1529" s="63"/>
    </row>
    <row r="1530" spans="4:71" s="64" customFormat="1" ht="9.75" customHeight="1" x14ac:dyDescent="0.3">
      <c r="D1530" s="87"/>
      <c r="E1530" s="87"/>
      <c r="F1530" s="87"/>
      <c r="G1530" s="87"/>
      <c r="H1530" s="87"/>
      <c r="I1530" s="87"/>
      <c r="J1530" s="87"/>
      <c r="K1530" s="87"/>
      <c r="L1530" s="87"/>
      <c r="M1530" s="87"/>
      <c r="N1530" s="87"/>
      <c r="O1530" s="87"/>
      <c r="P1530" s="87"/>
      <c r="Q1530" s="87"/>
      <c r="R1530" s="87"/>
      <c r="S1530" s="87"/>
      <c r="T1530" s="87"/>
      <c r="U1530" s="87"/>
      <c r="V1530" s="87"/>
      <c r="W1530" s="87"/>
      <c r="X1530" s="87"/>
      <c r="Y1530" s="87"/>
      <c r="Z1530" s="87"/>
      <c r="AA1530" s="87"/>
      <c r="AB1530" s="87"/>
      <c r="AC1530" s="87"/>
      <c r="AD1530" s="87"/>
      <c r="AE1530" s="87"/>
      <c r="AF1530" s="87"/>
      <c r="AG1530" s="87"/>
      <c r="AH1530" s="87"/>
      <c r="AI1530" s="87"/>
      <c r="AJ1530" s="87"/>
      <c r="AK1530" s="87"/>
      <c r="AL1530" s="87"/>
      <c r="AM1530" s="87"/>
      <c r="AN1530" s="87"/>
      <c r="AO1530" s="87"/>
      <c r="AP1530" s="87"/>
      <c r="AQ1530" s="87"/>
      <c r="AR1530" s="87"/>
      <c r="AS1530" s="87"/>
      <c r="AT1530" s="87"/>
      <c r="AU1530" s="87"/>
      <c r="AV1530" s="87"/>
      <c r="AW1530" s="87"/>
      <c r="AX1530" s="87"/>
      <c r="AY1530" s="87"/>
      <c r="AZ1530" s="87"/>
      <c r="BA1530" s="87"/>
      <c r="BB1530" s="87"/>
      <c r="BC1530" s="87"/>
      <c r="BD1530" s="87"/>
      <c r="BE1530" s="87"/>
      <c r="BF1530" s="87"/>
      <c r="BG1530" s="87"/>
      <c r="BH1530" s="87"/>
      <c r="BI1530" s="87"/>
      <c r="BJ1530" s="87"/>
      <c r="BK1530" s="87"/>
      <c r="BL1530" s="87"/>
      <c r="BM1530" s="87"/>
      <c r="BN1530" s="87"/>
      <c r="BO1530" s="87"/>
      <c r="BP1530" s="87"/>
      <c r="BQ1530" s="87"/>
      <c r="BR1530" s="87"/>
      <c r="BS1530" s="63"/>
    </row>
    <row r="1531" spans="4:71" s="64" customFormat="1" ht="9.75" customHeight="1" x14ac:dyDescent="0.3">
      <c r="D1531" s="87"/>
      <c r="E1531" s="87"/>
      <c r="F1531" s="87"/>
      <c r="G1531" s="87"/>
      <c r="H1531" s="87"/>
      <c r="I1531" s="87"/>
      <c r="J1531" s="87"/>
      <c r="K1531" s="87"/>
      <c r="L1531" s="87"/>
      <c r="M1531" s="87"/>
      <c r="N1531" s="87"/>
      <c r="O1531" s="87"/>
      <c r="P1531" s="87"/>
      <c r="Q1531" s="87"/>
      <c r="R1531" s="87"/>
      <c r="S1531" s="87"/>
      <c r="T1531" s="87"/>
      <c r="U1531" s="87"/>
      <c r="V1531" s="87"/>
      <c r="W1531" s="87"/>
      <c r="X1531" s="87"/>
      <c r="Y1531" s="87"/>
      <c r="Z1531" s="87"/>
      <c r="AA1531" s="87"/>
      <c r="AB1531" s="87"/>
      <c r="AC1531" s="87"/>
      <c r="AD1531" s="87"/>
      <c r="AE1531" s="87"/>
      <c r="AF1531" s="87"/>
      <c r="AG1531" s="87"/>
      <c r="AH1531" s="87"/>
      <c r="AI1531" s="87"/>
      <c r="AJ1531" s="87"/>
      <c r="AK1531" s="87"/>
      <c r="AL1531" s="87"/>
      <c r="AM1531" s="87"/>
      <c r="AN1531" s="87"/>
      <c r="AO1531" s="87"/>
      <c r="AP1531" s="87"/>
      <c r="AQ1531" s="87"/>
      <c r="AR1531" s="87"/>
      <c r="AS1531" s="87"/>
      <c r="AT1531" s="87"/>
      <c r="AU1531" s="87"/>
      <c r="AV1531" s="87"/>
      <c r="AW1531" s="87"/>
      <c r="AX1531" s="87"/>
      <c r="AY1531" s="87"/>
      <c r="AZ1531" s="87"/>
      <c r="BA1531" s="87"/>
      <c r="BB1531" s="87"/>
      <c r="BC1531" s="87"/>
      <c r="BD1531" s="87"/>
      <c r="BE1531" s="87"/>
      <c r="BF1531" s="87"/>
      <c r="BG1531" s="87"/>
      <c r="BH1531" s="87"/>
      <c r="BI1531" s="87"/>
      <c r="BJ1531" s="87"/>
      <c r="BK1531" s="87"/>
      <c r="BL1531" s="87"/>
      <c r="BM1531" s="87"/>
      <c r="BN1531" s="87"/>
      <c r="BO1531" s="87"/>
      <c r="BP1531" s="87"/>
      <c r="BQ1531" s="87"/>
      <c r="BR1531" s="87"/>
      <c r="BS1531" s="63"/>
    </row>
    <row r="1532" spans="4:71" s="64" customFormat="1" ht="9.75" customHeight="1" x14ac:dyDescent="0.3">
      <c r="D1532" s="87"/>
      <c r="E1532" s="87"/>
      <c r="F1532" s="87"/>
      <c r="G1532" s="87"/>
      <c r="H1532" s="87"/>
      <c r="I1532" s="87"/>
      <c r="J1532" s="87"/>
      <c r="K1532" s="87"/>
      <c r="L1532" s="87"/>
      <c r="M1532" s="87"/>
      <c r="N1532" s="87"/>
      <c r="O1532" s="87"/>
      <c r="P1532" s="87"/>
      <c r="Q1532" s="87"/>
      <c r="R1532" s="87"/>
      <c r="S1532" s="87"/>
      <c r="T1532" s="87"/>
      <c r="U1532" s="87"/>
      <c r="V1532" s="87"/>
      <c r="W1532" s="87"/>
      <c r="X1532" s="87"/>
      <c r="Y1532" s="87"/>
      <c r="Z1532" s="87"/>
      <c r="AA1532" s="87"/>
      <c r="AB1532" s="87"/>
      <c r="AC1532" s="87"/>
      <c r="AD1532" s="87"/>
      <c r="AE1532" s="87"/>
      <c r="AF1532" s="87"/>
      <c r="AG1532" s="87"/>
      <c r="AH1532" s="87"/>
      <c r="AI1532" s="87"/>
      <c r="AJ1532" s="87"/>
      <c r="AK1532" s="87"/>
      <c r="AL1532" s="87"/>
      <c r="AM1532" s="87"/>
      <c r="AN1532" s="87"/>
      <c r="AO1532" s="87"/>
      <c r="AP1532" s="87"/>
      <c r="AQ1532" s="87"/>
      <c r="AR1532" s="87"/>
      <c r="AS1532" s="87"/>
      <c r="AT1532" s="87"/>
      <c r="AU1532" s="87"/>
      <c r="AV1532" s="87"/>
      <c r="AW1532" s="87"/>
      <c r="AX1532" s="87"/>
      <c r="AY1532" s="87"/>
      <c r="AZ1532" s="87"/>
      <c r="BA1532" s="87"/>
      <c r="BB1532" s="87"/>
      <c r="BC1532" s="87"/>
      <c r="BD1532" s="87"/>
      <c r="BE1532" s="87"/>
      <c r="BF1532" s="87"/>
      <c r="BG1532" s="87"/>
      <c r="BH1532" s="87"/>
      <c r="BI1532" s="87"/>
      <c r="BJ1532" s="87"/>
      <c r="BK1532" s="87"/>
      <c r="BL1532" s="87"/>
      <c r="BM1532" s="87"/>
      <c r="BN1532" s="87"/>
      <c r="BO1532" s="87"/>
      <c r="BP1532" s="87"/>
      <c r="BQ1532" s="87"/>
      <c r="BR1532" s="87"/>
      <c r="BS1532" s="63"/>
    </row>
    <row r="1533" spans="4:71" s="64" customFormat="1" ht="9.75" customHeight="1" x14ac:dyDescent="0.3">
      <c r="D1533" s="87"/>
      <c r="E1533" s="87"/>
      <c r="F1533" s="87"/>
      <c r="G1533" s="87"/>
      <c r="H1533" s="87"/>
      <c r="I1533" s="87"/>
      <c r="J1533" s="87"/>
      <c r="K1533" s="87"/>
      <c r="L1533" s="87"/>
      <c r="M1533" s="87"/>
      <c r="N1533" s="87"/>
      <c r="O1533" s="87"/>
      <c r="P1533" s="87"/>
      <c r="Q1533" s="87"/>
      <c r="R1533" s="87"/>
      <c r="S1533" s="87"/>
      <c r="T1533" s="87"/>
      <c r="U1533" s="87"/>
      <c r="V1533" s="87"/>
      <c r="W1533" s="87"/>
      <c r="X1533" s="87"/>
      <c r="Y1533" s="87"/>
      <c r="Z1533" s="87"/>
      <c r="AA1533" s="87"/>
      <c r="AB1533" s="87"/>
      <c r="AC1533" s="87"/>
      <c r="AD1533" s="87"/>
      <c r="AE1533" s="87"/>
      <c r="AF1533" s="87"/>
      <c r="AG1533" s="87"/>
      <c r="AH1533" s="87"/>
      <c r="AI1533" s="87"/>
      <c r="AJ1533" s="87"/>
      <c r="AK1533" s="87"/>
      <c r="AL1533" s="87"/>
      <c r="AM1533" s="87"/>
      <c r="AN1533" s="87"/>
      <c r="AO1533" s="87"/>
      <c r="AP1533" s="87"/>
      <c r="AQ1533" s="87"/>
      <c r="AR1533" s="87"/>
      <c r="AS1533" s="87"/>
      <c r="AT1533" s="87"/>
      <c r="AU1533" s="87"/>
      <c r="AV1533" s="87"/>
      <c r="AW1533" s="87"/>
      <c r="AX1533" s="87"/>
      <c r="AY1533" s="87"/>
      <c r="AZ1533" s="87"/>
      <c r="BA1533" s="87"/>
      <c r="BB1533" s="87"/>
      <c r="BC1533" s="87"/>
      <c r="BD1533" s="87"/>
      <c r="BE1533" s="87"/>
      <c r="BF1533" s="87"/>
      <c r="BG1533" s="87"/>
      <c r="BH1533" s="87"/>
      <c r="BI1533" s="87"/>
      <c r="BJ1533" s="87"/>
      <c r="BK1533" s="87"/>
      <c r="BL1533" s="87"/>
      <c r="BM1533" s="87"/>
      <c r="BN1533" s="87"/>
      <c r="BO1533" s="87"/>
      <c r="BP1533" s="87"/>
      <c r="BQ1533" s="87"/>
      <c r="BR1533" s="87"/>
      <c r="BS1533" s="63"/>
    </row>
    <row r="1534" spans="4:71" s="64" customFormat="1" ht="9.75" customHeight="1" x14ac:dyDescent="0.3">
      <c r="D1534" s="87"/>
      <c r="E1534" s="87"/>
      <c r="F1534" s="87"/>
      <c r="G1534" s="87"/>
      <c r="H1534" s="87"/>
      <c r="I1534" s="87"/>
      <c r="J1534" s="87"/>
      <c r="K1534" s="87"/>
      <c r="L1534" s="87"/>
      <c r="M1534" s="87"/>
      <c r="N1534" s="87"/>
      <c r="O1534" s="87"/>
      <c r="P1534" s="87"/>
      <c r="Q1534" s="87"/>
      <c r="R1534" s="87"/>
      <c r="S1534" s="87"/>
      <c r="T1534" s="87"/>
      <c r="U1534" s="87"/>
      <c r="V1534" s="87"/>
      <c r="W1534" s="87"/>
      <c r="X1534" s="87"/>
      <c r="Y1534" s="87"/>
      <c r="Z1534" s="87"/>
      <c r="AA1534" s="87"/>
      <c r="AB1534" s="87"/>
      <c r="AC1534" s="87"/>
      <c r="AD1534" s="87"/>
      <c r="AE1534" s="87"/>
      <c r="AF1534" s="87"/>
      <c r="AG1534" s="87"/>
      <c r="AH1534" s="87"/>
      <c r="AI1534" s="87"/>
      <c r="AJ1534" s="87"/>
      <c r="AK1534" s="87"/>
      <c r="AL1534" s="87"/>
      <c r="AM1534" s="87"/>
      <c r="AN1534" s="87"/>
      <c r="AO1534" s="87"/>
      <c r="AP1534" s="87"/>
      <c r="AQ1534" s="87"/>
      <c r="AR1534" s="87"/>
      <c r="AS1534" s="87"/>
      <c r="AT1534" s="87"/>
      <c r="AU1534" s="87"/>
      <c r="AV1534" s="87"/>
      <c r="AW1534" s="87"/>
      <c r="AX1534" s="87"/>
      <c r="AY1534" s="87"/>
      <c r="AZ1534" s="87"/>
      <c r="BA1534" s="87"/>
      <c r="BB1534" s="87"/>
      <c r="BC1534" s="87"/>
      <c r="BD1534" s="87"/>
      <c r="BE1534" s="87"/>
      <c r="BF1534" s="87"/>
      <c r="BG1534" s="87"/>
      <c r="BH1534" s="87"/>
      <c r="BI1534" s="87"/>
      <c r="BJ1534" s="87"/>
      <c r="BK1534" s="87"/>
      <c r="BL1534" s="87"/>
      <c r="BM1534" s="87"/>
      <c r="BN1534" s="87"/>
      <c r="BO1534" s="87"/>
      <c r="BP1534" s="87"/>
      <c r="BQ1534" s="87"/>
      <c r="BR1534" s="87"/>
      <c r="BS1534" s="63"/>
    </row>
    <row r="1535" spans="4:71" s="64" customFormat="1" ht="9.75" customHeight="1" x14ac:dyDescent="0.3">
      <c r="D1535" s="87"/>
      <c r="E1535" s="87"/>
      <c r="F1535" s="87"/>
      <c r="G1535" s="87"/>
      <c r="H1535" s="87"/>
      <c r="I1535" s="87"/>
      <c r="J1535" s="87"/>
      <c r="K1535" s="87"/>
      <c r="L1535" s="87"/>
      <c r="M1535" s="87"/>
      <c r="N1535" s="87"/>
      <c r="O1535" s="87"/>
      <c r="P1535" s="87"/>
      <c r="Q1535" s="87"/>
      <c r="R1535" s="87"/>
      <c r="S1535" s="87"/>
      <c r="T1535" s="87"/>
      <c r="U1535" s="87"/>
      <c r="V1535" s="87"/>
      <c r="W1535" s="87"/>
      <c r="X1535" s="87"/>
      <c r="Y1535" s="87"/>
      <c r="Z1535" s="87"/>
      <c r="AA1535" s="87"/>
      <c r="AB1535" s="87"/>
      <c r="AC1535" s="87"/>
      <c r="AD1535" s="87"/>
      <c r="AE1535" s="87"/>
      <c r="AF1535" s="87"/>
      <c r="AG1535" s="87"/>
      <c r="AH1535" s="87"/>
      <c r="AI1535" s="87"/>
      <c r="AJ1535" s="87"/>
      <c r="AK1535" s="87"/>
      <c r="AL1535" s="87"/>
      <c r="AM1535" s="87"/>
      <c r="AN1535" s="87"/>
      <c r="AO1535" s="87"/>
      <c r="AP1535" s="87"/>
      <c r="AQ1535" s="87"/>
      <c r="AR1535" s="87"/>
      <c r="AS1535" s="87"/>
      <c r="AT1535" s="87"/>
      <c r="AU1535" s="87"/>
      <c r="AV1535" s="87"/>
      <c r="AW1535" s="87"/>
      <c r="AX1535" s="87"/>
      <c r="AY1535" s="87"/>
      <c r="AZ1535" s="87"/>
      <c r="BA1535" s="87"/>
      <c r="BB1535" s="87"/>
      <c r="BC1535" s="87"/>
      <c r="BD1535" s="87"/>
      <c r="BE1535" s="87"/>
      <c r="BF1535" s="87"/>
      <c r="BG1535" s="87"/>
      <c r="BH1535" s="87"/>
      <c r="BI1535" s="87"/>
      <c r="BJ1535" s="87"/>
      <c r="BK1535" s="87"/>
      <c r="BL1535" s="87"/>
      <c r="BM1535" s="87"/>
      <c r="BN1535" s="87"/>
      <c r="BO1535" s="87"/>
      <c r="BP1535" s="87"/>
      <c r="BQ1535" s="87"/>
      <c r="BR1535" s="87"/>
      <c r="BS1535" s="63"/>
    </row>
    <row r="1536" spans="4:71" s="64" customFormat="1" ht="9.75" customHeight="1" x14ac:dyDescent="0.3">
      <c r="D1536" s="87"/>
      <c r="E1536" s="87"/>
      <c r="F1536" s="87"/>
      <c r="G1536" s="87"/>
      <c r="H1536" s="87"/>
      <c r="I1536" s="87"/>
      <c r="J1536" s="87"/>
      <c r="K1536" s="87"/>
      <c r="L1536" s="87"/>
      <c r="M1536" s="87"/>
      <c r="N1536" s="87"/>
      <c r="O1536" s="87"/>
      <c r="P1536" s="87"/>
      <c r="Q1536" s="87"/>
      <c r="R1536" s="87"/>
      <c r="S1536" s="87"/>
      <c r="T1536" s="87"/>
      <c r="U1536" s="87"/>
      <c r="V1536" s="87"/>
      <c r="W1536" s="87"/>
      <c r="X1536" s="87"/>
      <c r="Y1536" s="87"/>
      <c r="Z1536" s="87"/>
      <c r="AA1536" s="87"/>
      <c r="AB1536" s="87"/>
      <c r="AC1536" s="87"/>
      <c r="AD1536" s="87"/>
      <c r="AE1536" s="87"/>
      <c r="AF1536" s="87"/>
      <c r="AG1536" s="87"/>
      <c r="AH1536" s="87"/>
      <c r="AI1536" s="87"/>
      <c r="AJ1536" s="87"/>
      <c r="AK1536" s="87"/>
      <c r="AL1536" s="87"/>
      <c r="AM1536" s="87"/>
      <c r="AN1536" s="87"/>
      <c r="AO1536" s="87"/>
      <c r="AP1536" s="87"/>
      <c r="AQ1536" s="87"/>
      <c r="AR1536" s="87"/>
      <c r="AS1536" s="87"/>
      <c r="AT1536" s="87"/>
      <c r="AU1536" s="87"/>
      <c r="AV1536" s="87"/>
      <c r="AW1536" s="87"/>
      <c r="AX1536" s="87"/>
      <c r="AY1536" s="87"/>
      <c r="AZ1536" s="87"/>
      <c r="BA1536" s="87"/>
      <c r="BB1536" s="87"/>
      <c r="BC1536" s="87"/>
      <c r="BD1536" s="87"/>
      <c r="BE1536" s="87"/>
      <c r="BF1536" s="87"/>
      <c r="BG1536" s="87"/>
      <c r="BH1536" s="87"/>
      <c r="BI1536" s="87"/>
      <c r="BJ1536" s="87"/>
      <c r="BK1536" s="87"/>
      <c r="BL1536" s="87"/>
      <c r="BM1536" s="87"/>
      <c r="BN1536" s="87"/>
      <c r="BO1536" s="87"/>
      <c r="BP1536" s="87"/>
      <c r="BQ1536" s="87"/>
      <c r="BR1536" s="87"/>
      <c r="BS1536" s="63"/>
    </row>
    <row r="1537" spans="4:71" s="64" customFormat="1" ht="9.75" customHeight="1" x14ac:dyDescent="0.3">
      <c r="D1537" s="87"/>
      <c r="E1537" s="87"/>
      <c r="F1537" s="87"/>
      <c r="G1537" s="87"/>
      <c r="H1537" s="87"/>
      <c r="I1537" s="87"/>
      <c r="J1537" s="87"/>
      <c r="K1537" s="87"/>
      <c r="L1537" s="87"/>
      <c r="M1537" s="87"/>
      <c r="N1537" s="87"/>
      <c r="O1537" s="87"/>
      <c r="P1537" s="87"/>
      <c r="Q1537" s="87"/>
      <c r="R1537" s="87"/>
      <c r="S1537" s="87"/>
      <c r="T1537" s="87"/>
      <c r="U1537" s="87"/>
      <c r="V1537" s="87"/>
      <c r="W1537" s="87"/>
      <c r="X1537" s="87"/>
      <c r="Y1537" s="87"/>
      <c r="Z1537" s="87"/>
      <c r="AA1537" s="87"/>
      <c r="AB1537" s="87"/>
      <c r="AC1537" s="87"/>
      <c r="AD1537" s="87"/>
      <c r="AE1537" s="87"/>
      <c r="AF1537" s="87"/>
      <c r="AG1537" s="87"/>
      <c r="AH1537" s="87"/>
      <c r="AI1537" s="87"/>
      <c r="AJ1537" s="87"/>
      <c r="AK1537" s="87"/>
      <c r="AL1537" s="87"/>
      <c r="AM1537" s="87"/>
      <c r="AN1537" s="87"/>
      <c r="AO1537" s="87"/>
      <c r="AP1537" s="87"/>
      <c r="AQ1537" s="87"/>
      <c r="AR1537" s="87"/>
      <c r="AS1537" s="87"/>
      <c r="AT1537" s="87"/>
      <c r="AU1537" s="87"/>
      <c r="AV1537" s="87"/>
      <c r="AW1537" s="87"/>
      <c r="AX1537" s="87"/>
      <c r="AY1537" s="87"/>
      <c r="AZ1537" s="87"/>
      <c r="BA1537" s="87"/>
      <c r="BB1537" s="87"/>
      <c r="BC1537" s="87"/>
      <c r="BD1537" s="87"/>
      <c r="BE1537" s="87"/>
      <c r="BF1537" s="87"/>
      <c r="BG1537" s="87"/>
      <c r="BH1537" s="87"/>
      <c r="BI1537" s="87"/>
      <c r="BJ1537" s="87"/>
      <c r="BK1537" s="87"/>
      <c r="BL1537" s="87"/>
      <c r="BM1537" s="87"/>
      <c r="BN1537" s="87"/>
      <c r="BO1537" s="87"/>
      <c r="BP1537" s="87"/>
      <c r="BQ1537" s="87"/>
      <c r="BR1537" s="87"/>
      <c r="BS1537" s="63"/>
    </row>
    <row r="1538" spans="4:71" s="64" customFormat="1" ht="9.75" customHeight="1" x14ac:dyDescent="0.3">
      <c r="D1538" s="87"/>
      <c r="E1538" s="87"/>
      <c r="F1538" s="87"/>
      <c r="G1538" s="87"/>
      <c r="H1538" s="87"/>
      <c r="I1538" s="87"/>
      <c r="J1538" s="87"/>
      <c r="K1538" s="87"/>
      <c r="L1538" s="87"/>
      <c r="M1538" s="87"/>
      <c r="N1538" s="87"/>
      <c r="O1538" s="87"/>
      <c r="P1538" s="87"/>
      <c r="Q1538" s="87"/>
      <c r="R1538" s="87"/>
      <c r="S1538" s="87"/>
      <c r="T1538" s="87"/>
      <c r="U1538" s="87"/>
      <c r="V1538" s="87"/>
      <c r="W1538" s="87"/>
      <c r="X1538" s="87"/>
      <c r="Y1538" s="87"/>
      <c r="Z1538" s="87"/>
      <c r="AA1538" s="87"/>
      <c r="AB1538" s="87"/>
      <c r="AC1538" s="87"/>
      <c r="AD1538" s="87"/>
      <c r="AE1538" s="87"/>
      <c r="AF1538" s="87"/>
      <c r="AG1538" s="87"/>
      <c r="AH1538" s="87"/>
      <c r="AI1538" s="87"/>
      <c r="AJ1538" s="87"/>
      <c r="AK1538" s="87"/>
      <c r="AL1538" s="87"/>
      <c r="AM1538" s="87"/>
      <c r="AN1538" s="87"/>
      <c r="AO1538" s="87"/>
      <c r="AP1538" s="87"/>
      <c r="AQ1538" s="87"/>
      <c r="AR1538" s="87"/>
      <c r="AS1538" s="87"/>
      <c r="AT1538" s="87"/>
      <c r="AU1538" s="87"/>
      <c r="AV1538" s="87"/>
      <c r="AW1538" s="87"/>
      <c r="AX1538" s="87"/>
      <c r="AY1538" s="87"/>
      <c r="AZ1538" s="87"/>
      <c r="BA1538" s="87"/>
      <c r="BB1538" s="87"/>
      <c r="BC1538" s="87"/>
      <c r="BD1538" s="87"/>
      <c r="BE1538" s="87"/>
      <c r="BF1538" s="87"/>
      <c r="BG1538" s="87"/>
      <c r="BH1538" s="87"/>
      <c r="BI1538" s="87"/>
      <c r="BJ1538" s="87"/>
      <c r="BK1538" s="87"/>
      <c r="BL1538" s="87"/>
      <c r="BM1538" s="87"/>
      <c r="BN1538" s="87"/>
      <c r="BO1538" s="87"/>
      <c r="BP1538" s="87"/>
      <c r="BQ1538" s="87"/>
      <c r="BR1538" s="87"/>
      <c r="BS1538" s="63"/>
    </row>
    <row r="1539" spans="4:71" s="64" customFormat="1" ht="9.75" customHeight="1" x14ac:dyDescent="0.3">
      <c r="D1539" s="87"/>
      <c r="E1539" s="87"/>
      <c r="F1539" s="87"/>
      <c r="G1539" s="87"/>
      <c r="H1539" s="87"/>
      <c r="I1539" s="87"/>
      <c r="J1539" s="87"/>
      <c r="K1539" s="87"/>
      <c r="L1539" s="87"/>
      <c r="M1539" s="87"/>
      <c r="N1539" s="87"/>
      <c r="O1539" s="87"/>
      <c r="P1539" s="87"/>
      <c r="Q1539" s="87"/>
      <c r="R1539" s="87"/>
      <c r="S1539" s="87"/>
      <c r="T1539" s="87"/>
      <c r="U1539" s="87"/>
      <c r="V1539" s="87"/>
      <c r="W1539" s="87"/>
      <c r="X1539" s="87"/>
      <c r="Y1539" s="87"/>
      <c r="Z1539" s="87"/>
      <c r="AA1539" s="87"/>
      <c r="AB1539" s="87"/>
      <c r="AC1539" s="87"/>
      <c r="AD1539" s="87"/>
      <c r="AE1539" s="87"/>
      <c r="AF1539" s="87"/>
      <c r="AG1539" s="87"/>
      <c r="AH1539" s="87"/>
      <c r="AI1539" s="87"/>
      <c r="AJ1539" s="87"/>
      <c r="AK1539" s="87"/>
      <c r="AL1539" s="87"/>
      <c r="AM1539" s="87"/>
      <c r="AN1539" s="87"/>
      <c r="AO1539" s="87"/>
      <c r="AP1539" s="87"/>
      <c r="AQ1539" s="87"/>
      <c r="AR1539" s="87"/>
      <c r="AS1539" s="87"/>
      <c r="AT1539" s="87"/>
      <c r="AU1539" s="87"/>
      <c r="AV1539" s="87"/>
      <c r="AW1539" s="87"/>
      <c r="AX1539" s="87"/>
      <c r="AY1539" s="87"/>
      <c r="AZ1539" s="87"/>
      <c r="BA1539" s="87"/>
      <c r="BB1539" s="87"/>
      <c r="BC1539" s="87"/>
      <c r="BD1539" s="87"/>
      <c r="BE1539" s="87"/>
      <c r="BF1539" s="87"/>
      <c r="BG1539" s="87"/>
      <c r="BH1539" s="87"/>
      <c r="BI1539" s="87"/>
      <c r="BJ1539" s="87"/>
      <c r="BK1539" s="87"/>
      <c r="BL1539" s="87"/>
      <c r="BM1539" s="87"/>
      <c r="BN1539" s="87"/>
      <c r="BO1539" s="87"/>
      <c r="BP1539" s="87"/>
      <c r="BQ1539" s="87"/>
      <c r="BR1539" s="87"/>
      <c r="BS1539" s="63"/>
    </row>
    <row r="1540" spans="4:71" s="64" customFormat="1" ht="9.75" customHeight="1" x14ac:dyDescent="0.3">
      <c r="D1540" s="87"/>
      <c r="E1540" s="87"/>
      <c r="F1540" s="87"/>
      <c r="G1540" s="87"/>
      <c r="H1540" s="87"/>
      <c r="I1540" s="87"/>
      <c r="J1540" s="87"/>
      <c r="K1540" s="87"/>
      <c r="L1540" s="87"/>
      <c r="M1540" s="87"/>
      <c r="N1540" s="87"/>
      <c r="O1540" s="87"/>
      <c r="P1540" s="87"/>
      <c r="Q1540" s="87"/>
      <c r="R1540" s="87"/>
      <c r="S1540" s="87"/>
      <c r="T1540" s="87"/>
      <c r="U1540" s="87"/>
      <c r="V1540" s="87"/>
      <c r="W1540" s="87"/>
      <c r="X1540" s="87"/>
      <c r="Y1540" s="87"/>
      <c r="Z1540" s="87"/>
      <c r="AA1540" s="87"/>
      <c r="AB1540" s="87"/>
      <c r="AC1540" s="87"/>
      <c r="AD1540" s="87"/>
      <c r="AE1540" s="87"/>
      <c r="AF1540" s="87"/>
      <c r="AG1540" s="87"/>
      <c r="AH1540" s="87"/>
      <c r="AI1540" s="87"/>
      <c r="AJ1540" s="87"/>
      <c r="AK1540" s="87"/>
      <c r="AL1540" s="87"/>
      <c r="AM1540" s="87"/>
      <c r="AN1540" s="87"/>
      <c r="AO1540" s="87"/>
      <c r="AP1540" s="87"/>
      <c r="AQ1540" s="87"/>
      <c r="AR1540" s="87"/>
      <c r="AS1540" s="87"/>
      <c r="AT1540" s="87"/>
      <c r="AU1540" s="87"/>
      <c r="AV1540" s="87"/>
      <c r="AW1540" s="87"/>
      <c r="AX1540" s="87"/>
      <c r="AY1540" s="87"/>
      <c r="AZ1540" s="87"/>
      <c r="BA1540" s="87"/>
      <c r="BB1540" s="87"/>
      <c r="BC1540" s="87"/>
      <c r="BD1540" s="87"/>
      <c r="BE1540" s="87"/>
      <c r="BF1540" s="87"/>
      <c r="BG1540" s="87"/>
      <c r="BH1540" s="87"/>
      <c r="BI1540" s="87"/>
      <c r="BJ1540" s="87"/>
      <c r="BK1540" s="87"/>
      <c r="BL1540" s="87"/>
      <c r="BM1540" s="87"/>
      <c r="BN1540" s="87"/>
      <c r="BO1540" s="87"/>
      <c r="BP1540" s="87"/>
      <c r="BQ1540" s="87"/>
      <c r="BR1540" s="87"/>
      <c r="BS1540" s="63"/>
    </row>
    <row r="1541" spans="4:71" s="64" customFormat="1" ht="9.75" customHeight="1" x14ac:dyDescent="0.3">
      <c r="D1541" s="87"/>
      <c r="E1541" s="87"/>
      <c r="F1541" s="87"/>
      <c r="G1541" s="87"/>
      <c r="H1541" s="87"/>
      <c r="I1541" s="87"/>
      <c r="J1541" s="87"/>
      <c r="K1541" s="87"/>
      <c r="L1541" s="87"/>
      <c r="M1541" s="87"/>
      <c r="N1541" s="87"/>
      <c r="O1541" s="87"/>
      <c r="P1541" s="87"/>
      <c r="Q1541" s="87"/>
      <c r="R1541" s="87"/>
      <c r="S1541" s="87"/>
      <c r="T1541" s="87"/>
      <c r="U1541" s="87"/>
      <c r="V1541" s="87"/>
      <c r="W1541" s="87"/>
      <c r="X1541" s="87"/>
      <c r="Y1541" s="87"/>
      <c r="Z1541" s="87"/>
      <c r="AA1541" s="87"/>
      <c r="AB1541" s="87"/>
      <c r="AC1541" s="87"/>
      <c r="AD1541" s="87"/>
      <c r="AE1541" s="87"/>
      <c r="AF1541" s="87"/>
      <c r="AG1541" s="87"/>
      <c r="AH1541" s="87"/>
      <c r="AI1541" s="87"/>
      <c r="AJ1541" s="87"/>
      <c r="AK1541" s="87"/>
      <c r="AL1541" s="87"/>
      <c r="AM1541" s="87"/>
      <c r="AN1541" s="87"/>
      <c r="AO1541" s="87"/>
      <c r="AP1541" s="87"/>
      <c r="AQ1541" s="87"/>
      <c r="AR1541" s="87"/>
      <c r="AS1541" s="87"/>
      <c r="AT1541" s="87"/>
      <c r="AU1541" s="87"/>
      <c r="AV1541" s="87"/>
      <c r="AW1541" s="87"/>
      <c r="AX1541" s="87"/>
      <c r="AY1541" s="87"/>
      <c r="AZ1541" s="87"/>
      <c r="BA1541" s="87"/>
      <c r="BB1541" s="87"/>
      <c r="BC1541" s="87"/>
      <c r="BD1541" s="87"/>
      <c r="BE1541" s="87"/>
      <c r="BF1541" s="87"/>
      <c r="BG1541" s="87"/>
      <c r="BH1541" s="87"/>
      <c r="BI1541" s="87"/>
      <c r="BJ1541" s="87"/>
      <c r="BK1541" s="87"/>
      <c r="BL1541" s="87"/>
      <c r="BM1541" s="87"/>
      <c r="BN1541" s="87"/>
      <c r="BO1541" s="87"/>
      <c r="BP1541" s="87"/>
      <c r="BQ1541" s="87"/>
      <c r="BR1541" s="87"/>
      <c r="BS1541" s="63"/>
    </row>
    <row r="1542" spans="4:71" s="64" customFormat="1" ht="9.75" customHeight="1" x14ac:dyDescent="0.3">
      <c r="D1542" s="87"/>
      <c r="E1542" s="87"/>
      <c r="F1542" s="87"/>
      <c r="G1542" s="87"/>
      <c r="H1542" s="87"/>
      <c r="I1542" s="87"/>
      <c r="J1542" s="87"/>
      <c r="K1542" s="87"/>
      <c r="L1542" s="87"/>
      <c r="M1542" s="87"/>
      <c r="N1542" s="87"/>
      <c r="O1542" s="87"/>
      <c r="P1542" s="87"/>
      <c r="Q1542" s="87"/>
      <c r="R1542" s="87"/>
      <c r="S1542" s="87"/>
      <c r="T1542" s="87"/>
      <c r="U1542" s="87"/>
      <c r="V1542" s="87"/>
      <c r="W1542" s="87"/>
      <c r="X1542" s="87"/>
      <c r="Y1542" s="87"/>
      <c r="Z1542" s="87"/>
      <c r="AA1542" s="87"/>
      <c r="AB1542" s="87"/>
      <c r="AC1542" s="87"/>
      <c r="AD1542" s="87"/>
      <c r="AE1542" s="87"/>
      <c r="AF1542" s="87"/>
      <c r="AG1542" s="87"/>
      <c r="AH1542" s="87"/>
      <c r="AI1542" s="87"/>
      <c r="AJ1542" s="87"/>
      <c r="AK1542" s="87"/>
      <c r="AL1542" s="87"/>
      <c r="AM1542" s="87"/>
      <c r="AN1542" s="87"/>
      <c r="AO1542" s="87"/>
      <c r="AP1542" s="87"/>
      <c r="AQ1542" s="87"/>
      <c r="AR1542" s="87"/>
      <c r="AS1542" s="87"/>
      <c r="AT1542" s="87"/>
      <c r="AU1542" s="87"/>
      <c r="AV1542" s="87"/>
      <c r="AW1542" s="87"/>
      <c r="AX1542" s="87"/>
      <c r="AY1542" s="87"/>
      <c r="AZ1542" s="87"/>
      <c r="BA1542" s="87"/>
      <c r="BB1542" s="87"/>
      <c r="BC1542" s="87"/>
      <c r="BD1542" s="87"/>
      <c r="BE1542" s="87"/>
      <c r="BF1542" s="87"/>
      <c r="BG1542" s="87"/>
      <c r="BH1542" s="87"/>
      <c r="BI1542" s="87"/>
      <c r="BJ1542" s="87"/>
      <c r="BK1542" s="87"/>
      <c r="BL1542" s="87"/>
      <c r="BM1542" s="87"/>
      <c r="BN1542" s="87"/>
      <c r="BO1542" s="87"/>
      <c r="BP1542" s="87"/>
      <c r="BQ1542" s="87"/>
      <c r="BR1542" s="87"/>
      <c r="BS1542" s="63"/>
    </row>
    <row r="1543" spans="4:71" s="64" customFormat="1" ht="9.75" customHeight="1" x14ac:dyDescent="0.3">
      <c r="D1543" s="87"/>
      <c r="E1543" s="87"/>
      <c r="F1543" s="87"/>
      <c r="G1543" s="87"/>
      <c r="H1543" s="87"/>
      <c r="I1543" s="87"/>
      <c r="J1543" s="87"/>
      <c r="K1543" s="87"/>
      <c r="L1543" s="87"/>
      <c r="M1543" s="87"/>
      <c r="N1543" s="87"/>
      <c r="O1543" s="87"/>
      <c r="P1543" s="87"/>
      <c r="Q1543" s="87"/>
      <c r="R1543" s="87"/>
      <c r="S1543" s="87"/>
      <c r="T1543" s="87"/>
      <c r="U1543" s="87"/>
      <c r="V1543" s="87"/>
      <c r="W1543" s="87"/>
      <c r="X1543" s="87"/>
      <c r="Y1543" s="87"/>
      <c r="Z1543" s="87"/>
      <c r="AA1543" s="87"/>
      <c r="AB1543" s="87"/>
      <c r="AC1543" s="87"/>
      <c r="AD1543" s="87"/>
      <c r="AE1543" s="87"/>
      <c r="AF1543" s="87"/>
      <c r="AG1543" s="87"/>
      <c r="AH1543" s="87"/>
      <c r="AI1543" s="87"/>
      <c r="AJ1543" s="87"/>
      <c r="AK1543" s="87"/>
      <c r="AL1543" s="87"/>
      <c r="AM1543" s="87"/>
      <c r="AN1543" s="87"/>
      <c r="AO1543" s="87"/>
      <c r="AP1543" s="87"/>
      <c r="AQ1543" s="87"/>
      <c r="AR1543" s="87"/>
      <c r="AS1543" s="87"/>
      <c r="AT1543" s="87"/>
      <c r="AU1543" s="87"/>
      <c r="AV1543" s="87"/>
      <c r="AW1543" s="87"/>
      <c r="AX1543" s="87"/>
      <c r="AY1543" s="87"/>
      <c r="AZ1543" s="87"/>
      <c r="BA1543" s="87"/>
      <c r="BB1543" s="87"/>
      <c r="BC1543" s="87"/>
      <c r="BD1543" s="87"/>
      <c r="BE1543" s="87"/>
      <c r="BF1543" s="87"/>
      <c r="BG1543" s="87"/>
      <c r="BH1543" s="87"/>
      <c r="BI1543" s="87"/>
      <c r="BJ1543" s="87"/>
      <c r="BK1543" s="87"/>
      <c r="BL1543" s="87"/>
      <c r="BM1543" s="87"/>
      <c r="BN1543" s="87"/>
      <c r="BO1543" s="87"/>
      <c r="BP1543" s="87"/>
      <c r="BQ1543" s="87"/>
      <c r="BR1543" s="87"/>
      <c r="BS1543" s="63"/>
    </row>
    <row r="1544" spans="4:71" s="64" customFormat="1" ht="9.75" customHeight="1" x14ac:dyDescent="0.3">
      <c r="D1544" s="87"/>
      <c r="E1544" s="87"/>
      <c r="F1544" s="87"/>
      <c r="G1544" s="87"/>
      <c r="H1544" s="87"/>
      <c r="I1544" s="87"/>
      <c r="J1544" s="87"/>
      <c r="K1544" s="87"/>
      <c r="L1544" s="87"/>
      <c r="M1544" s="87"/>
      <c r="N1544" s="87"/>
      <c r="O1544" s="87"/>
      <c r="P1544" s="87"/>
      <c r="Q1544" s="87"/>
      <c r="R1544" s="87"/>
      <c r="S1544" s="87"/>
      <c r="T1544" s="87"/>
      <c r="U1544" s="87"/>
      <c r="V1544" s="87"/>
      <c r="W1544" s="87"/>
      <c r="X1544" s="87"/>
      <c r="Y1544" s="87"/>
      <c r="Z1544" s="87"/>
      <c r="AA1544" s="87"/>
      <c r="AB1544" s="87"/>
      <c r="AC1544" s="87"/>
      <c r="AD1544" s="87"/>
      <c r="AE1544" s="87"/>
      <c r="AF1544" s="87"/>
      <c r="AG1544" s="87"/>
      <c r="AH1544" s="87"/>
      <c r="AI1544" s="87"/>
      <c r="AJ1544" s="87"/>
      <c r="AK1544" s="87"/>
      <c r="AL1544" s="87"/>
      <c r="AM1544" s="87"/>
      <c r="AN1544" s="87"/>
      <c r="AO1544" s="87"/>
      <c r="AP1544" s="87"/>
      <c r="AQ1544" s="87"/>
      <c r="AR1544" s="87"/>
      <c r="AS1544" s="87"/>
      <c r="AT1544" s="87"/>
      <c r="AU1544" s="87"/>
      <c r="AV1544" s="87"/>
      <c r="AW1544" s="87"/>
      <c r="AX1544" s="87"/>
      <c r="AY1544" s="87"/>
      <c r="AZ1544" s="87"/>
      <c r="BA1544" s="87"/>
      <c r="BB1544" s="87"/>
      <c r="BC1544" s="87"/>
      <c r="BD1544" s="87"/>
      <c r="BE1544" s="87"/>
      <c r="BF1544" s="87"/>
      <c r="BG1544" s="87"/>
      <c r="BH1544" s="87"/>
      <c r="BI1544" s="87"/>
      <c r="BJ1544" s="87"/>
      <c r="BK1544" s="87"/>
      <c r="BL1544" s="87"/>
      <c r="BM1544" s="87"/>
      <c r="BN1544" s="87"/>
      <c r="BO1544" s="87"/>
      <c r="BP1544" s="87"/>
      <c r="BQ1544" s="87"/>
      <c r="BR1544" s="87"/>
      <c r="BS1544" s="63"/>
    </row>
    <row r="1545" spans="4:71" s="64" customFormat="1" ht="9.75" customHeight="1" x14ac:dyDescent="0.3">
      <c r="D1545" s="87"/>
      <c r="E1545" s="87"/>
      <c r="F1545" s="87"/>
      <c r="G1545" s="87"/>
      <c r="H1545" s="87"/>
      <c r="I1545" s="87"/>
      <c r="J1545" s="87"/>
      <c r="K1545" s="87"/>
      <c r="L1545" s="87"/>
      <c r="M1545" s="87"/>
      <c r="N1545" s="87"/>
      <c r="O1545" s="87"/>
      <c r="P1545" s="87"/>
      <c r="Q1545" s="87"/>
      <c r="R1545" s="87"/>
      <c r="S1545" s="87"/>
      <c r="T1545" s="87"/>
      <c r="U1545" s="87"/>
      <c r="V1545" s="87"/>
      <c r="W1545" s="87"/>
      <c r="X1545" s="87"/>
      <c r="Y1545" s="87"/>
      <c r="Z1545" s="87"/>
      <c r="AA1545" s="87"/>
      <c r="AB1545" s="87"/>
      <c r="AC1545" s="87"/>
      <c r="AD1545" s="87"/>
      <c r="AE1545" s="87"/>
      <c r="AF1545" s="87"/>
      <c r="AG1545" s="87"/>
      <c r="AH1545" s="87"/>
      <c r="AI1545" s="87"/>
      <c r="AJ1545" s="87"/>
      <c r="AK1545" s="87"/>
      <c r="AL1545" s="87"/>
      <c r="AM1545" s="87"/>
      <c r="AN1545" s="87"/>
      <c r="AO1545" s="87"/>
      <c r="AP1545" s="87"/>
      <c r="AQ1545" s="87"/>
      <c r="AR1545" s="87"/>
      <c r="AS1545" s="87"/>
      <c r="AT1545" s="87"/>
      <c r="AU1545" s="87"/>
      <c r="AV1545" s="87"/>
      <c r="AW1545" s="87"/>
      <c r="AX1545" s="87"/>
      <c r="AY1545" s="87"/>
      <c r="AZ1545" s="87"/>
      <c r="BA1545" s="87"/>
      <c r="BB1545" s="87"/>
      <c r="BC1545" s="87"/>
      <c r="BD1545" s="87"/>
      <c r="BE1545" s="87"/>
      <c r="BF1545" s="87"/>
      <c r="BG1545" s="87"/>
      <c r="BH1545" s="87"/>
      <c r="BI1545" s="87"/>
      <c r="BJ1545" s="87"/>
      <c r="BK1545" s="87"/>
      <c r="BL1545" s="87"/>
      <c r="BM1545" s="87"/>
      <c r="BN1545" s="87"/>
      <c r="BO1545" s="87"/>
      <c r="BP1545" s="87"/>
      <c r="BQ1545" s="87"/>
      <c r="BR1545" s="87"/>
      <c r="BS1545" s="63"/>
    </row>
    <row r="1546" spans="4:71" s="64" customFormat="1" ht="9.75" customHeight="1" x14ac:dyDescent="0.3">
      <c r="D1546" s="87"/>
      <c r="E1546" s="87"/>
      <c r="F1546" s="87"/>
      <c r="G1546" s="87"/>
      <c r="H1546" s="87"/>
      <c r="I1546" s="87"/>
      <c r="J1546" s="87"/>
      <c r="K1546" s="87"/>
      <c r="L1546" s="87"/>
      <c r="M1546" s="87"/>
      <c r="N1546" s="87"/>
      <c r="O1546" s="87"/>
      <c r="P1546" s="87"/>
      <c r="Q1546" s="87"/>
      <c r="R1546" s="87"/>
      <c r="S1546" s="87"/>
      <c r="T1546" s="87"/>
      <c r="U1546" s="87"/>
      <c r="V1546" s="87"/>
      <c r="W1546" s="87"/>
      <c r="X1546" s="87"/>
      <c r="Y1546" s="87"/>
      <c r="Z1546" s="87"/>
      <c r="AA1546" s="87"/>
      <c r="AB1546" s="87"/>
      <c r="AC1546" s="87"/>
      <c r="AD1546" s="87"/>
      <c r="AE1546" s="87"/>
      <c r="AF1546" s="87"/>
      <c r="AG1546" s="87"/>
      <c r="AH1546" s="87"/>
      <c r="AI1546" s="87"/>
      <c r="AJ1546" s="87"/>
      <c r="AK1546" s="87"/>
      <c r="AL1546" s="87"/>
      <c r="AM1546" s="87"/>
      <c r="AN1546" s="87"/>
      <c r="AO1546" s="87"/>
      <c r="AP1546" s="87"/>
      <c r="AQ1546" s="87"/>
      <c r="AR1546" s="87"/>
      <c r="AS1546" s="87"/>
      <c r="AT1546" s="87"/>
      <c r="AU1546" s="87"/>
      <c r="AV1546" s="87"/>
      <c r="AW1546" s="87"/>
      <c r="AX1546" s="87"/>
      <c r="AY1546" s="87"/>
      <c r="AZ1546" s="87"/>
      <c r="BA1546" s="87"/>
      <c r="BB1546" s="87"/>
      <c r="BC1546" s="87"/>
      <c r="BD1546" s="87"/>
      <c r="BE1546" s="87"/>
      <c r="BF1546" s="87"/>
      <c r="BG1546" s="87"/>
      <c r="BH1546" s="87"/>
      <c r="BI1546" s="87"/>
      <c r="BJ1546" s="87"/>
      <c r="BK1546" s="87"/>
      <c r="BL1546" s="87"/>
      <c r="BM1546" s="87"/>
      <c r="BN1546" s="87"/>
      <c r="BO1546" s="87"/>
      <c r="BP1546" s="87"/>
      <c r="BQ1546" s="87"/>
      <c r="BR1546" s="87"/>
      <c r="BS1546" s="63"/>
    </row>
    <row r="1547" spans="4:71" s="64" customFormat="1" ht="9.75" customHeight="1" x14ac:dyDescent="0.3">
      <c r="D1547" s="87"/>
      <c r="E1547" s="87"/>
      <c r="F1547" s="87"/>
      <c r="G1547" s="87"/>
      <c r="H1547" s="87"/>
      <c r="I1547" s="87"/>
      <c r="J1547" s="87"/>
      <c r="K1547" s="87"/>
      <c r="L1547" s="87"/>
      <c r="M1547" s="87"/>
      <c r="N1547" s="87"/>
      <c r="O1547" s="87"/>
      <c r="P1547" s="87"/>
      <c r="Q1547" s="87"/>
      <c r="R1547" s="87"/>
      <c r="S1547" s="87"/>
      <c r="T1547" s="87"/>
      <c r="U1547" s="87"/>
      <c r="V1547" s="87"/>
      <c r="W1547" s="87"/>
      <c r="X1547" s="87"/>
      <c r="Y1547" s="87"/>
      <c r="Z1547" s="87"/>
      <c r="AA1547" s="87"/>
      <c r="AB1547" s="87"/>
      <c r="AC1547" s="87"/>
      <c r="AD1547" s="87"/>
      <c r="AE1547" s="87"/>
      <c r="AF1547" s="87"/>
      <c r="AG1547" s="87"/>
      <c r="AH1547" s="87"/>
      <c r="AI1547" s="87"/>
      <c r="AJ1547" s="87"/>
      <c r="AK1547" s="87"/>
      <c r="AL1547" s="87"/>
      <c r="AM1547" s="87"/>
      <c r="AN1547" s="87"/>
      <c r="AO1547" s="87"/>
      <c r="AP1547" s="87"/>
      <c r="AQ1547" s="87"/>
      <c r="AR1547" s="87"/>
      <c r="AS1547" s="87"/>
      <c r="AT1547" s="87"/>
      <c r="AU1547" s="87"/>
      <c r="AV1547" s="87"/>
      <c r="AW1547" s="87"/>
      <c r="AX1547" s="87"/>
      <c r="AY1547" s="87"/>
      <c r="AZ1547" s="87"/>
      <c r="BA1547" s="87"/>
      <c r="BB1547" s="87"/>
      <c r="BC1547" s="87"/>
      <c r="BD1547" s="87"/>
      <c r="BE1547" s="87"/>
      <c r="BF1547" s="87"/>
      <c r="BG1547" s="87"/>
      <c r="BH1547" s="87"/>
      <c r="BI1547" s="87"/>
      <c r="BJ1547" s="87"/>
      <c r="BK1547" s="87"/>
      <c r="BL1547" s="87"/>
      <c r="BM1547" s="87"/>
      <c r="BN1547" s="87"/>
      <c r="BO1547" s="87"/>
      <c r="BP1547" s="87"/>
      <c r="BQ1547" s="87"/>
      <c r="BR1547" s="87"/>
      <c r="BS1547" s="63"/>
    </row>
    <row r="1548" spans="4:71" s="64" customFormat="1" ht="9.75" customHeight="1" x14ac:dyDescent="0.3">
      <c r="D1548" s="87"/>
      <c r="E1548" s="87"/>
      <c r="F1548" s="87"/>
      <c r="G1548" s="87"/>
      <c r="H1548" s="87"/>
      <c r="I1548" s="87"/>
      <c r="J1548" s="87"/>
      <c r="K1548" s="87"/>
      <c r="L1548" s="87"/>
      <c r="M1548" s="87"/>
      <c r="N1548" s="87"/>
      <c r="O1548" s="87"/>
      <c r="P1548" s="87"/>
      <c r="Q1548" s="87"/>
      <c r="R1548" s="87"/>
      <c r="S1548" s="87"/>
      <c r="T1548" s="87"/>
      <c r="U1548" s="87"/>
      <c r="V1548" s="87"/>
      <c r="W1548" s="87"/>
      <c r="X1548" s="87"/>
      <c r="Y1548" s="87"/>
      <c r="Z1548" s="87"/>
      <c r="AA1548" s="87"/>
      <c r="AB1548" s="87"/>
      <c r="AC1548" s="87"/>
      <c r="AD1548" s="87"/>
      <c r="AE1548" s="87"/>
      <c r="AF1548" s="87"/>
      <c r="AG1548" s="87"/>
      <c r="AH1548" s="87"/>
      <c r="AI1548" s="87"/>
      <c r="AJ1548" s="87"/>
      <c r="AK1548" s="87"/>
      <c r="AL1548" s="87"/>
      <c r="AM1548" s="87"/>
      <c r="AN1548" s="87"/>
      <c r="AO1548" s="87"/>
      <c r="AP1548" s="87"/>
      <c r="AQ1548" s="87"/>
      <c r="AR1548" s="87"/>
      <c r="AS1548" s="87"/>
      <c r="AT1548" s="87"/>
      <c r="AU1548" s="87"/>
      <c r="AV1548" s="87"/>
      <c r="AW1548" s="87"/>
      <c r="AX1548" s="87"/>
      <c r="AY1548" s="87"/>
      <c r="AZ1548" s="87"/>
      <c r="BA1548" s="87"/>
      <c r="BB1548" s="87"/>
      <c r="BC1548" s="87"/>
      <c r="BD1548" s="87"/>
      <c r="BE1548" s="87"/>
      <c r="BF1548" s="87"/>
      <c r="BG1548" s="87"/>
      <c r="BH1548" s="87"/>
      <c r="BI1548" s="87"/>
      <c r="BJ1548" s="87"/>
      <c r="BK1548" s="87"/>
      <c r="BL1548" s="87"/>
      <c r="BM1548" s="87"/>
      <c r="BN1548" s="87"/>
      <c r="BO1548" s="87"/>
      <c r="BP1548" s="87"/>
      <c r="BQ1548" s="87"/>
      <c r="BR1548" s="87"/>
      <c r="BS1548" s="63"/>
    </row>
    <row r="1549" spans="4:71" s="64" customFormat="1" ht="9.75" customHeight="1" x14ac:dyDescent="0.3">
      <c r="D1549" s="87"/>
      <c r="E1549" s="87"/>
      <c r="F1549" s="87"/>
      <c r="G1549" s="87"/>
      <c r="H1549" s="87"/>
      <c r="I1549" s="87"/>
      <c r="J1549" s="87"/>
      <c r="K1549" s="87"/>
      <c r="L1549" s="87"/>
      <c r="M1549" s="87"/>
      <c r="N1549" s="87"/>
      <c r="O1549" s="87"/>
      <c r="P1549" s="87"/>
      <c r="Q1549" s="87"/>
      <c r="R1549" s="87"/>
      <c r="S1549" s="87"/>
      <c r="T1549" s="87"/>
      <c r="U1549" s="87"/>
      <c r="V1549" s="87"/>
      <c r="W1549" s="87"/>
      <c r="X1549" s="87"/>
      <c r="Y1549" s="87"/>
      <c r="Z1549" s="87"/>
      <c r="AA1549" s="87"/>
      <c r="AB1549" s="87"/>
      <c r="AC1549" s="87"/>
      <c r="AD1549" s="87"/>
      <c r="AE1549" s="87"/>
      <c r="AF1549" s="87"/>
      <c r="AG1549" s="87"/>
      <c r="AH1549" s="87"/>
      <c r="AI1549" s="87"/>
      <c r="AJ1549" s="87"/>
      <c r="AK1549" s="87"/>
      <c r="AL1549" s="87"/>
      <c r="AM1549" s="87"/>
      <c r="AN1549" s="87"/>
      <c r="AO1549" s="87"/>
      <c r="AP1549" s="87"/>
      <c r="AQ1549" s="87"/>
      <c r="AR1549" s="87"/>
      <c r="AS1549" s="87"/>
      <c r="AT1549" s="87"/>
      <c r="AU1549" s="87"/>
      <c r="AV1549" s="87"/>
      <c r="AW1549" s="87"/>
      <c r="AX1549" s="87"/>
      <c r="AY1549" s="87"/>
      <c r="AZ1549" s="87"/>
      <c r="BA1549" s="87"/>
      <c r="BB1549" s="87"/>
      <c r="BC1549" s="87"/>
      <c r="BD1549" s="87"/>
      <c r="BE1549" s="87"/>
      <c r="BF1549" s="87"/>
      <c r="BG1549" s="87"/>
      <c r="BH1549" s="87"/>
      <c r="BI1549" s="87"/>
      <c r="BJ1549" s="87"/>
      <c r="BK1549" s="87"/>
      <c r="BL1549" s="87"/>
      <c r="BM1549" s="87"/>
      <c r="BN1549" s="87"/>
      <c r="BO1549" s="87"/>
      <c r="BP1549" s="87"/>
      <c r="BQ1549" s="87"/>
      <c r="BR1549" s="87"/>
      <c r="BS1549" s="63"/>
    </row>
    <row r="1550" spans="4:71" s="64" customFormat="1" ht="9.75" customHeight="1" x14ac:dyDescent="0.3">
      <c r="D1550" s="87"/>
      <c r="E1550" s="87"/>
      <c r="F1550" s="87"/>
      <c r="G1550" s="87"/>
      <c r="H1550" s="87"/>
      <c r="I1550" s="87"/>
      <c r="J1550" s="87"/>
      <c r="K1550" s="87"/>
      <c r="L1550" s="87"/>
      <c r="M1550" s="87"/>
      <c r="N1550" s="87"/>
      <c r="O1550" s="87"/>
      <c r="P1550" s="87"/>
      <c r="Q1550" s="87"/>
      <c r="R1550" s="87"/>
      <c r="S1550" s="87"/>
      <c r="T1550" s="87"/>
      <c r="U1550" s="87"/>
      <c r="V1550" s="87"/>
      <c r="W1550" s="87"/>
      <c r="X1550" s="87"/>
      <c r="Y1550" s="87"/>
      <c r="Z1550" s="87"/>
      <c r="AA1550" s="87"/>
      <c r="AB1550" s="87"/>
      <c r="AC1550" s="87"/>
      <c r="AD1550" s="87"/>
      <c r="AE1550" s="87"/>
      <c r="AF1550" s="87"/>
      <c r="AG1550" s="87"/>
      <c r="AH1550" s="87"/>
      <c r="AI1550" s="87"/>
      <c r="AJ1550" s="87"/>
      <c r="AK1550" s="87"/>
      <c r="AL1550" s="87"/>
      <c r="AM1550" s="87"/>
      <c r="AN1550" s="87"/>
      <c r="AO1550" s="87"/>
      <c r="AP1550" s="87"/>
      <c r="AQ1550" s="87"/>
      <c r="AR1550" s="87"/>
      <c r="AS1550" s="87"/>
      <c r="AT1550" s="87"/>
      <c r="AU1550" s="87"/>
      <c r="AV1550" s="87"/>
      <c r="AW1550" s="87"/>
      <c r="AX1550" s="87"/>
      <c r="AY1550" s="87"/>
      <c r="AZ1550" s="87"/>
      <c r="BA1550" s="87"/>
      <c r="BB1550" s="87"/>
      <c r="BC1550" s="87"/>
      <c r="BD1550" s="87"/>
      <c r="BE1550" s="87"/>
      <c r="BF1550" s="87"/>
      <c r="BG1550" s="87"/>
      <c r="BH1550" s="87"/>
      <c r="BI1550" s="87"/>
      <c r="BJ1550" s="87"/>
      <c r="BK1550" s="87"/>
      <c r="BL1550" s="87"/>
      <c r="BM1550" s="87"/>
      <c r="BN1550" s="87"/>
      <c r="BO1550" s="87"/>
      <c r="BP1550" s="87"/>
      <c r="BQ1550" s="87"/>
      <c r="BR1550" s="87"/>
      <c r="BS1550" s="63"/>
    </row>
    <row r="1551" spans="4:71" s="64" customFormat="1" ht="9.75" customHeight="1" x14ac:dyDescent="0.3">
      <c r="D1551" s="87"/>
      <c r="E1551" s="87"/>
      <c r="F1551" s="87"/>
      <c r="G1551" s="87"/>
      <c r="H1551" s="87"/>
      <c r="I1551" s="87"/>
      <c r="J1551" s="87"/>
      <c r="K1551" s="87"/>
      <c r="L1551" s="87"/>
      <c r="M1551" s="87"/>
      <c r="N1551" s="87"/>
      <c r="O1551" s="87"/>
      <c r="P1551" s="87"/>
      <c r="Q1551" s="87"/>
      <c r="R1551" s="87"/>
      <c r="S1551" s="87"/>
      <c r="T1551" s="87"/>
      <c r="U1551" s="87"/>
      <c r="V1551" s="87"/>
      <c r="W1551" s="87"/>
      <c r="X1551" s="87"/>
      <c r="Y1551" s="87"/>
      <c r="Z1551" s="87"/>
      <c r="AA1551" s="87"/>
      <c r="AB1551" s="87"/>
      <c r="AC1551" s="87"/>
      <c r="AD1551" s="87"/>
      <c r="AE1551" s="87"/>
      <c r="AF1551" s="87"/>
      <c r="AG1551" s="87"/>
      <c r="AH1551" s="87"/>
      <c r="AI1551" s="87"/>
      <c r="AJ1551" s="87"/>
      <c r="AK1551" s="87"/>
      <c r="AL1551" s="87"/>
      <c r="AM1551" s="87"/>
      <c r="AN1551" s="87"/>
      <c r="AO1551" s="87"/>
      <c r="AP1551" s="87"/>
      <c r="AQ1551" s="87"/>
      <c r="AR1551" s="87"/>
      <c r="AS1551" s="87"/>
      <c r="AT1551" s="87"/>
      <c r="AU1551" s="87"/>
      <c r="AV1551" s="87"/>
      <c r="AW1551" s="87"/>
      <c r="AX1551" s="87"/>
      <c r="AY1551" s="87"/>
      <c r="AZ1551" s="87"/>
      <c r="BA1551" s="87"/>
      <c r="BB1551" s="87"/>
      <c r="BC1551" s="87"/>
      <c r="BD1551" s="87"/>
      <c r="BE1551" s="87"/>
      <c r="BF1551" s="87"/>
      <c r="BG1551" s="87"/>
      <c r="BH1551" s="87"/>
      <c r="BI1551" s="87"/>
      <c r="BJ1551" s="87"/>
      <c r="BK1551" s="87"/>
      <c r="BL1551" s="87"/>
      <c r="BM1551" s="87"/>
      <c r="BN1551" s="87"/>
      <c r="BO1551" s="87"/>
      <c r="BP1551" s="87"/>
      <c r="BQ1551" s="87"/>
      <c r="BR1551" s="87"/>
      <c r="BS1551" s="63"/>
    </row>
    <row r="1552" spans="4:71" s="64" customFormat="1" ht="9.75" customHeight="1" x14ac:dyDescent="0.3">
      <c r="D1552" s="87"/>
      <c r="E1552" s="87"/>
      <c r="F1552" s="87"/>
      <c r="G1552" s="87"/>
      <c r="H1552" s="87"/>
      <c r="I1552" s="87"/>
      <c r="J1552" s="87"/>
      <c r="K1552" s="87"/>
      <c r="L1552" s="87"/>
      <c r="M1552" s="87"/>
      <c r="N1552" s="87"/>
      <c r="O1552" s="87"/>
      <c r="P1552" s="87"/>
      <c r="Q1552" s="87"/>
      <c r="R1552" s="87"/>
      <c r="S1552" s="87"/>
      <c r="T1552" s="87"/>
      <c r="U1552" s="87"/>
      <c r="V1552" s="87"/>
      <c r="W1552" s="87"/>
      <c r="X1552" s="87"/>
      <c r="Y1552" s="87"/>
      <c r="Z1552" s="87"/>
      <c r="AA1552" s="87"/>
      <c r="AB1552" s="87"/>
      <c r="AC1552" s="87"/>
      <c r="AD1552" s="87"/>
      <c r="AE1552" s="87"/>
      <c r="AF1552" s="87"/>
      <c r="AG1552" s="87"/>
      <c r="AH1552" s="87"/>
      <c r="AI1552" s="87"/>
      <c r="AJ1552" s="87"/>
      <c r="AK1552" s="87"/>
      <c r="AL1552" s="87"/>
      <c r="AM1552" s="87"/>
      <c r="AN1552" s="87"/>
      <c r="AO1552" s="87"/>
      <c r="AP1552" s="87"/>
      <c r="AQ1552" s="87"/>
      <c r="AR1552" s="87"/>
      <c r="AS1552" s="87"/>
      <c r="AT1552" s="87"/>
      <c r="AU1552" s="87"/>
      <c r="AV1552" s="87"/>
      <c r="AW1552" s="87"/>
      <c r="AX1552" s="87"/>
      <c r="AY1552" s="87"/>
      <c r="AZ1552" s="87"/>
      <c r="BA1552" s="87"/>
      <c r="BB1552" s="87"/>
      <c r="BC1552" s="87"/>
      <c r="BD1552" s="87"/>
      <c r="BE1552" s="87"/>
      <c r="BF1552" s="87"/>
      <c r="BG1552" s="87"/>
      <c r="BH1552" s="87"/>
      <c r="BI1552" s="87"/>
      <c r="BJ1552" s="87"/>
      <c r="BK1552" s="87"/>
      <c r="BL1552" s="87"/>
      <c r="BM1552" s="87"/>
      <c r="BN1552" s="87"/>
      <c r="BO1552" s="87"/>
      <c r="BP1552" s="87"/>
      <c r="BQ1552" s="87"/>
      <c r="BR1552" s="87"/>
      <c r="BS1552" s="63"/>
    </row>
    <row r="1553" spans="4:71" s="64" customFormat="1" ht="9.75" customHeight="1" x14ac:dyDescent="0.3">
      <c r="D1553" s="87"/>
      <c r="E1553" s="87"/>
      <c r="F1553" s="87"/>
      <c r="G1553" s="87"/>
      <c r="H1553" s="87"/>
      <c r="I1553" s="87"/>
      <c r="J1553" s="87"/>
      <c r="K1553" s="87"/>
      <c r="L1553" s="87"/>
      <c r="M1553" s="87"/>
      <c r="N1553" s="87"/>
      <c r="O1553" s="87"/>
      <c r="P1553" s="87"/>
      <c r="Q1553" s="87"/>
      <c r="R1553" s="87"/>
      <c r="S1553" s="87"/>
      <c r="T1553" s="87"/>
      <c r="U1553" s="87"/>
      <c r="V1553" s="87"/>
      <c r="W1553" s="87"/>
      <c r="X1553" s="87"/>
      <c r="Y1553" s="87"/>
      <c r="Z1553" s="87"/>
      <c r="AA1553" s="87"/>
      <c r="AB1553" s="87"/>
      <c r="AC1553" s="87"/>
      <c r="AD1553" s="87"/>
      <c r="AE1553" s="87"/>
      <c r="AF1553" s="87"/>
      <c r="AG1553" s="87"/>
      <c r="AH1553" s="87"/>
      <c r="AI1553" s="87"/>
      <c r="AJ1553" s="87"/>
      <c r="AK1553" s="87"/>
      <c r="AL1553" s="87"/>
      <c r="AM1553" s="87"/>
      <c r="AN1553" s="87"/>
      <c r="AO1553" s="87"/>
      <c r="AP1553" s="87"/>
      <c r="AQ1553" s="87"/>
      <c r="AR1553" s="87"/>
      <c r="AS1553" s="87"/>
      <c r="AT1553" s="87"/>
      <c r="AU1553" s="87"/>
      <c r="AV1553" s="87"/>
      <c r="AW1553" s="87"/>
      <c r="AX1553" s="87"/>
      <c r="AY1553" s="87"/>
      <c r="AZ1553" s="87"/>
      <c r="BA1553" s="87"/>
      <c r="BB1553" s="87"/>
      <c r="BC1553" s="87"/>
      <c r="BD1553" s="87"/>
      <c r="BE1553" s="87"/>
      <c r="BF1553" s="87"/>
      <c r="BG1553" s="87"/>
      <c r="BH1553" s="87"/>
      <c r="BI1553" s="87"/>
      <c r="BJ1553" s="87"/>
      <c r="BK1553" s="87"/>
      <c r="BL1553" s="87"/>
      <c r="BM1553" s="87"/>
      <c r="BN1553" s="87"/>
      <c r="BO1553" s="87"/>
      <c r="BP1553" s="87"/>
      <c r="BQ1553" s="87"/>
      <c r="BR1553" s="87"/>
      <c r="BS1553" s="63"/>
    </row>
    <row r="1554" spans="4:71" s="64" customFormat="1" ht="9.75" customHeight="1" x14ac:dyDescent="0.3">
      <c r="D1554" s="87"/>
      <c r="E1554" s="87"/>
      <c r="F1554" s="87"/>
      <c r="G1554" s="87"/>
      <c r="H1554" s="87"/>
      <c r="I1554" s="87"/>
      <c r="J1554" s="87"/>
      <c r="K1554" s="87"/>
      <c r="L1554" s="87"/>
      <c r="M1554" s="87"/>
      <c r="N1554" s="87"/>
      <c r="O1554" s="87"/>
      <c r="P1554" s="87"/>
      <c r="Q1554" s="87"/>
      <c r="R1554" s="87"/>
      <c r="S1554" s="87"/>
      <c r="T1554" s="87"/>
      <c r="U1554" s="87"/>
      <c r="V1554" s="87"/>
      <c r="W1554" s="87"/>
      <c r="X1554" s="87"/>
      <c r="Y1554" s="87"/>
      <c r="Z1554" s="87"/>
      <c r="AA1554" s="87"/>
      <c r="AB1554" s="87"/>
      <c r="AC1554" s="87"/>
      <c r="AD1554" s="87"/>
      <c r="AE1554" s="87"/>
      <c r="AF1554" s="87"/>
      <c r="AG1554" s="87"/>
      <c r="AH1554" s="87"/>
      <c r="AI1554" s="87"/>
      <c r="AJ1554" s="87"/>
      <c r="AK1554" s="87"/>
      <c r="AL1554" s="87"/>
      <c r="AM1554" s="87"/>
      <c r="AN1554" s="87"/>
      <c r="AO1554" s="87"/>
      <c r="AP1554" s="87"/>
      <c r="AQ1554" s="87"/>
      <c r="AR1554" s="87"/>
      <c r="AS1554" s="87"/>
      <c r="AT1554" s="87"/>
      <c r="AU1554" s="87"/>
      <c r="AV1554" s="87"/>
      <c r="AW1554" s="87"/>
      <c r="AX1554" s="87"/>
      <c r="AY1554" s="87"/>
      <c r="AZ1554" s="87"/>
      <c r="BA1554" s="87"/>
      <c r="BB1554" s="87"/>
      <c r="BC1554" s="87"/>
      <c r="BD1554" s="87"/>
      <c r="BE1554" s="87"/>
      <c r="BF1554" s="87"/>
      <c r="BG1554" s="87"/>
      <c r="BH1554" s="87"/>
      <c r="BI1554" s="87"/>
      <c r="BJ1554" s="87"/>
      <c r="BK1554" s="87"/>
      <c r="BL1554" s="87"/>
      <c r="BM1554" s="87"/>
      <c r="BN1554" s="87"/>
      <c r="BO1554" s="87"/>
      <c r="BP1554" s="87"/>
      <c r="BQ1554" s="87"/>
      <c r="BR1554" s="87"/>
      <c r="BS1554" s="63"/>
    </row>
    <row r="1555" spans="4:71" s="64" customFormat="1" ht="9.75" customHeight="1" x14ac:dyDescent="0.3">
      <c r="D1555" s="87"/>
      <c r="E1555" s="87"/>
      <c r="F1555" s="87"/>
      <c r="G1555" s="87"/>
      <c r="H1555" s="87"/>
      <c r="I1555" s="87"/>
      <c r="J1555" s="87"/>
      <c r="K1555" s="87"/>
      <c r="L1555" s="87"/>
      <c r="M1555" s="87"/>
      <c r="N1555" s="87"/>
      <c r="O1555" s="87"/>
      <c r="P1555" s="87"/>
      <c r="Q1555" s="87"/>
      <c r="R1555" s="87"/>
      <c r="S1555" s="87"/>
      <c r="T1555" s="87"/>
      <c r="U1555" s="87"/>
      <c r="V1555" s="87"/>
      <c r="W1555" s="87"/>
      <c r="X1555" s="87"/>
      <c r="Y1555" s="87"/>
      <c r="Z1555" s="87"/>
      <c r="AA1555" s="87"/>
      <c r="AB1555" s="87"/>
      <c r="AC1555" s="87"/>
      <c r="AD1555" s="87"/>
      <c r="AE1555" s="87"/>
      <c r="AF1555" s="87"/>
      <c r="AG1555" s="87"/>
      <c r="AH1555" s="87"/>
      <c r="AI1555" s="87"/>
      <c r="AJ1555" s="87"/>
      <c r="AK1555" s="87"/>
      <c r="AL1555" s="87"/>
      <c r="AM1555" s="87"/>
      <c r="AN1555" s="87"/>
      <c r="AO1555" s="87"/>
      <c r="AP1555" s="87"/>
      <c r="AQ1555" s="87"/>
      <c r="AR1555" s="87"/>
      <c r="AS1555" s="87"/>
      <c r="AT1555" s="87"/>
      <c r="AU1555" s="87"/>
      <c r="AV1555" s="87"/>
      <c r="AW1555" s="87"/>
      <c r="AX1555" s="87"/>
      <c r="AY1555" s="87"/>
      <c r="AZ1555" s="87"/>
      <c r="BA1555" s="87"/>
      <c r="BB1555" s="87"/>
      <c r="BC1555" s="87"/>
      <c r="BD1555" s="87"/>
      <c r="BE1555" s="87"/>
      <c r="BF1555" s="87"/>
      <c r="BG1555" s="87"/>
      <c r="BH1555" s="87"/>
      <c r="BI1555" s="87"/>
      <c r="BJ1555" s="87"/>
      <c r="BK1555" s="87"/>
      <c r="BL1555" s="87"/>
      <c r="BM1555" s="87"/>
      <c r="BN1555" s="87"/>
      <c r="BO1555" s="87"/>
      <c r="BP1555" s="87"/>
      <c r="BQ1555" s="87"/>
      <c r="BR1555" s="87"/>
      <c r="BS1555" s="63"/>
    </row>
    <row r="1556" spans="4:71" s="64" customFormat="1" ht="9.75" customHeight="1" x14ac:dyDescent="0.3">
      <c r="D1556" s="87"/>
      <c r="E1556" s="87"/>
      <c r="F1556" s="87"/>
      <c r="G1556" s="87"/>
      <c r="H1556" s="87"/>
      <c r="I1556" s="87"/>
      <c r="J1556" s="87"/>
      <c r="K1556" s="87"/>
      <c r="L1556" s="87"/>
      <c r="M1556" s="87"/>
      <c r="N1556" s="87"/>
      <c r="O1556" s="87"/>
      <c r="P1556" s="87"/>
      <c r="Q1556" s="87"/>
      <c r="R1556" s="87"/>
      <c r="S1556" s="87"/>
      <c r="T1556" s="87"/>
      <c r="U1556" s="87"/>
      <c r="V1556" s="87"/>
      <c r="W1556" s="87"/>
      <c r="X1556" s="87"/>
      <c r="Y1556" s="87"/>
      <c r="Z1556" s="87"/>
      <c r="AA1556" s="87"/>
      <c r="AB1556" s="87"/>
      <c r="AC1556" s="87"/>
      <c r="AD1556" s="87"/>
      <c r="AE1556" s="87"/>
      <c r="AF1556" s="87"/>
      <c r="AG1556" s="87"/>
      <c r="AH1556" s="87"/>
      <c r="AI1556" s="87"/>
      <c r="AJ1556" s="87"/>
      <c r="AK1556" s="87"/>
      <c r="AL1556" s="87"/>
      <c r="AM1556" s="87"/>
      <c r="AN1556" s="87"/>
      <c r="AO1556" s="87"/>
      <c r="AP1556" s="87"/>
      <c r="AQ1556" s="87"/>
      <c r="AR1556" s="87"/>
      <c r="AS1556" s="87"/>
      <c r="AT1556" s="87"/>
      <c r="AU1556" s="87"/>
      <c r="AV1556" s="87"/>
      <c r="AW1556" s="87"/>
      <c r="AX1556" s="87"/>
      <c r="AY1556" s="87"/>
      <c r="AZ1556" s="87"/>
      <c r="BA1556" s="87"/>
      <c r="BB1556" s="87"/>
      <c r="BC1556" s="87"/>
      <c r="BD1556" s="87"/>
      <c r="BE1556" s="87"/>
      <c r="BF1556" s="87"/>
      <c r="BG1556" s="87"/>
      <c r="BH1556" s="87"/>
      <c r="BI1556" s="87"/>
      <c r="BJ1556" s="87"/>
      <c r="BK1556" s="87"/>
      <c r="BL1556" s="87"/>
      <c r="BM1556" s="87"/>
      <c r="BN1556" s="87"/>
      <c r="BO1556" s="87"/>
      <c r="BP1556" s="87"/>
      <c r="BQ1556" s="87"/>
      <c r="BR1556" s="87"/>
      <c r="BS1556" s="63"/>
    </row>
    <row r="1557" spans="4:71" s="64" customFormat="1" ht="9.75" customHeight="1" x14ac:dyDescent="0.3">
      <c r="D1557" s="87"/>
      <c r="E1557" s="87"/>
      <c r="F1557" s="87"/>
      <c r="G1557" s="87"/>
      <c r="H1557" s="87"/>
      <c r="I1557" s="87"/>
      <c r="J1557" s="87"/>
      <c r="K1557" s="87"/>
      <c r="L1557" s="87"/>
      <c r="M1557" s="87"/>
      <c r="N1557" s="87"/>
      <c r="O1557" s="87"/>
      <c r="P1557" s="87"/>
      <c r="Q1557" s="87"/>
      <c r="R1557" s="87"/>
      <c r="S1557" s="87"/>
      <c r="T1557" s="87"/>
      <c r="U1557" s="87"/>
      <c r="V1557" s="87"/>
      <c r="W1557" s="87"/>
      <c r="X1557" s="87"/>
      <c r="Y1557" s="87"/>
      <c r="Z1557" s="87"/>
      <c r="AA1557" s="87"/>
      <c r="AB1557" s="87"/>
      <c r="AC1557" s="87"/>
      <c r="AD1557" s="87"/>
      <c r="AE1557" s="87"/>
      <c r="AF1557" s="87"/>
      <c r="AG1557" s="87"/>
      <c r="AH1557" s="87"/>
      <c r="AI1557" s="87"/>
      <c r="AJ1557" s="87"/>
      <c r="AK1557" s="87"/>
      <c r="AL1557" s="87"/>
      <c r="AM1557" s="87"/>
      <c r="AN1557" s="87"/>
      <c r="AO1557" s="87"/>
      <c r="AP1557" s="87"/>
      <c r="AQ1557" s="87"/>
      <c r="AR1557" s="87"/>
      <c r="AS1557" s="87"/>
      <c r="AT1557" s="87"/>
      <c r="AU1557" s="87"/>
      <c r="AV1557" s="87"/>
      <c r="AW1557" s="87"/>
      <c r="AX1557" s="87"/>
      <c r="AY1557" s="87"/>
      <c r="AZ1557" s="87"/>
      <c r="BA1557" s="87"/>
      <c r="BB1557" s="87"/>
      <c r="BC1557" s="87"/>
      <c r="BD1557" s="87"/>
      <c r="BE1557" s="87"/>
      <c r="BF1557" s="87"/>
      <c r="BG1557" s="87"/>
      <c r="BH1557" s="87"/>
      <c r="BI1557" s="87"/>
      <c r="BJ1557" s="87"/>
      <c r="BK1557" s="87"/>
      <c r="BL1557" s="87"/>
      <c r="BM1557" s="87"/>
      <c r="BN1557" s="87"/>
      <c r="BO1557" s="87"/>
      <c r="BP1557" s="87"/>
      <c r="BQ1557" s="87"/>
      <c r="BR1557" s="87"/>
      <c r="BS1557" s="63"/>
    </row>
    <row r="1558" spans="4:71" s="64" customFormat="1" ht="9.75" customHeight="1" x14ac:dyDescent="0.3">
      <c r="D1558" s="87"/>
      <c r="E1558" s="87"/>
      <c r="F1558" s="87"/>
      <c r="G1558" s="87"/>
      <c r="H1558" s="87"/>
      <c r="I1558" s="87"/>
      <c r="J1558" s="87"/>
      <c r="K1558" s="87"/>
      <c r="L1558" s="87"/>
      <c r="M1558" s="87"/>
      <c r="N1558" s="87"/>
      <c r="O1558" s="87"/>
      <c r="P1558" s="87"/>
      <c r="Q1558" s="87"/>
      <c r="R1558" s="87"/>
      <c r="S1558" s="87"/>
      <c r="T1558" s="87"/>
      <c r="U1558" s="87"/>
      <c r="V1558" s="87"/>
      <c r="W1558" s="87"/>
      <c r="X1558" s="87"/>
      <c r="Y1558" s="87"/>
      <c r="Z1558" s="87"/>
      <c r="AA1558" s="87"/>
      <c r="AB1558" s="87"/>
      <c r="AC1558" s="87"/>
      <c r="AD1558" s="87"/>
      <c r="AE1558" s="87"/>
      <c r="AF1558" s="87"/>
      <c r="AG1558" s="87"/>
      <c r="AH1558" s="87"/>
      <c r="AI1558" s="87"/>
      <c r="AJ1558" s="87"/>
      <c r="AK1558" s="87"/>
      <c r="AL1558" s="87"/>
      <c r="AM1558" s="87"/>
      <c r="AN1558" s="87"/>
      <c r="AO1558" s="87"/>
      <c r="AP1558" s="87"/>
      <c r="AQ1558" s="87"/>
      <c r="AR1558" s="87"/>
      <c r="AS1558" s="87"/>
      <c r="AT1558" s="87"/>
      <c r="AU1558" s="87"/>
      <c r="AV1558" s="87"/>
      <c r="AW1558" s="87"/>
      <c r="AX1558" s="87"/>
      <c r="AY1558" s="87"/>
      <c r="AZ1558" s="87"/>
      <c r="BA1558" s="87"/>
      <c r="BB1558" s="87"/>
      <c r="BC1558" s="87"/>
      <c r="BD1558" s="87"/>
      <c r="BE1558" s="87"/>
      <c r="BF1558" s="87"/>
      <c r="BG1558" s="87"/>
      <c r="BH1558" s="87"/>
      <c r="BI1558" s="87"/>
      <c r="BJ1558" s="87"/>
      <c r="BK1558" s="87"/>
      <c r="BL1558" s="87"/>
      <c r="BM1558" s="87"/>
      <c r="BN1558" s="87"/>
      <c r="BO1558" s="87"/>
      <c r="BP1558" s="87"/>
      <c r="BQ1558" s="87"/>
      <c r="BR1558" s="87"/>
      <c r="BS1558" s="63"/>
    </row>
    <row r="1559" spans="4:71" s="64" customFormat="1" ht="9.75" customHeight="1" x14ac:dyDescent="0.3">
      <c r="D1559" s="87"/>
      <c r="E1559" s="87"/>
      <c r="F1559" s="87"/>
      <c r="G1559" s="87"/>
      <c r="H1559" s="87"/>
      <c r="I1559" s="87"/>
      <c r="J1559" s="87"/>
      <c r="K1559" s="87"/>
      <c r="L1559" s="87"/>
      <c r="M1559" s="87"/>
      <c r="N1559" s="87"/>
      <c r="O1559" s="87"/>
      <c r="P1559" s="87"/>
      <c r="Q1559" s="87"/>
      <c r="R1559" s="87"/>
      <c r="S1559" s="87"/>
      <c r="T1559" s="87"/>
      <c r="U1559" s="87"/>
      <c r="V1559" s="87"/>
      <c r="W1559" s="87"/>
      <c r="X1559" s="87"/>
      <c r="Y1559" s="87"/>
      <c r="Z1559" s="87"/>
      <c r="AA1559" s="87"/>
      <c r="AB1559" s="87"/>
      <c r="AC1559" s="87"/>
      <c r="AD1559" s="87"/>
      <c r="AE1559" s="87"/>
      <c r="AF1559" s="87"/>
      <c r="AG1559" s="87"/>
      <c r="AH1559" s="87"/>
      <c r="AI1559" s="87"/>
      <c r="AJ1559" s="87"/>
      <c r="AK1559" s="87"/>
      <c r="AL1559" s="87"/>
      <c r="AM1559" s="87"/>
      <c r="AN1559" s="87"/>
      <c r="AO1559" s="87"/>
      <c r="AP1559" s="87"/>
      <c r="AQ1559" s="87"/>
      <c r="AR1559" s="87"/>
      <c r="AS1559" s="87"/>
      <c r="AT1559" s="87"/>
      <c r="AU1559" s="87"/>
      <c r="AV1559" s="87"/>
      <c r="AW1559" s="87"/>
      <c r="AX1559" s="87"/>
      <c r="AY1559" s="87"/>
      <c r="AZ1559" s="87"/>
      <c r="BA1559" s="87"/>
      <c r="BB1559" s="87"/>
      <c r="BC1559" s="87"/>
      <c r="BD1559" s="87"/>
      <c r="BE1559" s="87"/>
      <c r="BF1559" s="87"/>
      <c r="BG1559" s="87"/>
      <c r="BH1559" s="87"/>
      <c r="BI1559" s="87"/>
      <c r="BJ1559" s="87"/>
      <c r="BK1559" s="87"/>
      <c r="BL1559" s="87"/>
      <c r="BM1559" s="87"/>
      <c r="BN1559" s="87"/>
      <c r="BO1559" s="87"/>
      <c r="BP1559" s="87"/>
      <c r="BQ1559" s="87"/>
      <c r="BR1559" s="87"/>
      <c r="BS1559" s="63"/>
    </row>
    <row r="1560" spans="4:71" s="64" customFormat="1" ht="9.75" customHeight="1" x14ac:dyDescent="0.3">
      <c r="D1560" s="87"/>
      <c r="E1560" s="87"/>
      <c r="F1560" s="87"/>
      <c r="G1560" s="87"/>
      <c r="H1560" s="87"/>
      <c r="I1560" s="87"/>
      <c r="J1560" s="87"/>
      <c r="K1560" s="87"/>
      <c r="L1560" s="87"/>
      <c r="M1560" s="87"/>
      <c r="N1560" s="87"/>
      <c r="O1560" s="87"/>
      <c r="P1560" s="87"/>
      <c r="Q1560" s="87"/>
      <c r="R1560" s="87"/>
      <c r="S1560" s="87"/>
      <c r="T1560" s="87"/>
      <c r="U1560" s="87"/>
      <c r="V1560" s="87"/>
      <c r="W1560" s="87"/>
      <c r="X1560" s="87"/>
      <c r="Y1560" s="87"/>
      <c r="Z1560" s="87"/>
      <c r="AA1560" s="87"/>
      <c r="AB1560" s="87"/>
      <c r="AC1560" s="87"/>
      <c r="AD1560" s="87"/>
      <c r="AE1560" s="87"/>
      <c r="AF1560" s="87"/>
      <c r="AG1560" s="87"/>
      <c r="AH1560" s="87"/>
      <c r="AI1560" s="87"/>
      <c r="AJ1560" s="87"/>
      <c r="AK1560" s="87"/>
      <c r="AL1560" s="87"/>
      <c r="AM1560" s="87"/>
      <c r="AN1560" s="87"/>
      <c r="AO1560" s="87"/>
      <c r="AP1560" s="87"/>
      <c r="AQ1560" s="87"/>
      <c r="AR1560" s="87"/>
      <c r="AS1560" s="87"/>
      <c r="AT1560" s="87"/>
      <c r="AU1560" s="87"/>
      <c r="AV1560" s="87"/>
      <c r="AW1560" s="87"/>
      <c r="AX1560" s="87"/>
      <c r="AY1560" s="87"/>
      <c r="AZ1560" s="87"/>
      <c r="BA1560" s="87"/>
      <c r="BB1560" s="87"/>
      <c r="BC1560" s="87"/>
      <c r="BD1560" s="87"/>
      <c r="BE1560" s="87"/>
      <c r="BF1560" s="87"/>
      <c r="BG1560" s="87"/>
      <c r="BH1560" s="87"/>
      <c r="BI1560" s="87"/>
      <c r="BJ1560" s="87"/>
      <c r="BK1560" s="87"/>
      <c r="BL1560" s="87"/>
      <c r="BM1560" s="87"/>
      <c r="BN1560" s="87"/>
      <c r="BO1560" s="87"/>
      <c r="BP1560" s="87"/>
      <c r="BQ1560" s="87"/>
      <c r="BR1560" s="87"/>
      <c r="BS1560" s="63"/>
    </row>
    <row r="1561" spans="4:71" s="64" customFormat="1" ht="9.75" customHeight="1" x14ac:dyDescent="0.3">
      <c r="D1561" s="87"/>
      <c r="E1561" s="87"/>
      <c r="F1561" s="87"/>
      <c r="G1561" s="87"/>
      <c r="H1561" s="87"/>
      <c r="I1561" s="87"/>
      <c r="J1561" s="87"/>
      <c r="K1561" s="87"/>
      <c r="L1561" s="87"/>
      <c r="M1561" s="87"/>
      <c r="N1561" s="87"/>
      <c r="O1561" s="87"/>
      <c r="P1561" s="87"/>
      <c r="Q1561" s="87"/>
      <c r="R1561" s="87"/>
      <c r="S1561" s="87"/>
      <c r="T1561" s="87"/>
      <c r="U1561" s="87"/>
      <c r="V1561" s="87"/>
      <c r="W1561" s="87"/>
      <c r="X1561" s="87"/>
      <c r="Y1561" s="87"/>
      <c r="Z1561" s="87"/>
      <c r="AA1561" s="87"/>
      <c r="AB1561" s="87"/>
      <c r="AC1561" s="87"/>
      <c r="AD1561" s="87"/>
      <c r="AE1561" s="87"/>
      <c r="AF1561" s="87"/>
      <c r="AG1561" s="87"/>
      <c r="AH1561" s="87"/>
      <c r="AI1561" s="87"/>
      <c r="AJ1561" s="87"/>
      <c r="AK1561" s="87"/>
      <c r="AL1561" s="87"/>
      <c r="AM1561" s="87"/>
      <c r="AN1561" s="87"/>
      <c r="AO1561" s="87"/>
      <c r="AP1561" s="87"/>
      <c r="AQ1561" s="87"/>
      <c r="AR1561" s="87"/>
      <c r="AS1561" s="87"/>
      <c r="AT1561" s="87"/>
      <c r="AU1561" s="87"/>
      <c r="AV1561" s="87"/>
      <c r="AW1561" s="87"/>
      <c r="AX1561" s="87"/>
      <c r="AY1561" s="87"/>
      <c r="AZ1561" s="87"/>
      <c r="BA1561" s="87"/>
      <c r="BB1561" s="87"/>
      <c r="BC1561" s="87"/>
      <c r="BD1561" s="87"/>
      <c r="BE1561" s="87"/>
      <c r="BF1561" s="87"/>
      <c r="BG1561" s="87"/>
      <c r="BH1561" s="87"/>
      <c r="BI1561" s="87"/>
      <c r="BJ1561" s="87"/>
      <c r="BK1561" s="87"/>
      <c r="BL1561" s="87"/>
      <c r="BM1561" s="87"/>
      <c r="BN1561" s="87"/>
      <c r="BO1561" s="87"/>
      <c r="BP1561" s="87"/>
      <c r="BQ1561" s="87"/>
      <c r="BR1561" s="87"/>
      <c r="BS1561" s="63"/>
    </row>
    <row r="1562" spans="4:71" s="64" customFormat="1" ht="9.75" customHeight="1" x14ac:dyDescent="0.3">
      <c r="D1562" s="87"/>
      <c r="E1562" s="87"/>
      <c r="F1562" s="87"/>
      <c r="G1562" s="87"/>
      <c r="H1562" s="87"/>
      <c r="I1562" s="87"/>
      <c r="J1562" s="87"/>
      <c r="K1562" s="87"/>
      <c r="L1562" s="87"/>
      <c r="M1562" s="87"/>
      <c r="N1562" s="87"/>
      <c r="O1562" s="87"/>
      <c r="P1562" s="87"/>
      <c r="Q1562" s="87"/>
      <c r="R1562" s="87"/>
      <c r="S1562" s="87"/>
      <c r="T1562" s="87"/>
      <c r="U1562" s="87"/>
      <c r="V1562" s="87"/>
      <c r="W1562" s="87"/>
      <c r="X1562" s="87"/>
      <c r="Y1562" s="87"/>
      <c r="Z1562" s="87"/>
      <c r="AA1562" s="87"/>
      <c r="AB1562" s="87"/>
      <c r="AC1562" s="87"/>
      <c r="AD1562" s="87"/>
      <c r="AE1562" s="87"/>
      <c r="AF1562" s="87"/>
      <c r="AG1562" s="87"/>
      <c r="AH1562" s="87"/>
      <c r="AI1562" s="87"/>
      <c r="AJ1562" s="87"/>
      <c r="AK1562" s="87"/>
      <c r="AL1562" s="87"/>
      <c r="AM1562" s="87"/>
      <c r="AN1562" s="87"/>
      <c r="AO1562" s="87"/>
      <c r="AP1562" s="87"/>
      <c r="AQ1562" s="87"/>
      <c r="AR1562" s="87"/>
      <c r="AS1562" s="87"/>
      <c r="AT1562" s="87"/>
      <c r="AU1562" s="87"/>
      <c r="AV1562" s="87"/>
      <c r="AW1562" s="87"/>
      <c r="AX1562" s="87"/>
      <c r="AY1562" s="87"/>
      <c r="AZ1562" s="87"/>
      <c r="BA1562" s="87"/>
      <c r="BB1562" s="87"/>
      <c r="BC1562" s="87"/>
      <c r="BD1562" s="87"/>
      <c r="BE1562" s="87"/>
      <c r="BF1562" s="87"/>
      <c r="BG1562" s="87"/>
      <c r="BH1562" s="87"/>
      <c r="BI1562" s="87"/>
      <c r="BJ1562" s="87"/>
      <c r="BK1562" s="87"/>
      <c r="BL1562" s="87"/>
      <c r="BM1562" s="87"/>
      <c r="BN1562" s="87"/>
      <c r="BO1562" s="87"/>
      <c r="BP1562" s="87"/>
      <c r="BQ1562" s="87"/>
      <c r="BR1562" s="87"/>
      <c r="BS1562" s="63"/>
    </row>
    <row r="1563" spans="4:71" s="64" customFormat="1" ht="9.75" customHeight="1" x14ac:dyDescent="0.3">
      <c r="D1563" s="87"/>
      <c r="E1563" s="87"/>
      <c r="F1563" s="87"/>
      <c r="G1563" s="87"/>
      <c r="H1563" s="87"/>
      <c r="I1563" s="87"/>
      <c r="J1563" s="87"/>
      <c r="K1563" s="87"/>
      <c r="L1563" s="87"/>
      <c r="M1563" s="87"/>
      <c r="N1563" s="87"/>
      <c r="O1563" s="87"/>
      <c r="P1563" s="87"/>
      <c r="Q1563" s="87"/>
      <c r="R1563" s="87"/>
      <c r="S1563" s="87"/>
      <c r="T1563" s="87"/>
      <c r="U1563" s="87"/>
      <c r="V1563" s="87"/>
      <c r="W1563" s="87"/>
      <c r="X1563" s="87"/>
      <c r="Y1563" s="87"/>
      <c r="Z1563" s="87"/>
      <c r="AA1563" s="87"/>
      <c r="AB1563" s="87"/>
      <c r="AC1563" s="87"/>
      <c r="AD1563" s="87"/>
      <c r="AE1563" s="87"/>
      <c r="AF1563" s="87"/>
      <c r="AG1563" s="87"/>
      <c r="AH1563" s="87"/>
      <c r="AI1563" s="87"/>
      <c r="AJ1563" s="87"/>
      <c r="AK1563" s="87"/>
      <c r="AL1563" s="87"/>
      <c r="AM1563" s="87"/>
      <c r="AN1563" s="87"/>
      <c r="AO1563" s="87"/>
      <c r="AP1563" s="87"/>
      <c r="AQ1563" s="87"/>
      <c r="AR1563" s="87"/>
      <c r="AS1563" s="87"/>
      <c r="AT1563" s="87"/>
      <c r="AU1563" s="87"/>
      <c r="AV1563" s="87"/>
      <c r="AW1563" s="87"/>
      <c r="AX1563" s="87"/>
      <c r="AY1563" s="87"/>
      <c r="AZ1563" s="87"/>
      <c r="BA1563" s="87"/>
      <c r="BB1563" s="87"/>
      <c r="BC1563" s="87"/>
      <c r="BD1563" s="87"/>
      <c r="BE1563" s="87"/>
      <c r="BF1563" s="87"/>
      <c r="BG1563" s="87"/>
      <c r="BH1563" s="87"/>
      <c r="BI1563" s="87"/>
      <c r="BJ1563" s="87"/>
      <c r="BK1563" s="87"/>
      <c r="BL1563" s="87"/>
      <c r="BM1563" s="87"/>
      <c r="BN1563" s="87"/>
      <c r="BO1563" s="87"/>
      <c r="BP1563" s="87"/>
      <c r="BQ1563" s="87"/>
      <c r="BR1563" s="87"/>
      <c r="BS1563" s="63"/>
    </row>
    <row r="1564" spans="4:71" s="64" customFormat="1" ht="9.75" customHeight="1" x14ac:dyDescent="0.3">
      <c r="D1564" s="87"/>
      <c r="E1564" s="87"/>
      <c r="F1564" s="87"/>
      <c r="G1564" s="87"/>
      <c r="H1564" s="87"/>
      <c r="I1564" s="87"/>
      <c r="J1564" s="87"/>
      <c r="K1564" s="87"/>
      <c r="L1564" s="87"/>
      <c r="M1564" s="87"/>
      <c r="N1564" s="87"/>
      <c r="O1564" s="87"/>
      <c r="P1564" s="87"/>
      <c r="Q1564" s="87"/>
      <c r="R1564" s="87"/>
      <c r="S1564" s="87"/>
      <c r="T1564" s="87"/>
      <c r="U1564" s="87"/>
      <c r="V1564" s="87"/>
      <c r="W1564" s="87"/>
      <c r="X1564" s="87"/>
      <c r="Y1564" s="87"/>
      <c r="Z1564" s="87"/>
      <c r="AA1564" s="87"/>
      <c r="AB1564" s="87"/>
      <c r="AC1564" s="87"/>
      <c r="AD1564" s="87"/>
      <c r="AE1564" s="87"/>
      <c r="AF1564" s="87"/>
      <c r="AG1564" s="87"/>
      <c r="AH1564" s="87"/>
      <c r="AI1564" s="87"/>
      <c r="AJ1564" s="87"/>
      <c r="AK1564" s="87"/>
      <c r="AL1564" s="87"/>
      <c r="AM1564" s="87"/>
      <c r="AN1564" s="87"/>
      <c r="AO1564" s="87"/>
      <c r="AP1564" s="87"/>
      <c r="AQ1564" s="87"/>
      <c r="AR1564" s="87"/>
      <c r="AS1564" s="87"/>
      <c r="AT1564" s="87"/>
      <c r="AU1564" s="87"/>
      <c r="AV1564" s="87"/>
      <c r="AW1564" s="87"/>
      <c r="AX1564" s="87"/>
      <c r="AY1564" s="87"/>
      <c r="AZ1564" s="87"/>
      <c r="BA1564" s="87"/>
      <c r="BB1564" s="87"/>
      <c r="BC1564" s="87"/>
      <c r="BD1564" s="87"/>
      <c r="BE1564" s="87"/>
      <c r="BF1564" s="87"/>
      <c r="BG1564" s="87"/>
      <c r="BH1564" s="87"/>
      <c r="BI1564" s="87"/>
      <c r="BJ1564" s="87"/>
      <c r="BK1564" s="87"/>
      <c r="BL1564" s="87"/>
      <c r="BM1564" s="87"/>
      <c r="BN1564" s="87"/>
      <c r="BO1564" s="87"/>
      <c r="BP1564" s="87"/>
      <c r="BQ1564" s="87"/>
      <c r="BR1564" s="87"/>
      <c r="BS1564" s="63"/>
    </row>
    <row r="1565" spans="4:71" s="64" customFormat="1" ht="9.75" customHeight="1" x14ac:dyDescent="0.3">
      <c r="D1565" s="87"/>
      <c r="E1565" s="87"/>
      <c r="F1565" s="87"/>
      <c r="G1565" s="87"/>
      <c r="H1565" s="87"/>
      <c r="I1565" s="87"/>
      <c r="J1565" s="87"/>
      <c r="K1565" s="87"/>
      <c r="L1565" s="87"/>
      <c r="M1565" s="87"/>
      <c r="N1565" s="87"/>
      <c r="O1565" s="87"/>
      <c r="P1565" s="87"/>
      <c r="Q1565" s="87"/>
      <c r="R1565" s="87"/>
      <c r="S1565" s="87"/>
      <c r="T1565" s="87"/>
      <c r="U1565" s="87"/>
      <c r="V1565" s="87"/>
      <c r="W1565" s="87"/>
      <c r="X1565" s="87"/>
      <c r="Y1565" s="87"/>
      <c r="Z1565" s="87"/>
      <c r="AA1565" s="87"/>
      <c r="AB1565" s="87"/>
      <c r="AC1565" s="87"/>
      <c r="AD1565" s="87"/>
      <c r="AE1565" s="87"/>
      <c r="AF1565" s="87"/>
      <c r="AG1565" s="87"/>
      <c r="AH1565" s="87"/>
      <c r="AI1565" s="87"/>
      <c r="AJ1565" s="87"/>
      <c r="AK1565" s="87"/>
      <c r="AL1565" s="87"/>
      <c r="AM1565" s="87"/>
      <c r="AN1565" s="87"/>
      <c r="AO1565" s="87"/>
      <c r="AP1565" s="87"/>
      <c r="AQ1565" s="87"/>
      <c r="AR1565" s="87"/>
      <c r="AS1565" s="87"/>
      <c r="AT1565" s="87"/>
      <c r="AU1565" s="87"/>
      <c r="AV1565" s="87"/>
      <c r="AW1565" s="87"/>
      <c r="AX1565" s="87"/>
      <c r="AY1565" s="87"/>
      <c r="AZ1565" s="87"/>
      <c r="BA1565" s="87"/>
      <c r="BB1565" s="87"/>
      <c r="BC1565" s="87"/>
      <c r="BD1565" s="87"/>
      <c r="BE1565" s="87"/>
      <c r="BF1565" s="87"/>
      <c r="BG1565" s="87"/>
      <c r="BH1565" s="87"/>
      <c r="BI1565" s="87"/>
      <c r="BJ1565" s="87"/>
      <c r="BK1565" s="87"/>
      <c r="BL1565" s="87"/>
      <c r="BM1565" s="87"/>
      <c r="BN1565" s="87"/>
      <c r="BO1565" s="87"/>
      <c r="BP1565" s="87"/>
      <c r="BQ1565" s="87"/>
      <c r="BR1565" s="87"/>
      <c r="BS1565" s="63"/>
    </row>
    <row r="1566" spans="4:71" s="64" customFormat="1" ht="9.75" customHeight="1" x14ac:dyDescent="0.3">
      <c r="D1566" s="87"/>
      <c r="E1566" s="87"/>
      <c r="F1566" s="87"/>
      <c r="G1566" s="87"/>
      <c r="H1566" s="87"/>
      <c r="I1566" s="87"/>
      <c r="J1566" s="87"/>
      <c r="K1566" s="87"/>
      <c r="L1566" s="87"/>
      <c r="M1566" s="87"/>
      <c r="N1566" s="87"/>
      <c r="O1566" s="87"/>
      <c r="P1566" s="87"/>
      <c r="Q1566" s="87"/>
      <c r="R1566" s="87"/>
      <c r="S1566" s="87"/>
      <c r="T1566" s="87"/>
      <c r="U1566" s="87"/>
      <c r="V1566" s="87"/>
      <c r="W1566" s="87"/>
      <c r="X1566" s="87"/>
      <c r="Y1566" s="87"/>
      <c r="Z1566" s="87"/>
      <c r="AA1566" s="87"/>
      <c r="AB1566" s="87"/>
      <c r="AC1566" s="87"/>
      <c r="AD1566" s="87"/>
      <c r="AE1566" s="87"/>
      <c r="AF1566" s="87"/>
      <c r="AG1566" s="87"/>
      <c r="AH1566" s="87"/>
      <c r="AI1566" s="87"/>
      <c r="AJ1566" s="87"/>
      <c r="AK1566" s="87"/>
      <c r="AL1566" s="87"/>
      <c r="AM1566" s="87"/>
      <c r="AN1566" s="87"/>
      <c r="AO1566" s="87"/>
      <c r="AP1566" s="87"/>
      <c r="AQ1566" s="87"/>
      <c r="AR1566" s="87"/>
      <c r="AS1566" s="87"/>
      <c r="AT1566" s="87"/>
      <c r="AU1566" s="87"/>
      <c r="AV1566" s="87"/>
      <c r="AW1566" s="87"/>
      <c r="AX1566" s="87"/>
      <c r="AY1566" s="87"/>
      <c r="AZ1566" s="87"/>
      <c r="BA1566" s="87"/>
      <c r="BB1566" s="87"/>
      <c r="BC1566" s="87"/>
      <c r="BD1566" s="87"/>
      <c r="BE1566" s="87"/>
      <c r="BF1566" s="87"/>
      <c r="BG1566" s="87"/>
      <c r="BH1566" s="87"/>
      <c r="BI1566" s="87"/>
      <c r="BJ1566" s="87"/>
      <c r="BK1566" s="87"/>
      <c r="BL1566" s="87"/>
      <c r="BM1566" s="87"/>
      <c r="BN1566" s="87"/>
      <c r="BO1566" s="87"/>
      <c r="BP1566" s="87"/>
      <c r="BQ1566" s="87"/>
      <c r="BR1566" s="87"/>
      <c r="BS1566" s="63"/>
    </row>
    <row r="1567" spans="4:71" s="64" customFormat="1" ht="9.75" customHeight="1" x14ac:dyDescent="0.3">
      <c r="D1567" s="87"/>
      <c r="E1567" s="87"/>
      <c r="F1567" s="87"/>
      <c r="G1567" s="87"/>
      <c r="H1567" s="87"/>
      <c r="I1567" s="87"/>
      <c r="J1567" s="87"/>
      <c r="K1567" s="87"/>
      <c r="L1567" s="87"/>
      <c r="M1567" s="87"/>
      <c r="N1567" s="87"/>
      <c r="O1567" s="87"/>
      <c r="P1567" s="87"/>
      <c r="Q1567" s="87"/>
      <c r="R1567" s="87"/>
      <c r="S1567" s="87"/>
      <c r="T1567" s="87"/>
      <c r="U1567" s="87"/>
      <c r="V1567" s="87"/>
      <c r="W1567" s="87"/>
      <c r="X1567" s="87"/>
      <c r="Y1567" s="87"/>
      <c r="Z1567" s="87"/>
      <c r="AA1567" s="87"/>
      <c r="AB1567" s="87"/>
      <c r="AC1567" s="87"/>
      <c r="AD1567" s="87"/>
      <c r="AE1567" s="87"/>
      <c r="AF1567" s="87"/>
      <c r="AG1567" s="87"/>
      <c r="AH1567" s="87"/>
      <c r="AI1567" s="87"/>
      <c r="AJ1567" s="87"/>
      <c r="AK1567" s="87"/>
      <c r="AL1567" s="87"/>
      <c r="AM1567" s="87"/>
      <c r="AN1567" s="87"/>
      <c r="AO1567" s="87"/>
      <c r="AP1567" s="87"/>
      <c r="AQ1567" s="87"/>
      <c r="AR1567" s="87"/>
      <c r="AS1567" s="87"/>
      <c r="AT1567" s="87"/>
      <c r="AU1567" s="87"/>
      <c r="AV1567" s="87"/>
      <c r="AW1567" s="87"/>
      <c r="AX1567" s="87"/>
      <c r="AY1567" s="87"/>
      <c r="AZ1567" s="87"/>
      <c r="BA1567" s="87"/>
      <c r="BB1567" s="87"/>
      <c r="BC1567" s="87"/>
      <c r="BD1567" s="87"/>
      <c r="BE1567" s="87"/>
      <c r="BF1567" s="87"/>
      <c r="BG1567" s="87"/>
      <c r="BH1567" s="87"/>
      <c r="BI1567" s="87"/>
      <c r="BJ1567" s="87"/>
      <c r="BK1567" s="87"/>
      <c r="BL1567" s="87"/>
      <c r="BM1567" s="87"/>
      <c r="BN1567" s="87"/>
      <c r="BO1567" s="87"/>
      <c r="BP1567" s="87"/>
      <c r="BQ1567" s="87"/>
      <c r="BR1567" s="87"/>
      <c r="BS1567" s="63"/>
    </row>
    <row r="1568" spans="4:71" s="64" customFormat="1" ht="9.75" customHeight="1" x14ac:dyDescent="0.3">
      <c r="D1568" s="87"/>
      <c r="E1568" s="87"/>
      <c r="F1568" s="87"/>
      <c r="G1568" s="87"/>
      <c r="H1568" s="87"/>
      <c r="I1568" s="87"/>
      <c r="J1568" s="87"/>
      <c r="K1568" s="87"/>
      <c r="L1568" s="87"/>
      <c r="M1568" s="87"/>
      <c r="N1568" s="87"/>
      <c r="O1568" s="87"/>
      <c r="P1568" s="87"/>
      <c r="Q1568" s="87"/>
      <c r="R1568" s="87"/>
      <c r="S1568" s="87"/>
      <c r="T1568" s="87"/>
      <c r="U1568" s="87"/>
      <c r="V1568" s="87"/>
      <c r="W1568" s="87"/>
      <c r="X1568" s="87"/>
      <c r="Y1568" s="87"/>
      <c r="Z1568" s="87"/>
      <c r="AA1568" s="87"/>
      <c r="AB1568" s="87"/>
      <c r="AC1568" s="87"/>
      <c r="AD1568" s="87"/>
      <c r="AE1568" s="87"/>
      <c r="AF1568" s="87"/>
      <c r="AG1568" s="87"/>
      <c r="AH1568" s="87"/>
      <c r="AI1568" s="87"/>
      <c r="AJ1568" s="87"/>
      <c r="AK1568" s="87"/>
      <c r="AL1568" s="87"/>
      <c r="AM1568" s="87"/>
      <c r="AN1568" s="87"/>
      <c r="AO1568" s="87"/>
      <c r="AP1568" s="87"/>
      <c r="AQ1568" s="87"/>
      <c r="AR1568" s="87"/>
      <c r="AS1568" s="87"/>
      <c r="AT1568" s="87"/>
      <c r="AU1568" s="87"/>
      <c r="AV1568" s="87"/>
      <c r="AW1568" s="87"/>
      <c r="AX1568" s="87"/>
      <c r="AY1568" s="87"/>
      <c r="AZ1568" s="87"/>
      <c r="BA1568" s="87"/>
      <c r="BB1568" s="87"/>
      <c r="BC1568" s="87"/>
      <c r="BD1568" s="87"/>
      <c r="BE1568" s="87"/>
      <c r="BF1568" s="87"/>
      <c r="BG1568" s="87"/>
      <c r="BH1568" s="87"/>
      <c r="BI1568" s="87"/>
      <c r="BJ1568" s="87"/>
      <c r="BK1568" s="87"/>
      <c r="BL1568" s="87"/>
      <c r="BM1568" s="87"/>
      <c r="BN1568" s="87"/>
      <c r="BO1568" s="87"/>
      <c r="BP1568" s="87"/>
      <c r="BQ1568" s="87"/>
      <c r="BR1568" s="87"/>
      <c r="BS1568" s="63"/>
    </row>
    <row r="1569" spans="4:71" s="64" customFormat="1" ht="9.75" customHeight="1" x14ac:dyDescent="0.3">
      <c r="D1569" s="87"/>
      <c r="E1569" s="87"/>
      <c r="F1569" s="87"/>
      <c r="G1569" s="87"/>
      <c r="H1569" s="87"/>
      <c r="I1569" s="87"/>
      <c r="J1569" s="87"/>
      <c r="K1569" s="87"/>
      <c r="L1569" s="87"/>
      <c r="M1569" s="87"/>
      <c r="N1569" s="87"/>
      <c r="O1569" s="87"/>
      <c r="P1569" s="87"/>
      <c r="Q1569" s="87"/>
      <c r="R1569" s="87"/>
      <c r="S1569" s="87"/>
      <c r="T1569" s="87"/>
      <c r="U1569" s="87"/>
      <c r="V1569" s="87"/>
      <c r="W1569" s="87"/>
      <c r="X1569" s="87"/>
      <c r="Y1569" s="87"/>
      <c r="Z1569" s="87"/>
      <c r="AA1569" s="87"/>
      <c r="AB1569" s="87"/>
      <c r="AC1569" s="87"/>
      <c r="AD1569" s="87"/>
      <c r="AE1569" s="87"/>
      <c r="AF1569" s="87"/>
      <c r="AG1569" s="87"/>
      <c r="AH1569" s="87"/>
      <c r="AI1569" s="87"/>
      <c r="AJ1569" s="87"/>
      <c r="AK1569" s="87"/>
      <c r="AL1569" s="87"/>
      <c r="AM1569" s="87"/>
      <c r="AN1569" s="87"/>
      <c r="AO1569" s="87"/>
      <c r="AP1569" s="87"/>
      <c r="AQ1569" s="87"/>
      <c r="AR1569" s="87"/>
      <c r="AS1569" s="87"/>
      <c r="AT1569" s="87"/>
      <c r="AU1569" s="87"/>
      <c r="AV1569" s="87"/>
      <c r="AW1569" s="87"/>
      <c r="AX1569" s="87"/>
      <c r="AY1569" s="87"/>
      <c r="AZ1569" s="87"/>
      <c r="BA1569" s="87"/>
      <c r="BB1569" s="87"/>
      <c r="BC1569" s="87"/>
      <c r="BD1569" s="87"/>
      <c r="BE1569" s="87"/>
      <c r="BF1569" s="87"/>
      <c r="BG1569" s="87"/>
      <c r="BH1569" s="87"/>
      <c r="BI1569" s="87"/>
      <c r="BJ1569" s="87"/>
      <c r="BK1569" s="87"/>
      <c r="BL1569" s="87"/>
      <c r="BM1569" s="87"/>
      <c r="BN1569" s="87"/>
      <c r="BO1569" s="87"/>
      <c r="BP1569" s="87"/>
      <c r="BQ1569" s="87"/>
      <c r="BR1569" s="87"/>
      <c r="BS1569" s="63"/>
    </row>
    <row r="1570" spans="4:71" s="64" customFormat="1" ht="9.75" customHeight="1" x14ac:dyDescent="0.3">
      <c r="D1570" s="87"/>
      <c r="E1570" s="87"/>
      <c r="F1570" s="87"/>
      <c r="G1570" s="87"/>
      <c r="H1570" s="87"/>
      <c r="I1570" s="87"/>
      <c r="J1570" s="87"/>
      <c r="K1570" s="87"/>
      <c r="L1570" s="87"/>
      <c r="M1570" s="87"/>
      <c r="N1570" s="87"/>
      <c r="O1570" s="87"/>
      <c r="P1570" s="87"/>
      <c r="Q1570" s="87"/>
      <c r="R1570" s="87"/>
      <c r="S1570" s="87"/>
      <c r="T1570" s="87"/>
      <c r="U1570" s="87"/>
      <c r="V1570" s="87"/>
      <c r="W1570" s="87"/>
      <c r="X1570" s="87"/>
      <c r="Y1570" s="87"/>
      <c r="Z1570" s="87"/>
      <c r="AA1570" s="87"/>
      <c r="AB1570" s="87"/>
      <c r="AC1570" s="87"/>
      <c r="AD1570" s="87"/>
      <c r="AE1570" s="87"/>
      <c r="AF1570" s="87"/>
      <c r="AG1570" s="87"/>
      <c r="AH1570" s="87"/>
      <c r="AI1570" s="87"/>
      <c r="AJ1570" s="87"/>
      <c r="AK1570" s="87"/>
      <c r="AL1570" s="87"/>
      <c r="AM1570" s="87"/>
      <c r="AN1570" s="87"/>
      <c r="AO1570" s="87"/>
      <c r="AP1570" s="87"/>
      <c r="AQ1570" s="87"/>
      <c r="AR1570" s="87"/>
      <c r="AS1570" s="87"/>
      <c r="AT1570" s="87"/>
      <c r="AU1570" s="87"/>
      <c r="AV1570" s="87"/>
      <c r="AW1570" s="87"/>
      <c r="AX1570" s="87"/>
      <c r="AY1570" s="87"/>
      <c r="AZ1570" s="87"/>
      <c r="BA1570" s="87"/>
      <c r="BB1570" s="87"/>
      <c r="BC1570" s="87"/>
      <c r="BD1570" s="87"/>
      <c r="BE1570" s="87"/>
      <c r="BF1570" s="87"/>
      <c r="BG1570" s="87"/>
      <c r="BH1570" s="87"/>
      <c r="BI1570" s="87"/>
      <c r="BJ1570" s="87"/>
      <c r="BK1570" s="87"/>
      <c r="BL1570" s="87"/>
      <c r="BM1570" s="87"/>
      <c r="BN1570" s="87"/>
      <c r="BO1570" s="87"/>
      <c r="BP1570" s="87"/>
      <c r="BQ1570" s="87"/>
      <c r="BR1570" s="87"/>
      <c r="BS1570" s="63"/>
    </row>
    <row r="1571" spans="4:71" s="64" customFormat="1" ht="9.75" customHeight="1" x14ac:dyDescent="0.3">
      <c r="D1571" s="87"/>
      <c r="E1571" s="87"/>
      <c r="F1571" s="87"/>
      <c r="G1571" s="87"/>
      <c r="H1571" s="87"/>
      <c r="I1571" s="87"/>
      <c r="J1571" s="87"/>
      <c r="K1571" s="87"/>
      <c r="L1571" s="87"/>
      <c r="M1571" s="87"/>
      <c r="N1571" s="87"/>
      <c r="O1571" s="87"/>
      <c r="P1571" s="87"/>
      <c r="Q1571" s="87"/>
      <c r="R1571" s="87"/>
      <c r="S1571" s="87"/>
      <c r="T1571" s="87"/>
      <c r="U1571" s="87"/>
      <c r="V1571" s="87"/>
      <c r="W1571" s="87"/>
      <c r="X1571" s="87"/>
      <c r="Y1571" s="87"/>
      <c r="Z1571" s="87"/>
      <c r="AA1571" s="87"/>
      <c r="AB1571" s="87"/>
      <c r="AC1571" s="87"/>
      <c r="AD1571" s="87"/>
      <c r="AE1571" s="87"/>
      <c r="AF1571" s="87"/>
      <c r="AG1571" s="87"/>
      <c r="AH1571" s="87"/>
      <c r="AI1571" s="87"/>
      <c r="AJ1571" s="87"/>
      <c r="AK1571" s="87"/>
      <c r="AL1571" s="87"/>
      <c r="AM1571" s="87"/>
      <c r="AN1571" s="87"/>
      <c r="AO1571" s="87"/>
      <c r="AP1571" s="87"/>
      <c r="AQ1571" s="87"/>
      <c r="AR1571" s="87"/>
      <c r="AS1571" s="87"/>
      <c r="AT1571" s="87"/>
      <c r="AU1571" s="87"/>
      <c r="AV1571" s="87"/>
      <c r="AW1571" s="87"/>
      <c r="AX1571" s="87"/>
      <c r="AY1571" s="87"/>
      <c r="AZ1571" s="87"/>
      <c r="BA1571" s="87"/>
      <c r="BB1571" s="87"/>
      <c r="BC1571" s="87"/>
      <c r="BD1571" s="87"/>
      <c r="BE1571" s="87"/>
      <c r="BF1571" s="87"/>
      <c r="BG1571" s="87"/>
      <c r="BH1571" s="87"/>
      <c r="BI1571" s="87"/>
      <c r="BJ1571" s="87"/>
      <c r="BK1571" s="87"/>
      <c r="BL1571" s="87"/>
      <c r="BM1571" s="87"/>
      <c r="BN1571" s="87"/>
      <c r="BO1571" s="87"/>
      <c r="BP1571" s="87"/>
      <c r="BQ1571" s="87"/>
      <c r="BR1571" s="87"/>
      <c r="BS1571" s="63"/>
    </row>
    <row r="1572" spans="4:71" s="64" customFormat="1" ht="9.75" customHeight="1" x14ac:dyDescent="0.3">
      <c r="D1572" s="87"/>
      <c r="E1572" s="87"/>
      <c r="F1572" s="87"/>
      <c r="G1572" s="87"/>
      <c r="H1572" s="87"/>
      <c r="I1572" s="87"/>
      <c r="J1572" s="87"/>
      <c r="K1572" s="87"/>
      <c r="L1572" s="87"/>
      <c r="M1572" s="87"/>
      <c r="N1572" s="87"/>
      <c r="O1572" s="87"/>
      <c r="P1572" s="87"/>
      <c r="Q1572" s="87"/>
      <c r="R1572" s="87"/>
      <c r="S1572" s="87"/>
      <c r="T1572" s="87"/>
      <c r="U1572" s="87"/>
      <c r="V1572" s="87"/>
      <c r="W1572" s="87"/>
      <c r="X1572" s="87"/>
      <c r="Y1572" s="87"/>
      <c r="Z1572" s="87"/>
      <c r="AA1572" s="87"/>
      <c r="AB1572" s="87"/>
      <c r="AC1572" s="87"/>
      <c r="AD1572" s="87"/>
      <c r="AE1572" s="87"/>
      <c r="AF1572" s="87"/>
      <c r="AG1572" s="87"/>
      <c r="AH1572" s="87"/>
      <c r="AI1572" s="87"/>
      <c r="AJ1572" s="87"/>
      <c r="AK1572" s="87"/>
      <c r="AL1572" s="87"/>
      <c r="AM1572" s="87"/>
      <c r="AN1572" s="87"/>
      <c r="AO1572" s="87"/>
      <c r="AP1572" s="87"/>
      <c r="AQ1572" s="87"/>
      <c r="AR1572" s="87"/>
      <c r="AS1572" s="87"/>
      <c r="AT1572" s="87"/>
      <c r="AU1572" s="87"/>
      <c r="AV1572" s="87"/>
      <c r="AW1572" s="87"/>
      <c r="AX1572" s="87"/>
      <c r="AY1572" s="87"/>
      <c r="AZ1572" s="87"/>
      <c r="BA1572" s="87"/>
      <c r="BB1572" s="87"/>
      <c r="BC1572" s="87"/>
      <c r="BD1572" s="87"/>
      <c r="BE1572" s="87"/>
      <c r="BF1572" s="87"/>
      <c r="BG1572" s="87"/>
      <c r="BH1572" s="87"/>
      <c r="BI1572" s="87"/>
      <c r="BJ1572" s="87"/>
      <c r="BK1572" s="87"/>
      <c r="BL1572" s="87"/>
      <c r="BM1572" s="87"/>
      <c r="BN1572" s="87"/>
      <c r="BO1572" s="87"/>
      <c r="BP1572" s="87"/>
      <c r="BQ1572" s="87"/>
      <c r="BR1572" s="87"/>
      <c r="BS1572" s="63"/>
    </row>
    <row r="1573" spans="4:71" s="64" customFormat="1" ht="9.75" customHeight="1" x14ac:dyDescent="0.3">
      <c r="D1573" s="87"/>
      <c r="E1573" s="87"/>
      <c r="F1573" s="87"/>
      <c r="G1573" s="87"/>
      <c r="H1573" s="87"/>
      <c r="I1573" s="87"/>
      <c r="J1573" s="87"/>
      <c r="K1573" s="87"/>
      <c r="L1573" s="87"/>
      <c r="M1573" s="87"/>
      <c r="N1573" s="87"/>
      <c r="O1573" s="87"/>
      <c r="P1573" s="87"/>
      <c r="Q1573" s="87"/>
      <c r="R1573" s="87"/>
      <c r="S1573" s="87"/>
      <c r="T1573" s="87"/>
      <c r="U1573" s="87"/>
      <c r="V1573" s="87"/>
      <c r="W1573" s="87"/>
      <c r="X1573" s="87"/>
      <c r="Y1573" s="87"/>
      <c r="Z1573" s="87"/>
      <c r="AA1573" s="87"/>
      <c r="AB1573" s="87"/>
      <c r="AC1573" s="87"/>
      <c r="AD1573" s="87"/>
      <c r="AE1573" s="87"/>
      <c r="AF1573" s="87"/>
      <c r="AG1573" s="87"/>
      <c r="AH1573" s="87"/>
      <c r="AI1573" s="87"/>
      <c r="AJ1573" s="87"/>
      <c r="AK1573" s="87"/>
      <c r="AL1573" s="87"/>
      <c r="AM1573" s="87"/>
      <c r="AN1573" s="87"/>
      <c r="AO1573" s="87"/>
      <c r="AP1573" s="87"/>
      <c r="AQ1573" s="87"/>
      <c r="AR1573" s="87"/>
      <c r="AS1573" s="87"/>
      <c r="AT1573" s="87"/>
      <c r="AU1573" s="87"/>
      <c r="AV1573" s="87"/>
      <c r="AW1573" s="87"/>
      <c r="AX1573" s="87"/>
      <c r="AY1573" s="87"/>
      <c r="AZ1573" s="87"/>
      <c r="BA1573" s="87"/>
      <c r="BB1573" s="87"/>
      <c r="BC1573" s="87"/>
      <c r="BD1573" s="87"/>
      <c r="BE1573" s="87"/>
      <c r="BF1573" s="87"/>
      <c r="BG1573" s="87"/>
      <c r="BH1573" s="87"/>
      <c r="BI1573" s="87"/>
      <c r="BJ1573" s="87"/>
      <c r="BK1573" s="87"/>
      <c r="BL1573" s="87"/>
      <c r="BM1573" s="87"/>
      <c r="BN1573" s="87"/>
      <c r="BO1573" s="87"/>
      <c r="BP1573" s="87"/>
      <c r="BQ1573" s="87"/>
      <c r="BR1573" s="87"/>
      <c r="BS1573" s="63"/>
    </row>
    <row r="1574" spans="4:71" s="64" customFormat="1" ht="9.75" customHeight="1" x14ac:dyDescent="0.3">
      <c r="D1574" s="87"/>
      <c r="E1574" s="87"/>
      <c r="F1574" s="87"/>
      <c r="G1574" s="87"/>
      <c r="H1574" s="87"/>
      <c r="I1574" s="87"/>
      <c r="J1574" s="87"/>
      <c r="K1574" s="87"/>
      <c r="L1574" s="87"/>
      <c r="M1574" s="87"/>
      <c r="N1574" s="87"/>
      <c r="O1574" s="87"/>
      <c r="P1574" s="87"/>
      <c r="Q1574" s="87"/>
      <c r="R1574" s="87"/>
      <c r="S1574" s="87"/>
      <c r="T1574" s="87"/>
      <c r="U1574" s="87"/>
      <c r="V1574" s="87"/>
      <c r="W1574" s="87"/>
      <c r="X1574" s="87"/>
      <c r="Y1574" s="87"/>
      <c r="Z1574" s="87"/>
      <c r="AA1574" s="87"/>
      <c r="AB1574" s="87"/>
      <c r="AC1574" s="87"/>
      <c r="AD1574" s="87"/>
      <c r="AE1574" s="87"/>
      <c r="AF1574" s="87"/>
      <c r="AG1574" s="87"/>
      <c r="AH1574" s="87"/>
      <c r="AI1574" s="87"/>
      <c r="AJ1574" s="87"/>
      <c r="AK1574" s="87"/>
      <c r="AL1574" s="87"/>
      <c r="AM1574" s="87"/>
      <c r="AN1574" s="87"/>
      <c r="AO1574" s="87"/>
      <c r="AP1574" s="87"/>
      <c r="AQ1574" s="87"/>
      <c r="AR1574" s="87"/>
      <c r="AS1574" s="87"/>
      <c r="AT1574" s="87"/>
      <c r="AU1574" s="87"/>
      <c r="AV1574" s="87"/>
      <c r="AW1574" s="87"/>
      <c r="AX1574" s="87"/>
      <c r="AY1574" s="87"/>
      <c r="AZ1574" s="87"/>
      <c r="BA1574" s="87"/>
      <c r="BB1574" s="87"/>
      <c r="BC1574" s="87"/>
      <c r="BD1574" s="87"/>
      <c r="BE1574" s="87"/>
      <c r="BF1574" s="87"/>
      <c r="BG1574" s="87"/>
      <c r="BH1574" s="87"/>
      <c r="BI1574" s="87"/>
      <c r="BJ1574" s="87"/>
      <c r="BK1574" s="87"/>
      <c r="BL1574" s="87"/>
      <c r="BM1574" s="87"/>
      <c r="BN1574" s="87"/>
      <c r="BO1574" s="87"/>
      <c r="BP1574" s="87"/>
      <c r="BQ1574" s="87"/>
      <c r="BR1574" s="87"/>
      <c r="BS1574" s="63"/>
    </row>
    <row r="1575" spans="4:71" s="64" customFormat="1" ht="9.75" customHeight="1" x14ac:dyDescent="0.3">
      <c r="D1575" s="87"/>
      <c r="E1575" s="87"/>
      <c r="F1575" s="87"/>
      <c r="G1575" s="87"/>
      <c r="H1575" s="87"/>
      <c r="I1575" s="87"/>
      <c r="J1575" s="87"/>
      <c r="K1575" s="87"/>
      <c r="L1575" s="87"/>
      <c r="M1575" s="87"/>
      <c r="N1575" s="87"/>
      <c r="O1575" s="87"/>
      <c r="P1575" s="87"/>
      <c r="Q1575" s="87"/>
      <c r="R1575" s="87"/>
      <c r="S1575" s="87"/>
      <c r="T1575" s="87"/>
      <c r="U1575" s="87"/>
      <c r="V1575" s="87"/>
      <c r="W1575" s="87"/>
      <c r="X1575" s="87"/>
      <c r="Y1575" s="87"/>
      <c r="Z1575" s="87"/>
      <c r="AA1575" s="87"/>
      <c r="AB1575" s="87"/>
      <c r="AC1575" s="87"/>
      <c r="AD1575" s="87"/>
      <c r="AE1575" s="87"/>
      <c r="AF1575" s="87"/>
      <c r="AG1575" s="87"/>
      <c r="AH1575" s="87"/>
      <c r="AI1575" s="87"/>
      <c r="AJ1575" s="87"/>
      <c r="AK1575" s="87"/>
      <c r="AL1575" s="87"/>
      <c r="AM1575" s="87"/>
      <c r="AN1575" s="87"/>
      <c r="AO1575" s="87"/>
      <c r="AP1575" s="87"/>
      <c r="AQ1575" s="87"/>
      <c r="AR1575" s="87"/>
      <c r="AS1575" s="87"/>
      <c r="AT1575" s="87"/>
      <c r="AU1575" s="87"/>
      <c r="AV1575" s="87"/>
      <c r="AW1575" s="87"/>
      <c r="AX1575" s="87"/>
      <c r="AY1575" s="87"/>
      <c r="AZ1575" s="87"/>
      <c r="BA1575" s="87"/>
      <c r="BB1575" s="87"/>
      <c r="BC1575" s="87"/>
      <c r="BD1575" s="87"/>
      <c r="BE1575" s="87"/>
      <c r="BF1575" s="87"/>
      <c r="BG1575" s="87"/>
      <c r="BH1575" s="87"/>
      <c r="BI1575" s="87"/>
      <c r="BJ1575" s="87"/>
      <c r="BK1575" s="87"/>
      <c r="BL1575" s="87"/>
      <c r="BM1575" s="87"/>
      <c r="BN1575" s="87"/>
      <c r="BO1575" s="87"/>
      <c r="BP1575" s="87"/>
      <c r="BQ1575" s="87"/>
      <c r="BR1575" s="87"/>
      <c r="BS1575" s="63"/>
    </row>
    <row r="1576" spans="4:71" s="64" customFormat="1" ht="9.75" customHeight="1" x14ac:dyDescent="0.3">
      <c r="D1576" s="87"/>
      <c r="E1576" s="87"/>
      <c r="F1576" s="87"/>
      <c r="G1576" s="87"/>
      <c r="H1576" s="87"/>
      <c r="I1576" s="87"/>
      <c r="J1576" s="87"/>
      <c r="K1576" s="87"/>
      <c r="L1576" s="87"/>
      <c r="M1576" s="87"/>
      <c r="N1576" s="87"/>
      <c r="O1576" s="87"/>
      <c r="P1576" s="87"/>
      <c r="Q1576" s="87"/>
      <c r="R1576" s="87"/>
      <c r="S1576" s="87"/>
      <c r="T1576" s="87"/>
      <c r="U1576" s="87"/>
      <c r="V1576" s="87"/>
      <c r="W1576" s="87"/>
      <c r="X1576" s="87"/>
      <c r="Y1576" s="87"/>
      <c r="Z1576" s="87"/>
      <c r="AA1576" s="87"/>
      <c r="AB1576" s="87"/>
      <c r="AC1576" s="87"/>
      <c r="AD1576" s="87"/>
      <c r="AE1576" s="87"/>
      <c r="AF1576" s="87"/>
      <c r="AG1576" s="87"/>
      <c r="AH1576" s="87"/>
      <c r="AI1576" s="87"/>
      <c r="AJ1576" s="87"/>
      <c r="AK1576" s="87"/>
      <c r="AL1576" s="87"/>
      <c r="AM1576" s="87"/>
      <c r="AN1576" s="87"/>
      <c r="AO1576" s="87"/>
      <c r="AP1576" s="87"/>
      <c r="AQ1576" s="87"/>
      <c r="AR1576" s="87"/>
      <c r="AS1576" s="87"/>
      <c r="AT1576" s="87"/>
      <c r="AU1576" s="87"/>
      <c r="AV1576" s="87"/>
      <c r="AW1576" s="87"/>
      <c r="AX1576" s="87"/>
      <c r="AY1576" s="87"/>
      <c r="AZ1576" s="87"/>
      <c r="BA1576" s="87"/>
      <c r="BB1576" s="87"/>
      <c r="BC1576" s="87"/>
      <c r="BD1576" s="87"/>
      <c r="BE1576" s="87"/>
      <c r="BF1576" s="87"/>
      <c r="BG1576" s="87"/>
      <c r="BH1576" s="87"/>
      <c r="BI1576" s="87"/>
      <c r="BJ1576" s="87"/>
      <c r="BK1576" s="87"/>
      <c r="BL1576" s="87"/>
      <c r="BM1576" s="87"/>
      <c r="BN1576" s="87"/>
      <c r="BO1576" s="87"/>
      <c r="BP1576" s="87"/>
      <c r="BQ1576" s="87"/>
      <c r="BR1576" s="87"/>
      <c r="BS1576" s="63"/>
    </row>
    <row r="1577" spans="4:71" s="64" customFormat="1" ht="9.75" customHeight="1" x14ac:dyDescent="0.3">
      <c r="D1577" s="87"/>
      <c r="E1577" s="87"/>
      <c r="F1577" s="87"/>
      <c r="G1577" s="87"/>
      <c r="H1577" s="87"/>
      <c r="I1577" s="87"/>
      <c r="J1577" s="87"/>
      <c r="K1577" s="87"/>
      <c r="L1577" s="87"/>
      <c r="M1577" s="87"/>
      <c r="N1577" s="87"/>
      <c r="O1577" s="87"/>
      <c r="P1577" s="87"/>
      <c r="Q1577" s="87"/>
      <c r="R1577" s="87"/>
      <c r="S1577" s="87"/>
      <c r="T1577" s="87"/>
      <c r="U1577" s="87"/>
      <c r="V1577" s="87"/>
      <c r="W1577" s="87"/>
      <c r="X1577" s="87"/>
      <c r="Y1577" s="87"/>
      <c r="Z1577" s="87"/>
      <c r="AA1577" s="87"/>
      <c r="AB1577" s="87"/>
      <c r="AC1577" s="87"/>
      <c r="AD1577" s="87"/>
      <c r="AE1577" s="87"/>
      <c r="AF1577" s="87"/>
      <c r="AG1577" s="87"/>
      <c r="AH1577" s="87"/>
      <c r="AI1577" s="87"/>
      <c r="AJ1577" s="87"/>
      <c r="AK1577" s="87"/>
      <c r="AL1577" s="87"/>
      <c r="AM1577" s="87"/>
      <c r="AN1577" s="87"/>
      <c r="AO1577" s="87"/>
      <c r="AP1577" s="87"/>
      <c r="AQ1577" s="87"/>
      <c r="AR1577" s="87"/>
      <c r="AS1577" s="87"/>
      <c r="AT1577" s="87"/>
      <c r="AU1577" s="87"/>
      <c r="AV1577" s="87"/>
      <c r="AW1577" s="87"/>
      <c r="AX1577" s="87"/>
      <c r="AY1577" s="87"/>
      <c r="AZ1577" s="87"/>
      <c r="BA1577" s="87"/>
      <c r="BB1577" s="87"/>
      <c r="BC1577" s="87"/>
      <c r="BD1577" s="87"/>
      <c r="BE1577" s="87"/>
      <c r="BF1577" s="87"/>
      <c r="BG1577" s="87"/>
      <c r="BH1577" s="87"/>
      <c r="BI1577" s="87"/>
      <c r="BJ1577" s="87"/>
      <c r="BK1577" s="87"/>
      <c r="BL1577" s="87"/>
      <c r="BM1577" s="87"/>
      <c r="BN1577" s="87"/>
      <c r="BO1577" s="87"/>
      <c r="BP1577" s="87"/>
      <c r="BQ1577" s="87"/>
      <c r="BR1577" s="87"/>
      <c r="BS1577" s="63"/>
    </row>
    <row r="1578" spans="4:71" s="64" customFormat="1" ht="9.75" customHeight="1" x14ac:dyDescent="0.3">
      <c r="D1578" s="87"/>
      <c r="E1578" s="87"/>
      <c r="F1578" s="87"/>
      <c r="G1578" s="87"/>
      <c r="H1578" s="87"/>
      <c r="I1578" s="87"/>
      <c r="J1578" s="87"/>
      <c r="K1578" s="87"/>
      <c r="L1578" s="87"/>
      <c r="M1578" s="87"/>
      <c r="N1578" s="87"/>
      <c r="O1578" s="87"/>
      <c r="P1578" s="87"/>
      <c r="Q1578" s="87"/>
      <c r="R1578" s="87"/>
      <c r="S1578" s="87"/>
      <c r="T1578" s="87"/>
      <c r="U1578" s="87"/>
      <c r="V1578" s="87"/>
      <c r="W1578" s="87"/>
      <c r="X1578" s="87"/>
      <c r="Y1578" s="87"/>
      <c r="Z1578" s="87"/>
      <c r="AA1578" s="87"/>
      <c r="AB1578" s="87"/>
      <c r="AC1578" s="87"/>
      <c r="AD1578" s="87"/>
      <c r="AE1578" s="87"/>
      <c r="AF1578" s="87"/>
      <c r="AG1578" s="87"/>
      <c r="AH1578" s="87"/>
      <c r="AI1578" s="87"/>
      <c r="AJ1578" s="87"/>
      <c r="AK1578" s="87"/>
      <c r="AL1578" s="87"/>
      <c r="AM1578" s="87"/>
      <c r="AN1578" s="87"/>
      <c r="AO1578" s="87"/>
      <c r="AP1578" s="87"/>
      <c r="AQ1578" s="87"/>
      <c r="AR1578" s="87"/>
      <c r="AS1578" s="87"/>
      <c r="AT1578" s="87"/>
      <c r="AU1578" s="87"/>
      <c r="AV1578" s="87"/>
      <c r="AW1578" s="87"/>
      <c r="AX1578" s="87"/>
      <c r="AY1578" s="87"/>
      <c r="AZ1578" s="87"/>
      <c r="BA1578" s="87"/>
      <c r="BB1578" s="87"/>
      <c r="BC1578" s="87"/>
      <c r="BD1578" s="87"/>
      <c r="BE1578" s="87"/>
      <c r="BF1578" s="87"/>
      <c r="BG1578" s="87"/>
      <c r="BH1578" s="87"/>
      <c r="BI1578" s="87"/>
      <c r="BJ1578" s="87"/>
      <c r="BK1578" s="87"/>
      <c r="BL1578" s="87"/>
      <c r="BM1578" s="87"/>
      <c r="BN1578" s="87"/>
      <c r="BO1578" s="87"/>
      <c r="BP1578" s="87"/>
      <c r="BQ1578" s="87"/>
      <c r="BR1578" s="87"/>
      <c r="BS1578" s="63"/>
    </row>
    <row r="1579" spans="4:71" s="64" customFormat="1" ht="9.75" customHeight="1" x14ac:dyDescent="0.3">
      <c r="D1579" s="87"/>
      <c r="E1579" s="87"/>
      <c r="F1579" s="87"/>
      <c r="G1579" s="87"/>
      <c r="H1579" s="87"/>
      <c r="I1579" s="87"/>
      <c r="J1579" s="87"/>
      <c r="K1579" s="87"/>
      <c r="L1579" s="87"/>
      <c r="M1579" s="87"/>
      <c r="N1579" s="87"/>
      <c r="O1579" s="87"/>
      <c r="P1579" s="87"/>
      <c r="Q1579" s="87"/>
      <c r="R1579" s="87"/>
      <c r="S1579" s="87"/>
      <c r="T1579" s="87"/>
      <c r="U1579" s="87"/>
      <c r="V1579" s="87"/>
      <c r="W1579" s="87"/>
      <c r="X1579" s="87"/>
      <c r="Y1579" s="87"/>
      <c r="Z1579" s="87"/>
      <c r="AA1579" s="87"/>
      <c r="AB1579" s="87"/>
      <c r="AC1579" s="87"/>
      <c r="AD1579" s="87"/>
      <c r="AE1579" s="87"/>
      <c r="AF1579" s="87"/>
      <c r="AG1579" s="87"/>
      <c r="AH1579" s="87"/>
      <c r="AI1579" s="87"/>
      <c r="AJ1579" s="87"/>
      <c r="AK1579" s="87"/>
      <c r="AL1579" s="87"/>
      <c r="AM1579" s="87"/>
      <c r="AN1579" s="87"/>
      <c r="AO1579" s="87"/>
      <c r="AP1579" s="87"/>
      <c r="AQ1579" s="87"/>
      <c r="AR1579" s="87"/>
      <c r="AS1579" s="87"/>
      <c r="AT1579" s="87"/>
      <c r="AU1579" s="87"/>
      <c r="AV1579" s="87"/>
      <c r="AW1579" s="87"/>
      <c r="AX1579" s="87"/>
      <c r="AY1579" s="87"/>
      <c r="AZ1579" s="87"/>
      <c r="BA1579" s="87"/>
      <c r="BB1579" s="87"/>
      <c r="BC1579" s="87"/>
      <c r="BD1579" s="87"/>
      <c r="BE1579" s="87"/>
      <c r="BF1579" s="87"/>
      <c r="BG1579" s="87"/>
      <c r="BH1579" s="87"/>
      <c r="BI1579" s="87"/>
      <c r="BJ1579" s="87"/>
      <c r="BK1579" s="87"/>
      <c r="BL1579" s="87"/>
      <c r="BM1579" s="87"/>
      <c r="BN1579" s="87"/>
      <c r="BO1579" s="87"/>
      <c r="BP1579" s="87"/>
      <c r="BQ1579" s="87"/>
      <c r="BR1579" s="87"/>
      <c r="BS1579" s="63"/>
    </row>
    <row r="1580" spans="4:71" s="64" customFormat="1" ht="9.75" customHeight="1" x14ac:dyDescent="0.3">
      <c r="D1580" s="87"/>
      <c r="E1580" s="87"/>
      <c r="F1580" s="87"/>
      <c r="G1580" s="87"/>
      <c r="H1580" s="87"/>
      <c r="I1580" s="87"/>
      <c r="J1580" s="87"/>
      <c r="K1580" s="87"/>
      <c r="L1580" s="87"/>
      <c r="M1580" s="87"/>
      <c r="N1580" s="87"/>
      <c r="O1580" s="87"/>
      <c r="P1580" s="87"/>
      <c r="Q1580" s="87"/>
      <c r="R1580" s="87"/>
      <c r="S1580" s="87"/>
      <c r="T1580" s="87"/>
      <c r="U1580" s="87"/>
      <c r="V1580" s="87"/>
      <c r="W1580" s="87"/>
      <c r="X1580" s="87"/>
      <c r="Y1580" s="87"/>
      <c r="Z1580" s="87"/>
      <c r="AA1580" s="87"/>
      <c r="AB1580" s="87"/>
      <c r="AC1580" s="87"/>
      <c r="AD1580" s="87"/>
      <c r="AE1580" s="87"/>
      <c r="AF1580" s="87"/>
      <c r="AG1580" s="87"/>
      <c r="AH1580" s="87"/>
      <c r="AI1580" s="87"/>
      <c r="AJ1580" s="87"/>
      <c r="AK1580" s="87"/>
      <c r="AL1580" s="87"/>
      <c r="AM1580" s="87"/>
      <c r="AN1580" s="87"/>
      <c r="AO1580" s="87"/>
      <c r="AP1580" s="87"/>
      <c r="AQ1580" s="87"/>
      <c r="AR1580" s="87"/>
      <c r="AS1580" s="87"/>
      <c r="AT1580" s="87"/>
      <c r="AU1580" s="87"/>
      <c r="AV1580" s="87"/>
      <c r="AW1580" s="87"/>
      <c r="AX1580" s="87"/>
      <c r="AY1580" s="87"/>
      <c r="AZ1580" s="87"/>
      <c r="BA1580" s="87"/>
      <c r="BB1580" s="87"/>
      <c r="BC1580" s="87"/>
      <c r="BD1580" s="87"/>
      <c r="BE1580" s="87"/>
      <c r="BF1580" s="87"/>
      <c r="BG1580" s="87"/>
      <c r="BH1580" s="87"/>
      <c r="BI1580" s="87"/>
      <c r="BJ1580" s="87"/>
      <c r="BK1580" s="87"/>
      <c r="BL1580" s="87"/>
      <c r="BM1580" s="87"/>
      <c r="BN1580" s="87"/>
      <c r="BO1580" s="87"/>
      <c r="BP1580" s="87"/>
      <c r="BQ1580" s="87"/>
      <c r="BR1580" s="87"/>
      <c r="BS1580" s="63"/>
    </row>
    <row r="1581" spans="4:71" s="64" customFormat="1" ht="9.75" customHeight="1" x14ac:dyDescent="0.3">
      <c r="D1581" s="87"/>
      <c r="E1581" s="87"/>
      <c r="F1581" s="87"/>
      <c r="G1581" s="87"/>
      <c r="H1581" s="87"/>
      <c r="I1581" s="87"/>
      <c r="J1581" s="87"/>
      <c r="K1581" s="87"/>
      <c r="L1581" s="87"/>
      <c r="M1581" s="87"/>
      <c r="N1581" s="87"/>
      <c r="O1581" s="87"/>
      <c r="P1581" s="87"/>
      <c r="Q1581" s="87"/>
      <c r="R1581" s="87"/>
      <c r="S1581" s="87"/>
      <c r="T1581" s="87"/>
      <c r="U1581" s="87"/>
      <c r="V1581" s="87"/>
      <c r="W1581" s="87"/>
      <c r="X1581" s="87"/>
      <c r="Y1581" s="87"/>
      <c r="Z1581" s="87"/>
      <c r="AA1581" s="87"/>
      <c r="AB1581" s="87"/>
      <c r="AC1581" s="87"/>
      <c r="AD1581" s="87"/>
      <c r="AE1581" s="87"/>
      <c r="AF1581" s="87"/>
      <c r="AG1581" s="87"/>
      <c r="AH1581" s="87"/>
      <c r="AI1581" s="87"/>
      <c r="AJ1581" s="87"/>
      <c r="AK1581" s="87"/>
      <c r="AL1581" s="87"/>
      <c r="AM1581" s="87"/>
      <c r="AN1581" s="87"/>
      <c r="AO1581" s="87"/>
      <c r="AP1581" s="87"/>
      <c r="AQ1581" s="87"/>
      <c r="AR1581" s="87"/>
      <c r="AS1581" s="87"/>
      <c r="AT1581" s="87"/>
      <c r="AU1581" s="87"/>
      <c r="AV1581" s="87"/>
      <c r="AW1581" s="87"/>
      <c r="AX1581" s="87"/>
      <c r="AY1581" s="87"/>
      <c r="AZ1581" s="87"/>
      <c r="BA1581" s="87"/>
      <c r="BB1581" s="87"/>
      <c r="BC1581" s="87"/>
      <c r="BD1581" s="87"/>
      <c r="BE1581" s="87"/>
      <c r="BF1581" s="87"/>
      <c r="BG1581" s="87"/>
      <c r="BH1581" s="87"/>
      <c r="BI1581" s="87"/>
      <c r="BJ1581" s="87"/>
      <c r="BK1581" s="87"/>
      <c r="BL1581" s="87"/>
      <c r="BM1581" s="87"/>
      <c r="BN1581" s="87"/>
      <c r="BO1581" s="87"/>
      <c r="BP1581" s="87"/>
      <c r="BQ1581" s="87"/>
      <c r="BR1581" s="87"/>
      <c r="BS1581" s="63"/>
    </row>
    <row r="1582" spans="4:71" s="64" customFormat="1" ht="9.75" customHeight="1" x14ac:dyDescent="0.3">
      <c r="D1582" s="87"/>
      <c r="E1582" s="87"/>
      <c r="F1582" s="87"/>
      <c r="G1582" s="87"/>
      <c r="H1582" s="87"/>
      <c r="I1582" s="87"/>
      <c r="J1582" s="87"/>
      <c r="K1582" s="87"/>
      <c r="L1582" s="87"/>
      <c r="M1582" s="87"/>
      <c r="N1582" s="87"/>
      <c r="O1582" s="87"/>
      <c r="P1582" s="87"/>
      <c r="Q1582" s="87"/>
      <c r="R1582" s="87"/>
      <c r="S1582" s="87"/>
      <c r="T1582" s="87"/>
      <c r="U1582" s="87"/>
      <c r="V1582" s="87"/>
      <c r="W1582" s="87"/>
      <c r="X1582" s="87"/>
      <c r="Y1582" s="87"/>
      <c r="Z1582" s="87"/>
      <c r="AA1582" s="87"/>
      <c r="AB1582" s="87"/>
      <c r="AC1582" s="87"/>
      <c r="AD1582" s="87"/>
      <c r="AE1582" s="87"/>
      <c r="AF1582" s="87"/>
      <c r="AG1582" s="87"/>
      <c r="AH1582" s="87"/>
      <c r="AI1582" s="87"/>
      <c r="AJ1582" s="87"/>
      <c r="AK1582" s="87"/>
      <c r="AL1582" s="87"/>
      <c r="AM1582" s="87"/>
      <c r="AN1582" s="87"/>
      <c r="AO1582" s="87"/>
      <c r="AP1582" s="87"/>
      <c r="AQ1582" s="87"/>
      <c r="AR1582" s="87"/>
      <c r="AS1582" s="87"/>
      <c r="AT1582" s="87"/>
      <c r="AU1582" s="87"/>
      <c r="AV1582" s="87"/>
      <c r="AW1582" s="87"/>
      <c r="AX1582" s="87"/>
      <c r="AY1582" s="87"/>
      <c r="AZ1582" s="87"/>
      <c r="BA1582" s="87"/>
      <c r="BB1582" s="87"/>
      <c r="BC1582" s="87"/>
      <c r="BD1582" s="87"/>
      <c r="BE1582" s="87"/>
      <c r="BF1582" s="87"/>
      <c r="BG1582" s="87"/>
      <c r="BH1582" s="87"/>
      <c r="BI1582" s="87"/>
      <c r="BJ1582" s="87"/>
      <c r="BK1582" s="87"/>
      <c r="BL1582" s="87"/>
      <c r="BM1582" s="87"/>
      <c r="BN1582" s="87"/>
      <c r="BO1582" s="87"/>
      <c r="BP1582" s="87"/>
      <c r="BQ1582" s="87"/>
      <c r="BR1582" s="87"/>
      <c r="BS1582" s="63"/>
    </row>
    <row r="1583" spans="4:71" s="64" customFormat="1" ht="9.75" customHeight="1" x14ac:dyDescent="0.3">
      <c r="D1583" s="87"/>
      <c r="E1583" s="87"/>
      <c r="F1583" s="87"/>
      <c r="G1583" s="87"/>
      <c r="H1583" s="87"/>
      <c r="I1583" s="87"/>
      <c r="J1583" s="87"/>
      <c r="K1583" s="87"/>
      <c r="L1583" s="87"/>
      <c r="M1583" s="87"/>
      <c r="N1583" s="87"/>
      <c r="O1583" s="87"/>
      <c r="P1583" s="87"/>
      <c r="Q1583" s="87"/>
      <c r="R1583" s="87"/>
      <c r="S1583" s="87"/>
      <c r="T1583" s="87"/>
      <c r="U1583" s="87"/>
      <c r="V1583" s="87"/>
      <c r="W1583" s="87"/>
      <c r="X1583" s="87"/>
      <c r="Y1583" s="87"/>
      <c r="Z1583" s="87"/>
      <c r="AA1583" s="87"/>
      <c r="AB1583" s="87"/>
      <c r="AC1583" s="87"/>
      <c r="AD1583" s="87"/>
      <c r="AE1583" s="87"/>
      <c r="AF1583" s="87"/>
      <c r="AG1583" s="87"/>
      <c r="AH1583" s="87"/>
      <c r="AI1583" s="87"/>
      <c r="AJ1583" s="87"/>
      <c r="AK1583" s="87"/>
      <c r="AL1583" s="87"/>
      <c r="AM1583" s="87"/>
      <c r="AN1583" s="87"/>
      <c r="AO1583" s="87"/>
      <c r="AP1583" s="87"/>
      <c r="AQ1583" s="87"/>
      <c r="AR1583" s="87"/>
      <c r="AS1583" s="87"/>
      <c r="AT1583" s="87"/>
      <c r="AU1583" s="87"/>
      <c r="AV1583" s="87"/>
      <c r="AW1583" s="87"/>
      <c r="AX1583" s="87"/>
      <c r="AY1583" s="87"/>
      <c r="AZ1583" s="87"/>
      <c r="BA1583" s="87"/>
      <c r="BB1583" s="87"/>
      <c r="BC1583" s="87"/>
      <c r="BD1583" s="87"/>
      <c r="BE1583" s="87"/>
      <c r="BF1583" s="87"/>
      <c r="BG1583" s="87"/>
      <c r="BH1583" s="87"/>
      <c r="BI1583" s="87"/>
      <c r="BJ1583" s="87"/>
      <c r="BK1583" s="87"/>
      <c r="BL1583" s="87"/>
      <c r="BM1583" s="87"/>
      <c r="BN1583" s="87"/>
      <c r="BO1583" s="87"/>
      <c r="BP1583" s="87"/>
      <c r="BQ1583" s="87"/>
      <c r="BR1583" s="87"/>
      <c r="BS1583" s="63"/>
    </row>
    <row r="1584" spans="4:71" s="64" customFormat="1" ht="9.75" customHeight="1" x14ac:dyDescent="0.3">
      <c r="D1584" s="87"/>
      <c r="E1584" s="87"/>
      <c r="F1584" s="87"/>
      <c r="G1584" s="87"/>
      <c r="H1584" s="87"/>
      <c r="I1584" s="87"/>
      <c r="J1584" s="87"/>
      <c r="K1584" s="87"/>
      <c r="L1584" s="87"/>
      <c r="M1584" s="87"/>
      <c r="N1584" s="87"/>
      <c r="O1584" s="87"/>
      <c r="P1584" s="87"/>
      <c r="Q1584" s="87"/>
      <c r="R1584" s="87"/>
      <c r="S1584" s="87"/>
      <c r="T1584" s="87"/>
      <c r="U1584" s="87"/>
      <c r="V1584" s="87"/>
      <c r="W1584" s="87"/>
      <c r="X1584" s="87"/>
      <c r="Y1584" s="87"/>
      <c r="Z1584" s="87"/>
      <c r="AA1584" s="87"/>
      <c r="AB1584" s="87"/>
      <c r="AC1584" s="87"/>
      <c r="AD1584" s="87"/>
      <c r="AE1584" s="87"/>
      <c r="AF1584" s="87"/>
      <c r="AG1584" s="87"/>
      <c r="AH1584" s="87"/>
      <c r="AI1584" s="87"/>
      <c r="AJ1584" s="87"/>
      <c r="AK1584" s="87"/>
      <c r="AL1584" s="87"/>
      <c r="AM1584" s="87"/>
      <c r="AN1584" s="87"/>
      <c r="AO1584" s="87"/>
      <c r="AP1584" s="87"/>
      <c r="AQ1584" s="87"/>
      <c r="AR1584" s="87"/>
      <c r="AS1584" s="87"/>
      <c r="AT1584" s="87"/>
      <c r="AU1584" s="87"/>
      <c r="AV1584" s="87"/>
      <c r="AW1584" s="87"/>
      <c r="AX1584" s="87"/>
      <c r="AY1584" s="87"/>
      <c r="AZ1584" s="87"/>
      <c r="BA1584" s="87"/>
      <c r="BB1584" s="87"/>
      <c r="BC1584" s="87"/>
      <c r="BD1584" s="87"/>
      <c r="BE1584" s="87"/>
      <c r="BF1584" s="87"/>
      <c r="BG1584" s="87"/>
      <c r="BH1584" s="87"/>
      <c r="BI1584" s="87"/>
      <c r="BJ1584" s="87"/>
      <c r="BK1584" s="87"/>
      <c r="BL1584" s="87"/>
      <c r="BM1584" s="87"/>
      <c r="BN1584" s="87"/>
      <c r="BO1584" s="87"/>
      <c r="BP1584" s="87"/>
      <c r="BQ1584" s="87"/>
      <c r="BR1584" s="87"/>
      <c r="BS1584" s="63"/>
    </row>
    <row r="1585" spans="4:71" s="64" customFormat="1" ht="9.75" customHeight="1" x14ac:dyDescent="0.3">
      <c r="D1585" s="87"/>
      <c r="E1585" s="87"/>
      <c r="F1585" s="87"/>
      <c r="G1585" s="87"/>
      <c r="H1585" s="87"/>
      <c r="I1585" s="87"/>
      <c r="J1585" s="87"/>
      <c r="K1585" s="87"/>
      <c r="L1585" s="87"/>
      <c r="M1585" s="87"/>
      <c r="N1585" s="87"/>
      <c r="O1585" s="87"/>
      <c r="P1585" s="87"/>
      <c r="Q1585" s="87"/>
      <c r="R1585" s="87"/>
      <c r="S1585" s="87"/>
      <c r="T1585" s="87"/>
      <c r="U1585" s="87"/>
      <c r="V1585" s="87"/>
      <c r="W1585" s="87"/>
      <c r="X1585" s="87"/>
      <c r="Y1585" s="87"/>
      <c r="Z1585" s="87"/>
      <c r="AA1585" s="87"/>
      <c r="AB1585" s="87"/>
      <c r="AC1585" s="87"/>
      <c r="AD1585" s="87"/>
      <c r="AE1585" s="87"/>
      <c r="AF1585" s="87"/>
      <c r="AG1585" s="87"/>
      <c r="AH1585" s="87"/>
      <c r="AI1585" s="87"/>
      <c r="AJ1585" s="87"/>
      <c r="AK1585" s="87"/>
      <c r="AL1585" s="87"/>
      <c r="AM1585" s="87"/>
      <c r="AN1585" s="87"/>
      <c r="AO1585" s="87"/>
      <c r="AP1585" s="87"/>
      <c r="AQ1585" s="87"/>
      <c r="AR1585" s="87"/>
      <c r="AS1585" s="87"/>
      <c r="AT1585" s="87"/>
      <c r="AU1585" s="87"/>
      <c r="AV1585" s="87"/>
      <c r="AW1585" s="87"/>
      <c r="AX1585" s="87"/>
      <c r="AY1585" s="87"/>
      <c r="AZ1585" s="87"/>
      <c r="BA1585" s="87"/>
      <c r="BB1585" s="87"/>
      <c r="BC1585" s="87"/>
      <c r="BD1585" s="87"/>
      <c r="BE1585" s="87"/>
      <c r="BF1585" s="87"/>
      <c r="BG1585" s="87"/>
      <c r="BH1585" s="87"/>
      <c r="BI1585" s="87"/>
      <c r="BJ1585" s="87"/>
      <c r="BK1585" s="87"/>
      <c r="BL1585" s="87"/>
      <c r="BM1585" s="87"/>
      <c r="BN1585" s="87"/>
      <c r="BO1585" s="87"/>
      <c r="BP1585" s="87"/>
      <c r="BQ1585" s="87"/>
      <c r="BR1585" s="87"/>
      <c r="BS1585" s="63"/>
    </row>
    <row r="1586" spans="4:71" s="64" customFormat="1" ht="9.75" customHeight="1" x14ac:dyDescent="0.3">
      <c r="D1586" s="87"/>
      <c r="E1586" s="87"/>
      <c r="F1586" s="87"/>
      <c r="G1586" s="87"/>
      <c r="H1586" s="87"/>
      <c r="I1586" s="87"/>
      <c r="J1586" s="87"/>
      <c r="K1586" s="87"/>
      <c r="L1586" s="87"/>
      <c r="M1586" s="87"/>
      <c r="N1586" s="87"/>
      <c r="O1586" s="87"/>
      <c r="P1586" s="87"/>
      <c r="Q1586" s="87"/>
      <c r="R1586" s="87"/>
      <c r="S1586" s="87"/>
      <c r="T1586" s="87"/>
      <c r="U1586" s="87"/>
      <c r="V1586" s="87"/>
      <c r="W1586" s="87"/>
      <c r="X1586" s="87"/>
      <c r="Y1586" s="87"/>
      <c r="Z1586" s="87"/>
      <c r="AA1586" s="87"/>
      <c r="AB1586" s="87"/>
      <c r="AC1586" s="87"/>
      <c r="AD1586" s="87"/>
      <c r="AE1586" s="87"/>
      <c r="AF1586" s="87"/>
      <c r="AG1586" s="87"/>
      <c r="AH1586" s="87"/>
      <c r="AI1586" s="87"/>
      <c r="AJ1586" s="87"/>
      <c r="AK1586" s="87"/>
      <c r="AL1586" s="87"/>
      <c r="AM1586" s="87"/>
      <c r="AN1586" s="87"/>
      <c r="AO1586" s="87"/>
      <c r="AP1586" s="87"/>
      <c r="AQ1586" s="87"/>
      <c r="AR1586" s="87"/>
      <c r="AS1586" s="87"/>
      <c r="AT1586" s="87"/>
      <c r="AU1586" s="87"/>
      <c r="AV1586" s="87"/>
      <c r="AW1586" s="87"/>
      <c r="AX1586" s="87"/>
      <c r="AY1586" s="87"/>
      <c r="AZ1586" s="87"/>
      <c r="BA1586" s="87"/>
      <c r="BB1586" s="87"/>
      <c r="BC1586" s="87"/>
      <c r="BD1586" s="87"/>
      <c r="BE1586" s="87"/>
      <c r="BF1586" s="87"/>
      <c r="BG1586" s="87"/>
      <c r="BH1586" s="87"/>
      <c r="BI1586" s="87"/>
      <c r="BJ1586" s="87"/>
      <c r="BK1586" s="87"/>
      <c r="BL1586" s="87"/>
      <c r="BM1586" s="87"/>
      <c r="BN1586" s="87"/>
      <c r="BO1586" s="87"/>
      <c r="BP1586" s="87"/>
      <c r="BQ1586" s="87"/>
      <c r="BR1586" s="87"/>
      <c r="BS1586" s="63"/>
    </row>
    <row r="1587" spans="4:71" s="64" customFormat="1" ht="9.75" customHeight="1" x14ac:dyDescent="0.3">
      <c r="D1587" s="87"/>
      <c r="E1587" s="87"/>
      <c r="F1587" s="87"/>
      <c r="G1587" s="87"/>
      <c r="H1587" s="87"/>
      <c r="I1587" s="87"/>
      <c r="J1587" s="87"/>
      <c r="K1587" s="87"/>
      <c r="L1587" s="87"/>
      <c r="M1587" s="87"/>
      <c r="N1587" s="87"/>
      <c r="O1587" s="87"/>
      <c r="P1587" s="87"/>
      <c r="Q1587" s="87"/>
      <c r="R1587" s="87"/>
      <c r="S1587" s="87"/>
      <c r="T1587" s="87"/>
      <c r="U1587" s="87"/>
      <c r="V1587" s="87"/>
      <c r="W1587" s="87"/>
      <c r="X1587" s="87"/>
      <c r="Y1587" s="87"/>
      <c r="Z1587" s="87"/>
      <c r="AA1587" s="87"/>
      <c r="AB1587" s="87"/>
      <c r="AC1587" s="87"/>
      <c r="AD1587" s="87"/>
      <c r="AE1587" s="87"/>
      <c r="AF1587" s="87"/>
      <c r="AG1587" s="87"/>
      <c r="AH1587" s="87"/>
      <c r="AI1587" s="87"/>
      <c r="AJ1587" s="87"/>
      <c r="AK1587" s="87"/>
      <c r="AL1587" s="87"/>
      <c r="AM1587" s="87"/>
      <c r="AN1587" s="87"/>
      <c r="AO1587" s="87"/>
      <c r="AP1587" s="87"/>
      <c r="AQ1587" s="87"/>
      <c r="AR1587" s="87"/>
      <c r="AS1587" s="87"/>
      <c r="AT1587" s="87"/>
      <c r="AU1587" s="87"/>
      <c r="AV1587" s="87"/>
      <c r="AW1587" s="87"/>
      <c r="AX1587" s="87"/>
      <c r="AY1587" s="87"/>
      <c r="AZ1587" s="87"/>
      <c r="BA1587" s="87"/>
      <c r="BB1587" s="87"/>
      <c r="BC1587" s="87"/>
      <c r="BD1587" s="87"/>
      <c r="BE1587" s="87"/>
      <c r="BF1587" s="87"/>
      <c r="BG1587" s="87"/>
      <c r="BH1587" s="87"/>
      <c r="BI1587" s="87"/>
      <c r="BJ1587" s="87"/>
      <c r="BK1587" s="87"/>
      <c r="BL1587" s="87"/>
      <c r="BM1587" s="87"/>
      <c r="BN1587" s="87"/>
      <c r="BO1587" s="87"/>
      <c r="BP1587" s="87"/>
      <c r="BQ1587" s="87"/>
      <c r="BR1587" s="87"/>
      <c r="BS1587" s="63"/>
    </row>
    <row r="1588" spans="4:71" s="64" customFormat="1" ht="9.75" customHeight="1" x14ac:dyDescent="0.3">
      <c r="D1588" s="87"/>
      <c r="E1588" s="87"/>
      <c r="F1588" s="87"/>
      <c r="G1588" s="87"/>
      <c r="H1588" s="87"/>
      <c r="I1588" s="87"/>
      <c r="J1588" s="87"/>
      <c r="K1588" s="87"/>
      <c r="L1588" s="87"/>
      <c r="M1588" s="87"/>
      <c r="N1588" s="87"/>
      <c r="O1588" s="87"/>
      <c r="P1588" s="87"/>
      <c r="Q1588" s="87"/>
      <c r="R1588" s="87"/>
      <c r="S1588" s="87"/>
      <c r="T1588" s="87"/>
      <c r="U1588" s="87"/>
      <c r="V1588" s="87"/>
      <c r="W1588" s="87"/>
      <c r="X1588" s="87"/>
      <c r="Y1588" s="87"/>
      <c r="Z1588" s="87"/>
      <c r="AA1588" s="87"/>
      <c r="AB1588" s="87"/>
      <c r="AC1588" s="87"/>
      <c r="AD1588" s="87"/>
      <c r="AE1588" s="87"/>
      <c r="AF1588" s="87"/>
      <c r="AG1588" s="87"/>
      <c r="AH1588" s="87"/>
      <c r="AI1588" s="87"/>
      <c r="AJ1588" s="87"/>
      <c r="AK1588" s="87"/>
      <c r="AL1588" s="87"/>
      <c r="AM1588" s="87"/>
      <c r="AN1588" s="87"/>
      <c r="AO1588" s="87"/>
      <c r="AP1588" s="87"/>
      <c r="AQ1588" s="87"/>
      <c r="AR1588" s="87"/>
      <c r="AS1588" s="87"/>
      <c r="AT1588" s="87"/>
      <c r="AU1588" s="87"/>
      <c r="AV1588" s="87"/>
      <c r="AW1588" s="87"/>
      <c r="AX1588" s="87"/>
      <c r="AY1588" s="87"/>
      <c r="AZ1588" s="87"/>
      <c r="BA1588" s="87"/>
      <c r="BB1588" s="87"/>
      <c r="BC1588" s="87"/>
      <c r="BD1588" s="87"/>
      <c r="BE1588" s="87"/>
      <c r="BF1588" s="87"/>
      <c r="BG1588" s="87"/>
      <c r="BH1588" s="87"/>
      <c r="BI1588" s="87"/>
      <c r="BJ1588" s="87"/>
      <c r="BK1588" s="87"/>
      <c r="BL1588" s="87"/>
      <c r="BM1588" s="87"/>
      <c r="BN1588" s="87"/>
      <c r="BO1588" s="87"/>
      <c r="BP1588" s="87"/>
      <c r="BQ1588" s="87"/>
      <c r="BR1588" s="87"/>
      <c r="BS1588" s="63"/>
    </row>
    <row r="1589" spans="4:71" s="64" customFormat="1" ht="9.75" customHeight="1" x14ac:dyDescent="0.3">
      <c r="D1589" s="87"/>
      <c r="E1589" s="87"/>
      <c r="F1589" s="87"/>
      <c r="G1589" s="87"/>
      <c r="H1589" s="87"/>
      <c r="I1589" s="87"/>
      <c r="J1589" s="87"/>
      <c r="K1589" s="87"/>
      <c r="L1589" s="87"/>
      <c r="M1589" s="87"/>
      <c r="N1589" s="87"/>
      <c r="O1589" s="87"/>
      <c r="P1589" s="87"/>
      <c r="Q1589" s="87"/>
      <c r="R1589" s="87"/>
      <c r="S1589" s="87"/>
      <c r="T1589" s="87"/>
      <c r="U1589" s="87"/>
      <c r="V1589" s="87"/>
      <c r="W1589" s="87"/>
      <c r="X1589" s="87"/>
      <c r="Y1589" s="87"/>
      <c r="Z1589" s="87"/>
      <c r="AA1589" s="87"/>
      <c r="AB1589" s="87"/>
      <c r="AC1589" s="87"/>
      <c r="AD1589" s="87"/>
      <c r="AE1589" s="87"/>
      <c r="AF1589" s="87"/>
      <c r="AG1589" s="87"/>
      <c r="AH1589" s="87"/>
      <c r="AI1589" s="87"/>
      <c r="AJ1589" s="87"/>
      <c r="AK1589" s="87"/>
      <c r="AL1589" s="87"/>
      <c r="AM1589" s="87"/>
      <c r="AN1589" s="87"/>
      <c r="AO1589" s="87"/>
      <c r="AP1589" s="87"/>
      <c r="AQ1589" s="87"/>
      <c r="AR1589" s="87"/>
      <c r="AS1589" s="87"/>
      <c r="AT1589" s="87"/>
      <c r="AU1589" s="87"/>
      <c r="AV1589" s="87"/>
      <c r="AW1589" s="87"/>
      <c r="AX1589" s="87"/>
      <c r="AY1589" s="87"/>
      <c r="AZ1589" s="87"/>
      <c r="BA1589" s="87"/>
      <c r="BB1589" s="87"/>
      <c r="BC1589" s="87"/>
      <c r="BD1589" s="87"/>
      <c r="BE1589" s="87"/>
      <c r="BF1589" s="87"/>
      <c r="BG1589" s="87"/>
      <c r="BH1589" s="87"/>
      <c r="BI1589" s="87"/>
      <c r="BJ1589" s="87"/>
      <c r="BK1589" s="87"/>
      <c r="BL1589" s="87"/>
      <c r="BM1589" s="87"/>
      <c r="BN1589" s="87"/>
      <c r="BO1589" s="87"/>
      <c r="BP1589" s="87"/>
      <c r="BQ1589" s="87"/>
      <c r="BR1589" s="87"/>
      <c r="BS1589" s="63"/>
    </row>
    <row r="1590" spans="4:71" s="64" customFormat="1" ht="9.75" customHeight="1" x14ac:dyDescent="0.3">
      <c r="D1590" s="87"/>
      <c r="E1590" s="87"/>
      <c r="F1590" s="87"/>
      <c r="G1590" s="87"/>
      <c r="H1590" s="87"/>
      <c r="I1590" s="87"/>
      <c r="J1590" s="87"/>
      <c r="K1590" s="87"/>
      <c r="L1590" s="87"/>
      <c r="M1590" s="87"/>
      <c r="N1590" s="87"/>
      <c r="O1590" s="87"/>
      <c r="P1590" s="87"/>
      <c r="Q1590" s="87"/>
      <c r="R1590" s="87"/>
      <c r="S1590" s="87"/>
      <c r="T1590" s="87"/>
      <c r="U1590" s="87"/>
      <c r="V1590" s="87"/>
      <c r="W1590" s="87"/>
      <c r="X1590" s="87"/>
      <c r="Y1590" s="87"/>
      <c r="Z1590" s="87"/>
      <c r="AA1590" s="87"/>
      <c r="AB1590" s="87"/>
      <c r="AC1590" s="87"/>
      <c r="AD1590" s="87"/>
      <c r="AE1590" s="87"/>
      <c r="AF1590" s="87"/>
      <c r="AG1590" s="87"/>
      <c r="AH1590" s="87"/>
      <c r="AI1590" s="87"/>
      <c r="AJ1590" s="87"/>
      <c r="AK1590" s="87"/>
      <c r="AL1590" s="87"/>
      <c r="AM1590" s="87"/>
      <c r="AN1590" s="87"/>
      <c r="AO1590" s="87"/>
      <c r="AP1590" s="87"/>
      <c r="AQ1590" s="87"/>
      <c r="AR1590" s="87"/>
      <c r="AS1590" s="87"/>
      <c r="AT1590" s="87"/>
      <c r="AU1590" s="87"/>
      <c r="AV1590" s="87"/>
      <c r="AW1590" s="87"/>
      <c r="AX1590" s="87"/>
      <c r="AY1590" s="87"/>
      <c r="AZ1590" s="87"/>
      <c r="BA1590" s="87"/>
      <c r="BB1590" s="87"/>
      <c r="BC1590" s="87"/>
      <c r="BD1590" s="87"/>
      <c r="BE1590" s="87"/>
      <c r="BF1590" s="87"/>
      <c r="BG1590" s="87"/>
      <c r="BH1590" s="87"/>
      <c r="BI1590" s="87"/>
      <c r="BJ1590" s="87"/>
      <c r="BK1590" s="87"/>
      <c r="BL1590" s="87"/>
      <c r="BM1590" s="87"/>
      <c r="BN1590" s="87"/>
      <c r="BO1590" s="87"/>
      <c r="BP1590" s="87"/>
      <c r="BQ1590" s="87"/>
      <c r="BR1590" s="87"/>
      <c r="BS1590" s="63"/>
    </row>
    <row r="1591" spans="4:71" s="64" customFormat="1" ht="9.75" customHeight="1" x14ac:dyDescent="0.3">
      <c r="D1591" s="87"/>
      <c r="E1591" s="87"/>
      <c r="F1591" s="87"/>
      <c r="G1591" s="87"/>
      <c r="H1591" s="87"/>
      <c r="I1591" s="87"/>
      <c r="J1591" s="87"/>
      <c r="K1591" s="87"/>
      <c r="L1591" s="87"/>
      <c r="M1591" s="87"/>
      <c r="N1591" s="87"/>
      <c r="O1591" s="87"/>
      <c r="P1591" s="87"/>
      <c r="Q1591" s="87"/>
      <c r="R1591" s="87"/>
      <c r="S1591" s="87"/>
      <c r="T1591" s="87"/>
      <c r="U1591" s="87"/>
      <c r="V1591" s="87"/>
      <c r="W1591" s="87"/>
      <c r="X1591" s="87"/>
      <c r="Y1591" s="87"/>
      <c r="Z1591" s="87"/>
      <c r="AA1591" s="87"/>
      <c r="AB1591" s="87"/>
      <c r="AC1591" s="87"/>
      <c r="AD1591" s="87"/>
      <c r="AE1591" s="87"/>
      <c r="AF1591" s="87"/>
      <c r="AG1591" s="87"/>
      <c r="AH1591" s="87"/>
      <c r="AI1591" s="87"/>
      <c r="AJ1591" s="87"/>
      <c r="AK1591" s="87"/>
      <c r="AL1591" s="87"/>
      <c r="AM1591" s="87"/>
      <c r="AN1591" s="87"/>
      <c r="AO1591" s="87"/>
      <c r="AP1591" s="87"/>
      <c r="AQ1591" s="87"/>
      <c r="AR1591" s="87"/>
      <c r="AS1591" s="87"/>
      <c r="AT1591" s="87"/>
      <c r="AU1591" s="87"/>
      <c r="AV1591" s="87"/>
      <c r="AW1591" s="87"/>
      <c r="AX1591" s="87"/>
      <c r="AY1591" s="87"/>
      <c r="AZ1591" s="87"/>
      <c r="BA1591" s="87"/>
      <c r="BB1591" s="87"/>
      <c r="BC1591" s="87"/>
      <c r="BD1591" s="87"/>
      <c r="BE1591" s="87"/>
      <c r="BF1591" s="87"/>
      <c r="BG1591" s="87"/>
      <c r="BH1591" s="87"/>
      <c r="BI1591" s="87"/>
      <c r="BJ1591" s="87"/>
      <c r="BK1591" s="87"/>
      <c r="BL1591" s="87"/>
      <c r="BM1591" s="87"/>
      <c r="BN1591" s="87"/>
      <c r="BO1591" s="87"/>
      <c r="BP1591" s="87"/>
      <c r="BQ1591" s="87"/>
      <c r="BR1591" s="87"/>
      <c r="BS1591" s="63"/>
    </row>
    <row r="1592" spans="4:71" s="64" customFormat="1" ht="9.75" customHeight="1" x14ac:dyDescent="0.3">
      <c r="D1592" s="87"/>
      <c r="E1592" s="87"/>
      <c r="F1592" s="87"/>
      <c r="G1592" s="87"/>
      <c r="H1592" s="87"/>
      <c r="I1592" s="87"/>
      <c r="J1592" s="87"/>
      <c r="K1592" s="87"/>
      <c r="L1592" s="87"/>
      <c r="M1592" s="87"/>
      <c r="N1592" s="87"/>
      <c r="O1592" s="87"/>
      <c r="P1592" s="87"/>
      <c r="Q1592" s="87"/>
      <c r="R1592" s="87"/>
      <c r="S1592" s="87"/>
      <c r="T1592" s="87"/>
      <c r="U1592" s="87"/>
      <c r="V1592" s="87"/>
      <c r="W1592" s="87"/>
      <c r="X1592" s="87"/>
      <c r="Y1592" s="87"/>
      <c r="Z1592" s="87"/>
      <c r="AA1592" s="87"/>
      <c r="AB1592" s="87"/>
      <c r="AC1592" s="87"/>
      <c r="AD1592" s="87"/>
      <c r="AE1592" s="87"/>
      <c r="AF1592" s="87"/>
      <c r="AG1592" s="87"/>
      <c r="AH1592" s="87"/>
      <c r="AI1592" s="87"/>
      <c r="AJ1592" s="87"/>
      <c r="AK1592" s="87"/>
      <c r="AL1592" s="87"/>
      <c r="AM1592" s="87"/>
      <c r="AN1592" s="87"/>
      <c r="AO1592" s="87"/>
      <c r="AP1592" s="87"/>
      <c r="AQ1592" s="87"/>
      <c r="AR1592" s="87"/>
      <c r="AS1592" s="87"/>
      <c r="AT1592" s="87"/>
      <c r="AU1592" s="87"/>
      <c r="AV1592" s="87"/>
      <c r="AW1592" s="87"/>
      <c r="AX1592" s="87"/>
      <c r="AY1592" s="87"/>
      <c r="AZ1592" s="87"/>
      <c r="BA1592" s="87"/>
      <c r="BB1592" s="87"/>
      <c r="BC1592" s="87"/>
      <c r="BD1592" s="87"/>
      <c r="BE1592" s="87"/>
      <c r="BF1592" s="87"/>
      <c r="BG1592" s="87"/>
      <c r="BH1592" s="87"/>
      <c r="BI1592" s="87"/>
      <c r="BJ1592" s="87"/>
      <c r="BK1592" s="87"/>
      <c r="BL1592" s="87"/>
      <c r="BM1592" s="87"/>
      <c r="BN1592" s="87"/>
      <c r="BO1592" s="87"/>
      <c r="BP1592" s="87"/>
      <c r="BQ1592" s="87"/>
      <c r="BR1592" s="87"/>
      <c r="BS1592" s="63"/>
    </row>
    <row r="1593" spans="4:71" s="64" customFormat="1" ht="9.75" customHeight="1" x14ac:dyDescent="0.3">
      <c r="D1593" s="87"/>
      <c r="E1593" s="87"/>
      <c r="F1593" s="87"/>
      <c r="G1593" s="87"/>
      <c r="H1593" s="87"/>
      <c r="I1593" s="87"/>
      <c r="J1593" s="87"/>
      <c r="K1593" s="87"/>
      <c r="L1593" s="87"/>
      <c r="M1593" s="87"/>
      <c r="N1593" s="87"/>
      <c r="O1593" s="87"/>
      <c r="P1593" s="87"/>
      <c r="Q1593" s="87"/>
      <c r="R1593" s="87"/>
      <c r="S1593" s="87"/>
      <c r="T1593" s="87"/>
      <c r="U1593" s="87"/>
      <c r="V1593" s="87"/>
      <c r="W1593" s="87"/>
      <c r="X1593" s="87"/>
      <c r="Y1593" s="87"/>
      <c r="Z1593" s="87"/>
      <c r="AA1593" s="87"/>
      <c r="AB1593" s="87"/>
      <c r="AC1593" s="87"/>
      <c r="AD1593" s="87"/>
      <c r="AE1593" s="87"/>
      <c r="AF1593" s="87"/>
      <c r="AG1593" s="87"/>
      <c r="AH1593" s="87"/>
      <c r="AI1593" s="87"/>
      <c r="AJ1593" s="87"/>
      <c r="AK1593" s="87"/>
      <c r="AL1593" s="87"/>
      <c r="AM1593" s="87"/>
      <c r="AN1593" s="87"/>
      <c r="AO1593" s="87"/>
      <c r="AP1593" s="87"/>
      <c r="AQ1593" s="87"/>
      <c r="AR1593" s="87"/>
      <c r="AS1593" s="87"/>
      <c r="AT1593" s="87"/>
      <c r="AU1593" s="87"/>
      <c r="AV1593" s="87"/>
      <c r="AW1593" s="87"/>
      <c r="AX1593" s="87"/>
      <c r="AY1593" s="87"/>
      <c r="AZ1593" s="87"/>
      <c r="BA1593" s="87"/>
      <c r="BB1593" s="87"/>
      <c r="BC1593" s="87"/>
      <c r="BD1593" s="87"/>
      <c r="BE1593" s="87"/>
      <c r="BF1593" s="87"/>
      <c r="BG1593" s="87"/>
      <c r="BH1593" s="87"/>
      <c r="BI1593" s="87"/>
      <c r="BJ1593" s="87"/>
      <c r="BK1593" s="87"/>
      <c r="BL1593" s="87"/>
      <c r="BM1593" s="87"/>
      <c r="BN1593" s="87"/>
      <c r="BO1593" s="87"/>
      <c r="BP1593" s="87"/>
      <c r="BQ1593" s="87"/>
      <c r="BR1593" s="87"/>
      <c r="BS1593" s="63"/>
    </row>
    <row r="1594" spans="4:71" s="64" customFormat="1" ht="9.75" customHeight="1" x14ac:dyDescent="0.3">
      <c r="D1594" s="87"/>
      <c r="E1594" s="87"/>
      <c r="F1594" s="87"/>
      <c r="G1594" s="87"/>
      <c r="H1594" s="87"/>
      <c r="I1594" s="87"/>
      <c r="J1594" s="87"/>
      <c r="K1594" s="87"/>
      <c r="L1594" s="87"/>
      <c r="M1594" s="87"/>
      <c r="N1594" s="87"/>
      <c r="O1594" s="87"/>
      <c r="P1594" s="87"/>
      <c r="Q1594" s="87"/>
      <c r="R1594" s="87"/>
      <c r="S1594" s="87"/>
      <c r="T1594" s="87"/>
      <c r="U1594" s="87"/>
      <c r="V1594" s="87"/>
      <c r="W1594" s="87"/>
      <c r="X1594" s="87"/>
      <c r="Y1594" s="87"/>
      <c r="Z1594" s="87"/>
      <c r="AA1594" s="87"/>
      <c r="AB1594" s="87"/>
      <c r="AC1594" s="87"/>
      <c r="AD1594" s="87"/>
      <c r="AE1594" s="87"/>
      <c r="AF1594" s="87"/>
      <c r="AG1594" s="87"/>
      <c r="AH1594" s="87"/>
      <c r="AI1594" s="87"/>
      <c r="AJ1594" s="87"/>
      <c r="AK1594" s="87"/>
      <c r="AL1594" s="87"/>
      <c r="AM1594" s="87"/>
      <c r="AN1594" s="87"/>
      <c r="AO1594" s="87"/>
      <c r="AP1594" s="87"/>
      <c r="AQ1594" s="87"/>
      <c r="AR1594" s="87"/>
      <c r="AS1594" s="87"/>
      <c r="AT1594" s="87"/>
      <c r="AU1594" s="87"/>
      <c r="AV1594" s="87"/>
      <c r="AW1594" s="87"/>
      <c r="AX1594" s="87"/>
      <c r="AY1594" s="87"/>
      <c r="AZ1594" s="87"/>
      <c r="BA1594" s="87"/>
      <c r="BB1594" s="87"/>
      <c r="BC1594" s="87"/>
      <c r="BD1594" s="87"/>
      <c r="BE1594" s="87"/>
      <c r="BF1594" s="87"/>
      <c r="BG1594" s="87"/>
      <c r="BH1594" s="87"/>
      <c r="BI1594" s="87"/>
      <c r="BJ1594" s="87"/>
      <c r="BK1594" s="87"/>
      <c r="BL1594" s="87"/>
      <c r="BM1594" s="87"/>
      <c r="BN1594" s="87"/>
      <c r="BO1594" s="87"/>
      <c r="BP1594" s="87"/>
      <c r="BQ1594" s="87"/>
      <c r="BR1594" s="87"/>
      <c r="BS1594" s="63"/>
    </row>
    <row r="1595" spans="4:71" s="64" customFormat="1" ht="9.75" customHeight="1" x14ac:dyDescent="0.3">
      <c r="D1595" s="87"/>
      <c r="E1595" s="87"/>
      <c r="F1595" s="87"/>
      <c r="G1595" s="87"/>
      <c r="H1595" s="87"/>
      <c r="I1595" s="87"/>
      <c r="J1595" s="87"/>
      <c r="K1595" s="87"/>
      <c r="L1595" s="87"/>
      <c r="M1595" s="87"/>
      <c r="N1595" s="87"/>
      <c r="O1595" s="87"/>
      <c r="P1595" s="87"/>
      <c r="Q1595" s="87"/>
      <c r="R1595" s="87"/>
      <c r="S1595" s="87"/>
      <c r="T1595" s="87"/>
      <c r="U1595" s="87"/>
      <c r="V1595" s="87"/>
      <c r="W1595" s="87"/>
      <c r="X1595" s="87"/>
      <c r="Y1595" s="87"/>
      <c r="Z1595" s="87"/>
      <c r="AA1595" s="87"/>
      <c r="AB1595" s="87"/>
      <c r="AC1595" s="87"/>
      <c r="AD1595" s="87"/>
      <c r="AE1595" s="87"/>
      <c r="AF1595" s="87"/>
      <c r="AG1595" s="87"/>
      <c r="AH1595" s="87"/>
      <c r="AI1595" s="87"/>
      <c r="AJ1595" s="87"/>
      <c r="AK1595" s="87"/>
      <c r="AL1595" s="87"/>
      <c r="AM1595" s="87"/>
      <c r="AN1595" s="87"/>
      <c r="AO1595" s="87"/>
      <c r="AP1595" s="87"/>
      <c r="AQ1595" s="87"/>
      <c r="AR1595" s="87"/>
      <c r="AS1595" s="87"/>
      <c r="AT1595" s="87"/>
      <c r="AU1595" s="87"/>
      <c r="AV1595" s="87"/>
      <c r="AW1595" s="87"/>
      <c r="AX1595" s="87"/>
      <c r="AY1595" s="87"/>
      <c r="AZ1595" s="87"/>
      <c r="BA1595" s="87"/>
      <c r="BB1595" s="87"/>
      <c r="BC1595" s="87"/>
      <c r="BD1595" s="87"/>
      <c r="BE1595" s="87"/>
      <c r="BF1595" s="87"/>
      <c r="BG1595" s="87"/>
      <c r="BH1595" s="87"/>
      <c r="BI1595" s="87"/>
      <c r="BJ1595" s="87"/>
      <c r="BK1595" s="87"/>
      <c r="BL1595" s="87"/>
      <c r="BM1595" s="87"/>
      <c r="BN1595" s="87"/>
      <c r="BO1595" s="87"/>
      <c r="BP1595" s="87"/>
      <c r="BQ1595" s="87"/>
      <c r="BR1595" s="87"/>
      <c r="BS1595" s="63"/>
    </row>
    <row r="1596" spans="4:71" s="64" customFormat="1" ht="9.75" customHeight="1" x14ac:dyDescent="0.3">
      <c r="D1596" s="87"/>
      <c r="E1596" s="87"/>
      <c r="F1596" s="87"/>
      <c r="G1596" s="87"/>
      <c r="H1596" s="87"/>
      <c r="I1596" s="87"/>
      <c r="J1596" s="87"/>
      <c r="K1596" s="87"/>
      <c r="L1596" s="87"/>
      <c r="M1596" s="87"/>
      <c r="N1596" s="87"/>
      <c r="O1596" s="87"/>
      <c r="P1596" s="87"/>
      <c r="Q1596" s="87"/>
      <c r="R1596" s="87"/>
      <c r="S1596" s="87"/>
      <c r="T1596" s="87"/>
      <c r="U1596" s="87"/>
      <c r="V1596" s="87"/>
      <c r="W1596" s="87"/>
      <c r="X1596" s="87"/>
      <c r="Y1596" s="87"/>
      <c r="Z1596" s="87"/>
      <c r="AA1596" s="87"/>
      <c r="AB1596" s="87"/>
      <c r="AC1596" s="87"/>
      <c r="AD1596" s="87"/>
      <c r="AE1596" s="87"/>
      <c r="AF1596" s="87"/>
      <c r="AG1596" s="87"/>
      <c r="AH1596" s="87"/>
      <c r="AI1596" s="87"/>
      <c r="AJ1596" s="87"/>
      <c r="AK1596" s="87"/>
      <c r="AL1596" s="87"/>
      <c r="AM1596" s="87"/>
      <c r="AN1596" s="87"/>
      <c r="AO1596" s="87"/>
      <c r="AP1596" s="87"/>
      <c r="AQ1596" s="87"/>
      <c r="AR1596" s="87"/>
      <c r="AS1596" s="87"/>
      <c r="AT1596" s="87"/>
      <c r="AU1596" s="87"/>
      <c r="AV1596" s="87"/>
      <c r="AW1596" s="87"/>
      <c r="AX1596" s="87"/>
      <c r="AY1596" s="87"/>
      <c r="AZ1596" s="87"/>
      <c r="BA1596" s="87"/>
      <c r="BB1596" s="87"/>
      <c r="BC1596" s="87"/>
      <c r="BD1596" s="87"/>
      <c r="BE1596" s="87"/>
      <c r="BF1596" s="87"/>
      <c r="BG1596" s="87"/>
      <c r="BH1596" s="87"/>
      <c r="BI1596" s="87"/>
      <c r="BJ1596" s="87"/>
      <c r="BK1596" s="87"/>
      <c r="BL1596" s="87"/>
      <c r="BM1596" s="87"/>
      <c r="BN1596" s="87"/>
      <c r="BO1596" s="87"/>
      <c r="BP1596" s="87"/>
      <c r="BQ1596" s="87"/>
      <c r="BR1596" s="87"/>
      <c r="BS1596" s="63"/>
    </row>
    <row r="1597" spans="4:71" s="64" customFormat="1" ht="9.75" customHeight="1" x14ac:dyDescent="0.3">
      <c r="D1597" s="87"/>
      <c r="E1597" s="87"/>
      <c r="F1597" s="87"/>
      <c r="G1597" s="87"/>
      <c r="H1597" s="87"/>
      <c r="I1597" s="87"/>
      <c r="J1597" s="87"/>
      <c r="K1597" s="87"/>
      <c r="L1597" s="87"/>
      <c r="M1597" s="87"/>
      <c r="N1597" s="87"/>
      <c r="O1597" s="87"/>
      <c r="P1597" s="87"/>
      <c r="Q1597" s="87"/>
      <c r="R1597" s="87"/>
      <c r="S1597" s="87"/>
      <c r="T1597" s="87"/>
      <c r="U1597" s="87"/>
      <c r="V1597" s="87"/>
      <c r="W1597" s="87"/>
      <c r="X1597" s="87"/>
      <c r="Y1597" s="87"/>
      <c r="Z1597" s="87"/>
      <c r="AA1597" s="87"/>
      <c r="AB1597" s="87"/>
      <c r="AC1597" s="87"/>
      <c r="AD1597" s="87"/>
      <c r="AE1597" s="87"/>
      <c r="AF1597" s="87"/>
      <c r="AG1597" s="87"/>
      <c r="AH1597" s="87"/>
      <c r="AI1597" s="87"/>
      <c r="AJ1597" s="87"/>
      <c r="AK1597" s="87"/>
      <c r="AL1597" s="87"/>
      <c r="AM1597" s="87"/>
      <c r="AN1597" s="87"/>
      <c r="AO1597" s="87"/>
      <c r="AP1597" s="87"/>
      <c r="AQ1597" s="87"/>
      <c r="AR1597" s="87"/>
      <c r="AS1597" s="87"/>
      <c r="AT1597" s="87"/>
      <c r="AU1597" s="87"/>
      <c r="AV1597" s="87"/>
      <c r="AW1597" s="87"/>
      <c r="AX1597" s="87"/>
      <c r="AY1597" s="87"/>
      <c r="AZ1597" s="87"/>
      <c r="BA1597" s="87"/>
      <c r="BB1597" s="87"/>
      <c r="BC1597" s="87"/>
      <c r="BD1597" s="87"/>
      <c r="BE1597" s="87"/>
      <c r="BF1597" s="87"/>
      <c r="BG1597" s="87"/>
      <c r="BH1597" s="87"/>
      <c r="BI1597" s="87"/>
      <c r="BJ1597" s="87"/>
      <c r="BK1597" s="87"/>
      <c r="BL1597" s="87"/>
      <c r="BM1597" s="87"/>
      <c r="BN1597" s="87"/>
      <c r="BO1597" s="87"/>
      <c r="BP1597" s="87"/>
      <c r="BQ1597" s="87"/>
      <c r="BR1597" s="87"/>
      <c r="BS1597" s="63"/>
    </row>
    <row r="1598" spans="4:71" s="64" customFormat="1" ht="9.75" customHeight="1" x14ac:dyDescent="0.3">
      <c r="D1598" s="87"/>
      <c r="E1598" s="87"/>
      <c r="F1598" s="87"/>
      <c r="G1598" s="87"/>
      <c r="H1598" s="87"/>
      <c r="I1598" s="87"/>
      <c r="J1598" s="87"/>
      <c r="K1598" s="87"/>
      <c r="L1598" s="87"/>
      <c r="M1598" s="87"/>
      <c r="N1598" s="87"/>
      <c r="O1598" s="87"/>
      <c r="P1598" s="87"/>
      <c r="Q1598" s="87"/>
      <c r="R1598" s="87"/>
      <c r="S1598" s="87"/>
      <c r="T1598" s="87"/>
      <c r="U1598" s="87"/>
      <c r="V1598" s="87"/>
      <c r="W1598" s="87"/>
      <c r="X1598" s="87"/>
      <c r="Y1598" s="87"/>
      <c r="Z1598" s="87"/>
      <c r="AA1598" s="87"/>
      <c r="AB1598" s="87"/>
      <c r="AC1598" s="87"/>
      <c r="AD1598" s="87"/>
      <c r="AE1598" s="87"/>
      <c r="AF1598" s="87"/>
      <c r="AG1598" s="87"/>
      <c r="AH1598" s="87"/>
      <c r="AI1598" s="87"/>
      <c r="AJ1598" s="87"/>
      <c r="AK1598" s="87"/>
      <c r="AL1598" s="87"/>
      <c r="AM1598" s="87"/>
      <c r="AN1598" s="87"/>
      <c r="AO1598" s="87"/>
      <c r="AP1598" s="87"/>
      <c r="AQ1598" s="87"/>
      <c r="AR1598" s="87"/>
      <c r="AS1598" s="87"/>
      <c r="AT1598" s="87"/>
      <c r="AU1598" s="87"/>
      <c r="AV1598" s="87"/>
      <c r="AW1598" s="87"/>
      <c r="AX1598" s="87"/>
      <c r="AY1598" s="87"/>
      <c r="AZ1598" s="87"/>
      <c r="BA1598" s="87"/>
      <c r="BB1598" s="87"/>
      <c r="BC1598" s="87"/>
      <c r="BD1598" s="87"/>
      <c r="BE1598" s="87"/>
      <c r="BF1598" s="87"/>
      <c r="BG1598" s="87"/>
      <c r="BH1598" s="87"/>
      <c r="BI1598" s="87"/>
      <c r="BJ1598" s="87"/>
      <c r="BK1598" s="87"/>
      <c r="BL1598" s="87"/>
      <c r="BM1598" s="87"/>
      <c r="BN1598" s="87"/>
      <c r="BO1598" s="87"/>
      <c r="BP1598" s="87"/>
      <c r="BQ1598" s="87"/>
      <c r="BR1598" s="87"/>
      <c r="BS1598" s="63"/>
    </row>
    <row r="1599" spans="4:71" s="64" customFormat="1" ht="9.75" customHeight="1" x14ac:dyDescent="0.3">
      <c r="D1599" s="87"/>
      <c r="E1599" s="87"/>
      <c r="F1599" s="87"/>
      <c r="G1599" s="87"/>
      <c r="H1599" s="87"/>
      <c r="I1599" s="87"/>
      <c r="J1599" s="87"/>
      <c r="K1599" s="87"/>
      <c r="L1599" s="87"/>
      <c r="M1599" s="87"/>
      <c r="N1599" s="87"/>
      <c r="O1599" s="87"/>
      <c r="P1599" s="87"/>
      <c r="Q1599" s="87"/>
      <c r="R1599" s="87"/>
      <c r="S1599" s="87"/>
      <c r="T1599" s="87"/>
      <c r="U1599" s="87"/>
      <c r="V1599" s="87"/>
      <c r="W1599" s="87"/>
      <c r="X1599" s="87"/>
      <c r="Y1599" s="87"/>
      <c r="Z1599" s="87"/>
      <c r="AA1599" s="87"/>
      <c r="AB1599" s="87"/>
      <c r="AC1599" s="87"/>
      <c r="AD1599" s="87"/>
      <c r="AE1599" s="87"/>
      <c r="AF1599" s="87"/>
      <c r="AG1599" s="87"/>
      <c r="AH1599" s="87"/>
      <c r="AI1599" s="87"/>
      <c r="AJ1599" s="87"/>
      <c r="AK1599" s="87"/>
      <c r="AL1599" s="87"/>
      <c r="AM1599" s="87"/>
      <c r="AN1599" s="87"/>
      <c r="AO1599" s="87"/>
      <c r="AP1599" s="87"/>
      <c r="AQ1599" s="87"/>
      <c r="AR1599" s="87"/>
      <c r="AS1599" s="87"/>
      <c r="AT1599" s="87"/>
      <c r="AU1599" s="87"/>
      <c r="AV1599" s="87"/>
      <c r="AW1599" s="87"/>
      <c r="AX1599" s="87"/>
      <c r="AY1599" s="87"/>
      <c r="AZ1599" s="87"/>
      <c r="BA1599" s="87"/>
      <c r="BB1599" s="87"/>
      <c r="BC1599" s="87"/>
      <c r="BD1599" s="87"/>
      <c r="BE1599" s="87"/>
      <c r="BF1599" s="87"/>
      <c r="BG1599" s="87"/>
      <c r="BH1599" s="87"/>
      <c r="BI1599" s="87"/>
      <c r="BJ1599" s="87"/>
      <c r="BK1599" s="87"/>
      <c r="BL1599" s="87"/>
      <c r="BM1599" s="87"/>
      <c r="BN1599" s="87"/>
      <c r="BO1599" s="87"/>
      <c r="BP1599" s="87"/>
      <c r="BQ1599" s="87"/>
      <c r="BR1599" s="87"/>
      <c r="BS1599" s="63"/>
    </row>
    <row r="1600" spans="4:71" s="64" customFormat="1" ht="9.75" customHeight="1" x14ac:dyDescent="0.3">
      <c r="D1600" s="87"/>
      <c r="E1600" s="87"/>
      <c r="F1600" s="87"/>
      <c r="G1600" s="87"/>
      <c r="H1600" s="87"/>
      <c r="I1600" s="87"/>
      <c r="J1600" s="87"/>
      <c r="K1600" s="87"/>
      <c r="L1600" s="87"/>
      <c r="M1600" s="87"/>
      <c r="N1600" s="87"/>
      <c r="O1600" s="87"/>
      <c r="P1600" s="87"/>
      <c r="Q1600" s="87"/>
      <c r="R1600" s="87"/>
      <c r="S1600" s="87"/>
      <c r="T1600" s="87"/>
      <c r="U1600" s="87"/>
      <c r="V1600" s="87"/>
      <c r="W1600" s="87"/>
      <c r="X1600" s="87"/>
      <c r="Y1600" s="87"/>
      <c r="Z1600" s="87"/>
      <c r="AA1600" s="87"/>
      <c r="AB1600" s="87"/>
      <c r="AC1600" s="87"/>
      <c r="AD1600" s="87"/>
      <c r="AE1600" s="87"/>
      <c r="AF1600" s="87"/>
      <c r="AG1600" s="87"/>
      <c r="AH1600" s="87"/>
      <c r="AI1600" s="87"/>
      <c r="AJ1600" s="87"/>
      <c r="AK1600" s="87"/>
      <c r="AL1600" s="87"/>
      <c r="AM1600" s="87"/>
      <c r="AN1600" s="87"/>
      <c r="AO1600" s="87"/>
      <c r="AP1600" s="87"/>
      <c r="AQ1600" s="87"/>
      <c r="AR1600" s="87"/>
      <c r="AS1600" s="87"/>
      <c r="AT1600" s="87"/>
      <c r="AU1600" s="87"/>
      <c r="AV1600" s="87"/>
      <c r="AW1600" s="87"/>
      <c r="AX1600" s="87"/>
      <c r="AY1600" s="87"/>
      <c r="AZ1600" s="87"/>
      <c r="BA1600" s="87"/>
      <c r="BB1600" s="87"/>
      <c r="BC1600" s="87"/>
      <c r="BD1600" s="87"/>
      <c r="BE1600" s="87"/>
      <c r="BF1600" s="87"/>
      <c r="BG1600" s="87"/>
      <c r="BH1600" s="87"/>
      <c r="BI1600" s="87"/>
      <c r="BJ1600" s="87"/>
      <c r="BK1600" s="87"/>
      <c r="BL1600" s="87"/>
      <c r="BM1600" s="87"/>
      <c r="BN1600" s="87"/>
      <c r="BO1600" s="87"/>
      <c r="BP1600" s="87"/>
      <c r="BQ1600" s="87"/>
      <c r="BR1600" s="87"/>
      <c r="BS1600" s="63"/>
    </row>
    <row r="1601" spans="4:71" s="64" customFormat="1" ht="9.75" customHeight="1" x14ac:dyDescent="0.3">
      <c r="D1601" s="87"/>
      <c r="E1601" s="87"/>
      <c r="F1601" s="87"/>
      <c r="G1601" s="87"/>
      <c r="H1601" s="87"/>
      <c r="I1601" s="87"/>
      <c r="J1601" s="87"/>
      <c r="K1601" s="87"/>
      <c r="L1601" s="87"/>
      <c r="M1601" s="87"/>
      <c r="N1601" s="87"/>
      <c r="O1601" s="87"/>
      <c r="P1601" s="87"/>
      <c r="Q1601" s="87"/>
      <c r="R1601" s="87"/>
      <c r="S1601" s="87"/>
      <c r="T1601" s="87"/>
      <c r="U1601" s="87"/>
      <c r="V1601" s="87"/>
      <c r="W1601" s="87"/>
      <c r="X1601" s="87"/>
      <c r="Y1601" s="87"/>
      <c r="Z1601" s="87"/>
      <c r="AA1601" s="87"/>
      <c r="AB1601" s="87"/>
      <c r="AC1601" s="87"/>
      <c r="AD1601" s="87"/>
      <c r="AE1601" s="87"/>
      <c r="AF1601" s="87"/>
      <c r="AG1601" s="87"/>
      <c r="AH1601" s="87"/>
      <c r="AI1601" s="87"/>
      <c r="AJ1601" s="87"/>
      <c r="AK1601" s="87"/>
      <c r="AL1601" s="87"/>
      <c r="AM1601" s="87"/>
      <c r="AN1601" s="87"/>
      <c r="AO1601" s="87"/>
      <c r="AP1601" s="87"/>
      <c r="AQ1601" s="87"/>
      <c r="AR1601" s="87"/>
      <c r="AS1601" s="87"/>
      <c r="AT1601" s="87"/>
      <c r="AU1601" s="87"/>
      <c r="AV1601" s="87"/>
      <c r="AW1601" s="87"/>
      <c r="AX1601" s="87"/>
      <c r="AY1601" s="87"/>
      <c r="AZ1601" s="87"/>
      <c r="BA1601" s="87"/>
      <c r="BB1601" s="87"/>
      <c r="BC1601" s="87"/>
      <c r="BD1601" s="87"/>
      <c r="BE1601" s="87"/>
      <c r="BF1601" s="87"/>
      <c r="BG1601" s="87"/>
      <c r="BH1601" s="87"/>
      <c r="BI1601" s="87"/>
      <c r="BJ1601" s="87"/>
      <c r="BK1601" s="87"/>
      <c r="BL1601" s="87"/>
      <c r="BM1601" s="87"/>
      <c r="BN1601" s="87"/>
      <c r="BO1601" s="87"/>
      <c r="BP1601" s="87"/>
      <c r="BQ1601" s="87"/>
      <c r="BR1601" s="87"/>
      <c r="BS1601" s="63"/>
    </row>
    <row r="1602" spans="4:71" s="64" customFormat="1" ht="9.75" customHeight="1" x14ac:dyDescent="0.3">
      <c r="D1602" s="87"/>
      <c r="E1602" s="87"/>
      <c r="F1602" s="87"/>
      <c r="G1602" s="87"/>
      <c r="H1602" s="87"/>
      <c r="I1602" s="87"/>
      <c r="J1602" s="87"/>
      <c r="K1602" s="87"/>
      <c r="L1602" s="87"/>
      <c r="M1602" s="87"/>
      <c r="N1602" s="87"/>
      <c r="O1602" s="87"/>
      <c r="P1602" s="87"/>
      <c r="Q1602" s="87"/>
      <c r="R1602" s="87"/>
      <c r="S1602" s="87"/>
      <c r="T1602" s="87"/>
      <c r="U1602" s="87"/>
      <c r="V1602" s="87"/>
      <c r="W1602" s="87"/>
      <c r="X1602" s="87"/>
      <c r="Y1602" s="87"/>
      <c r="Z1602" s="87"/>
      <c r="AA1602" s="87"/>
      <c r="AB1602" s="87"/>
      <c r="AC1602" s="87"/>
      <c r="AD1602" s="87"/>
      <c r="AE1602" s="87"/>
      <c r="AF1602" s="87"/>
      <c r="AG1602" s="87"/>
      <c r="AH1602" s="87"/>
      <c r="AI1602" s="87"/>
      <c r="AJ1602" s="87"/>
      <c r="AK1602" s="87"/>
      <c r="AL1602" s="87"/>
      <c r="AM1602" s="87"/>
      <c r="AN1602" s="87"/>
      <c r="AO1602" s="87"/>
      <c r="AP1602" s="87"/>
      <c r="AQ1602" s="87"/>
      <c r="AR1602" s="87"/>
      <c r="AS1602" s="87"/>
      <c r="AT1602" s="87"/>
      <c r="AU1602" s="87"/>
      <c r="AV1602" s="87"/>
      <c r="AW1602" s="87"/>
      <c r="AX1602" s="87"/>
      <c r="AY1602" s="87"/>
      <c r="AZ1602" s="87"/>
      <c r="BA1602" s="87"/>
      <c r="BB1602" s="87"/>
      <c r="BC1602" s="87"/>
      <c r="BD1602" s="87"/>
      <c r="BE1602" s="87"/>
      <c r="BF1602" s="87"/>
      <c r="BG1602" s="87"/>
      <c r="BH1602" s="87"/>
      <c r="BI1602" s="87"/>
      <c r="BJ1602" s="87"/>
      <c r="BK1602" s="87"/>
      <c r="BL1602" s="87"/>
      <c r="BM1602" s="87"/>
      <c r="BN1602" s="87"/>
      <c r="BO1602" s="87"/>
      <c r="BP1602" s="87"/>
      <c r="BQ1602" s="87"/>
      <c r="BR1602" s="87"/>
      <c r="BS1602" s="63"/>
    </row>
    <row r="1603" spans="4:71" s="64" customFormat="1" ht="9.75" customHeight="1" x14ac:dyDescent="0.3">
      <c r="D1603" s="87"/>
      <c r="E1603" s="87"/>
      <c r="F1603" s="87"/>
      <c r="G1603" s="87"/>
      <c r="H1603" s="87"/>
      <c r="I1603" s="87"/>
      <c r="J1603" s="87"/>
      <c r="K1603" s="87"/>
      <c r="L1603" s="87"/>
      <c r="M1603" s="87"/>
      <c r="N1603" s="87"/>
      <c r="O1603" s="87"/>
      <c r="P1603" s="87"/>
      <c r="Q1603" s="87"/>
      <c r="R1603" s="87"/>
      <c r="S1603" s="87"/>
      <c r="T1603" s="87"/>
      <c r="U1603" s="87"/>
      <c r="V1603" s="87"/>
      <c r="W1603" s="87"/>
      <c r="X1603" s="87"/>
      <c r="Y1603" s="87"/>
      <c r="Z1603" s="87"/>
      <c r="AA1603" s="87"/>
      <c r="AB1603" s="87"/>
      <c r="AC1603" s="87"/>
      <c r="AD1603" s="87"/>
      <c r="AE1603" s="87"/>
      <c r="AF1603" s="87"/>
      <c r="AG1603" s="87"/>
      <c r="AH1603" s="87"/>
      <c r="AI1603" s="87"/>
      <c r="AJ1603" s="87"/>
      <c r="AK1603" s="87"/>
      <c r="AL1603" s="87"/>
      <c r="AM1603" s="87"/>
      <c r="AN1603" s="87"/>
      <c r="AO1603" s="87"/>
      <c r="AP1603" s="87"/>
      <c r="AQ1603" s="87"/>
      <c r="AR1603" s="87"/>
      <c r="AS1603" s="87"/>
      <c r="AT1603" s="87"/>
      <c r="AU1603" s="87"/>
      <c r="AV1603" s="87"/>
      <c r="AW1603" s="87"/>
      <c r="AX1603" s="87"/>
      <c r="AY1603" s="87"/>
      <c r="AZ1603" s="87"/>
      <c r="BA1603" s="87"/>
      <c r="BB1603" s="87"/>
      <c r="BC1603" s="87"/>
      <c r="BD1603" s="87"/>
      <c r="BE1603" s="87"/>
      <c r="BF1603" s="87"/>
      <c r="BG1603" s="87"/>
      <c r="BH1603" s="87"/>
      <c r="BI1603" s="87"/>
      <c r="BJ1603" s="87"/>
      <c r="BK1603" s="87"/>
      <c r="BL1603" s="87"/>
      <c r="BM1603" s="87"/>
      <c r="BN1603" s="87"/>
      <c r="BO1603" s="87"/>
      <c r="BP1603" s="87"/>
      <c r="BQ1603" s="87"/>
      <c r="BR1603" s="87"/>
      <c r="BS1603" s="63"/>
    </row>
    <row r="1604" spans="4:71" s="64" customFormat="1" ht="9.75" customHeight="1" x14ac:dyDescent="0.3">
      <c r="D1604" s="87"/>
      <c r="E1604" s="87"/>
      <c r="F1604" s="87"/>
      <c r="G1604" s="87"/>
      <c r="H1604" s="87"/>
      <c r="I1604" s="87"/>
      <c r="J1604" s="87"/>
      <c r="K1604" s="87"/>
      <c r="L1604" s="87"/>
      <c r="M1604" s="87"/>
      <c r="N1604" s="87"/>
      <c r="O1604" s="87"/>
      <c r="P1604" s="87"/>
      <c r="Q1604" s="87"/>
      <c r="R1604" s="87"/>
      <c r="S1604" s="87"/>
      <c r="T1604" s="87"/>
      <c r="U1604" s="87"/>
      <c r="V1604" s="87"/>
      <c r="W1604" s="87"/>
      <c r="X1604" s="87"/>
      <c r="Y1604" s="87"/>
      <c r="Z1604" s="87"/>
      <c r="AA1604" s="87"/>
      <c r="AB1604" s="87"/>
      <c r="AC1604" s="87"/>
      <c r="AD1604" s="87"/>
      <c r="AE1604" s="87"/>
      <c r="AF1604" s="87"/>
      <c r="AG1604" s="87"/>
      <c r="AH1604" s="87"/>
      <c r="AI1604" s="87"/>
      <c r="AJ1604" s="87"/>
      <c r="AK1604" s="87"/>
      <c r="AL1604" s="87"/>
      <c r="AM1604" s="87"/>
      <c r="AN1604" s="87"/>
      <c r="AO1604" s="87"/>
      <c r="AP1604" s="87"/>
      <c r="AQ1604" s="87"/>
      <c r="AR1604" s="87"/>
      <c r="AS1604" s="87"/>
      <c r="AT1604" s="87"/>
      <c r="AU1604" s="87"/>
      <c r="AV1604" s="87"/>
      <c r="AW1604" s="87"/>
      <c r="AX1604" s="87"/>
      <c r="AY1604" s="87"/>
      <c r="AZ1604" s="87"/>
      <c r="BA1604" s="87"/>
      <c r="BB1604" s="87"/>
      <c r="BC1604" s="87"/>
      <c r="BD1604" s="87"/>
      <c r="BE1604" s="87"/>
      <c r="BF1604" s="87"/>
      <c r="BG1604" s="87"/>
      <c r="BH1604" s="87"/>
      <c r="BI1604" s="87"/>
      <c r="BJ1604" s="87"/>
      <c r="BK1604" s="87"/>
      <c r="BL1604" s="87"/>
      <c r="BM1604" s="87"/>
      <c r="BN1604" s="87"/>
      <c r="BO1604" s="87"/>
      <c r="BP1604" s="87"/>
      <c r="BQ1604" s="87"/>
      <c r="BR1604" s="87"/>
      <c r="BS1604" s="63"/>
    </row>
    <row r="1605" spans="4:71" s="64" customFormat="1" ht="9.75" customHeight="1" x14ac:dyDescent="0.3">
      <c r="D1605" s="87"/>
      <c r="E1605" s="87"/>
      <c r="F1605" s="87"/>
      <c r="G1605" s="87"/>
      <c r="H1605" s="87"/>
      <c r="I1605" s="87"/>
      <c r="J1605" s="87"/>
      <c r="K1605" s="87"/>
      <c r="L1605" s="87"/>
      <c r="M1605" s="87"/>
      <c r="N1605" s="87"/>
      <c r="O1605" s="87"/>
      <c r="P1605" s="87"/>
      <c r="Q1605" s="87"/>
      <c r="R1605" s="87"/>
      <c r="S1605" s="87"/>
      <c r="T1605" s="87"/>
      <c r="U1605" s="87"/>
      <c r="V1605" s="87"/>
      <c r="W1605" s="87"/>
      <c r="X1605" s="87"/>
      <c r="Y1605" s="87"/>
      <c r="Z1605" s="87"/>
      <c r="AA1605" s="87"/>
      <c r="AB1605" s="87"/>
      <c r="AC1605" s="87"/>
      <c r="AD1605" s="87"/>
      <c r="AE1605" s="87"/>
      <c r="AF1605" s="87"/>
      <c r="AG1605" s="87"/>
      <c r="AH1605" s="87"/>
      <c r="AI1605" s="87"/>
      <c r="AJ1605" s="87"/>
      <c r="AK1605" s="87"/>
      <c r="AL1605" s="87"/>
      <c r="AM1605" s="87"/>
      <c r="AN1605" s="87"/>
      <c r="AO1605" s="87"/>
      <c r="AP1605" s="87"/>
      <c r="AQ1605" s="87"/>
      <c r="AR1605" s="87"/>
      <c r="AS1605" s="87"/>
      <c r="AT1605" s="87"/>
      <c r="AU1605" s="87"/>
      <c r="AV1605" s="87"/>
      <c r="AW1605" s="87"/>
      <c r="AX1605" s="87"/>
      <c r="AY1605" s="87"/>
      <c r="AZ1605" s="87"/>
      <c r="BA1605" s="87"/>
      <c r="BB1605" s="87"/>
      <c r="BC1605" s="87"/>
      <c r="BD1605" s="87"/>
      <c r="BE1605" s="87"/>
      <c r="BF1605" s="87"/>
      <c r="BG1605" s="87"/>
      <c r="BH1605" s="87"/>
      <c r="BI1605" s="87"/>
      <c r="BJ1605" s="87"/>
      <c r="BK1605" s="87"/>
      <c r="BL1605" s="87"/>
      <c r="BM1605" s="87"/>
      <c r="BN1605" s="87"/>
      <c r="BO1605" s="87"/>
      <c r="BP1605" s="87"/>
      <c r="BQ1605" s="87"/>
      <c r="BR1605" s="87"/>
      <c r="BS1605" s="63"/>
    </row>
    <row r="1606" spans="4:71" s="64" customFormat="1" ht="9.75" customHeight="1" x14ac:dyDescent="0.3">
      <c r="D1606" s="87"/>
      <c r="E1606" s="87"/>
      <c r="F1606" s="87"/>
      <c r="G1606" s="87"/>
      <c r="H1606" s="87"/>
      <c r="I1606" s="87"/>
      <c r="J1606" s="87"/>
      <c r="K1606" s="87"/>
      <c r="L1606" s="87"/>
      <c r="M1606" s="87"/>
      <c r="N1606" s="87"/>
      <c r="O1606" s="87"/>
      <c r="P1606" s="87"/>
      <c r="Q1606" s="87"/>
      <c r="R1606" s="87"/>
      <c r="S1606" s="87"/>
      <c r="T1606" s="87"/>
      <c r="U1606" s="87"/>
      <c r="V1606" s="87"/>
      <c r="W1606" s="87"/>
      <c r="X1606" s="87"/>
      <c r="Y1606" s="87"/>
      <c r="Z1606" s="87"/>
      <c r="AA1606" s="87"/>
      <c r="AB1606" s="87"/>
      <c r="AC1606" s="87"/>
      <c r="AD1606" s="87"/>
      <c r="AE1606" s="87"/>
      <c r="AF1606" s="87"/>
      <c r="AG1606" s="87"/>
      <c r="AH1606" s="87"/>
      <c r="AI1606" s="87"/>
      <c r="AJ1606" s="87"/>
      <c r="AK1606" s="87"/>
      <c r="AL1606" s="87"/>
      <c r="AM1606" s="87"/>
      <c r="AN1606" s="87"/>
      <c r="AO1606" s="87"/>
      <c r="AP1606" s="87"/>
      <c r="AQ1606" s="87"/>
      <c r="AR1606" s="87"/>
      <c r="AS1606" s="87"/>
      <c r="AT1606" s="87"/>
      <c r="AU1606" s="87"/>
      <c r="AV1606" s="87"/>
      <c r="AW1606" s="87"/>
      <c r="AX1606" s="87"/>
      <c r="AY1606" s="87"/>
      <c r="AZ1606" s="87"/>
      <c r="BA1606" s="87"/>
      <c r="BB1606" s="87"/>
      <c r="BC1606" s="87"/>
      <c r="BD1606" s="87"/>
      <c r="BE1606" s="87"/>
      <c r="BF1606" s="87"/>
      <c r="BG1606" s="87"/>
      <c r="BH1606" s="87"/>
      <c r="BI1606" s="87"/>
      <c r="BJ1606" s="87"/>
      <c r="BK1606" s="87"/>
      <c r="BL1606" s="87"/>
      <c r="BM1606" s="87"/>
      <c r="BN1606" s="87"/>
      <c r="BO1606" s="87"/>
      <c r="BP1606" s="87"/>
      <c r="BQ1606" s="87"/>
      <c r="BR1606" s="87"/>
      <c r="BS1606" s="63"/>
    </row>
    <row r="1607" spans="4:71" s="64" customFormat="1" ht="9.75" customHeight="1" x14ac:dyDescent="0.3">
      <c r="D1607" s="87"/>
      <c r="E1607" s="87"/>
      <c r="F1607" s="87"/>
      <c r="G1607" s="87"/>
      <c r="H1607" s="87"/>
      <c r="I1607" s="87"/>
      <c r="J1607" s="87"/>
      <c r="K1607" s="87"/>
      <c r="L1607" s="87"/>
      <c r="M1607" s="87"/>
      <c r="N1607" s="87"/>
      <c r="O1607" s="87"/>
      <c r="P1607" s="87"/>
      <c r="Q1607" s="87"/>
      <c r="R1607" s="87"/>
      <c r="S1607" s="87"/>
      <c r="T1607" s="87"/>
      <c r="U1607" s="87"/>
      <c r="V1607" s="87"/>
      <c r="W1607" s="87"/>
      <c r="X1607" s="87"/>
      <c r="Y1607" s="87"/>
      <c r="Z1607" s="87"/>
      <c r="AA1607" s="87"/>
      <c r="AB1607" s="87"/>
      <c r="AC1607" s="87"/>
      <c r="AD1607" s="87"/>
      <c r="AE1607" s="87"/>
      <c r="AF1607" s="87"/>
      <c r="AG1607" s="87"/>
      <c r="AH1607" s="87"/>
      <c r="AI1607" s="87"/>
      <c r="AJ1607" s="87"/>
      <c r="AK1607" s="87"/>
      <c r="AL1607" s="87"/>
      <c r="AM1607" s="87"/>
      <c r="AN1607" s="87"/>
      <c r="AO1607" s="87"/>
      <c r="AP1607" s="87"/>
      <c r="AQ1607" s="87"/>
      <c r="AR1607" s="87"/>
      <c r="AS1607" s="87"/>
      <c r="AT1607" s="87"/>
      <c r="AU1607" s="87"/>
      <c r="AV1607" s="87"/>
      <c r="AW1607" s="87"/>
      <c r="AX1607" s="87"/>
      <c r="AY1607" s="87"/>
      <c r="AZ1607" s="87"/>
      <c r="BA1607" s="87"/>
      <c r="BB1607" s="87"/>
      <c r="BC1607" s="87"/>
      <c r="BD1607" s="87"/>
      <c r="BE1607" s="87"/>
      <c r="BF1607" s="87"/>
      <c r="BG1607" s="87"/>
      <c r="BH1607" s="87"/>
      <c r="BI1607" s="87"/>
      <c r="BJ1607" s="87"/>
      <c r="BK1607" s="87"/>
      <c r="BL1607" s="87"/>
      <c r="BM1607" s="87"/>
      <c r="BN1607" s="87"/>
      <c r="BO1607" s="87"/>
      <c r="BP1607" s="87"/>
      <c r="BQ1607" s="87"/>
      <c r="BR1607" s="87"/>
      <c r="BS1607" s="63"/>
    </row>
    <row r="1608" spans="4:71" s="64" customFormat="1" ht="9.75" customHeight="1" x14ac:dyDescent="0.3">
      <c r="D1608" s="87"/>
      <c r="E1608" s="87"/>
      <c r="F1608" s="87"/>
      <c r="G1608" s="87"/>
      <c r="H1608" s="87"/>
      <c r="I1608" s="87"/>
      <c r="J1608" s="87"/>
      <c r="K1608" s="87"/>
      <c r="L1608" s="87"/>
      <c r="M1608" s="87"/>
      <c r="N1608" s="87"/>
      <c r="O1608" s="87"/>
      <c r="P1608" s="87"/>
      <c r="Q1608" s="87"/>
      <c r="R1608" s="87"/>
      <c r="S1608" s="87"/>
      <c r="T1608" s="87"/>
      <c r="U1608" s="87"/>
      <c r="V1608" s="87"/>
      <c r="W1608" s="87"/>
      <c r="X1608" s="87"/>
      <c r="Y1608" s="87"/>
      <c r="Z1608" s="87"/>
      <c r="AA1608" s="87"/>
      <c r="AB1608" s="87"/>
      <c r="AC1608" s="87"/>
      <c r="AD1608" s="87"/>
      <c r="AE1608" s="87"/>
      <c r="AF1608" s="87"/>
      <c r="AG1608" s="87"/>
      <c r="AH1608" s="87"/>
      <c r="AI1608" s="87"/>
      <c r="AJ1608" s="87"/>
      <c r="AK1608" s="87"/>
      <c r="AL1608" s="87"/>
      <c r="AM1608" s="87"/>
      <c r="AN1608" s="87"/>
      <c r="AO1608" s="87"/>
      <c r="AP1608" s="87"/>
      <c r="AQ1608" s="87"/>
      <c r="AR1608" s="87"/>
      <c r="AS1608" s="87"/>
      <c r="AT1608" s="87"/>
      <c r="AU1608" s="87"/>
      <c r="AV1608" s="87"/>
      <c r="AW1608" s="87"/>
      <c r="AX1608" s="87"/>
      <c r="AY1608" s="87"/>
      <c r="AZ1608" s="87"/>
      <c r="BA1608" s="87"/>
      <c r="BB1608" s="87"/>
      <c r="BC1608" s="87"/>
      <c r="BD1608" s="87"/>
      <c r="BE1608" s="87"/>
      <c r="BF1608" s="87"/>
      <c r="BG1608" s="87"/>
      <c r="BH1608" s="87"/>
      <c r="BI1608" s="87"/>
      <c r="BJ1608" s="87"/>
      <c r="BK1608" s="87"/>
      <c r="BL1608" s="87"/>
      <c r="BM1608" s="87"/>
      <c r="BN1608" s="87"/>
      <c r="BO1608" s="87"/>
      <c r="BP1608" s="87"/>
      <c r="BQ1608" s="87"/>
      <c r="BR1608" s="87"/>
      <c r="BS1608" s="63"/>
    </row>
    <row r="1609" spans="4:71" s="64" customFormat="1" ht="9.75" customHeight="1" x14ac:dyDescent="0.3">
      <c r="D1609" s="87"/>
      <c r="E1609" s="87"/>
      <c r="F1609" s="87"/>
      <c r="G1609" s="87"/>
      <c r="H1609" s="87"/>
      <c r="I1609" s="87"/>
      <c r="J1609" s="87"/>
      <c r="K1609" s="87"/>
      <c r="L1609" s="87"/>
      <c r="M1609" s="87"/>
      <c r="N1609" s="87"/>
      <c r="O1609" s="87"/>
      <c r="P1609" s="87"/>
      <c r="Q1609" s="87"/>
      <c r="R1609" s="87"/>
      <c r="S1609" s="87"/>
      <c r="T1609" s="87"/>
      <c r="U1609" s="87"/>
      <c r="V1609" s="87"/>
      <c r="W1609" s="87"/>
      <c r="X1609" s="87"/>
      <c r="Y1609" s="87"/>
      <c r="Z1609" s="87"/>
      <c r="AA1609" s="87"/>
      <c r="AB1609" s="87"/>
      <c r="AC1609" s="87"/>
      <c r="AD1609" s="87"/>
      <c r="AE1609" s="87"/>
      <c r="AF1609" s="87"/>
      <c r="AG1609" s="87"/>
      <c r="AH1609" s="87"/>
      <c r="AI1609" s="87"/>
      <c r="AJ1609" s="87"/>
      <c r="AK1609" s="87"/>
      <c r="AL1609" s="87"/>
      <c r="AM1609" s="87"/>
      <c r="AN1609" s="87"/>
      <c r="AO1609" s="87"/>
      <c r="AP1609" s="87"/>
      <c r="AQ1609" s="87"/>
      <c r="AR1609" s="87"/>
      <c r="AS1609" s="87"/>
      <c r="AT1609" s="87"/>
      <c r="AU1609" s="87"/>
      <c r="AV1609" s="87"/>
      <c r="AW1609" s="87"/>
      <c r="AX1609" s="87"/>
      <c r="AY1609" s="87"/>
      <c r="AZ1609" s="87"/>
      <c r="BA1609" s="87"/>
      <c r="BB1609" s="87"/>
      <c r="BC1609" s="87"/>
      <c r="BD1609" s="87"/>
      <c r="BE1609" s="87"/>
      <c r="BF1609" s="87"/>
      <c r="BG1609" s="87"/>
      <c r="BH1609" s="87"/>
      <c r="BI1609" s="87"/>
      <c r="BJ1609" s="87"/>
      <c r="BK1609" s="87"/>
      <c r="BL1609" s="87"/>
      <c r="BM1609" s="87"/>
      <c r="BN1609" s="87"/>
      <c r="BO1609" s="87"/>
      <c r="BP1609" s="87"/>
      <c r="BQ1609" s="87"/>
      <c r="BR1609" s="87"/>
      <c r="BS1609" s="63"/>
    </row>
    <row r="1610" spans="4:71" s="64" customFormat="1" ht="9.75" customHeight="1" x14ac:dyDescent="0.3">
      <c r="D1610" s="87"/>
      <c r="E1610" s="87"/>
      <c r="F1610" s="87"/>
      <c r="G1610" s="87"/>
      <c r="H1610" s="87"/>
      <c r="I1610" s="87"/>
      <c r="J1610" s="87"/>
      <c r="K1610" s="87"/>
      <c r="L1610" s="87"/>
      <c r="M1610" s="87"/>
      <c r="N1610" s="87"/>
      <c r="O1610" s="87"/>
      <c r="P1610" s="87"/>
      <c r="Q1610" s="87"/>
      <c r="R1610" s="87"/>
      <c r="S1610" s="87"/>
      <c r="T1610" s="87"/>
      <c r="U1610" s="87"/>
      <c r="V1610" s="87"/>
      <c r="W1610" s="87"/>
      <c r="X1610" s="87"/>
      <c r="Y1610" s="87"/>
      <c r="Z1610" s="87"/>
      <c r="AA1610" s="87"/>
      <c r="AB1610" s="87"/>
      <c r="AC1610" s="87"/>
      <c r="AD1610" s="87"/>
      <c r="AE1610" s="87"/>
      <c r="AF1610" s="87"/>
      <c r="AG1610" s="87"/>
      <c r="AH1610" s="87"/>
      <c r="AI1610" s="87"/>
      <c r="AJ1610" s="87"/>
      <c r="AK1610" s="87"/>
      <c r="AL1610" s="87"/>
      <c r="AM1610" s="87"/>
      <c r="AN1610" s="87"/>
      <c r="AO1610" s="87"/>
      <c r="AP1610" s="87"/>
      <c r="AQ1610" s="87"/>
      <c r="AR1610" s="87"/>
      <c r="AS1610" s="87"/>
      <c r="AT1610" s="87"/>
      <c r="AU1610" s="87"/>
      <c r="AV1610" s="87"/>
      <c r="AW1610" s="87"/>
      <c r="AX1610" s="87"/>
      <c r="AY1610" s="87"/>
      <c r="AZ1610" s="87"/>
      <c r="BA1610" s="87"/>
      <c r="BB1610" s="87"/>
      <c r="BC1610" s="87"/>
      <c r="BD1610" s="87"/>
      <c r="BE1610" s="87"/>
      <c r="BF1610" s="87"/>
      <c r="BG1610" s="87"/>
      <c r="BH1610" s="87"/>
      <c r="BI1610" s="87"/>
      <c r="BJ1610" s="87"/>
      <c r="BK1610" s="87"/>
      <c r="BL1610" s="87"/>
      <c r="BM1610" s="87"/>
      <c r="BN1610" s="87"/>
      <c r="BO1610" s="87"/>
      <c r="BP1610" s="87"/>
      <c r="BQ1610" s="87"/>
      <c r="BR1610" s="87"/>
      <c r="BS1610" s="63"/>
    </row>
    <row r="1611" spans="4:71" s="64" customFormat="1" ht="9.75" customHeight="1" x14ac:dyDescent="0.3">
      <c r="D1611" s="87"/>
      <c r="E1611" s="87"/>
      <c r="F1611" s="87"/>
      <c r="G1611" s="87"/>
      <c r="H1611" s="87"/>
      <c r="I1611" s="87"/>
      <c r="J1611" s="87"/>
      <c r="K1611" s="87"/>
      <c r="L1611" s="87"/>
      <c r="M1611" s="87"/>
      <c r="N1611" s="87"/>
      <c r="O1611" s="87"/>
      <c r="P1611" s="87"/>
      <c r="Q1611" s="87"/>
      <c r="R1611" s="87"/>
      <c r="S1611" s="87"/>
      <c r="T1611" s="87"/>
      <c r="U1611" s="87"/>
      <c r="V1611" s="87"/>
      <c r="W1611" s="87"/>
      <c r="X1611" s="87"/>
      <c r="Y1611" s="87"/>
      <c r="Z1611" s="87"/>
      <c r="AA1611" s="87"/>
      <c r="AB1611" s="87"/>
      <c r="AC1611" s="87"/>
      <c r="AD1611" s="87"/>
      <c r="AE1611" s="87"/>
      <c r="AF1611" s="87"/>
      <c r="AG1611" s="87"/>
      <c r="AH1611" s="87"/>
      <c r="AI1611" s="87"/>
      <c r="AJ1611" s="87"/>
      <c r="AK1611" s="87"/>
      <c r="AL1611" s="87"/>
      <c r="AM1611" s="87"/>
      <c r="AN1611" s="87"/>
      <c r="AO1611" s="87"/>
      <c r="AP1611" s="87"/>
      <c r="AQ1611" s="87"/>
      <c r="AR1611" s="87"/>
      <c r="AS1611" s="87"/>
      <c r="AT1611" s="87"/>
      <c r="AU1611" s="87"/>
      <c r="AV1611" s="87"/>
      <c r="AW1611" s="87"/>
      <c r="AX1611" s="87"/>
      <c r="AY1611" s="87"/>
      <c r="AZ1611" s="87"/>
      <c r="BA1611" s="87"/>
      <c r="BB1611" s="87"/>
      <c r="BC1611" s="87"/>
      <c r="BD1611" s="87"/>
      <c r="BE1611" s="87"/>
      <c r="BF1611" s="87"/>
      <c r="BG1611" s="87"/>
      <c r="BH1611" s="87"/>
      <c r="BI1611" s="87"/>
      <c r="BJ1611" s="87"/>
      <c r="BK1611" s="87"/>
      <c r="BL1611" s="87"/>
      <c r="BM1611" s="87"/>
      <c r="BN1611" s="87"/>
      <c r="BO1611" s="87"/>
      <c r="BP1611" s="87"/>
      <c r="BQ1611" s="87"/>
      <c r="BR1611" s="87"/>
      <c r="BS1611" s="63"/>
    </row>
    <row r="1612" spans="4:71" s="64" customFormat="1" ht="9.75" customHeight="1" x14ac:dyDescent="0.3">
      <c r="D1612" s="87"/>
      <c r="E1612" s="87"/>
      <c r="F1612" s="87"/>
      <c r="G1612" s="87"/>
      <c r="H1612" s="87"/>
      <c r="I1612" s="87"/>
      <c r="J1612" s="87"/>
      <c r="K1612" s="87"/>
      <c r="L1612" s="87"/>
      <c r="M1612" s="87"/>
      <c r="N1612" s="87"/>
      <c r="O1612" s="87"/>
      <c r="P1612" s="87"/>
      <c r="Q1612" s="87"/>
      <c r="R1612" s="87"/>
      <c r="S1612" s="87"/>
      <c r="T1612" s="87"/>
      <c r="U1612" s="87"/>
      <c r="V1612" s="87"/>
      <c r="W1612" s="87"/>
      <c r="X1612" s="87"/>
      <c r="Y1612" s="87"/>
      <c r="Z1612" s="87"/>
      <c r="AA1612" s="87"/>
      <c r="AB1612" s="87"/>
      <c r="AC1612" s="87"/>
      <c r="AD1612" s="87"/>
      <c r="AE1612" s="87"/>
      <c r="AF1612" s="87"/>
      <c r="AG1612" s="87"/>
      <c r="AH1612" s="87"/>
      <c r="AI1612" s="87"/>
      <c r="AJ1612" s="87"/>
      <c r="AK1612" s="87"/>
      <c r="AL1612" s="87"/>
      <c r="AM1612" s="87"/>
      <c r="AN1612" s="87"/>
      <c r="AO1612" s="87"/>
      <c r="AP1612" s="87"/>
      <c r="AQ1612" s="87"/>
      <c r="AR1612" s="87"/>
      <c r="AS1612" s="87"/>
      <c r="AT1612" s="87"/>
      <c r="AU1612" s="87"/>
      <c r="AV1612" s="87"/>
      <c r="AW1612" s="87"/>
      <c r="AX1612" s="87"/>
      <c r="AY1612" s="87"/>
      <c r="AZ1612" s="87"/>
      <c r="BA1612" s="87"/>
      <c r="BB1612" s="87"/>
      <c r="BC1612" s="87"/>
      <c r="BD1612" s="87"/>
      <c r="BE1612" s="87"/>
      <c r="BF1612" s="87"/>
      <c r="BG1612" s="87"/>
      <c r="BH1612" s="87"/>
      <c r="BI1612" s="87"/>
      <c r="BJ1612" s="87"/>
      <c r="BK1612" s="87"/>
      <c r="BL1612" s="87"/>
      <c r="BM1612" s="87"/>
      <c r="BN1612" s="87"/>
      <c r="BO1612" s="87"/>
      <c r="BP1612" s="87"/>
      <c r="BQ1612" s="87"/>
      <c r="BR1612" s="87"/>
      <c r="BS1612" s="63"/>
    </row>
    <row r="1613" spans="4:71" s="64" customFormat="1" ht="9.75" customHeight="1" x14ac:dyDescent="0.3">
      <c r="D1613" s="87"/>
      <c r="E1613" s="87"/>
      <c r="F1613" s="87"/>
      <c r="G1613" s="87"/>
      <c r="H1613" s="87"/>
      <c r="I1613" s="87"/>
      <c r="J1613" s="87"/>
      <c r="K1613" s="87"/>
      <c r="L1613" s="87"/>
      <c r="M1613" s="87"/>
      <c r="N1613" s="87"/>
      <c r="O1613" s="87"/>
      <c r="P1613" s="87"/>
      <c r="Q1613" s="87"/>
      <c r="R1613" s="87"/>
      <c r="S1613" s="87"/>
      <c r="T1613" s="87"/>
      <c r="U1613" s="87"/>
      <c r="V1613" s="87"/>
      <c r="W1613" s="87"/>
      <c r="X1613" s="87"/>
      <c r="Y1613" s="87"/>
      <c r="Z1613" s="87"/>
      <c r="AA1613" s="87"/>
      <c r="AB1613" s="87"/>
      <c r="AC1613" s="87"/>
      <c r="AD1613" s="87"/>
      <c r="AE1613" s="87"/>
      <c r="AF1613" s="87"/>
      <c r="AG1613" s="87"/>
      <c r="AH1613" s="87"/>
      <c r="AI1613" s="87"/>
      <c r="AJ1613" s="87"/>
      <c r="AK1613" s="87"/>
      <c r="AL1613" s="87"/>
      <c r="AM1613" s="87"/>
      <c r="AN1613" s="87"/>
      <c r="AO1613" s="87"/>
      <c r="AP1613" s="87"/>
      <c r="AQ1613" s="87"/>
      <c r="AR1613" s="87"/>
      <c r="AS1613" s="87"/>
      <c r="AT1613" s="87"/>
      <c r="AU1613" s="87"/>
      <c r="AV1613" s="87"/>
      <c r="AW1613" s="87"/>
      <c r="AX1613" s="87"/>
      <c r="AY1613" s="87"/>
      <c r="AZ1613" s="87"/>
      <c r="BA1613" s="87"/>
      <c r="BB1613" s="87"/>
      <c r="BC1613" s="87"/>
      <c r="BD1613" s="87"/>
      <c r="BE1613" s="87"/>
      <c r="BF1613" s="87"/>
      <c r="BG1613" s="87"/>
      <c r="BH1613" s="87"/>
      <c r="BI1613" s="87"/>
      <c r="BJ1613" s="87"/>
      <c r="BK1613" s="87"/>
      <c r="BL1613" s="87"/>
      <c r="BM1613" s="87"/>
      <c r="BN1613" s="87"/>
      <c r="BO1613" s="87"/>
      <c r="BP1613" s="87"/>
      <c r="BQ1613" s="87"/>
      <c r="BR1613" s="87"/>
      <c r="BS1613" s="63"/>
    </row>
    <row r="1614" spans="4:71" s="64" customFormat="1" ht="9.75" customHeight="1" x14ac:dyDescent="0.3">
      <c r="D1614" s="87"/>
      <c r="E1614" s="87"/>
      <c r="F1614" s="87"/>
      <c r="G1614" s="87"/>
      <c r="H1614" s="87"/>
      <c r="I1614" s="87"/>
      <c r="J1614" s="87"/>
      <c r="K1614" s="87"/>
      <c r="L1614" s="87"/>
      <c r="M1614" s="87"/>
      <c r="N1614" s="87"/>
      <c r="O1614" s="87"/>
      <c r="P1614" s="87"/>
      <c r="Q1614" s="87"/>
      <c r="R1614" s="87"/>
      <c r="S1614" s="87"/>
      <c r="T1614" s="87"/>
      <c r="U1614" s="87"/>
      <c r="V1614" s="87"/>
      <c r="W1614" s="87"/>
      <c r="X1614" s="87"/>
      <c r="Y1614" s="87"/>
      <c r="Z1614" s="87"/>
      <c r="AA1614" s="87"/>
      <c r="AB1614" s="87"/>
      <c r="AC1614" s="87"/>
      <c r="AD1614" s="87"/>
      <c r="AE1614" s="87"/>
      <c r="AF1614" s="87"/>
      <c r="AG1614" s="87"/>
      <c r="AH1614" s="87"/>
      <c r="AI1614" s="87"/>
      <c r="AJ1614" s="87"/>
      <c r="AK1614" s="87"/>
      <c r="AL1614" s="87"/>
      <c r="AM1614" s="87"/>
      <c r="AN1614" s="87"/>
      <c r="AO1614" s="87"/>
      <c r="AP1614" s="87"/>
      <c r="AQ1614" s="87"/>
      <c r="AR1614" s="87"/>
      <c r="AS1614" s="87"/>
      <c r="AT1614" s="87"/>
      <c r="AU1614" s="87"/>
      <c r="AV1614" s="87"/>
      <c r="AW1614" s="87"/>
      <c r="AX1614" s="87"/>
      <c r="AY1614" s="87"/>
      <c r="AZ1614" s="87"/>
      <c r="BA1614" s="87"/>
      <c r="BB1614" s="87"/>
      <c r="BC1614" s="87"/>
      <c r="BD1614" s="87"/>
      <c r="BE1614" s="87"/>
      <c r="BF1614" s="87"/>
      <c r="BG1614" s="87"/>
      <c r="BH1614" s="87"/>
      <c r="BI1614" s="87"/>
      <c r="BJ1614" s="87"/>
      <c r="BK1614" s="87"/>
      <c r="BL1614" s="87"/>
      <c r="BM1614" s="87"/>
      <c r="BN1614" s="87"/>
      <c r="BO1614" s="87"/>
      <c r="BP1614" s="87"/>
      <c r="BQ1614" s="87"/>
      <c r="BR1614" s="87"/>
      <c r="BS1614" s="63"/>
    </row>
    <row r="1615" spans="4:71" s="64" customFormat="1" ht="9.75" customHeight="1" x14ac:dyDescent="0.3">
      <c r="D1615" s="87"/>
      <c r="E1615" s="87"/>
      <c r="F1615" s="87"/>
      <c r="G1615" s="87"/>
      <c r="H1615" s="87"/>
      <c r="I1615" s="87"/>
      <c r="J1615" s="87"/>
      <c r="K1615" s="87"/>
      <c r="L1615" s="87"/>
      <c r="M1615" s="87"/>
      <c r="N1615" s="87"/>
      <c r="O1615" s="87"/>
      <c r="P1615" s="87"/>
      <c r="Q1615" s="87"/>
      <c r="R1615" s="87"/>
      <c r="S1615" s="87"/>
      <c r="T1615" s="87"/>
      <c r="U1615" s="87"/>
      <c r="V1615" s="87"/>
      <c r="W1615" s="87"/>
      <c r="X1615" s="87"/>
      <c r="Y1615" s="87"/>
      <c r="Z1615" s="87"/>
      <c r="AA1615" s="87"/>
      <c r="AB1615" s="87"/>
      <c r="AC1615" s="87"/>
      <c r="AD1615" s="87"/>
      <c r="AE1615" s="87"/>
      <c r="AF1615" s="87"/>
      <c r="AG1615" s="87"/>
      <c r="AH1615" s="87"/>
      <c r="AI1615" s="87"/>
      <c r="AJ1615" s="87"/>
      <c r="AK1615" s="87"/>
      <c r="AL1615" s="87"/>
      <c r="AM1615" s="87"/>
      <c r="AN1615" s="87"/>
      <c r="AO1615" s="87"/>
      <c r="AP1615" s="87"/>
      <c r="AQ1615" s="87"/>
      <c r="AR1615" s="87"/>
      <c r="AS1615" s="87"/>
      <c r="AT1615" s="87"/>
      <c r="AU1615" s="87"/>
      <c r="AV1615" s="87"/>
      <c r="AW1615" s="87"/>
      <c r="AX1615" s="87"/>
      <c r="AY1615" s="87"/>
      <c r="AZ1615" s="87"/>
      <c r="BA1615" s="87"/>
      <c r="BB1615" s="87"/>
      <c r="BC1615" s="87"/>
      <c r="BD1615" s="87"/>
      <c r="BE1615" s="87"/>
      <c r="BF1615" s="87"/>
      <c r="BG1615" s="87"/>
      <c r="BH1615" s="87"/>
      <c r="BI1615" s="87"/>
      <c r="BJ1615" s="87"/>
      <c r="BK1615" s="87"/>
      <c r="BL1615" s="87"/>
      <c r="BM1615" s="87"/>
      <c r="BN1615" s="87"/>
      <c r="BO1615" s="87"/>
      <c r="BP1615" s="87"/>
      <c r="BQ1615" s="87"/>
      <c r="BR1615" s="87"/>
      <c r="BS1615" s="63"/>
    </row>
    <row r="1616" spans="4:71" s="64" customFormat="1" ht="9.75" customHeight="1" x14ac:dyDescent="0.3">
      <c r="D1616" s="87"/>
      <c r="E1616" s="87"/>
      <c r="F1616" s="87"/>
      <c r="G1616" s="87"/>
      <c r="H1616" s="87"/>
      <c r="I1616" s="87"/>
      <c r="J1616" s="87"/>
      <c r="K1616" s="87"/>
      <c r="L1616" s="87"/>
      <c r="M1616" s="87"/>
      <c r="N1616" s="87"/>
      <c r="O1616" s="87"/>
      <c r="P1616" s="87"/>
      <c r="Q1616" s="87"/>
      <c r="R1616" s="87"/>
      <c r="S1616" s="87"/>
      <c r="T1616" s="87"/>
      <c r="U1616" s="87"/>
      <c r="V1616" s="87"/>
      <c r="W1616" s="87"/>
      <c r="X1616" s="87"/>
      <c r="Y1616" s="87"/>
      <c r="Z1616" s="87"/>
      <c r="AA1616" s="87"/>
      <c r="AB1616" s="87"/>
      <c r="AC1616" s="87"/>
      <c r="AD1616" s="87"/>
      <c r="AE1616" s="87"/>
      <c r="AF1616" s="87"/>
      <c r="AG1616" s="87"/>
      <c r="AH1616" s="87"/>
      <c r="AI1616" s="87"/>
      <c r="AJ1616" s="87"/>
      <c r="AK1616" s="87"/>
      <c r="AL1616" s="87"/>
      <c r="AM1616" s="87"/>
      <c r="AN1616" s="87"/>
      <c r="AO1616" s="87"/>
      <c r="AP1616" s="87"/>
      <c r="AQ1616" s="87"/>
      <c r="AR1616" s="87"/>
      <c r="AS1616" s="87"/>
      <c r="AT1616" s="87"/>
      <c r="AU1616" s="87"/>
      <c r="AV1616" s="87"/>
      <c r="AW1616" s="87"/>
      <c r="AX1616" s="87"/>
      <c r="AY1616" s="87"/>
      <c r="AZ1616" s="87"/>
      <c r="BA1616" s="87"/>
      <c r="BB1616" s="87"/>
      <c r="BC1616" s="87"/>
      <c r="BD1616" s="87"/>
      <c r="BE1616" s="87"/>
      <c r="BF1616" s="87"/>
      <c r="BG1616" s="87"/>
      <c r="BH1616" s="87"/>
      <c r="BI1616" s="87"/>
      <c r="BJ1616" s="87"/>
      <c r="BK1616" s="87"/>
      <c r="BL1616" s="87"/>
      <c r="BM1616" s="87"/>
      <c r="BN1616" s="87"/>
      <c r="BO1616" s="87"/>
      <c r="BP1616" s="87"/>
      <c r="BQ1616" s="87"/>
      <c r="BR1616" s="87"/>
      <c r="BS1616" s="63"/>
    </row>
    <row r="1617" spans="4:71" s="64" customFormat="1" ht="9.75" customHeight="1" x14ac:dyDescent="0.3">
      <c r="D1617" s="87"/>
      <c r="E1617" s="87"/>
      <c r="F1617" s="87"/>
      <c r="G1617" s="87"/>
      <c r="H1617" s="87"/>
      <c r="I1617" s="87"/>
      <c r="J1617" s="87"/>
      <c r="K1617" s="87"/>
      <c r="L1617" s="87"/>
      <c r="M1617" s="87"/>
      <c r="N1617" s="87"/>
      <c r="O1617" s="87"/>
      <c r="P1617" s="87"/>
      <c r="Q1617" s="87"/>
      <c r="R1617" s="87"/>
      <c r="S1617" s="87"/>
      <c r="T1617" s="87"/>
      <c r="U1617" s="87"/>
      <c r="V1617" s="87"/>
      <c r="W1617" s="87"/>
      <c r="X1617" s="87"/>
      <c r="Y1617" s="87"/>
      <c r="Z1617" s="87"/>
      <c r="AA1617" s="87"/>
      <c r="AB1617" s="87"/>
      <c r="AC1617" s="87"/>
      <c r="AD1617" s="87"/>
      <c r="AE1617" s="87"/>
      <c r="AF1617" s="87"/>
      <c r="AG1617" s="87"/>
      <c r="AH1617" s="87"/>
      <c r="AI1617" s="87"/>
      <c r="AJ1617" s="87"/>
      <c r="AK1617" s="87"/>
      <c r="AL1617" s="87"/>
      <c r="AM1617" s="87"/>
      <c r="AN1617" s="87"/>
      <c r="AO1617" s="87"/>
      <c r="AP1617" s="87"/>
      <c r="AQ1617" s="87"/>
      <c r="AR1617" s="87"/>
      <c r="AS1617" s="87"/>
      <c r="AT1617" s="87"/>
      <c r="AU1617" s="87"/>
      <c r="AV1617" s="87"/>
      <c r="AW1617" s="87"/>
      <c r="AX1617" s="87"/>
      <c r="AY1617" s="87"/>
      <c r="AZ1617" s="87"/>
      <c r="BA1617" s="87"/>
      <c r="BB1617" s="87"/>
      <c r="BC1617" s="87"/>
      <c r="BD1617" s="87"/>
      <c r="BE1617" s="87"/>
      <c r="BF1617" s="87"/>
      <c r="BG1617" s="87"/>
      <c r="BH1617" s="87"/>
      <c r="BI1617" s="87"/>
      <c r="BJ1617" s="87"/>
      <c r="BK1617" s="87"/>
      <c r="BL1617" s="87"/>
      <c r="BM1617" s="87"/>
      <c r="BN1617" s="87"/>
      <c r="BO1617" s="87"/>
      <c r="BP1617" s="87"/>
      <c r="BQ1617" s="87"/>
      <c r="BR1617" s="87"/>
      <c r="BS1617" s="63"/>
    </row>
    <row r="1618" spans="4:71" s="64" customFormat="1" ht="9.75" customHeight="1" x14ac:dyDescent="0.3">
      <c r="D1618" s="87"/>
      <c r="E1618" s="87"/>
      <c r="F1618" s="87"/>
      <c r="G1618" s="87"/>
      <c r="H1618" s="87"/>
      <c r="I1618" s="87"/>
      <c r="J1618" s="87"/>
      <c r="K1618" s="87"/>
      <c r="L1618" s="87"/>
      <c r="M1618" s="87"/>
      <c r="N1618" s="87"/>
      <c r="O1618" s="87"/>
      <c r="P1618" s="87"/>
      <c r="Q1618" s="87"/>
      <c r="R1618" s="87"/>
      <c r="S1618" s="87"/>
      <c r="T1618" s="87"/>
      <c r="U1618" s="87"/>
      <c r="V1618" s="87"/>
      <c r="W1618" s="87"/>
      <c r="X1618" s="87"/>
      <c r="Y1618" s="87"/>
      <c r="Z1618" s="87"/>
      <c r="AA1618" s="87"/>
      <c r="AB1618" s="87"/>
      <c r="AC1618" s="87"/>
      <c r="AD1618" s="87"/>
      <c r="AE1618" s="87"/>
      <c r="AF1618" s="87"/>
      <c r="AG1618" s="87"/>
      <c r="AH1618" s="87"/>
      <c r="AI1618" s="87"/>
      <c r="AJ1618" s="87"/>
      <c r="AK1618" s="87"/>
      <c r="AL1618" s="87"/>
      <c r="AM1618" s="87"/>
      <c r="AN1618" s="87"/>
      <c r="AO1618" s="87"/>
      <c r="AP1618" s="87"/>
      <c r="AQ1618" s="87"/>
      <c r="AR1618" s="87"/>
      <c r="AS1618" s="87"/>
      <c r="AT1618" s="87"/>
      <c r="AU1618" s="87"/>
      <c r="AV1618" s="87"/>
      <c r="AW1618" s="87"/>
      <c r="AX1618" s="87"/>
      <c r="AY1618" s="87"/>
      <c r="AZ1618" s="87"/>
      <c r="BA1618" s="87"/>
      <c r="BB1618" s="87"/>
      <c r="BC1618" s="87"/>
      <c r="BD1618" s="87"/>
      <c r="BE1618" s="87"/>
      <c r="BF1618" s="87"/>
      <c r="BG1618" s="87"/>
      <c r="BH1618" s="87"/>
      <c r="BI1618" s="87"/>
      <c r="BJ1618" s="87"/>
      <c r="BK1618" s="87"/>
      <c r="BL1618" s="87"/>
      <c r="BM1618" s="87"/>
      <c r="BN1618" s="87"/>
      <c r="BO1618" s="87"/>
      <c r="BP1618" s="87"/>
      <c r="BQ1618" s="87"/>
      <c r="BR1618" s="87"/>
      <c r="BS1618" s="63"/>
    </row>
    <row r="1619" spans="4:71" s="64" customFormat="1" ht="9.75" customHeight="1" x14ac:dyDescent="0.3">
      <c r="D1619" s="87"/>
      <c r="E1619" s="87"/>
      <c r="F1619" s="87"/>
      <c r="G1619" s="87"/>
      <c r="H1619" s="87"/>
      <c r="I1619" s="87"/>
      <c r="J1619" s="87"/>
      <c r="K1619" s="87"/>
      <c r="L1619" s="87"/>
      <c r="M1619" s="87"/>
      <c r="N1619" s="87"/>
      <c r="O1619" s="87"/>
      <c r="P1619" s="87"/>
      <c r="Q1619" s="87"/>
      <c r="R1619" s="87"/>
      <c r="S1619" s="87"/>
      <c r="T1619" s="87"/>
      <c r="U1619" s="87"/>
      <c r="V1619" s="87"/>
      <c r="W1619" s="87"/>
      <c r="X1619" s="87"/>
      <c r="Y1619" s="87"/>
      <c r="Z1619" s="87"/>
      <c r="AA1619" s="87"/>
      <c r="AB1619" s="87"/>
      <c r="AC1619" s="87"/>
      <c r="AD1619" s="87"/>
      <c r="AE1619" s="87"/>
      <c r="AF1619" s="87"/>
      <c r="AG1619" s="87"/>
      <c r="AH1619" s="87"/>
      <c r="AI1619" s="87"/>
      <c r="AJ1619" s="87"/>
      <c r="AK1619" s="87"/>
      <c r="AL1619" s="87"/>
      <c r="AM1619" s="87"/>
      <c r="AN1619" s="87"/>
      <c r="AO1619" s="87"/>
      <c r="AP1619" s="87"/>
      <c r="AQ1619" s="87"/>
      <c r="AR1619" s="87"/>
      <c r="AS1619" s="87"/>
      <c r="AT1619" s="87"/>
      <c r="AU1619" s="87"/>
      <c r="AV1619" s="87"/>
      <c r="AW1619" s="87"/>
      <c r="AX1619" s="87"/>
      <c r="AY1619" s="87"/>
      <c r="AZ1619" s="87"/>
      <c r="BA1619" s="87"/>
      <c r="BB1619" s="87"/>
      <c r="BC1619" s="87"/>
      <c r="BD1619" s="87"/>
      <c r="BE1619" s="87"/>
      <c r="BF1619" s="87"/>
      <c r="BG1619" s="87"/>
      <c r="BH1619" s="87"/>
      <c r="BI1619" s="87"/>
      <c r="BJ1619" s="87"/>
      <c r="BK1619" s="87"/>
      <c r="BL1619" s="87"/>
      <c r="BM1619" s="87"/>
      <c r="BN1619" s="87"/>
      <c r="BO1619" s="87"/>
      <c r="BP1619" s="87"/>
      <c r="BQ1619" s="87"/>
      <c r="BR1619" s="87"/>
      <c r="BS1619" s="63"/>
    </row>
    <row r="1620" spans="4:71" s="64" customFormat="1" ht="9.75" customHeight="1" x14ac:dyDescent="0.3">
      <c r="D1620" s="87"/>
      <c r="E1620" s="87"/>
      <c r="F1620" s="87"/>
      <c r="G1620" s="87"/>
      <c r="H1620" s="87"/>
      <c r="I1620" s="87"/>
      <c r="J1620" s="87"/>
      <c r="K1620" s="87"/>
      <c r="L1620" s="87"/>
      <c r="M1620" s="87"/>
      <c r="N1620" s="87"/>
      <c r="O1620" s="87"/>
      <c r="P1620" s="87"/>
      <c r="Q1620" s="87"/>
      <c r="R1620" s="87"/>
      <c r="S1620" s="87"/>
      <c r="T1620" s="87"/>
      <c r="U1620" s="87"/>
      <c r="V1620" s="87"/>
      <c r="W1620" s="87"/>
      <c r="X1620" s="87"/>
      <c r="Y1620" s="87"/>
      <c r="Z1620" s="87"/>
      <c r="AA1620" s="87"/>
      <c r="AB1620" s="87"/>
      <c r="AC1620" s="87"/>
      <c r="AD1620" s="87"/>
      <c r="AE1620" s="87"/>
      <c r="AF1620" s="87"/>
      <c r="AG1620" s="87"/>
      <c r="AH1620" s="87"/>
      <c r="AI1620" s="87"/>
      <c r="AJ1620" s="87"/>
      <c r="AK1620" s="87"/>
      <c r="AL1620" s="87"/>
      <c r="AM1620" s="87"/>
      <c r="AN1620" s="87"/>
      <c r="AO1620" s="87"/>
      <c r="AP1620" s="87"/>
      <c r="AQ1620" s="87"/>
      <c r="AR1620" s="87"/>
      <c r="AS1620" s="87"/>
      <c r="AT1620" s="87"/>
      <c r="AU1620" s="87"/>
      <c r="AV1620" s="87"/>
      <c r="AW1620" s="87"/>
      <c r="AX1620" s="87"/>
      <c r="AY1620" s="87"/>
      <c r="AZ1620" s="87"/>
      <c r="BA1620" s="87"/>
      <c r="BB1620" s="87"/>
      <c r="BC1620" s="87"/>
      <c r="BD1620" s="87"/>
      <c r="BE1620" s="87"/>
      <c r="BF1620" s="87"/>
      <c r="BG1620" s="87"/>
      <c r="BH1620" s="87"/>
      <c r="BI1620" s="87"/>
      <c r="BJ1620" s="87"/>
      <c r="BK1620" s="87"/>
      <c r="BL1620" s="87"/>
      <c r="BM1620" s="87"/>
      <c r="BN1620" s="87"/>
      <c r="BO1620" s="87"/>
      <c r="BP1620" s="87"/>
      <c r="BQ1620" s="87"/>
      <c r="BR1620" s="87"/>
      <c r="BS1620" s="63"/>
    </row>
    <row r="1621" spans="4:71" s="64" customFormat="1" ht="9.75" customHeight="1" x14ac:dyDescent="0.3">
      <c r="D1621" s="87"/>
      <c r="E1621" s="87"/>
      <c r="F1621" s="87"/>
      <c r="G1621" s="87"/>
      <c r="H1621" s="87"/>
      <c r="I1621" s="87"/>
      <c r="J1621" s="87"/>
      <c r="K1621" s="87"/>
      <c r="L1621" s="87"/>
      <c r="M1621" s="87"/>
      <c r="N1621" s="87"/>
      <c r="O1621" s="87"/>
      <c r="P1621" s="87"/>
      <c r="Q1621" s="87"/>
      <c r="R1621" s="87"/>
      <c r="S1621" s="87"/>
      <c r="T1621" s="87"/>
      <c r="U1621" s="87"/>
      <c r="V1621" s="87"/>
      <c r="W1621" s="87"/>
      <c r="X1621" s="87"/>
      <c r="Y1621" s="87"/>
      <c r="Z1621" s="87"/>
      <c r="AA1621" s="87"/>
      <c r="AB1621" s="87"/>
      <c r="AC1621" s="87"/>
      <c r="AD1621" s="87"/>
      <c r="AE1621" s="87"/>
      <c r="AF1621" s="87"/>
      <c r="AG1621" s="87"/>
      <c r="AH1621" s="87"/>
      <c r="AI1621" s="87"/>
      <c r="AJ1621" s="87"/>
      <c r="AK1621" s="87"/>
      <c r="AL1621" s="87"/>
      <c r="AM1621" s="87"/>
      <c r="AN1621" s="87"/>
      <c r="AO1621" s="87"/>
      <c r="AP1621" s="87"/>
      <c r="AQ1621" s="87"/>
      <c r="AR1621" s="87"/>
      <c r="AS1621" s="87"/>
      <c r="AT1621" s="87"/>
      <c r="AU1621" s="87"/>
      <c r="AV1621" s="87"/>
      <c r="AW1621" s="87"/>
      <c r="AX1621" s="87"/>
      <c r="AY1621" s="87"/>
      <c r="AZ1621" s="87"/>
      <c r="BA1621" s="87"/>
      <c r="BB1621" s="87"/>
      <c r="BC1621" s="87"/>
      <c r="BD1621" s="87"/>
      <c r="BE1621" s="87"/>
      <c r="BF1621" s="87"/>
      <c r="BG1621" s="87"/>
      <c r="BH1621" s="87"/>
      <c r="BI1621" s="87"/>
      <c r="BJ1621" s="87"/>
      <c r="BK1621" s="87"/>
      <c r="BL1621" s="87"/>
      <c r="BM1621" s="87"/>
      <c r="BN1621" s="87"/>
      <c r="BO1621" s="87"/>
      <c r="BP1621" s="87"/>
      <c r="BQ1621" s="87"/>
      <c r="BR1621" s="87"/>
      <c r="BS1621" s="63"/>
    </row>
    <row r="1622" spans="4:71" s="64" customFormat="1" ht="9.75" customHeight="1" x14ac:dyDescent="0.3">
      <c r="D1622" s="87"/>
      <c r="E1622" s="87"/>
      <c r="F1622" s="87"/>
      <c r="G1622" s="87"/>
      <c r="H1622" s="87"/>
      <c r="I1622" s="87"/>
      <c r="J1622" s="87"/>
      <c r="K1622" s="87"/>
      <c r="L1622" s="87"/>
      <c r="M1622" s="87"/>
      <c r="N1622" s="87"/>
      <c r="O1622" s="87"/>
      <c r="P1622" s="87"/>
      <c r="Q1622" s="87"/>
      <c r="R1622" s="87"/>
      <c r="S1622" s="87"/>
      <c r="T1622" s="87"/>
      <c r="U1622" s="87"/>
      <c r="V1622" s="87"/>
      <c r="W1622" s="87"/>
      <c r="X1622" s="87"/>
      <c r="Y1622" s="87"/>
      <c r="Z1622" s="87"/>
      <c r="AA1622" s="87"/>
      <c r="AB1622" s="87"/>
      <c r="AC1622" s="87"/>
      <c r="AD1622" s="87"/>
      <c r="AE1622" s="87"/>
      <c r="AF1622" s="87"/>
      <c r="AG1622" s="87"/>
      <c r="AH1622" s="87"/>
      <c r="AI1622" s="87"/>
      <c r="AJ1622" s="87"/>
      <c r="AK1622" s="87"/>
      <c r="AL1622" s="87"/>
      <c r="AM1622" s="87"/>
      <c r="AN1622" s="87"/>
      <c r="AO1622" s="87"/>
      <c r="AP1622" s="87"/>
      <c r="AQ1622" s="87"/>
      <c r="AR1622" s="87"/>
      <c r="AS1622" s="87"/>
      <c r="AT1622" s="87"/>
      <c r="AU1622" s="87"/>
      <c r="AV1622" s="87"/>
      <c r="AW1622" s="87"/>
      <c r="AX1622" s="87"/>
      <c r="AY1622" s="87"/>
      <c r="AZ1622" s="87"/>
      <c r="BA1622" s="87"/>
      <c r="BB1622" s="87"/>
      <c r="BC1622" s="87"/>
      <c r="BD1622" s="87"/>
      <c r="BE1622" s="87"/>
      <c r="BF1622" s="87"/>
      <c r="BG1622" s="87"/>
      <c r="BH1622" s="87"/>
      <c r="BI1622" s="87"/>
      <c r="BJ1622" s="87"/>
      <c r="BK1622" s="87"/>
      <c r="BL1622" s="87"/>
      <c r="BM1622" s="87"/>
      <c r="BN1622" s="87"/>
      <c r="BO1622" s="87"/>
      <c r="BP1622" s="87"/>
      <c r="BQ1622" s="87"/>
      <c r="BR1622" s="87"/>
      <c r="BS1622" s="63"/>
    </row>
    <row r="1623" spans="4:71" s="64" customFormat="1" ht="9.75" customHeight="1" x14ac:dyDescent="0.3">
      <c r="D1623" s="87"/>
      <c r="E1623" s="87"/>
      <c r="F1623" s="87"/>
      <c r="G1623" s="87"/>
      <c r="H1623" s="87"/>
      <c r="I1623" s="87"/>
      <c r="J1623" s="87"/>
      <c r="K1623" s="87"/>
      <c r="L1623" s="87"/>
      <c r="M1623" s="87"/>
      <c r="N1623" s="87"/>
      <c r="O1623" s="87"/>
      <c r="P1623" s="87"/>
      <c r="Q1623" s="87"/>
      <c r="R1623" s="87"/>
      <c r="S1623" s="87"/>
      <c r="T1623" s="87"/>
      <c r="U1623" s="87"/>
      <c r="V1623" s="87"/>
      <c r="W1623" s="87"/>
      <c r="X1623" s="87"/>
      <c r="Y1623" s="87"/>
      <c r="Z1623" s="87"/>
      <c r="AA1623" s="87"/>
      <c r="AB1623" s="87"/>
      <c r="AC1623" s="87"/>
      <c r="AD1623" s="87"/>
      <c r="AE1623" s="87"/>
      <c r="AF1623" s="87"/>
      <c r="AG1623" s="87"/>
      <c r="AH1623" s="87"/>
      <c r="AI1623" s="87"/>
      <c r="AJ1623" s="87"/>
      <c r="AK1623" s="87"/>
      <c r="AL1623" s="87"/>
      <c r="AM1623" s="87"/>
      <c r="AN1623" s="87"/>
      <c r="AO1623" s="87"/>
      <c r="AP1623" s="87"/>
      <c r="AQ1623" s="87"/>
      <c r="AR1623" s="87"/>
      <c r="AS1623" s="87"/>
      <c r="AT1623" s="87"/>
      <c r="AU1623" s="87"/>
      <c r="AV1623" s="87"/>
      <c r="AW1623" s="87"/>
      <c r="AX1623" s="87"/>
      <c r="AY1623" s="87"/>
      <c r="AZ1623" s="87"/>
      <c r="BA1623" s="87"/>
      <c r="BB1623" s="87"/>
      <c r="BC1623" s="87"/>
      <c r="BD1623" s="87"/>
      <c r="BE1623" s="87"/>
      <c r="BF1623" s="87"/>
      <c r="BG1623" s="87"/>
      <c r="BH1623" s="87"/>
      <c r="BI1623" s="87"/>
      <c r="BJ1623" s="87"/>
      <c r="BK1623" s="87"/>
      <c r="BL1623" s="87"/>
      <c r="BM1623" s="87"/>
      <c r="BN1623" s="87"/>
      <c r="BO1623" s="87"/>
      <c r="BP1623" s="87"/>
      <c r="BQ1623" s="87"/>
      <c r="BR1623" s="87"/>
      <c r="BS1623" s="63"/>
    </row>
    <row r="1624" spans="4:71" s="64" customFormat="1" ht="9.75" customHeight="1" x14ac:dyDescent="0.3">
      <c r="D1624" s="87"/>
      <c r="E1624" s="87"/>
      <c r="F1624" s="87"/>
      <c r="G1624" s="87"/>
      <c r="H1624" s="87"/>
      <c r="I1624" s="87"/>
      <c r="J1624" s="87"/>
      <c r="K1624" s="87"/>
      <c r="L1624" s="87"/>
      <c r="M1624" s="87"/>
      <c r="N1624" s="87"/>
      <c r="O1624" s="87"/>
      <c r="P1624" s="87"/>
      <c r="Q1624" s="87"/>
      <c r="R1624" s="87"/>
      <c r="S1624" s="87"/>
      <c r="T1624" s="87"/>
      <c r="U1624" s="87"/>
      <c r="V1624" s="87"/>
      <c r="W1624" s="87"/>
      <c r="X1624" s="87"/>
      <c r="Y1624" s="87"/>
      <c r="Z1624" s="87"/>
      <c r="AA1624" s="87"/>
      <c r="AB1624" s="87"/>
      <c r="AC1624" s="87"/>
      <c r="AD1624" s="87"/>
      <c r="AE1624" s="87"/>
      <c r="AF1624" s="87"/>
      <c r="AG1624" s="87"/>
      <c r="AH1624" s="87"/>
      <c r="AI1624" s="87"/>
      <c r="AJ1624" s="87"/>
      <c r="AK1624" s="87"/>
      <c r="AL1624" s="87"/>
      <c r="AM1624" s="87"/>
      <c r="AN1624" s="87"/>
      <c r="AO1624" s="87"/>
      <c r="AP1624" s="87"/>
      <c r="AQ1624" s="87"/>
      <c r="AR1624" s="87"/>
      <c r="AS1624" s="87"/>
      <c r="AT1624" s="87"/>
      <c r="AU1624" s="87"/>
      <c r="AV1624" s="87"/>
      <c r="AW1624" s="87"/>
      <c r="AX1624" s="87"/>
      <c r="AY1624" s="87"/>
      <c r="AZ1624" s="87"/>
      <c r="BA1624" s="87"/>
      <c r="BB1624" s="87"/>
      <c r="BC1624" s="87"/>
      <c r="BD1624" s="87"/>
      <c r="BE1624" s="87"/>
      <c r="BF1624" s="87"/>
      <c r="BG1624" s="87"/>
      <c r="BH1624" s="87"/>
      <c r="BI1624" s="87"/>
      <c r="BJ1624" s="87"/>
      <c r="BK1624" s="87"/>
      <c r="BL1624" s="87"/>
      <c r="BM1624" s="87"/>
      <c r="BN1624" s="87"/>
      <c r="BO1624" s="87"/>
      <c r="BP1624" s="87"/>
      <c r="BQ1624" s="87"/>
      <c r="BR1624" s="87"/>
      <c r="BS1624" s="63"/>
    </row>
    <row r="1625" spans="4:71" s="64" customFormat="1" ht="9.75" customHeight="1" x14ac:dyDescent="0.3">
      <c r="D1625" s="87"/>
      <c r="E1625" s="87"/>
      <c r="F1625" s="87"/>
      <c r="G1625" s="87"/>
      <c r="H1625" s="87"/>
      <c r="I1625" s="87"/>
      <c r="J1625" s="87"/>
      <c r="K1625" s="87"/>
      <c r="L1625" s="87"/>
      <c r="M1625" s="87"/>
      <c r="N1625" s="87"/>
      <c r="O1625" s="87"/>
      <c r="P1625" s="87"/>
      <c r="Q1625" s="87"/>
      <c r="R1625" s="87"/>
      <c r="S1625" s="87"/>
      <c r="T1625" s="87"/>
      <c r="U1625" s="87"/>
      <c r="V1625" s="87"/>
      <c r="W1625" s="87"/>
      <c r="X1625" s="87"/>
      <c r="Y1625" s="87"/>
      <c r="Z1625" s="87"/>
      <c r="AA1625" s="87"/>
      <c r="AB1625" s="87"/>
      <c r="AC1625" s="87"/>
      <c r="AD1625" s="87"/>
      <c r="AE1625" s="87"/>
      <c r="AF1625" s="87"/>
      <c r="AG1625" s="87"/>
      <c r="AH1625" s="87"/>
      <c r="AI1625" s="87"/>
      <c r="AJ1625" s="87"/>
      <c r="AK1625" s="87"/>
      <c r="AL1625" s="87"/>
      <c r="AM1625" s="87"/>
      <c r="AN1625" s="87"/>
      <c r="AO1625" s="87"/>
      <c r="AP1625" s="87"/>
      <c r="AQ1625" s="87"/>
      <c r="AR1625" s="87"/>
      <c r="AS1625" s="87"/>
      <c r="AT1625" s="87"/>
      <c r="AU1625" s="87"/>
      <c r="AV1625" s="87"/>
      <c r="AW1625" s="87"/>
      <c r="AX1625" s="87"/>
      <c r="AY1625" s="87"/>
      <c r="AZ1625" s="87"/>
      <c r="BA1625" s="87"/>
      <c r="BB1625" s="87"/>
      <c r="BC1625" s="87"/>
      <c r="BD1625" s="87"/>
      <c r="BE1625" s="87"/>
      <c r="BF1625" s="87"/>
      <c r="BG1625" s="87"/>
      <c r="BH1625" s="87"/>
      <c r="BI1625" s="87"/>
      <c r="BJ1625" s="87"/>
      <c r="BK1625" s="87"/>
      <c r="BL1625" s="87"/>
      <c r="BM1625" s="87"/>
      <c r="BN1625" s="87"/>
      <c r="BO1625" s="87"/>
      <c r="BP1625" s="87"/>
      <c r="BQ1625" s="87"/>
      <c r="BR1625" s="87"/>
      <c r="BS1625" s="63"/>
    </row>
    <row r="1626" spans="4:71" s="64" customFormat="1" ht="9.75" customHeight="1" x14ac:dyDescent="0.3">
      <c r="D1626" s="87"/>
      <c r="E1626" s="87"/>
      <c r="F1626" s="87"/>
      <c r="G1626" s="87"/>
      <c r="H1626" s="87"/>
      <c r="I1626" s="87"/>
      <c r="J1626" s="87"/>
      <c r="K1626" s="87"/>
      <c r="L1626" s="87"/>
      <c r="M1626" s="87"/>
      <c r="N1626" s="87"/>
      <c r="O1626" s="87"/>
      <c r="P1626" s="87"/>
      <c r="Q1626" s="87"/>
      <c r="R1626" s="87"/>
      <c r="S1626" s="87"/>
      <c r="T1626" s="87"/>
      <c r="U1626" s="87"/>
      <c r="V1626" s="87"/>
      <c r="W1626" s="87"/>
      <c r="X1626" s="87"/>
      <c r="Y1626" s="87"/>
      <c r="Z1626" s="87"/>
      <c r="AA1626" s="87"/>
      <c r="AB1626" s="87"/>
      <c r="AC1626" s="87"/>
      <c r="AD1626" s="87"/>
      <c r="AE1626" s="87"/>
      <c r="AF1626" s="87"/>
      <c r="AG1626" s="87"/>
      <c r="AH1626" s="87"/>
      <c r="AI1626" s="87"/>
      <c r="AJ1626" s="87"/>
      <c r="AK1626" s="87"/>
      <c r="AL1626" s="87"/>
      <c r="AM1626" s="87"/>
      <c r="AN1626" s="87"/>
      <c r="AO1626" s="87"/>
      <c r="AP1626" s="87"/>
      <c r="AQ1626" s="87"/>
      <c r="AR1626" s="87"/>
      <c r="AS1626" s="87"/>
      <c r="AT1626" s="87"/>
      <c r="AU1626" s="87"/>
      <c r="AV1626" s="87"/>
      <c r="AW1626" s="87"/>
      <c r="AX1626" s="87"/>
      <c r="AY1626" s="87"/>
      <c r="AZ1626" s="87"/>
      <c r="BA1626" s="87"/>
      <c r="BB1626" s="87"/>
      <c r="BC1626" s="87"/>
      <c r="BD1626" s="87"/>
      <c r="BE1626" s="87"/>
      <c r="BF1626" s="87"/>
      <c r="BG1626" s="87"/>
      <c r="BH1626" s="87"/>
      <c r="BI1626" s="87"/>
      <c r="BJ1626" s="87"/>
      <c r="BK1626" s="87"/>
      <c r="BL1626" s="87"/>
      <c r="BM1626" s="87"/>
      <c r="BN1626" s="87"/>
      <c r="BO1626" s="87"/>
      <c r="BP1626" s="87"/>
      <c r="BQ1626" s="87"/>
      <c r="BR1626" s="87"/>
      <c r="BS1626" s="63"/>
    </row>
    <row r="1627" spans="4:71" s="64" customFormat="1" ht="9.75" customHeight="1" x14ac:dyDescent="0.3">
      <c r="D1627" s="87"/>
      <c r="E1627" s="87"/>
      <c r="F1627" s="87"/>
      <c r="G1627" s="87"/>
      <c r="H1627" s="87"/>
      <c r="I1627" s="87"/>
      <c r="J1627" s="87"/>
      <c r="K1627" s="87"/>
      <c r="L1627" s="87"/>
      <c r="M1627" s="87"/>
      <c r="N1627" s="87"/>
      <c r="O1627" s="87"/>
      <c r="P1627" s="87"/>
      <c r="Q1627" s="87"/>
      <c r="R1627" s="87"/>
      <c r="S1627" s="87"/>
      <c r="T1627" s="87"/>
      <c r="U1627" s="87"/>
      <c r="V1627" s="87"/>
      <c r="W1627" s="87"/>
      <c r="X1627" s="87"/>
      <c r="Y1627" s="87"/>
      <c r="Z1627" s="87"/>
      <c r="AA1627" s="87"/>
      <c r="AB1627" s="87"/>
      <c r="AC1627" s="87"/>
      <c r="AD1627" s="87"/>
      <c r="AE1627" s="87"/>
      <c r="AF1627" s="87"/>
      <c r="AG1627" s="87"/>
      <c r="AH1627" s="87"/>
      <c r="AI1627" s="87"/>
      <c r="AJ1627" s="87"/>
      <c r="AK1627" s="87"/>
      <c r="AL1627" s="87"/>
      <c r="AM1627" s="87"/>
      <c r="AN1627" s="87"/>
      <c r="AO1627" s="87"/>
      <c r="AP1627" s="87"/>
      <c r="AQ1627" s="87"/>
      <c r="AR1627" s="87"/>
      <c r="AS1627" s="87"/>
      <c r="AT1627" s="87"/>
      <c r="AU1627" s="87"/>
      <c r="AV1627" s="87"/>
      <c r="AW1627" s="87"/>
      <c r="AX1627" s="87"/>
      <c r="AY1627" s="87"/>
      <c r="AZ1627" s="87"/>
      <c r="BA1627" s="87"/>
      <c r="BB1627" s="87"/>
      <c r="BC1627" s="87"/>
      <c r="BD1627" s="87"/>
      <c r="BE1627" s="87"/>
      <c r="BF1627" s="87"/>
      <c r="BG1627" s="87"/>
      <c r="BH1627" s="87"/>
      <c r="BI1627" s="87"/>
      <c r="BJ1627" s="87"/>
      <c r="BK1627" s="87"/>
      <c r="BL1627" s="87"/>
      <c r="BM1627" s="87"/>
      <c r="BN1627" s="87"/>
      <c r="BO1627" s="87"/>
      <c r="BP1627" s="87"/>
      <c r="BQ1627" s="87"/>
      <c r="BR1627" s="87"/>
      <c r="BS1627" s="63"/>
    </row>
    <row r="1628" spans="4:71" s="64" customFormat="1" ht="9.75" customHeight="1" x14ac:dyDescent="0.3">
      <c r="D1628" s="87"/>
      <c r="E1628" s="87"/>
      <c r="F1628" s="87"/>
      <c r="G1628" s="87"/>
      <c r="H1628" s="87"/>
      <c r="I1628" s="87"/>
      <c r="J1628" s="87"/>
      <c r="K1628" s="87"/>
      <c r="L1628" s="87"/>
      <c r="M1628" s="87"/>
      <c r="N1628" s="87"/>
      <c r="O1628" s="87"/>
      <c r="P1628" s="87"/>
      <c r="Q1628" s="87"/>
      <c r="R1628" s="87"/>
      <c r="S1628" s="87"/>
      <c r="T1628" s="87"/>
      <c r="U1628" s="87"/>
      <c r="V1628" s="87"/>
      <c r="W1628" s="87"/>
      <c r="X1628" s="87"/>
      <c r="Y1628" s="87"/>
      <c r="Z1628" s="87"/>
      <c r="AA1628" s="87"/>
      <c r="AB1628" s="87"/>
      <c r="AC1628" s="87"/>
      <c r="AD1628" s="87"/>
      <c r="AE1628" s="87"/>
      <c r="AF1628" s="87"/>
      <c r="AG1628" s="87"/>
      <c r="AH1628" s="87"/>
      <c r="AI1628" s="87"/>
      <c r="AJ1628" s="87"/>
      <c r="AK1628" s="87"/>
      <c r="AL1628" s="87"/>
      <c r="AM1628" s="87"/>
      <c r="AN1628" s="87"/>
      <c r="AO1628" s="87"/>
      <c r="AP1628" s="87"/>
      <c r="AQ1628" s="87"/>
      <c r="AR1628" s="87"/>
      <c r="AS1628" s="87"/>
      <c r="AT1628" s="87"/>
      <c r="AU1628" s="87"/>
      <c r="AV1628" s="87"/>
      <c r="AW1628" s="87"/>
      <c r="AX1628" s="87"/>
      <c r="AY1628" s="87"/>
      <c r="AZ1628" s="87"/>
      <c r="BA1628" s="87"/>
      <c r="BB1628" s="87"/>
      <c r="BC1628" s="87"/>
      <c r="BD1628" s="87"/>
      <c r="BE1628" s="87"/>
      <c r="BF1628" s="87"/>
      <c r="BG1628" s="87"/>
      <c r="BH1628" s="87"/>
      <c r="BI1628" s="87"/>
      <c r="BJ1628" s="87"/>
      <c r="BK1628" s="87"/>
      <c r="BL1628" s="87"/>
      <c r="BM1628" s="87"/>
      <c r="BN1628" s="87"/>
      <c r="BO1628" s="87"/>
      <c r="BP1628" s="87"/>
      <c r="BQ1628" s="87"/>
      <c r="BR1628" s="87"/>
      <c r="BS1628" s="63"/>
    </row>
    <row r="1629" spans="4:71" s="64" customFormat="1" ht="9.75" customHeight="1" x14ac:dyDescent="0.3">
      <c r="D1629" s="87"/>
      <c r="E1629" s="87"/>
      <c r="F1629" s="87"/>
      <c r="G1629" s="87"/>
      <c r="H1629" s="87"/>
      <c r="I1629" s="87"/>
      <c r="J1629" s="87"/>
      <c r="K1629" s="87"/>
      <c r="L1629" s="87"/>
      <c r="M1629" s="87"/>
      <c r="N1629" s="87"/>
      <c r="O1629" s="87"/>
      <c r="P1629" s="87"/>
      <c r="Q1629" s="87"/>
      <c r="R1629" s="87"/>
      <c r="S1629" s="87"/>
      <c r="T1629" s="87"/>
      <c r="U1629" s="87"/>
      <c r="V1629" s="87"/>
      <c r="W1629" s="87"/>
      <c r="X1629" s="87"/>
      <c r="Y1629" s="87"/>
      <c r="Z1629" s="87"/>
      <c r="AA1629" s="87"/>
      <c r="AB1629" s="87"/>
      <c r="AC1629" s="87"/>
      <c r="AD1629" s="87"/>
      <c r="AE1629" s="87"/>
      <c r="AF1629" s="87"/>
      <c r="AG1629" s="87"/>
      <c r="AH1629" s="87"/>
      <c r="AI1629" s="87"/>
      <c r="AJ1629" s="87"/>
      <c r="AK1629" s="87"/>
      <c r="AL1629" s="87"/>
      <c r="AM1629" s="87"/>
      <c r="AN1629" s="87"/>
      <c r="AO1629" s="87"/>
      <c r="AP1629" s="87"/>
      <c r="AQ1629" s="87"/>
      <c r="AR1629" s="87"/>
      <c r="AS1629" s="87"/>
      <c r="AT1629" s="87"/>
      <c r="AU1629" s="87"/>
      <c r="AV1629" s="87"/>
      <c r="AW1629" s="87"/>
      <c r="AX1629" s="87"/>
      <c r="AY1629" s="87"/>
      <c r="AZ1629" s="87"/>
      <c r="BA1629" s="87"/>
      <c r="BB1629" s="87"/>
      <c r="BC1629" s="87"/>
      <c r="BD1629" s="87"/>
      <c r="BE1629" s="87"/>
      <c r="BF1629" s="87"/>
      <c r="BG1629" s="87"/>
      <c r="BH1629" s="87"/>
      <c r="BI1629" s="87"/>
      <c r="BJ1629" s="87"/>
      <c r="BK1629" s="87"/>
      <c r="BL1629" s="87"/>
      <c r="BM1629" s="87"/>
      <c r="BN1629" s="87"/>
      <c r="BO1629" s="87"/>
      <c r="BP1629" s="87"/>
      <c r="BQ1629" s="87"/>
      <c r="BR1629" s="87"/>
      <c r="BS1629" s="63"/>
    </row>
    <row r="1630" spans="4:71" s="64" customFormat="1" ht="9.75" customHeight="1" x14ac:dyDescent="0.3">
      <c r="D1630" s="87"/>
      <c r="E1630" s="87"/>
      <c r="F1630" s="87"/>
      <c r="G1630" s="87"/>
      <c r="H1630" s="87"/>
      <c r="I1630" s="87"/>
      <c r="J1630" s="87"/>
      <c r="K1630" s="87"/>
      <c r="L1630" s="87"/>
      <c r="M1630" s="87"/>
      <c r="N1630" s="87"/>
      <c r="O1630" s="87"/>
      <c r="P1630" s="87"/>
      <c r="Q1630" s="87"/>
      <c r="R1630" s="87"/>
      <c r="S1630" s="87"/>
      <c r="T1630" s="87"/>
      <c r="U1630" s="87"/>
      <c r="V1630" s="87"/>
      <c r="W1630" s="87"/>
      <c r="X1630" s="87"/>
      <c r="Y1630" s="87"/>
      <c r="Z1630" s="87"/>
      <c r="AA1630" s="87"/>
      <c r="AB1630" s="87"/>
      <c r="AC1630" s="87"/>
      <c r="AD1630" s="87"/>
      <c r="AE1630" s="87"/>
      <c r="AF1630" s="87"/>
      <c r="AG1630" s="87"/>
      <c r="AH1630" s="87"/>
      <c r="AI1630" s="87"/>
      <c r="AJ1630" s="87"/>
      <c r="AK1630" s="87"/>
      <c r="AL1630" s="87"/>
      <c r="AM1630" s="87"/>
      <c r="AN1630" s="87"/>
      <c r="AO1630" s="87"/>
      <c r="AP1630" s="87"/>
      <c r="AQ1630" s="87"/>
      <c r="AR1630" s="87"/>
      <c r="AS1630" s="87"/>
      <c r="AT1630" s="87"/>
      <c r="AU1630" s="87"/>
      <c r="AV1630" s="87"/>
      <c r="AW1630" s="87"/>
      <c r="AX1630" s="87"/>
      <c r="AY1630" s="87"/>
      <c r="AZ1630" s="87"/>
      <c r="BA1630" s="87"/>
      <c r="BB1630" s="87"/>
      <c r="BC1630" s="87"/>
      <c r="BD1630" s="87"/>
      <c r="BE1630" s="87"/>
      <c r="BF1630" s="87"/>
      <c r="BG1630" s="87"/>
      <c r="BH1630" s="87"/>
      <c r="BI1630" s="87"/>
      <c r="BJ1630" s="87"/>
      <c r="BK1630" s="87"/>
      <c r="BL1630" s="87"/>
      <c r="BM1630" s="87"/>
      <c r="BN1630" s="87"/>
      <c r="BO1630" s="87"/>
      <c r="BP1630" s="87"/>
      <c r="BQ1630" s="87"/>
      <c r="BR1630" s="87"/>
      <c r="BS1630" s="63"/>
    </row>
    <row r="1631" spans="4:71" s="64" customFormat="1" ht="9.75" customHeight="1" x14ac:dyDescent="0.3">
      <c r="D1631" s="87"/>
      <c r="E1631" s="87"/>
      <c r="F1631" s="87"/>
      <c r="G1631" s="87"/>
      <c r="H1631" s="87"/>
      <c r="I1631" s="87"/>
      <c r="J1631" s="87"/>
      <c r="K1631" s="87"/>
      <c r="L1631" s="87"/>
      <c r="M1631" s="87"/>
      <c r="N1631" s="87"/>
      <c r="O1631" s="87"/>
      <c r="P1631" s="87"/>
      <c r="Q1631" s="87"/>
      <c r="R1631" s="87"/>
      <c r="S1631" s="87"/>
      <c r="T1631" s="87"/>
      <c r="U1631" s="87"/>
      <c r="V1631" s="87"/>
      <c r="W1631" s="87"/>
      <c r="X1631" s="87"/>
      <c r="Y1631" s="87"/>
      <c r="Z1631" s="87"/>
      <c r="AA1631" s="87"/>
      <c r="AB1631" s="87"/>
      <c r="AC1631" s="87"/>
      <c r="AD1631" s="87"/>
      <c r="AE1631" s="87"/>
      <c r="AF1631" s="87"/>
      <c r="AG1631" s="87"/>
      <c r="AH1631" s="87"/>
      <c r="AI1631" s="87"/>
      <c r="AJ1631" s="87"/>
      <c r="AK1631" s="87"/>
      <c r="AL1631" s="87"/>
      <c r="AM1631" s="87"/>
      <c r="AN1631" s="87"/>
      <c r="AO1631" s="87"/>
      <c r="AP1631" s="87"/>
      <c r="AQ1631" s="87"/>
      <c r="AR1631" s="87"/>
      <c r="AS1631" s="87"/>
      <c r="AT1631" s="87"/>
      <c r="AU1631" s="87"/>
      <c r="AV1631" s="87"/>
      <c r="AW1631" s="87"/>
      <c r="AX1631" s="87"/>
      <c r="AY1631" s="87"/>
      <c r="AZ1631" s="87"/>
      <c r="BA1631" s="87"/>
      <c r="BB1631" s="87"/>
      <c r="BC1631" s="87"/>
      <c r="BD1631" s="87"/>
      <c r="BE1631" s="87"/>
      <c r="BF1631" s="87"/>
      <c r="BG1631" s="87"/>
      <c r="BH1631" s="87"/>
      <c r="BI1631" s="87"/>
      <c r="BJ1631" s="87"/>
      <c r="BK1631" s="87"/>
      <c r="BL1631" s="87"/>
      <c r="BM1631" s="87"/>
      <c r="BN1631" s="87"/>
      <c r="BO1631" s="87"/>
      <c r="BP1631" s="87"/>
      <c r="BQ1631" s="87"/>
      <c r="BR1631" s="87"/>
      <c r="BS1631" s="63"/>
    </row>
    <row r="1632" spans="4:71" s="64" customFormat="1" ht="9.75" customHeight="1" x14ac:dyDescent="0.3">
      <c r="D1632" s="87"/>
      <c r="E1632" s="87"/>
      <c r="F1632" s="87"/>
      <c r="G1632" s="87"/>
      <c r="H1632" s="87"/>
      <c r="I1632" s="87"/>
      <c r="J1632" s="87"/>
      <c r="K1632" s="87"/>
      <c r="L1632" s="87"/>
      <c r="M1632" s="87"/>
      <c r="N1632" s="87"/>
      <c r="O1632" s="87"/>
      <c r="P1632" s="87"/>
      <c r="Q1632" s="87"/>
      <c r="R1632" s="87"/>
      <c r="S1632" s="87"/>
      <c r="T1632" s="87"/>
      <c r="U1632" s="87"/>
      <c r="V1632" s="87"/>
      <c r="W1632" s="87"/>
      <c r="X1632" s="87"/>
      <c r="Y1632" s="87"/>
      <c r="Z1632" s="87"/>
      <c r="AA1632" s="87"/>
      <c r="AB1632" s="87"/>
      <c r="AC1632" s="87"/>
      <c r="AD1632" s="87"/>
      <c r="AE1632" s="87"/>
      <c r="AF1632" s="87"/>
      <c r="AG1632" s="87"/>
      <c r="AH1632" s="87"/>
      <c r="AI1632" s="87"/>
      <c r="AJ1632" s="87"/>
      <c r="AK1632" s="87"/>
      <c r="AL1632" s="87"/>
      <c r="AM1632" s="87"/>
      <c r="AN1632" s="87"/>
      <c r="AO1632" s="87"/>
      <c r="AP1632" s="87"/>
      <c r="AQ1632" s="87"/>
      <c r="AR1632" s="87"/>
      <c r="AS1632" s="87"/>
      <c r="AT1632" s="87"/>
      <c r="AU1632" s="87"/>
      <c r="AV1632" s="87"/>
      <c r="AW1632" s="87"/>
      <c r="AX1632" s="87"/>
      <c r="AY1632" s="87"/>
      <c r="AZ1632" s="87"/>
      <c r="BA1632" s="87"/>
      <c r="BB1632" s="87"/>
      <c r="BC1632" s="87"/>
      <c r="BD1632" s="87"/>
      <c r="BE1632" s="87"/>
      <c r="BF1632" s="87"/>
      <c r="BG1632" s="87"/>
      <c r="BH1632" s="87"/>
      <c r="BI1632" s="87"/>
      <c r="BJ1632" s="87"/>
      <c r="BK1632" s="87"/>
      <c r="BL1632" s="87"/>
      <c r="BM1632" s="87"/>
      <c r="BN1632" s="87"/>
      <c r="BO1632" s="87"/>
      <c r="BP1632" s="87"/>
      <c r="BQ1632" s="87"/>
      <c r="BR1632" s="87"/>
      <c r="BS1632" s="63"/>
    </row>
    <row r="1633" spans="4:71" s="64" customFormat="1" ht="9.75" customHeight="1" x14ac:dyDescent="0.3">
      <c r="D1633" s="87"/>
      <c r="E1633" s="87"/>
      <c r="F1633" s="87"/>
      <c r="G1633" s="87"/>
      <c r="H1633" s="87"/>
      <c r="I1633" s="87"/>
      <c r="J1633" s="87"/>
      <c r="K1633" s="87"/>
      <c r="L1633" s="87"/>
      <c r="M1633" s="87"/>
      <c r="N1633" s="87"/>
      <c r="O1633" s="87"/>
      <c r="P1633" s="87"/>
      <c r="Q1633" s="87"/>
      <c r="R1633" s="87"/>
      <c r="S1633" s="87"/>
      <c r="T1633" s="87"/>
      <c r="U1633" s="87"/>
      <c r="V1633" s="87"/>
      <c r="W1633" s="87"/>
      <c r="X1633" s="87"/>
      <c r="Y1633" s="87"/>
      <c r="Z1633" s="87"/>
      <c r="AA1633" s="87"/>
      <c r="AB1633" s="87"/>
      <c r="AC1633" s="87"/>
      <c r="AD1633" s="87"/>
      <c r="AE1633" s="87"/>
      <c r="AF1633" s="87"/>
      <c r="AG1633" s="87"/>
      <c r="AH1633" s="87"/>
      <c r="AI1633" s="87"/>
      <c r="AJ1633" s="87"/>
      <c r="AK1633" s="87"/>
      <c r="AL1633" s="87"/>
      <c r="AM1633" s="87"/>
      <c r="AN1633" s="87"/>
      <c r="AO1633" s="87"/>
      <c r="AP1633" s="87"/>
      <c r="AQ1633" s="87"/>
      <c r="AR1633" s="87"/>
      <c r="AS1633" s="87"/>
      <c r="AT1633" s="87"/>
      <c r="AU1633" s="87"/>
      <c r="AV1633" s="87"/>
      <c r="AW1633" s="87"/>
      <c r="AX1633" s="87"/>
      <c r="AY1633" s="87"/>
      <c r="AZ1633" s="87"/>
      <c r="BA1633" s="87"/>
      <c r="BB1633" s="87"/>
      <c r="BC1633" s="87"/>
      <c r="BD1633" s="87"/>
      <c r="BE1633" s="87"/>
      <c r="BF1633" s="87"/>
      <c r="BG1633" s="87"/>
      <c r="BH1633" s="87"/>
      <c r="BI1633" s="87"/>
      <c r="BJ1633" s="87"/>
      <c r="BK1633" s="87"/>
      <c r="BL1633" s="87"/>
      <c r="BM1633" s="87"/>
      <c r="BN1633" s="87"/>
      <c r="BO1633" s="87"/>
      <c r="BP1633" s="87"/>
      <c r="BQ1633" s="87"/>
      <c r="BR1633" s="87"/>
      <c r="BS1633" s="63"/>
    </row>
    <row r="1634" spans="4:71" s="64" customFormat="1" ht="9.75" customHeight="1" x14ac:dyDescent="0.3">
      <c r="D1634" s="87"/>
      <c r="E1634" s="87"/>
      <c r="F1634" s="87"/>
      <c r="G1634" s="87"/>
      <c r="H1634" s="87"/>
      <c r="I1634" s="87"/>
      <c r="J1634" s="87"/>
      <c r="K1634" s="87"/>
      <c r="L1634" s="87"/>
      <c r="M1634" s="87"/>
      <c r="N1634" s="87"/>
      <c r="O1634" s="87"/>
      <c r="P1634" s="87"/>
      <c r="Q1634" s="87"/>
      <c r="R1634" s="87"/>
      <c r="S1634" s="87"/>
      <c r="T1634" s="87"/>
      <c r="U1634" s="87"/>
      <c r="V1634" s="87"/>
      <c r="W1634" s="87"/>
      <c r="X1634" s="87"/>
      <c r="Y1634" s="87"/>
      <c r="Z1634" s="87"/>
      <c r="AA1634" s="87"/>
      <c r="AB1634" s="87"/>
      <c r="AC1634" s="87"/>
      <c r="AD1634" s="87"/>
      <c r="AE1634" s="87"/>
      <c r="AF1634" s="87"/>
      <c r="AG1634" s="87"/>
      <c r="AH1634" s="87"/>
      <c r="AI1634" s="87"/>
      <c r="AJ1634" s="87"/>
      <c r="AK1634" s="87"/>
      <c r="AL1634" s="87"/>
      <c r="AM1634" s="87"/>
      <c r="AN1634" s="87"/>
      <c r="AO1634" s="87"/>
      <c r="AP1634" s="87"/>
      <c r="AQ1634" s="87"/>
      <c r="AR1634" s="87"/>
      <c r="AS1634" s="87"/>
      <c r="AT1634" s="87"/>
      <c r="AU1634" s="87"/>
      <c r="AV1634" s="87"/>
      <c r="AW1634" s="87"/>
      <c r="AX1634" s="87"/>
      <c r="AY1634" s="87"/>
      <c r="AZ1634" s="87"/>
      <c r="BA1634" s="87"/>
      <c r="BB1634" s="87"/>
      <c r="BC1634" s="87"/>
      <c r="BD1634" s="87"/>
      <c r="BE1634" s="87"/>
      <c r="BF1634" s="87"/>
      <c r="BG1634" s="87"/>
      <c r="BH1634" s="87"/>
      <c r="BI1634" s="87"/>
      <c r="BJ1634" s="87"/>
      <c r="BK1634" s="87"/>
      <c r="BL1634" s="87"/>
      <c r="BM1634" s="87"/>
      <c r="BN1634" s="87"/>
      <c r="BO1634" s="87"/>
      <c r="BP1634" s="87"/>
      <c r="BQ1634" s="87"/>
      <c r="BR1634" s="87"/>
      <c r="BS1634" s="63"/>
    </row>
    <row r="1635" spans="4:71" s="64" customFormat="1" ht="9.75" customHeight="1" x14ac:dyDescent="0.3">
      <c r="D1635" s="87"/>
      <c r="E1635" s="87"/>
      <c r="F1635" s="87"/>
      <c r="G1635" s="87"/>
      <c r="H1635" s="87"/>
      <c r="I1635" s="87"/>
      <c r="J1635" s="87"/>
      <c r="K1635" s="87"/>
      <c r="L1635" s="87"/>
      <c r="M1635" s="87"/>
      <c r="N1635" s="87"/>
      <c r="O1635" s="87"/>
      <c r="P1635" s="87"/>
      <c r="Q1635" s="87"/>
      <c r="R1635" s="87"/>
      <c r="S1635" s="87"/>
      <c r="T1635" s="87"/>
      <c r="U1635" s="87"/>
      <c r="V1635" s="87"/>
      <c r="W1635" s="87"/>
      <c r="X1635" s="87"/>
      <c r="Y1635" s="87"/>
      <c r="Z1635" s="87"/>
      <c r="AA1635" s="87"/>
      <c r="AB1635" s="87"/>
      <c r="AC1635" s="87"/>
      <c r="AD1635" s="87"/>
      <c r="AE1635" s="87"/>
      <c r="AF1635" s="87"/>
      <c r="AG1635" s="87"/>
      <c r="AH1635" s="87"/>
      <c r="AI1635" s="87"/>
      <c r="AJ1635" s="87"/>
      <c r="AK1635" s="87"/>
      <c r="AL1635" s="87"/>
      <c r="AM1635" s="87"/>
      <c r="AN1635" s="87"/>
      <c r="AO1635" s="87"/>
      <c r="AP1635" s="87"/>
      <c r="AQ1635" s="87"/>
      <c r="AR1635" s="87"/>
      <c r="AS1635" s="87"/>
      <c r="AT1635" s="87"/>
      <c r="AU1635" s="87"/>
      <c r="AV1635" s="87"/>
      <c r="AW1635" s="87"/>
      <c r="AX1635" s="87"/>
      <c r="AY1635" s="87"/>
      <c r="AZ1635" s="87"/>
      <c r="BA1635" s="87"/>
      <c r="BB1635" s="87"/>
      <c r="BC1635" s="87"/>
      <c r="BD1635" s="87"/>
      <c r="BE1635" s="87"/>
      <c r="BF1635" s="87"/>
      <c r="BG1635" s="87"/>
      <c r="BH1635" s="87"/>
      <c r="BI1635" s="87"/>
      <c r="BJ1635" s="87"/>
      <c r="BK1635" s="87"/>
      <c r="BL1635" s="87"/>
      <c r="BM1635" s="87"/>
      <c r="BN1635" s="87"/>
      <c r="BO1635" s="87"/>
      <c r="BP1635" s="87"/>
      <c r="BQ1635" s="87"/>
      <c r="BR1635" s="87"/>
      <c r="BS1635" s="63"/>
    </row>
    <row r="1636" spans="4:71" s="64" customFormat="1" ht="9.75" customHeight="1" x14ac:dyDescent="0.3">
      <c r="D1636" s="87"/>
      <c r="E1636" s="87"/>
      <c r="F1636" s="87"/>
      <c r="G1636" s="87"/>
      <c r="H1636" s="87"/>
      <c r="I1636" s="87"/>
      <c r="J1636" s="87"/>
      <c r="K1636" s="87"/>
      <c r="L1636" s="87"/>
      <c r="M1636" s="87"/>
      <c r="N1636" s="87"/>
      <c r="O1636" s="87"/>
      <c r="P1636" s="87"/>
      <c r="Q1636" s="87"/>
      <c r="R1636" s="87"/>
      <c r="S1636" s="87"/>
      <c r="T1636" s="87"/>
      <c r="U1636" s="87"/>
      <c r="V1636" s="87"/>
      <c r="W1636" s="87"/>
      <c r="X1636" s="87"/>
      <c r="Y1636" s="87"/>
      <c r="Z1636" s="87"/>
      <c r="AA1636" s="87"/>
      <c r="AB1636" s="87"/>
      <c r="AC1636" s="87"/>
      <c r="AD1636" s="87"/>
      <c r="AE1636" s="87"/>
      <c r="AF1636" s="87"/>
      <c r="AG1636" s="87"/>
      <c r="AH1636" s="87"/>
      <c r="AI1636" s="87"/>
      <c r="AJ1636" s="87"/>
      <c r="AK1636" s="87"/>
      <c r="AL1636" s="87"/>
      <c r="AM1636" s="87"/>
      <c r="AN1636" s="87"/>
      <c r="AO1636" s="87"/>
      <c r="AP1636" s="87"/>
      <c r="AQ1636" s="87"/>
      <c r="AR1636" s="87"/>
      <c r="AS1636" s="87"/>
      <c r="AT1636" s="87"/>
      <c r="AU1636" s="87"/>
      <c r="AV1636" s="87"/>
      <c r="AW1636" s="87"/>
      <c r="AX1636" s="87"/>
      <c r="AY1636" s="87"/>
      <c r="AZ1636" s="87"/>
      <c r="BA1636" s="87"/>
      <c r="BB1636" s="87"/>
      <c r="BC1636" s="87"/>
      <c r="BD1636" s="87"/>
      <c r="BE1636" s="87"/>
      <c r="BF1636" s="87"/>
      <c r="BG1636" s="87"/>
      <c r="BH1636" s="87"/>
      <c r="BI1636" s="87"/>
      <c r="BJ1636" s="87"/>
      <c r="BK1636" s="87"/>
      <c r="BL1636" s="87"/>
      <c r="BM1636" s="87"/>
      <c r="BN1636" s="87"/>
      <c r="BO1636" s="87"/>
      <c r="BP1636" s="87"/>
      <c r="BQ1636" s="87"/>
      <c r="BR1636" s="87"/>
      <c r="BS1636" s="63"/>
    </row>
    <row r="1637" spans="4:71" s="64" customFormat="1" ht="9.75" customHeight="1" x14ac:dyDescent="0.3">
      <c r="D1637" s="87"/>
      <c r="E1637" s="87"/>
      <c r="F1637" s="87"/>
      <c r="G1637" s="87"/>
      <c r="H1637" s="87"/>
      <c r="I1637" s="87"/>
      <c r="J1637" s="87"/>
      <c r="K1637" s="87"/>
      <c r="L1637" s="87"/>
      <c r="M1637" s="87"/>
      <c r="N1637" s="87"/>
      <c r="O1637" s="87"/>
      <c r="P1637" s="87"/>
      <c r="Q1637" s="87"/>
      <c r="R1637" s="87"/>
      <c r="S1637" s="87"/>
      <c r="T1637" s="87"/>
      <c r="U1637" s="87"/>
      <c r="V1637" s="87"/>
      <c r="W1637" s="87"/>
      <c r="X1637" s="87"/>
      <c r="Y1637" s="87"/>
      <c r="Z1637" s="87"/>
      <c r="AA1637" s="87"/>
      <c r="AB1637" s="87"/>
      <c r="AC1637" s="87"/>
      <c r="AD1637" s="87"/>
      <c r="AE1637" s="87"/>
      <c r="AF1637" s="87"/>
      <c r="AG1637" s="87"/>
      <c r="AH1637" s="87"/>
      <c r="AI1637" s="87"/>
      <c r="AJ1637" s="87"/>
      <c r="AK1637" s="87"/>
      <c r="AL1637" s="87"/>
      <c r="AM1637" s="87"/>
      <c r="AN1637" s="87"/>
      <c r="AO1637" s="87"/>
      <c r="AP1637" s="87"/>
      <c r="AQ1637" s="87"/>
      <c r="AR1637" s="87"/>
      <c r="AS1637" s="87"/>
      <c r="AT1637" s="87"/>
      <c r="AU1637" s="87"/>
      <c r="AV1637" s="87"/>
      <c r="AW1637" s="87"/>
      <c r="AX1637" s="87"/>
      <c r="AY1637" s="87"/>
      <c r="AZ1637" s="87"/>
      <c r="BA1637" s="87"/>
      <c r="BB1637" s="87"/>
      <c r="BC1637" s="87"/>
      <c r="BD1637" s="87"/>
      <c r="BE1637" s="87"/>
      <c r="BF1637" s="87"/>
      <c r="BG1637" s="87"/>
      <c r="BH1637" s="87"/>
      <c r="BI1637" s="87"/>
      <c r="BJ1637" s="87"/>
      <c r="BK1637" s="87"/>
      <c r="BL1637" s="87"/>
      <c r="BM1637" s="87"/>
      <c r="BN1637" s="87"/>
      <c r="BO1637" s="87"/>
      <c r="BP1637" s="87"/>
      <c r="BQ1637" s="87"/>
      <c r="BR1637" s="87"/>
      <c r="BS1637" s="63"/>
    </row>
    <row r="1638" spans="4:71" s="64" customFormat="1" ht="9.75" customHeight="1" x14ac:dyDescent="0.3">
      <c r="D1638" s="87"/>
      <c r="E1638" s="87"/>
      <c r="F1638" s="87"/>
      <c r="G1638" s="87"/>
      <c r="H1638" s="87"/>
      <c r="I1638" s="87"/>
      <c r="J1638" s="87"/>
      <c r="K1638" s="87"/>
      <c r="L1638" s="87"/>
      <c r="M1638" s="87"/>
      <c r="N1638" s="87"/>
      <c r="O1638" s="87"/>
      <c r="P1638" s="87"/>
      <c r="Q1638" s="87"/>
      <c r="R1638" s="87"/>
      <c r="S1638" s="87"/>
      <c r="T1638" s="87"/>
      <c r="U1638" s="87"/>
      <c r="V1638" s="87"/>
      <c r="W1638" s="87"/>
      <c r="X1638" s="87"/>
      <c r="Y1638" s="87"/>
      <c r="Z1638" s="87"/>
      <c r="AA1638" s="87"/>
      <c r="AB1638" s="87"/>
      <c r="AC1638" s="87"/>
      <c r="AD1638" s="87"/>
      <c r="AE1638" s="87"/>
      <c r="AF1638" s="87"/>
      <c r="AG1638" s="87"/>
      <c r="AH1638" s="87"/>
      <c r="AI1638" s="87"/>
      <c r="AJ1638" s="87"/>
      <c r="AK1638" s="87"/>
      <c r="AL1638" s="87"/>
      <c r="AM1638" s="87"/>
      <c r="AN1638" s="87"/>
      <c r="AO1638" s="87"/>
      <c r="AP1638" s="87"/>
      <c r="AQ1638" s="87"/>
      <c r="AR1638" s="87"/>
      <c r="AS1638" s="87"/>
      <c r="AT1638" s="87"/>
      <c r="AU1638" s="87"/>
      <c r="AV1638" s="87"/>
      <c r="AW1638" s="87"/>
      <c r="AX1638" s="87"/>
      <c r="AY1638" s="87"/>
      <c r="AZ1638" s="87"/>
      <c r="BA1638" s="87"/>
      <c r="BB1638" s="87"/>
      <c r="BC1638" s="87"/>
      <c r="BD1638" s="87"/>
      <c r="BE1638" s="87"/>
      <c r="BF1638" s="87"/>
      <c r="BG1638" s="87"/>
      <c r="BH1638" s="87"/>
      <c r="BI1638" s="87"/>
      <c r="BJ1638" s="87"/>
      <c r="BK1638" s="87"/>
      <c r="BL1638" s="87"/>
      <c r="BM1638" s="87"/>
      <c r="BN1638" s="87"/>
      <c r="BO1638" s="87"/>
      <c r="BP1638" s="87"/>
      <c r="BQ1638" s="87"/>
      <c r="BR1638" s="87"/>
      <c r="BS1638" s="63"/>
    </row>
    <row r="1639" spans="4:71" s="64" customFormat="1" ht="9.75" customHeight="1" x14ac:dyDescent="0.3">
      <c r="D1639" s="87"/>
      <c r="E1639" s="87"/>
      <c r="F1639" s="87"/>
      <c r="G1639" s="87"/>
      <c r="H1639" s="87"/>
      <c r="I1639" s="87"/>
      <c r="J1639" s="87"/>
      <c r="K1639" s="87"/>
      <c r="L1639" s="87"/>
      <c r="M1639" s="87"/>
      <c r="N1639" s="87"/>
      <c r="O1639" s="87"/>
      <c r="P1639" s="87"/>
      <c r="Q1639" s="87"/>
      <c r="R1639" s="87"/>
      <c r="S1639" s="87"/>
      <c r="T1639" s="87"/>
      <c r="U1639" s="87"/>
      <c r="V1639" s="87"/>
      <c r="W1639" s="87"/>
      <c r="X1639" s="87"/>
      <c r="Y1639" s="87"/>
      <c r="Z1639" s="87"/>
      <c r="AA1639" s="87"/>
      <c r="AB1639" s="87"/>
      <c r="AC1639" s="87"/>
      <c r="AD1639" s="87"/>
      <c r="AE1639" s="87"/>
      <c r="AF1639" s="87"/>
      <c r="AG1639" s="87"/>
      <c r="AH1639" s="87"/>
      <c r="AI1639" s="87"/>
      <c r="AJ1639" s="87"/>
      <c r="AK1639" s="87"/>
      <c r="AL1639" s="87"/>
      <c r="AM1639" s="87"/>
      <c r="AN1639" s="87"/>
      <c r="AO1639" s="87"/>
      <c r="AP1639" s="87"/>
      <c r="AQ1639" s="87"/>
      <c r="AR1639" s="87"/>
      <c r="AS1639" s="87"/>
      <c r="AT1639" s="87"/>
      <c r="AU1639" s="87"/>
      <c r="AV1639" s="87"/>
      <c r="AW1639" s="87"/>
      <c r="AX1639" s="87"/>
      <c r="AY1639" s="87"/>
      <c r="AZ1639" s="87"/>
      <c r="BA1639" s="87"/>
      <c r="BB1639" s="87"/>
      <c r="BC1639" s="87"/>
      <c r="BD1639" s="87"/>
      <c r="BE1639" s="87"/>
      <c r="BF1639" s="87"/>
      <c r="BG1639" s="87"/>
      <c r="BH1639" s="87"/>
      <c r="BI1639" s="87"/>
      <c r="BJ1639" s="87"/>
      <c r="BK1639" s="87"/>
      <c r="BL1639" s="87"/>
      <c r="BM1639" s="87"/>
      <c r="BN1639" s="87"/>
      <c r="BO1639" s="87"/>
      <c r="BP1639" s="87"/>
      <c r="BQ1639" s="87"/>
      <c r="BR1639" s="87"/>
      <c r="BS1639" s="63"/>
    </row>
    <row r="1640" spans="4:71" s="64" customFormat="1" ht="9.75" customHeight="1" x14ac:dyDescent="0.3">
      <c r="D1640" s="87"/>
      <c r="E1640" s="87"/>
      <c r="F1640" s="87"/>
      <c r="G1640" s="87"/>
      <c r="H1640" s="87"/>
      <c r="I1640" s="87"/>
      <c r="J1640" s="87"/>
      <c r="K1640" s="87"/>
      <c r="L1640" s="87"/>
      <c r="M1640" s="87"/>
      <c r="N1640" s="87"/>
      <c r="O1640" s="87"/>
      <c r="P1640" s="87"/>
      <c r="Q1640" s="87"/>
      <c r="R1640" s="87"/>
      <c r="S1640" s="87"/>
      <c r="T1640" s="87"/>
      <c r="U1640" s="87"/>
      <c r="V1640" s="87"/>
      <c r="W1640" s="87"/>
      <c r="X1640" s="87"/>
      <c r="Y1640" s="87"/>
      <c r="Z1640" s="87"/>
      <c r="AA1640" s="87"/>
      <c r="AB1640" s="87"/>
      <c r="AC1640" s="87"/>
      <c r="AD1640" s="87"/>
      <c r="AE1640" s="87"/>
      <c r="AF1640" s="87"/>
      <c r="AG1640" s="87"/>
      <c r="AH1640" s="87"/>
      <c r="AI1640" s="87"/>
      <c r="AJ1640" s="87"/>
      <c r="AK1640" s="87"/>
      <c r="AL1640" s="87"/>
      <c r="AM1640" s="87"/>
      <c r="AN1640" s="87"/>
      <c r="AO1640" s="87"/>
      <c r="AP1640" s="87"/>
      <c r="AQ1640" s="87"/>
      <c r="AR1640" s="87"/>
      <c r="AS1640" s="87"/>
      <c r="AT1640" s="87"/>
      <c r="AU1640" s="87"/>
      <c r="AV1640" s="87"/>
      <c r="AW1640" s="87"/>
      <c r="AX1640" s="87"/>
      <c r="AY1640" s="87"/>
      <c r="AZ1640" s="87"/>
      <c r="BA1640" s="87"/>
      <c r="BB1640" s="87"/>
      <c r="BC1640" s="87"/>
      <c r="BD1640" s="87"/>
      <c r="BE1640" s="87"/>
      <c r="BF1640" s="87"/>
      <c r="BG1640" s="87"/>
      <c r="BH1640" s="87"/>
      <c r="BI1640" s="87"/>
      <c r="BJ1640" s="87"/>
      <c r="BK1640" s="87"/>
      <c r="BL1640" s="87"/>
      <c r="BM1640" s="87"/>
      <c r="BN1640" s="87"/>
      <c r="BO1640" s="87"/>
      <c r="BP1640" s="87"/>
      <c r="BQ1640" s="87"/>
      <c r="BR1640" s="87"/>
      <c r="BS1640" s="63"/>
    </row>
    <row r="1641" spans="4:71" s="64" customFormat="1" ht="9.75" customHeight="1" x14ac:dyDescent="0.3">
      <c r="D1641" s="87"/>
      <c r="E1641" s="87"/>
      <c r="F1641" s="87"/>
      <c r="G1641" s="87"/>
      <c r="H1641" s="87"/>
      <c r="I1641" s="87"/>
      <c r="J1641" s="87"/>
      <c r="K1641" s="87"/>
      <c r="L1641" s="87"/>
      <c r="M1641" s="87"/>
      <c r="N1641" s="87"/>
      <c r="O1641" s="87"/>
      <c r="P1641" s="87"/>
      <c r="Q1641" s="87"/>
      <c r="R1641" s="87"/>
      <c r="S1641" s="87"/>
      <c r="T1641" s="87"/>
      <c r="U1641" s="87"/>
      <c r="V1641" s="87"/>
      <c r="W1641" s="87"/>
      <c r="X1641" s="87"/>
      <c r="Y1641" s="87"/>
      <c r="Z1641" s="87"/>
      <c r="AA1641" s="87"/>
      <c r="AB1641" s="87"/>
      <c r="AC1641" s="87"/>
      <c r="AD1641" s="87"/>
      <c r="AE1641" s="87"/>
      <c r="AF1641" s="87"/>
      <c r="AG1641" s="87"/>
      <c r="AH1641" s="87"/>
      <c r="AI1641" s="87"/>
      <c r="AJ1641" s="87"/>
      <c r="AK1641" s="87"/>
      <c r="AL1641" s="87"/>
      <c r="AM1641" s="87"/>
      <c r="AN1641" s="87"/>
      <c r="AO1641" s="87"/>
      <c r="AP1641" s="87"/>
      <c r="AQ1641" s="87"/>
      <c r="AR1641" s="87"/>
      <c r="AS1641" s="87"/>
      <c r="AT1641" s="87"/>
      <c r="AU1641" s="87"/>
      <c r="AV1641" s="87"/>
      <c r="AW1641" s="87"/>
      <c r="AX1641" s="87"/>
      <c r="AY1641" s="87"/>
      <c r="AZ1641" s="87"/>
      <c r="BA1641" s="87"/>
      <c r="BB1641" s="87"/>
      <c r="BC1641" s="87"/>
      <c r="BD1641" s="87"/>
      <c r="BE1641" s="87"/>
      <c r="BF1641" s="87"/>
      <c r="BG1641" s="87"/>
      <c r="BH1641" s="87"/>
      <c r="BI1641" s="87"/>
      <c r="BJ1641" s="87"/>
      <c r="BK1641" s="87"/>
      <c r="BL1641" s="87"/>
      <c r="BM1641" s="87"/>
      <c r="BN1641" s="87"/>
      <c r="BO1641" s="87"/>
      <c r="BP1641" s="87"/>
      <c r="BQ1641" s="87"/>
      <c r="BR1641" s="87"/>
      <c r="BS1641" s="63"/>
    </row>
    <row r="1642" spans="4:71" s="64" customFormat="1" ht="9.75" customHeight="1" x14ac:dyDescent="0.3">
      <c r="D1642" s="87"/>
      <c r="E1642" s="87"/>
      <c r="F1642" s="87"/>
      <c r="G1642" s="87"/>
      <c r="H1642" s="87"/>
      <c r="I1642" s="87"/>
      <c r="J1642" s="87"/>
      <c r="K1642" s="87"/>
      <c r="L1642" s="87"/>
      <c r="M1642" s="87"/>
      <c r="N1642" s="87"/>
      <c r="O1642" s="87"/>
      <c r="P1642" s="87"/>
      <c r="Q1642" s="87"/>
      <c r="R1642" s="87"/>
      <c r="S1642" s="87"/>
      <c r="T1642" s="87"/>
      <c r="U1642" s="87"/>
      <c r="V1642" s="87"/>
      <c r="W1642" s="87"/>
      <c r="X1642" s="87"/>
      <c r="Y1642" s="87"/>
      <c r="Z1642" s="87"/>
      <c r="AA1642" s="87"/>
      <c r="AB1642" s="87"/>
      <c r="AC1642" s="87"/>
      <c r="AD1642" s="87"/>
      <c r="AE1642" s="87"/>
      <c r="AF1642" s="87"/>
      <c r="AG1642" s="87"/>
      <c r="AH1642" s="87"/>
      <c r="AI1642" s="87"/>
      <c r="AJ1642" s="87"/>
      <c r="AK1642" s="87"/>
      <c r="AL1642" s="87"/>
      <c r="AM1642" s="87"/>
      <c r="AN1642" s="87"/>
      <c r="AO1642" s="87"/>
      <c r="AP1642" s="87"/>
      <c r="AQ1642" s="87"/>
      <c r="AR1642" s="87"/>
      <c r="AS1642" s="87"/>
      <c r="AT1642" s="87"/>
      <c r="AU1642" s="87"/>
      <c r="AV1642" s="87"/>
      <c r="AW1642" s="87"/>
      <c r="AX1642" s="87"/>
      <c r="AY1642" s="87"/>
      <c r="AZ1642" s="87"/>
      <c r="BA1642" s="87"/>
      <c r="BB1642" s="87"/>
      <c r="BC1642" s="87"/>
      <c r="BD1642" s="87"/>
      <c r="BE1642" s="87"/>
      <c r="BF1642" s="87"/>
      <c r="BG1642" s="87"/>
      <c r="BH1642" s="87"/>
      <c r="BI1642" s="87"/>
      <c r="BJ1642" s="87"/>
      <c r="BK1642" s="87"/>
      <c r="BL1642" s="87"/>
      <c r="BM1642" s="87"/>
      <c r="BN1642" s="87"/>
      <c r="BO1642" s="87"/>
      <c r="BP1642" s="87"/>
      <c r="BQ1642" s="87"/>
      <c r="BR1642" s="87"/>
      <c r="BS1642" s="63"/>
    </row>
    <row r="1643" spans="4:71" s="64" customFormat="1" ht="9.75" customHeight="1" x14ac:dyDescent="0.3">
      <c r="D1643" s="87"/>
      <c r="E1643" s="87"/>
      <c r="F1643" s="87"/>
      <c r="G1643" s="87"/>
      <c r="H1643" s="87"/>
      <c r="I1643" s="87"/>
      <c r="J1643" s="87"/>
      <c r="K1643" s="87"/>
      <c r="L1643" s="87"/>
      <c r="M1643" s="87"/>
      <c r="N1643" s="87"/>
      <c r="O1643" s="87"/>
      <c r="P1643" s="87"/>
      <c r="Q1643" s="87"/>
      <c r="R1643" s="87"/>
      <c r="S1643" s="87"/>
      <c r="T1643" s="87"/>
      <c r="U1643" s="87"/>
      <c r="V1643" s="87"/>
      <c r="W1643" s="87"/>
      <c r="X1643" s="87"/>
      <c r="Y1643" s="87"/>
      <c r="Z1643" s="87"/>
      <c r="AA1643" s="87"/>
      <c r="AB1643" s="87"/>
      <c r="AC1643" s="87"/>
      <c r="AD1643" s="87"/>
      <c r="AE1643" s="87"/>
      <c r="AF1643" s="87"/>
      <c r="AG1643" s="87"/>
      <c r="AH1643" s="87"/>
      <c r="AI1643" s="87"/>
      <c r="AJ1643" s="87"/>
      <c r="AK1643" s="87"/>
      <c r="AL1643" s="87"/>
      <c r="AM1643" s="87"/>
      <c r="AN1643" s="87"/>
      <c r="AO1643" s="87"/>
      <c r="AP1643" s="87"/>
      <c r="AQ1643" s="87"/>
      <c r="AR1643" s="87"/>
      <c r="AS1643" s="87"/>
      <c r="AT1643" s="87"/>
      <c r="AU1643" s="87"/>
      <c r="AV1643" s="87"/>
      <c r="AW1643" s="87"/>
      <c r="AX1643" s="87"/>
      <c r="AY1643" s="87"/>
      <c r="AZ1643" s="87"/>
      <c r="BA1643" s="87"/>
      <c r="BB1643" s="87"/>
      <c r="BC1643" s="87"/>
      <c r="BD1643" s="87"/>
      <c r="BE1643" s="87"/>
      <c r="BF1643" s="87"/>
      <c r="BG1643" s="87"/>
      <c r="BH1643" s="87"/>
      <c r="BI1643" s="87"/>
      <c r="BJ1643" s="87"/>
      <c r="BK1643" s="87"/>
      <c r="BL1643" s="87"/>
      <c r="BM1643" s="87"/>
      <c r="BN1643" s="87"/>
      <c r="BO1643" s="87"/>
      <c r="BP1643" s="87"/>
      <c r="BQ1643" s="87"/>
      <c r="BR1643" s="87"/>
      <c r="BS1643" s="63"/>
    </row>
    <row r="1644" spans="4:71" s="64" customFormat="1" ht="9.75" customHeight="1" x14ac:dyDescent="0.3">
      <c r="D1644" s="87"/>
      <c r="E1644" s="87"/>
      <c r="F1644" s="87"/>
      <c r="G1644" s="87"/>
      <c r="H1644" s="87"/>
      <c r="I1644" s="87"/>
      <c r="J1644" s="87"/>
      <c r="K1644" s="87"/>
      <c r="L1644" s="87"/>
      <c r="M1644" s="87"/>
      <c r="N1644" s="87"/>
      <c r="O1644" s="87"/>
      <c r="P1644" s="87"/>
      <c r="Q1644" s="87"/>
      <c r="R1644" s="87"/>
      <c r="S1644" s="87"/>
      <c r="T1644" s="87"/>
      <c r="U1644" s="87"/>
      <c r="V1644" s="87"/>
      <c r="W1644" s="87"/>
      <c r="X1644" s="87"/>
      <c r="Y1644" s="87"/>
      <c r="Z1644" s="87"/>
      <c r="AA1644" s="87"/>
      <c r="AB1644" s="87"/>
      <c r="AC1644" s="87"/>
      <c r="AD1644" s="87"/>
      <c r="AE1644" s="87"/>
      <c r="AF1644" s="87"/>
      <c r="AG1644" s="87"/>
      <c r="AH1644" s="87"/>
      <c r="AI1644" s="87"/>
      <c r="AJ1644" s="87"/>
      <c r="AK1644" s="87"/>
      <c r="AL1644" s="87"/>
      <c r="AM1644" s="87"/>
      <c r="AN1644" s="87"/>
      <c r="AO1644" s="87"/>
      <c r="AP1644" s="87"/>
      <c r="AQ1644" s="87"/>
      <c r="AR1644" s="87"/>
      <c r="AS1644" s="87"/>
      <c r="AT1644" s="87"/>
      <c r="AU1644" s="87"/>
      <c r="AV1644" s="87"/>
      <c r="AW1644" s="87"/>
      <c r="AX1644" s="87"/>
      <c r="AY1644" s="87"/>
      <c r="AZ1644" s="87"/>
      <c r="BA1644" s="87"/>
      <c r="BB1644" s="87"/>
      <c r="BC1644" s="87"/>
      <c r="BD1644" s="87"/>
      <c r="BE1644" s="87"/>
      <c r="BF1644" s="87"/>
      <c r="BG1644" s="87"/>
      <c r="BH1644" s="87"/>
      <c r="BI1644" s="87"/>
      <c r="BJ1644" s="87"/>
      <c r="BK1644" s="87"/>
      <c r="BL1644" s="87"/>
      <c r="BM1644" s="87"/>
      <c r="BN1644" s="87"/>
      <c r="BO1644" s="87"/>
      <c r="BP1644" s="87"/>
      <c r="BQ1644" s="87"/>
      <c r="BR1644" s="87"/>
      <c r="BS1644" s="63"/>
    </row>
    <row r="1645" spans="4:71" s="64" customFormat="1" ht="9.75" customHeight="1" x14ac:dyDescent="0.3">
      <c r="D1645" s="87"/>
      <c r="E1645" s="87"/>
      <c r="F1645" s="87"/>
      <c r="G1645" s="87"/>
      <c r="H1645" s="87"/>
      <c r="I1645" s="87"/>
      <c r="J1645" s="87"/>
      <c r="K1645" s="87"/>
      <c r="L1645" s="87"/>
      <c r="M1645" s="87"/>
      <c r="N1645" s="87"/>
      <c r="O1645" s="87"/>
      <c r="P1645" s="87"/>
      <c r="Q1645" s="87"/>
      <c r="R1645" s="87"/>
      <c r="S1645" s="87"/>
      <c r="T1645" s="87"/>
      <c r="U1645" s="87"/>
      <c r="V1645" s="87"/>
      <c r="W1645" s="87"/>
      <c r="X1645" s="87"/>
      <c r="Y1645" s="87"/>
      <c r="Z1645" s="87"/>
      <c r="AA1645" s="87"/>
      <c r="AB1645" s="87"/>
      <c r="AC1645" s="87"/>
      <c r="AD1645" s="87"/>
      <c r="AE1645" s="87"/>
      <c r="AF1645" s="87"/>
      <c r="AG1645" s="87"/>
      <c r="AH1645" s="87"/>
      <c r="AI1645" s="87"/>
      <c r="AJ1645" s="87"/>
      <c r="AK1645" s="87"/>
      <c r="AL1645" s="87"/>
      <c r="AM1645" s="87"/>
      <c r="AN1645" s="87"/>
      <c r="AO1645" s="87"/>
      <c r="AP1645" s="87"/>
      <c r="AQ1645" s="87"/>
      <c r="AR1645" s="87"/>
      <c r="AS1645" s="87"/>
      <c r="AT1645" s="87"/>
      <c r="AU1645" s="87"/>
      <c r="AV1645" s="87"/>
      <c r="AW1645" s="87"/>
      <c r="AX1645" s="87"/>
      <c r="AY1645" s="87"/>
      <c r="AZ1645" s="87"/>
      <c r="BA1645" s="87"/>
      <c r="BB1645" s="87"/>
      <c r="BC1645" s="87"/>
      <c r="BD1645" s="87"/>
      <c r="BE1645" s="87"/>
      <c r="BF1645" s="87"/>
      <c r="BG1645" s="87"/>
      <c r="BH1645" s="87"/>
      <c r="BI1645" s="87"/>
      <c r="BJ1645" s="87"/>
      <c r="BK1645" s="87"/>
      <c r="BL1645" s="87"/>
      <c r="BM1645" s="87"/>
      <c r="BN1645" s="87"/>
      <c r="BO1645" s="87"/>
      <c r="BP1645" s="87"/>
      <c r="BQ1645" s="87"/>
      <c r="BR1645" s="87"/>
      <c r="BS1645" s="63"/>
    </row>
    <row r="1646" spans="4:71" s="64" customFormat="1" ht="9.75" customHeight="1" x14ac:dyDescent="0.3">
      <c r="D1646" s="87"/>
      <c r="E1646" s="87"/>
      <c r="F1646" s="87"/>
      <c r="G1646" s="87"/>
      <c r="H1646" s="87"/>
      <c r="I1646" s="87"/>
      <c r="J1646" s="87"/>
      <c r="K1646" s="87"/>
      <c r="L1646" s="87"/>
      <c r="M1646" s="87"/>
      <c r="N1646" s="87"/>
      <c r="O1646" s="87"/>
      <c r="P1646" s="87"/>
      <c r="Q1646" s="87"/>
      <c r="R1646" s="87"/>
      <c r="S1646" s="87"/>
      <c r="T1646" s="87"/>
      <c r="U1646" s="87"/>
      <c r="V1646" s="87"/>
      <c r="W1646" s="87"/>
      <c r="X1646" s="87"/>
      <c r="Y1646" s="87"/>
      <c r="Z1646" s="87"/>
      <c r="AA1646" s="87"/>
      <c r="AB1646" s="87"/>
      <c r="AC1646" s="87"/>
      <c r="AD1646" s="87"/>
      <c r="AE1646" s="87"/>
      <c r="AF1646" s="87"/>
      <c r="AG1646" s="87"/>
      <c r="AH1646" s="87"/>
      <c r="AI1646" s="87"/>
      <c r="AJ1646" s="87"/>
      <c r="AK1646" s="87"/>
      <c r="AL1646" s="87"/>
      <c r="AM1646" s="87"/>
      <c r="AN1646" s="87"/>
      <c r="AO1646" s="87"/>
      <c r="AP1646" s="87"/>
      <c r="AQ1646" s="87"/>
      <c r="AR1646" s="87"/>
      <c r="AS1646" s="87"/>
      <c r="AT1646" s="87"/>
      <c r="AU1646" s="87"/>
      <c r="AV1646" s="87"/>
      <c r="AW1646" s="87"/>
      <c r="AX1646" s="87"/>
      <c r="AY1646" s="87"/>
      <c r="AZ1646" s="87"/>
      <c r="BA1646" s="87"/>
      <c r="BB1646" s="87"/>
      <c r="BC1646" s="87"/>
      <c r="BD1646" s="87"/>
      <c r="BE1646" s="87"/>
      <c r="BF1646" s="87"/>
      <c r="BG1646" s="87"/>
      <c r="BH1646" s="87"/>
      <c r="BI1646" s="87"/>
      <c r="BJ1646" s="87"/>
      <c r="BK1646" s="87"/>
      <c r="BL1646" s="87"/>
      <c r="BM1646" s="87"/>
      <c r="BN1646" s="87"/>
      <c r="BO1646" s="87"/>
      <c r="BP1646" s="87"/>
      <c r="BQ1646" s="87"/>
      <c r="BR1646" s="87"/>
      <c r="BS1646" s="63"/>
    </row>
    <row r="1647" spans="4:71" s="64" customFormat="1" ht="9.75" customHeight="1" x14ac:dyDescent="0.3">
      <c r="D1647" s="87"/>
      <c r="E1647" s="87"/>
      <c r="F1647" s="87"/>
      <c r="G1647" s="87"/>
      <c r="H1647" s="87"/>
      <c r="I1647" s="87"/>
      <c r="J1647" s="87"/>
      <c r="K1647" s="87"/>
      <c r="L1647" s="87"/>
      <c r="M1647" s="87"/>
      <c r="N1647" s="87"/>
      <c r="O1647" s="87"/>
      <c r="P1647" s="87"/>
      <c r="Q1647" s="87"/>
      <c r="R1647" s="87"/>
      <c r="S1647" s="87"/>
      <c r="T1647" s="87"/>
      <c r="U1647" s="87"/>
      <c r="V1647" s="87"/>
      <c r="W1647" s="87"/>
      <c r="X1647" s="87"/>
      <c r="Y1647" s="87"/>
      <c r="Z1647" s="87"/>
      <c r="AA1647" s="87"/>
      <c r="AB1647" s="87"/>
      <c r="AC1647" s="87"/>
      <c r="AD1647" s="87"/>
      <c r="AE1647" s="87"/>
      <c r="AF1647" s="87"/>
      <c r="AG1647" s="87"/>
      <c r="AH1647" s="87"/>
      <c r="AI1647" s="87"/>
      <c r="AJ1647" s="87"/>
      <c r="AK1647" s="87"/>
      <c r="AL1647" s="87"/>
      <c r="AM1647" s="87"/>
      <c r="AN1647" s="87"/>
      <c r="AO1647" s="87"/>
      <c r="AP1647" s="87"/>
      <c r="AQ1647" s="87"/>
      <c r="AR1647" s="87"/>
      <c r="AS1647" s="87"/>
      <c r="AT1647" s="87"/>
      <c r="AU1647" s="87"/>
      <c r="AV1647" s="87"/>
      <c r="AW1647" s="87"/>
      <c r="AX1647" s="87"/>
      <c r="AY1647" s="87"/>
      <c r="AZ1647" s="87"/>
      <c r="BA1647" s="87"/>
      <c r="BB1647" s="87"/>
      <c r="BC1647" s="87"/>
      <c r="BD1647" s="87"/>
      <c r="BE1647" s="87"/>
      <c r="BF1647" s="87"/>
      <c r="BG1647" s="87"/>
      <c r="BH1647" s="87"/>
      <c r="BI1647" s="87"/>
      <c r="BJ1647" s="87"/>
      <c r="BK1647" s="87"/>
      <c r="BL1647" s="87"/>
      <c r="BM1647" s="87"/>
      <c r="BN1647" s="87"/>
      <c r="BO1647" s="87"/>
      <c r="BP1647" s="87"/>
      <c r="BQ1647" s="87"/>
      <c r="BR1647" s="87"/>
      <c r="BS1647" s="63"/>
    </row>
    <row r="1648" spans="4:71" s="64" customFormat="1" ht="9.75" customHeight="1" x14ac:dyDescent="0.3">
      <c r="D1648" s="87"/>
      <c r="E1648" s="87"/>
      <c r="F1648" s="87"/>
      <c r="G1648" s="87"/>
      <c r="H1648" s="87"/>
      <c r="I1648" s="87"/>
      <c r="J1648" s="87"/>
      <c r="K1648" s="87"/>
      <c r="L1648" s="87"/>
      <c r="M1648" s="87"/>
      <c r="N1648" s="87"/>
      <c r="O1648" s="87"/>
      <c r="P1648" s="87"/>
      <c r="Q1648" s="87"/>
      <c r="R1648" s="87"/>
      <c r="S1648" s="87"/>
      <c r="T1648" s="87"/>
      <c r="U1648" s="87"/>
      <c r="V1648" s="87"/>
      <c r="W1648" s="87"/>
      <c r="X1648" s="87"/>
      <c r="Y1648" s="87"/>
      <c r="Z1648" s="87"/>
      <c r="AA1648" s="87"/>
      <c r="AB1648" s="87"/>
      <c r="AC1648" s="87"/>
      <c r="AD1648" s="87"/>
      <c r="AE1648" s="87"/>
      <c r="AF1648" s="87"/>
      <c r="AG1648" s="87"/>
      <c r="AH1648" s="87"/>
      <c r="AI1648" s="87"/>
      <c r="AJ1648" s="87"/>
      <c r="AK1648" s="87"/>
      <c r="AL1648" s="87"/>
      <c r="AM1648" s="87"/>
      <c r="AN1648" s="87"/>
      <c r="AO1648" s="87"/>
      <c r="AP1648" s="87"/>
      <c r="AQ1648" s="87"/>
      <c r="AR1648" s="87"/>
      <c r="AS1648" s="87"/>
      <c r="AT1648" s="87"/>
      <c r="AU1648" s="87"/>
      <c r="AV1648" s="87"/>
      <c r="AW1648" s="87"/>
      <c r="AX1648" s="87"/>
      <c r="AY1648" s="87"/>
      <c r="AZ1648" s="87"/>
      <c r="BA1648" s="87"/>
      <c r="BB1648" s="87"/>
      <c r="BC1648" s="87"/>
      <c r="BD1648" s="87"/>
      <c r="BE1648" s="87"/>
      <c r="BF1648" s="87"/>
      <c r="BG1648" s="87"/>
      <c r="BH1648" s="87"/>
      <c r="BI1648" s="87"/>
      <c r="BJ1648" s="87"/>
      <c r="BK1648" s="87"/>
      <c r="BL1648" s="87"/>
      <c r="BM1648" s="87"/>
      <c r="BN1648" s="87"/>
      <c r="BO1648" s="87"/>
      <c r="BP1648" s="87"/>
      <c r="BQ1648" s="87"/>
      <c r="BR1648" s="87"/>
      <c r="BS1648" s="63"/>
    </row>
    <row r="1649" spans="4:71" s="64" customFormat="1" ht="9.75" customHeight="1" x14ac:dyDescent="0.3">
      <c r="D1649" s="87"/>
      <c r="E1649" s="87"/>
      <c r="F1649" s="87"/>
      <c r="G1649" s="87"/>
      <c r="H1649" s="87"/>
      <c r="I1649" s="87"/>
      <c r="J1649" s="87"/>
      <c r="K1649" s="87"/>
      <c r="L1649" s="87"/>
      <c r="M1649" s="87"/>
      <c r="N1649" s="87"/>
      <c r="O1649" s="87"/>
      <c r="P1649" s="87"/>
      <c r="Q1649" s="87"/>
      <c r="R1649" s="87"/>
      <c r="S1649" s="87"/>
      <c r="T1649" s="87"/>
      <c r="U1649" s="87"/>
      <c r="V1649" s="87"/>
      <c r="W1649" s="87"/>
      <c r="X1649" s="87"/>
      <c r="Y1649" s="87"/>
      <c r="Z1649" s="87"/>
      <c r="AA1649" s="87"/>
      <c r="AB1649" s="87"/>
      <c r="AC1649" s="87"/>
      <c r="AD1649" s="87"/>
      <c r="AE1649" s="87"/>
      <c r="AF1649" s="87"/>
      <c r="AG1649" s="87"/>
      <c r="AH1649" s="87"/>
      <c r="AI1649" s="87"/>
      <c r="AJ1649" s="87"/>
      <c r="AK1649" s="87"/>
      <c r="AL1649" s="87"/>
      <c r="AM1649" s="87"/>
      <c r="AN1649" s="87"/>
      <c r="AO1649" s="87"/>
      <c r="AP1649" s="87"/>
      <c r="AQ1649" s="87"/>
      <c r="AR1649" s="87"/>
      <c r="AS1649" s="87"/>
      <c r="AT1649" s="87"/>
      <c r="AU1649" s="87"/>
      <c r="AV1649" s="87"/>
      <c r="AW1649" s="87"/>
      <c r="AX1649" s="87"/>
      <c r="AY1649" s="87"/>
      <c r="AZ1649" s="87"/>
      <c r="BA1649" s="87"/>
      <c r="BB1649" s="87"/>
      <c r="BC1649" s="87"/>
      <c r="BD1649" s="87"/>
      <c r="BE1649" s="87"/>
      <c r="BF1649" s="87"/>
      <c r="BG1649" s="87"/>
      <c r="BH1649" s="87"/>
      <c r="BI1649" s="87"/>
      <c r="BJ1649" s="87"/>
      <c r="BK1649" s="87"/>
      <c r="BL1649" s="87"/>
      <c r="BM1649" s="87"/>
      <c r="BN1649" s="87"/>
      <c r="BO1649" s="87"/>
      <c r="BP1649" s="87"/>
      <c r="BQ1649" s="87"/>
      <c r="BR1649" s="87"/>
      <c r="BS1649" s="63"/>
    </row>
    <row r="1650" spans="4:71" s="64" customFormat="1" ht="9.75" customHeight="1" x14ac:dyDescent="0.3">
      <c r="D1650" s="87"/>
      <c r="E1650" s="87"/>
      <c r="F1650" s="87"/>
      <c r="G1650" s="87"/>
      <c r="H1650" s="87"/>
      <c r="I1650" s="87"/>
      <c r="J1650" s="87"/>
      <c r="K1650" s="87"/>
      <c r="L1650" s="87"/>
      <c r="M1650" s="87"/>
      <c r="N1650" s="87"/>
      <c r="O1650" s="87"/>
      <c r="P1650" s="87"/>
      <c r="Q1650" s="87"/>
      <c r="R1650" s="87"/>
      <c r="S1650" s="87"/>
      <c r="T1650" s="87"/>
      <c r="U1650" s="87"/>
      <c r="V1650" s="87"/>
      <c r="W1650" s="87"/>
      <c r="X1650" s="87"/>
      <c r="Y1650" s="87"/>
      <c r="Z1650" s="87"/>
      <c r="AA1650" s="87"/>
      <c r="AB1650" s="87"/>
      <c r="AC1650" s="87"/>
      <c r="AD1650" s="87"/>
      <c r="AE1650" s="87"/>
      <c r="AF1650" s="87"/>
      <c r="AG1650" s="87"/>
      <c r="AH1650" s="87"/>
      <c r="AI1650" s="87"/>
      <c r="AJ1650" s="87"/>
      <c r="AK1650" s="87"/>
      <c r="AL1650" s="87"/>
      <c r="AM1650" s="87"/>
      <c r="AN1650" s="87"/>
      <c r="AO1650" s="87"/>
      <c r="AP1650" s="87"/>
      <c r="AQ1650" s="87"/>
      <c r="AR1650" s="87"/>
      <c r="AS1650" s="87"/>
      <c r="AT1650" s="87"/>
      <c r="AU1650" s="87"/>
      <c r="AV1650" s="87"/>
      <c r="AW1650" s="87"/>
      <c r="AX1650" s="87"/>
      <c r="AY1650" s="87"/>
      <c r="AZ1650" s="87"/>
      <c r="BA1650" s="87"/>
      <c r="BB1650" s="87"/>
      <c r="BC1650" s="87"/>
      <c r="BD1650" s="87"/>
      <c r="BE1650" s="87"/>
      <c r="BF1650" s="87"/>
      <c r="BG1650" s="87"/>
      <c r="BH1650" s="87"/>
      <c r="BI1650" s="87"/>
      <c r="BJ1650" s="87"/>
      <c r="BK1650" s="87"/>
      <c r="BL1650" s="87"/>
      <c r="BM1650" s="87"/>
      <c r="BN1650" s="87"/>
      <c r="BO1650" s="87"/>
      <c r="BP1650" s="87"/>
      <c r="BQ1650" s="87"/>
      <c r="BR1650" s="87"/>
      <c r="BS1650" s="63"/>
    </row>
    <row r="1651" spans="4:71" s="64" customFormat="1" ht="9.75" customHeight="1" x14ac:dyDescent="0.3">
      <c r="D1651" s="87"/>
      <c r="E1651" s="87"/>
      <c r="F1651" s="87"/>
      <c r="G1651" s="87"/>
      <c r="H1651" s="87"/>
      <c r="I1651" s="87"/>
      <c r="J1651" s="87"/>
      <c r="K1651" s="87"/>
      <c r="L1651" s="87"/>
      <c r="M1651" s="87"/>
      <c r="N1651" s="87"/>
      <c r="O1651" s="87"/>
      <c r="P1651" s="87"/>
      <c r="Q1651" s="87"/>
      <c r="R1651" s="87"/>
      <c r="S1651" s="87"/>
      <c r="T1651" s="87"/>
      <c r="U1651" s="87"/>
      <c r="V1651" s="87"/>
      <c r="W1651" s="87"/>
      <c r="X1651" s="87"/>
      <c r="Y1651" s="87"/>
      <c r="Z1651" s="87"/>
      <c r="AA1651" s="87"/>
      <c r="AB1651" s="87"/>
      <c r="AC1651" s="87"/>
      <c r="AD1651" s="87"/>
      <c r="AE1651" s="87"/>
      <c r="AF1651" s="87"/>
      <c r="AG1651" s="87"/>
      <c r="AH1651" s="87"/>
      <c r="AI1651" s="87"/>
      <c r="AJ1651" s="87"/>
      <c r="AK1651" s="87"/>
      <c r="AL1651" s="87"/>
      <c r="AM1651" s="87"/>
      <c r="AN1651" s="87"/>
      <c r="AO1651" s="87"/>
      <c r="AP1651" s="87"/>
      <c r="AQ1651" s="87"/>
      <c r="AR1651" s="87"/>
      <c r="AS1651" s="87"/>
      <c r="AT1651" s="87"/>
      <c r="AU1651" s="87"/>
      <c r="AV1651" s="87"/>
      <c r="AW1651" s="87"/>
      <c r="AX1651" s="87"/>
      <c r="AY1651" s="87"/>
      <c r="AZ1651" s="87"/>
      <c r="BA1651" s="87"/>
      <c r="BB1651" s="87"/>
      <c r="BC1651" s="87"/>
      <c r="BD1651" s="87"/>
      <c r="BE1651" s="87"/>
      <c r="BF1651" s="87"/>
      <c r="BG1651" s="87"/>
      <c r="BH1651" s="87"/>
      <c r="BI1651" s="87"/>
      <c r="BJ1651" s="87"/>
      <c r="BK1651" s="87"/>
      <c r="BL1651" s="87"/>
      <c r="BM1651" s="87"/>
      <c r="BN1651" s="87"/>
      <c r="BO1651" s="87"/>
      <c r="BP1651" s="87"/>
      <c r="BQ1651" s="87"/>
      <c r="BR1651" s="87"/>
      <c r="BS1651" s="63"/>
    </row>
    <row r="1652" spans="4:71" s="64" customFormat="1" ht="9.75" customHeight="1" x14ac:dyDescent="0.3">
      <c r="D1652" s="87"/>
      <c r="E1652" s="87"/>
      <c r="F1652" s="87"/>
      <c r="G1652" s="87"/>
      <c r="H1652" s="87"/>
      <c r="I1652" s="87"/>
      <c r="J1652" s="87"/>
      <c r="K1652" s="87"/>
      <c r="L1652" s="87"/>
      <c r="M1652" s="87"/>
      <c r="N1652" s="87"/>
      <c r="O1652" s="87"/>
      <c r="P1652" s="87"/>
      <c r="Q1652" s="87"/>
      <c r="R1652" s="87"/>
      <c r="S1652" s="87"/>
      <c r="T1652" s="87"/>
      <c r="U1652" s="87"/>
      <c r="V1652" s="87"/>
      <c r="W1652" s="87"/>
      <c r="X1652" s="87"/>
      <c r="Y1652" s="87"/>
      <c r="Z1652" s="87"/>
      <c r="AA1652" s="87"/>
      <c r="AB1652" s="87"/>
      <c r="AC1652" s="87"/>
      <c r="AD1652" s="87"/>
      <c r="AE1652" s="87"/>
      <c r="AF1652" s="87"/>
      <c r="AG1652" s="87"/>
      <c r="AH1652" s="87"/>
      <c r="AI1652" s="87"/>
      <c r="AJ1652" s="87"/>
      <c r="AK1652" s="87"/>
      <c r="AL1652" s="87"/>
      <c r="AM1652" s="87"/>
      <c r="AN1652" s="87"/>
      <c r="AO1652" s="87"/>
      <c r="AP1652" s="87"/>
      <c r="AQ1652" s="87"/>
      <c r="AR1652" s="87"/>
      <c r="AS1652" s="87"/>
      <c r="AT1652" s="87"/>
      <c r="AU1652" s="87"/>
      <c r="AV1652" s="87"/>
      <c r="AW1652" s="87"/>
      <c r="AX1652" s="87"/>
      <c r="AY1652" s="87"/>
      <c r="AZ1652" s="87"/>
      <c r="BA1652" s="87"/>
      <c r="BB1652" s="87"/>
      <c r="BC1652" s="87"/>
      <c r="BD1652" s="87"/>
      <c r="BE1652" s="87"/>
      <c r="BF1652" s="87"/>
      <c r="BG1652" s="87"/>
      <c r="BH1652" s="87"/>
      <c r="BI1652" s="87"/>
      <c r="BJ1652" s="87"/>
      <c r="BK1652" s="87"/>
      <c r="BL1652" s="87"/>
      <c r="BM1652" s="87"/>
      <c r="BN1652" s="87"/>
      <c r="BO1652" s="87"/>
      <c r="BP1652" s="87"/>
      <c r="BQ1652" s="87"/>
      <c r="BR1652" s="87"/>
      <c r="BS1652" s="63"/>
    </row>
    <row r="1653" spans="4:71" s="64" customFormat="1" ht="9.75" customHeight="1" x14ac:dyDescent="0.3">
      <c r="D1653" s="87"/>
      <c r="E1653" s="87"/>
      <c r="F1653" s="87"/>
      <c r="G1653" s="87"/>
      <c r="H1653" s="87"/>
      <c r="I1653" s="87"/>
      <c r="J1653" s="87"/>
      <c r="K1653" s="87"/>
      <c r="L1653" s="87"/>
      <c r="M1653" s="87"/>
      <c r="N1653" s="87"/>
      <c r="O1653" s="87"/>
      <c r="P1653" s="87"/>
      <c r="Q1653" s="87"/>
      <c r="R1653" s="87"/>
      <c r="S1653" s="87"/>
      <c r="T1653" s="87"/>
      <c r="U1653" s="87"/>
      <c r="V1653" s="87"/>
      <c r="W1653" s="87"/>
      <c r="X1653" s="87"/>
      <c r="Y1653" s="87"/>
      <c r="Z1653" s="87"/>
      <c r="AA1653" s="87"/>
      <c r="AB1653" s="87"/>
      <c r="AC1653" s="87"/>
      <c r="AD1653" s="87"/>
      <c r="AE1653" s="87"/>
      <c r="AF1653" s="87"/>
      <c r="AG1653" s="87"/>
      <c r="AH1653" s="87"/>
      <c r="AI1653" s="87"/>
      <c r="AJ1653" s="87"/>
      <c r="AK1653" s="87"/>
      <c r="AL1653" s="87"/>
      <c r="AM1653" s="87"/>
      <c r="AN1653" s="87"/>
      <c r="AO1653" s="87"/>
      <c r="AP1653" s="87"/>
      <c r="AQ1653" s="87"/>
      <c r="AR1653" s="87"/>
      <c r="AS1653" s="87"/>
      <c r="AT1653" s="87"/>
      <c r="AU1653" s="87"/>
      <c r="AV1653" s="87"/>
      <c r="AW1653" s="87"/>
      <c r="AX1653" s="87"/>
      <c r="AY1653" s="87"/>
      <c r="AZ1653" s="87"/>
      <c r="BA1653" s="87"/>
      <c r="BB1653" s="87"/>
      <c r="BC1653" s="87"/>
      <c r="BD1653" s="87"/>
      <c r="BE1653" s="87"/>
      <c r="BF1653" s="87"/>
      <c r="BG1653" s="87"/>
      <c r="BH1653" s="87"/>
      <c r="BI1653" s="87"/>
      <c r="BJ1653" s="87"/>
      <c r="BK1653" s="87"/>
      <c r="BL1653" s="87"/>
      <c r="BM1653" s="87"/>
      <c r="BN1653" s="87"/>
      <c r="BO1653" s="87"/>
      <c r="BP1653" s="87"/>
      <c r="BQ1653" s="87"/>
      <c r="BR1653" s="87"/>
      <c r="BS1653" s="63"/>
    </row>
    <row r="1654" spans="4:71" s="64" customFormat="1" ht="9.75" customHeight="1" x14ac:dyDescent="0.3">
      <c r="D1654" s="87"/>
      <c r="E1654" s="87"/>
      <c r="F1654" s="87"/>
      <c r="G1654" s="87"/>
      <c r="H1654" s="87"/>
      <c r="I1654" s="87"/>
      <c r="J1654" s="87"/>
      <c r="K1654" s="87"/>
      <c r="L1654" s="87"/>
      <c r="M1654" s="87"/>
      <c r="N1654" s="87"/>
      <c r="O1654" s="87"/>
      <c r="P1654" s="87"/>
      <c r="Q1654" s="87"/>
      <c r="R1654" s="87"/>
      <c r="S1654" s="87"/>
      <c r="T1654" s="87"/>
      <c r="U1654" s="87"/>
      <c r="V1654" s="87"/>
      <c r="W1654" s="87"/>
      <c r="X1654" s="87"/>
      <c r="Y1654" s="87"/>
      <c r="Z1654" s="87"/>
      <c r="AA1654" s="87"/>
      <c r="AB1654" s="87"/>
      <c r="AC1654" s="87"/>
      <c r="AD1654" s="87"/>
      <c r="AE1654" s="87"/>
      <c r="AF1654" s="87"/>
      <c r="AG1654" s="87"/>
      <c r="AH1654" s="87"/>
      <c r="AI1654" s="87"/>
      <c r="AJ1654" s="87"/>
      <c r="AK1654" s="87"/>
      <c r="AL1654" s="87"/>
      <c r="AM1654" s="87"/>
      <c r="AN1654" s="87"/>
      <c r="AO1654" s="87"/>
      <c r="AP1654" s="87"/>
      <c r="AQ1654" s="87"/>
      <c r="AR1654" s="87"/>
      <c r="AS1654" s="87"/>
      <c r="AT1654" s="87"/>
      <c r="AU1654" s="87"/>
      <c r="AV1654" s="87"/>
      <c r="AW1654" s="87"/>
      <c r="AX1654" s="87"/>
      <c r="AY1654" s="87"/>
      <c r="AZ1654" s="87"/>
      <c r="BA1654" s="87"/>
      <c r="BB1654" s="87"/>
      <c r="BC1654" s="87"/>
      <c r="BD1654" s="87"/>
      <c r="BE1654" s="87"/>
      <c r="BF1654" s="87"/>
      <c r="BG1654" s="87"/>
      <c r="BH1654" s="87"/>
      <c r="BI1654" s="87"/>
      <c r="BJ1654" s="87"/>
      <c r="BK1654" s="87"/>
      <c r="BL1654" s="87"/>
      <c r="BM1654" s="87"/>
      <c r="BN1654" s="87"/>
      <c r="BO1654" s="87"/>
      <c r="BP1654" s="87"/>
      <c r="BQ1654" s="87"/>
      <c r="BR1654" s="87"/>
      <c r="BS1654" s="63"/>
    </row>
    <row r="1655" spans="4:71" s="64" customFormat="1" ht="9.75" customHeight="1" x14ac:dyDescent="0.3">
      <c r="D1655" s="87"/>
      <c r="E1655" s="87"/>
      <c r="F1655" s="87"/>
      <c r="G1655" s="87"/>
      <c r="H1655" s="87"/>
      <c r="I1655" s="87"/>
      <c r="J1655" s="87"/>
      <c r="K1655" s="87"/>
      <c r="L1655" s="87"/>
      <c r="M1655" s="87"/>
      <c r="N1655" s="87"/>
      <c r="O1655" s="87"/>
      <c r="P1655" s="87"/>
      <c r="Q1655" s="87"/>
      <c r="R1655" s="87"/>
      <c r="S1655" s="87"/>
      <c r="T1655" s="87"/>
      <c r="U1655" s="87"/>
      <c r="V1655" s="87"/>
      <c r="W1655" s="87"/>
      <c r="X1655" s="87"/>
      <c r="Y1655" s="87"/>
      <c r="Z1655" s="87"/>
      <c r="AA1655" s="87"/>
      <c r="AB1655" s="87"/>
      <c r="AC1655" s="87"/>
      <c r="AD1655" s="87"/>
      <c r="AE1655" s="87"/>
      <c r="AF1655" s="87"/>
      <c r="AG1655" s="87"/>
      <c r="AH1655" s="87"/>
      <c r="AI1655" s="87"/>
      <c r="AJ1655" s="87"/>
      <c r="AK1655" s="87"/>
      <c r="AL1655" s="87"/>
      <c r="AM1655" s="87"/>
      <c r="AN1655" s="87"/>
      <c r="AO1655" s="87"/>
      <c r="AP1655" s="87"/>
      <c r="AQ1655" s="87"/>
      <c r="AR1655" s="87"/>
      <c r="AS1655" s="87"/>
      <c r="AT1655" s="87"/>
      <c r="AU1655" s="87"/>
      <c r="AV1655" s="87"/>
      <c r="AW1655" s="87"/>
      <c r="AX1655" s="87"/>
      <c r="AY1655" s="87"/>
      <c r="AZ1655" s="87"/>
      <c r="BA1655" s="87"/>
      <c r="BB1655" s="87"/>
      <c r="BC1655" s="87"/>
      <c r="BD1655" s="87"/>
      <c r="BE1655" s="87"/>
      <c r="BF1655" s="87"/>
      <c r="BG1655" s="87"/>
      <c r="BH1655" s="87"/>
      <c r="BI1655" s="87"/>
      <c r="BJ1655" s="87"/>
      <c r="BK1655" s="87"/>
      <c r="BL1655" s="87"/>
      <c r="BM1655" s="87"/>
      <c r="BN1655" s="87"/>
      <c r="BO1655" s="87"/>
      <c r="BP1655" s="87"/>
      <c r="BQ1655" s="87"/>
      <c r="BR1655" s="87"/>
      <c r="BS1655" s="63"/>
    </row>
    <row r="1656" spans="4:71" s="64" customFormat="1" ht="9.75" customHeight="1" x14ac:dyDescent="0.3">
      <c r="D1656" s="87"/>
      <c r="E1656" s="87"/>
      <c r="F1656" s="87"/>
      <c r="G1656" s="87"/>
      <c r="H1656" s="87"/>
      <c r="I1656" s="87"/>
      <c r="J1656" s="87"/>
      <c r="K1656" s="87"/>
      <c r="L1656" s="87"/>
      <c r="M1656" s="87"/>
      <c r="N1656" s="87"/>
      <c r="O1656" s="87"/>
      <c r="P1656" s="87"/>
      <c r="Q1656" s="87"/>
      <c r="R1656" s="87"/>
      <c r="S1656" s="87"/>
      <c r="T1656" s="87"/>
      <c r="U1656" s="87"/>
      <c r="V1656" s="87"/>
      <c r="W1656" s="87"/>
      <c r="X1656" s="87"/>
      <c r="Y1656" s="87"/>
      <c r="Z1656" s="87"/>
      <c r="AA1656" s="87"/>
      <c r="AB1656" s="87"/>
      <c r="AC1656" s="87"/>
      <c r="AD1656" s="87"/>
      <c r="AE1656" s="87"/>
      <c r="AF1656" s="87"/>
      <c r="AG1656" s="87"/>
      <c r="AH1656" s="87"/>
      <c r="AI1656" s="87"/>
      <c r="AJ1656" s="87"/>
      <c r="AK1656" s="87"/>
      <c r="AL1656" s="87"/>
      <c r="AM1656" s="87"/>
      <c r="AN1656" s="87"/>
      <c r="AO1656" s="87"/>
      <c r="AP1656" s="87"/>
      <c r="AQ1656" s="87"/>
      <c r="AR1656" s="87"/>
      <c r="AS1656" s="87"/>
      <c r="AT1656" s="87"/>
      <c r="AU1656" s="87"/>
      <c r="AV1656" s="87"/>
      <c r="AW1656" s="87"/>
      <c r="AX1656" s="87"/>
      <c r="AY1656" s="87"/>
      <c r="AZ1656" s="87"/>
      <c r="BA1656" s="87"/>
      <c r="BB1656" s="87"/>
      <c r="BC1656" s="87"/>
      <c r="BD1656" s="87"/>
      <c r="BE1656" s="87"/>
      <c r="BF1656" s="87"/>
      <c r="BG1656" s="87"/>
      <c r="BH1656" s="87"/>
      <c r="BI1656" s="87"/>
      <c r="BJ1656" s="87"/>
      <c r="BK1656" s="87"/>
      <c r="BL1656" s="87"/>
      <c r="BM1656" s="87"/>
      <c r="BN1656" s="87"/>
      <c r="BO1656" s="87"/>
      <c r="BP1656" s="87"/>
      <c r="BQ1656" s="87"/>
      <c r="BR1656" s="87"/>
      <c r="BS1656" s="63"/>
    </row>
    <row r="1657" spans="4:71" s="64" customFormat="1" ht="9.75" customHeight="1" x14ac:dyDescent="0.3">
      <c r="D1657" s="87"/>
      <c r="E1657" s="87"/>
      <c r="F1657" s="87"/>
      <c r="G1657" s="87"/>
      <c r="H1657" s="87"/>
      <c r="I1657" s="87"/>
      <c r="J1657" s="87"/>
      <c r="K1657" s="87"/>
      <c r="L1657" s="87"/>
      <c r="M1657" s="87"/>
      <c r="N1657" s="87"/>
      <c r="O1657" s="87"/>
      <c r="P1657" s="87"/>
      <c r="Q1657" s="87"/>
      <c r="R1657" s="87"/>
      <c r="S1657" s="87"/>
      <c r="T1657" s="87"/>
      <c r="U1657" s="87"/>
      <c r="V1657" s="87"/>
      <c r="W1657" s="87"/>
      <c r="X1657" s="87"/>
      <c r="Y1657" s="87"/>
      <c r="Z1657" s="87"/>
      <c r="AA1657" s="87"/>
      <c r="AB1657" s="87"/>
      <c r="AC1657" s="87"/>
      <c r="AD1657" s="87"/>
      <c r="AE1657" s="87"/>
      <c r="AF1657" s="87"/>
      <c r="AG1657" s="87"/>
      <c r="AH1657" s="87"/>
      <c r="AI1657" s="87"/>
      <c r="AJ1657" s="87"/>
      <c r="AK1657" s="87"/>
      <c r="AL1657" s="87"/>
      <c r="AM1657" s="87"/>
      <c r="AN1657" s="87"/>
      <c r="AO1657" s="87"/>
      <c r="AP1657" s="87"/>
      <c r="AQ1657" s="87"/>
      <c r="AR1657" s="87"/>
      <c r="AS1657" s="87"/>
      <c r="AT1657" s="87"/>
      <c r="AU1657" s="87"/>
      <c r="AV1657" s="87"/>
      <c r="AW1657" s="87"/>
      <c r="AX1657" s="87"/>
      <c r="AY1657" s="87"/>
      <c r="AZ1657" s="87"/>
      <c r="BA1657" s="87"/>
      <c r="BB1657" s="87"/>
      <c r="BC1657" s="87"/>
      <c r="BD1657" s="87"/>
      <c r="BE1657" s="87"/>
      <c r="BF1657" s="87"/>
      <c r="BG1657" s="87"/>
      <c r="BH1657" s="87"/>
      <c r="BI1657" s="87"/>
      <c r="BJ1657" s="87"/>
      <c r="BK1657" s="87"/>
      <c r="BL1657" s="87"/>
      <c r="BM1657" s="87"/>
      <c r="BN1657" s="87"/>
      <c r="BO1657" s="87"/>
      <c r="BP1657" s="87"/>
      <c r="BQ1657" s="87"/>
      <c r="BR1657" s="87"/>
      <c r="BS1657" s="63"/>
    </row>
    <row r="1658" spans="4:71" s="64" customFormat="1" ht="9.75" customHeight="1" x14ac:dyDescent="0.3">
      <c r="D1658" s="87"/>
      <c r="E1658" s="87"/>
      <c r="F1658" s="87"/>
      <c r="G1658" s="87"/>
      <c r="H1658" s="87"/>
      <c r="I1658" s="87"/>
      <c r="J1658" s="87"/>
      <c r="K1658" s="87"/>
      <c r="L1658" s="87"/>
      <c r="M1658" s="87"/>
      <c r="N1658" s="87"/>
      <c r="O1658" s="87"/>
      <c r="P1658" s="87"/>
      <c r="Q1658" s="87"/>
      <c r="R1658" s="87"/>
      <c r="S1658" s="87"/>
      <c r="T1658" s="87"/>
      <c r="U1658" s="87"/>
      <c r="V1658" s="87"/>
      <c r="W1658" s="87"/>
      <c r="X1658" s="87"/>
      <c r="Y1658" s="87"/>
      <c r="Z1658" s="87"/>
      <c r="AA1658" s="87"/>
      <c r="AB1658" s="87"/>
      <c r="AC1658" s="87"/>
      <c r="AD1658" s="87"/>
      <c r="AE1658" s="87"/>
      <c r="AF1658" s="87"/>
      <c r="AG1658" s="87"/>
      <c r="AH1658" s="87"/>
      <c r="AI1658" s="87"/>
      <c r="AJ1658" s="87"/>
      <c r="AK1658" s="87"/>
      <c r="AL1658" s="87"/>
      <c r="AM1658" s="87"/>
      <c r="AN1658" s="87"/>
      <c r="AO1658" s="87"/>
      <c r="AP1658" s="87"/>
      <c r="AQ1658" s="87"/>
      <c r="AR1658" s="87"/>
      <c r="AS1658" s="87"/>
      <c r="AT1658" s="87"/>
      <c r="AU1658" s="87"/>
      <c r="AV1658" s="87"/>
      <c r="AW1658" s="87"/>
      <c r="AX1658" s="87"/>
      <c r="AY1658" s="87"/>
      <c r="AZ1658" s="87"/>
      <c r="BA1658" s="87"/>
      <c r="BB1658" s="87"/>
      <c r="BC1658" s="87"/>
      <c r="BD1658" s="87"/>
      <c r="BE1658" s="87"/>
      <c r="BF1658" s="87"/>
      <c r="BG1658" s="87"/>
      <c r="BH1658" s="87"/>
      <c r="BI1658" s="87"/>
      <c r="BJ1658" s="87"/>
      <c r="BK1658" s="87"/>
      <c r="BL1658" s="87"/>
      <c r="BM1658" s="87"/>
      <c r="BN1658" s="87"/>
      <c r="BO1658" s="87"/>
      <c r="BP1658" s="87"/>
      <c r="BQ1658" s="87"/>
      <c r="BR1658" s="87"/>
      <c r="BS1658" s="63"/>
    </row>
    <row r="1659" spans="4:71" s="64" customFormat="1" ht="9.75" customHeight="1" x14ac:dyDescent="0.3">
      <c r="D1659" s="87"/>
      <c r="E1659" s="87"/>
      <c r="F1659" s="87"/>
      <c r="G1659" s="87"/>
      <c r="H1659" s="87"/>
      <c r="I1659" s="87"/>
      <c r="J1659" s="87"/>
      <c r="K1659" s="87"/>
      <c r="L1659" s="87"/>
      <c r="M1659" s="87"/>
      <c r="N1659" s="87"/>
      <c r="O1659" s="87"/>
      <c r="P1659" s="87"/>
      <c r="Q1659" s="87"/>
      <c r="R1659" s="87"/>
      <c r="S1659" s="87"/>
      <c r="T1659" s="87"/>
      <c r="U1659" s="87"/>
      <c r="V1659" s="87"/>
      <c r="W1659" s="87"/>
      <c r="X1659" s="87"/>
      <c r="Y1659" s="87"/>
      <c r="Z1659" s="87"/>
      <c r="AA1659" s="87"/>
      <c r="AB1659" s="87"/>
      <c r="AC1659" s="87"/>
      <c r="AD1659" s="87"/>
      <c r="AE1659" s="87"/>
      <c r="AF1659" s="87"/>
      <c r="AG1659" s="87"/>
      <c r="AH1659" s="87"/>
      <c r="AI1659" s="87"/>
      <c r="AJ1659" s="87"/>
      <c r="AK1659" s="87"/>
      <c r="AL1659" s="87"/>
      <c r="AM1659" s="87"/>
      <c r="AN1659" s="87"/>
      <c r="AO1659" s="87"/>
      <c r="AP1659" s="87"/>
      <c r="AQ1659" s="87"/>
      <c r="AR1659" s="87"/>
      <c r="AS1659" s="87"/>
      <c r="AT1659" s="87"/>
      <c r="AU1659" s="87"/>
      <c r="AV1659" s="87"/>
      <c r="AW1659" s="87"/>
      <c r="AX1659" s="87"/>
      <c r="AY1659" s="87"/>
      <c r="AZ1659" s="87"/>
      <c r="BA1659" s="87"/>
      <c r="BB1659" s="87"/>
      <c r="BC1659" s="87"/>
      <c r="BD1659" s="87"/>
      <c r="BE1659" s="87"/>
      <c r="BF1659" s="87"/>
      <c r="BG1659" s="87"/>
      <c r="BH1659" s="87"/>
      <c r="BI1659" s="87"/>
      <c r="BJ1659" s="87"/>
      <c r="BK1659" s="87"/>
      <c r="BL1659" s="87"/>
      <c r="BM1659" s="87"/>
      <c r="BN1659" s="87"/>
      <c r="BO1659" s="87"/>
      <c r="BP1659" s="87"/>
      <c r="BQ1659" s="87"/>
      <c r="BR1659" s="87"/>
      <c r="BS1659" s="63"/>
    </row>
    <row r="1660" spans="4:71" s="64" customFormat="1" ht="9.75" customHeight="1" x14ac:dyDescent="0.3">
      <c r="D1660" s="87"/>
      <c r="E1660" s="87"/>
      <c r="F1660" s="87"/>
      <c r="G1660" s="87"/>
      <c r="H1660" s="87"/>
      <c r="I1660" s="87"/>
      <c r="J1660" s="87"/>
      <c r="K1660" s="87"/>
      <c r="L1660" s="87"/>
      <c r="M1660" s="87"/>
      <c r="N1660" s="87"/>
      <c r="O1660" s="87"/>
      <c r="P1660" s="87"/>
      <c r="Q1660" s="87"/>
      <c r="R1660" s="87"/>
      <c r="S1660" s="87"/>
      <c r="T1660" s="87"/>
      <c r="U1660" s="87"/>
      <c r="V1660" s="87"/>
      <c r="W1660" s="87"/>
      <c r="X1660" s="87"/>
      <c r="Y1660" s="87"/>
      <c r="Z1660" s="87"/>
      <c r="AA1660" s="87"/>
      <c r="AB1660" s="87"/>
      <c r="AC1660" s="87"/>
      <c r="AD1660" s="87"/>
      <c r="AE1660" s="87"/>
      <c r="AF1660" s="87"/>
      <c r="AG1660" s="87"/>
      <c r="AH1660" s="87"/>
      <c r="AI1660" s="87"/>
      <c r="AJ1660" s="87"/>
      <c r="AK1660" s="87"/>
      <c r="AL1660" s="87"/>
      <c r="AM1660" s="87"/>
      <c r="AN1660" s="87"/>
      <c r="AO1660" s="87"/>
      <c r="AP1660" s="87"/>
      <c r="AQ1660" s="87"/>
      <c r="AR1660" s="87"/>
      <c r="AS1660" s="87"/>
      <c r="AT1660" s="87"/>
      <c r="AU1660" s="87"/>
      <c r="AV1660" s="87"/>
      <c r="AW1660" s="87"/>
      <c r="AX1660" s="87"/>
      <c r="AY1660" s="87"/>
      <c r="AZ1660" s="87"/>
      <c r="BA1660" s="87"/>
      <c r="BB1660" s="87"/>
      <c r="BC1660" s="87"/>
      <c r="BD1660" s="87"/>
      <c r="BE1660" s="87"/>
      <c r="BF1660" s="87"/>
      <c r="BG1660" s="87"/>
      <c r="BH1660" s="87"/>
      <c r="BI1660" s="87"/>
      <c r="BJ1660" s="87"/>
      <c r="BK1660" s="87"/>
      <c r="BL1660" s="87"/>
      <c r="BM1660" s="87"/>
      <c r="BN1660" s="87"/>
      <c r="BO1660" s="87"/>
      <c r="BP1660" s="87"/>
      <c r="BQ1660" s="87"/>
      <c r="BR1660" s="87"/>
      <c r="BS1660" s="63"/>
    </row>
    <row r="1661" spans="4:71" s="64" customFormat="1" ht="9.75" customHeight="1" x14ac:dyDescent="0.3">
      <c r="D1661" s="87"/>
      <c r="E1661" s="87"/>
      <c r="F1661" s="87"/>
      <c r="G1661" s="87"/>
      <c r="H1661" s="87"/>
      <c r="I1661" s="87"/>
      <c r="J1661" s="87"/>
      <c r="K1661" s="87"/>
      <c r="L1661" s="87"/>
      <c r="M1661" s="87"/>
      <c r="N1661" s="87"/>
      <c r="O1661" s="87"/>
      <c r="P1661" s="87"/>
      <c r="Q1661" s="87"/>
      <c r="R1661" s="87"/>
      <c r="S1661" s="87"/>
      <c r="T1661" s="87"/>
      <c r="U1661" s="87"/>
      <c r="V1661" s="87"/>
      <c r="W1661" s="87"/>
      <c r="X1661" s="87"/>
      <c r="Y1661" s="87"/>
      <c r="Z1661" s="87"/>
      <c r="AA1661" s="87"/>
      <c r="AB1661" s="87"/>
      <c r="AC1661" s="87"/>
      <c r="AD1661" s="87"/>
      <c r="AE1661" s="87"/>
      <c r="AF1661" s="87"/>
      <c r="AG1661" s="87"/>
      <c r="AH1661" s="87"/>
      <c r="AI1661" s="87"/>
      <c r="AJ1661" s="87"/>
      <c r="AK1661" s="87"/>
      <c r="AL1661" s="87"/>
      <c r="AM1661" s="87"/>
      <c r="AN1661" s="87"/>
      <c r="AO1661" s="87"/>
      <c r="AP1661" s="87"/>
      <c r="AQ1661" s="87"/>
      <c r="AR1661" s="87"/>
      <c r="AS1661" s="87"/>
      <c r="AT1661" s="87"/>
      <c r="AU1661" s="87"/>
      <c r="AV1661" s="87"/>
      <c r="AW1661" s="87"/>
      <c r="AX1661" s="87"/>
      <c r="AY1661" s="87"/>
      <c r="AZ1661" s="87"/>
      <c r="BA1661" s="87"/>
      <c r="BB1661" s="87"/>
      <c r="BC1661" s="87"/>
      <c r="BD1661" s="87"/>
      <c r="BE1661" s="87"/>
      <c r="BF1661" s="87"/>
      <c r="BG1661" s="87"/>
      <c r="BH1661" s="87"/>
      <c r="BI1661" s="87"/>
      <c r="BJ1661" s="87"/>
      <c r="BK1661" s="87"/>
      <c r="BL1661" s="87"/>
      <c r="BM1661" s="87"/>
      <c r="BN1661" s="87"/>
      <c r="BO1661" s="87"/>
      <c r="BP1661" s="87"/>
      <c r="BQ1661" s="87"/>
      <c r="BR1661" s="87"/>
      <c r="BS1661" s="63"/>
    </row>
    <row r="1662" spans="4:71" s="64" customFormat="1" ht="9.75" customHeight="1" x14ac:dyDescent="0.3">
      <c r="D1662" s="87"/>
      <c r="E1662" s="87"/>
      <c r="F1662" s="87"/>
      <c r="G1662" s="87"/>
      <c r="H1662" s="87"/>
      <c r="I1662" s="87"/>
      <c r="J1662" s="87"/>
      <c r="K1662" s="87"/>
      <c r="L1662" s="87"/>
      <c r="M1662" s="87"/>
      <c r="N1662" s="87"/>
      <c r="O1662" s="87"/>
      <c r="P1662" s="87"/>
      <c r="Q1662" s="87"/>
      <c r="R1662" s="87"/>
      <c r="S1662" s="87"/>
      <c r="T1662" s="87"/>
      <c r="U1662" s="87"/>
      <c r="V1662" s="87"/>
      <c r="W1662" s="87"/>
      <c r="X1662" s="87"/>
      <c r="Y1662" s="87"/>
      <c r="Z1662" s="87"/>
      <c r="AA1662" s="87"/>
      <c r="AB1662" s="87"/>
      <c r="AC1662" s="87"/>
      <c r="AD1662" s="87"/>
      <c r="AE1662" s="87"/>
      <c r="AF1662" s="87"/>
      <c r="AG1662" s="87"/>
      <c r="AH1662" s="87"/>
      <c r="AI1662" s="87"/>
      <c r="AJ1662" s="87"/>
      <c r="AK1662" s="87"/>
      <c r="AL1662" s="87"/>
      <c r="AM1662" s="87"/>
      <c r="AN1662" s="87"/>
      <c r="AO1662" s="87"/>
      <c r="AP1662" s="87"/>
      <c r="AQ1662" s="87"/>
      <c r="AR1662" s="87"/>
      <c r="AS1662" s="87"/>
      <c r="AT1662" s="87"/>
      <c r="AU1662" s="87"/>
      <c r="AV1662" s="87"/>
      <c r="AW1662" s="87"/>
      <c r="AX1662" s="87"/>
      <c r="AY1662" s="87"/>
      <c r="AZ1662" s="87"/>
      <c r="BA1662" s="87"/>
      <c r="BB1662" s="87"/>
      <c r="BC1662" s="87"/>
      <c r="BD1662" s="87"/>
      <c r="BE1662" s="87"/>
      <c r="BF1662" s="87"/>
      <c r="BG1662" s="87"/>
      <c r="BH1662" s="87"/>
      <c r="BI1662" s="87"/>
      <c r="BJ1662" s="87"/>
      <c r="BK1662" s="87"/>
      <c r="BL1662" s="87"/>
      <c r="BM1662" s="87"/>
      <c r="BN1662" s="87"/>
      <c r="BO1662" s="87"/>
      <c r="BP1662" s="87"/>
      <c r="BQ1662" s="87"/>
      <c r="BR1662" s="87"/>
      <c r="BS1662" s="63"/>
    </row>
    <row r="1663" spans="4:71" s="64" customFormat="1" ht="9.75" customHeight="1" x14ac:dyDescent="0.3">
      <c r="D1663" s="87"/>
      <c r="E1663" s="87"/>
      <c r="F1663" s="87"/>
      <c r="G1663" s="87"/>
      <c r="H1663" s="87"/>
      <c r="I1663" s="87"/>
      <c r="J1663" s="87"/>
      <c r="K1663" s="87"/>
      <c r="L1663" s="87"/>
      <c r="M1663" s="87"/>
      <c r="N1663" s="87"/>
      <c r="O1663" s="87"/>
      <c r="P1663" s="87"/>
      <c r="Q1663" s="87"/>
      <c r="R1663" s="87"/>
      <c r="S1663" s="87"/>
      <c r="T1663" s="87"/>
      <c r="U1663" s="87"/>
      <c r="V1663" s="87"/>
      <c r="W1663" s="87"/>
      <c r="X1663" s="87"/>
      <c r="Y1663" s="87"/>
      <c r="Z1663" s="87"/>
      <c r="AA1663" s="87"/>
      <c r="AB1663" s="87"/>
      <c r="AC1663" s="87"/>
      <c r="AD1663" s="87"/>
      <c r="AE1663" s="87"/>
      <c r="AF1663" s="87"/>
      <c r="AG1663" s="87"/>
      <c r="AH1663" s="87"/>
      <c r="AI1663" s="87"/>
      <c r="AJ1663" s="87"/>
      <c r="AK1663" s="87"/>
      <c r="AL1663" s="87"/>
      <c r="AM1663" s="87"/>
      <c r="AN1663" s="87"/>
      <c r="AO1663" s="87"/>
      <c r="AP1663" s="87"/>
      <c r="AQ1663" s="87"/>
      <c r="AR1663" s="87"/>
      <c r="AS1663" s="87"/>
      <c r="AT1663" s="87"/>
      <c r="AU1663" s="87"/>
      <c r="AV1663" s="87"/>
      <c r="AW1663" s="87"/>
      <c r="AX1663" s="87"/>
      <c r="AY1663" s="87"/>
      <c r="AZ1663" s="87"/>
      <c r="BA1663" s="87"/>
      <c r="BB1663" s="87"/>
      <c r="BC1663" s="87"/>
      <c r="BD1663" s="87"/>
      <c r="BE1663" s="87"/>
      <c r="BF1663" s="87"/>
      <c r="BG1663" s="87"/>
      <c r="BH1663" s="87"/>
      <c r="BI1663" s="87"/>
      <c r="BJ1663" s="87"/>
      <c r="BK1663" s="87"/>
      <c r="BL1663" s="87"/>
      <c r="BM1663" s="87"/>
      <c r="BN1663" s="87"/>
      <c r="BO1663" s="87"/>
      <c r="BP1663" s="87"/>
      <c r="BQ1663" s="87"/>
      <c r="BR1663" s="87"/>
      <c r="BS1663" s="63"/>
    </row>
    <row r="1664" spans="4:71" s="64" customFormat="1" ht="9.75" customHeight="1" x14ac:dyDescent="0.3">
      <c r="D1664" s="87"/>
      <c r="E1664" s="87"/>
      <c r="F1664" s="87"/>
      <c r="G1664" s="87"/>
      <c r="H1664" s="87"/>
      <c r="I1664" s="87"/>
      <c r="J1664" s="87"/>
      <c r="K1664" s="87"/>
      <c r="L1664" s="87"/>
      <c r="M1664" s="87"/>
      <c r="N1664" s="87"/>
      <c r="O1664" s="87"/>
      <c r="P1664" s="87"/>
      <c r="Q1664" s="87"/>
      <c r="R1664" s="87"/>
      <c r="S1664" s="87"/>
      <c r="T1664" s="87"/>
      <c r="U1664" s="87"/>
      <c r="V1664" s="87"/>
      <c r="W1664" s="87"/>
      <c r="X1664" s="87"/>
      <c r="Y1664" s="87"/>
      <c r="Z1664" s="87"/>
      <c r="AA1664" s="87"/>
      <c r="AB1664" s="87"/>
      <c r="AC1664" s="87"/>
      <c r="AD1664" s="87"/>
      <c r="AE1664" s="87"/>
      <c r="AF1664" s="87"/>
      <c r="AG1664" s="87"/>
      <c r="AH1664" s="87"/>
      <c r="AI1664" s="87"/>
      <c r="AJ1664" s="87"/>
      <c r="AK1664" s="87"/>
      <c r="AL1664" s="87"/>
      <c r="AM1664" s="87"/>
      <c r="AN1664" s="87"/>
      <c r="AO1664" s="87"/>
      <c r="AP1664" s="87"/>
      <c r="AQ1664" s="87"/>
      <c r="AR1664" s="87"/>
      <c r="AS1664" s="87"/>
      <c r="AT1664" s="87"/>
      <c r="AU1664" s="87"/>
      <c r="AV1664" s="87"/>
      <c r="AW1664" s="87"/>
      <c r="AX1664" s="87"/>
      <c r="AY1664" s="87"/>
      <c r="AZ1664" s="87"/>
      <c r="BA1664" s="87"/>
      <c r="BB1664" s="87"/>
      <c r="BC1664" s="87"/>
      <c r="BD1664" s="87"/>
      <c r="BE1664" s="87"/>
      <c r="BF1664" s="87"/>
      <c r="BG1664" s="87"/>
      <c r="BH1664" s="87"/>
      <c r="BI1664" s="87"/>
      <c r="BJ1664" s="87"/>
      <c r="BK1664" s="87"/>
      <c r="BL1664" s="87"/>
      <c r="BM1664" s="87"/>
      <c r="BN1664" s="87"/>
      <c r="BO1664" s="87"/>
      <c r="BP1664" s="87"/>
      <c r="BQ1664" s="87"/>
      <c r="BR1664" s="87"/>
      <c r="BS1664" s="63"/>
    </row>
    <row r="1665" spans="4:71" s="64" customFormat="1" ht="9.75" customHeight="1" x14ac:dyDescent="0.3">
      <c r="D1665" s="87"/>
      <c r="E1665" s="87"/>
      <c r="F1665" s="87"/>
      <c r="G1665" s="87"/>
      <c r="H1665" s="87"/>
      <c r="I1665" s="87"/>
      <c r="J1665" s="87"/>
      <c r="K1665" s="87"/>
      <c r="L1665" s="87"/>
      <c r="M1665" s="87"/>
      <c r="N1665" s="87"/>
      <c r="O1665" s="87"/>
      <c r="P1665" s="87"/>
      <c r="Q1665" s="87"/>
      <c r="R1665" s="87"/>
      <c r="S1665" s="87"/>
      <c r="T1665" s="87"/>
      <c r="U1665" s="87"/>
      <c r="V1665" s="87"/>
      <c r="W1665" s="87"/>
      <c r="X1665" s="87"/>
      <c r="Y1665" s="87"/>
      <c r="Z1665" s="87"/>
      <c r="AA1665" s="87"/>
      <c r="AB1665" s="87"/>
      <c r="AC1665" s="87"/>
      <c r="AD1665" s="87"/>
      <c r="AE1665" s="87"/>
      <c r="AF1665" s="87"/>
      <c r="AG1665" s="87"/>
      <c r="AH1665" s="87"/>
      <c r="AI1665" s="87"/>
      <c r="AJ1665" s="87"/>
      <c r="AK1665" s="87"/>
      <c r="AL1665" s="87"/>
      <c r="AM1665" s="87"/>
      <c r="AN1665" s="87"/>
      <c r="AO1665" s="87"/>
      <c r="AP1665" s="87"/>
      <c r="AQ1665" s="87"/>
      <c r="AR1665" s="87"/>
      <c r="AS1665" s="87"/>
      <c r="AT1665" s="87"/>
      <c r="AU1665" s="87"/>
      <c r="AV1665" s="87"/>
      <c r="AW1665" s="87"/>
      <c r="AX1665" s="87"/>
      <c r="AY1665" s="87"/>
      <c r="AZ1665" s="87"/>
      <c r="BA1665" s="87"/>
      <c r="BB1665" s="87"/>
      <c r="BC1665" s="87"/>
      <c r="BD1665" s="87"/>
      <c r="BE1665" s="87"/>
      <c r="BF1665" s="87"/>
      <c r="BG1665" s="87"/>
      <c r="BH1665" s="87"/>
      <c r="BI1665" s="87"/>
      <c r="BJ1665" s="87"/>
      <c r="BK1665" s="87"/>
      <c r="BL1665" s="87"/>
      <c r="BM1665" s="87"/>
      <c r="BN1665" s="87"/>
      <c r="BO1665" s="87"/>
      <c r="BP1665" s="87"/>
      <c r="BQ1665" s="87"/>
      <c r="BR1665" s="87"/>
      <c r="BS1665" s="63"/>
    </row>
    <row r="1666" spans="4:71" s="64" customFormat="1" ht="9.75" customHeight="1" x14ac:dyDescent="0.3">
      <c r="D1666" s="87"/>
      <c r="E1666" s="87"/>
      <c r="F1666" s="87"/>
      <c r="G1666" s="87"/>
      <c r="H1666" s="87"/>
      <c r="I1666" s="87"/>
      <c r="J1666" s="87"/>
      <c r="K1666" s="87"/>
      <c r="L1666" s="87"/>
      <c r="M1666" s="87"/>
      <c r="N1666" s="87"/>
      <c r="O1666" s="87"/>
      <c r="P1666" s="87"/>
      <c r="Q1666" s="87"/>
      <c r="R1666" s="87"/>
      <c r="S1666" s="87"/>
      <c r="T1666" s="87"/>
      <c r="U1666" s="87"/>
      <c r="V1666" s="87"/>
      <c r="W1666" s="87"/>
      <c r="X1666" s="87"/>
      <c r="Y1666" s="87"/>
      <c r="Z1666" s="87"/>
      <c r="AA1666" s="87"/>
      <c r="AB1666" s="87"/>
      <c r="AC1666" s="87"/>
      <c r="AD1666" s="87"/>
      <c r="AE1666" s="87"/>
      <c r="AF1666" s="87"/>
      <c r="AG1666" s="87"/>
      <c r="AH1666" s="87"/>
      <c r="AI1666" s="87"/>
      <c r="AJ1666" s="87"/>
      <c r="AK1666" s="87"/>
      <c r="AL1666" s="87"/>
      <c r="AM1666" s="87"/>
      <c r="AN1666" s="87"/>
      <c r="AO1666" s="87"/>
      <c r="AP1666" s="87"/>
      <c r="AQ1666" s="87"/>
      <c r="AR1666" s="87"/>
      <c r="AS1666" s="87"/>
      <c r="AT1666" s="87"/>
      <c r="AU1666" s="87"/>
      <c r="AV1666" s="87"/>
      <c r="AW1666" s="87"/>
      <c r="AX1666" s="87"/>
      <c r="AY1666" s="87"/>
      <c r="AZ1666" s="87"/>
      <c r="BA1666" s="87"/>
      <c r="BB1666" s="87"/>
      <c r="BC1666" s="87"/>
      <c r="BD1666" s="87"/>
      <c r="BE1666" s="87"/>
      <c r="BF1666" s="87"/>
      <c r="BG1666" s="87"/>
      <c r="BH1666" s="87"/>
      <c r="BI1666" s="87"/>
      <c r="BJ1666" s="87"/>
      <c r="BK1666" s="87"/>
      <c r="BL1666" s="87"/>
      <c r="BM1666" s="87"/>
      <c r="BN1666" s="87"/>
      <c r="BO1666" s="87"/>
      <c r="BP1666" s="87"/>
      <c r="BQ1666" s="87"/>
      <c r="BR1666" s="87"/>
      <c r="BS1666" s="63"/>
    </row>
    <row r="1667" spans="4:71" s="64" customFormat="1" ht="9.75" customHeight="1" x14ac:dyDescent="0.3">
      <c r="D1667" s="87"/>
      <c r="E1667" s="87"/>
      <c r="F1667" s="87"/>
      <c r="G1667" s="87"/>
      <c r="H1667" s="87"/>
      <c r="I1667" s="87"/>
      <c r="J1667" s="87"/>
      <c r="K1667" s="87"/>
      <c r="L1667" s="87"/>
      <c r="M1667" s="87"/>
      <c r="N1667" s="87"/>
      <c r="O1667" s="87"/>
      <c r="P1667" s="87"/>
      <c r="Q1667" s="87"/>
      <c r="R1667" s="87"/>
      <c r="S1667" s="87"/>
      <c r="T1667" s="87"/>
      <c r="U1667" s="87"/>
      <c r="V1667" s="87"/>
      <c r="W1667" s="87"/>
      <c r="X1667" s="87"/>
      <c r="Y1667" s="87"/>
      <c r="Z1667" s="87"/>
      <c r="AA1667" s="87"/>
      <c r="AB1667" s="87"/>
      <c r="AC1667" s="87"/>
      <c r="AD1667" s="87"/>
      <c r="AE1667" s="87"/>
      <c r="AF1667" s="87"/>
      <c r="AG1667" s="87"/>
      <c r="AH1667" s="87"/>
      <c r="AI1667" s="87"/>
      <c r="AJ1667" s="87"/>
      <c r="AK1667" s="87"/>
      <c r="AL1667" s="87"/>
      <c r="AM1667" s="87"/>
      <c r="AN1667" s="87"/>
      <c r="AO1667" s="87"/>
      <c r="AP1667" s="87"/>
      <c r="AQ1667" s="87"/>
      <c r="AR1667" s="87"/>
      <c r="AS1667" s="87"/>
      <c r="AT1667" s="87"/>
      <c r="AU1667" s="87"/>
      <c r="AV1667" s="87"/>
      <c r="AW1667" s="87"/>
      <c r="AX1667" s="87"/>
      <c r="AY1667" s="87"/>
      <c r="AZ1667" s="87"/>
      <c r="BA1667" s="87"/>
      <c r="BB1667" s="87"/>
      <c r="BC1667" s="87"/>
      <c r="BD1667" s="87"/>
      <c r="BE1667" s="87"/>
      <c r="BF1667" s="87"/>
      <c r="BG1667" s="87"/>
      <c r="BH1667" s="87"/>
      <c r="BI1667" s="87"/>
      <c r="BJ1667" s="87"/>
      <c r="BK1667" s="87"/>
      <c r="BL1667" s="87"/>
      <c r="BM1667" s="87"/>
      <c r="BN1667" s="87"/>
      <c r="BO1667" s="87"/>
      <c r="BP1667" s="87"/>
      <c r="BQ1667" s="87"/>
      <c r="BR1667" s="87"/>
      <c r="BS1667" s="63"/>
    </row>
    <row r="1668" spans="4:71" s="64" customFormat="1" ht="9.75" customHeight="1" x14ac:dyDescent="0.3">
      <c r="D1668" s="87"/>
      <c r="E1668" s="87"/>
      <c r="F1668" s="87"/>
      <c r="G1668" s="87"/>
      <c r="H1668" s="87"/>
      <c r="I1668" s="87"/>
      <c r="J1668" s="87"/>
      <c r="K1668" s="87"/>
      <c r="L1668" s="87"/>
      <c r="M1668" s="87"/>
      <c r="N1668" s="87"/>
      <c r="O1668" s="87"/>
      <c r="P1668" s="87"/>
      <c r="Q1668" s="87"/>
      <c r="R1668" s="87"/>
      <c r="S1668" s="87"/>
      <c r="T1668" s="87"/>
      <c r="U1668" s="87"/>
      <c r="V1668" s="87"/>
      <c r="W1668" s="87"/>
      <c r="X1668" s="87"/>
      <c r="Y1668" s="87"/>
      <c r="Z1668" s="87"/>
      <c r="AA1668" s="87"/>
      <c r="AB1668" s="87"/>
      <c r="AC1668" s="87"/>
      <c r="AD1668" s="87"/>
      <c r="AE1668" s="87"/>
      <c r="AF1668" s="87"/>
      <c r="AG1668" s="87"/>
      <c r="AH1668" s="87"/>
      <c r="AI1668" s="87"/>
      <c r="AJ1668" s="87"/>
      <c r="AK1668" s="87"/>
      <c r="AL1668" s="87"/>
      <c r="AM1668" s="87"/>
      <c r="AN1668" s="87"/>
      <c r="AO1668" s="87"/>
      <c r="AP1668" s="87"/>
      <c r="AQ1668" s="87"/>
      <c r="AR1668" s="87"/>
      <c r="AS1668" s="87"/>
      <c r="AT1668" s="87"/>
      <c r="AU1668" s="87"/>
      <c r="AV1668" s="87"/>
      <c r="AW1668" s="87"/>
      <c r="AX1668" s="87"/>
      <c r="AY1668" s="87"/>
      <c r="AZ1668" s="87"/>
      <c r="BA1668" s="87"/>
      <c r="BB1668" s="87"/>
      <c r="BC1668" s="87"/>
      <c r="BD1668" s="87"/>
      <c r="BE1668" s="87"/>
      <c r="BF1668" s="87"/>
      <c r="BG1668" s="87"/>
      <c r="BH1668" s="87"/>
      <c r="BI1668" s="87"/>
      <c r="BJ1668" s="87"/>
      <c r="BK1668" s="87"/>
      <c r="BL1668" s="87"/>
      <c r="BM1668" s="87"/>
      <c r="BN1668" s="87"/>
      <c r="BO1668" s="87"/>
      <c r="BP1668" s="87"/>
      <c r="BQ1668" s="87"/>
      <c r="BR1668" s="87"/>
      <c r="BS1668" s="63"/>
    </row>
    <row r="1669" spans="4:71" s="64" customFormat="1" ht="9.75" customHeight="1" x14ac:dyDescent="0.3">
      <c r="D1669" s="87"/>
      <c r="E1669" s="87"/>
      <c r="F1669" s="87"/>
      <c r="G1669" s="87"/>
      <c r="H1669" s="87"/>
      <c r="I1669" s="87"/>
      <c r="J1669" s="87"/>
      <c r="K1669" s="87"/>
      <c r="L1669" s="87"/>
      <c r="M1669" s="87"/>
      <c r="N1669" s="87"/>
      <c r="O1669" s="87"/>
      <c r="P1669" s="87"/>
      <c r="Q1669" s="87"/>
      <c r="R1669" s="87"/>
      <c r="S1669" s="87"/>
      <c r="T1669" s="87"/>
      <c r="U1669" s="87"/>
      <c r="V1669" s="87"/>
      <c r="W1669" s="87"/>
      <c r="X1669" s="87"/>
      <c r="Y1669" s="87"/>
      <c r="Z1669" s="87"/>
      <c r="AA1669" s="87"/>
      <c r="AB1669" s="87"/>
      <c r="AC1669" s="87"/>
      <c r="AD1669" s="87"/>
      <c r="AE1669" s="87"/>
      <c r="AF1669" s="87"/>
      <c r="AG1669" s="87"/>
      <c r="AH1669" s="87"/>
      <c r="AI1669" s="87"/>
      <c r="AJ1669" s="87"/>
      <c r="AK1669" s="87"/>
      <c r="AL1669" s="87"/>
      <c r="AM1669" s="87"/>
      <c r="AN1669" s="87"/>
      <c r="AO1669" s="87"/>
      <c r="AP1669" s="87"/>
      <c r="AQ1669" s="87"/>
      <c r="AR1669" s="87"/>
      <c r="AS1669" s="87"/>
      <c r="AT1669" s="87"/>
      <c r="AU1669" s="87"/>
      <c r="AV1669" s="87"/>
      <c r="AW1669" s="87"/>
      <c r="AX1669" s="87"/>
      <c r="AY1669" s="87"/>
      <c r="AZ1669" s="87"/>
      <c r="BA1669" s="87"/>
      <c r="BB1669" s="87"/>
      <c r="BC1669" s="87"/>
      <c r="BD1669" s="87"/>
      <c r="BE1669" s="87"/>
      <c r="BF1669" s="87"/>
      <c r="BG1669" s="87"/>
      <c r="BH1669" s="87"/>
      <c r="BI1669" s="87"/>
      <c r="BJ1669" s="87"/>
      <c r="BK1669" s="87"/>
      <c r="BL1669" s="87"/>
      <c r="BM1669" s="87"/>
      <c r="BN1669" s="87"/>
      <c r="BO1669" s="87"/>
      <c r="BP1669" s="87"/>
      <c r="BQ1669" s="87"/>
      <c r="BR1669" s="87"/>
      <c r="BS1669" s="63"/>
    </row>
    <row r="1670" spans="4:71" s="64" customFormat="1" ht="9.75" customHeight="1" x14ac:dyDescent="0.3">
      <c r="D1670" s="87"/>
      <c r="E1670" s="87"/>
      <c r="F1670" s="87"/>
      <c r="G1670" s="87"/>
      <c r="H1670" s="87"/>
      <c r="I1670" s="87"/>
      <c r="J1670" s="87"/>
      <c r="K1670" s="87"/>
      <c r="L1670" s="87"/>
      <c r="M1670" s="87"/>
      <c r="N1670" s="87"/>
      <c r="O1670" s="87"/>
      <c r="P1670" s="87"/>
      <c r="Q1670" s="87"/>
      <c r="R1670" s="87"/>
      <c r="S1670" s="87"/>
      <c r="T1670" s="87"/>
      <c r="U1670" s="87"/>
      <c r="V1670" s="87"/>
      <c r="W1670" s="87"/>
      <c r="X1670" s="87"/>
      <c r="Y1670" s="87"/>
      <c r="Z1670" s="87"/>
      <c r="AA1670" s="87"/>
      <c r="AB1670" s="87"/>
      <c r="AC1670" s="87"/>
      <c r="AD1670" s="87"/>
      <c r="AE1670" s="87"/>
      <c r="AF1670" s="87"/>
      <c r="AG1670" s="87"/>
      <c r="AH1670" s="87"/>
      <c r="AI1670" s="87"/>
      <c r="AJ1670" s="87"/>
      <c r="AK1670" s="87"/>
      <c r="AL1670" s="87"/>
      <c r="AM1670" s="87"/>
      <c r="AN1670" s="87"/>
      <c r="AO1670" s="87"/>
      <c r="AP1670" s="87"/>
      <c r="AQ1670" s="87"/>
      <c r="AR1670" s="87"/>
      <c r="AS1670" s="87"/>
      <c r="AT1670" s="87"/>
      <c r="AU1670" s="87"/>
      <c r="AV1670" s="87"/>
      <c r="AW1670" s="87"/>
      <c r="AX1670" s="87"/>
      <c r="AY1670" s="87"/>
      <c r="AZ1670" s="87"/>
      <c r="BA1670" s="87"/>
      <c r="BB1670" s="87"/>
      <c r="BC1670" s="87"/>
      <c r="BD1670" s="87"/>
      <c r="BE1670" s="87"/>
      <c r="BF1670" s="87"/>
      <c r="BG1670" s="87"/>
      <c r="BH1670" s="87"/>
      <c r="BI1670" s="87"/>
      <c r="BJ1670" s="87"/>
      <c r="BK1670" s="87"/>
      <c r="BL1670" s="87"/>
      <c r="BM1670" s="87"/>
      <c r="BN1670" s="87"/>
      <c r="BO1670" s="87"/>
      <c r="BP1670" s="87"/>
      <c r="BQ1670" s="87"/>
      <c r="BR1670" s="87"/>
      <c r="BS1670" s="63"/>
    </row>
    <row r="1671" spans="4:71" s="64" customFormat="1" ht="9.75" customHeight="1" x14ac:dyDescent="0.3">
      <c r="D1671" s="87"/>
      <c r="E1671" s="87"/>
      <c r="F1671" s="87"/>
      <c r="G1671" s="87"/>
      <c r="H1671" s="87"/>
      <c r="I1671" s="87"/>
      <c r="J1671" s="87"/>
      <c r="K1671" s="87"/>
      <c r="L1671" s="87"/>
      <c r="M1671" s="87"/>
      <c r="N1671" s="87"/>
      <c r="O1671" s="87"/>
      <c r="P1671" s="87"/>
      <c r="Q1671" s="87"/>
      <c r="R1671" s="87"/>
      <c r="S1671" s="87"/>
      <c r="T1671" s="87"/>
      <c r="U1671" s="87"/>
      <c r="V1671" s="87"/>
      <c r="W1671" s="87"/>
      <c r="X1671" s="87"/>
      <c r="Y1671" s="87"/>
      <c r="Z1671" s="87"/>
      <c r="AA1671" s="87"/>
      <c r="AB1671" s="87"/>
      <c r="AC1671" s="87"/>
      <c r="AD1671" s="87"/>
      <c r="AE1671" s="87"/>
      <c r="AF1671" s="87"/>
      <c r="AG1671" s="87"/>
      <c r="AH1671" s="87"/>
      <c r="AI1671" s="87"/>
      <c r="AJ1671" s="87"/>
      <c r="AK1671" s="87"/>
      <c r="AL1671" s="87"/>
      <c r="AM1671" s="87"/>
      <c r="AN1671" s="87"/>
      <c r="AO1671" s="87"/>
      <c r="AP1671" s="87"/>
      <c r="AQ1671" s="87"/>
      <c r="AR1671" s="87"/>
      <c r="AS1671" s="87"/>
      <c r="AT1671" s="87"/>
      <c r="AU1671" s="87"/>
      <c r="AV1671" s="87"/>
      <c r="AW1671" s="87"/>
      <c r="AX1671" s="87"/>
      <c r="AY1671" s="87"/>
      <c r="AZ1671" s="87"/>
      <c r="BA1671" s="87"/>
      <c r="BB1671" s="87"/>
      <c r="BC1671" s="87"/>
      <c r="BD1671" s="87"/>
      <c r="BE1671" s="87"/>
      <c r="BF1671" s="87"/>
      <c r="BG1671" s="87"/>
      <c r="BH1671" s="87"/>
      <c r="BI1671" s="87"/>
      <c r="BJ1671" s="87"/>
      <c r="BK1671" s="87"/>
      <c r="BL1671" s="87"/>
      <c r="BM1671" s="87"/>
      <c r="BN1671" s="87"/>
      <c r="BO1671" s="87"/>
      <c r="BP1671" s="87"/>
      <c r="BQ1671" s="87"/>
      <c r="BR1671" s="87"/>
      <c r="BS1671" s="63"/>
    </row>
    <row r="1672" spans="4:71" s="64" customFormat="1" ht="9.75" customHeight="1" x14ac:dyDescent="0.3">
      <c r="D1672" s="87"/>
      <c r="E1672" s="87"/>
      <c r="F1672" s="87"/>
      <c r="G1672" s="87"/>
      <c r="H1672" s="87"/>
      <c r="I1672" s="87"/>
      <c r="J1672" s="87"/>
      <c r="K1672" s="87"/>
      <c r="L1672" s="87"/>
      <c r="M1672" s="87"/>
      <c r="N1672" s="87"/>
      <c r="O1672" s="87"/>
      <c r="P1672" s="87"/>
      <c r="Q1672" s="87"/>
      <c r="R1672" s="87"/>
      <c r="S1672" s="87"/>
      <c r="T1672" s="87"/>
      <c r="U1672" s="87"/>
      <c r="V1672" s="87"/>
      <c r="W1672" s="87"/>
      <c r="X1672" s="87"/>
      <c r="Y1672" s="87"/>
      <c r="Z1672" s="87"/>
      <c r="AA1672" s="87"/>
      <c r="AB1672" s="87"/>
      <c r="AC1672" s="87"/>
      <c r="AD1672" s="87"/>
      <c r="AE1672" s="87"/>
      <c r="AF1672" s="87"/>
      <c r="AG1672" s="87"/>
      <c r="AH1672" s="87"/>
      <c r="AI1672" s="87"/>
      <c r="AJ1672" s="87"/>
      <c r="AK1672" s="87"/>
      <c r="AL1672" s="87"/>
      <c r="AM1672" s="87"/>
      <c r="AN1672" s="87"/>
      <c r="AO1672" s="87"/>
      <c r="AP1672" s="87"/>
      <c r="AQ1672" s="87"/>
      <c r="AR1672" s="87"/>
      <c r="AS1672" s="87"/>
      <c r="AT1672" s="87"/>
      <c r="AU1672" s="87"/>
      <c r="AV1672" s="87"/>
      <c r="AW1672" s="87"/>
      <c r="AX1672" s="87"/>
      <c r="AY1672" s="87"/>
      <c r="AZ1672" s="87"/>
      <c r="BA1672" s="87"/>
      <c r="BB1672" s="87"/>
      <c r="BC1672" s="87"/>
      <c r="BD1672" s="87"/>
      <c r="BE1672" s="87"/>
      <c r="BF1672" s="87"/>
      <c r="BG1672" s="87"/>
      <c r="BH1672" s="87"/>
      <c r="BI1672" s="87"/>
      <c r="BJ1672" s="87"/>
      <c r="BK1672" s="87"/>
      <c r="BL1672" s="87"/>
      <c r="BM1672" s="87"/>
      <c r="BN1672" s="87"/>
      <c r="BO1672" s="87"/>
      <c r="BP1672" s="87"/>
      <c r="BQ1672" s="87"/>
      <c r="BR1672" s="87"/>
      <c r="BS1672" s="63"/>
    </row>
    <row r="1673" spans="4:71" s="64" customFormat="1" ht="9.75" customHeight="1" x14ac:dyDescent="0.3">
      <c r="D1673" s="87"/>
      <c r="E1673" s="87"/>
      <c r="F1673" s="87"/>
      <c r="G1673" s="87"/>
      <c r="H1673" s="87"/>
      <c r="I1673" s="87"/>
      <c r="J1673" s="87"/>
      <c r="K1673" s="87"/>
      <c r="L1673" s="87"/>
      <c r="M1673" s="87"/>
      <c r="N1673" s="87"/>
      <c r="O1673" s="87"/>
      <c r="P1673" s="87"/>
      <c r="Q1673" s="87"/>
      <c r="R1673" s="87"/>
      <c r="S1673" s="87"/>
      <c r="T1673" s="87"/>
      <c r="U1673" s="87"/>
      <c r="V1673" s="87"/>
      <c r="W1673" s="87"/>
      <c r="X1673" s="87"/>
      <c r="Y1673" s="87"/>
      <c r="Z1673" s="87"/>
      <c r="AA1673" s="87"/>
      <c r="AB1673" s="87"/>
      <c r="AC1673" s="87"/>
      <c r="AD1673" s="87"/>
      <c r="AE1673" s="87"/>
      <c r="AF1673" s="87"/>
      <c r="AG1673" s="87"/>
      <c r="AH1673" s="87"/>
      <c r="AI1673" s="87"/>
      <c r="AJ1673" s="87"/>
      <c r="AK1673" s="87"/>
      <c r="AL1673" s="87"/>
      <c r="AM1673" s="87"/>
      <c r="AN1673" s="87"/>
      <c r="AO1673" s="87"/>
      <c r="AP1673" s="87"/>
      <c r="AQ1673" s="87"/>
      <c r="AR1673" s="87"/>
      <c r="AS1673" s="87"/>
      <c r="AT1673" s="87"/>
      <c r="AU1673" s="87"/>
      <c r="AV1673" s="87"/>
      <c r="AW1673" s="87"/>
      <c r="AX1673" s="87"/>
      <c r="AY1673" s="87"/>
      <c r="AZ1673" s="87"/>
      <c r="BA1673" s="87"/>
      <c r="BB1673" s="87"/>
      <c r="BC1673" s="87"/>
      <c r="BD1673" s="87"/>
      <c r="BE1673" s="87"/>
      <c r="BF1673" s="87"/>
      <c r="BG1673" s="87"/>
      <c r="BH1673" s="87"/>
      <c r="BI1673" s="87"/>
      <c r="BJ1673" s="87"/>
      <c r="BK1673" s="87"/>
      <c r="BL1673" s="87"/>
      <c r="BM1673" s="87"/>
      <c r="BN1673" s="87"/>
      <c r="BO1673" s="87"/>
      <c r="BP1673" s="87"/>
      <c r="BQ1673" s="87"/>
      <c r="BR1673" s="87"/>
      <c r="BS1673" s="63"/>
    </row>
    <row r="1674" spans="4:71" s="64" customFormat="1" ht="9.75" customHeight="1" x14ac:dyDescent="0.3">
      <c r="D1674" s="87"/>
      <c r="E1674" s="87"/>
      <c r="F1674" s="87"/>
      <c r="G1674" s="87"/>
      <c r="H1674" s="87"/>
      <c r="I1674" s="87"/>
      <c r="J1674" s="87"/>
      <c r="K1674" s="87"/>
      <c r="L1674" s="87"/>
      <c r="M1674" s="87"/>
      <c r="N1674" s="87"/>
      <c r="O1674" s="87"/>
      <c r="P1674" s="87"/>
      <c r="Q1674" s="87"/>
      <c r="R1674" s="87"/>
      <c r="S1674" s="87"/>
      <c r="T1674" s="87"/>
      <c r="U1674" s="87"/>
      <c r="V1674" s="87"/>
      <c r="W1674" s="87"/>
      <c r="X1674" s="87"/>
      <c r="Y1674" s="87"/>
      <c r="Z1674" s="87"/>
      <c r="AA1674" s="87"/>
      <c r="AB1674" s="87"/>
      <c r="AC1674" s="87"/>
      <c r="AD1674" s="87"/>
      <c r="AE1674" s="87"/>
      <c r="AF1674" s="87"/>
      <c r="AG1674" s="87"/>
      <c r="AH1674" s="87"/>
      <c r="AI1674" s="87"/>
      <c r="AJ1674" s="87"/>
      <c r="AK1674" s="87"/>
      <c r="AL1674" s="87"/>
      <c r="AM1674" s="87"/>
      <c r="AN1674" s="87"/>
      <c r="AO1674" s="87"/>
      <c r="AP1674" s="87"/>
      <c r="AQ1674" s="87"/>
      <c r="AR1674" s="87"/>
      <c r="AS1674" s="87"/>
      <c r="AT1674" s="87"/>
      <c r="AU1674" s="87"/>
      <c r="AV1674" s="87"/>
      <c r="AW1674" s="87"/>
      <c r="AX1674" s="87"/>
      <c r="AY1674" s="87"/>
      <c r="AZ1674" s="87"/>
      <c r="BA1674" s="87"/>
      <c r="BB1674" s="87"/>
      <c r="BC1674" s="87"/>
      <c r="BD1674" s="87"/>
      <c r="BE1674" s="87"/>
      <c r="BF1674" s="87"/>
      <c r="BG1674" s="87"/>
      <c r="BH1674" s="87"/>
      <c r="BI1674" s="87"/>
      <c r="BJ1674" s="87"/>
      <c r="BK1674" s="87"/>
      <c r="BL1674" s="87"/>
      <c r="BM1674" s="87"/>
      <c r="BN1674" s="87"/>
      <c r="BO1674" s="87"/>
      <c r="BP1674" s="87"/>
      <c r="BQ1674" s="87"/>
      <c r="BR1674" s="87"/>
      <c r="BS1674" s="63"/>
    </row>
    <row r="1675" spans="4:71" s="64" customFormat="1" ht="9.75" customHeight="1" x14ac:dyDescent="0.3">
      <c r="D1675" s="87"/>
      <c r="E1675" s="87"/>
      <c r="F1675" s="87"/>
      <c r="G1675" s="87"/>
      <c r="H1675" s="87"/>
      <c r="I1675" s="87"/>
      <c r="J1675" s="87"/>
      <c r="K1675" s="87"/>
      <c r="L1675" s="87"/>
      <c r="M1675" s="87"/>
      <c r="N1675" s="87"/>
      <c r="O1675" s="87"/>
      <c r="P1675" s="87"/>
      <c r="Q1675" s="87"/>
      <c r="R1675" s="87"/>
      <c r="S1675" s="87"/>
      <c r="T1675" s="87"/>
      <c r="U1675" s="87"/>
      <c r="V1675" s="87"/>
      <c r="W1675" s="87"/>
      <c r="X1675" s="87"/>
      <c r="Y1675" s="87"/>
      <c r="Z1675" s="87"/>
      <c r="AA1675" s="87"/>
      <c r="AB1675" s="87"/>
      <c r="AC1675" s="87"/>
      <c r="AD1675" s="87"/>
      <c r="AE1675" s="87"/>
      <c r="AF1675" s="87"/>
      <c r="AG1675" s="87"/>
      <c r="AH1675" s="87"/>
      <c r="AI1675" s="87"/>
      <c r="AJ1675" s="87"/>
      <c r="AK1675" s="87"/>
      <c r="AL1675" s="87"/>
      <c r="AM1675" s="87"/>
      <c r="AN1675" s="87"/>
      <c r="AO1675" s="87"/>
      <c r="AP1675" s="87"/>
      <c r="AQ1675" s="87"/>
      <c r="AR1675" s="87"/>
      <c r="AS1675" s="87"/>
      <c r="AT1675" s="87"/>
      <c r="AU1675" s="87"/>
      <c r="AV1675" s="87"/>
      <c r="AW1675" s="87"/>
      <c r="AX1675" s="87"/>
      <c r="AY1675" s="87"/>
      <c r="AZ1675" s="87"/>
      <c r="BA1675" s="87"/>
      <c r="BB1675" s="87"/>
      <c r="BC1675" s="87"/>
      <c r="BD1675" s="87"/>
      <c r="BE1675" s="87"/>
      <c r="BF1675" s="87"/>
      <c r="BG1675" s="87"/>
      <c r="BH1675" s="87"/>
      <c r="BI1675" s="87"/>
      <c r="BJ1675" s="87"/>
      <c r="BK1675" s="87"/>
      <c r="BL1675" s="87"/>
      <c r="BM1675" s="87"/>
      <c r="BN1675" s="87"/>
      <c r="BO1675" s="87"/>
      <c r="BP1675" s="87"/>
      <c r="BQ1675" s="87"/>
      <c r="BR1675" s="87"/>
      <c r="BS1675" s="63"/>
    </row>
    <row r="1676" spans="4:71" s="64" customFormat="1" ht="9.75" customHeight="1" x14ac:dyDescent="0.3">
      <c r="D1676" s="87"/>
      <c r="E1676" s="87"/>
      <c r="F1676" s="87"/>
      <c r="G1676" s="87"/>
      <c r="H1676" s="87"/>
      <c r="I1676" s="87"/>
      <c r="J1676" s="87"/>
      <c r="K1676" s="87"/>
      <c r="L1676" s="87"/>
      <c r="M1676" s="87"/>
      <c r="N1676" s="87"/>
      <c r="O1676" s="87"/>
      <c r="P1676" s="87"/>
      <c r="Q1676" s="87"/>
      <c r="R1676" s="87"/>
      <c r="S1676" s="87"/>
      <c r="T1676" s="87"/>
      <c r="U1676" s="87"/>
      <c r="V1676" s="87"/>
      <c r="W1676" s="87"/>
      <c r="X1676" s="87"/>
      <c r="Y1676" s="87"/>
      <c r="Z1676" s="87"/>
      <c r="AA1676" s="87"/>
      <c r="AB1676" s="87"/>
      <c r="AC1676" s="87"/>
      <c r="AD1676" s="87"/>
      <c r="AE1676" s="87"/>
      <c r="AF1676" s="87"/>
      <c r="AG1676" s="87"/>
      <c r="AH1676" s="87"/>
      <c r="AI1676" s="87"/>
      <c r="AJ1676" s="87"/>
      <c r="AK1676" s="87"/>
      <c r="AL1676" s="87"/>
      <c r="AM1676" s="87"/>
      <c r="AN1676" s="87"/>
      <c r="AO1676" s="87"/>
      <c r="AP1676" s="87"/>
      <c r="AQ1676" s="87"/>
      <c r="AR1676" s="87"/>
      <c r="AS1676" s="87"/>
      <c r="AT1676" s="87"/>
      <c r="AU1676" s="87"/>
      <c r="AV1676" s="87"/>
      <c r="AW1676" s="87"/>
      <c r="AX1676" s="87"/>
      <c r="AY1676" s="87"/>
      <c r="AZ1676" s="87"/>
      <c r="BA1676" s="87"/>
      <c r="BB1676" s="87"/>
      <c r="BC1676" s="87"/>
      <c r="BD1676" s="87"/>
      <c r="BE1676" s="87"/>
      <c r="BF1676" s="87"/>
      <c r="BG1676" s="87"/>
      <c r="BH1676" s="87"/>
      <c r="BI1676" s="87"/>
      <c r="BJ1676" s="87"/>
      <c r="BK1676" s="87"/>
      <c r="BL1676" s="87"/>
      <c r="BM1676" s="87"/>
      <c r="BN1676" s="87"/>
      <c r="BO1676" s="87"/>
      <c r="BP1676" s="87"/>
      <c r="BQ1676" s="87"/>
      <c r="BR1676" s="87"/>
      <c r="BS1676" s="63"/>
    </row>
    <row r="1677" spans="4:71" s="64" customFormat="1" ht="9.75" customHeight="1" x14ac:dyDescent="0.3">
      <c r="D1677" s="87"/>
      <c r="E1677" s="87"/>
      <c r="F1677" s="87"/>
      <c r="G1677" s="87"/>
      <c r="H1677" s="87"/>
      <c r="I1677" s="87"/>
      <c r="J1677" s="87"/>
      <c r="K1677" s="87"/>
      <c r="L1677" s="87"/>
      <c r="M1677" s="87"/>
      <c r="N1677" s="87"/>
      <c r="O1677" s="87"/>
      <c r="P1677" s="87"/>
      <c r="Q1677" s="87"/>
      <c r="R1677" s="87"/>
      <c r="S1677" s="87"/>
      <c r="T1677" s="87"/>
      <c r="U1677" s="87"/>
      <c r="V1677" s="87"/>
      <c r="W1677" s="87"/>
      <c r="X1677" s="87"/>
      <c r="Y1677" s="87"/>
      <c r="Z1677" s="87"/>
      <c r="AA1677" s="87"/>
      <c r="AB1677" s="87"/>
      <c r="AC1677" s="87"/>
      <c r="AD1677" s="87"/>
      <c r="AE1677" s="87"/>
      <c r="AF1677" s="87"/>
      <c r="AG1677" s="87"/>
      <c r="AH1677" s="87"/>
      <c r="AI1677" s="87"/>
      <c r="AJ1677" s="87"/>
      <c r="AK1677" s="87"/>
      <c r="AL1677" s="87"/>
      <c r="AM1677" s="87"/>
      <c r="AN1677" s="87"/>
      <c r="AO1677" s="87"/>
      <c r="AP1677" s="87"/>
      <c r="AQ1677" s="87"/>
      <c r="AR1677" s="87"/>
      <c r="AS1677" s="87"/>
      <c r="AT1677" s="87"/>
      <c r="AU1677" s="87"/>
      <c r="AV1677" s="87"/>
      <c r="AW1677" s="87"/>
      <c r="AX1677" s="87"/>
      <c r="AY1677" s="87"/>
      <c r="AZ1677" s="87"/>
      <c r="BA1677" s="87"/>
      <c r="BB1677" s="87"/>
      <c r="BC1677" s="87"/>
      <c r="BD1677" s="87"/>
      <c r="BE1677" s="87"/>
      <c r="BF1677" s="87"/>
      <c r="BG1677" s="87"/>
      <c r="BH1677" s="87"/>
      <c r="BI1677" s="87"/>
      <c r="BJ1677" s="87"/>
      <c r="BK1677" s="87"/>
      <c r="BL1677" s="87"/>
      <c r="BM1677" s="87"/>
      <c r="BN1677" s="87"/>
      <c r="BO1677" s="87"/>
      <c r="BP1677" s="87"/>
      <c r="BQ1677" s="87"/>
      <c r="BR1677" s="87"/>
      <c r="BS1677" s="63"/>
    </row>
    <row r="1678" spans="4:71" s="64" customFormat="1" ht="9.75" customHeight="1" x14ac:dyDescent="0.3">
      <c r="D1678" s="87"/>
      <c r="E1678" s="87"/>
      <c r="F1678" s="87"/>
      <c r="G1678" s="87"/>
      <c r="H1678" s="87"/>
      <c r="I1678" s="87"/>
      <c r="J1678" s="87"/>
      <c r="K1678" s="87"/>
      <c r="L1678" s="87"/>
      <c r="M1678" s="87"/>
      <c r="N1678" s="87"/>
      <c r="O1678" s="87"/>
      <c r="P1678" s="87"/>
      <c r="Q1678" s="87"/>
      <c r="R1678" s="87"/>
      <c r="S1678" s="87"/>
      <c r="T1678" s="87"/>
      <c r="U1678" s="87"/>
      <c r="V1678" s="87"/>
      <c r="W1678" s="87"/>
      <c r="X1678" s="87"/>
      <c r="Y1678" s="87"/>
      <c r="Z1678" s="87"/>
      <c r="AA1678" s="87"/>
      <c r="AB1678" s="87"/>
      <c r="AC1678" s="87"/>
      <c r="AD1678" s="87"/>
      <c r="AE1678" s="87"/>
      <c r="AF1678" s="87"/>
      <c r="AG1678" s="87"/>
      <c r="AH1678" s="87"/>
      <c r="AI1678" s="87"/>
      <c r="AJ1678" s="87"/>
      <c r="AK1678" s="87"/>
      <c r="AL1678" s="87"/>
      <c r="AM1678" s="87"/>
      <c r="AN1678" s="87"/>
      <c r="AO1678" s="87"/>
      <c r="AP1678" s="87"/>
      <c r="AQ1678" s="87"/>
      <c r="AR1678" s="87"/>
      <c r="AS1678" s="87"/>
      <c r="AT1678" s="87"/>
      <c r="AU1678" s="87"/>
      <c r="AV1678" s="87"/>
      <c r="AW1678" s="87"/>
      <c r="AX1678" s="87"/>
      <c r="AY1678" s="87"/>
      <c r="AZ1678" s="87"/>
      <c r="BA1678" s="87"/>
      <c r="BB1678" s="87"/>
      <c r="BC1678" s="87"/>
      <c r="BD1678" s="87"/>
      <c r="BE1678" s="87"/>
      <c r="BF1678" s="87"/>
      <c r="BG1678" s="87"/>
      <c r="BH1678" s="87"/>
      <c r="BI1678" s="87"/>
      <c r="BJ1678" s="87"/>
      <c r="BK1678" s="87"/>
      <c r="BL1678" s="87"/>
      <c r="BM1678" s="87"/>
      <c r="BN1678" s="87"/>
      <c r="BO1678" s="87"/>
      <c r="BP1678" s="87"/>
      <c r="BQ1678" s="87"/>
      <c r="BR1678" s="87"/>
      <c r="BS1678" s="63"/>
    </row>
    <row r="1679" spans="4:71" s="64" customFormat="1" ht="9.75" customHeight="1" x14ac:dyDescent="0.3">
      <c r="D1679" s="87"/>
      <c r="E1679" s="87"/>
      <c r="F1679" s="87"/>
      <c r="G1679" s="87"/>
      <c r="H1679" s="87"/>
      <c r="I1679" s="87"/>
      <c r="J1679" s="87"/>
      <c r="K1679" s="87"/>
      <c r="L1679" s="87"/>
      <c r="M1679" s="87"/>
      <c r="N1679" s="87"/>
      <c r="O1679" s="87"/>
      <c r="P1679" s="87"/>
      <c r="Q1679" s="87"/>
      <c r="R1679" s="87"/>
      <c r="S1679" s="87"/>
      <c r="T1679" s="87"/>
      <c r="U1679" s="87"/>
      <c r="V1679" s="87"/>
      <c r="W1679" s="87"/>
      <c r="X1679" s="87"/>
      <c r="Y1679" s="87"/>
      <c r="Z1679" s="87"/>
      <c r="AA1679" s="87"/>
      <c r="AB1679" s="87"/>
      <c r="AC1679" s="87"/>
      <c r="AD1679" s="87"/>
      <c r="AE1679" s="87"/>
      <c r="AF1679" s="87"/>
      <c r="AG1679" s="87"/>
      <c r="AH1679" s="87"/>
      <c r="AI1679" s="87"/>
      <c r="AJ1679" s="87"/>
      <c r="AK1679" s="87"/>
      <c r="AL1679" s="87"/>
      <c r="AM1679" s="87"/>
      <c r="AN1679" s="87"/>
      <c r="AO1679" s="87"/>
      <c r="AP1679" s="87"/>
      <c r="AQ1679" s="87"/>
      <c r="AR1679" s="87"/>
      <c r="AS1679" s="87"/>
      <c r="AT1679" s="87"/>
      <c r="AU1679" s="87"/>
      <c r="AV1679" s="87"/>
      <c r="AW1679" s="87"/>
      <c r="AX1679" s="87"/>
      <c r="AY1679" s="87"/>
      <c r="AZ1679" s="87"/>
      <c r="BA1679" s="87"/>
      <c r="BB1679" s="87"/>
      <c r="BC1679" s="87"/>
      <c r="BD1679" s="87"/>
      <c r="BE1679" s="87"/>
      <c r="BF1679" s="87"/>
      <c r="BG1679" s="87"/>
      <c r="BH1679" s="87"/>
      <c r="BI1679" s="87"/>
      <c r="BJ1679" s="87"/>
      <c r="BK1679" s="87"/>
      <c r="BL1679" s="87"/>
      <c r="BM1679" s="87"/>
      <c r="BN1679" s="87"/>
      <c r="BO1679" s="87"/>
      <c r="BP1679" s="87"/>
      <c r="BQ1679" s="87"/>
      <c r="BR1679" s="87"/>
      <c r="BS1679" s="63"/>
    </row>
    <row r="1680" spans="4:71" s="64" customFormat="1" ht="9.75" customHeight="1" x14ac:dyDescent="0.3">
      <c r="D1680" s="87"/>
      <c r="E1680" s="87"/>
      <c r="F1680" s="87"/>
      <c r="G1680" s="87"/>
      <c r="H1680" s="87"/>
      <c r="I1680" s="87"/>
      <c r="J1680" s="87"/>
      <c r="K1680" s="87"/>
      <c r="L1680" s="87"/>
      <c r="M1680" s="87"/>
      <c r="N1680" s="87"/>
      <c r="O1680" s="87"/>
      <c r="P1680" s="87"/>
      <c r="Q1680" s="87"/>
      <c r="R1680" s="87"/>
      <c r="S1680" s="87"/>
      <c r="T1680" s="87"/>
      <c r="U1680" s="87"/>
      <c r="V1680" s="87"/>
      <c r="W1680" s="87"/>
      <c r="X1680" s="87"/>
      <c r="Y1680" s="87"/>
      <c r="Z1680" s="87"/>
      <c r="AA1680" s="87"/>
      <c r="AB1680" s="87"/>
      <c r="AC1680" s="87"/>
      <c r="AD1680" s="87"/>
      <c r="AE1680" s="87"/>
      <c r="AF1680" s="87"/>
      <c r="AG1680" s="87"/>
      <c r="AH1680" s="87"/>
      <c r="AI1680" s="87"/>
      <c r="AJ1680" s="87"/>
      <c r="AK1680" s="87"/>
      <c r="AL1680" s="87"/>
      <c r="AM1680" s="87"/>
      <c r="AN1680" s="87"/>
      <c r="AO1680" s="87"/>
      <c r="AP1680" s="87"/>
      <c r="AQ1680" s="87"/>
      <c r="AR1680" s="87"/>
      <c r="AS1680" s="87"/>
      <c r="AT1680" s="87"/>
      <c r="AU1680" s="87"/>
      <c r="AV1680" s="87"/>
      <c r="AW1680" s="87"/>
      <c r="AX1680" s="87"/>
      <c r="AY1680" s="87"/>
      <c r="AZ1680" s="87"/>
      <c r="BA1680" s="87"/>
      <c r="BB1680" s="87"/>
      <c r="BC1680" s="87"/>
      <c r="BD1680" s="87"/>
      <c r="BE1680" s="87"/>
      <c r="BF1680" s="87"/>
      <c r="BG1680" s="87"/>
      <c r="BH1680" s="87"/>
      <c r="BI1680" s="87"/>
      <c r="BJ1680" s="87"/>
      <c r="BK1680" s="87"/>
      <c r="BL1680" s="87"/>
      <c r="BM1680" s="87"/>
      <c r="BN1680" s="87"/>
      <c r="BO1680" s="87"/>
      <c r="BP1680" s="87"/>
      <c r="BQ1680" s="87"/>
      <c r="BR1680" s="87"/>
      <c r="BS1680" s="63"/>
    </row>
    <row r="1681" spans="4:71" s="64" customFormat="1" ht="9.75" customHeight="1" x14ac:dyDescent="0.3">
      <c r="D1681" s="87"/>
      <c r="E1681" s="87"/>
      <c r="F1681" s="87"/>
      <c r="G1681" s="87"/>
      <c r="H1681" s="87"/>
      <c r="I1681" s="87"/>
      <c r="J1681" s="87"/>
      <c r="K1681" s="87"/>
      <c r="L1681" s="87"/>
      <c r="M1681" s="87"/>
      <c r="N1681" s="87"/>
      <c r="O1681" s="87"/>
      <c r="P1681" s="87"/>
      <c r="Q1681" s="87"/>
      <c r="R1681" s="87"/>
      <c r="S1681" s="87"/>
      <c r="T1681" s="87"/>
      <c r="U1681" s="87"/>
      <c r="V1681" s="87"/>
      <c r="W1681" s="87"/>
      <c r="X1681" s="87"/>
      <c r="Y1681" s="87"/>
      <c r="Z1681" s="87"/>
      <c r="AA1681" s="87"/>
      <c r="AB1681" s="87"/>
      <c r="AC1681" s="87"/>
      <c r="AD1681" s="87"/>
      <c r="AE1681" s="87"/>
      <c r="AF1681" s="87"/>
      <c r="AG1681" s="87"/>
      <c r="AH1681" s="87"/>
      <c r="AI1681" s="87"/>
      <c r="AJ1681" s="87"/>
      <c r="AK1681" s="87"/>
      <c r="AL1681" s="87"/>
      <c r="AM1681" s="87"/>
      <c r="AN1681" s="87"/>
      <c r="AO1681" s="87"/>
      <c r="AP1681" s="87"/>
      <c r="AQ1681" s="87"/>
      <c r="AR1681" s="87"/>
      <c r="AS1681" s="87"/>
      <c r="AT1681" s="87"/>
      <c r="AU1681" s="87"/>
      <c r="AV1681" s="87"/>
      <c r="AW1681" s="87"/>
      <c r="AX1681" s="87"/>
      <c r="AY1681" s="87"/>
      <c r="AZ1681" s="87"/>
      <c r="BA1681" s="87"/>
      <c r="BB1681" s="87"/>
      <c r="BC1681" s="87"/>
      <c r="BD1681" s="87"/>
      <c r="BE1681" s="87"/>
      <c r="BF1681" s="87"/>
      <c r="BG1681" s="87"/>
      <c r="BH1681" s="87"/>
      <c r="BI1681" s="87"/>
      <c r="BJ1681" s="87"/>
      <c r="BK1681" s="87"/>
      <c r="BL1681" s="87"/>
      <c r="BM1681" s="87"/>
      <c r="BN1681" s="87"/>
      <c r="BO1681" s="87"/>
      <c r="BP1681" s="87"/>
      <c r="BQ1681" s="87"/>
      <c r="BR1681" s="87"/>
      <c r="BS1681" s="63"/>
    </row>
    <row r="1682" spans="4:71" s="64" customFormat="1" ht="9.75" customHeight="1" x14ac:dyDescent="0.3">
      <c r="D1682" s="87"/>
      <c r="E1682" s="87"/>
      <c r="F1682" s="87"/>
      <c r="G1682" s="87"/>
      <c r="H1682" s="87"/>
      <c r="I1682" s="87"/>
      <c r="J1682" s="87"/>
      <c r="K1682" s="87"/>
      <c r="L1682" s="87"/>
      <c r="M1682" s="87"/>
      <c r="N1682" s="87"/>
      <c r="O1682" s="87"/>
      <c r="P1682" s="87"/>
      <c r="Q1682" s="87"/>
      <c r="R1682" s="87"/>
      <c r="S1682" s="87"/>
      <c r="T1682" s="87"/>
      <c r="U1682" s="87"/>
      <c r="V1682" s="87"/>
      <c r="W1682" s="87"/>
      <c r="X1682" s="87"/>
      <c r="Y1682" s="87"/>
      <c r="Z1682" s="87"/>
      <c r="AA1682" s="87"/>
      <c r="AB1682" s="87"/>
      <c r="AC1682" s="87"/>
      <c r="AD1682" s="87"/>
      <c r="AE1682" s="87"/>
      <c r="AF1682" s="87"/>
      <c r="AG1682" s="87"/>
      <c r="AH1682" s="87"/>
      <c r="AI1682" s="87"/>
      <c r="AJ1682" s="87"/>
      <c r="AK1682" s="87"/>
      <c r="AL1682" s="87"/>
      <c r="AM1682" s="87"/>
      <c r="AN1682" s="87"/>
      <c r="AO1682" s="87"/>
      <c r="AP1682" s="87"/>
      <c r="AQ1682" s="87"/>
      <c r="AR1682" s="87"/>
      <c r="AS1682" s="87"/>
      <c r="AT1682" s="87"/>
      <c r="AU1682" s="87"/>
      <c r="AV1682" s="87"/>
      <c r="AW1682" s="87"/>
      <c r="AX1682" s="87"/>
      <c r="AY1682" s="87"/>
      <c r="AZ1682" s="87"/>
      <c r="BA1682" s="87"/>
      <c r="BB1682" s="87"/>
      <c r="BC1682" s="87"/>
      <c r="BD1682" s="87"/>
      <c r="BE1682" s="87"/>
      <c r="BF1682" s="87"/>
      <c r="BG1682" s="87"/>
      <c r="BH1682" s="87"/>
      <c r="BI1682" s="87"/>
      <c r="BJ1682" s="87"/>
      <c r="BK1682" s="87"/>
      <c r="BL1682" s="87"/>
      <c r="BM1682" s="87"/>
      <c r="BN1682" s="87"/>
      <c r="BO1682" s="87"/>
      <c r="BP1682" s="87"/>
      <c r="BQ1682" s="87"/>
      <c r="BR1682" s="87"/>
      <c r="BS1682" s="63"/>
    </row>
    <row r="1683" spans="4:71" s="64" customFormat="1" ht="9.75" customHeight="1" x14ac:dyDescent="0.3">
      <c r="D1683" s="87"/>
      <c r="E1683" s="87"/>
      <c r="F1683" s="87"/>
      <c r="G1683" s="87"/>
      <c r="H1683" s="87"/>
      <c r="I1683" s="87"/>
      <c r="J1683" s="87"/>
      <c r="K1683" s="87"/>
      <c r="L1683" s="87"/>
      <c r="M1683" s="87"/>
      <c r="N1683" s="87"/>
      <c r="O1683" s="87"/>
      <c r="P1683" s="87"/>
      <c r="Q1683" s="87"/>
      <c r="R1683" s="87"/>
      <c r="S1683" s="87"/>
      <c r="T1683" s="87"/>
      <c r="U1683" s="87"/>
      <c r="V1683" s="87"/>
      <c r="W1683" s="87"/>
      <c r="X1683" s="87"/>
      <c r="Y1683" s="87"/>
      <c r="Z1683" s="87"/>
      <c r="AA1683" s="87"/>
      <c r="AB1683" s="87"/>
      <c r="AC1683" s="87"/>
      <c r="AD1683" s="87"/>
      <c r="AE1683" s="87"/>
      <c r="AF1683" s="87"/>
      <c r="AG1683" s="87"/>
      <c r="AH1683" s="87"/>
      <c r="AI1683" s="87"/>
      <c r="AJ1683" s="87"/>
      <c r="AK1683" s="87"/>
      <c r="AL1683" s="87"/>
      <c r="AM1683" s="87"/>
      <c r="AN1683" s="87"/>
      <c r="AO1683" s="87"/>
      <c r="AP1683" s="87"/>
      <c r="AQ1683" s="87"/>
      <c r="AR1683" s="87"/>
      <c r="AS1683" s="87"/>
      <c r="AT1683" s="87"/>
      <c r="AU1683" s="87"/>
      <c r="AV1683" s="87"/>
      <c r="AW1683" s="87"/>
      <c r="AX1683" s="87"/>
      <c r="AY1683" s="87"/>
      <c r="AZ1683" s="87"/>
      <c r="BA1683" s="87"/>
      <c r="BB1683" s="87"/>
      <c r="BC1683" s="87"/>
      <c r="BD1683" s="87"/>
      <c r="BE1683" s="87"/>
      <c r="BF1683" s="87"/>
      <c r="BG1683" s="87"/>
      <c r="BH1683" s="87"/>
      <c r="BI1683" s="87"/>
      <c r="BJ1683" s="87"/>
      <c r="BK1683" s="87"/>
      <c r="BL1683" s="87"/>
      <c r="BM1683" s="87"/>
      <c r="BN1683" s="87"/>
      <c r="BO1683" s="87"/>
      <c r="BP1683" s="87"/>
      <c r="BQ1683" s="87"/>
      <c r="BR1683" s="87"/>
      <c r="BS1683" s="63"/>
    </row>
    <row r="1684" spans="4:71" s="64" customFormat="1" ht="9.75" customHeight="1" x14ac:dyDescent="0.3">
      <c r="D1684" s="87"/>
      <c r="E1684" s="87"/>
      <c r="F1684" s="87"/>
      <c r="G1684" s="87"/>
      <c r="H1684" s="87"/>
      <c r="I1684" s="87"/>
      <c r="J1684" s="87"/>
      <c r="K1684" s="87"/>
      <c r="L1684" s="87"/>
      <c r="M1684" s="87"/>
      <c r="N1684" s="87"/>
      <c r="O1684" s="87"/>
      <c r="P1684" s="87"/>
      <c r="Q1684" s="87"/>
      <c r="R1684" s="87"/>
      <c r="S1684" s="87"/>
      <c r="T1684" s="87"/>
      <c r="U1684" s="87"/>
      <c r="V1684" s="87"/>
      <c r="W1684" s="87"/>
      <c r="X1684" s="87"/>
      <c r="Y1684" s="87"/>
      <c r="Z1684" s="87"/>
      <c r="AA1684" s="87"/>
      <c r="AB1684" s="87"/>
      <c r="AC1684" s="87"/>
      <c r="AD1684" s="87"/>
      <c r="AE1684" s="87"/>
      <c r="AF1684" s="87"/>
      <c r="AG1684" s="87"/>
      <c r="AH1684" s="87"/>
      <c r="AI1684" s="87"/>
      <c r="AJ1684" s="87"/>
      <c r="AK1684" s="87"/>
      <c r="AL1684" s="87"/>
      <c r="AM1684" s="87"/>
      <c r="AN1684" s="87"/>
      <c r="AO1684" s="87"/>
      <c r="AP1684" s="87"/>
      <c r="AQ1684" s="87"/>
      <c r="AR1684" s="87"/>
      <c r="AS1684" s="87"/>
      <c r="AT1684" s="87"/>
      <c r="AU1684" s="87"/>
      <c r="AV1684" s="87"/>
      <c r="AW1684" s="87"/>
      <c r="AX1684" s="87"/>
      <c r="AY1684" s="87"/>
      <c r="AZ1684" s="87"/>
      <c r="BA1684" s="87"/>
      <c r="BB1684" s="87"/>
      <c r="BC1684" s="87"/>
      <c r="BD1684" s="87"/>
      <c r="BE1684" s="87"/>
      <c r="BF1684" s="87"/>
      <c r="BG1684" s="87"/>
      <c r="BH1684" s="87"/>
      <c r="BI1684" s="87"/>
      <c r="BJ1684" s="87"/>
      <c r="BK1684" s="87"/>
      <c r="BL1684" s="87"/>
      <c r="BM1684" s="87"/>
      <c r="BN1684" s="87"/>
      <c r="BO1684" s="87"/>
      <c r="BP1684" s="87"/>
      <c r="BQ1684" s="87"/>
      <c r="BR1684" s="87"/>
      <c r="BS1684" s="63"/>
    </row>
    <row r="1685" spans="4:71" s="64" customFormat="1" ht="9.75" customHeight="1" x14ac:dyDescent="0.3">
      <c r="D1685" s="87"/>
      <c r="E1685" s="87"/>
      <c r="F1685" s="87"/>
      <c r="G1685" s="87"/>
      <c r="H1685" s="87"/>
      <c r="I1685" s="87"/>
      <c r="J1685" s="87"/>
      <c r="K1685" s="87"/>
      <c r="L1685" s="87"/>
      <c r="M1685" s="87"/>
      <c r="N1685" s="87"/>
      <c r="O1685" s="87"/>
      <c r="P1685" s="87"/>
      <c r="Q1685" s="87"/>
      <c r="R1685" s="87"/>
      <c r="S1685" s="87"/>
      <c r="T1685" s="87"/>
      <c r="U1685" s="87"/>
      <c r="V1685" s="87"/>
      <c r="W1685" s="87"/>
      <c r="X1685" s="87"/>
      <c r="Y1685" s="87"/>
      <c r="Z1685" s="87"/>
      <c r="AA1685" s="87"/>
      <c r="AB1685" s="87"/>
      <c r="AC1685" s="87"/>
      <c r="AD1685" s="87"/>
      <c r="AE1685" s="87"/>
      <c r="AF1685" s="87"/>
      <c r="AG1685" s="87"/>
      <c r="AH1685" s="87"/>
      <c r="AI1685" s="87"/>
      <c r="AJ1685" s="87"/>
      <c r="AK1685" s="87"/>
      <c r="AL1685" s="87"/>
      <c r="AM1685" s="87"/>
      <c r="AN1685" s="87"/>
      <c r="AO1685" s="87"/>
      <c r="AP1685" s="87"/>
      <c r="AQ1685" s="87"/>
      <c r="AR1685" s="87"/>
      <c r="AS1685" s="87"/>
      <c r="AT1685" s="87"/>
      <c r="AU1685" s="87"/>
      <c r="AV1685" s="87"/>
      <c r="AW1685" s="87"/>
      <c r="AX1685" s="87"/>
      <c r="AY1685" s="87"/>
      <c r="AZ1685" s="87"/>
      <c r="BA1685" s="87"/>
      <c r="BB1685" s="87"/>
      <c r="BC1685" s="87"/>
      <c r="BD1685" s="87"/>
      <c r="BE1685" s="87"/>
      <c r="BF1685" s="87"/>
      <c r="BG1685" s="87"/>
      <c r="BH1685" s="87"/>
      <c r="BI1685" s="87"/>
      <c r="BJ1685" s="87"/>
      <c r="BK1685" s="87"/>
      <c r="BL1685" s="87"/>
      <c r="BM1685" s="87"/>
      <c r="BN1685" s="87"/>
      <c r="BO1685" s="87"/>
      <c r="BP1685" s="87"/>
      <c r="BQ1685" s="87"/>
      <c r="BR1685" s="87"/>
      <c r="BS1685" s="63"/>
    </row>
    <row r="1686" spans="4:71" s="64" customFormat="1" ht="9.75" customHeight="1" x14ac:dyDescent="0.3">
      <c r="D1686" s="87"/>
      <c r="E1686" s="87"/>
      <c r="F1686" s="87"/>
      <c r="G1686" s="87"/>
      <c r="H1686" s="87"/>
      <c r="I1686" s="87"/>
      <c r="J1686" s="87"/>
      <c r="K1686" s="87"/>
      <c r="L1686" s="87"/>
      <c r="M1686" s="87"/>
      <c r="N1686" s="87"/>
      <c r="O1686" s="87"/>
      <c r="P1686" s="87"/>
      <c r="Q1686" s="87"/>
      <c r="R1686" s="87"/>
      <c r="S1686" s="87"/>
      <c r="T1686" s="87"/>
      <c r="U1686" s="87"/>
      <c r="V1686" s="87"/>
      <c r="W1686" s="87"/>
      <c r="X1686" s="87"/>
      <c r="Y1686" s="87"/>
      <c r="Z1686" s="87"/>
      <c r="AA1686" s="87"/>
      <c r="AB1686" s="87"/>
      <c r="AC1686" s="87"/>
      <c r="AD1686" s="87"/>
      <c r="AE1686" s="87"/>
      <c r="AF1686" s="87"/>
      <c r="AG1686" s="87"/>
      <c r="AH1686" s="87"/>
      <c r="AI1686" s="87"/>
      <c r="AJ1686" s="87"/>
      <c r="AK1686" s="87"/>
      <c r="AL1686" s="87"/>
      <c r="AM1686" s="87"/>
      <c r="AN1686" s="87"/>
      <c r="AO1686" s="87"/>
      <c r="AP1686" s="87"/>
      <c r="AQ1686" s="87"/>
      <c r="AR1686" s="87"/>
      <c r="AS1686" s="87"/>
      <c r="AT1686" s="87"/>
      <c r="AU1686" s="87"/>
      <c r="AV1686" s="87"/>
      <c r="AW1686" s="87"/>
      <c r="AX1686" s="87"/>
      <c r="AY1686" s="87"/>
      <c r="AZ1686" s="87"/>
      <c r="BA1686" s="87"/>
      <c r="BB1686" s="87"/>
      <c r="BC1686" s="87"/>
      <c r="BD1686" s="87"/>
      <c r="BE1686" s="87"/>
      <c r="BF1686" s="87"/>
      <c r="BG1686" s="87"/>
      <c r="BH1686" s="87"/>
      <c r="BI1686" s="87"/>
      <c r="BJ1686" s="87"/>
      <c r="BK1686" s="87"/>
      <c r="BL1686" s="87"/>
      <c r="BM1686" s="87"/>
      <c r="BN1686" s="87"/>
      <c r="BO1686" s="87"/>
      <c r="BP1686" s="87"/>
      <c r="BQ1686" s="87"/>
      <c r="BR1686" s="87"/>
      <c r="BS1686" s="63"/>
    </row>
    <row r="1687" spans="4:71" s="64" customFormat="1" ht="9.75" customHeight="1" x14ac:dyDescent="0.3">
      <c r="D1687" s="87"/>
      <c r="E1687" s="87"/>
      <c r="F1687" s="87"/>
      <c r="G1687" s="87"/>
      <c r="H1687" s="87"/>
      <c r="I1687" s="87"/>
      <c r="J1687" s="87"/>
      <c r="K1687" s="87"/>
      <c r="L1687" s="87"/>
      <c r="M1687" s="87"/>
      <c r="N1687" s="87"/>
      <c r="O1687" s="87"/>
      <c r="P1687" s="87"/>
      <c r="Q1687" s="87"/>
      <c r="R1687" s="87"/>
      <c r="S1687" s="87"/>
      <c r="T1687" s="87"/>
      <c r="U1687" s="87"/>
      <c r="V1687" s="87"/>
      <c r="W1687" s="87"/>
      <c r="X1687" s="87"/>
      <c r="Y1687" s="87"/>
      <c r="Z1687" s="87"/>
      <c r="AA1687" s="87"/>
      <c r="AB1687" s="87"/>
      <c r="AC1687" s="87"/>
      <c r="AD1687" s="87"/>
      <c r="AE1687" s="87"/>
      <c r="AF1687" s="87"/>
      <c r="AG1687" s="87"/>
      <c r="AH1687" s="87"/>
      <c r="AI1687" s="87"/>
      <c r="AJ1687" s="87"/>
      <c r="AK1687" s="87"/>
      <c r="AL1687" s="87"/>
      <c r="AM1687" s="87"/>
      <c r="AN1687" s="87"/>
      <c r="AO1687" s="87"/>
      <c r="AP1687" s="87"/>
      <c r="AQ1687" s="87"/>
      <c r="AR1687" s="87"/>
      <c r="AS1687" s="87"/>
      <c r="AT1687" s="87"/>
      <c r="AU1687" s="87"/>
      <c r="AV1687" s="87"/>
      <c r="AW1687" s="87"/>
      <c r="AX1687" s="87"/>
      <c r="AY1687" s="87"/>
      <c r="AZ1687" s="87"/>
      <c r="BA1687" s="87"/>
      <c r="BB1687" s="87"/>
      <c r="BC1687" s="87"/>
      <c r="BD1687" s="87"/>
      <c r="BE1687" s="87"/>
      <c r="BF1687" s="87"/>
      <c r="BG1687" s="87"/>
      <c r="BH1687" s="87"/>
      <c r="BI1687" s="87"/>
      <c r="BJ1687" s="87"/>
      <c r="BK1687" s="87"/>
      <c r="BL1687" s="87"/>
      <c r="BM1687" s="87"/>
      <c r="BN1687" s="87"/>
      <c r="BO1687" s="87"/>
      <c r="BP1687" s="87"/>
      <c r="BQ1687" s="87"/>
      <c r="BR1687" s="87"/>
      <c r="BS1687" s="63"/>
    </row>
    <row r="1688" spans="4:71" s="64" customFormat="1" ht="9.75" customHeight="1" x14ac:dyDescent="0.3">
      <c r="D1688" s="87"/>
      <c r="E1688" s="87"/>
      <c r="F1688" s="87"/>
      <c r="G1688" s="87"/>
      <c r="H1688" s="87"/>
      <c r="I1688" s="87"/>
      <c r="J1688" s="87"/>
      <c r="K1688" s="87"/>
      <c r="L1688" s="87"/>
      <c r="M1688" s="87"/>
      <c r="N1688" s="87"/>
      <c r="O1688" s="87"/>
      <c r="P1688" s="87"/>
      <c r="Q1688" s="87"/>
      <c r="R1688" s="87"/>
      <c r="S1688" s="87"/>
      <c r="T1688" s="87"/>
      <c r="U1688" s="87"/>
      <c r="V1688" s="87"/>
      <c r="W1688" s="87"/>
      <c r="X1688" s="87"/>
      <c r="Y1688" s="87"/>
      <c r="Z1688" s="87"/>
      <c r="AA1688" s="87"/>
      <c r="AB1688" s="87"/>
      <c r="AC1688" s="87"/>
      <c r="AD1688" s="87"/>
      <c r="AE1688" s="87"/>
      <c r="AF1688" s="87"/>
      <c r="AG1688" s="87"/>
      <c r="AH1688" s="87"/>
      <c r="AI1688" s="87"/>
      <c r="AJ1688" s="87"/>
      <c r="AK1688" s="87"/>
      <c r="AL1688" s="87"/>
      <c r="AM1688" s="87"/>
      <c r="AN1688" s="87"/>
      <c r="AO1688" s="87"/>
      <c r="AP1688" s="87"/>
      <c r="AQ1688" s="87"/>
      <c r="AR1688" s="87"/>
      <c r="AS1688" s="87"/>
      <c r="AT1688" s="87"/>
      <c r="AU1688" s="87"/>
      <c r="AV1688" s="87"/>
      <c r="AW1688" s="87"/>
      <c r="AX1688" s="87"/>
      <c r="AY1688" s="87"/>
      <c r="AZ1688" s="87"/>
      <c r="BA1688" s="87"/>
      <c r="BB1688" s="87"/>
      <c r="BC1688" s="87"/>
      <c r="BD1688" s="87"/>
      <c r="BE1688" s="87"/>
      <c r="BF1688" s="87"/>
      <c r="BG1688" s="87"/>
      <c r="BH1688" s="87"/>
      <c r="BI1688" s="87"/>
      <c r="BJ1688" s="87"/>
      <c r="BK1688" s="87"/>
      <c r="BL1688" s="87"/>
      <c r="BM1688" s="87"/>
      <c r="BN1688" s="87"/>
      <c r="BO1688" s="87"/>
      <c r="BP1688" s="87"/>
      <c r="BQ1688" s="87"/>
      <c r="BR1688" s="87"/>
      <c r="BS1688" s="63"/>
    </row>
    <row r="1689" spans="4:71" s="64" customFormat="1" ht="9.75" customHeight="1" x14ac:dyDescent="0.3">
      <c r="D1689" s="87"/>
      <c r="E1689" s="87"/>
      <c r="F1689" s="87"/>
      <c r="G1689" s="87"/>
      <c r="H1689" s="87"/>
      <c r="I1689" s="87"/>
      <c r="J1689" s="87"/>
      <c r="K1689" s="87"/>
      <c r="L1689" s="87"/>
      <c r="M1689" s="87"/>
      <c r="N1689" s="87"/>
      <c r="O1689" s="87"/>
      <c r="P1689" s="87"/>
      <c r="Q1689" s="87"/>
      <c r="R1689" s="87"/>
      <c r="S1689" s="87"/>
      <c r="T1689" s="87"/>
      <c r="U1689" s="87"/>
      <c r="V1689" s="87"/>
      <c r="W1689" s="87"/>
      <c r="X1689" s="87"/>
      <c r="Y1689" s="87"/>
      <c r="Z1689" s="87"/>
      <c r="AA1689" s="87"/>
      <c r="AB1689" s="87"/>
      <c r="AC1689" s="87"/>
      <c r="AD1689" s="87"/>
      <c r="AE1689" s="87"/>
      <c r="AF1689" s="87"/>
      <c r="AG1689" s="87"/>
      <c r="AH1689" s="87"/>
      <c r="AI1689" s="87"/>
      <c r="AJ1689" s="87"/>
      <c r="AK1689" s="87"/>
      <c r="AL1689" s="87"/>
      <c r="AM1689" s="87"/>
      <c r="AN1689" s="87"/>
      <c r="AO1689" s="87"/>
      <c r="AP1689" s="87"/>
      <c r="AQ1689" s="87"/>
      <c r="AR1689" s="87"/>
      <c r="AS1689" s="87"/>
      <c r="AT1689" s="87"/>
      <c r="AU1689" s="87"/>
      <c r="AV1689" s="87"/>
      <c r="AW1689" s="87"/>
      <c r="AX1689" s="87"/>
      <c r="AY1689" s="87"/>
      <c r="AZ1689" s="87"/>
      <c r="BA1689" s="87"/>
      <c r="BB1689" s="87"/>
      <c r="BC1689" s="87"/>
      <c r="BD1689" s="87"/>
      <c r="BE1689" s="87"/>
      <c r="BF1689" s="87"/>
      <c r="BG1689" s="87"/>
      <c r="BH1689" s="87"/>
      <c r="BI1689" s="87"/>
      <c r="BJ1689" s="87"/>
      <c r="BK1689" s="87"/>
      <c r="BL1689" s="87"/>
      <c r="BM1689" s="87"/>
      <c r="BN1689" s="87"/>
      <c r="BO1689" s="87"/>
      <c r="BP1689" s="87"/>
      <c r="BQ1689" s="87"/>
      <c r="BR1689" s="87"/>
      <c r="BS1689" s="63"/>
    </row>
    <row r="1690" spans="4:71" s="64" customFormat="1" ht="9.75" customHeight="1" x14ac:dyDescent="0.3">
      <c r="D1690" s="87"/>
      <c r="E1690" s="87"/>
      <c r="F1690" s="87"/>
      <c r="G1690" s="87"/>
      <c r="H1690" s="87"/>
      <c r="I1690" s="87"/>
      <c r="J1690" s="87"/>
      <c r="K1690" s="87"/>
      <c r="L1690" s="87"/>
      <c r="M1690" s="87"/>
      <c r="N1690" s="87"/>
      <c r="O1690" s="87"/>
      <c r="P1690" s="87"/>
      <c r="Q1690" s="87"/>
      <c r="R1690" s="87"/>
      <c r="S1690" s="87"/>
      <c r="T1690" s="87"/>
      <c r="U1690" s="87"/>
      <c r="V1690" s="87"/>
      <c r="W1690" s="87"/>
      <c r="X1690" s="87"/>
      <c r="Y1690" s="87"/>
      <c r="Z1690" s="87"/>
      <c r="AA1690" s="87"/>
      <c r="AB1690" s="87"/>
      <c r="AC1690" s="87"/>
      <c r="AD1690" s="87"/>
      <c r="AE1690" s="87"/>
      <c r="AF1690" s="87"/>
      <c r="AG1690" s="87"/>
      <c r="AH1690" s="87"/>
      <c r="AI1690" s="87"/>
      <c r="AJ1690" s="87"/>
      <c r="AK1690" s="87"/>
      <c r="AL1690" s="87"/>
      <c r="AM1690" s="87"/>
      <c r="AN1690" s="87"/>
      <c r="AO1690" s="87"/>
      <c r="AP1690" s="87"/>
      <c r="AQ1690" s="87"/>
      <c r="AR1690" s="87"/>
      <c r="AS1690" s="87"/>
      <c r="AT1690" s="87"/>
      <c r="AU1690" s="87"/>
      <c r="AV1690" s="87"/>
      <c r="AW1690" s="87"/>
      <c r="AX1690" s="87"/>
      <c r="AY1690" s="87"/>
      <c r="AZ1690" s="87"/>
      <c r="BA1690" s="87"/>
      <c r="BB1690" s="87"/>
      <c r="BC1690" s="87"/>
      <c r="BD1690" s="87"/>
      <c r="BE1690" s="87"/>
      <c r="BF1690" s="87"/>
      <c r="BG1690" s="87"/>
      <c r="BH1690" s="87"/>
      <c r="BI1690" s="87"/>
      <c r="BJ1690" s="87"/>
      <c r="BK1690" s="87"/>
      <c r="BL1690" s="87"/>
      <c r="BM1690" s="87"/>
      <c r="BN1690" s="87"/>
      <c r="BO1690" s="87"/>
      <c r="BP1690" s="87"/>
      <c r="BQ1690" s="87"/>
      <c r="BR1690" s="87"/>
      <c r="BS1690" s="63"/>
    </row>
    <row r="1691" spans="4:71" s="64" customFormat="1" ht="9.75" customHeight="1" x14ac:dyDescent="0.3">
      <c r="D1691" s="87"/>
      <c r="E1691" s="87"/>
      <c r="F1691" s="87"/>
      <c r="G1691" s="87"/>
      <c r="H1691" s="87"/>
      <c r="I1691" s="87"/>
      <c r="J1691" s="87"/>
      <c r="K1691" s="87"/>
      <c r="L1691" s="87"/>
      <c r="M1691" s="87"/>
      <c r="N1691" s="87"/>
      <c r="O1691" s="87"/>
      <c r="P1691" s="87"/>
      <c r="Q1691" s="87"/>
      <c r="R1691" s="87"/>
      <c r="S1691" s="87"/>
      <c r="T1691" s="87"/>
      <c r="U1691" s="87"/>
      <c r="V1691" s="87"/>
      <c r="W1691" s="87"/>
      <c r="X1691" s="87"/>
      <c r="Y1691" s="87"/>
      <c r="Z1691" s="87"/>
      <c r="AA1691" s="87"/>
      <c r="AB1691" s="87"/>
      <c r="AC1691" s="87"/>
      <c r="AD1691" s="87"/>
      <c r="AE1691" s="87"/>
      <c r="AF1691" s="87"/>
      <c r="AG1691" s="87"/>
      <c r="AH1691" s="87"/>
      <c r="AI1691" s="87"/>
      <c r="AJ1691" s="87"/>
      <c r="AK1691" s="87"/>
      <c r="AL1691" s="87"/>
      <c r="AM1691" s="87"/>
      <c r="AN1691" s="87"/>
      <c r="AO1691" s="87"/>
      <c r="AP1691" s="87"/>
      <c r="AQ1691" s="87"/>
      <c r="AR1691" s="87"/>
      <c r="AS1691" s="87"/>
      <c r="AT1691" s="87"/>
      <c r="AU1691" s="87"/>
      <c r="AV1691" s="87"/>
      <c r="AW1691" s="87"/>
      <c r="AX1691" s="87"/>
      <c r="AY1691" s="87"/>
      <c r="AZ1691" s="87"/>
      <c r="BA1691" s="87"/>
      <c r="BB1691" s="87"/>
      <c r="BC1691" s="87"/>
      <c r="BD1691" s="87"/>
      <c r="BE1691" s="87"/>
      <c r="BF1691" s="87"/>
      <c r="BG1691" s="87"/>
      <c r="BH1691" s="87"/>
      <c r="BI1691" s="87"/>
      <c r="BJ1691" s="87"/>
      <c r="BK1691" s="87"/>
      <c r="BL1691" s="87"/>
      <c r="BM1691" s="87"/>
      <c r="BN1691" s="87"/>
      <c r="BO1691" s="87"/>
      <c r="BP1691" s="87"/>
      <c r="BQ1691" s="87"/>
      <c r="BR1691" s="87"/>
      <c r="BS1691" s="63"/>
    </row>
    <row r="1692" spans="4:71" s="64" customFormat="1" ht="9.75" customHeight="1" x14ac:dyDescent="0.3">
      <c r="D1692" s="87"/>
      <c r="E1692" s="87"/>
      <c r="F1692" s="87"/>
      <c r="G1692" s="87"/>
      <c r="H1692" s="87"/>
      <c r="I1692" s="87"/>
      <c r="J1692" s="87"/>
      <c r="K1692" s="87"/>
      <c r="L1692" s="87"/>
      <c r="M1692" s="87"/>
      <c r="N1692" s="87"/>
      <c r="O1692" s="87"/>
      <c r="P1692" s="87"/>
      <c r="Q1692" s="87"/>
      <c r="R1692" s="87"/>
      <c r="S1692" s="87"/>
      <c r="T1692" s="87"/>
      <c r="U1692" s="87"/>
      <c r="V1692" s="87"/>
      <c r="W1692" s="87"/>
      <c r="X1692" s="87"/>
      <c r="Y1692" s="87"/>
      <c r="Z1692" s="87"/>
      <c r="AA1692" s="87"/>
      <c r="AB1692" s="87"/>
      <c r="AC1692" s="87"/>
      <c r="AD1692" s="87"/>
      <c r="AE1692" s="87"/>
      <c r="AF1692" s="87"/>
      <c r="AG1692" s="87"/>
      <c r="AH1692" s="87"/>
      <c r="AI1692" s="87"/>
      <c r="AJ1692" s="87"/>
      <c r="AK1692" s="87"/>
      <c r="AL1692" s="87"/>
      <c r="AM1692" s="87"/>
      <c r="AN1692" s="87"/>
      <c r="AO1692" s="87"/>
      <c r="AP1692" s="87"/>
      <c r="AQ1692" s="87"/>
      <c r="AR1692" s="87"/>
      <c r="AS1692" s="87"/>
      <c r="AT1692" s="87"/>
      <c r="AU1692" s="87"/>
      <c r="AV1692" s="87"/>
      <c r="AW1692" s="87"/>
      <c r="AX1692" s="87"/>
      <c r="AY1692" s="87"/>
      <c r="AZ1692" s="87"/>
      <c r="BA1692" s="87"/>
      <c r="BB1692" s="87"/>
      <c r="BC1692" s="87"/>
      <c r="BD1692" s="87"/>
      <c r="BE1692" s="87"/>
      <c r="BF1692" s="87"/>
      <c r="BG1692" s="87"/>
      <c r="BH1692" s="87"/>
      <c r="BI1692" s="87"/>
      <c r="BJ1692" s="87"/>
      <c r="BK1692" s="87"/>
      <c r="BL1692" s="87"/>
      <c r="BM1692" s="87"/>
      <c r="BN1692" s="87"/>
      <c r="BO1692" s="87"/>
      <c r="BP1692" s="87"/>
      <c r="BQ1692" s="87"/>
      <c r="BR1692" s="87"/>
      <c r="BS1692" s="63"/>
    </row>
    <row r="1693" spans="4:71" s="64" customFormat="1" ht="9.75" customHeight="1" x14ac:dyDescent="0.3">
      <c r="D1693" s="87"/>
      <c r="E1693" s="87"/>
      <c r="F1693" s="87"/>
      <c r="G1693" s="87"/>
      <c r="H1693" s="87"/>
      <c r="I1693" s="87"/>
      <c r="J1693" s="87"/>
      <c r="K1693" s="87"/>
      <c r="L1693" s="87"/>
      <c r="M1693" s="87"/>
      <c r="N1693" s="87"/>
      <c r="O1693" s="87"/>
      <c r="P1693" s="87"/>
      <c r="Q1693" s="87"/>
      <c r="R1693" s="87"/>
      <c r="S1693" s="87"/>
      <c r="T1693" s="87"/>
      <c r="U1693" s="87"/>
      <c r="V1693" s="87"/>
      <c r="W1693" s="87"/>
      <c r="X1693" s="87"/>
      <c r="Y1693" s="87"/>
      <c r="Z1693" s="87"/>
      <c r="AA1693" s="87"/>
      <c r="AB1693" s="87"/>
      <c r="AC1693" s="87"/>
      <c r="AD1693" s="87"/>
      <c r="AE1693" s="87"/>
      <c r="AF1693" s="87"/>
      <c r="AG1693" s="87"/>
      <c r="AH1693" s="87"/>
      <c r="AI1693" s="87"/>
      <c r="AJ1693" s="87"/>
      <c r="AK1693" s="87"/>
      <c r="AL1693" s="87"/>
      <c r="AM1693" s="87"/>
      <c r="AN1693" s="87"/>
      <c r="AO1693" s="87"/>
      <c r="AP1693" s="87"/>
      <c r="AQ1693" s="87"/>
      <c r="AR1693" s="87"/>
      <c r="AS1693" s="87"/>
      <c r="AT1693" s="87"/>
      <c r="AU1693" s="87"/>
      <c r="AV1693" s="87"/>
      <c r="AW1693" s="87"/>
      <c r="AX1693" s="87"/>
      <c r="AY1693" s="87"/>
      <c r="AZ1693" s="87"/>
      <c r="BA1693" s="87"/>
      <c r="BB1693" s="87"/>
      <c r="BC1693" s="87"/>
      <c r="BD1693" s="87"/>
      <c r="BE1693" s="87"/>
      <c r="BF1693" s="87"/>
      <c r="BG1693" s="87"/>
      <c r="BH1693" s="87"/>
      <c r="BI1693" s="87"/>
      <c r="BJ1693" s="87"/>
      <c r="BK1693" s="87"/>
      <c r="BL1693" s="87"/>
      <c r="BM1693" s="87"/>
      <c r="BN1693" s="87"/>
      <c r="BO1693" s="87"/>
      <c r="BP1693" s="87"/>
      <c r="BQ1693" s="87"/>
      <c r="BR1693" s="87"/>
      <c r="BS1693" s="63"/>
    </row>
    <row r="1694" spans="4:71" s="64" customFormat="1" ht="9.75" customHeight="1" x14ac:dyDescent="0.3">
      <c r="D1694" s="87"/>
      <c r="E1694" s="87"/>
      <c r="F1694" s="87"/>
      <c r="G1694" s="87"/>
      <c r="H1694" s="87"/>
      <c r="I1694" s="87"/>
      <c r="J1694" s="87"/>
      <c r="K1694" s="87"/>
      <c r="L1694" s="87"/>
      <c r="M1694" s="87"/>
      <c r="N1694" s="87"/>
      <c r="O1694" s="87"/>
      <c r="P1694" s="87"/>
      <c r="Q1694" s="87"/>
      <c r="R1694" s="87"/>
      <c r="S1694" s="87"/>
      <c r="T1694" s="87"/>
      <c r="U1694" s="87"/>
      <c r="V1694" s="87"/>
      <c r="W1694" s="87"/>
      <c r="X1694" s="87"/>
      <c r="Y1694" s="87"/>
      <c r="Z1694" s="87"/>
      <c r="AA1694" s="87"/>
      <c r="AB1694" s="87"/>
      <c r="AC1694" s="87"/>
      <c r="AD1694" s="87"/>
      <c r="AE1694" s="87"/>
      <c r="AF1694" s="87"/>
      <c r="AG1694" s="87"/>
      <c r="AH1694" s="87"/>
      <c r="AI1694" s="87"/>
      <c r="AJ1694" s="87"/>
      <c r="AK1694" s="87"/>
      <c r="AL1694" s="87"/>
      <c r="AM1694" s="87"/>
      <c r="AN1694" s="87"/>
      <c r="AO1694" s="87"/>
      <c r="AP1694" s="87"/>
      <c r="AQ1694" s="87"/>
      <c r="AR1694" s="87"/>
      <c r="AS1694" s="87"/>
      <c r="AT1694" s="87"/>
      <c r="AU1694" s="87"/>
      <c r="AV1694" s="87"/>
      <c r="AW1694" s="87"/>
      <c r="AX1694" s="87"/>
      <c r="AY1694" s="87"/>
      <c r="AZ1694" s="87"/>
      <c r="BA1694" s="87"/>
      <c r="BB1694" s="87"/>
      <c r="BC1694" s="87"/>
      <c r="BD1694" s="87"/>
      <c r="BE1694" s="87"/>
      <c r="BF1694" s="87"/>
      <c r="BG1694" s="87"/>
      <c r="BH1694" s="87"/>
      <c r="BI1694" s="87"/>
      <c r="BJ1694" s="87"/>
      <c r="BK1694" s="87"/>
      <c r="BL1694" s="87"/>
      <c r="BM1694" s="87"/>
      <c r="BN1694" s="87"/>
      <c r="BO1694" s="87"/>
      <c r="BP1694" s="87"/>
      <c r="BQ1694" s="87"/>
      <c r="BR1694" s="87"/>
      <c r="BS1694" s="63"/>
    </row>
    <row r="1695" spans="4:71" s="64" customFormat="1" ht="9.75" customHeight="1" x14ac:dyDescent="0.3">
      <c r="D1695" s="87"/>
      <c r="E1695" s="87"/>
      <c r="F1695" s="87"/>
      <c r="G1695" s="87"/>
      <c r="H1695" s="87"/>
      <c r="I1695" s="87"/>
      <c r="J1695" s="87"/>
      <c r="K1695" s="87"/>
      <c r="L1695" s="87"/>
      <c r="M1695" s="87"/>
      <c r="N1695" s="87"/>
      <c r="O1695" s="87"/>
      <c r="P1695" s="87"/>
      <c r="Q1695" s="87"/>
      <c r="R1695" s="87"/>
      <c r="S1695" s="87"/>
      <c r="T1695" s="87"/>
      <c r="U1695" s="87"/>
      <c r="V1695" s="87"/>
      <c r="W1695" s="87"/>
      <c r="X1695" s="87"/>
      <c r="Y1695" s="87"/>
      <c r="Z1695" s="87"/>
      <c r="AA1695" s="87"/>
      <c r="AB1695" s="87"/>
      <c r="AC1695" s="87"/>
      <c r="AD1695" s="87"/>
      <c r="AE1695" s="87"/>
      <c r="AF1695" s="87"/>
      <c r="AG1695" s="87"/>
      <c r="AH1695" s="87"/>
      <c r="AI1695" s="87"/>
      <c r="AJ1695" s="87"/>
      <c r="AK1695" s="87"/>
      <c r="AL1695" s="87"/>
      <c r="AM1695" s="87"/>
      <c r="AN1695" s="87"/>
      <c r="AO1695" s="87"/>
      <c r="AP1695" s="87"/>
      <c r="AQ1695" s="87"/>
      <c r="AR1695" s="87"/>
      <c r="AS1695" s="87"/>
      <c r="AT1695" s="87"/>
      <c r="AU1695" s="87"/>
      <c r="AV1695" s="87"/>
      <c r="AW1695" s="87"/>
      <c r="AX1695" s="87"/>
      <c r="AY1695" s="87"/>
      <c r="AZ1695" s="87"/>
      <c r="BA1695" s="87"/>
      <c r="BB1695" s="87"/>
      <c r="BC1695" s="87"/>
      <c r="BD1695" s="87"/>
      <c r="BE1695" s="87"/>
      <c r="BF1695" s="87"/>
      <c r="BG1695" s="87"/>
      <c r="BH1695" s="87"/>
      <c r="BI1695" s="87"/>
      <c r="BJ1695" s="87"/>
      <c r="BK1695" s="87"/>
      <c r="BL1695" s="87"/>
      <c r="BM1695" s="87"/>
      <c r="BN1695" s="87"/>
      <c r="BO1695" s="87"/>
      <c r="BP1695" s="87"/>
      <c r="BQ1695" s="87"/>
      <c r="BR1695" s="87"/>
      <c r="BS1695" s="63"/>
    </row>
    <row r="1696" spans="4:71" s="64" customFormat="1" ht="9.75" customHeight="1" x14ac:dyDescent="0.3">
      <c r="D1696" s="87"/>
      <c r="E1696" s="87"/>
      <c r="F1696" s="87"/>
      <c r="G1696" s="87"/>
      <c r="H1696" s="87"/>
      <c r="I1696" s="87"/>
      <c r="J1696" s="87"/>
      <c r="K1696" s="87"/>
      <c r="L1696" s="87"/>
      <c r="M1696" s="87"/>
      <c r="N1696" s="87"/>
      <c r="O1696" s="87"/>
      <c r="P1696" s="87"/>
      <c r="Q1696" s="87"/>
      <c r="R1696" s="87"/>
      <c r="S1696" s="87"/>
      <c r="T1696" s="87"/>
      <c r="U1696" s="87"/>
      <c r="V1696" s="87"/>
      <c r="W1696" s="87"/>
      <c r="X1696" s="87"/>
      <c r="Y1696" s="87"/>
      <c r="Z1696" s="87"/>
      <c r="AA1696" s="87"/>
      <c r="AB1696" s="87"/>
      <c r="AC1696" s="87"/>
      <c r="AD1696" s="87"/>
      <c r="AE1696" s="87"/>
      <c r="AF1696" s="87"/>
      <c r="AG1696" s="87"/>
      <c r="AH1696" s="87"/>
      <c r="AI1696" s="87"/>
      <c r="AJ1696" s="87"/>
      <c r="AK1696" s="87"/>
      <c r="AL1696" s="87"/>
      <c r="AM1696" s="87"/>
      <c r="AN1696" s="87"/>
      <c r="AO1696" s="87"/>
      <c r="AP1696" s="87"/>
      <c r="AQ1696" s="87"/>
      <c r="AR1696" s="87"/>
      <c r="AS1696" s="87"/>
      <c r="AT1696" s="87"/>
      <c r="AU1696" s="87"/>
      <c r="AV1696" s="87"/>
      <c r="AW1696" s="87"/>
      <c r="AX1696" s="87"/>
      <c r="AY1696" s="87"/>
      <c r="AZ1696" s="87"/>
      <c r="BA1696" s="87"/>
      <c r="BB1696" s="87"/>
      <c r="BC1696" s="87"/>
      <c r="BD1696" s="87"/>
      <c r="BE1696" s="87"/>
      <c r="BF1696" s="87"/>
      <c r="BG1696" s="87"/>
      <c r="BH1696" s="87"/>
      <c r="BI1696" s="87"/>
      <c r="BJ1696" s="87"/>
      <c r="BK1696" s="87"/>
      <c r="BL1696" s="87"/>
      <c r="BM1696" s="87"/>
      <c r="BN1696" s="87"/>
      <c r="BO1696" s="87"/>
      <c r="BP1696" s="87"/>
      <c r="BQ1696" s="87"/>
      <c r="BR1696" s="87"/>
      <c r="BS1696" s="63"/>
    </row>
    <row r="1697" spans="4:71" s="64" customFormat="1" ht="9.75" customHeight="1" x14ac:dyDescent="0.3">
      <c r="D1697" s="87"/>
      <c r="E1697" s="87"/>
      <c r="F1697" s="87"/>
      <c r="G1697" s="87"/>
      <c r="H1697" s="87"/>
      <c r="I1697" s="87"/>
      <c r="J1697" s="87"/>
      <c r="K1697" s="87"/>
      <c r="L1697" s="87"/>
      <c r="M1697" s="87"/>
      <c r="N1697" s="87"/>
      <c r="O1697" s="87"/>
      <c r="P1697" s="87"/>
      <c r="Q1697" s="87"/>
      <c r="R1697" s="87"/>
      <c r="S1697" s="87"/>
      <c r="T1697" s="87"/>
      <c r="U1697" s="87"/>
      <c r="V1697" s="87"/>
      <c r="W1697" s="87"/>
      <c r="X1697" s="87"/>
      <c r="Y1697" s="87"/>
      <c r="Z1697" s="87"/>
      <c r="AA1697" s="87"/>
      <c r="AB1697" s="87"/>
      <c r="AC1697" s="87"/>
      <c r="AD1697" s="87"/>
      <c r="AE1697" s="87"/>
      <c r="AF1697" s="87"/>
      <c r="AG1697" s="87"/>
      <c r="AH1697" s="87"/>
      <c r="AI1697" s="87"/>
      <c r="AJ1697" s="87"/>
      <c r="AK1697" s="87"/>
      <c r="AL1697" s="87"/>
      <c r="AM1697" s="87"/>
      <c r="AN1697" s="87"/>
      <c r="AO1697" s="87"/>
      <c r="AP1697" s="87"/>
      <c r="AQ1697" s="87"/>
      <c r="AR1697" s="87"/>
      <c r="AS1697" s="87"/>
      <c r="AT1697" s="87"/>
      <c r="AU1697" s="87"/>
      <c r="AV1697" s="87"/>
      <c r="AW1697" s="87"/>
      <c r="AX1697" s="87"/>
      <c r="AY1697" s="87"/>
      <c r="AZ1697" s="87"/>
      <c r="BA1697" s="87"/>
      <c r="BB1697" s="87"/>
      <c r="BC1697" s="87"/>
      <c r="BD1697" s="87"/>
      <c r="BE1697" s="87"/>
      <c r="BF1697" s="87"/>
      <c r="BG1697" s="87"/>
      <c r="BH1697" s="87"/>
      <c r="BI1697" s="87"/>
      <c r="BJ1697" s="87"/>
      <c r="BK1697" s="87"/>
      <c r="BL1697" s="87"/>
      <c r="BM1697" s="87"/>
      <c r="BN1697" s="87"/>
      <c r="BO1697" s="87"/>
      <c r="BP1697" s="87"/>
      <c r="BQ1697" s="87"/>
      <c r="BR1697" s="87"/>
      <c r="BS1697" s="63"/>
    </row>
    <row r="1698" spans="4:71" s="64" customFormat="1" ht="9.75" customHeight="1" x14ac:dyDescent="0.3">
      <c r="D1698" s="87"/>
      <c r="E1698" s="87"/>
      <c r="F1698" s="87"/>
      <c r="G1698" s="87"/>
      <c r="H1698" s="87"/>
      <c r="I1698" s="87"/>
      <c r="J1698" s="87"/>
      <c r="K1698" s="87"/>
      <c r="L1698" s="87"/>
      <c r="M1698" s="87"/>
      <c r="N1698" s="87"/>
      <c r="O1698" s="87"/>
      <c r="P1698" s="87"/>
      <c r="Q1698" s="87"/>
      <c r="R1698" s="87"/>
      <c r="S1698" s="87"/>
      <c r="T1698" s="87"/>
      <c r="U1698" s="87"/>
      <c r="V1698" s="87"/>
      <c r="W1698" s="87"/>
      <c r="X1698" s="87"/>
      <c r="Y1698" s="87"/>
      <c r="Z1698" s="87"/>
      <c r="AA1698" s="87"/>
      <c r="AB1698" s="87"/>
      <c r="AC1698" s="87"/>
      <c r="AD1698" s="87"/>
      <c r="AE1698" s="87"/>
      <c r="AF1698" s="87"/>
      <c r="AG1698" s="87"/>
      <c r="AH1698" s="87"/>
      <c r="AI1698" s="87"/>
      <c r="AJ1698" s="87"/>
      <c r="AK1698" s="87"/>
      <c r="AL1698" s="87"/>
      <c r="AM1698" s="87"/>
      <c r="AN1698" s="87"/>
      <c r="AO1698" s="87"/>
      <c r="AP1698" s="87"/>
      <c r="AQ1698" s="87"/>
      <c r="AR1698" s="87"/>
      <c r="AS1698" s="87"/>
      <c r="AT1698" s="87"/>
      <c r="AU1698" s="87"/>
      <c r="AV1698" s="87"/>
      <c r="AW1698" s="87"/>
      <c r="AX1698" s="87"/>
      <c r="AY1698" s="87"/>
      <c r="AZ1698" s="87"/>
      <c r="BA1698" s="87"/>
      <c r="BB1698" s="87"/>
      <c r="BC1698" s="87"/>
      <c r="BD1698" s="87"/>
      <c r="BE1698" s="87"/>
      <c r="BF1698" s="87"/>
      <c r="BG1698" s="87"/>
      <c r="BH1698" s="87"/>
      <c r="BI1698" s="87"/>
      <c r="BJ1698" s="87"/>
      <c r="BK1698" s="87"/>
      <c r="BL1698" s="87"/>
      <c r="BM1698" s="87"/>
      <c r="BN1698" s="87"/>
      <c r="BO1698" s="87"/>
      <c r="BP1698" s="87"/>
      <c r="BQ1698" s="87"/>
      <c r="BR1698" s="87"/>
      <c r="BS1698" s="63"/>
    </row>
    <row r="1699" spans="4:71" s="64" customFormat="1" ht="9.75" customHeight="1" x14ac:dyDescent="0.3">
      <c r="D1699" s="87"/>
      <c r="E1699" s="87"/>
      <c r="F1699" s="87"/>
      <c r="G1699" s="87"/>
      <c r="H1699" s="87"/>
      <c r="I1699" s="87"/>
      <c r="J1699" s="87"/>
      <c r="K1699" s="87"/>
      <c r="L1699" s="87"/>
      <c r="M1699" s="87"/>
      <c r="N1699" s="87"/>
      <c r="O1699" s="87"/>
      <c r="P1699" s="87"/>
      <c r="Q1699" s="87"/>
      <c r="R1699" s="87"/>
      <c r="S1699" s="87"/>
      <c r="T1699" s="87"/>
      <c r="U1699" s="87"/>
      <c r="V1699" s="87"/>
      <c r="W1699" s="87"/>
      <c r="X1699" s="87"/>
      <c r="Y1699" s="87"/>
      <c r="Z1699" s="87"/>
      <c r="AA1699" s="87"/>
      <c r="AB1699" s="87"/>
      <c r="AC1699" s="87"/>
      <c r="AD1699" s="87"/>
      <c r="AE1699" s="87"/>
      <c r="AF1699" s="87"/>
      <c r="AG1699" s="87"/>
      <c r="AH1699" s="87"/>
      <c r="AI1699" s="87"/>
      <c r="AJ1699" s="87"/>
      <c r="AK1699" s="87"/>
      <c r="AL1699" s="87"/>
      <c r="AM1699" s="87"/>
      <c r="AN1699" s="87"/>
      <c r="AO1699" s="87"/>
      <c r="AP1699" s="87"/>
      <c r="AQ1699" s="87"/>
      <c r="AR1699" s="87"/>
      <c r="AS1699" s="87"/>
      <c r="AT1699" s="87"/>
      <c r="AU1699" s="87"/>
      <c r="AV1699" s="87"/>
      <c r="AW1699" s="87"/>
      <c r="AX1699" s="87"/>
      <c r="AY1699" s="87"/>
      <c r="AZ1699" s="87"/>
      <c r="BA1699" s="87"/>
      <c r="BB1699" s="87"/>
      <c r="BC1699" s="87"/>
      <c r="BD1699" s="87"/>
      <c r="BE1699" s="87"/>
      <c r="BF1699" s="87"/>
      <c r="BG1699" s="87"/>
      <c r="BH1699" s="87"/>
      <c r="BI1699" s="87"/>
      <c r="BJ1699" s="87"/>
      <c r="BK1699" s="87"/>
      <c r="BL1699" s="87"/>
      <c r="BM1699" s="87"/>
      <c r="BN1699" s="87"/>
      <c r="BO1699" s="87"/>
      <c r="BP1699" s="87"/>
      <c r="BQ1699" s="87"/>
      <c r="BR1699" s="87"/>
      <c r="BS1699" s="63"/>
    </row>
    <row r="1700" spans="4:71" s="64" customFormat="1" ht="9.75" customHeight="1" x14ac:dyDescent="0.3">
      <c r="D1700" s="87"/>
      <c r="E1700" s="87"/>
      <c r="F1700" s="87"/>
      <c r="G1700" s="87"/>
      <c r="H1700" s="87"/>
      <c r="I1700" s="87"/>
      <c r="J1700" s="87"/>
      <c r="K1700" s="87"/>
      <c r="L1700" s="87"/>
      <c r="M1700" s="87"/>
      <c r="N1700" s="87"/>
      <c r="O1700" s="87"/>
      <c r="P1700" s="87"/>
      <c r="Q1700" s="87"/>
      <c r="R1700" s="87"/>
      <c r="S1700" s="87"/>
      <c r="T1700" s="87"/>
      <c r="U1700" s="87"/>
      <c r="V1700" s="87"/>
      <c r="W1700" s="87"/>
      <c r="X1700" s="87"/>
      <c r="Y1700" s="87"/>
      <c r="Z1700" s="87"/>
      <c r="AA1700" s="87"/>
      <c r="AB1700" s="87"/>
      <c r="AC1700" s="87"/>
      <c r="AD1700" s="87"/>
      <c r="AE1700" s="87"/>
      <c r="AF1700" s="87"/>
      <c r="AG1700" s="87"/>
      <c r="AH1700" s="87"/>
      <c r="AI1700" s="87"/>
      <c r="AJ1700" s="87"/>
      <c r="AK1700" s="87"/>
      <c r="AL1700" s="87"/>
      <c r="AM1700" s="87"/>
      <c r="AN1700" s="87"/>
      <c r="AO1700" s="87"/>
      <c r="AP1700" s="87"/>
      <c r="AQ1700" s="87"/>
      <c r="AR1700" s="87"/>
      <c r="AS1700" s="87"/>
      <c r="AT1700" s="87"/>
      <c r="AU1700" s="87"/>
      <c r="AV1700" s="87"/>
      <c r="AW1700" s="87"/>
      <c r="AX1700" s="87"/>
      <c r="AY1700" s="87"/>
      <c r="AZ1700" s="87"/>
      <c r="BA1700" s="87"/>
      <c r="BB1700" s="87"/>
      <c r="BC1700" s="87"/>
      <c r="BD1700" s="87"/>
      <c r="BE1700" s="87"/>
      <c r="BF1700" s="87"/>
      <c r="BG1700" s="87"/>
      <c r="BH1700" s="87"/>
      <c r="BI1700" s="87"/>
      <c r="BJ1700" s="87"/>
      <c r="BK1700" s="87"/>
      <c r="BL1700" s="87"/>
      <c r="BM1700" s="87"/>
      <c r="BN1700" s="87"/>
      <c r="BO1700" s="87"/>
      <c r="BP1700" s="87"/>
      <c r="BQ1700" s="87"/>
      <c r="BR1700" s="87"/>
      <c r="BS1700" s="63"/>
    </row>
    <row r="1701" spans="4:71" s="64" customFormat="1" ht="9.75" customHeight="1" x14ac:dyDescent="0.3">
      <c r="D1701" s="87"/>
      <c r="E1701" s="87"/>
      <c r="F1701" s="87"/>
      <c r="G1701" s="87"/>
      <c r="H1701" s="87"/>
      <c r="I1701" s="87"/>
      <c r="J1701" s="87"/>
      <c r="K1701" s="87"/>
      <c r="L1701" s="87"/>
      <c r="M1701" s="87"/>
      <c r="N1701" s="87"/>
      <c r="O1701" s="87"/>
      <c r="P1701" s="87"/>
      <c r="Q1701" s="87"/>
      <c r="R1701" s="87"/>
      <c r="S1701" s="87"/>
      <c r="T1701" s="87"/>
      <c r="U1701" s="87"/>
      <c r="V1701" s="87"/>
      <c r="W1701" s="87"/>
      <c r="X1701" s="87"/>
      <c r="Y1701" s="87"/>
      <c r="Z1701" s="87"/>
      <c r="AA1701" s="87"/>
      <c r="AB1701" s="87"/>
      <c r="AC1701" s="87"/>
      <c r="AD1701" s="87"/>
      <c r="AE1701" s="87"/>
      <c r="AF1701" s="87"/>
      <c r="AG1701" s="87"/>
      <c r="AH1701" s="87"/>
      <c r="AI1701" s="87"/>
      <c r="AJ1701" s="87"/>
      <c r="AK1701" s="87"/>
      <c r="AL1701" s="87"/>
      <c r="AM1701" s="87"/>
      <c r="AN1701" s="87"/>
      <c r="AO1701" s="87"/>
      <c r="AP1701" s="87"/>
      <c r="AQ1701" s="87"/>
      <c r="AR1701" s="87"/>
      <c r="AS1701" s="87"/>
      <c r="AT1701" s="87"/>
      <c r="AU1701" s="87"/>
      <c r="AV1701" s="87"/>
      <c r="AW1701" s="87"/>
      <c r="AX1701" s="87"/>
      <c r="AY1701" s="87"/>
      <c r="AZ1701" s="87"/>
      <c r="BA1701" s="87"/>
      <c r="BB1701" s="87"/>
      <c r="BC1701" s="87"/>
      <c r="BD1701" s="87"/>
      <c r="BE1701" s="87"/>
      <c r="BF1701" s="87"/>
      <c r="BG1701" s="87"/>
      <c r="BH1701" s="87"/>
      <c r="BI1701" s="87"/>
      <c r="BJ1701" s="87"/>
      <c r="BK1701" s="87"/>
      <c r="BL1701" s="87"/>
      <c r="BM1701" s="87"/>
      <c r="BN1701" s="87"/>
      <c r="BO1701" s="87"/>
      <c r="BP1701" s="87"/>
      <c r="BQ1701" s="87"/>
      <c r="BR1701" s="87"/>
      <c r="BS1701" s="63"/>
    </row>
    <row r="1702" spans="4:71" s="64" customFormat="1" ht="9.75" customHeight="1" x14ac:dyDescent="0.3">
      <c r="D1702" s="87"/>
      <c r="E1702" s="87"/>
      <c r="F1702" s="87"/>
      <c r="G1702" s="87"/>
      <c r="H1702" s="87"/>
      <c r="I1702" s="87"/>
      <c r="J1702" s="87"/>
      <c r="K1702" s="87"/>
      <c r="L1702" s="87"/>
      <c r="M1702" s="87"/>
      <c r="N1702" s="87"/>
      <c r="O1702" s="87"/>
      <c r="P1702" s="87"/>
      <c r="Q1702" s="87"/>
      <c r="R1702" s="87"/>
      <c r="S1702" s="87"/>
      <c r="T1702" s="87"/>
      <c r="U1702" s="87"/>
      <c r="V1702" s="87"/>
      <c r="W1702" s="87"/>
      <c r="X1702" s="87"/>
      <c r="Y1702" s="87"/>
      <c r="Z1702" s="87"/>
      <c r="AA1702" s="87"/>
      <c r="AB1702" s="87"/>
      <c r="AC1702" s="87"/>
      <c r="AD1702" s="87"/>
      <c r="AE1702" s="87"/>
      <c r="AF1702" s="87"/>
      <c r="AG1702" s="87"/>
      <c r="AH1702" s="87"/>
      <c r="AI1702" s="87"/>
      <c r="AJ1702" s="87"/>
      <c r="AK1702" s="87"/>
      <c r="AL1702" s="87"/>
      <c r="AM1702" s="87"/>
      <c r="AN1702" s="87"/>
      <c r="AO1702" s="87"/>
      <c r="AP1702" s="87"/>
      <c r="AQ1702" s="87"/>
      <c r="AR1702" s="87"/>
      <c r="AS1702" s="87"/>
      <c r="AT1702" s="87"/>
      <c r="AU1702" s="87"/>
      <c r="AV1702" s="87"/>
      <c r="AW1702" s="87"/>
      <c r="AX1702" s="87"/>
      <c r="AY1702" s="87"/>
      <c r="AZ1702" s="87"/>
      <c r="BA1702" s="87"/>
      <c r="BB1702" s="87"/>
      <c r="BC1702" s="87"/>
      <c r="BD1702" s="87"/>
      <c r="BE1702" s="87"/>
      <c r="BF1702" s="87"/>
      <c r="BG1702" s="87"/>
      <c r="BH1702" s="87"/>
      <c r="BI1702" s="87"/>
      <c r="BJ1702" s="87"/>
      <c r="BK1702" s="87"/>
      <c r="BL1702" s="87"/>
      <c r="BM1702" s="87"/>
      <c r="BN1702" s="87"/>
      <c r="BO1702" s="87"/>
      <c r="BP1702" s="87"/>
      <c r="BQ1702" s="87"/>
      <c r="BR1702" s="87"/>
      <c r="BS1702" s="63"/>
    </row>
    <row r="1703" spans="4:71" s="64" customFormat="1" ht="9.75" customHeight="1" x14ac:dyDescent="0.3">
      <c r="D1703" s="87"/>
      <c r="E1703" s="87"/>
      <c r="F1703" s="87"/>
      <c r="G1703" s="87"/>
      <c r="H1703" s="87"/>
      <c r="I1703" s="87"/>
      <c r="J1703" s="87"/>
      <c r="K1703" s="87"/>
      <c r="L1703" s="87"/>
      <c r="M1703" s="87"/>
      <c r="N1703" s="87"/>
      <c r="O1703" s="87"/>
      <c r="P1703" s="87"/>
      <c r="Q1703" s="87"/>
      <c r="R1703" s="87"/>
      <c r="S1703" s="87"/>
      <c r="T1703" s="87"/>
      <c r="U1703" s="87"/>
      <c r="V1703" s="87"/>
      <c r="W1703" s="87"/>
      <c r="X1703" s="87"/>
      <c r="Y1703" s="87"/>
      <c r="Z1703" s="87"/>
      <c r="AA1703" s="87"/>
      <c r="AB1703" s="87"/>
      <c r="AC1703" s="87"/>
      <c r="AD1703" s="87"/>
      <c r="AE1703" s="87"/>
      <c r="AF1703" s="87"/>
      <c r="AG1703" s="87"/>
      <c r="AH1703" s="87"/>
      <c r="AI1703" s="87"/>
      <c r="AJ1703" s="87"/>
      <c r="AK1703" s="87"/>
      <c r="AL1703" s="87"/>
      <c r="AM1703" s="87"/>
      <c r="AN1703" s="87"/>
      <c r="AO1703" s="87"/>
      <c r="AP1703" s="87"/>
      <c r="AQ1703" s="87"/>
      <c r="AR1703" s="87"/>
      <c r="AS1703" s="87"/>
      <c r="AT1703" s="87"/>
      <c r="AU1703" s="87"/>
      <c r="AV1703" s="87"/>
      <c r="AW1703" s="87"/>
      <c r="AX1703" s="87"/>
      <c r="AY1703" s="87"/>
      <c r="AZ1703" s="87"/>
      <c r="BA1703" s="87"/>
      <c r="BB1703" s="87"/>
      <c r="BC1703" s="87"/>
      <c r="BD1703" s="87"/>
      <c r="BE1703" s="87"/>
      <c r="BF1703" s="87"/>
      <c r="BG1703" s="87"/>
      <c r="BH1703" s="87"/>
      <c r="BI1703" s="87"/>
      <c r="BJ1703" s="87"/>
      <c r="BK1703" s="87"/>
      <c r="BL1703" s="87"/>
      <c r="BM1703" s="87"/>
      <c r="BN1703" s="87"/>
      <c r="BO1703" s="87"/>
      <c r="BP1703" s="87"/>
      <c r="BQ1703" s="87"/>
      <c r="BR1703" s="87"/>
      <c r="BS1703" s="63"/>
    </row>
    <row r="1704" spans="4:71" s="64" customFormat="1" ht="9.75" customHeight="1" x14ac:dyDescent="0.3">
      <c r="D1704" s="87"/>
      <c r="E1704" s="87"/>
      <c r="F1704" s="87"/>
      <c r="G1704" s="87"/>
      <c r="H1704" s="87"/>
      <c r="I1704" s="87"/>
      <c r="J1704" s="87"/>
      <c r="K1704" s="87"/>
      <c r="L1704" s="87"/>
      <c r="M1704" s="87"/>
      <c r="N1704" s="87"/>
      <c r="O1704" s="87"/>
      <c r="P1704" s="87"/>
      <c r="Q1704" s="87"/>
      <c r="R1704" s="87"/>
      <c r="S1704" s="87"/>
      <c r="T1704" s="87"/>
      <c r="U1704" s="87"/>
      <c r="V1704" s="87"/>
      <c r="W1704" s="87"/>
      <c r="X1704" s="87"/>
      <c r="Y1704" s="87"/>
      <c r="Z1704" s="87"/>
      <c r="AA1704" s="87"/>
      <c r="AB1704" s="87"/>
      <c r="AC1704" s="87"/>
      <c r="AD1704" s="87"/>
      <c r="AE1704" s="87"/>
      <c r="AF1704" s="87"/>
      <c r="AG1704" s="87"/>
      <c r="AH1704" s="87"/>
      <c r="AI1704" s="87"/>
      <c r="AJ1704" s="87"/>
      <c r="AK1704" s="87"/>
      <c r="AL1704" s="87"/>
      <c r="AM1704" s="87"/>
      <c r="AN1704" s="87"/>
      <c r="AO1704" s="87"/>
      <c r="AP1704" s="87"/>
      <c r="AQ1704" s="87"/>
      <c r="AR1704" s="87"/>
      <c r="AS1704" s="87"/>
      <c r="AT1704" s="87"/>
      <c r="AU1704" s="87"/>
      <c r="AV1704" s="87"/>
      <c r="AW1704" s="87"/>
      <c r="AX1704" s="87"/>
      <c r="AY1704" s="87"/>
      <c r="AZ1704" s="87"/>
      <c r="BA1704" s="87"/>
      <c r="BB1704" s="87"/>
      <c r="BC1704" s="87"/>
      <c r="BD1704" s="87"/>
      <c r="BE1704" s="87"/>
      <c r="BF1704" s="87"/>
      <c r="BG1704" s="87"/>
      <c r="BH1704" s="87"/>
      <c r="BI1704" s="87"/>
      <c r="BJ1704" s="87"/>
      <c r="BK1704" s="87"/>
      <c r="BL1704" s="87"/>
      <c r="BM1704" s="87"/>
      <c r="BN1704" s="87"/>
      <c r="BO1704" s="87"/>
      <c r="BP1704" s="87"/>
      <c r="BQ1704" s="87"/>
      <c r="BR1704" s="87"/>
      <c r="BS1704" s="63"/>
    </row>
    <row r="1705" spans="4:71" s="64" customFormat="1" ht="9.75" customHeight="1" x14ac:dyDescent="0.3">
      <c r="D1705" s="87"/>
      <c r="E1705" s="87"/>
      <c r="F1705" s="87"/>
      <c r="G1705" s="87"/>
      <c r="H1705" s="87"/>
      <c r="I1705" s="87"/>
      <c r="J1705" s="87"/>
      <c r="K1705" s="87"/>
      <c r="L1705" s="87"/>
      <c r="M1705" s="87"/>
      <c r="N1705" s="87"/>
      <c r="O1705" s="87"/>
      <c r="P1705" s="87"/>
      <c r="Q1705" s="87"/>
      <c r="R1705" s="87"/>
      <c r="S1705" s="87"/>
      <c r="T1705" s="87"/>
      <c r="U1705" s="87"/>
      <c r="V1705" s="87"/>
      <c r="W1705" s="87"/>
      <c r="X1705" s="87"/>
      <c r="Y1705" s="87"/>
      <c r="Z1705" s="87"/>
      <c r="AA1705" s="87"/>
      <c r="AB1705" s="87"/>
      <c r="AC1705" s="87"/>
      <c r="AD1705" s="87"/>
      <c r="AE1705" s="87"/>
      <c r="AF1705" s="87"/>
      <c r="AG1705" s="87"/>
      <c r="AH1705" s="87"/>
      <c r="AI1705" s="87"/>
      <c r="AJ1705" s="87"/>
      <c r="AK1705" s="87"/>
      <c r="AL1705" s="87"/>
      <c r="AM1705" s="87"/>
      <c r="AN1705" s="87"/>
      <c r="AO1705" s="87"/>
      <c r="AP1705" s="87"/>
      <c r="AQ1705" s="87"/>
      <c r="AR1705" s="87"/>
      <c r="AS1705" s="87"/>
      <c r="AT1705" s="87"/>
      <c r="AU1705" s="87"/>
      <c r="AV1705" s="87"/>
      <c r="AW1705" s="87"/>
      <c r="AX1705" s="87"/>
      <c r="AY1705" s="87"/>
      <c r="AZ1705" s="87"/>
      <c r="BA1705" s="87"/>
      <c r="BB1705" s="87"/>
      <c r="BC1705" s="87"/>
      <c r="BD1705" s="87"/>
      <c r="BE1705" s="87"/>
      <c r="BF1705" s="87"/>
      <c r="BG1705" s="87"/>
      <c r="BH1705" s="87"/>
      <c r="BI1705" s="87"/>
      <c r="BJ1705" s="87"/>
      <c r="BK1705" s="87"/>
      <c r="BL1705" s="87"/>
      <c r="BM1705" s="87"/>
      <c r="BN1705" s="87"/>
      <c r="BO1705" s="87"/>
      <c r="BP1705" s="87"/>
      <c r="BQ1705" s="87"/>
      <c r="BR1705" s="87"/>
      <c r="BS1705" s="63"/>
    </row>
    <row r="1706" spans="4:71" s="64" customFormat="1" ht="9.75" customHeight="1" x14ac:dyDescent="0.3">
      <c r="D1706" s="87"/>
      <c r="E1706" s="87"/>
      <c r="F1706" s="87"/>
      <c r="G1706" s="87"/>
      <c r="H1706" s="87"/>
      <c r="I1706" s="87"/>
      <c r="J1706" s="87"/>
      <c r="K1706" s="87"/>
      <c r="L1706" s="87"/>
      <c r="M1706" s="87"/>
      <c r="N1706" s="87"/>
      <c r="O1706" s="87"/>
      <c r="P1706" s="87"/>
      <c r="Q1706" s="87"/>
      <c r="R1706" s="87"/>
      <c r="S1706" s="87"/>
      <c r="T1706" s="87"/>
      <c r="U1706" s="87"/>
      <c r="V1706" s="87"/>
      <c r="W1706" s="87"/>
      <c r="X1706" s="87"/>
      <c r="Y1706" s="87"/>
      <c r="Z1706" s="87"/>
      <c r="AA1706" s="87"/>
      <c r="AB1706" s="87"/>
      <c r="AC1706" s="87"/>
      <c r="AD1706" s="87"/>
      <c r="AE1706" s="87"/>
      <c r="AF1706" s="87"/>
      <c r="AG1706" s="87"/>
      <c r="AH1706" s="87"/>
      <c r="AI1706" s="87"/>
      <c r="AJ1706" s="87"/>
      <c r="AK1706" s="87"/>
      <c r="AL1706" s="87"/>
      <c r="AM1706" s="87"/>
      <c r="AN1706" s="87"/>
      <c r="AO1706" s="87"/>
      <c r="AP1706" s="87"/>
      <c r="AQ1706" s="87"/>
      <c r="AR1706" s="87"/>
      <c r="AS1706" s="87"/>
      <c r="AT1706" s="87"/>
      <c r="AU1706" s="87"/>
      <c r="AV1706" s="87"/>
      <c r="AW1706" s="87"/>
      <c r="AX1706" s="87"/>
      <c r="AY1706" s="87"/>
      <c r="AZ1706" s="87"/>
      <c r="BA1706" s="87"/>
      <c r="BB1706" s="87"/>
      <c r="BC1706" s="87"/>
      <c r="BD1706" s="87"/>
      <c r="BE1706" s="87"/>
      <c r="BF1706" s="87"/>
      <c r="BG1706" s="87"/>
      <c r="BH1706" s="87"/>
      <c r="BI1706" s="87"/>
      <c r="BJ1706" s="87"/>
      <c r="BK1706" s="87"/>
      <c r="BL1706" s="87"/>
      <c r="BM1706" s="87"/>
      <c r="BN1706" s="87"/>
      <c r="BO1706" s="87"/>
      <c r="BP1706" s="87"/>
      <c r="BQ1706" s="87"/>
      <c r="BR1706" s="87"/>
      <c r="BS1706" s="63"/>
    </row>
    <row r="1707" spans="4:71" s="64" customFormat="1" ht="9.75" customHeight="1" x14ac:dyDescent="0.3">
      <c r="D1707" s="87"/>
      <c r="E1707" s="87"/>
      <c r="F1707" s="87"/>
      <c r="G1707" s="87"/>
      <c r="H1707" s="87"/>
      <c r="I1707" s="87"/>
      <c r="J1707" s="87"/>
      <c r="K1707" s="87"/>
      <c r="L1707" s="87"/>
      <c r="M1707" s="87"/>
      <c r="N1707" s="87"/>
      <c r="O1707" s="87"/>
      <c r="P1707" s="87"/>
      <c r="Q1707" s="87"/>
      <c r="R1707" s="87"/>
      <c r="S1707" s="87"/>
      <c r="T1707" s="87"/>
      <c r="U1707" s="87"/>
      <c r="V1707" s="87"/>
      <c r="W1707" s="87"/>
      <c r="X1707" s="87"/>
      <c r="Y1707" s="87"/>
      <c r="Z1707" s="87"/>
      <c r="AA1707" s="87"/>
      <c r="AB1707" s="87"/>
      <c r="AC1707" s="87"/>
      <c r="AD1707" s="87"/>
      <c r="AE1707" s="87"/>
      <c r="AF1707" s="87"/>
      <c r="AG1707" s="87"/>
      <c r="AH1707" s="87"/>
      <c r="AI1707" s="87"/>
      <c r="AJ1707" s="87"/>
      <c r="AK1707" s="87"/>
      <c r="AL1707" s="87"/>
      <c r="AM1707" s="87"/>
      <c r="AN1707" s="87"/>
      <c r="AO1707" s="87"/>
      <c r="AP1707" s="87"/>
      <c r="AQ1707" s="87"/>
      <c r="AR1707" s="87"/>
      <c r="AS1707" s="87"/>
      <c r="AT1707" s="87"/>
      <c r="AU1707" s="87"/>
      <c r="AV1707" s="87"/>
      <c r="AW1707" s="87"/>
      <c r="AX1707" s="87"/>
      <c r="AY1707" s="87"/>
      <c r="AZ1707" s="87"/>
      <c r="BA1707" s="87"/>
      <c r="BB1707" s="87"/>
      <c r="BC1707" s="87"/>
      <c r="BD1707" s="87"/>
      <c r="BE1707" s="87"/>
      <c r="BF1707" s="87"/>
      <c r="BG1707" s="87"/>
      <c r="BH1707" s="87"/>
      <c r="BI1707" s="87"/>
      <c r="BJ1707" s="87"/>
      <c r="BK1707" s="87"/>
      <c r="BL1707" s="87"/>
      <c r="BM1707" s="87"/>
      <c r="BN1707" s="87"/>
      <c r="BO1707" s="87"/>
      <c r="BP1707" s="87"/>
      <c r="BQ1707" s="87"/>
      <c r="BR1707" s="87"/>
      <c r="BS1707" s="63"/>
    </row>
    <row r="1708" spans="4:71" s="64" customFormat="1" ht="9.75" customHeight="1" x14ac:dyDescent="0.3">
      <c r="D1708" s="87"/>
      <c r="E1708" s="87"/>
      <c r="F1708" s="87"/>
      <c r="G1708" s="87"/>
      <c r="H1708" s="87"/>
      <c r="I1708" s="87"/>
      <c r="J1708" s="87"/>
      <c r="K1708" s="87"/>
      <c r="L1708" s="87"/>
      <c r="M1708" s="87"/>
      <c r="N1708" s="87"/>
      <c r="O1708" s="87"/>
      <c r="P1708" s="87"/>
      <c r="Q1708" s="87"/>
      <c r="R1708" s="87"/>
      <c r="S1708" s="87"/>
      <c r="T1708" s="87"/>
      <c r="U1708" s="87"/>
      <c r="V1708" s="87"/>
      <c r="W1708" s="87"/>
      <c r="X1708" s="87"/>
      <c r="Y1708" s="87"/>
      <c r="Z1708" s="87"/>
      <c r="AA1708" s="87"/>
      <c r="AB1708" s="87"/>
      <c r="AC1708" s="87"/>
      <c r="AD1708" s="87"/>
      <c r="AE1708" s="87"/>
      <c r="AF1708" s="87"/>
      <c r="AG1708" s="87"/>
      <c r="AH1708" s="87"/>
      <c r="AI1708" s="87"/>
      <c r="AJ1708" s="87"/>
      <c r="AK1708" s="87"/>
      <c r="AL1708" s="87"/>
      <c r="AM1708" s="87"/>
      <c r="AN1708" s="87"/>
      <c r="AO1708" s="87"/>
      <c r="AP1708" s="87"/>
      <c r="AQ1708" s="87"/>
      <c r="AR1708" s="87"/>
      <c r="AS1708" s="87"/>
      <c r="AT1708" s="87"/>
      <c r="AU1708" s="87"/>
      <c r="AV1708" s="87"/>
      <c r="AW1708" s="87"/>
      <c r="AX1708" s="87"/>
      <c r="AY1708" s="87"/>
      <c r="AZ1708" s="87"/>
      <c r="BA1708" s="87"/>
      <c r="BB1708" s="87"/>
      <c r="BC1708" s="87"/>
      <c r="BD1708" s="87"/>
      <c r="BE1708" s="87"/>
      <c r="BF1708" s="87"/>
      <c r="BG1708" s="87"/>
      <c r="BH1708" s="87"/>
      <c r="BI1708" s="87"/>
      <c r="BJ1708" s="87"/>
      <c r="BK1708" s="87"/>
      <c r="BL1708" s="87"/>
      <c r="BM1708" s="87"/>
      <c r="BN1708" s="87"/>
      <c r="BO1708" s="87"/>
      <c r="BP1708" s="87"/>
      <c r="BQ1708" s="87"/>
      <c r="BR1708" s="87"/>
      <c r="BS1708" s="63"/>
    </row>
    <row r="1709" spans="4:71" s="64" customFormat="1" ht="9.75" customHeight="1" x14ac:dyDescent="0.3">
      <c r="D1709" s="87"/>
      <c r="E1709" s="87"/>
      <c r="F1709" s="87"/>
      <c r="G1709" s="87"/>
      <c r="H1709" s="87"/>
      <c r="I1709" s="87"/>
      <c r="J1709" s="87"/>
      <c r="K1709" s="87"/>
      <c r="L1709" s="87"/>
      <c r="M1709" s="87"/>
      <c r="N1709" s="87"/>
      <c r="O1709" s="87"/>
      <c r="P1709" s="87"/>
      <c r="Q1709" s="87"/>
      <c r="R1709" s="87"/>
      <c r="S1709" s="87"/>
      <c r="T1709" s="87"/>
      <c r="U1709" s="87"/>
      <c r="V1709" s="87"/>
      <c r="W1709" s="87"/>
      <c r="X1709" s="87"/>
      <c r="Y1709" s="87"/>
      <c r="Z1709" s="87"/>
      <c r="AA1709" s="87"/>
      <c r="AB1709" s="87"/>
      <c r="AC1709" s="87"/>
      <c r="AD1709" s="87"/>
      <c r="AE1709" s="87"/>
      <c r="AF1709" s="87"/>
      <c r="AG1709" s="87"/>
      <c r="AH1709" s="87"/>
      <c r="AI1709" s="87"/>
      <c r="AJ1709" s="87"/>
      <c r="AK1709" s="87"/>
      <c r="AL1709" s="87"/>
      <c r="AM1709" s="87"/>
      <c r="AN1709" s="87"/>
      <c r="AO1709" s="87"/>
      <c r="AP1709" s="87"/>
      <c r="AQ1709" s="87"/>
      <c r="AR1709" s="87"/>
      <c r="AS1709" s="87"/>
      <c r="AT1709" s="87"/>
      <c r="AU1709" s="87"/>
      <c r="AV1709" s="87"/>
      <c r="AW1709" s="87"/>
      <c r="AX1709" s="87"/>
      <c r="AY1709" s="87"/>
      <c r="AZ1709" s="87"/>
      <c r="BA1709" s="87"/>
      <c r="BB1709" s="87"/>
      <c r="BC1709" s="87"/>
      <c r="BD1709" s="87"/>
      <c r="BE1709" s="87"/>
      <c r="BF1709" s="87"/>
      <c r="BG1709" s="87"/>
      <c r="BH1709" s="87"/>
      <c r="BI1709" s="87"/>
      <c r="BJ1709" s="87"/>
      <c r="BK1709" s="87"/>
      <c r="BL1709" s="87"/>
      <c r="BM1709" s="87"/>
      <c r="BN1709" s="87"/>
      <c r="BO1709" s="87"/>
      <c r="BP1709" s="87"/>
      <c r="BQ1709" s="87"/>
      <c r="BR1709" s="87"/>
      <c r="BS1709" s="63"/>
    </row>
    <row r="1710" spans="4:71" s="64" customFormat="1" ht="9.75" customHeight="1" x14ac:dyDescent="0.3">
      <c r="D1710" s="87"/>
      <c r="E1710" s="87"/>
      <c r="F1710" s="87"/>
      <c r="G1710" s="87"/>
      <c r="H1710" s="87"/>
      <c r="I1710" s="87"/>
      <c r="J1710" s="87"/>
      <c r="K1710" s="87"/>
      <c r="L1710" s="87"/>
      <c r="M1710" s="87"/>
      <c r="N1710" s="87"/>
      <c r="O1710" s="87"/>
      <c r="P1710" s="87"/>
      <c r="Q1710" s="87"/>
      <c r="R1710" s="87"/>
      <c r="S1710" s="87"/>
      <c r="T1710" s="87"/>
      <c r="U1710" s="87"/>
      <c r="V1710" s="87"/>
      <c r="W1710" s="87"/>
      <c r="X1710" s="87"/>
      <c r="Y1710" s="87"/>
      <c r="Z1710" s="87"/>
      <c r="AA1710" s="87"/>
      <c r="AB1710" s="87"/>
      <c r="AC1710" s="87"/>
      <c r="AD1710" s="87"/>
      <c r="AE1710" s="87"/>
      <c r="AF1710" s="87"/>
      <c r="AG1710" s="87"/>
      <c r="AH1710" s="87"/>
      <c r="AI1710" s="87"/>
      <c r="AJ1710" s="87"/>
      <c r="AK1710" s="87"/>
      <c r="AL1710" s="87"/>
      <c r="AM1710" s="87"/>
      <c r="AN1710" s="87"/>
      <c r="AO1710" s="87"/>
      <c r="AP1710" s="87"/>
      <c r="AQ1710" s="87"/>
      <c r="AR1710" s="87"/>
      <c r="AS1710" s="87"/>
      <c r="AT1710" s="87"/>
      <c r="AU1710" s="87"/>
      <c r="AV1710" s="87"/>
      <c r="AW1710" s="87"/>
      <c r="AX1710" s="87"/>
      <c r="AY1710" s="87"/>
      <c r="AZ1710" s="87"/>
      <c r="BA1710" s="87"/>
      <c r="BB1710" s="87"/>
      <c r="BC1710" s="87"/>
      <c r="BD1710" s="87"/>
      <c r="BE1710" s="87"/>
      <c r="BF1710" s="87"/>
      <c r="BG1710" s="87"/>
      <c r="BH1710" s="87"/>
      <c r="BI1710" s="87"/>
      <c r="BJ1710" s="87"/>
      <c r="BK1710" s="87"/>
      <c r="BL1710" s="87"/>
      <c r="BM1710" s="87"/>
      <c r="BN1710" s="87"/>
      <c r="BO1710" s="87"/>
      <c r="BP1710" s="87"/>
      <c r="BQ1710" s="87"/>
      <c r="BR1710" s="87"/>
      <c r="BS1710" s="63"/>
    </row>
    <row r="1711" spans="4:71" s="64" customFormat="1" ht="9.75" customHeight="1" x14ac:dyDescent="0.3">
      <c r="D1711" s="87"/>
      <c r="E1711" s="87"/>
      <c r="F1711" s="87"/>
      <c r="G1711" s="87"/>
      <c r="H1711" s="87"/>
      <c r="I1711" s="87"/>
      <c r="J1711" s="87"/>
      <c r="K1711" s="87"/>
      <c r="L1711" s="87"/>
      <c r="M1711" s="87"/>
      <c r="N1711" s="87"/>
      <c r="O1711" s="87"/>
      <c r="P1711" s="87"/>
      <c r="Q1711" s="87"/>
      <c r="R1711" s="87"/>
      <c r="S1711" s="87"/>
      <c r="T1711" s="87"/>
      <c r="U1711" s="87"/>
      <c r="V1711" s="87"/>
      <c r="W1711" s="87"/>
      <c r="X1711" s="87"/>
      <c r="Y1711" s="87"/>
      <c r="Z1711" s="87"/>
      <c r="AA1711" s="87"/>
      <c r="AB1711" s="87"/>
      <c r="AC1711" s="87"/>
      <c r="AD1711" s="87"/>
      <c r="AE1711" s="87"/>
      <c r="AF1711" s="87"/>
      <c r="AG1711" s="87"/>
      <c r="AH1711" s="87"/>
      <c r="AI1711" s="87"/>
      <c r="AJ1711" s="87"/>
      <c r="AK1711" s="87"/>
      <c r="AL1711" s="87"/>
      <c r="AM1711" s="87"/>
      <c r="AN1711" s="87"/>
      <c r="AO1711" s="87"/>
      <c r="AP1711" s="87"/>
      <c r="AQ1711" s="87"/>
      <c r="AR1711" s="87"/>
      <c r="AS1711" s="87"/>
      <c r="AT1711" s="87"/>
      <c r="AU1711" s="87"/>
      <c r="AV1711" s="87"/>
      <c r="AW1711" s="87"/>
      <c r="AX1711" s="87"/>
      <c r="AY1711" s="87"/>
      <c r="AZ1711" s="87"/>
      <c r="BA1711" s="87"/>
      <c r="BB1711" s="87"/>
      <c r="BC1711" s="87"/>
      <c r="BD1711" s="87"/>
      <c r="BE1711" s="87"/>
      <c r="BF1711" s="87"/>
      <c r="BG1711" s="87"/>
      <c r="BH1711" s="87"/>
      <c r="BI1711" s="87"/>
      <c r="BJ1711" s="87"/>
      <c r="BK1711" s="87"/>
      <c r="BL1711" s="87"/>
      <c r="BM1711" s="87"/>
      <c r="BN1711" s="87"/>
      <c r="BO1711" s="87"/>
      <c r="BP1711" s="87"/>
      <c r="BQ1711" s="87"/>
      <c r="BR1711" s="87"/>
      <c r="BS1711" s="63"/>
    </row>
    <row r="1712" spans="4:71" s="64" customFormat="1" ht="9.75" customHeight="1" x14ac:dyDescent="0.3">
      <c r="D1712" s="87"/>
      <c r="E1712" s="87"/>
      <c r="F1712" s="87"/>
      <c r="G1712" s="87"/>
      <c r="H1712" s="87"/>
      <c r="I1712" s="87"/>
      <c r="J1712" s="87"/>
      <c r="K1712" s="87"/>
      <c r="L1712" s="87"/>
      <c r="M1712" s="87"/>
      <c r="N1712" s="87"/>
      <c r="O1712" s="87"/>
      <c r="P1712" s="87"/>
      <c r="Q1712" s="87"/>
      <c r="R1712" s="87"/>
      <c r="S1712" s="87"/>
      <c r="T1712" s="87"/>
      <c r="U1712" s="87"/>
      <c r="V1712" s="87"/>
      <c r="W1712" s="87"/>
      <c r="X1712" s="87"/>
      <c r="Y1712" s="87"/>
      <c r="Z1712" s="87"/>
      <c r="AA1712" s="87"/>
      <c r="AB1712" s="87"/>
      <c r="AC1712" s="87"/>
      <c r="AD1712" s="87"/>
      <c r="AE1712" s="87"/>
      <c r="AF1712" s="87"/>
      <c r="AG1712" s="87"/>
      <c r="AH1712" s="87"/>
      <c r="AI1712" s="87"/>
      <c r="AJ1712" s="87"/>
      <c r="AK1712" s="87"/>
      <c r="AL1712" s="87"/>
      <c r="AM1712" s="87"/>
      <c r="AN1712" s="87"/>
      <c r="AO1712" s="87"/>
      <c r="AP1712" s="87"/>
      <c r="AQ1712" s="87"/>
      <c r="AR1712" s="87"/>
      <c r="AS1712" s="87"/>
      <c r="AT1712" s="87"/>
      <c r="AU1712" s="87"/>
      <c r="AV1712" s="87"/>
      <c r="AW1712" s="87"/>
      <c r="AX1712" s="87"/>
      <c r="AY1712" s="87"/>
      <c r="AZ1712" s="87"/>
      <c r="BA1712" s="87"/>
      <c r="BB1712" s="87"/>
      <c r="BC1712" s="87"/>
      <c r="BD1712" s="87"/>
      <c r="BE1712" s="87"/>
      <c r="BF1712" s="87"/>
      <c r="BG1712" s="87"/>
      <c r="BH1712" s="87"/>
      <c r="BI1712" s="87"/>
      <c r="BJ1712" s="87"/>
      <c r="BK1712" s="87"/>
      <c r="BL1712" s="87"/>
      <c r="BM1712" s="87"/>
      <c r="BN1712" s="87"/>
      <c r="BO1712" s="87"/>
      <c r="BP1712" s="87"/>
      <c r="BQ1712" s="87"/>
      <c r="BR1712" s="87"/>
      <c r="BS1712" s="63"/>
    </row>
    <row r="1713" spans="4:71" s="64" customFormat="1" ht="9.75" customHeight="1" x14ac:dyDescent="0.3">
      <c r="D1713" s="87"/>
      <c r="E1713" s="87"/>
      <c r="F1713" s="87"/>
      <c r="G1713" s="87"/>
      <c r="H1713" s="87"/>
      <c r="I1713" s="87"/>
      <c r="J1713" s="87"/>
      <c r="K1713" s="87"/>
      <c r="L1713" s="87"/>
      <c r="M1713" s="87"/>
      <c r="N1713" s="87"/>
      <c r="O1713" s="87"/>
      <c r="P1713" s="87"/>
      <c r="Q1713" s="87"/>
      <c r="R1713" s="87"/>
      <c r="S1713" s="87"/>
      <c r="T1713" s="87"/>
      <c r="U1713" s="87"/>
      <c r="V1713" s="87"/>
      <c r="W1713" s="87"/>
      <c r="X1713" s="87"/>
      <c r="Y1713" s="87"/>
      <c r="Z1713" s="87"/>
      <c r="AA1713" s="87"/>
      <c r="AB1713" s="87"/>
      <c r="AC1713" s="87"/>
      <c r="AD1713" s="87"/>
      <c r="AE1713" s="87"/>
      <c r="AF1713" s="87"/>
      <c r="AG1713" s="87"/>
      <c r="AH1713" s="87"/>
      <c r="AI1713" s="87"/>
      <c r="AJ1713" s="87"/>
      <c r="AK1713" s="87"/>
      <c r="AL1713" s="87"/>
      <c r="AM1713" s="87"/>
      <c r="AN1713" s="87"/>
      <c r="AO1713" s="87"/>
      <c r="AP1713" s="87"/>
      <c r="AQ1713" s="87"/>
      <c r="AR1713" s="87"/>
      <c r="AS1713" s="87"/>
      <c r="AT1713" s="87"/>
      <c r="AU1713" s="87"/>
      <c r="AV1713" s="87"/>
      <c r="AW1713" s="87"/>
      <c r="AX1713" s="87"/>
      <c r="AY1713" s="87"/>
      <c r="AZ1713" s="87"/>
      <c r="BA1713" s="87"/>
      <c r="BB1713" s="87"/>
      <c r="BC1713" s="87"/>
      <c r="BD1713" s="87"/>
      <c r="BE1713" s="87"/>
      <c r="BF1713" s="87"/>
      <c r="BG1713" s="87"/>
      <c r="BH1713" s="87"/>
      <c r="BI1713" s="87"/>
      <c r="BJ1713" s="87"/>
      <c r="BK1713" s="87"/>
      <c r="BL1713" s="87"/>
      <c r="BM1713" s="87"/>
      <c r="BN1713" s="87"/>
      <c r="BO1713" s="87"/>
      <c r="BP1713" s="87"/>
      <c r="BQ1713" s="87"/>
      <c r="BR1713" s="87"/>
      <c r="BS1713" s="63"/>
    </row>
    <row r="1714" spans="4:71" s="64" customFormat="1" ht="9.75" customHeight="1" x14ac:dyDescent="0.3">
      <c r="D1714" s="87"/>
      <c r="E1714" s="87"/>
      <c r="F1714" s="87"/>
      <c r="G1714" s="87"/>
      <c r="H1714" s="87"/>
      <c r="I1714" s="87"/>
      <c r="J1714" s="87"/>
      <c r="K1714" s="87"/>
      <c r="L1714" s="87"/>
      <c r="M1714" s="87"/>
      <c r="N1714" s="87"/>
      <c r="O1714" s="87"/>
      <c r="P1714" s="87"/>
      <c r="Q1714" s="87"/>
      <c r="R1714" s="87"/>
      <c r="S1714" s="87"/>
      <c r="T1714" s="87"/>
      <c r="U1714" s="87"/>
      <c r="V1714" s="87"/>
      <c r="W1714" s="87"/>
      <c r="X1714" s="87"/>
      <c r="Y1714" s="87"/>
      <c r="Z1714" s="87"/>
      <c r="AA1714" s="87"/>
      <c r="AB1714" s="87"/>
      <c r="AC1714" s="87"/>
      <c r="AD1714" s="87"/>
      <c r="AE1714" s="87"/>
      <c r="AF1714" s="87"/>
      <c r="AG1714" s="87"/>
      <c r="AH1714" s="87"/>
      <c r="AI1714" s="87"/>
      <c r="AJ1714" s="87"/>
      <c r="AK1714" s="87"/>
      <c r="AL1714" s="87"/>
      <c r="AM1714" s="87"/>
      <c r="AN1714" s="87"/>
      <c r="AO1714" s="87"/>
      <c r="AP1714" s="87"/>
      <c r="AQ1714" s="87"/>
      <c r="AR1714" s="87"/>
      <c r="AS1714" s="87"/>
      <c r="AT1714" s="87"/>
      <c r="AU1714" s="87"/>
      <c r="AV1714" s="87"/>
      <c r="AW1714" s="87"/>
      <c r="AX1714" s="87"/>
      <c r="AY1714" s="87"/>
      <c r="AZ1714" s="87"/>
      <c r="BA1714" s="87"/>
      <c r="BB1714" s="87"/>
      <c r="BC1714" s="87"/>
      <c r="BD1714" s="87"/>
      <c r="BE1714" s="87"/>
      <c r="BF1714" s="87"/>
      <c r="BG1714" s="87"/>
      <c r="BH1714" s="87"/>
      <c r="BI1714" s="87"/>
      <c r="BJ1714" s="87"/>
      <c r="BK1714" s="87"/>
      <c r="BL1714" s="87"/>
      <c r="BM1714" s="87"/>
      <c r="BN1714" s="87"/>
      <c r="BO1714" s="87"/>
      <c r="BP1714" s="87"/>
      <c r="BQ1714" s="87"/>
      <c r="BR1714" s="87"/>
      <c r="BS1714" s="63"/>
    </row>
    <row r="1715" spans="4:71" s="64" customFormat="1" ht="9.75" customHeight="1" x14ac:dyDescent="0.3">
      <c r="D1715" s="87"/>
      <c r="E1715" s="87"/>
      <c r="F1715" s="87"/>
      <c r="G1715" s="87"/>
      <c r="H1715" s="87"/>
      <c r="I1715" s="87"/>
      <c r="J1715" s="87"/>
      <c r="K1715" s="87"/>
      <c r="L1715" s="87"/>
      <c r="M1715" s="87"/>
      <c r="N1715" s="87"/>
      <c r="O1715" s="87"/>
      <c r="P1715" s="87"/>
      <c r="Q1715" s="87"/>
      <c r="R1715" s="87"/>
      <c r="S1715" s="87"/>
      <c r="T1715" s="87"/>
      <c r="U1715" s="87"/>
      <c r="V1715" s="87"/>
      <c r="W1715" s="87"/>
      <c r="X1715" s="87"/>
      <c r="Y1715" s="87"/>
      <c r="Z1715" s="87"/>
      <c r="AA1715" s="87"/>
      <c r="AB1715" s="87"/>
      <c r="AC1715" s="87"/>
      <c r="AD1715" s="87"/>
      <c r="AE1715" s="87"/>
      <c r="AF1715" s="87"/>
      <c r="AG1715" s="87"/>
      <c r="AH1715" s="87"/>
      <c r="AI1715" s="87"/>
      <c r="AJ1715" s="87"/>
      <c r="AK1715" s="87"/>
      <c r="AL1715" s="87"/>
      <c r="AM1715" s="87"/>
      <c r="AN1715" s="87"/>
      <c r="AO1715" s="87"/>
      <c r="AP1715" s="87"/>
      <c r="AQ1715" s="87"/>
      <c r="AR1715" s="87"/>
      <c r="AS1715" s="87"/>
      <c r="AT1715" s="87"/>
      <c r="AU1715" s="87"/>
      <c r="AV1715" s="87"/>
      <c r="AW1715" s="87"/>
      <c r="AX1715" s="87"/>
      <c r="AY1715" s="87"/>
      <c r="AZ1715" s="87"/>
      <c r="BA1715" s="87"/>
      <c r="BB1715" s="87"/>
      <c r="BC1715" s="87"/>
      <c r="BD1715" s="87"/>
      <c r="BE1715" s="87"/>
      <c r="BF1715" s="87"/>
      <c r="BG1715" s="87"/>
      <c r="BH1715" s="87"/>
      <c r="BI1715" s="87"/>
      <c r="BJ1715" s="87"/>
      <c r="BK1715" s="87"/>
      <c r="BL1715" s="87"/>
      <c r="BM1715" s="87"/>
      <c r="BN1715" s="87"/>
      <c r="BO1715" s="87"/>
      <c r="BP1715" s="87"/>
      <c r="BQ1715" s="87"/>
      <c r="BR1715" s="87"/>
      <c r="BS1715" s="63"/>
    </row>
    <row r="1716" spans="4:71" s="64" customFormat="1" ht="9.75" customHeight="1" x14ac:dyDescent="0.3">
      <c r="D1716" s="87"/>
      <c r="E1716" s="87"/>
      <c r="F1716" s="87"/>
      <c r="G1716" s="87"/>
      <c r="H1716" s="87"/>
      <c r="I1716" s="87"/>
      <c r="J1716" s="87"/>
      <c r="K1716" s="87"/>
      <c r="L1716" s="87"/>
      <c r="M1716" s="87"/>
      <c r="N1716" s="87"/>
      <c r="O1716" s="87"/>
      <c r="P1716" s="87"/>
      <c r="Q1716" s="87"/>
      <c r="R1716" s="87"/>
      <c r="S1716" s="87"/>
      <c r="T1716" s="87"/>
      <c r="U1716" s="87"/>
      <c r="V1716" s="87"/>
      <c r="W1716" s="87"/>
      <c r="X1716" s="87"/>
      <c r="Y1716" s="87"/>
      <c r="Z1716" s="87"/>
      <c r="AA1716" s="87"/>
      <c r="AB1716" s="87"/>
      <c r="AC1716" s="87"/>
      <c r="AD1716" s="87"/>
      <c r="AE1716" s="87"/>
      <c r="AF1716" s="87"/>
      <c r="AG1716" s="87"/>
      <c r="AH1716" s="87"/>
      <c r="AI1716" s="87"/>
      <c r="AJ1716" s="87"/>
      <c r="AK1716" s="87"/>
      <c r="AL1716" s="87"/>
      <c r="AM1716" s="87"/>
      <c r="AN1716" s="87"/>
      <c r="AO1716" s="87"/>
      <c r="AP1716" s="87"/>
      <c r="AQ1716" s="87"/>
      <c r="AR1716" s="87"/>
      <c r="AS1716" s="87"/>
      <c r="AT1716" s="87"/>
      <c r="AU1716" s="87"/>
      <c r="AV1716" s="87"/>
      <c r="AW1716" s="87"/>
      <c r="AX1716" s="87"/>
      <c r="AY1716" s="87"/>
      <c r="AZ1716" s="87"/>
      <c r="BA1716" s="87"/>
      <c r="BB1716" s="87"/>
      <c r="BC1716" s="87"/>
      <c r="BD1716" s="87"/>
      <c r="BE1716" s="87"/>
      <c r="BF1716" s="87"/>
      <c r="BG1716" s="87"/>
      <c r="BH1716" s="87"/>
      <c r="BI1716" s="87"/>
      <c r="BJ1716" s="87"/>
      <c r="BK1716" s="87"/>
      <c r="BL1716" s="87"/>
      <c r="BM1716" s="87"/>
      <c r="BN1716" s="87"/>
      <c r="BO1716" s="87"/>
      <c r="BP1716" s="87"/>
      <c r="BQ1716" s="87"/>
      <c r="BR1716" s="87"/>
      <c r="BS1716" s="63"/>
    </row>
    <row r="1717" spans="4:71" s="64" customFormat="1" ht="9.75" customHeight="1" x14ac:dyDescent="0.3">
      <c r="D1717" s="87"/>
      <c r="E1717" s="87"/>
      <c r="F1717" s="87"/>
      <c r="G1717" s="87"/>
      <c r="H1717" s="87"/>
      <c r="I1717" s="87"/>
      <c r="J1717" s="87"/>
      <c r="K1717" s="87"/>
      <c r="L1717" s="87"/>
      <c r="M1717" s="87"/>
      <c r="N1717" s="87"/>
      <c r="O1717" s="87"/>
      <c r="P1717" s="87"/>
      <c r="Q1717" s="87"/>
      <c r="R1717" s="87"/>
      <c r="S1717" s="87"/>
      <c r="T1717" s="87"/>
      <c r="U1717" s="87"/>
      <c r="V1717" s="87"/>
      <c r="W1717" s="87"/>
      <c r="X1717" s="87"/>
      <c r="Y1717" s="87"/>
      <c r="Z1717" s="87"/>
      <c r="AA1717" s="87"/>
      <c r="AB1717" s="87"/>
      <c r="AC1717" s="87"/>
      <c r="AD1717" s="87"/>
      <c r="AE1717" s="87"/>
      <c r="AF1717" s="87"/>
      <c r="AG1717" s="87"/>
      <c r="AH1717" s="87"/>
      <c r="AI1717" s="87"/>
      <c r="AJ1717" s="87"/>
      <c r="AK1717" s="87"/>
      <c r="AL1717" s="87"/>
      <c r="AM1717" s="87"/>
      <c r="AN1717" s="87"/>
      <c r="AO1717" s="87"/>
      <c r="AP1717" s="87"/>
      <c r="AQ1717" s="87"/>
      <c r="AR1717" s="87"/>
      <c r="AS1717" s="87"/>
      <c r="AT1717" s="87"/>
      <c r="AU1717" s="87"/>
      <c r="AV1717" s="87"/>
      <c r="AW1717" s="87"/>
      <c r="AX1717" s="87"/>
      <c r="AY1717" s="87"/>
      <c r="AZ1717" s="87"/>
      <c r="BA1717" s="87"/>
      <c r="BB1717" s="87"/>
      <c r="BC1717" s="87"/>
      <c r="BD1717" s="87"/>
      <c r="BE1717" s="87"/>
      <c r="BF1717" s="87"/>
      <c r="BG1717" s="87"/>
      <c r="BH1717" s="87"/>
      <c r="BI1717" s="87"/>
      <c r="BJ1717" s="87"/>
      <c r="BK1717" s="87"/>
      <c r="BL1717" s="87"/>
      <c r="BM1717" s="87"/>
      <c r="BN1717" s="87"/>
      <c r="BO1717" s="87"/>
      <c r="BP1717" s="87"/>
      <c r="BQ1717" s="87"/>
      <c r="BR1717" s="87"/>
      <c r="BS1717" s="63"/>
    </row>
    <row r="1718" spans="4:71" s="64" customFormat="1" ht="9.75" customHeight="1" x14ac:dyDescent="0.3">
      <c r="D1718" s="87"/>
      <c r="E1718" s="87"/>
      <c r="F1718" s="87"/>
      <c r="G1718" s="87"/>
      <c r="H1718" s="87"/>
      <c r="I1718" s="87"/>
      <c r="J1718" s="87"/>
      <c r="K1718" s="87"/>
      <c r="L1718" s="87"/>
      <c r="M1718" s="87"/>
      <c r="N1718" s="87"/>
      <c r="O1718" s="87"/>
      <c r="P1718" s="87"/>
      <c r="Q1718" s="87"/>
      <c r="R1718" s="87"/>
      <c r="S1718" s="87"/>
      <c r="T1718" s="87"/>
      <c r="U1718" s="87"/>
      <c r="V1718" s="87"/>
      <c r="W1718" s="87"/>
      <c r="X1718" s="87"/>
      <c r="Y1718" s="87"/>
      <c r="Z1718" s="87"/>
      <c r="AA1718" s="87"/>
      <c r="AB1718" s="87"/>
      <c r="AC1718" s="87"/>
      <c r="AD1718" s="87"/>
      <c r="AE1718" s="87"/>
      <c r="AF1718" s="87"/>
      <c r="AG1718" s="87"/>
      <c r="AH1718" s="87"/>
      <c r="AI1718" s="87"/>
      <c r="AJ1718" s="87"/>
      <c r="AK1718" s="87"/>
      <c r="AL1718" s="87"/>
      <c r="AM1718" s="87"/>
      <c r="AN1718" s="87"/>
      <c r="AO1718" s="87"/>
      <c r="AP1718" s="87"/>
      <c r="AQ1718" s="87"/>
      <c r="AR1718" s="87"/>
      <c r="AS1718" s="87"/>
      <c r="AT1718" s="87"/>
      <c r="AU1718" s="87"/>
      <c r="AV1718" s="87"/>
      <c r="AW1718" s="87"/>
      <c r="AX1718" s="87"/>
      <c r="AY1718" s="87"/>
      <c r="AZ1718" s="87"/>
      <c r="BA1718" s="87"/>
      <c r="BB1718" s="87"/>
      <c r="BC1718" s="87"/>
      <c r="BD1718" s="87"/>
      <c r="BE1718" s="87"/>
      <c r="BF1718" s="87"/>
      <c r="BG1718" s="87"/>
      <c r="BH1718" s="87"/>
      <c r="BI1718" s="87"/>
      <c r="BJ1718" s="87"/>
      <c r="BK1718" s="87"/>
      <c r="BL1718" s="87"/>
      <c r="BM1718" s="87"/>
      <c r="BN1718" s="87"/>
      <c r="BO1718" s="87"/>
      <c r="BP1718" s="87"/>
      <c r="BQ1718" s="87"/>
      <c r="BR1718" s="87"/>
      <c r="BS1718" s="63"/>
    </row>
    <row r="1719" spans="4:71" s="64" customFormat="1" ht="9.75" customHeight="1" x14ac:dyDescent="0.3">
      <c r="D1719" s="87"/>
      <c r="E1719" s="87"/>
      <c r="F1719" s="87"/>
      <c r="G1719" s="87"/>
      <c r="H1719" s="87"/>
      <c r="I1719" s="87"/>
      <c r="J1719" s="87"/>
      <c r="K1719" s="87"/>
      <c r="L1719" s="87"/>
      <c r="M1719" s="87"/>
      <c r="N1719" s="87"/>
      <c r="O1719" s="87"/>
      <c r="P1719" s="87"/>
      <c r="Q1719" s="87"/>
      <c r="R1719" s="87"/>
      <c r="S1719" s="87"/>
      <c r="T1719" s="87"/>
      <c r="U1719" s="87"/>
      <c r="V1719" s="87"/>
      <c r="W1719" s="87"/>
      <c r="X1719" s="87"/>
      <c r="Y1719" s="87"/>
      <c r="Z1719" s="87"/>
      <c r="AA1719" s="87"/>
      <c r="AB1719" s="87"/>
      <c r="AC1719" s="87"/>
      <c r="AD1719" s="87"/>
      <c r="AE1719" s="87"/>
      <c r="AF1719" s="87"/>
      <c r="AG1719" s="87"/>
      <c r="AH1719" s="87"/>
      <c r="AI1719" s="87"/>
      <c r="AJ1719" s="87"/>
      <c r="AK1719" s="87"/>
      <c r="AL1719" s="87"/>
      <c r="AM1719" s="87"/>
      <c r="AN1719" s="87"/>
      <c r="AO1719" s="87"/>
      <c r="AP1719" s="87"/>
      <c r="AQ1719" s="87"/>
      <c r="AR1719" s="87"/>
      <c r="AS1719" s="87"/>
      <c r="AT1719" s="87"/>
      <c r="AU1719" s="87"/>
      <c r="AV1719" s="87"/>
      <c r="AW1719" s="87"/>
      <c r="AX1719" s="87"/>
      <c r="AY1719" s="87"/>
      <c r="AZ1719" s="87"/>
      <c r="BA1719" s="87"/>
      <c r="BB1719" s="87"/>
      <c r="BC1719" s="87"/>
      <c r="BD1719" s="87"/>
      <c r="BE1719" s="87"/>
      <c r="BF1719" s="87"/>
      <c r="BG1719" s="87"/>
      <c r="BH1719" s="87"/>
      <c r="BI1719" s="87"/>
      <c r="BJ1719" s="87"/>
      <c r="BK1719" s="87"/>
      <c r="BL1719" s="87"/>
      <c r="BM1719" s="87"/>
      <c r="BN1719" s="87"/>
      <c r="BO1719" s="87"/>
      <c r="BP1719" s="87"/>
      <c r="BQ1719" s="87"/>
      <c r="BR1719" s="87"/>
      <c r="BS1719" s="63"/>
    </row>
    <row r="1720" spans="4:71" s="64" customFormat="1" ht="9.75" customHeight="1" x14ac:dyDescent="0.3">
      <c r="D1720" s="87"/>
      <c r="E1720" s="87"/>
      <c r="F1720" s="87"/>
      <c r="G1720" s="87"/>
      <c r="H1720" s="87"/>
      <c r="I1720" s="87"/>
      <c r="J1720" s="87"/>
      <c r="K1720" s="87"/>
      <c r="L1720" s="87"/>
      <c r="M1720" s="87"/>
      <c r="N1720" s="87"/>
      <c r="O1720" s="87"/>
      <c r="P1720" s="87"/>
      <c r="Q1720" s="87"/>
      <c r="R1720" s="87"/>
      <c r="S1720" s="87"/>
      <c r="T1720" s="87"/>
      <c r="U1720" s="87"/>
      <c r="V1720" s="87"/>
      <c r="W1720" s="87"/>
      <c r="X1720" s="87"/>
      <c r="Y1720" s="87"/>
      <c r="Z1720" s="87"/>
      <c r="AA1720" s="87"/>
      <c r="AB1720" s="87"/>
      <c r="AC1720" s="87"/>
      <c r="AD1720" s="87"/>
      <c r="AE1720" s="87"/>
      <c r="AF1720" s="87"/>
      <c r="AG1720" s="87"/>
      <c r="AH1720" s="87"/>
      <c r="AI1720" s="87"/>
      <c r="AJ1720" s="87"/>
      <c r="AK1720" s="87"/>
      <c r="AL1720" s="87"/>
      <c r="AM1720" s="87"/>
      <c r="AN1720" s="87"/>
      <c r="AO1720" s="87"/>
      <c r="AP1720" s="87"/>
      <c r="AQ1720" s="87"/>
      <c r="AR1720" s="87"/>
      <c r="AS1720" s="87"/>
      <c r="AT1720" s="87"/>
      <c r="AU1720" s="87"/>
      <c r="AV1720" s="87"/>
      <c r="AW1720" s="87"/>
      <c r="AX1720" s="87"/>
      <c r="AY1720" s="87"/>
      <c r="AZ1720" s="87"/>
      <c r="BA1720" s="87"/>
      <c r="BB1720" s="87"/>
      <c r="BC1720" s="87"/>
      <c r="BD1720" s="87"/>
      <c r="BE1720" s="87"/>
      <c r="BF1720" s="87"/>
      <c r="BG1720" s="87"/>
      <c r="BH1720" s="87"/>
      <c r="BI1720" s="87"/>
      <c r="BJ1720" s="87"/>
      <c r="BK1720" s="87"/>
      <c r="BL1720" s="87"/>
      <c r="BM1720" s="87"/>
      <c r="BN1720" s="87"/>
      <c r="BO1720" s="87"/>
      <c r="BP1720" s="87"/>
      <c r="BQ1720" s="87"/>
      <c r="BR1720" s="87"/>
      <c r="BS1720" s="63"/>
    </row>
    <row r="1721" spans="4:71" s="64" customFormat="1" ht="9.75" customHeight="1" x14ac:dyDescent="0.3">
      <c r="D1721" s="87"/>
      <c r="E1721" s="87"/>
      <c r="F1721" s="87"/>
      <c r="G1721" s="87"/>
      <c r="H1721" s="87"/>
      <c r="I1721" s="87"/>
      <c r="J1721" s="87"/>
      <c r="K1721" s="87"/>
      <c r="L1721" s="87"/>
      <c r="M1721" s="87"/>
      <c r="N1721" s="87"/>
      <c r="O1721" s="87"/>
      <c r="P1721" s="87"/>
      <c r="Q1721" s="87"/>
      <c r="R1721" s="87"/>
      <c r="S1721" s="87"/>
      <c r="T1721" s="87"/>
      <c r="U1721" s="87"/>
      <c r="V1721" s="87"/>
      <c r="W1721" s="87"/>
      <c r="X1721" s="87"/>
      <c r="Y1721" s="87"/>
      <c r="Z1721" s="87"/>
      <c r="AA1721" s="87"/>
      <c r="AB1721" s="87"/>
      <c r="AC1721" s="87"/>
      <c r="AD1721" s="87"/>
      <c r="AE1721" s="87"/>
      <c r="AF1721" s="87"/>
      <c r="AG1721" s="87"/>
      <c r="AH1721" s="87"/>
      <c r="AI1721" s="87"/>
      <c r="AJ1721" s="87"/>
      <c r="AK1721" s="87"/>
      <c r="AL1721" s="87"/>
      <c r="AM1721" s="87"/>
      <c r="AN1721" s="87"/>
      <c r="AO1721" s="87"/>
      <c r="AP1721" s="87"/>
      <c r="AQ1721" s="87"/>
      <c r="AR1721" s="87"/>
      <c r="AS1721" s="87"/>
      <c r="AT1721" s="87"/>
      <c r="AU1721" s="87"/>
      <c r="AV1721" s="87"/>
      <c r="AW1721" s="87"/>
      <c r="AX1721" s="87"/>
      <c r="AY1721" s="87"/>
      <c r="AZ1721" s="87"/>
      <c r="BA1721" s="87"/>
      <c r="BB1721" s="87"/>
      <c r="BC1721" s="87"/>
      <c r="BD1721" s="87"/>
      <c r="BE1721" s="87"/>
      <c r="BF1721" s="87"/>
      <c r="BG1721" s="87"/>
      <c r="BH1721" s="87"/>
      <c r="BI1721" s="87"/>
      <c r="BJ1721" s="87"/>
      <c r="BK1721" s="87"/>
      <c r="BL1721" s="87"/>
      <c r="BM1721" s="87"/>
      <c r="BN1721" s="87"/>
      <c r="BO1721" s="87"/>
      <c r="BP1721" s="87"/>
      <c r="BQ1721" s="87"/>
      <c r="BR1721" s="87"/>
      <c r="BS1721" s="63"/>
    </row>
    <row r="1722" spans="4:71" s="64" customFormat="1" ht="9.75" customHeight="1" x14ac:dyDescent="0.3">
      <c r="D1722" s="87"/>
      <c r="E1722" s="87"/>
      <c r="F1722" s="87"/>
      <c r="G1722" s="87"/>
      <c r="H1722" s="87"/>
      <c r="I1722" s="87"/>
      <c r="J1722" s="87"/>
      <c r="K1722" s="87"/>
      <c r="L1722" s="87"/>
      <c r="M1722" s="87"/>
      <c r="N1722" s="87"/>
      <c r="O1722" s="87"/>
      <c r="P1722" s="87"/>
      <c r="Q1722" s="87"/>
      <c r="R1722" s="87"/>
      <c r="S1722" s="87"/>
      <c r="T1722" s="87"/>
      <c r="U1722" s="87"/>
      <c r="V1722" s="87"/>
      <c r="W1722" s="87"/>
      <c r="X1722" s="87"/>
      <c r="Y1722" s="87"/>
      <c r="Z1722" s="87"/>
      <c r="AA1722" s="87"/>
      <c r="AB1722" s="87"/>
      <c r="AC1722" s="87"/>
      <c r="AD1722" s="87"/>
      <c r="AE1722" s="87"/>
      <c r="AF1722" s="87"/>
      <c r="AG1722" s="87"/>
      <c r="AH1722" s="87"/>
      <c r="AI1722" s="87"/>
      <c r="AJ1722" s="87"/>
      <c r="AK1722" s="87"/>
      <c r="AL1722" s="87"/>
      <c r="AM1722" s="87"/>
      <c r="AN1722" s="87"/>
      <c r="AO1722" s="87"/>
      <c r="AP1722" s="87"/>
      <c r="AQ1722" s="87"/>
      <c r="AR1722" s="87"/>
      <c r="AS1722" s="87"/>
      <c r="AT1722" s="87"/>
      <c r="AU1722" s="87"/>
      <c r="AV1722" s="87"/>
      <c r="AW1722" s="87"/>
      <c r="AX1722" s="87"/>
      <c r="AY1722" s="87"/>
      <c r="AZ1722" s="87"/>
      <c r="BA1722" s="87"/>
      <c r="BB1722" s="87"/>
      <c r="BC1722" s="87"/>
      <c r="BD1722" s="87"/>
      <c r="BE1722" s="87"/>
      <c r="BF1722" s="87"/>
      <c r="BG1722" s="87"/>
      <c r="BH1722" s="87"/>
      <c r="BI1722" s="87"/>
      <c r="BJ1722" s="87"/>
      <c r="BK1722" s="87"/>
      <c r="BL1722" s="87"/>
      <c r="BM1722" s="87"/>
      <c r="BN1722" s="87"/>
      <c r="BO1722" s="87"/>
      <c r="BP1722" s="87"/>
      <c r="BQ1722" s="87"/>
      <c r="BR1722" s="87"/>
      <c r="BS1722" s="63"/>
    </row>
    <row r="1723" spans="4:71" s="64" customFormat="1" ht="9.75" customHeight="1" x14ac:dyDescent="0.3">
      <c r="D1723" s="87"/>
      <c r="E1723" s="87"/>
      <c r="F1723" s="87"/>
      <c r="G1723" s="87"/>
      <c r="H1723" s="87"/>
      <c r="I1723" s="87"/>
      <c r="J1723" s="87"/>
      <c r="K1723" s="87"/>
      <c r="L1723" s="87"/>
      <c r="M1723" s="87"/>
      <c r="N1723" s="87"/>
      <c r="O1723" s="87"/>
      <c r="P1723" s="87"/>
      <c r="Q1723" s="87"/>
      <c r="R1723" s="87"/>
      <c r="S1723" s="87"/>
      <c r="T1723" s="87"/>
      <c r="U1723" s="87"/>
      <c r="V1723" s="87"/>
      <c r="W1723" s="87"/>
      <c r="X1723" s="87"/>
      <c r="Y1723" s="87"/>
      <c r="Z1723" s="87"/>
      <c r="AA1723" s="87"/>
      <c r="AB1723" s="87"/>
      <c r="AC1723" s="87"/>
      <c r="AD1723" s="87"/>
      <c r="AE1723" s="87"/>
      <c r="AF1723" s="87"/>
      <c r="AG1723" s="87"/>
      <c r="AH1723" s="87"/>
      <c r="AI1723" s="87"/>
      <c r="AJ1723" s="87"/>
      <c r="AK1723" s="87"/>
      <c r="AL1723" s="87"/>
      <c r="AM1723" s="87"/>
      <c r="AN1723" s="87"/>
      <c r="AO1723" s="87"/>
      <c r="AP1723" s="87"/>
      <c r="AQ1723" s="87"/>
      <c r="AR1723" s="87"/>
      <c r="AS1723" s="87"/>
      <c r="AT1723" s="87"/>
      <c r="AU1723" s="87"/>
      <c r="AV1723" s="87"/>
      <c r="AW1723" s="87"/>
      <c r="AX1723" s="87"/>
      <c r="AY1723" s="87"/>
      <c r="AZ1723" s="87"/>
      <c r="BA1723" s="87"/>
      <c r="BB1723" s="87"/>
      <c r="BC1723" s="87"/>
      <c r="BD1723" s="87"/>
      <c r="BE1723" s="87"/>
      <c r="BF1723" s="87"/>
      <c r="BG1723" s="87"/>
      <c r="BH1723" s="87"/>
      <c r="BI1723" s="87"/>
      <c r="BJ1723" s="87"/>
      <c r="BK1723" s="87"/>
      <c r="BL1723" s="87"/>
      <c r="BM1723" s="87"/>
      <c r="BN1723" s="87"/>
      <c r="BO1723" s="87"/>
      <c r="BP1723" s="87"/>
      <c r="BQ1723" s="87"/>
      <c r="BR1723" s="87"/>
      <c r="BS1723" s="63"/>
    </row>
    <row r="1724" spans="4:71" s="64" customFormat="1" ht="9.75" customHeight="1" x14ac:dyDescent="0.3">
      <c r="D1724" s="87"/>
      <c r="E1724" s="87"/>
      <c r="F1724" s="87"/>
      <c r="G1724" s="87"/>
      <c r="H1724" s="87"/>
      <c r="I1724" s="87"/>
      <c r="J1724" s="87"/>
      <c r="K1724" s="87"/>
      <c r="L1724" s="87"/>
      <c r="M1724" s="87"/>
      <c r="N1724" s="87"/>
      <c r="O1724" s="87"/>
      <c r="P1724" s="87"/>
      <c r="Q1724" s="87"/>
      <c r="R1724" s="87"/>
      <c r="S1724" s="87"/>
      <c r="T1724" s="87"/>
      <c r="U1724" s="87"/>
      <c r="V1724" s="87"/>
      <c r="W1724" s="87"/>
      <c r="X1724" s="87"/>
      <c r="Y1724" s="87"/>
      <c r="Z1724" s="87"/>
      <c r="AA1724" s="87"/>
      <c r="AB1724" s="87"/>
      <c r="AC1724" s="87"/>
      <c r="AD1724" s="87"/>
      <c r="AE1724" s="87"/>
      <c r="AF1724" s="87"/>
      <c r="AG1724" s="87"/>
      <c r="AH1724" s="87"/>
      <c r="AI1724" s="87"/>
      <c r="AJ1724" s="87"/>
      <c r="AK1724" s="87"/>
      <c r="AL1724" s="87"/>
      <c r="AM1724" s="87"/>
      <c r="AN1724" s="87"/>
      <c r="AO1724" s="87"/>
      <c r="AP1724" s="87"/>
      <c r="AQ1724" s="87"/>
      <c r="AR1724" s="87"/>
      <c r="AS1724" s="87"/>
      <c r="AT1724" s="87"/>
      <c r="AU1724" s="87"/>
      <c r="AV1724" s="87"/>
      <c r="AW1724" s="87"/>
      <c r="AX1724" s="87"/>
      <c r="AY1724" s="87"/>
      <c r="AZ1724" s="87"/>
      <c r="BA1724" s="87"/>
      <c r="BB1724" s="87"/>
      <c r="BC1724" s="87"/>
      <c r="BD1724" s="87"/>
      <c r="BE1724" s="87"/>
      <c r="BF1724" s="87"/>
      <c r="BG1724" s="87"/>
      <c r="BH1724" s="87"/>
      <c r="BI1724" s="87"/>
      <c r="BJ1724" s="87"/>
      <c r="BK1724" s="87"/>
      <c r="BL1724" s="87"/>
      <c r="BM1724" s="87"/>
      <c r="BN1724" s="87"/>
      <c r="BO1724" s="87"/>
      <c r="BP1724" s="87"/>
      <c r="BQ1724" s="87"/>
      <c r="BR1724" s="87"/>
      <c r="BS1724" s="63"/>
    </row>
    <row r="1725" spans="4:71" s="64" customFormat="1" ht="9.75" customHeight="1" x14ac:dyDescent="0.3">
      <c r="D1725" s="87"/>
      <c r="E1725" s="87"/>
      <c r="F1725" s="87"/>
      <c r="G1725" s="87"/>
      <c r="H1725" s="87"/>
      <c r="I1725" s="87"/>
      <c r="J1725" s="87"/>
      <c r="K1725" s="87"/>
      <c r="L1725" s="87"/>
      <c r="M1725" s="87"/>
      <c r="N1725" s="87"/>
      <c r="O1725" s="87"/>
      <c r="P1725" s="87"/>
      <c r="Q1725" s="87"/>
      <c r="R1725" s="87"/>
      <c r="S1725" s="87"/>
      <c r="T1725" s="87"/>
      <c r="U1725" s="87"/>
      <c r="V1725" s="87"/>
      <c r="W1725" s="87"/>
      <c r="X1725" s="87"/>
      <c r="Y1725" s="87"/>
      <c r="Z1725" s="87"/>
      <c r="AA1725" s="87"/>
      <c r="AB1725" s="87"/>
      <c r="AC1725" s="87"/>
      <c r="AD1725" s="87"/>
      <c r="AE1725" s="87"/>
      <c r="AF1725" s="87"/>
      <c r="AG1725" s="87"/>
      <c r="AH1725" s="87"/>
      <c r="AI1725" s="87"/>
      <c r="AJ1725" s="87"/>
      <c r="AK1725" s="87"/>
      <c r="AL1725" s="87"/>
      <c r="AM1725" s="87"/>
      <c r="AN1725" s="87"/>
      <c r="AO1725" s="87"/>
      <c r="AP1725" s="87"/>
      <c r="AQ1725" s="87"/>
      <c r="AR1725" s="87"/>
      <c r="AS1725" s="87"/>
      <c r="AT1725" s="87"/>
      <c r="AU1725" s="87"/>
      <c r="AV1725" s="87"/>
      <c r="AW1725" s="87"/>
      <c r="AX1725" s="87"/>
      <c r="AY1725" s="87"/>
      <c r="AZ1725" s="87"/>
      <c r="BA1725" s="87"/>
      <c r="BB1725" s="87"/>
      <c r="BC1725" s="87"/>
      <c r="BD1725" s="87"/>
      <c r="BE1725" s="87"/>
      <c r="BF1725" s="87"/>
      <c r="BG1725" s="87"/>
      <c r="BH1725" s="87"/>
      <c r="BI1725" s="87"/>
      <c r="BJ1725" s="87"/>
      <c r="BK1725" s="87"/>
      <c r="BL1725" s="87"/>
      <c r="BM1725" s="87"/>
      <c r="BN1725" s="87"/>
      <c r="BO1725" s="87"/>
      <c r="BP1725" s="87"/>
      <c r="BQ1725" s="87"/>
      <c r="BR1725" s="87"/>
      <c r="BS1725" s="63"/>
    </row>
    <row r="1726" spans="4:71" s="64" customFormat="1" ht="9.75" customHeight="1" x14ac:dyDescent="0.3">
      <c r="D1726" s="87"/>
      <c r="E1726" s="87"/>
      <c r="F1726" s="87"/>
      <c r="G1726" s="87"/>
      <c r="H1726" s="87"/>
      <c r="I1726" s="87"/>
      <c r="J1726" s="87"/>
      <c r="K1726" s="87"/>
      <c r="L1726" s="87"/>
      <c r="M1726" s="87"/>
      <c r="N1726" s="87"/>
      <c r="O1726" s="87"/>
      <c r="P1726" s="87"/>
      <c r="Q1726" s="87"/>
      <c r="R1726" s="87"/>
      <c r="S1726" s="87"/>
      <c r="T1726" s="87"/>
      <c r="U1726" s="87"/>
      <c r="V1726" s="87"/>
      <c r="W1726" s="87"/>
      <c r="X1726" s="87"/>
      <c r="Y1726" s="87"/>
      <c r="Z1726" s="87"/>
      <c r="AA1726" s="87"/>
      <c r="AB1726" s="87"/>
      <c r="AC1726" s="87"/>
      <c r="AD1726" s="87"/>
      <c r="AE1726" s="87"/>
      <c r="AF1726" s="87"/>
      <c r="AG1726" s="87"/>
      <c r="AH1726" s="87"/>
      <c r="AI1726" s="87"/>
      <c r="AJ1726" s="87"/>
      <c r="AK1726" s="87"/>
      <c r="AL1726" s="87"/>
      <c r="AM1726" s="87"/>
      <c r="AN1726" s="87"/>
      <c r="AO1726" s="87"/>
      <c r="AP1726" s="87"/>
      <c r="AQ1726" s="87"/>
      <c r="AR1726" s="87"/>
      <c r="AS1726" s="87"/>
      <c r="AT1726" s="87"/>
      <c r="AU1726" s="87"/>
      <c r="AV1726" s="87"/>
      <c r="AW1726" s="87"/>
      <c r="AX1726" s="87"/>
      <c r="AY1726" s="87"/>
      <c r="AZ1726" s="87"/>
      <c r="BA1726" s="87"/>
      <c r="BB1726" s="87"/>
      <c r="BC1726" s="87"/>
      <c r="BD1726" s="87"/>
      <c r="BE1726" s="87"/>
      <c r="BF1726" s="87"/>
      <c r="BG1726" s="87"/>
      <c r="BH1726" s="87"/>
      <c r="BI1726" s="87"/>
      <c r="BJ1726" s="87"/>
      <c r="BK1726" s="87"/>
      <c r="BL1726" s="87"/>
      <c r="BM1726" s="87"/>
      <c r="BN1726" s="87"/>
      <c r="BO1726" s="87"/>
      <c r="BP1726" s="87"/>
      <c r="BQ1726" s="87"/>
      <c r="BR1726" s="87"/>
      <c r="BS1726" s="63"/>
    </row>
    <row r="1727" spans="4:71" s="64" customFormat="1" ht="9.75" customHeight="1" x14ac:dyDescent="0.3">
      <c r="D1727" s="87"/>
      <c r="E1727" s="87"/>
      <c r="F1727" s="87"/>
      <c r="G1727" s="87"/>
      <c r="H1727" s="87"/>
      <c r="I1727" s="87"/>
      <c r="J1727" s="87"/>
      <c r="K1727" s="87"/>
      <c r="L1727" s="87"/>
      <c r="M1727" s="87"/>
      <c r="N1727" s="87"/>
      <c r="O1727" s="87"/>
      <c r="P1727" s="87"/>
      <c r="Q1727" s="87"/>
      <c r="R1727" s="87"/>
      <c r="S1727" s="87"/>
      <c r="T1727" s="87"/>
      <c r="U1727" s="87"/>
      <c r="V1727" s="87"/>
      <c r="W1727" s="87"/>
      <c r="X1727" s="87"/>
      <c r="Y1727" s="87"/>
      <c r="Z1727" s="87"/>
      <c r="AA1727" s="87"/>
      <c r="AB1727" s="87"/>
      <c r="AC1727" s="87"/>
      <c r="AD1727" s="87"/>
      <c r="AE1727" s="87"/>
      <c r="AF1727" s="87"/>
      <c r="AG1727" s="87"/>
      <c r="AH1727" s="87"/>
      <c r="AI1727" s="87"/>
      <c r="AJ1727" s="87"/>
      <c r="AK1727" s="87"/>
      <c r="AL1727" s="87"/>
      <c r="AM1727" s="87"/>
      <c r="AN1727" s="87"/>
      <c r="AO1727" s="87"/>
      <c r="AP1727" s="87"/>
      <c r="AQ1727" s="87"/>
      <c r="AR1727" s="87"/>
      <c r="AS1727" s="87"/>
      <c r="AT1727" s="87"/>
      <c r="AU1727" s="87"/>
      <c r="AV1727" s="87"/>
      <c r="AW1727" s="87"/>
      <c r="AX1727" s="87"/>
      <c r="AY1727" s="87"/>
      <c r="AZ1727" s="87"/>
      <c r="BA1727" s="87"/>
      <c r="BB1727" s="87"/>
      <c r="BC1727" s="87"/>
      <c r="BD1727" s="87"/>
      <c r="BE1727" s="87"/>
      <c r="BF1727" s="87"/>
      <c r="BG1727" s="87"/>
      <c r="BH1727" s="87"/>
      <c r="BI1727" s="87"/>
      <c r="BJ1727" s="87"/>
      <c r="BK1727" s="87"/>
      <c r="BL1727" s="87"/>
      <c r="BM1727" s="87"/>
      <c r="BN1727" s="87"/>
      <c r="BO1727" s="87"/>
      <c r="BP1727" s="87"/>
      <c r="BQ1727" s="87"/>
      <c r="BR1727" s="87"/>
      <c r="BS1727" s="63"/>
    </row>
    <row r="1728" spans="4:71" s="64" customFormat="1" ht="9.75" customHeight="1" x14ac:dyDescent="0.3">
      <c r="D1728" s="87"/>
      <c r="E1728" s="87"/>
      <c r="F1728" s="87"/>
      <c r="G1728" s="87"/>
      <c r="H1728" s="87"/>
      <c r="I1728" s="87"/>
      <c r="J1728" s="87"/>
      <c r="K1728" s="87"/>
      <c r="L1728" s="87"/>
      <c r="M1728" s="87"/>
      <c r="N1728" s="87"/>
      <c r="O1728" s="87"/>
      <c r="P1728" s="87"/>
      <c r="Q1728" s="87"/>
      <c r="R1728" s="87"/>
      <c r="S1728" s="87"/>
      <c r="T1728" s="87"/>
      <c r="U1728" s="87"/>
      <c r="V1728" s="87"/>
      <c r="W1728" s="87"/>
      <c r="X1728" s="87"/>
      <c r="Y1728" s="87"/>
      <c r="Z1728" s="87"/>
      <c r="AA1728" s="87"/>
      <c r="AB1728" s="87"/>
      <c r="AC1728" s="87"/>
      <c r="AD1728" s="87"/>
      <c r="AE1728" s="87"/>
      <c r="AF1728" s="87"/>
      <c r="AG1728" s="87"/>
      <c r="AH1728" s="87"/>
      <c r="AI1728" s="87"/>
      <c r="AJ1728" s="87"/>
      <c r="AK1728" s="87"/>
      <c r="AL1728" s="87"/>
      <c r="AM1728" s="87"/>
      <c r="AN1728" s="87"/>
      <c r="AO1728" s="87"/>
      <c r="AP1728" s="87"/>
      <c r="AQ1728" s="87"/>
      <c r="AR1728" s="87"/>
      <c r="AS1728" s="87"/>
      <c r="AT1728" s="87"/>
      <c r="AU1728" s="87"/>
      <c r="AV1728" s="87"/>
      <c r="AW1728" s="87"/>
      <c r="AX1728" s="87"/>
      <c r="AY1728" s="87"/>
      <c r="AZ1728" s="87"/>
      <c r="BA1728" s="87"/>
      <c r="BB1728" s="87"/>
      <c r="BC1728" s="87"/>
      <c r="BD1728" s="87"/>
      <c r="BE1728" s="87"/>
      <c r="BF1728" s="87"/>
      <c r="BG1728" s="87"/>
      <c r="BH1728" s="87"/>
      <c r="BI1728" s="87"/>
      <c r="BJ1728" s="87"/>
      <c r="BK1728" s="87"/>
      <c r="BL1728" s="87"/>
      <c r="BM1728" s="87"/>
      <c r="BN1728" s="87"/>
      <c r="BO1728" s="87"/>
      <c r="BP1728" s="87"/>
      <c r="BQ1728" s="87"/>
      <c r="BR1728" s="87"/>
      <c r="BS1728" s="63"/>
    </row>
    <row r="1729" spans="4:71" s="64" customFormat="1" ht="9.75" customHeight="1" x14ac:dyDescent="0.3">
      <c r="D1729" s="87"/>
      <c r="E1729" s="87"/>
      <c r="F1729" s="87"/>
      <c r="G1729" s="87"/>
      <c r="H1729" s="87"/>
      <c r="I1729" s="87"/>
      <c r="J1729" s="87"/>
      <c r="K1729" s="87"/>
      <c r="L1729" s="87"/>
      <c r="M1729" s="87"/>
      <c r="N1729" s="87"/>
      <c r="O1729" s="87"/>
      <c r="P1729" s="87"/>
      <c r="Q1729" s="87"/>
      <c r="R1729" s="87"/>
      <c r="S1729" s="87"/>
      <c r="T1729" s="87"/>
      <c r="U1729" s="87"/>
      <c r="V1729" s="87"/>
      <c r="W1729" s="87"/>
      <c r="X1729" s="87"/>
      <c r="Y1729" s="87"/>
      <c r="Z1729" s="87"/>
      <c r="AA1729" s="87"/>
      <c r="AB1729" s="87"/>
      <c r="AC1729" s="87"/>
      <c r="AD1729" s="87"/>
      <c r="AE1729" s="87"/>
      <c r="AF1729" s="87"/>
      <c r="AG1729" s="87"/>
      <c r="AH1729" s="87"/>
      <c r="AI1729" s="87"/>
      <c r="AJ1729" s="87"/>
      <c r="AK1729" s="87"/>
      <c r="AL1729" s="87"/>
      <c r="AM1729" s="87"/>
      <c r="AN1729" s="87"/>
      <c r="AO1729" s="87"/>
      <c r="AP1729" s="87"/>
      <c r="AQ1729" s="87"/>
      <c r="AR1729" s="87"/>
      <c r="AS1729" s="87"/>
      <c r="AT1729" s="87"/>
      <c r="AU1729" s="87"/>
      <c r="AV1729" s="87"/>
      <c r="AW1729" s="87"/>
      <c r="AX1729" s="87"/>
      <c r="AY1729" s="87"/>
      <c r="AZ1729" s="87"/>
      <c r="BA1729" s="87"/>
      <c r="BB1729" s="87"/>
      <c r="BC1729" s="87"/>
      <c r="BD1729" s="87"/>
      <c r="BE1729" s="87"/>
      <c r="BF1729" s="87"/>
      <c r="BG1729" s="87"/>
      <c r="BH1729" s="87"/>
      <c r="BI1729" s="87"/>
      <c r="BJ1729" s="87"/>
      <c r="BK1729" s="87"/>
      <c r="BL1729" s="87"/>
      <c r="BM1729" s="87"/>
      <c r="BN1729" s="87"/>
      <c r="BO1729" s="87"/>
      <c r="BP1729" s="87"/>
      <c r="BQ1729" s="87"/>
      <c r="BR1729" s="87"/>
      <c r="BS1729" s="63"/>
    </row>
    <row r="1730" spans="4:71" s="64" customFormat="1" ht="9.75" customHeight="1" x14ac:dyDescent="0.3">
      <c r="D1730" s="87"/>
      <c r="E1730" s="87"/>
      <c r="F1730" s="87"/>
      <c r="G1730" s="87"/>
      <c r="H1730" s="87"/>
      <c r="I1730" s="87"/>
      <c r="J1730" s="87"/>
      <c r="K1730" s="87"/>
      <c r="L1730" s="87"/>
      <c r="M1730" s="87"/>
      <c r="N1730" s="87"/>
      <c r="O1730" s="87"/>
      <c r="P1730" s="87"/>
      <c r="Q1730" s="87"/>
      <c r="R1730" s="87"/>
      <c r="S1730" s="87"/>
      <c r="T1730" s="87"/>
      <c r="U1730" s="87"/>
      <c r="V1730" s="87"/>
      <c r="W1730" s="87"/>
      <c r="X1730" s="87"/>
      <c r="Y1730" s="87"/>
      <c r="Z1730" s="87"/>
      <c r="AA1730" s="87"/>
      <c r="AB1730" s="87"/>
      <c r="AC1730" s="87"/>
      <c r="AD1730" s="87"/>
      <c r="AE1730" s="87"/>
      <c r="AF1730" s="87"/>
      <c r="AG1730" s="87"/>
      <c r="AH1730" s="87"/>
      <c r="AI1730" s="87"/>
      <c r="AJ1730" s="87"/>
      <c r="AK1730" s="87"/>
      <c r="AL1730" s="87"/>
      <c r="AM1730" s="87"/>
      <c r="AN1730" s="87"/>
      <c r="AO1730" s="87"/>
      <c r="AP1730" s="87"/>
      <c r="AQ1730" s="87"/>
      <c r="AR1730" s="87"/>
      <c r="AS1730" s="87"/>
      <c r="AT1730" s="87"/>
      <c r="AU1730" s="87"/>
      <c r="AV1730" s="87"/>
      <c r="AW1730" s="87"/>
      <c r="AX1730" s="87"/>
      <c r="AY1730" s="87"/>
      <c r="AZ1730" s="87"/>
      <c r="BA1730" s="87"/>
      <c r="BB1730" s="87"/>
      <c r="BC1730" s="87"/>
      <c r="BD1730" s="87"/>
      <c r="BE1730" s="87"/>
      <c r="BF1730" s="87"/>
      <c r="BG1730" s="87"/>
      <c r="BH1730" s="87"/>
      <c r="BI1730" s="87"/>
      <c r="BJ1730" s="87"/>
      <c r="BK1730" s="87"/>
      <c r="BL1730" s="87"/>
      <c r="BM1730" s="87"/>
      <c r="BN1730" s="87"/>
      <c r="BO1730" s="87"/>
      <c r="BP1730" s="87"/>
      <c r="BQ1730" s="87"/>
      <c r="BR1730" s="87"/>
      <c r="BS1730" s="63"/>
    </row>
    <row r="1731" spans="4:71" s="64" customFormat="1" ht="9.75" customHeight="1" x14ac:dyDescent="0.3">
      <c r="D1731" s="87"/>
      <c r="E1731" s="87"/>
      <c r="F1731" s="87"/>
      <c r="G1731" s="87"/>
      <c r="H1731" s="87"/>
      <c r="I1731" s="87"/>
      <c r="J1731" s="87"/>
      <c r="K1731" s="87"/>
      <c r="L1731" s="87"/>
      <c r="M1731" s="87"/>
      <c r="N1731" s="87"/>
      <c r="O1731" s="87"/>
      <c r="P1731" s="87"/>
      <c r="Q1731" s="87"/>
      <c r="R1731" s="87"/>
      <c r="S1731" s="87"/>
      <c r="T1731" s="87"/>
      <c r="U1731" s="87"/>
      <c r="V1731" s="87"/>
      <c r="W1731" s="87"/>
      <c r="X1731" s="87"/>
      <c r="Y1731" s="87"/>
      <c r="Z1731" s="87"/>
      <c r="AA1731" s="87"/>
      <c r="AB1731" s="87"/>
      <c r="AC1731" s="87"/>
      <c r="AD1731" s="87"/>
      <c r="AE1731" s="87"/>
      <c r="AF1731" s="87"/>
      <c r="AG1731" s="87"/>
      <c r="AH1731" s="87"/>
      <c r="AI1731" s="87"/>
      <c r="AJ1731" s="87"/>
      <c r="AK1731" s="87"/>
      <c r="AL1731" s="87"/>
      <c r="AM1731" s="87"/>
      <c r="AN1731" s="87"/>
      <c r="AO1731" s="87"/>
      <c r="AP1731" s="87"/>
      <c r="AQ1731" s="87"/>
      <c r="AR1731" s="87"/>
      <c r="AS1731" s="87"/>
      <c r="AT1731" s="87"/>
      <c r="AU1731" s="87"/>
      <c r="AV1731" s="87"/>
      <c r="AW1731" s="87"/>
      <c r="AX1731" s="87"/>
      <c r="AY1731" s="87"/>
      <c r="AZ1731" s="87"/>
      <c r="BA1731" s="87"/>
      <c r="BB1731" s="87"/>
      <c r="BC1731" s="87"/>
      <c r="BD1731" s="87"/>
      <c r="BE1731" s="87"/>
      <c r="BF1731" s="87"/>
      <c r="BG1731" s="87"/>
      <c r="BH1731" s="87"/>
      <c r="BI1731" s="87"/>
      <c r="BJ1731" s="87"/>
      <c r="BK1731" s="87"/>
      <c r="BL1731" s="87"/>
      <c r="BM1731" s="87"/>
      <c r="BN1731" s="87"/>
      <c r="BO1731" s="87"/>
      <c r="BP1731" s="87"/>
      <c r="BQ1731" s="87"/>
      <c r="BR1731" s="87"/>
      <c r="BS1731" s="63"/>
    </row>
    <row r="1732" spans="4:71" s="64" customFormat="1" ht="9.75" customHeight="1" x14ac:dyDescent="0.3">
      <c r="D1732" s="87"/>
      <c r="E1732" s="87"/>
      <c r="F1732" s="87"/>
      <c r="G1732" s="87"/>
      <c r="H1732" s="87"/>
      <c r="I1732" s="87"/>
      <c r="J1732" s="87"/>
      <c r="K1732" s="87"/>
      <c r="L1732" s="87"/>
      <c r="M1732" s="87"/>
      <c r="N1732" s="87"/>
      <c r="O1732" s="87"/>
      <c r="P1732" s="87"/>
      <c r="Q1732" s="87"/>
      <c r="R1732" s="87"/>
      <c r="S1732" s="87"/>
      <c r="T1732" s="87"/>
      <c r="U1732" s="87"/>
      <c r="V1732" s="87"/>
      <c r="W1732" s="87"/>
      <c r="X1732" s="87"/>
      <c r="Y1732" s="87"/>
      <c r="Z1732" s="87"/>
      <c r="AA1732" s="87"/>
      <c r="AB1732" s="87"/>
      <c r="AC1732" s="87"/>
      <c r="AD1732" s="87"/>
      <c r="AE1732" s="87"/>
      <c r="AF1732" s="87"/>
      <c r="AG1732" s="87"/>
      <c r="AH1732" s="87"/>
      <c r="AI1732" s="87"/>
      <c r="AJ1732" s="87"/>
      <c r="AK1732" s="87"/>
      <c r="AL1732" s="87"/>
      <c r="AM1732" s="87"/>
      <c r="AN1732" s="87"/>
      <c r="AO1732" s="87"/>
      <c r="AP1732" s="87"/>
      <c r="AQ1732" s="87"/>
      <c r="AR1732" s="87"/>
      <c r="AS1732" s="87"/>
      <c r="AT1732" s="87"/>
      <c r="AU1732" s="87"/>
      <c r="AV1732" s="87"/>
      <c r="AW1732" s="87"/>
      <c r="AX1732" s="87"/>
      <c r="AY1732" s="87"/>
      <c r="AZ1732" s="87"/>
      <c r="BA1732" s="87"/>
      <c r="BB1732" s="87"/>
      <c r="BC1732" s="87"/>
      <c r="BD1732" s="87"/>
      <c r="BE1732" s="87"/>
      <c r="BF1732" s="87"/>
      <c r="BG1732" s="87"/>
      <c r="BH1732" s="87"/>
      <c r="BI1732" s="87"/>
      <c r="BJ1732" s="87"/>
      <c r="BK1732" s="87"/>
      <c r="BL1732" s="87"/>
      <c r="BM1732" s="87"/>
      <c r="BN1732" s="87"/>
      <c r="BO1732" s="87"/>
      <c r="BP1732" s="87"/>
      <c r="BQ1732" s="87"/>
      <c r="BR1732" s="87"/>
      <c r="BS1732" s="63"/>
    </row>
    <row r="1733" spans="4:71" s="64" customFormat="1" ht="9.75" customHeight="1" x14ac:dyDescent="0.3">
      <c r="D1733" s="87"/>
      <c r="E1733" s="87"/>
      <c r="F1733" s="87"/>
      <c r="G1733" s="87"/>
      <c r="H1733" s="87"/>
      <c r="I1733" s="87"/>
      <c r="J1733" s="87"/>
      <c r="K1733" s="87"/>
      <c r="L1733" s="87"/>
      <c r="M1733" s="87"/>
      <c r="N1733" s="87"/>
      <c r="O1733" s="87"/>
      <c r="P1733" s="87"/>
      <c r="Q1733" s="87"/>
      <c r="R1733" s="87"/>
      <c r="S1733" s="87"/>
      <c r="T1733" s="87"/>
      <c r="U1733" s="87"/>
      <c r="V1733" s="87"/>
      <c r="W1733" s="87"/>
      <c r="X1733" s="87"/>
      <c r="Y1733" s="87"/>
      <c r="Z1733" s="87"/>
      <c r="AA1733" s="87"/>
      <c r="AB1733" s="87"/>
      <c r="AC1733" s="87"/>
      <c r="AD1733" s="87"/>
      <c r="AE1733" s="87"/>
      <c r="AF1733" s="87"/>
      <c r="AG1733" s="87"/>
      <c r="AH1733" s="87"/>
      <c r="AI1733" s="87"/>
      <c r="AJ1733" s="87"/>
      <c r="AK1733" s="87"/>
      <c r="AL1733" s="87"/>
      <c r="AM1733" s="87"/>
      <c r="AN1733" s="87"/>
      <c r="AO1733" s="87"/>
      <c r="AP1733" s="87"/>
      <c r="AQ1733" s="87"/>
      <c r="AR1733" s="87"/>
      <c r="AS1733" s="87"/>
      <c r="AT1733" s="87"/>
      <c r="AU1733" s="87"/>
      <c r="AV1733" s="87"/>
      <c r="AW1733" s="87"/>
      <c r="AX1733" s="87"/>
      <c r="AY1733" s="87"/>
      <c r="AZ1733" s="87"/>
      <c r="BA1733" s="87"/>
      <c r="BB1733" s="87"/>
      <c r="BC1733" s="87"/>
      <c r="BD1733" s="87"/>
      <c r="BE1733" s="87"/>
      <c r="BF1733" s="87"/>
      <c r="BG1733" s="87"/>
      <c r="BH1733" s="87"/>
      <c r="BI1733" s="87"/>
      <c r="BJ1733" s="87"/>
      <c r="BK1733" s="87"/>
      <c r="BL1733" s="87"/>
      <c r="BM1733" s="87"/>
      <c r="BN1733" s="87"/>
      <c r="BO1733" s="87"/>
      <c r="BP1733" s="87"/>
      <c r="BQ1733" s="87"/>
      <c r="BR1733" s="87"/>
      <c r="BS1733" s="63"/>
    </row>
    <row r="1734" spans="4:71" s="64" customFormat="1" ht="9.75" customHeight="1" x14ac:dyDescent="0.3">
      <c r="D1734" s="87"/>
      <c r="E1734" s="87"/>
      <c r="F1734" s="87"/>
      <c r="G1734" s="87"/>
      <c r="H1734" s="87"/>
      <c r="I1734" s="87"/>
      <c r="J1734" s="87"/>
      <c r="K1734" s="87"/>
      <c r="L1734" s="87"/>
      <c r="M1734" s="87"/>
      <c r="N1734" s="87"/>
      <c r="O1734" s="87"/>
      <c r="P1734" s="87"/>
      <c r="Q1734" s="87"/>
      <c r="R1734" s="87"/>
      <c r="S1734" s="87"/>
      <c r="T1734" s="87"/>
      <c r="U1734" s="87"/>
      <c r="V1734" s="87"/>
      <c r="W1734" s="87"/>
      <c r="X1734" s="87"/>
      <c r="Y1734" s="87"/>
      <c r="Z1734" s="87"/>
      <c r="AA1734" s="87"/>
      <c r="AB1734" s="87"/>
      <c r="AC1734" s="87"/>
      <c r="AD1734" s="87"/>
      <c r="AE1734" s="87"/>
      <c r="AF1734" s="87"/>
      <c r="AG1734" s="87"/>
      <c r="AH1734" s="87"/>
      <c r="AI1734" s="87"/>
      <c r="AJ1734" s="87"/>
      <c r="AK1734" s="87"/>
      <c r="AL1734" s="87"/>
      <c r="AM1734" s="87"/>
      <c r="AN1734" s="87"/>
      <c r="AO1734" s="87"/>
      <c r="AP1734" s="87"/>
      <c r="AQ1734" s="87"/>
      <c r="AR1734" s="87"/>
      <c r="AS1734" s="87"/>
      <c r="AT1734" s="87"/>
      <c r="AU1734" s="87"/>
      <c r="AV1734" s="87"/>
      <c r="AW1734" s="87"/>
      <c r="AX1734" s="87"/>
      <c r="AY1734" s="87"/>
      <c r="AZ1734" s="87"/>
      <c r="BA1734" s="87"/>
      <c r="BB1734" s="87"/>
      <c r="BC1734" s="87"/>
      <c r="BD1734" s="87"/>
      <c r="BE1734" s="87"/>
      <c r="BF1734" s="87"/>
      <c r="BG1734" s="87"/>
      <c r="BH1734" s="87"/>
      <c r="BI1734" s="87"/>
      <c r="BJ1734" s="87"/>
      <c r="BK1734" s="87"/>
      <c r="BL1734" s="87"/>
      <c r="BM1734" s="87"/>
      <c r="BN1734" s="87"/>
      <c r="BO1734" s="87"/>
      <c r="BP1734" s="87"/>
      <c r="BQ1734" s="87"/>
      <c r="BR1734" s="87"/>
      <c r="BS1734" s="63"/>
    </row>
    <row r="1735" spans="4:71" s="64" customFormat="1" ht="9.75" customHeight="1" x14ac:dyDescent="0.3">
      <c r="D1735" s="87"/>
      <c r="E1735" s="87"/>
      <c r="F1735" s="87"/>
      <c r="G1735" s="87"/>
      <c r="H1735" s="87"/>
      <c r="I1735" s="87"/>
      <c r="J1735" s="87"/>
      <c r="K1735" s="87"/>
      <c r="L1735" s="87"/>
      <c r="M1735" s="87"/>
      <c r="N1735" s="87"/>
      <c r="O1735" s="87"/>
      <c r="P1735" s="87"/>
      <c r="Q1735" s="87"/>
      <c r="R1735" s="87"/>
      <c r="S1735" s="87"/>
      <c r="T1735" s="87"/>
      <c r="U1735" s="87"/>
      <c r="V1735" s="87"/>
      <c r="W1735" s="87"/>
      <c r="X1735" s="87"/>
      <c r="Y1735" s="87"/>
      <c r="Z1735" s="87"/>
      <c r="AA1735" s="87"/>
      <c r="AB1735" s="87"/>
      <c r="AC1735" s="87"/>
      <c r="AD1735" s="87"/>
      <c r="AE1735" s="87"/>
      <c r="AF1735" s="87"/>
      <c r="AG1735" s="87"/>
      <c r="AH1735" s="87"/>
      <c r="AI1735" s="87"/>
      <c r="AJ1735" s="87"/>
      <c r="AK1735" s="87"/>
      <c r="AL1735" s="87"/>
      <c r="AM1735" s="87"/>
      <c r="AN1735" s="87"/>
      <c r="AO1735" s="87"/>
      <c r="AP1735" s="87"/>
      <c r="AQ1735" s="87"/>
      <c r="AR1735" s="87"/>
      <c r="AS1735" s="87"/>
      <c r="AT1735" s="87"/>
      <c r="AU1735" s="87"/>
      <c r="AV1735" s="87"/>
      <c r="AW1735" s="87"/>
      <c r="AX1735" s="87"/>
      <c r="AY1735" s="87"/>
      <c r="AZ1735" s="87"/>
      <c r="BA1735" s="87"/>
      <c r="BB1735" s="87"/>
      <c r="BC1735" s="87"/>
      <c r="BD1735" s="87"/>
      <c r="BE1735" s="87"/>
      <c r="BF1735" s="87"/>
      <c r="BG1735" s="87"/>
      <c r="BH1735" s="87"/>
      <c r="BI1735" s="87"/>
      <c r="BJ1735" s="87"/>
      <c r="BK1735" s="87"/>
      <c r="BL1735" s="87"/>
      <c r="BM1735" s="87"/>
      <c r="BN1735" s="87"/>
      <c r="BO1735" s="87"/>
      <c r="BP1735" s="87"/>
      <c r="BQ1735" s="87"/>
      <c r="BR1735" s="87"/>
      <c r="BS1735" s="63"/>
    </row>
    <row r="1736" spans="4:71" s="64" customFormat="1" ht="9.75" customHeight="1" x14ac:dyDescent="0.3">
      <c r="D1736" s="87"/>
      <c r="E1736" s="87"/>
      <c r="F1736" s="87"/>
      <c r="G1736" s="87"/>
      <c r="H1736" s="87"/>
      <c r="I1736" s="87"/>
      <c r="J1736" s="87"/>
      <c r="K1736" s="87"/>
      <c r="L1736" s="87"/>
      <c r="M1736" s="87"/>
      <c r="N1736" s="87"/>
      <c r="O1736" s="87"/>
      <c r="P1736" s="87"/>
      <c r="Q1736" s="87"/>
      <c r="R1736" s="87"/>
      <c r="S1736" s="87"/>
      <c r="T1736" s="87"/>
      <c r="U1736" s="87"/>
      <c r="V1736" s="87"/>
      <c r="W1736" s="87"/>
      <c r="X1736" s="87"/>
      <c r="Y1736" s="87"/>
      <c r="Z1736" s="87"/>
      <c r="AA1736" s="87"/>
      <c r="AB1736" s="87"/>
      <c r="AC1736" s="87"/>
      <c r="AD1736" s="87"/>
      <c r="AE1736" s="87"/>
      <c r="AF1736" s="87"/>
      <c r="AG1736" s="87"/>
      <c r="AH1736" s="87"/>
      <c r="AI1736" s="87"/>
      <c r="AJ1736" s="87"/>
      <c r="AK1736" s="87"/>
      <c r="AL1736" s="87"/>
      <c r="AM1736" s="87"/>
      <c r="AN1736" s="87"/>
      <c r="AO1736" s="87"/>
      <c r="AP1736" s="87"/>
      <c r="AQ1736" s="87"/>
      <c r="AR1736" s="87"/>
      <c r="AS1736" s="87"/>
      <c r="AT1736" s="87"/>
      <c r="AU1736" s="87"/>
      <c r="AV1736" s="87"/>
      <c r="AW1736" s="87"/>
      <c r="AX1736" s="87"/>
      <c r="AY1736" s="87"/>
      <c r="AZ1736" s="87"/>
      <c r="BA1736" s="87"/>
      <c r="BB1736" s="87"/>
      <c r="BC1736" s="87"/>
      <c r="BD1736" s="87"/>
      <c r="BE1736" s="87"/>
      <c r="BF1736" s="87"/>
      <c r="BG1736" s="87"/>
      <c r="BH1736" s="87"/>
      <c r="BI1736" s="87"/>
      <c r="BJ1736" s="87"/>
      <c r="BK1736" s="87"/>
      <c r="BL1736" s="87"/>
      <c r="BM1736" s="87"/>
      <c r="BN1736" s="87"/>
      <c r="BO1736" s="87"/>
      <c r="BP1736" s="87"/>
      <c r="BQ1736" s="87"/>
      <c r="BR1736" s="87"/>
      <c r="BS1736" s="63"/>
    </row>
    <row r="1737" spans="4:71" s="64" customFormat="1" ht="9.75" customHeight="1" x14ac:dyDescent="0.3">
      <c r="D1737" s="87"/>
      <c r="E1737" s="87"/>
      <c r="F1737" s="87"/>
      <c r="G1737" s="87"/>
      <c r="H1737" s="87"/>
      <c r="I1737" s="87"/>
      <c r="J1737" s="87"/>
      <c r="K1737" s="87"/>
      <c r="L1737" s="87"/>
      <c r="M1737" s="87"/>
      <c r="N1737" s="87"/>
      <c r="O1737" s="87"/>
      <c r="P1737" s="87"/>
      <c r="Q1737" s="87"/>
      <c r="R1737" s="87"/>
      <c r="S1737" s="87"/>
      <c r="T1737" s="87"/>
      <c r="U1737" s="87"/>
      <c r="V1737" s="87"/>
      <c r="W1737" s="87"/>
      <c r="X1737" s="87"/>
      <c r="Y1737" s="87"/>
      <c r="Z1737" s="87"/>
      <c r="AA1737" s="87"/>
      <c r="AB1737" s="87"/>
      <c r="AC1737" s="87"/>
      <c r="AD1737" s="87"/>
      <c r="AE1737" s="87"/>
      <c r="AF1737" s="87"/>
      <c r="AG1737" s="87"/>
      <c r="AH1737" s="87"/>
      <c r="AI1737" s="87"/>
      <c r="AJ1737" s="87"/>
      <c r="AK1737" s="87"/>
      <c r="AL1737" s="87"/>
      <c r="AM1737" s="87"/>
      <c r="AN1737" s="87"/>
      <c r="AO1737" s="87"/>
      <c r="AP1737" s="87"/>
      <c r="AQ1737" s="87"/>
      <c r="AR1737" s="87"/>
      <c r="AS1737" s="87"/>
      <c r="AT1737" s="87"/>
      <c r="AU1737" s="87"/>
      <c r="AV1737" s="87"/>
      <c r="AW1737" s="87"/>
      <c r="AX1737" s="87"/>
      <c r="AY1737" s="87"/>
      <c r="AZ1737" s="87"/>
      <c r="BA1737" s="87"/>
      <c r="BB1737" s="87"/>
      <c r="BC1737" s="87"/>
      <c r="BD1737" s="87"/>
      <c r="BE1737" s="87"/>
      <c r="BF1737" s="87"/>
      <c r="BG1737" s="87"/>
      <c r="BH1737" s="87"/>
      <c r="BI1737" s="87"/>
      <c r="BJ1737" s="87"/>
      <c r="BK1737" s="87"/>
      <c r="BL1737" s="87"/>
      <c r="BM1737" s="87"/>
      <c r="BN1737" s="87"/>
      <c r="BO1737" s="87"/>
      <c r="BP1737" s="87"/>
      <c r="BQ1737" s="87"/>
      <c r="BR1737" s="87"/>
      <c r="BS1737" s="63"/>
    </row>
    <row r="1738" spans="4:71" s="64" customFormat="1" ht="9.75" customHeight="1" x14ac:dyDescent="0.3">
      <c r="D1738" s="87"/>
      <c r="E1738" s="87"/>
      <c r="F1738" s="87"/>
      <c r="G1738" s="87"/>
      <c r="H1738" s="87"/>
      <c r="I1738" s="87"/>
      <c r="J1738" s="87"/>
      <c r="K1738" s="87"/>
      <c r="L1738" s="87"/>
      <c r="M1738" s="87"/>
      <c r="N1738" s="87"/>
      <c r="O1738" s="87"/>
      <c r="P1738" s="87"/>
      <c r="Q1738" s="87"/>
      <c r="R1738" s="87"/>
      <c r="S1738" s="87"/>
      <c r="T1738" s="87"/>
      <c r="U1738" s="87"/>
      <c r="V1738" s="87"/>
      <c r="W1738" s="87"/>
      <c r="X1738" s="87"/>
      <c r="Y1738" s="87"/>
      <c r="Z1738" s="87"/>
      <c r="AA1738" s="87"/>
      <c r="AB1738" s="87"/>
      <c r="AC1738" s="87"/>
      <c r="AD1738" s="87"/>
      <c r="AE1738" s="87"/>
      <c r="AF1738" s="87"/>
      <c r="AG1738" s="87"/>
      <c r="AH1738" s="87"/>
      <c r="AI1738" s="87"/>
      <c r="AJ1738" s="87"/>
      <c r="AK1738" s="87"/>
      <c r="AL1738" s="87"/>
      <c r="AM1738" s="87"/>
      <c r="AN1738" s="87"/>
      <c r="AO1738" s="87"/>
      <c r="AP1738" s="87"/>
      <c r="AQ1738" s="87"/>
      <c r="AR1738" s="87"/>
      <c r="AS1738" s="87"/>
      <c r="AT1738" s="87"/>
      <c r="AU1738" s="87"/>
      <c r="AV1738" s="87"/>
      <c r="AW1738" s="87"/>
      <c r="AX1738" s="87"/>
      <c r="AY1738" s="87"/>
      <c r="AZ1738" s="87"/>
      <c r="BA1738" s="87"/>
      <c r="BB1738" s="87"/>
      <c r="BC1738" s="87"/>
      <c r="BD1738" s="87"/>
      <c r="BE1738" s="87"/>
      <c r="BF1738" s="87"/>
      <c r="BG1738" s="87"/>
      <c r="BH1738" s="87"/>
      <c r="BI1738" s="87"/>
      <c r="BJ1738" s="87"/>
      <c r="BK1738" s="87"/>
      <c r="BL1738" s="87"/>
      <c r="BM1738" s="87"/>
      <c r="BN1738" s="87"/>
      <c r="BO1738" s="87"/>
      <c r="BP1738" s="87"/>
      <c r="BQ1738" s="87"/>
      <c r="BR1738" s="87"/>
      <c r="BS1738" s="63"/>
    </row>
    <row r="1739" spans="4:71" s="64" customFormat="1" ht="9.75" customHeight="1" x14ac:dyDescent="0.3">
      <c r="D1739" s="87"/>
      <c r="E1739" s="87"/>
      <c r="F1739" s="87"/>
      <c r="G1739" s="87"/>
      <c r="H1739" s="87"/>
      <c r="I1739" s="87"/>
      <c r="J1739" s="87"/>
      <c r="K1739" s="87"/>
      <c r="L1739" s="87"/>
      <c r="M1739" s="87"/>
      <c r="N1739" s="87"/>
      <c r="O1739" s="87"/>
      <c r="P1739" s="87"/>
      <c r="Q1739" s="87"/>
      <c r="R1739" s="87"/>
      <c r="S1739" s="87"/>
      <c r="T1739" s="87"/>
      <c r="U1739" s="87"/>
      <c r="V1739" s="87"/>
      <c r="W1739" s="87"/>
      <c r="X1739" s="87"/>
      <c r="Y1739" s="87"/>
      <c r="Z1739" s="87"/>
      <c r="AA1739" s="87"/>
      <c r="AB1739" s="87"/>
      <c r="AC1739" s="87"/>
      <c r="AD1739" s="87"/>
      <c r="AE1739" s="87"/>
      <c r="AF1739" s="87"/>
      <c r="AG1739" s="87"/>
      <c r="AH1739" s="87"/>
      <c r="AI1739" s="87"/>
      <c r="AJ1739" s="87"/>
      <c r="AK1739" s="87"/>
      <c r="AL1739" s="87"/>
      <c r="AM1739" s="87"/>
      <c r="AN1739" s="87"/>
      <c r="AO1739" s="87"/>
      <c r="AP1739" s="87"/>
      <c r="AQ1739" s="87"/>
      <c r="AR1739" s="87"/>
      <c r="AS1739" s="87"/>
      <c r="AT1739" s="87"/>
      <c r="AU1739" s="87"/>
      <c r="AV1739" s="87"/>
      <c r="AW1739" s="87"/>
      <c r="AX1739" s="87"/>
      <c r="AY1739" s="87"/>
      <c r="AZ1739" s="87"/>
      <c r="BA1739" s="87"/>
      <c r="BB1739" s="87"/>
      <c r="BC1739" s="87"/>
      <c r="BD1739" s="87"/>
      <c r="BE1739" s="87"/>
      <c r="BF1739" s="87"/>
      <c r="BG1739" s="87"/>
      <c r="BH1739" s="87"/>
      <c r="BI1739" s="87"/>
      <c r="BJ1739" s="87"/>
      <c r="BK1739" s="87"/>
      <c r="BL1739" s="87"/>
      <c r="BM1739" s="87"/>
      <c r="BN1739" s="87"/>
      <c r="BO1739" s="87"/>
      <c r="BP1739" s="87"/>
      <c r="BQ1739" s="87"/>
      <c r="BR1739" s="87"/>
      <c r="BS1739" s="63"/>
    </row>
    <row r="1740" spans="4:71" s="64" customFormat="1" ht="9.75" customHeight="1" x14ac:dyDescent="0.3">
      <c r="D1740" s="87"/>
      <c r="E1740" s="87"/>
      <c r="F1740" s="87"/>
      <c r="G1740" s="87"/>
      <c r="H1740" s="87"/>
      <c r="I1740" s="87"/>
      <c r="J1740" s="87"/>
      <c r="K1740" s="87"/>
      <c r="L1740" s="87"/>
      <c r="M1740" s="87"/>
      <c r="N1740" s="87"/>
      <c r="O1740" s="87"/>
      <c r="P1740" s="87"/>
      <c r="Q1740" s="87"/>
      <c r="R1740" s="87"/>
      <c r="S1740" s="87"/>
      <c r="T1740" s="87"/>
      <c r="U1740" s="87"/>
      <c r="V1740" s="87"/>
      <c r="W1740" s="87"/>
      <c r="X1740" s="87"/>
      <c r="Y1740" s="87"/>
      <c r="Z1740" s="87"/>
      <c r="AA1740" s="87"/>
      <c r="AB1740" s="87"/>
      <c r="AC1740" s="87"/>
      <c r="AD1740" s="87"/>
      <c r="AE1740" s="87"/>
      <c r="AF1740" s="87"/>
      <c r="AG1740" s="87"/>
      <c r="AH1740" s="87"/>
      <c r="AI1740" s="87"/>
      <c r="AJ1740" s="87"/>
      <c r="AK1740" s="87"/>
      <c r="AL1740" s="87"/>
      <c r="AM1740" s="87"/>
      <c r="AN1740" s="87"/>
      <c r="AO1740" s="87"/>
      <c r="AP1740" s="87"/>
      <c r="AQ1740" s="87"/>
      <c r="AR1740" s="87"/>
      <c r="AS1740" s="87"/>
      <c r="AT1740" s="87"/>
      <c r="AU1740" s="87"/>
      <c r="AV1740" s="87"/>
      <c r="AW1740" s="87"/>
      <c r="AX1740" s="87"/>
      <c r="AY1740" s="87"/>
      <c r="AZ1740" s="87"/>
      <c r="BA1740" s="87"/>
      <c r="BB1740" s="87"/>
      <c r="BC1740" s="87"/>
      <c r="BD1740" s="87"/>
      <c r="BE1740" s="87"/>
      <c r="BF1740" s="87"/>
      <c r="BG1740" s="87"/>
      <c r="BH1740" s="87"/>
      <c r="BI1740" s="87"/>
      <c r="BJ1740" s="87"/>
      <c r="BK1740" s="87"/>
      <c r="BL1740" s="87"/>
      <c r="BM1740" s="87"/>
      <c r="BN1740" s="87"/>
      <c r="BO1740" s="87"/>
      <c r="BP1740" s="87"/>
      <c r="BQ1740" s="87"/>
      <c r="BR1740" s="87"/>
      <c r="BS1740" s="63"/>
    </row>
    <row r="1741" spans="4:71" s="64" customFormat="1" ht="9.75" customHeight="1" x14ac:dyDescent="0.3">
      <c r="D1741" s="87"/>
      <c r="E1741" s="87"/>
      <c r="F1741" s="87"/>
      <c r="G1741" s="87"/>
      <c r="H1741" s="87"/>
      <c r="I1741" s="87"/>
      <c r="J1741" s="87"/>
      <c r="K1741" s="87"/>
      <c r="L1741" s="87"/>
      <c r="M1741" s="87"/>
      <c r="N1741" s="87"/>
      <c r="O1741" s="87"/>
      <c r="P1741" s="87"/>
      <c r="Q1741" s="87"/>
      <c r="R1741" s="87"/>
      <c r="S1741" s="87"/>
      <c r="T1741" s="87"/>
      <c r="U1741" s="87"/>
      <c r="V1741" s="87"/>
      <c r="W1741" s="87"/>
      <c r="X1741" s="87"/>
      <c r="Y1741" s="87"/>
      <c r="Z1741" s="87"/>
      <c r="AA1741" s="87"/>
      <c r="AB1741" s="87"/>
      <c r="AC1741" s="87"/>
      <c r="AD1741" s="87"/>
      <c r="AE1741" s="87"/>
      <c r="AF1741" s="87"/>
      <c r="AG1741" s="87"/>
      <c r="AH1741" s="87"/>
      <c r="AI1741" s="87"/>
      <c r="AJ1741" s="87"/>
      <c r="AK1741" s="87"/>
      <c r="AL1741" s="87"/>
      <c r="AM1741" s="87"/>
      <c r="AN1741" s="87"/>
      <c r="AO1741" s="87"/>
      <c r="AP1741" s="87"/>
      <c r="AQ1741" s="87"/>
      <c r="AR1741" s="87"/>
      <c r="AS1741" s="87"/>
      <c r="AT1741" s="87"/>
      <c r="AU1741" s="87"/>
      <c r="AV1741" s="87"/>
      <c r="AW1741" s="87"/>
      <c r="AX1741" s="87"/>
      <c r="AY1741" s="87"/>
      <c r="AZ1741" s="87"/>
      <c r="BA1741" s="87"/>
      <c r="BB1741" s="87"/>
      <c r="BC1741" s="87"/>
      <c r="BD1741" s="87"/>
      <c r="BE1741" s="87"/>
      <c r="BF1741" s="87"/>
      <c r="BG1741" s="87"/>
      <c r="BH1741" s="87"/>
      <c r="BI1741" s="87"/>
      <c r="BJ1741" s="87"/>
      <c r="BK1741" s="87"/>
      <c r="BL1741" s="87"/>
      <c r="BM1741" s="87"/>
      <c r="BN1741" s="87"/>
      <c r="BO1741" s="87"/>
      <c r="BP1741" s="87"/>
      <c r="BQ1741" s="87"/>
      <c r="BR1741" s="87"/>
      <c r="BS1741" s="63"/>
    </row>
    <row r="1742" spans="4:71" s="64" customFormat="1" ht="9.75" customHeight="1" x14ac:dyDescent="0.3">
      <c r="D1742" s="87"/>
      <c r="E1742" s="87"/>
      <c r="F1742" s="87"/>
      <c r="G1742" s="87"/>
      <c r="H1742" s="87"/>
      <c r="I1742" s="87"/>
      <c r="J1742" s="87"/>
      <c r="K1742" s="87"/>
      <c r="L1742" s="87"/>
      <c r="M1742" s="87"/>
      <c r="N1742" s="87"/>
      <c r="O1742" s="87"/>
      <c r="P1742" s="87"/>
      <c r="Q1742" s="87"/>
      <c r="R1742" s="87"/>
      <c r="S1742" s="87"/>
      <c r="T1742" s="87"/>
      <c r="U1742" s="87"/>
      <c r="V1742" s="87"/>
      <c r="W1742" s="87"/>
      <c r="X1742" s="87"/>
      <c r="Y1742" s="87"/>
      <c r="Z1742" s="87"/>
      <c r="AA1742" s="87"/>
      <c r="AB1742" s="87"/>
      <c r="AC1742" s="87"/>
      <c r="AD1742" s="87"/>
      <c r="AE1742" s="87"/>
      <c r="AF1742" s="87"/>
      <c r="AG1742" s="87"/>
      <c r="AH1742" s="87"/>
      <c r="AI1742" s="87"/>
      <c r="AJ1742" s="87"/>
      <c r="AK1742" s="87"/>
      <c r="AL1742" s="87"/>
      <c r="AM1742" s="87"/>
      <c r="AN1742" s="87"/>
      <c r="AO1742" s="87"/>
      <c r="AP1742" s="87"/>
      <c r="AQ1742" s="87"/>
      <c r="AR1742" s="87"/>
      <c r="AS1742" s="87"/>
      <c r="AT1742" s="87"/>
      <c r="AU1742" s="87"/>
      <c r="AV1742" s="87"/>
      <c r="AW1742" s="87"/>
      <c r="AX1742" s="87"/>
      <c r="AY1742" s="87"/>
      <c r="AZ1742" s="87"/>
      <c r="BA1742" s="87"/>
      <c r="BB1742" s="87"/>
      <c r="BC1742" s="87"/>
      <c r="BD1742" s="87"/>
      <c r="BE1742" s="87"/>
      <c r="BF1742" s="87"/>
      <c r="BG1742" s="87"/>
      <c r="BH1742" s="87"/>
      <c r="BI1742" s="87"/>
      <c r="BJ1742" s="87"/>
      <c r="BK1742" s="87"/>
      <c r="BL1742" s="87"/>
      <c r="BM1742" s="87"/>
      <c r="BN1742" s="87"/>
      <c r="BO1742" s="87"/>
      <c r="BP1742" s="87"/>
      <c r="BQ1742" s="87"/>
      <c r="BR1742" s="87"/>
      <c r="BS1742" s="63"/>
    </row>
    <row r="1743" spans="4:71" s="64" customFormat="1" ht="9.75" customHeight="1" x14ac:dyDescent="0.3">
      <c r="D1743" s="87"/>
      <c r="E1743" s="87"/>
      <c r="F1743" s="87"/>
      <c r="G1743" s="87"/>
      <c r="H1743" s="87"/>
      <c r="I1743" s="87"/>
      <c r="J1743" s="87"/>
      <c r="K1743" s="87"/>
      <c r="L1743" s="87"/>
      <c r="M1743" s="87"/>
      <c r="N1743" s="87"/>
      <c r="O1743" s="87"/>
      <c r="P1743" s="87"/>
      <c r="Q1743" s="87"/>
      <c r="R1743" s="87"/>
      <c r="S1743" s="87"/>
      <c r="T1743" s="87"/>
      <c r="U1743" s="87"/>
      <c r="V1743" s="87"/>
      <c r="W1743" s="87"/>
      <c r="X1743" s="87"/>
      <c r="Y1743" s="87"/>
      <c r="Z1743" s="87"/>
      <c r="AA1743" s="87"/>
      <c r="AB1743" s="87"/>
      <c r="AC1743" s="87"/>
      <c r="AD1743" s="87"/>
      <c r="AE1743" s="87"/>
      <c r="AF1743" s="87"/>
      <c r="AG1743" s="87"/>
      <c r="AH1743" s="87"/>
      <c r="AI1743" s="87"/>
      <c r="AJ1743" s="87"/>
      <c r="AK1743" s="87"/>
      <c r="AL1743" s="87"/>
      <c r="AM1743" s="87"/>
      <c r="AN1743" s="87"/>
      <c r="AO1743" s="87"/>
      <c r="AP1743" s="87"/>
      <c r="AQ1743" s="87"/>
      <c r="AR1743" s="87"/>
      <c r="AS1743" s="87"/>
      <c r="AT1743" s="87"/>
      <c r="AU1743" s="87"/>
      <c r="AV1743" s="87"/>
      <c r="AW1743" s="87"/>
      <c r="AX1743" s="87"/>
      <c r="AY1743" s="87"/>
      <c r="AZ1743" s="87"/>
      <c r="BA1743" s="87"/>
      <c r="BB1743" s="87"/>
      <c r="BC1743" s="87"/>
      <c r="BD1743" s="87"/>
      <c r="BE1743" s="87"/>
      <c r="BF1743" s="87"/>
      <c r="BG1743" s="87"/>
      <c r="BH1743" s="87"/>
      <c r="BI1743" s="87"/>
      <c r="BJ1743" s="87"/>
      <c r="BK1743" s="87"/>
      <c r="BL1743" s="87"/>
      <c r="BM1743" s="87"/>
      <c r="BN1743" s="87"/>
      <c r="BO1743" s="87"/>
      <c r="BP1743" s="87"/>
      <c r="BQ1743" s="87"/>
      <c r="BR1743" s="87"/>
      <c r="BS1743" s="63"/>
    </row>
    <row r="1744" spans="4:71" s="64" customFormat="1" ht="9.75" customHeight="1" x14ac:dyDescent="0.3">
      <c r="D1744" s="87"/>
      <c r="E1744" s="87"/>
      <c r="F1744" s="87"/>
      <c r="G1744" s="87"/>
      <c r="H1744" s="87"/>
      <c r="I1744" s="87"/>
      <c r="J1744" s="87"/>
      <c r="K1744" s="87"/>
      <c r="L1744" s="87"/>
      <c r="M1744" s="87"/>
      <c r="N1744" s="87"/>
      <c r="O1744" s="87"/>
      <c r="P1744" s="87"/>
      <c r="Q1744" s="87"/>
      <c r="R1744" s="87"/>
      <c r="S1744" s="87"/>
      <c r="T1744" s="87"/>
      <c r="U1744" s="87"/>
      <c r="V1744" s="87"/>
      <c r="W1744" s="87"/>
      <c r="X1744" s="87"/>
      <c r="Y1744" s="87"/>
      <c r="Z1744" s="87"/>
      <c r="AA1744" s="87"/>
      <c r="AB1744" s="87"/>
      <c r="AC1744" s="87"/>
      <c r="AD1744" s="87"/>
      <c r="AE1744" s="87"/>
      <c r="AF1744" s="87"/>
      <c r="AG1744" s="87"/>
      <c r="AH1744" s="87"/>
      <c r="AI1744" s="87"/>
      <c r="AJ1744" s="87"/>
      <c r="AK1744" s="87"/>
      <c r="AL1744" s="87"/>
      <c r="AM1744" s="87"/>
      <c r="AN1744" s="87"/>
      <c r="AO1744" s="87"/>
      <c r="AP1744" s="87"/>
      <c r="AQ1744" s="87"/>
      <c r="AR1744" s="87"/>
      <c r="AS1744" s="87"/>
      <c r="AT1744" s="87"/>
      <c r="AU1744" s="87"/>
      <c r="AV1744" s="87"/>
      <c r="AW1744" s="87"/>
      <c r="AX1744" s="87"/>
      <c r="AY1744" s="87"/>
      <c r="AZ1744" s="87"/>
      <c r="BA1744" s="87"/>
      <c r="BB1744" s="87"/>
      <c r="BC1744" s="87"/>
      <c r="BD1744" s="87"/>
      <c r="BE1744" s="87"/>
      <c r="BF1744" s="87"/>
      <c r="BG1744" s="87"/>
      <c r="BH1744" s="87"/>
      <c r="BI1744" s="87"/>
      <c r="BJ1744" s="87"/>
      <c r="BK1744" s="87"/>
      <c r="BL1744" s="87"/>
      <c r="BM1744" s="87"/>
      <c r="BN1744" s="87"/>
      <c r="BO1744" s="87"/>
      <c r="BP1744" s="87"/>
      <c r="BQ1744" s="87"/>
      <c r="BR1744" s="87"/>
      <c r="BS1744" s="63"/>
    </row>
    <row r="1745" spans="4:71" s="64" customFormat="1" ht="9.75" customHeight="1" x14ac:dyDescent="0.3">
      <c r="D1745" s="87"/>
      <c r="E1745" s="87"/>
      <c r="F1745" s="87"/>
      <c r="G1745" s="87"/>
      <c r="H1745" s="87"/>
      <c r="I1745" s="87"/>
      <c r="J1745" s="87"/>
      <c r="K1745" s="87"/>
      <c r="L1745" s="87"/>
      <c r="M1745" s="87"/>
      <c r="N1745" s="87"/>
      <c r="O1745" s="87"/>
      <c r="P1745" s="87"/>
      <c r="Q1745" s="87"/>
      <c r="R1745" s="87"/>
      <c r="S1745" s="87"/>
      <c r="T1745" s="87"/>
      <c r="U1745" s="87"/>
      <c r="V1745" s="87"/>
      <c r="W1745" s="87"/>
      <c r="X1745" s="87"/>
      <c r="Y1745" s="87"/>
      <c r="Z1745" s="87"/>
      <c r="AA1745" s="87"/>
      <c r="AB1745" s="87"/>
      <c r="AC1745" s="87"/>
      <c r="AD1745" s="87"/>
      <c r="AE1745" s="87"/>
      <c r="AF1745" s="87"/>
      <c r="AG1745" s="87"/>
      <c r="AH1745" s="87"/>
      <c r="AI1745" s="87"/>
      <c r="AJ1745" s="87"/>
      <c r="AK1745" s="87"/>
      <c r="AL1745" s="87"/>
      <c r="AM1745" s="87"/>
      <c r="AN1745" s="87"/>
      <c r="AO1745" s="87"/>
      <c r="AP1745" s="87"/>
      <c r="AQ1745" s="87"/>
      <c r="AR1745" s="87"/>
      <c r="AS1745" s="87"/>
      <c r="AT1745" s="87"/>
      <c r="AU1745" s="87"/>
      <c r="AV1745" s="87"/>
      <c r="AW1745" s="87"/>
      <c r="AX1745" s="87"/>
      <c r="AY1745" s="87"/>
      <c r="AZ1745" s="87"/>
      <c r="BA1745" s="87"/>
      <c r="BB1745" s="87"/>
      <c r="BC1745" s="87"/>
      <c r="BD1745" s="87"/>
      <c r="BE1745" s="87"/>
      <c r="BF1745" s="87"/>
      <c r="BG1745" s="87"/>
      <c r="BH1745" s="87"/>
      <c r="BI1745" s="87"/>
      <c r="BJ1745" s="87"/>
      <c r="BK1745" s="87"/>
      <c r="BL1745" s="87"/>
      <c r="BM1745" s="87"/>
      <c r="BN1745" s="87"/>
      <c r="BO1745" s="87"/>
      <c r="BP1745" s="87"/>
      <c r="BQ1745" s="87"/>
      <c r="BR1745" s="87"/>
      <c r="BS1745" s="63"/>
    </row>
    <row r="1746" spans="4:71" s="64" customFormat="1" ht="9.75" customHeight="1" x14ac:dyDescent="0.3">
      <c r="D1746" s="87"/>
      <c r="E1746" s="87"/>
      <c r="F1746" s="87"/>
      <c r="G1746" s="87"/>
      <c r="H1746" s="87"/>
      <c r="I1746" s="87"/>
      <c r="J1746" s="87"/>
      <c r="K1746" s="87"/>
      <c r="L1746" s="87"/>
      <c r="M1746" s="87"/>
      <c r="N1746" s="87"/>
      <c r="O1746" s="87"/>
      <c r="P1746" s="87"/>
      <c r="Q1746" s="87"/>
      <c r="R1746" s="87"/>
      <c r="S1746" s="87"/>
      <c r="T1746" s="87"/>
      <c r="U1746" s="87"/>
      <c r="V1746" s="87"/>
      <c r="W1746" s="87"/>
      <c r="X1746" s="87"/>
      <c r="Y1746" s="87"/>
      <c r="Z1746" s="87"/>
      <c r="AA1746" s="87"/>
      <c r="AB1746" s="87"/>
      <c r="AC1746" s="87"/>
      <c r="AD1746" s="87"/>
      <c r="AE1746" s="87"/>
      <c r="AF1746" s="87"/>
      <c r="AG1746" s="87"/>
      <c r="AH1746" s="87"/>
      <c r="AI1746" s="87"/>
      <c r="AJ1746" s="87"/>
      <c r="AK1746" s="87"/>
      <c r="AL1746" s="87"/>
      <c r="AM1746" s="87"/>
      <c r="AN1746" s="87"/>
      <c r="AO1746" s="87"/>
      <c r="AP1746" s="87"/>
      <c r="AQ1746" s="87"/>
      <c r="AR1746" s="87"/>
      <c r="AS1746" s="87"/>
      <c r="AT1746" s="87"/>
      <c r="AU1746" s="87"/>
      <c r="AV1746" s="87"/>
      <c r="AW1746" s="87"/>
      <c r="AX1746" s="87"/>
      <c r="AY1746" s="87"/>
      <c r="AZ1746" s="87"/>
      <c r="BA1746" s="87"/>
      <c r="BB1746" s="87"/>
      <c r="BC1746" s="87"/>
      <c r="BD1746" s="87"/>
      <c r="BE1746" s="87"/>
      <c r="BF1746" s="87"/>
      <c r="BG1746" s="87"/>
      <c r="BH1746" s="87"/>
      <c r="BI1746" s="87"/>
      <c r="BJ1746" s="87"/>
      <c r="BK1746" s="87"/>
      <c r="BL1746" s="87"/>
      <c r="BM1746" s="87"/>
      <c r="BN1746" s="87"/>
      <c r="BO1746" s="87"/>
      <c r="BP1746" s="87"/>
      <c r="BQ1746" s="87"/>
      <c r="BR1746" s="87"/>
      <c r="BS1746" s="63"/>
    </row>
    <row r="1747" spans="4:71" s="64" customFormat="1" ht="9.75" customHeight="1" x14ac:dyDescent="0.3">
      <c r="D1747" s="87"/>
      <c r="E1747" s="87"/>
      <c r="F1747" s="87"/>
      <c r="G1747" s="87"/>
      <c r="H1747" s="87"/>
      <c r="I1747" s="87"/>
      <c r="J1747" s="87"/>
      <c r="K1747" s="87"/>
      <c r="L1747" s="87"/>
      <c r="M1747" s="87"/>
      <c r="N1747" s="87"/>
      <c r="O1747" s="87"/>
      <c r="P1747" s="87"/>
      <c r="Q1747" s="87"/>
      <c r="R1747" s="87"/>
      <c r="S1747" s="87"/>
      <c r="T1747" s="87"/>
      <c r="U1747" s="87"/>
      <c r="V1747" s="87"/>
      <c r="W1747" s="87"/>
      <c r="X1747" s="87"/>
      <c r="Y1747" s="87"/>
      <c r="Z1747" s="87"/>
      <c r="AA1747" s="87"/>
      <c r="AB1747" s="87"/>
      <c r="AC1747" s="87"/>
      <c r="AD1747" s="87"/>
      <c r="AE1747" s="87"/>
      <c r="AF1747" s="87"/>
      <c r="AG1747" s="87"/>
      <c r="AH1747" s="87"/>
      <c r="AI1747" s="87"/>
      <c r="AJ1747" s="87"/>
      <c r="AK1747" s="87"/>
      <c r="AL1747" s="87"/>
      <c r="AM1747" s="87"/>
      <c r="AN1747" s="87"/>
      <c r="AO1747" s="87"/>
      <c r="AP1747" s="87"/>
      <c r="AQ1747" s="87"/>
      <c r="AR1747" s="87"/>
      <c r="AS1747" s="87"/>
      <c r="AT1747" s="87"/>
      <c r="AU1747" s="87"/>
      <c r="AV1747" s="87"/>
      <c r="AW1747" s="87"/>
      <c r="AX1747" s="87"/>
      <c r="AY1747" s="87"/>
      <c r="AZ1747" s="87"/>
      <c r="BA1747" s="87"/>
      <c r="BB1747" s="87"/>
      <c r="BC1747" s="87"/>
      <c r="BD1747" s="87"/>
      <c r="BE1747" s="87"/>
      <c r="BF1747" s="87"/>
      <c r="BG1747" s="87"/>
      <c r="BH1747" s="87"/>
      <c r="BI1747" s="87"/>
      <c r="BJ1747" s="87"/>
      <c r="BK1747" s="87"/>
      <c r="BL1747" s="87"/>
      <c r="BM1747" s="87"/>
      <c r="BN1747" s="87"/>
      <c r="BO1747" s="87"/>
      <c r="BP1747" s="87"/>
      <c r="BQ1747" s="87"/>
      <c r="BR1747" s="87"/>
      <c r="BS1747" s="63"/>
    </row>
    <row r="1748" spans="4:71" s="64" customFormat="1" ht="9.75" customHeight="1" x14ac:dyDescent="0.3">
      <c r="D1748" s="87"/>
      <c r="E1748" s="87"/>
      <c r="F1748" s="87"/>
      <c r="G1748" s="87"/>
      <c r="H1748" s="87"/>
      <c r="I1748" s="87"/>
      <c r="J1748" s="87"/>
      <c r="K1748" s="87"/>
      <c r="L1748" s="87"/>
      <c r="M1748" s="87"/>
      <c r="N1748" s="87"/>
      <c r="O1748" s="87"/>
      <c r="P1748" s="87"/>
      <c r="Q1748" s="87"/>
      <c r="R1748" s="87"/>
      <c r="S1748" s="87"/>
      <c r="T1748" s="87"/>
      <c r="U1748" s="87"/>
      <c r="V1748" s="87"/>
      <c r="W1748" s="87"/>
      <c r="X1748" s="87"/>
      <c r="Y1748" s="87"/>
      <c r="Z1748" s="87"/>
      <c r="AA1748" s="87"/>
      <c r="AB1748" s="87"/>
      <c r="AC1748" s="87"/>
      <c r="AD1748" s="87"/>
      <c r="AE1748" s="87"/>
      <c r="AF1748" s="87"/>
      <c r="AG1748" s="87"/>
      <c r="AH1748" s="87"/>
      <c r="AI1748" s="87"/>
      <c r="AJ1748" s="87"/>
      <c r="AK1748" s="87"/>
      <c r="AL1748" s="87"/>
      <c r="AM1748" s="87"/>
      <c r="AN1748" s="87"/>
      <c r="AO1748" s="87"/>
      <c r="AP1748" s="87"/>
      <c r="AQ1748" s="87"/>
      <c r="AR1748" s="87"/>
      <c r="AS1748" s="87"/>
      <c r="AT1748" s="87"/>
      <c r="AU1748" s="87"/>
      <c r="AV1748" s="87"/>
      <c r="AW1748" s="87"/>
      <c r="AX1748" s="87"/>
      <c r="AY1748" s="87"/>
      <c r="AZ1748" s="87"/>
      <c r="BA1748" s="87"/>
      <c r="BB1748" s="87"/>
      <c r="BC1748" s="87"/>
      <c r="BD1748" s="87"/>
      <c r="BE1748" s="87"/>
      <c r="BF1748" s="87"/>
      <c r="BG1748" s="87"/>
      <c r="BH1748" s="87"/>
      <c r="BI1748" s="87"/>
      <c r="BJ1748" s="87"/>
      <c r="BK1748" s="87"/>
      <c r="BL1748" s="87"/>
      <c r="BM1748" s="87"/>
      <c r="BN1748" s="87"/>
      <c r="BO1748" s="87"/>
      <c r="BP1748" s="87"/>
      <c r="BQ1748" s="87"/>
      <c r="BR1748" s="87"/>
      <c r="BS1748" s="63"/>
    </row>
    <row r="1749" spans="4:71" s="64" customFormat="1" ht="9.75" customHeight="1" x14ac:dyDescent="0.3">
      <c r="D1749" s="87"/>
      <c r="E1749" s="87"/>
      <c r="F1749" s="87"/>
      <c r="G1749" s="87"/>
      <c r="H1749" s="87"/>
      <c r="I1749" s="87"/>
      <c r="J1749" s="87"/>
      <c r="K1749" s="87"/>
      <c r="L1749" s="87"/>
      <c r="M1749" s="87"/>
      <c r="N1749" s="87"/>
      <c r="O1749" s="87"/>
      <c r="P1749" s="87"/>
      <c r="Q1749" s="87"/>
      <c r="R1749" s="87"/>
      <c r="S1749" s="87"/>
      <c r="T1749" s="87"/>
      <c r="U1749" s="87"/>
      <c r="V1749" s="87"/>
      <c r="W1749" s="87"/>
      <c r="X1749" s="87"/>
      <c r="Y1749" s="87"/>
      <c r="Z1749" s="87"/>
      <c r="AA1749" s="87"/>
      <c r="AB1749" s="87"/>
      <c r="AC1749" s="87"/>
      <c r="AD1749" s="87"/>
      <c r="AE1749" s="87"/>
      <c r="AF1749" s="87"/>
      <c r="AG1749" s="87"/>
      <c r="AH1749" s="87"/>
      <c r="AI1749" s="87"/>
      <c r="AJ1749" s="87"/>
      <c r="AK1749" s="87"/>
      <c r="AL1749" s="87"/>
      <c r="AM1749" s="87"/>
      <c r="AN1749" s="87"/>
      <c r="AO1749" s="87"/>
      <c r="AP1749" s="87"/>
      <c r="AQ1749" s="87"/>
      <c r="AR1749" s="87"/>
      <c r="AS1749" s="87"/>
      <c r="AT1749" s="87"/>
      <c r="AU1749" s="87"/>
      <c r="AV1749" s="87"/>
      <c r="AW1749" s="87"/>
      <c r="AX1749" s="87"/>
      <c r="AY1749" s="87"/>
      <c r="AZ1749" s="87"/>
      <c r="BA1749" s="87"/>
      <c r="BB1749" s="87"/>
      <c r="BC1749" s="87"/>
      <c r="BD1749" s="87"/>
      <c r="BE1749" s="87"/>
      <c r="BF1749" s="87"/>
      <c r="BG1749" s="87"/>
      <c r="BH1749" s="87"/>
      <c r="BI1749" s="87"/>
      <c r="BJ1749" s="87"/>
      <c r="BK1749" s="87"/>
      <c r="BL1749" s="87"/>
      <c r="BM1749" s="87"/>
      <c r="BN1749" s="87"/>
      <c r="BO1749" s="87"/>
      <c r="BP1749" s="87"/>
      <c r="BQ1749" s="87"/>
      <c r="BR1749" s="87"/>
      <c r="BS1749" s="63"/>
    </row>
    <row r="1750" spans="4:71" s="64" customFormat="1" ht="9.75" customHeight="1" x14ac:dyDescent="0.3">
      <c r="D1750" s="87"/>
      <c r="E1750" s="87"/>
      <c r="F1750" s="87"/>
      <c r="G1750" s="87"/>
      <c r="H1750" s="87"/>
      <c r="I1750" s="87"/>
      <c r="J1750" s="87"/>
      <c r="K1750" s="87"/>
      <c r="L1750" s="87"/>
      <c r="M1750" s="87"/>
      <c r="N1750" s="87"/>
      <c r="O1750" s="87"/>
      <c r="P1750" s="87"/>
      <c r="Q1750" s="87"/>
      <c r="R1750" s="87"/>
      <c r="S1750" s="87"/>
      <c r="T1750" s="87"/>
      <c r="U1750" s="87"/>
      <c r="V1750" s="87"/>
      <c r="W1750" s="87"/>
      <c r="X1750" s="87"/>
      <c r="Y1750" s="87"/>
      <c r="Z1750" s="87"/>
      <c r="AA1750" s="87"/>
      <c r="AB1750" s="87"/>
      <c r="AC1750" s="87"/>
      <c r="AD1750" s="87"/>
      <c r="AE1750" s="87"/>
      <c r="AF1750" s="87"/>
      <c r="AG1750" s="87"/>
      <c r="AH1750" s="87"/>
      <c r="AI1750" s="87"/>
      <c r="AJ1750" s="87"/>
      <c r="AK1750" s="87"/>
      <c r="AL1750" s="87"/>
      <c r="AM1750" s="87"/>
      <c r="AN1750" s="87"/>
      <c r="AO1750" s="87"/>
      <c r="AP1750" s="87"/>
      <c r="AQ1750" s="87"/>
      <c r="AR1750" s="87"/>
      <c r="AS1750" s="87"/>
      <c r="AT1750" s="87"/>
      <c r="AU1750" s="87"/>
      <c r="AV1750" s="87"/>
      <c r="AW1750" s="87"/>
      <c r="AX1750" s="87"/>
      <c r="AY1750" s="87"/>
      <c r="AZ1750" s="87"/>
      <c r="BA1750" s="87"/>
      <c r="BB1750" s="87"/>
      <c r="BC1750" s="87"/>
      <c r="BD1750" s="87"/>
      <c r="BE1750" s="87"/>
      <c r="BF1750" s="87"/>
      <c r="BG1750" s="87"/>
      <c r="BH1750" s="87"/>
      <c r="BI1750" s="87"/>
      <c r="BJ1750" s="87"/>
      <c r="BK1750" s="87"/>
      <c r="BL1750" s="87"/>
      <c r="BM1750" s="87"/>
      <c r="BN1750" s="87"/>
      <c r="BO1750" s="87"/>
      <c r="BP1750" s="87"/>
      <c r="BQ1750" s="87"/>
      <c r="BR1750" s="87"/>
      <c r="BS1750" s="63"/>
    </row>
    <row r="1751" spans="4:71" s="64" customFormat="1" ht="9.75" customHeight="1" x14ac:dyDescent="0.3">
      <c r="D1751" s="87"/>
      <c r="E1751" s="87"/>
      <c r="F1751" s="87"/>
      <c r="G1751" s="87"/>
      <c r="H1751" s="87"/>
      <c r="I1751" s="87"/>
      <c r="J1751" s="87"/>
      <c r="K1751" s="87"/>
      <c r="L1751" s="87"/>
      <c r="M1751" s="87"/>
      <c r="N1751" s="87"/>
      <c r="O1751" s="87"/>
      <c r="P1751" s="87"/>
      <c r="Q1751" s="87"/>
      <c r="R1751" s="87"/>
      <c r="S1751" s="87"/>
      <c r="T1751" s="87"/>
      <c r="U1751" s="87"/>
      <c r="V1751" s="87"/>
      <c r="W1751" s="87"/>
      <c r="X1751" s="87"/>
      <c r="Y1751" s="87"/>
      <c r="Z1751" s="87"/>
      <c r="AA1751" s="87"/>
      <c r="AB1751" s="87"/>
      <c r="AC1751" s="87"/>
      <c r="AD1751" s="87"/>
      <c r="AE1751" s="87"/>
      <c r="AF1751" s="87"/>
      <c r="AG1751" s="87"/>
      <c r="AH1751" s="87"/>
      <c r="AI1751" s="87"/>
      <c r="AJ1751" s="87"/>
      <c r="AK1751" s="87"/>
      <c r="AL1751" s="87"/>
      <c r="AM1751" s="87"/>
      <c r="AN1751" s="87"/>
      <c r="AO1751" s="87"/>
      <c r="AP1751" s="87"/>
      <c r="AQ1751" s="87"/>
      <c r="AR1751" s="87"/>
      <c r="AS1751" s="87"/>
      <c r="AT1751" s="87"/>
      <c r="AU1751" s="87"/>
      <c r="AV1751" s="87"/>
      <c r="AW1751" s="87"/>
      <c r="AX1751" s="87"/>
      <c r="AY1751" s="87"/>
      <c r="AZ1751" s="87"/>
      <c r="BA1751" s="87"/>
      <c r="BB1751" s="87"/>
      <c r="BC1751" s="87"/>
      <c r="BD1751" s="87"/>
      <c r="BE1751" s="87"/>
      <c r="BF1751" s="87"/>
      <c r="BG1751" s="87"/>
      <c r="BH1751" s="87"/>
      <c r="BI1751" s="87"/>
      <c r="BJ1751" s="87"/>
      <c r="BK1751" s="87"/>
      <c r="BL1751" s="87"/>
      <c r="BM1751" s="87"/>
      <c r="BN1751" s="87"/>
      <c r="BO1751" s="87"/>
      <c r="BP1751" s="87"/>
      <c r="BQ1751" s="87"/>
      <c r="BR1751" s="87"/>
      <c r="BS1751" s="63"/>
    </row>
    <row r="1752" spans="4:71" s="64" customFormat="1" ht="9.75" customHeight="1" x14ac:dyDescent="0.3">
      <c r="D1752" s="87"/>
      <c r="E1752" s="87"/>
      <c r="F1752" s="87"/>
      <c r="G1752" s="87"/>
      <c r="H1752" s="87"/>
      <c r="I1752" s="87"/>
      <c r="J1752" s="87"/>
      <c r="K1752" s="87"/>
      <c r="L1752" s="87"/>
      <c r="M1752" s="87"/>
      <c r="N1752" s="87"/>
      <c r="O1752" s="87"/>
      <c r="P1752" s="87"/>
      <c r="Q1752" s="87"/>
      <c r="R1752" s="87"/>
      <c r="S1752" s="87"/>
      <c r="T1752" s="87"/>
      <c r="U1752" s="87"/>
      <c r="V1752" s="87"/>
      <c r="W1752" s="87"/>
      <c r="X1752" s="87"/>
      <c r="Y1752" s="87"/>
      <c r="Z1752" s="87"/>
      <c r="AA1752" s="87"/>
      <c r="AB1752" s="87"/>
      <c r="AC1752" s="87"/>
      <c r="AD1752" s="87"/>
      <c r="AE1752" s="87"/>
      <c r="AF1752" s="87"/>
      <c r="AG1752" s="87"/>
      <c r="AH1752" s="87"/>
      <c r="AI1752" s="87"/>
      <c r="AJ1752" s="87"/>
      <c r="AK1752" s="87"/>
      <c r="AL1752" s="87"/>
      <c r="AM1752" s="87"/>
      <c r="AN1752" s="87"/>
      <c r="AO1752" s="87"/>
      <c r="AP1752" s="87"/>
      <c r="AQ1752" s="87"/>
      <c r="AR1752" s="87"/>
      <c r="AS1752" s="87"/>
      <c r="AT1752" s="87"/>
      <c r="AU1752" s="87"/>
      <c r="AV1752" s="87"/>
      <c r="AW1752" s="87"/>
      <c r="AX1752" s="87"/>
      <c r="AY1752" s="87"/>
      <c r="AZ1752" s="87"/>
      <c r="BA1752" s="87"/>
      <c r="BB1752" s="87"/>
      <c r="BC1752" s="87"/>
      <c r="BD1752" s="87"/>
      <c r="BE1752" s="87"/>
      <c r="BF1752" s="87"/>
      <c r="BG1752" s="87"/>
      <c r="BH1752" s="87"/>
      <c r="BI1752" s="87"/>
      <c r="BJ1752" s="87"/>
      <c r="BK1752" s="87"/>
      <c r="BL1752" s="87"/>
      <c r="BM1752" s="87"/>
      <c r="BN1752" s="87"/>
      <c r="BO1752" s="87"/>
      <c r="BP1752" s="87"/>
      <c r="BQ1752" s="87"/>
      <c r="BR1752" s="87"/>
      <c r="BS1752" s="63"/>
    </row>
    <row r="1753" spans="4:71" s="64" customFormat="1" ht="9.75" customHeight="1" x14ac:dyDescent="0.3">
      <c r="D1753" s="87"/>
      <c r="E1753" s="87"/>
      <c r="F1753" s="87"/>
      <c r="G1753" s="87"/>
      <c r="H1753" s="87"/>
      <c r="I1753" s="87"/>
      <c r="J1753" s="87"/>
      <c r="K1753" s="87"/>
      <c r="L1753" s="87"/>
      <c r="M1753" s="87"/>
      <c r="N1753" s="87"/>
      <c r="O1753" s="87"/>
      <c r="P1753" s="87"/>
      <c r="Q1753" s="87"/>
      <c r="R1753" s="87"/>
      <c r="S1753" s="87"/>
      <c r="T1753" s="87"/>
      <c r="U1753" s="87"/>
      <c r="V1753" s="87"/>
      <c r="W1753" s="87"/>
      <c r="X1753" s="87"/>
      <c r="Y1753" s="87"/>
      <c r="Z1753" s="87"/>
      <c r="AA1753" s="87"/>
      <c r="AB1753" s="87"/>
      <c r="AC1753" s="87"/>
      <c r="AD1753" s="87"/>
      <c r="AE1753" s="87"/>
      <c r="AF1753" s="87"/>
      <c r="AG1753" s="87"/>
      <c r="AH1753" s="87"/>
      <c r="AI1753" s="87"/>
      <c r="AJ1753" s="87"/>
      <c r="AK1753" s="87"/>
      <c r="AL1753" s="87"/>
      <c r="AM1753" s="87"/>
      <c r="AN1753" s="87"/>
      <c r="AO1753" s="87"/>
      <c r="AP1753" s="87"/>
      <c r="AQ1753" s="87"/>
      <c r="AR1753" s="87"/>
      <c r="AS1753" s="87"/>
      <c r="AT1753" s="87"/>
      <c r="AU1753" s="87"/>
      <c r="AV1753" s="87"/>
      <c r="AW1753" s="87"/>
      <c r="AX1753" s="87"/>
      <c r="AY1753" s="87"/>
      <c r="AZ1753" s="87"/>
      <c r="BA1753" s="87"/>
      <c r="BB1753" s="87"/>
      <c r="BC1753" s="87"/>
      <c r="BD1753" s="87"/>
      <c r="BE1753" s="87"/>
      <c r="BF1753" s="87"/>
      <c r="BG1753" s="87"/>
      <c r="BH1753" s="87"/>
      <c r="BI1753" s="87"/>
      <c r="BJ1753" s="87"/>
      <c r="BK1753" s="87"/>
      <c r="BL1753" s="87"/>
      <c r="BM1753" s="87"/>
      <c r="BN1753" s="87"/>
      <c r="BO1753" s="87"/>
      <c r="BP1753" s="87"/>
      <c r="BQ1753" s="87"/>
      <c r="BR1753" s="87"/>
      <c r="BS1753" s="63"/>
    </row>
    <row r="1754" spans="4:71" s="64" customFormat="1" ht="9.75" customHeight="1" x14ac:dyDescent="0.3">
      <c r="D1754" s="87"/>
      <c r="E1754" s="87"/>
      <c r="F1754" s="87"/>
      <c r="G1754" s="87"/>
      <c r="H1754" s="87"/>
      <c r="I1754" s="87"/>
      <c r="J1754" s="87"/>
      <c r="K1754" s="87"/>
      <c r="L1754" s="87"/>
      <c r="M1754" s="87"/>
      <c r="N1754" s="87"/>
      <c r="O1754" s="87"/>
      <c r="P1754" s="87"/>
      <c r="Q1754" s="87"/>
      <c r="R1754" s="87"/>
      <c r="S1754" s="87"/>
      <c r="T1754" s="87"/>
      <c r="U1754" s="87"/>
      <c r="V1754" s="87"/>
      <c r="W1754" s="87"/>
      <c r="X1754" s="87"/>
      <c r="Y1754" s="87"/>
      <c r="Z1754" s="87"/>
      <c r="AA1754" s="87"/>
      <c r="AB1754" s="87"/>
      <c r="AC1754" s="87"/>
      <c r="AD1754" s="87"/>
      <c r="AE1754" s="87"/>
      <c r="AF1754" s="87"/>
      <c r="AG1754" s="87"/>
      <c r="AH1754" s="87"/>
      <c r="AI1754" s="87"/>
      <c r="AJ1754" s="87"/>
      <c r="AK1754" s="87"/>
      <c r="AL1754" s="87"/>
      <c r="AM1754" s="87"/>
      <c r="AN1754" s="87"/>
      <c r="AO1754" s="87"/>
      <c r="AP1754" s="87"/>
      <c r="AQ1754" s="87"/>
      <c r="AR1754" s="87"/>
      <c r="AS1754" s="87"/>
      <c r="AT1754" s="87"/>
      <c r="AU1754" s="87"/>
      <c r="AV1754" s="87"/>
      <c r="AW1754" s="87"/>
      <c r="AX1754" s="87"/>
      <c r="AY1754" s="87"/>
      <c r="AZ1754" s="87"/>
      <c r="BA1754" s="87"/>
      <c r="BB1754" s="87"/>
      <c r="BC1754" s="87"/>
      <c r="BD1754" s="87"/>
      <c r="BE1754" s="87"/>
      <c r="BF1754" s="87"/>
      <c r="BG1754" s="87"/>
      <c r="BH1754" s="87"/>
      <c r="BI1754" s="87"/>
      <c r="BJ1754" s="87"/>
      <c r="BK1754" s="87"/>
      <c r="BL1754" s="87"/>
      <c r="BM1754" s="87"/>
      <c r="BN1754" s="87"/>
      <c r="BO1754" s="87"/>
      <c r="BP1754" s="87"/>
      <c r="BQ1754" s="87"/>
      <c r="BR1754" s="87"/>
      <c r="BS1754" s="63"/>
    </row>
    <row r="1755" spans="4:71" s="64" customFormat="1" ht="9.75" customHeight="1" x14ac:dyDescent="0.3">
      <c r="D1755" s="87"/>
      <c r="E1755" s="87"/>
      <c r="F1755" s="87"/>
      <c r="G1755" s="87"/>
      <c r="H1755" s="87"/>
      <c r="I1755" s="87"/>
      <c r="J1755" s="87"/>
      <c r="K1755" s="87"/>
      <c r="L1755" s="87"/>
      <c r="M1755" s="87"/>
      <c r="N1755" s="87"/>
      <c r="O1755" s="87"/>
      <c r="P1755" s="87"/>
      <c r="Q1755" s="87"/>
      <c r="R1755" s="87"/>
      <c r="S1755" s="87"/>
      <c r="T1755" s="87"/>
      <c r="U1755" s="87"/>
      <c r="V1755" s="87"/>
      <c r="W1755" s="87"/>
      <c r="X1755" s="87"/>
      <c r="Y1755" s="87"/>
      <c r="Z1755" s="87"/>
      <c r="AA1755" s="87"/>
      <c r="AB1755" s="87"/>
      <c r="AC1755" s="87"/>
      <c r="AD1755" s="87"/>
      <c r="AE1755" s="87"/>
      <c r="AF1755" s="87"/>
      <c r="AG1755" s="87"/>
      <c r="AH1755" s="87"/>
      <c r="AI1755" s="87"/>
      <c r="AJ1755" s="87"/>
      <c r="AK1755" s="87"/>
      <c r="AL1755" s="87"/>
      <c r="AM1755" s="87"/>
      <c r="AN1755" s="87"/>
      <c r="AO1755" s="87"/>
      <c r="AP1755" s="87"/>
      <c r="AQ1755" s="87"/>
      <c r="AR1755" s="87"/>
      <c r="AS1755" s="87"/>
      <c r="AT1755" s="87"/>
      <c r="AU1755" s="87"/>
      <c r="AV1755" s="87"/>
      <c r="AW1755" s="87"/>
      <c r="AX1755" s="87"/>
      <c r="AY1755" s="87"/>
      <c r="AZ1755" s="87"/>
      <c r="BA1755" s="87"/>
      <c r="BB1755" s="87"/>
      <c r="BC1755" s="87"/>
      <c r="BD1755" s="87"/>
      <c r="BE1755" s="87"/>
      <c r="BF1755" s="87"/>
      <c r="BG1755" s="87"/>
      <c r="BH1755" s="87"/>
      <c r="BI1755" s="87"/>
      <c r="BJ1755" s="87"/>
      <c r="BK1755" s="87"/>
      <c r="BL1755" s="87"/>
      <c r="BM1755" s="87"/>
      <c r="BN1755" s="87"/>
      <c r="BO1755" s="87"/>
      <c r="BP1755" s="87"/>
      <c r="BQ1755" s="87"/>
      <c r="BR1755" s="87"/>
      <c r="BS1755" s="63"/>
    </row>
    <row r="1756" spans="4:71" s="64" customFormat="1" ht="9.75" customHeight="1" x14ac:dyDescent="0.3">
      <c r="D1756" s="87"/>
      <c r="E1756" s="87"/>
      <c r="F1756" s="87"/>
      <c r="G1756" s="87"/>
      <c r="H1756" s="87"/>
      <c r="I1756" s="87"/>
      <c r="J1756" s="87"/>
      <c r="K1756" s="87"/>
      <c r="L1756" s="87"/>
      <c r="M1756" s="87"/>
      <c r="N1756" s="87"/>
      <c r="O1756" s="87"/>
      <c r="P1756" s="87"/>
      <c r="Q1756" s="87"/>
      <c r="R1756" s="87"/>
      <c r="S1756" s="87"/>
      <c r="T1756" s="87"/>
      <c r="U1756" s="87"/>
      <c r="V1756" s="87"/>
      <c r="W1756" s="87"/>
      <c r="X1756" s="87"/>
      <c r="Y1756" s="87"/>
      <c r="Z1756" s="87"/>
      <c r="AA1756" s="87"/>
      <c r="AB1756" s="87"/>
      <c r="AC1756" s="87"/>
      <c r="AD1756" s="87"/>
      <c r="AE1756" s="87"/>
      <c r="AF1756" s="87"/>
      <c r="AG1756" s="87"/>
      <c r="AH1756" s="87"/>
      <c r="AI1756" s="87"/>
      <c r="AJ1756" s="87"/>
      <c r="AK1756" s="87"/>
      <c r="AL1756" s="87"/>
      <c r="AM1756" s="87"/>
      <c r="AN1756" s="87"/>
      <c r="AO1756" s="87"/>
      <c r="AP1756" s="87"/>
      <c r="AQ1756" s="87"/>
      <c r="AR1756" s="87"/>
      <c r="AS1756" s="87"/>
      <c r="AT1756" s="87"/>
      <c r="AU1756" s="87"/>
      <c r="AV1756" s="87"/>
      <c r="AW1756" s="87"/>
      <c r="AX1756" s="87"/>
      <c r="AY1756" s="87"/>
      <c r="AZ1756" s="87"/>
      <c r="BA1756" s="87"/>
      <c r="BB1756" s="87"/>
      <c r="BC1756" s="87"/>
      <c r="BD1756" s="87"/>
      <c r="BE1756" s="87"/>
      <c r="BF1756" s="87"/>
      <c r="BG1756" s="87"/>
      <c r="BH1756" s="87"/>
      <c r="BI1756" s="87"/>
      <c r="BJ1756" s="87"/>
      <c r="BK1756" s="87"/>
      <c r="BL1756" s="87"/>
      <c r="BM1756" s="87"/>
      <c r="BN1756" s="87"/>
      <c r="BO1756" s="87"/>
      <c r="BP1756" s="87"/>
      <c r="BQ1756" s="87"/>
      <c r="BR1756" s="87"/>
      <c r="BS1756" s="63"/>
    </row>
    <row r="1757" spans="4:71" s="64" customFormat="1" ht="9.75" customHeight="1" x14ac:dyDescent="0.3">
      <c r="D1757" s="87"/>
      <c r="E1757" s="87"/>
      <c r="F1757" s="87"/>
      <c r="G1757" s="87"/>
      <c r="H1757" s="87"/>
      <c r="I1757" s="87"/>
      <c r="J1757" s="87"/>
      <c r="K1757" s="87"/>
      <c r="L1757" s="87"/>
      <c r="M1757" s="87"/>
      <c r="N1757" s="87"/>
      <c r="O1757" s="87"/>
      <c r="P1757" s="87"/>
      <c r="Q1757" s="87"/>
      <c r="R1757" s="87"/>
      <c r="S1757" s="87"/>
      <c r="T1757" s="87"/>
      <c r="U1757" s="87"/>
      <c r="V1757" s="87"/>
      <c r="W1757" s="87"/>
      <c r="X1757" s="87"/>
      <c r="Y1757" s="87"/>
      <c r="Z1757" s="87"/>
      <c r="AA1757" s="87"/>
      <c r="AB1757" s="87"/>
      <c r="AC1757" s="87"/>
      <c r="AD1757" s="87"/>
      <c r="AE1757" s="87"/>
      <c r="AF1757" s="87"/>
      <c r="AG1757" s="87"/>
      <c r="AH1757" s="87"/>
      <c r="AI1757" s="87"/>
      <c r="AJ1757" s="87"/>
      <c r="AK1757" s="87"/>
      <c r="AL1757" s="87"/>
      <c r="AM1757" s="87"/>
      <c r="AN1757" s="87"/>
      <c r="AO1757" s="87"/>
      <c r="AP1757" s="87"/>
      <c r="AQ1757" s="87"/>
      <c r="AR1757" s="87"/>
      <c r="AS1757" s="87"/>
      <c r="AT1757" s="87"/>
      <c r="AU1757" s="87"/>
      <c r="AV1757" s="87"/>
      <c r="AW1757" s="87"/>
      <c r="AX1757" s="87"/>
      <c r="AY1757" s="87"/>
      <c r="AZ1757" s="87"/>
      <c r="BA1757" s="87"/>
      <c r="BB1757" s="87"/>
      <c r="BC1757" s="87"/>
      <c r="BD1757" s="87"/>
      <c r="BE1757" s="87"/>
      <c r="BF1757" s="87"/>
      <c r="BG1757" s="87"/>
      <c r="BH1757" s="87"/>
      <c r="BI1757" s="87"/>
      <c r="BJ1757" s="87"/>
      <c r="BK1757" s="87"/>
      <c r="BL1757" s="87"/>
      <c r="BM1757" s="87"/>
      <c r="BN1757" s="87"/>
      <c r="BO1757" s="87"/>
      <c r="BP1757" s="87"/>
      <c r="BQ1757" s="87"/>
      <c r="BR1757" s="87"/>
      <c r="BS1757" s="63"/>
    </row>
    <row r="1758" spans="4:71" s="64" customFormat="1" ht="9.75" customHeight="1" x14ac:dyDescent="0.3">
      <c r="D1758" s="87"/>
      <c r="E1758" s="87"/>
      <c r="F1758" s="87"/>
      <c r="G1758" s="87"/>
      <c r="H1758" s="87"/>
      <c r="I1758" s="87"/>
      <c r="J1758" s="87"/>
      <c r="K1758" s="87"/>
      <c r="L1758" s="87"/>
      <c r="M1758" s="87"/>
      <c r="N1758" s="87"/>
      <c r="O1758" s="87"/>
      <c r="P1758" s="87"/>
      <c r="Q1758" s="87"/>
      <c r="R1758" s="87"/>
      <c r="S1758" s="87"/>
      <c r="T1758" s="87"/>
      <c r="U1758" s="87"/>
      <c r="V1758" s="87"/>
      <c r="W1758" s="87"/>
      <c r="X1758" s="87"/>
      <c r="Y1758" s="87"/>
      <c r="Z1758" s="87"/>
      <c r="AA1758" s="87"/>
      <c r="AB1758" s="87"/>
      <c r="AC1758" s="87"/>
      <c r="AD1758" s="87"/>
      <c r="AE1758" s="87"/>
      <c r="AF1758" s="87"/>
      <c r="AG1758" s="87"/>
      <c r="AH1758" s="87"/>
      <c r="AI1758" s="87"/>
      <c r="AJ1758" s="87"/>
      <c r="AK1758" s="87"/>
      <c r="AL1758" s="87"/>
      <c r="AM1758" s="87"/>
      <c r="AN1758" s="87"/>
      <c r="AO1758" s="87"/>
      <c r="AP1758" s="87"/>
      <c r="AQ1758" s="87"/>
      <c r="AR1758" s="87"/>
      <c r="AS1758" s="87"/>
      <c r="AT1758" s="87"/>
      <c r="AU1758" s="87"/>
      <c r="AV1758" s="87"/>
      <c r="AW1758" s="87"/>
      <c r="AX1758" s="87"/>
      <c r="AY1758" s="87"/>
      <c r="AZ1758" s="87"/>
      <c r="BA1758" s="87"/>
      <c r="BB1758" s="87"/>
      <c r="BC1758" s="87"/>
      <c r="BD1758" s="87"/>
      <c r="BE1758" s="87"/>
      <c r="BF1758" s="87"/>
      <c r="BG1758" s="87"/>
      <c r="BH1758" s="87"/>
      <c r="BI1758" s="87"/>
      <c r="BJ1758" s="87"/>
      <c r="BK1758" s="87"/>
      <c r="BL1758" s="87"/>
      <c r="BM1758" s="87"/>
      <c r="BN1758" s="87"/>
      <c r="BO1758" s="87"/>
      <c r="BP1758" s="87"/>
      <c r="BQ1758" s="87"/>
      <c r="BR1758" s="87"/>
      <c r="BS1758" s="63"/>
    </row>
    <row r="1759" spans="4:71" s="64" customFormat="1" ht="9.75" customHeight="1" x14ac:dyDescent="0.3">
      <c r="D1759" s="87"/>
      <c r="E1759" s="87"/>
      <c r="F1759" s="87"/>
      <c r="G1759" s="87"/>
      <c r="H1759" s="87"/>
      <c r="I1759" s="87"/>
      <c r="J1759" s="87"/>
      <c r="K1759" s="87"/>
      <c r="L1759" s="87"/>
      <c r="M1759" s="87"/>
      <c r="N1759" s="87"/>
      <c r="O1759" s="87"/>
      <c r="P1759" s="87"/>
      <c r="Q1759" s="87"/>
      <c r="R1759" s="87"/>
      <c r="S1759" s="87"/>
      <c r="T1759" s="87"/>
      <c r="U1759" s="87"/>
      <c r="V1759" s="87"/>
      <c r="W1759" s="87"/>
      <c r="X1759" s="87"/>
      <c r="Y1759" s="87"/>
      <c r="Z1759" s="87"/>
      <c r="AA1759" s="87"/>
      <c r="AB1759" s="87"/>
      <c r="AC1759" s="87"/>
      <c r="AD1759" s="87"/>
      <c r="AE1759" s="87"/>
      <c r="AF1759" s="87"/>
      <c r="AG1759" s="87"/>
      <c r="AH1759" s="87"/>
      <c r="AI1759" s="87"/>
      <c r="AJ1759" s="87"/>
      <c r="AK1759" s="87"/>
      <c r="AL1759" s="87"/>
      <c r="AM1759" s="87"/>
      <c r="AN1759" s="87"/>
      <c r="AO1759" s="87"/>
      <c r="AP1759" s="87"/>
      <c r="AQ1759" s="87"/>
      <c r="AR1759" s="87"/>
      <c r="AS1759" s="87"/>
      <c r="AT1759" s="87"/>
      <c r="AU1759" s="87"/>
      <c r="AV1759" s="87"/>
      <c r="AW1759" s="87"/>
      <c r="AX1759" s="87"/>
      <c r="AY1759" s="87"/>
      <c r="AZ1759" s="87"/>
      <c r="BA1759" s="87"/>
      <c r="BB1759" s="87"/>
      <c r="BC1759" s="87"/>
      <c r="BD1759" s="87"/>
      <c r="BE1759" s="87"/>
      <c r="BF1759" s="87"/>
      <c r="BG1759" s="87"/>
      <c r="BH1759" s="87"/>
      <c r="BI1759" s="87"/>
      <c r="BJ1759" s="87"/>
      <c r="BK1759" s="87"/>
      <c r="BL1759" s="87"/>
      <c r="BM1759" s="87"/>
      <c r="BN1759" s="87"/>
      <c r="BO1759" s="87"/>
      <c r="BP1759" s="87"/>
      <c r="BQ1759" s="87"/>
      <c r="BR1759" s="87"/>
      <c r="BS1759" s="63"/>
    </row>
    <row r="1760" spans="4:71" s="64" customFormat="1" ht="9.75" customHeight="1" x14ac:dyDescent="0.3">
      <c r="D1760" s="87"/>
      <c r="E1760" s="87"/>
      <c r="F1760" s="87"/>
      <c r="G1760" s="87"/>
      <c r="H1760" s="87"/>
      <c r="I1760" s="87"/>
      <c r="J1760" s="87"/>
      <c r="K1760" s="87"/>
      <c r="L1760" s="87"/>
      <c r="M1760" s="87"/>
      <c r="N1760" s="87"/>
      <c r="O1760" s="87"/>
      <c r="P1760" s="87"/>
      <c r="Q1760" s="87"/>
      <c r="R1760" s="87"/>
      <c r="S1760" s="87"/>
      <c r="T1760" s="87"/>
      <c r="U1760" s="87"/>
      <c r="V1760" s="87"/>
      <c r="W1760" s="87"/>
      <c r="X1760" s="87"/>
      <c r="Y1760" s="87"/>
      <c r="Z1760" s="87"/>
      <c r="AA1760" s="87"/>
      <c r="AB1760" s="87"/>
      <c r="AC1760" s="87"/>
      <c r="AD1760" s="87"/>
      <c r="AE1760" s="87"/>
      <c r="AF1760" s="87"/>
      <c r="AG1760" s="87"/>
      <c r="AH1760" s="87"/>
      <c r="AI1760" s="87"/>
      <c r="AJ1760" s="87"/>
      <c r="AK1760" s="87"/>
      <c r="AL1760" s="87"/>
      <c r="AM1760" s="87"/>
      <c r="AN1760" s="87"/>
      <c r="AO1760" s="87"/>
      <c r="AP1760" s="87"/>
      <c r="AQ1760" s="87"/>
      <c r="AR1760" s="87"/>
      <c r="AS1760" s="87"/>
      <c r="AT1760" s="87"/>
      <c r="AU1760" s="87"/>
      <c r="AV1760" s="87"/>
      <c r="AW1760" s="87"/>
      <c r="AX1760" s="87"/>
      <c r="AY1760" s="87"/>
      <c r="AZ1760" s="87"/>
      <c r="BA1760" s="87"/>
      <c r="BB1760" s="87"/>
      <c r="BC1760" s="87"/>
      <c r="BD1760" s="87"/>
      <c r="BE1760" s="87"/>
      <c r="BF1760" s="87"/>
      <c r="BG1760" s="87"/>
      <c r="BH1760" s="87"/>
      <c r="BI1760" s="87"/>
      <c r="BJ1760" s="87"/>
      <c r="BK1760" s="87"/>
      <c r="BL1760" s="87"/>
      <c r="BM1760" s="87"/>
      <c r="BN1760" s="87"/>
      <c r="BO1760" s="87"/>
      <c r="BP1760" s="87"/>
      <c r="BQ1760" s="87"/>
      <c r="BR1760" s="87"/>
      <c r="BS1760" s="63"/>
    </row>
    <row r="1761" spans="4:71" s="64" customFormat="1" ht="9.75" customHeight="1" x14ac:dyDescent="0.3">
      <c r="D1761" s="87"/>
      <c r="E1761" s="87"/>
      <c r="F1761" s="87"/>
      <c r="G1761" s="87"/>
      <c r="H1761" s="87"/>
      <c r="I1761" s="87"/>
      <c r="J1761" s="87"/>
      <c r="K1761" s="87"/>
      <c r="L1761" s="87"/>
      <c r="M1761" s="87"/>
      <c r="N1761" s="87"/>
      <c r="O1761" s="87"/>
      <c r="P1761" s="87"/>
      <c r="Q1761" s="87"/>
      <c r="R1761" s="87"/>
      <c r="S1761" s="87"/>
      <c r="T1761" s="87"/>
      <c r="U1761" s="87"/>
      <c r="V1761" s="87"/>
      <c r="W1761" s="87"/>
      <c r="X1761" s="87"/>
      <c r="Y1761" s="87"/>
      <c r="Z1761" s="87"/>
      <c r="AA1761" s="87"/>
      <c r="AB1761" s="87"/>
      <c r="AC1761" s="87"/>
      <c r="AD1761" s="87"/>
      <c r="AE1761" s="87"/>
      <c r="AF1761" s="87"/>
      <c r="AG1761" s="87"/>
      <c r="AH1761" s="87"/>
      <c r="AI1761" s="87"/>
      <c r="AJ1761" s="87"/>
      <c r="AK1761" s="87"/>
      <c r="AL1761" s="87"/>
      <c r="AM1761" s="87"/>
      <c r="AN1761" s="87"/>
      <c r="AO1761" s="87"/>
      <c r="AP1761" s="87"/>
      <c r="AQ1761" s="87"/>
      <c r="AR1761" s="87"/>
      <c r="AS1761" s="87"/>
      <c r="AT1761" s="87"/>
      <c r="AU1761" s="87"/>
      <c r="AV1761" s="87"/>
      <c r="AW1761" s="87"/>
      <c r="AX1761" s="87"/>
      <c r="AY1761" s="87"/>
      <c r="AZ1761" s="87"/>
      <c r="BA1761" s="87"/>
      <c r="BB1761" s="87"/>
      <c r="BC1761" s="87"/>
      <c r="BD1761" s="87"/>
      <c r="BE1761" s="87"/>
      <c r="BF1761" s="87"/>
      <c r="BG1761" s="87"/>
      <c r="BH1761" s="87"/>
      <c r="BI1761" s="87"/>
      <c r="BJ1761" s="87"/>
      <c r="BK1761" s="87"/>
      <c r="BL1761" s="87"/>
      <c r="BM1761" s="87"/>
      <c r="BN1761" s="87"/>
      <c r="BO1761" s="87"/>
      <c r="BP1761" s="87"/>
      <c r="BQ1761" s="87"/>
      <c r="BR1761" s="87"/>
      <c r="BS1761" s="63"/>
    </row>
    <row r="1762" spans="4:71" s="64" customFormat="1" ht="9.75" customHeight="1" x14ac:dyDescent="0.3">
      <c r="D1762" s="87"/>
      <c r="E1762" s="87"/>
      <c r="F1762" s="87"/>
      <c r="G1762" s="87"/>
      <c r="H1762" s="87"/>
      <c r="I1762" s="87"/>
      <c r="J1762" s="87"/>
      <c r="K1762" s="87"/>
      <c r="L1762" s="87"/>
      <c r="M1762" s="87"/>
      <c r="N1762" s="87"/>
      <c r="O1762" s="87"/>
      <c r="P1762" s="87"/>
      <c r="Q1762" s="87"/>
      <c r="R1762" s="87"/>
      <c r="S1762" s="87"/>
      <c r="T1762" s="87"/>
      <c r="U1762" s="87"/>
      <c r="V1762" s="87"/>
      <c r="W1762" s="87"/>
      <c r="X1762" s="87"/>
      <c r="Y1762" s="87"/>
      <c r="Z1762" s="87"/>
      <c r="AA1762" s="87"/>
      <c r="AB1762" s="87"/>
      <c r="AC1762" s="87"/>
      <c r="AD1762" s="87"/>
      <c r="AE1762" s="87"/>
      <c r="AF1762" s="87"/>
      <c r="AG1762" s="87"/>
      <c r="AH1762" s="87"/>
      <c r="AI1762" s="87"/>
      <c r="AJ1762" s="87"/>
      <c r="AK1762" s="87"/>
      <c r="AL1762" s="87"/>
      <c r="AM1762" s="87"/>
      <c r="AN1762" s="87"/>
      <c r="AO1762" s="87"/>
      <c r="AP1762" s="87"/>
      <c r="AQ1762" s="87"/>
      <c r="AR1762" s="87"/>
      <c r="AS1762" s="87"/>
      <c r="AT1762" s="87"/>
      <c r="AU1762" s="87"/>
      <c r="AV1762" s="87"/>
      <c r="AW1762" s="87"/>
      <c r="AX1762" s="87"/>
      <c r="AY1762" s="87"/>
      <c r="AZ1762" s="87"/>
      <c r="BA1762" s="87"/>
      <c r="BB1762" s="87"/>
      <c r="BC1762" s="87"/>
      <c r="BD1762" s="87"/>
      <c r="BE1762" s="87"/>
      <c r="BF1762" s="87"/>
      <c r="BG1762" s="87"/>
      <c r="BH1762" s="87"/>
      <c r="BI1762" s="87"/>
      <c r="BJ1762" s="87"/>
      <c r="BK1762" s="87"/>
      <c r="BL1762" s="87"/>
      <c r="BM1762" s="87"/>
      <c r="BN1762" s="87"/>
      <c r="BO1762" s="87"/>
      <c r="BP1762" s="87"/>
      <c r="BQ1762" s="87"/>
      <c r="BR1762" s="87"/>
      <c r="BS1762" s="63"/>
    </row>
    <row r="1763" spans="4:71" s="64" customFormat="1" ht="9.75" customHeight="1" x14ac:dyDescent="0.3">
      <c r="D1763" s="87"/>
      <c r="E1763" s="87"/>
      <c r="F1763" s="87"/>
      <c r="G1763" s="87"/>
      <c r="H1763" s="87"/>
      <c r="I1763" s="87"/>
      <c r="J1763" s="87"/>
      <c r="K1763" s="87"/>
      <c r="L1763" s="87"/>
      <c r="M1763" s="87"/>
      <c r="N1763" s="87"/>
      <c r="O1763" s="87"/>
      <c r="P1763" s="87"/>
      <c r="Q1763" s="87"/>
      <c r="R1763" s="87"/>
      <c r="S1763" s="87"/>
      <c r="T1763" s="87"/>
      <c r="U1763" s="87"/>
      <c r="V1763" s="87"/>
      <c r="W1763" s="87"/>
      <c r="X1763" s="87"/>
      <c r="Y1763" s="87"/>
      <c r="Z1763" s="87"/>
      <c r="AA1763" s="87"/>
      <c r="AB1763" s="87"/>
      <c r="AC1763" s="87"/>
      <c r="AD1763" s="87"/>
      <c r="AE1763" s="87"/>
      <c r="AF1763" s="87"/>
      <c r="AG1763" s="87"/>
      <c r="AH1763" s="87"/>
      <c r="AI1763" s="87"/>
      <c r="AJ1763" s="87"/>
      <c r="AK1763" s="87"/>
      <c r="AL1763" s="87"/>
      <c r="AM1763" s="87"/>
      <c r="AN1763" s="87"/>
      <c r="AO1763" s="87"/>
      <c r="AP1763" s="87"/>
      <c r="AQ1763" s="87"/>
      <c r="AR1763" s="87"/>
      <c r="AS1763" s="87"/>
      <c r="AT1763" s="87"/>
      <c r="AU1763" s="87"/>
      <c r="AV1763" s="87"/>
      <c r="AW1763" s="87"/>
      <c r="AX1763" s="87"/>
      <c r="AY1763" s="87"/>
      <c r="AZ1763" s="87"/>
      <c r="BA1763" s="87"/>
      <c r="BB1763" s="87"/>
      <c r="BC1763" s="87"/>
      <c r="BD1763" s="87"/>
      <c r="BE1763" s="87"/>
      <c r="BF1763" s="87"/>
      <c r="BG1763" s="87"/>
      <c r="BH1763" s="87"/>
      <c r="BI1763" s="87"/>
      <c r="BJ1763" s="87"/>
      <c r="BK1763" s="87"/>
      <c r="BL1763" s="87"/>
      <c r="BM1763" s="87"/>
      <c r="BN1763" s="87"/>
      <c r="BO1763" s="87"/>
      <c r="BP1763" s="87"/>
      <c r="BQ1763" s="87"/>
      <c r="BR1763" s="87"/>
      <c r="BS1763" s="63"/>
    </row>
    <row r="1764" spans="4:71" s="64" customFormat="1" ht="9.75" customHeight="1" x14ac:dyDescent="0.3">
      <c r="D1764" s="87"/>
      <c r="E1764" s="87"/>
      <c r="F1764" s="87"/>
      <c r="G1764" s="87"/>
      <c r="H1764" s="87"/>
      <c r="I1764" s="87"/>
      <c r="J1764" s="87"/>
      <c r="K1764" s="87"/>
      <c r="L1764" s="87"/>
      <c r="M1764" s="87"/>
      <c r="N1764" s="87"/>
      <c r="O1764" s="87"/>
      <c r="P1764" s="87"/>
      <c r="Q1764" s="87"/>
      <c r="R1764" s="87"/>
      <c r="S1764" s="87"/>
      <c r="T1764" s="87"/>
      <c r="U1764" s="87"/>
      <c r="V1764" s="87"/>
      <c r="W1764" s="87"/>
      <c r="X1764" s="87"/>
      <c r="Y1764" s="87"/>
      <c r="Z1764" s="87"/>
      <c r="AA1764" s="87"/>
      <c r="AB1764" s="87"/>
      <c r="AC1764" s="87"/>
      <c r="AD1764" s="87"/>
      <c r="AE1764" s="87"/>
      <c r="AF1764" s="87"/>
      <c r="AG1764" s="87"/>
      <c r="AH1764" s="87"/>
      <c r="AI1764" s="87"/>
      <c r="AJ1764" s="87"/>
      <c r="AK1764" s="87"/>
      <c r="AL1764" s="87"/>
      <c r="AM1764" s="87"/>
      <c r="AN1764" s="87"/>
      <c r="AO1764" s="87"/>
      <c r="AP1764" s="87"/>
      <c r="AQ1764" s="87"/>
      <c r="AR1764" s="87"/>
      <c r="AS1764" s="87"/>
      <c r="AT1764" s="87"/>
      <c r="AU1764" s="87"/>
      <c r="AV1764" s="87"/>
      <c r="AW1764" s="87"/>
      <c r="AX1764" s="87"/>
      <c r="AY1764" s="87"/>
      <c r="AZ1764" s="87"/>
      <c r="BA1764" s="87"/>
      <c r="BB1764" s="87"/>
      <c r="BC1764" s="87"/>
      <c r="BD1764" s="87"/>
      <c r="BE1764" s="87"/>
      <c r="BF1764" s="87"/>
      <c r="BG1764" s="87"/>
      <c r="BH1764" s="87"/>
      <c r="BI1764" s="87"/>
      <c r="BJ1764" s="87"/>
      <c r="BK1764" s="87"/>
      <c r="BL1764" s="87"/>
      <c r="BM1764" s="87"/>
      <c r="BN1764" s="87"/>
      <c r="BO1764" s="87"/>
      <c r="BP1764" s="87"/>
      <c r="BQ1764" s="87"/>
      <c r="BR1764" s="87"/>
      <c r="BS1764" s="63"/>
    </row>
    <row r="1765" spans="4:71" s="64" customFormat="1" ht="9.75" customHeight="1" x14ac:dyDescent="0.3">
      <c r="D1765" s="87"/>
      <c r="E1765" s="87"/>
      <c r="F1765" s="87"/>
      <c r="G1765" s="87"/>
      <c r="H1765" s="87"/>
      <c r="I1765" s="87"/>
      <c r="J1765" s="87"/>
      <c r="K1765" s="87"/>
      <c r="L1765" s="87"/>
      <c r="M1765" s="87"/>
      <c r="N1765" s="87"/>
      <c r="O1765" s="87"/>
      <c r="P1765" s="87"/>
      <c r="Q1765" s="87"/>
      <c r="R1765" s="87"/>
      <c r="S1765" s="87"/>
      <c r="T1765" s="87"/>
      <c r="U1765" s="87"/>
      <c r="V1765" s="87"/>
      <c r="W1765" s="87"/>
      <c r="X1765" s="87"/>
      <c r="Y1765" s="87"/>
      <c r="Z1765" s="87"/>
      <c r="AA1765" s="87"/>
      <c r="AB1765" s="87"/>
      <c r="AC1765" s="87"/>
      <c r="AD1765" s="87"/>
      <c r="AE1765" s="87"/>
      <c r="AF1765" s="87"/>
      <c r="AG1765" s="87"/>
      <c r="AH1765" s="87"/>
      <c r="AI1765" s="87"/>
      <c r="AJ1765" s="87"/>
      <c r="AK1765" s="87"/>
      <c r="AL1765" s="87"/>
      <c r="AM1765" s="87"/>
      <c r="AN1765" s="87"/>
      <c r="AO1765" s="87"/>
      <c r="AP1765" s="87"/>
      <c r="AQ1765" s="87"/>
      <c r="AR1765" s="87"/>
      <c r="AS1765" s="87"/>
      <c r="AT1765" s="87"/>
      <c r="AU1765" s="87"/>
      <c r="AV1765" s="87"/>
      <c r="AW1765" s="87"/>
      <c r="AX1765" s="87"/>
      <c r="AY1765" s="87"/>
      <c r="AZ1765" s="87"/>
      <c r="BA1765" s="87"/>
      <c r="BB1765" s="87"/>
      <c r="BC1765" s="87"/>
      <c r="BD1765" s="87"/>
      <c r="BE1765" s="87"/>
      <c r="BF1765" s="87"/>
      <c r="BG1765" s="87"/>
      <c r="BH1765" s="87"/>
      <c r="BI1765" s="87"/>
      <c r="BJ1765" s="87"/>
      <c r="BK1765" s="87"/>
      <c r="BL1765" s="87"/>
      <c r="BM1765" s="87"/>
      <c r="BN1765" s="87"/>
      <c r="BO1765" s="87"/>
      <c r="BP1765" s="87"/>
      <c r="BQ1765" s="87"/>
      <c r="BR1765" s="87"/>
      <c r="BS1765" s="63"/>
    </row>
    <row r="1766" spans="4:71" s="64" customFormat="1" ht="9.75" customHeight="1" x14ac:dyDescent="0.3">
      <c r="D1766" s="87"/>
      <c r="E1766" s="87"/>
      <c r="F1766" s="87"/>
      <c r="G1766" s="87"/>
      <c r="H1766" s="87"/>
      <c r="I1766" s="87"/>
      <c r="J1766" s="87"/>
      <c r="K1766" s="87"/>
      <c r="L1766" s="87"/>
      <c r="M1766" s="87"/>
      <c r="N1766" s="87"/>
      <c r="O1766" s="87"/>
      <c r="P1766" s="87"/>
      <c r="Q1766" s="87"/>
      <c r="R1766" s="87"/>
      <c r="S1766" s="87"/>
      <c r="T1766" s="87"/>
      <c r="U1766" s="87"/>
      <c r="V1766" s="87"/>
      <c r="W1766" s="87"/>
      <c r="X1766" s="87"/>
      <c r="Y1766" s="87"/>
      <c r="Z1766" s="87"/>
      <c r="AA1766" s="87"/>
      <c r="AB1766" s="87"/>
      <c r="AC1766" s="87"/>
      <c r="AD1766" s="87"/>
      <c r="AE1766" s="87"/>
      <c r="AF1766" s="87"/>
      <c r="AG1766" s="87"/>
      <c r="AH1766" s="87"/>
      <c r="AI1766" s="87"/>
      <c r="AJ1766" s="87"/>
      <c r="AK1766" s="87"/>
      <c r="AL1766" s="87"/>
      <c r="AM1766" s="87"/>
      <c r="AN1766" s="87"/>
      <c r="AO1766" s="87"/>
      <c r="AP1766" s="87"/>
      <c r="AQ1766" s="87"/>
      <c r="AR1766" s="87"/>
      <c r="AS1766" s="87"/>
      <c r="AT1766" s="87"/>
      <c r="AU1766" s="87"/>
      <c r="AV1766" s="87"/>
      <c r="AW1766" s="87"/>
      <c r="AX1766" s="87"/>
      <c r="AY1766" s="87"/>
      <c r="AZ1766" s="87"/>
      <c r="BA1766" s="87"/>
      <c r="BB1766" s="87"/>
      <c r="BC1766" s="87"/>
      <c r="BD1766" s="87"/>
      <c r="BE1766" s="87"/>
      <c r="BF1766" s="87"/>
      <c r="BG1766" s="87"/>
      <c r="BH1766" s="87"/>
      <c r="BI1766" s="87"/>
      <c r="BJ1766" s="87"/>
      <c r="BK1766" s="87"/>
      <c r="BL1766" s="87"/>
      <c r="BM1766" s="87"/>
      <c r="BN1766" s="87"/>
      <c r="BO1766" s="87"/>
      <c r="BP1766" s="87"/>
      <c r="BQ1766" s="87"/>
      <c r="BR1766" s="87"/>
      <c r="BS1766" s="63"/>
    </row>
    <row r="1767" spans="4:71" s="64" customFormat="1" ht="9.75" customHeight="1" x14ac:dyDescent="0.3">
      <c r="D1767" s="87"/>
      <c r="E1767" s="87"/>
      <c r="F1767" s="87"/>
      <c r="G1767" s="87"/>
      <c r="H1767" s="87"/>
      <c r="I1767" s="87"/>
      <c r="J1767" s="87"/>
      <c r="K1767" s="87"/>
      <c r="L1767" s="87"/>
      <c r="M1767" s="87"/>
      <c r="N1767" s="87"/>
      <c r="O1767" s="87"/>
      <c r="P1767" s="87"/>
      <c r="Q1767" s="87"/>
      <c r="R1767" s="87"/>
      <c r="S1767" s="87"/>
      <c r="T1767" s="87"/>
      <c r="U1767" s="87"/>
      <c r="V1767" s="87"/>
      <c r="W1767" s="87"/>
      <c r="X1767" s="87"/>
      <c r="Y1767" s="87"/>
      <c r="Z1767" s="87"/>
      <c r="AA1767" s="87"/>
      <c r="AB1767" s="87"/>
      <c r="AC1767" s="87"/>
      <c r="AD1767" s="87"/>
      <c r="AE1767" s="87"/>
      <c r="AF1767" s="87"/>
      <c r="AG1767" s="87"/>
      <c r="AH1767" s="87"/>
      <c r="AI1767" s="87"/>
      <c r="AJ1767" s="87"/>
      <c r="AK1767" s="87"/>
      <c r="AL1767" s="87"/>
      <c r="AM1767" s="87"/>
      <c r="AN1767" s="87"/>
      <c r="AO1767" s="87"/>
      <c r="AP1767" s="87"/>
      <c r="AQ1767" s="87"/>
      <c r="AR1767" s="87"/>
      <c r="AS1767" s="87"/>
      <c r="AT1767" s="87"/>
      <c r="AU1767" s="87"/>
      <c r="AV1767" s="87"/>
      <c r="AW1767" s="87"/>
      <c r="AX1767" s="87"/>
      <c r="AY1767" s="87"/>
      <c r="AZ1767" s="87"/>
      <c r="BA1767" s="87"/>
      <c r="BB1767" s="87"/>
      <c r="BC1767" s="87"/>
      <c r="BD1767" s="87"/>
      <c r="BE1767" s="87"/>
      <c r="BF1767" s="87"/>
      <c r="BG1767" s="87"/>
      <c r="BH1767" s="87"/>
      <c r="BI1767" s="87"/>
      <c r="BJ1767" s="87"/>
      <c r="BK1767" s="87"/>
      <c r="BL1767" s="87"/>
      <c r="BM1767" s="87"/>
      <c r="BN1767" s="87"/>
      <c r="BO1767" s="87"/>
      <c r="BP1767" s="87"/>
      <c r="BQ1767" s="87"/>
      <c r="BR1767" s="87"/>
      <c r="BS1767" s="63"/>
    </row>
    <row r="1768" spans="4:71" s="64" customFormat="1" ht="9.75" customHeight="1" x14ac:dyDescent="0.3">
      <c r="D1768" s="87"/>
      <c r="E1768" s="87"/>
      <c r="F1768" s="87"/>
      <c r="G1768" s="87"/>
      <c r="H1768" s="87"/>
      <c r="I1768" s="87"/>
      <c r="J1768" s="87"/>
      <c r="K1768" s="87"/>
      <c r="L1768" s="87"/>
      <c r="M1768" s="87"/>
      <c r="N1768" s="87"/>
      <c r="O1768" s="87"/>
      <c r="P1768" s="87"/>
      <c r="Q1768" s="87"/>
      <c r="R1768" s="87"/>
      <c r="S1768" s="87"/>
      <c r="T1768" s="87"/>
      <c r="U1768" s="87"/>
      <c r="V1768" s="87"/>
      <c r="W1768" s="87"/>
      <c r="X1768" s="87"/>
      <c r="Y1768" s="87"/>
      <c r="Z1768" s="87"/>
      <c r="AA1768" s="87"/>
      <c r="AB1768" s="87"/>
      <c r="AC1768" s="87"/>
      <c r="AD1768" s="87"/>
      <c r="AE1768" s="87"/>
      <c r="AF1768" s="87"/>
      <c r="AG1768" s="87"/>
      <c r="AH1768" s="87"/>
      <c r="AI1768" s="87"/>
      <c r="AJ1768" s="87"/>
      <c r="AK1768" s="87"/>
      <c r="AL1768" s="87"/>
      <c r="AM1768" s="87"/>
      <c r="AN1768" s="87"/>
      <c r="AO1768" s="87"/>
      <c r="AP1768" s="87"/>
      <c r="AQ1768" s="87"/>
      <c r="AR1768" s="87"/>
      <c r="AS1768" s="87"/>
      <c r="AT1768" s="87"/>
      <c r="AU1768" s="87"/>
      <c r="AV1768" s="87"/>
      <c r="AW1768" s="87"/>
      <c r="AX1768" s="87"/>
      <c r="AY1768" s="87"/>
      <c r="AZ1768" s="87"/>
      <c r="BA1768" s="87"/>
      <c r="BB1768" s="87"/>
      <c r="BC1768" s="87"/>
      <c r="BD1768" s="87"/>
      <c r="BE1768" s="87"/>
      <c r="BF1768" s="87"/>
      <c r="BG1768" s="87"/>
      <c r="BH1768" s="87"/>
      <c r="BI1768" s="87"/>
      <c r="BJ1768" s="87"/>
      <c r="BK1768" s="87"/>
      <c r="BL1768" s="87"/>
      <c r="BM1768" s="87"/>
      <c r="BN1768" s="87"/>
      <c r="BO1768" s="87"/>
      <c r="BP1768" s="87"/>
      <c r="BQ1768" s="87"/>
      <c r="BR1768" s="87"/>
      <c r="BS1768" s="63"/>
    </row>
    <row r="1769" spans="4:71" s="64" customFormat="1" ht="9.75" customHeight="1" x14ac:dyDescent="0.3">
      <c r="D1769" s="87"/>
      <c r="E1769" s="87"/>
      <c r="F1769" s="87"/>
      <c r="G1769" s="87"/>
      <c r="H1769" s="87"/>
      <c r="I1769" s="87"/>
      <c r="J1769" s="87"/>
      <c r="K1769" s="87"/>
      <c r="L1769" s="87"/>
      <c r="M1769" s="87"/>
      <c r="N1769" s="87"/>
      <c r="O1769" s="87"/>
      <c r="P1769" s="87"/>
      <c r="Q1769" s="87"/>
      <c r="R1769" s="87"/>
      <c r="S1769" s="87"/>
      <c r="T1769" s="87"/>
      <c r="U1769" s="87"/>
      <c r="V1769" s="87"/>
      <c r="W1769" s="87"/>
      <c r="X1769" s="87"/>
      <c r="Y1769" s="87"/>
      <c r="Z1769" s="87"/>
      <c r="AA1769" s="87"/>
      <c r="AB1769" s="87"/>
      <c r="AC1769" s="87"/>
      <c r="AD1769" s="87"/>
      <c r="AE1769" s="87"/>
      <c r="AF1769" s="87"/>
      <c r="AG1769" s="87"/>
      <c r="AH1769" s="87"/>
      <c r="AI1769" s="87"/>
      <c r="AJ1769" s="87"/>
      <c r="AK1769" s="87"/>
      <c r="AL1769" s="87"/>
      <c r="AM1769" s="87"/>
      <c r="AN1769" s="87"/>
      <c r="AO1769" s="87"/>
      <c r="AP1769" s="87"/>
      <c r="AQ1769" s="87"/>
      <c r="AR1769" s="87"/>
      <c r="AS1769" s="87"/>
      <c r="AT1769" s="87"/>
      <c r="AU1769" s="87"/>
      <c r="AV1769" s="87"/>
      <c r="AW1769" s="87"/>
      <c r="AX1769" s="87"/>
      <c r="AY1769" s="87"/>
      <c r="AZ1769" s="87"/>
      <c r="BA1769" s="87"/>
      <c r="BB1769" s="87"/>
      <c r="BC1769" s="87"/>
      <c r="BD1769" s="87"/>
      <c r="BE1769" s="87"/>
      <c r="BF1769" s="87"/>
      <c r="BG1769" s="87"/>
      <c r="BH1769" s="87"/>
      <c r="BI1769" s="87"/>
      <c r="BJ1769" s="87"/>
      <c r="BK1769" s="87"/>
      <c r="BL1769" s="87"/>
      <c r="BM1769" s="87"/>
      <c r="BN1769" s="87"/>
      <c r="BO1769" s="87"/>
      <c r="BP1769" s="87"/>
      <c r="BQ1769" s="87"/>
      <c r="BR1769" s="87"/>
      <c r="BS1769" s="63"/>
    </row>
    <row r="1770" spans="4:71" s="64" customFormat="1" ht="9.75" customHeight="1" x14ac:dyDescent="0.3">
      <c r="D1770" s="87"/>
      <c r="E1770" s="87"/>
      <c r="F1770" s="87"/>
      <c r="G1770" s="87"/>
      <c r="H1770" s="87"/>
      <c r="I1770" s="87"/>
      <c r="J1770" s="87"/>
      <c r="K1770" s="87"/>
      <c r="L1770" s="87"/>
      <c r="M1770" s="87"/>
      <c r="N1770" s="87"/>
      <c r="O1770" s="87"/>
      <c r="P1770" s="87"/>
      <c r="Q1770" s="87"/>
      <c r="R1770" s="87"/>
      <c r="S1770" s="87"/>
      <c r="T1770" s="87"/>
      <c r="U1770" s="87"/>
      <c r="V1770" s="87"/>
      <c r="W1770" s="87"/>
      <c r="X1770" s="87"/>
      <c r="Y1770" s="87"/>
      <c r="Z1770" s="87"/>
      <c r="AA1770" s="87"/>
      <c r="AB1770" s="87"/>
      <c r="AC1770" s="87"/>
      <c r="AD1770" s="87"/>
      <c r="AE1770" s="87"/>
      <c r="AF1770" s="87"/>
      <c r="AG1770" s="87"/>
      <c r="AH1770" s="87"/>
      <c r="AI1770" s="87"/>
      <c r="AJ1770" s="87"/>
      <c r="AK1770" s="87"/>
      <c r="AL1770" s="87"/>
      <c r="AM1770" s="87"/>
      <c r="AN1770" s="87"/>
      <c r="AO1770" s="87"/>
      <c r="AP1770" s="87"/>
      <c r="AQ1770" s="87"/>
      <c r="AR1770" s="87"/>
      <c r="AS1770" s="87"/>
      <c r="AT1770" s="87"/>
      <c r="AU1770" s="87"/>
      <c r="AV1770" s="87"/>
      <c r="AW1770" s="87"/>
      <c r="AX1770" s="87"/>
      <c r="AY1770" s="87"/>
      <c r="AZ1770" s="87"/>
      <c r="BA1770" s="87"/>
      <c r="BB1770" s="87"/>
      <c r="BC1770" s="87"/>
      <c r="BD1770" s="87"/>
      <c r="BE1770" s="87"/>
      <c r="BF1770" s="87"/>
      <c r="BG1770" s="87"/>
      <c r="BH1770" s="87"/>
      <c r="BI1770" s="87"/>
      <c r="BJ1770" s="87"/>
      <c r="BK1770" s="87"/>
      <c r="BL1770" s="87"/>
      <c r="BM1770" s="87"/>
      <c r="BN1770" s="87"/>
      <c r="BO1770" s="87"/>
      <c r="BP1770" s="87"/>
      <c r="BQ1770" s="87"/>
      <c r="BR1770" s="87"/>
      <c r="BS1770" s="63"/>
    </row>
    <row r="1771" spans="4:71" s="64" customFormat="1" ht="9.75" customHeight="1" x14ac:dyDescent="0.3">
      <c r="D1771" s="87"/>
      <c r="E1771" s="87"/>
      <c r="F1771" s="87"/>
      <c r="G1771" s="87"/>
      <c r="H1771" s="87"/>
      <c r="I1771" s="87"/>
      <c r="J1771" s="87"/>
      <c r="K1771" s="87"/>
      <c r="L1771" s="87"/>
      <c r="M1771" s="87"/>
      <c r="N1771" s="87"/>
      <c r="O1771" s="87"/>
      <c r="P1771" s="87"/>
      <c r="Q1771" s="87"/>
      <c r="R1771" s="87"/>
      <c r="S1771" s="87"/>
      <c r="T1771" s="87"/>
      <c r="U1771" s="87"/>
      <c r="V1771" s="87"/>
      <c r="W1771" s="87"/>
      <c r="X1771" s="87"/>
      <c r="Y1771" s="87"/>
      <c r="Z1771" s="87"/>
      <c r="AA1771" s="87"/>
      <c r="AB1771" s="87"/>
      <c r="AC1771" s="87"/>
      <c r="AD1771" s="87"/>
      <c r="AE1771" s="87"/>
      <c r="AF1771" s="87"/>
      <c r="AG1771" s="87"/>
      <c r="AH1771" s="87"/>
      <c r="AI1771" s="87"/>
      <c r="AJ1771" s="87"/>
      <c r="AK1771" s="87"/>
      <c r="AL1771" s="87"/>
      <c r="AM1771" s="87"/>
      <c r="AN1771" s="87"/>
      <c r="AO1771" s="87"/>
      <c r="AP1771" s="87"/>
      <c r="AQ1771" s="87"/>
      <c r="AR1771" s="87"/>
      <c r="AS1771" s="87"/>
      <c r="AT1771" s="87"/>
      <c r="AU1771" s="87"/>
      <c r="AV1771" s="87"/>
      <c r="AW1771" s="87"/>
      <c r="AX1771" s="87"/>
      <c r="AY1771" s="87"/>
      <c r="AZ1771" s="87"/>
      <c r="BA1771" s="87"/>
      <c r="BB1771" s="87"/>
      <c r="BC1771" s="87"/>
      <c r="BD1771" s="87"/>
      <c r="BE1771" s="87"/>
      <c r="BF1771" s="87"/>
      <c r="BG1771" s="87"/>
      <c r="BH1771" s="87"/>
      <c r="BI1771" s="87"/>
      <c r="BJ1771" s="87"/>
      <c r="BK1771" s="87"/>
      <c r="BL1771" s="87"/>
      <c r="BM1771" s="87"/>
      <c r="BN1771" s="87"/>
      <c r="BO1771" s="87"/>
      <c r="BP1771" s="87"/>
      <c r="BQ1771" s="87"/>
      <c r="BR1771" s="87"/>
      <c r="BS1771" s="63"/>
    </row>
    <row r="1772" spans="4:71" s="64" customFormat="1" ht="9.75" customHeight="1" x14ac:dyDescent="0.3">
      <c r="D1772" s="87"/>
      <c r="E1772" s="87"/>
      <c r="F1772" s="87"/>
      <c r="G1772" s="87"/>
      <c r="H1772" s="87"/>
      <c r="I1772" s="87"/>
      <c r="J1772" s="87"/>
      <c r="K1772" s="87"/>
      <c r="L1772" s="87"/>
      <c r="M1772" s="87"/>
      <c r="N1772" s="87"/>
      <c r="O1772" s="87"/>
      <c r="P1772" s="87"/>
      <c r="Q1772" s="87"/>
      <c r="R1772" s="87"/>
      <c r="S1772" s="87"/>
      <c r="T1772" s="87"/>
      <c r="U1772" s="87"/>
      <c r="V1772" s="87"/>
      <c r="W1772" s="87"/>
      <c r="X1772" s="87"/>
      <c r="Y1772" s="87"/>
      <c r="Z1772" s="87"/>
      <c r="AA1772" s="87"/>
      <c r="AB1772" s="87"/>
      <c r="AC1772" s="87"/>
      <c r="AD1772" s="87"/>
      <c r="AE1772" s="87"/>
      <c r="AF1772" s="87"/>
      <c r="AG1772" s="87"/>
      <c r="AH1772" s="87"/>
      <c r="AI1772" s="87"/>
      <c r="AJ1772" s="87"/>
      <c r="AK1772" s="87"/>
      <c r="AL1772" s="87"/>
      <c r="AM1772" s="87"/>
      <c r="AN1772" s="87"/>
      <c r="AO1772" s="87"/>
      <c r="AP1772" s="87"/>
      <c r="AQ1772" s="87"/>
      <c r="AR1772" s="87"/>
      <c r="AS1772" s="87"/>
      <c r="AT1772" s="87"/>
      <c r="AU1772" s="87"/>
      <c r="AV1772" s="87"/>
      <c r="AW1772" s="87"/>
      <c r="AX1772" s="87"/>
      <c r="AY1772" s="87"/>
      <c r="AZ1772" s="87"/>
      <c r="BA1772" s="87"/>
      <c r="BB1772" s="87"/>
      <c r="BC1772" s="87"/>
      <c r="BD1772" s="87"/>
      <c r="BE1772" s="87"/>
      <c r="BF1772" s="87"/>
      <c r="BG1772" s="87"/>
      <c r="BH1772" s="87"/>
      <c r="BI1772" s="87"/>
      <c r="BJ1772" s="87"/>
      <c r="BK1772" s="87"/>
      <c r="BL1772" s="87"/>
      <c r="BM1772" s="87"/>
      <c r="BN1772" s="87"/>
      <c r="BO1772" s="87"/>
      <c r="BP1772" s="87"/>
      <c r="BQ1772" s="87"/>
      <c r="BR1772" s="87"/>
      <c r="BS1772" s="63"/>
    </row>
    <row r="1773" spans="4:71" s="64" customFormat="1" ht="9.75" customHeight="1" x14ac:dyDescent="0.3">
      <c r="D1773" s="87"/>
      <c r="E1773" s="87"/>
      <c r="F1773" s="87"/>
      <c r="G1773" s="87"/>
      <c r="H1773" s="87"/>
      <c r="I1773" s="87"/>
      <c r="J1773" s="87"/>
      <c r="K1773" s="87"/>
      <c r="L1773" s="87"/>
      <c r="M1773" s="87"/>
      <c r="N1773" s="87"/>
      <c r="O1773" s="87"/>
      <c r="P1773" s="87"/>
      <c r="Q1773" s="87"/>
      <c r="R1773" s="87"/>
      <c r="S1773" s="87"/>
      <c r="T1773" s="87"/>
      <c r="U1773" s="87"/>
      <c r="V1773" s="87"/>
      <c r="W1773" s="87"/>
      <c r="X1773" s="87"/>
      <c r="Y1773" s="87"/>
      <c r="Z1773" s="87"/>
      <c r="AA1773" s="87"/>
      <c r="AB1773" s="87"/>
      <c r="AC1773" s="87"/>
      <c r="AD1773" s="87"/>
      <c r="AE1773" s="87"/>
      <c r="AF1773" s="87"/>
      <c r="AG1773" s="87"/>
      <c r="AH1773" s="87"/>
      <c r="AI1773" s="87"/>
      <c r="AJ1773" s="87"/>
      <c r="AK1773" s="87"/>
      <c r="AL1773" s="87"/>
      <c r="AM1773" s="87"/>
      <c r="AN1773" s="87"/>
      <c r="AO1773" s="87"/>
      <c r="AP1773" s="87"/>
      <c r="AQ1773" s="87"/>
      <c r="AR1773" s="87"/>
      <c r="AS1773" s="87"/>
      <c r="AT1773" s="87"/>
      <c r="AU1773" s="87"/>
      <c r="AV1773" s="87"/>
      <c r="AW1773" s="87"/>
      <c r="AX1773" s="87"/>
      <c r="AY1773" s="87"/>
      <c r="AZ1773" s="87"/>
      <c r="BA1773" s="87"/>
      <c r="BB1773" s="87"/>
      <c r="BC1773" s="87"/>
      <c r="BD1773" s="87"/>
      <c r="BE1773" s="87"/>
      <c r="BF1773" s="87"/>
      <c r="BG1773" s="87"/>
      <c r="BH1773" s="87"/>
      <c r="BI1773" s="87"/>
      <c r="BJ1773" s="87"/>
      <c r="BK1773" s="87"/>
      <c r="BL1773" s="87"/>
      <c r="BM1773" s="87"/>
      <c r="BN1773" s="87"/>
      <c r="BO1773" s="87"/>
      <c r="BP1773" s="87"/>
      <c r="BQ1773" s="87"/>
      <c r="BR1773" s="87"/>
      <c r="BS1773" s="63"/>
    </row>
    <row r="1774" spans="4:71" s="64" customFormat="1" ht="9.75" customHeight="1" x14ac:dyDescent="0.3">
      <c r="D1774" s="87"/>
      <c r="E1774" s="87"/>
      <c r="F1774" s="87"/>
      <c r="G1774" s="87"/>
      <c r="H1774" s="87"/>
      <c r="I1774" s="87"/>
      <c r="J1774" s="87"/>
      <c r="K1774" s="87"/>
      <c r="L1774" s="87"/>
      <c r="M1774" s="87"/>
      <c r="N1774" s="87"/>
      <c r="O1774" s="87"/>
      <c r="P1774" s="87"/>
      <c r="Q1774" s="87"/>
      <c r="R1774" s="87"/>
      <c r="S1774" s="87"/>
      <c r="T1774" s="87"/>
      <c r="U1774" s="87"/>
      <c r="V1774" s="87"/>
      <c r="W1774" s="87"/>
      <c r="X1774" s="87"/>
      <c r="Y1774" s="87"/>
      <c r="Z1774" s="87"/>
      <c r="AA1774" s="87"/>
      <c r="AB1774" s="87"/>
      <c r="AC1774" s="87"/>
      <c r="AD1774" s="87"/>
      <c r="AE1774" s="87"/>
      <c r="AF1774" s="87"/>
      <c r="AG1774" s="87"/>
      <c r="AH1774" s="87"/>
      <c r="AI1774" s="87"/>
      <c r="AJ1774" s="87"/>
      <c r="AK1774" s="87"/>
      <c r="AL1774" s="87"/>
      <c r="AM1774" s="87"/>
      <c r="AN1774" s="87"/>
      <c r="AO1774" s="87"/>
      <c r="AP1774" s="87"/>
      <c r="AQ1774" s="87"/>
      <c r="AR1774" s="87"/>
      <c r="AS1774" s="87"/>
      <c r="AT1774" s="87"/>
      <c r="AU1774" s="87"/>
      <c r="AV1774" s="87"/>
      <c r="AW1774" s="87"/>
      <c r="AX1774" s="87"/>
      <c r="AY1774" s="87"/>
      <c r="AZ1774" s="87"/>
      <c r="BA1774" s="87"/>
      <c r="BB1774" s="87"/>
      <c r="BC1774" s="87"/>
      <c r="BD1774" s="87"/>
      <c r="BE1774" s="87"/>
      <c r="BF1774" s="87"/>
      <c r="BG1774" s="87"/>
      <c r="BH1774" s="87"/>
      <c r="BI1774" s="87"/>
      <c r="BJ1774" s="87"/>
      <c r="BK1774" s="87"/>
      <c r="BL1774" s="87"/>
      <c r="BM1774" s="87"/>
      <c r="BN1774" s="87"/>
      <c r="BO1774" s="87"/>
      <c r="BP1774" s="87"/>
      <c r="BQ1774" s="87"/>
      <c r="BR1774" s="87"/>
      <c r="BS1774" s="63"/>
    </row>
    <row r="1775" spans="4:71" s="64" customFormat="1" ht="9.75" customHeight="1" x14ac:dyDescent="0.3">
      <c r="D1775" s="87"/>
      <c r="E1775" s="87"/>
      <c r="F1775" s="87"/>
      <c r="G1775" s="87"/>
      <c r="H1775" s="87"/>
      <c r="I1775" s="87"/>
      <c r="J1775" s="87"/>
      <c r="K1775" s="87"/>
      <c r="L1775" s="87"/>
      <c r="M1775" s="87"/>
      <c r="N1775" s="87"/>
      <c r="O1775" s="87"/>
      <c r="P1775" s="87"/>
      <c r="Q1775" s="87"/>
      <c r="R1775" s="87"/>
      <c r="S1775" s="87"/>
      <c r="T1775" s="87"/>
      <c r="U1775" s="87"/>
      <c r="V1775" s="87"/>
      <c r="W1775" s="87"/>
      <c r="X1775" s="87"/>
      <c r="Y1775" s="87"/>
      <c r="Z1775" s="87"/>
      <c r="AA1775" s="87"/>
      <c r="AB1775" s="87"/>
      <c r="AC1775" s="87"/>
      <c r="AD1775" s="87"/>
      <c r="AE1775" s="87"/>
      <c r="AF1775" s="87"/>
      <c r="AG1775" s="87"/>
      <c r="AH1775" s="87"/>
      <c r="AI1775" s="87"/>
      <c r="AJ1775" s="87"/>
      <c r="AK1775" s="87"/>
      <c r="AL1775" s="87"/>
      <c r="AM1775" s="87"/>
      <c r="AN1775" s="87"/>
      <c r="AO1775" s="87"/>
      <c r="AP1775" s="87"/>
      <c r="AQ1775" s="87"/>
      <c r="AR1775" s="87"/>
      <c r="AS1775" s="87"/>
      <c r="AT1775" s="87"/>
      <c r="AU1775" s="87"/>
      <c r="AV1775" s="87"/>
      <c r="AW1775" s="87"/>
      <c r="AX1775" s="87"/>
      <c r="AY1775" s="87"/>
      <c r="AZ1775" s="87"/>
      <c r="BA1775" s="87"/>
      <c r="BB1775" s="87"/>
      <c r="BC1775" s="87"/>
      <c r="BD1775" s="87"/>
      <c r="BE1775" s="87"/>
      <c r="BF1775" s="87"/>
      <c r="BG1775" s="87"/>
      <c r="BH1775" s="87"/>
      <c r="BI1775" s="87"/>
      <c r="BJ1775" s="87"/>
      <c r="BK1775" s="87"/>
      <c r="BL1775" s="87"/>
      <c r="BM1775" s="87"/>
      <c r="BN1775" s="87"/>
      <c r="BO1775" s="87"/>
      <c r="BP1775" s="87"/>
      <c r="BQ1775" s="87"/>
      <c r="BR1775" s="87"/>
      <c r="BS1775" s="63"/>
    </row>
    <row r="1776" spans="4:71" s="64" customFormat="1" ht="9.75" customHeight="1" x14ac:dyDescent="0.3">
      <c r="D1776" s="87"/>
      <c r="E1776" s="87"/>
      <c r="F1776" s="87"/>
      <c r="G1776" s="87"/>
      <c r="H1776" s="87"/>
      <c r="I1776" s="87"/>
      <c r="J1776" s="87"/>
      <c r="K1776" s="87"/>
      <c r="L1776" s="87"/>
      <c r="M1776" s="87"/>
      <c r="N1776" s="87"/>
      <c r="O1776" s="87"/>
      <c r="P1776" s="87"/>
      <c r="Q1776" s="87"/>
      <c r="R1776" s="87"/>
      <c r="S1776" s="87"/>
      <c r="T1776" s="87"/>
      <c r="U1776" s="87"/>
      <c r="V1776" s="87"/>
      <c r="W1776" s="87"/>
      <c r="X1776" s="87"/>
      <c r="Y1776" s="87"/>
      <c r="Z1776" s="87"/>
      <c r="AA1776" s="87"/>
      <c r="AB1776" s="87"/>
      <c r="AC1776" s="87"/>
      <c r="AD1776" s="87"/>
      <c r="AE1776" s="87"/>
      <c r="AF1776" s="87"/>
      <c r="AG1776" s="87"/>
      <c r="AH1776" s="87"/>
      <c r="AI1776" s="87"/>
      <c r="AJ1776" s="87"/>
      <c r="AK1776" s="87"/>
      <c r="AL1776" s="87"/>
      <c r="AM1776" s="87"/>
      <c r="AN1776" s="87"/>
      <c r="AO1776" s="87"/>
      <c r="AP1776" s="87"/>
      <c r="AQ1776" s="87"/>
      <c r="AR1776" s="87"/>
      <c r="AS1776" s="87"/>
      <c r="AT1776" s="87"/>
      <c r="AU1776" s="87"/>
      <c r="AV1776" s="87"/>
      <c r="AW1776" s="87"/>
      <c r="AX1776" s="87"/>
      <c r="AY1776" s="87"/>
      <c r="AZ1776" s="87"/>
      <c r="BA1776" s="87"/>
      <c r="BB1776" s="87"/>
      <c r="BC1776" s="87"/>
      <c r="BD1776" s="87"/>
      <c r="BE1776" s="87"/>
      <c r="BF1776" s="87"/>
      <c r="BG1776" s="87"/>
      <c r="BH1776" s="87"/>
      <c r="BI1776" s="87"/>
      <c r="BJ1776" s="87"/>
      <c r="BK1776" s="87"/>
      <c r="BL1776" s="87"/>
      <c r="BM1776" s="87"/>
      <c r="BN1776" s="87"/>
      <c r="BO1776" s="87"/>
      <c r="BP1776" s="87"/>
      <c r="BQ1776" s="87"/>
      <c r="BR1776" s="87"/>
      <c r="BS1776" s="63"/>
    </row>
    <row r="1777" spans="4:71" s="64" customFormat="1" ht="9.75" customHeight="1" x14ac:dyDescent="0.3">
      <c r="D1777" s="87"/>
      <c r="E1777" s="87"/>
      <c r="F1777" s="87"/>
      <c r="G1777" s="87"/>
      <c r="H1777" s="87"/>
      <c r="I1777" s="87"/>
      <c r="J1777" s="87"/>
      <c r="K1777" s="87"/>
      <c r="L1777" s="87"/>
      <c r="M1777" s="87"/>
      <c r="N1777" s="87"/>
      <c r="O1777" s="87"/>
      <c r="P1777" s="87"/>
      <c r="Q1777" s="87"/>
      <c r="R1777" s="87"/>
      <c r="S1777" s="87"/>
      <c r="T1777" s="87"/>
      <c r="U1777" s="87"/>
      <c r="V1777" s="87"/>
      <c r="W1777" s="87"/>
      <c r="X1777" s="87"/>
      <c r="Y1777" s="87"/>
      <c r="Z1777" s="87"/>
      <c r="AA1777" s="87"/>
      <c r="AB1777" s="87"/>
      <c r="AC1777" s="87"/>
      <c r="AD1777" s="87"/>
      <c r="AE1777" s="87"/>
      <c r="AF1777" s="87"/>
      <c r="AG1777" s="87"/>
      <c r="AH1777" s="87"/>
      <c r="AI1777" s="87"/>
      <c r="AJ1777" s="87"/>
      <c r="AK1777" s="87"/>
      <c r="AL1777" s="87"/>
      <c r="AM1777" s="87"/>
      <c r="AN1777" s="87"/>
      <c r="AO1777" s="87"/>
      <c r="AP1777" s="87"/>
      <c r="AQ1777" s="87"/>
      <c r="AR1777" s="87"/>
      <c r="AS1777" s="87"/>
      <c r="AT1777" s="87"/>
      <c r="AU1777" s="87"/>
      <c r="AV1777" s="87"/>
      <c r="AW1777" s="87"/>
      <c r="AX1777" s="87"/>
      <c r="AY1777" s="87"/>
      <c r="AZ1777" s="87"/>
      <c r="BA1777" s="87"/>
      <c r="BB1777" s="87"/>
      <c r="BC1777" s="87"/>
      <c r="BD1777" s="87"/>
      <c r="BE1777" s="87"/>
      <c r="BF1777" s="87"/>
      <c r="BG1777" s="87"/>
      <c r="BH1777" s="87"/>
      <c r="BI1777" s="87"/>
      <c r="BJ1777" s="87"/>
      <c r="BK1777" s="87"/>
      <c r="BL1777" s="87"/>
      <c r="BM1777" s="87"/>
      <c r="BN1777" s="87"/>
      <c r="BO1777" s="87"/>
      <c r="BP1777" s="87"/>
      <c r="BQ1777" s="87"/>
      <c r="BR1777" s="87"/>
      <c r="BS1777" s="63"/>
    </row>
    <row r="1778" spans="4:71" s="64" customFormat="1" ht="9.75" customHeight="1" x14ac:dyDescent="0.3">
      <c r="D1778" s="87"/>
      <c r="E1778" s="87"/>
      <c r="F1778" s="87"/>
      <c r="G1778" s="87"/>
      <c r="H1778" s="87"/>
      <c r="I1778" s="87"/>
      <c r="J1778" s="87"/>
      <c r="K1778" s="87"/>
      <c r="L1778" s="87"/>
      <c r="M1778" s="87"/>
      <c r="N1778" s="87"/>
      <c r="O1778" s="87"/>
      <c r="P1778" s="87"/>
      <c r="Q1778" s="87"/>
      <c r="R1778" s="87"/>
      <c r="S1778" s="87"/>
      <c r="T1778" s="87"/>
      <c r="U1778" s="87"/>
      <c r="V1778" s="87"/>
      <c r="W1778" s="87"/>
      <c r="X1778" s="87"/>
      <c r="Y1778" s="87"/>
      <c r="Z1778" s="87"/>
      <c r="AA1778" s="87"/>
      <c r="AB1778" s="87"/>
      <c r="AC1778" s="87"/>
      <c r="AD1778" s="87"/>
      <c r="AE1778" s="87"/>
      <c r="AF1778" s="87"/>
      <c r="AG1778" s="87"/>
      <c r="AH1778" s="87"/>
      <c r="AI1778" s="87"/>
      <c r="AJ1778" s="87"/>
      <c r="AK1778" s="87"/>
      <c r="AL1778" s="87"/>
      <c r="AM1778" s="87"/>
      <c r="AN1778" s="87"/>
      <c r="AO1778" s="87"/>
      <c r="AP1778" s="87"/>
      <c r="AQ1778" s="87"/>
      <c r="AR1778" s="87"/>
      <c r="AS1778" s="87"/>
      <c r="AT1778" s="87"/>
      <c r="AU1778" s="87"/>
      <c r="AV1778" s="87"/>
      <c r="AW1778" s="87"/>
      <c r="AX1778" s="87"/>
      <c r="AY1778" s="87"/>
      <c r="AZ1778" s="87"/>
      <c r="BA1778" s="87"/>
      <c r="BB1778" s="87"/>
      <c r="BC1778" s="87"/>
      <c r="BD1778" s="87"/>
      <c r="BE1778" s="87"/>
      <c r="BF1778" s="87"/>
      <c r="BG1778" s="87"/>
      <c r="BH1778" s="87"/>
      <c r="BI1778" s="87"/>
      <c r="BJ1778" s="87"/>
      <c r="BK1778" s="87"/>
      <c r="BL1778" s="87"/>
      <c r="BM1778" s="87"/>
      <c r="BN1778" s="87"/>
      <c r="BO1778" s="87"/>
      <c r="BP1778" s="87"/>
      <c r="BQ1778" s="87"/>
      <c r="BR1778" s="87"/>
      <c r="BS1778" s="63"/>
    </row>
    <row r="1779" spans="4:71" s="64" customFormat="1" ht="9.75" customHeight="1" x14ac:dyDescent="0.3">
      <c r="D1779" s="87"/>
      <c r="E1779" s="87"/>
      <c r="F1779" s="87"/>
      <c r="G1779" s="87"/>
      <c r="H1779" s="87"/>
      <c r="I1779" s="87"/>
      <c r="J1779" s="87"/>
      <c r="K1779" s="87"/>
      <c r="L1779" s="87"/>
      <c r="M1779" s="87"/>
      <c r="N1779" s="87"/>
      <c r="O1779" s="87"/>
      <c r="P1779" s="87"/>
      <c r="Q1779" s="87"/>
      <c r="R1779" s="87"/>
      <c r="S1779" s="87"/>
      <c r="T1779" s="87"/>
      <c r="U1779" s="87"/>
      <c r="V1779" s="87"/>
      <c r="W1779" s="87"/>
      <c r="X1779" s="87"/>
      <c r="Y1779" s="87"/>
      <c r="Z1779" s="87"/>
      <c r="AA1779" s="87"/>
      <c r="AB1779" s="87"/>
      <c r="AC1779" s="87"/>
      <c r="AD1779" s="87"/>
      <c r="AE1779" s="87"/>
      <c r="AF1779" s="87"/>
      <c r="AG1779" s="87"/>
      <c r="AH1779" s="87"/>
      <c r="AI1779" s="87"/>
      <c r="AJ1779" s="87"/>
      <c r="AK1779" s="87"/>
      <c r="AL1779" s="87"/>
      <c r="AM1779" s="87"/>
      <c r="AN1779" s="87"/>
      <c r="AO1779" s="87"/>
      <c r="AP1779" s="87"/>
      <c r="AQ1779" s="87"/>
      <c r="AR1779" s="87"/>
      <c r="AS1779" s="87"/>
      <c r="AT1779" s="87"/>
      <c r="AU1779" s="87"/>
      <c r="AV1779" s="87"/>
      <c r="AW1779" s="87"/>
      <c r="AX1779" s="87"/>
      <c r="AY1779" s="87"/>
      <c r="AZ1779" s="87"/>
      <c r="BA1779" s="87"/>
      <c r="BB1779" s="87"/>
      <c r="BC1779" s="87"/>
      <c r="BD1779" s="87"/>
      <c r="BE1779" s="87"/>
      <c r="BF1779" s="87"/>
      <c r="BG1779" s="87"/>
      <c r="BH1779" s="87"/>
      <c r="BI1779" s="87"/>
      <c r="BJ1779" s="87"/>
      <c r="BK1779" s="87"/>
      <c r="BL1779" s="87"/>
      <c r="BM1779" s="87"/>
      <c r="BN1779" s="87"/>
      <c r="BO1779" s="87"/>
      <c r="BP1779" s="87"/>
      <c r="BQ1779" s="87"/>
      <c r="BR1779" s="87"/>
      <c r="BS1779" s="63"/>
    </row>
    <row r="1780" spans="4:71" s="64" customFormat="1" ht="9.75" customHeight="1" x14ac:dyDescent="0.3">
      <c r="D1780" s="87"/>
      <c r="E1780" s="87"/>
      <c r="F1780" s="87"/>
      <c r="G1780" s="87"/>
      <c r="H1780" s="87"/>
      <c r="I1780" s="87"/>
      <c r="J1780" s="87"/>
      <c r="K1780" s="87"/>
      <c r="L1780" s="87"/>
      <c r="M1780" s="87"/>
      <c r="N1780" s="87"/>
      <c r="O1780" s="87"/>
      <c r="P1780" s="87"/>
      <c r="Q1780" s="87"/>
      <c r="R1780" s="87"/>
      <c r="S1780" s="87"/>
      <c r="T1780" s="87"/>
      <c r="U1780" s="87"/>
      <c r="V1780" s="87"/>
      <c r="W1780" s="87"/>
      <c r="X1780" s="87"/>
      <c r="Y1780" s="87"/>
      <c r="Z1780" s="87"/>
      <c r="AA1780" s="87"/>
      <c r="AB1780" s="87"/>
      <c r="AC1780" s="87"/>
      <c r="AD1780" s="87"/>
      <c r="AE1780" s="87"/>
      <c r="AF1780" s="87"/>
      <c r="AG1780" s="87"/>
      <c r="AH1780" s="87"/>
      <c r="AI1780" s="87"/>
      <c r="AJ1780" s="87"/>
      <c r="AK1780" s="87"/>
      <c r="AL1780" s="87"/>
      <c r="AM1780" s="87"/>
      <c r="AN1780" s="87"/>
      <c r="AO1780" s="87"/>
      <c r="AP1780" s="87"/>
      <c r="AQ1780" s="87"/>
      <c r="AR1780" s="87"/>
      <c r="AS1780" s="87"/>
      <c r="AT1780" s="87"/>
      <c r="AU1780" s="87"/>
      <c r="AV1780" s="87"/>
      <c r="AW1780" s="87"/>
      <c r="AX1780" s="87"/>
      <c r="AY1780" s="87"/>
      <c r="AZ1780" s="87"/>
      <c r="BA1780" s="87"/>
      <c r="BB1780" s="87"/>
      <c r="BC1780" s="87"/>
      <c r="BD1780" s="87"/>
      <c r="BE1780" s="87"/>
      <c r="BF1780" s="87"/>
      <c r="BG1780" s="87"/>
      <c r="BH1780" s="87"/>
      <c r="BI1780" s="87"/>
      <c r="BJ1780" s="87"/>
      <c r="BK1780" s="87"/>
      <c r="BL1780" s="87"/>
      <c r="BM1780" s="87"/>
      <c r="BN1780" s="87"/>
      <c r="BO1780" s="87"/>
      <c r="BP1780" s="87"/>
      <c r="BQ1780" s="87"/>
      <c r="BR1780" s="87"/>
      <c r="BS1780" s="63"/>
    </row>
    <row r="1781" spans="4:71" s="64" customFormat="1" ht="9.75" customHeight="1" x14ac:dyDescent="0.3">
      <c r="D1781" s="87"/>
      <c r="E1781" s="87"/>
      <c r="F1781" s="87"/>
      <c r="G1781" s="87"/>
      <c r="H1781" s="87"/>
      <c r="I1781" s="87"/>
      <c r="J1781" s="87"/>
      <c r="K1781" s="87"/>
      <c r="L1781" s="87"/>
      <c r="M1781" s="87"/>
      <c r="N1781" s="87"/>
      <c r="O1781" s="87"/>
      <c r="P1781" s="87"/>
      <c r="Q1781" s="87"/>
      <c r="R1781" s="87"/>
      <c r="S1781" s="87"/>
      <c r="T1781" s="87"/>
      <c r="U1781" s="87"/>
      <c r="V1781" s="87"/>
      <c r="W1781" s="87"/>
      <c r="X1781" s="87"/>
      <c r="Y1781" s="87"/>
      <c r="Z1781" s="87"/>
      <c r="AA1781" s="87"/>
      <c r="AB1781" s="87"/>
      <c r="AC1781" s="87"/>
      <c r="AD1781" s="87"/>
      <c r="AE1781" s="87"/>
      <c r="AF1781" s="87"/>
      <c r="AG1781" s="87"/>
      <c r="AH1781" s="87"/>
      <c r="AI1781" s="87"/>
      <c r="AJ1781" s="87"/>
      <c r="AK1781" s="87"/>
      <c r="AL1781" s="87"/>
      <c r="AM1781" s="87"/>
      <c r="AN1781" s="87"/>
      <c r="AO1781" s="87"/>
      <c r="AP1781" s="87"/>
      <c r="AQ1781" s="87"/>
      <c r="AR1781" s="87"/>
      <c r="AS1781" s="87"/>
      <c r="AT1781" s="87"/>
      <c r="AU1781" s="87"/>
      <c r="AV1781" s="87"/>
      <c r="AW1781" s="87"/>
      <c r="AX1781" s="87"/>
      <c r="AY1781" s="87"/>
      <c r="AZ1781" s="87"/>
      <c r="BA1781" s="87"/>
      <c r="BB1781" s="87"/>
      <c r="BC1781" s="87"/>
      <c r="BD1781" s="87"/>
      <c r="BE1781" s="87"/>
      <c r="BF1781" s="87"/>
      <c r="BG1781" s="87"/>
      <c r="BH1781" s="87"/>
      <c r="BI1781" s="87"/>
      <c r="BJ1781" s="87"/>
      <c r="BK1781" s="87"/>
      <c r="BL1781" s="87"/>
      <c r="BM1781" s="87"/>
      <c r="BN1781" s="87"/>
      <c r="BO1781" s="87"/>
      <c r="BP1781" s="87"/>
      <c r="BQ1781" s="87"/>
      <c r="BR1781" s="87"/>
      <c r="BS1781" s="63"/>
    </row>
    <row r="1782" spans="4:71" s="64" customFormat="1" ht="9.75" customHeight="1" x14ac:dyDescent="0.3">
      <c r="D1782" s="87"/>
      <c r="E1782" s="87"/>
      <c r="F1782" s="87"/>
      <c r="G1782" s="87"/>
      <c r="H1782" s="87"/>
      <c r="I1782" s="87"/>
      <c r="J1782" s="87"/>
      <c r="K1782" s="87"/>
      <c r="L1782" s="87"/>
      <c r="M1782" s="87"/>
      <c r="N1782" s="87"/>
      <c r="O1782" s="87"/>
      <c r="P1782" s="87"/>
      <c r="Q1782" s="87"/>
      <c r="R1782" s="87"/>
      <c r="S1782" s="87"/>
      <c r="T1782" s="87"/>
      <c r="U1782" s="87"/>
      <c r="V1782" s="87"/>
      <c r="W1782" s="87"/>
      <c r="X1782" s="87"/>
      <c r="Y1782" s="87"/>
      <c r="Z1782" s="87"/>
      <c r="AA1782" s="87"/>
      <c r="AB1782" s="87"/>
      <c r="AC1782" s="87"/>
      <c r="AD1782" s="87"/>
      <c r="AE1782" s="87"/>
      <c r="AF1782" s="87"/>
      <c r="AG1782" s="87"/>
      <c r="AH1782" s="87"/>
      <c r="AI1782" s="87"/>
      <c r="AJ1782" s="87"/>
      <c r="AK1782" s="87"/>
      <c r="AL1782" s="87"/>
      <c r="AM1782" s="87"/>
      <c r="AN1782" s="87"/>
      <c r="AO1782" s="87"/>
      <c r="AP1782" s="87"/>
      <c r="AQ1782" s="87"/>
      <c r="AR1782" s="87"/>
      <c r="AS1782" s="87"/>
      <c r="AT1782" s="87"/>
      <c r="AU1782" s="87"/>
      <c r="AV1782" s="87"/>
      <c r="AW1782" s="87"/>
      <c r="AX1782" s="87"/>
      <c r="AY1782" s="87"/>
      <c r="AZ1782" s="87"/>
      <c r="BA1782" s="87"/>
      <c r="BB1782" s="87"/>
      <c r="BC1782" s="87"/>
      <c r="BD1782" s="87"/>
      <c r="BE1782" s="87"/>
      <c r="BF1782" s="87"/>
      <c r="BG1782" s="87"/>
      <c r="BH1782" s="87"/>
      <c r="BI1782" s="87"/>
      <c r="BJ1782" s="87"/>
      <c r="BK1782" s="87"/>
      <c r="BL1782" s="87"/>
      <c r="BM1782" s="87"/>
      <c r="BN1782" s="87"/>
      <c r="BO1782" s="87"/>
      <c r="BP1782" s="87"/>
      <c r="BQ1782" s="87"/>
      <c r="BR1782" s="87"/>
      <c r="BS1782" s="63"/>
    </row>
    <row r="1783" spans="4:71" s="64" customFormat="1" ht="9.75" customHeight="1" x14ac:dyDescent="0.3">
      <c r="D1783" s="87"/>
      <c r="E1783" s="87"/>
      <c r="F1783" s="87"/>
      <c r="G1783" s="87"/>
      <c r="H1783" s="87"/>
      <c r="I1783" s="87"/>
      <c r="J1783" s="87"/>
      <c r="K1783" s="87"/>
      <c r="L1783" s="87"/>
      <c r="M1783" s="87"/>
      <c r="N1783" s="87"/>
      <c r="O1783" s="87"/>
      <c r="P1783" s="87"/>
      <c r="Q1783" s="87"/>
      <c r="R1783" s="87"/>
      <c r="S1783" s="87"/>
      <c r="T1783" s="87"/>
      <c r="U1783" s="87"/>
      <c r="V1783" s="87"/>
      <c r="W1783" s="87"/>
      <c r="X1783" s="87"/>
      <c r="Y1783" s="87"/>
      <c r="Z1783" s="87"/>
      <c r="AA1783" s="87"/>
      <c r="AB1783" s="87"/>
      <c r="AC1783" s="87"/>
      <c r="AD1783" s="87"/>
      <c r="AE1783" s="87"/>
      <c r="AF1783" s="87"/>
      <c r="AG1783" s="87"/>
      <c r="AH1783" s="87"/>
      <c r="AI1783" s="87"/>
      <c r="AJ1783" s="87"/>
      <c r="AK1783" s="87"/>
      <c r="AL1783" s="87"/>
      <c r="AM1783" s="87"/>
      <c r="AN1783" s="87"/>
      <c r="AO1783" s="87"/>
      <c r="AP1783" s="87"/>
      <c r="AQ1783" s="87"/>
      <c r="AR1783" s="87"/>
      <c r="AS1783" s="87"/>
      <c r="AT1783" s="87"/>
      <c r="AU1783" s="87"/>
      <c r="AV1783" s="87"/>
      <c r="AW1783" s="87"/>
      <c r="AX1783" s="87"/>
      <c r="AY1783" s="87"/>
      <c r="AZ1783" s="87"/>
      <c r="BA1783" s="87"/>
      <c r="BB1783" s="87"/>
      <c r="BC1783" s="87"/>
      <c r="BD1783" s="87"/>
      <c r="BE1783" s="87"/>
      <c r="BF1783" s="87"/>
      <c r="BG1783" s="87"/>
      <c r="BH1783" s="87"/>
      <c r="BI1783" s="87"/>
      <c r="BJ1783" s="87"/>
      <c r="BK1783" s="87"/>
      <c r="BL1783" s="87"/>
      <c r="BM1783" s="87"/>
      <c r="BN1783" s="87"/>
      <c r="BO1783" s="87"/>
      <c r="BP1783" s="87"/>
      <c r="BQ1783" s="87"/>
      <c r="BR1783" s="87"/>
      <c r="BS1783" s="63"/>
    </row>
    <row r="1784" spans="4:71" s="64" customFormat="1" ht="9.75" customHeight="1" x14ac:dyDescent="0.3">
      <c r="D1784" s="87"/>
      <c r="E1784" s="87"/>
      <c r="F1784" s="87"/>
      <c r="G1784" s="87"/>
      <c r="H1784" s="87"/>
      <c r="I1784" s="87"/>
      <c r="J1784" s="87"/>
      <c r="K1784" s="87"/>
      <c r="L1784" s="87"/>
      <c r="M1784" s="87"/>
      <c r="N1784" s="87"/>
      <c r="O1784" s="87"/>
      <c r="P1784" s="87"/>
      <c r="Q1784" s="87"/>
      <c r="R1784" s="87"/>
      <c r="S1784" s="87"/>
      <c r="T1784" s="87"/>
      <c r="U1784" s="87"/>
      <c r="V1784" s="87"/>
      <c r="W1784" s="87"/>
      <c r="X1784" s="87"/>
      <c r="Y1784" s="87"/>
      <c r="Z1784" s="87"/>
      <c r="AA1784" s="87"/>
      <c r="AB1784" s="87"/>
      <c r="AC1784" s="87"/>
      <c r="AD1784" s="87"/>
      <c r="AE1784" s="87"/>
      <c r="AF1784" s="87"/>
      <c r="AG1784" s="87"/>
      <c r="AH1784" s="87"/>
      <c r="AI1784" s="87"/>
      <c r="AJ1784" s="87"/>
      <c r="AK1784" s="87"/>
      <c r="AL1784" s="87"/>
      <c r="AM1784" s="87"/>
      <c r="AN1784" s="87"/>
      <c r="AO1784" s="87"/>
      <c r="AP1784" s="87"/>
      <c r="AQ1784" s="87"/>
      <c r="AR1784" s="87"/>
      <c r="AS1784" s="87"/>
      <c r="AT1784" s="87"/>
      <c r="AU1784" s="87"/>
      <c r="AV1784" s="87"/>
      <c r="AW1784" s="87"/>
      <c r="AX1784" s="87"/>
      <c r="AY1784" s="87"/>
      <c r="AZ1784" s="87"/>
      <c r="BA1784" s="87"/>
      <c r="BB1784" s="87"/>
      <c r="BC1784" s="87"/>
      <c r="BD1784" s="87"/>
      <c r="BE1784" s="87"/>
      <c r="BF1784" s="87"/>
      <c r="BG1784" s="87"/>
      <c r="BH1784" s="87"/>
      <c r="BI1784" s="87"/>
      <c r="BJ1784" s="87"/>
      <c r="BK1784" s="87"/>
      <c r="BL1784" s="87"/>
      <c r="BM1784" s="87"/>
      <c r="BN1784" s="87"/>
      <c r="BO1784" s="87"/>
      <c r="BP1784" s="87"/>
      <c r="BQ1784" s="87"/>
      <c r="BR1784" s="87"/>
      <c r="BS1784" s="63"/>
    </row>
    <row r="1785" spans="4:71" s="64" customFormat="1" ht="9.75" customHeight="1" x14ac:dyDescent="0.3">
      <c r="D1785" s="87"/>
      <c r="E1785" s="87"/>
      <c r="F1785" s="87"/>
      <c r="G1785" s="87"/>
      <c r="H1785" s="87"/>
      <c r="I1785" s="87"/>
      <c r="J1785" s="87"/>
      <c r="K1785" s="87"/>
      <c r="L1785" s="87"/>
      <c r="M1785" s="87"/>
      <c r="N1785" s="87"/>
      <c r="O1785" s="87"/>
      <c r="P1785" s="87"/>
      <c r="Q1785" s="87"/>
      <c r="R1785" s="87"/>
      <c r="S1785" s="87"/>
      <c r="T1785" s="87"/>
      <c r="U1785" s="87"/>
      <c r="V1785" s="87"/>
      <c r="W1785" s="87"/>
      <c r="X1785" s="87"/>
      <c r="Y1785" s="87"/>
      <c r="Z1785" s="87"/>
      <c r="AA1785" s="87"/>
      <c r="AB1785" s="87"/>
      <c r="AC1785" s="87"/>
      <c r="AD1785" s="87"/>
      <c r="AE1785" s="87"/>
      <c r="AF1785" s="87"/>
      <c r="AG1785" s="87"/>
      <c r="AH1785" s="87"/>
      <c r="AI1785" s="87"/>
      <c r="AJ1785" s="87"/>
      <c r="AK1785" s="87"/>
      <c r="AL1785" s="87"/>
      <c r="AM1785" s="87"/>
      <c r="AN1785" s="87"/>
      <c r="AO1785" s="87"/>
      <c r="AP1785" s="87"/>
      <c r="AQ1785" s="87"/>
      <c r="AR1785" s="87"/>
      <c r="AS1785" s="87"/>
      <c r="AT1785" s="87"/>
      <c r="AU1785" s="87"/>
      <c r="AV1785" s="87"/>
      <c r="AW1785" s="87"/>
      <c r="AX1785" s="87"/>
      <c r="AY1785" s="87"/>
      <c r="AZ1785" s="87"/>
      <c r="BA1785" s="87"/>
      <c r="BB1785" s="87"/>
      <c r="BC1785" s="87"/>
      <c r="BD1785" s="87"/>
      <c r="BE1785" s="87"/>
      <c r="BF1785" s="87"/>
      <c r="BG1785" s="87"/>
      <c r="BH1785" s="87"/>
      <c r="BI1785" s="87"/>
      <c r="BJ1785" s="87"/>
      <c r="BK1785" s="87"/>
      <c r="BL1785" s="87"/>
      <c r="BM1785" s="87"/>
      <c r="BN1785" s="87"/>
      <c r="BO1785" s="87"/>
      <c r="BP1785" s="87"/>
      <c r="BQ1785" s="87"/>
      <c r="BR1785" s="87"/>
      <c r="BS1785" s="63"/>
    </row>
    <row r="1786" spans="4:71" s="64" customFormat="1" ht="9.75" customHeight="1" x14ac:dyDescent="0.3">
      <c r="D1786" s="87"/>
      <c r="E1786" s="87"/>
      <c r="F1786" s="87"/>
      <c r="G1786" s="87"/>
      <c r="H1786" s="87"/>
      <c r="I1786" s="87"/>
      <c r="J1786" s="87"/>
      <c r="K1786" s="87"/>
      <c r="L1786" s="87"/>
      <c r="M1786" s="87"/>
      <c r="N1786" s="87"/>
      <c r="O1786" s="87"/>
      <c r="P1786" s="87"/>
      <c r="Q1786" s="87"/>
      <c r="R1786" s="87"/>
      <c r="S1786" s="87"/>
      <c r="T1786" s="87"/>
      <c r="U1786" s="87"/>
      <c r="V1786" s="87"/>
      <c r="W1786" s="87"/>
      <c r="X1786" s="87"/>
      <c r="Y1786" s="87"/>
      <c r="Z1786" s="87"/>
      <c r="AA1786" s="87"/>
      <c r="AB1786" s="87"/>
      <c r="AC1786" s="87"/>
      <c r="AD1786" s="87"/>
      <c r="AE1786" s="87"/>
      <c r="AF1786" s="87"/>
      <c r="AG1786" s="87"/>
      <c r="AH1786" s="87"/>
      <c r="AI1786" s="87"/>
      <c r="AJ1786" s="87"/>
      <c r="AK1786" s="87"/>
      <c r="AL1786" s="87"/>
      <c r="AM1786" s="87"/>
      <c r="AN1786" s="87"/>
      <c r="AO1786" s="87"/>
      <c r="AP1786" s="87"/>
      <c r="AQ1786" s="87"/>
      <c r="AR1786" s="87"/>
      <c r="AS1786" s="87"/>
      <c r="AT1786" s="87"/>
      <c r="AU1786" s="87"/>
      <c r="AV1786" s="87"/>
      <c r="AW1786" s="87"/>
      <c r="AX1786" s="87"/>
      <c r="AY1786" s="87"/>
      <c r="AZ1786" s="87"/>
      <c r="BA1786" s="87"/>
      <c r="BB1786" s="87"/>
      <c r="BC1786" s="87"/>
      <c r="BD1786" s="87"/>
      <c r="BE1786" s="87"/>
      <c r="BF1786" s="87"/>
      <c r="BG1786" s="87"/>
      <c r="BH1786" s="87"/>
      <c r="BI1786" s="87"/>
      <c r="BJ1786" s="87"/>
      <c r="BK1786" s="87"/>
      <c r="BL1786" s="87"/>
      <c r="BM1786" s="87"/>
      <c r="BN1786" s="87"/>
      <c r="BO1786" s="87"/>
      <c r="BP1786" s="87"/>
      <c r="BQ1786" s="87"/>
      <c r="BR1786" s="87"/>
      <c r="BS1786" s="63"/>
    </row>
    <row r="1787" spans="4:71" s="64" customFormat="1" ht="9.75" customHeight="1" x14ac:dyDescent="0.3">
      <c r="D1787" s="87"/>
      <c r="E1787" s="87"/>
      <c r="F1787" s="87"/>
      <c r="G1787" s="87"/>
      <c r="H1787" s="87"/>
      <c r="I1787" s="87"/>
      <c r="J1787" s="87"/>
      <c r="K1787" s="87"/>
      <c r="L1787" s="87"/>
      <c r="M1787" s="87"/>
      <c r="N1787" s="87"/>
      <c r="O1787" s="87"/>
      <c r="P1787" s="87"/>
      <c r="Q1787" s="87"/>
      <c r="R1787" s="87"/>
      <c r="S1787" s="87"/>
      <c r="T1787" s="87"/>
      <c r="U1787" s="87"/>
      <c r="V1787" s="87"/>
      <c r="W1787" s="87"/>
      <c r="X1787" s="87"/>
      <c r="Y1787" s="87"/>
      <c r="Z1787" s="87"/>
      <c r="AA1787" s="87"/>
      <c r="AB1787" s="87"/>
      <c r="AC1787" s="87"/>
      <c r="AD1787" s="87"/>
      <c r="AE1787" s="87"/>
      <c r="AF1787" s="87"/>
      <c r="AG1787" s="87"/>
      <c r="AH1787" s="87"/>
      <c r="AI1787" s="87"/>
      <c r="AJ1787" s="87"/>
      <c r="AK1787" s="87"/>
      <c r="AL1787" s="87"/>
      <c r="AM1787" s="87"/>
      <c r="AN1787" s="87"/>
      <c r="AO1787" s="87"/>
      <c r="AP1787" s="87"/>
      <c r="AQ1787" s="87"/>
      <c r="AR1787" s="87"/>
      <c r="AS1787" s="87"/>
      <c r="AT1787" s="87"/>
      <c r="AU1787" s="87"/>
      <c r="AV1787" s="87"/>
      <c r="AW1787" s="87"/>
      <c r="AX1787" s="87"/>
      <c r="AY1787" s="87"/>
      <c r="AZ1787" s="87"/>
      <c r="BA1787" s="87"/>
      <c r="BB1787" s="87"/>
      <c r="BC1787" s="87"/>
      <c r="BD1787" s="87"/>
      <c r="BE1787" s="87"/>
      <c r="BF1787" s="87"/>
      <c r="BG1787" s="87"/>
      <c r="BH1787" s="87"/>
      <c r="BI1787" s="87"/>
      <c r="BJ1787" s="87"/>
      <c r="BK1787" s="87"/>
      <c r="BL1787" s="87"/>
      <c r="BM1787" s="87"/>
      <c r="BN1787" s="87"/>
      <c r="BO1787" s="87"/>
      <c r="BP1787" s="87"/>
      <c r="BQ1787" s="87"/>
      <c r="BR1787" s="87"/>
      <c r="BS1787" s="63"/>
    </row>
    <row r="1788" spans="4:71" s="64" customFormat="1" ht="9.75" customHeight="1" x14ac:dyDescent="0.3">
      <c r="D1788" s="87"/>
      <c r="E1788" s="87"/>
      <c r="F1788" s="87"/>
      <c r="G1788" s="87"/>
      <c r="H1788" s="87"/>
      <c r="I1788" s="87"/>
      <c r="J1788" s="87"/>
      <c r="K1788" s="87"/>
      <c r="L1788" s="87"/>
      <c r="M1788" s="87"/>
      <c r="N1788" s="87"/>
      <c r="O1788" s="87"/>
      <c r="P1788" s="87"/>
      <c r="Q1788" s="87"/>
      <c r="R1788" s="87"/>
      <c r="S1788" s="87"/>
      <c r="T1788" s="87"/>
      <c r="U1788" s="87"/>
      <c r="V1788" s="87"/>
      <c r="W1788" s="87"/>
      <c r="X1788" s="87"/>
      <c r="Y1788" s="87"/>
      <c r="Z1788" s="87"/>
      <c r="AA1788" s="87"/>
      <c r="AB1788" s="87"/>
      <c r="AC1788" s="87"/>
      <c r="AD1788" s="87"/>
      <c r="AE1788" s="87"/>
      <c r="AF1788" s="87"/>
      <c r="AG1788" s="87"/>
      <c r="AH1788" s="87"/>
      <c r="AI1788" s="87"/>
      <c r="AJ1788" s="87"/>
      <c r="AK1788" s="87"/>
      <c r="AL1788" s="87"/>
      <c r="AM1788" s="87"/>
      <c r="AN1788" s="87"/>
      <c r="AO1788" s="87"/>
      <c r="AP1788" s="87"/>
      <c r="AQ1788" s="87"/>
      <c r="AR1788" s="87"/>
      <c r="AS1788" s="87"/>
      <c r="AT1788" s="87"/>
      <c r="AU1788" s="87"/>
      <c r="AV1788" s="87"/>
      <c r="AW1788" s="87"/>
      <c r="AX1788" s="87"/>
      <c r="AY1788" s="87"/>
      <c r="AZ1788" s="87"/>
      <c r="BA1788" s="87"/>
      <c r="BB1788" s="87"/>
      <c r="BC1788" s="87"/>
      <c r="BD1788" s="87"/>
      <c r="BE1788" s="87"/>
      <c r="BF1788" s="87"/>
      <c r="BG1788" s="87"/>
      <c r="BH1788" s="87"/>
      <c r="BI1788" s="87"/>
      <c r="BJ1788" s="87"/>
      <c r="BK1788" s="87"/>
      <c r="BL1788" s="87"/>
      <c r="BM1788" s="87"/>
      <c r="BN1788" s="87"/>
      <c r="BO1788" s="87"/>
      <c r="BP1788" s="87"/>
      <c r="BQ1788" s="87"/>
      <c r="BR1788" s="87"/>
      <c r="BS1788" s="63"/>
    </row>
    <row r="1789" spans="4:71" s="64" customFormat="1" ht="9.75" customHeight="1" x14ac:dyDescent="0.3">
      <c r="D1789" s="87"/>
      <c r="E1789" s="87"/>
      <c r="F1789" s="87"/>
      <c r="G1789" s="87"/>
      <c r="H1789" s="87"/>
      <c r="I1789" s="87"/>
      <c r="J1789" s="87"/>
      <c r="K1789" s="87"/>
      <c r="L1789" s="87"/>
      <c r="M1789" s="87"/>
      <c r="N1789" s="87"/>
      <c r="O1789" s="87"/>
      <c r="P1789" s="87"/>
      <c r="Q1789" s="87"/>
      <c r="R1789" s="87"/>
      <c r="S1789" s="87"/>
      <c r="T1789" s="87"/>
      <c r="U1789" s="87"/>
      <c r="V1789" s="87"/>
      <c r="W1789" s="87"/>
      <c r="X1789" s="87"/>
      <c r="Y1789" s="87"/>
      <c r="Z1789" s="87"/>
      <c r="AA1789" s="87"/>
      <c r="AB1789" s="87"/>
      <c r="AC1789" s="87"/>
      <c r="AD1789" s="87"/>
      <c r="AE1789" s="87"/>
      <c r="AF1789" s="87"/>
      <c r="AG1789" s="87"/>
      <c r="AH1789" s="87"/>
      <c r="AI1789" s="87"/>
      <c r="AJ1789" s="87"/>
      <c r="AK1789" s="87"/>
      <c r="AL1789" s="87"/>
      <c r="AM1789" s="87"/>
      <c r="AN1789" s="87"/>
      <c r="AO1789" s="87"/>
      <c r="AP1789" s="87"/>
      <c r="AQ1789" s="87"/>
      <c r="AR1789" s="87"/>
      <c r="AS1789" s="87"/>
      <c r="AT1789" s="87"/>
      <c r="AU1789" s="87"/>
      <c r="AV1789" s="87"/>
      <c r="AW1789" s="87"/>
      <c r="AX1789" s="87"/>
      <c r="AY1789" s="87"/>
      <c r="AZ1789" s="87"/>
      <c r="BA1789" s="87"/>
      <c r="BB1789" s="87"/>
      <c r="BC1789" s="87"/>
      <c r="BD1789" s="87"/>
      <c r="BE1789" s="87"/>
      <c r="BF1789" s="87"/>
      <c r="BG1789" s="87"/>
      <c r="BH1789" s="87"/>
      <c r="BI1789" s="87"/>
      <c r="BJ1789" s="87"/>
      <c r="BK1789" s="87"/>
      <c r="BL1789" s="87"/>
      <c r="BM1789" s="87"/>
      <c r="BN1789" s="87"/>
      <c r="BO1789" s="87"/>
      <c r="BP1789" s="87"/>
      <c r="BQ1789" s="87"/>
      <c r="BR1789" s="87"/>
      <c r="BS1789" s="63"/>
    </row>
    <row r="1790" spans="4:71" s="64" customFormat="1" ht="9.75" customHeight="1" x14ac:dyDescent="0.3">
      <c r="D1790" s="87"/>
      <c r="E1790" s="87"/>
      <c r="F1790" s="87"/>
      <c r="G1790" s="87"/>
      <c r="H1790" s="87"/>
      <c r="I1790" s="87"/>
      <c r="J1790" s="87"/>
      <c r="K1790" s="87"/>
      <c r="L1790" s="87"/>
      <c r="M1790" s="87"/>
      <c r="N1790" s="87"/>
      <c r="O1790" s="87"/>
      <c r="P1790" s="87"/>
      <c r="Q1790" s="87"/>
      <c r="R1790" s="87"/>
      <c r="S1790" s="87"/>
      <c r="T1790" s="87"/>
      <c r="U1790" s="87"/>
      <c r="V1790" s="87"/>
      <c r="W1790" s="87"/>
      <c r="X1790" s="87"/>
      <c r="Y1790" s="87"/>
      <c r="Z1790" s="87"/>
      <c r="AA1790" s="87"/>
      <c r="AB1790" s="87"/>
      <c r="AC1790" s="87"/>
      <c r="AD1790" s="87"/>
      <c r="AE1790" s="87"/>
      <c r="AF1790" s="87"/>
      <c r="AG1790" s="87"/>
      <c r="AH1790" s="87"/>
      <c r="AI1790" s="87"/>
      <c r="AJ1790" s="87"/>
      <c r="AK1790" s="87"/>
      <c r="AL1790" s="87"/>
      <c r="AM1790" s="87"/>
      <c r="AN1790" s="87"/>
      <c r="AO1790" s="87"/>
      <c r="AP1790" s="87"/>
      <c r="AQ1790" s="87"/>
      <c r="AR1790" s="87"/>
      <c r="AS1790" s="87"/>
      <c r="AT1790" s="87"/>
      <c r="AU1790" s="87"/>
      <c r="AV1790" s="87"/>
      <c r="AW1790" s="87"/>
      <c r="AX1790" s="87"/>
      <c r="AY1790" s="87"/>
      <c r="AZ1790" s="87"/>
      <c r="BA1790" s="87"/>
      <c r="BB1790" s="87"/>
      <c r="BC1790" s="87"/>
      <c r="BD1790" s="87"/>
      <c r="BE1790" s="87"/>
      <c r="BF1790" s="87"/>
      <c r="BG1790" s="87"/>
      <c r="BH1790" s="87"/>
      <c r="BI1790" s="87"/>
      <c r="BJ1790" s="87"/>
      <c r="BK1790" s="87"/>
      <c r="BL1790" s="87"/>
      <c r="BM1790" s="87"/>
      <c r="BN1790" s="87"/>
      <c r="BO1790" s="87"/>
      <c r="BP1790" s="87"/>
      <c r="BQ1790" s="87"/>
      <c r="BR1790" s="87"/>
      <c r="BS1790" s="63"/>
    </row>
    <row r="1791" spans="4:71" s="64" customFormat="1" ht="9.75" customHeight="1" x14ac:dyDescent="0.3">
      <c r="D1791" s="87"/>
      <c r="E1791" s="87"/>
      <c r="F1791" s="87"/>
      <c r="G1791" s="87"/>
      <c r="H1791" s="87"/>
      <c r="I1791" s="87"/>
      <c r="J1791" s="87"/>
      <c r="K1791" s="87"/>
      <c r="L1791" s="87"/>
      <c r="M1791" s="87"/>
      <c r="N1791" s="87"/>
      <c r="O1791" s="87"/>
      <c r="P1791" s="87"/>
      <c r="Q1791" s="87"/>
      <c r="R1791" s="87"/>
      <c r="S1791" s="87"/>
      <c r="T1791" s="87"/>
      <c r="U1791" s="87"/>
      <c r="V1791" s="87"/>
      <c r="W1791" s="87"/>
      <c r="X1791" s="87"/>
      <c r="Y1791" s="87"/>
      <c r="Z1791" s="87"/>
      <c r="AA1791" s="87"/>
      <c r="AB1791" s="87"/>
      <c r="AC1791" s="87"/>
      <c r="AD1791" s="87"/>
      <c r="AE1791" s="87"/>
      <c r="AF1791" s="87"/>
      <c r="AG1791" s="87"/>
      <c r="AH1791" s="87"/>
      <c r="AI1791" s="87"/>
      <c r="AJ1791" s="87"/>
      <c r="AK1791" s="87"/>
      <c r="AL1791" s="87"/>
      <c r="AM1791" s="87"/>
      <c r="AN1791" s="87"/>
      <c r="AO1791" s="87"/>
      <c r="AP1791" s="87"/>
      <c r="AQ1791" s="87"/>
      <c r="AR1791" s="87"/>
      <c r="AS1791" s="87"/>
      <c r="AT1791" s="87"/>
      <c r="AU1791" s="87"/>
      <c r="AV1791" s="87"/>
      <c r="AW1791" s="87"/>
      <c r="AX1791" s="87"/>
      <c r="AY1791" s="87"/>
      <c r="AZ1791" s="87"/>
      <c r="BA1791" s="87"/>
      <c r="BB1791" s="87"/>
      <c r="BC1791" s="87"/>
      <c r="BD1791" s="87"/>
      <c r="BE1791" s="87"/>
      <c r="BF1791" s="87"/>
      <c r="BG1791" s="87"/>
      <c r="BH1791" s="87"/>
      <c r="BI1791" s="87"/>
      <c r="BJ1791" s="87"/>
      <c r="BK1791" s="87"/>
      <c r="BL1791" s="87"/>
      <c r="BM1791" s="87"/>
      <c r="BN1791" s="87"/>
      <c r="BO1791" s="87"/>
      <c r="BP1791" s="87"/>
      <c r="BQ1791" s="87"/>
      <c r="BR1791" s="87"/>
      <c r="BS1791" s="63"/>
    </row>
    <row r="1792" spans="4:71" s="64" customFormat="1" ht="9.75" customHeight="1" x14ac:dyDescent="0.3">
      <c r="D1792" s="87"/>
      <c r="E1792" s="87"/>
      <c r="F1792" s="87"/>
      <c r="G1792" s="87"/>
      <c r="H1792" s="87"/>
      <c r="I1792" s="87"/>
      <c r="J1792" s="87"/>
      <c r="K1792" s="87"/>
      <c r="L1792" s="87"/>
      <c r="M1792" s="87"/>
      <c r="N1792" s="87"/>
      <c r="O1792" s="87"/>
      <c r="P1792" s="87"/>
      <c r="Q1792" s="87"/>
      <c r="R1792" s="87"/>
      <c r="S1792" s="87"/>
      <c r="T1792" s="87"/>
      <c r="U1792" s="87"/>
      <c r="V1792" s="87"/>
      <c r="W1792" s="87"/>
      <c r="X1792" s="87"/>
      <c r="Y1792" s="87"/>
      <c r="Z1792" s="87"/>
      <c r="AA1792" s="87"/>
      <c r="AB1792" s="87"/>
      <c r="AC1792" s="87"/>
      <c r="AD1792" s="87"/>
      <c r="AE1792" s="87"/>
      <c r="AF1792" s="87"/>
      <c r="AG1792" s="87"/>
      <c r="AH1792" s="87"/>
      <c r="AI1792" s="87"/>
      <c r="AJ1792" s="87"/>
      <c r="AK1792" s="87"/>
      <c r="AL1792" s="87"/>
      <c r="AM1792" s="87"/>
      <c r="AN1792" s="87"/>
      <c r="AO1792" s="87"/>
      <c r="AP1792" s="87"/>
      <c r="AQ1792" s="87"/>
      <c r="AR1792" s="87"/>
      <c r="AS1792" s="87"/>
      <c r="AT1792" s="87"/>
      <c r="AU1792" s="87"/>
      <c r="AV1792" s="87"/>
      <c r="AW1792" s="87"/>
      <c r="AX1792" s="87"/>
      <c r="AY1792" s="87"/>
      <c r="AZ1792" s="87"/>
      <c r="BA1792" s="87"/>
      <c r="BB1792" s="87"/>
      <c r="BC1792" s="87"/>
      <c r="BD1792" s="87"/>
      <c r="BE1792" s="87"/>
      <c r="BF1792" s="87"/>
      <c r="BG1792" s="87"/>
      <c r="BH1792" s="87"/>
      <c r="BI1792" s="87"/>
      <c r="BJ1792" s="87"/>
      <c r="BK1792" s="87"/>
      <c r="BL1792" s="87"/>
      <c r="BM1792" s="87"/>
      <c r="BN1792" s="87"/>
      <c r="BO1792" s="87"/>
      <c r="BP1792" s="87"/>
      <c r="BQ1792" s="87"/>
      <c r="BR1792" s="87"/>
      <c r="BS1792" s="63"/>
    </row>
    <row r="1793" spans="4:71" s="64" customFormat="1" ht="9.75" customHeight="1" x14ac:dyDescent="0.3">
      <c r="D1793" s="87"/>
      <c r="E1793" s="87"/>
      <c r="F1793" s="87"/>
      <c r="G1793" s="87"/>
      <c r="H1793" s="87"/>
      <c r="I1793" s="87"/>
      <c r="J1793" s="87"/>
      <c r="K1793" s="87"/>
      <c r="L1793" s="87"/>
      <c r="M1793" s="87"/>
      <c r="N1793" s="87"/>
      <c r="O1793" s="87"/>
      <c r="P1793" s="87"/>
      <c r="Q1793" s="87"/>
      <c r="R1793" s="87"/>
      <c r="S1793" s="87"/>
      <c r="T1793" s="87"/>
      <c r="U1793" s="87"/>
      <c r="V1793" s="87"/>
      <c r="W1793" s="87"/>
      <c r="X1793" s="87"/>
      <c r="Y1793" s="87"/>
      <c r="Z1793" s="87"/>
      <c r="AA1793" s="87"/>
      <c r="AB1793" s="87"/>
      <c r="AC1793" s="87"/>
      <c r="AD1793" s="87"/>
      <c r="AE1793" s="87"/>
      <c r="AF1793" s="87"/>
      <c r="AG1793" s="87"/>
      <c r="AH1793" s="87"/>
      <c r="AI1793" s="87"/>
      <c r="AJ1793" s="87"/>
      <c r="AK1793" s="87"/>
      <c r="AL1793" s="87"/>
      <c r="AM1793" s="87"/>
      <c r="AN1793" s="87"/>
      <c r="AO1793" s="87"/>
      <c r="AP1793" s="87"/>
      <c r="AQ1793" s="87"/>
      <c r="AR1793" s="87"/>
      <c r="AS1793" s="87"/>
      <c r="AT1793" s="87"/>
      <c r="AU1793" s="87"/>
      <c r="AV1793" s="87"/>
      <c r="AW1793" s="87"/>
      <c r="AX1793" s="87"/>
      <c r="AY1793" s="87"/>
      <c r="AZ1793" s="87"/>
      <c r="BA1793" s="87"/>
      <c r="BB1793" s="87"/>
      <c r="BC1793" s="87"/>
      <c r="BD1793" s="87"/>
      <c r="BE1793" s="87"/>
      <c r="BF1793" s="87"/>
      <c r="BG1793" s="87"/>
      <c r="BH1793" s="87"/>
      <c r="BI1793" s="87"/>
      <c r="BJ1793" s="87"/>
      <c r="BK1793" s="87"/>
      <c r="BL1793" s="87"/>
      <c r="BM1793" s="87"/>
      <c r="BN1793" s="87"/>
      <c r="BO1793" s="87"/>
      <c r="BP1793" s="87"/>
      <c r="BQ1793" s="87"/>
      <c r="BR1793" s="87"/>
      <c r="BS1793" s="63"/>
    </row>
    <row r="1794" spans="4:71" s="64" customFormat="1" ht="9.75" customHeight="1" x14ac:dyDescent="0.3">
      <c r="D1794" s="87"/>
      <c r="E1794" s="87"/>
      <c r="F1794" s="87"/>
      <c r="G1794" s="87"/>
      <c r="H1794" s="87"/>
      <c r="I1794" s="87"/>
      <c r="J1794" s="87"/>
      <c r="K1794" s="87"/>
      <c r="L1794" s="87"/>
      <c r="M1794" s="87"/>
      <c r="N1794" s="87"/>
      <c r="O1794" s="87"/>
      <c r="P1794" s="87"/>
      <c r="Q1794" s="87"/>
      <c r="R1794" s="87"/>
      <c r="S1794" s="87"/>
      <c r="T1794" s="87"/>
      <c r="U1794" s="87"/>
      <c r="V1794" s="87"/>
      <c r="W1794" s="87"/>
      <c r="X1794" s="87"/>
      <c r="Y1794" s="87"/>
      <c r="Z1794" s="87"/>
      <c r="AA1794" s="87"/>
      <c r="AB1794" s="87"/>
      <c r="AC1794" s="87"/>
      <c r="AD1794" s="87"/>
      <c r="AE1794" s="87"/>
      <c r="AF1794" s="87"/>
      <c r="AG1794" s="87"/>
      <c r="AH1794" s="87"/>
      <c r="AI1794" s="87"/>
      <c r="AJ1794" s="87"/>
      <c r="AK1794" s="87"/>
      <c r="AL1794" s="87"/>
      <c r="AM1794" s="87"/>
      <c r="AN1794" s="87"/>
      <c r="AO1794" s="87"/>
      <c r="AP1794" s="87"/>
      <c r="AQ1794" s="87"/>
      <c r="AR1794" s="87"/>
      <c r="AS1794" s="87"/>
      <c r="AT1794" s="87"/>
      <c r="AU1794" s="87"/>
      <c r="AV1794" s="87"/>
      <c r="AW1794" s="87"/>
      <c r="AX1794" s="87"/>
      <c r="AY1794" s="87"/>
      <c r="AZ1794" s="87"/>
      <c r="BA1794" s="87"/>
      <c r="BB1794" s="87"/>
      <c r="BC1794" s="87"/>
      <c r="BD1794" s="87"/>
      <c r="BE1794" s="87"/>
      <c r="BF1794" s="87"/>
      <c r="BG1794" s="87"/>
      <c r="BH1794" s="87"/>
      <c r="BI1794" s="87"/>
      <c r="BJ1794" s="87"/>
      <c r="BK1794" s="87"/>
      <c r="BL1794" s="87"/>
      <c r="BM1794" s="87"/>
      <c r="BN1794" s="87"/>
      <c r="BO1794" s="87"/>
      <c r="BP1794" s="87"/>
      <c r="BQ1794" s="87"/>
      <c r="BR1794" s="87"/>
      <c r="BS1794" s="63"/>
    </row>
    <row r="1795" spans="4:71" s="64" customFormat="1" ht="9.75" customHeight="1" x14ac:dyDescent="0.3">
      <c r="D1795" s="87"/>
      <c r="E1795" s="87"/>
      <c r="F1795" s="87"/>
      <c r="G1795" s="87"/>
      <c r="H1795" s="87"/>
      <c r="I1795" s="87"/>
      <c r="J1795" s="87"/>
      <c r="K1795" s="87"/>
      <c r="L1795" s="87"/>
      <c r="M1795" s="87"/>
      <c r="N1795" s="87"/>
      <c r="O1795" s="87"/>
      <c r="P1795" s="87"/>
      <c r="Q1795" s="87"/>
      <c r="R1795" s="87"/>
      <c r="S1795" s="87"/>
      <c r="T1795" s="87"/>
      <c r="U1795" s="87"/>
      <c r="V1795" s="87"/>
      <c r="W1795" s="87"/>
      <c r="X1795" s="87"/>
      <c r="Y1795" s="87"/>
      <c r="Z1795" s="87"/>
      <c r="AA1795" s="87"/>
      <c r="AB1795" s="87"/>
      <c r="AC1795" s="87"/>
      <c r="AD1795" s="87"/>
      <c r="AE1795" s="87"/>
      <c r="AF1795" s="87"/>
      <c r="AG1795" s="87"/>
      <c r="AH1795" s="87"/>
      <c r="AI1795" s="87"/>
      <c r="AJ1795" s="87"/>
      <c r="AK1795" s="87"/>
      <c r="AL1795" s="87"/>
      <c r="AM1795" s="87"/>
      <c r="AN1795" s="87"/>
      <c r="AO1795" s="87"/>
      <c r="AP1795" s="87"/>
      <c r="AQ1795" s="87"/>
      <c r="AR1795" s="87"/>
      <c r="AS1795" s="87"/>
      <c r="AT1795" s="87"/>
      <c r="AU1795" s="87"/>
      <c r="AV1795" s="87"/>
      <c r="AW1795" s="87"/>
      <c r="AX1795" s="87"/>
      <c r="AY1795" s="87"/>
      <c r="AZ1795" s="87"/>
      <c r="BA1795" s="87"/>
      <c r="BB1795" s="87"/>
      <c r="BC1795" s="87"/>
      <c r="BD1795" s="87"/>
      <c r="BE1795" s="87"/>
      <c r="BF1795" s="87"/>
      <c r="BG1795" s="87"/>
      <c r="BH1795" s="87"/>
      <c r="BI1795" s="87"/>
      <c r="BJ1795" s="87"/>
      <c r="BK1795" s="87"/>
      <c r="BL1795" s="87"/>
      <c r="BM1795" s="87"/>
      <c r="BN1795" s="87"/>
      <c r="BO1795" s="87"/>
      <c r="BP1795" s="87"/>
      <c r="BQ1795" s="87"/>
      <c r="BR1795" s="87"/>
      <c r="BS1795" s="63"/>
    </row>
    <row r="1796" spans="4:71" s="64" customFormat="1" ht="9.75" customHeight="1" x14ac:dyDescent="0.3">
      <c r="D1796" s="87"/>
      <c r="E1796" s="87"/>
      <c r="F1796" s="87"/>
      <c r="G1796" s="87"/>
      <c r="H1796" s="87"/>
      <c r="I1796" s="87"/>
      <c r="J1796" s="87"/>
      <c r="K1796" s="87"/>
      <c r="L1796" s="87"/>
      <c r="M1796" s="87"/>
      <c r="N1796" s="87"/>
      <c r="O1796" s="87"/>
      <c r="P1796" s="87"/>
      <c r="Q1796" s="87"/>
      <c r="R1796" s="87"/>
      <c r="S1796" s="87"/>
      <c r="T1796" s="87"/>
      <c r="U1796" s="87"/>
      <c r="V1796" s="87"/>
      <c r="W1796" s="87"/>
      <c r="X1796" s="87"/>
      <c r="Y1796" s="87"/>
      <c r="Z1796" s="87"/>
      <c r="AA1796" s="87"/>
      <c r="AB1796" s="87"/>
      <c r="AC1796" s="87"/>
      <c r="AD1796" s="87"/>
      <c r="AE1796" s="87"/>
      <c r="AF1796" s="87"/>
      <c r="AG1796" s="87"/>
      <c r="AH1796" s="87"/>
      <c r="AI1796" s="87"/>
      <c r="AJ1796" s="87"/>
      <c r="AK1796" s="87"/>
      <c r="AL1796" s="87"/>
      <c r="AM1796" s="87"/>
      <c r="AN1796" s="87"/>
      <c r="AO1796" s="87"/>
      <c r="AP1796" s="87"/>
      <c r="AQ1796" s="87"/>
      <c r="AR1796" s="87"/>
      <c r="AS1796" s="87"/>
      <c r="AT1796" s="87"/>
      <c r="AU1796" s="87"/>
      <c r="AV1796" s="87"/>
      <c r="AW1796" s="87"/>
      <c r="AX1796" s="87"/>
      <c r="AY1796" s="87"/>
      <c r="AZ1796" s="87"/>
      <c r="BA1796" s="87"/>
      <c r="BB1796" s="87"/>
      <c r="BC1796" s="87"/>
      <c r="BD1796" s="87"/>
      <c r="BE1796" s="87"/>
      <c r="BF1796" s="87"/>
      <c r="BG1796" s="87"/>
      <c r="BH1796" s="87"/>
      <c r="BI1796" s="87"/>
      <c r="BJ1796" s="87"/>
      <c r="BK1796" s="87"/>
      <c r="BL1796" s="87"/>
      <c r="BM1796" s="87"/>
      <c r="BN1796" s="87"/>
      <c r="BO1796" s="87"/>
      <c r="BP1796" s="87"/>
      <c r="BQ1796" s="87"/>
      <c r="BR1796" s="87"/>
      <c r="BS1796" s="63"/>
    </row>
    <row r="1797" spans="4:71" s="64" customFormat="1" ht="9.75" customHeight="1" x14ac:dyDescent="0.3">
      <c r="D1797" s="87"/>
      <c r="E1797" s="87"/>
      <c r="F1797" s="87"/>
      <c r="G1797" s="87"/>
      <c r="H1797" s="87"/>
      <c r="I1797" s="87"/>
      <c r="J1797" s="87"/>
      <c r="K1797" s="87"/>
      <c r="L1797" s="87"/>
      <c r="M1797" s="87"/>
      <c r="N1797" s="87"/>
      <c r="O1797" s="87"/>
      <c r="P1797" s="87"/>
      <c r="Q1797" s="87"/>
      <c r="R1797" s="87"/>
      <c r="S1797" s="87"/>
      <c r="T1797" s="87"/>
      <c r="U1797" s="87"/>
      <c r="V1797" s="87"/>
      <c r="W1797" s="87"/>
      <c r="X1797" s="87"/>
      <c r="Y1797" s="87"/>
      <c r="Z1797" s="87"/>
      <c r="AA1797" s="87"/>
      <c r="AB1797" s="87"/>
      <c r="AC1797" s="87"/>
      <c r="AD1797" s="87"/>
      <c r="AE1797" s="87"/>
      <c r="AF1797" s="87"/>
      <c r="AG1797" s="87"/>
      <c r="AH1797" s="87"/>
      <c r="AI1797" s="87"/>
      <c r="AJ1797" s="87"/>
      <c r="AK1797" s="87"/>
      <c r="AL1797" s="87"/>
      <c r="AM1797" s="87"/>
      <c r="AN1797" s="87"/>
      <c r="AO1797" s="87"/>
      <c r="AP1797" s="87"/>
      <c r="AQ1797" s="87"/>
      <c r="AR1797" s="87"/>
      <c r="AS1797" s="87"/>
      <c r="AT1797" s="87"/>
      <c r="AU1797" s="87"/>
      <c r="AV1797" s="87"/>
      <c r="AW1797" s="87"/>
      <c r="AX1797" s="87"/>
      <c r="AY1797" s="87"/>
      <c r="AZ1797" s="87"/>
      <c r="BA1797" s="87"/>
      <c r="BB1797" s="87"/>
      <c r="BC1797" s="87"/>
      <c r="BD1797" s="87"/>
      <c r="BE1797" s="87"/>
      <c r="BF1797" s="87"/>
      <c r="BG1797" s="87"/>
      <c r="BH1797" s="87"/>
      <c r="BI1797" s="87"/>
      <c r="BJ1797" s="87"/>
      <c r="BK1797" s="87"/>
      <c r="BL1797" s="87"/>
      <c r="BM1797" s="87"/>
      <c r="BN1797" s="87"/>
      <c r="BO1797" s="87"/>
      <c r="BP1797" s="87"/>
      <c r="BQ1797" s="87"/>
      <c r="BR1797" s="87"/>
      <c r="BS1797" s="63"/>
    </row>
    <row r="1798" spans="4:71" s="64" customFormat="1" ht="9.75" customHeight="1" x14ac:dyDescent="0.3">
      <c r="D1798" s="87"/>
      <c r="E1798" s="87"/>
      <c r="F1798" s="87"/>
      <c r="G1798" s="87"/>
      <c r="H1798" s="87"/>
      <c r="I1798" s="87"/>
      <c r="J1798" s="87"/>
      <c r="K1798" s="87"/>
      <c r="L1798" s="87"/>
      <c r="M1798" s="87"/>
      <c r="N1798" s="87"/>
      <c r="O1798" s="87"/>
      <c r="P1798" s="87"/>
      <c r="Q1798" s="87"/>
      <c r="R1798" s="87"/>
      <c r="S1798" s="87"/>
      <c r="T1798" s="87"/>
      <c r="U1798" s="87"/>
      <c r="V1798" s="87"/>
      <c r="W1798" s="87"/>
      <c r="X1798" s="87"/>
      <c r="Y1798" s="87"/>
      <c r="Z1798" s="87"/>
      <c r="AA1798" s="87"/>
      <c r="AB1798" s="87"/>
      <c r="AC1798" s="87"/>
      <c r="AD1798" s="87"/>
      <c r="AE1798" s="87"/>
      <c r="AF1798" s="87"/>
      <c r="AG1798" s="87"/>
      <c r="AH1798" s="87"/>
      <c r="AI1798" s="87"/>
      <c r="AJ1798" s="87"/>
      <c r="AK1798" s="87"/>
      <c r="AL1798" s="87"/>
      <c r="AM1798" s="87"/>
      <c r="AN1798" s="87"/>
      <c r="AO1798" s="87"/>
      <c r="AP1798" s="87"/>
      <c r="AQ1798" s="87"/>
      <c r="AR1798" s="87"/>
      <c r="AS1798" s="87"/>
      <c r="AT1798" s="87"/>
      <c r="AU1798" s="87"/>
      <c r="AV1798" s="87"/>
      <c r="AW1798" s="87"/>
      <c r="AX1798" s="87"/>
      <c r="AY1798" s="87"/>
      <c r="AZ1798" s="87"/>
      <c r="BA1798" s="87"/>
      <c r="BB1798" s="87"/>
      <c r="BC1798" s="87"/>
      <c r="BD1798" s="87"/>
      <c r="BE1798" s="87"/>
      <c r="BF1798" s="87"/>
      <c r="BG1798" s="87"/>
      <c r="BH1798" s="87"/>
      <c r="BI1798" s="87"/>
      <c r="BJ1798" s="87"/>
      <c r="BK1798" s="87"/>
      <c r="BL1798" s="87"/>
      <c r="BM1798" s="87"/>
      <c r="BN1798" s="87"/>
      <c r="BO1798" s="87"/>
      <c r="BP1798" s="87"/>
      <c r="BQ1798" s="87"/>
      <c r="BR1798" s="87"/>
      <c r="BS1798" s="63"/>
    </row>
    <row r="1799" spans="4:71" s="64" customFormat="1" ht="9.75" customHeight="1" x14ac:dyDescent="0.3">
      <c r="D1799" s="87"/>
      <c r="E1799" s="87"/>
      <c r="F1799" s="87"/>
      <c r="G1799" s="87"/>
      <c r="H1799" s="87"/>
      <c r="I1799" s="87"/>
      <c r="J1799" s="87"/>
      <c r="K1799" s="87"/>
      <c r="L1799" s="87"/>
      <c r="M1799" s="87"/>
      <c r="N1799" s="87"/>
      <c r="O1799" s="87"/>
      <c r="P1799" s="87"/>
      <c r="Q1799" s="87"/>
      <c r="R1799" s="87"/>
      <c r="S1799" s="87"/>
      <c r="T1799" s="87"/>
      <c r="U1799" s="87"/>
      <c r="V1799" s="87"/>
      <c r="W1799" s="87"/>
      <c r="X1799" s="87"/>
      <c r="Y1799" s="87"/>
      <c r="Z1799" s="87"/>
      <c r="AA1799" s="87"/>
      <c r="AB1799" s="87"/>
      <c r="AC1799" s="87"/>
      <c r="AD1799" s="87"/>
      <c r="AE1799" s="87"/>
      <c r="AF1799" s="87"/>
      <c r="AG1799" s="87"/>
      <c r="AH1799" s="87"/>
      <c r="AI1799" s="87"/>
      <c r="AJ1799" s="87"/>
      <c r="AK1799" s="87"/>
      <c r="AL1799" s="87"/>
      <c r="AM1799" s="87"/>
      <c r="AN1799" s="87"/>
      <c r="AO1799" s="87"/>
      <c r="AP1799" s="87"/>
      <c r="AQ1799" s="87"/>
      <c r="AR1799" s="87"/>
      <c r="AS1799" s="87"/>
      <c r="AT1799" s="87"/>
      <c r="AU1799" s="87"/>
      <c r="AV1799" s="87"/>
      <c r="AW1799" s="87"/>
      <c r="AX1799" s="87"/>
      <c r="AY1799" s="87"/>
      <c r="AZ1799" s="87"/>
      <c r="BA1799" s="87"/>
      <c r="BB1799" s="87"/>
      <c r="BC1799" s="87"/>
      <c r="BD1799" s="87"/>
      <c r="BE1799" s="87"/>
      <c r="BF1799" s="87"/>
      <c r="BG1799" s="87"/>
      <c r="BH1799" s="87"/>
      <c r="BI1799" s="87"/>
      <c r="BJ1799" s="87"/>
      <c r="BK1799" s="87"/>
      <c r="BL1799" s="87"/>
      <c r="BM1799" s="87"/>
      <c r="BN1799" s="87"/>
      <c r="BO1799" s="87"/>
      <c r="BP1799" s="87"/>
      <c r="BQ1799" s="87"/>
      <c r="BR1799" s="87"/>
      <c r="BS1799" s="63"/>
    </row>
    <row r="1800" spans="4:71" s="64" customFormat="1" ht="9.75" customHeight="1" x14ac:dyDescent="0.3">
      <c r="D1800" s="87"/>
      <c r="E1800" s="87"/>
      <c r="F1800" s="87"/>
      <c r="G1800" s="87"/>
      <c r="H1800" s="87"/>
      <c r="I1800" s="87"/>
      <c r="J1800" s="87"/>
      <c r="K1800" s="87"/>
      <c r="L1800" s="87"/>
      <c r="M1800" s="87"/>
      <c r="N1800" s="87"/>
      <c r="O1800" s="87"/>
      <c r="P1800" s="87"/>
      <c r="Q1800" s="87"/>
      <c r="R1800" s="87"/>
      <c r="S1800" s="87"/>
      <c r="T1800" s="87"/>
      <c r="U1800" s="87"/>
      <c r="V1800" s="87"/>
      <c r="W1800" s="87"/>
      <c r="X1800" s="87"/>
      <c r="Y1800" s="87"/>
      <c r="Z1800" s="87"/>
      <c r="AA1800" s="87"/>
      <c r="AB1800" s="87"/>
      <c r="AC1800" s="87"/>
      <c r="AD1800" s="87"/>
      <c r="AE1800" s="87"/>
      <c r="AF1800" s="87"/>
      <c r="AG1800" s="87"/>
      <c r="AH1800" s="87"/>
      <c r="AI1800" s="87"/>
      <c r="AJ1800" s="87"/>
      <c r="AK1800" s="87"/>
      <c r="AL1800" s="87"/>
      <c r="AM1800" s="87"/>
      <c r="AN1800" s="87"/>
      <c r="AO1800" s="87"/>
      <c r="AP1800" s="87"/>
      <c r="AQ1800" s="87"/>
      <c r="AR1800" s="87"/>
      <c r="AS1800" s="87"/>
      <c r="AT1800" s="87"/>
      <c r="AU1800" s="87"/>
      <c r="AV1800" s="87"/>
      <c r="AW1800" s="87"/>
      <c r="AX1800" s="87"/>
      <c r="AY1800" s="87"/>
      <c r="AZ1800" s="87"/>
      <c r="BA1800" s="87"/>
      <c r="BB1800" s="87"/>
      <c r="BC1800" s="87"/>
      <c r="BD1800" s="87"/>
      <c r="BE1800" s="87"/>
      <c r="BF1800" s="87"/>
      <c r="BG1800" s="87"/>
      <c r="BH1800" s="87"/>
      <c r="BI1800" s="87"/>
      <c r="BJ1800" s="87"/>
      <c r="BK1800" s="87"/>
      <c r="BL1800" s="87"/>
      <c r="BM1800" s="87"/>
      <c r="BN1800" s="87"/>
      <c r="BO1800" s="87"/>
      <c r="BP1800" s="87"/>
      <c r="BQ1800" s="87"/>
      <c r="BR1800" s="87"/>
      <c r="BS1800" s="63"/>
    </row>
    <row r="1801" spans="4:71" s="64" customFormat="1" ht="9.75" customHeight="1" x14ac:dyDescent="0.3">
      <c r="D1801" s="87"/>
      <c r="E1801" s="87"/>
      <c r="F1801" s="87"/>
      <c r="G1801" s="87"/>
      <c r="H1801" s="87"/>
      <c r="I1801" s="87"/>
      <c r="J1801" s="87"/>
      <c r="K1801" s="87"/>
      <c r="L1801" s="87"/>
      <c r="M1801" s="87"/>
      <c r="N1801" s="87"/>
      <c r="O1801" s="87"/>
      <c r="P1801" s="87"/>
      <c r="Q1801" s="87"/>
      <c r="R1801" s="87"/>
      <c r="S1801" s="87"/>
      <c r="T1801" s="87"/>
      <c r="U1801" s="87"/>
      <c r="V1801" s="87"/>
      <c r="W1801" s="87"/>
      <c r="X1801" s="87"/>
      <c r="Y1801" s="87"/>
      <c r="Z1801" s="87"/>
      <c r="AA1801" s="87"/>
      <c r="AB1801" s="87"/>
      <c r="AC1801" s="87"/>
      <c r="AD1801" s="87"/>
      <c r="AE1801" s="87"/>
      <c r="AF1801" s="87"/>
      <c r="AG1801" s="87"/>
      <c r="AH1801" s="87"/>
      <c r="AI1801" s="87"/>
      <c r="AJ1801" s="87"/>
      <c r="AK1801" s="87"/>
      <c r="AL1801" s="87"/>
      <c r="AM1801" s="87"/>
      <c r="AN1801" s="87"/>
      <c r="AO1801" s="87"/>
      <c r="AP1801" s="87"/>
      <c r="AQ1801" s="87"/>
      <c r="AR1801" s="87"/>
      <c r="AS1801" s="87"/>
      <c r="AT1801" s="87"/>
      <c r="AU1801" s="87"/>
      <c r="AV1801" s="87"/>
      <c r="AW1801" s="87"/>
      <c r="AX1801" s="87"/>
      <c r="AY1801" s="87"/>
      <c r="AZ1801" s="87"/>
      <c r="BA1801" s="87"/>
      <c r="BB1801" s="87"/>
      <c r="BC1801" s="87"/>
      <c r="BD1801" s="87"/>
      <c r="BE1801" s="87"/>
      <c r="BF1801" s="87"/>
      <c r="BG1801" s="87"/>
      <c r="BH1801" s="87"/>
      <c r="BI1801" s="87"/>
      <c r="BJ1801" s="87"/>
      <c r="BK1801" s="87"/>
      <c r="BL1801" s="87"/>
      <c r="BM1801" s="87"/>
      <c r="BN1801" s="87"/>
      <c r="BO1801" s="87"/>
      <c r="BP1801" s="87"/>
      <c r="BQ1801" s="87"/>
      <c r="BR1801" s="87"/>
      <c r="BS1801" s="63"/>
    </row>
    <row r="1802" spans="4:71" s="64" customFormat="1" ht="9.75" customHeight="1" x14ac:dyDescent="0.3">
      <c r="D1802" s="87"/>
      <c r="E1802" s="87"/>
      <c r="F1802" s="87"/>
      <c r="G1802" s="87"/>
      <c r="H1802" s="87"/>
      <c r="I1802" s="87"/>
      <c r="J1802" s="87"/>
      <c r="K1802" s="87"/>
      <c r="L1802" s="87"/>
      <c r="M1802" s="87"/>
      <c r="N1802" s="87"/>
      <c r="O1802" s="87"/>
      <c r="P1802" s="87"/>
      <c r="Q1802" s="87"/>
      <c r="R1802" s="87"/>
      <c r="S1802" s="87"/>
      <c r="T1802" s="87"/>
      <c r="U1802" s="87"/>
      <c r="V1802" s="87"/>
      <c r="W1802" s="87"/>
      <c r="X1802" s="87"/>
      <c r="Y1802" s="87"/>
      <c r="Z1802" s="87"/>
      <c r="AA1802" s="87"/>
      <c r="AB1802" s="87"/>
      <c r="AC1802" s="87"/>
      <c r="AD1802" s="87"/>
      <c r="AE1802" s="87"/>
      <c r="AF1802" s="87"/>
      <c r="AG1802" s="87"/>
      <c r="AH1802" s="87"/>
      <c r="AI1802" s="87"/>
      <c r="AJ1802" s="87"/>
      <c r="AK1802" s="87"/>
      <c r="AL1802" s="87"/>
      <c r="AM1802" s="87"/>
      <c r="AN1802" s="87"/>
      <c r="AO1802" s="87"/>
      <c r="AP1802" s="87"/>
      <c r="AQ1802" s="87"/>
      <c r="AR1802" s="87"/>
      <c r="AS1802" s="87"/>
      <c r="AT1802" s="87"/>
      <c r="AU1802" s="87"/>
      <c r="AV1802" s="87"/>
      <c r="AW1802" s="87"/>
      <c r="AX1802" s="87"/>
      <c r="AY1802" s="87"/>
      <c r="AZ1802" s="87"/>
      <c r="BA1802" s="87"/>
      <c r="BB1802" s="87"/>
      <c r="BC1802" s="87"/>
      <c r="BD1802" s="87"/>
      <c r="BE1802" s="87"/>
      <c r="BF1802" s="87"/>
      <c r="BG1802" s="87"/>
      <c r="BH1802" s="87"/>
      <c r="BI1802" s="87"/>
      <c r="BJ1802" s="87"/>
      <c r="BK1802" s="87"/>
      <c r="BL1802" s="87"/>
      <c r="BM1802" s="87"/>
      <c r="BN1802" s="87"/>
      <c r="BO1802" s="87"/>
      <c r="BP1802" s="87"/>
      <c r="BQ1802" s="87"/>
      <c r="BR1802" s="87"/>
      <c r="BS1802" s="63"/>
    </row>
    <row r="1803" spans="4:71" s="64" customFormat="1" ht="9.75" customHeight="1" x14ac:dyDescent="0.3">
      <c r="D1803" s="87"/>
      <c r="E1803" s="87"/>
      <c r="F1803" s="87"/>
      <c r="G1803" s="87"/>
      <c r="H1803" s="87"/>
      <c r="I1803" s="87"/>
      <c r="J1803" s="87"/>
      <c r="K1803" s="87"/>
      <c r="L1803" s="87"/>
      <c r="M1803" s="87"/>
      <c r="N1803" s="87"/>
      <c r="O1803" s="87"/>
      <c r="P1803" s="87"/>
      <c r="Q1803" s="87"/>
      <c r="R1803" s="87"/>
      <c r="S1803" s="87"/>
      <c r="T1803" s="87"/>
      <c r="U1803" s="87"/>
      <c r="V1803" s="87"/>
      <c r="W1803" s="87"/>
      <c r="X1803" s="87"/>
      <c r="Y1803" s="87"/>
      <c r="Z1803" s="87"/>
      <c r="AA1803" s="87"/>
      <c r="AB1803" s="87"/>
      <c r="AC1803" s="87"/>
      <c r="AD1803" s="87"/>
      <c r="AE1803" s="87"/>
      <c r="AF1803" s="87"/>
      <c r="AG1803" s="87"/>
      <c r="AH1803" s="87"/>
      <c r="AI1803" s="87"/>
      <c r="AJ1803" s="87"/>
      <c r="AK1803" s="87"/>
      <c r="AL1803" s="87"/>
      <c r="AM1803" s="87"/>
      <c r="AN1803" s="87"/>
      <c r="AO1803" s="87"/>
      <c r="AP1803" s="87"/>
      <c r="AQ1803" s="87"/>
      <c r="AR1803" s="87"/>
      <c r="AS1803" s="87"/>
      <c r="AT1803" s="87"/>
      <c r="AU1803" s="87"/>
      <c r="AV1803" s="87"/>
      <c r="AW1803" s="87"/>
      <c r="AX1803" s="87"/>
      <c r="AY1803" s="87"/>
      <c r="AZ1803" s="87"/>
      <c r="BA1803" s="87"/>
      <c r="BB1803" s="87"/>
      <c r="BC1803" s="87"/>
      <c r="BD1803" s="87"/>
      <c r="BE1803" s="87"/>
      <c r="BF1803" s="87"/>
      <c r="BG1803" s="87"/>
      <c r="BH1803" s="87"/>
      <c r="BI1803" s="87"/>
      <c r="BJ1803" s="87"/>
      <c r="BK1803" s="87"/>
      <c r="BL1803" s="87"/>
      <c r="BM1803" s="87"/>
      <c r="BN1803" s="87"/>
      <c r="BO1803" s="87"/>
      <c r="BP1803" s="87"/>
      <c r="BQ1803" s="87"/>
      <c r="BR1803" s="87"/>
      <c r="BS1803" s="63"/>
    </row>
    <row r="1804" spans="4:71" s="64" customFormat="1" ht="9.75" customHeight="1" x14ac:dyDescent="0.3">
      <c r="D1804" s="87"/>
      <c r="E1804" s="87"/>
      <c r="F1804" s="87"/>
      <c r="G1804" s="87"/>
      <c r="H1804" s="87"/>
      <c r="I1804" s="87"/>
      <c r="J1804" s="87"/>
      <c r="K1804" s="87"/>
      <c r="L1804" s="87"/>
      <c r="M1804" s="87"/>
      <c r="N1804" s="87"/>
      <c r="O1804" s="87"/>
      <c r="P1804" s="87"/>
      <c r="Q1804" s="87"/>
      <c r="R1804" s="87"/>
      <c r="S1804" s="87"/>
      <c r="T1804" s="87"/>
      <c r="U1804" s="87"/>
      <c r="V1804" s="87"/>
      <c r="W1804" s="87"/>
      <c r="X1804" s="87"/>
      <c r="Y1804" s="87"/>
      <c r="Z1804" s="87"/>
      <c r="AA1804" s="87"/>
      <c r="AB1804" s="87"/>
      <c r="AC1804" s="87"/>
      <c r="AD1804" s="87"/>
      <c r="AE1804" s="87"/>
      <c r="AF1804" s="87"/>
      <c r="AG1804" s="87"/>
      <c r="AH1804" s="87"/>
      <c r="AI1804" s="87"/>
      <c r="AJ1804" s="87"/>
      <c r="AK1804" s="87"/>
      <c r="AL1804" s="87"/>
      <c r="AM1804" s="87"/>
      <c r="AN1804" s="87"/>
      <c r="AO1804" s="87"/>
      <c r="AP1804" s="87"/>
      <c r="AQ1804" s="87"/>
      <c r="AR1804" s="87"/>
      <c r="AS1804" s="87"/>
      <c r="AT1804" s="87"/>
      <c r="AU1804" s="87"/>
      <c r="AV1804" s="87"/>
      <c r="AW1804" s="87"/>
      <c r="AX1804" s="87"/>
      <c r="AY1804" s="87"/>
      <c r="AZ1804" s="87"/>
      <c r="BA1804" s="87"/>
      <c r="BB1804" s="87"/>
      <c r="BC1804" s="87"/>
      <c r="BD1804" s="87"/>
      <c r="BE1804" s="87"/>
      <c r="BF1804" s="87"/>
      <c r="BG1804" s="87"/>
      <c r="BH1804" s="87"/>
      <c r="BI1804" s="87"/>
      <c r="BJ1804" s="87"/>
      <c r="BK1804" s="87"/>
      <c r="BL1804" s="87"/>
      <c r="BM1804" s="87"/>
      <c r="BN1804" s="87"/>
      <c r="BO1804" s="87"/>
      <c r="BP1804" s="87"/>
      <c r="BQ1804" s="87"/>
      <c r="BR1804" s="87"/>
      <c r="BS1804" s="63"/>
    </row>
    <row r="1805" spans="4:71" s="64" customFormat="1" ht="9.75" customHeight="1" x14ac:dyDescent="0.3">
      <c r="D1805" s="87"/>
      <c r="E1805" s="87"/>
      <c r="F1805" s="87"/>
      <c r="G1805" s="87"/>
      <c r="H1805" s="87"/>
      <c r="I1805" s="87"/>
      <c r="J1805" s="87"/>
      <c r="K1805" s="87"/>
      <c r="L1805" s="87"/>
      <c r="M1805" s="87"/>
      <c r="N1805" s="87"/>
      <c r="O1805" s="87"/>
      <c r="P1805" s="87"/>
      <c r="Q1805" s="87"/>
      <c r="R1805" s="87"/>
      <c r="S1805" s="87"/>
      <c r="T1805" s="87"/>
      <c r="U1805" s="87"/>
      <c r="V1805" s="87"/>
      <c r="W1805" s="87"/>
      <c r="X1805" s="87"/>
      <c r="Y1805" s="87"/>
      <c r="Z1805" s="87"/>
      <c r="AA1805" s="87"/>
      <c r="AB1805" s="87"/>
      <c r="AC1805" s="87"/>
      <c r="AD1805" s="87"/>
      <c r="AE1805" s="87"/>
      <c r="AF1805" s="87"/>
      <c r="AG1805" s="87"/>
      <c r="AH1805" s="87"/>
      <c r="AI1805" s="87"/>
      <c r="AJ1805" s="87"/>
      <c r="AK1805" s="87"/>
      <c r="AL1805" s="87"/>
      <c r="AM1805" s="87"/>
      <c r="AN1805" s="87"/>
      <c r="AO1805" s="87"/>
      <c r="AP1805" s="87"/>
      <c r="AQ1805" s="87"/>
      <c r="AR1805" s="87"/>
      <c r="AS1805" s="87"/>
      <c r="AT1805" s="87"/>
      <c r="AU1805" s="87"/>
      <c r="AV1805" s="87"/>
      <c r="AW1805" s="87"/>
      <c r="AX1805" s="87"/>
      <c r="AY1805" s="87"/>
      <c r="AZ1805" s="87"/>
      <c r="BA1805" s="87"/>
      <c r="BB1805" s="87"/>
      <c r="BC1805" s="87"/>
      <c r="BD1805" s="87"/>
      <c r="BE1805" s="87"/>
      <c r="BF1805" s="87"/>
      <c r="BG1805" s="87"/>
      <c r="BH1805" s="87"/>
      <c r="BI1805" s="87"/>
      <c r="BJ1805" s="87"/>
      <c r="BK1805" s="87"/>
      <c r="BL1805" s="87"/>
      <c r="BM1805" s="87"/>
      <c r="BN1805" s="87"/>
      <c r="BO1805" s="87"/>
      <c r="BP1805" s="87"/>
      <c r="BQ1805" s="87"/>
      <c r="BR1805" s="87"/>
      <c r="BS1805" s="63"/>
    </row>
    <row r="1806" spans="4:71" s="64" customFormat="1" ht="9.75" customHeight="1" x14ac:dyDescent="0.3">
      <c r="D1806" s="87"/>
      <c r="E1806" s="87"/>
      <c r="F1806" s="87"/>
      <c r="G1806" s="87"/>
      <c r="H1806" s="87"/>
      <c r="I1806" s="87"/>
      <c r="J1806" s="87"/>
      <c r="K1806" s="87"/>
      <c r="L1806" s="87"/>
      <c r="M1806" s="87"/>
      <c r="N1806" s="87"/>
      <c r="O1806" s="87"/>
      <c r="P1806" s="87"/>
      <c r="Q1806" s="87"/>
      <c r="R1806" s="87"/>
      <c r="S1806" s="87"/>
      <c r="T1806" s="87"/>
      <c r="U1806" s="87"/>
      <c r="V1806" s="87"/>
      <c r="W1806" s="87"/>
      <c r="X1806" s="87"/>
      <c r="Y1806" s="87"/>
      <c r="Z1806" s="87"/>
      <c r="AA1806" s="87"/>
      <c r="AB1806" s="87"/>
      <c r="AC1806" s="87"/>
      <c r="AD1806" s="87"/>
      <c r="AE1806" s="87"/>
      <c r="AF1806" s="87"/>
      <c r="AG1806" s="87"/>
      <c r="AH1806" s="87"/>
      <c r="AI1806" s="87"/>
      <c r="AJ1806" s="87"/>
      <c r="AK1806" s="87"/>
      <c r="AL1806" s="87"/>
      <c r="AM1806" s="87"/>
      <c r="AN1806" s="87"/>
      <c r="AO1806" s="87"/>
      <c r="AP1806" s="87"/>
      <c r="AQ1806" s="87"/>
      <c r="AR1806" s="87"/>
      <c r="AS1806" s="87"/>
      <c r="AT1806" s="87"/>
      <c r="AU1806" s="87"/>
      <c r="AV1806" s="87"/>
      <c r="AW1806" s="87"/>
      <c r="AX1806" s="87"/>
      <c r="AY1806" s="87"/>
      <c r="AZ1806" s="87"/>
      <c r="BA1806" s="87"/>
      <c r="BB1806" s="87"/>
      <c r="BC1806" s="87"/>
      <c r="BD1806" s="87"/>
      <c r="BE1806" s="87"/>
      <c r="BF1806" s="87"/>
      <c r="BG1806" s="87"/>
      <c r="BH1806" s="87"/>
      <c r="BI1806" s="87"/>
      <c r="BJ1806" s="87"/>
      <c r="BK1806" s="87"/>
      <c r="BL1806" s="87"/>
      <c r="BM1806" s="87"/>
      <c r="BN1806" s="87"/>
      <c r="BO1806" s="87"/>
      <c r="BP1806" s="87"/>
      <c r="BQ1806" s="87"/>
      <c r="BR1806" s="87"/>
      <c r="BS1806" s="63"/>
    </row>
    <row r="1807" spans="4:71" s="64" customFormat="1" ht="9.75" customHeight="1" x14ac:dyDescent="0.3">
      <c r="D1807" s="87"/>
      <c r="E1807" s="87"/>
      <c r="F1807" s="87"/>
      <c r="G1807" s="87"/>
      <c r="H1807" s="87"/>
      <c r="I1807" s="87"/>
      <c r="J1807" s="87"/>
      <c r="K1807" s="87"/>
      <c r="L1807" s="87"/>
      <c r="M1807" s="87"/>
      <c r="N1807" s="87"/>
      <c r="O1807" s="87"/>
      <c r="P1807" s="87"/>
      <c r="Q1807" s="87"/>
      <c r="R1807" s="87"/>
      <c r="S1807" s="87"/>
      <c r="T1807" s="87"/>
      <c r="U1807" s="87"/>
      <c r="V1807" s="87"/>
      <c r="W1807" s="87"/>
      <c r="X1807" s="87"/>
      <c r="Y1807" s="87"/>
      <c r="Z1807" s="87"/>
      <c r="AA1807" s="87"/>
      <c r="AB1807" s="87"/>
      <c r="AC1807" s="87"/>
      <c r="AD1807" s="87"/>
      <c r="AE1807" s="87"/>
      <c r="AF1807" s="87"/>
      <c r="AG1807" s="87"/>
      <c r="AH1807" s="87"/>
      <c r="AI1807" s="87"/>
      <c r="AJ1807" s="87"/>
      <c r="AK1807" s="87"/>
      <c r="AL1807" s="87"/>
      <c r="AM1807" s="87"/>
      <c r="AN1807" s="87"/>
      <c r="AO1807" s="87"/>
      <c r="AP1807" s="87"/>
      <c r="AQ1807" s="87"/>
      <c r="AR1807" s="87"/>
      <c r="AS1807" s="87"/>
      <c r="AT1807" s="87"/>
      <c r="AU1807" s="87"/>
      <c r="AV1807" s="87"/>
      <c r="AW1807" s="87"/>
      <c r="AX1807" s="87"/>
      <c r="AY1807" s="87"/>
      <c r="AZ1807" s="87"/>
      <c r="BA1807" s="87"/>
      <c r="BB1807" s="87"/>
      <c r="BC1807" s="87"/>
      <c r="BD1807" s="87"/>
      <c r="BE1807" s="87"/>
      <c r="BF1807" s="87"/>
      <c r="BG1807" s="87"/>
      <c r="BH1807" s="87"/>
      <c r="BI1807" s="87"/>
      <c r="BJ1807" s="87"/>
      <c r="BK1807" s="87"/>
      <c r="BL1807" s="87"/>
      <c r="BM1807" s="87"/>
      <c r="BN1807" s="87"/>
      <c r="BO1807" s="87"/>
      <c r="BP1807" s="87"/>
      <c r="BQ1807" s="87"/>
      <c r="BR1807" s="87"/>
      <c r="BS1807" s="63"/>
    </row>
    <row r="1808" spans="4:71" s="64" customFormat="1" ht="9.75" customHeight="1" x14ac:dyDescent="0.3">
      <c r="D1808" s="87"/>
      <c r="E1808" s="87"/>
      <c r="F1808" s="87"/>
      <c r="G1808" s="87"/>
      <c r="H1808" s="87"/>
      <c r="I1808" s="87"/>
      <c r="J1808" s="87"/>
      <c r="K1808" s="87"/>
      <c r="L1808" s="87"/>
      <c r="M1808" s="87"/>
      <c r="N1808" s="87"/>
      <c r="O1808" s="87"/>
      <c r="P1808" s="87"/>
      <c r="Q1808" s="87"/>
      <c r="R1808" s="87"/>
      <c r="S1808" s="87"/>
      <c r="T1808" s="87"/>
      <c r="U1808" s="87"/>
      <c r="V1808" s="87"/>
      <c r="W1808" s="87"/>
      <c r="X1808" s="87"/>
      <c r="Y1808" s="87"/>
      <c r="Z1808" s="87"/>
      <c r="AA1808" s="87"/>
      <c r="AB1808" s="87"/>
      <c r="AC1808" s="87"/>
      <c r="AD1808" s="87"/>
      <c r="AE1808" s="87"/>
      <c r="AF1808" s="87"/>
      <c r="AG1808" s="87"/>
      <c r="AH1808" s="87"/>
      <c r="AI1808" s="87"/>
      <c r="AJ1808" s="87"/>
      <c r="AK1808" s="87"/>
      <c r="AL1808" s="87"/>
      <c r="AM1808" s="87"/>
      <c r="AN1808" s="87"/>
      <c r="AO1808" s="87"/>
      <c r="AP1808" s="87"/>
      <c r="AQ1808" s="87"/>
      <c r="AR1808" s="87"/>
      <c r="AS1808" s="87"/>
      <c r="AT1808" s="87"/>
      <c r="AU1808" s="87"/>
      <c r="AV1808" s="87"/>
      <c r="AW1808" s="87"/>
      <c r="AX1808" s="87"/>
      <c r="AY1808" s="87"/>
      <c r="AZ1808" s="87"/>
      <c r="BA1808" s="87"/>
      <c r="BB1808" s="87"/>
      <c r="BC1808" s="87"/>
      <c r="BD1808" s="87"/>
      <c r="BE1808" s="87"/>
      <c r="BF1808" s="87"/>
      <c r="BG1808" s="87"/>
      <c r="BH1808" s="87"/>
      <c r="BI1808" s="87"/>
      <c r="BJ1808" s="87"/>
      <c r="BK1808" s="87"/>
      <c r="BL1808" s="87"/>
      <c r="BM1808" s="87"/>
      <c r="BN1808" s="87"/>
      <c r="BO1808" s="87"/>
      <c r="BP1808" s="87"/>
      <c r="BQ1808" s="87"/>
      <c r="BR1808" s="87"/>
      <c r="BS1808" s="63"/>
    </row>
    <row r="1809" spans="4:71" s="64" customFormat="1" ht="9.75" customHeight="1" x14ac:dyDescent="0.3">
      <c r="D1809" s="87"/>
      <c r="E1809" s="87"/>
      <c r="F1809" s="87"/>
      <c r="G1809" s="87"/>
      <c r="H1809" s="87"/>
      <c r="I1809" s="87"/>
      <c r="J1809" s="87"/>
      <c r="K1809" s="87"/>
      <c r="L1809" s="87"/>
      <c r="M1809" s="87"/>
      <c r="N1809" s="87"/>
      <c r="O1809" s="87"/>
      <c r="P1809" s="87"/>
      <c r="Q1809" s="87"/>
      <c r="R1809" s="87"/>
      <c r="S1809" s="87"/>
      <c r="T1809" s="87"/>
      <c r="U1809" s="87"/>
      <c r="V1809" s="87"/>
      <c r="W1809" s="87"/>
      <c r="X1809" s="87"/>
      <c r="Y1809" s="87"/>
      <c r="Z1809" s="87"/>
      <c r="AA1809" s="87"/>
      <c r="AB1809" s="87"/>
      <c r="AC1809" s="87"/>
      <c r="AD1809" s="87"/>
      <c r="AE1809" s="87"/>
      <c r="AF1809" s="87"/>
      <c r="AG1809" s="87"/>
      <c r="AH1809" s="87"/>
      <c r="AI1809" s="87"/>
      <c r="AJ1809" s="87"/>
      <c r="AK1809" s="87"/>
      <c r="AL1809" s="87"/>
      <c r="AM1809" s="87"/>
      <c r="AN1809" s="87"/>
      <c r="AO1809" s="87"/>
      <c r="AP1809" s="87"/>
      <c r="AQ1809" s="87"/>
      <c r="AR1809" s="87"/>
      <c r="AS1809" s="87"/>
      <c r="AT1809" s="87"/>
      <c r="AU1809" s="87"/>
      <c r="AV1809" s="87"/>
      <c r="AW1809" s="87"/>
      <c r="AX1809" s="87"/>
      <c r="AY1809" s="87"/>
      <c r="AZ1809" s="87"/>
      <c r="BA1809" s="87"/>
      <c r="BB1809" s="87"/>
      <c r="BC1809" s="87"/>
      <c r="BD1809" s="87"/>
      <c r="BE1809" s="87"/>
      <c r="BF1809" s="87"/>
      <c r="BG1809" s="87"/>
      <c r="BH1809" s="87"/>
      <c r="BI1809" s="87"/>
      <c r="BJ1809" s="87"/>
      <c r="BK1809" s="87"/>
      <c r="BL1809" s="87"/>
      <c r="BM1809" s="87"/>
      <c r="BN1809" s="87"/>
      <c r="BO1809" s="87"/>
      <c r="BP1809" s="87"/>
      <c r="BQ1809" s="87"/>
      <c r="BR1809" s="87"/>
      <c r="BS1809" s="63"/>
    </row>
    <row r="1810" spans="4:71" s="64" customFormat="1" ht="9.75" customHeight="1" x14ac:dyDescent="0.3">
      <c r="D1810" s="87"/>
      <c r="E1810" s="87"/>
      <c r="F1810" s="87"/>
      <c r="G1810" s="87"/>
      <c r="H1810" s="87"/>
      <c r="I1810" s="87"/>
      <c r="J1810" s="87"/>
      <c r="K1810" s="87"/>
      <c r="L1810" s="87"/>
      <c r="M1810" s="87"/>
      <c r="N1810" s="87"/>
      <c r="O1810" s="87"/>
      <c r="P1810" s="87"/>
      <c r="Q1810" s="87"/>
      <c r="R1810" s="87"/>
      <c r="S1810" s="87"/>
      <c r="T1810" s="87"/>
      <c r="U1810" s="87"/>
      <c r="V1810" s="87"/>
      <c r="W1810" s="87"/>
      <c r="X1810" s="87"/>
      <c r="Y1810" s="87"/>
      <c r="Z1810" s="87"/>
      <c r="AA1810" s="87"/>
      <c r="AB1810" s="87"/>
      <c r="AC1810" s="87"/>
      <c r="AD1810" s="87"/>
      <c r="AE1810" s="87"/>
      <c r="AF1810" s="87"/>
      <c r="AG1810" s="87"/>
      <c r="AH1810" s="87"/>
      <c r="AI1810" s="87"/>
      <c r="AJ1810" s="87"/>
      <c r="AK1810" s="87"/>
      <c r="AL1810" s="87"/>
      <c r="AM1810" s="87"/>
      <c r="AN1810" s="87"/>
      <c r="AO1810" s="87"/>
      <c r="AP1810" s="87"/>
      <c r="AQ1810" s="87"/>
      <c r="AR1810" s="87"/>
      <c r="AS1810" s="87"/>
      <c r="AT1810" s="87"/>
      <c r="AU1810" s="87"/>
      <c r="AV1810" s="87"/>
      <c r="AW1810" s="87"/>
      <c r="AX1810" s="87"/>
      <c r="AY1810" s="87"/>
      <c r="AZ1810" s="87"/>
      <c r="BA1810" s="87"/>
      <c r="BB1810" s="87"/>
      <c r="BC1810" s="87"/>
      <c r="BD1810" s="87"/>
      <c r="BE1810" s="87"/>
      <c r="BF1810" s="87"/>
      <c r="BG1810" s="87"/>
      <c r="BH1810" s="87"/>
      <c r="BI1810" s="87"/>
      <c r="BJ1810" s="87"/>
      <c r="BK1810" s="87"/>
      <c r="BL1810" s="87"/>
      <c r="BM1810" s="87"/>
      <c r="BN1810" s="87"/>
      <c r="BO1810" s="87"/>
      <c r="BP1810" s="87"/>
      <c r="BQ1810" s="87"/>
      <c r="BR1810" s="87"/>
      <c r="BS1810" s="63"/>
    </row>
    <row r="1811" spans="4:71" s="64" customFormat="1" ht="9.75" customHeight="1" x14ac:dyDescent="0.3">
      <c r="D1811" s="87"/>
      <c r="E1811" s="87"/>
      <c r="F1811" s="87"/>
      <c r="G1811" s="87"/>
      <c r="H1811" s="87"/>
      <c r="I1811" s="87"/>
      <c r="J1811" s="87"/>
      <c r="K1811" s="87"/>
      <c r="L1811" s="87"/>
      <c r="M1811" s="87"/>
      <c r="N1811" s="87"/>
      <c r="O1811" s="87"/>
      <c r="P1811" s="87"/>
      <c r="Q1811" s="87"/>
      <c r="R1811" s="87"/>
      <c r="S1811" s="87"/>
      <c r="T1811" s="87"/>
      <c r="U1811" s="87"/>
      <c r="V1811" s="87"/>
      <c r="W1811" s="87"/>
      <c r="X1811" s="87"/>
      <c r="Y1811" s="87"/>
      <c r="Z1811" s="87"/>
      <c r="AA1811" s="87"/>
      <c r="AB1811" s="87"/>
      <c r="AC1811" s="87"/>
      <c r="AD1811" s="87"/>
      <c r="AE1811" s="87"/>
      <c r="AF1811" s="87"/>
      <c r="AG1811" s="87"/>
      <c r="AH1811" s="87"/>
      <c r="AI1811" s="87"/>
      <c r="AJ1811" s="87"/>
      <c r="AK1811" s="87"/>
      <c r="AL1811" s="87"/>
      <c r="AM1811" s="87"/>
      <c r="AN1811" s="87"/>
      <c r="AO1811" s="87"/>
      <c r="AP1811" s="87"/>
      <c r="AQ1811" s="87"/>
      <c r="AR1811" s="87"/>
      <c r="AS1811" s="87"/>
      <c r="AT1811" s="87"/>
      <c r="AU1811" s="87"/>
      <c r="AV1811" s="87"/>
      <c r="AW1811" s="87"/>
      <c r="AX1811" s="87"/>
      <c r="AY1811" s="87"/>
      <c r="AZ1811" s="87"/>
      <c r="BA1811" s="87"/>
      <c r="BB1811" s="87"/>
      <c r="BC1811" s="87"/>
      <c r="BD1811" s="87"/>
      <c r="BE1811" s="87"/>
      <c r="BF1811" s="87"/>
      <c r="BG1811" s="87"/>
      <c r="BH1811" s="87"/>
      <c r="BI1811" s="87"/>
      <c r="BJ1811" s="87"/>
      <c r="BK1811" s="87"/>
      <c r="BL1811" s="87"/>
      <c r="BM1811" s="87"/>
      <c r="BN1811" s="87"/>
      <c r="BO1811" s="87"/>
      <c r="BP1811" s="87"/>
      <c r="BQ1811" s="87"/>
      <c r="BR1811" s="87"/>
      <c r="BS1811" s="63"/>
    </row>
    <row r="1812" spans="4:71" s="64" customFormat="1" ht="9.75" customHeight="1" x14ac:dyDescent="0.3">
      <c r="D1812" s="87"/>
      <c r="E1812" s="87"/>
      <c r="F1812" s="87"/>
      <c r="G1812" s="87"/>
      <c r="H1812" s="87"/>
      <c r="I1812" s="87"/>
      <c r="J1812" s="87"/>
      <c r="K1812" s="87"/>
      <c r="L1812" s="87"/>
      <c r="M1812" s="87"/>
      <c r="N1812" s="87"/>
      <c r="O1812" s="87"/>
      <c r="P1812" s="87"/>
      <c r="Q1812" s="87"/>
      <c r="R1812" s="87"/>
      <c r="S1812" s="87"/>
      <c r="T1812" s="87"/>
      <c r="U1812" s="87"/>
      <c r="V1812" s="87"/>
      <c r="W1812" s="87"/>
      <c r="X1812" s="87"/>
      <c r="Y1812" s="87"/>
      <c r="Z1812" s="87"/>
      <c r="AA1812" s="87"/>
      <c r="AB1812" s="87"/>
      <c r="AC1812" s="87"/>
      <c r="AD1812" s="87"/>
      <c r="AE1812" s="87"/>
      <c r="AF1812" s="87"/>
      <c r="AG1812" s="87"/>
      <c r="AH1812" s="87"/>
      <c r="AI1812" s="87"/>
      <c r="AJ1812" s="87"/>
      <c r="AK1812" s="87"/>
      <c r="AL1812" s="87"/>
      <c r="AM1812" s="87"/>
      <c r="AN1812" s="87"/>
      <c r="AO1812" s="87"/>
      <c r="AP1812" s="87"/>
      <c r="AQ1812" s="87"/>
      <c r="AR1812" s="87"/>
      <c r="AS1812" s="87"/>
      <c r="AT1812" s="87"/>
      <c r="AU1812" s="87"/>
      <c r="AV1812" s="87"/>
      <c r="AW1812" s="87"/>
      <c r="AX1812" s="87"/>
      <c r="AY1812" s="87"/>
      <c r="AZ1812" s="87"/>
      <c r="BA1812" s="87"/>
      <c r="BB1812" s="87"/>
      <c r="BC1812" s="87"/>
      <c r="BD1812" s="87"/>
      <c r="BE1812" s="87"/>
      <c r="BF1812" s="87"/>
      <c r="BG1812" s="87"/>
      <c r="BH1812" s="87"/>
      <c r="BI1812" s="87"/>
      <c r="BJ1812" s="87"/>
      <c r="BK1812" s="87"/>
      <c r="BL1812" s="87"/>
      <c r="BM1812" s="87"/>
      <c r="BN1812" s="87"/>
      <c r="BO1812" s="87"/>
      <c r="BP1812" s="87"/>
      <c r="BQ1812" s="87"/>
      <c r="BR1812" s="87"/>
      <c r="BS1812" s="63"/>
    </row>
    <row r="1813" spans="4:71" s="64" customFormat="1" ht="9.75" customHeight="1" x14ac:dyDescent="0.3">
      <c r="D1813" s="87"/>
      <c r="E1813" s="87"/>
      <c r="F1813" s="87"/>
      <c r="G1813" s="87"/>
      <c r="H1813" s="87"/>
      <c r="I1813" s="87"/>
      <c r="J1813" s="87"/>
      <c r="K1813" s="87"/>
      <c r="L1813" s="87"/>
      <c r="M1813" s="87"/>
      <c r="N1813" s="87"/>
      <c r="O1813" s="87"/>
      <c r="P1813" s="87"/>
      <c r="Q1813" s="87"/>
      <c r="R1813" s="87"/>
      <c r="S1813" s="87"/>
      <c r="T1813" s="87"/>
      <c r="U1813" s="87"/>
      <c r="V1813" s="87"/>
      <c r="W1813" s="87"/>
      <c r="X1813" s="87"/>
      <c r="Y1813" s="87"/>
      <c r="Z1813" s="87"/>
      <c r="AA1813" s="87"/>
      <c r="AB1813" s="87"/>
      <c r="AC1813" s="87"/>
      <c r="AD1813" s="87"/>
      <c r="AE1813" s="87"/>
      <c r="AF1813" s="87"/>
      <c r="AG1813" s="87"/>
      <c r="AH1813" s="87"/>
      <c r="AI1813" s="87"/>
      <c r="AJ1813" s="87"/>
      <c r="AK1813" s="87"/>
      <c r="AL1813" s="87"/>
      <c r="AM1813" s="87"/>
      <c r="AN1813" s="87"/>
      <c r="AO1813" s="87"/>
      <c r="AP1813" s="87"/>
      <c r="AQ1813" s="87"/>
      <c r="AR1813" s="87"/>
      <c r="AS1813" s="87"/>
      <c r="AT1813" s="87"/>
      <c r="AU1813" s="87"/>
      <c r="AV1813" s="87"/>
      <c r="AW1813" s="87"/>
      <c r="AX1813" s="87"/>
      <c r="AY1813" s="87"/>
      <c r="AZ1813" s="87"/>
      <c r="BA1813" s="87"/>
      <c r="BB1813" s="87"/>
      <c r="BC1813" s="87"/>
      <c r="BD1813" s="87"/>
      <c r="BE1813" s="87"/>
      <c r="BF1813" s="87"/>
      <c r="BG1813" s="87"/>
      <c r="BH1813" s="87"/>
      <c r="BI1813" s="87"/>
      <c r="BJ1813" s="87"/>
      <c r="BK1813" s="87"/>
      <c r="BL1813" s="87"/>
      <c r="BM1813" s="87"/>
      <c r="BN1813" s="87"/>
      <c r="BO1813" s="87"/>
      <c r="BP1813" s="87"/>
      <c r="BQ1813" s="87"/>
      <c r="BR1813" s="87"/>
      <c r="BS1813" s="63"/>
    </row>
    <row r="1814" spans="4:71" s="64" customFormat="1" ht="9.75" customHeight="1" x14ac:dyDescent="0.3">
      <c r="D1814" s="87"/>
      <c r="E1814" s="87"/>
      <c r="F1814" s="87"/>
      <c r="G1814" s="87"/>
      <c r="H1814" s="87"/>
      <c r="I1814" s="87"/>
      <c r="J1814" s="87"/>
      <c r="K1814" s="87"/>
      <c r="L1814" s="87"/>
      <c r="M1814" s="87"/>
      <c r="N1814" s="87"/>
      <c r="O1814" s="87"/>
      <c r="P1814" s="87"/>
      <c r="Q1814" s="87"/>
      <c r="R1814" s="87"/>
      <c r="S1814" s="87"/>
      <c r="T1814" s="87"/>
      <c r="U1814" s="87"/>
      <c r="V1814" s="87"/>
      <c r="W1814" s="87"/>
      <c r="X1814" s="87"/>
      <c r="Y1814" s="87"/>
      <c r="Z1814" s="87"/>
      <c r="AA1814" s="87"/>
      <c r="AB1814" s="87"/>
      <c r="AC1814" s="87"/>
      <c r="AD1814" s="87"/>
      <c r="AE1814" s="87"/>
      <c r="AF1814" s="87"/>
      <c r="AG1814" s="87"/>
      <c r="AH1814" s="87"/>
      <c r="AI1814" s="87"/>
      <c r="AJ1814" s="87"/>
      <c r="AK1814" s="87"/>
      <c r="AL1814" s="87"/>
      <c r="AM1814" s="87"/>
      <c r="AN1814" s="87"/>
      <c r="AO1814" s="87"/>
      <c r="AP1814" s="87"/>
      <c r="AQ1814" s="87"/>
      <c r="AR1814" s="87"/>
      <c r="AS1814" s="87"/>
      <c r="AT1814" s="87"/>
      <c r="AU1814" s="87"/>
      <c r="AV1814" s="87"/>
      <c r="AW1814" s="87"/>
      <c r="AX1814" s="87"/>
      <c r="AY1814" s="87"/>
      <c r="AZ1814" s="87"/>
      <c r="BA1814" s="87"/>
      <c r="BB1814" s="87"/>
      <c r="BC1814" s="87"/>
      <c r="BD1814" s="87"/>
      <c r="BE1814" s="87"/>
      <c r="BF1814" s="87"/>
      <c r="BG1814" s="87"/>
      <c r="BH1814" s="87"/>
      <c r="BI1814" s="87"/>
      <c r="BJ1814" s="87"/>
      <c r="BK1814" s="87"/>
      <c r="BL1814" s="87"/>
      <c r="BM1814" s="87"/>
      <c r="BN1814" s="87"/>
      <c r="BO1814" s="87"/>
      <c r="BP1814" s="87"/>
      <c r="BQ1814" s="87"/>
      <c r="BR1814" s="87"/>
      <c r="BS1814" s="63"/>
    </row>
    <row r="1815" spans="4:71" s="64" customFormat="1" ht="9.75" customHeight="1" x14ac:dyDescent="0.3">
      <c r="D1815" s="87"/>
      <c r="E1815" s="87"/>
      <c r="F1815" s="87"/>
      <c r="G1815" s="87"/>
      <c r="H1815" s="87"/>
      <c r="I1815" s="87"/>
      <c r="J1815" s="87"/>
      <c r="K1815" s="87"/>
      <c r="L1815" s="87"/>
      <c r="M1815" s="87"/>
      <c r="N1815" s="87"/>
      <c r="O1815" s="87"/>
      <c r="P1815" s="87"/>
      <c r="Q1815" s="87"/>
      <c r="R1815" s="87"/>
      <c r="S1815" s="87"/>
      <c r="T1815" s="87"/>
      <c r="U1815" s="87"/>
      <c r="V1815" s="87"/>
      <c r="W1815" s="87"/>
      <c r="X1815" s="87"/>
      <c r="Y1815" s="87"/>
      <c r="Z1815" s="87"/>
      <c r="AA1815" s="87"/>
      <c r="AB1815" s="87"/>
      <c r="AC1815" s="87"/>
      <c r="AD1815" s="87"/>
      <c r="AE1815" s="87"/>
      <c r="AF1815" s="87"/>
      <c r="AG1815" s="87"/>
      <c r="AH1815" s="87"/>
      <c r="AI1815" s="87"/>
      <c r="AJ1815" s="87"/>
      <c r="AK1815" s="87"/>
      <c r="AL1815" s="87"/>
      <c r="AM1815" s="87"/>
      <c r="AN1815" s="87"/>
      <c r="AO1815" s="87"/>
      <c r="AP1815" s="87"/>
      <c r="AQ1815" s="87"/>
      <c r="AR1815" s="87"/>
      <c r="AS1815" s="87"/>
      <c r="AT1815" s="87"/>
      <c r="AU1815" s="87"/>
      <c r="AV1815" s="87"/>
      <c r="AW1815" s="87"/>
      <c r="AX1815" s="87"/>
      <c r="AY1815" s="87"/>
      <c r="AZ1815" s="87"/>
      <c r="BA1815" s="87"/>
      <c r="BB1815" s="87"/>
      <c r="BC1815" s="87"/>
      <c r="BD1815" s="87"/>
      <c r="BE1815" s="87"/>
      <c r="BF1815" s="87"/>
      <c r="BG1815" s="87"/>
      <c r="BH1815" s="87"/>
      <c r="BI1815" s="87"/>
      <c r="BJ1815" s="87"/>
      <c r="BK1815" s="87"/>
      <c r="BL1815" s="87"/>
      <c r="BM1815" s="87"/>
      <c r="BN1815" s="87"/>
      <c r="BO1815" s="87"/>
      <c r="BP1815" s="87"/>
      <c r="BQ1815" s="87"/>
      <c r="BR1815" s="87"/>
      <c r="BS1815" s="63"/>
    </row>
    <row r="1816" spans="4:71" s="64" customFormat="1" ht="9.75" customHeight="1" x14ac:dyDescent="0.3">
      <c r="D1816" s="87"/>
      <c r="E1816" s="87"/>
      <c r="F1816" s="87"/>
      <c r="G1816" s="87"/>
      <c r="H1816" s="87"/>
      <c r="I1816" s="87"/>
      <c r="J1816" s="87"/>
      <c r="K1816" s="87"/>
      <c r="L1816" s="87"/>
      <c r="M1816" s="87"/>
      <c r="N1816" s="87"/>
      <c r="O1816" s="87"/>
      <c r="P1816" s="87"/>
      <c r="Q1816" s="87"/>
      <c r="R1816" s="87"/>
      <c r="S1816" s="87"/>
      <c r="T1816" s="87"/>
      <c r="U1816" s="87"/>
      <c r="V1816" s="87"/>
      <c r="W1816" s="87"/>
      <c r="X1816" s="87"/>
      <c r="Y1816" s="87"/>
      <c r="Z1816" s="87"/>
      <c r="AA1816" s="87"/>
      <c r="AB1816" s="87"/>
      <c r="AC1816" s="87"/>
      <c r="AD1816" s="87"/>
      <c r="AE1816" s="87"/>
      <c r="AF1816" s="87"/>
      <c r="AG1816" s="87"/>
      <c r="AH1816" s="87"/>
      <c r="AI1816" s="87"/>
      <c r="AJ1816" s="87"/>
      <c r="AK1816" s="87"/>
      <c r="AL1816" s="87"/>
      <c r="AM1816" s="87"/>
      <c r="AN1816" s="87"/>
      <c r="AO1816" s="87"/>
      <c r="AP1816" s="87"/>
      <c r="AQ1816" s="87"/>
      <c r="AR1816" s="87"/>
      <c r="AS1816" s="87"/>
      <c r="AT1816" s="87"/>
      <c r="AU1816" s="87"/>
      <c r="AV1816" s="87"/>
      <c r="AW1816" s="87"/>
      <c r="AX1816" s="87"/>
      <c r="AY1816" s="87"/>
      <c r="AZ1816" s="87"/>
      <c r="BA1816" s="87"/>
      <c r="BB1816" s="87"/>
      <c r="BC1816" s="87"/>
      <c r="BD1816" s="87"/>
      <c r="BE1816" s="87"/>
      <c r="BF1816" s="87"/>
      <c r="BG1816" s="87"/>
      <c r="BH1816" s="87"/>
      <c r="BI1816" s="87"/>
      <c r="BJ1816" s="87"/>
      <c r="BK1816" s="87"/>
      <c r="BL1816" s="87"/>
      <c r="BM1816" s="87"/>
      <c r="BN1816" s="87"/>
      <c r="BO1816" s="87"/>
      <c r="BP1816" s="87"/>
      <c r="BQ1816" s="87"/>
      <c r="BR1816" s="87"/>
      <c r="BS1816" s="63"/>
    </row>
    <row r="1817" spans="4:71" s="64" customFormat="1" ht="9.75" customHeight="1" x14ac:dyDescent="0.3">
      <c r="D1817" s="87"/>
      <c r="E1817" s="87"/>
      <c r="F1817" s="87"/>
      <c r="G1817" s="87"/>
      <c r="H1817" s="87"/>
      <c r="I1817" s="87"/>
      <c r="J1817" s="87"/>
      <c r="K1817" s="87"/>
      <c r="L1817" s="87"/>
      <c r="M1817" s="87"/>
      <c r="N1817" s="87"/>
      <c r="O1817" s="87"/>
      <c r="P1817" s="87"/>
      <c r="Q1817" s="87"/>
      <c r="R1817" s="87"/>
      <c r="S1817" s="87"/>
      <c r="T1817" s="87"/>
      <c r="U1817" s="87"/>
      <c r="V1817" s="87"/>
      <c r="W1817" s="87"/>
      <c r="X1817" s="87"/>
      <c r="Y1817" s="87"/>
      <c r="Z1817" s="87"/>
      <c r="AA1817" s="87"/>
      <c r="AB1817" s="87"/>
      <c r="AC1817" s="87"/>
      <c r="AD1817" s="87"/>
      <c r="AE1817" s="87"/>
      <c r="AF1817" s="87"/>
      <c r="AG1817" s="87"/>
      <c r="AH1817" s="87"/>
      <c r="AI1817" s="87"/>
      <c r="AJ1817" s="87"/>
      <c r="AK1817" s="87"/>
      <c r="AL1817" s="87"/>
      <c r="AM1817" s="87"/>
      <c r="AN1817" s="87"/>
      <c r="AO1817" s="87"/>
      <c r="AP1817" s="87"/>
      <c r="AQ1817" s="87"/>
      <c r="AR1817" s="87"/>
      <c r="AS1817" s="87"/>
      <c r="AT1817" s="87"/>
      <c r="AU1817" s="87"/>
      <c r="AV1817" s="87"/>
      <c r="AW1817" s="87"/>
      <c r="AX1817" s="87"/>
      <c r="AY1817" s="87"/>
      <c r="AZ1817" s="87"/>
      <c r="BA1817" s="87"/>
      <c r="BB1817" s="87"/>
      <c r="BC1817" s="87"/>
      <c r="BD1817" s="87"/>
      <c r="BE1817" s="87"/>
      <c r="BF1817" s="87"/>
      <c r="BG1817" s="87"/>
      <c r="BH1817" s="87"/>
      <c r="BI1817" s="87"/>
      <c r="BJ1817" s="87"/>
      <c r="BK1817" s="87"/>
      <c r="BL1817" s="87"/>
      <c r="BM1817" s="87"/>
      <c r="BN1817" s="87"/>
      <c r="BO1817" s="87"/>
      <c r="BP1817" s="87"/>
      <c r="BQ1817" s="87"/>
      <c r="BR1817" s="87"/>
      <c r="BS1817" s="63"/>
    </row>
    <row r="1818" spans="4:71" s="64" customFormat="1" ht="9.75" customHeight="1" x14ac:dyDescent="0.3">
      <c r="D1818" s="87"/>
      <c r="E1818" s="87"/>
      <c r="F1818" s="87"/>
      <c r="G1818" s="87"/>
      <c r="H1818" s="87"/>
      <c r="I1818" s="87"/>
      <c r="J1818" s="87"/>
      <c r="K1818" s="87"/>
      <c r="L1818" s="87"/>
      <c r="M1818" s="87"/>
      <c r="N1818" s="87"/>
      <c r="O1818" s="87"/>
      <c r="P1818" s="87"/>
      <c r="Q1818" s="87"/>
      <c r="R1818" s="87"/>
      <c r="S1818" s="87"/>
      <c r="T1818" s="87"/>
      <c r="U1818" s="87"/>
      <c r="V1818" s="87"/>
      <c r="W1818" s="87"/>
      <c r="X1818" s="87"/>
      <c r="Y1818" s="87"/>
      <c r="Z1818" s="87"/>
      <c r="AA1818" s="87"/>
      <c r="AB1818" s="87"/>
      <c r="AC1818" s="87"/>
      <c r="AD1818" s="87"/>
      <c r="AE1818" s="87"/>
      <c r="AF1818" s="87"/>
      <c r="AG1818" s="87"/>
      <c r="AH1818" s="87"/>
      <c r="AI1818" s="87"/>
      <c r="AJ1818" s="87"/>
      <c r="AK1818" s="87"/>
      <c r="AL1818" s="87"/>
      <c r="AM1818" s="87"/>
      <c r="AN1818" s="87"/>
      <c r="AO1818" s="87"/>
      <c r="AP1818" s="87"/>
      <c r="AQ1818" s="87"/>
      <c r="AR1818" s="87"/>
      <c r="AS1818" s="87"/>
      <c r="AT1818" s="87"/>
      <c r="AU1818" s="87"/>
      <c r="AV1818" s="87"/>
      <c r="AW1818" s="87"/>
      <c r="AX1818" s="87"/>
      <c r="AY1818" s="87"/>
      <c r="AZ1818" s="87"/>
      <c r="BA1818" s="87"/>
      <c r="BB1818" s="87"/>
      <c r="BC1818" s="87"/>
      <c r="BD1818" s="87"/>
      <c r="BE1818" s="87"/>
      <c r="BF1818" s="87"/>
      <c r="BG1818" s="87"/>
      <c r="BH1818" s="87"/>
      <c r="BI1818" s="87"/>
      <c r="BJ1818" s="87"/>
      <c r="BK1818" s="87"/>
      <c r="BL1818" s="87"/>
      <c r="BM1818" s="87"/>
      <c r="BN1818" s="87"/>
      <c r="BO1818" s="87"/>
      <c r="BP1818" s="87"/>
      <c r="BQ1818" s="87"/>
      <c r="BR1818" s="87"/>
      <c r="BS1818" s="63"/>
    </row>
    <row r="1819" spans="4:71" s="64" customFormat="1" ht="9.75" customHeight="1" x14ac:dyDescent="0.3">
      <c r="D1819" s="87"/>
      <c r="E1819" s="87"/>
      <c r="F1819" s="87"/>
      <c r="G1819" s="87"/>
      <c r="H1819" s="87"/>
      <c r="I1819" s="87"/>
      <c r="J1819" s="87"/>
      <c r="K1819" s="87"/>
      <c r="L1819" s="87"/>
      <c r="M1819" s="87"/>
      <c r="N1819" s="87"/>
      <c r="O1819" s="87"/>
      <c r="P1819" s="87"/>
      <c r="Q1819" s="87"/>
      <c r="R1819" s="87"/>
      <c r="S1819" s="87"/>
      <c r="T1819" s="87"/>
      <c r="U1819" s="87"/>
      <c r="V1819" s="87"/>
      <c r="W1819" s="87"/>
      <c r="X1819" s="87"/>
      <c r="Y1819" s="87"/>
      <c r="Z1819" s="87"/>
      <c r="AA1819" s="87"/>
      <c r="AB1819" s="87"/>
      <c r="AC1819" s="87"/>
      <c r="AD1819" s="87"/>
      <c r="AE1819" s="87"/>
      <c r="AF1819" s="87"/>
      <c r="AG1819" s="87"/>
      <c r="AH1819" s="87"/>
      <c r="AI1819" s="87"/>
      <c r="AJ1819" s="87"/>
      <c r="AK1819" s="87"/>
      <c r="AL1819" s="87"/>
      <c r="AM1819" s="87"/>
      <c r="AN1819" s="87"/>
      <c r="AO1819" s="87"/>
      <c r="AP1819" s="87"/>
      <c r="AQ1819" s="87"/>
      <c r="AR1819" s="87"/>
      <c r="AS1819" s="87"/>
      <c r="AT1819" s="87"/>
      <c r="AU1819" s="87"/>
      <c r="AV1819" s="87"/>
      <c r="AW1819" s="87"/>
      <c r="AX1819" s="87"/>
      <c r="AY1819" s="87"/>
      <c r="AZ1819" s="87"/>
      <c r="BA1819" s="87"/>
      <c r="BB1819" s="87"/>
      <c r="BC1819" s="87"/>
      <c r="BD1819" s="87"/>
      <c r="BE1819" s="87"/>
      <c r="BF1819" s="87"/>
      <c r="BG1819" s="87"/>
      <c r="BH1819" s="87"/>
      <c r="BI1819" s="87"/>
      <c r="BJ1819" s="87"/>
      <c r="BK1819" s="87"/>
      <c r="BL1819" s="87"/>
      <c r="BM1819" s="87"/>
      <c r="BN1819" s="87"/>
      <c r="BO1819" s="87"/>
      <c r="BP1819" s="87"/>
      <c r="BQ1819" s="87"/>
      <c r="BR1819" s="87"/>
      <c r="BS1819" s="63"/>
    </row>
    <row r="1820" spans="4:71" s="64" customFormat="1" ht="9.75" customHeight="1" x14ac:dyDescent="0.3">
      <c r="D1820" s="87"/>
      <c r="E1820" s="87"/>
      <c r="F1820" s="87"/>
      <c r="G1820" s="87"/>
      <c r="H1820" s="87"/>
      <c r="I1820" s="87"/>
      <c r="J1820" s="87"/>
      <c r="K1820" s="87"/>
      <c r="L1820" s="87"/>
      <c r="M1820" s="87"/>
      <c r="N1820" s="87"/>
      <c r="O1820" s="87"/>
      <c r="P1820" s="87"/>
      <c r="Q1820" s="87"/>
      <c r="R1820" s="87"/>
      <c r="S1820" s="87"/>
      <c r="T1820" s="87"/>
      <c r="U1820" s="87"/>
      <c r="V1820" s="87"/>
      <c r="W1820" s="87"/>
      <c r="X1820" s="87"/>
      <c r="Y1820" s="87"/>
      <c r="Z1820" s="87"/>
      <c r="AA1820" s="87"/>
      <c r="AB1820" s="87"/>
      <c r="AC1820" s="87"/>
      <c r="AD1820" s="87"/>
      <c r="AE1820" s="87"/>
      <c r="AF1820" s="87"/>
      <c r="AG1820" s="87"/>
      <c r="AH1820" s="87"/>
      <c r="AI1820" s="87"/>
      <c r="AJ1820" s="87"/>
      <c r="AK1820" s="87"/>
      <c r="AL1820" s="87"/>
      <c r="AM1820" s="87"/>
      <c r="AN1820" s="87"/>
      <c r="AO1820" s="87"/>
      <c r="AP1820" s="87"/>
      <c r="AQ1820" s="87"/>
      <c r="AR1820" s="87"/>
      <c r="AS1820" s="87"/>
      <c r="AT1820" s="87"/>
      <c r="AU1820" s="87"/>
      <c r="AV1820" s="87"/>
      <c r="AW1820" s="87"/>
      <c r="AX1820" s="87"/>
      <c r="AY1820" s="87"/>
      <c r="AZ1820" s="87"/>
      <c r="BA1820" s="87"/>
      <c r="BB1820" s="87"/>
      <c r="BC1820" s="87"/>
      <c r="BD1820" s="87"/>
      <c r="BE1820" s="87"/>
      <c r="BF1820" s="87"/>
      <c r="BG1820" s="87"/>
      <c r="BH1820" s="87"/>
      <c r="BI1820" s="87"/>
      <c r="BJ1820" s="87"/>
      <c r="BK1820" s="87"/>
      <c r="BL1820" s="87"/>
      <c r="BM1820" s="87"/>
      <c r="BN1820" s="87"/>
      <c r="BO1820" s="87"/>
      <c r="BP1820" s="87"/>
      <c r="BQ1820" s="87"/>
      <c r="BR1820" s="87"/>
      <c r="BS1820" s="63"/>
    </row>
    <row r="1821" spans="4:71" s="64" customFormat="1" ht="9.75" customHeight="1" x14ac:dyDescent="0.3">
      <c r="D1821" s="87"/>
      <c r="E1821" s="87"/>
      <c r="F1821" s="87"/>
      <c r="G1821" s="87"/>
      <c r="H1821" s="87"/>
      <c r="I1821" s="87"/>
      <c r="J1821" s="87"/>
      <c r="K1821" s="87"/>
      <c r="L1821" s="87"/>
      <c r="M1821" s="87"/>
      <c r="N1821" s="87"/>
      <c r="O1821" s="87"/>
      <c r="P1821" s="87"/>
      <c r="Q1821" s="87"/>
      <c r="R1821" s="87"/>
      <c r="S1821" s="87"/>
      <c r="T1821" s="87"/>
      <c r="U1821" s="87"/>
      <c r="V1821" s="87"/>
      <c r="W1821" s="87"/>
      <c r="X1821" s="87"/>
      <c r="Y1821" s="87"/>
      <c r="Z1821" s="87"/>
      <c r="AA1821" s="87"/>
      <c r="AB1821" s="87"/>
      <c r="AC1821" s="87"/>
      <c r="AD1821" s="87"/>
      <c r="AE1821" s="87"/>
      <c r="AF1821" s="87"/>
      <c r="AG1821" s="87"/>
      <c r="AH1821" s="87"/>
      <c r="AI1821" s="87"/>
      <c r="AJ1821" s="87"/>
      <c r="AK1821" s="87"/>
      <c r="AL1821" s="87"/>
      <c r="AM1821" s="87"/>
      <c r="AN1821" s="87"/>
      <c r="AO1821" s="87"/>
      <c r="AP1821" s="87"/>
      <c r="AQ1821" s="87"/>
      <c r="AR1821" s="87"/>
      <c r="AS1821" s="87"/>
      <c r="AT1821" s="87"/>
      <c r="AU1821" s="87"/>
      <c r="AV1821" s="87"/>
      <c r="AW1821" s="87"/>
      <c r="AX1821" s="87"/>
      <c r="AY1821" s="87"/>
      <c r="AZ1821" s="87"/>
      <c r="BA1821" s="87"/>
      <c r="BB1821" s="87"/>
      <c r="BC1821" s="87"/>
      <c r="BD1821" s="87"/>
      <c r="BE1821" s="87"/>
      <c r="BF1821" s="87"/>
      <c r="BG1821" s="87"/>
      <c r="BH1821" s="87"/>
      <c r="BI1821" s="87"/>
      <c r="BJ1821" s="87"/>
      <c r="BK1821" s="87"/>
      <c r="BL1821" s="87"/>
      <c r="BM1821" s="87"/>
      <c r="BN1821" s="87"/>
      <c r="BO1821" s="87"/>
      <c r="BP1821" s="87"/>
      <c r="BQ1821" s="87"/>
      <c r="BR1821" s="87"/>
      <c r="BS1821" s="63"/>
    </row>
    <row r="1822" spans="4:71" s="64" customFormat="1" ht="9.75" customHeight="1" x14ac:dyDescent="0.3">
      <c r="D1822" s="87"/>
      <c r="E1822" s="87"/>
      <c r="F1822" s="87"/>
      <c r="G1822" s="87"/>
      <c r="H1822" s="87"/>
      <c r="I1822" s="87"/>
      <c r="J1822" s="87"/>
      <c r="K1822" s="87"/>
      <c r="L1822" s="87"/>
      <c r="M1822" s="87"/>
      <c r="N1822" s="87"/>
      <c r="O1822" s="87"/>
      <c r="P1822" s="87"/>
      <c r="Q1822" s="87"/>
      <c r="R1822" s="87"/>
      <c r="S1822" s="87"/>
      <c r="T1822" s="87"/>
      <c r="U1822" s="87"/>
      <c r="V1822" s="87"/>
      <c r="W1822" s="87"/>
      <c r="X1822" s="87"/>
      <c r="Y1822" s="87"/>
      <c r="Z1822" s="87"/>
      <c r="AA1822" s="87"/>
      <c r="AB1822" s="87"/>
      <c r="AC1822" s="87"/>
      <c r="AD1822" s="87"/>
      <c r="AE1822" s="87"/>
      <c r="AF1822" s="87"/>
      <c r="AG1822" s="87"/>
      <c r="AH1822" s="87"/>
      <c r="AI1822" s="87"/>
      <c r="AJ1822" s="87"/>
      <c r="AK1822" s="87"/>
      <c r="AL1822" s="87"/>
      <c r="AM1822" s="87"/>
      <c r="AN1822" s="87"/>
      <c r="AO1822" s="87"/>
      <c r="AP1822" s="87"/>
      <c r="AQ1822" s="87"/>
      <c r="AR1822" s="87"/>
      <c r="AS1822" s="87"/>
      <c r="AT1822" s="87"/>
      <c r="AU1822" s="87"/>
      <c r="AV1822" s="87"/>
      <c r="AW1822" s="87"/>
      <c r="AX1822" s="87"/>
      <c r="AY1822" s="87"/>
      <c r="AZ1822" s="87"/>
      <c r="BA1822" s="87"/>
      <c r="BB1822" s="87"/>
      <c r="BC1822" s="87"/>
      <c r="BD1822" s="87"/>
      <c r="BE1822" s="87"/>
      <c r="BF1822" s="87"/>
      <c r="BG1822" s="87"/>
      <c r="BH1822" s="87"/>
      <c r="BI1822" s="87"/>
      <c r="BJ1822" s="87"/>
      <c r="BK1822" s="87"/>
      <c r="BL1822" s="87"/>
      <c r="BM1822" s="87"/>
      <c r="BN1822" s="87"/>
      <c r="BO1822" s="87"/>
      <c r="BP1822" s="87"/>
      <c r="BQ1822" s="87"/>
      <c r="BR1822" s="87"/>
      <c r="BS1822" s="63"/>
    </row>
    <row r="1823" spans="4:71" s="64" customFormat="1" ht="9.75" customHeight="1" x14ac:dyDescent="0.3">
      <c r="D1823" s="87"/>
      <c r="E1823" s="87"/>
      <c r="F1823" s="87"/>
      <c r="G1823" s="87"/>
      <c r="H1823" s="87"/>
      <c r="I1823" s="87"/>
      <c r="J1823" s="87"/>
      <c r="K1823" s="87"/>
      <c r="L1823" s="87"/>
      <c r="M1823" s="87"/>
      <c r="N1823" s="87"/>
      <c r="O1823" s="87"/>
      <c r="P1823" s="87"/>
      <c r="Q1823" s="87"/>
      <c r="R1823" s="87"/>
      <c r="S1823" s="87"/>
      <c r="T1823" s="87"/>
      <c r="U1823" s="87"/>
      <c r="V1823" s="87"/>
      <c r="W1823" s="87"/>
      <c r="X1823" s="87"/>
      <c r="Y1823" s="87"/>
      <c r="Z1823" s="87"/>
      <c r="AA1823" s="87"/>
      <c r="AB1823" s="87"/>
      <c r="AC1823" s="87"/>
      <c r="AD1823" s="87"/>
      <c r="AE1823" s="87"/>
      <c r="AF1823" s="87"/>
      <c r="AG1823" s="87"/>
      <c r="AH1823" s="87"/>
      <c r="AI1823" s="87"/>
      <c r="AJ1823" s="87"/>
      <c r="AK1823" s="87"/>
      <c r="AL1823" s="87"/>
      <c r="AM1823" s="87"/>
      <c r="AN1823" s="87"/>
      <c r="AO1823" s="87"/>
      <c r="AP1823" s="87"/>
      <c r="AQ1823" s="87"/>
      <c r="AR1823" s="87"/>
      <c r="AS1823" s="87"/>
      <c r="AT1823" s="87"/>
      <c r="AU1823" s="87"/>
      <c r="AV1823" s="87"/>
      <c r="AW1823" s="87"/>
      <c r="AX1823" s="87"/>
      <c r="AY1823" s="87"/>
      <c r="AZ1823" s="87"/>
      <c r="BA1823" s="87"/>
      <c r="BB1823" s="87"/>
      <c r="BC1823" s="87"/>
      <c r="BD1823" s="87"/>
      <c r="BE1823" s="87"/>
      <c r="BF1823" s="87"/>
      <c r="BG1823" s="87"/>
      <c r="BH1823" s="87"/>
      <c r="BI1823" s="87"/>
      <c r="BJ1823" s="87"/>
      <c r="BK1823" s="87"/>
      <c r="BL1823" s="87"/>
      <c r="BM1823" s="87"/>
      <c r="BN1823" s="87"/>
      <c r="BO1823" s="87"/>
      <c r="BP1823" s="87"/>
      <c r="BQ1823" s="87"/>
      <c r="BR1823" s="87"/>
      <c r="BS1823" s="63"/>
    </row>
    <row r="1824" spans="4:71" s="64" customFormat="1" ht="9.75" customHeight="1" x14ac:dyDescent="0.3">
      <c r="D1824" s="87"/>
      <c r="E1824" s="87"/>
      <c r="F1824" s="87"/>
      <c r="G1824" s="87"/>
      <c r="H1824" s="87"/>
      <c r="I1824" s="87"/>
      <c r="J1824" s="87"/>
      <c r="K1824" s="87"/>
      <c r="L1824" s="87"/>
      <c r="M1824" s="87"/>
      <c r="N1824" s="87"/>
      <c r="O1824" s="87"/>
      <c r="P1824" s="87"/>
      <c r="Q1824" s="87"/>
      <c r="R1824" s="87"/>
      <c r="S1824" s="87"/>
      <c r="T1824" s="87"/>
      <c r="U1824" s="87"/>
      <c r="V1824" s="87"/>
      <c r="W1824" s="87"/>
      <c r="X1824" s="87"/>
      <c r="Y1824" s="87"/>
      <c r="Z1824" s="87"/>
      <c r="AA1824" s="87"/>
      <c r="AB1824" s="87"/>
      <c r="AC1824" s="87"/>
      <c r="AD1824" s="87"/>
      <c r="AE1824" s="87"/>
      <c r="AF1824" s="87"/>
      <c r="AG1824" s="87"/>
      <c r="AH1824" s="87"/>
      <c r="AI1824" s="87"/>
      <c r="AJ1824" s="87"/>
      <c r="AK1824" s="87"/>
      <c r="AL1824" s="87"/>
      <c r="AM1824" s="87"/>
      <c r="AN1824" s="87"/>
      <c r="AO1824" s="87"/>
      <c r="AP1824" s="87"/>
      <c r="AQ1824" s="87"/>
      <c r="AR1824" s="87"/>
      <c r="AS1824" s="87"/>
      <c r="AT1824" s="87"/>
      <c r="AU1824" s="87"/>
      <c r="AV1824" s="87"/>
      <c r="AW1824" s="87"/>
      <c r="AX1824" s="87"/>
      <c r="AY1824" s="87"/>
      <c r="AZ1824" s="87"/>
      <c r="BA1824" s="87"/>
      <c r="BB1824" s="87"/>
      <c r="BC1824" s="87"/>
      <c r="BD1824" s="87"/>
      <c r="BE1824" s="87"/>
      <c r="BF1824" s="87"/>
      <c r="BG1824" s="87"/>
      <c r="BH1824" s="87"/>
      <c r="BI1824" s="87"/>
      <c r="BJ1824" s="87"/>
      <c r="BK1824" s="87"/>
      <c r="BL1824" s="87"/>
      <c r="BM1824" s="87"/>
      <c r="BN1824" s="87"/>
      <c r="BO1824" s="87"/>
      <c r="BP1824" s="87"/>
      <c r="BQ1824" s="87"/>
      <c r="BR1824" s="87"/>
      <c r="BS1824" s="63"/>
    </row>
    <row r="1825" spans="4:71" s="64" customFormat="1" ht="9.75" customHeight="1" x14ac:dyDescent="0.3">
      <c r="D1825" s="87"/>
      <c r="E1825" s="87"/>
      <c r="F1825" s="87"/>
      <c r="G1825" s="87"/>
      <c r="H1825" s="87"/>
      <c r="I1825" s="87"/>
      <c r="J1825" s="87"/>
      <c r="K1825" s="87"/>
      <c r="L1825" s="87"/>
      <c r="M1825" s="87"/>
      <c r="N1825" s="87"/>
      <c r="O1825" s="87"/>
      <c r="P1825" s="87"/>
      <c r="Q1825" s="87"/>
      <c r="R1825" s="87"/>
      <c r="S1825" s="87"/>
      <c r="T1825" s="87"/>
      <c r="U1825" s="87"/>
      <c r="V1825" s="87"/>
      <c r="W1825" s="87"/>
      <c r="X1825" s="87"/>
      <c r="Y1825" s="87"/>
      <c r="Z1825" s="87"/>
      <c r="AA1825" s="87"/>
      <c r="AB1825" s="87"/>
      <c r="AC1825" s="87"/>
      <c r="AD1825" s="87"/>
      <c r="AE1825" s="87"/>
      <c r="AF1825" s="87"/>
      <c r="AG1825" s="87"/>
      <c r="AH1825" s="87"/>
      <c r="AI1825" s="87"/>
      <c r="AJ1825" s="87"/>
      <c r="AK1825" s="87"/>
      <c r="AL1825" s="87"/>
      <c r="AM1825" s="87"/>
      <c r="AN1825" s="87"/>
      <c r="AO1825" s="87"/>
      <c r="AP1825" s="87"/>
      <c r="AQ1825" s="87"/>
      <c r="AR1825" s="87"/>
      <c r="AS1825" s="87"/>
      <c r="AT1825" s="87"/>
      <c r="AU1825" s="87"/>
      <c r="AV1825" s="87"/>
      <c r="AW1825" s="87"/>
      <c r="AX1825" s="87"/>
      <c r="AY1825" s="87"/>
      <c r="AZ1825" s="87"/>
      <c r="BA1825" s="87"/>
      <c r="BB1825" s="87"/>
      <c r="BC1825" s="87"/>
      <c r="BD1825" s="87"/>
      <c r="BE1825" s="87"/>
      <c r="BF1825" s="87"/>
      <c r="BG1825" s="87"/>
      <c r="BH1825" s="87"/>
      <c r="BI1825" s="87"/>
      <c r="BJ1825" s="87"/>
      <c r="BK1825" s="87"/>
      <c r="BL1825" s="87"/>
      <c r="BM1825" s="87"/>
      <c r="BN1825" s="87"/>
      <c r="BO1825" s="87"/>
      <c r="BP1825" s="87"/>
      <c r="BQ1825" s="87"/>
      <c r="BR1825" s="87"/>
      <c r="BS1825" s="63"/>
    </row>
    <row r="1826" spans="4:71" s="64" customFormat="1" ht="9.75" customHeight="1" x14ac:dyDescent="0.3">
      <c r="D1826" s="87"/>
      <c r="E1826" s="87"/>
      <c r="F1826" s="87"/>
      <c r="G1826" s="87"/>
      <c r="H1826" s="87"/>
      <c r="I1826" s="87"/>
      <c r="J1826" s="87"/>
      <c r="K1826" s="87"/>
      <c r="L1826" s="87"/>
      <c r="M1826" s="87"/>
      <c r="N1826" s="87"/>
      <c r="O1826" s="87"/>
      <c r="P1826" s="87"/>
      <c r="Q1826" s="87"/>
      <c r="R1826" s="87"/>
      <c r="S1826" s="87"/>
      <c r="T1826" s="87"/>
      <c r="U1826" s="87"/>
      <c r="V1826" s="87"/>
      <c r="W1826" s="87"/>
      <c r="X1826" s="87"/>
      <c r="Y1826" s="87"/>
      <c r="Z1826" s="87"/>
      <c r="AA1826" s="87"/>
      <c r="AB1826" s="87"/>
      <c r="AC1826" s="87"/>
      <c r="AD1826" s="87"/>
      <c r="AE1826" s="87"/>
      <c r="AF1826" s="87"/>
      <c r="AG1826" s="87"/>
      <c r="AH1826" s="87"/>
      <c r="AI1826" s="87"/>
      <c r="AJ1826" s="87"/>
      <c r="AK1826" s="87"/>
      <c r="AL1826" s="87"/>
      <c r="AM1826" s="87"/>
      <c r="AN1826" s="87"/>
      <c r="AO1826" s="87"/>
      <c r="AP1826" s="87"/>
      <c r="AQ1826" s="87"/>
      <c r="AR1826" s="87"/>
      <c r="AS1826" s="87"/>
      <c r="AT1826" s="87"/>
      <c r="AU1826" s="87"/>
      <c r="AV1826" s="87"/>
      <c r="AW1826" s="87"/>
      <c r="AX1826" s="87"/>
      <c r="AY1826" s="87"/>
      <c r="AZ1826" s="87"/>
      <c r="BA1826" s="87"/>
      <c r="BB1826" s="87"/>
      <c r="BC1826" s="87"/>
      <c r="BD1826" s="87"/>
      <c r="BE1826" s="87"/>
      <c r="BF1826" s="87"/>
      <c r="BG1826" s="87"/>
      <c r="BH1826" s="87"/>
      <c r="BI1826" s="87"/>
      <c r="BJ1826" s="87"/>
      <c r="BK1826" s="87"/>
      <c r="BL1826" s="87"/>
      <c r="BM1826" s="87"/>
      <c r="BN1826" s="87"/>
      <c r="BO1826" s="87"/>
      <c r="BP1826" s="87"/>
      <c r="BQ1826" s="87"/>
      <c r="BR1826" s="87"/>
      <c r="BS1826" s="63"/>
    </row>
    <row r="1827" spans="4:71" s="64" customFormat="1" ht="9.75" customHeight="1" x14ac:dyDescent="0.3">
      <c r="D1827" s="87"/>
      <c r="E1827" s="87"/>
      <c r="F1827" s="87"/>
      <c r="G1827" s="87"/>
      <c r="H1827" s="87"/>
      <c r="I1827" s="87"/>
      <c r="J1827" s="87"/>
      <c r="K1827" s="87"/>
      <c r="L1827" s="87"/>
      <c r="M1827" s="87"/>
      <c r="N1827" s="87"/>
      <c r="O1827" s="87"/>
      <c r="P1827" s="87"/>
      <c r="Q1827" s="87"/>
      <c r="R1827" s="87"/>
      <c r="S1827" s="87"/>
      <c r="T1827" s="87"/>
      <c r="U1827" s="87"/>
      <c r="V1827" s="87"/>
      <c r="W1827" s="87"/>
      <c r="X1827" s="87"/>
      <c r="Y1827" s="87"/>
      <c r="Z1827" s="87"/>
      <c r="AA1827" s="87"/>
      <c r="AB1827" s="87"/>
      <c r="AC1827" s="87"/>
      <c r="AD1827" s="87"/>
      <c r="AE1827" s="87"/>
      <c r="AF1827" s="87"/>
      <c r="AG1827" s="87"/>
      <c r="AH1827" s="87"/>
      <c r="AI1827" s="87"/>
      <c r="AJ1827" s="87"/>
      <c r="AK1827" s="87"/>
      <c r="AL1827" s="87"/>
      <c r="AM1827" s="87"/>
      <c r="AN1827" s="87"/>
      <c r="AO1827" s="87"/>
      <c r="AP1827" s="87"/>
      <c r="AQ1827" s="87"/>
      <c r="AR1827" s="87"/>
      <c r="AS1827" s="87"/>
      <c r="AT1827" s="87"/>
      <c r="AU1827" s="87"/>
      <c r="AV1827" s="87"/>
      <c r="AW1827" s="87"/>
      <c r="AX1827" s="87"/>
      <c r="AY1827" s="87"/>
      <c r="AZ1827" s="87"/>
      <c r="BA1827" s="87"/>
      <c r="BB1827" s="87"/>
      <c r="BC1827" s="87"/>
      <c r="BD1827" s="87"/>
      <c r="BE1827" s="87"/>
      <c r="BF1827" s="87"/>
      <c r="BG1827" s="87"/>
      <c r="BH1827" s="87"/>
      <c r="BI1827" s="87"/>
      <c r="BJ1827" s="87"/>
      <c r="BK1827" s="87"/>
      <c r="BL1827" s="87"/>
      <c r="BM1827" s="87"/>
      <c r="BN1827" s="87"/>
      <c r="BO1827" s="87"/>
      <c r="BP1827" s="87"/>
      <c r="BQ1827" s="87"/>
      <c r="BR1827" s="87"/>
      <c r="BS1827" s="63"/>
    </row>
    <row r="1828" spans="4:71" s="64" customFormat="1" ht="9.75" customHeight="1" x14ac:dyDescent="0.3">
      <c r="D1828" s="87"/>
      <c r="E1828" s="87"/>
      <c r="F1828" s="87"/>
      <c r="G1828" s="87"/>
      <c r="H1828" s="87"/>
      <c r="I1828" s="87"/>
      <c r="J1828" s="87"/>
      <c r="K1828" s="87"/>
      <c r="L1828" s="87"/>
      <c r="M1828" s="87"/>
      <c r="N1828" s="87"/>
      <c r="O1828" s="87"/>
      <c r="P1828" s="87"/>
      <c r="Q1828" s="87"/>
      <c r="R1828" s="87"/>
      <c r="S1828" s="87"/>
      <c r="T1828" s="87"/>
      <c r="U1828" s="87"/>
      <c r="V1828" s="87"/>
      <c r="W1828" s="87"/>
      <c r="X1828" s="87"/>
      <c r="Y1828" s="87"/>
      <c r="Z1828" s="87"/>
      <c r="AA1828" s="87"/>
      <c r="AB1828" s="87"/>
      <c r="AC1828" s="87"/>
      <c r="AD1828" s="87"/>
      <c r="AE1828" s="87"/>
      <c r="AF1828" s="87"/>
      <c r="AG1828" s="87"/>
      <c r="AH1828" s="87"/>
      <c r="AI1828" s="87"/>
      <c r="AJ1828" s="87"/>
      <c r="AK1828" s="87"/>
      <c r="AL1828" s="87"/>
      <c r="AM1828" s="87"/>
      <c r="AN1828" s="87"/>
      <c r="AO1828" s="87"/>
      <c r="AP1828" s="87"/>
      <c r="AQ1828" s="87"/>
      <c r="AR1828" s="87"/>
      <c r="AS1828" s="87"/>
      <c r="AT1828" s="87"/>
      <c r="AU1828" s="87"/>
      <c r="AV1828" s="87"/>
      <c r="AW1828" s="87"/>
      <c r="AX1828" s="87"/>
      <c r="AY1828" s="87"/>
      <c r="AZ1828" s="87"/>
      <c r="BA1828" s="87"/>
      <c r="BB1828" s="87"/>
      <c r="BC1828" s="87"/>
      <c r="BD1828" s="87"/>
      <c r="BE1828" s="87"/>
      <c r="BF1828" s="87"/>
      <c r="BG1828" s="87"/>
      <c r="BH1828" s="87"/>
      <c r="BI1828" s="87"/>
      <c r="BJ1828" s="87"/>
      <c r="BK1828" s="87"/>
      <c r="BL1828" s="87"/>
      <c r="BM1828" s="87"/>
      <c r="BN1828" s="87"/>
      <c r="BO1828" s="87"/>
      <c r="BP1828" s="87"/>
      <c r="BQ1828" s="87"/>
      <c r="BR1828" s="87"/>
      <c r="BS1828" s="63"/>
    </row>
    <row r="1829" spans="4:71" s="64" customFormat="1" ht="9.75" customHeight="1" x14ac:dyDescent="0.3">
      <c r="D1829" s="87"/>
      <c r="E1829" s="87"/>
      <c r="F1829" s="87"/>
      <c r="G1829" s="87"/>
      <c r="H1829" s="87"/>
      <c r="I1829" s="87"/>
      <c r="J1829" s="87"/>
      <c r="K1829" s="87"/>
      <c r="L1829" s="87"/>
      <c r="M1829" s="87"/>
      <c r="N1829" s="87"/>
      <c r="O1829" s="87"/>
      <c r="P1829" s="87"/>
      <c r="Q1829" s="87"/>
      <c r="R1829" s="87"/>
      <c r="S1829" s="87"/>
      <c r="T1829" s="87"/>
      <c r="U1829" s="87"/>
      <c r="V1829" s="87"/>
      <c r="W1829" s="87"/>
      <c r="X1829" s="87"/>
      <c r="Y1829" s="87"/>
      <c r="Z1829" s="87"/>
      <c r="AA1829" s="87"/>
      <c r="AB1829" s="87"/>
      <c r="AC1829" s="87"/>
      <c r="AD1829" s="87"/>
      <c r="AE1829" s="87"/>
      <c r="AF1829" s="87"/>
      <c r="AG1829" s="87"/>
      <c r="AH1829" s="87"/>
      <c r="AI1829" s="87"/>
      <c r="AJ1829" s="87"/>
      <c r="AK1829" s="87"/>
      <c r="AL1829" s="87"/>
      <c r="AM1829" s="87"/>
      <c r="AN1829" s="87"/>
      <c r="AO1829" s="87"/>
      <c r="AP1829" s="87"/>
      <c r="AQ1829" s="87"/>
      <c r="AR1829" s="87"/>
      <c r="AS1829" s="87"/>
      <c r="AT1829" s="87"/>
      <c r="AU1829" s="87"/>
      <c r="AV1829" s="87"/>
      <c r="AW1829" s="87"/>
      <c r="AX1829" s="87"/>
      <c r="AY1829" s="87"/>
      <c r="AZ1829" s="87"/>
      <c r="BA1829" s="87"/>
      <c r="BB1829" s="87"/>
      <c r="BC1829" s="87"/>
      <c r="BD1829" s="87"/>
      <c r="BE1829" s="87"/>
      <c r="BF1829" s="87"/>
      <c r="BG1829" s="87"/>
      <c r="BH1829" s="87"/>
      <c r="BI1829" s="87"/>
      <c r="BJ1829" s="87"/>
      <c r="BK1829" s="87"/>
      <c r="BL1829" s="87"/>
      <c r="BM1829" s="87"/>
      <c r="BN1829" s="87"/>
      <c r="BO1829" s="87"/>
      <c r="BP1829" s="87"/>
      <c r="BQ1829" s="87"/>
      <c r="BR1829" s="87"/>
      <c r="BS1829" s="63"/>
    </row>
    <row r="1830" spans="4:71" s="64" customFormat="1" ht="9.75" customHeight="1" x14ac:dyDescent="0.3">
      <c r="D1830" s="87"/>
      <c r="E1830" s="87"/>
      <c r="F1830" s="87"/>
      <c r="G1830" s="87"/>
      <c r="H1830" s="87"/>
      <c r="I1830" s="87"/>
      <c r="J1830" s="87"/>
      <c r="K1830" s="87"/>
      <c r="L1830" s="87"/>
      <c r="M1830" s="87"/>
      <c r="N1830" s="87"/>
      <c r="O1830" s="87"/>
      <c r="P1830" s="87"/>
      <c r="Q1830" s="87"/>
      <c r="R1830" s="87"/>
      <c r="S1830" s="87"/>
      <c r="T1830" s="87"/>
      <c r="U1830" s="87"/>
      <c r="V1830" s="87"/>
      <c r="W1830" s="87"/>
      <c r="X1830" s="87"/>
      <c r="Y1830" s="87"/>
      <c r="Z1830" s="87"/>
      <c r="AA1830" s="87"/>
      <c r="AB1830" s="87"/>
      <c r="AC1830" s="87"/>
      <c r="AD1830" s="87"/>
      <c r="AE1830" s="87"/>
      <c r="AF1830" s="87"/>
      <c r="AG1830" s="87"/>
      <c r="AH1830" s="87"/>
      <c r="AI1830" s="87"/>
      <c r="AJ1830" s="87"/>
      <c r="AK1830" s="87"/>
      <c r="AL1830" s="87"/>
      <c r="AM1830" s="87"/>
      <c r="AN1830" s="87"/>
      <c r="AO1830" s="87"/>
      <c r="AP1830" s="87"/>
      <c r="AQ1830" s="87"/>
      <c r="AR1830" s="87"/>
      <c r="AS1830" s="87"/>
      <c r="AT1830" s="87"/>
      <c r="AU1830" s="87"/>
      <c r="AV1830" s="87"/>
      <c r="AW1830" s="87"/>
      <c r="AX1830" s="87"/>
      <c r="AY1830" s="87"/>
      <c r="AZ1830" s="87"/>
      <c r="BA1830" s="87"/>
      <c r="BB1830" s="87"/>
      <c r="BC1830" s="87"/>
      <c r="BD1830" s="87"/>
      <c r="BE1830" s="87"/>
      <c r="BF1830" s="87"/>
      <c r="BG1830" s="87"/>
      <c r="BH1830" s="87"/>
      <c r="BI1830" s="87"/>
      <c r="BJ1830" s="87"/>
      <c r="BK1830" s="87"/>
      <c r="BL1830" s="87"/>
      <c r="BM1830" s="87"/>
      <c r="BN1830" s="87"/>
      <c r="BO1830" s="87"/>
      <c r="BP1830" s="87"/>
      <c r="BQ1830" s="87"/>
      <c r="BR1830" s="87"/>
      <c r="BS1830" s="63"/>
    </row>
    <row r="1831" spans="4:71" s="64" customFormat="1" ht="9.75" customHeight="1" x14ac:dyDescent="0.3">
      <c r="D1831" s="87"/>
      <c r="E1831" s="87"/>
      <c r="F1831" s="87"/>
      <c r="G1831" s="87"/>
      <c r="H1831" s="87"/>
      <c r="I1831" s="87"/>
      <c r="J1831" s="87"/>
      <c r="K1831" s="87"/>
      <c r="L1831" s="87"/>
      <c r="M1831" s="87"/>
      <c r="N1831" s="87"/>
      <c r="O1831" s="87"/>
      <c r="P1831" s="87"/>
      <c r="Q1831" s="87"/>
      <c r="R1831" s="87"/>
      <c r="S1831" s="87"/>
      <c r="T1831" s="87"/>
      <c r="U1831" s="87"/>
      <c r="V1831" s="87"/>
      <c r="W1831" s="87"/>
      <c r="X1831" s="87"/>
      <c r="Y1831" s="87"/>
      <c r="Z1831" s="87"/>
      <c r="AA1831" s="87"/>
      <c r="AB1831" s="87"/>
      <c r="AC1831" s="87"/>
      <c r="AD1831" s="87"/>
      <c r="AE1831" s="87"/>
      <c r="AF1831" s="87"/>
      <c r="AG1831" s="87"/>
      <c r="AH1831" s="87"/>
      <c r="AI1831" s="87"/>
      <c r="AJ1831" s="87"/>
      <c r="AK1831" s="87"/>
      <c r="AL1831" s="87"/>
      <c r="AM1831" s="87"/>
      <c r="AN1831" s="87"/>
      <c r="AO1831" s="87"/>
      <c r="AP1831" s="87"/>
      <c r="AQ1831" s="87"/>
      <c r="AR1831" s="87"/>
      <c r="AS1831" s="87"/>
      <c r="AT1831" s="87"/>
      <c r="AU1831" s="87"/>
      <c r="AV1831" s="87"/>
      <c r="AW1831" s="87"/>
      <c r="AX1831" s="87"/>
      <c r="AY1831" s="87"/>
      <c r="AZ1831" s="87"/>
      <c r="BA1831" s="87"/>
      <c r="BB1831" s="87"/>
      <c r="BC1831" s="87"/>
      <c r="BD1831" s="87"/>
      <c r="BE1831" s="87"/>
      <c r="BF1831" s="87"/>
      <c r="BG1831" s="87"/>
      <c r="BH1831" s="87"/>
      <c r="BI1831" s="87"/>
      <c r="BJ1831" s="87"/>
      <c r="BK1831" s="87"/>
      <c r="BL1831" s="87"/>
      <c r="BM1831" s="87"/>
      <c r="BN1831" s="87"/>
      <c r="BO1831" s="87"/>
      <c r="BP1831" s="87"/>
      <c r="BQ1831" s="87"/>
      <c r="BR1831" s="87"/>
      <c r="BS1831" s="63"/>
    </row>
    <row r="1832" spans="4:71" s="64" customFormat="1" ht="9.75" customHeight="1" x14ac:dyDescent="0.3">
      <c r="D1832" s="87"/>
      <c r="E1832" s="87"/>
      <c r="F1832" s="87"/>
      <c r="G1832" s="87"/>
      <c r="H1832" s="87"/>
      <c r="I1832" s="87"/>
      <c r="J1832" s="87"/>
      <c r="K1832" s="87"/>
      <c r="L1832" s="87"/>
      <c r="M1832" s="87"/>
      <c r="N1832" s="87"/>
      <c r="O1832" s="87"/>
      <c r="P1832" s="87"/>
      <c r="Q1832" s="87"/>
      <c r="R1832" s="87"/>
      <c r="S1832" s="87"/>
      <c r="T1832" s="87"/>
      <c r="U1832" s="87"/>
      <c r="V1832" s="87"/>
      <c r="W1832" s="87"/>
      <c r="X1832" s="87"/>
      <c r="Y1832" s="87"/>
      <c r="Z1832" s="87"/>
      <c r="AA1832" s="87"/>
      <c r="AB1832" s="87"/>
      <c r="AC1832" s="87"/>
      <c r="AD1832" s="87"/>
      <c r="AE1832" s="87"/>
      <c r="AF1832" s="87"/>
      <c r="AG1832" s="87"/>
      <c r="AH1832" s="87"/>
      <c r="AI1832" s="87"/>
      <c r="AJ1832" s="87"/>
      <c r="AK1832" s="87"/>
      <c r="AL1832" s="87"/>
      <c r="AM1832" s="87"/>
      <c r="AN1832" s="87"/>
      <c r="AO1832" s="87"/>
      <c r="AP1832" s="87"/>
      <c r="AQ1832" s="87"/>
      <c r="AR1832" s="87"/>
      <c r="AS1832" s="87"/>
      <c r="AT1832" s="87"/>
      <c r="AU1832" s="87"/>
      <c r="AV1832" s="87"/>
      <c r="AW1832" s="87"/>
      <c r="AX1832" s="87"/>
      <c r="AY1832" s="87"/>
      <c r="AZ1832" s="87"/>
      <c r="BA1832" s="87"/>
      <c r="BB1832" s="87"/>
      <c r="BC1832" s="87"/>
      <c r="BD1832" s="87"/>
      <c r="BE1832" s="87"/>
      <c r="BF1832" s="87"/>
      <c r="BG1832" s="87"/>
      <c r="BH1832" s="87"/>
      <c r="BI1832" s="87"/>
      <c r="BJ1832" s="87"/>
      <c r="BK1832" s="87"/>
      <c r="BL1832" s="87"/>
      <c r="BM1832" s="87"/>
      <c r="BN1832" s="87"/>
      <c r="BO1832" s="87"/>
      <c r="BP1832" s="87"/>
      <c r="BQ1832" s="87"/>
      <c r="BR1832" s="87"/>
      <c r="BS1832" s="63"/>
    </row>
    <row r="1833" spans="4:71" s="64" customFormat="1" ht="9.75" customHeight="1" x14ac:dyDescent="0.3">
      <c r="D1833" s="87"/>
      <c r="E1833" s="87"/>
      <c r="F1833" s="87"/>
      <c r="G1833" s="87"/>
      <c r="H1833" s="87"/>
      <c r="I1833" s="87"/>
      <c r="J1833" s="87"/>
      <c r="K1833" s="87"/>
      <c r="L1833" s="87"/>
      <c r="M1833" s="87"/>
      <c r="N1833" s="87"/>
      <c r="O1833" s="87"/>
      <c r="P1833" s="87"/>
      <c r="Q1833" s="87"/>
      <c r="R1833" s="87"/>
      <c r="S1833" s="87"/>
      <c r="T1833" s="87"/>
      <c r="U1833" s="87"/>
      <c r="V1833" s="87"/>
      <c r="W1833" s="87"/>
      <c r="X1833" s="87"/>
      <c r="Y1833" s="87"/>
      <c r="Z1833" s="87"/>
      <c r="AA1833" s="87"/>
      <c r="AB1833" s="87"/>
      <c r="AC1833" s="87"/>
      <c r="AD1833" s="87"/>
      <c r="AE1833" s="87"/>
      <c r="AF1833" s="87"/>
      <c r="AG1833" s="87"/>
      <c r="AH1833" s="87"/>
      <c r="AI1833" s="87"/>
      <c r="AJ1833" s="87"/>
      <c r="AK1833" s="87"/>
      <c r="AL1833" s="87"/>
      <c r="AM1833" s="87"/>
      <c r="AN1833" s="87"/>
      <c r="AO1833" s="87"/>
      <c r="AP1833" s="87"/>
      <c r="AQ1833" s="87"/>
      <c r="AR1833" s="87"/>
      <c r="AS1833" s="87"/>
      <c r="AT1833" s="87"/>
      <c r="AU1833" s="87"/>
      <c r="AV1833" s="87"/>
      <c r="AW1833" s="87"/>
      <c r="AX1833" s="87"/>
      <c r="AY1833" s="87"/>
      <c r="AZ1833" s="87"/>
      <c r="BA1833" s="87"/>
      <c r="BB1833" s="87"/>
      <c r="BC1833" s="87"/>
      <c r="BD1833" s="87"/>
      <c r="BE1833" s="87"/>
      <c r="BF1833" s="87"/>
      <c r="BG1833" s="87"/>
      <c r="BH1833" s="87"/>
      <c r="BI1833" s="87"/>
      <c r="BJ1833" s="87"/>
      <c r="BK1833" s="87"/>
      <c r="BL1833" s="87"/>
      <c r="BM1833" s="87"/>
      <c r="BN1833" s="87"/>
      <c r="BO1833" s="87"/>
      <c r="BP1833" s="87"/>
      <c r="BQ1833" s="87"/>
      <c r="BR1833" s="87"/>
      <c r="BS1833" s="63"/>
    </row>
    <row r="1834" spans="4:71" s="64" customFormat="1" ht="9.75" customHeight="1" x14ac:dyDescent="0.3">
      <c r="D1834" s="87"/>
      <c r="E1834" s="87"/>
      <c r="F1834" s="87"/>
      <c r="G1834" s="87"/>
      <c r="H1834" s="87"/>
      <c r="I1834" s="87"/>
      <c r="J1834" s="87"/>
      <c r="K1834" s="87"/>
      <c r="L1834" s="87"/>
      <c r="M1834" s="87"/>
      <c r="N1834" s="87"/>
      <c r="O1834" s="87"/>
      <c r="P1834" s="87"/>
      <c r="Q1834" s="87"/>
      <c r="R1834" s="87"/>
      <c r="S1834" s="87"/>
      <c r="T1834" s="87"/>
      <c r="U1834" s="87"/>
      <c r="V1834" s="87"/>
      <c r="W1834" s="87"/>
      <c r="X1834" s="87"/>
      <c r="Y1834" s="87"/>
      <c r="Z1834" s="87"/>
      <c r="AA1834" s="87"/>
      <c r="AB1834" s="87"/>
      <c r="AC1834" s="87"/>
      <c r="AD1834" s="87"/>
      <c r="AE1834" s="87"/>
      <c r="AF1834" s="87"/>
      <c r="AG1834" s="87"/>
      <c r="AH1834" s="87"/>
      <c r="AI1834" s="87"/>
      <c r="AJ1834" s="87"/>
      <c r="AK1834" s="87"/>
      <c r="AL1834" s="87"/>
      <c r="AM1834" s="87"/>
      <c r="AN1834" s="87"/>
      <c r="AO1834" s="87"/>
      <c r="AP1834" s="87"/>
      <c r="AQ1834" s="87"/>
      <c r="AR1834" s="87"/>
      <c r="AS1834" s="87"/>
      <c r="AT1834" s="87"/>
      <c r="AU1834" s="87"/>
      <c r="AV1834" s="87"/>
      <c r="AW1834" s="87"/>
      <c r="AX1834" s="87"/>
      <c r="AY1834" s="87"/>
      <c r="AZ1834" s="87"/>
      <c r="BA1834" s="87"/>
      <c r="BB1834" s="87"/>
      <c r="BC1834" s="87"/>
      <c r="BD1834" s="87"/>
      <c r="BE1834" s="87"/>
      <c r="BF1834" s="87"/>
      <c r="BG1834" s="87"/>
      <c r="BH1834" s="87"/>
      <c r="BI1834" s="87"/>
      <c r="BJ1834" s="87"/>
      <c r="BK1834" s="87"/>
      <c r="BL1834" s="87"/>
      <c r="BM1834" s="87"/>
      <c r="BN1834" s="87"/>
      <c r="BO1834" s="87"/>
      <c r="BP1834" s="87"/>
      <c r="BQ1834" s="87"/>
      <c r="BR1834" s="87"/>
      <c r="BS1834" s="63"/>
    </row>
    <row r="1835" spans="4:71" s="64" customFormat="1" ht="9.75" customHeight="1" x14ac:dyDescent="0.3">
      <c r="D1835" s="87"/>
      <c r="E1835" s="87"/>
      <c r="F1835" s="87"/>
      <c r="G1835" s="87"/>
      <c r="H1835" s="87"/>
      <c r="I1835" s="87"/>
      <c r="J1835" s="87"/>
      <c r="K1835" s="87"/>
      <c r="L1835" s="87"/>
      <c r="M1835" s="87"/>
      <c r="N1835" s="87"/>
      <c r="O1835" s="87"/>
      <c r="P1835" s="87"/>
      <c r="Q1835" s="87"/>
      <c r="R1835" s="87"/>
      <c r="S1835" s="87"/>
      <c r="T1835" s="87"/>
      <c r="U1835" s="87"/>
      <c r="V1835" s="87"/>
      <c r="W1835" s="87"/>
      <c r="X1835" s="87"/>
      <c r="Y1835" s="87"/>
      <c r="Z1835" s="87"/>
      <c r="AA1835" s="87"/>
      <c r="AB1835" s="87"/>
      <c r="AC1835" s="87"/>
      <c r="AD1835" s="87"/>
      <c r="AE1835" s="87"/>
      <c r="AF1835" s="87"/>
      <c r="AG1835" s="87"/>
      <c r="AH1835" s="87"/>
      <c r="AI1835" s="87"/>
      <c r="AJ1835" s="87"/>
      <c r="AK1835" s="87"/>
      <c r="AL1835" s="87"/>
      <c r="AM1835" s="87"/>
      <c r="AN1835" s="87"/>
      <c r="AO1835" s="87"/>
      <c r="AP1835" s="87"/>
      <c r="AQ1835" s="87"/>
      <c r="AR1835" s="87"/>
      <c r="AS1835" s="87"/>
      <c r="AT1835" s="87"/>
      <c r="AU1835" s="87"/>
      <c r="AV1835" s="87"/>
      <c r="AW1835" s="87"/>
      <c r="AX1835" s="87"/>
      <c r="AY1835" s="87"/>
      <c r="AZ1835" s="87"/>
      <c r="BA1835" s="87"/>
      <c r="BB1835" s="87"/>
      <c r="BC1835" s="87"/>
      <c r="BD1835" s="87"/>
      <c r="BE1835" s="87"/>
      <c r="BF1835" s="87"/>
      <c r="BG1835" s="87"/>
      <c r="BH1835" s="87"/>
      <c r="BI1835" s="87"/>
      <c r="BJ1835" s="87"/>
      <c r="BK1835" s="87"/>
      <c r="BL1835" s="87"/>
      <c r="BM1835" s="87"/>
      <c r="BN1835" s="87"/>
      <c r="BO1835" s="87"/>
      <c r="BP1835" s="87"/>
      <c r="BQ1835" s="87"/>
      <c r="BR1835" s="87"/>
      <c r="BS1835" s="63"/>
    </row>
    <row r="1836" spans="4:71" s="64" customFormat="1" ht="9.75" customHeight="1" x14ac:dyDescent="0.3">
      <c r="D1836" s="87"/>
      <c r="E1836" s="87"/>
      <c r="F1836" s="87"/>
      <c r="G1836" s="87"/>
      <c r="H1836" s="87"/>
      <c r="I1836" s="87"/>
      <c r="J1836" s="87"/>
      <c r="K1836" s="87"/>
      <c r="L1836" s="87"/>
      <c r="M1836" s="87"/>
      <c r="N1836" s="87"/>
      <c r="O1836" s="87"/>
      <c r="P1836" s="87"/>
      <c r="Q1836" s="87"/>
      <c r="R1836" s="87"/>
      <c r="S1836" s="87"/>
      <c r="T1836" s="87"/>
      <c r="U1836" s="87"/>
      <c r="V1836" s="87"/>
      <c r="W1836" s="87"/>
      <c r="X1836" s="87"/>
      <c r="Y1836" s="87"/>
      <c r="Z1836" s="87"/>
      <c r="AA1836" s="87"/>
      <c r="AB1836" s="87"/>
      <c r="AC1836" s="87"/>
      <c r="AD1836" s="87"/>
      <c r="AE1836" s="87"/>
      <c r="AF1836" s="87"/>
      <c r="AG1836" s="87"/>
      <c r="AH1836" s="87"/>
      <c r="AI1836" s="87"/>
      <c r="AJ1836" s="87"/>
      <c r="AK1836" s="87"/>
      <c r="AL1836" s="87"/>
      <c r="AM1836" s="87"/>
      <c r="AN1836" s="87"/>
      <c r="AO1836" s="87"/>
      <c r="AP1836" s="87"/>
      <c r="AQ1836" s="87"/>
      <c r="AR1836" s="87"/>
      <c r="AS1836" s="87"/>
      <c r="AT1836" s="87"/>
      <c r="AU1836" s="87"/>
      <c r="AV1836" s="87"/>
      <c r="AW1836" s="87"/>
      <c r="AX1836" s="87"/>
      <c r="AY1836" s="87"/>
      <c r="AZ1836" s="87"/>
      <c r="BA1836" s="87"/>
      <c r="BB1836" s="87"/>
      <c r="BC1836" s="87"/>
      <c r="BD1836" s="87"/>
      <c r="BE1836" s="87"/>
      <c r="BF1836" s="87"/>
      <c r="BG1836" s="87"/>
      <c r="BH1836" s="87"/>
      <c r="BI1836" s="87"/>
      <c r="BJ1836" s="87"/>
      <c r="BK1836" s="87"/>
      <c r="BL1836" s="87"/>
      <c r="BM1836" s="87"/>
      <c r="BN1836" s="87"/>
      <c r="BO1836" s="87"/>
      <c r="BP1836" s="87"/>
      <c r="BQ1836" s="87"/>
      <c r="BR1836" s="87"/>
      <c r="BS1836" s="63"/>
    </row>
    <row r="1837" spans="4:71" s="64" customFormat="1" ht="9.75" customHeight="1" x14ac:dyDescent="0.3">
      <c r="D1837" s="87"/>
      <c r="E1837" s="87"/>
      <c r="F1837" s="87"/>
      <c r="G1837" s="87"/>
      <c r="H1837" s="87"/>
      <c r="I1837" s="87"/>
      <c r="J1837" s="87"/>
      <c r="K1837" s="87"/>
      <c r="L1837" s="87"/>
      <c r="M1837" s="87"/>
      <c r="N1837" s="87"/>
      <c r="O1837" s="87"/>
      <c r="P1837" s="87"/>
      <c r="Q1837" s="87"/>
      <c r="R1837" s="87"/>
      <c r="S1837" s="87"/>
      <c r="T1837" s="87"/>
      <c r="U1837" s="87"/>
      <c r="V1837" s="87"/>
      <c r="W1837" s="87"/>
      <c r="X1837" s="87"/>
      <c r="Y1837" s="87"/>
      <c r="Z1837" s="87"/>
      <c r="AA1837" s="87"/>
      <c r="AB1837" s="87"/>
      <c r="AC1837" s="87"/>
      <c r="AD1837" s="87"/>
      <c r="AE1837" s="87"/>
      <c r="AF1837" s="87"/>
      <c r="AG1837" s="87"/>
      <c r="AH1837" s="87"/>
      <c r="AI1837" s="87"/>
      <c r="AJ1837" s="87"/>
      <c r="AK1837" s="87"/>
      <c r="AL1837" s="87"/>
      <c r="AM1837" s="87"/>
      <c r="AN1837" s="87"/>
      <c r="AO1837" s="87"/>
      <c r="AP1837" s="87"/>
      <c r="AQ1837" s="87"/>
      <c r="AR1837" s="87"/>
      <c r="AS1837" s="87"/>
      <c r="AT1837" s="87"/>
      <c r="AU1837" s="87"/>
      <c r="AV1837" s="87"/>
      <c r="AW1837" s="87"/>
      <c r="AX1837" s="87"/>
      <c r="AY1837" s="87"/>
      <c r="AZ1837" s="87"/>
      <c r="BA1837" s="87"/>
      <c r="BB1837" s="87"/>
      <c r="BC1837" s="87"/>
      <c r="BD1837" s="87"/>
      <c r="BE1837" s="87"/>
      <c r="BF1837" s="87"/>
      <c r="BG1837" s="87"/>
      <c r="BH1837" s="87"/>
      <c r="BI1837" s="87"/>
      <c r="BJ1837" s="87"/>
      <c r="BK1837" s="87"/>
      <c r="BL1837" s="87"/>
      <c r="BM1837" s="87"/>
      <c r="BN1837" s="87"/>
      <c r="BO1837" s="87"/>
      <c r="BP1837" s="87"/>
      <c r="BQ1837" s="87"/>
      <c r="BR1837" s="87"/>
      <c r="BS1837" s="63"/>
    </row>
    <row r="1838" spans="4:71" s="64" customFormat="1" ht="9.75" customHeight="1" x14ac:dyDescent="0.3">
      <c r="D1838" s="87"/>
      <c r="E1838" s="87"/>
      <c r="F1838" s="87"/>
      <c r="G1838" s="87"/>
      <c r="H1838" s="87"/>
      <c r="I1838" s="87"/>
      <c r="J1838" s="87"/>
      <c r="K1838" s="87"/>
      <c r="L1838" s="87"/>
      <c r="M1838" s="87"/>
      <c r="N1838" s="87"/>
      <c r="O1838" s="87"/>
      <c r="P1838" s="87"/>
      <c r="Q1838" s="87"/>
      <c r="R1838" s="87"/>
      <c r="S1838" s="87"/>
      <c r="T1838" s="87"/>
      <c r="U1838" s="87"/>
      <c r="V1838" s="87"/>
      <c r="W1838" s="87"/>
      <c r="X1838" s="87"/>
      <c r="Y1838" s="87"/>
      <c r="Z1838" s="87"/>
      <c r="AA1838" s="87"/>
      <c r="AB1838" s="87"/>
      <c r="AC1838" s="87"/>
      <c r="AD1838" s="87"/>
      <c r="AE1838" s="87"/>
      <c r="AF1838" s="87"/>
      <c r="AG1838" s="87"/>
      <c r="AH1838" s="87"/>
      <c r="AI1838" s="87"/>
      <c r="AJ1838" s="87"/>
      <c r="AK1838" s="87"/>
      <c r="AL1838" s="87"/>
      <c r="AM1838" s="87"/>
      <c r="AN1838" s="87"/>
      <c r="AO1838" s="87"/>
      <c r="AP1838" s="87"/>
      <c r="AQ1838" s="87"/>
      <c r="AR1838" s="87"/>
      <c r="AS1838" s="87"/>
      <c r="AT1838" s="87"/>
      <c r="AU1838" s="87"/>
      <c r="AV1838" s="87"/>
      <c r="AW1838" s="87"/>
      <c r="AX1838" s="87"/>
      <c r="AY1838" s="87"/>
      <c r="AZ1838" s="87"/>
      <c r="BA1838" s="87"/>
      <c r="BB1838" s="87"/>
      <c r="BC1838" s="87"/>
      <c r="BD1838" s="87"/>
      <c r="BE1838" s="87"/>
      <c r="BF1838" s="87"/>
      <c r="BG1838" s="87"/>
      <c r="BH1838" s="87"/>
      <c r="BI1838" s="87"/>
      <c r="BJ1838" s="87"/>
      <c r="BK1838" s="87"/>
      <c r="BL1838" s="87"/>
      <c r="BM1838" s="87"/>
      <c r="BN1838" s="87"/>
      <c r="BO1838" s="87"/>
      <c r="BP1838" s="87"/>
      <c r="BQ1838" s="87"/>
      <c r="BR1838" s="87"/>
      <c r="BS1838" s="63"/>
    </row>
    <row r="1839" spans="4:71" s="64" customFormat="1" ht="9.75" customHeight="1" x14ac:dyDescent="0.3">
      <c r="D1839" s="87"/>
      <c r="E1839" s="87"/>
      <c r="F1839" s="87"/>
      <c r="G1839" s="87"/>
      <c r="H1839" s="87"/>
      <c r="I1839" s="87"/>
      <c r="J1839" s="87"/>
      <c r="K1839" s="87"/>
      <c r="L1839" s="87"/>
      <c r="M1839" s="87"/>
      <c r="N1839" s="87"/>
      <c r="O1839" s="87"/>
      <c r="P1839" s="87"/>
      <c r="Q1839" s="87"/>
      <c r="R1839" s="87"/>
      <c r="S1839" s="87"/>
      <c r="T1839" s="87"/>
      <c r="U1839" s="87"/>
      <c r="V1839" s="87"/>
      <c r="W1839" s="87"/>
      <c r="X1839" s="87"/>
      <c r="Y1839" s="87"/>
      <c r="Z1839" s="87"/>
      <c r="AA1839" s="87"/>
      <c r="AB1839" s="87"/>
      <c r="AC1839" s="87"/>
      <c r="AD1839" s="87"/>
      <c r="AE1839" s="87"/>
      <c r="AF1839" s="87"/>
      <c r="AG1839" s="87"/>
      <c r="AH1839" s="87"/>
      <c r="AI1839" s="87"/>
      <c r="AJ1839" s="87"/>
      <c r="AK1839" s="87"/>
      <c r="AL1839" s="87"/>
      <c r="AM1839" s="87"/>
      <c r="AN1839" s="87"/>
      <c r="AO1839" s="87"/>
      <c r="AP1839" s="87"/>
      <c r="AQ1839" s="87"/>
      <c r="AR1839" s="87"/>
      <c r="AS1839" s="87"/>
      <c r="AT1839" s="87"/>
      <c r="AU1839" s="87"/>
      <c r="AV1839" s="87"/>
      <c r="AW1839" s="87"/>
      <c r="AX1839" s="87"/>
      <c r="AY1839" s="87"/>
      <c r="AZ1839" s="87"/>
      <c r="BA1839" s="87"/>
      <c r="BB1839" s="87"/>
      <c r="BC1839" s="87"/>
      <c r="BD1839" s="87"/>
      <c r="BE1839" s="87"/>
      <c r="BF1839" s="87"/>
      <c r="BG1839" s="87"/>
      <c r="BH1839" s="87"/>
      <c r="BI1839" s="87"/>
      <c r="BJ1839" s="87"/>
      <c r="BK1839" s="87"/>
      <c r="BL1839" s="87"/>
      <c r="BM1839" s="87"/>
      <c r="BN1839" s="87"/>
      <c r="BO1839" s="87"/>
      <c r="BP1839" s="87"/>
      <c r="BQ1839" s="87"/>
      <c r="BR1839" s="87"/>
      <c r="BS1839" s="63"/>
    </row>
    <row r="1840" spans="4:71" s="64" customFormat="1" ht="9.75" customHeight="1" x14ac:dyDescent="0.3">
      <c r="D1840" s="87"/>
      <c r="E1840" s="87"/>
      <c r="F1840" s="87"/>
      <c r="G1840" s="87"/>
      <c r="H1840" s="87"/>
      <c r="I1840" s="87"/>
      <c r="J1840" s="87"/>
      <c r="K1840" s="87"/>
      <c r="L1840" s="87"/>
      <c r="M1840" s="87"/>
      <c r="N1840" s="87"/>
      <c r="O1840" s="87"/>
      <c r="P1840" s="87"/>
      <c r="Q1840" s="87"/>
      <c r="R1840" s="87"/>
      <c r="S1840" s="87"/>
      <c r="T1840" s="87"/>
      <c r="U1840" s="87"/>
      <c r="V1840" s="87"/>
      <c r="W1840" s="87"/>
      <c r="X1840" s="87"/>
      <c r="Y1840" s="87"/>
      <c r="Z1840" s="87"/>
      <c r="AA1840" s="87"/>
      <c r="AB1840" s="87"/>
      <c r="AC1840" s="87"/>
      <c r="AD1840" s="87"/>
      <c r="AE1840" s="87"/>
      <c r="AF1840" s="87"/>
      <c r="AG1840" s="87"/>
      <c r="AH1840" s="87"/>
      <c r="AI1840" s="87"/>
      <c r="AJ1840" s="87"/>
      <c r="AK1840" s="87"/>
      <c r="AL1840" s="87"/>
      <c r="AM1840" s="87"/>
      <c r="AN1840" s="87"/>
      <c r="AO1840" s="87"/>
      <c r="AP1840" s="87"/>
      <c r="AQ1840" s="87"/>
      <c r="AR1840" s="87"/>
      <c r="AS1840" s="87"/>
      <c r="AT1840" s="87"/>
      <c r="AU1840" s="87"/>
      <c r="AV1840" s="87"/>
      <c r="AW1840" s="87"/>
      <c r="AX1840" s="87"/>
      <c r="AY1840" s="87"/>
      <c r="AZ1840" s="87"/>
      <c r="BA1840" s="87"/>
      <c r="BB1840" s="87"/>
      <c r="BC1840" s="87"/>
      <c r="BD1840" s="87"/>
      <c r="BE1840" s="87"/>
      <c r="BF1840" s="87"/>
      <c r="BG1840" s="87"/>
      <c r="BH1840" s="87"/>
      <c r="BI1840" s="87"/>
      <c r="BJ1840" s="87"/>
      <c r="BK1840" s="87"/>
      <c r="BL1840" s="87"/>
      <c r="BM1840" s="87"/>
      <c r="BN1840" s="87"/>
      <c r="BO1840" s="87"/>
      <c r="BP1840" s="87"/>
      <c r="BQ1840" s="87"/>
      <c r="BR1840" s="87"/>
      <c r="BS1840" s="63"/>
    </row>
    <row r="1841" spans="4:71" s="64" customFormat="1" ht="9.75" customHeight="1" x14ac:dyDescent="0.3">
      <c r="D1841" s="87"/>
      <c r="E1841" s="87"/>
      <c r="F1841" s="87"/>
      <c r="G1841" s="87"/>
      <c r="H1841" s="87"/>
      <c r="I1841" s="87"/>
      <c r="J1841" s="87"/>
      <c r="K1841" s="87"/>
      <c r="L1841" s="87"/>
      <c r="M1841" s="87"/>
      <c r="N1841" s="87"/>
      <c r="O1841" s="87"/>
      <c r="P1841" s="87"/>
      <c r="Q1841" s="87"/>
      <c r="R1841" s="87"/>
      <c r="S1841" s="87"/>
      <c r="T1841" s="87"/>
      <c r="U1841" s="87"/>
      <c r="V1841" s="87"/>
      <c r="W1841" s="87"/>
      <c r="X1841" s="87"/>
      <c r="Y1841" s="87"/>
      <c r="Z1841" s="87"/>
      <c r="AA1841" s="87"/>
      <c r="AB1841" s="87"/>
      <c r="AC1841" s="87"/>
      <c r="AD1841" s="87"/>
      <c r="AE1841" s="87"/>
      <c r="AF1841" s="87"/>
      <c r="AG1841" s="87"/>
      <c r="AH1841" s="87"/>
      <c r="AI1841" s="87"/>
      <c r="AJ1841" s="87"/>
      <c r="AK1841" s="87"/>
      <c r="AL1841" s="87"/>
      <c r="AM1841" s="87"/>
      <c r="AN1841" s="87"/>
      <c r="AO1841" s="87"/>
      <c r="AP1841" s="87"/>
      <c r="AQ1841" s="87"/>
      <c r="AR1841" s="87"/>
      <c r="AS1841" s="87"/>
      <c r="AT1841" s="87"/>
      <c r="AU1841" s="87"/>
      <c r="AV1841" s="87"/>
      <c r="AW1841" s="87"/>
      <c r="AX1841" s="87"/>
      <c r="AY1841" s="87"/>
      <c r="AZ1841" s="87"/>
      <c r="BA1841" s="87"/>
      <c r="BB1841" s="87"/>
      <c r="BC1841" s="87"/>
      <c r="BD1841" s="87"/>
      <c r="BE1841" s="87"/>
      <c r="BF1841" s="87"/>
      <c r="BG1841" s="87"/>
      <c r="BH1841" s="87"/>
      <c r="BI1841" s="87"/>
      <c r="BJ1841" s="87"/>
      <c r="BK1841" s="87"/>
      <c r="BL1841" s="87"/>
      <c r="BM1841" s="87"/>
      <c r="BN1841" s="87"/>
      <c r="BO1841" s="87"/>
      <c r="BP1841" s="87"/>
      <c r="BQ1841" s="87"/>
      <c r="BR1841" s="87"/>
      <c r="BS1841" s="63"/>
    </row>
    <row r="1842" spans="4:71" s="64" customFormat="1" ht="9.75" customHeight="1" x14ac:dyDescent="0.3">
      <c r="D1842" s="87"/>
      <c r="E1842" s="87"/>
      <c r="F1842" s="87"/>
      <c r="G1842" s="87"/>
      <c r="H1842" s="87"/>
      <c r="I1842" s="87"/>
      <c r="J1842" s="87"/>
      <c r="K1842" s="87"/>
      <c r="L1842" s="87"/>
      <c r="M1842" s="87"/>
      <c r="N1842" s="87"/>
      <c r="O1842" s="87"/>
      <c r="P1842" s="87"/>
      <c r="Q1842" s="87"/>
      <c r="R1842" s="87"/>
      <c r="S1842" s="87"/>
      <c r="T1842" s="87"/>
      <c r="U1842" s="87"/>
      <c r="V1842" s="87"/>
      <c r="W1842" s="87"/>
      <c r="X1842" s="87"/>
      <c r="Y1842" s="87"/>
      <c r="Z1842" s="87"/>
      <c r="AA1842" s="87"/>
      <c r="AB1842" s="87"/>
      <c r="AC1842" s="87"/>
      <c r="AD1842" s="87"/>
      <c r="AE1842" s="87"/>
      <c r="AF1842" s="87"/>
      <c r="AG1842" s="87"/>
      <c r="AH1842" s="87"/>
      <c r="AI1842" s="87"/>
      <c r="AJ1842" s="87"/>
      <c r="AK1842" s="87"/>
      <c r="AL1842" s="87"/>
      <c r="AM1842" s="87"/>
      <c r="AN1842" s="87"/>
      <c r="AO1842" s="87"/>
      <c r="AP1842" s="87"/>
      <c r="AQ1842" s="87"/>
      <c r="AR1842" s="87"/>
      <c r="AS1842" s="87"/>
      <c r="AT1842" s="87"/>
      <c r="AU1842" s="87"/>
      <c r="AV1842" s="87"/>
      <c r="AW1842" s="87"/>
      <c r="AX1842" s="87"/>
      <c r="AY1842" s="87"/>
      <c r="AZ1842" s="87"/>
      <c r="BA1842" s="87"/>
      <c r="BB1842" s="87"/>
      <c r="BC1842" s="87"/>
      <c r="BD1842" s="87"/>
      <c r="BE1842" s="87"/>
      <c r="BF1842" s="87"/>
      <c r="BG1842" s="87"/>
      <c r="BH1842" s="87"/>
      <c r="BI1842" s="87"/>
      <c r="BJ1842" s="87"/>
      <c r="BK1842" s="87"/>
      <c r="BL1842" s="87"/>
      <c r="BM1842" s="87"/>
      <c r="BN1842" s="87"/>
      <c r="BO1842" s="87"/>
      <c r="BP1842" s="87"/>
      <c r="BQ1842" s="87"/>
      <c r="BR1842" s="87"/>
      <c r="BS1842" s="63"/>
    </row>
    <row r="1843" spans="4:71" s="64" customFormat="1" ht="9.75" customHeight="1" x14ac:dyDescent="0.3">
      <c r="D1843" s="87"/>
      <c r="E1843" s="87"/>
      <c r="F1843" s="87"/>
      <c r="G1843" s="87"/>
      <c r="H1843" s="87"/>
      <c r="I1843" s="87"/>
      <c r="J1843" s="87"/>
      <c r="K1843" s="87"/>
      <c r="L1843" s="87"/>
      <c r="M1843" s="87"/>
      <c r="N1843" s="87"/>
      <c r="O1843" s="87"/>
      <c r="P1843" s="87"/>
      <c r="Q1843" s="87"/>
      <c r="R1843" s="87"/>
      <c r="S1843" s="87"/>
      <c r="T1843" s="87"/>
      <c r="U1843" s="87"/>
      <c r="V1843" s="87"/>
      <c r="W1843" s="87"/>
      <c r="X1843" s="87"/>
      <c r="Y1843" s="87"/>
      <c r="Z1843" s="87"/>
      <c r="AA1843" s="87"/>
      <c r="AB1843" s="87"/>
      <c r="AC1843" s="87"/>
      <c r="AD1843" s="87"/>
      <c r="AE1843" s="87"/>
      <c r="AF1843" s="87"/>
      <c r="AG1843" s="87"/>
      <c r="AH1843" s="87"/>
      <c r="AI1843" s="87"/>
      <c r="AJ1843" s="87"/>
      <c r="AK1843" s="87"/>
      <c r="AL1843" s="87"/>
      <c r="AM1843" s="87"/>
      <c r="AN1843" s="87"/>
      <c r="AO1843" s="87"/>
      <c r="AP1843" s="87"/>
      <c r="AQ1843" s="87"/>
      <c r="AR1843" s="87"/>
      <c r="AS1843" s="87"/>
      <c r="AT1843" s="87"/>
      <c r="AU1843" s="87"/>
      <c r="AV1843" s="87"/>
      <c r="AW1843" s="87"/>
      <c r="AX1843" s="87"/>
      <c r="AY1843" s="87"/>
      <c r="AZ1843" s="87"/>
      <c r="BA1843" s="87"/>
      <c r="BB1843" s="87"/>
      <c r="BC1843" s="87"/>
      <c r="BD1843" s="87"/>
      <c r="BE1843" s="87"/>
      <c r="BF1843" s="87"/>
      <c r="BG1843" s="87"/>
      <c r="BH1843" s="87"/>
      <c r="BI1843" s="87"/>
      <c r="BJ1843" s="87"/>
      <c r="BK1843" s="87"/>
      <c r="BL1843" s="87"/>
      <c r="BM1843" s="87"/>
      <c r="BN1843" s="87"/>
      <c r="BO1843" s="87"/>
      <c r="BP1843" s="87"/>
      <c r="BQ1843" s="87"/>
      <c r="BR1843" s="87"/>
      <c r="BS1843" s="63"/>
    </row>
    <row r="1844" spans="4:71" s="64" customFormat="1" ht="9.75" customHeight="1" x14ac:dyDescent="0.3">
      <c r="D1844" s="87"/>
      <c r="E1844" s="87"/>
      <c r="F1844" s="87"/>
      <c r="G1844" s="87"/>
      <c r="H1844" s="87"/>
      <c r="I1844" s="87"/>
      <c r="J1844" s="87"/>
      <c r="K1844" s="87"/>
      <c r="L1844" s="87"/>
      <c r="M1844" s="87"/>
      <c r="N1844" s="87"/>
      <c r="O1844" s="87"/>
      <c r="P1844" s="87"/>
      <c r="Q1844" s="87"/>
      <c r="R1844" s="87"/>
      <c r="S1844" s="87"/>
      <c r="T1844" s="87"/>
      <c r="U1844" s="87"/>
      <c r="V1844" s="87"/>
      <c r="W1844" s="87"/>
      <c r="X1844" s="87"/>
      <c r="Y1844" s="87"/>
      <c r="Z1844" s="87"/>
      <c r="AA1844" s="87"/>
      <c r="AB1844" s="87"/>
      <c r="AC1844" s="87"/>
      <c r="AD1844" s="87"/>
      <c r="AE1844" s="87"/>
      <c r="AF1844" s="87"/>
      <c r="AG1844" s="87"/>
      <c r="AH1844" s="87"/>
      <c r="AI1844" s="87"/>
      <c r="AJ1844" s="87"/>
      <c r="AK1844" s="87"/>
      <c r="AL1844" s="87"/>
      <c r="AM1844" s="87"/>
      <c r="AN1844" s="87"/>
      <c r="AO1844" s="87"/>
      <c r="AP1844" s="87"/>
      <c r="AQ1844" s="87"/>
      <c r="AR1844" s="87"/>
      <c r="AS1844" s="87"/>
      <c r="AT1844" s="87"/>
      <c r="AU1844" s="87"/>
      <c r="AV1844" s="87"/>
      <c r="AW1844" s="87"/>
      <c r="AX1844" s="87"/>
      <c r="AY1844" s="87"/>
      <c r="AZ1844" s="87"/>
      <c r="BA1844" s="87"/>
      <c r="BB1844" s="87"/>
      <c r="BC1844" s="87"/>
      <c r="BD1844" s="87"/>
      <c r="BE1844" s="87"/>
      <c r="BF1844" s="87"/>
      <c r="BG1844" s="87"/>
      <c r="BH1844" s="87"/>
      <c r="BI1844" s="87"/>
      <c r="BJ1844" s="87"/>
      <c r="BK1844" s="87"/>
      <c r="BL1844" s="87"/>
      <c r="BM1844" s="87"/>
      <c r="BN1844" s="87"/>
      <c r="BO1844" s="87"/>
      <c r="BP1844" s="87"/>
      <c r="BQ1844" s="87"/>
      <c r="BR1844" s="87"/>
      <c r="BS1844" s="63"/>
    </row>
    <row r="1845" spans="4:71" s="64" customFormat="1" ht="9.75" customHeight="1" x14ac:dyDescent="0.3">
      <c r="D1845" s="87"/>
      <c r="E1845" s="87"/>
      <c r="F1845" s="87"/>
      <c r="G1845" s="87"/>
      <c r="H1845" s="87"/>
      <c r="I1845" s="87"/>
      <c r="J1845" s="87"/>
      <c r="K1845" s="87"/>
      <c r="L1845" s="87"/>
      <c r="M1845" s="87"/>
      <c r="N1845" s="87"/>
      <c r="O1845" s="87"/>
      <c r="P1845" s="87"/>
      <c r="Q1845" s="87"/>
      <c r="R1845" s="87"/>
      <c r="S1845" s="87"/>
      <c r="T1845" s="87"/>
      <c r="U1845" s="87"/>
      <c r="V1845" s="87"/>
      <c r="W1845" s="87"/>
      <c r="X1845" s="87"/>
      <c r="Y1845" s="87"/>
      <c r="Z1845" s="87"/>
      <c r="AA1845" s="87"/>
      <c r="AB1845" s="87"/>
      <c r="AC1845" s="87"/>
      <c r="AD1845" s="87"/>
      <c r="AE1845" s="87"/>
      <c r="AF1845" s="87"/>
      <c r="AG1845" s="87"/>
      <c r="AH1845" s="87"/>
      <c r="AI1845" s="87"/>
      <c r="AJ1845" s="87"/>
      <c r="AK1845" s="87"/>
      <c r="AL1845" s="87"/>
      <c r="AM1845" s="87"/>
      <c r="AN1845" s="87"/>
      <c r="AO1845" s="87"/>
      <c r="AP1845" s="87"/>
      <c r="AQ1845" s="87"/>
      <c r="AR1845" s="87"/>
      <c r="AS1845" s="87"/>
      <c r="AT1845" s="87"/>
      <c r="AU1845" s="87"/>
      <c r="AV1845" s="87"/>
      <c r="AW1845" s="87"/>
      <c r="AX1845" s="87"/>
      <c r="AY1845" s="87"/>
      <c r="AZ1845" s="87"/>
      <c r="BA1845" s="87"/>
      <c r="BB1845" s="87"/>
      <c r="BC1845" s="87"/>
      <c r="BD1845" s="87"/>
      <c r="BE1845" s="87"/>
      <c r="BF1845" s="87"/>
      <c r="BG1845" s="87"/>
      <c r="BH1845" s="87"/>
      <c r="BI1845" s="87"/>
      <c r="BJ1845" s="87"/>
      <c r="BK1845" s="87"/>
      <c r="BL1845" s="87"/>
      <c r="BM1845" s="87"/>
      <c r="BN1845" s="87"/>
      <c r="BO1845" s="87"/>
      <c r="BP1845" s="87"/>
      <c r="BQ1845" s="87"/>
      <c r="BR1845" s="87"/>
      <c r="BS1845" s="63"/>
    </row>
    <row r="1846" spans="4:71" s="64" customFormat="1" ht="9.75" customHeight="1" x14ac:dyDescent="0.3">
      <c r="D1846" s="87"/>
      <c r="E1846" s="87"/>
      <c r="F1846" s="87"/>
      <c r="G1846" s="87"/>
      <c r="H1846" s="87"/>
      <c r="I1846" s="87"/>
      <c r="J1846" s="87"/>
      <c r="K1846" s="87"/>
      <c r="L1846" s="87"/>
      <c r="M1846" s="87"/>
      <c r="N1846" s="87"/>
      <c r="O1846" s="87"/>
      <c r="P1846" s="87"/>
      <c r="Q1846" s="87"/>
      <c r="R1846" s="87"/>
      <c r="S1846" s="87"/>
      <c r="T1846" s="87"/>
      <c r="U1846" s="87"/>
      <c r="V1846" s="87"/>
      <c r="W1846" s="87"/>
      <c r="X1846" s="87"/>
      <c r="Y1846" s="87"/>
      <c r="Z1846" s="87"/>
      <c r="AA1846" s="87"/>
      <c r="AB1846" s="87"/>
      <c r="AC1846" s="87"/>
      <c r="AD1846" s="87"/>
      <c r="AE1846" s="87"/>
      <c r="AF1846" s="87"/>
      <c r="AG1846" s="87"/>
      <c r="AH1846" s="87"/>
      <c r="AI1846" s="87"/>
      <c r="AJ1846" s="87"/>
      <c r="AK1846" s="87"/>
      <c r="AL1846" s="87"/>
      <c r="AM1846" s="87"/>
      <c r="AN1846" s="87"/>
      <c r="AO1846" s="87"/>
      <c r="AP1846" s="87"/>
      <c r="AQ1846" s="87"/>
      <c r="AR1846" s="87"/>
      <c r="AS1846" s="87"/>
      <c r="AT1846" s="87"/>
      <c r="AU1846" s="87"/>
      <c r="AV1846" s="87"/>
      <c r="AW1846" s="87"/>
      <c r="AX1846" s="87"/>
      <c r="AY1846" s="87"/>
      <c r="AZ1846" s="87"/>
      <c r="BA1846" s="87"/>
      <c r="BB1846" s="87"/>
      <c r="BC1846" s="87"/>
      <c r="BD1846" s="87"/>
      <c r="BE1846" s="87"/>
      <c r="BF1846" s="87"/>
      <c r="BG1846" s="87"/>
      <c r="BH1846" s="87"/>
      <c r="BI1846" s="87"/>
      <c r="BJ1846" s="87"/>
      <c r="BK1846" s="87"/>
      <c r="BL1846" s="87"/>
      <c r="BM1846" s="87"/>
      <c r="BN1846" s="87"/>
      <c r="BO1846" s="87"/>
      <c r="BP1846" s="87"/>
      <c r="BQ1846" s="87"/>
      <c r="BR1846" s="87"/>
      <c r="BS1846" s="63"/>
    </row>
    <row r="1847" spans="4:71" s="64" customFormat="1" ht="9.75" customHeight="1" x14ac:dyDescent="0.3">
      <c r="D1847" s="87"/>
      <c r="E1847" s="87"/>
      <c r="F1847" s="87"/>
      <c r="G1847" s="87"/>
      <c r="H1847" s="87"/>
      <c r="I1847" s="87"/>
      <c r="J1847" s="87"/>
      <c r="K1847" s="87"/>
      <c r="L1847" s="87"/>
      <c r="M1847" s="87"/>
      <c r="N1847" s="87"/>
      <c r="O1847" s="87"/>
      <c r="P1847" s="87"/>
      <c r="Q1847" s="87"/>
      <c r="R1847" s="87"/>
      <c r="S1847" s="87"/>
      <c r="T1847" s="87"/>
      <c r="U1847" s="87"/>
      <c r="V1847" s="87"/>
      <c r="W1847" s="87"/>
      <c r="X1847" s="87"/>
      <c r="Y1847" s="87"/>
      <c r="Z1847" s="87"/>
      <c r="AA1847" s="87"/>
      <c r="AB1847" s="87"/>
      <c r="AC1847" s="87"/>
      <c r="AD1847" s="87"/>
      <c r="AE1847" s="87"/>
      <c r="AF1847" s="87"/>
      <c r="AG1847" s="87"/>
      <c r="AH1847" s="87"/>
      <c r="AI1847" s="87"/>
      <c r="AJ1847" s="87"/>
      <c r="AK1847" s="87"/>
      <c r="AL1847" s="87"/>
      <c r="AM1847" s="87"/>
      <c r="AN1847" s="87"/>
      <c r="AO1847" s="87"/>
      <c r="AP1847" s="87"/>
      <c r="AQ1847" s="87"/>
      <c r="AR1847" s="87"/>
      <c r="AS1847" s="87"/>
      <c r="AT1847" s="87"/>
      <c r="AU1847" s="87"/>
      <c r="AV1847" s="87"/>
      <c r="AW1847" s="87"/>
      <c r="AX1847" s="87"/>
      <c r="AY1847" s="87"/>
      <c r="AZ1847" s="87"/>
      <c r="BA1847" s="87"/>
      <c r="BB1847" s="87"/>
      <c r="BC1847" s="87"/>
      <c r="BD1847" s="87"/>
      <c r="BE1847" s="87"/>
      <c r="BF1847" s="87"/>
      <c r="BG1847" s="87"/>
      <c r="BH1847" s="87"/>
      <c r="BI1847" s="87"/>
      <c r="BJ1847" s="87"/>
      <c r="BK1847" s="87"/>
      <c r="BL1847" s="87"/>
      <c r="BM1847" s="87"/>
      <c r="BN1847" s="87"/>
      <c r="BO1847" s="87"/>
      <c r="BP1847" s="87"/>
      <c r="BQ1847" s="87"/>
      <c r="BR1847" s="87"/>
      <c r="BS1847" s="63"/>
    </row>
    <row r="1848" spans="4:71" s="64" customFormat="1" ht="9.75" customHeight="1" x14ac:dyDescent="0.3">
      <c r="D1848" s="87"/>
      <c r="E1848" s="87"/>
      <c r="F1848" s="87"/>
      <c r="G1848" s="87"/>
      <c r="H1848" s="87"/>
      <c r="I1848" s="87"/>
      <c r="J1848" s="87"/>
      <c r="K1848" s="87"/>
      <c r="L1848" s="87"/>
      <c r="M1848" s="87"/>
      <c r="N1848" s="87"/>
      <c r="O1848" s="87"/>
      <c r="P1848" s="87"/>
      <c r="Q1848" s="87"/>
      <c r="R1848" s="87"/>
      <c r="S1848" s="87"/>
      <c r="T1848" s="87"/>
      <c r="U1848" s="87"/>
      <c r="V1848" s="87"/>
      <c r="W1848" s="87"/>
      <c r="X1848" s="87"/>
      <c r="Y1848" s="87"/>
      <c r="Z1848" s="87"/>
      <c r="AA1848" s="87"/>
      <c r="AB1848" s="87"/>
      <c r="AC1848" s="87"/>
      <c r="AD1848" s="87"/>
      <c r="AE1848" s="87"/>
      <c r="AF1848" s="87"/>
      <c r="AG1848" s="87"/>
      <c r="AH1848" s="87"/>
      <c r="AI1848" s="87"/>
      <c r="AJ1848" s="87"/>
      <c r="AK1848" s="87"/>
      <c r="AL1848" s="87"/>
      <c r="AM1848" s="87"/>
      <c r="AN1848" s="87"/>
      <c r="AO1848" s="87"/>
      <c r="AP1848" s="87"/>
      <c r="AQ1848" s="87"/>
      <c r="AR1848" s="87"/>
      <c r="AS1848" s="87"/>
      <c r="AT1848" s="87"/>
      <c r="AU1848" s="87"/>
      <c r="AV1848" s="87"/>
      <c r="AW1848" s="87"/>
      <c r="AX1848" s="87"/>
      <c r="AY1848" s="87"/>
      <c r="AZ1848" s="87"/>
      <c r="BA1848" s="87"/>
      <c r="BB1848" s="87"/>
      <c r="BC1848" s="87"/>
      <c r="BD1848" s="87"/>
      <c r="BE1848" s="87"/>
      <c r="BF1848" s="87"/>
      <c r="BG1848" s="87"/>
      <c r="BH1848" s="87"/>
      <c r="BI1848" s="87"/>
      <c r="BJ1848" s="87"/>
      <c r="BK1848" s="87"/>
      <c r="BL1848" s="87"/>
      <c r="BM1848" s="87"/>
      <c r="BN1848" s="87"/>
      <c r="BO1848" s="87"/>
      <c r="BP1848" s="87"/>
      <c r="BQ1848" s="87"/>
      <c r="BR1848" s="87"/>
      <c r="BS1848" s="63"/>
    </row>
    <row r="1849" spans="4:71" s="64" customFormat="1" ht="9.75" customHeight="1" x14ac:dyDescent="0.3">
      <c r="D1849" s="87"/>
      <c r="E1849" s="87"/>
      <c r="F1849" s="87"/>
      <c r="G1849" s="87"/>
      <c r="H1849" s="87"/>
      <c r="I1849" s="87"/>
      <c r="J1849" s="87"/>
      <c r="K1849" s="87"/>
      <c r="L1849" s="87"/>
      <c r="M1849" s="87"/>
      <c r="N1849" s="87"/>
      <c r="O1849" s="87"/>
      <c r="P1849" s="87"/>
      <c r="Q1849" s="87"/>
      <c r="R1849" s="87"/>
      <c r="S1849" s="87"/>
      <c r="T1849" s="87"/>
      <c r="U1849" s="87"/>
      <c r="V1849" s="87"/>
      <c r="W1849" s="87"/>
      <c r="X1849" s="87"/>
      <c r="Y1849" s="87"/>
      <c r="Z1849" s="87"/>
      <c r="AA1849" s="87"/>
      <c r="AB1849" s="87"/>
      <c r="AC1849" s="87"/>
      <c r="AD1849" s="87"/>
      <c r="AE1849" s="87"/>
      <c r="AF1849" s="87"/>
      <c r="AG1849" s="87"/>
      <c r="AH1849" s="87"/>
      <c r="AI1849" s="87"/>
      <c r="AJ1849" s="87"/>
      <c r="AK1849" s="87"/>
      <c r="AL1849" s="87"/>
      <c r="AM1849" s="87"/>
      <c r="AN1849" s="87"/>
      <c r="AO1849" s="87"/>
      <c r="AP1849" s="87"/>
      <c r="AQ1849" s="87"/>
      <c r="AR1849" s="87"/>
      <c r="AS1849" s="87"/>
      <c r="AT1849" s="87"/>
      <c r="AU1849" s="87"/>
      <c r="AV1849" s="87"/>
      <c r="AW1849" s="87"/>
      <c r="AX1849" s="87"/>
      <c r="AY1849" s="87"/>
      <c r="AZ1849" s="87"/>
      <c r="BA1849" s="87"/>
      <c r="BB1849" s="87"/>
      <c r="BC1849" s="87"/>
      <c r="BD1849" s="87"/>
      <c r="BE1849" s="87"/>
      <c r="BF1849" s="87"/>
      <c r="BG1849" s="87"/>
      <c r="BH1849" s="87"/>
      <c r="BI1849" s="87"/>
      <c r="BJ1849" s="87"/>
      <c r="BK1849" s="87"/>
      <c r="BL1849" s="87"/>
      <c r="BM1849" s="87"/>
      <c r="BN1849" s="87"/>
      <c r="BO1849" s="87"/>
      <c r="BP1849" s="87"/>
      <c r="BQ1849" s="87"/>
      <c r="BR1849" s="87"/>
      <c r="BS1849" s="63"/>
    </row>
    <row r="1850" spans="4:71" s="64" customFormat="1" ht="9.75" customHeight="1" x14ac:dyDescent="0.3">
      <c r="D1850" s="87"/>
      <c r="E1850" s="87"/>
      <c r="F1850" s="87"/>
      <c r="G1850" s="87"/>
      <c r="H1850" s="87"/>
      <c r="I1850" s="87"/>
      <c r="J1850" s="87"/>
      <c r="K1850" s="87"/>
      <c r="L1850" s="87"/>
      <c r="M1850" s="87"/>
      <c r="N1850" s="87"/>
      <c r="O1850" s="87"/>
      <c r="P1850" s="87"/>
      <c r="Q1850" s="87"/>
      <c r="R1850" s="87"/>
      <c r="S1850" s="87"/>
      <c r="T1850" s="87"/>
      <c r="U1850" s="87"/>
      <c r="V1850" s="87"/>
      <c r="W1850" s="87"/>
      <c r="X1850" s="87"/>
      <c r="Y1850" s="87"/>
      <c r="Z1850" s="87"/>
      <c r="AA1850" s="87"/>
      <c r="AB1850" s="87"/>
      <c r="AC1850" s="87"/>
      <c r="AD1850" s="87"/>
      <c r="AE1850" s="87"/>
      <c r="AF1850" s="87"/>
      <c r="AG1850" s="87"/>
      <c r="AH1850" s="87"/>
      <c r="AI1850" s="87"/>
      <c r="AJ1850" s="87"/>
      <c r="AK1850" s="87"/>
      <c r="AL1850" s="87"/>
      <c r="AM1850" s="87"/>
      <c r="AN1850" s="87"/>
      <c r="AO1850" s="87"/>
      <c r="AP1850" s="87"/>
      <c r="AQ1850" s="87"/>
      <c r="AR1850" s="87"/>
      <c r="AS1850" s="87"/>
      <c r="AT1850" s="87"/>
      <c r="AU1850" s="87"/>
      <c r="AV1850" s="87"/>
      <c r="AW1850" s="87"/>
      <c r="AX1850" s="87"/>
      <c r="AY1850" s="87"/>
      <c r="AZ1850" s="87"/>
      <c r="BA1850" s="87"/>
      <c r="BB1850" s="87"/>
      <c r="BC1850" s="87"/>
      <c r="BD1850" s="87"/>
      <c r="BE1850" s="87"/>
      <c r="BF1850" s="87"/>
      <c r="BG1850" s="87"/>
      <c r="BH1850" s="87"/>
      <c r="BI1850" s="87"/>
      <c r="BJ1850" s="87"/>
      <c r="BK1850" s="87"/>
      <c r="BL1850" s="87"/>
      <c r="BM1850" s="87"/>
      <c r="BN1850" s="87"/>
      <c r="BO1850" s="87"/>
      <c r="BP1850" s="87"/>
      <c r="BQ1850" s="87"/>
      <c r="BR1850" s="87"/>
      <c r="BS1850" s="63"/>
    </row>
    <row r="1851" spans="4:71" s="64" customFormat="1" ht="9.75" customHeight="1" x14ac:dyDescent="0.3">
      <c r="D1851" s="87"/>
      <c r="E1851" s="87"/>
      <c r="F1851" s="87"/>
      <c r="G1851" s="87"/>
      <c r="H1851" s="87"/>
      <c r="I1851" s="87"/>
      <c r="J1851" s="87"/>
      <c r="K1851" s="87"/>
      <c r="L1851" s="87"/>
      <c r="M1851" s="87"/>
      <c r="N1851" s="87"/>
      <c r="O1851" s="87"/>
      <c r="P1851" s="87"/>
      <c r="Q1851" s="87"/>
      <c r="R1851" s="87"/>
      <c r="S1851" s="87"/>
      <c r="T1851" s="87"/>
      <c r="U1851" s="87"/>
      <c r="V1851" s="87"/>
      <c r="W1851" s="87"/>
      <c r="X1851" s="87"/>
      <c r="Y1851" s="87"/>
      <c r="Z1851" s="87"/>
      <c r="AA1851" s="87"/>
      <c r="AB1851" s="87"/>
      <c r="AC1851" s="87"/>
      <c r="AD1851" s="87"/>
      <c r="AE1851" s="87"/>
      <c r="AF1851" s="87"/>
      <c r="AG1851" s="87"/>
      <c r="AH1851" s="87"/>
      <c r="AI1851" s="87"/>
      <c r="AJ1851" s="87"/>
      <c r="AK1851" s="87"/>
      <c r="AL1851" s="87"/>
      <c r="AM1851" s="87"/>
      <c r="AN1851" s="87"/>
      <c r="AO1851" s="87"/>
      <c r="AP1851" s="87"/>
      <c r="AQ1851" s="87"/>
      <c r="AR1851" s="87"/>
      <c r="AS1851" s="87"/>
      <c r="AT1851" s="87"/>
      <c r="AU1851" s="87"/>
      <c r="AV1851" s="87"/>
      <c r="AW1851" s="87"/>
      <c r="AX1851" s="87"/>
      <c r="AY1851" s="87"/>
      <c r="AZ1851" s="87"/>
      <c r="BA1851" s="87"/>
      <c r="BB1851" s="87"/>
      <c r="BC1851" s="87"/>
      <c r="BD1851" s="87"/>
      <c r="BE1851" s="87"/>
      <c r="BF1851" s="87"/>
      <c r="BG1851" s="87"/>
      <c r="BH1851" s="87"/>
      <c r="BI1851" s="87"/>
      <c r="BJ1851" s="87"/>
      <c r="BK1851" s="87"/>
      <c r="BL1851" s="87"/>
      <c r="BM1851" s="87"/>
      <c r="BN1851" s="87"/>
      <c r="BO1851" s="87"/>
      <c r="BP1851" s="87"/>
      <c r="BQ1851" s="87"/>
      <c r="BR1851" s="87"/>
      <c r="BS1851" s="63"/>
    </row>
    <row r="1852" spans="4:71" s="64" customFormat="1" ht="9.75" customHeight="1" x14ac:dyDescent="0.3">
      <c r="D1852" s="87"/>
      <c r="E1852" s="87"/>
      <c r="F1852" s="87"/>
      <c r="G1852" s="87"/>
      <c r="H1852" s="87"/>
      <c r="I1852" s="87"/>
      <c r="J1852" s="87"/>
      <c r="K1852" s="87"/>
      <c r="L1852" s="87"/>
      <c r="M1852" s="87"/>
      <c r="N1852" s="87"/>
      <c r="O1852" s="87"/>
      <c r="P1852" s="87"/>
      <c r="Q1852" s="87"/>
      <c r="R1852" s="87"/>
      <c r="S1852" s="87"/>
      <c r="T1852" s="87"/>
      <c r="U1852" s="87"/>
      <c r="V1852" s="87"/>
      <c r="W1852" s="87"/>
      <c r="X1852" s="87"/>
      <c r="Y1852" s="87"/>
      <c r="Z1852" s="87"/>
      <c r="AA1852" s="87"/>
      <c r="AB1852" s="87"/>
      <c r="AC1852" s="87"/>
      <c r="AD1852" s="87"/>
      <c r="AE1852" s="87"/>
      <c r="AF1852" s="87"/>
      <c r="AG1852" s="87"/>
      <c r="AH1852" s="87"/>
      <c r="AI1852" s="87"/>
      <c r="AJ1852" s="87"/>
      <c r="AK1852" s="87"/>
      <c r="AL1852" s="87"/>
      <c r="AM1852" s="87"/>
      <c r="AN1852" s="87"/>
      <c r="AO1852" s="87"/>
      <c r="AP1852" s="87"/>
      <c r="AQ1852" s="87"/>
      <c r="AR1852" s="87"/>
      <c r="AS1852" s="87"/>
      <c r="AT1852" s="87"/>
      <c r="AU1852" s="87"/>
      <c r="AV1852" s="87"/>
      <c r="AW1852" s="87"/>
      <c r="AX1852" s="87"/>
      <c r="AY1852" s="87"/>
      <c r="AZ1852" s="87"/>
      <c r="BA1852" s="87"/>
      <c r="BB1852" s="87"/>
      <c r="BC1852" s="87"/>
      <c r="BD1852" s="87"/>
      <c r="BE1852" s="87"/>
      <c r="BF1852" s="87"/>
      <c r="BG1852" s="87"/>
      <c r="BH1852" s="87"/>
      <c r="BI1852" s="87"/>
      <c r="BJ1852" s="87"/>
      <c r="BK1852" s="87"/>
      <c r="BL1852" s="87"/>
      <c r="BM1852" s="87"/>
      <c r="BN1852" s="87"/>
      <c r="BO1852" s="87"/>
      <c r="BP1852" s="87"/>
      <c r="BQ1852" s="87"/>
      <c r="BR1852" s="87"/>
      <c r="BS1852" s="63"/>
    </row>
    <row r="1853" spans="4:71" s="64" customFormat="1" ht="9.75" customHeight="1" x14ac:dyDescent="0.3">
      <c r="D1853" s="87"/>
      <c r="E1853" s="87"/>
      <c r="F1853" s="87"/>
      <c r="G1853" s="87"/>
      <c r="H1853" s="87"/>
      <c r="I1853" s="87"/>
      <c r="J1853" s="87"/>
      <c r="K1853" s="87"/>
      <c r="L1853" s="87"/>
      <c r="M1853" s="87"/>
      <c r="N1853" s="87"/>
      <c r="O1853" s="87"/>
      <c r="P1853" s="87"/>
      <c r="Q1853" s="87"/>
      <c r="R1853" s="87"/>
      <c r="S1853" s="87"/>
      <c r="T1853" s="87"/>
      <c r="U1853" s="87"/>
      <c r="V1853" s="87"/>
      <c r="W1853" s="87"/>
      <c r="X1853" s="87"/>
      <c r="Y1853" s="87"/>
      <c r="Z1853" s="87"/>
      <c r="AA1853" s="87"/>
      <c r="AB1853" s="87"/>
      <c r="AC1853" s="87"/>
      <c r="AD1853" s="87"/>
      <c r="AE1853" s="87"/>
      <c r="AF1853" s="87"/>
      <c r="AG1853" s="87"/>
      <c r="AH1853" s="87"/>
      <c r="AI1853" s="87"/>
      <c r="AJ1853" s="87"/>
      <c r="AK1853" s="87"/>
      <c r="AL1853" s="87"/>
      <c r="AM1853" s="87"/>
      <c r="AN1853" s="87"/>
      <c r="AO1853" s="87"/>
      <c r="AP1853" s="87"/>
      <c r="AQ1853" s="87"/>
      <c r="AR1853" s="87"/>
      <c r="AS1853" s="87"/>
      <c r="AT1853" s="87"/>
      <c r="AU1853" s="87"/>
      <c r="AV1853" s="87"/>
      <c r="AW1853" s="87"/>
      <c r="AX1853" s="87"/>
      <c r="AY1853" s="87"/>
      <c r="AZ1853" s="87"/>
      <c r="BA1853" s="87"/>
      <c r="BB1853" s="87"/>
      <c r="BC1853" s="87"/>
      <c r="BD1853" s="87"/>
      <c r="BE1853" s="87"/>
      <c r="BF1853" s="87"/>
      <c r="BG1853" s="87"/>
      <c r="BH1853" s="87"/>
      <c r="BI1853" s="87"/>
      <c r="BJ1853" s="87"/>
      <c r="BK1853" s="87"/>
      <c r="BL1853" s="87"/>
      <c r="BM1853" s="87"/>
      <c r="BN1853" s="87"/>
      <c r="BO1853" s="87"/>
      <c r="BP1853" s="87"/>
      <c r="BQ1853" s="87"/>
      <c r="BR1853" s="87"/>
      <c r="BS1853" s="63"/>
    </row>
    <row r="1854" spans="4:71" s="64" customFormat="1" ht="9.75" customHeight="1" x14ac:dyDescent="0.3">
      <c r="D1854" s="87"/>
      <c r="E1854" s="87"/>
      <c r="F1854" s="87"/>
      <c r="G1854" s="87"/>
      <c r="H1854" s="87"/>
      <c r="I1854" s="87"/>
      <c r="J1854" s="87"/>
      <c r="K1854" s="87"/>
      <c r="L1854" s="87"/>
      <c r="M1854" s="87"/>
      <c r="N1854" s="87"/>
      <c r="O1854" s="87"/>
      <c r="P1854" s="87"/>
      <c r="Q1854" s="87"/>
      <c r="R1854" s="87"/>
      <c r="S1854" s="87"/>
      <c r="T1854" s="87"/>
      <c r="U1854" s="87"/>
      <c r="V1854" s="87"/>
      <c r="W1854" s="87"/>
      <c r="X1854" s="87"/>
      <c r="Y1854" s="87"/>
      <c r="Z1854" s="87"/>
      <c r="AA1854" s="87"/>
      <c r="AB1854" s="87"/>
      <c r="AC1854" s="87"/>
      <c r="AD1854" s="87"/>
      <c r="AE1854" s="87"/>
      <c r="AF1854" s="87"/>
      <c r="AG1854" s="87"/>
      <c r="AH1854" s="87"/>
      <c r="AI1854" s="87"/>
      <c r="AJ1854" s="87"/>
      <c r="AK1854" s="87"/>
      <c r="AL1854" s="87"/>
      <c r="AM1854" s="87"/>
      <c r="AN1854" s="87"/>
      <c r="AO1854" s="87"/>
      <c r="AP1854" s="87"/>
      <c r="AQ1854" s="87"/>
      <c r="AR1854" s="87"/>
      <c r="AS1854" s="87"/>
      <c r="AT1854" s="87"/>
      <c r="AU1854" s="87"/>
      <c r="AV1854" s="87"/>
      <c r="AW1854" s="87"/>
      <c r="AX1854" s="87"/>
      <c r="AY1854" s="87"/>
      <c r="AZ1854" s="87"/>
      <c r="BA1854" s="87"/>
      <c r="BB1854" s="87"/>
      <c r="BC1854" s="87"/>
      <c r="BD1854" s="87"/>
      <c r="BE1854" s="87"/>
      <c r="BF1854" s="87"/>
      <c r="BG1854" s="87"/>
      <c r="BH1854" s="87"/>
      <c r="BI1854" s="87"/>
      <c r="BJ1854" s="87"/>
      <c r="BK1854" s="87"/>
      <c r="BL1854" s="87"/>
      <c r="BM1854" s="87"/>
      <c r="BN1854" s="87"/>
      <c r="BO1854" s="87"/>
      <c r="BP1854" s="87"/>
      <c r="BQ1854" s="87"/>
      <c r="BR1854" s="87"/>
      <c r="BS1854" s="63"/>
    </row>
    <row r="1855" spans="4:71" s="64" customFormat="1" ht="9.75" customHeight="1" x14ac:dyDescent="0.3">
      <c r="D1855" s="87"/>
      <c r="E1855" s="87"/>
      <c r="F1855" s="87"/>
      <c r="G1855" s="87"/>
      <c r="H1855" s="87"/>
      <c r="I1855" s="87"/>
      <c r="J1855" s="87"/>
      <c r="K1855" s="87"/>
      <c r="L1855" s="87"/>
      <c r="M1855" s="87"/>
      <c r="N1855" s="87"/>
      <c r="O1855" s="87"/>
      <c r="P1855" s="87"/>
      <c r="Q1855" s="87"/>
      <c r="R1855" s="87"/>
      <c r="S1855" s="87"/>
      <c r="T1855" s="87"/>
      <c r="U1855" s="87"/>
      <c r="V1855" s="87"/>
      <c r="W1855" s="87"/>
      <c r="X1855" s="87"/>
      <c r="Y1855" s="87"/>
      <c r="Z1855" s="87"/>
      <c r="AA1855" s="87"/>
      <c r="AB1855" s="87"/>
      <c r="AC1855" s="87"/>
      <c r="AD1855" s="87"/>
      <c r="AE1855" s="87"/>
      <c r="AF1855" s="87"/>
      <c r="AG1855" s="87"/>
      <c r="AH1855" s="87"/>
      <c r="AI1855" s="87"/>
      <c r="AJ1855" s="87"/>
      <c r="AK1855" s="87"/>
      <c r="AL1855" s="87"/>
      <c r="AM1855" s="87"/>
      <c r="AN1855" s="87"/>
      <c r="AO1855" s="87"/>
      <c r="AP1855" s="87"/>
      <c r="AQ1855" s="87"/>
      <c r="AR1855" s="87"/>
      <c r="AS1855" s="87"/>
      <c r="AT1855" s="87"/>
      <c r="AU1855" s="87"/>
      <c r="AV1855" s="87"/>
      <c r="AW1855" s="87"/>
      <c r="AX1855" s="87"/>
      <c r="AY1855" s="87"/>
      <c r="AZ1855" s="87"/>
      <c r="BA1855" s="87"/>
      <c r="BB1855" s="87"/>
      <c r="BC1855" s="87"/>
      <c r="BD1855" s="87"/>
      <c r="BE1855" s="87"/>
      <c r="BF1855" s="87"/>
      <c r="BG1855" s="87"/>
      <c r="BH1855" s="87"/>
      <c r="BI1855" s="87"/>
      <c r="BJ1855" s="87"/>
      <c r="BK1855" s="87"/>
      <c r="BL1855" s="87"/>
      <c r="BM1855" s="87"/>
      <c r="BN1855" s="87"/>
      <c r="BO1855" s="87"/>
      <c r="BP1855" s="87"/>
      <c r="BQ1855" s="87"/>
      <c r="BR1855" s="87"/>
      <c r="BS1855" s="63"/>
    </row>
    <row r="1856" spans="4:71" s="64" customFormat="1" ht="9.75" customHeight="1" x14ac:dyDescent="0.3">
      <c r="D1856" s="87"/>
      <c r="E1856" s="87"/>
      <c r="F1856" s="87"/>
      <c r="G1856" s="87"/>
      <c r="H1856" s="87"/>
      <c r="I1856" s="87"/>
      <c r="J1856" s="87"/>
      <c r="K1856" s="87"/>
      <c r="L1856" s="87"/>
      <c r="M1856" s="87"/>
      <c r="N1856" s="87"/>
      <c r="O1856" s="87"/>
      <c r="P1856" s="87"/>
      <c r="Q1856" s="87"/>
      <c r="R1856" s="87"/>
      <c r="S1856" s="87"/>
      <c r="T1856" s="87"/>
      <c r="U1856" s="87"/>
      <c r="V1856" s="87"/>
      <c r="W1856" s="87"/>
      <c r="X1856" s="87"/>
      <c r="Y1856" s="87"/>
      <c r="Z1856" s="87"/>
      <c r="AA1856" s="87"/>
      <c r="AB1856" s="87"/>
      <c r="AC1856" s="87"/>
      <c r="AD1856" s="87"/>
      <c r="AE1856" s="87"/>
      <c r="AF1856" s="87"/>
      <c r="AG1856" s="87"/>
      <c r="AH1856" s="87"/>
      <c r="AI1856" s="87"/>
      <c r="AJ1856" s="87"/>
      <c r="AK1856" s="87"/>
      <c r="AL1856" s="87"/>
      <c r="AM1856" s="87"/>
      <c r="AN1856" s="87"/>
      <c r="AO1856" s="87"/>
      <c r="AP1856" s="87"/>
      <c r="AQ1856" s="87"/>
      <c r="AR1856" s="87"/>
      <c r="AS1856" s="87"/>
      <c r="AT1856" s="87"/>
      <c r="AU1856" s="87"/>
      <c r="AV1856" s="87"/>
      <c r="AW1856" s="87"/>
      <c r="AX1856" s="87"/>
      <c r="AY1856" s="87"/>
      <c r="AZ1856" s="87"/>
      <c r="BA1856" s="87"/>
      <c r="BB1856" s="87"/>
      <c r="BC1856" s="87"/>
      <c r="BD1856" s="87"/>
      <c r="BE1856" s="87"/>
      <c r="BF1856" s="87"/>
      <c r="BG1856" s="87"/>
      <c r="BH1856" s="87"/>
      <c r="BI1856" s="87"/>
      <c r="BJ1856" s="87"/>
      <c r="BK1856" s="87"/>
      <c r="BL1856" s="87"/>
      <c r="BM1856" s="87"/>
      <c r="BN1856" s="87"/>
      <c r="BO1856" s="87"/>
      <c r="BP1856" s="87"/>
      <c r="BQ1856" s="87"/>
      <c r="BR1856" s="87"/>
      <c r="BS1856" s="63"/>
    </row>
    <row r="1857" spans="4:71" s="64" customFormat="1" ht="9.75" customHeight="1" x14ac:dyDescent="0.3">
      <c r="D1857" s="87"/>
      <c r="E1857" s="87"/>
      <c r="F1857" s="87"/>
      <c r="G1857" s="87"/>
      <c r="H1857" s="87"/>
      <c r="I1857" s="87"/>
      <c r="J1857" s="87"/>
      <c r="K1857" s="87"/>
      <c r="L1857" s="87"/>
      <c r="M1857" s="87"/>
      <c r="N1857" s="87"/>
      <c r="O1857" s="87"/>
      <c r="P1857" s="87"/>
      <c r="Q1857" s="87"/>
      <c r="R1857" s="87"/>
      <c r="S1857" s="87"/>
      <c r="T1857" s="87"/>
      <c r="U1857" s="87"/>
      <c r="V1857" s="87"/>
      <c r="W1857" s="87"/>
      <c r="X1857" s="87"/>
      <c r="Y1857" s="87"/>
      <c r="Z1857" s="87"/>
      <c r="AA1857" s="87"/>
      <c r="AB1857" s="87"/>
      <c r="AC1857" s="87"/>
      <c r="AD1857" s="87"/>
      <c r="AE1857" s="87"/>
      <c r="AF1857" s="87"/>
      <c r="AG1857" s="87"/>
      <c r="AH1857" s="87"/>
      <c r="AI1857" s="87"/>
      <c r="AJ1857" s="87"/>
      <c r="AK1857" s="87"/>
      <c r="AL1857" s="87"/>
      <c r="AM1857" s="87"/>
      <c r="AN1857" s="87"/>
      <c r="AO1857" s="87"/>
      <c r="AP1857" s="87"/>
      <c r="AQ1857" s="87"/>
      <c r="AR1857" s="87"/>
      <c r="AS1857" s="87"/>
      <c r="AT1857" s="87"/>
      <c r="AU1857" s="87"/>
      <c r="AV1857" s="87"/>
      <c r="AW1857" s="87"/>
      <c r="AX1857" s="87"/>
      <c r="AY1857" s="87"/>
      <c r="AZ1857" s="87"/>
      <c r="BA1857" s="87"/>
      <c r="BB1857" s="87"/>
      <c r="BC1857" s="87"/>
      <c r="BD1857" s="87"/>
      <c r="BE1857" s="87"/>
      <c r="BF1857" s="87"/>
      <c r="BG1857" s="87"/>
      <c r="BH1857" s="87"/>
      <c r="BI1857" s="87"/>
      <c r="BJ1857" s="87"/>
      <c r="BK1857" s="87"/>
      <c r="BL1857" s="87"/>
      <c r="BM1857" s="87"/>
      <c r="BN1857" s="87"/>
      <c r="BO1857" s="87"/>
      <c r="BP1857" s="87"/>
      <c r="BQ1857" s="87"/>
      <c r="BR1857" s="87"/>
      <c r="BS1857" s="63"/>
    </row>
    <row r="1858" spans="4:71" s="64" customFormat="1" ht="9.75" customHeight="1" x14ac:dyDescent="0.3">
      <c r="D1858" s="87"/>
      <c r="E1858" s="87"/>
      <c r="F1858" s="87"/>
      <c r="G1858" s="87"/>
      <c r="H1858" s="87"/>
      <c r="I1858" s="87"/>
      <c r="J1858" s="87"/>
      <c r="K1858" s="87"/>
      <c r="L1858" s="87"/>
      <c r="M1858" s="87"/>
      <c r="N1858" s="87"/>
      <c r="O1858" s="87"/>
      <c r="P1858" s="87"/>
      <c r="Q1858" s="87"/>
      <c r="R1858" s="87"/>
      <c r="S1858" s="87"/>
      <c r="T1858" s="87"/>
      <c r="U1858" s="87"/>
      <c r="V1858" s="87"/>
      <c r="W1858" s="87"/>
      <c r="X1858" s="87"/>
      <c r="Y1858" s="87"/>
      <c r="Z1858" s="87"/>
      <c r="AA1858" s="87"/>
      <c r="AB1858" s="87"/>
      <c r="AC1858" s="87"/>
      <c r="AD1858" s="87"/>
      <c r="AE1858" s="87"/>
      <c r="AF1858" s="87"/>
      <c r="AG1858" s="87"/>
      <c r="AH1858" s="87"/>
      <c r="AI1858" s="87"/>
      <c r="AJ1858" s="87"/>
      <c r="AK1858" s="87"/>
      <c r="AL1858" s="87"/>
      <c r="AM1858" s="87"/>
      <c r="AN1858" s="87"/>
      <c r="AO1858" s="87"/>
      <c r="AP1858" s="87"/>
      <c r="AQ1858" s="87"/>
      <c r="AR1858" s="87"/>
      <c r="AS1858" s="87"/>
      <c r="AT1858" s="87"/>
      <c r="AU1858" s="87"/>
      <c r="AV1858" s="87"/>
      <c r="AW1858" s="87"/>
      <c r="AX1858" s="87"/>
      <c r="AY1858" s="87"/>
      <c r="AZ1858" s="87"/>
      <c r="BA1858" s="87"/>
      <c r="BB1858" s="87"/>
      <c r="BC1858" s="87"/>
      <c r="BD1858" s="87"/>
      <c r="BE1858" s="87"/>
      <c r="BF1858" s="87"/>
      <c r="BG1858" s="87"/>
      <c r="BH1858" s="87"/>
      <c r="BI1858" s="87"/>
      <c r="BJ1858" s="87"/>
      <c r="BK1858" s="87"/>
      <c r="BL1858" s="87"/>
      <c r="BM1858" s="87"/>
      <c r="BN1858" s="87"/>
      <c r="BO1858" s="87"/>
      <c r="BP1858" s="87"/>
      <c r="BQ1858" s="87"/>
      <c r="BR1858" s="87"/>
      <c r="BS1858" s="63"/>
    </row>
    <row r="1859" spans="4:71" s="64" customFormat="1" ht="9.75" customHeight="1" x14ac:dyDescent="0.3">
      <c r="D1859" s="87"/>
      <c r="E1859" s="87"/>
      <c r="F1859" s="87"/>
      <c r="G1859" s="87"/>
      <c r="H1859" s="87"/>
      <c r="I1859" s="87"/>
      <c r="J1859" s="87"/>
      <c r="K1859" s="87"/>
      <c r="L1859" s="87"/>
      <c r="M1859" s="87"/>
      <c r="N1859" s="87"/>
      <c r="O1859" s="87"/>
      <c r="P1859" s="87"/>
      <c r="Q1859" s="87"/>
      <c r="R1859" s="87"/>
      <c r="S1859" s="87"/>
      <c r="T1859" s="87"/>
      <c r="U1859" s="87"/>
      <c r="V1859" s="87"/>
      <c r="W1859" s="87"/>
      <c r="X1859" s="87"/>
      <c r="Y1859" s="87"/>
      <c r="Z1859" s="87"/>
      <c r="AA1859" s="87"/>
      <c r="AB1859" s="87"/>
      <c r="AC1859" s="87"/>
      <c r="AD1859" s="87"/>
      <c r="AE1859" s="87"/>
      <c r="AF1859" s="87"/>
      <c r="AG1859" s="87"/>
      <c r="AH1859" s="87"/>
      <c r="AI1859" s="87"/>
      <c r="AJ1859" s="87"/>
      <c r="AK1859" s="87"/>
      <c r="AL1859" s="87"/>
      <c r="AM1859" s="87"/>
      <c r="AN1859" s="87"/>
      <c r="AO1859" s="87"/>
      <c r="AP1859" s="87"/>
      <c r="AQ1859" s="87"/>
      <c r="AR1859" s="87"/>
      <c r="AS1859" s="87"/>
      <c r="AT1859" s="87"/>
      <c r="AU1859" s="87"/>
      <c r="AV1859" s="87"/>
      <c r="AW1859" s="87"/>
      <c r="AX1859" s="87"/>
      <c r="AY1859" s="87"/>
      <c r="AZ1859" s="87"/>
      <c r="BA1859" s="87"/>
      <c r="BB1859" s="87"/>
      <c r="BC1859" s="87"/>
      <c r="BD1859" s="87"/>
      <c r="BE1859" s="87"/>
      <c r="BF1859" s="87"/>
      <c r="BG1859" s="87"/>
      <c r="BH1859" s="87"/>
      <c r="BI1859" s="87"/>
      <c r="BJ1859" s="87"/>
      <c r="BK1859" s="87"/>
      <c r="BL1859" s="87"/>
      <c r="BM1859" s="87"/>
      <c r="BN1859" s="87"/>
      <c r="BO1859" s="87"/>
      <c r="BP1859" s="87"/>
      <c r="BQ1859" s="87"/>
      <c r="BR1859" s="87"/>
      <c r="BS1859" s="63"/>
    </row>
    <row r="1860" spans="4:71" s="64" customFormat="1" ht="9.75" customHeight="1" x14ac:dyDescent="0.3">
      <c r="D1860" s="87"/>
      <c r="E1860" s="87"/>
      <c r="F1860" s="87"/>
      <c r="G1860" s="87"/>
      <c r="H1860" s="87"/>
      <c r="I1860" s="87"/>
      <c r="J1860" s="87"/>
      <c r="K1860" s="87"/>
      <c r="L1860" s="87"/>
      <c r="M1860" s="87"/>
      <c r="N1860" s="87"/>
      <c r="O1860" s="87"/>
      <c r="P1860" s="87"/>
      <c r="Q1860" s="87"/>
      <c r="R1860" s="87"/>
      <c r="S1860" s="87"/>
      <c r="T1860" s="87"/>
      <c r="U1860" s="87"/>
      <c r="V1860" s="87"/>
      <c r="W1860" s="87"/>
      <c r="X1860" s="87"/>
      <c r="Y1860" s="87"/>
      <c r="Z1860" s="87"/>
      <c r="AA1860" s="87"/>
      <c r="AB1860" s="87"/>
      <c r="AC1860" s="87"/>
      <c r="AD1860" s="87"/>
      <c r="AE1860" s="87"/>
      <c r="AF1860" s="87"/>
      <c r="AG1860" s="87"/>
      <c r="AH1860" s="87"/>
      <c r="AI1860" s="87"/>
      <c r="AJ1860" s="87"/>
      <c r="AK1860" s="87"/>
      <c r="AL1860" s="87"/>
      <c r="AM1860" s="87"/>
      <c r="AN1860" s="87"/>
      <c r="AO1860" s="87"/>
      <c r="AP1860" s="87"/>
      <c r="AQ1860" s="87"/>
      <c r="AR1860" s="87"/>
      <c r="AS1860" s="87"/>
      <c r="AT1860" s="87"/>
      <c r="AU1860" s="87"/>
      <c r="AV1860" s="87"/>
      <c r="AW1860" s="87"/>
      <c r="AX1860" s="87"/>
      <c r="AY1860" s="87"/>
      <c r="AZ1860" s="87"/>
      <c r="BA1860" s="87"/>
      <c r="BB1860" s="87"/>
      <c r="BC1860" s="87"/>
      <c r="BD1860" s="87"/>
      <c r="BE1860" s="87"/>
      <c r="BF1860" s="87"/>
      <c r="BG1860" s="87"/>
      <c r="BH1860" s="87"/>
      <c r="BI1860" s="87"/>
      <c r="BJ1860" s="87"/>
      <c r="BK1860" s="87"/>
      <c r="BL1860" s="87"/>
      <c r="BM1860" s="87"/>
      <c r="BN1860" s="87"/>
      <c r="BO1860" s="87"/>
      <c r="BP1860" s="87"/>
      <c r="BQ1860" s="87"/>
      <c r="BR1860" s="87"/>
      <c r="BS1860" s="63"/>
    </row>
    <row r="1861" spans="4:71" s="64" customFormat="1" ht="9.75" customHeight="1" x14ac:dyDescent="0.3">
      <c r="D1861" s="87"/>
      <c r="E1861" s="87"/>
      <c r="F1861" s="87"/>
      <c r="G1861" s="87"/>
      <c r="H1861" s="87"/>
      <c r="I1861" s="87"/>
      <c r="J1861" s="87"/>
      <c r="K1861" s="87"/>
      <c r="L1861" s="87"/>
      <c r="M1861" s="87"/>
      <c r="N1861" s="87"/>
      <c r="O1861" s="87"/>
      <c r="P1861" s="87"/>
      <c r="Q1861" s="87"/>
      <c r="R1861" s="87"/>
      <c r="S1861" s="87"/>
      <c r="T1861" s="87"/>
      <c r="U1861" s="87"/>
      <c r="V1861" s="87"/>
      <c r="W1861" s="87"/>
      <c r="X1861" s="87"/>
      <c r="Y1861" s="87"/>
      <c r="Z1861" s="87"/>
      <c r="AA1861" s="87"/>
      <c r="AB1861" s="87"/>
      <c r="AC1861" s="87"/>
      <c r="AD1861" s="87"/>
      <c r="AE1861" s="87"/>
      <c r="AF1861" s="87"/>
      <c r="AG1861" s="87"/>
      <c r="AH1861" s="87"/>
      <c r="AI1861" s="87"/>
      <c r="AJ1861" s="87"/>
      <c r="AK1861" s="87"/>
      <c r="AL1861" s="87"/>
      <c r="AM1861" s="87"/>
      <c r="AN1861" s="87"/>
      <c r="AO1861" s="87"/>
      <c r="AP1861" s="87"/>
      <c r="AQ1861" s="87"/>
      <c r="AR1861" s="87"/>
      <c r="AS1861" s="87"/>
      <c r="AT1861" s="87"/>
      <c r="AU1861" s="87"/>
      <c r="AV1861" s="87"/>
      <c r="AW1861" s="87"/>
      <c r="AX1861" s="87"/>
      <c r="AY1861" s="87"/>
      <c r="AZ1861" s="87"/>
      <c r="BA1861" s="87"/>
      <c r="BB1861" s="87"/>
      <c r="BC1861" s="87"/>
      <c r="BD1861" s="87"/>
      <c r="BE1861" s="87"/>
      <c r="BF1861" s="87"/>
      <c r="BG1861" s="87"/>
      <c r="BH1861" s="87"/>
      <c r="BI1861" s="87"/>
      <c r="BJ1861" s="87"/>
      <c r="BK1861" s="87"/>
      <c r="BL1861" s="87"/>
      <c r="BM1861" s="87"/>
      <c r="BN1861" s="87"/>
      <c r="BO1861" s="87"/>
      <c r="BP1861" s="87"/>
      <c r="BQ1861" s="87"/>
      <c r="BR1861" s="87"/>
      <c r="BS1861" s="63"/>
    </row>
    <row r="1862" spans="4:71" s="64" customFormat="1" ht="9.75" customHeight="1" x14ac:dyDescent="0.3">
      <c r="D1862" s="87"/>
      <c r="E1862" s="87"/>
      <c r="F1862" s="87"/>
      <c r="G1862" s="87"/>
      <c r="H1862" s="87"/>
      <c r="I1862" s="87"/>
      <c r="J1862" s="87"/>
      <c r="K1862" s="87"/>
      <c r="L1862" s="87"/>
      <c r="M1862" s="87"/>
      <c r="N1862" s="87"/>
      <c r="O1862" s="87"/>
      <c r="P1862" s="87"/>
      <c r="Q1862" s="87"/>
      <c r="R1862" s="87"/>
      <c r="S1862" s="87"/>
      <c r="T1862" s="87"/>
      <c r="U1862" s="87"/>
      <c r="V1862" s="87"/>
      <c r="W1862" s="87"/>
      <c r="X1862" s="87"/>
      <c r="Y1862" s="87"/>
      <c r="Z1862" s="87"/>
      <c r="AA1862" s="87"/>
      <c r="AB1862" s="87"/>
      <c r="AC1862" s="87"/>
      <c r="AD1862" s="87"/>
      <c r="AE1862" s="87"/>
      <c r="AF1862" s="87"/>
      <c r="AG1862" s="87"/>
      <c r="AH1862" s="87"/>
      <c r="AI1862" s="87"/>
      <c r="AJ1862" s="87"/>
      <c r="AK1862" s="87"/>
      <c r="AL1862" s="87"/>
      <c r="AM1862" s="87"/>
      <c r="AN1862" s="87"/>
      <c r="AO1862" s="87"/>
      <c r="AP1862" s="87"/>
      <c r="AQ1862" s="87"/>
      <c r="AR1862" s="87"/>
      <c r="AS1862" s="87"/>
      <c r="AT1862" s="87"/>
      <c r="AU1862" s="87"/>
      <c r="AV1862" s="87"/>
      <c r="AW1862" s="87"/>
      <c r="AX1862" s="87"/>
      <c r="AY1862" s="87"/>
      <c r="AZ1862" s="87"/>
      <c r="BA1862" s="87"/>
      <c r="BB1862" s="87"/>
      <c r="BC1862" s="87"/>
      <c r="BD1862" s="87"/>
      <c r="BE1862" s="87"/>
      <c r="BF1862" s="87"/>
      <c r="BG1862" s="87"/>
      <c r="BH1862" s="87"/>
      <c r="BI1862" s="87"/>
      <c r="BJ1862" s="87"/>
      <c r="BK1862" s="87"/>
      <c r="BL1862" s="87"/>
      <c r="BM1862" s="87"/>
      <c r="BN1862" s="87"/>
      <c r="BO1862" s="87"/>
      <c r="BP1862" s="87"/>
      <c r="BQ1862" s="87"/>
      <c r="BR1862" s="87"/>
      <c r="BS1862" s="63"/>
    </row>
    <row r="1863" spans="4:71" s="64" customFormat="1" ht="9.75" customHeight="1" x14ac:dyDescent="0.3">
      <c r="D1863" s="87"/>
      <c r="E1863" s="87"/>
      <c r="F1863" s="87"/>
      <c r="G1863" s="87"/>
      <c r="H1863" s="87"/>
      <c r="I1863" s="87"/>
      <c r="J1863" s="87"/>
      <c r="K1863" s="87"/>
      <c r="L1863" s="87"/>
      <c r="M1863" s="87"/>
      <c r="N1863" s="87"/>
      <c r="O1863" s="87"/>
      <c r="P1863" s="87"/>
      <c r="Q1863" s="87"/>
      <c r="R1863" s="87"/>
      <c r="S1863" s="87"/>
      <c r="T1863" s="87"/>
      <c r="U1863" s="87"/>
      <c r="V1863" s="87"/>
      <c r="W1863" s="87"/>
      <c r="X1863" s="87"/>
      <c r="Y1863" s="87"/>
      <c r="Z1863" s="87"/>
      <c r="AA1863" s="87"/>
      <c r="AB1863" s="87"/>
      <c r="AC1863" s="87"/>
      <c r="AD1863" s="87"/>
      <c r="AE1863" s="87"/>
      <c r="AF1863" s="87"/>
      <c r="AG1863" s="87"/>
      <c r="AH1863" s="87"/>
      <c r="AI1863" s="87"/>
      <c r="AJ1863" s="87"/>
      <c r="AK1863" s="87"/>
      <c r="AL1863" s="87"/>
      <c r="AM1863" s="87"/>
      <c r="AN1863" s="87"/>
      <c r="AO1863" s="87"/>
      <c r="AP1863" s="87"/>
      <c r="AQ1863" s="87"/>
      <c r="AR1863" s="87"/>
      <c r="AS1863" s="87"/>
      <c r="AT1863" s="87"/>
      <c r="AU1863" s="87"/>
      <c r="AV1863" s="87"/>
      <c r="AW1863" s="87"/>
      <c r="AX1863" s="87"/>
      <c r="AY1863" s="87"/>
      <c r="AZ1863" s="87"/>
      <c r="BA1863" s="87"/>
      <c r="BB1863" s="87"/>
      <c r="BC1863" s="87"/>
      <c r="BD1863" s="87"/>
      <c r="BE1863" s="87"/>
      <c r="BF1863" s="87"/>
      <c r="BG1863" s="87"/>
      <c r="BH1863" s="87"/>
      <c r="BI1863" s="87"/>
      <c r="BJ1863" s="87"/>
      <c r="BK1863" s="87"/>
      <c r="BL1863" s="87"/>
      <c r="BM1863" s="87"/>
      <c r="BN1863" s="87"/>
      <c r="BO1863" s="87"/>
      <c r="BP1863" s="87"/>
      <c r="BQ1863" s="87"/>
      <c r="BR1863" s="87"/>
      <c r="BS1863" s="63"/>
    </row>
    <row r="1864" spans="4:71" s="64" customFormat="1" ht="9.75" customHeight="1" x14ac:dyDescent="0.3">
      <c r="D1864" s="87"/>
      <c r="E1864" s="87"/>
      <c r="F1864" s="87"/>
      <c r="G1864" s="87"/>
      <c r="H1864" s="87"/>
      <c r="I1864" s="87"/>
      <c r="J1864" s="87"/>
      <c r="K1864" s="87"/>
      <c r="L1864" s="87"/>
      <c r="M1864" s="87"/>
      <c r="N1864" s="87"/>
      <c r="O1864" s="87"/>
      <c r="P1864" s="87"/>
      <c r="Q1864" s="87"/>
      <c r="R1864" s="87"/>
      <c r="S1864" s="87"/>
      <c r="T1864" s="87"/>
      <c r="U1864" s="87"/>
      <c r="V1864" s="87"/>
      <c r="W1864" s="87"/>
      <c r="X1864" s="87"/>
      <c r="Y1864" s="87"/>
      <c r="Z1864" s="87"/>
      <c r="AA1864" s="87"/>
      <c r="AB1864" s="87"/>
      <c r="AC1864" s="87"/>
      <c r="AD1864" s="87"/>
      <c r="AE1864" s="87"/>
      <c r="AF1864" s="87"/>
      <c r="AG1864" s="87"/>
      <c r="AH1864" s="87"/>
      <c r="AI1864" s="87"/>
      <c r="AJ1864" s="87"/>
      <c r="AK1864" s="87"/>
      <c r="AL1864" s="87"/>
      <c r="AM1864" s="87"/>
      <c r="AN1864" s="87"/>
      <c r="AO1864" s="87"/>
      <c r="AP1864" s="87"/>
      <c r="AQ1864" s="87"/>
      <c r="AR1864" s="87"/>
      <c r="AS1864" s="87"/>
      <c r="AT1864" s="87"/>
      <c r="AU1864" s="87"/>
      <c r="AV1864" s="87"/>
      <c r="AW1864" s="87"/>
      <c r="AX1864" s="87"/>
      <c r="AY1864" s="87"/>
      <c r="AZ1864" s="87"/>
      <c r="BA1864" s="87"/>
      <c r="BB1864" s="87"/>
      <c r="BC1864" s="87"/>
      <c r="BD1864" s="87"/>
      <c r="BE1864" s="87"/>
      <c r="BF1864" s="87"/>
      <c r="BG1864" s="87"/>
      <c r="BH1864" s="87"/>
      <c r="BI1864" s="87"/>
      <c r="BJ1864" s="87"/>
      <c r="BK1864" s="87"/>
      <c r="BL1864" s="87"/>
      <c r="BM1864" s="87"/>
      <c r="BN1864" s="87"/>
      <c r="BO1864" s="87"/>
      <c r="BP1864" s="87"/>
      <c r="BQ1864" s="87"/>
      <c r="BR1864" s="87"/>
      <c r="BS1864" s="63"/>
    </row>
    <row r="1865" spans="4:71" s="64" customFormat="1" ht="9.75" customHeight="1" x14ac:dyDescent="0.3">
      <c r="D1865" s="87"/>
      <c r="E1865" s="87"/>
      <c r="F1865" s="87"/>
      <c r="G1865" s="87"/>
      <c r="H1865" s="87"/>
      <c r="I1865" s="87"/>
      <c r="J1865" s="87"/>
      <c r="K1865" s="87"/>
      <c r="L1865" s="87"/>
      <c r="M1865" s="87"/>
      <c r="N1865" s="87"/>
      <c r="O1865" s="87"/>
      <c r="P1865" s="87"/>
      <c r="Q1865" s="87"/>
      <c r="R1865" s="87"/>
      <c r="S1865" s="87"/>
      <c r="T1865" s="87"/>
      <c r="U1865" s="87"/>
      <c r="V1865" s="87"/>
      <c r="W1865" s="87"/>
      <c r="X1865" s="87"/>
      <c r="Y1865" s="87"/>
      <c r="Z1865" s="87"/>
      <c r="AA1865" s="87"/>
      <c r="AB1865" s="87"/>
      <c r="AC1865" s="87"/>
      <c r="AD1865" s="87"/>
      <c r="AE1865" s="87"/>
      <c r="AF1865" s="87"/>
      <c r="AG1865" s="87"/>
      <c r="AH1865" s="87"/>
      <c r="AI1865" s="87"/>
      <c r="AJ1865" s="87"/>
      <c r="AK1865" s="87"/>
      <c r="AL1865" s="87"/>
      <c r="AM1865" s="87"/>
      <c r="AN1865" s="87"/>
      <c r="AO1865" s="87"/>
      <c r="AP1865" s="87"/>
      <c r="AQ1865" s="87"/>
      <c r="AR1865" s="87"/>
      <c r="AS1865" s="87"/>
      <c r="AT1865" s="87"/>
      <c r="AU1865" s="87"/>
      <c r="AV1865" s="87"/>
      <c r="AW1865" s="87"/>
      <c r="AX1865" s="87"/>
      <c r="AY1865" s="87"/>
      <c r="AZ1865" s="87"/>
      <c r="BA1865" s="87"/>
      <c r="BB1865" s="87"/>
      <c r="BC1865" s="87"/>
      <c r="BD1865" s="87"/>
      <c r="BE1865" s="87"/>
      <c r="BF1865" s="87"/>
      <c r="BG1865" s="87"/>
      <c r="BH1865" s="87"/>
      <c r="BI1865" s="87"/>
      <c r="BJ1865" s="87"/>
      <c r="BK1865" s="87"/>
      <c r="BL1865" s="87"/>
      <c r="BM1865" s="87"/>
      <c r="BN1865" s="87"/>
      <c r="BO1865" s="87"/>
      <c r="BP1865" s="87"/>
      <c r="BQ1865" s="87"/>
      <c r="BR1865" s="87"/>
      <c r="BS1865" s="63"/>
    </row>
    <row r="1866" spans="4:71" s="64" customFormat="1" ht="9.75" customHeight="1" x14ac:dyDescent="0.3">
      <c r="D1866" s="87"/>
      <c r="E1866" s="87"/>
      <c r="F1866" s="87"/>
      <c r="G1866" s="87"/>
      <c r="H1866" s="87"/>
      <c r="I1866" s="87"/>
      <c r="J1866" s="87"/>
      <c r="K1866" s="87"/>
      <c r="L1866" s="87"/>
      <c r="M1866" s="87"/>
      <c r="N1866" s="87"/>
      <c r="O1866" s="87"/>
      <c r="P1866" s="87"/>
      <c r="Q1866" s="87"/>
      <c r="R1866" s="87"/>
      <c r="S1866" s="87"/>
      <c r="T1866" s="87"/>
      <c r="U1866" s="87"/>
      <c r="V1866" s="87"/>
      <c r="W1866" s="87"/>
      <c r="X1866" s="87"/>
      <c r="Y1866" s="87"/>
      <c r="Z1866" s="87"/>
      <c r="AA1866" s="87"/>
      <c r="AB1866" s="87"/>
      <c r="AC1866" s="87"/>
      <c r="AD1866" s="87"/>
      <c r="AE1866" s="87"/>
      <c r="AF1866" s="87"/>
      <c r="AG1866" s="87"/>
      <c r="AH1866" s="87"/>
      <c r="AI1866" s="87"/>
      <c r="AJ1866" s="87"/>
      <c r="AK1866" s="87"/>
      <c r="AL1866" s="87"/>
      <c r="AM1866" s="87"/>
      <c r="AN1866" s="87"/>
      <c r="AO1866" s="87"/>
      <c r="AP1866" s="87"/>
      <c r="AQ1866" s="87"/>
      <c r="AR1866" s="87"/>
      <c r="AS1866" s="87"/>
      <c r="AT1866" s="87"/>
      <c r="AU1866" s="87"/>
      <c r="AV1866" s="87"/>
      <c r="AW1866" s="87"/>
      <c r="AX1866" s="87"/>
      <c r="AY1866" s="87"/>
      <c r="AZ1866" s="87"/>
      <c r="BA1866" s="87"/>
      <c r="BB1866" s="87"/>
      <c r="BC1866" s="87"/>
      <c r="BD1866" s="87"/>
      <c r="BE1866" s="87"/>
      <c r="BF1866" s="87"/>
      <c r="BG1866" s="87"/>
      <c r="BH1866" s="87"/>
      <c r="BI1866" s="87"/>
      <c r="BJ1866" s="87"/>
      <c r="BK1866" s="87"/>
      <c r="BL1866" s="87"/>
      <c r="BM1866" s="87"/>
      <c r="BN1866" s="87"/>
      <c r="BO1866" s="87"/>
      <c r="BP1866" s="87"/>
      <c r="BQ1866" s="87"/>
      <c r="BR1866" s="87"/>
      <c r="BS1866" s="63"/>
    </row>
    <row r="1867" spans="4:71" s="64" customFormat="1" ht="9.75" customHeight="1" x14ac:dyDescent="0.3">
      <c r="D1867" s="87"/>
      <c r="E1867" s="87"/>
      <c r="F1867" s="87"/>
      <c r="G1867" s="87"/>
      <c r="H1867" s="87"/>
      <c r="I1867" s="87"/>
      <c r="J1867" s="87"/>
      <c r="K1867" s="87"/>
      <c r="L1867" s="87"/>
      <c r="M1867" s="87"/>
      <c r="N1867" s="87"/>
      <c r="O1867" s="87"/>
      <c r="P1867" s="87"/>
      <c r="Q1867" s="87"/>
      <c r="R1867" s="87"/>
      <c r="S1867" s="87"/>
      <c r="T1867" s="87"/>
      <c r="U1867" s="87"/>
      <c r="V1867" s="87"/>
      <c r="W1867" s="87"/>
      <c r="X1867" s="87"/>
      <c r="Y1867" s="87"/>
      <c r="Z1867" s="87"/>
      <c r="AA1867" s="87"/>
      <c r="AB1867" s="87"/>
      <c r="AC1867" s="87"/>
      <c r="AD1867" s="87"/>
      <c r="AE1867" s="87"/>
      <c r="AF1867" s="87"/>
      <c r="AG1867" s="87"/>
      <c r="AH1867" s="87"/>
      <c r="AI1867" s="87"/>
      <c r="AJ1867" s="87"/>
      <c r="AK1867" s="87"/>
      <c r="AL1867" s="87"/>
      <c r="AM1867" s="87"/>
      <c r="AN1867" s="87"/>
      <c r="AO1867" s="87"/>
      <c r="AP1867" s="87"/>
      <c r="AQ1867" s="87"/>
      <c r="AR1867" s="87"/>
      <c r="AS1867" s="87"/>
      <c r="AT1867" s="87"/>
      <c r="AU1867" s="87"/>
      <c r="AV1867" s="87"/>
      <c r="AW1867" s="87"/>
      <c r="AX1867" s="87"/>
      <c r="AY1867" s="87"/>
      <c r="AZ1867" s="87"/>
      <c r="BA1867" s="87"/>
      <c r="BB1867" s="87"/>
      <c r="BC1867" s="87"/>
      <c r="BD1867" s="87"/>
      <c r="BE1867" s="87"/>
      <c r="BF1867" s="87"/>
      <c r="BG1867" s="87"/>
      <c r="BH1867" s="87"/>
      <c r="BI1867" s="87"/>
      <c r="BJ1867" s="87"/>
      <c r="BK1867" s="87"/>
      <c r="BL1867" s="87"/>
      <c r="BM1867" s="87"/>
      <c r="BN1867" s="87"/>
      <c r="BO1867" s="87"/>
      <c r="BP1867" s="87"/>
      <c r="BQ1867" s="87"/>
      <c r="BR1867" s="87"/>
      <c r="BS1867" s="63"/>
    </row>
    <row r="1868" spans="4:71" s="64" customFormat="1" ht="9.75" customHeight="1" x14ac:dyDescent="0.3">
      <c r="D1868" s="87"/>
      <c r="E1868" s="87"/>
      <c r="F1868" s="87"/>
      <c r="G1868" s="87"/>
      <c r="H1868" s="87"/>
      <c r="I1868" s="87"/>
      <c r="J1868" s="87"/>
      <c r="K1868" s="87"/>
      <c r="L1868" s="87"/>
      <c r="M1868" s="87"/>
      <c r="N1868" s="87"/>
      <c r="O1868" s="87"/>
      <c r="P1868" s="87"/>
      <c r="Q1868" s="87"/>
      <c r="R1868" s="87"/>
      <c r="S1868" s="87"/>
      <c r="T1868" s="87"/>
      <c r="U1868" s="87"/>
      <c r="V1868" s="87"/>
      <c r="W1868" s="87"/>
      <c r="X1868" s="87"/>
      <c r="Y1868" s="87"/>
      <c r="Z1868" s="87"/>
      <c r="AA1868" s="87"/>
      <c r="AB1868" s="87"/>
      <c r="AC1868" s="87"/>
      <c r="AD1868" s="87"/>
      <c r="AE1868" s="87"/>
      <c r="AF1868" s="87"/>
      <c r="AG1868" s="87"/>
      <c r="AH1868" s="87"/>
      <c r="AI1868" s="87"/>
      <c r="AJ1868" s="87"/>
      <c r="AK1868" s="87"/>
      <c r="AL1868" s="87"/>
      <c r="AM1868" s="87"/>
      <c r="AN1868" s="87"/>
      <c r="AO1868" s="87"/>
      <c r="AP1868" s="87"/>
      <c r="AQ1868" s="87"/>
      <c r="AR1868" s="87"/>
      <c r="AS1868" s="87"/>
      <c r="AT1868" s="87"/>
      <c r="AU1868" s="87"/>
      <c r="AV1868" s="87"/>
      <c r="AW1868" s="87"/>
      <c r="AX1868" s="87"/>
      <c r="AY1868" s="87"/>
      <c r="AZ1868" s="87"/>
      <c r="BA1868" s="87"/>
      <c r="BB1868" s="87"/>
      <c r="BC1868" s="87"/>
      <c r="BD1868" s="87"/>
      <c r="BE1868" s="87"/>
      <c r="BF1868" s="87"/>
      <c r="BG1868" s="87"/>
      <c r="BH1868" s="87"/>
      <c r="BI1868" s="87"/>
      <c r="BJ1868" s="87"/>
      <c r="BK1868" s="87"/>
      <c r="BL1868" s="87"/>
      <c r="BM1868" s="87"/>
      <c r="BN1868" s="87"/>
      <c r="BO1868" s="87"/>
      <c r="BP1868" s="87"/>
      <c r="BQ1868" s="87"/>
      <c r="BR1868" s="87"/>
      <c r="BS1868" s="63"/>
    </row>
    <row r="1869" spans="4:71" s="64" customFormat="1" ht="9.75" customHeight="1" x14ac:dyDescent="0.3">
      <c r="D1869" s="87"/>
      <c r="E1869" s="87"/>
      <c r="F1869" s="87"/>
      <c r="G1869" s="87"/>
      <c r="H1869" s="87"/>
      <c r="I1869" s="87"/>
      <c r="J1869" s="87"/>
      <c r="K1869" s="87"/>
      <c r="L1869" s="87"/>
      <c r="M1869" s="87"/>
      <c r="N1869" s="87"/>
      <c r="O1869" s="87"/>
      <c r="P1869" s="87"/>
      <c r="Q1869" s="87"/>
      <c r="R1869" s="87"/>
      <c r="S1869" s="87"/>
      <c r="T1869" s="87"/>
      <c r="U1869" s="87"/>
      <c r="V1869" s="87"/>
      <c r="W1869" s="87"/>
      <c r="X1869" s="87"/>
      <c r="Y1869" s="87"/>
      <c r="Z1869" s="87"/>
      <c r="AA1869" s="87"/>
      <c r="AB1869" s="87"/>
      <c r="AC1869" s="87"/>
      <c r="AD1869" s="87"/>
      <c r="AE1869" s="87"/>
      <c r="AF1869" s="87"/>
      <c r="AG1869" s="87"/>
      <c r="AH1869" s="87"/>
      <c r="AI1869" s="87"/>
      <c r="AJ1869" s="87"/>
      <c r="AK1869" s="87"/>
      <c r="AL1869" s="87"/>
      <c r="AM1869" s="87"/>
      <c r="AN1869" s="87"/>
      <c r="AO1869" s="87"/>
      <c r="AP1869" s="87"/>
      <c r="AQ1869" s="87"/>
      <c r="AR1869" s="87"/>
      <c r="AS1869" s="87"/>
      <c r="AT1869" s="87"/>
      <c r="AU1869" s="87"/>
      <c r="AV1869" s="87"/>
      <c r="AW1869" s="87"/>
      <c r="AX1869" s="87"/>
      <c r="AY1869" s="87"/>
      <c r="AZ1869" s="87"/>
      <c r="BA1869" s="87"/>
      <c r="BB1869" s="87"/>
      <c r="BC1869" s="87"/>
      <c r="BD1869" s="87"/>
      <c r="BE1869" s="87"/>
      <c r="BF1869" s="87"/>
      <c r="BG1869" s="87"/>
      <c r="BH1869" s="87"/>
      <c r="BI1869" s="87"/>
      <c r="BJ1869" s="87"/>
      <c r="BK1869" s="87"/>
      <c r="BL1869" s="87"/>
      <c r="BM1869" s="87"/>
      <c r="BN1869" s="87"/>
      <c r="BO1869" s="87"/>
      <c r="BP1869" s="87"/>
      <c r="BQ1869" s="87"/>
      <c r="BR1869" s="87"/>
      <c r="BS1869" s="63"/>
    </row>
    <row r="1870" spans="4:71" s="64" customFormat="1" ht="9.75" customHeight="1" x14ac:dyDescent="0.3">
      <c r="D1870" s="87"/>
      <c r="E1870" s="87"/>
      <c r="F1870" s="87"/>
      <c r="G1870" s="87"/>
      <c r="H1870" s="87"/>
      <c r="I1870" s="87"/>
      <c r="J1870" s="87"/>
      <c r="K1870" s="87"/>
      <c r="L1870" s="87"/>
      <c r="M1870" s="87"/>
      <c r="N1870" s="87"/>
      <c r="O1870" s="87"/>
      <c r="P1870" s="87"/>
      <c r="Q1870" s="87"/>
      <c r="R1870" s="87"/>
      <c r="S1870" s="87"/>
      <c r="T1870" s="87"/>
      <c r="U1870" s="87"/>
      <c r="V1870" s="87"/>
      <c r="W1870" s="87"/>
      <c r="X1870" s="87"/>
      <c r="Y1870" s="87"/>
      <c r="Z1870" s="87"/>
      <c r="AA1870" s="87"/>
      <c r="AB1870" s="87"/>
      <c r="AC1870" s="87"/>
      <c r="AD1870" s="87"/>
      <c r="AE1870" s="87"/>
      <c r="AF1870" s="87"/>
      <c r="AG1870" s="87"/>
      <c r="AH1870" s="87"/>
      <c r="AI1870" s="87"/>
      <c r="AJ1870" s="87"/>
      <c r="AK1870" s="87"/>
      <c r="AL1870" s="87"/>
      <c r="AM1870" s="87"/>
      <c r="AN1870" s="87"/>
      <c r="AO1870" s="87"/>
      <c r="AP1870" s="87"/>
      <c r="AQ1870" s="87"/>
      <c r="AR1870" s="87"/>
      <c r="AS1870" s="87"/>
      <c r="AT1870" s="87"/>
      <c r="AU1870" s="87"/>
      <c r="AV1870" s="87"/>
      <c r="AW1870" s="87"/>
      <c r="AX1870" s="87"/>
      <c r="AY1870" s="87"/>
      <c r="AZ1870" s="87"/>
      <c r="BA1870" s="87"/>
      <c r="BB1870" s="87"/>
      <c r="BC1870" s="87"/>
      <c r="BD1870" s="87"/>
      <c r="BE1870" s="87"/>
      <c r="BF1870" s="87"/>
      <c r="BG1870" s="87"/>
      <c r="BH1870" s="87"/>
      <c r="BI1870" s="87"/>
      <c r="BJ1870" s="87"/>
      <c r="BK1870" s="87"/>
      <c r="BL1870" s="87"/>
      <c r="BM1870" s="87"/>
      <c r="BN1870" s="87"/>
      <c r="BO1870" s="87"/>
      <c r="BP1870" s="87"/>
      <c r="BQ1870" s="87"/>
      <c r="BR1870" s="87"/>
      <c r="BS1870" s="63"/>
    </row>
    <row r="1871" spans="4:71" s="64" customFormat="1" ht="9.75" customHeight="1" x14ac:dyDescent="0.3">
      <c r="D1871" s="87"/>
      <c r="E1871" s="87"/>
      <c r="F1871" s="87"/>
      <c r="G1871" s="87"/>
      <c r="H1871" s="87"/>
      <c r="I1871" s="87"/>
      <c r="J1871" s="87"/>
      <c r="K1871" s="87"/>
      <c r="L1871" s="87"/>
      <c r="M1871" s="87"/>
      <c r="N1871" s="87"/>
      <c r="O1871" s="87"/>
      <c r="P1871" s="87"/>
      <c r="Q1871" s="87"/>
      <c r="R1871" s="87"/>
      <c r="S1871" s="87"/>
      <c r="T1871" s="87"/>
      <c r="U1871" s="87"/>
      <c r="V1871" s="87"/>
      <c r="W1871" s="87"/>
      <c r="X1871" s="87"/>
      <c r="Y1871" s="87"/>
      <c r="Z1871" s="87"/>
      <c r="AA1871" s="87"/>
      <c r="AB1871" s="87"/>
      <c r="AC1871" s="87"/>
      <c r="AD1871" s="87"/>
      <c r="AE1871" s="87"/>
      <c r="AF1871" s="87"/>
      <c r="AG1871" s="87"/>
      <c r="AH1871" s="87"/>
      <c r="AI1871" s="87"/>
      <c r="AJ1871" s="87"/>
      <c r="AK1871" s="87"/>
      <c r="AL1871" s="87"/>
      <c r="AM1871" s="87"/>
      <c r="AN1871" s="87"/>
      <c r="AO1871" s="87"/>
      <c r="AP1871" s="87"/>
      <c r="AQ1871" s="87"/>
      <c r="AR1871" s="87"/>
      <c r="AS1871" s="87"/>
      <c r="AT1871" s="87"/>
      <c r="AU1871" s="87"/>
      <c r="AV1871" s="87"/>
      <c r="AW1871" s="87"/>
      <c r="AX1871" s="87"/>
      <c r="AY1871" s="87"/>
      <c r="AZ1871" s="87"/>
      <c r="BA1871" s="87"/>
      <c r="BB1871" s="87"/>
      <c r="BC1871" s="87"/>
      <c r="BD1871" s="87"/>
      <c r="BE1871" s="87"/>
      <c r="BF1871" s="87"/>
      <c r="BG1871" s="87"/>
      <c r="BH1871" s="87"/>
      <c r="BI1871" s="87"/>
      <c r="BJ1871" s="87"/>
      <c r="BK1871" s="87"/>
      <c r="BL1871" s="87"/>
      <c r="BM1871" s="87"/>
      <c r="BN1871" s="87"/>
      <c r="BO1871" s="87"/>
      <c r="BP1871" s="87"/>
      <c r="BQ1871" s="87"/>
      <c r="BR1871" s="87"/>
      <c r="BS1871" s="63"/>
    </row>
    <row r="1872" spans="4:71" s="64" customFormat="1" ht="9.75" customHeight="1" x14ac:dyDescent="0.3">
      <c r="D1872" s="87"/>
      <c r="E1872" s="87"/>
      <c r="F1872" s="87"/>
      <c r="G1872" s="87"/>
      <c r="H1872" s="87"/>
      <c r="I1872" s="87"/>
      <c r="J1872" s="87"/>
      <c r="K1872" s="87"/>
      <c r="L1872" s="87"/>
      <c r="M1872" s="87"/>
      <c r="N1872" s="87"/>
      <c r="O1872" s="87"/>
      <c r="P1872" s="87"/>
      <c r="Q1872" s="87"/>
      <c r="R1872" s="87"/>
      <c r="S1872" s="87"/>
      <c r="T1872" s="87"/>
      <c r="U1872" s="87"/>
      <c r="V1872" s="87"/>
      <c r="W1872" s="87"/>
      <c r="X1872" s="87"/>
      <c r="Y1872" s="87"/>
      <c r="Z1872" s="87"/>
      <c r="AA1872" s="87"/>
      <c r="AB1872" s="87"/>
      <c r="AC1872" s="87"/>
      <c r="AD1872" s="87"/>
      <c r="AE1872" s="87"/>
      <c r="AF1872" s="87"/>
      <c r="AG1872" s="87"/>
      <c r="AH1872" s="87"/>
      <c r="AI1872" s="87"/>
      <c r="AJ1872" s="87"/>
      <c r="AK1872" s="87"/>
      <c r="AL1872" s="87"/>
      <c r="AM1872" s="87"/>
      <c r="AN1872" s="87"/>
      <c r="AO1872" s="87"/>
      <c r="AP1872" s="87"/>
      <c r="AQ1872" s="87"/>
      <c r="AR1872" s="87"/>
      <c r="AS1872" s="87"/>
      <c r="AT1872" s="87"/>
      <c r="AU1872" s="87"/>
      <c r="AV1872" s="87"/>
      <c r="AW1872" s="87"/>
      <c r="AX1872" s="87"/>
      <c r="AY1872" s="87"/>
      <c r="AZ1872" s="87"/>
      <c r="BA1872" s="87"/>
      <c r="BB1872" s="87"/>
      <c r="BC1872" s="87"/>
      <c r="BD1872" s="87"/>
      <c r="BE1872" s="87"/>
      <c r="BF1872" s="87"/>
      <c r="BG1872" s="87"/>
      <c r="BH1872" s="87"/>
      <c r="BI1872" s="87"/>
      <c r="BJ1872" s="87"/>
      <c r="BK1872" s="87"/>
      <c r="BL1872" s="87"/>
      <c r="BM1872" s="87"/>
      <c r="BN1872" s="87"/>
      <c r="BO1872" s="87"/>
      <c r="BP1872" s="87"/>
      <c r="BQ1872" s="87"/>
      <c r="BR1872" s="87"/>
      <c r="BS1872" s="63"/>
    </row>
    <row r="1873" spans="4:71" s="64" customFormat="1" ht="9.75" customHeight="1" x14ac:dyDescent="0.3">
      <c r="D1873" s="87"/>
      <c r="E1873" s="87"/>
      <c r="F1873" s="87"/>
      <c r="G1873" s="87"/>
      <c r="H1873" s="87"/>
      <c r="I1873" s="87"/>
      <c r="J1873" s="87"/>
      <c r="K1873" s="87"/>
      <c r="L1873" s="87"/>
      <c r="M1873" s="87"/>
      <c r="N1873" s="87"/>
      <c r="O1873" s="87"/>
      <c r="P1873" s="87"/>
      <c r="Q1873" s="87"/>
      <c r="R1873" s="87"/>
      <c r="S1873" s="87"/>
      <c r="T1873" s="87"/>
      <c r="U1873" s="87"/>
      <c r="V1873" s="87"/>
      <c r="W1873" s="87"/>
      <c r="X1873" s="87"/>
      <c r="Y1873" s="87"/>
      <c r="Z1873" s="87"/>
      <c r="AA1873" s="87"/>
      <c r="AB1873" s="87"/>
      <c r="AC1873" s="87"/>
      <c r="AD1873" s="87"/>
      <c r="AE1873" s="87"/>
      <c r="AF1873" s="87"/>
      <c r="AG1873" s="87"/>
      <c r="AH1873" s="87"/>
      <c r="AI1873" s="87"/>
      <c r="AJ1873" s="87"/>
      <c r="AK1873" s="87"/>
      <c r="AL1873" s="87"/>
      <c r="AM1873" s="87"/>
      <c r="AN1873" s="87"/>
      <c r="AO1873" s="87"/>
      <c r="AP1873" s="87"/>
      <c r="AQ1873" s="87"/>
      <c r="AR1873" s="87"/>
      <c r="AS1873" s="87"/>
      <c r="AT1873" s="87"/>
      <c r="AU1873" s="87"/>
      <c r="AV1873" s="87"/>
      <c r="AW1873" s="87"/>
      <c r="AX1873" s="87"/>
      <c r="AY1873" s="87"/>
      <c r="AZ1873" s="87"/>
      <c r="BA1873" s="87"/>
      <c r="BB1873" s="87"/>
      <c r="BC1873" s="87"/>
      <c r="BD1873" s="87"/>
      <c r="BE1873" s="87"/>
      <c r="BF1873" s="87"/>
      <c r="BG1873" s="87"/>
      <c r="BH1873" s="87"/>
      <c r="BI1873" s="87"/>
      <c r="BJ1873" s="87"/>
      <c r="BK1873" s="87"/>
      <c r="BL1873" s="87"/>
      <c r="BM1873" s="87"/>
      <c r="BN1873" s="87"/>
      <c r="BO1873" s="87"/>
      <c r="BP1873" s="87"/>
      <c r="BQ1873" s="87"/>
      <c r="BR1873" s="87"/>
      <c r="BS1873" s="63"/>
    </row>
    <row r="1874" spans="4:71" s="64" customFormat="1" ht="9.75" customHeight="1" x14ac:dyDescent="0.3">
      <c r="D1874" s="87"/>
      <c r="E1874" s="87"/>
      <c r="F1874" s="87"/>
      <c r="G1874" s="87"/>
      <c r="H1874" s="87"/>
      <c r="I1874" s="87"/>
      <c r="J1874" s="87"/>
      <c r="K1874" s="87"/>
      <c r="L1874" s="87"/>
      <c r="M1874" s="87"/>
      <c r="N1874" s="87"/>
      <c r="O1874" s="87"/>
      <c r="P1874" s="87"/>
      <c r="Q1874" s="87"/>
      <c r="R1874" s="87"/>
      <c r="S1874" s="87"/>
      <c r="T1874" s="87"/>
      <c r="U1874" s="87"/>
      <c r="V1874" s="87"/>
      <c r="W1874" s="87"/>
      <c r="X1874" s="87"/>
      <c r="Y1874" s="87"/>
      <c r="Z1874" s="87"/>
      <c r="AA1874" s="87"/>
      <c r="AB1874" s="87"/>
      <c r="AC1874" s="87"/>
      <c r="AD1874" s="87"/>
      <c r="AE1874" s="87"/>
      <c r="AF1874" s="87"/>
      <c r="AG1874" s="87"/>
      <c r="AH1874" s="87"/>
      <c r="AI1874" s="87"/>
      <c r="AJ1874" s="87"/>
      <c r="AK1874" s="87"/>
      <c r="AL1874" s="87"/>
      <c r="AM1874" s="87"/>
      <c r="AN1874" s="87"/>
      <c r="AO1874" s="87"/>
      <c r="AP1874" s="87"/>
      <c r="AQ1874" s="87"/>
      <c r="AR1874" s="87"/>
      <c r="AS1874" s="87"/>
      <c r="AT1874" s="87"/>
      <c r="AU1874" s="87"/>
      <c r="AV1874" s="87"/>
      <c r="AW1874" s="87"/>
      <c r="AX1874" s="87"/>
      <c r="AY1874" s="87"/>
      <c r="AZ1874" s="87"/>
      <c r="BA1874" s="87"/>
      <c r="BB1874" s="87"/>
      <c r="BC1874" s="87"/>
      <c r="BD1874" s="87"/>
      <c r="BE1874" s="87"/>
      <c r="BF1874" s="87"/>
      <c r="BG1874" s="87"/>
      <c r="BH1874" s="87"/>
      <c r="BI1874" s="87"/>
      <c r="BJ1874" s="87"/>
      <c r="BK1874" s="87"/>
      <c r="BL1874" s="87"/>
      <c r="BM1874" s="87"/>
      <c r="BN1874" s="87"/>
      <c r="BO1874" s="87"/>
      <c r="BP1874" s="87"/>
      <c r="BQ1874" s="87"/>
      <c r="BR1874" s="87"/>
      <c r="BS1874" s="63"/>
    </row>
    <row r="1875" spans="4:71" s="64" customFormat="1" ht="9.75" customHeight="1" x14ac:dyDescent="0.3">
      <c r="D1875" s="87"/>
      <c r="E1875" s="87"/>
      <c r="F1875" s="87"/>
      <c r="G1875" s="87"/>
      <c r="H1875" s="87"/>
      <c r="I1875" s="87"/>
      <c r="J1875" s="87"/>
      <c r="K1875" s="87"/>
      <c r="L1875" s="87"/>
      <c r="M1875" s="87"/>
      <c r="N1875" s="87"/>
      <c r="O1875" s="87"/>
      <c r="P1875" s="87"/>
      <c r="Q1875" s="87"/>
      <c r="R1875" s="87"/>
      <c r="S1875" s="87"/>
      <c r="T1875" s="87"/>
      <c r="U1875" s="87"/>
      <c r="V1875" s="87"/>
      <c r="W1875" s="87"/>
      <c r="X1875" s="87"/>
      <c r="Y1875" s="87"/>
      <c r="Z1875" s="87"/>
      <c r="AA1875" s="87"/>
      <c r="AB1875" s="87"/>
      <c r="AC1875" s="87"/>
      <c r="AD1875" s="87"/>
      <c r="AE1875" s="87"/>
      <c r="AF1875" s="87"/>
      <c r="AG1875" s="87"/>
      <c r="AH1875" s="87"/>
      <c r="AI1875" s="87"/>
      <c r="AJ1875" s="87"/>
      <c r="AK1875" s="87"/>
      <c r="AL1875" s="87"/>
      <c r="AM1875" s="87"/>
      <c r="AN1875" s="87"/>
      <c r="AO1875" s="87"/>
      <c r="AP1875" s="87"/>
      <c r="AQ1875" s="87"/>
      <c r="AR1875" s="87"/>
      <c r="AS1875" s="87"/>
      <c r="AT1875" s="87"/>
      <c r="AU1875" s="87"/>
      <c r="AV1875" s="87"/>
      <c r="AW1875" s="87"/>
      <c r="AX1875" s="87"/>
      <c r="AY1875" s="87"/>
      <c r="AZ1875" s="87"/>
      <c r="BA1875" s="87"/>
      <c r="BB1875" s="87"/>
      <c r="BC1875" s="87"/>
      <c r="BD1875" s="87"/>
      <c r="BE1875" s="87"/>
      <c r="BF1875" s="87"/>
      <c r="BG1875" s="87"/>
      <c r="BH1875" s="87"/>
      <c r="BI1875" s="87"/>
      <c r="BJ1875" s="87"/>
      <c r="BK1875" s="87"/>
      <c r="BL1875" s="87"/>
      <c r="BM1875" s="87"/>
      <c r="BN1875" s="87"/>
      <c r="BO1875" s="87"/>
      <c r="BP1875" s="87"/>
      <c r="BQ1875" s="87"/>
      <c r="BR1875" s="87"/>
      <c r="BS1875" s="63"/>
    </row>
    <row r="1876" spans="4:71" s="64" customFormat="1" ht="9.75" customHeight="1" x14ac:dyDescent="0.3">
      <c r="D1876" s="87"/>
      <c r="E1876" s="87"/>
      <c r="F1876" s="87"/>
      <c r="G1876" s="87"/>
      <c r="H1876" s="87"/>
      <c r="I1876" s="87"/>
      <c r="J1876" s="87"/>
      <c r="K1876" s="87"/>
      <c r="L1876" s="87"/>
      <c r="M1876" s="87"/>
      <c r="N1876" s="87"/>
      <c r="O1876" s="87"/>
      <c r="P1876" s="87"/>
      <c r="Q1876" s="87"/>
      <c r="R1876" s="87"/>
      <c r="S1876" s="87"/>
      <c r="T1876" s="87"/>
      <c r="U1876" s="87"/>
      <c r="V1876" s="87"/>
      <c r="W1876" s="87"/>
      <c r="X1876" s="87"/>
      <c r="Y1876" s="87"/>
      <c r="Z1876" s="87"/>
      <c r="AA1876" s="87"/>
      <c r="AB1876" s="87"/>
      <c r="AC1876" s="87"/>
      <c r="AD1876" s="87"/>
      <c r="AE1876" s="87"/>
      <c r="AF1876" s="87"/>
      <c r="AG1876" s="87"/>
      <c r="AH1876" s="87"/>
      <c r="AI1876" s="87"/>
      <c r="AJ1876" s="87"/>
      <c r="AK1876" s="87"/>
      <c r="AL1876" s="87"/>
      <c r="AM1876" s="87"/>
      <c r="AN1876" s="87"/>
      <c r="AO1876" s="87"/>
      <c r="AP1876" s="87"/>
      <c r="AQ1876" s="87"/>
      <c r="AR1876" s="87"/>
      <c r="AS1876" s="87"/>
      <c r="AT1876" s="87"/>
      <c r="AU1876" s="87"/>
      <c r="AV1876" s="87"/>
      <c r="AW1876" s="87"/>
      <c r="AX1876" s="87"/>
      <c r="AY1876" s="87"/>
      <c r="AZ1876" s="87"/>
      <c r="BA1876" s="87"/>
      <c r="BB1876" s="87"/>
      <c r="BC1876" s="87"/>
      <c r="BD1876" s="87"/>
      <c r="BE1876" s="87"/>
      <c r="BF1876" s="87"/>
      <c r="BG1876" s="87"/>
      <c r="BH1876" s="87"/>
      <c r="BI1876" s="87"/>
      <c r="BJ1876" s="87"/>
      <c r="BK1876" s="87"/>
      <c r="BL1876" s="87"/>
      <c r="BM1876" s="87"/>
      <c r="BN1876" s="87"/>
      <c r="BO1876" s="87"/>
      <c r="BP1876" s="87"/>
      <c r="BQ1876" s="87"/>
      <c r="BR1876" s="87"/>
      <c r="BS1876" s="63"/>
    </row>
    <row r="1877" spans="4:71" s="64" customFormat="1" ht="9.75" customHeight="1" x14ac:dyDescent="0.3">
      <c r="D1877" s="87"/>
      <c r="E1877" s="87"/>
      <c r="F1877" s="87"/>
      <c r="G1877" s="87"/>
      <c r="H1877" s="87"/>
      <c r="I1877" s="87"/>
      <c r="J1877" s="87"/>
      <c r="K1877" s="87"/>
      <c r="L1877" s="87"/>
      <c r="M1877" s="87"/>
      <c r="N1877" s="87"/>
      <c r="O1877" s="87"/>
      <c r="P1877" s="87"/>
      <c r="Q1877" s="87"/>
      <c r="R1877" s="87"/>
      <c r="S1877" s="87"/>
      <c r="T1877" s="87"/>
      <c r="U1877" s="87"/>
      <c r="V1877" s="87"/>
      <c r="W1877" s="87"/>
      <c r="X1877" s="87"/>
      <c r="Y1877" s="87"/>
      <c r="Z1877" s="87"/>
      <c r="AA1877" s="87"/>
      <c r="AB1877" s="87"/>
      <c r="AC1877" s="87"/>
      <c r="AD1877" s="87"/>
      <c r="AE1877" s="87"/>
      <c r="AF1877" s="87"/>
      <c r="AG1877" s="87"/>
      <c r="AH1877" s="87"/>
      <c r="AI1877" s="87"/>
      <c r="AJ1877" s="87"/>
      <c r="AK1877" s="87"/>
      <c r="AL1877" s="87"/>
      <c r="AM1877" s="87"/>
      <c r="AN1877" s="87"/>
      <c r="AO1877" s="87"/>
      <c r="AP1877" s="87"/>
      <c r="AQ1877" s="87"/>
      <c r="AR1877" s="87"/>
      <c r="AS1877" s="87"/>
      <c r="AT1877" s="87"/>
      <c r="AU1877" s="87"/>
      <c r="AV1877" s="87"/>
      <c r="AW1877" s="87"/>
      <c r="AX1877" s="87"/>
      <c r="AY1877" s="87"/>
      <c r="AZ1877" s="87"/>
      <c r="BA1877" s="87"/>
      <c r="BB1877" s="87"/>
      <c r="BC1877" s="87"/>
      <c r="BD1877" s="87"/>
      <c r="BE1877" s="87"/>
      <c r="BF1877" s="87"/>
      <c r="BG1877" s="87"/>
      <c r="BH1877" s="87"/>
      <c r="BI1877" s="87"/>
      <c r="BJ1877" s="87"/>
      <c r="BK1877" s="87"/>
      <c r="BL1877" s="87"/>
      <c r="BM1877" s="87"/>
      <c r="BN1877" s="87"/>
      <c r="BO1877" s="87"/>
      <c r="BP1877" s="87"/>
      <c r="BQ1877" s="87"/>
      <c r="BR1877" s="87"/>
      <c r="BS1877" s="63"/>
    </row>
    <row r="1878" spans="4:71" s="64" customFormat="1" ht="9.75" customHeight="1" x14ac:dyDescent="0.3">
      <c r="D1878" s="87"/>
      <c r="E1878" s="87"/>
      <c r="F1878" s="87"/>
      <c r="G1878" s="87"/>
      <c r="H1878" s="87"/>
      <c r="I1878" s="87"/>
      <c r="J1878" s="87"/>
      <c r="K1878" s="87"/>
      <c r="L1878" s="87"/>
      <c r="M1878" s="87"/>
      <c r="N1878" s="87"/>
      <c r="O1878" s="87"/>
      <c r="P1878" s="87"/>
      <c r="Q1878" s="87"/>
      <c r="R1878" s="87"/>
      <c r="S1878" s="87"/>
      <c r="T1878" s="87"/>
      <c r="U1878" s="87"/>
      <c r="V1878" s="87"/>
      <c r="W1878" s="87"/>
      <c r="X1878" s="87"/>
      <c r="Y1878" s="87"/>
      <c r="Z1878" s="87"/>
      <c r="AA1878" s="87"/>
      <c r="AB1878" s="87"/>
      <c r="AC1878" s="87"/>
      <c r="AD1878" s="87"/>
      <c r="AE1878" s="87"/>
      <c r="AF1878" s="87"/>
      <c r="AG1878" s="87"/>
      <c r="AH1878" s="87"/>
      <c r="AI1878" s="87"/>
      <c r="AJ1878" s="87"/>
      <c r="AK1878" s="87"/>
      <c r="AL1878" s="87"/>
      <c r="AM1878" s="87"/>
      <c r="AN1878" s="87"/>
      <c r="AO1878" s="87"/>
      <c r="AP1878" s="87"/>
      <c r="AQ1878" s="87"/>
      <c r="AR1878" s="87"/>
      <c r="AS1878" s="87"/>
      <c r="AT1878" s="87"/>
      <c r="AU1878" s="87"/>
      <c r="AV1878" s="87"/>
      <c r="AW1878" s="87"/>
      <c r="AX1878" s="87"/>
      <c r="AY1878" s="87"/>
      <c r="AZ1878" s="87"/>
      <c r="BA1878" s="87"/>
      <c r="BB1878" s="87"/>
      <c r="BC1878" s="87"/>
      <c r="BD1878" s="87"/>
      <c r="BE1878" s="87"/>
      <c r="BF1878" s="87"/>
      <c r="BG1878" s="87"/>
      <c r="BH1878" s="87"/>
      <c r="BI1878" s="87"/>
      <c r="BJ1878" s="87"/>
      <c r="BK1878" s="87"/>
      <c r="BL1878" s="87"/>
      <c r="BM1878" s="87"/>
      <c r="BN1878" s="87"/>
      <c r="BO1878" s="87"/>
      <c r="BP1878" s="87"/>
      <c r="BQ1878" s="87"/>
      <c r="BR1878" s="87"/>
      <c r="BS1878" s="63"/>
    </row>
    <row r="1879" spans="4:71" s="64" customFormat="1" ht="9.75" customHeight="1" x14ac:dyDescent="0.3">
      <c r="D1879" s="87"/>
      <c r="E1879" s="87"/>
      <c r="F1879" s="87"/>
      <c r="G1879" s="87"/>
      <c r="H1879" s="87"/>
      <c r="I1879" s="87"/>
      <c r="J1879" s="87"/>
      <c r="K1879" s="87"/>
      <c r="L1879" s="87"/>
      <c r="M1879" s="87"/>
      <c r="N1879" s="87"/>
      <c r="O1879" s="87"/>
      <c r="P1879" s="87"/>
      <c r="Q1879" s="87"/>
      <c r="R1879" s="87"/>
      <c r="S1879" s="87"/>
      <c r="T1879" s="87"/>
      <c r="U1879" s="87"/>
      <c r="V1879" s="87"/>
      <c r="W1879" s="87"/>
      <c r="X1879" s="87"/>
      <c r="Y1879" s="87"/>
      <c r="Z1879" s="87"/>
      <c r="AA1879" s="87"/>
      <c r="AB1879" s="87"/>
      <c r="AC1879" s="87"/>
      <c r="AD1879" s="87"/>
      <c r="AE1879" s="87"/>
      <c r="AF1879" s="87"/>
      <c r="AG1879" s="87"/>
      <c r="AH1879" s="87"/>
      <c r="AI1879" s="87"/>
      <c r="AJ1879" s="87"/>
      <c r="AK1879" s="87"/>
      <c r="AL1879" s="87"/>
      <c r="AM1879" s="87"/>
      <c r="AN1879" s="87"/>
      <c r="AO1879" s="87"/>
      <c r="AP1879" s="87"/>
      <c r="AQ1879" s="87"/>
      <c r="AR1879" s="87"/>
      <c r="AS1879" s="87"/>
      <c r="AT1879" s="87"/>
      <c r="AU1879" s="87"/>
      <c r="AV1879" s="87"/>
      <c r="AW1879" s="87"/>
      <c r="AX1879" s="87"/>
      <c r="AY1879" s="87"/>
      <c r="AZ1879" s="87"/>
      <c r="BA1879" s="87"/>
      <c r="BB1879" s="87"/>
      <c r="BC1879" s="87"/>
      <c r="BD1879" s="87"/>
      <c r="BE1879" s="87"/>
      <c r="BF1879" s="87"/>
      <c r="BG1879" s="87"/>
      <c r="BH1879" s="87"/>
      <c r="BI1879" s="87"/>
      <c r="BJ1879" s="87"/>
      <c r="BK1879" s="87"/>
      <c r="BL1879" s="87"/>
      <c r="BM1879" s="87"/>
      <c r="BN1879" s="87"/>
      <c r="BO1879" s="87"/>
      <c r="BP1879" s="87"/>
      <c r="BQ1879" s="87"/>
      <c r="BR1879" s="87"/>
      <c r="BS1879" s="63"/>
    </row>
    <row r="1880" spans="4:71" s="64" customFormat="1" ht="9.75" customHeight="1" x14ac:dyDescent="0.3">
      <c r="D1880" s="87"/>
      <c r="E1880" s="87"/>
      <c r="F1880" s="87"/>
      <c r="G1880" s="87"/>
      <c r="H1880" s="87"/>
      <c r="I1880" s="87"/>
      <c r="J1880" s="87"/>
      <c r="K1880" s="87"/>
      <c r="L1880" s="87"/>
      <c r="M1880" s="87"/>
      <c r="N1880" s="87"/>
      <c r="O1880" s="87"/>
      <c r="P1880" s="87"/>
      <c r="Q1880" s="87"/>
      <c r="R1880" s="87"/>
      <c r="S1880" s="87"/>
      <c r="T1880" s="87"/>
      <c r="U1880" s="87"/>
      <c r="V1880" s="87"/>
      <c r="W1880" s="87"/>
      <c r="X1880" s="87"/>
      <c r="Y1880" s="87"/>
      <c r="Z1880" s="87"/>
      <c r="AA1880" s="87"/>
      <c r="AB1880" s="87"/>
      <c r="AC1880" s="87"/>
      <c r="AD1880" s="87"/>
      <c r="AE1880" s="87"/>
      <c r="AF1880" s="87"/>
      <c r="AG1880" s="87"/>
      <c r="AH1880" s="87"/>
      <c r="AI1880" s="87"/>
      <c r="AJ1880" s="87"/>
      <c r="AK1880" s="87"/>
      <c r="AL1880" s="87"/>
      <c r="AM1880" s="87"/>
      <c r="AN1880" s="87"/>
      <c r="AO1880" s="87"/>
      <c r="AP1880" s="87"/>
      <c r="AQ1880" s="87"/>
      <c r="AR1880" s="87"/>
      <c r="AS1880" s="87"/>
      <c r="AT1880" s="87"/>
      <c r="AU1880" s="87"/>
      <c r="AV1880" s="87"/>
      <c r="AW1880" s="87"/>
      <c r="AX1880" s="87"/>
      <c r="AY1880" s="87"/>
      <c r="AZ1880" s="87"/>
      <c r="BA1880" s="87"/>
      <c r="BB1880" s="87"/>
      <c r="BC1880" s="87"/>
      <c r="BD1880" s="87"/>
      <c r="BE1880" s="87"/>
      <c r="BF1880" s="87"/>
      <c r="BG1880" s="87"/>
      <c r="BH1880" s="87"/>
      <c r="BI1880" s="87"/>
      <c r="BJ1880" s="87"/>
      <c r="BK1880" s="87"/>
      <c r="BL1880" s="87"/>
      <c r="BM1880" s="87"/>
      <c r="BN1880" s="87"/>
      <c r="BO1880" s="87"/>
      <c r="BP1880" s="87"/>
      <c r="BQ1880" s="87"/>
      <c r="BR1880" s="87"/>
      <c r="BS1880" s="63"/>
    </row>
    <row r="1881" spans="4:71" s="64" customFormat="1" ht="9.75" customHeight="1" x14ac:dyDescent="0.3">
      <c r="D1881" s="87"/>
      <c r="E1881" s="87"/>
      <c r="F1881" s="87"/>
      <c r="G1881" s="87"/>
      <c r="H1881" s="87"/>
      <c r="I1881" s="87"/>
      <c r="J1881" s="87"/>
      <c r="K1881" s="87"/>
      <c r="L1881" s="87"/>
      <c r="M1881" s="87"/>
      <c r="N1881" s="87"/>
      <c r="O1881" s="87"/>
      <c r="P1881" s="87"/>
      <c r="Q1881" s="87"/>
      <c r="R1881" s="87"/>
      <c r="S1881" s="87"/>
      <c r="T1881" s="87"/>
      <c r="U1881" s="87"/>
      <c r="V1881" s="87"/>
      <c r="W1881" s="87"/>
      <c r="X1881" s="87"/>
      <c r="Y1881" s="87"/>
      <c r="Z1881" s="87"/>
      <c r="AA1881" s="87"/>
      <c r="AB1881" s="87"/>
      <c r="AC1881" s="87"/>
      <c r="AD1881" s="87"/>
      <c r="AE1881" s="87"/>
      <c r="AF1881" s="87"/>
      <c r="AG1881" s="87"/>
      <c r="AH1881" s="87"/>
      <c r="AI1881" s="87"/>
      <c r="AJ1881" s="87"/>
      <c r="AK1881" s="87"/>
      <c r="AL1881" s="87"/>
      <c r="AM1881" s="87"/>
      <c r="AN1881" s="87"/>
      <c r="AO1881" s="87"/>
      <c r="AP1881" s="87"/>
      <c r="AQ1881" s="87"/>
      <c r="AR1881" s="87"/>
      <c r="AS1881" s="87"/>
      <c r="AT1881" s="87"/>
      <c r="AU1881" s="87"/>
      <c r="AV1881" s="87"/>
      <c r="AW1881" s="87"/>
      <c r="AX1881" s="87"/>
      <c r="AY1881" s="87"/>
      <c r="AZ1881" s="87"/>
      <c r="BA1881" s="87"/>
      <c r="BB1881" s="87"/>
      <c r="BC1881" s="87"/>
      <c r="BD1881" s="87"/>
      <c r="BE1881" s="87"/>
      <c r="BF1881" s="87"/>
      <c r="BG1881" s="87"/>
      <c r="BH1881" s="87"/>
      <c r="BI1881" s="87"/>
      <c r="BJ1881" s="87"/>
      <c r="BK1881" s="87"/>
      <c r="BL1881" s="87"/>
      <c r="BM1881" s="87"/>
      <c r="BN1881" s="87"/>
      <c r="BO1881" s="87"/>
      <c r="BP1881" s="87"/>
      <c r="BQ1881" s="87"/>
      <c r="BR1881" s="87"/>
      <c r="BS1881" s="63"/>
    </row>
    <row r="1882" spans="4:71" s="64" customFormat="1" ht="9.75" customHeight="1" x14ac:dyDescent="0.3">
      <c r="D1882" s="87"/>
      <c r="E1882" s="87"/>
      <c r="F1882" s="87"/>
      <c r="G1882" s="87"/>
      <c r="H1882" s="87"/>
      <c r="I1882" s="87"/>
      <c r="J1882" s="87"/>
      <c r="K1882" s="87"/>
      <c r="L1882" s="87"/>
      <c r="M1882" s="87"/>
      <c r="N1882" s="87"/>
      <c r="O1882" s="87"/>
      <c r="P1882" s="87"/>
      <c r="Q1882" s="87"/>
      <c r="R1882" s="87"/>
      <c r="S1882" s="87"/>
      <c r="T1882" s="87"/>
      <c r="U1882" s="87"/>
      <c r="V1882" s="87"/>
      <c r="W1882" s="87"/>
      <c r="X1882" s="87"/>
      <c r="Y1882" s="87"/>
      <c r="Z1882" s="87"/>
      <c r="AA1882" s="87"/>
      <c r="AB1882" s="87"/>
      <c r="AC1882" s="87"/>
      <c r="AD1882" s="87"/>
      <c r="AE1882" s="87"/>
      <c r="AF1882" s="87"/>
      <c r="AG1882" s="87"/>
      <c r="AH1882" s="87"/>
      <c r="AI1882" s="87"/>
      <c r="AJ1882" s="87"/>
      <c r="AK1882" s="87"/>
      <c r="AL1882" s="87"/>
      <c r="AM1882" s="87"/>
      <c r="AN1882" s="87"/>
      <c r="AO1882" s="87"/>
      <c r="AP1882" s="87"/>
      <c r="AQ1882" s="87"/>
      <c r="AR1882" s="87"/>
      <c r="AS1882" s="87"/>
      <c r="AT1882" s="87"/>
      <c r="AU1882" s="87"/>
      <c r="AV1882" s="87"/>
      <c r="AW1882" s="87"/>
      <c r="AX1882" s="87"/>
      <c r="AY1882" s="87"/>
      <c r="AZ1882" s="87"/>
      <c r="BA1882" s="87"/>
      <c r="BB1882" s="87"/>
      <c r="BC1882" s="87"/>
      <c r="BD1882" s="87"/>
      <c r="BE1882" s="87"/>
      <c r="BF1882" s="87"/>
      <c r="BG1882" s="87"/>
      <c r="BH1882" s="87"/>
      <c r="BI1882" s="87"/>
      <c r="BJ1882" s="87"/>
      <c r="BK1882" s="87"/>
      <c r="BL1882" s="87"/>
      <c r="BM1882" s="87"/>
      <c r="BN1882" s="87"/>
      <c r="BO1882" s="87"/>
      <c r="BP1882" s="87"/>
      <c r="BQ1882" s="87"/>
      <c r="BR1882" s="87"/>
      <c r="BS1882" s="63"/>
    </row>
    <row r="1883" spans="4:71" s="64" customFormat="1" ht="9.75" customHeight="1" x14ac:dyDescent="0.3">
      <c r="D1883" s="87"/>
      <c r="E1883" s="87"/>
      <c r="F1883" s="87"/>
      <c r="G1883" s="87"/>
      <c r="H1883" s="87"/>
      <c r="I1883" s="87"/>
      <c r="J1883" s="87"/>
      <c r="K1883" s="87"/>
      <c r="L1883" s="87"/>
      <c r="M1883" s="87"/>
      <c r="N1883" s="87"/>
      <c r="O1883" s="87"/>
      <c r="P1883" s="87"/>
      <c r="Q1883" s="87"/>
      <c r="R1883" s="87"/>
      <c r="S1883" s="87"/>
      <c r="T1883" s="87"/>
      <c r="U1883" s="87"/>
      <c r="V1883" s="87"/>
      <c r="W1883" s="87"/>
      <c r="X1883" s="87"/>
      <c r="Y1883" s="87"/>
      <c r="Z1883" s="87"/>
      <c r="AA1883" s="87"/>
      <c r="AB1883" s="87"/>
      <c r="AC1883" s="87"/>
      <c r="AD1883" s="87"/>
      <c r="AE1883" s="87"/>
      <c r="AF1883" s="87"/>
      <c r="AG1883" s="87"/>
      <c r="AH1883" s="87"/>
      <c r="AI1883" s="87"/>
      <c r="AJ1883" s="87"/>
      <c r="AK1883" s="87"/>
      <c r="AL1883" s="87"/>
      <c r="AM1883" s="87"/>
      <c r="AN1883" s="87"/>
      <c r="AO1883" s="87"/>
      <c r="AP1883" s="87"/>
      <c r="AQ1883" s="87"/>
      <c r="AR1883" s="87"/>
      <c r="AS1883" s="87"/>
      <c r="AT1883" s="87"/>
      <c r="AU1883" s="87"/>
      <c r="AV1883" s="87"/>
      <c r="AW1883" s="87"/>
      <c r="AX1883" s="87"/>
      <c r="AY1883" s="87"/>
      <c r="AZ1883" s="87"/>
      <c r="BA1883" s="87"/>
      <c r="BB1883" s="87"/>
      <c r="BC1883" s="87"/>
      <c r="BD1883" s="87"/>
      <c r="BE1883" s="87"/>
      <c r="BF1883" s="87"/>
      <c r="BG1883" s="87"/>
      <c r="BH1883" s="87"/>
      <c r="BI1883" s="87"/>
      <c r="BJ1883" s="87"/>
      <c r="BK1883" s="87"/>
      <c r="BL1883" s="87"/>
      <c r="BM1883" s="87"/>
      <c r="BN1883" s="87"/>
      <c r="BO1883" s="87"/>
      <c r="BP1883" s="87"/>
      <c r="BQ1883" s="87"/>
      <c r="BR1883" s="87"/>
      <c r="BS1883" s="63"/>
    </row>
    <row r="1884" spans="4:71" s="64" customFormat="1" ht="9.75" customHeight="1" x14ac:dyDescent="0.3">
      <c r="D1884" s="87"/>
      <c r="E1884" s="87"/>
      <c r="F1884" s="87"/>
      <c r="G1884" s="87"/>
      <c r="H1884" s="87"/>
      <c r="I1884" s="87"/>
      <c r="J1884" s="87"/>
      <c r="K1884" s="87"/>
      <c r="L1884" s="87"/>
      <c r="M1884" s="87"/>
      <c r="N1884" s="87"/>
      <c r="O1884" s="87"/>
      <c r="P1884" s="87"/>
      <c r="Q1884" s="87"/>
      <c r="R1884" s="87"/>
      <c r="S1884" s="87"/>
      <c r="T1884" s="87"/>
      <c r="U1884" s="87"/>
      <c r="V1884" s="87"/>
      <c r="W1884" s="87"/>
      <c r="X1884" s="87"/>
      <c r="Y1884" s="87"/>
      <c r="Z1884" s="87"/>
      <c r="AA1884" s="87"/>
      <c r="AB1884" s="87"/>
      <c r="AC1884" s="87"/>
      <c r="AD1884" s="87"/>
      <c r="AE1884" s="87"/>
      <c r="AF1884" s="87"/>
      <c r="AG1884" s="87"/>
      <c r="AH1884" s="87"/>
      <c r="AI1884" s="87"/>
      <c r="AJ1884" s="87"/>
      <c r="AK1884" s="87"/>
      <c r="AL1884" s="87"/>
      <c r="AM1884" s="87"/>
      <c r="AN1884" s="87"/>
      <c r="AO1884" s="87"/>
      <c r="AP1884" s="87"/>
      <c r="AQ1884" s="87"/>
      <c r="AR1884" s="87"/>
      <c r="AS1884" s="87"/>
      <c r="AT1884" s="87"/>
      <c r="AU1884" s="87"/>
      <c r="AV1884" s="87"/>
      <c r="AW1884" s="87"/>
      <c r="AX1884" s="87"/>
      <c r="AY1884" s="87"/>
      <c r="AZ1884" s="87"/>
      <c r="BA1884" s="87"/>
      <c r="BB1884" s="87"/>
      <c r="BC1884" s="87"/>
      <c r="BD1884" s="87"/>
      <c r="BE1884" s="87"/>
      <c r="BF1884" s="87"/>
      <c r="BG1884" s="87"/>
      <c r="BH1884" s="87"/>
      <c r="BI1884" s="87"/>
      <c r="BJ1884" s="87"/>
      <c r="BK1884" s="87"/>
      <c r="BL1884" s="87"/>
      <c r="BM1884" s="87"/>
      <c r="BN1884" s="87"/>
      <c r="BO1884" s="87"/>
      <c r="BP1884" s="87"/>
      <c r="BQ1884" s="87"/>
      <c r="BR1884" s="87"/>
      <c r="BS1884" s="63"/>
    </row>
    <row r="1885" spans="4:71" s="64" customFormat="1" ht="9.75" customHeight="1" x14ac:dyDescent="0.3">
      <c r="D1885" s="87"/>
      <c r="E1885" s="87"/>
      <c r="F1885" s="87"/>
      <c r="G1885" s="87"/>
      <c r="H1885" s="87"/>
      <c r="I1885" s="87"/>
      <c r="J1885" s="87"/>
      <c r="K1885" s="87"/>
      <c r="L1885" s="87"/>
      <c r="M1885" s="87"/>
      <c r="N1885" s="87"/>
      <c r="O1885" s="87"/>
      <c r="P1885" s="87"/>
      <c r="Q1885" s="87"/>
      <c r="R1885" s="87"/>
      <c r="S1885" s="87"/>
      <c r="T1885" s="87"/>
      <c r="U1885" s="87"/>
      <c r="V1885" s="87"/>
      <c r="W1885" s="87"/>
      <c r="X1885" s="87"/>
      <c r="Y1885" s="87"/>
      <c r="Z1885" s="87"/>
      <c r="AA1885" s="87"/>
      <c r="AB1885" s="87"/>
      <c r="AC1885" s="87"/>
      <c r="AD1885" s="87"/>
      <c r="AE1885" s="87"/>
      <c r="AF1885" s="87"/>
      <c r="AG1885" s="87"/>
      <c r="AH1885" s="87"/>
      <c r="AI1885" s="87"/>
      <c r="AJ1885" s="87"/>
      <c r="AK1885" s="87"/>
      <c r="AL1885" s="87"/>
      <c r="AM1885" s="87"/>
      <c r="AN1885" s="87"/>
      <c r="AO1885" s="87"/>
      <c r="AP1885" s="87"/>
      <c r="AQ1885" s="87"/>
      <c r="AR1885" s="87"/>
      <c r="AS1885" s="87"/>
      <c r="AT1885" s="87"/>
      <c r="AU1885" s="87"/>
      <c r="AV1885" s="87"/>
      <c r="AW1885" s="87"/>
      <c r="AX1885" s="87"/>
      <c r="AY1885" s="87"/>
      <c r="AZ1885" s="87"/>
      <c r="BA1885" s="87"/>
      <c r="BB1885" s="87"/>
      <c r="BC1885" s="87"/>
      <c r="BD1885" s="87"/>
      <c r="BE1885" s="87"/>
      <c r="BF1885" s="87"/>
      <c r="BG1885" s="87"/>
      <c r="BH1885" s="87"/>
      <c r="BI1885" s="87"/>
      <c r="BJ1885" s="87"/>
      <c r="BK1885" s="87"/>
      <c r="BL1885" s="87"/>
      <c r="BM1885" s="87"/>
      <c r="BN1885" s="87"/>
      <c r="BO1885" s="87"/>
      <c r="BP1885" s="87"/>
      <c r="BQ1885" s="87"/>
      <c r="BR1885" s="87"/>
      <c r="BS1885" s="63"/>
    </row>
    <row r="1886" spans="4:71" s="64" customFormat="1" ht="9.75" customHeight="1" x14ac:dyDescent="0.3">
      <c r="D1886" s="87"/>
      <c r="E1886" s="87"/>
      <c r="F1886" s="87"/>
      <c r="G1886" s="87"/>
      <c r="H1886" s="87"/>
      <c r="I1886" s="87"/>
      <c r="J1886" s="87"/>
      <c r="K1886" s="87"/>
      <c r="L1886" s="87"/>
      <c r="M1886" s="87"/>
      <c r="N1886" s="87"/>
      <c r="O1886" s="87"/>
      <c r="P1886" s="87"/>
      <c r="Q1886" s="87"/>
      <c r="R1886" s="87"/>
      <c r="S1886" s="87"/>
      <c r="T1886" s="87"/>
      <c r="U1886" s="87"/>
      <c r="V1886" s="87"/>
      <c r="W1886" s="87"/>
      <c r="X1886" s="87"/>
      <c r="Y1886" s="87"/>
      <c r="Z1886" s="87"/>
      <c r="AA1886" s="87"/>
      <c r="AB1886" s="87"/>
      <c r="AC1886" s="87"/>
      <c r="AD1886" s="87"/>
      <c r="AE1886" s="87"/>
      <c r="AF1886" s="87"/>
      <c r="AG1886" s="87"/>
      <c r="AH1886" s="87"/>
      <c r="AI1886" s="87"/>
      <c r="AJ1886" s="87"/>
      <c r="AK1886" s="87"/>
      <c r="AL1886" s="87"/>
      <c r="AM1886" s="87"/>
      <c r="AN1886" s="87"/>
      <c r="AO1886" s="87"/>
      <c r="AP1886" s="87"/>
      <c r="AQ1886" s="87"/>
      <c r="AR1886" s="87"/>
      <c r="AS1886" s="87"/>
      <c r="AT1886" s="87"/>
      <c r="AU1886" s="87"/>
      <c r="AV1886" s="87"/>
      <c r="AW1886" s="87"/>
      <c r="AX1886" s="87"/>
      <c r="AY1886" s="87"/>
      <c r="AZ1886" s="87"/>
      <c r="BA1886" s="87"/>
      <c r="BB1886" s="87"/>
      <c r="BC1886" s="87"/>
      <c r="BD1886" s="87"/>
      <c r="BE1886" s="87"/>
      <c r="BF1886" s="87"/>
      <c r="BG1886" s="87"/>
      <c r="BH1886" s="87"/>
      <c r="BI1886" s="87"/>
      <c r="BJ1886" s="87"/>
      <c r="BK1886" s="87"/>
      <c r="BL1886" s="87"/>
      <c r="BM1886" s="87"/>
      <c r="BN1886" s="87"/>
      <c r="BO1886" s="87"/>
      <c r="BP1886" s="87"/>
      <c r="BQ1886" s="87"/>
      <c r="BR1886" s="87"/>
      <c r="BS1886" s="63"/>
    </row>
    <row r="1887" spans="4:71" s="64" customFormat="1" ht="9.75" customHeight="1" x14ac:dyDescent="0.3">
      <c r="D1887" s="87"/>
      <c r="E1887" s="87"/>
      <c r="F1887" s="87"/>
      <c r="G1887" s="87"/>
      <c r="H1887" s="87"/>
      <c r="I1887" s="87"/>
      <c r="J1887" s="87"/>
      <c r="K1887" s="87"/>
      <c r="L1887" s="87"/>
      <c r="M1887" s="87"/>
      <c r="N1887" s="87"/>
      <c r="O1887" s="87"/>
      <c r="P1887" s="87"/>
      <c r="Q1887" s="87"/>
      <c r="R1887" s="87"/>
      <c r="S1887" s="87"/>
      <c r="T1887" s="87"/>
      <c r="U1887" s="87"/>
      <c r="V1887" s="87"/>
      <c r="W1887" s="87"/>
      <c r="X1887" s="87"/>
      <c r="Y1887" s="87"/>
      <c r="Z1887" s="87"/>
      <c r="AA1887" s="87"/>
      <c r="AB1887" s="87"/>
      <c r="AC1887" s="87"/>
      <c r="AD1887" s="87"/>
      <c r="AE1887" s="87"/>
      <c r="AF1887" s="87"/>
      <c r="AG1887" s="87"/>
      <c r="AH1887" s="87"/>
      <c r="AI1887" s="87"/>
      <c r="AJ1887" s="87"/>
      <c r="AK1887" s="87"/>
      <c r="AL1887" s="87"/>
      <c r="AM1887" s="87"/>
      <c r="AN1887" s="87"/>
      <c r="AO1887" s="87"/>
      <c r="AP1887" s="87"/>
      <c r="AQ1887" s="87"/>
      <c r="AR1887" s="87"/>
      <c r="AS1887" s="87"/>
      <c r="AT1887" s="87"/>
      <c r="AU1887" s="87"/>
      <c r="AV1887" s="87"/>
      <c r="AW1887" s="87"/>
      <c r="AX1887" s="87"/>
      <c r="AY1887" s="87"/>
      <c r="AZ1887" s="87"/>
      <c r="BA1887" s="87"/>
      <c r="BB1887" s="87"/>
      <c r="BC1887" s="87"/>
      <c r="BD1887" s="87"/>
      <c r="BE1887" s="87"/>
      <c r="BF1887" s="87"/>
      <c r="BG1887" s="87"/>
      <c r="BH1887" s="87"/>
      <c r="BI1887" s="87"/>
      <c r="BJ1887" s="87"/>
      <c r="BK1887" s="87"/>
      <c r="BL1887" s="87"/>
      <c r="BM1887" s="87"/>
      <c r="BN1887" s="87"/>
      <c r="BO1887" s="87"/>
      <c r="BP1887" s="87"/>
      <c r="BQ1887" s="87"/>
      <c r="BR1887" s="87"/>
      <c r="BS1887" s="63"/>
    </row>
    <row r="1888" spans="4:71" s="64" customFormat="1" ht="9.75" customHeight="1" x14ac:dyDescent="0.3">
      <c r="D1888" s="87"/>
      <c r="E1888" s="87"/>
      <c r="F1888" s="87"/>
      <c r="G1888" s="87"/>
      <c r="H1888" s="87"/>
      <c r="I1888" s="87"/>
      <c r="J1888" s="87"/>
      <c r="K1888" s="87"/>
      <c r="L1888" s="87"/>
      <c r="M1888" s="87"/>
      <c r="N1888" s="87"/>
      <c r="O1888" s="87"/>
      <c r="P1888" s="87"/>
      <c r="Q1888" s="87"/>
      <c r="R1888" s="87"/>
      <c r="S1888" s="87"/>
      <c r="T1888" s="87"/>
      <c r="U1888" s="87"/>
      <c r="V1888" s="87"/>
      <c r="W1888" s="87"/>
      <c r="X1888" s="87"/>
      <c r="Y1888" s="87"/>
      <c r="Z1888" s="87"/>
      <c r="AA1888" s="87"/>
      <c r="AB1888" s="87"/>
      <c r="AC1888" s="87"/>
      <c r="AD1888" s="87"/>
      <c r="AE1888" s="87"/>
      <c r="AF1888" s="87"/>
      <c r="AG1888" s="87"/>
      <c r="AH1888" s="87"/>
      <c r="AI1888" s="87"/>
      <c r="AJ1888" s="87"/>
      <c r="AK1888" s="87"/>
      <c r="AL1888" s="87"/>
      <c r="AM1888" s="87"/>
      <c r="AN1888" s="87"/>
      <c r="AO1888" s="87"/>
      <c r="AP1888" s="87"/>
      <c r="AQ1888" s="87"/>
      <c r="AR1888" s="87"/>
      <c r="AS1888" s="87"/>
      <c r="AT1888" s="87"/>
      <c r="AU1888" s="87"/>
      <c r="AV1888" s="87"/>
      <c r="AW1888" s="87"/>
      <c r="AX1888" s="87"/>
      <c r="AY1888" s="87"/>
      <c r="AZ1888" s="87"/>
      <c r="BA1888" s="87"/>
      <c r="BB1888" s="87"/>
      <c r="BC1888" s="87"/>
      <c r="BD1888" s="87"/>
      <c r="BE1888" s="87"/>
      <c r="BF1888" s="87"/>
      <c r="BG1888" s="87"/>
      <c r="BH1888" s="87"/>
      <c r="BI1888" s="87"/>
      <c r="BJ1888" s="87"/>
      <c r="BK1888" s="87"/>
      <c r="BL1888" s="87"/>
      <c r="BM1888" s="87"/>
      <c r="BN1888" s="87"/>
      <c r="BO1888" s="87"/>
      <c r="BP1888" s="87"/>
      <c r="BQ1888" s="87"/>
      <c r="BR1888" s="87"/>
      <c r="BS1888" s="63"/>
    </row>
    <row r="1889" spans="4:71" s="64" customFormat="1" ht="9.75" customHeight="1" x14ac:dyDescent="0.3">
      <c r="D1889" s="87"/>
      <c r="E1889" s="87"/>
      <c r="F1889" s="87"/>
      <c r="G1889" s="87"/>
      <c r="H1889" s="87"/>
      <c r="I1889" s="87"/>
      <c r="J1889" s="87"/>
      <c r="K1889" s="87"/>
      <c r="L1889" s="87"/>
      <c r="M1889" s="87"/>
      <c r="N1889" s="87"/>
      <c r="O1889" s="87"/>
      <c r="P1889" s="87"/>
      <c r="Q1889" s="87"/>
      <c r="R1889" s="87"/>
      <c r="S1889" s="87"/>
      <c r="T1889" s="87"/>
      <c r="U1889" s="87"/>
      <c r="V1889" s="87"/>
      <c r="W1889" s="87"/>
      <c r="X1889" s="87"/>
      <c r="Y1889" s="87"/>
      <c r="Z1889" s="87"/>
      <c r="AA1889" s="87"/>
      <c r="AB1889" s="87"/>
      <c r="AC1889" s="87"/>
      <c r="AD1889" s="87"/>
      <c r="AE1889" s="87"/>
      <c r="AF1889" s="87"/>
      <c r="AG1889" s="87"/>
      <c r="AH1889" s="87"/>
      <c r="AI1889" s="87"/>
      <c r="AJ1889" s="87"/>
      <c r="AK1889" s="87"/>
      <c r="AL1889" s="87"/>
      <c r="AM1889" s="87"/>
      <c r="AN1889" s="87"/>
      <c r="AO1889" s="87"/>
      <c r="AP1889" s="87"/>
      <c r="AQ1889" s="87"/>
      <c r="AR1889" s="87"/>
      <c r="AS1889" s="87"/>
      <c r="AT1889" s="87"/>
      <c r="AU1889" s="87"/>
      <c r="AV1889" s="87"/>
      <c r="AW1889" s="87"/>
      <c r="AX1889" s="87"/>
      <c r="AY1889" s="87"/>
      <c r="AZ1889" s="87"/>
      <c r="BA1889" s="87"/>
      <c r="BB1889" s="87"/>
      <c r="BC1889" s="87"/>
      <c r="BD1889" s="87"/>
      <c r="BE1889" s="87"/>
      <c r="BF1889" s="87"/>
      <c r="BG1889" s="87"/>
      <c r="BH1889" s="87"/>
      <c r="BI1889" s="87"/>
      <c r="BJ1889" s="87"/>
      <c r="BK1889" s="87"/>
      <c r="BL1889" s="87"/>
      <c r="BM1889" s="87"/>
      <c r="BN1889" s="87"/>
      <c r="BO1889" s="87"/>
      <c r="BP1889" s="87"/>
      <c r="BQ1889" s="87"/>
      <c r="BR1889" s="87"/>
      <c r="BS1889" s="63"/>
    </row>
    <row r="1890" spans="4:71" s="64" customFormat="1" ht="9.75" customHeight="1" x14ac:dyDescent="0.3">
      <c r="D1890" s="87"/>
      <c r="E1890" s="87"/>
      <c r="F1890" s="87"/>
      <c r="G1890" s="87"/>
      <c r="H1890" s="87"/>
      <c r="I1890" s="87"/>
      <c r="J1890" s="87"/>
      <c r="K1890" s="87"/>
      <c r="L1890" s="87"/>
      <c r="M1890" s="87"/>
      <c r="N1890" s="87"/>
      <c r="O1890" s="87"/>
      <c r="P1890" s="87"/>
      <c r="Q1890" s="87"/>
      <c r="R1890" s="87"/>
      <c r="S1890" s="87"/>
      <c r="T1890" s="87"/>
      <c r="U1890" s="87"/>
      <c r="V1890" s="87"/>
      <c r="W1890" s="87"/>
      <c r="X1890" s="87"/>
      <c r="Y1890" s="87"/>
      <c r="Z1890" s="87"/>
      <c r="AA1890" s="87"/>
      <c r="AB1890" s="87"/>
      <c r="AC1890" s="87"/>
      <c r="AD1890" s="87"/>
      <c r="AE1890" s="87"/>
      <c r="AF1890" s="87"/>
      <c r="AG1890" s="87"/>
      <c r="AH1890" s="87"/>
      <c r="AI1890" s="87"/>
      <c r="AJ1890" s="87"/>
      <c r="AK1890" s="87"/>
      <c r="AL1890" s="87"/>
      <c r="AM1890" s="87"/>
      <c r="AN1890" s="87"/>
      <c r="AO1890" s="87"/>
      <c r="AP1890" s="87"/>
      <c r="AQ1890" s="87"/>
      <c r="AR1890" s="87"/>
      <c r="AS1890" s="87"/>
      <c r="AT1890" s="87"/>
      <c r="AU1890" s="87"/>
      <c r="AV1890" s="87"/>
      <c r="AW1890" s="87"/>
      <c r="AX1890" s="87"/>
      <c r="AY1890" s="87"/>
      <c r="AZ1890" s="87"/>
      <c r="BA1890" s="87"/>
      <c r="BB1890" s="87"/>
      <c r="BC1890" s="87"/>
      <c r="BD1890" s="87"/>
      <c r="BE1890" s="87"/>
      <c r="BF1890" s="87"/>
      <c r="BG1890" s="87"/>
      <c r="BH1890" s="87"/>
      <c r="BI1890" s="87"/>
      <c r="BJ1890" s="87"/>
      <c r="BK1890" s="87"/>
      <c r="BL1890" s="87"/>
      <c r="BM1890" s="87"/>
      <c r="BN1890" s="87"/>
      <c r="BO1890" s="87"/>
      <c r="BP1890" s="87"/>
      <c r="BQ1890" s="87"/>
      <c r="BR1890" s="87"/>
      <c r="BS1890" s="63"/>
    </row>
    <row r="1891" spans="4:71" s="64" customFormat="1" ht="9.75" customHeight="1" x14ac:dyDescent="0.3">
      <c r="D1891" s="87"/>
      <c r="E1891" s="87"/>
      <c r="F1891" s="87"/>
      <c r="G1891" s="87"/>
      <c r="H1891" s="87"/>
      <c r="I1891" s="87"/>
      <c r="J1891" s="87"/>
      <c r="K1891" s="87"/>
      <c r="L1891" s="87"/>
      <c r="M1891" s="87"/>
      <c r="N1891" s="87"/>
      <c r="O1891" s="87"/>
      <c r="P1891" s="87"/>
      <c r="Q1891" s="87"/>
      <c r="R1891" s="87"/>
      <c r="S1891" s="87"/>
      <c r="T1891" s="87"/>
      <c r="U1891" s="87"/>
      <c r="V1891" s="87"/>
      <c r="W1891" s="87"/>
      <c r="X1891" s="87"/>
      <c r="Y1891" s="87"/>
      <c r="Z1891" s="87"/>
      <c r="AA1891" s="87"/>
      <c r="AB1891" s="87"/>
      <c r="AC1891" s="87"/>
      <c r="AD1891" s="87"/>
      <c r="AE1891" s="87"/>
      <c r="AF1891" s="87"/>
      <c r="AG1891" s="87"/>
      <c r="AH1891" s="87"/>
      <c r="AI1891" s="87"/>
      <c r="AJ1891" s="87"/>
      <c r="AK1891" s="87"/>
      <c r="AL1891" s="87"/>
      <c r="AM1891" s="87"/>
      <c r="AN1891" s="87"/>
      <c r="AO1891" s="87"/>
      <c r="AP1891" s="87"/>
      <c r="AQ1891" s="87"/>
      <c r="AR1891" s="87"/>
      <c r="AS1891" s="87"/>
      <c r="AT1891" s="87"/>
      <c r="AU1891" s="87"/>
      <c r="AV1891" s="87"/>
      <c r="AW1891" s="87"/>
      <c r="AX1891" s="87"/>
      <c r="AY1891" s="87"/>
      <c r="AZ1891" s="87"/>
      <c r="BA1891" s="87"/>
      <c r="BB1891" s="87"/>
      <c r="BC1891" s="87"/>
      <c r="BD1891" s="87"/>
      <c r="BE1891" s="87"/>
      <c r="BF1891" s="87"/>
      <c r="BG1891" s="87"/>
      <c r="BH1891" s="87"/>
      <c r="BI1891" s="87"/>
      <c r="BJ1891" s="87"/>
      <c r="BK1891" s="87"/>
      <c r="BL1891" s="87"/>
      <c r="BM1891" s="87"/>
      <c r="BN1891" s="87"/>
      <c r="BO1891" s="87"/>
      <c r="BP1891" s="87"/>
      <c r="BQ1891" s="87"/>
      <c r="BR1891" s="87"/>
      <c r="BS1891" s="63"/>
    </row>
    <row r="1892" spans="4:71" s="64" customFormat="1" ht="9.75" customHeight="1" x14ac:dyDescent="0.3">
      <c r="D1892" s="87"/>
      <c r="E1892" s="87"/>
      <c r="F1892" s="87"/>
      <c r="G1892" s="87"/>
      <c r="H1892" s="87"/>
      <c r="I1892" s="87"/>
      <c r="J1892" s="87"/>
      <c r="K1892" s="87"/>
      <c r="L1892" s="87"/>
      <c r="M1892" s="87"/>
      <c r="N1892" s="87"/>
      <c r="O1892" s="87"/>
      <c r="P1892" s="87"/>
      <c r="Q1892" s="87"/>
      <c r="R1892" s="87"/>
      <c r="S1892" s="87"/>
      <c r="T1892" s="87"/>
      <c r="U1892" s="87"/>
      <c r="V1892" s="87"/>
      <c r="W1892" s="87"/>
      <c r="X1892" s="87"/>
      <c r="Y1892" s="87"/>
      <c r="Z1892" s="87"/>
      <c r="AA1892" s="87"/>
      <c r="AB1892" s="87"/>
      <c r="AC1892" s="87"/>
      <c r="AD1892" s="87"/>
      <c r="AE1892" s="87"/>
      <c r="AF1892" s="87"/>
      <c r="AG1892" s="87"/>
      <c r="AH1892" s="87"/>
      <c r="AI1892" s="87"/>
      <c r="AJ1892" s="87"/>
      <c r="AK1892" s="87"/>
      <c r="AL1892" s="87"/>
      <c r="AM1892" s="87"/>
      <c r="AN1892" s="87"/>
      <c r="AO1892" s="87"/>
      <c r="AP1892" s="87"/>
      <c r="AQ1892" s="87"/>
      <c r="AR1892" s="87"/>
      <c r="AS1892" s="87"/>
      <c r="AT1892" s="87"/>
      <c r="AU1892" s="87"/>
      <c r="AV1892" s="87"/>
      <c r="AW1892" s="87"/>
      <c r="AX1892" s="87"/>
      <c r="AY1892" s="87"/>
      <c r="AZ1892" s="87"/>
      <c r="BA1892" s="87"/>
      <c r="BB1892" s="87"/>
      <c r="BC1892" s="87"/>
      <c r="BD1892" s="87"/>
      <c r="BE1892" s="87"/>
      <c r="BF1892" s="87"/>
      <c r="BG1892" s="87"/>
      <c r="BH1892" s="87"/>
      <c r="BI1892" s="87"/>
      <c r="BJ1892" s="87"/>
      <c r="BK1892" s="87"/>
      <c r="BL1892" s="87"/>
      <c r="BM1892" s="87"/>
      <c r="BN1892" s="87"/>
      <c r="BO1892" s="87"/>
      <c r="BP1892" s="87"/>
      <c r="BQ1892" s="87"/>
      <c r="BR1892" s="87"/>
      <c r="BS1892" s="63"/>
    </row>
    <row r="1893" spans="4:71" s="64" customFormat="1" ht="9.75" customHeight="1" x14ac:dyDescent="0.3">
      <c r="D1893" s="87"/>
      <c r="E1893" s="87"/>
      <c r="F1893" s="87"/>
      <c r="G1893" s="87"/>
      <c r="H1893" s="87"/>
      <c r="I1893" s="87"/>
      <c r="J1893" s="87"/>
      <c r="K1893" s="87"/>
      <c r="L1893" s="87"/>
      <c r="M1893" s="87"/>
      <c r="N1893" s="87"/>
      <c r="O1893" s="87"/>
      <c r="P1893" s="87"/>
      <c r="Q1893" s="87"/>
      <c r="R1893" s="87"/>
      <c r="S1893" s="87"/>
      <c r="T1893" s="87"/>
      <c r="U1893" s="87"/>
      <c r="V1893" s="87"/>
      <c r="W1893" s="87"/>
      <c r="X1893" s="87"/>
      <c r="Y1893" s="87"/>
      <c r="Z1893" s="87"/>
      <c r="AA1893" s="87"/>
      <c r="AB1893" s="87"/>
      <c r="AC1893" s="87"/>
      <c r="AD1893" s="87"/>
      <c r="AE1893" s="87"/>
      <c r="AF1893" s="87"/>
      <c r="AG1893" s="87"/>
      <c r="AH1893" s="87"/>
      <c r="AI1893" s="87"/>
      <c r="AJ1893" s="87"/>
      <c r="AK1893" s="87"/>
      <c r="AL1893" s="87"/>
      <c r="AM1893" s="87"/>
      <c r="AN1893" s="87"/>
      <c r="AO1893" s="87"/>
      <c r="AP1893" s="87"/>
      <c r="AQ1893" s="87"/>
      <c r="AR1893" s="87"/>
      <c r="AS1893" s="87"/>
      <c r="AT1893" s="87"/>
      <c r="AU1893" s="87"/>
      <c r="AV1893" s="87"/>
      <c r="AW1893" s="87"/>
      <c r="AX1893" s="87"/>
      <c r="AY1893" s="87"/>
      <c r="AZ1893" s="87"/>
      <c r="BA1893" s="87"/>
      <c r="BB1893" s="87"/>
      <c r="BC1893" s="87"/>
      <c r="BD1893" s="87"/>
      <c r="BE1893" s="87"/>
      <c r="BF1893" s="87"/>
      <c r="BG1893" s="87"/>
      <c r="BH1893" s="87"/>
      <c r="BI1893" s="87"/>
      <c r="BJ1893" s="87"/>
      <c r="BK1893" s="87"/>
      <c r="BL1893" s="87"/>
      <c r="BM1893" s="87"/>
      <c r="BN1893" s="87"/>
      <c r="BO1893" s="87"/>
      <c r="BP1893" s="87"/>
      <c r="BQ1893" s="87"/>
      <c r="BR1893" s="87"/>
      <c r="BS1893" s="63"/>
    </row>
    <row r="1894" spans="4:71" s="64" customFormat="1" ht="9.75" customHeight="1" x14ac:dyDescent="0.3">
      <c r="D1894" s="87"/>
      <c r="E1894" s="87"/>
      <c r="F1894" s="87"/>
      <c r="G1894" s="87"/>
      <c r="H1894" s="87"/>
      <c r="I1894" s="87"/>
      <c r="J1894" s="87"/>
      <c r="K1894" s="87"/>
      <c r="L1894" s="87"/>
      <c r="M1894" s="87"/>
      <c r="N1894" s="87"/>
      <c r="O1894" s="87"/>
      <c r="P1894" s="87"/>
      <c r="Q1894" s="87"/>
      <c r="R1894" s="87"/>
      <c r="S1894" s="87"/>
      <c r="T1894" s="87"/>
      <c r="U1894" s="87"/>
      <c r="V1894" s="87"/>
      <c r="W1894" s="87"/>
      <c r="X1894" s="87"/>
      <c r="Y1894" s="87"/>
      <c r="Z1894" s="87"/>
      <c r="AA1894" s="87"/>
      <c r="AB1894" s="87"/>
      <c r="AC1894" s="87"/>
      <c r="AD1894" s="87"/>
      <c r="AE1894" s="87"/>
      <c r="AF1894" s="87"/>
      <c r="AG1894" s="87"/>
      <c r="AH1894" s="87"/>
      <c r="AI1894" s="87"/>
      <c r="AJ1894" s="87"/>
      <c r="AK1894" s="87"/>
      <c r="AL1894" s="87"/>
      <c r="AM1894" s="87"/>
      <c r="AN1894" s="87"/>
      <c r="AO1894" s="87"/>
      <c r="AP1894" s="87"/>
      <c r="AQ1894" s="87"/>
      <c r="AR1894" s="87"/>
      <c r="AS1894" s="87"/>
      <c r="AT1894" s="87"/>
      <c r="AU1894" s="87"/>
      <c r="AV1894" s="87"/>
      <c r="AW1894" s="87"/>
      <c r="AX1894" s="87"/>
      <c r="AY1894" s="87"/>
      <c r="AZ1894" s="87"/>
      <c r="BA1894" s="87"/>
      <c r="BB1894" s="87"/>
      <c r="BC1894" s="87"/>
      <c r="BD1894" s="87"/>
      <c r="BE1894" s="87"/>
      <c r="BF1894" s="87"/>
      <c r="BG1894" s="87"/>
      <c r="BH1894" s="87"/>
      <c r="BI1894" s="87"/>
      <c r="BJ1894" s="87"/>
      <c r="BK1894" s="87"/>
      <c r="BL1894" s="87"/>
      <c r="BM1894" s="87"/>
      <c r="BN1894" s="87"/>
      <c r="BO1894" s="87"/>
      <c r="BP1894" s="87"/>
      <c r="BQ1894" s="87"/>
      <c r="BR1894" s="87"/>
      <c r="BS1894" s="63"/>
    </row>
    <row r="1895" spans="4:71" s="64" customFormat="1" ht="9.75" customHeight="1" x14ac:dyDescent="0.3">
      <c r="D1895" s="87"/>
      <c r="E1895" s="87"/>
      <c r="F1895" s="87"/>
      <c r="G1895" s="87"/>
      <c r="H1895" s="87"/>
      <c r="I1895" s="87"/>
      <c r="J1895" s="87"/>
      <c r="K1895" s="87"/>
      <c r="L1895" s="87"/>
      <c r="M1895" s="87"/>
      <c r="N1895" s="87"/>
      <c r="O1895" s="87"/>
      <c r="P1895" s="87"/>
      <c r="Q1895" s="87"/>
      <c r="R1895" s="87"/>
      <c r="S1895" s="87"/>
      <c r="T1895" s="87"/>
      <c r="U1895" s="87"/>
      <c r="V1895" s="87"/>
      <c r="W1895" s="87"/>
      <c r="X1895" s="87"/>
      <c r="Y1895" s="87"/>
      <c r="Z1895" s="87"/>
      <c r="AA1895" s="87"/>
      <c r="AB1895" s="87"/>
      <c r="AC1895" s="87"/>
      <c r="AD1895" s="87"/>
      <c r="AE1895" s="87"/>
      <c r="AF1895" s="87"/>
      <c r="AG1895" s="87"/>
      <c r="AH1895" s="87"/>
      <c r="AI1895" s="87"/>
      <c r="AJ1895" s="87"/>
      <c r="AK1895" s="87"/>
      <c r="AL1895" s="87"/>
      <c r="AM1895" s="87"/>
      <c r="AN1895" s="87"/>
      <c r="AO1895" s="87"/>
      <c r="AP1895" s="87"/>
      <c r="AQ1895" s="87"/>
      <c r="AR1895" s="87"/>
      <c r="AS1895" s="87"/>
      <c r="AT1895" s="87"/>
      <c r="AU1895" s="87"/>
      <c r="AV1895" s="87"/>
      <c r="AW1895" s="87"/>
      <c r="AX1895" s="87"/>
      <c r="AY1895" s="87"/>
      <c r="AZ1895" s="87"/>
      <c r="BA1895" s="87"/>
      <c r="BB1895" s="87"/>
      <c r="BC1895" s="87"/>
      <c r="BD1895" s="87"/>
      <c r="BE1895" s="87"/>
      <c r="BF1895" s="87"/>
      <c r="BG1895" s="87"/>
      <c r="BH1895" s="87"/>
      <c r="BI1895" s="87"/>
      <c r="BJ1895" s="87"/>
      <c r="BK1895" s="87"/>
      <c r="BL1895" s="87"/>
      <c r="BM1895" s="87"/>
      <c r="BN1895" s="87"/>
      <c r="BO1895" s="87"/>
      <c r="BP1895" s="87"/>
      <c r="BQ1895" s="87"/>
      <c r="BR1895" s="87"/>
      <c r="BS1895" s="63"/>
    </row>
    <row r="1896" spans="4:71" s="64" customFormat="1" ht="9.75" customHeight="1" x14ac:dyDescent="0.3">
      <c r="D1896" s="87"/>
      <c r="E1896" s="87"/>
      <c r="F1896" s="87"/>
      <c r="G1896" s="87"/>
      <c r="H1896" s="87"/>
      <c r="I1896" s="87"/>
      <c r="J1896" s="87"/>
      <c r="K1896" s="87"/>
      <c r="L1896" s="87"/>
      <c r="M1896" s="87"/>
      <c r="N1896" s="87"/>
      <c r="O1896" s="87"/>
      <c r="P1896" s="87"/>
      <c r="Q1896" s="87"/>
      <c r="R1896" s="87"/>
      <c r="S1896" s="87"/>
      <c r="T1896" s="87"/>
      <c r="U1896" s="87"/>
      <c r="V1896" s="87"/>
      <c r="W1896" s="87"/>
      <c r="X1896" s="87"/>
      <c r="Y1896" s="87"/>
      <c r="Z1896" s="87"/>
      <c r="AA1896" s="87"/>
      <c r="AB1896" s="87"/>
      <c r="AC1896" s="87"/>
      <c r="AD1896" s="87"/>
      <c r="AE1896" s="87"/>
      <c r="AF1896" s="87"/>
      <c r="AG1896" s="87"/>
      <c r="AH1896" s="87"/>
      <c r="AI1896" s="87"/>
      <c r="AJ1896" s="87"/>
      <c r="AK1896" s="87"/>
      <c r="AL1896" s="87"/>
      <c r="AM1896" s="87"/>
      <c r="AN1896" s="87"/>
      <c r="AO1896" s="87"/>
      <c r="AP1896" s="87"/>
      <c r="AQ1896" s="87"/>
      <c r="AR1896" s="87"/>
      <c r="AS1896" s="87"/>
      <c r="AT1896" s="87"/>
      <c r="AU1896" s="87"/>
      <c r="AV1896" s="87"/>
      <c r="AW1896" s="87"/>
      <c r="AX1896" s="87"/>
      <c r="AY1896" s="87"/>
      <c r="AZ1896" s="87"/>
      <c r="BA1896" s="87"/>
      <c r="BB1896" s="87"/>
      <c r="BC1896" s="87"/>
      <c r="BD1896" s="87"/>
      <c r="BE1896" s="87"/>
      <c r="BF1896" s="87"/>
      <c r="BG1896" s="87"/>
      <c r="BH1896" s="87"/>
      <c r="BI1896" s="87"/>
      <c r="BJ1896" s="87"/>
      <c r="BK1896" s="87"/>
      <c r="BL1896" s="87"/>
      <c r="BM1896" s="87"/>
      <c r="BN1896" s="87"/>
      <c r="BO1896" s="87"/>
      <c r="BP1896" s="87"/>
      <c r="BQ1896" s="87"/>
      <c r="BR1896" s="87"/>
      <c r="BS1896" s="63"/>
    </row>
    <row r="1897" spans="4:71" s="64" customFormat="1" ht="9.75" customHeight="1" x14ac:dyDescent="0.3">
      <c r="D1897" s="87"/>
      <c r="E1897" s="87"/>
      <c r="F1897" s="87"/>
      <c r="G1897" s="87"/>
      <c r="H1897" s="87"/>
      <c r="I1897" s="87"/>
      <c r="J1897" s="87"/>
      <c r="K1897" s="87"/>
      <c r="L1897" s="87"/>
      <c r="M1897" s="87"/>
      <c r="N1897" s="87"/>
      <c r="O1897" s="87"/>
      <c r="P1897" s="87"/>
      <c r="Q1897" s="87"/>
      <c r="R1897" s="87"/>
      <c r="S1897" s="87"/>
      <c r="T1897" s="87"/>
      <c r="U1897" s="87"/>
      <c r="V1897" s="87"/>
      <c r="W1897" s="87"/>
      <c r="X1897" s="87"/>
      <c r="Y1897" s="87"/>
      <c r="Z1897" s="87"/>
      <c r="AA1897" s="87"/>
      <c r="AB1897" s="87"/>
      <c r="AC1897" s="87"/>
      <c r="AD1897" s="87"/>
      <c r="AE1897" s="87"/>
      <c r="AF1897" s="87"/>
      <c r="AG1897" s="87"/>
      <c r="AH1897" s="87"/>
      <c r="AI1897" s="87"/>
      <c r="AJ1897" s="87"/>
      <c r="AK1897" s="87"/>
      <c r="AL1897" s="87"/>
      <c r="AM1897" s="87"/>
      <c r="AN1897" s="87"/>
      <c r="AO1897" s="87"/>
      <c r="AP1897" s="87"/>
      <c r="AQ1897" s="87"/>
      <c r="AR1897" s="87"/>
      <c r="AS1897" s="87"/>
      <c r="AT1897" s="87"/>
      <c r="AU1897" s="87"/>
      <c r="AV1897" s="87"/>
      <c r="AW1897" s="87"/>
      <c r="AX1897" s="87"/>
      <c r="AY1897" s="87"/>
      <c r="AZ1897" s="87"/>
      <c r="BA1897" s="87"/>
      <c r="BB1897" s="87"/>
      <c r="BC1897" s="87"/>
      <c r="BD1897" s="87"/>
      <c r="BE1897" s="87"/>
      <c r="BF1897" s="87"/>
      <c r="BG1897" s="87"/>
      <c r="BH1897" s="87"/>
      <c r="BI1897" s="87"/>
      <c r="BJ1897" s="87"/>
      <c r="BK1897" s="87"/>
      <c r="BL1897" s="87"/>
      <c r="BM1897" s="87"/>
      <c r="BN1897" s="87"/>
      <c r="BO1897" s="87"/>
      <c r="BP1897" s="87"/>
      <c r="BQ1897" s="87"/>
      <c r="BR1897" s="87"/>
      <c r="BS1897" s="63"/>
    </row>
    <row r="1898" spans="4:71" s="64" customFormat="1" ht="9.75" customHeight="1" x14ac:dyDescent="0.3">
      <c r="D1898" s="87"/>
      <c r="E1898" s="87"/>
      <c r="F1898" s="87"/>
      <c r="G1898" s="87"/>
      <c r="H1898" s="87"/>
      <c r="I1898" s="87"/>
      <c r="J1898" s="87"/>
      <c r="K1898" s="87"/>
      <c r="L1898" s="87"/>
      <c r="M1898" s="87"/>
      <c r="N1898" s="87"/>
      <c r="O1898" s="87"/>
      <c r="P1898" s="87"/>
      <c r="Q1898" s="87"/>
      <c r="R1898" s="87"/>
      <c r="S1898" s="87"/>
      <c r="T1898" s="87"/>
      <c r="U1898" s="87"/>
      <c r="V1898" s="87"/>
      <c r="W1898" s="87"/>
      <c r="X1898" s="87"/>
      <c r="Y1898" s="87"/>
      <c r="Z1898" s="87"/>
      <c r="AA1898" s="87"/>
      <c r="AB1898" s="87"/>
      <c r="AC1898" s="87"/>
      <c r="AD1898" s="87"/>
      <c r="AE1898" s="87"/>
      <c r="AF1898" s="87"/>
      <c r="AG1898" s="87"/>
      <c r="AH1898" s="87"/>
      <c r="AI1898" s="87"/>
      <c r="AJ1898" s="87"/>
      <c r="AK1898" s="87"/>
      <c r="AL1898" s="87"/>
      <c r="AM1898" s="87"/>
      <c r="AN1898" s="87"/>
      <c r="AO1898" s="87"/>
      <c r="AP1898" s="87"/>
      <c r="AQ1898" s="87"/>
      <c r="AR1898" s="87"/>
      <c r="AS1898" s="87"/>
      <c r="AT1898" s="87"/>
      <c r="AU1898" s="87"/>
      <c r="AV1898" s="87"/>
      <c r="AW1898" s="87"/>
      <c r="AX1898" s="87"/>
      <c r="AY1898" s="87"/>
      <c r="AZ1898" s="87"/>
      <c r="BA1898" s="87"/>
      <c r="BB1898" s="87"/>
      <c r="BC1898" s="87"/>
      <c r="BD1898" s="87"/>
      <c r="BE1898" s="87"/>
      <c r="BF1898" s="87"/>
      <c r="BG1898" s="87"/>
      <c r="BH1898" s="87"/>
      <c r="BI1898" s="87"/>
      <c r="BJ1898" s="87"/>
      <c r="BK1898" s="87"/>
      <c r="BL1898" s="87"/>
      <c r="BM1898" s="87"/>
      <c r="BN1898" s="87"/>
      <c r="BO1898" s="87"/>
      <c r="BP1898" s="87"/>
      <c r="BQ1898" s="87"/>
      <c r="BR1898" s="87"/>
      <c r="BS1898" s="63"/>
    </row>
    <row r="1899" spans="4:71" s="64" customFormat="1" ht="9.75" customHeight="1" x14ac:dyDescent="0.3">
      <c r="D1899" s="87"/>
      <c r="E1899" s="87"/>
      <c r="F1899" s="87"/>
      <c r="G1899" s="87"/>
      <c r="H1899" s="87"/>
      <c r="I1899" s="87"/>
      <c r="J1899" s="87"/>
      <c r="K1899" s="87"/>
      <c r="L1899" s="87"/>
      <c r="M1899" s="87"/>
      <c r="N1899" s="87"/>
      <c r="O1899" s="87"/>
      <c r="P1899" s="87"/>
      <c r="Q1899" s="87"/>
      <c r="R1899" s="87"/>
      <c r="S1899" s="87"/>
      <c r="T1899" s="87"/>
      <c r="U1899" s="87"/>
      <c r="V1899" s="87"/>
      <c r="W1899" s="87"/>
      <c r="X1899" s="87"/>
      <c r="Y1899" s="87"/>
      <c r="Z1899" s="87"/>
      <c r="AA1899" s="87"/>
      <c r="AB1899" s="87"/>
      <c r="AC1899" s="87"/>
      <c r="AD1899" s="87"/>
      <c r="AE1899" s="87"/>
      <c r="AF1899" s="87"/>
      <c r="AG1899" s="87"/>
      <c r="AH1899" s="87"/>
      <c r="AI1899" s="87"/>
      <c r="AJ1899" s="87"/>
      <c r="AK1899" s="87"/>
      <c r="AL1899" s="87"/>
      <c r="AM1899" s="87"/>
      <c r="AN1899" s="87"/>
      <c r="AO1899" s="87"/>
      <c r="AP1899" s="87"/>
      <c r="AQ1899" s="87"/>
      <c r="AR1899" s="87"/>
      <c r="AS1899" s="87"/>
      <c r="AT1899" s="87"/>
      <c r="AU1899" s="87"/>
      <c r="AV1899" s="87"/>
      <c r="AW1899" s="87"/>
      <c r="AX1899" s="87"/>
      <c r="AY1899" s="87"/>
      <c r="AZ1899" s="87"/>
      <c r="BA1899" s="87"/>
      <c r="BB1899" s="87"/>
      <c r="BC1899" s="87"/>
      <c r="BD1899" s="87"/>
      <c r="BE1899" s="87"/>
      <c r="BF1899" s="87"/>
      <c r="BG1899" s="87"/>
      <c r="BH1899" s="87"/>
      <c r="BI1899" s="87"/>
      <c r="BJ1899" s="87"/>
      <c r="BK1899" s="87"/>
      <c r="BL1899" s="87"/>
      <c r="BM1899" s="87"/>
      <c r="BN1899" s="87"/>
      <c r="BO1899" s="87"/>
      <c r="BP1899" s="87"/>
      <c r="BQ1899" s="87"/>
      <c r="BR1899" s="87"/>
      <c r="BS1899" s="63"/>
    </row>
    <row r="1900" spans="4:71" s="64" customFormat="1" ht="9.75" customHeight="1" x14ac:dyDescent="0.3">
      <c r="D1900" s="87"/>
      <c r="E1900" s="87"/>
      <c r="F1900" s="87"/>
      <c r="G1900" s="87"/>
      <c r="H1900" s="87"/>
      <c r="I1900" s="87"/>
      <c r="J1900" s="87"/>
      <c r="K1900" s="87"/>
      <c r="L1900" s="87"/>
      <c r="M1900" s="87"/>
      <c r="N1900" s="87"/>
      <c r="O1900" s="87"/>
      <c r="P1900" s="87"/>
      <c r="Q1900" s="87"/>
      <c r="R1900" s="87"/>
      <c r="S1900" s="87"/>
      <c r="T1900" s="87"/>
      <c r="U1900" s="87"/>
      <c r="V1900" s="87"/>
      <c r="W1900" s="87"/>
      <c r="X1900" s="87"/>
      <c r="Y1900" s="87"/>
      <c r="Z1900" s="87"/>
      <c r="AA1900" s="87"/>
      <c r="AB1900" s="87"/>
      <c r="AC1900" s="87"/>
      <c r="AD1900" s="87"/>
      <c r="AE1900" s="87"/>
      <c r="AF1900" s="87"/>
      <c r="AG1900" s="87"/>
      <c r="AH1900" s="87"/>
      <c r="AI1900" s="87"/>
      <c r="AJ1900" s="87"/>
      <c r="AK1900" s="87"/>
      <c r="AL1900" s="87"/>
      <c r="AM1900" s="87"/>
      <c r="AN1900" s="87"/>
      <c r="AO1900" s="87"/>
      <c r="AP1900" s="87"/>
      <c r="AQ1900" s="87"/>
      <c r="AR1900" s="87"/>
      <c r="AS1900" s="87"/>
      <c r="AT1900" s="87"/>
      <c r="AU1900" s="87"/>
      <c r="AV1900" s="87"/>
      <c r="AW1900" s="87"/>
      <c r="AX1900" s="87"/>
      <c r="AY1900" s="87"/>
      <c r="AZ1900" s="87"/>
      <c r="BA1900" s="87"/>
      <c r="BB1900" s="87"/>
      <c r="BC1900" s="87"/>
      <c r="BD1900" s="87"/>
      <c r="BE1900" s="87"/>
      <c r="BF1900" s="87"/>
      <c r="BG1900" s="87"/>
      <c r="BH1900" s="87"/>
      <c r="BI1900" s="87"/>
      <c r="BJ1900" s="87"/>
      <c r="BK1900" s="87"/>
      <c r="BL1900" s="87"/>
      <c r="BM1900" s="87"/>
      <c r="BN1900" s="87"/>
      <c r="BO1900" s="87"/>
      <c r="BP1900" s="87"/>
      <c r="BQ1900" s="87"/>
      <c r="BR1900" s="87"/>
      <c r="BS1900" s="63"/>
    </row>
    <row r="1901" spans="4:71" s="64" customFormat="1" ht="9.75" customHeight="1" x14ac:dyDescent="0.3">
      <c r="D1901" s="87"/>
      <c r="E1901" s="87"/>
      <c r="F1901" s="87"/>
      <c r="G1901" s="87"/>
      <c r="H1901" s="87"/>
      <c r="I1901" s="87"/>
      <c r="J1901" s="87"/>
      <c r="K1901" s="87"/>
      <c r="L1901" s="87"/>
      <c r="M1901" s="87"/>
      <c r="N1901" s="87"/>
      <c r="O1901" s="87"/>
      <c r="P1901" s="87"/>
      <c r="Q1901" s="87"/>
      <c r="R1901" s="87"/>
      <c r="S1901" s="87"/>
      <c r="T1901" s="87"/>
      <c r="U1901" s="87"/>
      <c r="V1901" s="87"/>
      <c r="W1901" s="87"/>
      <c r="X1901" s="87"/>
      <c r="Y1901" s="87"/>
      <c r="Z1901" s="87"/>
      <c r="AA1901" s="87"/>
      <c r="AB1901" s="87"/>
      <c r="AC1901" s="87"/>
      <c r="AD1901" s="87"/>
      <c r="AE1901" s="87"/>
      <c r="AF1901" s="87"/>
      <c r="AG1901" s="87"/>
      <c r="AH1901" s="87"/>
      <c r="AI1901" s="87"/>
      <c r="AJ1901" s="87"/>
      <c r="AK1901" s="87"/>
      <c r="AL1901" s="87"/>
      <c r="AM1901" s="87"/>
      <c r="AN1901" s="87"/>
      <c r="AO1901" s="87"/>
      <c r="AP1901" s="87"/>
      <c r="AQ1901" s="87"/>
      <c r="AR1901" s="87"/>
      <c r="AS1901" s="87"/>
      <c r="AT1901" s="87"/>
      <c r="AU1901" s="87"/>
      <c r="AV1901" s="87"/>
      <c r="AW1901" s="87"/>
      <c r="AX1901" s="87"/>
      <c r="AY1901" s="87"/>
      <c r="AZ1901" s="87"/>
      <c r="BA1901" s="87"/>
      <c r="BB1901" s="87"/>
      <c r="BC1901" s="87"/>
      <c r="BD1901" s="87"/>
      <c r="BE1901" s="87"/>
      <c r="BF1901" s="87"/>
      <c r="BG1901" s="87"/>
      <c r="BH1901" s="87"/>
      <c r="BI1901" s="87"/>
      <c r="BJ1901" s="87"/>
      <c r="BK1901" s="87"/>
      <c r="BL1901" s="87"/>
      <c r="BM1901" s="87"/>
      <c r="BN1901" s="87"/>
      <c r="BO1901" s="87"/>
      <c r="BP1901" s="87"/>
      <c r="BQ1901" s="87"/>
      <c r="BR1901" s="87"/>
      <c r="BS1901" s="63"/>
    </row>
    <row r="1902" spans="4:71" s="64" customFormat="1" ht="9.75" customHeight="1" x14ac:dyDescent="0.3">
      <c r="D1902" s="87"/>
      <c r="E1902" s="87"/>
      <c r="F1902" s="87"/>
      <c r="G1902" s="87"/>
      <c r="H1902" s="87"/>
      <c r="I1902" s="87"/>
      <c r="J1902" s="87"/>
      <c r="K1902" s="87"/>
      <c r="L1902" s="87"/>
      <c r="M1902" s="87"/>
      <c r="N1902" s="87"/>
      <c r="O1902" s="87"/>
      <c r="P1902" s="87"/>
      <c r="Q1902" s="87"/>
      <c r="R1902" s="87"/>
      <c r="S1902" s="87"/>
      <c r="T1902" s="87"/>
      <c r="U1902" s="87"/>
      <c r="V1902" s="87"/>
      <c r="W1902" s="87"/>
      <c r="X1902" s="87"/>
      <c r="Y1902" s="87"/>
      <c r="Z1902" s="87"/>
      <c r="AA1902" s="87"/>
      <c r="AB1902" s="87"/>
      <c r="AC1902" s="87"/>
      <c r="AD1902" s="87"/>
      <c r="AE1902" s="87"/>
      <c r="AF1902" s="87"/>
      <c r="AG1902" s="87"/>
      <c r="AH1902" s="87"/>
      <c r="AI1902" s="87"/>
      <c r="AJ1902" s="87"/>
      <c r="AK1902" s="87"/>
      <c r="AL1902" s="87"/>
      <c r="AM1902" s="87"/>
      <c r="AN1902" s="87"/>
      <c r="AO1902" s="87"/>
      <c r="AP1902" s="87"/>
      <c r="AQ1902" s="87"/>
      <c r="AR1902" s="87"/>
      <c r="AS1902" s="87"/>
      <c r="AT1902" s="87"/>
      <c r="AU1902" s="87"/>
      <c r="AV1902" s="87"/>
      <c r="AW1902" s="87"/>
      <c r="AX1902" s="87"/>
      <c r="AY1902" s="87"/>
      <c r="AZ1902" s="87"/>
      <c r="BA1902" s="87"/>
      <c r="BB1902" s="87"/>
      <c r="BC1902" s="87"/>
      <c r="BD1902" s="87"/>
      <c r="BE1902" s="87"/>
      <c r="BF1902" s="87"/>
      <c r="BG1902" s="87"/>
      <c r="BH1902" s="87"/>
      <c r="BI1902" s="87"/>
      <c r="BJ1902" s="87"/>
      <c r="BK1902" s="87"/>
      <c r="BL1902" s="87"/>
      <c r="BM1902" s="87"/>
      <c r="BN1902" s="87"/>
      <c r="BO1902" s="87"/>
      <c r="BP1902" s="87"/>
      <c r="BQ1902" s="87"/>
      <c r="BR1902" s="87"/>
      <c r="BS1902" s="63"/>
    </row>
    <row r="1903" spans="4:71" s="64" customFormat="1" ht="9.75" customHeight="1" x14ac:dyDescent="0.3">
      <c r="D1903" s="87"/>
      <c r="E1903" s="87"/>
      <c r="F1903" s="87"/>
      <c r="G1903" s="87"/>
      <c r="H1903" s="87"/>
      <c r="I1903" s="87"/>
      <c r="J1903" s="87"/>
      <c r="K1903" s="87"/>
      <c r="L1903" s="87"/>
      <c r="M1903" s="87"/>
      <c r="N1903" s="87"/>
      <c r="O1903" s="87"/>
      <c r="P1903" s="87"/>
      <c r="Q1903" s="87"/>
      <c r="R1903" s="87"/>
      <c r="S1903" s="87"/>
      <c r="T1903" s="87"/>
      <c r="U1903" s="87"/>
      <c r="V1903" s="87"/>
      <c r="W1903" s="87"/>
      <c r="X1903" s="87"/>
      <c r="Y1903" s="87"/>
      <c r="Z1903" s="87"/>
      <c r="AA1903" s="87"/>
      <c r="AB1903" s="87"/>
      <c r="AC1903" s="87"/>
      <c r="AD1903" s="87"/>
      <c r="AE1903" s="87"/>
      <c r="AF1903" s="87"/>
      <c r="AG1903" s="87"/>
      <c r="AH1903" s="87"/>
      <c r="AI1903" s="87"/>
      <c r="AJ1903" s="87"/>
      <c r="AK1903" s="87"/>
      <c r="AL1903" s="87"/>
      <c r="AM1903" s="87"/>
      <c r="AN1903" s="87"/>
      <c r="AO1903" s="87"/>
      <c r="AP1903" s="87"/>
      <c r="AQ1903" s="87"/>
      <c r="AR1903" s="87"/>
      <c r="AS1903" s="87"/>
      <c r="AT1903" s="87"/>
      <c r="AU1903" s="87"/>
      <c r="AV1903" s="87"/>
      <c r="AW1903" s="87"/>
      <c r="AX1903" s="87"/>
      <c r="AY1903" s="87"/>
      <c r="AZ1903" s="87"/>
      <c r="BA1903" s="87"/>
      <c r="BB1903" s="87"/>
      <c r="BC1903" s="87"/>
      <c r="BD1903" s="87"/>
      <c r="BE1903" s="87"/>
      <c r="BF1903" s="87"/>
      <c r="BG1903" s="87"/>
      <c r="BH1903" s="87"/>
      <c r="BI1903" s="87"/>
      <c r="BJ1903" s="87"/>
      <c r="BK1903" s="87"/>
      <c r="BL1903" s="87"/>
      <c r="BM1903" s="87"/>
      <c r="BN1903" s="87"/>
      <c r="BO1903" s="87"/>
      <c r="BP1903" s="87"/>
      <c r="BQ1903" s="87"/>
      <c r="BR1903" s="87"/>
      <c r="BS1903" s="63"/>
    </row>
    <row r="1904" spans="4:71" s="64" customFormat="1" ht="9.75" customHeight="1" x14ac:dyDescent="0.3">
      <c r="D1904" s="87"/>
      <c r="E1904" s="87"/>
      <c r="F1904" s="87"/>
      <c r="G1904" s="87"/>
      <c r="H1904" s="87"/>
      <c r="I1904" s="87"/>
      <c r="J1904" s="87"/>
      <c r="K1904" s="87"/>
      <c r="L1904" s="87"/>
      <c r="M1904" s="87"/>
      <c r="N1904" s="87"/>
      <c r="O1904" s="87"/>
      <c r="P1904" s="87"/>
      <c r="Q1904" s="87"/>
      <c r="R1904" s="87"/>
      <c r="S1904" s="87"/>
      <c r="T1904" s="87"/>
      <c r="U1904" s="87"/>
      <c r="V1904" s="87"/>
      <c r="W1904" s="87"/>
      <c r="X1904" s="87"/>
      <c r="Y1904" s="87"/>
      <c r="Z1904" s="87"/>
      <c r="AA1904" s="87"/>
      <c r="AB1904" s="87"/>
      <c r="AC1904" s="87"/>
      <c r="AD1904" s="87"/>
      <c r="AE1904" s="87"/>
      <c r="AF1904" s="87"/>
      <c r="AG1904" s="87"/>
      <c r="AH1904" s="87"/>
      <c r="AI1904" s="87"/>
      <c r="AJ1904" s="87"/>
      <c r="AK1904" s="87"/>
      <c r="AL1904" s="87"/>
      <c r="AM1904" s="87"/>
      <c r="AN1904" s="87"/>
      <c r="AO1904" s="87"/>
      <c r="AP1904" s="87"/>
      <c r="AQ1904" s="87"/>
      <c r="AR1904" s="87"/>
      <c r="AS1904" s="87"/>
      <c r="AT1904" s="87"/>
      <c r="AU1904" s="87"/>
      <c r="AV1904" s="87"/>
      <c r="AW1904" s="87"/>
      <c r="AX1904" s="87"/>
      <c r="AY1904" s="87"/>
      <c r="AZ1904" s="87"/>
      <c r="BA1904" s="87"/>
      <c r="BB1904" s="87"/>
      <c r="BC1904" s="87"/>
      <c r="BD1904" s="87"/>
      <c r="BE1904" s="87"/>
      <c r="BF1904" s="87"/>
      <c r="BG1904" s="87"/>
      <c r="BH1904" s="87"/>
      <c r="BI1904" s="87"/>
      <c r="BJ1904" s="87"/>
      <c r="BK1904" s="87"/>
      <c r="BL1904" s="87"/>
      <c r="BM1904" s="87"/>
      <c r="BN1904" s="87"/>
      <c r="BO1904" s="87"/>
      <c r="BP1904" s="87"/>
      <c r="BQ1904" s="87"/>
      <c r="BR1904" s="87"/>
      <c r="BS1904" s="63"/>
    </row>
    <row r="1905" spans="4:71" s="64" customFormat="1" ht="9.75" customHeight="1" x14ac:dyDescent="0.3">
      <c r="D1905" s="87"/>
      <c r="E1905" s="87"/>
      <c r="F1905" s="87"/>
      <c r="G1905" s="87"/>
      <c r="H1905" s="87"/>
      <c r="I1905" s="87"/>
      <c r="J1905" s="87"/>
      <c r="K1905" s="87"/>
      <c r="L1905" s="87"/>
      <c r="M1905" s="87"/>
      <c r="N1905" s="87"/>
      <c r="O1905" s="87"/>
      <c r="P1905" s="87"/>
      <c r="Q1905" s="87"/>
      <c r="R1905" s="87"/>
      <c r="S1905" s="87"/>
      <c r="T1905" s="87"/>
      <c r="U1905" s="87"/>
      <c r="V1905" s="87"/>
      <c r="W1905" s="87"/>
      <c r="X1905" s="87"/>
      <c r="Y1905" s="87"/>
      <c r="Z1905" s="87"/>
      <c r="AA1905" s="87"/>
      <c r="AB1905" s="87"/>
      <c r="AC1905" s="87"/>
      <c r="AD1905" s="87"/>
      <c r="AE1905" s="87"/>
      <c r="AF1905" s="87"/>
      <c r="AG1905" s="87"/>
      <c r="AH1905" s="87"/>
      <c r="AI1905" s="87"/>
      <c r="AJ1905" s="87"/>
      <c r="AK1905" s="87"/>
      <c r="AL1905" s="87"/>
      <c r="AM1905" s="87"/>
      <c r="AN1905" s="87"/>
      <c r="AO1905" s="87"/>
      <c r="AP1905" s="87"/>
      <c r="AQ1905" s="87"/>
      <c r="AR1905" s="87"/>
      <c r="AS1905" s="87"/>
      <c r="AT1905" s="87"/>
      <c r="AU1905" s="87"/>
      <c r="AV1905" s="87"/>
      <c r="AW1905" s="87"/>
      <c r="AX1905" s="87"/>
      <c r="AY1905" s="87"/>
      <c r="AZ1905" s="87"/>
      <c r="BA1905" s="87"/>
      <c r="BB1905" s="87"/>
      <c r="BC1905" s="87"/>
      <c r="BD1905" s="87"/>
      <c r="BE1905" s="87"/>
      <c r="BF1905" s="87"/>
      <c r="BG1905" s="87"/>
      <c r="BH1905" s="87"/>
      <c r="BI1905" s="87"/>
      <c r="BJ1905" s="87"/>
      <c r="BK1905" s="87"/>
      <c r="BL1905" s="87"/>
      <c r="BM1905" s="87"/>
      <c r="BN1905" s="87"/>
      <c r="BO1905" s="87"/>
      <c r="BP1905" s="87"/>
      <c r="BQ1905" s="87"/>
      <c r="BR1905" s="87"/>
      <c r="BS1905" s="63"/>
    </row>
    <row r="1906" spans="4:71" s="64" customFormat="1" ht="9.75" customHeight="1" x14ac:dyDescent="0.3">
      <c r="D1906" s="87"/>
      <c r="E1906" s="87"/>
      <c r="F1906" s="87"/>
      <c r="G1906" s="87"/>
      <c r="H1906" s="87"/>
      <c r="I1906" s="87"/>
      <c r="J1906" s="87"/>
      <c r="K1906" s="87"/>
      <c r="L1906" s="87"/>
      <c r="M1906" s="87"/>
      <c r="N1906" s="87"/>
      <c r="O1906" s="87"/>
      <c r="P1906" s="87"/>
      <c r="Q1906" s="87"/>
      <c r="R1906" s="87"/>
      <c r="S1906" s="87"/>
      <c r="T1906" s="87"/>
      <c r="U1906" s="87"/>
      <c r="V1906" s="87"/>
      <c r="W1906" s="87"/>
      <c r="X1906" s="87"/>
      <c r="Y1906" s="87"/>
      <c r="Z1906" s="87"/>
      <c r="AA1906" s="87"/>
      <c r="AB1906" s="87"/>
      <c r="AC1906" s="87"/>
      <c r="AD1906" s="87"/>
      <c r="AE1906" s="87"/>
      <c r="AF1906" s="87"/>
      <c r="AG1906" s="87"/>
      <c r="AH1906" s="87"/>
      <c r="AI1906" s="87"/>
      <c r="AJ1906" s="87"/>
      <c r="AK1906" s="87"/>
      <c r="AL1906" s="87"/>
      <c r="AM1906" s="87"/>
      <c r="AN1906" s="87"/>
      <c r="AO1906" s="87"/>
      <c r="AP1906" s="87"/>
      <c r="AQ1906" s="87"/>
      <c r="AR1906" s="87"/>
      <c r="AS1906" s="87"/>
      <c r="AT1906" s="87"/>
      <c r="AU1906" s="87"/>
      <c r="AV1906" s="87"/>
      <c r="AW1906" s="87"/>
      <c r="AX1906" s="87"/>
      <c r="AY1906" s="87"/>
      <c r="AZ1906" s="87"/>
      <c r="BA1906" s="87"/>
      <c r="BB1906" s="87"/>
      <c r="BC1906" s="87"/>
      <c r="BD1906" s="87"/>
      <c r="BE1906" s="87"/>
      <c r="BF1906" s="87"/>
      <c r="BG1906" s="87"/>
      <c r="BH1906" s="87"/>
      <c r="BI1906" s="87"/>
      <c r="BJ1906" s="87"/>
      <c r="BK1906" s="87"/>
      <c r="BL1906" s="87"/>
      <c r="BM1906" s="87"/>
      <c r="BN1906" s="87"/>
      <c r="BO1906" s="87"/>
      <c r="BP1906" s="87"/>
      <c r="BQ1906" s="87"/>
      <c r="BR1906" s="87"/>
      <c r="BS1906" s="63"/>
    </row>
    <row r="1907" spans="4:71" s="64" customFormat="1" ht="9.75" customHeight="1" x14ac:dyDescent="0.3">
      <c r="D1907" s="87"/>
      <c r="E1907" s="87"/>
      <c r="F1907" s="87"/>
      <c r="G1907" s="87"/>
      <c r="H1907" s="87"/>
      <c r="I1907" s="87"/>
      <c r="J1907" s="87"/>
      <c r="K1907" s="87"/>
      <c r="L1907" s="87"/>
      <c r="M1907" s="87"/>
      <c r="N1907" s="87"/>
      <c r="O1907" s="87"/>
      <c r="P1907" s="87"/>
      <c r="Q1907" s="87"/>
      <c r="R1907" s="87"/>
      <c r="S1907" s="87"/>
      <c r="T1907" s="87"/>
      <c r="U1907" s="87"/>
      <c r="V1907" s="87"/>
      <c r="W1907" s="87"/>
      <c r="X1907" s="87"/>
      <c r="Y1907" s="87"/>
      <c r="Z1907" s="87"/>
      <c r="AA1907" s="87"/>
      <c r="AB1907" s="87"/>
      <c r="AC1907" s="87"/>
      <c r="AD1907" s="87"/>
      <c r="AE1907" s="87"/>
      <c r="AF1907" s="87"/>
      <c r="AG1907" s="87"/>
      <c r="AH1907" s="87"/>
      <c r="AI1907" s="87"/>
      <c r="AJ1907" s="87"/>
      <c r="AK1907" s="87"/>
      <c r="AL1907" s="87"/>
      <c r="AM1907" s="87"/>
      <c r="AN1907" s="87"/>
      <c r="AO1907" s="87"/>
      <c r="AP1907" s="87"/>
      <c r="AQ1907" s="87"/>
      <c r="AR1907" s="87"/>
      <c r="AS1907" s="87"/>
      <c r="AT1907" s="87"/>
      <c r="AU1907" s="87"/>
      <c r="AV1907" s="87"/>
      <c r="AW1907" s="87"/>
      <c r="AX1907" s="87"/>
      <c r="AY1907" s="87"/>
      <c r="AZ1907" s="87"/>
      <c r="BA1907" s="87"/>
      <c r="BB1907" s="87"/>
      <c r="BC1907" s="87"/>
      <c r="BD1907" s="87"/>
      <c r="BE1907" s="87"/>
      <c r="BF1907" s="87"/>
      <c r="BG1907" s="87"/>
      <c r="BH1907" s="87"/>
      <c r="BI1907" s="87"/>
      <c r="BJ1907" s="87"/>
      <c r="BK1907" s="87"/>
      <c r="BL1907" s="87"/>
      <c r="BM1907" s="87"/>
      <c r="BN1907" s="87"/>
      <c r="BO1907" s="87"/>
      <c r="BP1907" s="87"/>
      <c r="BQ1907" s="87"/>
      <c r="BR1907" s="87"/>
      <c r="BS1907" s="63"/>
    </row>
    <row r="1908" spans="4:71" s="64" customFormat="1" ht="9.75" customHeight="1" x14ac:dyDescent="0.3">
      <c r="D1908" s="87"/>
      <c r="E1908" s="87"/>
      <c r="F1908" s="87"/>
      <c r="G1908" s="87"/>
      <c r="H1908" s="87"/>
      <c r="I1908" s="87"/>
      <c r="J1908" s="87"/>
      <c r="K1908" s="87"/>
      <c r="L1908" s="87"/>
      <c r="M1908" s="87"/>
      <c r="N1908" s="87"/>
      <c r="O1908" s="87"/>
      <c r="P1908" s="87"/>
      <c r="Q1908" s="87"/>
      <c r="R1908" s="87"/>
      <c r="S1908" s="87"/>
      <c r="T1908" s="87"/>
      <c r="U1908" s="87"/>
      <c r="V1908" s="87"/>
      <c r="W1908" s="87"/>
      <c r="X1908" s="87"/>
      <c r="Y1908" s="87"/>
      <c r="Z1908" s="87"/>
      <c r="AA1908" s="87"/>
      <c r="AB1908" s="87"/>
      <c r="AC1908" s="87"/>
      <c r="AD1908" s="87"/>
      <c r="AE1908" s="87"/>
      <c r="AF1908" s="87"/>
      <c r="AG1908" s="87"/>
      <c r="AH1908" s="87"/>
      <c r="AI1908" s="87"/>
      <c r="AJ1908" s="87"/>
      <c r="AK1908" s="87"/>
      <c r="AL1908" s="87"/>
      <c r="AM1908" s="87"/>
      <c r="AN1908" s="87"/>
      <c r="AO1908" s="87"/>
      <c r="AP1908" s="87"/>
      <c r="AQ1908" s="87"/>
      <c r="AR1908" s="87"/>
      <c r="AS1908" s="87"/>
      <c r="AT1908" s="87"/>
      <c r="AU1908" s="87"/>
      <c r="AV1908" s="87"/>
      <c r="AW1908" s="87"/>
      <c r="AX1908" s="87"/>
      <c r="AY1908" s="87"/>
      <c r="AZ1908" s="87"/>
      <c r="BA1908" s="87"/>
      <c r="BB1908" s="87"/>
      <c r="BC1908" s="87"/>
      <c r="BD1908" s="87"/>
      <c r="BE1908" s="87"/>
      <c r="BF1908" s="87"/>
      <c r="BG1908" s="87"/>
      <c r="BH1908" s="87"/>
      <c r="BI1908" s="87"/>
      <c r="BJ1908" s="87"/>
      <c r="BK1908" s="87"/>
      <c r="BL1908" s="87"/>
      <c r="BM1908" s="87"/>
      <c r="BN1908" s="87"/>
      <c r="BO1908" s="87"/>
      <c r="BP1908" s="87"/>
      <c r="BQ1908" s="87"/>
      <c r="BR1908" s="87"/>
      <c r="BS1908" s="63"/>
    </row>
    <row r="1909" spans="4:71" s="64" customFormat="1" ht="9.75" customHeight="1" x14ac:dyDescent="0.3">
      <c r="D1909" s="87"/>
      <c r="E1909" s="87"/>
      <c r="F1909" s="87"/>
      <c r="G1909" s="87"/>
      <c r="H1909" s="87"/>
      <c r="I1909" s="87"/>
      <c r="J1909" s="87"/>
      <c r="K1909" s="87"/>
      <c r="L1909" s="87"/>
      <c r="M1909" s="87"/>
      <c r="N1909" s="87"/>
      <c r="O1909" s="87"/>
      <c r="P1909" s="87"/>
      <c r="Q1909" s="87"/>
      <c r="R1909" s="87"/>
      <c r="S1909" s="87"/>
      <c r="T1909" s="87"/>
      <c r="U1909" s="87"/>
      <c r="V1909" s="87"/>
      <c r="W1909" s="87"/>
      <c r="X1909" s="87"/>
      <c r="Y1909" s="87"/>
      <c r="Z1909" s="87"/>
      <c r="AA1909" s="87"/>
      <c r="AB1909" s="87"/>
      <c r="AC1909" s="87"/>
      <c r="AD1909" s="87"/>
      <c r="AE1909" s="87"/>
      <c r="AF1909" s="87"/>
      <c r="AG1909" s="87"/>
      <c r="AH1909" s="87"/>
      <c r="AI1909" s="87"/>
      <c r="AJ1909" s="87"/>
      <c r="AK1909" s="87"/>
      <c r="AL1909" s="87"/>
      <c r="AM1909" s="87"/>
      <c r="AN1909" s="87"/>
      <c r="AO1909" s="87"/>
      <c r="AP1909" s="87"/>
      <c r="AQ1909" s="87"/>
      <c r="AR1909" s="87"/>
      <c r="AS1909" s="87"/>
      <c r="AT1909" s="87"/>
      <c r="AU1909" s="87"/>
      <c r="AV1909" s="87"/>
      <c r="AW1909" s="87"/>
      <c r="AX1909" s="87"/>
      <c r="AY1909" s="87"/>
      <c r="AZ1909" s="87"/>
      <c r="BA1909" s="87"/>
      <c r="BB1909" s="87"/>
      <c r="BC1909" s="87"/>
      <c r="BD1909" s="87"/>
      <c r="BE1909" s="87"/>
      <c r="BF1909" s="87"/>
      <c r="BG1909" s="87"/>
      <c r="BH1909" s="87"/>
      <c r="BI1909" s="87"/>
      <c r="BJ1909" s="87"/>
      <c r="BK1909" s="87"/>
      <c r="BL1909" s="87"/>
      <c r="BM1909" s="87"/>
      <c r="BN1909" s="87"/>
      <c r="BO1909" s="87"/>
      <c r="BP1909" s="87"/>
      <c r="BQ1909" s="87"/>
      <c r="BR1909" s="87"/>
      <c r="BS1909" s="63"/>
    </row>
    <row r="1910" spans="4:71" s="64" customFormat="1" ht="9.75" customHeight="1" x14ac:dyDescent="0.3">
      <c r="D1910" s="87"/>
      <c r="E1910" s="87"/>
      <c r="F1910" s="87"/>
      <c r="G1910" s="87"/>
      <c r="H1910" s="87"/>
      <c r="I1910" s="87"/>
      <c r="J1910" s="87"/>
      <c r="K1910" s="87"/>
      <c r="L1910" s="87"/>
      <c r="M1910" s="87"/>
      <c r="N1910" s="87"/>
      <c r="O1910" s="87"/>
      <c r="P1910" s="87"/>
      <c r="Q1910" s="87"/>
      <c r="R1910" s="87"/>
      <c r="S1910" s="87"/>
      <c r="T1910" s="87"/>
      <c r="U1910" s="87"/>
      <c r="V1910" s="87"/>
      <c r="W1910" s="87"/>
      <c r="X1910" s="87"/>
      <c r="Y1910" s="87"/>
      <c r="Z1910" s="87"/>
      <c r="AA1910" s="87"/>
      <c r="AB1910" s="87"/>
      <c r="AC1910" s="87"/>
      <c r="AD1910" s="87"/>
      <c r="AE1910" s="87"/>
      <c r="AF1910" s="87"/>
      <c r="AG1910" s="87"/>
      <c r="AH1910" s="87"/>
      <c r="AI1910" s="87"/>
      <c r="AJ1910" s="87"/>
      <c r="AK1910" s="87"/>
      <c r="AL1910" s="87"/>
      <c r="AM1910" s="87"/>
      <c r="AN1910" s="87"/>
      <c r="AO1910" s="87"/>
      <c r="AP1910" s="87"/>
      <c r="AQ1910" s="87"/>
      <c r="AR1910" s="87"/>
      <c r="AS1910" s="87"/>
      <c r="AT1910" s="87"/>
      <c r="AU1910" s="87"/>
      <c r="AV1910" s="87"/>
      <c r="AW1910" s="87"/>
      <c r="AX1910" s="87"/>
      <c r="AY1910" s="87"/>
      <c r="AZ1910" s="87"/>
      <c r="BA1910" s="87"/>
      <c r="BB1910" s="87"/>
      <c r="BC1910" s="87"/>
      <c r="BD1910" s="87"/>
      <c r="BE1910" s="87"/>
      <c r="BF1910" s="87"/>
      <c r="BG1910" s="87"/>
      <c r="BH1910" s="87"/>
      <c r="BI1910" s="87"/>
      <c r="BJ1910" s="87"/>
      <c r="BK1910" s="87"/>
      <c r="BL1910" s="87"/>
      <c r="BM1910" s="87"/>
      <c r="BN1910" s="87"/>
      <c r="BO1910" s="87"/>
      <c r="BP1910" s="87"/>
      <c r="BQ1910" s="87"/>
      <c r="BR1910" s="87"/>
      <c r="BS1910" s="63"/>
    </row>
    <row r="1911" spans="4:71" s="64" customFormat="1" ht="9.75" customHeight="1" x14ac:dyDescent="0.3">
      <c r="D1911" s="87"/>
      <c r="E1911" s="87"/>
      <c r="F1911" s="87"/>
      <c r="G1911" s="87"/>
      <c r="H1911" s="87"/>
      <c r="I1911" s="87"/>
      <c r="J1911" s="87"/>
      <c r="K1911" s="87"/>
      <c r="L1911" s="87"/>
      <c r="M1911" s="87"/>
      <c r="N1911" s="87"/>
      <c r="O1911" s="87"/>
      <c r="P1911" s="87"/>
      <c r="Q1911" s="87"/>
      <c r="R1911" s="87"/>
      <c r="S1911" s="87"/>
      <c r="T1911" s="87"/>
      <c r="U1911" s="87"/>
      <c r="V1911" s="87"/>
      <c r="W1911" s="87"/>
      <c r="X1911" s="87"/>
      <c r="Y1911" s="87"/>
      <c r="Z1911" s="87"/>
      <c r="AA1911" s="87"/>
      <c r="AB1911" s="87"/>
      <c r="AC1911" s="87"/>
      <c r="AD1911" s="87"/>
      <c r="AE1911" s="87"/>
      <c r="AF1911" s="87"/>
      <c r="AG1911" s="87"/>
      <c r="AH1911" s="87"/>
      <c r="AI1911" s="87"/>
      <c r="AJ1911" s="87"/>
      <c r="AK1911" s="87"/>
      <c r="AL1911" s="87"/>
      <c r="AM1911" s="87"/>
      <c r="AN1911" s="87"/>
      <c r="AO1911" s="87"/>
      <c r="AP1911" s="87"/>
      <c r="AQ1911" s="87"/>
      <c r="AR1911" s="87"/>
      <c r="AS1911" s="87"/>
      <c r="AT1911" s="87"/>
      <c r="AU1911" s="87"/>
      <c r="AV1911" s="87"/>
      <c r="AW1911" s="87"/>
      <c r="AX1911" s="87"/>
      <c r="AY1911" s="87"/>
      <c r="AZ1911" s="87"/>
      <c r="BA1911" s="87"/>
      <c r="BB1911" s="87"/>
      <c r="BC1911" s="87"/>
      <c r="BD1911" s="87"/>
      <c r="BE1911" s="87"/>
      <c r="BF1911" s="87"/>
      <c r="BG1911" s="87"/>
      <c r="BH1911" s="87"/>
      <c r="BI1911" s="87"/>
      <c r="BJ1911" s="87"/>
      <c r="BK1911" s="87"/>
      <c r="BL1911" s="87"/>
      <c r="BM1911" s="87"/>
      <c r="BN1911" s="87"/>
      <c r="BO1911" s="87"/>
      <c r="BP1911" s="87"/>
      <c r="BQ1911" s="87"/>
      <c r="BR1911" s="87"/>
      <c r="BS1911" s="63"/>
    </row>
    <row r="1912" spans="4:71" s="64" customFormat="1" ht="9.75" customHeight="1" x14ac:dyDescent="0.3">
      <c r="D1912" s="87"/>
      <c r="E1912" s="87"/>
      <c r="F1912" s="87"/>
      <c r="G1912" s="87"/>
      <c r="H1912" s="87"/>
      <c r="I1912" s="87"/>
      <c r="J1912" s="87"/>
      <c r="K1912" s="87"/>
      <c r="L1912" s="87"/>
      <c r="M1912" s="87"/>
      <c r="N1912" s="87"/>
      <c r="O1912" s="87"/>
      <c r="P1912" s="87"/>
      <c r="Q1912" s="87"/>
      <c r="R1912" s="87"/>
      <c r="S1912" s="87"/>
      <c r="T1912" s="87"/>
      <c r="U1912" s="87"/>
      <c r="V1912" s="87"/>
      <c r="W1912" s="87"/>
      <c r="X1912" s="87"/>
      <c r="Y1912" s="87"/>
      <c r="Z1912" s="87"/>
      <c r="AA1912" s="87"/>
      <c r="AB1912" s="87"/>
      <c r="AC1912" s="87"/>
      <c r="AD1912" s="87"/>
      <c r="AE1912" s="87"/>
      <c r="AF1912" s="87"/>
      <c r="AG1912" s="87"/>
      <c r="AH1912" s="87"/>
      <c r="AI1912" s="87"/>
      <c r="AJ1912" s="87"/>
      <c r="AK1912" s="87"/>
      <c r="AL1912" s="87"/>
      <c r="AM1912" s="87"/>
      <c r="AN1912" s="87"/>
      <c r="AO1912" s="87"/>
      <c r="AP1912" s="87"/>
      <c r="AQ1912" s="87"/>
      <c r="AR1912" s="87"/>
      <c r="AS1912" s="87"/>
      <c r="AT1912" s="87"/>
      <c r="AU1912" s="87"/>
      <c r="AV1912" s="87"/>
      <c r="AW1912" s="87"/>
      <c r="AX1912" s="87"/>
      <c r="AY1912" s="87"/>
      <c r="AZ1912" s="87"/>
      <c r="BA1912" s="87"/>
      <c r="BB1912" s="87"/>
      <c r="BC1912" s="87"/>
      <c r="BD1912" s="87"/>
      <c r="BE1912" s="87"/>
      <c r="BF1912" s="87"/>
      <c r="BG1912" s="87"/>
      <c r="BH1912" s="87"/>
      <c r="BI1912" s="87"/>
      <c r="BJ1912" s="87"/>
      <c r="BK1912" s="87"/>
      <c r="BL1912" s="87"/>
      <c r="BM1912" s="87"/>
      <c r="BN1912" s="87"/>
      <c r="BO1912" s="87"/>
      <c r="BP1912" s="87"/>
      <c r="BQ1912" s="87"/>
      <c r="BR1912" s="87"/>
      <c r="BS1912" s="63"/>
    </row>
    <row r="1913" spans="4:71" s="64" customFormat="1" ht="9.75" customHeight="1" x14ac:dyDescent="0.3">
      <c r="D1913" s="87"/>
      <c r="E1913" s="87"/>
      <c r="F1913" s="87"/>
      <c r="G1913" s="87"/>
      <c r="H1913" s="87"/>
      <c r="I1913" s="87"/>
      <c r="J1913" s="87"/>
      <c r="K1913" s="87"/>
      <c r="L1913" s="87"/>
      <c r="M1913" s="87"/>
      <c r="N1913" s="87"/>
      <c r="O1913" s="87"/>
      <c r="P1913" s="87"/>
      <c r="Q1913" s="87"/>
      <c r="R1913" s="87"/>
      <c r="S1913" s="87"/>
      <c r="T1913" s="87"/>
      <c r="U1913" s="87"/>
      <c r="V1913" s="87"/>
      <c r="W1913" s="87"/>
      <c r="X1913" s="87"/>
      <c r="Y1913" s="87"/>
      <c r="Z1913" s="87"/>
      <c r="AA1913" s="87"/>
      <c r="AB1913" s="87"/>
      <c r="AC1913" s="87"/>
      <c r="AD1913" s="87"/>
      <c r="AE1913" s="87"/>
      <c r="AF1913" s="87"/>
      <c r="AG1913" s="87"/>
      <c r="AH1913" s="87"/>
      <c r="AI1913" s="87"/>
      <c r="AJ1913" s="87"/>
      <c r="AK1913" s="87"/>
      <c r="AL1913" s="87"/>
      <c r="AM1913" s="87"/>
      <c r="AN1913" s="87"/>
      <c r="AO1913" s="87"/>
      <c r="AP1913" s="87"/>
      <c r="AQ1913" s="87"/>
      <c r="AR1913" s="87"/>
      <c r="AS1913" s="87"/>
      <c r="AT1913" s="87"/>
      <c r="AU1913" s="87"/>
      <c r="AV1913" s="87"/>
      <c r="AW1913" s="87"/>
      <c r="AX1913" s="87"/>
      <c r="AY1913" s="87"/>
      <c r="AZ1913" s="87"/>
      <c r="BA1913" s="87"/>
      <c r="BB1913" s="87"/>
      <c r="BC1913" s="87"/>
      <c r="BD1913" s="87"/>
      <c r="BE1913" s="87"/>
      <c r="BF1913" s="87"/>
      <c r="BG1913" s="87"/>
      <c r="BH1913" s="87"/>
      <c r="BI1913" s="87"/>
      <c r="BJ1913" s="87"/>
      <c r="BK1913" s="87"/>
      <c r="BL1913" s="87"/>
      <c r="BM1913" s="87"/>
      <c r="BN1913" s="87"/>
      <c r="BO1913" s="87"/>
      <c r="BP1913" s="87"/>
      <c r="BQ1913" s="87"/>
      <c r="BR1913" s="87"/>
      <c r="BS1913" s="63"/>
    </row>
    <row r="1914" spans="4:71" s="64" customFormat="1" ht="9.75" customHeight="1" x14ac:dyDescent="0.3">
      <c r="D1914" s="87"/>
      <c r="E1914" s="87"/>
      <c r="F1914" s="87"/>
      <c r="G1914" s="87"/>
      <c r="H1914" s="87"/>
      <c r="I1914" s="87"/>
      <c r="J1914" s="87"/>
      <c r="K1914" s="87"/>
      <c r="L1914" s="87"/>
      <c r="M1914" s="87"/>
      <c r="N1914" s="87"/>
      <c r="O1914" s="87"/>
      <c r="P1914" s="87"/>
      <c r="Q1914" s="87"/>
      <c r="R1914" s="87"/>
      <c r="S1914" s="87"/>
      <c r="T1914" s="87"/>
      <c r="U1914" s="87"/>
      <c r="V1914" s="87"/>
      <c r="W1914" s="87"/>
      <c r="X1914" s="87"/>
      <c r="Y1914" s="87"/>
      <c r="Z1914" s="87"/>
      <c r="AA1914" s="87"/>
      <c r="AB1914" s="87"/>
      <c r="AC1914" s="87"/>
      <c r="AD1914" s="87"/>
      <c r="AE1914" s="87"/>
      <c r="AF1914" s="87"/>
      <c r="AG1914" s="87"/>
      <c r="AH1914" s="87"/>
      <c r="AI1914" s="87"/>
      <c r="AJ1914" s="87"/>
      <c r="AK1914" s="87"/>
      <c r="AL1914" s="87"/>
      <c r="AM1914" s="87"/>
      <c r="AN1914" s="87"/>
      <c r="AO1914" s="87"/>
      <c r="AP1914" s="87"/>
      <c r="AQ1914" s="87"/>
      <c r="AR1914" s="87"/>
      <c r="AS1914" s="87"/>
      <c r="AT1914" s="87"/>
      <c r="AU1914" s="87"/>
      <c r="AV1914" s="87"/>
      <c r="AW1914" s="87"/>
      <c r="AX1914" s="87"/>
      <c r="AY1914" s="87"/>
      <c r="AZ1914" s="87"/>
      <c r="BA1914" s="87"/>
      <c r="BB1914" s="87"/>
      <c r="BC1914" s="87"/>
      <c r="BD1914" s="87"/>
      <c r="BE1914" s="87"/>
      <c r="BF1914" s="87"/>
      <c r="BG1914" s="87"/>
      <c r="BH1914" s="87"/>
      <c r="BI1914" s="87"/>
      <c r="BJ1914" s="87"/>
      <c r="BK1914" s="87"/>
      <c r="BL1914" s="87"/>
      <c r="BM1914" s="87"/>
      <c r="BN1914" s="87"/>
      <c r="BO1914" s="87"/>
      <c r="BP1914" s="87"/>
      <c r="BQ1914" s="87"/>
      <c r="BR1914" s="87"/>
      <c r="BS1914" s="63"/>
    </row>
    <row r="1915" spans="4:71" s="64" customFormat="1" ht="9.75" customHeight="1" x14ac:dyDescent="0.3">
      <c r="D1915" s="87"/>
      <c r="E1915" s="87"/>
      <c r="F1915" s="87"/>
      <c r="G1915" s="87"/>
      <c r="H1915" s="87"/>
      <c r="I1915" s="87"/>
      <c r="J1915" s="87"/>
      <c r="K1915" s="87"/>
      <c r="L1915" s="87"/>
      <c r="M1915" s="87"/>
      <c r="N1915" s="87"/>
      <c r="O1915" s="87"/>
      <c r="P1915" s="87"/>
      <c r="Q1915" s="87"/>
      <c r="R1915" s="87"/>
      <c r="S1915" s="87"/>
      <c r="T1915" s="87"/>
      <c r="U1915" s="87"/>
      <c r="V1915" s="87"/>
      <c r="W1915" s="87"/>
      <c r="X1915" s="87"/>
      <c r="Y1915" s="87"/>
      <c r="Z1915" s="87"/>
      <c r="AA1915" s="87"/>
      <c r="AB1915" s="87"/>
      <c r="AC1915" s="87"/>
      <c r="AD1915" s="87"/>
      <c r="AE1915" s="87"/>
      <c r="AF1915" s="87"/>
      <c r="AG1915" s="87"/>
      <c r="AH1915" s="87"/>
      <c r="AI1915" s="87"/>
      <c r="AJ1915" s="87"/>
      <c r="AK1915" s="87"/>
      <c r="AL1915" s="87"/>
      <c r="AM1915" s="87"/>
      <c r="AN1915" s="87"/>
      <c r="AO1915" s="87"/>
      <c r="AP1915" s="87"/>
      <c r="AQ1915" s="87"/>
      <c r="AR1915" s="87"/>
      <c r="AS1915" s="87"/>
      <c r="AT1915" s="87"/>
      <c r="AU1915" s="87"/>
      <c r="AV1915" s="87"/>
      <c r="AW1915" s="87"/>
      <c r="AX1915" s="87"/>
      <c r="AY1915" s="87"/>
      <c r="AZ1915" s="87"/>
      <c r="BA1915" s="87"/>
      <c r="BB1915" s="87"/>
      <c r="BC1915" s="87"/>
      <c r="BD1915" s="87"/>
      <c r="BE1915" s="87"/>
      <c r="BF1915" s="87"/>
      <c r="BG1915" s="87"/>
      <c r="BH1915" s="87"/>
      <c r="BI1915" s="87"/>
      <c r="BJ1915" s="87"/>
      <c r="BK1915" s="87"/>
      <c r="BL1915" s="87"/>
      <c r="BM1915" s="87"/>
      <c r="BN1915" s="87"/>
      <c r="BO1915" s="87"/>
      <c r="BP1915" s="87"/>
      <c r="BQ1915" s="87"/>
      <c r="BR1915" s="87"/>
      <c r="BS1915" s="63"/>
    </row>
    <row r="1916" spans="4:71" s="64" customFormat="1" ht="9.75" customHeight="1" x14ac:dyDescent="0.3">
      <c r="D1916" s="87"/>
      <c r="E1916" s="87"/>
      <c r="F1916" s="87"/>
      <c r="G1916" s="87"/>
      <c r="H1916" s="87"/>
      <c r="I1916" s="87"/>
      <c r="J1916" s="87"/>
      <c r="K1916" s="87"/>
      <c r="L1916" s="87"/>
      <c r="M1916" s="87"/>
      <c r="N1916" s="87"/>
      <c r="O1916" s="87"/>
      <c r="P1916" s="87"/>
      <c r="Q1916" s="87"/>
      <c r="R1916" s="87"/>
      <c r="S1916" s="87"/>
      <c r="T1916" s="87"/>
      <c r="U1916" s="87"/>
      <c r="V1916" s="87"/>
      <c r="W1916" s="87"/>
      <c r="X1916" s="87"/>
      <c r="Y1916" s="87"/>
      <c r="Z1916" s="87"/>
      <c r="AA1916" s="87"/>
      <c r="AB1916" s="87"/>
      <c r="AC1916" s="87"/>
      <c r="AD1916" s="87"/>
      <c r="AE1916" s="87"/>
      <c r="AF1916" s="87"/>
      <c r="AG1916" s="87"/>
      <c r="AH1916" s="87"/>
      <c r="AI1916" s="87"/>
      <c r="AJ1916" s="87"/>
      <c r="AK1916" s="87"/>
      <c r="AL1916" s="87"/>
      <c r="AM1916" s="87"/>
      <c r="AN1916" s="87"/>
      <c r="AO1916" s="87"/>
      <c r="AP1916" s="87"/>
      <c r="AQ1916" s="87"/>
      <c r="AR1916" s="87"/>
      <c r="AS1916" s="87"/>
      <c r="AT1916" s="87"/>
      <c r="AU1916" s="87"/>
      <c r="AV1916" s="87"/>
      <c r="AW1916" s="87"/>
      <c r="AX1916" s="87"/>
      <c r="AY1916" s="87"/>
      <c r="AZ1916" s="87"/>
      <c r="BA1916" s="87"/>
      <c r="BB1916" s="87"/>
      <c r="BC1916" s="87"/>
      <c r="BD1916" s="87"/>
      <c r="BE1916" s="87"/>
      <c r="BF1916" s="87"/>
      <c r="BG1916" s="87"/>
      <c r="BH1916" s="87"/>
      <c r="BI1916" s="87"/>
      <c r="BJ1916" s="87"/>
      <c r="BK1916" s="87"/>
      <c r="BL1916" s="87"/>
      <c r="BM1916" s="87"/>
      <c r="BN1916" s="87"/>
      <c r="BO1916" s="87"/>
      <c r="BP1916" s="87"/>
      <c r="BQ1916" s="87"/>
      <c r="BR1916" s="87"/>
      <c r="BS1916" s="63"/>
    </row>
    <row r="1917" spans="4:71" s="64" customFormat="1" ht="9.75" customHeight="1" x14ac:dyDescent="0.3">
      <c r="D1917" s="87"/>
      <c r="E1917" s="87"/>
      <c r="F1917" s="87"/>
      <c r="G1917" s="87"/>
      <c r="H1917" s="87"/>
      <c r="I1917" s="87"/>
      <c r="J1917" s="87"/>
      <c r="K1917" s="87"/>
      <c r="L1917" s="87"/>
      <c r="M1917" s="87"/>
      <c r="N1917" s="87"/>
      <c r="O1917" s="87"/>
      <c r="P1917" s="87"/>
      <c r="Q1917" s="87"/>
      <c r="R1917" s="87"/>
      <c r="S1917" s="87"/>
      <c r="T1917" s="87"/>
      <c r="U1917" s="87"/>
      <c r="V1917" s="87"/>
      <c r="W1917" s="87"/>
      <c r="X1917" s="87"/>
      <c r="Y1917" s="87"/>
      <c r="Z1917" s="87"/>
      <c r="AA1917" s="87"/>
      <c r="AB1917" s="87"/>
      <c r="AC1917" s="87"/>
      <c r="AD1917" s="87"/>
      <c r="AE1917" s="87"/>
      <c r="AF1917" s="87"/>
      <c r="AG1917" s="87"/>
      <c r="AH1917" s="87"/>
      <c r="AI1917" s="87"/>
      <c r="AJ1917" s="87"/>
      <c r="AK1917" s="87"/>
      <c r="AL1917" s="87"/>
      <c r="AM1917" s="87"/>
      <c r="AN1917" s="87"/>
      <c r="AO1917" s="87"/>
      <c r="AP1917" s="87"/>
      <c r="AQ1917" s="87"/>
      <c r="AR1917" s="87"/>
      <c r="AS1917" s="87"/>
      <c r="AT1917" s="87"/>
      <c r="AU1917" s="87"/>
      <c r="AV1917" s="87"/>
      <c r="AW1917" s="87"/>
      <c r="AX1917" s="87"/>
      <c r="AY1917" s="87"/>
      <c r="AZ1917" s="87"/>
      <c r="BA1917" s="87"/>
      <c r="BB1917" s="87"/>
      <c r="BC1917" s="87"/>
      <c r="BD1917" s="87"/>
      <c r="BE1917" s="87"/>
      <c r="BF1917" s="87"/>
      <c r="BG1917" s="87"/>
      <c r="BH1917" s="87"/>
      <c r="BI1917" s="87"/>
      <c r="BJ1917" s="87"/>
      <c r="BK1917" s="87"/>
      <c r="BL1917" s="87"/>
      <c r="BM1917" s="87"/>
      <c r="BN1917" s="87"/>
      <c r="BO1917" s="87"/>
      <c r="BP1917" s="87"/>
      <c r="BQ1917" s="87"/>
      <c r="BR1917" s="87"/>
      <c r="BS1917" s="63"/>
    </row>
    <row r="1918" spans="4:71" s="64" customFormat="1" ht="9.75" customHeight="1" x14ac:dyDescent="0.3">
      <c r="D1918" s="87"/>
      <c r="E1918" s="87"/>
      <c r="F1918" s="87"/>
      <c r="G1918" s="87"/>
      <c r="H1918" s="87"/>
      <c r="I1918" s="87"/>
      <c r="J1918" s="87"/>
      <c r="K1918" s="87"/>
      <c r="L1918" s="87"/>
      <c r="M1918" s="87"/>
      <c r="N1918" s="87"/>
      <c r="O1918" s="87"/>
      <c r="P1918" s="87"/>
      <c r="Q1918" s="87"/>
      <c r="R1918" s="87"/>
      <c r="S1918" s="87"/>
      <c r="T1918" s="87"/>
      <c r="U1918" s="87"/>
      <c r="V1918" s="87"/>
      <c r="W1918" s="87"/>
      <c r="X1918" s="87"/>
      <c r="Y1918" s="87"/>
      <c r="Z1918" s="87"/>
      <c r="AA1918" s="87"/>
      <c r="AB1918" s="87"/>
      <c r="AC1918" s="87"/>
      <c r="AD1918" s="87"/>
      <c r="AE1918" s="87"/>
      <c r="AF1918" s="87"/>
      <c r="AG1918" s="87"/>
      <c r="AH1918" s="87"/>
      <c r="AI1918" s="87"/>
      <c r="AJ1918" s="87"/>
      <c r="AK1918" s="87"/>
      <c r="AL1918" s="87"/>
      <c r="AM1918" s="87"/>
      <c r="AN1918" s="87"/>
      <c r="AO1918" s="87"/>
      <c r="AP1918" s="87"/>
      <c r="AQ1918" s="87"/>
      <c r="AR1918" s="87"/>
      <c r="AS1918" s="87"/>
      <c r="AT1918" s="87"/>
      <c r="AU1918" s="87"/>
      <c r="AV1918" s="87"/>
      <c r="AW1918" s="87"/>
      <c r="AX1918" s="87"/>
      <c r="AY1918" s="87"/>
      <c r="AZ1918" s="87"/>
      <c r="BA1918" s="87"/>
      <c r="BB1918" s="87"/>
      <c r="BC1918" s="87"/>
      <c r="BD1918" s="87"/>
      <c r="BE1918" s="87"/>
      <c r="BF1918" s="87"/>
      <c r="BG1918" s="87"/>
      <c r="BH1918" s="87"/>
      <c r="BI1918" s="87"/>
      <c r="BJ1918" s="87"/>
      <c r="BK1918" s="87"/>
      <c r="BL1918" s="87"/>
      <c r="BM1918" s="87"/>
      <c r="BN1918" s="87"/>
      <c r="BO1918" s="87"/>
      <c r="BP1918" s="87"/>
      <c r="BQ1918" s="87"/>
      <c r="BR1918" s="87"/>
      <c r="BS1918" s="63"/>
    </row>
    <row r="1919" spans="4:71" s="64" customFormat="1" ht="9.75" customHeight="1" x14ac:dyDescent="0.3">
      <c r="D1919" s="87"/>
      <c r="E1919" s="87"/>
      <c r="F1919" s="87"/>
      <c r="G1919" s="87"/>
      <c r="H1919" s="87"/>
      <c r="I1919" s="87"/>
      <c r="J1919" s="87"/>
      <c r="K1919" s="87"/>
      <c r="L1919" s="87"/>
      <c r="M1919" s="87"/>
      <c r="N1919" s="87"/>
      <c r="O1919" s="87"/>
      <c r="P1919" s="87"/>
      <c r="Q1919" s="87"/>
      <c r="R1919" s="87"/>
      <c r="S1919" s="87"/>
      <c r="T1919" s="87"/>
      <c r="U1919" s="87"/>
      <c r="V1919" s="87"/>
      <c r="W1919" s="87"/>
      <c r="X1919" s="87"/>
      <c r="Y1919" s="87"/>
      <c r="Z1919" s="87"/>
      <c r="AA1919" s="87"/>
      <c r="AB1919" s="87"/>
      <c r="AC1919" s="87"/>
      <c r="AD1919" s="87"/>
      <c r="AE1919" s="87"/>
      <c r="AF1919" s="87"/>
      <c r="AG1919" s="87"/>
      <c r="AH1919" s="87"/>
      <c r="AI1919" s="87"/>
      <c r="AJ1919" s="87"/>
      <c r="AK1919" s="87"/>
      <c r="AL1919" s="87"/>
      <c r="AM1919" s="87"/>
      <c r="AN1919" s="87"/>
      <c r="AO1919" s="87"/>
      <c r="AP1919" s="87"/>
      <c r="AQ1919" s="87"/>
      <c r="AR1919" s="87"/>
      <c r="AS1919" s="87"/>
      <c r="AT1919" s="87"/>
      <c r="AU1919" s="87"/>
      <c r="AV1919" s="87"/>
      <c r="AW1919" s="87"/>
      <c r="AX1919" s="87"/>
      <c r="AY1919" s="87"/>
      <c r="AZ1919" s="87"/>
      <c r="BA1919" s="87"/>
      <c r="BB1919" s="87"/>
      <c r="BC1919" s="87"/>
      <c r="BD1919" s="87"/>
      <c r="BE1919" s="87"/>
      <c r="BF1919" s="87"/>
      <c r="BG1919" s="87"/>
      <c r="BH1919" s="87"/>
      <c r="BI1919" s="87"/>
      <c r="BJ1919" s="87"/>
      <c r="BK1919" s="87"/>
      <c r="BL1919" s="87"/>
      <c r="BM1919" s="87"/>
      <c r="BN1919" s="87"/>
      <c r="BO1919" s="87"/>
      <c r="BP1919" s="87"/>
      <c r="BQ1919" s="87"/>
      <c r="BR1919" s="87"/>
      <c r="BS1919" s="63"/>
    </row>
    <row r="1920" spans="4:71" s="64" customFormat="1" ht="9.75" customHeight="1" x14ac:dyDescent="0.3">
      <c r="D1920" s="87"/>
      <c r="E1920" s="87"/>
      <c r="F1920" s="87"/>
      <c r="G1920" s="87"/>
      <c r="H1920" s="87"/>
      <c r="I1920" s="87"/>
      <c r="J1920" s="87"/>
      <c r="K1920" s="87"/>
      <c r="L1920" s="87"/>
      <c r="M1920" s="87"/>
      <c r="N1920" s="87"/>
      <c r="O1920" s="87"/>
      <c r="P1920" s="87"/>
      <c r="Q1920" s="87"/>
      <c r="R1920" s="87"/>
      <c r="S1920" s="87"/>
      <c r="T1920" s="87"/>
      <c r="U1920" s="87"/>
      <c r="V1920" s="87"/>
      <c r="W1920" s="87"/>
      <c r="X1920" s="87"/>
      <c r="Y1920" s="87"/>
      <c r="Z1920" s="87"/>
      <c r="AA1920" s="87"/>
      <c r="AB1920" s="87"/>
      <c r="AC1920" s="87"/>
      <c r="AD1920" s="87"/>
      <c r="AE1920" s="87"/>
      <c r="AF1920" s="87"/>
      <c r="AG1920" s="87"/>
      <c r="AH1920" s="87"/>
      <c r="AI1920" s="87"/>
      <c r="AJ1920" s="87"/>
      <c r="AK1920" s="87"/>
      <c r="AL1920" s="87"/>
      <c r="AM1920" s="87"/>
      <c r="AN1920" s="87"/>
      <c r="AO1920" s="87"/>
      <c r="AP1920" s="87"/>
      <c r="AQ1920" s="87"/>
      <c r="AR1920" s="87"/>
      <c r="AS1920" s="87"/>
      <c r="AT1920" s="87"/>
      <c r="AU1920" s="87"/>
      <c r="AV1920" s="87"/>
      <c r="AW1920" s="87"/>
      <c r="AX1920" s="87"/>
      <c r="AY1920" s="87"/>
      <c r="AZ1920" s="87"/>
      <c r="BA1920" s="87"/>
      <c r="BB1920" s="87"/>
      <c r="BC1920" s="87"/>
      <c r="BD1920" s="87"/>
      <c r="BE1920" s="87"/>
      <c r="BF1920" s="87"/>
      <c r="BG1920" s="87"/>
      <c r="BH1920" s="87"/>
      <c r="BI1920" s="87"/>
      <c r="BJ1920" s="87"/>
      <c r="BK1920" s="87"/>
      <c r="BL1920" s="87"/>
      <c r="BM1920" s="87"/>
      <c r="BN1920" s="87"/>
      <c r="BO1920" s="87"/>
      <c r="BP1920" s="87"/>
      <c r="BQ1920" s="87"/>
      <c r="BR1920" s="87"/>
      <c r="BS1920" s="63"/>
    </row>
    <row r="1921" spans="4:71" s="64" customFormat="1" ht="9.75" customHeight="1" x14ac:dyDescent="0.3">
      <c r="D1921" s="87"/>
      <c r="E1921" s="87"/>
      <c r="F1921" s="87"/>
      <c r="G1921" s="87"/>
      <c r="H1921" s="87"/>
      <c r="I1921" s="87"/>
      <c r="J1921" s="87"/>
      <c r="K1921" s="87"/>
      <c r="L1921" s="87"/>
      <c r="M1921" s="87"/>
      <c r="N1921" s="87"/>
      <c r="O1921" s="87"/>
      <c r="P1921" s="87"/>
      <c r="Q1921" s="87"/>
      <c r="R1921" s="87"/>
      <c r="S1921" s="87"/>
      <c r="T1921" s="87"/>
      <c r="U1921" s="87"/>
      <c r="V1921" s="87"/>
      <c r="W1921" s="87"/>
      <c r="X1921" s="87"/>
      <c r="Y1921" s="87"/>
      <c r="Z1921" s="87"/>
      <c r="AA1921" s="87"/>
      <c r="AB1921" s="87"/>
      <c r="AC1921" s="87"/>
      <c r="AD1921" s="87"/>
      <c r="AE1921" s="87"/>
      <c r="AF1921" s="87"/>
      <c r="AG1921" s="87"/>
      <c r="AH1921" s="87"/>
      <c r="AI1921" s="87"/>
      <c r="AJ1921" s="87"/>
      <c r="AK1921" s="87"/>
      <c r="AL1921" s="87"/>
      <c r="AM1921" s="87"/>
      <c r="AN1921" s="87"/>
      <c r="AO1921" s="87"/>
      <c r="AP1921" s="87"/>
      <c r="AQ1921" s="87"/>
      <c r="AR1921" s="87"/>
      <c r="AS1921" s="87"/>
      <c r="AT1921" s="87"/>
      <c r="AU1921" s="87"/>
      <c r="AV1921" s="87"/>
      <c r="AW1921" s="87"/>
      <c r="AX1921" s="87"/>
      <c r="AY1921" s="87"/>
      <c r="AZ1921" s="87"/>
      <c r="BA1921" s="87"/>
      <c r="BB1921" s="87"/>
      <c r="BC1921" s="87"/>
      <c r="BD1921" s="87"/>
      <c r="BE1921" s="87"/>
      <c r="BF1921" s="87"/>
      <c r="BG1921" s="87"/>
      <c r="BH1921" s="87"/>
      <c r="BI1921" s="87"/>
      <c r="BJ1921" s="87"/>
      <c r="BK1921" s="87"/>
      <c r="BL1921" s="87"/>
      <c r="BM1921" s="87"/>
      <c r="BN1921" s="87"/>
      <c r="BO1921" s="87"/>
      <c r="BP1921" s="87"/>
      <c r="BQ1921" s="87"/>
      <c r="BR1921" s="87"/>
      <c r="BS1921" s="63"/>
    </row>
    <row r="1922" spans="4:71" s="64" customFormat="1" ht="9.75" customHeight="1" x14ac:dyDescent="0.3">
      <c r="D1922" s="87"/>
      <c r="E1922" s="87"/>
      <c r="F1922" s="87"/>
      <c r="G1922" s="87"/>
      <c r="H1922" s="87"/>
      <c r="I1922" s="87"/>
      <c r="J1922" s="87"/>
      <c r="K1922" s="87"/>
      <c r="L1922" s="87"/>
      <c r="M1922" s="87"/>
      <c r="N1922" s="87"/>
      <c r="O1922" s="87"/>
      <c r="P1922" s="87"/>
      <c r="Q1922" s="87"/>
      <c r="R1922" s="87"/>
      <c r="S1922" s="87"/>
      <c r="T1922" s="87"/>
      <c r="U1922" s="87"/>
      <c r="V1922" s="87"/>
      <c r="W1922" s="87"/>
      <c r="X1922" s="87"/>
      <c r="Y1922" s="87"/>
      <c r="Z1922" s="87"/>
      <c r="AA1922" s="87"/>
      <c r="AB1922" s="87"/>
      <c r="AC1922" s="87"/>
      <c r="AD1922" s="87"/>
      <c r="AE1922" s="87"/>
      <c r="AF1922" s="87"/>
      <c r="AG1922" s="87"/>
      <c r="AH1922" s="87"/>
      <c r="AI1922" s="87"/>
      <c r="AJ1922" s="87"/>
      <c r="AK1922" s="87"/>
      <c r="AL1922" s="87"/>
      <c r="AM1922" s="87"/>
      <c r="AN1922" s="87"/>
      <c r="AO1922" s="87"/>
      <c r="AP1922" s="87"/>
      <c r="AQ1922" s="87"/>
      <c r="AR1922" s="87"/>
      <c r="AS1922" s="87"/>
      <c r="AT1922" s="87"/>
      <c r="AU1922" s="87"/>
      <c r="AV1922" s="87"/>
      <c r="AW1922" s="87"/>
      <c r="AX1922" s="87"/>
      <c r="AY1922" s="87"/>
      <c r="AZ1922" s="87"/>
      <c r="BA1922" s="87"/>
      <c r="BB1922" s="87"/>
      <c r="BC1922" s="87"/>
      <c r="BD1922" s="87"/>
      <c r="BE1922" s="87"/>
      <c r="BF1922" s="87"/>
      <c r="BG1922" s="87"/>
      <c r="BH1922" s="87"/>
      <c r="BI1922" s="87"/>
      <c r="BJ1922" s="87"/>
      <c r="BK1922" s="87"/>
      <c r="BL1922" s="87"/>
      <c r="BM1922" s="87"/>
      <c r="BN1922" s="87"/>
      <c r="BO1922" s="87"/>
      <c r="BP1922" s="87"/>
      <c r="BQ1922" s="87"/>
      <c r="BR1922" s="87"/>
      <c r="BS1922" s="63"/>
    </row>
    <row r="1923" spans="4:71" s="64" customFormat="1" ht="9.75" customHeight="1" x14ac:dyDescent="0.3">
      <c r="D1923" s="87"/>
      <c r="E1923" s="87"/>
      <c r="F1923" s="87"/>
      <c r="G1923" s="87"/>
      <c r="H1923" s="87"/>
      <c r="I1923" s="87"/>
      <c r="J1923" s="87"/>
      <c r="K1923" s="87"/>
      <c r="L1923" s="87"/>
      <c r="M1923" s="87"/>
      <c r="N1923" s="87"/>
      <c r="O1923" s="87"/>
      <c r="P1923" s="87"/>
      <c r="Q1923" s="87"/>
      <c r="R1923" s="87"/>
      <c r="S1923" s="87"/>
      <c r="T1923" s="87"/>
      <c r="U1923" s="87"/>
      <c r="V1923" s="87"/>
      <c r="W1923" s="87"/>
      <c r="X1923" s="87"/>
      <c r="Y1923" s="87"/>
      <c r="Z1923" s="87"/>
      <c r="AA1923" s="87"/>
      <c r="AB1923" s="87"/>
      <c r="AC1923" s="87"/>
      <c r="AD1923" s="87"/>
      <c r="AE1923" s="87"/>
      <c r="AF1923" s="87"/>
      <c r="AG1923" s="87"/>
      <c r="AH1923" s="87"/>
      <c r="AI1923" s="87"/>
      <c r="AJ1923" s="87"/>
      <c r="AK1923" s="87"/>
      <c r="AL1923" s="87"/>
      <c r="AM1923" s="87"/>
      <c r="AN1923" s="87"/>
      <c r="AO1923" s="87"/>
      <c r="AP1923" s="87"/>
      <c r="AQ1923" s="87"/>
      <c r="AR1923" s="87"/>
      <c r="AS1923" s="87"/>
      <c r="AT1923" s="87"/>
      <c r="AU1923" s="87"/>
      <c r="AV1923" s="87"/>
      <c r="AW1923" s="87"/>
      <c r="AX1923" s="87"/>
      <c r="AY1923" s="87"/>
      <c r="AZ1923" s="87"/>
      <c r="BA1923" s="87"/>
      <c r="BB1923" s="87"/>
      <c r="BC1923" s="87"/>
      <c r="BD1923" s="87"/>
      <c r="BE1923" s="87"/>
      <c r="BF1923" s="87"/>
      <c r="BG1923" s="87"/>
      <c r="BH1923" s="87"/>
      <c r="BI1923" s="87"/>
      <c r="BJ1923" s="87"/>
      <c r="BK1923" s="87"/>
      <c r="BL1923" s="87"/>
      <c r="BM1923" s="87"/>
      <c r="BN1923" s="87"/>
      <c r="BO1923" s="87"/>
      <c r="BP1923" s="87"/>
      <c r="BQ1923" s="87"/>
      <c r="BR1923" s="87"/>
      <c r="BS1923" s="63"/>
    </row>
    <row r="1924" spans="4:71" s="64" customFormat="1" ht="9.75" customHeight="1" x14ac:dyDescent="0.3">
      <c r="D1924" s="87"/>
      <c r="E1924" s="87"/>
      <c r="F1924" s="87"/>
      <c r="G1924" s="87"/>
      <c r="H1924" s="87"/>
      <c r="I1924" s="87"/>
      <c r="J1924" s="87"/>
      <c r="K1924" s="87"/>
      <c r="L1924" s="87"/>
      <c r="M1924" s="87"/>
      <c r="N1924" s="87"/>
      <c r="O1924" s="87"/>
      <c r="P1924" s="87"/>
      <c r="Q1924" s="87"/>
      <c r="R1924" s="87"/>
      <c r="S1924" s="87"/>
      <c r="T1924" s="87"/>
      <c r="U1924" s="87"/>
      <c r="V1924" s="87"/>
      <c r="W1924" s="87"/>
      <c r="X1924" s="87"/>
      <c r="Y1924" s="87"/>
      <c r="Z1924" s="87"/>
      <c r="AA1924" s="87"/>
      <c r="AB1924" s="87"/>
      <c r="AC1924" s="87"/>
      <c r="AD1924" s="87"/>
      <c r="AE1924" s="87"/>
      <c r="AF1924" s="87"/>
      <c r="AG1924" s="87"/>
      <c r="AH1924" s="87"/>
      <c r="AI1924" s="87"/>
      <c r="AJ1924" s="87"/>
      <c r="AK1924" s="87"/>
      <c r="AL1924" s="87"/>
      <c r="AM1924" s="87"/>
      <c r="AN1924" s="87"/>
      <c r="AO1924" s="87"/>
      <c r="AP1924" s="87"/>
      <c r="AQ1924" s="87"/>
      <c r="AR1924" s="87"/>
      <c r="AS1924" s="87"/>
      <c r="AT1924" s="87"/>
      <c r="AU1924" s="87"/>
      <c r="AV1924" s="87"/>
      <c r="AW1924" s="87"/>
      <c r="AX1924" s="87"/>
      <c r="AY1924" s="87"/>
      <c r="AZ1924" s="87"/>
      <c r="BA1924" s="87"/>
      <c r="BB1924" s="87"/>
      <c r="BC1924" s="87"/>
      <c r="BD1924" s="87"/>
      <c r="BE1924" s="87"/>
      <c r="BF1924" s="87"/>
      <c r="BG1924" s="87"/>
      <c r="BH1924" s="87"/>
      <c r="BI1924" s="87"/>
      <c r="BJ1924" s="87"/>
      <c r="BK1924" s="87"/>
      <c r="BL1924" s="87"/>
      <c r="BM1924" s="87"/>
      <c r="BN1924" s="87"/>
      <c r="BO1924" s="87"/>
      <c r="BP1924" s="87"/>
      <c r="BQ1924" s="87"/>
      <c r="BR1924" s="87"/>
      <c r="BS1924" s="63"/>
    </row>
    <row r="1925" spans="4:71" s="64" customFormat="1" ht="9.75" customHeight="1" x14ac:dyDescent="0.3">
      <c r="D1925" s="87"/>
      <c r="E1925" s="87"/>
      <c r="F1925" s="87"/>
      <c r="G1925" s="87"/>
      <c r="H1925" s="87"/>
      <c r="I1925" s="87"/>
      <c r="J1925" s="87"/>
      <c r="K1925" s="87"/>
      <c r="L1925" s="87"/>
      <c r="M1925" s="87"/>
      <c r="N1925" s="87"/>
      <c r="O1925" s="87"/>
      <c r="P1925" s="87"/>
      <c r="Q1925" s="87"/>
      <c r="R1925" s="87"/>
      <c r="S1925" s="87"/>
      <c r="T1925" s="87"/>
      <c r="U1925" s="87"/>
      <c r="V1925" s="87"/>
      <c r="W1925" s="87"/>
      <c r="X1925" s="87"/>
      <c r="Y1925" s="87"/>
      <c r="Z1925" s="87"/>
      <c r="AA1925" s="87"/>
      <c r="AB1925" s="87"/>
      <c r="AC1925" s="87"/>
      <c r="AD1925" s="87"/>
      <c r="AE1925" s="87"/>
      <c r="AF1925" s="87"/>
      <c r="AG1925" s="87"/>
      <c r="AH1925" s="87"/>
      <c r="AI1925" s="87"/>
      <c r="AJ1925" s="87"/>
      <c r="AK1925" s="87"/>
      <c r="AL1925" s="87"/>
      <c r="AM1925" s="87"/>
      <c r="AN1925" s="87"/>
      <c r="AO1925" s="87"/>
      <c r="AP1925" s="87"/>
      <c r="AQ1925" s="87"/>
      <c r="AR1925" s="87"/>
      <c r="AS1925" s="87"/>
      <c r="AT1925" s="87"/>
      <c r="AU1925" s="87"/>
      <c r="AV1925" s="87"/>
      <c r="AW1925" s="87"/>
      <c r="AX1925" s="87"/>
      <c r="AY1925" s="87"/>
      <c r="AZ1925" s="87"/>
      <c r="BA1925" s="87"/>
      <c r="BB1925" s="87"/>
      <c r="BC1925" s="87"/>
      <c r="BD1925" s="87"/>
      <c r="BE1925" s="87"/>
      <c r="BF1925" s="87"/>
      <c r="BG1925" s="87"/>
      <c r="BH1925" s="87"/>
      <c r="BI1925" s="87"/>
      <c r="BJ1925" s="87"/>
      <c r="BK1925" s="87"/>
      <c r="BL1925" s="87"/>
      <c r="BM1925" s="87"/>
      <c r="BN1925" s="87"/>
      <c r="BO1925" s="87"/>
      <c r="BP1925" s="87"/>
      <c r="BQ1925" s="87"/>
      <c r="BR1925" s="87"/>
      <c r="BS1925" s="63"/>
    </row>
    <row r="1926" spans="4:71" s="64" customFormat="1" ht="9.75" customHeight="1" x14ac:dyDescent="0.3">
      <c r="D1926" s="87"/>
      <c r="E1926" s="87"/>
      <c r="F1926" s="87"/>
      <c r="G1926" s="87"/>
      <c r="H1926" s="87"/>
      <c r="I1926" s="87"/>
      <c r="J1926" s="87"/>
      <c r="K1926" s="87"/>
      <c r="L1926" s="87"/>
      <c r="M1926" s="87"/>
      <c r="N1926" s="87"/>
      <c r="O1926" s="87"/>
      <c r="P1926" s="87"/>
      <c r="Q1926" s="87"/>
      <c r="R1926" s="87"/>
      <c r="S1926" s="87"/>
      <c r="T1926" s="87"/>
      <c r="U1926" s="87"/>
      <c r="V1926" s="87"/>
      <c r="W1926" s="87"/>
      <c r="X1926" s="87"/>
      <c r="Y1926" s="87"/>
      <c r="Z1926" s="87"/>
      <c r="AA1926" s="87"/>
      <c r="AB1926" s="87"/>
      <c r="AC1926" s="87"/>
      <c r="AD1926" s="87"/>
      <c r="AE1926" s="87"/>
      <c r="AF1926" s="87"/>
      <c r="AG1926" s="87"/>
      <c r="AH1926" s="87"/>
      <c r="AI1926" s="87"/>
      <c r="AJ1926" s="87"/>
      <c r="AK1926" s="87"/>
      <c r="AL1926" s="87"/>
      <c r="AM1926" s="87"/>
      <c r="AN1926" s="87"/>
      <c r="AO1926" s="87"/>
      <c r="AP1926" s="87"/>
      <c r="AQ1926" s="87"/>
      <c r="AR1926" s="87"/>
      <c r="AS1926" s="87"/>
      <c r="AT1926" s="87"/>
      <c r="AU1926" s="87"/>
      <c r="AV1926" s="87"/>
      <c r="AW1926" s="87"/>
      <c r="AX1926" s="87"/>
      <c r="AY1926" s="87"/>
      <c r="AZ1926" s="87"/>
      <c r="BA1926" s="87"/>
      <c r="BB1926" s="87"/>
      <c r="BC1926" s="87"/>
      <c r="BD1926" s="87"/>
      <c r="BE1926" s="87"/>
      <c r="BF1926" s="87"/>
      <c r="BG1926" s="87"/>
      <c r="BH1926" s="87"/>
      <c r="BI1926" s="87"/>
      <c r="BJ1926" s="87"/>
      <c r="BK1926" s="87"/>
      <c r="BL1926" s="87"/>
      <c r="BM1926" s="87"/>
      <c r="BN1926" s="87"/>
      <c r="BO1926" s="87"/>
      <c r="BP1926" s="87"/>
      <c r="BQ1926" s="87"/>
      <c r="BR1926" s="87"/>
      <c r="BS1926" s="63"/>
    </row>
    <row r="1927" spans="4:71" s="64" customFormat="1" ht="9.75" customHeight="1" x14ac:dyDescent="0.3">
      <c r="D1927" s="87"/>
      <c r="E1927" s="87"/>
      <c r="F1927" s="87"/>
      <c r="G1927" s="87"/>
      <c r="H1927" s="87"/>
      <c r="I1927" s="87"/>
      <c r="J1927" s="87"/>
      <c r="K1927" s="87"/>
      <c r="L1927" s="87"/>
      <c r="M1927" s="87"/>
      <c r="N1927" s="87"/>
      <c r="O1927" s="87"/>
      <c r="P1927" s="87"/>
      <c r="Q1927" s="87"/>
      <c r="R1927" s="87"/>
      <c r="S1927" s="87"/>
      <c r="T1927" s="87"/>
      <c r="U1927" s="87"/>
      <c r="V1927" s="87"/>
      <c r="W1927" s="87"/>
      <c r="X1927" s="87"/>
      <c r="Y1927" s="87"/>
      <c r="Z1927" s="87"/>
      <c r="AA1927" s="87"/>
      <c r="AB1927" s="87"/>
      <c r="AC1927" s="87"/>
      <c r="AD1927" s="87"/>
      <c r="AE1927" s="87"/>
      <c r="AF1927" s="87"/>
      <c r="AG1927" s="87"/>
      <c r="AH1927" s="87"/>
      <c r="AI1927" s="87"/>
      <c r="AJ1927" s="87"/>
      <c r="AK1927" s="87"/>
      <c r="AL1927" s="87"/>
      <c r="AM1927" s="87"/>
      <c r="AN1927" s="87"/>
      <c r="AO1927" s="87"/>
      <c r="AP1927" s="87"/>
      <c r="AQ1927" s="87"/>
      <c r="AR1927" s="87"/>
      <c r="AS1927" s="87"/>
      <c r="AT1927" s="87"/>
      <c r="AU1927" s="87"/>
      <c r="AV1927" s="87"/>
      <c r="AW1927" s="87"/>
      <c r="AX1927" s="87"/>
      <c r="AY1927" s="87"/>
      <c r="AZ1927" s="87"/>
      <c r="BA1927" s="87"/>
      <c r="BB1927" s="87"/>
      <c r="BC1927" s="87"/>
      <c r="BD1927" s="87"/>
      <c r="BE1927" s="87"/>
      <c r="BF1927" s="87"/>
      <c r="BG1927" s="87"/>
      <c r="BH1927" s="87"/>
      <c r="BI1927" s="87"/>
      <c r="BJ1927" s="87"/>
      <c r="BK1927" s="87"/>
      <c r="BL1927" s="87"/>
      <c r="BM1927" s="87"/>
      <c r="BN1927" s="87"/>
      <c r="BO1927" s="87"/>
      <c r="BP1927" s="87"/>
      <c r="BQ1927" s="87"/>
      <c r="BR1927" s="87"/>
      <c r="BS1927" s="63"/>
    </row>
    <row r="1928" spans="4:71" s="64" customFormat="1" ht="9.75" customHeight="1" x14ac:dyDescent="0.3">
      <c r="D1928" s="87"/>
      <c r="E1928" s="87"/>
      <c r="F1928" s="87"/>
      <c r="G1928" s="87"/>
      <c r="H1928" s="87"/>
      <c r="I1928" s="87"/>
      <c r="J1928" s="87"/>
      <c r="K1928" s="87"/>
      <c r="L1928" s="87"/>
      <c r="M1928" s="87"/>
      <c r="N1928" s="87"/>
      <c r="O1928" s="87"/>
      <c r="P1928" s="87"/>
      <c r="Q1928" s="87"/>
      <c r="R1928" s="87"/>
      <c r="S1928" s="87"/>
      <c r="T1928" s="87"/>
      <c r="U1928" s="87"/>
      <c r="V1928" s="87"/>
      <c r="W1928" s="87"/>
      <c r="X1928" s="87"/>
      <c r="Y1928" s="87"/>
      <c r="Z1928" s="87"/>
      <c r="AA1928" s="87"/>
      <c r="AB1928" s="87"/>
      <c r="AC1928" s="87"/>
      <c r="AD1928" s="87"/>
      <c r="AE1928" s="87"/>
      <c r="AF1928" s="87"/>
      <c r="AG1928" s="87"/>
      <c r="AH1928" s="87"/>
      <c r="AI1928" s="87"/>
      <c r="AJ1928" s="87"/>
      <c r="AK1928" s="87"/>
      <c r="AL1928" s="87"/>
      <c r="AM1928" s="87"/>
      <c r="AN1928" s="87"/>
      <c r="AO1928" s="87"/>
      <c r="AP1928" s="87"/>
      <c r="AQ1928" s="87"/>
      <c r="AR1928" s="87"/>
      <c r="AS1928" s="87"/>
      <c r="AT1928" s="87"/>
      <c r="AU1928" s="87"/>
      <c r="AV1928" s="87"/>
      <c r="AW1928" s="87"/>
      <c r="AX1928" s="87"/>
      <c r="AY1928" s="87"/>
      <c r="AZ1928" s="87"/>
      <c r="BA1928" s="87"/>
      <c r="BB1928" s="87"/>
      <c r="BC1928" s="87"/>
      <c r="BD1928" s="87"/>
      <c r="BE1928" s="87"/>
      <c r="BF1928" s="87"/>
      <c r="BG1928" s="87"/>
      <c r="BH1928" s="87"/>
      <c r="BI1928" s="87"/>
      <c r="BJ1928" s="87"/>
      <c r="BK1928" s="87"/>
      <c r="BL1928" s="87"/>
      <c r="BM1928" s="87"/>
      <c r="BN1928" s="87"/>
      <c r="BO1928" s="87"/>
      <c r="BP1928" s="87"/>
      <c r="BQ1928" s="87"/>
      <c r="BR1928" s="87"/>
      <c r="BS1928" s="63"/>
    </row>
    <row r="1929" spans="4:71" s="64" customFormat="1" ht="9.75" customHeight="1" x14ac:dyDescent="0.3">
      <c r="D1929" s="87"/>
      <c r="E1929" s="87"/>
      <c r="F1929" s="87"/>
      <c r="G1929" s="87"/>
      <c r="H1929" s="87"/>
      <c r="I1929" s="87"/>
      <c r="J1929" s="87"/>
      <c r="K1929" s="87"/>
      <c r="L1929" s="87"/>
      <c r="M1929" s="87"/>
      <c r="N1929" s="87"/>
      <c r="O1929" s="87"/>
      <c r="P1929" s="87"/>
      <c r="Q1929" s="87"/>
      <c r="R1929" s="87"/>
      <c r="S1929" s="87"/>
      <c r="T1929" s="87"/>
      <c r="U1929" s="87"/>
      <c r="V1929" s="87"/>
      <c r="W1929" s="87"/>
      <c r="X1929" s="87"/>
      <c r="Y1929" s="87"/>
      <c r="Z1929" s="87"/>
      <c r="AA1929" s="87"/>
      <c r="AB1929" s="87"/>
      <c r="AC1929" s="87"/>
      <c r="AD1929" s="87"/>
      <c r="AE1929" s="87"/>
      <c r="AF1929" s="87"/>
      <c r="AG1929" s="87"/>
      <c r="AH1929" s="87"/>
      <c r="AI1929" s="87"/>
      <c r="AJ1929" s="87"/>
      <c r="AK1929" s="87"/>
      <c r="AL1929" s="87"/>
      <c r="AM1929" s="87"/>
      <c r="AN1929" s="87"/>
      <c r="AO1929" s="87"/>
      <c r="AP1929" s="87"/>
      <c r="AQ1929" s="87"/>
      <c r="AR1929" s="87"/>
      <c r="AS1929" s="87"/>
      <c r="AT1929" s="87"/>
      <c r="AU1929" s="87"/>
      <c r="AV1929" s="87"/>
      <c r="AW1929" s="87"/>
      <c r="AX1929" s="87"/>
      <c r="AY1929" s="87"/>
      <c r="AZ1929" s="87"/>
      <c r="BA1929" s="87"/>
      <c r="BB1929" s="87"/>
      <c r="BC1929" s="87"/>
      <c r="BD1929" s="87"/>
      <c r="BE1929" s="87"/>
      <c r="BF1929" s="87"/>
      <c r="BG1929" s="87"/>
      <c r="BH1929" s="87"/>
      <c r="BI1929" s="87"/>
      <c r="BJ1929" s="87"/>
      <c r="BK1929" s="87"/>
      <c r="BL1929" s="87"/>
      <c r="BM1929" s="87"/>
      <c r="BN1929" s="87"/>
      <c r="BO1929" s="87"/>
      <c r="BP1929" s="87"/>
      <c r="BQ1929" s="87"/>
      <c r="BR1929" s="87"/>
      <c r="BS1929" s="63"/>
    </row>
    <row r="1930" spans="4:71" s="64" customFormat="1" ht="9.75" customHeight="1" x14ac:dyDescent="0.3">
      <c r="D1930" s="87"/>
      <c r="E1930" s="87"/>
      <c r="F1930" s="87"/>
      <c r="G1930" s="87"/>
      <c r="H1930" s="87"/>
      <c r="I1930" s="87"/>
      <c r="J1930" s="87"/>
      <c r="K1930" s="87"/>
      <c r="L1930" s="87"/>
      <c r="M1930" s="87"/>
      <c r="N1930" s="87"/>
      <c r="O1930" s="87"/>
      <c r="P1930" s="87"/>
      <c r="Q1930" s="87"/>
      <c r="R1930" s="87"/>
      <c r="S1930" s="87"/>
      <c r="T1930" s="87"/>
      <c r="U1930" s="87"/>
      <c r="V1930" s="87"/>
      <c r="W1930" s="87"/>
      <c r="X1930" s="87"/>
      <c r="Y1930" s="87"/>
      <c r="Z1930" s="87"/>
      <c r="AA1930" s="87"/>
      <c r="AB1930" s="87"/>
      <c r="AC1930" s="87"/>
      <c r="AD1930" s="87"/>
      <c r="AE1930" s="87"/>
      <c r="AF1930" s="87"/>
      <c r="AG1930" s="87"/>
      <c r="AH1930" s="87"/>
      <c r="AI1930" s="87"/>
      <c r="AJ1930" s="87"/>
      <c r="AK1930" s="87"/>
      <c r="AL1930" s="87"/>
      <c r="AM1930" s="87"/>
      <c r="AN1930" s="87"/>
      <c r="AO1930" s="87"/>
      <c r="AP1930" s="87"/>
      <c r="AQ1930" s="87"/>
      <c r="AR1930" s="87"/>
      <c r="AS1930" s="87"/>
      <c r="AT1930" s="87"/>
      <c r="AU1930" s="87"/>
      <c r="AV1930" s="87"/>
      <c r="AW1930" s="87"/>
      <c r="AX1930" s="87"/>
      <c r="AY1930" s="87"/>
      <c r="AZ1930" s="87"/>
      <c r="BA1930" s="87"/>
      <c r="BB1930" s="87"/>
      <c r="BC1930" s="87"/>
      <c r="BD1930" s="87"/>
      <c r="BE1930" s="87"/>
      <c r="BF1930" s="87"/>
      <c r="BG1930" s="87"/>
      <c r="BH1930" s="87"/>
      <c r="BI1930" s="87"/>
      <c r="BJ1930" s="87"/>
      <c r="BK1930" s="87"/>
      <c r="BL1930" s="87"/>
      <c r="BM1930" s="87"/>
      <c r="BN1930" s="87"/>
      <c r="BO1930" s="87"/>
      <c r="BP1930" s="87"/>
      <c r="BQ1930" s="87"/>
      <c r="BR1930" s="87"/>
      <c r="BS1930" s="63"/>
    </row>
    <row r="1931" spans="4:71" s="64" customFormat="1" ht="9.75" customHeight="1" x14ac:dyDescent="0.3">
      <c r="D1931" s="87"/>
      <c r="E1931" s="87"/>
      <c r="F1931" s="87"/>
      <c r="G1931" s="87"/>
      <c r="H1931" s="87"/>
      <c r="I1931" s="87"/>
      <c r="J1931" s="87"/>
      <c r="K1931" s="87"/>
      <c r="L1931" s="87"/>
      <c r="M1931" s="87"/>
      <c r="N1931" s="87"/>
      <c r="O1931" s="87"/>
      <c r="P1931" s="87"/>
      <c r="Q1931" s="87"/>
      <c r="R1931" s="87"/>
      <c r="S1931" s="87"/>
      <c r="T1931" s="87"/>
      <c r="U1931" s="87"/>
      <c r="V1931" s="87"/>
      <c r="W1931" s="87"/>
      <c r="X1931" s="87"/>
      <c r="Y1931" s="87"/>
      <c r="Z1931" s="87"/>
      <c r="AA1931" s="87"/>
      <c r="AB1931" s="87"/>
      <c r="AC1931" s="87"/>
      <c r="AD1931" s="87"/>
      <c r="AE1931" s="87"/>
      <c r="AF1931" s="87"/>
      <c r="AG1931" s="87"/>
      <c r="AH1931" s="87"/>
      <c r="AI1931" s="87"/>
      <c r="AJ1931" s="87"/>
      <c r="AK1931" s="87"/>
      <c r="AL1931" s="87"/>
      <c r="AM1931" s="87"/>
      <c r="AN1931" s="87"/>
      <c r="AO1931" s="87"/>
      <c r="AP1931" s="87"/>
      <c r="AQ1931" s="87"/>
      <c r="AR1931" s="87"/>
      <c r="AS1931" s="87"/>
      <c r="AT1931" s="87"/>
      <c r="AU1931" s="87"/>
      <c r="AV1931" s="87"/>
      <c r="AW1931" s="87"/>
      <c r="AX1931" s="87"/>
      <c r="AY1931" s="87"/>
      <c r="AZ1931" s="87"/>
      <c r="BA1931" s="87"/>
      <c r="BB1931" s="87"/>
      <c r="BC1931" s="87"/>
      <c r="BD1931" s="87"/>
      <c r="BE1931" s="87"/>
      <c r="BF1931" s="87"/>
      <c r="BG1931" s="87"/>
      <c r="BH1931" s="87"/>
      <c r="BI1931" s="87"/>
      <c r="BJ1931" s="87"/>
      <c r="BK1931" s="87"/>
      <c r="BL1931" s="87"/>
      <c r="BM1931" s="87"/>
      <c r="BN1931" s="87"/>
      <c r="BO1931" s="87"/>
      <c r="BP1931" s="87"/>
      <c r="BQ1931" s="87"/>
      <c r="BR1931" s="87"/>
      <c r="BS1931" s="63"/>
    </row>
    <row r="1932" spans="4:71" s="64" customFormat="1" ht="9.75" customHeight="1" x14ac:dyDescent="0.3">
      <c r="D1932" s="87"/>
      <c r="E1932" s="87"/>
      <c r="F1932" s="87"/>
      <c r="G1932" s="87"/>
      <c r="H1932" s="87"/>
      <c r="I1932" s="87"/>
      <c r="J1932" s="87"/>
      <c r="K1932" s="87"/>
      <c r="L1932" s="87"/>
      <c r="M1932" s="87"/>
      <c r="N1932" s="87"/>
      <c r="O1932" s="87"/>
      <c r="P1932" s="87"/>
      <c r="Q1932" s="87"/>
      <c r="R1932" s="87"/>
      <c r="S1932" s="87"/>
      <c r="T1932" s="87"/>
      <c r="U1932" s="87"/>
      <c r="V1932" s="87"/>
      <c r="W1932" s="87"/>
      <c r="X1932" s="87"/>
      <c r="Y1932" s="87"/>
      <c r="Z1932" s="87"/>
      <c r="AA1932" s="87"/>
      <c r="AB1932" s="87"/>
      <c r="AC1932" s="87"/>
      <c r="AD1932" s="87"/>
      <c r="AE1932" s="87"/>
      <c r="AF1932" s="87"/>
      <c r="AG1932" s="87"/>
      <c r="AH1932" s="87"/>
      <c r="AI1932" s="87"/>
      <c r="AJ1932" s="87"/>
      <c r="AK1932" s="87"/>
      <c r="AL1932" s="87"/>
      <c r="AM1932" s="87"/>
      <c r="AN1932" s="87"/>
      <c r="AO1932" s="87"/>
      <c r="AP1932" s="87"/>
      <c r="AQ1932" s="87"/>
      <c r="AR1932" s="87"/>
      <c r="AS1932" s="87"/>
      <c r="AT1932" s="87"/>
      <c r="AU1932" s="87"/>
      <c r="AV1932" s="87"/>
      <c r="AW1932" s="87"/>
      <c r="AX1932" s="87"/>
      <c r="AY1932" s="87"/>
      <c r="AZ1932" s="87"/>
      <c r="BA1932" s="87"/>
      <c r="BB1932" s="87"/>
      <c r="BC1932" s="87"/>
      <c r="BD1932" s="87"/>
      <c r="BE1932" s="87"/>
      <c r="BF1932" s="87"/>
      <c r="BG1932" s="87"/>
      <c r="BH1932" s="87"/>
      <c r="BI1932" s="87"/>
      <c r="BJ1932" s="87"/>
      <c r="BK1932" s="87"/>
      <c r="BL1932" s="87"/>
      <c r="BM1932" s="87"/>
      <c r="BN1932" s="87"/>
      <c r="BO1932" s="87"/>
      <c r="BP1932" s="87"/>
      <c r="BQ1932" s="87"/>
      <c r="BR1932" s="87"/>
      <c r="BS1932" s="63"/>
    </row>
    <row r="1933" spans="4:71" s="64" customFormat="1" ht="9.75" customHeight="1" x14ac:dyDescent="0.3">
      <c r="D1933" s="87"/>
      <c r="E1933" s="87"/>
      <c r="F1933" s="87"/>
      <c r="G1933" s="87"/>
      <c r="H1933" s="87"/>
      <c r="I1933" s="87"/>
      <c r="J1933" s="87"/>
      <c r="K1933" s="87"/>
      <c r="L1933" s="87"/>
      <c r="M1933" s="87"/>
      <c r="N1933" s="87"/>
      <c r="O1933" s="87"/>
      <c r="P1933" s="87"/>
      <c r="Q1933" s="87"/>
      <c r="R1933" s="87"/>
      <c r="S1933" s="87"/>
      <c r="T1933" s="87"/>
      <c r="U1933" s="87"/>
      <c r="V1933" s="87"/>
      <c r="W1933" s="87"/>
      <c r="X1933" s="87"/>
      <c r="Y1933" s="87"/>
      <c r="Z1933" s="87"/>
      <c r="AA1933" s="87"/>
      <c r="AB1933" s="87"/>
      <c r="AC1933" s="87"/>
      <c r="AD1933" s="87"/>
      <c r="AE1933" s="87"/>
      <c r="AF1933" s="87"/>
      <c r="AG1933" s="87"/>
      <c r="AH1933" s="87"/>
      <c r="AI1933" s="87"/>
      <c r="AJ1933" s="87"/>
      <c r="AK1933" s="87"/>
      <c r="AL1933" s="87"/>
      <c r="AM1933" s="87"/>
      <c r="AN1933" s="87"/>
      <c r="AO1933" s="87"/>
      <c r="AP1933" s="87"/>
      <c r="AQ1933" s="87"/>
      <c r="AR1933" s="87"/>
      <c r="AS1933" s="87"/>
      <c r="AT1933" s="87"/>
      <c r="AU1933" s="87"/>
      <c r="AV1933" s="87"/>
      <c r="AW1933" s="87"/>
      <c r="AX1933" s="87"/>
      <c r="AY1933" s="87"/>
      <c r="AZ1933" s="87"/>
      <c r="BA1933" s="87"/>
      <c r="BB1933" s="87"/>
      <c r="BC1933" s="87"/>
      <c r="BD1933" s="87"/>
      <c r="BE1933" s="87"/>
      <c r="BF1933" s="87"/>
      <c r="BG1933" s="87"/>
      <c r="BH1933" s="87"/>
      <c r="BI1933" s="87"/>
      <c r="BJ1933" s="87"/>
      <c r="BK1933" s="87"/>
      <c r="BL1933" s="87"/>
      <c r="BM1933" s="87"/>
      <c r="BN1933" s="87"/>
      <c r="BO1933" s="87"/>
      <c r="BP1933" s="87"/>
      <c r="BQ1933" s="87"/>
      <c r="BR1933" s="87"/>
      <c r="BS1933" s="63"/>
    </row>
    <row r="1934" spans="4:71" s="64" customFormat="1" ht="9.75" customHeight="1" x14ac:dyDescent="0.3">
      <c r="D1934" s="87"/>
      <c r="E1934" s="87"/>
      <c r="F1934" s="87"/>
      <c r="G1934" s="87"/>
      <c r="H1934" s="87"/>
      <c r="I1934" s="87"/>
      <c r="J1934" s="87"/>
      <c r="K1934" s="87"/>
      <c r="L1934" s="87"/>
      <c r="M1934" s="87"/>
      <c r="N1934" s="87"/>
      <c r="O1934" s="87"/>
      <c r="P1934" s="87"/>
      <c r="Q1934" s="87"/>
      <c r="R1934" s="87"/>
      <c r="S1934" s="87"/>
      <c r="T1934" s="87"/>
      <c r="U1934" s="87"/>
      <c r="V1934" s="87"/>
      <c r="W1934" s="87"/>
      <c r="X1934" s="87"/>
      <c r="Y1934" s="87"/>
      <c r="Z1934" s="87"/>
      <c r="AA1934" s="87"/>
      <c r="AB1934" s="87"/>
      <c r="AC1934" s="87"/>
      <c r="AD1934" s="87"/>
      <c r="AE1934" s="87"/>
      <c r="AF1934" s="87"/>
      <c r="AG1934" s="87"/>
      <c r="AH1934" s="87"/>
      <c r="AI1934" s="87"/>
      <c r="AJ1934" s="87"/>
      <c r="AK1934" s="87"/>
      <c r="AL1934" s="87"/>
      <c r="AM1934" s="87"/>
      <c r="AN1934" s="87"/>
      <c r="AO1934" s="87"/>
      <c r="AP1934" s="87"/>
      <c r="AQ1934" s="87"/>
      <c r="AR1934" s="87"/>
      <c r="AS1934" s="87"/>
      <c r="AT1934" s="87"/>
      <c r="AU1934" s="87"/>
      <c r="AV1934" s="87"/>
      <c r="AW1934" s="87"/>
      <c r="AX1934" s="87"/>
      <c r="AY1934" s="87"/>
      <c r="AZ1934" s="87"/>
      <c r="BA1934" s="87"/>
      <c r="BB1934" s="87"/>
      <c r="BC1934" s="87"/>
      <c r="BD1934" s="87"/>
      <c r="BE1934" s="87"/>
      <c r="BF1934" s="87"/>
      <c r="BG1934" s="87"/>
      <c r="BH1934" s="87"/>
      <c r="BI1934" s="87"/>
      <c r="BJ1934" s="87"/>
      <c r="BK1934" s="87"/>
      <c r="BL1934" s="87"/>
      <c r="BM1934" s="87"/>
      <c r="BN1934" s="87"/>
      <c r="BO1934" s="87"/>
      <c r="BP1934" s="87"/>
      <c r="BQ1934" s="87"/>
      <c r="BR1934" s="87"/>
      <c r="BS1934" s="63"/>
    </row>
    <row r="1935" spans="4:71" s="64" customFormat="1" ht="9.75" customHeight="1" x14ac:dyDescent="0.3">
      <c r="D1935" s="87"/>
      <c r="E1935" s="87"/>
      <c r="F1935" s="87"/>
      <c r="G1935" s="87"/>
      <c r="H1935" s="87"/>
      <c r="I1935" s="87"/>
      <c r="J1935" s="87"/>
      <c r="K1935" s="87"/>
      <c r="L1935" s="87"/>
      <c r="M1935" s="87"/>
      <c r="N1935" s="87"/>
      <c r="O1935" s="87"/>
      <c r="P1935" s="87"/>
      <c r="Q1935" s="87"/>
      <c r="R1935" s="87"/>
      <c r="S1935" s="87"/>
      <c r="T1935" s="87"/>
      <c r="U1935" s="87"/>
      <c r="V1935" s="87"/>
      <c r="W1935" s="87"/>
      <c r="X1935" s="87"/>
      <c r="Y1935" s="87"/>
      <c r="Z1935" s="87"/>
      <c r="AA1935" s="87"/>
      <c r="AB1935" s="87"/>
      <c r="AC1935" s="87"/>
      <c r="AD1935" s="87"/>
      <c r="AE1935" s="87"/>
      <c r="AF1935" s="87"/>
      <c r="AG1935" s="87"/>
      <c r="AH1935" s="87"/>
      <c r="AI1935" s="87"/>
      <c r="AJ1935" s="87"/>
      <c r="AK1935" s="87"/>
      <c r="AL1935" s="87"/>
      <c r="AM1935" s="87"/>
      <c r="AN1935" s="87"/>
      <c r="AO1935" s="87"/>
      <c r="AP1935" s="87"/>
      <c r="AQ1935" s="87"/>
      <c r="AR1935" s="87"/>
      <c r="AS1935" s="87"/>
      <c r="AT1935" s="87"/>
      <c r="AU1935" s="87"/>
      <c r="AV1935" s="87"/>
      <c r="AW1935" s="87"/>
      <c r="AX1935" s="87"/>
      <c r="AY1935" s="87"/>
      <c r="AZ1935" s="87"/>
      <c r="BA1935" s="87"/>
      <c r="BB1935" s="87"/>
      <c r="BC1935" s="87"/>
      <c r="BD1935" s="87"/>
      <c r="BE1935" s="87"/>
      <c r="BF1935" s="87"/>
      <c r="BG1935" s="87"/>
      <c r="BH1935" s="87"/>
      <c r="BI1935" s="87"/>
      <c r="BJ1935" s="87"/>
      <c r="BK1935" s="87"/>
      <c r="BL1935" s="87"/>
      <c r="BM1935" s="87"/>
      <c r="BN1935" s="87"/>
      <c r="BO1935" s="87"/>
      <c r="BP1935" s="87"/>
      <c r="BQ1935" s="87"/>
      <c r="BR1935" s="87"/>
      <c r="BS1935" s="63"/>
    </row>
    <row r="1936" spans="4:71" s="64" customFormat="1" ht="9.75" customHeight="1" x14ac:dyDescent="0.3">
      <c r="D1936" s="87"/>
      <c r="E1936" s="87"/>
      <c r="F1936" s="87"/>
      <c r="G1936" s="87"/>
      <c r="H1936" s="87"/>
      <c r="I1936" s="87"/>
      <c r="J1936" s="87"/>
      <c r="K1936" s="87"/>
      <c r="L1936" s="87"/>
      <c r="M1936" s="87"/>
      <c r="N1936" s="87"/>
      <c r="O1936" s="87"/>
      <c r="P1936" s="87"/>
      <c r="Q1936" s="87"/>
      <c r="R1936" s="87"/>
      <c r="S1936" s="87"/>
      <c r="T1936" s="87"/>
      <c r="U1936" s="87"/>
      <c r="V1936" s="87"/>
      <c r="W1936" s="87"/>
      <c r="X1936" s="87"/>
      <c r="Y1936" s="87"/>
      <c r="Z1936" s="87"/>
      <c r="AA1936" s="87"/>
      <c r="AB1936" s="87"/>
      <c r="AC1936" s="87"/>
      <c r="AD1936" s="87"/>
      <c r="AE1936" s="87"/>
      <c r="AF1936" s="87"/>
      <c r="AG1936" s="87"/>
      <c r="AH1936" s="87"/>
      <c r="AI1936" s="87"/>
      <c r="AJ1936" s="87"/>
      <c r="AK1936" s="87"/>
      <c r="AL1936" s="87"/>
      <c r="AM1936" s="87"/>
      <c r="AN1936" s="87"/>
      <c r="AO1936" s="87"/>
      <c r="AP1936" s="87"/>
      <c r="AQ1936" s="87"/>
      <c r="AR1936" s="87"/>
      <c r="AS1936" s="87"/>
      <c r="AT1936" s="87"/>
      <c r="AU1936" s="87"/>
      <c r="AV1936" s="87"/>
      <c r="AW1936" s="87"/>
      <c r="AX1936" s="87"/>
      <c r="AY1936" s="87"/>
      <c r="AZ1936" s="87"/>
      <c r="BA1936" s="87"/>
      <c r="BB1936" s="87"/>
      <c r="BC1936" s="87"/>
      <c r="BD1936" s="87"/>
      <c r="BE1936" s="87"/>
      <c r="BF1936" s="87"/>
      <c r="BG1936" s="87"/>
      <c r="BH1936" s="87"/>
      <c r="BI1936" s="87"/>
      <c r="BJ1936" s="87"/>
      <c r="BK1936" s="87"/>
      <c r="BL1936" s="87"/>
      <c r="BM1936" s="87"/>
      <c r="BN1936" s="87"/>
      <c r="BO1936" s="87"/>
      <c r="BP1936" s="87"/>
      <c r="BQ1936" s="87"/>
      <c r="BR1936" s="87"/>
      <c r="BS1936" s="63"/>
    </row>
    <row r="1937" spans="4:71" s="64" customFormat="1" ht="9.75" customHeight="1" x14ac:dyDescent="0.3">
      <c r="D1937" s="87"/>
      <c r="E1937" s="87"/>
      <c r="F1937" s="87"/>
      <c r="G1937" s="87"/>
      <c r="H1937" s="87"/>
      <c r="I1937" s="87"/>
      <c r="J1937" s="87"/>
      <c r="K1937" s="87"/>
      <c r="L1937" s="87"/>
      <c r="M1937" s="87"/>
      <c r="N1937" s="87"/>
      <c r="O1937" s="87"/>
      <c r="P1937" s="87"/>
      <c r="Q1937" s="87"/>
      <c r="R1937" s="87"/>
      <c r="S1937" s="87"/>
      <c r="T1937" s="87"/>
      <c r="U1937" s="87"/>
      <c r="V1937" s="87"/>
      <c r="W1937" s="87"/>
      <c r="X1937" s="87"/>
      <c r="Y1937" s="87"/>
      <c r="Z1937" s="87"/>
      <c r="AA1937" s="87"/>
      <c r="AB1937" s="87"/>
      <c r="AC1937" s="87"/>
      <c r="AD1937" s="87"/>
      <c r="AE1937" s="87"/>
      <c r="AF1937" s="87"/>
      <c r="AG1937" s="87"/>
      <c r="AH1937" s="87"/>
      <c r="AI1937" s="87"/>
      <c r="AJ1937" s="87"/>
      <c r="AK1937" s="87"/>
      <c r="AL1937" s="87"/>
      <c r="AM1937" s="87"/>
      <c r="AN1937" s="87"/>
      <c r="AO1937" s="87"/>
      <c r="AP1937" s="87"/>
      <c r="AQ1937" s="87"/>
      <c r="AR1937" s="87"/>
      <c r="AS1937" s="87"/>
      <c r="AT1937" s="87"/>
      <c r="AU1937" s="87"/>
      <c r="AV1937" s="87"/>
      <c r="AW1937" s="87"/>
      <c r="AX1937" s="87"/>
      <c r="AY1937" s="87"/>
      <c r="AZ1937" s="87"/>
      <c r="BA1937" s="87"/>
      <c r="BB1937" s="87"/>
      <c r="BC1937" s="87"/>
      <c r="BD1937" s="87"/>
      <c r="BE1937" s="87"/>
      <c r="BF1937" s="87"/>
      <c r="BG1937" s="87"/>
      <c r="BH1937" s="87"/>
      <c r="BI1937" s="87"/>
      <c r="BJ1937" s="87"/>
      <c r="BK1937" s="87"/>
      <c r="BL1937" s="87"/>
      <c r="BM1937" s="87"/>
      <c r="BN1937" s="87"/>
      <c r="BO1937" s="87"/>
      <c r="BP1937" s="87"/>
      <c r="BQ1937" s="87"/>
      <c r="BR1937" s="87"/>
      <c r="BS1937" s="63"/>
    </row>
    <row r="1938" spans="4:71" s="64" customFormat="1" ht="9.75" customHeight="1" x14ac:dyDescent="0.3">
      <c r="D1938" s="87"/>
      <c r="E1938" s="87"/>
      <c r="F1938" s="87"/>
      <c r="G1938" s="87"/>
      <c r="H1938" s="87"/>
      <c r="I1938" s="87"/>
      <c r="J1938" s="87"/>
      <c r="K1938" s="87"/>
      <c r="L1938" s="87"/>
      <c r="M1938" s="87"/>
      <c r="N1938" s="87"/>
      <c r="O1938" s="87"/>
      <c r="P1938" s="87"/>
      <c r="Q1938" s="87"/>
      <c r="R1938" s="87"/>
      <c r="S1938" s="87"/>
      <c r="T1938" s="87"/>
      <c r="U1938" s="87"/>
      <c r="V1938" s="87"/>
      <c r="W1938" s="87"/>
      <c r="X1938" s="87"/>
      <c r="Y1938" s="87"/>
      <c r="Z1938" s="87"/>
      <c r="AA1938" s="87"/>
      <c r="AB1938" s="87"/>
      <c r="AC1938" s="87"/>
      <c r="AD1938" s="87"/>
      <c r="AE1938" s="87"/>
      <c r="AF1938" s="87"/>
      <c r="AG1938" s="87"/>
      <c r="AH1938" s="87"/>
      <c r="AI1938" s="87"/>
      <c r="AJ1938" s="87"/>
      <c r="AK1938" s="87"/>
      <c r="AL1938" s="87"/>
      <c r="AM1938" s="87"/>
      <c r="AN1938" s="87"/>
      <c r="AO1938" s="87"/>
      <c r="AP1938" s="87"/>
      <c r="AQ1938" s="87"/>
      <c r="AR1938" s="87"/>
      <c r="AS1938" s="87"/>
      <c r="AT1938" s="87"/>
      <c r="AU1938" s="87"/>
      <c r="AV1938" s="87"/>
      <c r="AW1938" s="87"/>
      <c r="AX1938" s="87"/>
      <c r="AY1938" s="87"/>
      <c r="AZ1938" s="87"/>
      <c r="BA1938" s="87"/>
      <c r="BB1938" s="87"/>
      <c r="BC1938" s="87"/>
      <c r="BD1938" s="87"/>
      <c r="BE1938" s="87"/>
      <c r="BF1938" s="87"/>
      <c r="BG1938" s="87"/>
      <c r="BH1938" s="87"/>
      <c r="BI1938" s="87"/>
      <c r="BJ1938" s="87"/>
      <c r="BK1938" s="87"/>
      <c r="BL1938" s="87"/>
      <c r="BM1938" s="87"/>
      <c r="BN1938" s="87"/>
      <c r="BO1938" s="87"/>
      <c r="BP1938" s="87"/>
      <c r="BQ1938" s="87"/>
      <c r="BR1938" s="87"/>
      <c r="BS1938" s="63"/>
    </row>
    <row r="1939" spans="4:71" s="64" customFormat="1" ht="9.75" customHeight="1" x14ac:dyDescent="0.3">
      <c r="D1939" s="87"/>
      <c r="E1939" s="87"/>
      <c r="F1939" s="87"/>
      <c r="G1939" s="87"/>
      <c r="H1939" s="87"/>
      <c r="I1939" s="87"/>
      <c r="J1939" s="87"/>
      <c r="K1939" s="87"/>
      <c r="L1939" s="87"/>
      <c r="M1939" s="87"/>
      <c r="N1939" s="87"/>
      <c r="O1939" s="87"/>
      <c r="P1939" s="87"/>
      <c r="Q1939" s="87"/>
      <c r="R1939" s="87"/>
      <c r="S1939" s="87"/>
      <c r="T1939" s="87"/>
      <c r="U1939" s="87"/>
      <c r="V1939" s="87"/>
      <c r="W1939" s="87"/>
      <c r="X1939" s="87"/>
      <c r="Y1939" s="87"/>
      <c r="Z1939" s="87"/>
      <c r="AA1939" s="87"/>
      <c r="AB1939" s="87"/>
      <c r="AC1939" s="87"/>
      <c r="AD1939" s="87"/>
      <c r="AE1939" s="87"/>
      <c r="AF1939" s="87"/>
      <c r="AG1939" s="87"/>
      <c r="AH1939" s="87"/>
      <c r="AI1939" s="87"/>
      <c r="AJ1939" s="87"/>
      <c r="AK1939" s="87"/>
      <c r="AL1939" s="87"/>
      <c r="AM1939" s="87"/>
      <c r="AN1939" s="87"/>
      <c r="AO1939" s="87"/>
      <c r="AP1939" s="87"/>
      <c r="AQ1939" s="87"/>
      <c r="AR1939" s="87"/>
      <c r="AS1939" s="87"/>
      <c r="AT1939" s="87"/>
      <c r="AU1939" s="87"/>
      <c r="AV1939" s="87"/>
      <c r="AW1939" s="87"/>
      <c r="AX1939" s="87"/>
      <c r="AY1939" s="87"/>
      <c r="AZ1939" s="87"/>
      <c r="BA1939" s="87"/>
      <c r="BB1939" s="87"/>
      <c r="BC1939" s="87"/>
      <c r="BD1939" s="87"/>
      <c r="BE1939" s="87"/>
      <c r="BF1939" s="87"/>
      <c r="BG1939" s="87"/>
      <c r="BH1939" s="87"/>
      <c r="BI1939" s="87"/>
      <c r="BJ1939" s="87"/>
      <c r="BK1939" s="87"/>
      <c r="BL1939" s="87"/>
      <c r="BM1939" s="87"/>
      <c r="BN1939" s="87"/>
      <c r="BO1939" s="87"/>
      <c r="BP1939" s="87"/>
      <c r="BQ1939" s="87"/>
      <c r="BR1939" s="87"/>
      <c r="BS1939" s="63"/>
    </row>
    <row r="1940" spans="4:71" s="64" customFormat="1" ht="9.75" customHeight="1" x14ac:dyDescent="0.3">
      <c r="D1940" s="87"/>
      <c r="E1940" s="87"/>
      <c r="F1940" s="87"/>
      <c r="G1940" s="87"/>
      <c r="H1940" s="87"/>
      <c r="I1940" s="87"/>
      <c r="J1940" s="87"/>
      <c r="K1940" s="87"/>
      <c r="L1940" s="87"/>
      <c r="M1940" s="87"/>
      <c r="N1940" s="87"/>
      <c r="O1940" s="87"/>
      <c r="P1940" s="87"/>
      <c r="Q1940" s="87"/>
      <c r="R1940" s="87"/>
      <c r="S1940" s="87"/>
      <c r="T1940" s="87"/>
      <c r="U1940" s="87"/>
      <c r="V1940" s="87"/>
      <c r="W1940" s="87"/>
      <c r="X1940" s="87"/>
      <c r="Y1940" s="87"/>
      <c r="Z1940" s="87"/>
      <c r="AA1940" s="87"/>
      <c r="AB1940" s="87"/>
      <c r="AC1940" s="87"/>
      <c r="AD1940" s="87"/>
      <c r="AE1940" s="87"/>
      <c r="AF1940" s="87"/>
      <c r="AG1940" s="87"/>
      <c r="AH1940" s="87"/>
      <c r="AI1940" s="87"/>
      <c r="AJ1940" s="87"/>
      <c r="AK1940" s="87"/>
      <c r="AL1940" s="87"/>
      <c r="AM1940" s="87"/>
      <c r="AN1940" s="87"/>
      <c r="AO1940" s="87"/>
      <c r="AP1940" s="87"/>
      <c r="AQ1940" s="87"/>
      <c r="AR1940" s="87"/>
      <c r="AS1940" s="87"/>
      <c r="AT1940" s="87"/>
      <c r="AU1940" s="87"/>
      <c r="AV1940" s="87"/>
      <c r="AW1940" s="87"/>
      <c r="AX1940" s="87"/>
      <c r="AY1940" s="87"/>
      <c r="AZ1940" s="87"/>
      <c r="BA1940" s="87"/>
      <c r="BB1940" s="87"/>
      <c r="BC1940" s="87"/>
      <c r="BD1940" s="87"/>
      <c r="BE1940" s="87"/>
      <c r="BF1940" s="87"/>
      <c r="BG1940" s="87"/>
      <c r="BH1940" s="87"/>
      <c r="BI1940" s="87"/>
      <c r="BJ1940" s="87"/>
      <c r="BK1940" s="87"/>
      <c r="BL1940" s="87"/>
      <c r="BM1940" s="87"/>
      <c r="BN1940" s="87"/>
      <c r="BO1940" s="87"/>
      <c r="BP1940" s="87"/>
      <c r="BQ1940" s="87"/>
      <c r="BR1940" s="87"/>
      <c r="BS1940" s="63"/>
    </row>
    <row r="1941" spans="4:71" s="64" customFormat="1" ht="9.75" customHeight="1" x14ac:dyDescent="0.3">
      <c r="D1941" s="87"/>
      <c r="E1941" s="87"/>
      <c r="F1941" s="87"/>
      <c r="G1941" s="87"/>
      <c r="H1941" s="87"/>
      <c r="I1941" s="87"/>
      <c r="J1941" s="87"/>
      <c r="K1941" s="87"/>
      <c r="L1941" s="87"/>
      <c r="M1941" s="87"/>
      <c r="N1941" s="87"/>
      <c r="O1941" s="87"/>
      <c r="P1941" s="87"/>
      <c r="Q1941" s="87"/>
      <c r="R1941" s="87"/>
      <c r="S1941" s="87"/>
      <c r="T1941" s="87"/>
      <c r="U1941" s="87"/>
      <c r="V1941" s="87"/>
      <c r="W1941" s="87"/>
      <c r="X1941" s="87"/>
      <c r="Y1941" s="87"/>
      <c r="Z1941" s="87"/>
      <c r="AA1941" s="87"/>
      <c r="AB1941" s="87"/>
      <c r="AC1941" s="87"/>
      <c r="AD1941" s="87"/>
      <c r="AE1941" s="87"/>
      <c r="AF1941" s="87"/>
      <c r="AG1941" s="87"/>
      <c r="AH1941" s="87"/>
      <c r="AI1941" s="87"/>
      <c r="AJ1941" s="87"/>
      <c r="AK1941" s="87"/>
      <c r="AL1941" s="87"/>
      <c r="AM1941" s="87"/>
      <c r="AN1941" s="87"/>
      <c r="AO1941" s="87"/>
      <c r="AP1941" s="87"/>
      <c r="AQ1941" s="87"/>
      <c r="AR1941" s="87"/>
      <c r="AS1941" s="87"/>
      <c r="AT1941" s="87"/>
      <c r="AU1941" s="87"/>
      <c r="AV1941" s="87"/>
      <c r="AW1941" s="87"/>
      <c r="AX1941" s="87"/>
      <c r="AY1941" s="87"/>
      <c r="AZ1941" s="87"/>
      <c r="BA1941" s="87"/>
      <c r="BB1941" s="87"/>
      <c r="BC1941" s="87"/>
      <c r="BD1941" s="87"/>
      <c r="BE1941" s="87"/>
      <c r="BF1941" s="87"/>
      <c r="BG1941" s="87"/>
      <c r="BH1941" s="87"/>
      <c r="BI1941" s="87"/>
      <c r="BJ1941" s="87"/>
      <c r="BK1941" s="87"/>
      <c r="BL1941" s="87"/>
      <c r="BM1941" s="87"/>
      <c r="BN1941" s="87"/>
      <c r="BO1941" s="87"/>
      <c r="BP1941" s="87"/>
      <c r="BQ1941" s="87"/>
      <c r="BR1941" s="87"/>
      <c r="BS1941" s="63"/>
    </row>
    <row r="1942" spans="4:71" s="64" customFormat="1" ht="9.75" customHeight="1" x14ac:dyDescent="0.3">
      <c r="D1942" s="87"/>
      <c r="E1942" s="87"/>
      <c r="F1942" s="87"/>
      <c r="G1942" s="87"/>
      <c r="H1942" s="87"/>
      <c r="I1942" s="87"/>
      <c r="J1942" s="87"/>
      <c r="K1942" s="87"/>
      <c r="L1942" s="87"/>
      <c r="M1942" s="87"/>
      <c r="N1942" s="87"/>
      <c r="O1942" s="87"/>
      <c r="P1942" s="87"/>
      <c r="Q1942" s="87"/>
      <c r="R1942" s="87"/>
      <c r="S1942" s="87"/>
      <c r="T1942" s="87"/>
      <c r="U1942" s="87"/>
      <c r="V1942" s="87"/>
      <c r="W1942" s="87"/>
      <c r="X1942" s="87"/>
      <c r="Y1942" s="87"/>
      <c r="Z1942" s="87"/>
      <c r="AA1942" s="87"/>
      <c r="AB1942" s="87"/>
      <c r="AC1942" s="87"/>
      <c r="AD1942" s="87"/>
      <c r="AE1942" s="87"/>
      <c r="AF1942" s="87"/>
      <c r="AG1942" s="87"/>
      <c r="AH1942" s="87"/>
      <c r="AI1942" s="87"/>
      <c r="AJ1942" s="87"/>
      <c r="AK1942" s="87"/>
      <c r="AL1942" s="87"/>
      <c r="AM1942" s="87"/>
      <c r="AN1942" s="87"/>
      <c r="AO1942" s="87"/>
      <c r="AP1942" s="87"/>
      <c r="AQ1942" s="87"/>
      <c r="AR1942" s="87"/>
      <c r="AS1942" s="87"/>
      <c r="AT1942" s="87"/>
      <c r="AU1942" s="87"/>
      <c r="AV1942" s="87"/>
      <c r="AW1942" s="87"/>
      <c r="AX1942" s="87"/>
      <c r="AY1942" s="87"/>
      <c r="AZ1942" s="87"/>
      <c r="BA1942" s="87"/>
      <c r="BB1942" s="87"/>
      <c r="BC1942" s="87"/>
      <c r="BD1942" s="87"/>
      <c r="BE1942" s="87"/>
      <c r="BF1942" s="87"/>
      <c r="BG1942" s="87"/>
      <c r="BH1942" s="87"/>
      <c r="BI1942" s="87"/>
      <c r="BJ1942" s="87"/>
      <c r="BK1942" s="87"/>
      <c r="BL1942" s="87"/>
      <c r="BM1942" s="87"/>
      <c r="BN1942" s="87"/>
      <c r="BO1942" s="87"/>
      <c r="BP1942" s="87"/>
      <c r="BQ1942" s="87"/>
      <c r="BR1942" s="87"/>
      <c r="BS1942" s="63"/>
    </row>
    <row r="1943" spans="4:71" s="64" customFormat="1" ht="9.75" customHeight="1" x14ac:dyDescent="0.3">
      <c r="D1943" s="87"/>
      <c r="E1943" s="87"/>
      <c r="F1943" s="87"/>
      <c r="G1943" s="87"/>
      <c r="H1943" s="87"/>
      <c r="I1943" s="87"/>
      <c r="J1943" s="87"/>
      <c r="K1943" s="87"/>
      <c r="L1943" s="87"/>
      <c r="M1943" s="87"/>
      <c r="N1943" s="87"/>
      <c r="O1943" s="87"/>
      <c r="P1943" s="87"/>
      <c r="Q1943" s="87"/>
      <c r="R1943" s="87"/>
      <c r="S1943" s="87"/>
      <c r="T1943" s="87"/>
      <c r="U1943" s="87"/>
      <c r="V1943" s="87"/>
      <c r="W1943" s="87"/>
      <c r="X1943" s="87"/>
      <c r="Y1943" s="87"/>
      <c r="Z1943" s="87"/>
      <c r="AA1943" s="87"/>
      <c r="AB1943" s="87"/>
      <c r="AC1943" s="87"/>
      <c r="AD1943" s="87"/>
      <c r="AE1943" s="87"/>
      <c r="AF1943" s="87"/>
      <c r="AG1943" s="87"/>
      <c r="AH1943" s="87"/>
      <c r="AI1943" s="87"/>
      <c r="AJ1943" s="87"/>
      <c r="AK1943" s="87"/>
      <c r="AL1943" s="87"/>
      <c r="AM1943" s="87"/>
      <c r="AN1943" s="87"/>
      <c r="AO1943" s="87"/>
      <c r="AP1943" s="87"/>
      <c r="AQ1943" s="87"/>
      <c r="AR1943" s="87"/>
      <c r="AS1943" s="87"/>
      <c r="AT1943" s="87"/>
      <c r="AU1943" s="87"/>
      <c r="AV1943" s="87"/>
      <c r="AW1943" s="87"/>
      <c r="AX1943" s="87"/>
      <c r="AY1943" s="87"/>
      <c r="AZ1943" s="87"/>
      <c r="BA1943" s="87"/>
      <c r="BB1943" s="87"/>
      <c r="BC1943" s="87"/>
      <c r="BD1943" s="87"/>
      <c r="BE1943" s="87"/>
      <c r="BF1943" s="87"/>
      <c r="BG1943" s="87"/>
      <c r="BH1943" s="87"/>
      <c r="BI1943" s="87"/>
      <c r="BJ1943" s="87"/>
      <c r="BK1943" s="87"/>
      <c r="BL1943" s="87"/>
      <c r="BM1943" s="87"/>
      <c r="BN1943" s="87"/>
      <c r="BO1943" s="87"/>
      <c r="BP1943" s="87"/>
      <c r="BQ1943" s="87"/>
      <c r="BR1943" s="87"/>
      <c r="BS1943" s="63"/>
    </row>
    <row r="1944" spans="4:71" s="64" customFormat="1" ht="9.75" customHeight="1" x14ac:dyDescent="0.3">
      <c r="D1944" s="87"/>
      <c r="E1944" s="87"/>
      <c r="F1944" s="87"/>
      <c r="G1944" s="87"/>
      <c r="H1944" s="87"/>
      <c r="I1944" s="87"/>
      <c r="J1944" s="87"/>
      <c r="K1944" s="87"/>
      <c r="L1944" s="87"/>
      <c r="M1944" s="87"/>
      <c r="N1944" s="87"/>
      <c r="O1944" s="87"/>
      <c r="P1944" s="87"/>
      <c r="Q1944" s="87"/>
      <c r="R1944" s="87"/>
      <c r="S1944" s="87"/>
      <c r="T1944" s="87"/>
      <c r="U1944" s="87"/>
      <c r="V1944" s="87"/>
      <c r="W1944" s="87"/>
      <c r="X1944" s="87"/>
      <c r="Y1944" s="87"/>
      <c r="Z1944" s="87"/>
      <c r="AA1944" s="87"/>
      <c r="AB1944" s="87"/>
      <c r="AC1944" s="87"/>
      <c r="AD1944" s="87"/>
      <c r="AE1944" s="87"/>
      <c r="AF1944" s="87"/>
      <c r="AG1944" s="87"/>
      <c r="AH1944" s="87"/>
      <c r="AI1944" s="87"/>
      <c r="AJ1944" s="87"/>
      <c r="AK1944" s="87"/>
      <c r="AL1944" s="87"/>
      <c r="AM1944" s="87"/>
      <c r="AN1944" s="87"/>
      <c r="AO1944" s="87"/>
      <c r="AP1944" s="87"/>
      <c r="AQ1944" s="87"/>
      <c r="AR1944" s="87"/>
      <c r="AS1944" s="87"/>
      <c r="AT1944" s="87"/>
      <c r="AU1944" s="87"/>
      <c r="AV1944" s="87"/>
      <c r="AW1944" s="87"/>
      <c r="AX1944" s="87"/>
      <c r="AY1944" s="87"/>
      <c r="AZ1944" s="87"/>
      <c r="BA1944" s="87"/>
      <c r="BB1944" s="87"/>
      <c r="BC1944" s="87"/>
      <c r="BD1944" s="87"/>
      <c r="BE1944" s="87"/>
      <c r="BF1944" s="87"/>
      <c r="BG1944" s="87"/>
      <c r="BH1944" s="87"/>
      <c r="BI1944" s="87"/>
      <c r="BJ1944" s="87"/>
      <c r="BK1944" s="87"/>
      <c r="BL1944" s="87"/>
      <c r="BM1944" s="87"/>
      <c r="BN1944" s="87"/>
      <c r="BO1944" s="87"/>
      <c r="BP1944" s="87"/>
      <c r="BQ1944" s="87"/>
      <c r="BR1944" s="87"/>
      <c r="BS1944" s="63"/>
    </row>
    <row r="1945" spans="4:71" s="64" customFormat="1" ht="9.75" customHeight="1" x14ac:dyDescent="0.3">
      <c r="D1945" s="87"/>
      <c r="E1945" s="87"/>
      <c r="F1945" s="87"/>
      <c r="G1945" s="87"/>
      <c r="H1945" s="87"/>
      <c r="I1945" s="87"/>
      <c r="J1945" s="87"/>
      <c r="K1945" s="87"/>
      <c r="L1945" s="87"/>
      <c r="M1945" s="87"/>
      <c r="N1945" s="87"/>
      <c r="O1945" s="87"/>
      <c r="P1945" s="87"/>
      <c r="Q1945" s="87"/>
      <c r="R1945" s="87"/>
      <c r="S1945" s="87"/>
      <c r="T1945" s="87"/>
      <c r="U1945" s="87"/>
      <c r="V1945" s="87"/>
      <c r="W1945" s="87"/>
      <c r="X1945" s="87"/>
      <c r="Y1945" s="87"/>
      <c r="Z1945" s="87"/>
      <c r="AA1945" s="87"/>
      <c r="AB1945" s="87"/>
      <c r="AC1945" s="87"/>
      <c r="AD1945" s="87"/>
      <c r="AE1945" s="87"/>
      <c r="AF1945" s="87"/>
      <c r="AG1945" s="87"/>
      <c r="AH1945" s="87"/>
      <c r="AI1945" s="87"/>
      <c r="AJ1945" s="87"/>
      <c r="AK1945" s="87"/>
      <c r="AL1945" s="87"/>
      <c r="AM1945" s="87"/>
      <c r="AN1945" s="87"/>
      <c r="AO1945" s="87"/>
      <c r="AP1945" s="87"/>
      <c r="AQ1945" s="87"/>
      <c r="AR1945" s="87"/>
      <c r="AS1945" s="87"/>
      <c r="AT1945" s="87"/>
      <c r="AU1945" s="87"/>
      <c r="AV1945" s="87"/>
      <c r="AW1945" s="87"/>
      <c r="AX1945" s="87"/>
      <c r="AY1945" s="87"/>
      <c r="AZ1945" s="87"/>
      <c r="BA1945" s="87"/>
      <c r="BB1945" s="87"/>
      <c r="BC1945" s="87"/>
      <c r="BD1945" s="87"/>
      <c r="BE1945" s="87"/>
      <c r="BF1945" s="87"/>
      <c r="BG1945" s="87"/>
      <c r="BH1945" s="87"/>
      <c r="BI1945" s="87"/>
      <c r="BJ1945" s="87"/>
      <c r="BK1945" s="87"/>
      <c r="BL1945" s="87"/>
      <c r="BM1945" s="87"/>
      <c r="BN1945" s="87"/>
      <c r="BO1945" s="87"/>
      <c r="BP1945" s="87"/>
      <c r="BQ1945" s="87"/>
      <c r="BR1945" s="87"/>
      <c r="BS1945" s="63"/>
    </row>
    <row r="1946" spans="4:71" s="64" customFormat="1" ht="9.75" customHeight="1" x14ac:dyDescent="0.3">
      <c r="D1946" s="87"/>
      <c r="E1946" s="87"/>
      <c r="F1946" s="87"/>
      <c r="G1946" s="87"/>
      <c r="H1946" s="87"/>
      <c r="I1946" s="87"/>
      <c r="J1946" s="87"/>
      <c r="K1946" s="87"/>
      <c r="L1946" s="87"/>
      <c r="M1946" s="87"/>
      <c r="N1946" s="87"/>
      <c r="O1946" s="87"/>
      <c r="P1946" s="87"/>
      <c r="Q1946" s="87"/>
      <c r="R1946" s="87"/>
      <c r="S1946" s="87"/>
      <c r="T1946" s="87"/>
      <c r="U1946" s="87"/>
      <c r="V1946" s="87"/>
      <c r="W1946" s="87"/>
      <c r="X1946" s="87"/>
      <c r="Y1946" s="87"/>
      <c r="Z1946" s="87"/>
      <c r="AA1946" s="87"/>
      <c r="AB1946" s="87"/>
      <c r="AC1946" s="87"/>
      <c r="AD1946" s="87"/>
      <c r="AE1946" s="87"/>
      <c r="AF1946" s="87"/>
      <c r="AG1946" s="87"/>
      <c r="AH1946" s="87"/>
      <c r="AI1946" s="87"/>
      <c r="AJ1946" s="87"/>
      <c r="AK1946" s="87"/>
      <c r="AL1946" s="87"/>
      <c r="AM1946" s="87"/>
      <c r="AN1946" s="87"/>
      <c r="AO1946" s="87"/>
      <c r="AP1946" s="87"/>
      <c r="AQ1946" s="87"/>
      <c r="AR1946" s="87"/>
      <c r="AS1946" s="87"/>
      <c r="AT1946" s="87"/>
      <c r="AU1946" s="87"/>
      <c r="AV1946" s="87"/>
      <c r="AW1946" s="87"/>
      <c r="AX1946" s="87"/>
      <c r="AY1946" s="87"/>
      <c r="AZ1946" s="87"/>
      <c r="BA1946" s="87"/>
      <c r="BB1946" s="87"/>
      <c r="BC1946" s="87"/>
      <c r="BD1946" s="87"/>
      <c r="BE1946" s="87"/>
      <c r="BF1946" s="87"/>
      <c r="BG1946" s="87"/>
      <c r="BH1946" s="87"/>
      <c r="BI1946" s="87"/>
      <c r="BJ1946" s="87"/>
      <c r="BK1946" s="87"/>
      <c r="BL1946" s="87"/>
      <c r="BM1946" s="87"/>
      <c r="BN1946" s="87"/>
      <c r="BO1946" s="87"/>
      <c r="BP1946" s="87"/>
      <c r="BQ1946" s="87"/>
      <c r="BR1946" s="87"/>
      <c r="BS1946" s="63"/>
    </row>
    <row r="1947" spans="4:71" s="64" customFormat="1" ht="9.75" customHeight="1" x14ac:dyDescent="0.3">
      <c r="D1947" s="87"/>
      <c r="E1947" s="87"/>
      <c r="F1947" s="87"/>
      <c r="G1947" s="87"/>
      <c r="H1947" s="87"/>
      <c r="I1947" s="87"/>
      <c r="J1947" s="87"/>
      <c r="K1947" s="87"/>
      <c r="L1947" s="87"/>
      <c r="M1947" s="87"/>
      <c r="N1947" s="87"/>
      <c r="O1947" s="87"/>
      <c r="P1947" s="87"/>
      <c r="Q1947" s="87"/>
      <c r="R1947" s="87"/>
      <c r="S1947" s="87"/>
      <c r="T1947" s="87"/>
      <c r="U1947" s="87"/>
      <c r="V1947" s="87"/>
      <c r="W1947" s="87"/>
      <c r="X1947" s="87"/>
      <c r="Y1947" s="87"/>
      <c r="Z1947" s="87"/>
      <c r="AA1947" s="87"/>
      <c r="AB1947" s="87"/>
      <c r="AC1947" s="87"/>
      <c r="AD1947" s="87"/>
      <c r="AE1947" s="87"/>
      <c r="AF1947" s="87"/>
      <c r="AG1947" s="87"/>
      <c r="AH1947" s="87"/>
      <c r="AI1947" s="87"/>
      <c r="AJ1947" s="87"/>
      <c r="AK1947" s="87"/>
      <c r="AL1947" s="87"/>
      <c r="AM1947" s="87"/>
      <c r="AN1947" s="87"/>
      <c r="AO1947" s="87"/>
      <c r="AP1947" s="87"/>
      <c r="AQ1947" s="87"/>
      <c r="AR1947" s="87"/>
      <c r="AS1947" s="87"/>
      <c r="AT1947" s="87"/>
      <c r="AU1947" s="87"/>
      <c r="AV1947" s="87"/>
      <c r="AW1947" s="87"/>
      <c r="AX1947" s="87"/>
      <c r="AY1947" s="87"/>
      <c r="AZ1947" s="87"/>
      <c r="BA1947" s="87"/>
      <c r="BB1947" s="87"/>
      <c r="BC1947" s="87"/>
      <c r="BD1947" s="87"/>
      <c r="BE1947" s="87"/>
      <c r="BF1947" s="87"/>
      <c r="BG1947" s="87"/>
      <c r="BH1947" s="87"/>
      <c r="BI1947" s="87"/>
      <c r="BJ1947" s="87"/>
      <c r="BK1947" s="87"/>
      <c r="BL1947" s="87"/>
      <c r="BM1947" s="87"/>
      <c r="BN1947" s="87"/>
      <c r="BO1947" s="87"/>
      <c r="BP1947" s="87"/>
      <c r="BQ1947" s="87"/>
      <c r="BR1947" s="87"/>
      <c r="BS1947" s="63"/>
    </row>
    <row r="1948" spans="4:71" s="64" customFormat="1" ht="9.75" customHeight="1" x14ac:dyDescent="0.3">
      <c r="D1948" s="87"/>
      <c r="E1948" s="87"/>
      <c r="F1948" s="87"/>
      <c r="G1948" s="87"/>
      <c r="H1948" s="87"/>
      <c r="I1948" s="87"/>
      <c r="J1948" s="87"/>
      <c r="K1948" s="87"/>
      <c r="L1948" s="87"/>
      <c r="M1948" s="87"/>
      <c r="N1948" s="87"/>
      <c r="O1948" s="87"/>
      <c r="P1948" s="87"/>
      <c r="Q1948" s="87"/>
      <c r="R1948" s="87"/>
      <c r="S1948" s="87"/>
      <c r="T1948" s="87"/>
      <c r="U1948" s="87"/>
      <c r="V1948" s="87"/>
      <c r="W1948" s="87"/>
      <c r="X1948" s="87"/>
      <c r="Y1948" s="87"/>
      <c r="Z1948" s="87"/>
      <c r="AA1948" s="87"/>
      <c r="AB1948" s="87"/>
      <c r="AC1948" s="87"/>
      <c r="AD1948" s="87"/>
      <c r="AE1948" s="87"/>
      <c r="AF1948" s="87"/>
      <c r="AG1948" s="87"/>
      <c r="AH1948" s="87"/>
      <c r="AI1948" s="87"/>
      <c r="AJ1948" s="87"/>
      <c r="AK1948" s="87"/>
      <c r="AL1948" s="87"/>
      <c r="AM1948" s="87"/>
      <c r="AN1948" s="87"/>
      <c r="AO1948" s="87"/>
      <c r="AP1948" s="87"/>
      <c r="AQ1948" s="87"/>
      <c r="AR1948" s="87"/>
      <c r="AS1948" s="87"/>
      <c r="AT1948" s="87"/>
      <c r="AU1948" s="87"/>
      <c r="AV1948" s="87"/>
      <c r="AW1948" s="87"/>
      <c r="AX1948" s="87"/>
      <c r="AY1948" s="87"/>
      <c r="AZ1948" s="87"/>
      <c r="BA1948" s="87"/>
      <c r="BB1948" s="87"/>
      <c r="BC1948" s="87"/>
      <c r="BD1948" s="87"/>
      <c r="BE1948" s="87"/>
      <c r="BF1948" s="87"/>
      <c r="BG1948" s="87"/>
      <c r="BH1948" s="87"/>
      <c r="BI1948" s="87"/>
      <c r="BJ1948" s="87"/>
      <c r="BK1948" s="87"/>
      <c r="BL1948" s="87"/>
      <c r="BM1948" s="87"/>
      <c r="BN1948" s="87"/>
      <c r="BO1948" s="87"/>
      <c r="BP1948" s="87"/>
      <c r="BQ1948" s="87"/>
      <c r="BR1948" s="87"/>
      <c r="BS1948" s="63"/>
    </row>
    <row r="1949" spans="4:71" s="64" customFormat="1" ht="9.75" customHeight="1" x14ac:dyDescent="0.3">
      <c r="D1949" s="87"/>
      <c r="E1949" s="87"/>
      <c r="F1949" s="87"/>
      <c r="G1949" s="87"/>
      <c r="H1949" s="87"/>
      <c r="I1949" s="87"/>
      <c r="J1949" s="87"/>
      <c r="K1949" s="87"/>
      <c r="L1949" s="87"/>
      <c r="M1949" s="87"/>
      <c r="N1949" s="87"/>
      <c r="O1949" s="87"/>
      <c r="P1949" s="87"/>
      <c r="Q1949" s="87"/>
      <c r="R1949" s="87"/>
      <c r="S1949" s="87"/>
      <c r="T1949" s="87"/>
      <c r="U1949" s="87"/>
      <c r="V1949" s="87"/>
      <c r="W1949" s="87"/>
      <c r="X1949" s="87"/>
      <c r="Y1949" s="87"/>
      <c r="Z1949" s="87"/>
      <c r="AA1949" s="87"/>
      <c r="AB1949" s="87"/>
      <c r="AC1949" s="87"/>
      <c r="AD1949" s="87"/>
      <c r="AE1949" s="87"/>
      <c r="AF1949" s="87"/>
      <c r="AG1949" s="87"/>
      <c r="AH1949" s="87"/>
      <c r="AI1949" s="87"/>
      <c r="AJ1949" s="87"/>
      <c r="AK1949" s="87"/>
      <c r="AL1949" s="87"/>
      <c r="AM1949" s="87"/>
      <c r="AN1949" s="87"/>
      <c r="AO1949" s="87"/>
      <c r="AP1949" s="87"/>
      <c r="AQ1949" s="87"/>
      <c r="AR1949" s="87"/>
      <c r="AS1949" s="87"/>
      <c r="AT1949" s="87"/>
      <c r="AU1949" s="87"/>
      <c r="AV1949" s="87"/>
      <c r="AW1949" s="87"/>
      <c r="AX1949" s="87"/>
      <c r="AY1949" s="87"/>
      <c r="AZ1949" s="87"/>
      <c r="BA1949" s="87"/>
      <c r="BB1949" s="87"/>
      <c r="BC1949" s="87"/>
      <c r="BD1949" s="87"/>
      <c r="BE1949" s="87"/>
      <c r="BF1949" s="87"/>
      <c r="BG1949" s="87"/>
      <c r="BH1949" s="87"/>
      <c r="BI1949" s="87"/>
      <c r="BJ1949" s="87"/>
      <c r="BK1949" s="87"/>
      <c r="BL1949" s="87"/>
      <c r="BM1949" s="87"/>
      <c r="BN1949" s="87"/>
      <c r="BO1949" s="87"/>
      <c r="BP1949" s="87"/>
      <c r="BQ1949" s="87"/>
      <c r="BR1949" s="87"/>
      <c r="BS1949" s="63"/>
    </row>
    <row r="1950" spans="4:71" s="64" customFormat="1" ht="9.75" customHeight="1" x14ac:dyDescent="0.3">
      <c r="D1950" s="87"/>
      <c r="E1950" s="87"/>
      <c r="F1950" s="87"/>
      <c r="G1950" s="87"/>
      <c r="H1950" s="87"/>
      <c r="I1950" s="87"/>
      <c r="J1950" s="87"/>
      <c r="K1950" s="87"/>
      <c r="L1950" s="87"/>
      <c r="M1950" s="87"/>
      <c r="N1950" s="87"/>
      <c r="O1950" s="87"/>
      <c r="P1950" s="87"/>
      <c r="Q1950" s="87"/>
      <c r="R1950" s="87"/>
      <c r="S1950" s="87"/>
      <c r="T1950" s="87"/>
      <c r="U1950" s="87"/>
      <c r="V1950" s="87"/>
      <c r="W1950" s="87"/>
      <c r="X1950" s="87"/>
      <c r="Y1950" s="87"/>
      <c r="Z1950" s="87"/>
      <c r="AA1950" s="87"/>
      <c r="AB1950" s="87"/>
      <c r="AC1950" s="87"/>
      <c r="AD1950" s="87"/>
      <c r="AE1950" s="87"/>
      <c r="AF1950" s="87"/>
      <c r="AG1950" s="87"/>
      <c r="AH1950" s="87"/>
      <c r="AI1950" s="87"/>
      <c r="AJ1950" s="87"/>
      <c r="AK1950" s="87"/>
      <c r="AL1950" s="87"/>
      <c r="AM1950" s="87"/>
      <c r="AN1950" s="87"/>
      <c r="AO1950" s="87"/>
      <c r="AP1950" s="87"/>
      <c r="AQ1950" s="87"/>
      <c r="AR1950" s="87"/>
      <c r="AS1950" s="87"/>
      <c r="AT1950" s="87"/>
      <c r="AU1950" s="87"/>
      <c r="AV1950" s="87"/>
      <c r="AW1950" s="87"/>
      <c r="AX1950" s="87"/>
      <c r="AY1950" s="87"/>
      <c r="AZ1950" s="87"/>
      <c r="BA1950" s="87"/>
      <c r="BB1950" s="87"/>
      <c r="BC1950" s="87"/>
      <c r="BD1950" s="87"/>
      <c r="BE1950" s="87"/>
      <c r="BF1950" s="87"/>
      <c r="BG1950" s="87"/>
      <c r="BH1950" s="87"/>
      <c r="BI1950" s="87"/>
      <c r="BJ1950" s="87"/>
      <c r="BK1950" s="87"/>
      <c r="BL1950" s="87"/>
      <c r="BM1950" s="87"/>
      <c r="BN1950" s="87"/>
      <c r="BO1950" s="87"/>
      <c r="BP1950" s="87"/>
      <c r="BQ1950" s="87"/>
      <c r="BR1950" s="87"/>
      <c r="BS1950" s="63"/>
    </row>
    <row r="1951" spans="4:71" s="64" customFormat="1" ht="9.75" customHeight="1" x14ac:dyDescent="0.3">
      <c r="D1951" s="87"/>
      <c r="E1951" s="87"/>
      <c r="F1951" s="87"/>
      <c r="G1951" s="87"/>
      <c r="H1951" s="87"/>
      <c r="I1951" s="87"/>
      <c r="J1951" s="87"/>
      <c r="K1951" s="87"/>
      <c r="L1951" s="87"/>
      <c r="M1951" s="87"/>
      <c r="N1951" s="87"/>
      <c r="O1951" s="87"/>
      <c r="P1951" s="87"/>
      <c r="Q1951" s="87"/>
      <c r="R1951" s="87"/>
      <c r="S1951" s="87"/>
      <c r="T1951" s="87"/>
      <c r="U1951" s="87"/>
      <c r="V1951" s="87"/>
      <c r="W1951" s="87"/>
      <c r="X1951" s="87"/>
      <c r="Y1951" s="87"/>
      <c r="Z1951" s="87"/>
      <c r="AA1951" s="87"/>
      <c r="AB1951" s="87"/>
      <c r="AC1951" s="87"/>
      <c r="AD1951" s="87"/>
      <c r="AE1951" s="87"/>
      <c r="AF1951" s="87"/>
      <c r="AG1951" s="87"/>
      <c r="AH1951" s="87"/>
      <c r="AI1951" s="87"/>
      <c r="AJ1951" s="87"/>
      <c r="AK1951" s="87"/>
      <c r="AL1951" s="87"/>
      <c r="AM1951" s="87"/>
      <c r="AN1951" s="87"/>
      <c r="AO1951" s="87"/>
      <c r="AP1951" s="87"/>
      <c r="AQ1951" s="87"/>
      <c r="AR1951" s="87"/>
      <c r="AS1951" s="87"/>
      <c r="AT1951" s="87"/>
      <c r="AU1951" s="87"/>
      <c r="AV1951" s="87"/>
      <c r="AW1951" s="87"/>
      <c r="AX1951" s="87"/>
      <c r="AY1951" s="87"/>
      <c r="AZ1951" s="87"/>
      <c r="BA1951" s="87"/>
      <c r="BB1951" s="87"/>
      <c r="BC1951" s="87"/>
      <c r="BD1951" s="87"/>
      <c r="BE1951" s="87"/>
      <c r="BF1951" s="87"/>
      <c r="BG1951" s="87"/>
      <c r="BH1951" s="87"/>
      <c r="BI1951" s="87"/>
      <c r="BJ1951" s="87"/>
      <c r="BK1951" s="87"/>
      <c r="BL1951" s="87"/>
      <c r="BM1951" s="87"/>
      <c r="BN1951" s="87"/>
      <c r="BO1951" s="87"/>
      <c r="BP1951" s="87"/>
      <c r="BQ1951" s="87"/>
      <c r="BR1951" s="87"/>
      <c r="BS1951" s="63"/>
    </row>
    <row r="1952" spans="4:71" s="64" customFormat="1" ht="9.75" customHeight="1" x14ac:dyDescent="0.3">
      <c r="D1952" s="87"/>
      <c r="E1952" s="87"/>
      <c r="F1952" s="87"/>
      <c r="G1952" s="87"/>
      <c r="H1952" s="87"/>
      <c r="I1952" s="87"/>
      <c r="J1952" s="87"/>
      <c r="K1952" s="87"/>
      <c r="L1952" s="87"/>
      <c r="M1952" s="87"/>
      <c r="N1952" s="87"/>
      <c r="O1952" s="87"/>
      <c r="P1952" s="87"/>
      <c r="Q1952" s="87"/>
      <c r="R1952" s="87"/>
      <c r="S1952" s="87"/>
      <c r="T1952" s="87"/>
      <c r="U1952" s="87"/>
      <c r="V1952" s="87"/>
      <c r="W1952" s="87"/>
      <c r="X1952" s="87"/>
      <c r="Y1952" s="87"/>
      <c r="Z1952" s="87"/>
      <c r="AA1952" s="87"/>
      <c r="AB1952" s="87"/>
      <c r="AC1952" s="87"/>
      <c r="AD1952" s="87"/>
      <c r="AE1952" s="87"/>
      <c r="AF1952" s="87"/>
      <c r="AG1952" s="87"/>
      <c r="AH1952" s="87"/>
      <c r="AI1952" s="87"/>
      <c r="AJ1952" s="87"/>
      <c r="AK1952" s="87"/>
      <c r="AL1952" s="87"/>
      <c r="AM1952" s="87"/>
      <c r="AN1952" s="87"/>
      <c r="AO1952" s="87"/>
      <c r="AP1952" s="87"/>
      <c r="AQ1952" s="87"/>
      <c r="AR1952" s="87"/>
      <c r="AS1952" s="87"/>
      <c r="AT1952" s="87"/>
      <c r="AU1952" s="87"/>
      <c r="AV1952" s="87"/>
      <c r="AW1952" s="87"/>
      <c r="AX1952" s="87"/>
      <c r="AY1952" s="87"/>
      <c r="AZ1952" s="87"/>
      <c r="BA1952" s="87"/>
      <c r="BB1952" s="87"/>
      <c r="BC1952" s="87"/>
      <c r="BD1952" s="87"/>
      <c r="BE1952" s="87"/>
      <c r="BF1952" s="87"/>
      <c r="BG1952" s="87"/>
      <c r="BH1952" s="87"/>
      <c r="BI1952" s="87"/>
      <c r="BJ1952" s="87"/>
      <c r="BK1952" s="87"/>
      <c r="BL1952" s="87"/>
      <c r="BM1952" s="87"/>
      <c r="BN1952" s="87"/>
      <c r="BO1952" s="87"/>
      <c r="BP1952" s="87"/>
      <c r="BQ1952" s="87"/>
      <c r="BR1952" s="87"/>
      <c r="BS1952" s="63"/>
    </row>
    <row r="1953" spans="4:71" s="64" customFormat="1" ht="9.75" customHeight="1" x14ac:dyDescent="0.3">
      <c r="D1953" s="87"/>
      <c r="E1953" s="87"/>
      <c r="F1953" s="87"/>
      <c r="G1953" s="87"/>
      <c r="H1953" s="87"/>
      <c r="I1953" s="87"/>
      <c r="J1953" s="87"/>
      <c r="K1953" s="87"/>
      <c r="L1953" s="87"/>
      <c r="M1953" s="87"/>
      <c r="N1953" s="87"/>
      <c r="O1953" s="87"/>
      <c r="P1953" s="87"/>
      <c r="Q1953" s="87"/>
      <c r="R1953" s="87"/>
      <c r="S1953" s="87"/>
      <c r="T1953" s="87"/>
      <c r="U1953" s="87"/>
      <c r="V1953" s="87"/>
      <c r="W1953" s="87"/>
      <c r="X1953" s="87"/>
      <c r="Y1953" s="87"/>
      <c r="Z1953" s="87"/>
      <c r="AA1953" s="87"/>
      <c r="AB1953" s="87"/>
      <c r="AC1953" s="87"/>
      <c r="AD1953" s="87"/>
      <c r="AE1953" s="87"/>
      <c r="AF1953" s="87"/>
      <c r="AG1953" s="87"/>
      <c r="AH1953" s="87"/>
      <c r="AI1953" s="87"/>
      <c r="AJ1953" s="87"/>
      <c r="AK1953" s="87"/>
      <c r="AL1953" s="87"/>
      <c r="AM1953" s="87"/>
      <c r="AN1953" s="87"/>
      <c r="AO1953" s="87"/>
      <c r="AP1953" s="87"/>
      <c r="AQ1953" s="87"/>
      <c r="AR1953" s="87"/>
      <c r="AS1953" s="87"/>
      <c r="AT1953" s="87"/>
      <c r="AU1953" s="87"/>
      <c r="AV1953" s="87"/>
      <c r="AW1953" s="87"/>
      <c r="AX1953" s="87"/>
      <c r="AY1953" s="87"/>
      <c r="AZ1953" s="87"/>
      <c r="BA1953" s="87"/>
      <c r="BB1953" s="87"/>
      <c r="BC1953" s="87"/>
      <c r="BD1953" s="87"/>
      <c r="BE1953" s="87"/>
      <c r="BF1953" s="87"/>
      <c r="BG1953" s="87"/>
      <c r="BH1953" s="87"/>
      <c r="BI1953" s="87"/>
      <c r="BJ1953" s="87"/>
      <c r="BK1953" s="87"/>
      <c r="BL1953" s="87"/>
      <c r="BM1953" s="87"/>
      <c r="BN1953" s="87"/>
      <c r="BO1953" s="87"/>
      <c r="BP1953" s="87"/>
      <c r="BQ1953" s="87"/>
      <c r="BR1953" s="87"/>
      <c r="BS1953" s="63"/>
    </row>
    <row r="1954" spans="4:71" s="64" customFormat="1" ht="9.75" customHeight="1" x14ac:dyDescent="0.3">
      <c r="D1954" s="87"/>
      <c r="E1954" s="87"/>
      <c r="F1954" s="87"/>
      <c r="G1954" s="87"/>
      <c r="H1954" s="87"/>
      <c r="I1954" s="87"/>
      <c r="J1954" s="87"/>
      <c r="K1954" s="87"/>
      <c r="L1954" s="87"/>
      <c r="M1954" s="87"/>
      <c r="N1954" s="87"/>
      <c r="O1954" s="87"/>
      <c r="P1954" s="87"/>
      <c r="Q1954" s="87"/>
      <c r="R1954" s="87"/>
      <c r="S1954" s="87"/>
      <c r="T1954" s="87"/>
      <c r="U1954" s="87"/>
      <c r="V1954" s="87"/>
      <c r="W1954" s="87"/>
      <c r="X1954" s="87"/>
      <c r="Y1954" s="87"/>
      <c r="Z1954" s="87"/>
      <c r="AA1954" s="87"/>
      <c r="AB1954" s="87"/>
      <c r="AC1954" s="87"/>
      <c r="AD1954" s="87"/>
      <c r="AE1954" s="87"/>
      <c r="AF1954" s="87"/>
      <c r="AG1954" s="87"/>
      <c r="AH1954" s="87"/>
      <c r="AI1954" s="87"/>
      <c r="AJ1954" s="87"/>
      <c r="AK1954" s="87"/>
      <c r="AL1954" s="87"/>
      <c r="AM1954" s="87"/>
      <c r="AN1954" s="87"/>
      <c r="AO1954" s="87"/>
      <c r="AP1954" s="87"/>
      <c r="AQ1954" s="87"/>
      <c r="AR1954" s="87"/>
      <c r="AS1954" s="87"/>
      <c r="AT1954" s="87"/>
      <c r="AU1954" s="87"/>
      <c r="AV1954" s="87"/>
      <c r="AW1954" s="87"/>
      <c r="AX1954" s="87"/>
      <c r="AY1954" s="87"/>
      <c r="AZ1954" s="87"/>
      <c r="BA1954" s="87"/>
      <c r="BB1954" s="87"/>
      <c r="BC1954" s="87"/>
      <c r="BD1954" s="87"/>
      <c r="BE1954" s="87"/>
      <c r="BF1954" s="87"/>
      <c r="BG1954" s="87"/>
      <c r="BH1954" s="87"/>
      <c r="BI1954" s="87"/>
      <c r="BJ1954" s="87"/>
      <c r="BK1954" s="87"/>
      <c r="BL1954" s="87"/>
      <c r="BM1954" s="87"/>
      <c r="BN1954" s="87"/>
      <c r="BO1954" s="87"/>
      <c r="BP1954" s="87"/>
      <c r="BQ1954" s="87"/>
      <c r="BR1954" s="87"/>
      <c r="BS1954" s="63"/>
    </row>
    <row r="1955" spans="4:71" s="64" customFormat="1" ht="9.75" customHeight="1" x14ac:dyDescent="0.3">
      <c r="D1955" s="87"/>
      <c r="E1955" s="87"/>
      <c r="F1955" s="87"/>
      <c r="G1955" s="87"/>
      <c r="H1955" s="87"/>
      <c r="I1955" s="87"/>
      <c r="J1955" s="87"/>
      <c r="K1955" s="87"/>
      <c r="L1955" s="87"/>
      <c r="M1955" s="87"/>
      <c r="N1955" s="87"/>
      <c r="O1955" s="87"/>
      <c r="P1955" s="87"/>
      <c r="Q1955" s="87"/>
      <c r="R1955" s="87"/>
      <c r="S1955" s="87"/>
      <c r="T1955" s="87"/>
      <c r="U1955" s="87"/>
      <c r="V1955" s="87"/>
      <c r="W1955" s="87"/>
      <c r="X1955" s="87"/>
      <c r="Y1955" s="87"/>
      <c r="Z1955" s="87"/>
      <c r="AA1955" s="87"/>
      <c r="AB1955" s="87"/>
      <c r="AC1955" s="87"/>
      <c r="AD1955" s="87"/>
      <c r="AE1955" s="87"/>
      <c r="AF1955" s="87"/>
      <c r="AG1955" s="87"/>
      <c r="AH1955" s="87"/>
      <c r="AI1955" s="87"/>
      <c r="AJ1955" s="87"/>
      <c r="AK1955" s="87"/>
      <c r="AL1955" s="87"/>
      <c r="AM1955" s="87"/>
      <c r="AN1955" s="87"/>
      <c r="AO1955" s="87"/>
      <c r="AP1955" s="87"/>
      <c r="AQ1955" s="87"/>
      <c r="AR1955" s="87"/>
      <c r="AS1955" s="87"/>
      <c r="AT1955" s="87"/>
      <c r="AU1955" s="87"/>
      <c r="AV1955" s="87"/>
      <c r="AW1955" s="87"/>
      <c r="AX1955" s="87"/>
      <c r="AY1955" s="87"/>
      <c r="AZ1955" s="87"/>
      <c r="BA1955" s="87"/>
      <c r="BB1955" s="87"/>
      <c r="BC1955" s="87"/>
      <c r="BD1955" s="87"/>
      <c r="BE1955" s="87"/>
      <c r="BF1955" s="87"/>
      <c r="BG1955" s="87"/>
      <c r="BH1955" s="87"/>
      <c r="BI1955" s="87"/>
      <c r="BJ1955" s="87"/>
      <c r="BK1955" s="87"/>
      <c r="BL1955" s="87"/>
      <c r="BM1955" s="87"/>
      <c r="BN1955" s="87"/>
      <c r="BO1955" s="87"/>
      <c r="BP1955" s="87"/>
      <c r="BQ1955" s="87"/>
      <c r="BR1955" s="87"/>
      <c r="BS1955" s="63"/>
    </row>
    <row r="1956" spans="4:71" s="64" customFormat="1" ht="9.75" customHeight="1" x14ac:dyDescent="0.3">
      <c r="D1956" s="87"/>
      <c r="E1956" s="87"/>
      <c r="F1956" s="87"/>
      <c r="G1956" s="87"/>
      <c r="H1956" s="87"/>
      <c r="I1956" s="87"/>
      <c r="J1956" s="87"/>
      <c r="K1956" s="87"/>
      <c r="L1956" s="87"/>
      <c r="M1956" s="87"/>
      <c r="N1956" s="87"/>
      <c r="O1956" s="87"/>
      <c r="P1956" s="87"/>
      <c r="Q1956" s="87"/>
      <c r="R1956" s="87"/>
      <c r="S1956" s="87"/>
      <c r="T1956" s="87"/>
      <c r="U1956" s="87"/>
      <c r="V1956" s="87"/>
      <c r="W1956" s="87"/>
      <c r="X1956" s="87"/>
      <c r="Y1956" s="87"/>
      <c r="Z1956" s="87"/>
      <c r="AA1956" s="87"/>
      <c r="AB1956" s="87"/>
      <c r="AC1956" s="87"/>
      <c r="AD1956" s="87"/>
      <c r="AE1956" s="87"/>
      <c r="AF1956" s="87"/>
      <c r="AG1956" s="87"/>
      <c r="AH1956" s="87"/>
      <c r="AI1956" s="87"/>
      <c r="AJ1956" s="87"/>
      <c r="AK1956" s="87"/>
      <c r="AL1956" s="87"/>
      <c r="AM1956" s="87"/>
      <c r="AN1956" s="87"/>
      <c r="AO1956" s="87"/>
      <c r="AP1956" s="87"/>
      <c r="AQ1956" s="87"/>
      <c r="AR1956" s="87"/>
      <c r="AS1956" s="87"/>
      <c r="AT1956" s="87"/>
      <c r="AU1956" s="87"/>
      <c r="AV1956" s="87"/>
      <c r="AW1956" s="87"/>
      <c r="AX1956" s="87"/>
      <c r="AY1956" s="87"/>
      <c r="AZ1956" s="87"/>
      <c r="BA1956" s="87"/>
      <c r="BB1956" s="87"/>
      <c r="BC1956" s="87"/>
      <c r="BD1956" s="87"/>
      <c r="BE1956" s="87"/>
      <c r="BF1956" s="87"/>
      <c r="BG1956" s="87"/>
      <c r="BH1956" s="87"/>
      <c r="BI1956" s="87"/>
      <c r="BJ1956" s="87"/>
      <c r="BK1956" s="87"/>
      <c r="BL1956" s="87"/>
      <c r="BM1956" s="87"/>
      <c r="BN1956" s="87"/>
      <c r="BO1956" s="87"/>
      <c r="BP1956" s="87"/>
      <c r="BQ1956" s="87"/>
      <c r="BR1956" s="87"/>
      <c r="BS1956" s="63"/>
    </row>
    <row r="1957" spans="4:71" s="64" customFormat="1" ht="9.75" customHeight="1" x14ac:dyDescent="0.3">
      <c r="D1957" s="87"/>
      <c r="E1957" s="87"/>
      <c r="F1957" s="87"/>
      <c r="G1957" s="87"/>
      <c r="H1957" s="87"/>
      <c r="I1957" s="87"/>
      <c r="J1957" s="87"/>
      <c r="K1957" s="87"/>
      <c r="L1957" s="87"/>
      <c r="M1957" s="87"/>
      <c r="N1957" s="87"/>
      <c r="O1957" s="87"/>
      <c r="P1957" s="87"/>
      <c r="Q1957" s="87"/>
      <c r="R1957" s="87"/>
      <c r="S1957" s="87"/>
      <c r="T1957" s="87"/>
      <c r="U1957" s="87"/>
      <c r="V1957" s="87"/>
      <c r="W1957" s="87"/>
      <c r="X1957" s="87"/>
      <c r="Y1957" s="87"/>
      <c r="Z1957" s="87"/>
      <c r="AA1957" s="87"/>
      <c r="AB1957" s="87"/>
      <c r="AC1957" s="87"/>
      <c r="AD1957" s="87"/>
      <c r="AE1957" s="87"/>
      <c r="AF1957" s="87"/>
      <c r="AG1957" s="87"/>
      <c r="AH1957" s="87"/>
      <c r="AI1957" s="87"/>
      <c r="AJ1957" s="87"/>
      <c r="AK1957" s="87"/>
      <c r="AL1957" s="87"/>
      <c r="AM1957" s="87"/>
      <c r="AN1957" s="87"/>
      <c r="AO1957" s="87"/>
      <c r="AP1957" s="87"/>
      <c r="AQ1957" s="87"/>
      <c r="AR1957" s="87"/>
      <c r="AS1957" s="87"/>
      <c r="AT1957" s="87"/>
      <c r="AU1957" s="87"/>
      <c r="AV1957" s="87"/>
      <c r="AW1957" s="87"/>
      <c r="AX1957" s="87"/>
      <c r="AY1957" s="87"/>
      <c r="AZ1957" s="87"/>
      <c r="BA1957" s="87"/>
      <c r="BB1957" s="87"/>
      <c r="BC1957" s="87"/>
      <c r="BD1957" s="87"/>
      <c r="BE1957" s="87"/>
      <c r="BF1957" s="87"/>
      <c r="BG1957" s="87"/>
      <c r="BH1957" s="87"/>
      <c r="BI1957" s="87"/>
      <c r="BJ1957" s="87"/>
      <c r="BK1957" s="87"/>
      <c r="BL1957" s="87"/>
      <c r="BM1957" s="87"/>
      <c r="BN1957" s="87"/>
      <c r="BO1957" s="87"/>
      <c r="BP1957" s="87"/>
      <c r="BQ1957" s="87"/>
      <c r="BR1957" s="87"/>
      <c r="BS1957" s="63"/>
    </row>
    <row r="1958" spans="4:71" s="64" customFormat="1" ht="9.75" customHeight="1" x14ac:dyDescent="0.3">
      <c r="D1958" s="87"/>
      <c r="E1958" s="87"/>
      <c r="F1958" s="87"/>
      <c r="G1958" s="87"/>
      <c r="H1958" s="87"/>
      <c r="I1958" s="87"/>
      <c r="J1958" s="87"/>
      <c r="K1958" s="87"/>
      <c r="L1958" s="87"/>
      <c r="M1958" s="87"/>
      <c r="N1958" s="87"/>
      <c r="O1958" s="87"/>
      <c r="P1958" s="87"/>
      <c r="Q1958" s="87"/>
      <c r="R1958" s="87"/>
      <c r="S1958" s="87"/>
      <c r="T1958" s="87"/>
      <c r="U1958" s="87"/>
      <c r="V1958" s="87"/>
      <c r="W1958" s="87"/>
      <c r="X1958" s="87"/>
      <c r="Y1958" s="87"/>
      <c r="Z1958" s="87"/>
      <c r="AA1958" s="87"/>
      <c r="AB1958" s="87"/>
      <c r="AC1958" s="87"/>
      <c r="AD1958" s="87"/>
      <c r="AE1958" s="87"/>
      <c r="AF1958" s="87"/>
      <c r="AG1958" s="87"/>
      <c r="AH1958" s="87"/>
      <c r="AI1958" s="87"/>
      <c r="AJ1958" s="87"/>
      <c r="AK1958" s="87"/>
      <c r="AL1958" s="87"/>
      <c r="AM1958" s="87"/>
      <c r="AN1958" s="87"/>
      <c r="AO1958" s="87"/>
      <c r="AP1958" s="87"/>
      <c r="AQ1958" s="87"/>
      <c r="AR1958" s="87"/>
      <c r="AS1958" s="87"/>
      <c r="AT1958" s="87"/>
      <c r="AU1958" s="87"/>
      <c r="AV1958" s="87"/>
      <c r="AW1958" s="87"/>
      <c r="AX1958" s="87"/>
      <c r="AY1958" s="87"/>
      <c r="AZ1958" s="87"/>
      <c r="BA1958" s="87"/>
      <c r="BB1958" s="87"/>
      <c r="BC1958" s="87"/>
      <c r="BD1958" s="87"/>
      <c r="BE1958" s="87"/>
      <c r="BF1958" s="87"/>
      <c r="BG1958" s="87"/>
      <c r="BH1958" s="87"/>
      <c r="BI1958" s="87"/>
      <c r="BJ1958" s="87"/>
      <c r="BK1958" s="87"/>
      <c r="BL1958" s="87"/>
      <c r="BM1958" s="87"/>
      <c r="BN1958" s="87"/>
      <c r="BO1958" s="87"/>
      <c r="BP1958" s="87"/>
      <c r="BQ1958" s="87"/>
      <c r="BR1958" s="87"/>
      <c r="BS1958" s="63"/>
    </row>
    <row r="1959" spans="4:71" s="64" customFormat="1" ht="9.75" customHeight="1" x14ac:dyDescent="0.3">
      <c r="D1959" s="87"/>
      <c r="E1959" s="87"/>
      <c r="F1959" s="87"/>
      <c r="G1959" s="87"/>
      <c r="H1959" s="87"/>
      <c r="I1959" s="87"/>
      <c r="J1959" s="87"/>
      <c r="K1959" s="87"/>
      <c r="L1959" s="87"/>
      <c r="M1959" s="87"/>
      <c r="N1959" s="87"/>
      <c r="O1959" s="87"/>
      <c r="P1959" s="87"/>
      <c r="Q1959" s="87"/>
      <c r="R1959" s="87"/>
      <c r="S1959" s="87"/>
      <c r="T1959" s="87"/>
      <c r="U1959" s="87"/>
      <c r="V1959" s="87"/>
      <c r="W1959" s="87"/>
      <c r="X1959" s="87"/>
      <c r="Y1959" s="87"/>
      <c r="Z1959" s="87"/>
      <c r="AA1959" s="87"/>
      <c r="AB1959" s="87"/>
      <c r="AC1959" s="87"/>
      <c r="AD1959" s="87"/>
      <c r="AE1959" s="87"/>
      <c r="AF1959" s="87"/>
      <c r="AG1959" s="87"/>
      <c r="AH1959" s="87"/>
      <c r="AI1959" s="87"/>
      <c r="AJ1959" s="87"/>
      <c r="AK1959" s="87"/>
      <c r="AL1959" s="87"/>
      <c r="AM1959" s="87"/>
      <c r="AN1959" s="87"/>
      <c r="AO1959" s="87"/>
      <c r="AP1959" s="87"/>
      <c r="AQ1959" s="87"/>
      <c r="AR1959" s="87"/>
      <c r="AS1959" s="87"/>
      <c r="AT1959" s="87"/>
      <c r="AU1959" s="87"/>
      <c r="AV1959" s="87"/>
      <c r="AW1959" s="87"/>
      <c r="AX1959" s="87"/>
      <c r="AY1959" s="87"/>
      <c r="AZ1959" s="87"/>
      <c r="BA1959" s="87"/>
      <c r="BB1959" s="87"/>
      <c r="BC1959" s="87"/>
      <c r="BD1959" s="87"/>
      <c r="BE1959" s="87"/>
      <c r="BF1959" s="87"/>
      <c r="BG1959" s="87"/>
      <c r="BH1959" s="87"/>
      <c r="BI1959" s="87"/>
      <c r="BJ1959" s="87"/>
      <c r="BK1959" s="87"/>
      <c r="BL1959" s="87"/>
      <c r="BM1959" s="87"/>
      <c r="BN1959" s="87"/>
      <c r="BO1959" s="87"/>
      <c r="BP1959" s="87"/>
      <c r="BQ1959" s="87"/>
      <c r="BR1959" s="87"/>
      <c r="BS1959" s="63"/>
    </row>
    <row r="1960" spans="4:71" s="64" customFormat="1" ht="9.75" customHeight="1" x14ac:dyDescent="0.3">
      <c r="D1960" s="87"/>
      <c r="E1960" s="87"/>
      <c r="F1960" s="87"/>
      <c r="G1960" s="87"/>
      <c r="H1960" s="87"/>
      <c r="I1960" s="87"/>
      <c r="J1960" s="87"/>
      <c r="K1960" s="87"/>
      <c r="L1960" s="87"/>
      <c r="M1960" s="87"/>
      <c r="N1960" s="87"/>
      <c r="O1960" s="87"/>
      <c r="P1960" s="87"/>
      <c r="Q1960" s="87"/>
      <c r="R1960" s="87"/>
      <c r="S1960" s="87"/>
      <c r="T1960" s="87"/>
      <c r="U1960" s="87"/>
      <c r="V1960" s="87"/>
      <c r="W1960" s="87"/>
      <c r="X1960" s="87"/>
      <c r="Y1960" s="87"/>
      <c r="Z1960" s="87"/>
      <c r="AA1960" s="87"/>
      <c r="AB1960" s="87"/>
      <c r="AC1960" s="87"/>
      <c r="AD1960" s="87"/>
      <c r="AE1960" s="87"/>
      <c r="AF1960" s="87"/>
      <c r="AG1960" s="87"/>
      <c r="AH1960" s="87"/>
      <c r="AI1960" s="87"/>
      <c r="AJ1960" s="87"/>
      <c r="AK1960" s="87"/>
      <c r="AL1960" s="87"/>
      <c r="AM1960" s="87"/>
      <c r="AN1960" s="87"/>
      <c r="AO1960" s="87"/>
      <c r="AP1960" s="87"/>
      <c r="AQ1960" s="87"/>
      <c r="AR1960" s="87"/>
      <c r="AS1960" s="87"/>
      <c r="AT1960" s="87"/>
      <c r="AU1960" s="87"/>
      <c r="AV1960" s="87"/>
      <c r="AW1960" s="87"/>
      <c r="AX1960" s="87"/>
      <c r="AY1960" s="87"/>
      <c r="AZ1960" s="87"/>
      <c r="BA1960" s="87"/>
      <c r="BB1960" s="87"/>
      <c r="BC1960" s="87"/>
      <c r="BD1960" s="87"/>
      <c r="BE1960" s="87"/>
      <c r="BF1960" s="87"/>
      <c r="BG1960" s="87"/>
      <c r="BH1960" s="87"/>
      <c r="BI1960" s="87"/>
      <c r="BJ1960" s="87"/>
      <c r="BK1960" s="87"/>
      <c r="BL1960" s="87"/>
      <c r="BM1960" s="87"/>
      <c r="BN1960" s="87"/>
      <c r="BO1960" s="87"/>
      <c r="BP1960" s="87"/>
      <c r="BQ1960" s="87"/>
      <c r="BR1960" s="87"/>
      <c r="BS1960" s="63"/>
    </row>
    <row r="1961" spans="4:71" s="64" customFormat="1" ht="9.75" customHeight="1" x14ac:dyDescent="0.3">
      <c r="D1961" s="87"/>
      <c r="E1961" s="87"/>
      <c r="F1961" s="87"/>
      <c r="G1961" s="87"/>
      <c r="H1961" s="87"/>
      <c r="I1961" s="87"/>
      <c r="J1961" s="87"/>
      <c r="K1961" s="87"/>
      <c r="L1961" s="87"/>
      <c r="M1961" s="87"/>
      <c r="N1961" s="87"/>
      <c r="O1961" s="87"/>
      <c r="P1961" s="87"/>
      <c r="Q1961" s="87"/>
      <c r="R1961" s="87"/>
      <c r="S1961" s="87"/>
      <c r="T1961" s="87"/>
      <c r="U1961" s="87"/>
      <c r="V1961" s="87"/>
      <c r="W1961" s="87"/>
      <c r="X1961" s="87"/>
      <c r="Y1961" s="87"/>
      <c r="Z1961" s="87"/>
      <c r="AA1961" s="87"/>
      <c r="AB1961" s="87"/>
      <c r="AC1961" s="87"/>
      <c r="AD1961" s="87"/>
      <c r="AE1961" s="87"/>
      <c r="AF1961" s="87"/>
      <c r="AG1961" s="87"/>
      <c r="AH1961" s="87"/>
      <c r="AI1961" s="87"/>
      <c r="AJ1961" s="87"/>
      <c r="AK1961" s="87"/>
      <c r="AL1961" s="87"/>
      <c r="AM1961" s="87"/>
      <c r="AN1961" s="87"/>
      <c r="AO1961" s="87"/>
      <c r="AP1961" s="87"/>
      <c r="AQ1961" s="87"/>
      <c r="AR1961" s="87"/>
      <c r="AS1961" s="87"/>
      <c r="AT1961" s="87"/>
      <c r="AU1961" s="87"/>
      <c r="AV1961" s="87"/>
      <c r="AW1961" s="87"/>
      <c r="AX1961" s="87"/>
      <c r="AY1961" s="87"/>
      <c r="AZ1961" s="87"/>
      <c r="BA1961" s="87"/>
      <c r="BB1961" s="87"/>
      <c r="BC1961" s="87"/>
      <c r="BD1961" s="87"/>
      <c r="BE1961" s="87"/>
      <c r="BF1961" s="87"/>
      <c r="BG1961" s="87"/>
      <c r="BH1961" s="87"/>
      <c r="BI1961" s="87"/>
      <c r="BJ1961" s="87"/>
      <c r="BK1961" s="87"/>
      <c r="BL1961" s="87"/>
      <c r="BM1961" s="87"/>
      <c r="BN1961" s="87"/>
      <c r="BO1961" s="87"/>
      <c r="BP1961" s="87"/>
      <c r="BQ1961" s="87"/>
      <c r="BR1961" s="87"/>
      <c r="BS1961" s="63"/>
    </row>
    <row r="1962" spans="4:71" s="64" customFormat="1" ht="9.75" customHeight="1" x14ac:dyDescent="0.3">
      <c r="D1962" s="87"/>
      <c r="E1962" s="87"/>
      <c r="F1962" s="87"/>
      <c r="G1962" s="87"/>
      <c r="H1962" s="87"/>
      <c r="I1962" s="87"/>
      <c r="J1962" s="87"/>
      <c r="K1962" s="87"/>
      <c r="L1962" s="87"/>
      <c r="M1962" s="87"/>
      <c r="N1962" s="87"/>
      <c r="O1962" s="87"/>
      <c r="P1962" s="87"/>
      <c r="Q1962" s="87"/>
      <c r="R1962" s="87"/>
      <c r="S1962" s="87"/>
      <c r="T1962" s="87"/>
      <c r="U1962" s="87"/>
      <c r="V1962" s="87"/>
      <c r="W1962" s="87"/>
      <c r="X1962" s="87"/>
      <c r="Y1962" s="87"/>
      <c r="Z1962" s="87"/>
      <c r="AA1962" s="87"/>
      <c r="AB1962" s="87"/>
      <c r="AC1962" s="87"/>
      <c r="AD1962" s="87"/>
      <c r="AE1962" s="87"/>
      <c r="AF1962" s="87"/>
      <c r="AG1962" s="87"/>
      <c r="AH1962" s="87"/>
      <c r="AI1962" s="87"/>
      <c r="AJ1962" s="87"/>
      <c r="AK1962" s="87"/>
      <c r="AL1962" s="87"/>
      <c r="AM1962" s="87"/>
      <c r="AN1962" s="87"/>
      <c r="AO1962" s="87"/>
      <c r="AP1962" s="87"/>
      <c r="AQ1962" s="87"/>
      <c r="AR1962" s="87"/>
      <c r="AS1962" s="87"/>
      <c r="AT1962" s="87"/>
      <c r="AU1962" s="87"/>
      <c r="AV1962" s="87"/>
      <c r="AW1962" s="87"/>
      <c r="AX1962" s="87"/>
      <c r="AY1962" s="87"/>
      <c r="AZ1962" s="87"/>
      <c r="BA1962" s="87"/>
      <c r="BB1962" s="87"/>
      <c r="BC1962" s="87"/>
      <c r="BD1962" s="87"/>
      <c r="BE1962" s="87"/>
      <c r="BF1962" s="87"/>
      <c r="BG1962" s="87"/>
      <c r="BH1962" s="87"/>
      <c r="BI1962" s="87"/>
      <c r="BJ1962" s="87"/>
      <c r="BK1962" s="87"/>
      <c r="BL1962" s="87"/>
      <c r="BM1962" s="87"/>
      <c r="BN1962" s="87"/>
      <c r="BO1962" s="87"/>
      <c r="BP1962" s="87"/>
      <c r="BQ1962" s="87"/>
      <c r="BR1962" s="87"/>
      <c r="BS1962" s="63"/>
    </row>
    <row r="1963" spans="4:71" s="64" customFormat="1" ht="9.75" customHeight="1" x14ac:dyDescent="0.3">
      <c r="D1963" s="87"/>
      <c r="E1963" s="87"/>
      <c r="F1963" s="87"/>
      <c r="G1963" s="87"/>
      <c r="H1963" s="87"/>
      <c r="I1963" s="87"/>
      <c r="J1963" s="87"/>
      <c r="K1963" s="87"/>
      <c r="L1963" s="87"/>
      <c r="M1963" s="87"/>
      <c r="N1963" s="87"/>
      <c r="O1963" s="87"/>
      <c r="P1963" s="87"/>
      <c r="Q1963" s="87"/>
      <c r="R1963" s="87"/>
      <c r="S1963" s="87"/>
      <c r="T1963" s="87"/>
      <c r="U1963" s="87"/>
      <c r="V1963" s="87"/>
      <c r="W1963" s="87"/>
      <c r="X1963" s="87"/>
      <c r="Y1963" s="87"/>
      <c r="Z1963" s="87"/>
      <c r="AA1963" s="87"/>
      <c r="AB1963" s="87"/>
      <c r="AC1963" s="87"/>
      <c r="AD1963" s="87"/>
      <c r="AE1963" s="87"/>
      <c r="AF1963" s="87"/>
      <c r="AG1963" s="87"/>
      <c r="AH1963" s="87"/>
      <c r="AI1963" s="87"/>
      <c r="AJ1963" s="87"/>
      <c r="AK1963" s="87"/>
      <c r="AL1963" s="87"/>
      <c r="AM1963" s="87"/>
      <c r="AN1963" s="87"/>
      <c r="AO1963" s="87"/>
      <c r="AP1963" s="87"/>
      <c r="AQ1963" s="87"/>
      <c r="AR1963" s="87"/>
      <c r="AS1963" s="87"/>
      <c r="AT1963" s="87"/>
      <c r="AU1963" s="87"/>
      <c r="AV1963" s="87"/>
      <c r="AW1963" s="87"/>
      <c r="AX1963" s="87"/>
      <c r="AY1963" s="87"/>
      <c r="AZ1963" s="87"/>
      <c r="BA1963" s="87"/>
      <c r="BB1963" s="87"/>
      <c r="BC1963" s="87"/>
      <c r="BD1963" s="87"/>
      <c r="BE1963" s="87"/>
      <c r="BF1963" s="87"/>
      <c r="BG1963" s="87"/>
      <c r="BH1963" s="87"/>
      <c r="BI1963" s="87"/>
      <c r="BJ1963" s="87"/>
      <c r="BK1963" s="87"/>
      <c r="BL1963" s="87"/>
      <c r="BM1963" s="87"/>
      <c r="BN1963" s="87"/>
      <c r="BO1963" s="87"/>
      <c r="BP1963" s="87"/>
      <c r="BQ1963" s="87"/>
      <c r="BR1963" s="87"/>
      <c r="BS1963" s="63"/>
    </row>
    <row r="1964" spans="4:71" s="64" customFormat="1" ht="9.75" customHeight="1" x14ac:dyDescent="0.3">
      <c r="D1964" s="87"/>
      <c r="E1964" s="87"/>
      <c r="F1964" s="87"/>
      <c r="G1964" s="87"/>
      <c r="H1964" s="87"/>
      <c r="I1964" s="87"/>
      <c r="J1964" s="87"/>
      <c r="K1964" s="87"/>
      <c r="L1964" s="87"/>
      <c r="M1964" s="87"/>
      <c r="N1964" s="87"/>
      <c r="O1964" s="87"/>
      <c r="P1964" s="87"/>
      <c r="Q1964" s="87"/>
      <c r="R1964" s="87"/>
      <c r="S1964" s="87"/>
      <c r="T1964" s="87"/>
      <c r="U1964" s="87"/>
      <c r="V1964" s="87"/>
      <c r="W1964" s="87"/>
      <c r="X1964" s="87"/>
      <c r="Y1964" s="87"/>
      <c r="Z1964" s="87"/>
      <c r="AA1964" s="87"/>
      <c r="AB1964" s="87"/>
      <c r="AC1964" s="87"/>
      <c r="AD1964" s="87"/>
      <c r="AE1964" s="87"/>
      <c r="AF1964" s="87"/>
      <c r="AG1964" s="87"/>
      <c r="AH1964" s="87"/>
      <c r="AI1964" s="87"/>
      <c r="AJ1964" s="87"/>
      <c r="AK1964" s="87"/>
      <c r="AL1964" s="87"/>
      <c r="AM1964" s="87"/>
      <c r="AN1964" s="87"/>
      <c r="AO1964" s="87"/>
      <c r="AP1964" s="87"/>
      <c r="AQ1964" s="87"/>
      <c r="AR1964" s="87"/>
      <c r="AS1964" s="87"/>
      <c r="AT1964" s="87"/>
      <c r="AU1964" s="87"/>
      <c r="AV1964" s="87"/>
      <c r="AW1964" s="87"/>
      <c r="AX1964" s="87"/>
      <c r="AY1964" s="87"/>
      <c r="AZ1964" s="87"/>
      <c r="BA1964" s="87"/>
      <c r="BB1964" s="87"/>
      <c r="BC1964" s="87"/>
      <c r="BD1964" s="87"/>
      <c r="BE1964" s="87"/>
      <c r="BF1964" s="87"/>
      <c r="BG1964" s="87"/>
      <c r="BH1964" s="87"/>
      <c r="BI1964" s="87"/>
      <c r="BJ1964" s="87"/>
      <c r="BK1964" s="87"/>
      <c r="BL1964" s="87"/>
      <c r="BM1964" s="87"/>
      <c r="BN1964" s="87"/>
      <c r="BO1964" s="87"/>
      <c r="BP1964" s="87"/>
      <c r="BQ1964" s="87"/>
      <c r="BR1964" s="87"/>
      <c r="BS1964" s="63"/>
    </row>
    <row r="1965" spans="4:71" s="64" customFormat="1" ht="9.75" customHeight="1" x14ac:dyDescent="0.3">
      <c r="D1965" s="87"/>
      <c r="E1965" s="87"/>
      <c r="F1965" s="87"/>
      <c r="G1965" s="87"/>
      <c r="H1965" s="87"/>
      <c r="I1965" s="87"/>
      <c r="J1965" s="87"/>
      <c r="K1965" s="87"/>
      <c r="L1965" s="87"/>
      <c r="M1965" s="87"/>
      <c r="N1965" s="87"/>
      <c r="O1965" s="87"/>
      <c r="P1965" s="87"/>
      <c r="Q1965" s="87"/>
      <c r="R1965" s="87"/>
      <c r="S1965" s="87"/>
      <c r="T1965" s="87"/>
      <c r="U1965" s="87"/>
      <c r="V1965" s="87"/>
      <c r="W1965" s="87"/>
      <c r="X1965" s="87"/>
      <c r="Y1965" s="87"/>
      <c r="Z1965" s="87"/>
      <c r="AA1965" s="87"/>
      <c r="AB1965" s="87"/>
      <c r="AC1965" s="87"/>
      <c r="AD1965" s="87"/>
      <c r="AE1965" s="87"/>
      <c r="AF1965" s="87"/>
      <c r="AG1965" s="87"/>
      <c r="AH1965" s="87"/>
      <c r="AI1965" s="87"/>
      <c r="AJ1965" s="87"/>
      <c r="AK1965" s="87"/>
      <c r="AL1965" s="87"/>
      <c r="AM1965" s="87"/>
      <c r="AN1965" s="87"/>
      <c r="AO1965" s="87"/>
      <c r="AP1965" s="87"/>
      <c r="AQ1965" s="87"/>
      <c r="AR1965" s="87"/>
      <c r="AS1965" s="87"/>
      <c r="AT1965" s="87"/>
      <c r="AU1965" s="87"/>
      <c r="AV1965" s="87"/>
      <c r="AW1965" s="87"/>
      <c r="AX1965" s="87"/>
      <c r="AY1965" s="87"/>
      <c r="AZ1965" s="87"/>
      <c r="BA1965" s="87"/>
      <c r="BB1965" s="87"/>
      <c r="BC1965" s="87"/>
      <c r="BD1965" s="87"/>
      <c r="BE1965" s="87"/>
      <c r="BF1965" s="87"/>
      <c r="BG1965" s="87"/>
      <c r="BH1965" s="87"/>
      <c r="BI1965" s="87"/>
      <c r="BJ1965" s="87"/>
      <c r="BK1965" s="87"/>
      <c r="BL1965" s="87"/>
      <c r="BM1965" s="87"/>
      <c r="BN1965" s="87"/>
      <c r="BO1965" s="87"/>
      <c r="BP1965" s="87"/>
      <c r="BQ1965" s="87"/>
      <c r="BR1965" s="87"/>
      <c r="BS1965" s="63"/>
    </row>
    <row r="1966" spans="4:71" s="64" customFormat="1" ht="9.75" customHeight="1" x14ac:dyDescent="0.3">
      <c r="D1966" s="87"/>
      <c r="E1966" s="87"/>
      <c r="F1966" s="87"/>
      <c r="G1966" s="87"/>
      <c r="H1966" s="87"/>
      <c r="I1966" s="87"/>
      <c r="J1966" s="87"/>
      <c r="K1966" s="87"/>
      <c r="L1966" s="87"/>
      <c r="M1966" s="87"/>
      <c r="N1966" s="87"/>
      <c r="O1966" s="87"/>
      <c r="P1966" s="87"/>
      <c r="Q1966" s="87"/>
      <c r="R1966" s="87"/>
      <c r="S1966" s="87"/>
      <c r="T1966" s="87"/>
      <c r="U1966" s="87"/>
      <c r="V1966" s="87"/>
      <c r="W1966" s="87"/>
      <c r="X1966" s="87"/>
      <c r="Y1966" s="87"/>
      <c r="Z1966" s="87"/>
      <c r="AA1966" s="87"/>
      <c r="AB1966" s="87"/>
      <c r="AC1966" s="87"/>
      <c r="AD1966" s="87"/>
      <c r="AE1966" s="87"/>
      <c r="AF1966" s="87"/>
      <c r="AG1966" s="87"/>
      <c r="AH1966" s="87"/>
      <c r="AI1966" s="87"/>
      <c r="AJ1966" s="87"/>
      <c r="AK1966" s="87"/>
      <c r="AL1966" s="87"/>
      <c r="AM1966" s="87"/>
      <c r="AN1966" s="87"/>
      <c r="AO1966" s="87"/>
      <c r="AP1966" s="87"/>
      <c r="AQ1966" s="87"/>
      <c r="AR1966" s="87"/>
      <c r="AS1966" s="87"/>
      <c r="AT1966" s="87"/>
      <c r="AU1966" s="87"/>
      <c r="AV1966" s="87"/>
      <c r="AW1966" s="87"/>
      <c r="AX1966" s="87"/>
      <c r="AY1966" s="87"/>
      <c r="AZ1966" s="87"/>
      <c r="BA1966" s="87"/>
      <c r="BB1966" s="87"/>
      <c r="BC1966" s="87"/>
      <c r="BD1966" s="87"/>
      <c r="BE1966" s="87"/>
      <c r="BF1966" s="87"/>
      <c r="BG1966" s="87"/>
      <c r="BH1966" s="87"/>
      <c r="BI1966" s="87"/>
      <c r="BJ1966" s="87"/>
      <c r="BK1966" s="87"/>
      <c r="BL1966" s="87"/>
      <c r="BM1966" s="87"/>
      <c r="BN1966" s="87"/>
      <c r="BO1966" s="87"/>
      <c r="BP1966" s="87"/>
      <c r="BQ1966" s="87"/>
      <c r="BR1966" s="87"/>
      <c r="BS1966" s="63"/>
    </row>
    <row r="1967" spans="4:71" s="64" customFormat="1" ht="9.75" customHeight="1" x14ac:dyDescent="0.3">
      <c r="D1967" s="87"/>
      <c r="E1967" s="87"/>
      <c r="F1967" s="87"/>
      <c r="G1967" s="87"/>
      <c r="H1967" s="87"/>
      <c r="I1967" s="87"/>
      <c r="J1967" s="87"/>
      <c r="K1967" s="87"/>
      <c r="L1967" s="87"/>
      <c r="M1967" s="87"/>
      <c r="N1967" s="87"/>
      <c r="O1967" s="87"/>
      <c r="P1967" s="87"/>
      <c r="Q1967" s="87"/>
      <c r="R1967" s="87"/>
      <c r="S1967" s="87"/>
      <c r="T1967" s="87"/>
      <c r="U1967" s="87"/>
      <c r="V1967" s="87"/>
      <c r="W1967" s="87"/>
      <c r="X1967" s="87"/>
      <c r="Y1967" s="87"/>
      <c r="Z1967" s="87"/>
      <c r="AA1967" s="87"/>
      <c r="AB1967" s="87"/>
      <c r="AC1967" s="87"/>
      <c r="AD1967" s="87"/>
      <c r="AE1967" s="87"/>
      <c r="AF1967" s="87"/>
      <c r="AG1967" s="87"/>
      <c r="AH1967" s="87"/>
      <c r="AI1967" s="87"/>
      <c r="AJ1967" s="87"/>
      <c r="AK1967" s="87"/>
      <c r="AL1967" s="87"/>
      <c r="AM1967" s="87"/>
      <c r="AN1967" s="87"/>
      <c r="AO1967" s="87"/>
      <c r="AP1967" s="87"/>
      <c r="AQ1967" s="87"/>
      <c r="AR1967" s="87"/>
      <c r="AS1967" s="87"/>
      <c r="AT1967" s="87"/>
      <c r="AU1967" s="87"/>
      <c r="AV1967" s="87"/>
      <c r="AW1967" s="87"/>
      <c r="AX1967" s="87"/>
      <c r="AY1967" s="87"/>
      <c r="AZ1967" s="87"/>
      <c r="BA1967" s="87"/>
      <c r="BB1967" s="87"/>
      <c r="BC1967" s="87"/>
      <c r="BD1967" s="87"/>
      <c r="BE1967" s="87"/>
      <c r="BF1967" s="87"/>
      <c r="BG1967" s="87"/>
      <c r="BH1967" s="87"/>
      <c r="BI1967" s="87"/>
      <c r="BJ1967" s="87"/>
      <c r="BK1967" s="87"/>
      <c r="BL1967" s="87"/>
      <c r="BM1967" s="87"/>
      <c r="BN1967" s="87"/>
      <c r="BO1967" s="87"/>
      <c r="BP1967" s="87"/>
      <c r="BQ1967" s="87"/>
      <c r="BR1967" s="87"/>
      <c r="BS1967" s="63"/>
    </row>
    <row r="1968" spans="4:71" s="64" customFormat="1" ht="9.75" customHeight="1" x14ac:dyDescent="0.3">
      <c r="D1968" s="87"/>
      <c r="E1968" s="87"/>
      <c r="F1968" s="87"/>
      <c r="G1968" s="87"/>
      <c r="H1968" s="87"/>
      <c r="I1968" s="87"/>
      <c r="J1968" s="87"/>
      <c r="K1968" s="87"/>
      <c r="L1968" s="87"/>
      <c r="M1968" s="87"/>
      <c r="N1968" s="87"/>
      <c r="O1968" s="87"/>
      <c r="P1968" s="87"/>
      <c r="Q1968" s="87"/>
      <c r="R1968" s="87"/>
      <c r="S1968" s="87"/>
      <c r="T1968" s="87"/>
      <c r="U1968" s="87"/>
      <c r="V1968" s="87"/>
      <c r="W1968" s="87"/>
      <c r="X1968" s="87"/>
      <c r="Y1968" s="87"/>
      <c r="Z1968" s="87"/>
      <c r="AA1968" s="87"/>
      <c r="AB1968" s="87"/>
      <c r="AC1968" s="87"/>
      <c r="AD1968" s="87"/>
      <c r="AE1968" s="87"/>
      <c r="AF1968" s="87"/>
      <c r="AG1968" s="87"/>
      <c r="AH1968" s="87"/>
      <c r="AI1968" s="87"/>
      <c r="AJ1968" s="87"/>
      <c r="AK1968" s="87"/>
      <c r="AL1968" s="87"/>
      <c r="AM1968" s="87"/>
      <c r="AN1968" s="87"/>
      <c r="AO1968" s="87"/>
      <c r="AP1968" s="87"/>
      <c r="AQ1968" s="87"/>
      <c r="AR1968" s="87"/>
      <c r="AS1968" s="87"/>
      <c r="AT1968" s="87"/>
      <c r="AU1968" s="87"/>
      <c r="AV1968" s="87"/>
      <c r="AW1968" s="87"/>
      <c r="AX1968" s="87"/>
      <c r="AY1968" s="87"/>
      <c r="AZ1968" s="87"/>
      <c r="BA1968" s="87"/>
      <c r="BB1968" s="87"/>
      <c r="BC1968" s="87"/>
      <c r="BD1968" s="87"/>
      <c r="BE1968" s="87"/>
      <c r="BF1968" s="87"/>
      <c r="BG1968" s="87"/>
      <c r="BH1968" s="87"/>
      <c r="BI1968" s="87"/>
      <c r="BJ1968" s="87"/>
      <c r="BK1968" s="87"/>
      <c r="BL1968" s="87"/>
      <c r="BM1968" s="87"/>
      <c r="BN1968" s="87"/>
      <c r="BO1968" s="87"/>
      <c r="BP1968" s="87"/>
      <c r="BQ1968" s="87"/>
      <c r="BR1968" s="87"/>
      <c r="BS1968" s="63"/>
    </row>
    <row r="1969" spans="4:71" s="64" customFormat="1" ht="9.75" customHeight="1" x14ac:dyDescent="0.3">
      <c r="D1969" s="87"/>
      <c r="E1969" s="87"/>
      <c r="F1969" s="87"/>
      <c r="G1969" s="87"/>
      <c r="H1969" s="87"/>
      <c r="I1969" s="87"/>
      <c r="J1969" s="87"/>
      <c r="K1969" s="87"/>
      <c r="L1969" s="87"/>
      <c r="M1969" s="87"/>
      <c r="N1969" s="87"/>
      <c r="O1969" s="87"/>
      <c r="P1969" s="87"/>
      <c r="Q1969" s="87"/>
      <c r="R1969" s="87"/>
      <c r="S1969" s="87"/>
      <c r="T1969" s="87"/>
      <c r="U1969" s="87"/>
      <c r="V1969" s="87"/>
      <c r="W1969" s="87"/>
      <c r="X1969" s="87"/>
      <c r="Y1969" s="87"/>
      <c r="Z1969" s="87"/>
      <c r="AA1969" s="87"/>
      <c r="AB1969" s="87"/>
      <c r="AC1969" s="87"/>
      <c r="AD1969" s="87"/>
      <c r="AE1969" s="87"/>
      <c r="AF1969" s="87"/>
      <c r="AG1969" s="87"/>
      <c r="AH1969" s="87"/>
      <c r="AI1969" s="87"/>
      <c r="AJ1969" s="87"/>
      <c r="AK1969" s="87"/>
      <c r="AL1969" s="87"/>
      <c r="AM1969" s="87"/>
      <c r="AN1969" s="87"/>
      <c r="AO1969" s="87"/>
      <c r="AP1969" s="87"/>
      <c r="AQ1969" s="87"/>
      <c r="AR1969" s="87"/>
      <c r="AS1969" s="87"/>
      <c r="AT1969" s="87"/>
      <c r="AU1969" s="87"/>
      <c r="AV1969" s="87"/>
      <c r="AW1969" s="87"/>
      <c r="AX1969" s="87"/>
      <c r="AY1969" s="87"/>
      <c r="AZ1969" s="87"/>
      <c r="BA1969" s="87"/>
      <c r="BB1969" s="87"/>
      <c r="BC1969" s="87"/>
      <c r="BD1969" s="87"/>
      <c r="BE1969" s="87"/>
      <c r="BF1969" s="87"/>
      <c r="BG1969" s="87"/>
      <c r="BH1969" s="87"/>
      <c r="BI1969" s="87"/>
      <c r="BJ1969" s="87"/>
      <c r="BK1969" s="87"/>
      <c r="BL1969" s="87"/>
      <c r="BM1969" s="87"/>
      <c r="BN1969" s="87"/>
      <c r="BO1969" s="87"/>
      <c r="BP1969" s="87"/>
      <c r="BQ1969" s="87"/>
      <c r="BR1969" s="87"/>
      <c r="BS1969" s="63"/>
    </row>
    <row r="1970" spans="4:71" s="64" customFormat="1" ht="9.75" customHeight="1" x14ac:dyDescent="0.3">
      <c r="D1970" s="87"/>
      <c r="E1970" s="87"/>
      <c r="F1970" s="87"/>
      <c r="G1970" s="87"/>
      <c r="H1970" s="87"/>
      <c r="I1970" s="87"/>
      <c r="J1970" s="87"/>
      <c r="K1970" s="87"/>
      <c r="L1970" s="87"/>
      <c r="M1970" s="87"/>
      <c r="N1970" s="87"/>
      <c r="O1970" s="87"/>
      <c r="P1970" s="87"/>
      <c r="Q1970" s="87"/>
      <c r="R1970" s="87"/>
      <c r="S1970" s="87"/>
      <c r="T1970" s="87"/>
      <c r="U1970" s="87"/>
      <c r="V1970" s="87"/>
      <c r="W1970" s="87"/>
      <c r="X1970" s="87"/>
      <c r="Y1970" s="87"/>
      <c r="Z1970" s="87"/>
      <c r="AA1970" s="87"/>
      <c r="AB1970" s="87"/>
      <c r="AC1970" s="87"/>
      <c r="AD1970" s="87"/>
      <c r="AE1970" s="87"/>
      <c r="AF1970" s="87"/>
      <c r="AG1970" s="87"/>
      <c r="AH1970" s="87"/>
      <c r="AI1970" s="87"/>
      <c r="AJ1970" s="87"/>
      <c r="AK1970" s="87"/>
      <c r="AL1970" s="87"/>
      <c r="AM1970" s="87"/>
      <c r="AN1970" s="87"/>
      <c r="AO1970" s="87"/>
      <c r="AP1970" s="87"/>
      <c r="AQ1970" s="87"/>
      <c r="AR1970" s="87"/>
      <c r="AS1970" s="87"/>
      <c r="AT1970" s="87"/>
      <c r="AU1970" s="87"/>
      <c r="AV1970" s="87"/>
      <c r="AW1970" s="87"/>
      <c r="AX1970" s="87"/>
      <c r="AY1970" s="87"/>
      <c r="AZ1970" s="87"/>
      <c r="BA1970" s="87"/>
      <c r="BB1970" s="87"/>
      <c r="BC1970" s="87"/>
      <c r="BD1970" s="87"/>
      <c r="BE1970" s="87"/>
      <c r="BF1970" s="87"/>
      <c r="BG1970" s="87"/>
      <c r="BH1970" s="87"/>
      <c r="BI1970" s="87"/>
      <c r="BJ1970" s="87"/>
      <c r="BK1970" s="87"/>
      <c r="BL1970" s="87"/>
      <c r="BM1970" s="87"/>
      <c r="BN1970" s="87"/>
      <c r="BO1970" s="87"/>
      <c r="BP1970" s="87"/>
      <c r="BQ1970" s="87"/>
      <c r="BR1970" s="87"/>
      <c r="BS1970" s="63"/>
    </row>
    <row r="1971" spans="4:71" s="64" customFormat="1" ht="9.75" customHeight="1" x14ac:dyDescent="0.3">
      <c r="D1971" s="87"/>
      <c r="E1971" s="87"/>
      <c r="F1971" s="87"/>
      <c r="G1971" s="87"/>
      <c r="H1971" s="87"/>
      <c r="I1971" s="87"/>
      <c r="J1971" s="87"/>
      <c r="K1971" s="87"/>
      <c r="L1971" s="87"/>
      <c r="M1971" s="87"/>
      <c r="N1971" s="87"/>
      <c r="O1971" s="87"/>
      <c r="P1971" s="87"/>
      <c r="Q1971" s="87"/>
      <c r="R1971" s="87"/>
      <c r="S1971" s="87"/>
      <c r="T1971" s="87"/>
      <c r="U1971" s="87"/>
      <c r="V1971" s="87"/>
      <c r="W1971" s="87"/>
      <c r="X1971" s="87"/>
      <c r="Y1971" s="87"/>
      <c r="Z1971" s="87"/>
      <c r="AA1971" s="87"/>
      <c r="AB1971" s="87"/>
      <c r="AC1971" s="87"/>
      <c r="AD1971" s="87"/>
      <c r="AE1971" s="87"/>
      <c r="AF1971" s="87"/>
      <c r="AG1971" s="87"/>
      <c r="AH1971" s="87"/>
      <c r="AI1971" s="87"/>
      <c r="AJ1971" s="87"/>
      <c r="AK1971" s="87"/>
      <c r="AL1971" s="87"/>
      <c r="AM1971" s="87"/>
      <c r="AN1971" s="87"/>
      <c r="AO1971" s="87"/>
      <c r="AP1971" s="87"/>
      <c r="AQ1971" s="87"/>
      <c r="AR1971" s="87"/>
      <c r="AS1971" s="87"/>
      <c r="AT1971" s="87"/>
      <c r="AU1971" s="87"/>
      <c r="AV1971" s="87"/>
      <c r="AW1971" s="87"/>
      <c r="AX1971" s="87"/>
      <c r="AY1971" s="87"/>
      <c r="AZ1971" s="87"/>
      <c r="BA1971" s="87"/>
      <c r="BB1971" s="87"/>
      <c r="BC1971" s="87"/>
      <c r="BD1971" s="87"/>
      <c r="BE1971" s="87"/>
      <c r="BF1971" s="87"/>
      <c r="BG1971" s="87"/>
      <c r="BH1971" s="87"/>
      <c r="BI1971" s="87"/>
      <c r="BJ1971" s="87"/>
      <c r="BK1971" s="87"/>
      <c r="BL1971" s="87"/>
      <c r="BM1971" s="87"/>
      <c r="BN1971" s="87"/>
      <c r="BO1971" s="87"/>
      <c r="BP1971" s="87"/>
      <c r="BQ1971" s="87"/>
      <c r="BR1971" s="87"/>
      <c r="BS1971" s="63"/>
    </row>
    <row r="1972" spans="4:71" s="64" customFormat="1" ht="9.75" customHeight="1" x14ac:dyDescent="0.3">
      <c r="D1972" s="87"/>
      <c r="E1972" s="87"/>
      <c r="F1972" s="87"/>
      <c r="G1972" s="87"/>
      <c r="H1972" s="87"/>
      <c r="I1972" s="87"/>
      <c r="J1972" s="87"/>
      <c r="K1972" s="87"/>
      <c r="L1972" s="87"/>
      <c r="M1972" s="87"/>
      <c r="N1972" s="87"/>
      <c r="O1972" s="87"/>
      <c r="P1972" s="87"/>
      <c r="Q1972" s="87"/>
      <c r="R1972" s="87"/>
      <c r="S1972" s="87"/>
      <c r="T1972" s="87"/>
      <c r="U1972" s="87"/>
      <c r="V1972" s="87"/>
      <c r="W1972" s="87"/>
      <c r="X1972" s="87"/>
      <c r="Y1972" s="87"/>
      <c r="Z1972" s="87"/>
      <c r="AA1972" s="87"/>
      <c r="AB1972" s="87"/>
      <c r="AC1972" s="87"/>
      <c r="AD1972" s="87"/>
      <c r="AE1972" s="87"/>
      <c r="AF1972" s="87"/>
      <c r="AG1972" s="87"/>
      <c r="AH1972" s="87"/>
      <c r="AI1972" s="87"/>
      <c r="AJ1972" s="87"/>
      <c r="AK1972" s="87"/>
      <c r="AL1972" s="87"/>
      <c r="AM1972" s="87"/>
      <c r="AN1972" s="87"/>
      <c r="AO1972" s="87"/>
      <c r="AP1972" s="87"/>
      <c r="AQ1972" s="87"/>
      <c r="AR1972" s="87"/>
      <c r="AS1972" s="87"/>
      <c r="AT1972" s="87"/>
      <c r="AU1972" s="87"/>
      <c r="AV1972" s="87"/>
      <c r="AW1972" s="87"/>
      <c r="AX1972" s="87"/>
      <c r="AY1972" s="87"/>
      <c r="AZ1972" s="87"/>
      <c r="BA1972" s="87"/>
      <c r="BB1972" s="87"/>
      <c r="BC1972" s="87"/>
      <c r="BD1972" s="87"/>
      <c r="BE1972" s="87"/>
      <c r="BF1972" s="87"/>
      <c r="BG1972" s="87"/>
      <c r="BH1972" s="87"/>
      <c r="BI1972" s="87"/>
      <c r="BJ1972" s="87"/>
      <c r="BK1972" s="87"/>
      <c r="BL1972" s="87"/>
      <c r="BM1972" s="87"/>
      <c r="BN1972" s="87"/>
      <c r="BO1972" s="87"/>
      <c r="BP1972" s="87"/>
      <c r="BQ1972" s="87"/>
      <c r="BR1972" s="87"/>
      <c r="BS1972" s="63"/>
    </row>
    <row r="1973" spans="4:71" s="64" customFormat="1" ht="9.75" customHeight="1" x14ac:dyDescent="0.3">
      <c r="D1973" s="87"/>
      <c r="E1973" s="87"/>
      <c r="F1973" s="87"/>
      <c r="G1973" s="87"/>
      <c r="H1973" s="87"/>
      <c r="I1973" s="87"/>
      <c r="J1973" s="87"/>
      <c r="K1973" s="87"/>
      <c r="L1973" s="87"/>
      <c r="M1973" s="87"/>
      <c r="N1973" s="87"/>
      <c r="O1973" s="87"/>
      <c r="P1973" s="87"/>
      <c r="Q1973" s="87"/>
      <c r="R1973" s="87"/>
      <c r="S1973" s="87"/>
      <c r="T1973" s="87"/>
      <c r="U1973" s="87"/>
      <c r="V1973" s="87"/>
      <c r="W1973" s="87"/>
      <c r="X1973" s="87"/>
      <c r="Y1973" s="87"/>
      <c r="Z1973" s="87"/>
      <c r="AA1973" s="87"/>
      <c r="AB1973" s="87"/>
      <c r="AC1973" s="87"/>
      <c r="AD1973" s="87"/>
      <c r="AE1973" s="87"/>
      <c r="AF1973" s="87"/>
      <c r="AG1973" s="87"/>
      <c r="AH1973" s="87"/>
      <c r="AI1973" s="87"/>
      <c r="AJ1973" s="87"/>
      <c r="AK1973" s="87"/>
      <c r="AL1973" s="87"/>
      <c r="AM1973" s="87"/>
      <c r="AN1973" s="87"/>
      <c r="AO1973" s="87"/>
      <c r="AP1973" s="87"/>
      <c r="AQ1973" s="87"/>
      <c r="AR1973" s="87"/>
      <c r="AS1973" s="87"/>
      <c r="AT1973" s="87"/>
      <c r="AU1973" s="87"/>
      <c r="AV1973" s="87"/>
      <c r="AW1973" s="87"/>
      <c r="AX1973" s="87"/>
      <c r="AY1973" s="87"/>
      <c r="AZ1973" s="87"/>
      <c r="BA1973" s="87"/>
      <c r="BB1973" s="87"/>
      <c r="BC1973" s="87"/>
      <c r="BD1973" s="87"/>
      <c r="BE1973" s="87"/>
      <c r="BF1973" s="87"/>
      <c r="BG1973" s="87"/>
      <c r="BH1973" s="87"/>
      <c r="BI1973" s="87"/>
      <c r="BJ1973" s="87"/>
      <c r="BK1973" s="87"/>
      <c r="BL1973" s="87"/>
      <c r="BM1973" s="87"/>
      <c r="BN1973" s="87"/>
      <c r="BO1973" s="87"/>
      <c r="BP1973" s="87"/>
      <c r="BQ1973" s="87"/>
      <c r="BR1973" s="87"/>
      <c r="BS1973" s="63"/>
    </row>
    <row r="1974" spans="4:71" s="64" customFormat="1" ht="9.75" customHeight="1" x14ac:dyDescent="0.3">
      <c r="D1974" s="87"/>
      <c r="E1974" s="87"/>
      <c r="F1974" s="87"/>
      <c r="G1974" s="87"/>
      <c r="H1974" s="87"/>
      <c r="I1974" s="87"/>
      <c r="J1974" s="87"/>
      <c r="K1974" s="87"/>
      <c r="L1974" s="87"/>
      <c r="M1974" s="87"/>
      <c r="N1974" s="87"/>
      <c r="O1974" s="87"/>
      <c r="P1974" s="87"/>
      <c r="Q1974" s="87"/>
      <c r="R1974" s="87"/>
      <c r="S1974" s="87"/>
      <c r="T1974" s="87"/>
      <c r="U1974" s="87"/>
      <c r="V1974" s="87"/>
      <c r="W1974" s="87"/>
      <c r="X1974" s="87"/>
      <c r="Y1974" s="87"/>
      <c r="Z1974" s="87"/>
      <c r="AA1974" s="87"/>
      <c r="AB1974" s="87"/>
      <c r="AC1974" s="87"/>
      <c r="AD1974" s="87"/>
      <c r="AE1974" s="87"/>
      <c r="AF1974" s="87"/>
      <c r="AG1974" s="87"/>
      <c r="AH1974" s="87"/>
      <c r="AI1974" s="87"/>
      <c r="AJ1974" s="87"/>
      <c r="AK1974" s="87"/>
      <c r="AL1974" s="87"/>
      <c r="AM1974" s="87"/>
      <c r="AN1974" s="87"/>
      <c r="AO1974" s="87"/>
      <c r="AP1974" s="87"/>
      <c r="AQ1974" s="87"/>
      <c r="AR1974" s="87"/>
      <c r="AS1974" s="87"/>
      <c r="AT1974" s="87"/>
      <c r="AU1974" s="87"/>
      <c r="AV1974" s="87"/>
      <c r="AW1974" s="87"/>
      <c r="AX1974" s="87"/>
      <c r="AY1974" s="87"/>
      <c r="AZ1974" s="87"/>
      <c r="BA1974" s="87"/>
      <c r="BB1974" s="87"/>
      <c r="BC1974" s="87"/>
      <c r="BD1974" s="87"/>
      <c r="BE1974" s="87"/>
      <c r="BF1974" s="87"/>
      <c r="BG1974" s="87"/>
      <c r="BH1974" s="87"/>
      <c r="BI1974" s="87"/>
      <c r="BJ1974" s="87"/>
      <c r="BK1974" s="87"/>
      <c r="BL1974" s="87"/>
      <c r="BM1974" s="87"/>
      <c r="BN1974" s="87"/>
      <c r="BO1974" s="87"/>
      <c r="BP1974" s="87"/>
      <c r="BQ1974" s="87"/>
      <c r="BR1974" s="87"/>
      <c r="BS1974" s="63"/>
    </row>
    <row r="1975" spans="4:71" s="64" customFormat="1" ht="9.75" customHeight="1" x14ac:dyDescent="0.3">
      <c r="D1975" s="87"/>
      <c r="E1975" s="87"/>
      <c r="F1975" s="87"/>
      <c r="G1975" s="87"/>
      <c r="H1975" s="87"/>
      <c r="I1975" s="87"/>
      <c r="J1975" s="87"/>
      <c r="K1975" s="87"/>
      <c r="L1975" s="87"/>
      <c r="M1975" s="87"/>
      <c r="N1975" s="87"/>
      <c r="O1975" s="87"/>
      <c r="P1975" s="87"/>
      <c r="Q1975" s="87"/>
      <c r="R1975" s="87"/>
      <c r="S1975" s="87"/>
      <c r="T1975" s="87"/>
      <c r="U1975" s="87"/>
      <c r="V1975" s="87"/>
      <c r="W1975" s="87"/>
      <c r="X1975" s="87"/>
      <c r="Y1975" s="87"/>
      <c r="Z1975" s="87"/>
      <c r="AA1975" s="87"/>
      <c r="AB1975" s="87"/>
      <c r="AC1975" s="87"/>
      <c r="AD1975" s="87"/>
      <c r="AE1975" s="87"/>
      <c r="AF1975" s="87"/>
      <c r="AG1975" s="87"/>
      <c r="AH1975" s="87"/>
      <c r="AI1975" s="87"/>
      <c r="AJ1975" s="87"/>
      <c r="AK1975" s="87"/>
      <c r="AL1975" s="87"/>
      <c r="AM1975" s="87"/>
      <c r="AN1975" s="87"/>
      <c r="AO1975" s="87"/>
      <c r="AP1975" s="87"/>
      <c r="AQ1975" s="87"/>
      <c r="AR1975" s="87"/>
      <c r="AS1975" s="87"/>
      <c r="AT1975" s="87"/>
      <c r="AU1975" s="87"/>
      <c r="AV1975" s="87"/>
      <c r="AW1975" s="87"/>
      <c r="AX1975" s="87"/>
      <c r="AY1975" s="87"/>
      <c r="AZ1975" s="87"/>
      <c r="BA1975" s="87"/>
      <c r="BB1975" s="87"/>
      <c r="BC1975" s="87"/>
      <c r="BD1975" s="87"/>
      <c r="BE1975" s="87"/>
      <c r="BF1975" s="87"/>
      <c r="BG1975" s="87"/>
      <c r="BH1975" s="87"/>
      <c r="BI1975" s="87"/>
      <c r="BJ1975" s="87"/>
      <c r="BK1975" s="87"/>
      <c r="BL1975" s="87"/>
      <c r="BM1975" s="87"/>
      <c r="BN1975" s="87"/>
      <c r="BO1975" s="87"/>
      <c r="BP1975" s="87"/>
      <c r="BQ1975" s="87"/>
      <c r="BR1975" s="87"/>
      <c r="BS1975" s="63"/>
    </row>
    <row r="1976" spans="4:71" s="64" customFormat="1" ht="9.75" customHeight="1" x14ac:dyDescent="0.3">
      <c r="D1976" s="87"/>
      <c r="E1976" s="87"/>
      <c r="F1976" s="87"/>
      <c r="G1976" s="87"/>
      <c r="H1976" s="87"/>
      <c r="I1976" s="87"/>
      <c r="J1976" s="87"/>
      <c r="K1976" s="87"/>
      <c r="L1976" s="87"/>
      <c r="M1976" s="87"/>
      <c r="N1976" s="87"/>
      <c r="O1976" s="87"/>
      <c r="P1976" s="87"/>
      <c r="Q1976" s="87"/>
      <c r="R1976" s="87"/>
      <c r="S1976" s="87"/>
      <c r="T1976" s="87"/>
      <c r="U1976" s="87"/>
      <c r="V1976" s="87"/>
      <c r="W1976" s="87"/>
      <c r="X1976" s="87"/>
      <c r="Y1976" s="87"/>
      <c r="Z1976" s="87"/>
      <c r="AA1976" s="87"/>
      <c r="AB1976" s="87"/>
      <c r="AC1976" s="87"/>
      <c r="AD1976" s="87"/>
      <c r="AE1976" s="87"/>
      <c r="AF1976" s="87"/>
      <c r="AG1976" s="87"/>
      <c r="AH1976" s="87"/>
      <c r="AI1976" s="87"/>
      <c r="AJ1976" s="87"/>
      <c r="AK1976" s="87"/>
      <c r="AL1976" s="87"/>
      <c r="AM1976" s="87"/>
      <c r="AN1976" s="87"/>
      <c r="AO1976" s="87"/>
      <c r="AP1976" s="87"/>
      <c r="AQ1976" s="87"/>
      <c r="AR1976" s="87"/>
      <c r="AS1976" s="87"/>
      <c r="AT1976" s="87"/>
      <c r="AU1976" s="87"/>
      <c r="AV1976" s="87"/>
      <c r="AW1976" s="87"/>
      <c r="AX1976" s="87"/>
      <c r="AY1976" s="87"/>
      <c r="AZ1976" s="87"/>
      <c r="BA1976" s="87"/>
      <c r="BB1976" s="87"/>
      <c r="BC1976" s="87"/>
      <c r="BD1976" s="87"/>
      <c r="BE1976" s="87"/>
      <c r="BF1976" s="87"/>
      <c r="BG1976" s="87"/>
      <c r="BH1976" s="87"/>
      <c r="BI1976" s="87"/>
      <c r="BJ1976" s="87"/>
      <c r="BK1976" s="87"/>
      <c r="BL1976" s="87"/>
      <c r="BM1976" s="87"/>
      <c r="BN1976" s="87"/>
      <c r="BO1976" s="87"/>
      <c r="BP1976" s="87"/>
      <c r="BQ1976" s="87"/>
      <c r="BR1976" s="87"/>
      <c r="BS1976" s="63"/>
    </row>
    <row r="1977" spans="4:71" s="64" customFormat="1" ht="9.75" customHeight="1" x14ac:dyDescent="0.3">
      <c r="D1977" s="87"/>
      <c r="E1977" s="87"/>
      <c r="F1977" s="87"/>
      <c r="G1977" s="87"/>
      <c r="H1977" s="87"/>
      <c r="I1977" s="87"/>
      <c r="J1977" s="87"/>
      <c r="K1977" s="87"/>
      <c r="L1977" s="87"/>
      <c r="M1977" s="87"/>
      <c r="N1977" s="87"/>
      <c r="O1977" s="87"/>
      <c r="P1977" s="87"/>
      <c r="Q1977" s="87"/>
      <c r="R1977" s="87"/>
      <c r="S1977" s="87"/>
      <c r="T1977" s="87"/>
      <c r="U1977" s="87"/>
      <c r="V1977" s="87"/>
      <c r="W1977" s="87"/>
      <c r="X1977" s="87"/>
      <c r="Y1977" s="87"/>
      <c r="Z1977" s="87"/>
      <c r="AA1977" s="87"/>
      <c r="AB1977" s="87"/>
      <c r="AC1977" s="87"/>
      <c r="AD1977" s="87"/>
      <c r="AE1977" s="87"/>
      <c r="AF1977" s="87"/>
      <c r="AG1977" s="87"/>
      <c r="AH1977" s="87"/>
      <c r="AI1977" s="87"/>
      <c r="AJ1977" s="87"/>
      <c r="AK1977" s="87"/>
      <c r="AL1977" s="87"/>
      <c r="AM1977" s="87"/>
      <c r="AN1977" s="87"/>
      <c r="AO1977" s="87"/>
      <c r="AP1977" s="87"/>
      <c r="AQ1977" s="87"/>
      <c r="AR1977" s="87"/>
      <c r="AS1977" s="87"/>
      <c r="AT1977" s="87"/>
      <c r="AU1977" s="87"/>
      <c r="AV1977" s="87"/>
      <c r="AW1977" s="87"/>
      <c r="AX1977" s="87"/>
      <c r="AY1977" s="87"/>
      <c r="AZ1977" s="87"/>
      <c r="BA1977" s="87"/>
      <c r="BB1977" s="87"/>
      <c r="BC1977" s="87"/>
      <c r="BD1977" s="87"/>
      <c r="BE1977" s="87"/>
      <c r="BF1977" s="87"/>
      <c r="BG1977" s="87"/>
      <c r="BH1977" s="87"/>
      <c r="BI1977" s="87"/>
      <c r="BJ1977" s="87"/>
      <c r="BK1977" s="87"/>
      <c r="BL1977" s="87"/>
      <c r="BM1977" s="87"/>
      <c r="BN1977" s="87"/>
      <c r="BO1977" s="87"/>
      <c r="BP1977" s="87"/>
      <c r="BQ1977" s="87"/>
      <c r="BR1977" s="87"/>
      <c r="BS1977" s="63"/>
    </row>
    <row r="1978" spans="4:71" s="64" customFormat="1" ht="9.75" customHeight="1" x14ac:dyDescent="0.3">
      <c r="D1978" s="87"/>
      <c r="E1978" s="87"/>
      <c r="F1978" s="87"/>
      <c r="G1978" s="87"/>
      <c r="H1978" s="87"/>
      <c r="I1978" s="87"/>
      <c r="J1978" s="87"/>
      <c r="K1978" s="87"/>
      <c r="L1978" s="87"/>
      <c r="M1978" s="87"/>
      <c r="N1978" s="87"/>
      <c r="O1978" s="87"/>
      <c r="P1978" s="87"/>
      <c r="Q1978" s="87"/>
      <c r="R1978" s="87"/>
      <c r="S1978" s="87"/>
      <c r="T1978" s="87"/>
      <c r="U1978" s="87"/>
      <c r="V1978" s="87"/>
      <c r="W1978" s="87"/>
      <c r="X1978" s="87"/>
      <c r="Y1978" s="87"/>
      <c r="Z1978" s="87"/>
      <c r="AA1978" s="87"/>
      <c r="AB1978" s="87"/>
      <c r="AC1978" s="87"/>
      <c r="AD1978" s="87"/>
      <c r="AE1978" s="87"/>
      <c r="AF1978" s="87"/>
      <c r="AG1978" s="87"/>
      <c r="AH1978" s="87"/>
      <c r="AI1978" s="87"/>
      <c r="AJ1978" s="87"/>
      <c r="AK1978" s="87"/>
      <c r="AL1978" s="87"/>
      <c r="AM1978" s="87"/>
      <c r="AN1978" s="87"/>
      <c r="AO1978" s="87"/>
      <c r="AP1978" s="87"/>
      <c r="AQ1978" s="87"/>
      <c r="AR1978" s="87"/>
      <c r="AS1978" s="87"/>
      <c r="AT1978" s="87"/>
      <c r="AU1978" s="87"/>
      <c r="AV1978" s="87"/>
      <c r="AW1978" s="87"/>
      <c r="AX1978" s="87"/>
      <c r="AY1978" s="87"/>
      <c r="AZ1978" s="87"/>
      <c r="BA1978" s="87"/>
      <c r="BB1978" s="87"/>
      <c r="BC1978" s="87"/>
      <c r="BD1978" s="87"/>
      <c r="BE1978" s="87"/>
      <c r="BF1978" s="87"/>
      <c r="BG1978" s="87"/>
      <c r="BH1978" s="87"/>
      <c r="BI1978" s="87"/>
      <c r="BJ1978" s="87"/>
      <c r="BK1978" s="87"/>
      <c r="BL1978" s="87"/>
      <c r="BM1978" s="87"/>
      <c r="BN1978" s="87"/>
      <c r="BO1978" s="87"/>
      <c r="BP1978" s="87"/>
      <c r="BQ1978" s="87"/>
      <c r="BR1978" s="87"/>
      <c r="BS1978" s="63"/>
    </row>
    <row r="1979" spans="4:71" s="64" customFormat="1" ht="9.75" customHeight="1" x14ac:dyDescent="0.3">
      <c r="D1979" s="87"/>
      <c r="E1979" s="87"/>
      <c r="F1979" s="87"/>
      <c r="G1979" s="87"/>
      <c r="H1979" s="87"/>
      <c r="I1979" s="87"/>
      <c r="J1979" s="87"/>
      <c r="K1979" s="87"/>
      <c r="L1979" s="87"/>
      <c r="M1979" s="87"/>
      <c r="N1979" s="87"/>
      <c r="O1979" s="87"/>
      <c r="P1979" s="87"/>
      <c r="Q1979" s="87"/>
      <c r="R1979" s="87"/>
      <c r="S1979" s="87"/>
      <c r="T1979" s="87"/>
      <c r="U1979" s="87"/>
      <c r="V1979" s="87"/>
      <c r="W1979" s="87"/>
      <c r="X1979" s="87"/>
      <c r="Y1979" s="87"/>
      <c r="Z1979" s="87"/>
      <c r="AA1979" s="87"/>
      <c r="AB1979" s="87"/>
      <c r="AC1979" s="87"/>
      <c r="AD1979" s="87"/>
      <c r="AE1979" s="87"/>
      <c r="AF1979" s="87"/>
      <c r="AG1979" s="87"/>
      <c r="AH1979" s="87"/>
      <c r="AI1979" s="87"/>
      <c r="AJ1979" s="87"/>
      <c r="AK1979" s="87"/>
      <c r="AL1979" s="87"/>
      <c r="AM1979" s="87"/>
      <c r="AN1979" s="87"/>
      <c r="AO1979" s="87"/>
      <c r="AP1979" s="87"/>
      <c r="AQ1979" s="87"/>
      <c r="AR1979" s="87"/>
      <c r="AS1979" s="87"/>
      <c r="AT1979" s="87"/>
      <c r="AU1979" s="87"/>
      <c r="AV1979" s="87"/>
      <c r="AW1979" s="87"/>
      <c r="AX1979" s="87"/>
      <c r="AY1979" s="87"/>
      <c r="AZ1979" s="87"/>
      <c r="BA1979" s="87"/>
      <c r="BB1979" s="87"/>
      <c r="BC1979" s="87"/>
      <c r="BD1979" s="87"/>
      <c r="BE1979" s="87"/>
      <c r="BF1979" s="87"/>
      <c r="BG1979" s="87"/>
      <c r="BH1979" s="87"/>
      <c r="BI1979" s="87"/>
      <c r="BJ1979" s="87"/>
      <c r="BK1979" s="87"/>
      <c r="BL1979" s="87"/>
      <c r="BM1979" s="87"/>
      <c r="BN1979" s="87"/>
      <c r="BO1979" s="87"/>
      <c r="BP1979" s="87"/>
      <c r="BQ1979" s="87"/>
      <c r="BR1979" s="87"/>
      <c r="BS1979" s="63"/>
    </row>
    <row r="1980" spans="4:71" s="64" customFormat="1" ht="9.75" customHeight="1" x14ac:dyDescent="0.3">
      <c r="D1980" s="87"/>
      <c r="E1980" s="87"/>
      <c r="F1980" s="87"/>
      <c r="G1980" s="87"/>
      <c r="H1980" s="87"/>
      <c r="I1980" s="87"/>
      <c r="J1980" s="87"/>
      <c r="K1980" s="87"/>
      <c r="L1980" s="87"/>
      <c r="M1980" s="87"/>
      <c r="N1980" s="87"/>
      <c r="O1980" s="87"/>
      <c r="P1980" s="87"/>
      <c r="Q1980" s="87"/>
      <c r="R1980" s="87"/>
      <c r="S1980" s="87"/>
      <c r="T1980" s="87"/>
      <c r="U1980" s="87"/>
      <c r="V1980" s="87"/>
      <c r="W1980" s="87"/>
      <c r="X1980" s="87"/>
      <c r="Y1980" s="87"/>
      <c r="Z1980" s="87"/>
      <c r="AA1980" s="87"/>
      <c r="AB1980" s="87"/>
      <c r="AC1980" s="87"/>
      <c r="AD1980" s="87"/>
      <c r="AE1980" s="87"/>
      <c r="AF1980" s="87"/>
      <c r="AG1980" s="87"/>
      <c r="AH1980" s="87"/>
      <c r="AI1980" s="87"/>
      <c r="AJ1980" s="87"/>
      <c r="AK1980" s="87"/>
      <c r="AL1980" s="87"/>
      <c r="AM1980" s="87"/>
      <c r="AN1980" s="87"/>
      <c r="AO1980" s="87"/>
      <c r="AP1980" s="87"/>
      <c r="AQ1980" s="87"/>
      <c r="AR1980" s="87"/>
      <c r="AS1980" s="87"/>
      <c r="AT1980" s="87"/>
      <c r="AU1980" s="87"/>
      <c r="AV1980" s="87"/>
      <c r="AW1980" s="87"/>
      <c r="AX1980" s="87"/>
      <c r="AY1980" s="87"/>
      <c r="AZ1980" s="87"/>
      <c r="BA1980" s="87"/>
      <c r="BB1980" s="87"/>
      <c r="BC1980" s="87"/>
      <c r="BD1980" s="87"/>
      <c r="BE1980" s="87"/>
      <c r="BF1980" s="87"/>
      <c r="BG1980" s="87"/>
      <c r="BH1980" s="87"/>
      <c r="BI1980" s="87"/>
      <c r="BJ1980" s="87"/>
      <c r="BK1980" s="87"/>
      <c r="BL1980" s="87"/>
      <c r="BM1980" s="87"/>
      <c r="BN1980" s="87"/>
      <c r="BO1980" s="87"/>
      <c r="BP1980" s="87"/>
      <c r="BQ1980" s="87"/>
      <c r="BR1980" s="87"/>
      <c r="BS1980" s="63"/>
    </row>
    <row r="1981" spans="4:71" s="64" customFormat="1" ht="9.75" customHeight="1" x14ac:dyDescent="0.3">
      <c r="D1981" s="87"/>
      <c r="E1981" s="87"/>
      <c r="F1981" s="87"/>
      <c r="G1981" s="87"/>
      <c r="H1981" s="87"/>
      <c r="I1981" s="87"/>
      <c r="J1981" s="87"/>
      <c r="K1981" s="87"/>
      <c r="L1981" s="87"/>
      <c r="M1981" s="87"/>
      <c r="N1981" s="87"/>
      <c r="O1981" s="87"/>
      <c r="P1981" s="87"/>
      <c r="Q1981" s="87"/>
      <c r="R1981" s="87"/>
      <c r="S1981" s="87"/>
      <c r="T1981" s="87"/>
      <c r="U1981" s="87"/>
      <c r="V1981" s="87"/>
      <c r="W1981" s="87"/>
      <c r="X1981" s="87"/>
      <c r="Y1981" s="87"/>
      <c r="Z1981" s="87"/>
      <c r="AA1981" s="87"/>
      <c r="AB1981" s="87"/>
      <c r="AC1981" s="87"/>
      <c r="AD1981" s="87"/>
      <c r="AE1981" s="87"/>
      <c r="AF1981" s="87"/>
      <c r="AG1981" s="87"/>
      <c r="AH1981" s="87"/>
      <c r="AI1981" s="87"/>
      <c r="AJ1981" s="87"/>
      <c r="AK1981" s="87"/>
      <c r="AL1981" s="87"/>
      <c r="AM1981" s="87"/>
      <c r="AN1981" s="87"/>
      <c r="AO1981" s="87"/>
      <c r="AP1981" s="87"/>
      <c r="AQ1981" s="87"/>
      <c r="AR1981" s="87"/>
      <c r="AS1981" s="87"/>
      <c r="AT1981" s="87"/>
      <c r="AU1981" s="87"/>
      <c r="AV1981" s="87"/>
      <c r="AW1981" s="87"/>
      <c r="AX1981" s="87"/>
      <c r="AY1981" s="87"/>
      <c r="AZ1981" s="87"/>
      <c r="BA1981" s="87"/>
      <c r="BB1981" s="87"/>
      <c r="BC1981" s="87"/>
      <c r="BD1981" s="87"/>
      <c r="BE1981" s="87"/>
      <c r="BF1981" s="87"/>
      <c r="BG1981" s="87"/>
      <c r="BH1981" s="87"/>
      <c r="BI1981" s="87"/>
      <c r="BJ1981" s="87"/>
      <c r="BK1981" s="87"/>
      <c r="BL1981" s="87"/>
      <c r="BM1981" s="87"/>
      <c r="BN1981" s="87"/>
      <c r="BO1981" s="87"/>
      <c r="BP1981" s="87"/>
      <c r="BQ1981" s="87"/>
      <c r="BR1981" s="87"/>
      <c r="BS1981" s="63"/>
    </row>
    <row r="1982" spans="4:71" s="64" customFormat="1" ht="9.75" customHeight="1" x14ac:dyDescent="0.3">
      <c r="D1982" s="87"/>
      <c r="E1982" s="87"/>
      <c r="F1982" s="87"/>
      <c r="G1982" s="87"/>
      <c r="H1982" s="87"/>
      <c r="I1982" s="87"/>
      <c r="J1982" s="87"/>
      <c r="K1982" s="87"/>
      <c r="L1982" s="87"/>
      <c r="M1982" s="87"/>
      <c r="N1982" s="87"/>
      <c r="O1982" s="87"/>
      <c r="P1982" s="87"/>
      <c r="Q1982" s="87"/>
      <c r="R1982" s="87"/>
      <c r="S1982" s="87"/>
      <c r="T1982" s="87"/>
      <c r="U1982" s="87"/>
      <c r="V1982" s="87"/>
      <c r="W1982" s="87"/>
      <c r="X1982" s="87"/>
      <c r="Y1982" s="87"/>
      <c r="Z1982" s="87"/>
      <c r="AA1982" s="87"/>
      <c r="AB1982" s="87"/>
      <c r="AC1982" s="87"/>
      <c r="AD1982" s="87"/>
      <c r="AE1982" s="87"/>
      <c r="AF1982" s="87"/>
      <c r="AG1982" s="87"/>
      <c r="AH1982" s="87"/>
      <c r="AI1982" s="87"/>
      <c r="AJ1982" s="87"/>
      <c r="AK1982" s="87"/>
      <c r="AL1982" s="87"/>
      <c r="AM1982" s="87"/>
      <c r="AN1982" s="87"/>
      <c r="AO1982" s="87"/>
      <c r="AP1982" s="87"/>
      <c r="AQ1982" s="87"/>
      <c r="AR1982" s="87"/>
      <c r="AS1982" s="87"/>
      <c r="AT1982" s="87"/>
      <c r="AU1982" s="87"/>
      <c r="AV1982" s="87"/>
      <c r="AW1982" s="87"/>
      <c r="AX1982" s="87"/>
      <c r="AY1982" s="87"/>
      <c r="AZ1982" s="87"/>
      <c r="BA1982" s="87"/>
      <c r="BB1982" s="87"/>
      <c r="BC1982" s="87"/>
      <c r="BD1982" s="87"/>
      <c r="BE1982" s="87"/>
      <c r="BF1982" s="87"/>
      <c r="BG1982" s="87"/>
      <c r="BH1982" s="87"/>
      <c r="BI1982" s="87"/>
      <c r="BJ1982" s="87"/>
      <c r="BK1982" s="87"/>
      <c r="BL1982" s="87"/>
      <c r="BM1982" s="87"/>
      <c r="BN1982" s="87"/>
      <c r="BO1982" s="87"/>
      <c r="BP1982" s="87"/>
      <c r="BQ1982" s="87"/>
      <c r="BR1982" s="87"/>
      <c r="BS1982" s="63"/>
    </row>
    <row r="1983" spans="4:71" s="64" customFormat="1" ht="9.75" customHeight="1" x14ac:dyDescent="0.3">
      <c r="D1983" s="87"/>
      <c r="E1983" s="87"/>
      <c r="F1983" s="87"/>
      <c r="G1983" s="87"/>
      <c r="H1983" s="87"/>
      <c r="I1983" s="87"/>
      <c r="J1983" s="87"/>
      <c r="K1983" s="87"/>
      <c r="L1983" s="87"/>
      <c r="M1983" s="87"/>
      <c r="N1983" s="87"/>
      <c r="O1983" s="87"/>
      <c r="P1983" s="87"/>
      <c r="Q1983" s="87"/>
      <c r="R1983" s="87"/>
      <c r="S1983" s="87"/>
      <c r="T1983" s="87"/>
      <c r="U1983" s="87"/>
      <c r="V1983" s="87"/>
      <c r="W1983" s="87"/>
      <c r="X1983" s="87"/>
      <c r="Y1983" s="87"/>
      <c r="Z1983" s="87"/>
      <c r="AA1983" s="87"/>
      <c r="AB1983" s="87"/>
      <c r="AC1983" s="87"/>
      <c r="AD1983" s="87"/>
      <c r="AE1983" s="87"/>
      <c r="AF1983" s="87"/>
      <c r="AG1983" s="87"/>
      <c r="AH1983" s="87"/>
      <c r="AI1983" s="87"/>
      <c r="AJ1983" s="87"/>
      <c r="AK1983" s="87"/>
      <c r="AL1983" s="87"/>
      <c r="AM1983" s="87"/>
      <c r="AN1983" s="87"/>
      <c r="AO1983" s="87"/>
      <c r="AP1983" s="87"/>
      <c r="AQ1983" s="87"/>
      <c r="AR1983" s="87"/>
      <c r="AS1983" s="87"/>
      <c r="AT1983" s="87"/>
      <c r="AU1983" s="87"/>
      <c r="AV1983" s="87"/>
      <c r="AW1983" s="87"/>
      <c r="AX1983" s="87"/>
      <c r="AY1983" s="87"/>
      <c r="AZ1983" s="87"/>
      <c r="BA1983" s="87"/>
      <c r="BB1983" s="87"/>
      <c r="BC1983" s="87"/>
      <c r="BD1983" s="87"/>
      <c r="BE1983" s="87"/>
      <c r="BF1983" s="87"/>
      <c r="BG1983" s="87"/>
      <c r="BH1983" s="87"/>
      <c r="BI1983" s="87"/>
      <c r="BJ1983" s="87"/>
      <c r="BK1983" s="87"/>
      <c r="BL1983" s="87"/>
      <c r="BM1983" s="87"/>
      <c r="BN1983" s="87"/>
      <c r="BO1983" s="87"/>
      <c r="BP1983" s="87"/>
      <c r="BQ1983" s="87"/>
      <c r="BR1983" s="87"/>
      <c r="BS1983" s="63"/>
    </row>
    <row r="1984" spans="4:71" s="64" customFormat="1" ht="9.75" customHeight="1" x14ac:dyDescent="0.3">
      <c r="D1984" s="87"/>
      <c r="E1984" s="87"/>
      <c r="F1984" s="87"/>
      <c r="G1984" s="87"/>
      <c r="H1984" s="87"/>
      <c r="I1984" s="87"/>
      <c r="J1984" s="87"/>
      <c r="K1984" s="87"/>
      <c r="L1984" s="87"/>
      <c r="M1984" s="87"/>
      <c r="N1984" s="87"/>
      <c r="O1984" s="87"/>
      <c r="P1984" s="87"/>
      <c r="Q1984" s="87"/>
      <c r="R1984" s="87"/>
      <c r="S1984" s="87"/>
      <c r="T1984" s="87"/>
      <c r="U1984" s="87"/>
      <c r="V1984" s="87"/>
      <c r="W1984" s="87"/>
      <c r="X1984" s="87"/>
      <c r="Y1984" s="87"/>
      <c r="Z1984" s="87"/>
      <c r="AA1984" s="87"/>
      <c r="AB1984" s="87"/>
      <c r="AC1984" s="87"/>
      <c r="AD1984" s="87"/>
      <c r="AE1984" s="87"/>
      <c r="AF1984" s="87"/>
      <c r="AG1984" s="87"/>
      <c r="AH1984" s="87"/>
      <c r="AI1984" s="87"/>
      <c r="AJ1984" s="87"/>
      <c r="AK1984" s="87"/>
      <c r="AL1984" s="87"/>
      <c r="AM1984" s="87"/>
      <c r="AN1984" s="87"/>
      <c r="AO1984" s="87"/>
      <c r="AP1984" s="87"/>
      <c r="AQ1984" s="87"/>
      <c r="AR1984" s="87"/>
      <c r="AS1984" s="87"/>
      <c r="AT1984" s="87"/>
      <c r="AU1984" s="87"/>
      <c r="AV1984" s="87"/>
      <c r="AW1984" s="87"/>
      <c r="AX1984" s="87"/>
      <c r="AY1984" s="87"/>
      <c r="AZ1984" s="87"/>
      <c r="BA1984" s="87"/>
      <c r="BB1984" s="87"/>
      <c r="BC1984" s="87"/>
      <c r="BD1984" s="87"/>
      <c r="BE1984" s="87"/>
      <c r="BF1984" s="87"/>
      <c r="BG1984" s="87"/>
      <c r="BH1984" s="87"/>
      <c r="BI1984" s="87"/>
      <c r="BJ1984" s="87"/>
      <c r="BK1984" s="87"/>
      <c r="BL1984" s="87"/>
      <c r="BM1984" s="87"/>
      <c r="BN1984" s="87"/>
      <c r="BO1984" s="87"/>
      <c r="BP1984" s="87"/>
      <c r="BQ1984" s="87"/>
      <c r="BR1984" s="87"/>
      <c r="BS1984" s="63"/>
    </row>
    <row r="1985" spans="4:71" s="64" customFormat="1" ht="9.75" customHeight="1" x14ac:dyDescent="0.3">
      <c r="D1985" s="87"/>
      <c r="E1985" s="87"/>
      <c r="F1985" s="87"/>
      <c r="G1985" s="87"/>
      <c r="H1985" s="87"/>
      <c r="I1985" s="87"/>
      <c r="J1985" s="87"/>
      <c r="K1985" s="87"/>
      <c r="L1985" s="87"/>
      <c r="M1985" s="87"/>
      <c r="N1985" s="87"/>
      <c r="O1985" s="87"/>
      <c r="P1985" s="87"/>
      <c r="Q1985" s="87"/>
      <c r="R1985" s="87"/>
      <c r="S1985" s="87"/>
      <c r="T1985" s="87"/>
      <c r="U1985" s="87"/>
      <c r="V1985" s="87"/>
      <c r="W1985" s="87"/>
      <c r="X1985" s="87"/>
      <c r="Y1985" s="87"/>
      <c r="Z1985" s="87"/>
      <c r="AA1985" s="87"/>
      <c r="AB1985" s="87"/>
      <c r="AC1985" s="87"/>
      <c r="AD1985" s="87"/>
      <c r="AE1985" s="87"/>
      <c r="AF1985" s="87"/>
      <c r="AG1985" s="87"/>
      <c r="AH1985" s="87"/>
      <c r="AI1985" s="87"/>
      <c r="AJ1985" s="87"/>
      <c r="AK1985" s="87"/>
      <c r="AL1985" s="87"/>
      <c r="AM1985" s="87"/>
      <c r="AN1985" s="87"/>
      <c r="AO1985" s="87"/>
      <c r="AP1985" s="87"/>
      <c r="AQ1985" s="87"/>
      <c r="AR1985" s="87"/>
      <c r="AS1985" s="87"/>
      <c r="AT1985" s="87"/>
      <c r="AU1985" s="87"/>
      <c r="AV1985" s="87"/>
      <c r="AW1985" s="87"/>
      <c r="AX1985" s="87"/>
      <c r="AY1985" s="87"/>
      <c r="AZ1985" s="87"/>
      <c r="BA1985" s="87"/>
      <c r="BB1985" s="87"/>
      <c r="BC1985" s="87"/>
      <c r="BD1985" s="87"/>
      <c r="BE1985" s="87"/>
      <c r="BF1985" s="87"/>
      <c r="BG1985" s="87"/>
      <c r="BH1985" s="87"/>
      <c r="BI1985" s="87"/>
      <c r="BJ1985" s="87"/>
      <c r="BK1985" s="87"/>
      <c r="BL1985" s="87"/>
      <c r="BM1985" s="87"/>
      <c r="BN1985" s="87"/>
      <c r="BO1985" s="87"/>
      <c r="BP1985" s="87"/>
      <c r="BQ1985" s="87"/>
      <c r="BR1985" s="87"/>
      <c r="BS1985" s="63"/>
    </row>
    <row r="1986" spans="4:71" s="64" customFormat="1" ht="9.75" customHeight="1" x14ac:dyDescent="0.3">
      <c r="D1986" s="87"/>
      <c r="E1986" s="87"/>
      <c r="F1986" s="87"/>
      <c r="G1986" s="87"/>
      <c r="H1986" s="87"/>
      <c r="I1986" s="87"/>
      <c r="J1986" s="87"/>
      <c r="K1986" s="87"/>
      <c r="L1986" s="87"/>
      <c r="M1986" s="87"/>
      <c r="N1986" s="87"/>
      <c r="O1986" s="87"/>
      <c r="P1986" s="87"/>
      <c r="Q1986" s="87"/>
      <c r="R1986" s="87"/>
      <c r="S1986" s="87"/>
      <c r="T1986" s="87"/>
      <c r="U1986" s="87"/>
      <c r="V1986" s="87"/>
      <c r="W1986" s="87"/>
      <c r="X1986" s="87"/>
      <c r="Y1986" s="87"/>
      <c r="Z1986" s="87"/>
      <c r="AA1986" s="87"/>
      <c r="AB1986" s="87"/>
      <c r="AC1986" s="87"/>
      <c r="AD1986" s="87"/>
      <c r="AE1986" s="87"/>
      <c r="AF1986" s="87"/>
      <c r="AG1986" s="87"/>
      <c r="AH1986" s="87"/>
      <c r="AI1986" s="87"/>
      <c r="AJ1986" s="87"/>
      <c r="AK1986" s="87"/>
      <c r="AL1986" s="87"/>
      <c r="AM1986" s="87"/>
      <c r="AN1986" s="87"/>
      <c r="AO1986" s="87"/>
      <c r="AP1986" s="87"/>
      <c r="AQ1986" s="87"/>
      <c r="AR1986" s="87"/>
      <c r="AS1986" s="87"/>
      <c r="AT1986" s="87"/>
      <c r="AU1986" s="87"/>
      <c r="AV1986" s="87"/>
      <c r="AW1986" s="87"/>
      <c r="AX1986" s="87"/>
      <c r="AY1986" s="87"/>
      <c r="AZ1986" s="87"/>
      <c r="BA1986" s="87"/>
      <c r="BB1986" s="87"/>
      <c r="BC1986" s="87"/>
      <c r="BD1986" s="87"/>
      <c r="BE1986" s="87"/>
      <c r="BF1986" s="87"/>
      <c r="BG1986" s="87"/>
      <c r="BH1986" s="87"/>
      <c r="BI1986" s="87"/>
      <c r="BJ1986" s="87"/>
      <c r="BK1986" s="87"/>
      <c r="BL1986" s="87"/>
      <c r="BM1986" s="87"/>
      <c r="BN1986" s="87"/>
      <c r="BO1986" s="87"/>
      <c r="BP1986" s="87"/>
      <c r="BQ1986" s="87"/>
      <c r="BR1986" s="87"/>
      <c r="BS1986" s="63"/>
    </row>
    <row r="1987" spans="4:71" s="64" customFormat="1" ht="9.75" customHeight="1" x14ac:dyDescent="0.3">
      <c r="D1987" s="87"/>
      <c r="E1987" s="87"/>
      <c r="F1987" s="87"/>
      <c r="G1987" s="87"/>
      <c r="H1987" s="87"/>
      <c r="I1987" s="87"/>
      <c r="J1987" s="87"/>
      <c r="K1987" s="87"/>
      <c r="L1987" s="87"/>
      <c r="M1987" s="87"/>
      <c r="N1987" s="87"/>
      <c r="O1987" s="87"/>
      <c r="P1987" s="87"/>
      <c r="Q1987" s="87"/>
      <c r="R1987" s="87"/>
      <c r="S1987" s="87"/>
      <c r="T1987" s="87"/>
      <c r="U1987" s="87"/>
      <c r="V1987" s="87"/>
      <c r="W1987" s="87"/>
      <c r="X1987" s="87"/>
      <c r="Y1987" s="87"/>
      <c r="Z1987" s="87"/>
      <c r="AA1987" s="87"/>
      <c r="AB1987" s="87"/>
      <c r="AC1987" s="87"/>
      <c r="AD1987" s="87"/>
      <c r="AE1987" s="87"/>
      <c r="AF1987" s="87"/>
      <c r="AG1987" s="87"/>
      <c r="AH1987" s="87"/>
      <c r="AI1987" s="87"/>
      <c r="AJ1987" s="87"/>
      <c r="AK1987" s="87"/>
      <c r="AL1987" s="87"/>
      <c r="AM1987" s="87"/>
      <c r="AN1987" s="87"/>
      <c r="AO1987" s="87"/>
      <c r="AP1987" s="87"/>
      <c r="AQ1987" s="87"/>
      <c r="AR1987" s="87"/>
      <c r="AS1987" s="87"/>
      <c r="AT1987" s="87"/>
      <c r="AU1987" s="87"/>
      <c r="AV1987" s="87"/>
      <c r="AW1987" s="87"/>
      <c r="AX1987" s="87"/>
      <c r="AY1987" s="87"/>
      <c r="AZ1987" s="87"/>
      <c r="BA1987" s="87"/>
      <c r="BB1987" s="87"/>
      <c r="BC1987" s="87"/>
      <c r="BD1987" s="87"/>
      <c r="BE1987" s="87"/>
      <c r="BF1987" s="87"/>
      <c r="BG1987" s="87"/>
      <c r="BH1987" s="87"/>
      <c r="BI1987" s="87"/>
      <c r="BJ1987" s="87"/>
      <c r="BK1987" s="87"/>
      <c r="BL1987" s="87"/>
      <c r="BM1987" s="87"/>
      <c r="BN1987" s="87"/>
      <c r="BO1987" s="87"/>
      <c r="BP1987" s="87"/>
      <c r="BQ1987" s="87"/>
      <c r="BR1987" s="87"/>
      <c r="BS1987" s="63"/>
    </row>
    <row r="1988" spans="4:71" s="64" customFormat="1" ht="9.75" customHeight="1" x14ac:dyDescent="0.3">
      <c r="D1988" s="87"/>
      <c r="E1988" s="87"/>
      <c r="F1988" s="87"/>
      <c r="G1988" s="87"/>
      <c r="H1988" s="87"/>
      <c r="I1988" s="87"/>
      <c r="J1988" s="87"/>
      <c r="K1988" s="87"/>
      <c r="L1988" s="87"/>
      <c r="M1988" s="87"/>
      <c r="N1988" s="87"/>
      <c r="O1988" s="87"/>
      <c r="P1988" s="87"/>
      <c r="Q1988" s="87"/>
      <c r="R1988" s="87"/>
      <c r="S1988" s="87"/>
      <c r="T1988" s="87"/>
      <c r="U1988" s="87"/>
      <c r="V1988" s="87"/>
      <c r="W1988" s="87"/>
      <c r="X1988" s="87"/>
      <c r="Y1988" s="87"/>
      <c r="Z1988" s="87"/>
      <c r="AA1988" s="87"/>
      <c r="AB1988" s="87"/>
      <c r="AC1988" s="87"/>
      <c r="AD1988" s="87"/>
      <c r="AE1988" s="87"/>
      <c r="AF1988" s="87"/>
      <c r="AG1988" s="87"/>
      <c r="AH1988" s="87"/>
      <c r="AI1988" s="87"/>
      <c r="AJ1988" s="87"/>
      <c r="AK1988" s="87"/>
      <c r="AL1988" s="87"/>
      <c r="AM1988" s="87"/>
      <c r="AN1988" s="87"/>
      <c r="AO1988" s="87"/>
      <c r="AP1988" s="87"/>
      <c r="AQ1988" s="87"/>
      <c r="AR1988" s="87"/>
      <c r="AS1988" s="87"/>
      <c r="AT1988" s="87"/>
      <c r="AU1988" s="87"/>
      <c r="AV1988" s="87"/>
      <c r="AW1988" s="87"/>
      <c r="AX1988" s="87"/>
      <c r="AY1988" s="87"/>
      <c r="AZ1988" s="87"/>
      <c r="BA1988" s="87"/>
      <c r="BB1988" s="87"/>
      <c r="BC1988" s="87"/>
      <c r="BD1988" s="87"/>
      <c r="BE1988" s="87"/>
      <c r="BF1988" s="87"/>
      <c r="BG1988" s="87"/>
      <c r="BH1988" s="87"/>
      <c r="BI1988" s="87"/>
      <c r="BJ1988" s="87"/>
      <c r="BK1988" s="87"/>
      <c r="BL1988" s="87"/>
      <c r="BM1988" s="87"/>
      <c r="BN1988" s="87"/>
      <c r="BO1988" s="87"/>
      <c r="BP1988" s="87"/>
      <c r="BQ1988" s="87"/>
      <c r="BR1988" s="87"/>
      <c r="BS1988" s="63"/>
    </row>
    <row r="1989" spans="4:71" s="64" customFormat="1" ht="9.75" customHeight="1" x14ac:dyDescent="0.3">
      <c r="D1989" s="87"/>
      <c r="E1989" s="87"/>
      <c r="F1989" s="87"/>
      <c r="G1989" s="87"/>
      <c r="H1989" s="87"/>
      <c r="I1989" s="87"/>
      <c r="J1989" s="87"/>
      <c r="K1989" s="87"/>
      <c r="L1989" s="87"/>
      <c r="M1989" s="87"/>
      <c r="N1989" s="87"/>
      <c r="O1989" s="87"/>
      <c r="P1989" s="87"/>
      <c r="Q1989" s="87"/>
      <c r="R1989" s="87"/>
      <c r="S1989" s="87"/>
      <c r="T1989" s="87"/>
      <c r="U1989" s="87"/>
      <c r="V1989" s="87"/>
      <c r="W1989" s="87"/>
      <c r="X1989" s="87"/>
      <c r="Y1989" s="87"/>
      <c r="Z1989" s="87"/>
      <c r="AA1989" s="87"/>
      <c r="AB1989" s="87"/>
      <c r="AC1989" s="87"/>
      <c r="AD1989" s="87"/>
      <c r="AE1989" s="87"/>
      <c r="AF1989" s="87"/>
      <c r="AG1989" s="87"/>
      <c r="AH1989" s="87"/>
      <c r="AI1989" s="87"/>
      <c r="AJ1989" s="87"/>
      <c r="AK1989" s="87"/>
      <c r="AL1989" s="87"/>
      <c r="AM1989" s="87"/>
      <c r="AN1989" s="87"/>
      <c r="AO1989" s="87"/>
      <c r="AP1989" s="87"/>
      <c r="AQ1989" s="87"/>
      <c r="AR1989" s="87"/>
      <c r="AS1989" s="87"/>
      <c r="AT1989" s="87"/>
      <c r="AU1989" s="87"/>
      <c r="AV1989" s="87"/>
      <c r="AW1989" s="87"/>
      <c r="AX1989" s="87"/>
      <c r="AY1989" s="87"/>
      <c r="AZ1989" s="87"/>
      <c r="BA1989" s="87"/>
      <c r="BB1989" s="87"/>
      <c r="BC1989" s="87"/>
      <c r="BD1989" s="87"/>
      <c r="BE1989" s="87"/>
      <c r="BF1989" s="87"/>
      <c r="BG1989" s="87"/>
      <c r="BH1989" s="87"/>
      <c r="BI1989" s="87"/>
      <c r="BJ1989" s="87"/>
      <c r="BK1989" s="87"/>
      <c r="BL1989" s="87"/>
      <c r="BM1989" s="87"/>
      <c r="BN1989" s="87"/>
      <c r="BO1989" s="87"/>
      <c r="BP1989" s="87"/>
      <c r="BQ1989" s="87"/>
      <c r="BR1989" s="87"/>
      <c r="BS1989" s="63"/>
    </row>
    <row r="1990" spans="4:71" s="64" customFormat="1" ht="9.75" customHeight="1" x14ac:dyDescent="0.3">
      <c r="D1990" s="87"/>
      <c r="E1990" s="87"/>
      <c r="F1990" s="87"/>
      <c r="G1990" s="87"/>
      <c r="H1990" s="87"/>
      <c r="I1990" s="87"/>
      <c r="J1990" s="87"/>
      <c r="K1990" s="87"/>
      <c r="L1990" s="87"/>
      <c r="M1990" s="87"/>
      <c r="N1990" s="87"/>
      <c r="O1990" s="87"/>
      <c r="P1990" s="87"/>
      <c r="Q1990" s="87"/>
      <c r="R1990" s="87"/>
      <c r="S1990" s="87"/>
      <c r="T1990" s="87"/>
      <c r="U1990" s="87"/>
      <c r="V1990" s="87"/>
      <c r="W1990" s="87"/>
      <c r="X1990" s="87"/>
      <c r="Y1990" s="87"/>
      <c r="Z1990" s="87"/>
      <c r="AA1990" s="87"/>
      <c r="AB1990" s="87"/>
      <c r="AC1990" s="87"/>
      <c r="AD1990" s="87"/>
      <c r="AE1990" s="87"/>
      <c r="AF1990" s="87"/>
      <c r="AG1990" s="87"/>
      <c r="AH1990" s="87"/>
      <c r="AI1990" s="87"/>
      <c r="AJ1990" s="87"/>
      <c r="AK1990" s="87"/>
      <c r="AL1990" s="87"/>
      <c r="AM1990" s="87"/>
      <c r="AN1990" s="87"/>
      <c r="AO1990" s="87"/>
      <c r="AP1990" s="87"/>
      <c r="AQ1990" s="87"/>
      <c r="AR1990" s="87"/>
      <c r="AS1990" s="87"/>
      <c r="AT1990" s="87"/>
      <c r="AU1990" s="87"/>
      <c r="AV1990" s="87"/>
      <c r="AW1990" s="87"/>
      <c r="AX1990" s="87"/>
      <c r="AY1990" s="87"/>
      <c r="AZ1990" s="87"/>
      <c r="BA1990" s="87"/>
      <c r="BB1990" s="87"/>
      <c r="BC1990" s="87"/>
      <c r="BD1990" s="87"/>
      <c r="BE1990" s="87"/>
      <c r="BF1990" s="87"/>
      <c r="BG1990" s="87"/>
      <c r="BH1990" s="87"/>
      <c r="BI1990" s="87"/>
      <c r="BJ1990" s="87"/>
      <c r="BK1990" s="87"/>
      <c r="BL1990" s="87"/>
      <c r="BM1990" s="87"/>
      <c r="BN1990" s="87"/>
      <c r="BO1990" s="87"/>
      <c r="BP1990" s="87"/>
      <c r="BQ1990" s="87"/>
      <c r="BR1990" s="87"/>
      <c r="BS1990" s="63"/>
    </row>
    <row r="1991" spans="4:71" s="64" customFormat="1" ht="9.75" customHeight="1" x14ac:dyDescent="0.3">
      <c r="D1991" s="87"/>
      <c r="E1991" s="87"/>
      <c r="F1991" s="87"/>
      <c r="G1991" s="87"/>
      <c r="H1991" s="87"/>
      <c r="I1991" s="87"/>
      <c r="J1991" s="87"/>
      <c r="K1991" s="87"/>
      <c r="L1991" s="87"/>
      <c r="M1991" s="87"/>
      <c r="N1991" s="87"/>
      <c r="O1991" s="87"/>
      <c r="P1991" s="87"/>
      <c r="Q1991" s="87"/>
      <c r="R1991" s="87"/>
      <c r="S1991" s="87"/>
      <c r="T1991" s="87"/>
      <c r="U1991" s="87"/>
      <c r="V1991" s="87"/>
      <c r="W1991" s="87"/>
      <c r="X1991" s="87"/>
      <c r="Y1991" s="87"/>
      <c r="Z1991" s="87"/>
      <c r="AA1991" s="87"/>
      <c r="AB1991" s="87"/>
      <c r="AC1991" s="87"/>
      <c r="AD1991" s="87"/>
      <c r="AE1991" s="87"/>
      <c r="AF1991" s="87"/>
      <c r="AG1991" s="87"/>
      <c r="AH1991" s="87"/>
      <c r="AI1991" s="87"/>
      <c r="AJ1991" s="87"/>
      <c r="AK1991" s="87"/>
      <c r="AL1991" s="87"/>
      <c r="AM1991" s="87"/>
      <c r="AN1991" s="87"/>
      <c r="AO1991" s="87"/>
      <c r="AP1991" s="87"/>
      <c r="AQ1991" s="87"/>
      <c r="AR1991" s="87"/>
      <c r="AS1991" s="87"/>
      <c r="AT1991" s="87"/>
      <c r="AU1991" s="87"/>
      <c r="AV1991" s="87"/>
      <c r="AW1991" s="87"/>
      <c r="AX1991" s="87"/>
      <c r="AY1991" s="87"/>
      <c r="AZ1991" s="87"/>
      <c r="BA1991" s="87"/>
      <c r="BB1991" s="87"/>
      <c r="BC1991" s="87"/>
      <c r="BD1991" s="87"/>
      <c r="BE1991" s="87"/>
      <c r="BF1991" s="87"/>
      <c r="BG1991" s="87"/>
      <c r="BH1991" s="87"/>
      <c r="BI1991" s="87"/>
      <c r="BJ1991" s="87"/>
      <c r="BK1991" s="87"/>
      <c r="BL1991" s="87"/>
      <c r="BM1991" s="87"/>
      <c r="BN1991" s="87"/>
      <c r="BO1991" s="87"/>
      <c r="BP1991" s="87"/>
      <c r="BQ1991" s="87"/>
      <c r="BR1991" s="87"/>
      <c r="BS1991" s="63"/>
    </row>
    <row r="1992" spans="4:71" s="64" customFormat="1" ht="9.75" customHeight="1" x14ac:dyDescent="0.3">
      <c r="D1992" s="87"/>
      <c r="E1992" s="87"/>
      <c r="F1992" s="87"/>
      <c r="G1992" s="87"/>
      <c r="H1992" s="87"/>
      <c r="I1992" s="87"/>
      <c r="J1992" s="87"/>
      <c r="K1992" s="87"/>
      <c r="L1992" s="87"/>
      <c r="M1992" s="87"/>
      <c r="N1992" s="87"/>
      <c r="O1992" s="87"/>
      <c r="P1992" s="87"/>
      <c r="Q1992" s="87"/>
      <c r="R1992" s="87"/>
      <c r="S1992" s="87"/>
      <c r="T1992" s="87"/>
      <c r="U1992" s="87"/>
      <c r="V1992" s="87"/>
      <c r="W1992" s="87"/>
      <c r="X1992" s="87"/>
      <c r="Y1992" s="87"/>
      <c r="Z1992" s="87"/>
      <c r="AA1992" s="87"/>
      <c r="AB1992" s="87"/>
      <c r="AC1992" s="87"/>
      <c r="AD1992" s="87"/>
      <c r="AE1992" s="87"/>
      <c r="AF1992" s="87"/>
      <c r="AG1992" s="87"/>
      <c r="AH1992" s="87"/>
      <c r="AI1992" s="87"/>
      <c r="AJ1992" s="87"/>
      <c r="AK1992" s="87"/>
      <c r="AL1992" s="87"/>
      <c r="AM1992" s="87"/>
      <c r="AN1992" s="87"/>
      <c r="AO1992" s="87"/>
      <c r="AP1992" s="87"/>
      <c r="AQ1992" s="87"/>
      <c r="AR1992" s="87"/>
      <c r="AS1992" s="87"/>
      <c r="AT1992" s="87"/>
      <c r="AU1992" s="87"/>
      <c r="AV1992" s="87"/>
      <c r="AW1992" s="87"/>
      <c r="AX1992" s="87"/>
      <c r="AY1992" s="87"/>
      <c r="AZ1992" s="87"/>
      <c r="BA1992" s="87"/>
      <c r="BB1992" s="87"/>
      <c r="BC1992" s="87"/>
      <c r="BD1992" s="87"/>
      <c r="BE1992" s="87"/>
      <c r="BF1992" s="87"/>
      <c r="BG1992" s="87"/>
      <c r="BH1992" s="87"/>
      <c r="BI1992" s="87"/>
      <c r="BJ1992" s="87"/>
      <c r="BK1992" s="87"/>
      <c r="BL1992" s="87"/>
      <c r="BM1992" s="87"/>
      <c r="BN1992" s="87"/>
      <c r="BO1992" s="87"/>
      <c r="BP1992" s="87"/>
      <c r="BQ1992" s="87"/>
      <c r="BR1992" s="87"/>
      <c r="BS1992" s="63"/>
    </row>
    <row r="1993" spans="4:71" s="64" customFormat="1" ht="9.75" customHeight="1" x14ac:dyDescent="0.3">
      <c r="D1993" s="87"/>
      <c r="E1993" s="87"/>
      <c r="F1993" s="87"/>
      <c r="G1993" s="87"/>
      <c r="H1993" s="87"/>
      <c r="I1993" s="87"/>
      <c r="J1993" s="87"/>
      <c r="K1993" s="87"/>
      <c r="L1993" s="87"/>
      <c r="M1993" s="87"/>
      <c r="N1993" s="87"/>
      <c r="O1993" s="87"/>
      <c r="P1993" s="87"/>
      <c r="Q1993" s="87"/>
      <c r="R1993" s="87"/>
      <c r="S1993" s="87"/>
      <c r="T1993" s="87"/>
      <c r="U1993" s="87"/>
      <c r="V1993" s="87"/>
      <c r="W1993" s="87"/>
      <c r="X1993" s="87"/>
      <c r="Y1993" s="87"/>
      <c r="Z1993" s="87"/>
      <c r="AA1993" s="87"/>
      <c r="AB1993" s="87"/>
      <c r="AC1993" s="87"/>
      <c r="AD1993" s="87"/>
      <c r="AE1993" s="87"/>
      <c r="AF1993" s="87"/>
      <c r="AG1993" s="87"/>
      <c r="AH1993" s="87"/>
      <c r="AI1993" s="87"/>
      <c r="AJ1993" s="87"/>
      <c r="AK1993" s="87"/>
      <c r="AL1993" s="87"/>
      <c r="AM1993" s="87"/>
      <c r="AN1993" s="87"/>
      <c r="AO1993" s="87"/>
      <c r="AP1993" s="87"/>
      <c r="AQ1993" s="87"/>
      <c r="AR1993" s="87"/>
      <c r="AS1993" s="87"/>
      <c r="AT1993" s="87"/>
      <c r="AU1993" s="87"/>
      <c r="AV1993" s="87"/>
      <c r="AW1993" s="87"/>
      <c r="AX1993" s="87"/>
      <c r="AY1993" s="87"/>
      <c r="AZ1993" s="87"/>
      <c r="BA1993" s="87"/>
      <c r="BB1993" s="87"/>
      <c r="BC1993" s="87"/>
      <c r="BD1993" s="87"/>
      <c r="BE1993" s="87"/>
      <c r="BF1993" s="87"/>
      <c r="BG1993" s="87"/>
      <c r="BH1993" s="87"/>
      <c r="BI1993" s="87"/>
      <c r="BJ1993" s="87"/>
      <c r="BK1993" s="87"/>
      <c r="BL1993" s="87"/>
      <c r="BM1993" s="87"/>
      <c r="BN1993" s="87"/>
      <c r="BO1993" s="87"/>
      <c r="BP1993" s="87"/>
      <c r="BQ1993" s="87"/>
      <c r="BR1993" s="87"/>
      <c r="BS1993" s="63"/>
    </row>
    <row r="1994" spans="4:71" s="64" customFormat="1" ht="9.75" customHeight="1" x14ac:dyDescent="0.3">
      <c r="D1994" s="87"/>
      <c r="E1994" s="87"/>
      <c r="F1994" s="87"/>
      <c r="G1994" s="87"/>
      <c r="H1994" s="87"/>
      <c r="I1994" s="87"/>
      <c r="J1994" s="87"/>
      <c r="K1994" s="87"/>
      <c r="L1994" s="87"/>
      <c r="M1994" s="87"/>
      <c r="N1994" s="87"/>
      <c r="O1994" s="87"/>
      <c r="P1994" s="87"/>
      <c r="Q1994" s="87"/>
      <c r="R1994" s="87"/>
      <c r="S1994" s="87"/>
      <c r="T1994" s="87"/>
      <c r="U1994" s="87"/>
      <c r="V1994" s="87"/>
      <c r="W1994" s="87"/>
      <c r="X1994" s="87"/>
      <c r="Y1994" s="87"/>
      <c r="Z1994" s="87"/>
      <c r="AA1994" s="87"/>
      <c r="AB1994" s="87"/>
      <c r="AC1994" s="87"/>
      <c r="AD1994" s="87"/>
      <c r="AE1994" s="87"/>
      <c r="AF1994" s="87"/>
      <c r="AG1994" s="87"/>
      <c r="AH1994" s="87"/>
      <c r="AI1994" s="87"/>
      <c r="AJ1994" s="87"/>
      <c r="AK1994" s="87"/>
      <c r="AL1994" s="87"/>
      <c r="AM1994" s="87"/>
      <c r="AN1994" s="87"/>
      <c r="AO1994" s="87"/>
      <c r="AP1994" s="87"/>
      <c r="AQ1994" s="87"/>
      <c r="AR1994" s="87"/>
      <c r="AS1994" s="87"/>
      <c r="AT1994" s="87"/>
      <c r="AU1994" s="87"/>
      <c r="AV1994" s="87"/>
      <c r="AW1994" s="87"/>
      <c r="AX1994" s="87"/>
      <c r="AY1994" s="87"/>
      <c r="AZ1994" s="87"/>
      <c r="BA1994" s="87"/>
      <c r="BB1994" s="87"/>
      <c r="BC1994" s="87"/>
      <c r="BD1994" s="87"/>
      <c r="BE1994" s="87"/>
      <c r="BF1994" s="87"/>
      <c r="BG1994" s="87"/>
      <c r="BH1994" s="87"/>
      <c r="BI1994" s="87"/>
      <c r="BJ1994" s="87"/>
      <c r="BK1994" s="87"/>
      <c r="BL1994" s="87"/>
      <c r="BM1994" s="87"/>
      <c r="BN1994" s="87"/>
      <c r="BO1994" s="87"/>
      <c r="BP1994" s="87"/>
      <c r="BQ1994" s="87"/>
      <c r="BR1994" s="87"/>
      <c r="BS1994" s="63"/>
    </row>
    <row r="1995" spans="4:71" s="64" customFormat="1" ht="9.75" customHeight="1" x14ac:dyDescent="0.3">
      <c r="D1995" s="87"/>
      <c r="E1995" s="87"/>
      <c r="F1995" s="87"/>
      <c r="G1995" s="87"/>
      <c r="H1995" s="87"/>
      <c r="I1995" s="87"/>
      <c r="J1995" s="87"/>
      <c r="K1995" s="87"/>
      <c r="L1995" s="87"/>
      <c r="M1995" s="87"/>
      <c r="N1995" s="87"/>
      <c r="O1995" s="87"/>
      <c r="P1995" s="87"/>
      <c r="Q1995" s="87"/>
      <c r="R1995" s="87"/>
      <c r="S1995" s="87"/>
      <c r="T1995" s="87"/>
      <c r="U1995" s="87"/>
      <c r="V1995" s="87"/>
      <c r="W1995" s="87"/>
      <c r="X1995" s="87"/>
      <c r="Y1995" s="87"/>
      <c r="Z1995" s="87"/>
      <c r="AA1995" s="87"/>
      <c r="AB1995" s="87"/>
      <c r="AC1995" s="87"/>
      <c r="AD1995" s="87"/>
      <c r="AE1995" s="87"/>
      <c r="AF1995" s="87"/>
      <c r="AG1995" s="87"/>
      <c r="AH1995" s="87"/>
      <c r="AI1995" s="87"/>
      <c r="AJ1995" s="87"/>
      <c r="AK1995" s="87"/>
      <c r="AL1995" s="87"/>
      <c r="AM1995" s="87"/>
      <c r="AN1995" s="87"/>
      <c r="AO1995" s="87"/>
      <c r="AP1995" s="87"/>
      <c r="AQ1995" s="87"/>
      <c r="AR1995" s="87"/>
      <c r="AS1995" s="87"/>
      <c r="AT1995" s="87"/>
      <c r="AU1995" s="87"/>
      <c r="AV1995" s="87"/>
      <c r="AW1995" s="87"/>
      <c r="AX1995" s="87"/>
      <c r="AY1995" s="87"/>
      <c r="AZ1995" s="87"/>
      <c r="BA1995" s="87"/>
      <c r="BB1995" s="87"/>
      <c r="BC1995" s="87"/>
      <c r="BD1995" s="87"/>
      <c r="BE1995" s="87"/>
      <c r="BF1995" s="87"/>
      <c r="BG1995" s="87"/>
      <c r="BH1995" s="87"/>
      <c r="BI1995" s="87"/>
      <c r="BJ1995" s="87"/>
      <c r="BK1995" s="87"/>
      <c r="BL1995" s="87"/>
      <c r="BM1995" s="87"/>
      <c r="BN1995" s="87"/>
      <c r="BO1995" s="87"/>
      <c r="BP1995" s="87"/>
      <c r="BQ1995" s="87"/>
      <c r="BR1995" s="87"/>
      <c r="BS1995" s="63"/>
    </row>
    <row r="1996" spans="4:71" s="64" customFormat="1" ht="9.75" customHeight="1" x14ac:dyDescent="0.3">
      <c r="D1996" s="87"/>
      <c r="E1996" s="87"/>
      <c r="F1996" s="87"/>
      <c r="G1996" s="87"/>
      <c r="H1996" s="87"/>
      <c r="I1996" s="87"/>
      <c r="J1996" s="87"/>
      <c r="K1996" s="87"/>
      <c r="L1996" s="87"/>
      <c r="M1996" s="87"/>
      <c r="N1996" s="87"/>
      <c r="O1996" s="87"/>
      <c r="P1996" s="87"/>
      <c r="Q1996" s="87"/>
      <c r="R1996" s="87"/>
      <c r="S1996" s="87"/>
      <c r="T1996" s="87"/>
      <c r="U1996" s="87"/>
      <c r="V1996" s="87"/>
      <c r="W1996" s="87"/>
      <c r="X1996" s="87"/>
      <c r="Y1996" s="87"/>
      <c r="Z1996" s="87"/>
      <c r="AA1996" s="87"/>
      <c r="AB1996" s="87"/>
      <c r="AC1996" s="87"/>
      <c r="AD1996" s="87"/>
      <c r="AE1996" s="87"/>
      <c r="AF1996" s="87"/>
      <c r="AG1996" s="87"/>
      <c r="AH1996" s="87"/>
      <c r="AI1996" s="87"/>
      <c r="AJ1996" s="87"/>
      <c r="AK1996" s="87"/>
      <c r="AL1996" s="87"/>
      <c r="AM1996" s="87"/>
      <c r="AN1996" s="87"/>
      <c r="AO1996" s="87"/>
      <c r="AP1996" s="87"/>
      <c r="AQ1996" s="87"/>
      <c r="AR1996" s="87"/>
      <c r="AS1996" s="87"/>
      <c r="AT1996" s="87"/>
      <c r="AU1996" s="87"/>
      <c r="AV1996" s="87"/>
      <c r="AW1996" s="87"/>
      <c r="AX1996" s="87"/>
      <c r="AY1996" s="87"/>
      <c r="AZ1996" s="87"/>
      <c r="BA1996" s="87"/>
      <c r="BB1996" s="87"/>
      <c r="BC1996" s="87"/>
      <c r="BD1996" s="87"/>
      <c r="BE1996" s="87"/>
      <c r="BF1996" s="87"/>
      <c r="BG1996" s="87"/>
      <c r="BH1996" s="87"/>
      <c r="BI1996" s="87"/>
      <c r="BJ1996" s="87"/>
      <c r="BK1996" s="87"/>
      <c r="BL1996" s="87"/>
      <c r="BM1996" s="87"/>
      <c r="BN1996" s="87"/>
      <c r="BO1996" s="87"/>
      <c r="BP1996" s="87"/>
      <c r="BQ1996" s="87"/>
      <c r="BR1996" s="87"/>
      <c r="BS1996" s="63"/>
    </row>
    <row r="1997" spans="4:71" s="64" customFormat="1" ht="9.75" customHeight="1" x14ac:dyDescent="0.3">
      <c r="D1997" s="87"/>
      <c r="E1997" s="87"/>
      <c r="F1997" s="87"/>
      <c r="G1997" s="87"/>
      <c r="H1997" s="87"/>
      <c r="I1997" s="87"/>
      <c r="J1997" s="87"/>
      <c r="K1997" s="87"/>
      <c r="L1997" s="87"/>
      <c r="M1997" s="87"/>
      <c r="N1997" s="87"/>
      <c r="O1997" s="87"/>
      <c r="P1997" s="87"/>
      <c r="Q1997" s="87"/>
      <c r="R1997" s="87"/>
      <c r="S1997" s="87"/>
      <c r="T1997" s="87"/>
      <c r="U1997" s="87"/>
      <c r="V1997" s="87"/>
      <c r="W1997" s="87"/>
      <c r="X1997" s="87"/>
      <c r="Y1997" s="87"/>
      <c r="Z1997" s="87"/>
      <c r="AA1997" s="87"/>
      <c r="AB1997" s="87"/>
      <c r="AC1997" s="87"/>
      <c r="AD1997" s="87"/>
      <c r="AE1997" s="87"/>
      <c r="AF1997" s="87"/>
      <c r="AG1997" s="87"/>
      <c r="AH1997" s="87"/>
      <c r="AI1997" s="87"/>
      <c r="AJ1997" s="87"/>
      <c r="AK1997" s="87"/>
      <c r="AL1997" s="87"/>
      <c r="AM1997" s="87"/>
      <c r="AN1997" s="87"/>
      <c r="AO1997" s="87"/>
      <c r="AP1997" s="87"/>
      <c r="AQ1997" s="87"/>
      <c r="AR1997" s="87"/>
      <c r="AS1997" s="87"/>
      <c r="AT1997" s="87"/>
      <c r="AU1997" s="87"/>
      <c r="AV1997" s="87"/>
      <c r="AW1997" s="87"/>
      <c r="AX1997" s="87"/>
      <c r="AY1997" s="87"/>
      <c r="AZ1997" s="87"/>
      <c r="BA1997" s="87"/>
      <c r="BB1997" s="87"/>
      <c r="BC1997" s="87"/>
      <c r="BD1997" s="87"/>
      <c r="BE1997" s="87"/>
      <c r="BF1997" s="87"/>
      <c r="BG1997" s="87"/>
      <c r="BH1997" s="87"/>
      <c r="BI1997" s="87"/>
      <c r="BJ1997" s="87"/>
      <c r="BK1997" s="87"/>
      <c r="BL1997" s="87"/>
      <c r="BM1997" s="87"/>
      <c r="BN1997" s="87"/>
      <c r="BO1997" s="87"/>
      <c r="BP1997" s="87"/>
      <c r="BQ1997" s="87"/>
      <c r="BR1997" s="87"/>
      <c r="BS1997" s="63"/>
    </row>
    <row r="1998" spans="4:71" s="64" customFormat="1" ht="9.75" customHeight="1" x14ac:dyDescent="0.3">
      <c r="D1998" s="87"/>
      <c r="E1998" s="87"/>
      <c r="F1998" s="87"/>
      <c r="G1998" s="87"/>
      <c r="H1998" s="87"/>
      <c r="I1998" s="87"/>
      <c r="J1998" s="87"/>
      <c r="K1998" s="87"/>
      <c r="L1998" s="87"/>
      <c r="M1998" s="87"/>
      <c r="N1998" s="87"/>
      <c r="O1998" s="87"/>
      <c r="P1998" s="87"/>
      <c r="Q1998" s="87"/>
      <c r="R1998" s="87"/>
      <c r="S1998" s="87"/>
      <c r="T1998" s="87"/>
      <c r="U1998" s="87"/>
      <c r="V1998" s="87"/>
      <c r="W1998" s="87"/>
      <c r="X1998" s="87"/>
      <c r="Y1998" s="87"/>
      <c r="Z1998" s="87"/>
      <c r="AA1998" s="87"/>
      <c r="AB1998" s="87"/>
      <c r="AC1998" s="87"/>
      <c r="AD1998" s="87"/>
      <c r="AE1998" s="87"/>
      <c r="AF1998" s="87"/>
      <c r="AG1998" s="87"/>
      <c r="AH1998" s="87"/>
      <c r="AI1998" s="87"/>
      <c r="AJ1998" s="87"/>
      <c r="AK1998" s="87"/>
      <c r="AL1998" s="87"/>
      <c r="AM1998" s="87"/>
      <c r="AN1998" s="87"/>
      <c r="AO1998" s="87"/>
      <c r="AP1998" s="87"/>
      <c r="AQ1998" s="87"/>
      <c r="AR1998" s="87"/>
      <c r="AS1998" s="87"/>
      <c r="AT1998" s="87"/>
      <c r="AU1998" s="87"/>
      <c r="AV1998" s="87"/>
      <c r="AW1998" s="87"/>
      <c r="AX1998" s="87"/>
      <c r="AY1998" s="87"/>
      <c r="AZ1998" s="87"/>
      <c r="BA1998" s="87"/>
      <c r="BB1998" s="87"/>
      <c r="BC1998" s="87"/>
      <c r="BD1998" s="87"/>
      <c r="BE1998" s="87"/>
      <c r="BF1998" s="87"/>
      <c r="BG1998" s="87"/>
      <c r="BH1998" s="87"/>
      <c r="BI1998" s="87"/>
      <c r="BJ1998" s="87"/>
      <c r="BK1998" s="87"/>
      <c r="BL1998" s="87"/>
      <c r="BM1998" s="87"/>
      <c r="BN1998" s="87"/>
      <c r="BO1998" s="87"/>
      <c r="BP1998" s="87"/>
      <c r="BQ1998" s="87"/>
      <c r="BR1998" s="87"/>
      <c r="BS1998" s="63"/>
    </row>
    <row r="1999" spans="4:71" s="64" customFormat="1" ht="9.75" customHeight="1" x14ac:dyDescent="0.3">
      <c r="D1999" s="87"/>
      <c r="E1999" s="87"/>
      <c r="F1999" s="87"/>
      <c r="G1999" s="87"/>
      <c r="H1999" s="87"/>
      <c r="I1999" s="87"/>
      <c r="J1999" s="87"/>
      <c r="K1999" s="87"/>
      <c r="L1999" s="87"/>
      <c r="M1999" s="87"/>
      <c r="N1999" s="87"/>
      <c r="O1999" s="87"/>
      <c r="P1999" s="87"/>
      <c r="Q1999" s="87"/>
      <c r="R1999" s="87"/>
      <c r="S1999" s="87"/>
      <c r="T1999" s="87"/>
      <c r="U1999" s="87"/>
      <c r="V1999" s="87"/>
      <c r="W1999" s="87"/>
      <c r="X1999" s="87"/>
      <c r="Y1999" s="87"/>
      <c r="Z1999" s="87"/>
      <c r="AA1999" s="87"/>
      <c r="AB1999" s="87"/>
      <c r="AC1999" s="87"/>
      <c r="AD1999" s="87"/>
      <c r="AE1999" s="87"/>
      <c r="AF1999" s="87"/>
      <c r="AG1999" s="87"/>
      <c r="AH1999" s="87"/>
      <c r="AI1999" s="87"/>
      <c r="AJ1999" s="87"/>
      <c r="AK1999" s="87"/>
      <c r="AL1999" s="87"/>
      <c r="AM1999" s="87"/>
      <c r="AN1999" s="87"/>
      <c r="AO1999" s="87"/>
      <c r="AP1999" s="87"/>
      <c r="AQ1999" s="87"/>
      <c r="AR1999" s="87"/>
      <c r="AS1999" s="87"/>
      <c r="AT1999" s="87"/>
      <c r="AU1999" s="87"/>
      <c r="AV1999" s="87"/>
      <c r="AW1999" s="87"/>
      <c r="AX1999" s="87"/>
      <c r="AY1999" s="87"/>
      <c r="AZ1999" s="87"/>
      <c r="BA1999" s="87"/>
      <c r="BB1999" s="87"/>
      <c r="BC1999" s="87"/>
      <c r="BD1999" s="87"/>
      <c r="BE1999" s="87"/>
      <c r="BF1999" s="87"/>
      <c r="BG1999" s="87"/>
      <c r="BH1999" s="87"/>
      <c r="BI1999" s="87"/>
      <c r="BJ1999" s="87"/>
      <c r="BK1999" s="87"/>
      <c r="BL1999" s="87"/>
      <c r="BM1999" s="87"/>
      <c r="BN1999" s="87"/>
      <c r="BO1999" s="87"/>
      <c r="BP1999" s="87"/>
      <c r="BQ1999" s="87"/>
      <c r="BR1999" s="87"/>
      <c r="BS1999" s="63"/>
    </row>
    <row r="2000" spans="4:71" s="64" customFormat="1" ht="9.75" customHeight="1" x14ac:dyDescent="0.3">
      <c r="D2000" s="87"/>
      <c r="E2000" s="87"/>
      <c r="F2000" s="87"/>
      <c r="G2000" s="87"/>
      <c r="H2000" s="87"/>
      <c r="I2000" s="87"/>
      <c r="J2000" s="87"/>
      <c r="K2000" s="87"/>
      <c r="L2000" s="87"/>
      <c r="M2000" s="87"/>
      <c r="N2000" s="87"/>
      <c r="O2000" s="87"/>
      <c r="P2000" s="87"/>
      <c r="Q2000" s="87"/>
      <c r="R2000" s="87"/>
      <c r="S2000" s="87"/>
      <c r="T2000" s="87"/>
      <c r="U2000" s="87"/>
      <c r="V2000" s="87"/>
      <c r="W2000" s="87"/>
      <c r="X2000" s="87"/>
      <c r="Y2000" s="87"/>
      <c r="Z2000" s="87"/>
      <c r="AA2000" s="87"/>
      <c r="AB2000" s="87"/>
      <c r="AC2000" s="87"/>
      <c r="AD2000" s="87"/>
      <c r="AE2000" s="87"/>
      <c r="AF2000" s="87"/>
      <c r="AG2000" s="87"/>
      <c r="AH2000" s="87"/>
      <c r="AI2000" s="87"/>
      <c r="AJ2000" s="87"/>
      <c r="AK2000" s="87"/>
      <c r="AL2000" s="87"/>
      <c r="AM2000" s="87"/>
      <c r="AN2000" s="87"/>
      <c r="AO2000" s="87"/>
      <c r="AP2000" s="87"/>
      <c r="AQ2000" s="87"/>
      <c r="AR2000" s="87"/>
      <c r="AS2000" s="87"/>
      <c r="AT2000" s="87"/>
      <c r="AU2000" s="87"/>
      <c r="AV2000" s="87"/>
      <c r="AW2000" s="87"/>
      <c r="AX2000" s="87"/>
      <c r="AY2000" s="87"/>
      <c r="AZ2000" s="87"/>
      <c r="BA2000" s="87"/>
      <c r="BB2000" s="87"/>
      <c r="BC2000" s="87"/>
      <c r="BD2000" s="87"/>
      <c r="BE2000" s="87"/>
      <c r="BF2000" s="87"/>
      <c r="BG2000" s="87"/>
      <c r="BH2000" s="87"/>
      <c r="BI2000" s="87"/>
      <c r="BJ2000" s="87"/>
      <c r="BK2000" s="87"/>
      <c r="BL2000" s="87"/>
      <c r="BM2000" s="87"/>
      <c r="BN2000" s="87"/>
      <c r="BO2000" s="87"/>
      <c r="BP2000" s="87"/>
      <c r="BQ2000" s="87"/>
      <c r="BR2000" s="87"/>
      <c r="BS2000" s="63"/>
    </row>
    <row r="2001" spans="4:71" s="64" customFormat="1" ht="9.75" customHeight="1" x14ac:dyDescent="0.3">
      <c r="D2001" s="87"/>
      <c r="E2001" s="87"/>
      <c r="F2001" s="87"/>
      <c r="G2001" s="87"/>
      <c r="H2001" s="87"/>
      <c r="I2001" s="87"/>
      <c r="J2001" s="87"/>
      <c r="K2001" s="87"/>
      <c r="L2001" s="87"/>
      <c r="M2001" s="87"/>
      <c r="N2001" s="87"/>
      <c r="O2001" s="87"/>
      <c r="P2001" s="87"/>
      <c r="Q2001" s="87"/>
      <c r="R2001" s="87"/>
      <c r="S2001" s="87"/>
      <c r="T2001" s="87"/>
      <c r="U2001" s="87"/>
      <c r="V2001" s="87"/>
      <c r="W2001" s="87"/>
      <c r="X2001" s="87"/>
      <c r="Y2001" s="87"/>
      <c r="Z2001" s="87"/>
      <c r="AA2001" s="87"/>
      <c r="AB2001" s="87"/>
      <c r="AC2001" s="87"/>
      <c r="AD2001" s="87"/>
      <c r="AE2001" s="87"/>
      <c r="AF2001" s="87"/>
      <c r="AG2001" s="87"/>
      <c r="AH2001" s="87"/>
      <c r="AI2001" s="87"/>
      <c r="AJ2001" s="87"/>
      <c r="AK2001" s="87"/>
      <c r="AL2001" s="87"/>
      <c r="AM2001" s="87"/>
      <c r="AN2001" s="87"/>
      <c r="AO2001" s="87"/>
      <c r="AP2001" s="87"/>
      <c r="AQ2001" s="87"/>
      <c r="AR2001" s="87"/>
      <c r="AS2001" s="87"/>
      <c r="AT2001" s="87"/>
      <c r="AU2001" s="87"/>
      <c r="AV2001" s="87"/>
      <c r="AW2001" s="87"/>
      <c r="AX2001" s="87"/>
      <c r="AY2001" s="87"/>
      <c r="AZ2001" s="87"/>
      <c r="BA2001" s="87"/>
      <c r="BB2001" s="87"/>
      <c r="BC2001" s="87"/>
      <c r="BD2001" s="87"/>
      <c r="BE2001" s="87"/>
      <c r="BF2001" s="87"/>
      <c r="BG2001" s="87"/>
      <c r="BH2001" s="87"/>
      <c r="BI2001" s="87"/>
      <c r="BJ2001" s="87"/>
      <c r="BK2001" s="87"/>
      <c r="BL2001" s="87"/>
      <c r="BM2001" s="87"/>
      <c r="BN2001" s="87"/>
      <c r="BO2001" s="87"/>
      <c r="BP2001" s="87"/>
      <c r="BQ2001" s="87"/>
      <c r="BR2001" s="87"/>
      <c r="BS2001" s="63"/>
    </row>
    <row r="2002" spans="4:71" s="64" customFormat="1" ht="9.75" customHeight="1" x14ac:dyDescent="0.3">
      <c r="D2002" s="87"/>
      <c r="E2002" s="87"/>
      <c r="F2002" s="87"/>
      <c r="G2002" s="87"/>
      <c r="H2002" s="87"/>
      <c r="I2002" s="87"/>
      <c r="J2002" s="87"/>
      <c r="K2002" s="87"/>
      <c r="L2002" s="87"/>
      <c r="M2002" s="87"/>
      <c r="N2002" s="87"/>
      <c r="O2002" s="87"/>
      <c r="P2002" s="87"/>
      <c r="Q2002" s="87"/>
      <c r="R2002" s="87"/>
      <c r="S2002" s="87"/>
      <c r="T2002" s="87"/>
      <c r="U2002" s="87"/>
      <c r="V2002" s="87"/>
      <c r="W2002" s="87"/>
      <c r="X2002" s="87"/>
      <c r="Y2002" s="87"/>
      <c r="Z2002" s="87"/>
      <c r="AA2002" s="87"/>
      <c r="AB2002" s="87"/>
      <c r="AC2002" s="87"/>
      <c r="AD2002" s="87"/>
      <c r="AE2002" s="87"/>
      <c r="AF2002" s="87"/>
      <c r="AG2002" s="87"/>
      <c r="AH2002" s="87"/>
      <c r="AI2002" s="87"/>
      <c r="AJ2002" s="87"/>
      <c r="AK2002" s="87"/>
      <c r="AL2002" s="87"/>
      <c r="AM2002" s="87"/>
      <c r="AN2002" s="87"/>
      <c r="AO2002" s="87"/>
      <c r="AP2002" s="87"/>
      <c r="AQ2002" s="87"/>
      <c r="AR2002" s="87"/>
      <c r="AS2002" s="87"/>
      <c r="AT2002" s="87"/>
      <c r="AU2002" s="87"/>
      <c r="AV2002" s="87"/>
      <c r="AW2002" s="87"/>
      <c r="AX2002" s="87"/>
      <c r="AY2002" s="87"/>
      <c r="AZ2002" s="87"/>
      <c r="BA2002" s="87"/>
      <c r="BB2002" s="87"/>
      <c r="BC2002" s="87"/>
      <c r="BD2002" s="87"/>
      <c r="BE2002" s="87"/>
      <c r="BF2002" s="87"/>
      <c r="BG2002" s="87"/>
      <c r="BH2002" s="87"/>
      <c r="BI2002" s="87"/>
      <c r="BJ2002" s="87"/>
      <c r="BK2002" s="87"/>
      <c r="BL2002" s="87"/>
      <c r="BM2002" s="87"/>
      <c r="BN2002" s="87"/>
      <c r="BO2002" s="87"/>
      <c r="BP2002" s="87"/>
      <c r="BQ2002" s="87"/>
      <c r="BR2002" s="87"/>
      <c r="BS2002" s="63"/>
    </row>
    <row r="2003" spans="4:71" s="64" customFormat="1" ht="9.75" customHeight="1" x14ac:dyDescent="0.3">
      <c r="D2003" s="87"/>
      <c r="E2003" s="87"/>
      <c r="F2003" s="87"/>
      <c r="G2003" s="87"/>
      <c r="H2003" s="87"/>
      <c r="I2003" s="87"/>
      <c r="J2003" s="87"/>
      <c r="K2003" s="87"/>
      <c r="L2003" s="87"/>
      <c r="M2003" s="87"/>
      <c r="N2003" s="87"/>
      <c r="O2003" s="87"/>
      <c r="P2003" s="87"/>
      <c r="Q2003" s="87"/>
      <c r="R2003" s="87"/>
      <c r="S2003" s="87"/>
      <c r="T2003" s="87"/>
      <c r="U2003" s="87"/>
      <c r="V2003" s="87"/>
      <c r="W2003" s="87"/>
      <c r="X2003" s="87"/>
      <c r="Y2003" s="87"/>
      <c r="Z2003" s="87"/>
      <c r="AA2003" s="87"/>
      <c r="AB2003" s="87"/>
      <c r="AC2003" s="87"/>
      <c r="AD2003" s="87"/>
      <c r="AE2003" s="87"/>
      <c r="AF2003" s="87"/>
      <c r="AG2003" s="87"/>
      <c r="AH2003" s="87"/>
      <c r="AI2003" s="87"/>
      <c r="AJ2003" s="87"/>
      <c r="AK2003" s="87"/>
      <c r="AL2003" s="87"/>
      <c r="AM2003" s="87"/>
      <c r="AN2003" s="87"/>
      <c r="AO2003" s="87"/>
      <c r="AP2003" s="87"/>
      <c r="AQ2003" s="87"/>
      <c r="AR2003" s="87"/>
      <c r="AS2003" s="87"/>
      <c r="AT2003" s="87"/>
      <c r="AU2003" s="87"/>
      <c r="AV2003" s="87"/>
      <c r="AW2003" s="87"/>
      <c r="AX2003" s="87"/>
      <c r="AY2003" s="87"/>
      <c r="AZ2003" s="87"/>
      <c r="BA2003" s="87"/>
      <c r="BB2003" s="87"/>
      <c r="BC2003" s="87"/>
      <c r="BD2003" s="87"/>
      <c r="BE2003" s="87"/>
      <c r="BF2003" s="87"/>
      <c r="BG2003" s="87"/>
      <c r="BH2003" s="87"/>
      <c r="BI2003" s="87"/>
      <c r="BJ2003" s="87"/>
      <c r="BK2003" s="87"/>
      <c r="BL2003" s="87"/>
      <c r="BM2003" s="87"/>
      <c r="BN2003" s="87"/>
      <c r="BO2003" s="87"/>
      <c r="BP2003" s="87"/>
      <c r="BQ2003" s="87"/>
      <c r="BR2003" s="87"/>
      <c r="BS2003" s="63"/>
    </row>
    <row r="2004" spans="4:71" s="64" customFormat="1" ht="9.75" customHeight="1" x14ac:dyDescent="0.3">
      <c r="D2004" s="87"/>
      <c r="E2004" s="87"/>
      <c r="F2004" s="87"/>
      <c r="G2004" s="87"/>
      <c r="H2004" s="87"/>
      <c r="I2004" s="87"/>
      <c r="J2004" s="87"/>
      <c r="K2004" s="87"/>
      <c r="L2004" s="87"/>
      <c r="M2004" s="87"/>
      <c r="N2004" s="87"/>
      <c r="O2004" s="87"/>
      <c r="P2004" s="87"/>
      <c r="Q2004" s="87"/>
      <c r="R2004" s="87"/>
      <c r="S2004" s="87"/>
      <c r="T2004" s="87"/>
      <c r="U2004" s="87"/>
      <c r="V2004" s="87"/>
      <c r="W2004" s="87"/>
      <c r="X2004" s="87"/>
      <c r="Y2004" s="87"/>
      <c r="Z2004" s="87"/>
      <c r="AA2004" s="87"/>
      <c r="AB2004" s="87"/>
      <c r="AC2004" s="87"/>
      <c r="AD2004" s="87"/>
      <c r="AE2004" s="87"/>
      <c r="AF2004" s="87"/>
      <c r="AG2004" s="87"/>
      <c r="AH2004" s="87"/>
      <c r="AI2004" s="87"/>
      <c r="AJ2004" s="87"/>
      <c r="AK2004" s="87"/>
      <c r="AL2004" s="87"/>
      <c r="AM2004" s="87"/>
      <c r="AN2004" s="87"/>
      <c r="AO2004" s="87"/>
      <c r="AP2004" s="87"/>
      <c r="AQ2004" s="87"/>
      <c r="AR2004" s="87"/>
      <c r="AS2004" s="87"/>
      <c r="AT2004" s="87"/>
      <c r="AU2004" s="87"/>
      <c r="AV2004" s="87"/>
      <c r="AW2004" s="87"/>
      <c r="AX2004" s="87"/>
      <c r="AY2004" s="87"/>
      <c r="AZ2004" s="87"/>
      <c r="BA2004" s="87"/>
      <c r="BB2004" s="87"/>
      <c r="BC2004" s="87"/>
      <c r="BD2004" s="87"/>
      <c r="BE2004" s="87"/>
      <c r="BF2004" s="87"/>
      <c r="BG2004" s="87"/>
      <c r="BH2004" s="87"/>
      <c r="BI2004" s="87"/>
      <c r="BJ2004" s="87"/>
      <c r="BK2004" s="87"/>
      <c r="BL2004" s="87"/>
      <c r="BM2004" s="87"/>
      <c r="BN2004" s="87"/>
      <c r="BO2004" s="87"/>
      <c r="BP2004" s="87"/>
      <c r="BQ2004" s="87"/>
      <c r="BR2004" s="87"/>
      <c r="BS2004" s="63"/>
    </row>
    <row r="2005" spans="4:71" s="64" customFormat="1" ht="9.75" customHeight="1" x14ac:dyDescent="0.3">
      <c r="D2005" s="87"/>
      <c r="E2005" s="87"/>
      <c r="F2005" s="87"/>
      <c r="G2005" s="87"/>
      <c r="H2005" s="87"/>
      <c r="I2005" s="87"/>
      <c r="J2005" s="87"/>
      <c r="K2005" s="87"/>
      <c r="L2005" s="87"/>
      <c r="M2005" s="87"/>
      <c r="N2005" s="87"/>
      <c r="O2005" s="87"/>
      <c r="P2005" s="87"/>
      <c r="Q2005" s="87"/>
      <c r="R2005" s="87"/>
      <c r="S2005" s="87"/>
      <c r="T2005" s="87"/>
      <c r="U2005" s="87"/>
      <c r="V2005" s="87"/>
      <c r="W2005" s="87"/>
      <c r="X2005" s="87"/>
      <c r="Y2005" s="87"/>
      <c r="Z2005" s="87"/>
      <c r="AA2005" s="87"/>
      <c r="AB2005" s="87"/>
      <c r="AC2005" s="87"/>
      <c r="AD2005" s="87"/>
      <c r="AE2005" s="87"/>
      <c r="AF2005" s="87"/>
      <c r="AG2005" s="87"/>
      <c r="AH2005" s="87"/>
      <c r="AI2005" s="87"/>
      <c r="AJ2005" s="87"/>
      <c r="AK2005" s="87"/>
      <c r="AL2005" s="87"/>
      <c r="AM2005" s="87"/>
      <c r="AN2005" s="87"/>
      <c r="AO2005" s="87"/>
      <c r="AP2005" s="87"/>
      <c r="AQ2005" s="87"/>
      <c r="AR2005" s="87"/>
      <c r="AS2005" s="87"/>
      <c r="AT2005" s="87"/>
      <c r="AU2005" s="87"/>
      <c r="AV2005" s="87"/>
      <c r="AW2005" s="87"/>
      <c r="AX2005" s="87"/>
      <c r="AY2005" s="87"/>
      <c r="AZ2005" s="87"/>
      <c r="BA2005" s="87"/>
      <c r="BB2005" s="87"/>
      <c r="BC2005" s="87"/>
      <c r="BD2005" s="87"/>
      <c r="BE2005" s="87"/>
      <c r="BF2005" s="87"/>
      <c r="BG2005" s="87"/>
      <c r="BH2005" s="87"/>
      <c r="BI2005" s="87"/>
      <c r="BJ2005" s="87"/>
      <c r="BK2005" s="87"/>
      <c r="BL2005" s="87"/>
      <c r="BM2005" s="87"/>
      <c r="BN2005" s="87"/>
      <c r="BO2005" s="87"/>
      <c r="BP2005" s="87"/>
      <c r="BQ2005" s="87"/>
      <c r="BR2005" s="87"/>
      <c r="BS2005" s="63"/>
    </row>
    <row r="2006" spans="4:71" s="64" customFormat="1" ht="9.75" customHeight="1" x14ac:dyDescent="0.3">
      <c r="D2006" s="87"/>
      <c r="E2006" s="87"/>
      <c r="F2006" s="87"/>
      <c r="G2006" s="87"/>
      <c r="H2006" s="87"/>
      <c r="I2006" s="87"/>
      <c r="J2006" s="87"/>
      <c r="K2006" s="87"/>
      <c r="L2006" s="87"/>
      <c r="M2006" s="87"/>
      <c r="N2006" s="87"/>
      <c r="O2006" s="87"/>
      <c r="P2006" s="87"/>
      <c r="Q2006" s="87"/>
      <c r="R2006" s="87"/>
      <c r="S2006" s="87"/>
      <c r="T2006" s="87"/>
      <c r="U2006" s="87"/>
      <c r="V2006" s="87"/>
      <c r="W2006" s="87"/>
      <c r="X2006" s="87"/>
      <c r="Y2006" s="87"/>
      <c r="Z2006" s="87"/>
      <c r="AA2006" s="87"/>
      <c r="AB2006" s="87"/>
      <c r="AC2006" s="87"/>
      <c r="AD2006" s="87"/>
      <c r="AE2006" s="87"/>
      <c r="AF2006" s="87"/>
      <c r="AG2006" s="87"/>
      <c r="AH2006" s="87"/>
      <c r="AI2006" s="87"/>
      <c r="AJ2006" s="87"/>
      <c r="AK2006" s="87"/>
      <c r="AL2006" s="87"/>
      <c r="AM2006" s="87"/>
      <c r="AN2006" s="87"/>
      <c r="AO2006" s="87"/>
      <c r="AP2006" s="87"/>
      <c r="AQ2006" s="87"/>
      <c r="AR2006" s="87"/>
      <c r="AS2006" s="87"/>
      <c r="AT2006" s="87"/>
      <c r="AU2006" s="87"/>
      <c r="AV2006" s="87"/>
      <c r="AW2006" s="87"/>
      <c r="AX2006" s="87"/>
      <c r="AY2006" s="87"/>
      <c r="AZ2006" s="87"/>
      <c r="BA2006" s="87"/>
      <c r="BB2006" s="87"/>
      <c r="BC2006" s="87"/>
      <c r="BD2006" s="87"/>
      <c r="BE2006" s="87"/>
      <c r="BF2006" s="87"/>
      <c r="BG2006" s="87"/>
      <c r="BH2006" s="87"/>
      <c r="BI2006" s="87"/>
      <c r="BJ2006" s="87"/>
      <c r="BK2006" s="87"/>
      <c r="BL2006" s="87"/>
      <c r="BM2006" s="87"/>
      <c r="BN2006" s="87"/>
      <c r="BO2006" s="87"/>
      <c r="BP2006" s="87"/>
      <c r="BQ2006" s="87"/>
      <c r="BR2006" s="87"/>
      <c r="BS2006" s="63"/>
    </row>
    <row r="2007" spans="4:71" s="64" customFormat="1" ht="9.75" customHeight="1" x14ac:dyDescent="0.3">
      <c r="D2007" s="87"/>
      <c r="E2007" s="87"/>
      <c r="F2007" s="87"/>
      <c r="G2007" s="87"/>
      <c r="H2007" s="87"/>
      <c r="I2007" s="87"/>
      <c r="J2007" s="87"/>
      <c r="K2007" s="87"/>
      <c r="L2007" s="87"/>
      <c r="M2007" s="87"/>
      <c r="N2007" s="87"/>
      <c r="O2007" s="87"/>
      <c r="P2007" s="87"/>
      <c r="Q2007" s="87"/>
      <c r="R2007" s="87"/>
      <c r="S2007" s="87"/>
      <c r="T2007" s="87"/>
      <c r="U2007" s="87"/>
      <c r="V2007" s="87"/>
      <c r="W2007" s="87"/>
      <c r="X2007" s="87"/>
      <c r="Y2007" s="87"/>
      <c r="Z2007" s="87"/>
      <c r="AA2007" s="87"/>
      <c r="AB2007" s="87"/>
      <c r="AC2007" s="87"/>
      <c r="AD2007" s="87"/>
      <c r="AE2007" s="87"/>
      <c r="AF2007" s="87"/>
      <c r="AG2007" s="87"/>
      <c r="AH2007" s="87"/>
      <c r="AI2007" s="87"/>
      <c r="AJ2007" s="87"/>
      <c r="AK2007" s="87"/>
      <c r="AL2007" s="87"/>
      <c r="AM2007" s="87"/>
      <c r="AN2007" s="87"/>
      <c r="AO2007" s="87"/>
      <c r="AP2007" s="87"/>
      <c r="AQ2007" s="87"/>
      <c r="AR2007" s="87"/>
      <c r="AS2007" s="87"/>
      <c r="AT2007" s="87"/>
      <c r="AU2007" s="87"/>
      <c r="AV2007" s="87"/>
      <c r="AW2007" s="87"/>
      <c r="AX2007" s="87"/>
      <c r="AY2007" s="87"/>
      <c r="AZ2007" s="87"/>
      <c r="BA2007" s="87"/>
      <c r="BB2007" s="87"/>
      <c r="BC2007" s="87"/>
      <c r="BD2007" s="87"/>
      <c r="BE2007" s="87"/>
      <c r="BF2007" s="87"/>
      <c r="BG2007" s="87"/>
      <c r="BH2007" s="87"/>
      <c r="BI2007" s="87"/>
      <c r="BJ2007" s="87"/>
      <c r="BK2007" s="87"/>
      <c r="BL2007" s="87"/>
      <c r="BM2007" s="87"/>
      <c r="BN2007" s="87"/>
      <c r="BO2007" s="87"/>
      <c r="BP2007" s="87"/>
      <c r="BQ2007" s="87"/>
      <c r="BR2007" s="87"/>
      <c r="BS2007" s="63"/>
    </row>
    <row r="2008" spans="4:71" s="64" customFormat="1" ht="9.75" customHeight="1" x14ac:dyDescent="0.3">
      <c r="D2008" s="87"/>
      <c r="E2008" s="87"/>
      <c r="F2008" s="87"/>
      <c r="G2008" s="87"/>
      <c r="H2008" s="87"/>
      <c r="I2008" s="87"/>
      <c r="J2008" s="87"/>
      <c r="K2008" s="87"/>
      <c r="L2008" s="87"/>
      <c r="M2008" s="87"/>
      <c r="N2008" s="87"/>
      <c r="O2008" s="87"/>
      <c r="P2008" s="87"/>
      <c r="Q2008" s="87"/>
      <c r="R2008" s="87"/>
      <c r="S2008" s="87"/>
      <c r="T2008" s="87"/>
      <c r="U2008" s="87"/>
      <c r="V2008" s="87"/>
      <c r="W2008" s="87"/>
      <c r="X2008" s="87"/>
      <c r="Y2008" s="87"/>
      <c r="Z2008" s="87"/>
      <c r="AA2008" s="87"/>
      <c r="AB2008" s="87"/>
      <c r="AC2008" s="87"/>
      <c r="AD2008" s="87"/>
      <c r="AE2008" s="87"/>
      <c r="AF2008" s="87"/>
      <c r="AG2008" s="87"/>
      <c r="AH2008" s="87"/>
      <c r="AI2008" s="87"/>
      <c r="AJ2008" s="87"/>
      <c r="AK2008" s="87"/>
      <c r="AL2008" s="87"/>
      <c r="AM2008" s="87"/>
      <c r="AN2008" s="87"/>
      <c r="AO2008" s="87"/>
      <c r="AP2008" s="87"/>
      <c r="AQ2008" s="87"/>
      <c r="AR2008" s="87"/>
      <c r="AS2008" s="87"/>
      <c r="AT2008" s="87"/>
      <c r="AU2008" s="87"/>
      <c r="AV2008" s="87"/>
      <c r="AW2008" s="87"/>
      <c r="AX2008" s="87"/>
      <c r="AY2008" s="87"/>
      <c r="AZ2008" s="87"/>
      <c r="BA2008" s="87"/>
      <c r="BB2008" s="87"/>
      <c r="BC2008" s="87"/>
      <c r="BD2008" s="87"/>
      <c r="BE2008" s="87"/>
      <c r="BF2008" s="87"/>
      <c r="BG2008" s="87"/>
      <c r="BH2008" s="87"/>
      <c r="BI2008" s="87"/>
      <c r="BJ2008" s="87"/>
      <c r="BK2008" s="87"/>
      <c r="BL2008" s="87"/>
      <c r="BM2008" s="87"/>
      <c r="BN2008" s="87"/>
      <c r="BO2008" s="87"/>
      <c r="BP2008" s="87"/>
      <c r="BQ2008" s="87"/>
      <c r="BR2008" s="87"/>
      <c r="BS2008" s="63"/>
    </row>
    <row r="2009" spans="4:71" s="64" customFormat="1" ht="9.75" customHeight="1" x14ac:dyDescent="0.3">
      <c r="D2009" s="87"/>
      <c r="E2009" s="87"/>
      <c r="F2009" s="87"/>
      <c r="G2009" s="87"/>
      <c r="H2009" s="87"/>
      <c r="I2009" s="87"/>
      <c r="J2009" s="87"/>
      <c r="K2009" s="87"/>
      <c r="L2009" s="87"/>
      <c r="M2009" s="87"/>
      <c r="N2009" s="87"/>
      <c r="O2009" s="87"/>
      <c r="P2009" s="87"/>
      <c r="Q2009" s="87"/>
      <c r="R2009" s="87"/>
      <c r="S2009" s="87"/>
      <c r="T2009" s="87"/>
      <c r="U2009" s="87"/>
      <c r="V2009" s="87"/>
      <c r="W2009" s="87"/>
      <c r="X2009" s="87"/>
      <c r="Y2009" s="87"/>
      <c r="Z2009" s="87"/>
      <c r="AA2009" s="87"/>
      <c r="AB2009" s="87"/>
      <c r="AC2009" s="87"/>
      <c r="AD2009" s="87"/>
      <c r="AE2009" s="87"/>
      <c r="AF2009" s="87"/>
      <c r="AG2009" s="87"/>
      <c r="AH2009" s="87"/>
      <c r="AI2009" s="87"/>
      <c r="AJ2009" s="87"/>
      <c r="AK2009" s="87"/>
      <c r="AL2009" s="87"/>
      <c r="AM2009" s="87"/>
      <c r="AN2009" s="87"/>
      <c r="AO2009" s="87"/>
      <c r="AP2009" s="87"/>
      <c r="AQ2009" s="87"/>
      <c r="AR2009" s="87"/>
      <c r="AS2009" s="87"/>
      <c r="AT2009" s="87"/>
      <c r="AU2009" s="87"/>
      <c r="AV2009" s="87"/>
      <c r="AW2009" s="87"/>
      <c r="AX2009" s="87"/>
      <c r="AY2009" s="87"/>
      <c r="AZ2009" s="87"/>
      <c r="BA2009" s="87"/>
      <c r="BB2009" s="87"/>
      <c r="BC2009" s="87"/>
      <c r="BD2009" s="87"/>
      <c r="BE2009" s="87"/>
      <c r="BF2009" s="87"/>
      <c r="BG2009" s="87"/>
      <c r="BH2009" s="87"/>
      <c r="BI2009" s="87"/>
      <c r="BJ2009" s="87"/>
      <c r="BK2009" s="87"/>
      <c r="BL2009" s="87"/>
      <c r="BM2009" s="87"/>
      <c r="BN2009" s="87"/>
      <c r="BO2009" s="87"/>
      <c r="BP2009" s="87"/>
      <c r="BQ2009" s="87"/>
      <c r="BR2009" s="87"/>
      <c r="BS2009" s="63"/>
    </row>
    <row r="2010" spans="4:71" s="64" customFormat="1" ht="9.75" customHeight="1" x14ac:dyDescent="0.3">
      <c r="D2010" s="87"/>
      <c r="E2010" s="87"/>
      <c r="F2010" s="87"/>
      <c r="G2010" s="87"/>
      <c r="H2010" s="87"/>
      <c r="I2010" s="87"/>
      <c r="J2010" s="87"/>
      <c r="K2010" s="87"/>
      <c r="L2010" s="87"/>
      <c r="M2010" s="87"/>
      <c r="N2010" s="87"/>
      <c r="O2010" s="87"/>
      <c r="P2010" s="87"/>
      <c r="Q2010" s="87"/>
      <c r="R2010" s="87"/>
      <c r="S2010" s="87"/>
      <c r="T2010" s="87"/>
      <c r="U2010" s="87"/>
      <c r="V2010" s="87"/>
      <c r="W2010" s="87"/>
      <c r="X2010" s="87"/>
      <c r="Y2010" s="87"/>
      <c r="Z2010" s="87"/>
      <c r="AA2010" s="87"/>
      <c r="AB2010" s="87"/>
      <c r="AC2010" s="87"/>
      <c r="AD2010" s="87"/>
      <c r="AE2010" s="87"/>
      <c r="AF2010" s="87"/>
      <c r="AG2010" s="87"/>
      <c r="AH2010" s="87"/>
      <c r="AI2010" s="87"/>
      <c r="AJ2010" s="87"/>
      <c r="AK2010" s="87"/>
      <c r="AL2010" s="87"/>
      <c r="AM2010" s="87"/>
      <c r="AN2010" s="87"/>
      <c r="AO2010" s="87"/>
      <c r="AP2010" s="87"/>
      <c r="AQ2010" s="87"/>
      <c r="AR2010" s="87"/>
      <c r="AS2010" s="87"/>
      <c r="AT2010" s="87"/>
      <c r="AU2010" s="87"/>
      <c r="AV2010" s="87"/>
      <c r="AW2010" s="87"/>
      <c r="AX2010" s="87"/>
      <c r="AY2010" s="87"/>
      <c r="AZ2010" s="87"/>
      <c r="BA2010" s="87"/>
      <c r="BB2010" s="87"/>
      <c r="BC2010" s="87"/>
      <c r="BD2010" s="87"/>
      <c r="BE2010" s="87"/>
      <c r="BF2010" s="87"/>
      <c r="BG2010" s="87"/>
      <c r="BH2010" s="87"/>
      <c r="BI2010" s="87"/>
      <c r="BJ2010" s="87"/>
      <c r="BK2010" s="87"/>
      <c r="BL2010" s="87"/>
      <c r="BM2010" s="87"/>
      <c r="BN2010" s="87"/>
      <c r="BO2010" s="87"/>
      <c r="BP2010" s="87"/>
      <c r="BQ2010" s="87"/>
      <c r="BR2010" s="87"/>
      <c r="BS2010" s="63"/>
    </row>
    <row r="2011" spans="4:71" s="64" customFormat="1" ht="9.75" customHeight="1" x14ac:dyDescent="0.3">
      <c r="D2011" s="87"/>
      <c r="E2011" s="87"/>
      <c r="F2011" s="87"/>
      <c r="G2011" s="87"/>
      <c r="H2011" s="87"/>
      <c r="I2011" s="87"/>
      <c r="J2011" s="87"/>
      <c r="K2011" s="87"/>
      <c r="L2011" s="87"/>
      <c r="M2011" s="87"/>
      <c r="N2011" s="87"/>
      <c r="O2011" s="87"/>
      <c r="P2011" s="87"/>
      <c r="Q2011" s="87"/>
      <c r="R2011" s="87"/>
      <c r="S2011" s="87"/>
      <c r="T2011" s="87"/>
      <c r="U2011" s="87"/>
      <c r="V2011" s="87"/>
      <c r="W2011" s="87"/>
      <c r="X2011" s="87"/>
      <c r="Y2011" s="87"/>
      <c r="Z2011" s="87"/>
      <c r="AA2011" s="87"/>
      <c r="AB2011" s="87"/>
      <c r="AC2011" s="87"/>
      <c r="AD2011" s="87"/>
      <c r="AE2011" s="87"/>
      <c r="AF2011" s="87"/>
      <c r="AG2011" s="87"/>
      <c r="AH2011" s="87"/>
      <c r="AI2011" s="87"/>
      <c r="AJ2011" s="87"/>
      <c r="AK2011" s="87"/>
      <c r="AL2011" s="87"/>
      <c r="AM2011" s="87"/>
      <c r="AN2011" s="87"/>
      <c r="AO2011" s="87"/>
      <c r="AP2011" s="87"/>
      <c r="AQ2011" s="87"/>
      <c r="AR2011" s="87"/>
      <c r="AS2011" s="87"/>
      <c r="AT2011" s="87"/>
      <c r="AU2011" s="87"/>
      <c r="AV2011" s="87"/>
      <c r="AW2011" s="87"/>
      <c r="AX2011" s="87"/>
      <c r="AY2011" s="87"/>
      <c r="AZ2011" s="87"/>
      <c r="BA2011" s="87"/>
      <c r="BB2011" s="87"/>
      <c r="BC2011" s="87"/>
      <c r="BD2011" s="87"/>
      <c r="BE2011" s="87"/>
      <c r="BF2011" s="87"/>
      <c r="BG2011" s="87"/>
      <c r="BH2011" s="87"/>
      <c r="BI2011" s="87"/>
      <c r="BJ2011" s="87"/>
      <c r="BK2011" s="87"/>
      <c r="BL2011" s="87"/>
      <c r="BM2011" s="87"/>
      <c r="BN2011" s="87"/>
      <c r="BO2011" s="87"/>
      <c r="BP2011" s="87"/>
      <c r="BQ2011" s="87"/>
      <c r="BR2011" s="87"/>
      <c r="BS2011" s="63"/>
    </row>
    <row r="2012" spans="4:71" s="64" customFormat="1" ht="9.75" customHeight="1" x14ac:dyDescent="0.3">
      <c r="D2012" s="87"/>
      <c r="E2012" s="87"/>
      <c r="F2012" s="87"/>
      <c r="G2012" s="87"/>
      <c r="H2012" s="87"/>
      <c r="I2012" s="87"/>
      <c r="J2012" s="87"/>
      <c r="K2012" s="87"/>
      <c r="L2012" s="87"/>
      <c r="M2012" s="87"/>
      <c r="N2012" s="87"/>
      <c r="O2012" s="87"/>
      <c r="P2012" s="87"/>
      <c r="Q2012" s="87"/>
      <c r="R2012" s="87"/>
      <c r="S2012" s="87"/>
      <c r="T2012" s="87"/>
      <c r="U2012" s="87"/>
      <c r="V2012" s="87"/>
      <c r="W2012" s="87"/>
      <c r="X2012" s="87"/>
      <c r="Y2012" s="87"/>
      <c r="Z2012" s="87"/>
      <c r="AA2012" s="87"/>
      <c r="AB2012" s="87"/>
      <c r="AC2012" s="87"/>
      <c r="AD2012" s="87"/>
      <c r="AE2012" s="87"/>
      <c r="AF2012" s="87"/>
      <c r="AG2012" s="87"/>
      <c r="AH2012" s="87"/>
      <c r="AI2012" s="87"/>
      <c r="AJ2012" s="87"/>
      <c r="AK2012" s="87"/>
      <c r="AL2012" s="87"/>
      <c r="AM2012" s="87"/>
      <c r="AN2012" s="87"/>
      <c r="AO2012" s="87"/>
      <c r="AP2012" s="87"/>
      <c r="AQ2012" s="87"/>
      <c r="AR2012" s="87"/>
      <c r="AS2012" s="87"/>
      <c r="AT2012" s="87"/>
      <c r="AU2012" s="87"/>
      <c r="AV2012" s="87"/>
      <c r="AW2012" s="87"/>
      <c r="AX2012" s="87"/>
      <c r="AY2012" s="87"/>
      <c r="AZ2012" s="87"/>
      <c r="BA2012" s="87"/>
      <c r="BB2012" s="87"/>
      <c r="BC2012" s="87"/>
      <c r="BD2012" s="87"/>
      <c r="BE2012" s="87"/>
      <c r="BF2012" s="87"/>
      <c r="BG2012" s="87"/>
      <c r="BH2012" s="87"/>
      <c r="BI2012" s="87"/>
      <c r="BJ2012" s="87"/>
      <c r="BK2012" s="87"/>
      <c r="BL2012" s="87"/>
      <c r="BM2012" s="87"/>
      <c r="BN2012" s="87"/>
      <c r="BO2012" s="87"/>
      <c r="BP2012" s="87"/>
      <c r="BQ2012" s="87"/>
      <c r="BR2012" s="87"/>
      <c r="BS2012" s="63"/>
    </row>
    <row r="2013" spans="4:71" s="64" customFormat="1" ht="9.75" customHeight="1" x14ac:dyDescent="0.3">
      <c r="D2013" s="87"/>
      <c r="E2013" s="87"/>
      <c r="F2013" s="87"/>
      <c r="G2013" s="87"/>
      <c r="H2013" s="87"/>
      <c r="I2013" s="87"/>
      <c r="J2013" s="87"/>
      <c r="K2013" s="87"/>
      <c r="L2013" s="87"/>
      <c r="M2013" s="87"/>
      <c r="N2013" s="87"/>
      <c r="O2013" s="87"/>
      <c r="P2013" s="87"/>
      <c r="Q2013" s="87"/>
      <c r="R2013" s="87"/>
      <c r="S2013" s="87"/>
      <c r="T2013" s="87"/>
      <c r="U2013" s="87"/>
      <c r="V2013" s="87"/>
      <c r="W2013" s="87"/>
      <c r="X2013" s="87"/>
      <c r="Y2013" s="87"/>
      <c r="Z2013" s="87"/>
      <c r="AA2013" s="87"/>
      <c r="AB2013" s="87"/>
      <c r="AC2013" s="87"/>
      <c r="AD2013" s="87"/>
      <c r="AE2013" s="87"/>
      <c r="AF2013" s="87"/>
      <c r="AG2013" s="87"/>
      <c r="AH2013" s="87"/>
      <c r="AI2013" s="87"/>
      <c r="AJ2013" s="87"/>
      <c r="AK2013" s="87"/>
      <c r="AL2013" s="87"/>
      <c r="AM2013" s="87"/>
      <c r="AN2013" s="87"/>
      <c r="AO2013" s="87"/>
      <c r="AP2013" s="87"/>
      <c r="AQ2013" s="87"/>
      <c r="AR2013" s="87"/>
      <c r="AS2013" s="87"/>
      <c r="AT2013" s="87"/>
      <c r="AU2013" s="87"/>
      <c r="AV2013" s="87"/>
      <c r="AW2013" s="87"/>
      <c r="AX2013" s="87"/>
      <c r="AY2013" s="87"/>
      <c r="AZ2013" s="87"/>
      <c r="BA2013" s="87"/>
      <c r="BB2013" s="87"/>
      <c r="BC2013" s="87"/>
      <c r="BD2013" s="87"/>
      <c r="BE2013" s="87"/>
      <c r="BF2013" s="87"/>
      <c r="BG2013" s="87"/>
      <c r="BH2013" s="87"/>
      <c r="BI2013" s="87"/>
      <c r="BJ2013" s="87"/>
      <c r="BK2013" s="87"/>
      <c r="BL2013" s="87"/>
      <c r="BM2013" s="87"/>
      <c r="BN2013" s="87"/>
      <c r="BO2013" s="87"/>
      <c r="BP2013" s="87"/>
      <c r="BQ2013" s="87"/>
      <c r="BR2013" s="87"/>
      <c r="BS2013" s="63"/>
    </row>
    <row r="2014" spans="4:71" s="64" customFormat="1" ht="9.75" customHeight="1" x14ac:dyDescent="0.3">
      <c r="D2014" s="87"/>
      <c r="E2014" s="87"/>
      <c r="F2014" s="87"/>
      <c r="G2014" s="87"/>
      <c r="H2014" s="87"/>
      <c r="I2014" s="87"/>
      <c r="J2014" s="87"/>
      <c r="K2014" s="87"/>
      <c r="L2014" s="87"/>
      <c r="M2014" s="87"/>
      <c r="N2014" s="87"/>
      <c r="O2014" s="87"/>
      <c r="P2014" s="87"/>
      <c r="Q2014" s="87"/>
      <c r="R2014" s="87"/>
      <c r="S2014" s="87"/>
      <c r="T2014" s="87"/>
      <c r="U2014" s="87"/>
      <c r="V2014" s="87"/>
      <c r="W2014" s="87"/>
      <c r="X2014" s="87"/>
      <c r="Y2014" s="87"/>
      <c r="Z2014" s="87"/>
      <c r="AA2014" s="87"/>
      <c r="AB2014" s="87"/>
      <c r="AC2014" s="87"/>
      <c r="AD2014" s="87"/>
      <c r="AE2014" s="87"/>
      <c r="AF2014" s="87"/>
      <c r="AG2014" s="87"/>
      <c r="AH2014" s="87"/>
      <c r="AI2014" s="87"/>
      <c r="AJ2014" s="87"/>
      <c r="AK2014" s="87"/>
      <c r="AL2014" s="87"/>
      <c r="AM2014" s="87"/>
      <c r="AN2014" s="87"/>
      <c r="AO2014" s="87"/>
      <c r="AP2014" s="87"/>
      <c r="AQ2014" s="87"/>
      <c r="AR2014" s="87"/>
      <c r="AS2014" s="87"/>
      <c r="AT2014" s="87"/>
      <c r="AU2014" s="87"/>
      <c r="AV2014" s="87"/>
      <c r="AW2014" s="87"/>
      <c r="AX2014" s="87"/>
      <c r="AY2014" s="87"/>
      <c r="AZ2014" s="87"/>
      <c r="BA2014" s="87"/>
      <c r="BB2014" s="87"/>
      <c r="BC2014" s="87"/>
      <c r="BD2014" s="87"/>
      <c r="BE2014" s="87"/>
      <c r="BF2014" s="87"/>
      <c r="BG2014" s="87"/>
      <c r="BH2014" s="87"/>
      <c r="BI2014" s="87"/>
      <c r="BJ2014" s="87"/>
      <c r="BK2014" s="87"/>
      <c r="BL2014" s="87"/>
      <c r="BM2014" s="87"/>
      <c r="BN2014" s="87"/>
      <c r="BO2014" s="87"/>
      <c r="BP2014" s="87"/>
      <c r="BQ2014" s="87"/>
      <c r="BR2014" s="87"/>
      <c r="BS2014" s="63"/>
    </row>
    <row r="2015" spans="4:71" s="64" customFormat="1" ht="9.75" customHeight="1" x14ac:dyDescent="0.3">
      <c r="D2015" s="87"/>
      <c r="E2015" s="87"/>
      <c r="F2015" s="87"/>
      <c r="G2015" s="87"/>
      <c r="H2015" s="87"/>
      <c r="I2015" s="87"/>
      <c r="J2015" s="87"/>
      <c r="K2015" s="87"/>
      <c r="L2015" s="87"/>
      <c r="M2015" s="87"/>
      <c r="N2015" s="87"/>
      <c r="O2015" s="87"/>
      <c r="P2015" s="87"/>
      <c r="Q2015" s="87"/>
      <c r="R2015" s="87"/>
      <c r="S2015" s="87"/>
      <c r="T2015" s="87"/>
      <c r="U2015" s="87"/>
      <c r="V2015" s="87"/>
      <c r="W2015" s="87"/>
      <c r="X2015" s="87"/>
      <c r="Y2015" s="87"/>
      <c r="Z2015" s="87"/>
      <c r="AA2015" s="87"/>
      <c r="AB2015" s="87"/>
      <c r="AC2015" s="87"/>
      <c r="AD2015" s="87"/>
      <c r="AE2015" s="87"/>
      <c r="AF2015" s="87"/>
      <c r="AG2015" s="87"/>
      <c r="AH2015" s="87"/>
      <c r="AI2015" s="87"/>
      <c r="AJ2015" s="87"/>
      <c r="AK2015" s="87"/>
      <c r="AL2015" s="87"/>
      <c r="AM2015" s="87"/>
      <c r="AN2015" s="87"/>
      <c r="AO2015" s="87"/>
      <c r="AP2015" s="87"/>
      <c r="AQ2015" s="87"/>
      <c r="AR2015" s="87"/>
      <c r="AS2015" s="87"/>
      <c r="AT2015" s="87"/>
      <c r="AU2015" s="87"/>
      <c r="AV2015" s="87"/>
      <c r="AW2015" s="87"/>
      <c r="AX2015" s="87"/>
      <c r="AY2015" s="87"/>
      <c r="AZ2015" s="87"/>
      <c r="BA2015" s="87"/>
      <c r="BB2015" s="87"/>
      <c r="BC2015" s="87"/>
      <c r="BD2015" s="87"/>
      <c r="BE2015" s="87"/>
      <c r="BF2015" s="87"/>
      <c r="BG2015" s="87"/>
      <c r="BH2015" s="87"/>
      <c r="BI2015" s="87"/>
      <c r="BJ2015" s="87"/>
      <c r="BK2015" s="87"/>
      <c r="BL2015" s="87"/>
      <c r="BM2015" s="87"/>
      <c r="BN2015" s="87"/>
      <c r="BO2015" s="87"/>
      <c r="BP2015" s="87"/>
      <c r="BQ2015" s="87"/>
      <c r="BR2015" s="87"/>
      <c r="BS2015" s="63"/>
    </row>
    <row r="2016" spans="4:71" s="64" customFormat="1" ht="9.75" customHeight="1" x14ac:dyDescent="0.3">
      <c r="D2016" s="87"/>
      <c r="E2016" s="87"/>
      <c r="F2016" s="87"/>
      <c r="G2016" s="87"/>
      <c r="H2016" s="87"/>
      <c r="I2016" s="87"/>
      <c r="J2016" s="87"/>
      <c r="K2016" s="87"/>
      <c r="L2016" s="87"/>
      <c r="M2016" s="87"/>
      <c r="N2016" s="87"/>
      <c r="O2016" s="87"/>
      <c r="P2016" s="87"/>
      <c r="Q2016" s="87"/>
      <c r="R2016" s="87"/>
      <c r="S2016" s="87"/>
      <c r="T2016" s="87"/>
      <c r="U2016" s="87"/>
      <c r="V2016" s="87"/>
      <c r="W2016" s="87"/>
      <c r="X2016" s="87"/>
      <c r="Y2016" s="87"/>
      <c r="Z2016" s="87"/>
      <c r="AA2016" s="87"/>
      <c r="AB2016" s="87"/>
      <c r="AC2016" s="87"/>
      <c r="AD2016" s="87"/>
      <c r="AE2016" s="87"/>
      <c r="AF2016" s="87"/>
      <c r="AG2016" s="87"/>
      <c r="AH2016" s="87"/>
      <c r="AI2016" s="87"/>
      <c r="AJ2016" s="87"/>
      <c r="AK2016" s="87"/>
      <c r="AL2016" s="87"/>
      <c r="AM2016" s="87"/>
      <c r="AN2016" s="87"/>
      <c r="AO2016" s="87"/>
      <c r="AP2016" s="87"/>
      <c r="AQ2016" s="87"/>
      <c r="AR2016" s="87"/>
      <c r="AS2016" s="87"/>
      <c r="AT2016" s="87"/>
      <c r="AU2016" s="87"/>
      <c r="AV2016" s="87"/>
      <c r="AW2016" s="87"/>
      <c r="AX2016" s="87"/>
      <c r="AY2016" s="87"/>
      <c r="AZ2016" s="87"/>
      <c r="BA2016" s="87"/>
      <c r="BB2016" s="87"/>
      <c r="BC2016" s="87"/>
      <c r="BD2016" s="87"/>
      <c r="BE2016" s="87"/>
      <c r="BF2016" s="87"/>
      <c r="BG2016" s="87"/>
      <c r="BH2016" s="87"/>
      <c r="BI2016" s="87"/>
      <c r="BJ2016" s="87"/>
      <c r="BK2016" s="87"/>
      <c r="BL2016" s="87"/>
      <c r="BM2016" s="87"/>
      <c r="BN2016" s="87"/>
      <c r="BO2016" s="87"/>
      <c r="BP2016" s="87"/>
      <c r="BQ2016" s="87"/>
      <c r="BR2016" s="87"/>
      <c r="BS2016" s="63"/>
    </row>
    <row r="2017" spans="4:71" s="64" customFormat="1" ht="9.75" customHeight="1" x14ac:dyDescent="0.3">
      <c r="D2017" s="87"/>
      <c r="E2017" s="87"/>
      <c r="F2017" s="87"/>
      <c r="G2017" s="87"/>
      <c r="H2017" s="87"/>
      <c r="I2017" s="87"/>
      <c r="J2017" s="87"/>
      <c r="K2017" s="87"/>
      <c r="L2017" s="87"/>
      <c r="M2017" s="87"/>
      <c r="N2017" s="87"/>
      <c r="O2017" s="87"/>
      <c r="P2017" s="87"/>
      <c r="Q2017" s="87"/>
      <c r="R2017" s="87"/>
      <c r="S2017" s="87"/>
      <c r="T2017" s="87"/>
      <c r="U2017" s="87"/>
      <c r="V2017" s="87"/>
      <c r="W2017" s="87"/>
      <c r="X2017" s="87"/>
      <c r="Y2017" s="87"/>
      <c r="Z2017" s="87"/>
      <c r="AA2017" s="87"/>
      <c r="AB2017" s="87"/>
      <c r="AC2017" s="87"/>
      <c r="AD2017" s="87"/>
      <c r="AE2017" s="87"/>
      <c r="AF2017" s="87"/>
      <c r="AG2017" s="87"/>
      <c r="AH2017" s="87"/>
      <c r="AI2017" s="87"/>
      <c r="AJ2017" s="87"/>
      <c r="AK2017" s="87"/>
      <c r="AL2017" s="87"/>
      <c r="AM2017" s="87"/>
      <c r="AN2017" s="87"/>
      <c r="AO2017" s="87"/>
      <c r="AP2017" s="87"/>
      <c r="AQ2017" s="87"/>
      <c r="AR2017" s="87"/>
      <c r="AS2017" s="87"/>
      <c r="AT2017" s="87"/>
      <c r="AU2017" s="87"/>
      <c r="AV2017" s="87"/>
      <c r="AW2017" s="87"/>
      <c r="AX2017" s="87"/>
      <c r="AY2017" s="87"/>
      <c r="AZ2017" s="87"/>
      <c r="BA2017" s="87"/>
      <c r="BB2017" s="87"/>
      <c r="BC2017" s="87"/>
      <c r="BD2017" s="87"/>
      <c r="BE2017" s="87"/>
      <c r="BF2017" s="87"/>
      <c r="BG2017" s="87"/>
      <c r="BH2017" s="87"/>
      <c r="BI2017" s="87"/>
      <c r="BJ2017" s="87"/>
      <c r="BK2017" s="87"/>
      <c r="BL2017" s="87"/>
      <c r="BM2017" s="87"/>
      <c r="BN2017" s="87"/>
      <c r="BO2017" s="87"/>
      <c r="BP2017" s="87"/>
      <c r="BQ2017" s="87"/>
      <c r="BR2017" s="87"/>
      <c r="BS2017" s="63"/>
    </row>
    <row r="2018" spans="4:71" s="64" customFormat="1" ht="9.75" customHeight="1" x14ac:dyDescent="0.3">
      <c r="D2018" s="87"/>
      <c r="E2018" s="87"/>
      <c r="F2018" s="87"/>
      <c r="G2018" s="87"/>
      <c r="H2018" s="87"/>
      <c r="I2018" s="87"/>
      <c r="J2018" s="87"/>
      <c r="K2018" s="87"/>
      <c r="L2018" s="87"/>
      <c r="M2018" s="87"/>
      <c r="N2018" s="87"/>
      <c r="O2018" s="87"/>
      <c r="P2018" s="87"/>
      <c r="Q2018" s="87"/>
      <c r="R2018" s="87"/>
      <c r="S2018" s="87"/>
      <c r="T2018" s="87"/>
      <c r="U2018" s="87"/>
      <c r="V2018" s="87"/>
      <c r="W2018" s="87"/>
      <c r="X2018" s="87"/>
      <c r="Y2018" s="87"/>
      <c r="Z2018" s="87"/>
      <c r="AA2018" s="87"/>
      <c r="AB2018" s="87"/>
      <c r="AC2018" s="87"/>
      <c r="AD2018" s="87"/>
      <c r="AE2018" s="87"/>
      <c r="AF2018" s="87"/>
      <c r="AG2018" s="87"/>
      <c r="AH2018" s="87"/>
      <c r="AI2018" s="87"/>
      <c r="AJ2018" s="87"/>
      <c r="AK2018" s="87"/>
      <c r="AL2018" s="87"/>
      <c r="AM2018" s="87"/>
      <c r="AN2018" s="87"/>
      <c r="AO2018" s="87"/>
      <c r="AP2018" s="87"/>
      <c r="AQ2018" s="87"/>
      <c r="AR2018" s="87"/>
      <c r="AS2018" s="87"/>
      <c r="AT2018" s="87"/>
      <c r="AU2018" s="87"/>
      <c r="AV2018" s="87"/>
      <c r="AW2018" s="87"/>
      <c r="AX2018" s="87"/>
      <c r="AY2018" s="87"/>
      <c r="AZ2018" s="87"/>
      <c r="BA2018" s="87"/>
      <c r="BB2018" s="87"/>
      <c r="BC2018" s="87"/>
      <c r="BD2018" s="87"/>
      <c r="BE2018" s="87"/>
      <c r="BF2018" s="87"/>
      <c r="BG2018" s="87"/>
      <c r="BH2018" s="87"/>
      <c r="BI2018" s="87"/>
      <c r="BJ2018" s="87"/>
      <c r="BK2018" s="87"/>
      <c r="BL2018" s="87"/>
      <c r="BM2018" s="87"/>
      <c r="BN2018" s="87"/>
      <c r="BO2018" s="87"/>
      <c r="BP2018" s="87"/>
      <c r="BQ2018" s="87"/>
      <c r="BR2018" s="87"/>
      <c r="BS2018" s="63"/>
    </row>
    <row r="2019" spans="4:71" s="64" customFormat="1" ht="9.75" customHeight="1" x14ac:dyDescent="0.3">
      <c r="D2019" s="87"/>
      <c r="E2019" s="87"/>
      <c r="F2019" s="87"/>
      <c r="G2019" s="87"/>
      <c r="H2019" s="87"/>
      <c r="I2019" s="87"/>
      <c r="J2019" s="87"/>
      <c r="K2019" s="87"/>
      <c r="L2019" s="87"/>
      <c r="M2019" s="87"/>
      <c r="N2019" s="87"/>
      <c r="O2019" s="87"/>
      <c r="P2019" s="87"/>
      <c r="Q2019" s="87"/>
      <c r="R2019" s="87"/>
      <c r="S2019" s="87"/>
      <c r="T2019" s="87"/>
      <c r="U2019" s="87"/>
      <c r="V2019" s="87"/>
      <c r="W2019" s="87"/>
      <c r="X2019" s="87"/>
      <c r="Y2019" s="87"/>
      <c r="Z2019" s="87"/>
      <c r="AA2019" s="87"/>
      <c r="AB2019" s="87"/>
      <c r="AC2019" s="87"/>
      <c r="AD2019" s="87"/>
      <c r="AE2019" s="87"/>
      <c r="AF2019" s="87"/>
      <c r="AG2019" s="87"/>
      <c r="AH2019" s="87"/>
      <c r="AI2019" s="87"/>
      <c r="AJ2019" s="87"/>
      <c r="AK2019" s="87"/>
      <c r="AL2019" s="87"/>
      <c r="AM2019" s="87"/>
      <c r="AN2019" s="87"/>
      <c r="AO2019" s="87"/>
      <c r="AP2019" s="87"/>
      <c r="AQ2019" s="87"/>
      <c r="AR2019" s="87"/>
      <c r="AS2019" s="87"/>
      <c r="AT2019" s="87"/>
      <c r="AU2019" s="87"/>
      <c r="AV2019" s="87"/>
      <c r="AW2019" s="87"/>
      <c r="AX2019" s="87"/>
      <c r="AY2019" s="87"/>
      <c r="AZ2019" s="87"/>
      <c r="BA2019" s="87"/>
      <c r="BB2019" s="87"/>
      <c r="BC2019" s="87"/>
      <c r="BD2019" s="87"/>
      <c r="BE2019" s="87"/>
      <c r="BF2019" s="87"/>
      <c r="BG2019" s="87"/>
      <c r="BH2019" s="87"/>
      <c r="BI2019" s="87"/>
      <c r="BJ2019" s="87"/>
      <c r="BK2019" s="87"/>
      <c r="BL2019" s="87"/>
      <c r="BM2019" s="87"/>
      <c r="BN2019" s="87"/>
      <c r="BO2019" s="87"/>
      <c r="BP2019" s="87"/>
      <c r="BQ2019" s="87"/>
      <c r="BR2019" s="87"/>
      <c r="BS2019" s="63"/>
    </row>
    <row r="2020" spans="4:71" s="64" customFormat="1" ht="9.75" customHeight="1" x14ac:dyDescent="0.3">
      <c r="D2020" s="87"/>
      <c r="E2020" s="87"/>
      <c r="F2020" s="87"/>
      <c r="G2020" s="87"/>
      <c r="H2020" s="87"/>
      <c r="I2020" s="87"/>
      <c r="J2020" s="87"/>
      <c r="K2020" s="87"/>
      <c r="L2020" s="87"/>
      <c r="M2020" s="87"/>
      <c r="N2020" s="87"/>
      <c r="O2020" s="87"/>
      <c r="P2020" s="87"/>
      <c r="Q2020" s="87"/>
      <c r="R2020" s="87"/>
      <c r="S2020" s="87"/>
      <c r="T2020" s="87"/>
      <c r="U2020" s="87"/>
      <c r="V2020" s="87"/>
      <c r="W2020" s="87"/>
      <c r="X2020" s="87"/>
      <c r="Y2020" s="87"/>
      <c r="Z2020" s="87"/>
      <c r="AA2020" s="87"/>
      <c r="AB2020" s="87"/>
      <c r="AC2020" s="87"/>
      <c r="AD2020" s="87"/>
      <c r="AE2020" s="87"/>
      <c r="AF2020" s="87"/>
      <c r="AG2020" s="87"/>
      <c r="AH2020" s="87"/>
      <c r="AI2020" s="87"/>
      <c r="AJ2020" s="87"/>
      <c r="AK2020" s="87"/>
      <c r="AL2020" s="87"/>
      <c r="AM2020" s="87"/>
      <c r="AN2020" s="87"/>
      <c r="AO2020" s="87"/>
      <c r="AP2020" s="87"/>
      <c r="AQ2020" s="87"/>
      <c r="AR2020" s="87"/>
      <c r="AS2020" s="87"/>
      <c r="AT2020" s="87"/>
      <c r="AU2020" s="87"/>
      <c r="AV2020" s="87"/>
      <c r="AW2020" s="87"/>
      <c r="AX2020" s="87"/>
      <c r="AY2020" s="87"/>
      <c r="AZ2020" s="87"/>
      <c r="BA2020" s="87"/>
      <c r="BB2020" s="87"/>
      <c r="BC2020" s="87"/>
      <c r="BD2020" s="87"/>
      <c r="BE2020" s="87"/>
      <c r="BF2020" s="87"/>
      <c r="BG2020" s="87"/>
      <c r="BH2020" s="87"/>
      <c r="BI2020" s="87"/>
      <c r="BJ2020" s="87"/>
      <c r="BK2020" s="87"/>
      <c r="BL2020" s="87"/>
      <c r="BM2020" s="87"/>
      <c r="BN2020" s="87"/>
      <c r="BO2020" s="87"/>
      <c r="BP2020" s="87"/>
      <c r="BQ2020" s="87"/>
      <c r="BR2020" s="87"/>
      <c r="BS2020" s="63"/>
    </row>
    <row r="2021" spans="4:71" s="64" customFormat="1" ht="9.75" customHeight="1" x14ac:dyDescent="0.3">
      <c r="D2021" s="87"/>
      <c r="E2021" s="87"/>
      <c r="F2021" s="87"/>
      <c r="G2021" s="87"/>
      <c r="H2021" s="87"/>
      <c r="I2021" s="87"/>
      <c r="J2021" s="87"/>
      <c r="K2021" s="87"/>
      <c r="L2021" s="87"/>
      <c r="M2021" s="87"/>
      <c r="N2021" s="87"/>
      <c r="O2021" s="87"/>
      <c r="P2021" s="87"/>
      <c r="Q2021" s="87"/>
      <c r="R2021" s="87"/>
      <c r="S2021" s="87"/>
      <c r="T2021" s="87"/>
      <c r="U2021" s="87"/>
      <c r="V2021" s="87"/>
      <c r="W2021" s="87"/>
      <c r="X2021" s="87"/>
      <c r="Y2021" s="87"/>
      <c r="Z2021" s="87"/>
      <c r="AA2021" s="87"/>
      <c r="AB2021" s="87"/>
      <c r="AC2021" s="87"/>
      <c r="AD2021" s="87"/>
      <c r="AE2021" s="87"/>
      <c r="AF2021" s="87"/>
      <c r="AG2021" s="87"/>
      <c r="AH2021" s="87"/>
      <c r="AI2021" s="87"/>
      <c r="AJ2021" s="87"/>
      <c r="AK2021" s="87"/>
      <c r="AL2021" s="87"/>
      <c r="AM2021" s="87"/>
      <c r="AN2021" s="87"/>
      <c r="AO2021" s="87"/>
      <c r="AP2021" s="87"/>
      <c r="AQ2021" s="87"/>
      <c r="AR2021" s="87"/>
      <c r="AS2021" s="87"/>
      <c r="AT2021" s="87"/>
      <c r="AU2021" s="87"/>
      <c r="AV2021" s="87"/>
      <c r="AW2021" s="87"/>
      <c r="AX2021" s="87"/>
      <c r="AY2021" s="87"/>
      <c r="AZ2021" s="87"/>
      <c r="BA2021" s="87"/>
      <c r="BB2021" s="87"/>
      <c r="BC2021" s="87"/>
      <c r="BD2021" s="87"/>
      <c r="BE2021" s="87"/>
      <c r="BF2021" s="87"/>
      <c r="BG2021" s="87"/>
      <c r="BH2021" s="87"/>
      <c r="BI2021" s="87"/>
      <c r="BJ2021" s="87"/>
      <c r="BK2021" s="87"/>
      <c r="BL2021" s="87"/>
      <c r="BM2021" s="87"/>
      <c r="BN2021" s="87"/>
      <c r="BO2021" s="87"/>
      <c r="BP2021" s="87"/>
      <c r="BQ2021" s="87"/>
      <c r="BR2021" s="87"/>
      <c r="BS2021" s="63"/>
    </row>
    <row r="2022" spans="4:71" s="64" customFormat="1" ht="9.75" customHeight="1" x14ac:dyDescent="0.3">
      <c r="D2022" s="87"/>
      <c r="E2022" s="87"/>
      <c r="F2022" s="87"/>
      <c r="G2022" s="87"/>
      <c r="H2022" s="87"/>
      <c r="I2022" s="87"/>
      <c r="J2022" s="87"/>
      <c r="K2022" s="87"/>
      <c r="L2022" s="87"/>
      <c r="M2022" s="87"/>
      <c r="N2022" s="87"/>
      <c r="O2022" s="87"/>
      <c r="P2022" s="87"/>
      <c r="Q2022" s="87"/>
      <c r="R2022" s="87"/>
      <c r="S2022" s="87"/>
      <c r="T2022" s="87"/>
      <c r="U2022" s="87"/>
      <c r="V2022" s="87"/>
      <c r="W2022" s="87"/>
      <c r="X2022" s="87"/>
      <c r="Y2022" s="87"/>
      <c r="Z2022" s="87"/>
      <c r="AA2022" s="87"/>
      <c r="AB2022" s="87"/>
      <c r="AC2022" s="87"/>
      <c r="AD2022" s="87"/>
      <c r="AE2022" s="87"/>
      <c r="AF2022" s="87"/>
      <c r="AG2022" s="87"/>
      <c r="AH2022" s="87"/>
      <c r="AI2022" s="87"/>
      <c r="AJ2022" s="87"/>
      <c r="AK2022" s="87"/>
      <c r="AL2022" s="87"/>
      <c r="AM2022" s="87"/>
      <c r="AN2022" s="87"/>
      <c r="AO2022" s="87"/>
      <c r="AP2022" s="87"/>
      <c r="AQ2022" s="87"/>
      <c r="AR2022" s="87"/>
      <c r="AS2022" s="87"/>
      <c r="AT2022" s="87"/>
      <c r="AU2022" s="87"/>
      <c r="AV2022" s="87"/>
      <c r="AW2022" s="87"/>
      <c r="AX2022" s="87"/>
      <c r="AY2022" s="87"/>
      <c r="AZ2022" s="87"/>
      <c r="BA2022" s="87"/>
      <c r="BB2022" s="87"/>
      <c r="BC2022" s="87"/>
      <c r="BD2022" s="87"/>
      <c r="BE2022" s="87"/>
      <c r="BF2022" s="87"/>
      <c r="BG2022" s="87"/>
      <c r="BH2022" s="87"/>
      <c r="BI2022" s="87"/>
      <c r="BJ2022" s="87"/>
      <c r="BK2022" s="87"/>
      <c r="BL2022" s="87"/>
      <c r="BM2022" s="87"/>
      <c r="BN2022" s="87"/>
      <c r="BO2022" s="87"/>
      <c r="BP2022" s="87"/>
      <c r="BQ2022" s="87"/>
      <c r="BR2022" s="87"/>
      <c r="BS2022" s="63"/>
    </row>
    <row r="2023" spans="4:71" s="64" customFormat="1" ht="9.75" customHeight="1" x14ac:dyDescent="0.3">
      <c r="D2023" s="87"/>
      <c r="E2023" s="87"/>
      <c r="F2023" s="87"/>
      <c r="G2023" s="87"/>
      <c r="H2023" s="87"/>
      <c r="I2023" s="87"/>
      <c r="J2023" s="87"/>
      <c r="K2023" s="87"/>
      <c r="L2023" s="87"/>
      <c r="M2023" s="87"/>
      <c r="N2023" s="87"/>
      <c r="O2023" s="87"/>
      <c r="P2023" s="87"/>
      <c r="Q2023" s="87"/>
      <c r="R2023" s="87"/>
      <c r="S2023" s="87"/>
      <c r="T2023" s="87"/>
      <c r="U2023" s="87"/>
      <c r="V2023" s="87"/>
      <c r="W2023" s="87"/>
      <c r="X2023" s="87"/>
      <c r="Y2023" s="87"/>
      <c r="Z2023" s="87"/>
      <c r="AA2023" s="87"/>
      <c r="AB2023" s="87"/>
      <c r="AC2023" s="87"/>
      <c r="AD2023" s="87"/>
      <c r="AE2023" s="87"/>
      <c r="AF2023" s="87"/>
      <c r="AG2023" s="87"/>
      <c r="AH2023" s="87"/>
      <c r="AI2023" s="87"/>
      <c r="AJ2023" s="87"/>
      <c r="AK2023" s="87"/>
      <c r="AL2023" s="87"/>
      <c r="AM2023" s="87"/>
      <c r="AN2023" s="87"/>
      <c r="AO2023" s="87"/>
      <c r="AP2023" s="87"/>
      <c r="AQ2023" s="87"/>
      <c r="AR2023" s="87"/>
      <c r="AS2023" s="87"/>
      <c r="AT2023" s="87"/>
      <c r="AU2023" s="87"/>
      <c r="AV2023" s="87"/>
      <c r="AW2023" s="87"/>
      <c r="AX2023" s="87"/>
      <c r="AY2023" s="87"/>
      <c r="AZ2023" s="87"/>
      <c r="BA2023" s="87"/>
      <c r="BB2023" s="87"/>
      <c r="BC2023" s="87"/>
      <c r="BD2023" s="87"/>
      <c r="BE2023" s="87"/>
      <c r="BF2023" s="87"/>
      <c r="BG2023" s="87"/>
      <c r="BH2023" s="87"/>
      <c r="BI2023" s="87"/>
      <c r="BJ2023" s="87"/>
      <c r="BK2023" s="87"/>
      <c r="BL2023" s="87"/>
      <c r="BM2023" s="87"/>
      <c r="BN2023" s="87"/>
      <c r="BO2023" s="87"/>
      <c r="BP2023" s="87"/>
      <c r="BQ2023" s="87"/>
      <c r="BR2023" s="87"/>
      <c r="BS2023" s="63"/>
    </row>
    <row r="2024" spans="4:71" s="64" customFormat="1" ht="9.75" customHeight="1" x14ac:dyDescent="0.3">
      <c r="D2024" s="87"/>
      <c r="E2024" s="87"/>
      <c r="F2024" s="87"/>
      <c r="G2024" s="87"/>
      <c r="H2024" s="87"/>
      <c r="I2024" s="87"/>
      <c r="J2024" s="87"/>
      <c r="K2024" s="87"/>
      <c r="L2024" s="87"/>
      <c r="M2024" s="87"/>
      <c r="N2024" s="87"/>
      <c r="O2024" s="87"/>
      <c r="P2024" s="87"/>
      <c r="Q2024" s="87"/>
      <c r="R2024" s="87"/>
      <c r="S2024" s="87"/>
      <c r="T2024" s="87"/>
      <c r="U2024" s="87"/>
      <c r="V2024" s="87"/>
      <c r="W2024" s="87"/>
      <c r="X2024" s="87"/>
      <c r="Y2024" s="87"/>
      <c r="Z2024" s="87"/>
      <c r="AA2024" s="87"/>
      <c r="AB2024" s="87"/>
      <c r="AC2024" s="87"/>
      <c r="AD2024" s="87"/>
      <c r="AE2024" s="87"/>
      <c r="AF2024" s="87"/>
      <c r="AG2024" s="87"/>
      <c r="AH2024" s="87"/>
      <c r="AI2024" s="87"/>
      <c r="AJ2024" s="87"/>
      <c r="AK2024" s="87"/>
      <c r="AL2024" s="87"/>
      <c r="AM2024" s="87"/>
      <c r="AN2024" s="87"/>
      <c r="AO2024" s="87"/>
      <c r="AP2024" s="87"/>
      <c r="AQ2024" s="87"/>
      <c r="AR2024" s="87"/>
      <c r="AS2024" s="87"/>
      <c r="AT2024" s="87"/>
      <c r="AU2024" s="87"/>
      <c r="AV2024" s="87"/>
      <c r="AW2024" s="87"/>
      <c r="AX2024" s="87"/>
      <c r="AY2024" s="87"/>
      <c r="AZ2024" s="87"/>
      <c r="BA2024" s="87"/>
      <c r="BB2024" s="87"/>
      <c r="BC2024" s="87"/>
      <c r="BD2024" s="87"/>
      <c r="BE2024" s="87"/>
      <c r="BF2024" s="87"/>
      <c r="BG2024" s="87"/>
      <c r="BH2024" s="87"/>
      <c r="BI2024" s="87"/>
      <c r="BJ2024" s="87"/>
      <c r="BK2024" s="87"/>
      <c r="BL2024" s="87"/>
      <c r="BM2024" s="87"/>
      <c r="BN2024" s="87"/>
      <c r="BO2024" s="87"/>
      <c r="BP2024" s="87"/>
      <c r="BQ2024" s="87"/>
      <c r="BR2024" s="87"/>
      <c r="BS2024" s="63"/>
    </row>
    <row r="2025" spans="4:71" s="64" customFormat="1" ht="9.75" customHeight="1" x14ac:dyDescent="0.3">
      <c r="D2025" s="87"/>
      <c r="E2025" s="87"/>
      <c r="F2025" s="87"/>
      <c r="G2025" s="87"/>
      <c r="H2025" s="87"/>
      <c r="I2025" s="87"/>
      <c r="J2025" s="87"/>
      <c r="K2025" s="87"/>
      <c r="L2025" s="87"/>
      <c r="M2025" s="87"/>
      <c r="N2025" s="87"/>
      <c r="O2025" s="87"/>
      <c r="P2025" s="87"/>
      <c r="Q2025" s="87"/>
      <c r="R2025" s="87"/>
      <c r="S2025" s="87"/>
      <c r="T2025" s="87"/>
      <c r="U2025" s="87"/>
      <c r="V2025" s="87"/>
      <c r="W2025" s="87"/>
      <c r="X2025" s="87"/>
      <c r="Y2025" s="87"/>
      <c r="Z2025" s="87"/>
      <c r="AA2025" s="87"/>
      <c r="AB2025" s="87"/>
      <c r="AC2025" s="87"/>
      <c r="AD2025" s="87"/>
      <c r="AE2025" s="87"/>
      <c r="AF2025" s="87"/>
      <c r="AG2025" s="87"/>
      <c r="AH2025" s="87"/>
      <c r="AI2025" s="87"/>
      <c r="AJ2025" s="87"/>
      <c r="AK2025" s="87"/>
      <c r="AL2025" s="87"/>
      <c r="AM2025" s="87"/>
      <c r="AN2025" s="87"/>
      <c r="AO2025" s="87"/>
      <c r="AP2025" s="87"/>
      <c r="AQ2025" s="87"/>
      <c r="AR2025" s="87"/>
      <c r="AS2025" s="87"/>
      <c r="AT2025" s="87"/>
      <c r="AU2025" s="87"/>
      <c r="AV2025" s="87"/>
      <c r="AW2025" s="87"/>
      <c r="AX2025" s="87"/>
      <c r="AY2025" s="87"/>
      <c r="AZ2025" s="87"/>
      <c r="BA2025" s="87"/>
      <c r="BB2025" s="87"/>
      <c r="BC2025" s="87"/>
      <c r="BD2025" s="87"/>
      <c r="BE2025" s="87"/>
      <c r="BF2025" s="87"/>
      <c r="BG2025" s="87"/>
      <c r="BH2025" s="87"/>
      <c r="BI2025" s="87"/>
      <c r="BJ2025" s="87"/>
      <c r="BK2025" s="87"/>
      <c r="BL2025" s="87"/>
      <c r="BM2025" s="87"/>
      <c r="BN2025" s="87"/>
      <c r="BO2025" s="87"/>
      <c r="BP2025" s="87"/>
      <c r="BQ2025" s="87"/>
      <c r="BR2025" s="87"/>
      <c r="BS2025" s="63"/>
    </row>
    <row r="2026" spans="4:71" s="64" customFormat="1" ht="9.75" customHeight="1" x14ac:dyDescent="0.3">
      <c r="D2026" s="87"/>
      <c r="E2026" s="87"/>
      <c r="F2026" s="87"/>
      <c r="G2026" s="87"/>
      <c r="H2026" s="87"/>
      <c r="I2026" s="87"/>
      <c r="J2026" s="87"/>
      <c r="K2026" s="87"/>
      <c r="L2026" s="87"/>
      <c r="M2026" s="87"/>
      <c r="N2026" s="87"/>
      <c r="O2026" s="87"/>
      <c r="P2026" s="87"/>
      <c r="Q2026" s="87"/>
      <c r="R2026" s="87"/>
      <c r="S2026" s="87"/>
      <c r="T2026" s="87"/>
      <c r="U2026" s="87"/>
      <c r="V2026" s="87"/>
      <c r="W2026" s="87"/>
      <c r="X2026" s="87"/>
      <c r="Y2026" s="87"/>
      <c r="Z2026" s="87"/>
      <c r="AA2026" s="87"/>
      <c r="AB2026" s="87"/>
      <c r="AC2026" s="87"/>
      <c r="AD2026" s="87"/>
      <c r="AE2026" s="87"/>
      <c r="AF2026" s="87"/>
      <c r="AG2026" s="87"/>
      <c r="AH2026" s="87"/>
      <c r="AI2026" s="87"/>
      <c r="AJ2026" s="87"/>
      <c r="AK2026" s="87"/>
      <c r="AL2026" s="87"/>
      <c r="AM2026" s="87"/>
      <c r="AN2026" s="87"/>
      <c r="AO2026" s="87"/>
      <c r="AP2026" s="87"/>
      <c r="AQ2026" s="87"/>
      <c r="AR2026" s="87"/>
      <c r="AS2026" s="87"/>
      <c r="AT2026" s="87"/>
      <c r="AU2026" s="87"/>
      <c r="AV2026" s="87"/>
      <c r="AW2026" s="87"/>
      <c r="AX2026" s="87"/>
      <c r="AY2026" s="87"/>
      <c r="AZ2026" s="87"/>
      <c r="BA2026" s="87"/>
      <c r="BB2026" s="87"/>
      <c r="BC2026" s="87"/>
      <c r="BD2026" s="87"/>
      <c r="BE2026" s="87"/>
      <c r="BF2026" s="87"/>
      <c r="BG2026" s="87"/>
      <c r="BH2026" s="87"/>
      <c r="BI2026" s="87"/>
      <c r="BJ2026" s="87"/>
      <c r="BK2026" s="87"/>
      <c r="BL2026" s="87"/>
      <c r="BM2026" s="87"/>
      <c r="BN2026" s="87"/>
      <c r="BO2026" s="87"/>
      <c r="BP2026" s="87"/>
      <c r="BQ2026" s="87"/>
      <c r="BR2026" s="87"/>
      <c r="BS2026" s="63"/>
    </row>
    <row r="2027" spans="4:71" s="64" customFormat="1" ht="9.75" customHeight="1" x14ac:dyDescent="0.3">
      <c r="D2027" s="87"/>
      <c r="E2027" s="87"/>
      <c r="F2027" s="87"/>
      <c r="G2027" s="87"/>
      <c r="H2027" s="87"/>
      <c r="I2027" s="87"/>
      <c r="J2027" s="87"/>
      <c r="K2027" s="87"/>
      <c r="L2027" s="87"/>
      <c r="M2027" s="87"/>
      <c r="N2027" s="87"/>
      <c r="O2027" s="87"/>
      <c r="P2027" s="87"/>
      <c r="Q2027" s="87"/>
      <c r="R2027" s="87"/>
      <c r="S2027" s="87"/>
      <c r="T2027" s="87"/>
      <c r="U2027" s="87"/>
      <c r="V2027" s="87"/>
      <c r="W2027" s="87"/>
      <c r="X2027" s="87"/>
      <c r="Y2027" s="87"/>
      <c r="Z2027" s="87"/>
      <c r="AA2027" s="87"/>
      <c r="AB2027" s="87"/>
      <c r="AC2027" s="87"/>
      <c r="AD2027" s="87"/>
      <c r="AE2027" s="87"/>
      <c r="AF2027" s="87"/>
      <c r="AG2027" s="87"/>
      <c r="AH2027" s="87"/>
      <c r="AI2027" s="87"/>
      <c r="AJ2027" s="87"/>
      <c r="AK2027" s="87"/>
      <c r="AL2027" s="87"/>
      <c r="AM2027" s="87"/>
      <c r="AN2027" s="87"/>
      <c r="AO2027" s="87"/>
      <c r="AP2027" s="87"/>
      <c r="AQ2027" s="87"/>
      <c r="AR2027" s="87"/>
      <c r="AS2027" s="87"/>
      <c r="AT2027" s="87"/>
      <c r="AU2027" s="87"/>
      <c r="AV2027" s="87"/>
      <c r="AW2027" s="87"/>
      <c r="AX2027" s="87"/>
      <c r="AY2027" s="87"/>
      <c r="AZ2027" s="87"/>
      <c r="BA2027" s="87"/>
      <c r="BB2027" s="87"/>
      <c r="BC2027" s="87"/>
      <c r="BD2027" s="87"/>
      <c r="BE2027" s="87"/>
      <c r="BF2027" s="87"/>
      <c r="BG2027" s="87"/>
      <c r="BH2027" s="87"/>
      <c r="BI2027" s="87"/>
      <c r="BJ2027" s="87"/>
      <c r="BK2027" s="87"/>
      <c r="BL2027" s="87"/>
      <c r="BM2027" s="87"/>
      <c r="BN2027" s="87"/>
      <c r="BO2027" s="87"/>
      <c r="BP2027" s="87"/>
      <c r="BQ2027" s="87"/>
      <c r="BR2027" s="87"/>
      <c r="BS2027" s="63"/>
    </row>
    <row r="2028" spans="4:71" s="64" customFormat="1" ht="9.75" customHeight="1" x14ac:dyDescent="0.3">
      <c r="D2028" s="87"/>
      <c r="E2028" s="87"/>
      <c r="F2028" s="87"/>
      <c r="G2028" s="87"/>
      <c r="H2028" s="87"/>
      <c r="I2028" s="87"/>
      <c r="J2028" s="87"/>
      <c r="K2028" s="87"/>
      <c r="L2028" s="87"/>
      <c r="M2028" s="87"/>
      <c r="N2028" s="87"/>
      <c r="O2028" s="87"/>
      <c r="P2028" s="87"/>
      <c r="Q2028" s="87"/>
      <c r="R2028" s="87"/>
      <c r="S2028" s="87"/>
      <c r="T2028" s="87"/>
      <c r="U2028" s="87"/>
      <c r="V2028" s="87"/>
      <c r="W2028" s="87"/>
      <c r="X2028" s="87"/>
      <c r="Y2028" s="87"/>
      <c r="Z2028" s="87"/>
      <c r="AA2028" s="87"/>
      <c r="AB2028" s="87"/>
      <c r="AC2028" s="87"/>
      <c r="AD2028" s="87"/>
      <c r="AE2028" s="87"/>
      <c r="AF2028" s="87"/>
      <c r="AG2028" s="87"/>
      <c r="AH2028" s="87"/>
      <c r="AI2028" s="87"/>
      <c r="AJ2028" s="87"/>
      <c r="AK2028" s="87"/>
      <c r="AL2028" s="87"/>
      <c r="AM2028" s="87"/>
      <c r="AN2028" s="87"/>
      <c r="AO2028" s="87"/>
      <c r="AP2028" s="87"/>
      <c r="AQ2028" s="87"/>
      <c r="AR2028" s="87"/>
      <c r="AS2028" s="87"/>
      <c r="AT2028" s="87"/>
      <c r="AU2028" s="87"/>
      <c r="AV2028" s="87"/>
      <c r="AW2028" s="87"/>
      <c r="AX2028" s="87"/>
      <c r="AY2028" s="87"/>
      <c r="AZ2028" s="87"/>
      <c r="BA2028" s="87"/>
      <c r="BB2028" s="87"/>
      <c r="BC2028" s="87"/>
      <c r="BD2028" s="87"/>
      <c r="BE2028" s="87"/>
      <c r="BF2028" s="87"/>
      <c r="BG2028" s="87"/>
      <c r="BH2028" s="87"/>
      <c r="BI2028" s="87"/>
      <c r="BJ2028" s="87"/>
      <c r="BK2028" s="87"/>
      <c r="BL2028" s="87"/>
      <c r="BM2028" s="87"/>
      <c r="BN2028" s="87"/>
      <c r="BO2028" s="87"/>
      <c r="BP2028" s="87"/>
      <c r="BQ2028" s="87"/>
      <c r="BR2028" s="87"/>
      <c r="BS2028" s="63"/>
    </row>
    <row r="2029" spans="4:71" s="64" customFormat="1" ht="9.75" customHeight="1" x14ac:dyDescent="0.3">
      <c r="D2029" s="87"/>
      <c r="E2029" s="87"/>
      <c r="F2029" s="87"/>
      <c r="G2029" s="87"/>
      <c r="H2029" s="87"/>
      <c r="I2029" s="87"/>
      <c r="J2029" s="87"/>
      <c r="K2029" s="87"/>
      <c r="L2029" s="87"/>
      <c r="M2029" s="87"/>
      <c r="N2029" s="87"/>
      <c r="O2029" s="87"/>
      <c r="P2029" s="87"/>
      <c r="Q2029" s="87"/>
      <c r="R2029" s="87"/>
      <c r="S2029" s="87"/>
      <c r="T2029" s="87"/>
      <c r="U2029" s="87"/>
      <c r="V2029" s="87"/>
      <c r="W2029" s="87"/>
      <c r="X2029" s="87"/>
      <c r="Y2029" s="87"/>
      <c r="Z2029" s="87"/>
      <c r="AA2029" s="87"/>
      <c r="AB2029" s="87"/>
      <c r="AC2029" s="87"/>
      <c r="AD2029" s="87"/>
      <c r="AE2029" s="87"/>
      <c r="AF2029" s="87"/>
      <c r="AG2029" s="87"/>
      <c r="AH2029" s="87"/>
      <c r="AI2029" s="87"/>
      <c r="AJ2029" s="87"/>
      <c r="AK2029" s="87"/>
      <c r="AL2029" s="87"/>
      <c r="AM2029" s="87"/>
      <c r="AN2029" s="87"/>
      <c r="AO2029" s="87"/>
      <c r="AP2029" s="87"/>
      <c r="AQ2029" s="87"/>
      <c r="AR2029" s="87"/>
      <c r="AS2029" s="87"/>
      <c r="AT2029" s="87"/>
      <c r="AU2029" s="87"/>
      <c r="AV2029" s="87"/>
      <c r="AW2029" s="87"/>
      <c r="AX2029" s="87"/>
      <c r="AY2029" s="87"/>
      <c r="AZ2029" s="87"/>
      <c r="BA2029" s="87"/>
      <c r="BB2029" s="87"/>
      <c r="BC2029" s="87"/>
      <c r="BD2029" s="87"/>
      <c r="BE2029" s="87"/>
      <c r="BF2029" s="87"/>
      <c r="BG2029" s="87"/>
      <c r="BH2029" s="87"/>
      <c r="BI2029" s="87"/>
      <c r="BJ2029" s="87"/>
      <c r="BK2029" s="87"/>
      <c r="BL2029" s="87"/>
      <c r="BM2029" s="87"/>
      <c r="BN2029" s="87"/>
      <c r="BO2029" s="87"/>
      <c r="BP2029" s="87"/>
      <c r="BQ2029" s="87"/>
      <c r="BR2029" s="87"/>
      <c r="BS2029" s="63"/>
    </row>
    <row r="2030" spans="4:71" s="64" customFormat="1" ht="9.75" customHeight="1" x14ac:dyDescent="0.3">
      <c r="D2030" s="87"/>
      <c r="E2030" s="87"/>
      <c r="F2030" s="87"/>
      <c r="G2030" s="87"/>
      <c r="H2030" s="87"/>
      <c r="I2030" s="87"/>
      <c r="J2030" s="87"/>
      <c r="K2030" s="87"/>
      <c r="L2030" s="87"/>
      <c r="M2030" s="87"/>
      <c r="N2030" s="87"/>
      <c r="O2030" s="87"/>
      <c r="P2030" s="87"/>
      <c r="Q2030" s="87"/>
      <c r="R2030" s="87"/>
      <c r="S2030" s="87"/>
      <c r="T2030" s="87"/>
      <c r="U2030" s="87"/>
      <c r="V2030" s="87"/>
      <c r="W2030" s="87"/>
      <c r="X2030" s="87"/>
      <c r="Y2030" s="87"/>
      <c r="Z2030" s="87"/>
      <c r="AA2030" s="87"/>
      <c r="AB2030" s="87"/>
      <c r="AC2030" s="87"/>
      <c r="AD2030" s="87"/>
      <c r="AE2030" s="87"/>
      <c r="AF2030" s="87"/>
      <c r="AG2030" s="87"/>
      <c r="AH2030" s="87"/>
      <c r="AI2030" s="87"/>
      <c r="AJ2030" s="87"/>
      <c r="AK2030" s="87"/>
      <c r="AL2030" s="87"/>
      <c r="AM2030" s="87"/>
      <c r="AN2030" s="87"/>
      <c r="AO2030" s="87"/>
      <c r="AP2030" s="87"/>
      <c r="AQ2030" s="87"/>
      <c r="AR2030" s="87"/>
      <c r="AS2030" s="87"/>
      <c r="AT2030" s="87"/>
      <c r="AU2030" s="87"/>
      <c r="AV2030" s="87"/>
      <c r="AW2030" s="87"/>
      <c r="AX2030" s="87"/>
      <c r="AY2030" s="87"/>
      <c r="AZ2030" s="87"/>
      <c r="BA2030" s="87"/>
      <c r="BB2030" s="87"/>
      <c r="BC2030" s="87"/>
      <c r="BD2030" s="87"/>
      <c r="BE2030" s="87"/>
      <c r="BF2030" s="87"/>
      <c r="BG2030" s="87"/>
      <c r="BH2030" s="87"/>
      <c r="BI2030" s="87"/>
      <c r="BJ2030" s="87"/>
      <c r="BK2030" s="87"/>
      <c r="BL2030" s="87"/>
      <c r="BM2030" s="87"/>
      <c r="BN2030" s="87"/>
      <c r="BO2030" s="87"/>
      <c r="BP2030" s="87"/>
      <c r="BQ2030" s="87"/>
      <c r="BR2030" s="87"/>
      <c r="BS2030" s="63"/>
    </row>
    <row r="2031" spans="4:71" s="64" customFormat="1" ht="9.75" customHeight="1" x14ac:dyDescent="0.3">
      <c r="D2031" s="87"/>
      <c r="E2031" s="87"/>
      <c r="F2031" s="87"/>
      <c r="G2031" s="87"/>
      <c r="H2031" s="87"/>
      <c r="I2031" s="87"/>
      <c r="J2031" s="87"/>
      <c r="K2031" s="87"/>
      <c r="L2031" s="87"/>
      <c r="M2031" s="87"/>
      <c r="N2031" s="87"/>
      <c r="O2031" s="87"/>
      <c r="P2031" s="87"/>
      <c r="Q2031" s="87"/>
      <c r="R2031" s="87"/>
      <c r="S2031" s="87"/>
      <c r="T2031" s="87"/>
      <c r="U2031" s="87"/>
      <c r="V2031" s="87"/>
      <c r="W2031" s="87"/>
      <c r="X2031" s="87"/>
      <c r="Y2031" s="87"/>
      <c r="Z2031" s="87"/>
      <c r="AA2031" s="87"/>
      <c r="AB2031" s="87"/>
      <c r="AC2031" s="87"/>
      <c r="AD2031" s="87"/>
      <c r="AE2031" s="87"/>
      <c r="AF2031" s="87"/>
      <c r="AG2031" s="87"/>
      <c r="AH2031" s="87"/>
      <c r="AI2031" s="87"/>
      <c r="AJ2031" s="87"/>
      <c r="AK2031" s="87"/>
      <c r="AL2031" s="87"/>
      <c r="AM2031" s="87"/>
      <c r="AN2031" s="87"/>
      <c r="AO2031" s="87"/>
      <c r="AP2031" s="87"/>
      <c r="AQ2031" s="87"/>
      <c r="AR2031" s="87"/>
      <c r="AS2031" s="87"/>
      <c r="AT2031" s="87"/>
      <c r="AU2031" s="87"/>
      <c r="AV2031" s="87"/>
      <c r="AW2031" s="87"/>
      <c r="AX2031" s="87"/>
      <c r="AY2031" s="87"/>
      <c r="AZ2031" s="87"/>
      <c r="BA2031" s="87"/>
      <c r="BB2031" s="87"/>
      <c r="BC2031" s="87"/>
      <c r="BD2031" s="87"/>
      <c r="BE2031" s="87"/>
      <c r="BF2031" s="87"/>
      <c r="BG2031" s="87"/>
      <c r="BH2031" s="87"/>
      <c r="BI2031" s="87"/>
      <c r="BJ2031" s="87"/>
      <c r="BK2031" s="87"/>
      <c r="BL2031" s="87"/>
      <c r="BM2031" s="87"/>
      <c r="BN2031" s="87"/>
      <c r="BO2031" s="87"/>
      <c r="BP2031" s="87"/>
      <c r="BQ2031" s="87"/>
      <c r="BR2031" s="87"/>
      <c r="BS2031" s="63"/>
    </row>
    <row r="2032" spans="4:71" s="64" customFormat="1" ht="9.75" customHeight="1" x14ac:dyDescent="0.3">
      <c r="D2032" s="87"/>
      <c r="E2032" s="87"/>
      <c r="F2032" s="87"/>
      <c r="G2032" s="87"/>
      <c r="H2032" s="87"/>
      <c r="I2032" s="87"/>
      <c r="J2032" s="87"/>
      <c r="K2032" s="87"/>
      <c r="L2032" s="87"/>
      <c r="M2032" s="87"/>
      <c r="N2032" s="87"/>
      <c r="O2032" s="87"/>
      <c r="P2032" s="87"/>
      <c r="Q2032" s="87"/>
      <c r="R2032" s="87"/>
      <c r="S2032" s="87"/>
      <c r="T2032" s="87"/>
      <c r="U2032" s="87"/>
      <c r="V2032" s="87"/>
      <c r="W2032" s="87"/>
      <c r="X2032" s="87"/>
      <c r="Y2032" s="87"/>
      <c r="Z2032" s="87"/>
      <c r="AA2032" s="87"/>
      <c r="AB2032" s="87"/>
      <c r="AC2032" s="87"/>
      <c r="AD2032" s="87"/>
      <c r="AE2032" s="87"/>
      <c r="AF2032" s="87"/>
      <c r="AG2032" s="87"/>
      <c r="AH2032" s="87"/>
      <c r="AI2032" s="87"/>
      <c r="AJ2032" s="87"/>
      <c r="AK2032" s="87"/>
      <c r="AL2032" s="87"/>
      <c r="AM2032" s="87"/>
      <c r="AN2032" s="87"/>
      <c r="AO2032" s="87"/>
      <c r="AP2032" s="87"/>
      <c r="AQ2032" s="87"/>
      <c r="AR2032" s="87"/>
      <c r="AS2032" s="87"/>
      <c r="AT2032" s="87"/>
      <c r="AU2032" s="87"/>
      <c r="AV2032" s="87"/>
      <c r="AW2032" s="87"/>
      <c r="AX2032" s="87"/>
      <c r="AY2032" s="87"/>
      <c r="AZ2032" s="87"/>
      <c r="BA2032" s="87"/>
      <c r="BB2032" s="87"/>
      <c r="BC2032" s="87"/>
      <c r="BD2032" s="87"/>
      <c r="BE2032" s="87"/>
      <c r="BF2032" s="87"/>
      <c r="BG2032" s="87"/>
      <c r="BH2032" s="87"/>
      <c r="BI2032" s="87"/>
      <c r="BJ2032" s="87"/>
      <c r="BK2032" s="87"/>
      <c r="BL2032" s="87"/>
      <c r="BM2032" s="87"/>
      <c r="BN2032" s="87"/>
      <c r="BO2032" s="87"/>
      <c r="BP2032" s="87"/>
      <c r="BQ2032" s="87"/>
      <c r="BR2032" s="87"/>
      <c r="BS2032" s="63"/>
    </row>
    <row r="2033" spans="4:71" s="64" customFormat="1" ht="9.75" customHeight="1" x14ac:dyDescent="0.3">
      <c r="D2033" s="87"/>
      <c r="E2033" s="87"/>
      <c r="F2033" s="87"/>
      <c r="G2033" s="87"/>
      <c r="H2033" s="87"/>
      <c r="I2033" s="87"/>
      <c r="J2033" s="87"/>
      <c r="K2033" s="87"/>
      <c r="L2033" s="87"/>
      <c r="M2033" s="87"/>
      <c r="N2033" s="87"/>
      <c r="O2033" s="87"/>
      <c r="P2033" s="87"/>
      <c r="Q2033" s="87"/>
      <c r="R2033" s="87"/>
      <c r="S2033" s="87"/>
      <c r="T2033" s="87"/>
      <c r="U2033" s="87"/>
      <c r="V2033" s="87"/>
      <c r="W2033" s="87"/>
      <c r="X2033" s="87"/>
      <c r="Y2033" s="87"/>
      <c r="Z2033" s="87"/>
      <c r="AA2033" s="87"/>
      <c r="AB2033" s="87"/>
      <c r="AC2033" s="87"/>
      <c r="AD2033" s="87"/>
      <c r="AE2033" s="87"/>
      <c r="AF2033" s="87"/>
      <c r="AG2033" s="87"/>
      <c r="AH2033" s="87"/>
      <c r="AI2033" s="87"/>
      <c r="AJ2033" s="87"/>
      <c r="AK2033" s="87"/>
      <c r="AL2033" s="87"/>
      <c r="AM2033" s="87"/>
      <c r="AN2033" s="87"/>
      <c r="AO2033" s="87"/>
      <c r="AP2033" s="87"/>
      <c r="AQ2033" s="87"/>
      <c r="AR2033" s="87"/>
      <c r="AS2033" s="87"/>
      <c r="AT2033" s="87"/>
      <c r="AU2033" s="87"/>
      <c r="AV2033" s="87"/>
      <c r="AW2033" s="87"/>
      <c r="AX2033" s="87"/>
      <c r="AY2033" s="87"/>
      <c r="AZ2033" s="87"/>
      <c r="BA2033" s="87"/>
      <c r="BB2033" s="87"/>
      <c r="BC2033" s="87"/>
      <c r="BD2033" s="87"/>
      <c r="BE2033" s="87"/>
      <c r="BF2033" s="87"/>
      <c r="BG2033" s="87"/>
      <c r="BH2033" s="87"/>
      <c r="BI2033" s="87"/>
      <c r="BJ2033" s="87"/>
      <c r="BK2033" s="87"/>
      <c r="BL2033" s="87"/>
      <c r="BM2033" s="87"/>
      <c r="BN2033" s="87"/>
      <c r="BO2033" s="87"/>
      <c r="BP2033" s="87"/>
      <c r="BQ2033" s="87"/>
      <c r="BR2033" s="87"/>
      <c r="BS2033" s="63"/>
    </row>
    <row r="2034" spans="4:71" s="64" customFormat="1" ht="9.75" customHeight="1" x14ac:dyDescent="0.3">
      <c r="D2034" s="87"/>
      <c r="E2034" s="87"/>
      <c r="F2034" s="87"/>
      <c r="G2034" s="87"/>
      <c r="H2034" s="87"/>
      <c r="I2034" s="87"/>
      <c r="J2034" s="87"/>
      <c r="K2034" s="87"/>
      <c r="L2034" s="87"/>
      <c r="M2034" s="87"/>
      <c r="N2034" s="87"/>
      <c r="O2034" s="87"/>
      <c r="P2034" s="87"/>
      <c r="Q2034" s="87"/>
      <c r="R2034" s="87"/>
      <c r="S2034" s="87"/>
      <c r="T2034" s="87"/>
      <c r="U2034" s="87"/>
      <c r="V2034" s="87"/>
      <c r="W2034" s="87"/>
      <c r="X2034" s="87"/>
      <c r="Y2034" s="87"/>
      <c r="Z2034" s="87"/>
      <c r="AA2034" s="87"/>
      <c r="AB2034" s="87"/>
      <c r="AC2034" s="87"/>
      <c r="AD2034" s="87"/>
      <c r="AE2034" s="87"/>
      <c r="AF2034" s="87"/>
      <c r="AG2034" s="87"/>
      <c r="AH2034" s="87"/>
      <c r="AI2034" s="87"/>
      <c r="AJ2034" s="87"/>
      <c r="AK2034" s="87"/>
      <c r="AL2034" s="87"/>
      <c r="AM2034" s="87"/>
      <c r="AN2034" s="87"/>
      <c r="AO2034" s="87"/>
      <c r="AP2034" s="87"/>
      <c r="AQ2034" s="87"/>
      <c r="AR2034" s="87"/>
      <c r="AS2034" s="87"/>
      <c r="AT2034" s="87"/>
      <c r="AU2034" s="87"/>
      <c r="AV2034" s="87"/>
      <c r="AW2034" s="87"/>
      <c r="AX2034" s="87"/>
      <c r="AY2034" s="87"/>
      <c r="AZ2034" s="87"/>
      <c r="BA2034" s="87"/>
      <c r="BB2034" s="87"/>
      <c r="BC2034" s="87"/>
      <c r="BD2034" s="87"/>
      <c r="BE2034" s="87"/>
      <c r="BF2034" s="87"/>
      <c r="BG2034" s="87"/>
      <c r="BH2034" s="87"/>
      <c r="BI2034" s="87"/>
      <c r="BJ2034" s="87"/>
      <c r="BK2034" s="87"/>
      <c r="BL2034" s="87"/>
      <c r="BM2034" s="87"/>
      <c r="BN2034" s="87"/>
      <c r="BO2034" s="87"/>
      <c r="BP2034" s="87"/>
      <c r="BQ2034" s="87"/>
      <c r="BR2034" s="87"/>
      <c r="BS2034" s="63"/>
    </row>
    <row r="2035" spans="4:71" s="64" customFormat="1" ht="9.75" customHeight="1" x14ac:dyDescent="0.3">
      <c r="D2035" s="87"/>
      <c r="E2035" s="87"/>
      <c r="F2035" s="87"/>
      <c r="G2035" s="87"/>
      <c r="H2035" s="87"/>
      <c r="I2035" s="87"/>
      <c r="J2035" s="87"/>
      <c r="K2035" s="87"/>
      <c r="L2035" s="87"/>
      <c r="M2035" s="87"/>
      <c r="N2035" s="87"/>
      <c r="O2035" s="87"/>
      <c r="P2035" s="87"/>
      <c r="Q2035" s="87"/>
      <c r="R2035" s="87"/>
      <c r="S2035" s="87"/>
      <c r="T2035" s="87"/>
      <c r="U2035" s="87"/>
      <c r="V2035" s="87"/>
      <c r="W2035" s="87"/>
      <c r="X2035" s="87"/>
      <c r="Y2035" s="87"/>
      <c r="Z2035" s="87"/>
      <c r="AA2035" s="87"/>
      <c r="AB2035" s="87"/>
      <c r="AC2035" s="87"/>
      <c r="AD2035" s="87"/>
      <c r="AE2035" s="87"/>
      <c r="AF2035" s="87"/>
      <c r="AG2035" s="87"/>
      <c r="AH2035" s="87"/>
      <c r="AI2035" s="87"/>
      <c r="AJ2035" s="87"/>
      <c r="AK2035" s="87"/>
      <c r="AL2035" s="87"/>
      <c r="AM2035" s="87"/>
      <c r="AN2035" s="87"/>
      <c r="AO2035" s="87"/>
      <c r="AP2035" s="87"/>
      <c r="AQ2035" s="87"/>
      <c r="AR2035" s="87"/>
      <c r="AS2035" s="87"/>
      <c r="AT2035" s="87"/>
      <c r="AU2035" s="87"/>
      <c r="AV2035" s="87"/>
      <c r="AW2035" s="87"/>
      <c r="AX2035" s="87"/>
      <c r="AY2035" s="87"/>
      <c r="AZ2035" s="87"/>
      <c r="BA2035" s="87"/>
      <c r="BB2035" s="87"/>
      <c r="BC2035" s="87"/>
      <c r="BD2035" s="87"/>
      <c r="BE2035" s="87"/>
      <c r="BF2035" s="87"/>
      <c r="BG2035" s="87"/>
      <c r="BH2035" s="87"/>
      <c r="BI2035" s="87"/>
      <c r="BJ2035" s="87"/>
      <c r="BK2035" s="87"/>
      <c r="BL2035" s="87"/>
      <c r="BM2035" s="87"/>
      <c r="BN2035" s="87"/>
      <c r="BO2035" s="87"/>
      <c r="BP2035" s="87"/>
      <c r="BQ2035" s="87"/>
      <c r="BR2035" s="87"/>
      <c r="BS2035" s="63"/>
    </row>
    <row r="2036" spans="4:71" s="64" customFormat="1" ht="9.75" customHeight="1" x14ac:dyDescent="0.3">
      <c r="D2036" s="87"/>
      <c r="E2036" s="87"/>
      <c r="F2036" s="87"/>
      <c r="G2036" s="87"/>
      <c r="H2036" s="87"/>
      <c r="I2036" s="87"/>
      <c r="J2036" s="87"/>
      <c r="K2036" s="87"/>
      <c r="L2036" s="87"/>
      <c r="M2036" s="87"/>
      <c r="N2036" s="87"/>
      <c r="O2036" s="87"/>
      <c r="P2036" s="87"/>
      <c r="Q2036" s="87"/>
      <c r="R2036" s="87"/>
      <c r="S2036" s="87"/>
      <c r="T2036" s="87"/>
      <c r="U2036" s="87"/>
      <c r="V2036" s="87"/>
      <c r="W2036" s="87"/>
      <c r="X2036" s="87"/>
      <c r="Y2036" s="87"/>
      <c r="Z2036" s="87"/>
      <c r="AA2036" s="87"/>
      <c r="AB2036" s="87"/>
      <c r="AC2036" s="87"/>
      <c r="AD2036" s="87"/>
      <c r="AE2036" s="87"/>
      <c r="AF2036" s="87"/>
      <c r="AG2036" s="87"/>
      <c r="AH2036" s="87"/>
      <c r="AI2036" s="87"/>
      <c r="AJ2036" s="87"/>
      <c r="AK2036" s="87"/>
      <c r="AL2036" s="87"/>
      <c r="AM2036" s="87"/>
      <c r="AN2036" s="87"/>
      <c r="AO2036" s="87"/>
      <c r="AP2036" s="87"/>
      <c r="AQ2036" s="87"/>
      <c r="AR2036" s="87"/>
      <c r="AS2036" s="87"/>
      <c r="AT2036" s="87"/>
      <c r="AU2036" s="87"/>
      <c r="AV2036" s="87"/>
      <c r="AW2036" s="87"/>
      <c r="AX2036" s="87"/>
      <c r="AY2036" s="87"/>
      <c r="AZ2036" s="87"/>
      <c r="BA2036" s="87"/>
      <c r="BB2036" s="87"/>
      <c r="BC2036" s="87"/>
      <c r="BD2036" s="87"/>
      <c r="BE2036" s="87"/>
      <c r="BF2036" s="87"/>
      <c r="BG2036" s="87"/>
      <c r="BH2036" s="87"/>
      <c r="BI2036" s="87"/>
      <c r="BJ2036" s="87"/>
      <c r="BK2036" s="87"/>
      <c r="BL2036" s="87"/>
      <c r="BM2036" s="87"/>
      <c r="BN2036" s="87"/>
      <c r="BO2036" s="87"/>
      <c r="BP2036" s="87"/>
      <c r="BQ2036" s="87"/>
      <c r="BR2036" s="87"/>
      <c r="BS2036" s="63"/>
    </row>
    <row r="2037" spans="4:71" s="64" customFormat="1" ht="9.75" customHeight="1" x14ac:dyDescent="0.3">
      <c r="D2037" s="87"/>
      <c r="E2037" s="87"/>
      <c r="F2037" s="87"/>
      <c r="G2037" s="87"/>
      <c r="H2037" s="87"/>
      <c r="I2037" s="87"/>
      <c r="J2037" s="87"/>
      <c r="K2037" s="87"/>
      <c r="L2037" s="87"/>
      <c r="M2037" s="87"/>
      <c r="N2037" s="87"/>
      <c r="O2037" s="87"/>
      <c r="P2037" s="87"/>
      <c r="Q2037" s="87"/>
      <c r="R2037" s="87"/>
      <c r="S2037" s="87"/>
      <c r="T2037" s="87"/>
      <c r="U2037" s="87"/>
      <c r="V2037" s="87"/>
      <c r="W2037" s="87"/>
      <c r="X2037" s="87"/>
      <c r="Y2037" s="87"/>
      <c r="Z2037" s="87"/>
      <c r="AA2037" s="87"/>
      <c r="AB2037" s="87"/>
      <c r="AC2037" s="87"/>
      <c r="AD2037" s="87"/>
      <c r="AE2037" s="87"/>
      <c r="AF2037" s="87"/>
      <c r="AG2037" s="87"/>
      <c r="AH2037" s="87"/>
      <c r="AI2037" s="87"/>
      <c r="AJ2037" s="87"/>
      <c r="AK2037" s="87"/>
      <c r="AL2037" s="87"/>
      <c r="AM2037" s="87"/>
      <c r="AN2037" s="87"/>
      <c r="AO2037" s="87"/>
      <c r="AP2037" s="87"/>
      <c r="AQ2037" s="87"/>
      <c r="AR2037" s="87"/>
      <c r="AS2037" s="87"/>
      <c r="AT2037" s="87"/>
      <c r="AU2037" s="87"/>
      <c r="AV2037" s="87"/>
      <c r="AW2037" s="87"/>
      <c r="AX2037" s="87"/>
      <c r="AY2037" s="87"/>
      <c r="AZ2037" s="87"/>
      <c r="BA2037" s="87"/>
      <c r="BB2037" s="87"/>
      <c r="BC2037" s="87"/>
      <c r="BD2037" s="87"/>
      <c r="BE2037" s="87"/>
      <c r="BF2037" s="87"/>
      <c r="BG2037" s="87"/>
      <c r="BH2037" s="87"/>
      <c r="BI2037" s="87"/>
      <c r="BJ2037" s="87"/>
      <c r="BK2037" s="87"/>
      <c r="BL2037" s="87"/>
      <c r="BM2037" s="87"/>
      <c r="BN2037" s="87"/>
      <c r="BO2037" s="87"/>
      <c r="BP2037" s="87"/>
      <c r="BQ2037" s="87"/>
      <c r="BR2037" s="87"/>
      <c r="BS2037" s="63"/>
    </row>
    <row r="2038" spans="4:71" s="64" customFormat="1" ht="9.75" customHeight="1" x14ac:dyDescent="0.3">
      <c r="D2038" s="87"/>
      <c r="E2038" s="87"/>
      <c r="F2038" s="87"/>
      <c r="G2038" s="87"/>
      <c r="H2038" s="87"/>
      <c r="I2038" s="87"/>
      <c r="J2038" s="87"/>
      <c r="K2038" s="87"/>
      <c r="L2038" s="87"/>
      <c r="M2038" s="87"/>
      <c r="N2038" s="87"/>
      <c r="O2038" s="87"/>
      <c r="P2038" s="87"/>
      <c r="Q2038" s="87"/>
      <c r="R2038" s="87"/>
      <c r="S2038" s="87"/>
      <c r="T2038" s="87"/>
      <c r="U2038" s="87"/>
      <c r="V2038" s="87"/>
      <c r="W2038" s="87"/>
      <c r="X2038" s="87"/>
      <c r="Y2038" s="87"/>
      <c r="Z2038" s="87"/>
      <c r="AA2038" s="87"/>
      <c r="AB2038" s="87"/>
      <c r="AC2038" s="87"/>
      <c r="AD2038" s="87"/>
      <c r="AE2038" s="87"/>
      <c r="AF2038" s="87"/>
      <c r="AG2038" s="87"/>
      <c r="AH2038" s="87"/>
      <c r="AI2038" s="87"/>
      <c r="AJ2038" s="87"/>
      <c r="AK2038" s="87"/>
      <c r="AL2038" s="87"/>
      <c r="AM2038" s="87"/>
      <c r="AN2038" s="87"/>
      <c r="AO2038" s="87"/>
      <c r="AP2038" s="87"/>
      <c r="AQ2038" s="87"/>
      <c r="AR2038" s="87"/>
      <c r="AS2038" s="87"/>
      <c r="AT2038" s="87"/>
      <c r="AU2038" s="87"/>
      <c r="AV2038" s="87"/>
      <c r="AW2038" s="87"/>
      <c r="AX2038" s="87"/>
      <c r="AY2038" s="87"/>
      <c r="AZ2038" s="87"/>
      <c r="BA2038" s="87"/>
      <c r="BB2038" s="87"/>
      <c r="BC2038" s="87"/>
      <c r="BD2038" s="87"/>
      <c r="BE2038" s="87"/>
      <c r="BF2038" s="87"/>
      <c r="BG2038" s="87"/>
      <c r="BH2038" s="87"/>
      <c r="BI2038" s="87"/>
      <c r="BJ2038" s="87"/>
      <c r="BK2038" s="87"/>
      <c r="BL2038" s="87"/>
      <c r="BM2038" s="87"/>
      <c r="BN2038" s="87"/>
      <c r="BO2038" s="87"/>
      <c r="BP2038" s="87"/>
      <c r="BQ2038" s="87"/>
      <c r="BR2038" s="87"/>
      <c r="BS2038" s="63"/>
    </row>
    <row r="2039" spans="4:71" s="64" customFormat="1" ht="9.75" customHeight="1" x14ac:dyDescent="0.3">
      <c r="D2039" s="87"/>
      <c r="E2039" s="87"/>
      <c r="F2039" s="87"/>
      <c r="G2039" s="87"/>
      <c r="H2039" s="87"/>
      <c r="I2039" s="87"/>
      <c r="J2039" s="87"/>
      <c r="K2039" s="87"/>
      <c r="L2039" s="87"/>
      <c r="M2039" s="87"/>
      <c r="N2039" s="87"/>
      <c r="O2039" s="87"/>
      <c r="P2039" s="87"/>
      <c r="Q2039" s="87"/>
      <c r="R2039" s="87"/>
      <c r="S2039" s="87"/>
      <c r="T2039" s="87"/>
      <c r="U2039" s="87"/>
      <c r="V2039" s="87"/>
      <c r="W2039" s="87"/>
      <c r="X2039" s="87"/>
      <c r="Y2039" s="87"/>
      <c r="Z2039" s="87"/>
      <c r="AA2039" s="87"/>
      <c r="AB2039" s="87"/>
      <c r="AC2039" s="87"/>
      <c r="AD2039" s="87"/>
      <c r="AE2039" s="87"/>
      <c r="AF2039" s="87"/>
      <c r="AG2039" s="87"/>
      <c r="AH2039" s="87"/>
      <c r="AI2039" s="87"/>
      <c r="AJ2039" s="87"/>
      <c r="AK2039" s="87"/>
      <c r="AL2039" s="87"/>
      <c r="AM2039" s="87"/>
      <c r="AN2039" s="87"/>
      <c r="AO2039" s="87"/>
      <c r="AP2039" s="87"/>
      <c r="AQ2039" s="87"/>
      <c r="AR2039" s="87"/>
      <c r="AS2039" s="87"/>
      <c r="AT2039" s="87"/>
      <c r="AU2039" s="87"/>
      <c r="AV2039" s="87"/>
      <c r="AW2039" s="87"/>
      <c r="AX2039" s="87"/>
      <c r="AY2039" s="87"/>
      <c r="AZ2039" s="87"/>
      <c r="BA2039" s="87"/>
      <c r="BB2039" s="87"/>
      <c r="BC2039" s="87"/>
      <c r="BD2039" s="87"/>
      <c r="BE2039" s="87"/>
      <c r="BF2039" s="87"/>
      <c r="BG2039" s="87"/>
      <c r="BH2039" s="87"/>
      <c r="BI2039" s="87"/>
      <c r="BJ2039" s="87"/>
      <c r="BK2039" s="87"/>
      <c r="BL2039" s="87"/>
      <c r="BM2039" s="87"/>
      <c r="BN2039" s="87"/>
      <c r="BO2039" s="87"/>
      <c r="BP2039" s="87"/>
      <c r="BQ2039" s="87"/>
      <c r="BR2039" s="87"/>
      <c r="BS2039" s="63"/>
    </row>
    <row r="2040" spans="4:71" s="64" customFormat="1" ht="9.75" customHeight="1" x14ac:dyDescent="0.3">
      <c r="D2040" s="87"/>
      <c r="E2040" s="87"/>
      <c r="F2040" s="87"/>
      <c r="G2040" s="87"/>
      <c r="H2040" s="87"/>
      <c r="I2040" s="87"/>
      <c r="J2040" s="87"/>
      <c r="K2040" s="87"/>
      <c r="L2040" s="87"/>
      <c r="M2040" s="87"/>
      <c r="N2040" s="87"/>
      <c r="O2040" s="87"/>
      <c r="P2040" s="87"/>
      <c r="Q2040" s="87"/>
      <c r="R2040" s="87"/>
      <c r="S2040" s="87"/>
      <c r="T2040" s="87"/>
      <c r="U2040" s="87"/>
      <c r="V2040" s="87"/>
      <c r="W2040" s="87"/>
      <c r="X2040" s="87"/>
      <c r="Y2040" s="87"/>
      <c r="Z2040" s="87"/>
      <c r="AA2040" s="87"/>
      <c r="AB2040" s="87"/>
      <c r="AC2040" s="87"/>
      <c r="AD2040" s="87"/>
      <c r="AE2040" s="87"/>
      <c r="AF2040" s="87"/>
      <c r="AG2040" s="87"/>
      <c r="AH2040" s="87"/>
      <c r="AI2040" s="87"/>
      <c r="AJ2040" s="87"/>
      <c r="AK2040" s="87"/>
      <c r="AL2040" s="87"/>
      <c r="AM2040" s="87"/>
      <c r="AN2040" s="87"/>
      <c r="AO2040" s="87"/>
      <c r="AP2040" s="87"/>
      <c r="AQ2040" s="87"/>
      <c r="AR2040" s="87"/>
      <c r="AS2040" s="87"/>
      <c r="AT2040" s="87"/>
      <c r="AU2040" s="87"/>
      <c r="AV2040" s="87"/>
      <c r="AW2040" s="87"/>
      <c r="AX2040" s="87"/>
      <c r="AY2040" s="87"/>
      <c r="AZ2040" s="87"/>
      <c r="BA2040" s="87"/>
      <c r="BB2040" s="87"/>
      <c r="BC2040" s="87"/>
      <c r="BD2040" s="87"/>
      <c r="BE2040" s="87"/>
      <c r="BF2040" s="87"/>
      <c r="BG2040" s="87"/>
      <c r="BH2040" s="87"/>
      <c r="BI2040" s="87"/>
      <c r="BJ2040" s="87"/>
      <c r="BK2040" s="87"/>
      <c r="BL2040" s="87"/>
      <c r="BM2040" s="87"/>
      <c r="BN2040" s="87"/>
      <c r="BO2040" s="87"/>
      <c r="BP2040" s="87"/>
      <c r="BQ2040" s="87"/>
      <c r="BR2040" s="87"/>
      <c r="BS2040" s="63"/>
    </row>
    <row r="2041" spans="4:71" s="64" customFormat="1" ht="9.75" customHeight="1" x14ac:dyDescent="0.3">
      <c r="D2041" s="87"/>
      <c r="E2041" s="87"/>
      <c r="F2041" s="87"/>
      <c r="G2041" s="87"/>
      <c r="H2041" s="87"/>
      <c r="I2041" s="87"/>
      <c r="J2041" s="87"/>
      <c r="K2041" s="87"/>
      <c r="L2041" s="87"/>
      <c r="M2041" s="87"/>
      <c r="N2041" s="87"/>
      <c r="O2041" s="87"/>
      <c r="P2041" s="87"/>
      <c r="Q2041" s="87"/>
      <c r="R2041" s="87"/>
      <c r="S2041" s="87"/>
      <c r="T2041" s="87"/>
      <c r="U2041" s="87"/>
      <c r="V2041" s="87"/>
      <c r="W2041" s="87"/>
      <c r="X2041" s="87"/>
      <c r="Y2041" s="87"/>
      <c r="Z2041" s="87"/>
      <c r="AA2041" s="87"/>
      <c r="AB2041" s="87"/>
      <c r="AC2041" s="87"/>
      <c r="AD2041" s="87"/>
      <c r="AE2041" s="87"/>
      <c r="AF2041" s="87"/>
      <c r="AG2041" s="87"/>
      <c r="AH2041" s="87"/>
      <c r="AI2041" s="87"/>
      <c r="AJ2041" s="87"/>
      <c r="AK2041" s="87"/>
      <c r="AL2041" s="87"/>
      <c r="AM2041" s="87"/>
      <c r="AN2041" s="87"/>
      <c r="AO2041" s="87"/>
      <c r="AP2041" s="87"/>
      <c r="AQ2041" s="87"/>
      <c r="AR2041" s="87"/>
      <c r="AS2041" s="87"/>
      <c r="AT2041" s="87"/>
      <c r="AU2041" s="87"/>
      <c r="AV2041" s="87"/>
      <c r="AW2041" s="87"/>
      <c r="AX2041" s="87"/>
      <c r="AY2041" s="87"/>
      <c r="AZ2041" s="87"/>
      <c r="BA2041" s="87"/>
      <c r="BB2041" s="87"/>
      <c r="BC2041" s="87"/>
      <c r="BD2041" s="87"/>
      <c r="BE2041" s="87"/>
      <c r="BF2041" s="87"/>
      <c r="BG2041" s="87"/>
      <c r="BH2041" s="87"/>
      <c r="BI2041" s="87"/>
      <c r="BJ2041" s="87"/>
      <c r="BK2041" s="87"/>
      <c r="BL2041" s="87"/>
      <c r="BM2041" s="87"/>
      <c r="BN2041" s="87"/>
      <c r="BO2041" s="87"/>
      <c r="BP2041" s="87"/>
      <c r="BQ2041" s="87"/>
      <c r="BR2041" s="87"/>
      <c r="BS2041" s="63"/>
    </row>
    <row r="2042" spans="4:71" s="64" customFormat="1" ht="9.75" customHeight="1" x14ac:dyDescent="0.3">
      <c r="D2042" s="87"/>
      <c r="E2042" s="87"/>
      <c r="F2042" s="87"/>
      <c r="G2042" s="87"/>
      <c r="H2042" s="87"/>
      <c r="I2042" s="87"/>
      <c r="J2042" s="87"/>
      <c r="K2042" s="87"/>
      <c r="L2042" s="87"/>
      <c r="M2042" s="87"/>
      <c r="N2042" s="87"/>
      <c r="O2042" s="87"/>
      <c r="P2042" s="87"/>
      <c r="Q2042" s="87"/>
      <c r="R2042" s="87"/>
      <c r="S2042" s="87"/>
      <c r="T2042" s="87"/>
      <c r="U2042" s="87"/>
      <c r="V2042" s="87"/>
      <c r="W2042" s="87"/>
      <c r="X2042" s="87"/>
      <c r="Y2042" s="87"/>
      <c r="Z2042" s="87"/>
      <c r="AA2042" s="87"/>
      <c r="AB2042" s="87"/>
      <c r="AC2042" s="87"/>
      <c r="AD2042" s="87"/>
      <c r="AE2042" s="87"/>
      <c r="AF2042" s="87"/>
      <c r="AG2042" s="87"/>
      <c r="AH2042" s="87"/>
      <c r="AI2042" s="87"/>
      <c r="AJ2042" s="87"/>
      <c r="AK2042" s="87"/>
      <c r="AL2042" s="87"/>
      <c r="AM2042" s="87"/>
      <c r="AN2042" s="87"/>
      <c r="AO2042" s="87"/>
      <c r="AP2042" s="87"/>
      <c r="AQ2042" s="87"/>
      <c r="AR2042" s="87"/>
      <c r="AS2042" s="87"/>
      <c r="AT2042" s="87"/>
      <c r="AU2042" s="87"/>
      <c r="AV2042" s="87"/>
      <c r="AW2042" s="87"/>
      <c r="AX2042" s="87"/>
      <c r="AY2042" s="87"/>
      <c r="AZ2042" s="87"/>
      <c r="BA2042" s="87"/>
      <c r="BB2042" s="87"/>
      <c r="BC2042" s="87"/>
      <c r="BD2042" s="87"/>
      <c r="BE2042" s="87"/>
      <c r="BF2042" s="87"/>
      <c r="BG2042" s="87"/>
      <c r="BH2042" s="87"/>
      <c r="BI2042" s="87"/>
      <c r="BJ2042" s="87"/>
      <c r="BK2042" s="87"/>
      <c r="BL2042" s="87"/>
      <c r="BM2042" s="87"/>
      <c r="BN2042" s="87"/>
      <c r="BO2042" s="87"/>
      <c r="BP2042" s="87"/>
      <c r="BQ2042" s="87"/>
      <c r="BR2042" s="87"/>
      <c r="BS2042" s="63"/>
    </row>
    <row r="2043" spans="4:71" s="64" customFormat="1" ht="9.75" customHeight="1" x14ac:dyDescent="0.3">
      <c r="D2043" s="87"/>
      <c r="E2043" s="87"/>
      <c r="F2043" s="87"/>
      <c r="G2043" s="87"/>
      <c r="H2043" s="87"/>
      <c r="I2043" s="87"/>
      <c r="J2043" s="87"/>
      <c r="K2043" s="87"/>
      <c r="L2043" s="87"/>
      <c r="M2043" s="87"/>
      <c r="N2043" s="87"/>
      <c r="O2043" s="87"/>
      <c r="P2043" s="87"/>
      <c r="Q2043" s="87"/>
      <c r="R2043" s="87"/>
      <c r="S2043" s="87"/>
      <c r="T2043" s="87"/>
      <c r="U2043" s="87"/>
      <c r="V2043" s="87"/>
      <c r="W2043" s="87"/>
      <c r="X2043" s="87"/>
      <c r="Y2043" s="87"/>
      <c r="Z2043" s="87"/>
      <c r="AA2043" s="87"/>
      <c r="AB2043" s="87"/>
      <c r="AC2043" s="87"/>
      <c r="AD2043" s="87"/>
      <c r="AE2043" s="87"/>
      <c r="AF2043" s="87"/>
      <c r="AG2043" s="87"/>
      <c r="AH2043" s="87"/>
      <c r="AI2043" s="87"/>
      <c r="AJ2043" s="87"/>
      <c r="AK2043" s="87"/>
      <c r="AL2043" s="87"/>
      <c r="AM2043" s="87"/>
      <c r="AN2043" s="87"/>
      <c r="AO2043" s="87"/>
      <c r="AP2043" s="87"/>
      <c r="AQ2043" s="87"/>
      <c r="AR2043" s="87"/>
      <c r="AS2043" s="87"/>
      <c r="AT2043" s="87"/>
      <c r="AU2043" s="87"/>
      <c r="AV2043" s="87"/>
      <c r="AW2043" s="87"/>
      <c r="AX2043" s="87"/>
      <c r="AY2043" s="87"/>
      <c r="AZ2043" s="87"/>
      <c r="BA2043" s="87"/>
      <c r="BB2043" s="87"/>
      <c r="BC2043" s="87"/>
      <c r="BD2043" s="87"/>
      <c r="BE2043" s="87"/>
      <c r="BF2043" s="87"/>
      <c r="BG2043" s="87"/>
      <c r="BH2043" s="87"/>
      <c r="BI2043" s="87"/>
      <c r="BJ2043" s="87"/>
      <c r="BK2043" s="87"/>
      <c r="BL2043" s="87"/>
      <c r="BM2043" s="87"/>
      <c r="BN2043" s="87"/>
      <c r="BO2043" s="87"/>
      <c r="BP2043" s="87"/>
      <c r="BQ2043" s="87"/>
      <c r="BR2043" s="87"/>
      <c r="BS2043" s="63"/>
    </row>
    <row r="2044" spans="4:71" s="64" customFormat="1" ht="9.75" customHeight="1" x14ac:dyDescent="0.3">
      <c r="D2044" s="87"/>
      <c r="E2044" s="87"/>
      <c r="F2044" s="87"/>
      <c r="G2044" s="87"/>
      <c r="H2044" s="87"/>
      <c r="I2044" s="87"/>
      <c r="J2044" s="87"/>
      <c r="K2044" s="87"/>
      <c r="L2044" s="87"/>
      <c r="M2044" s="87"/>
      <c r="N2044" s="87"/>
      <c r="O2044" s="87"/>
      <c r="P2044" s="87"/>
      <c r="Q2044" s="87"/>
      <c r="R2044" s="87"/>
      <c r="S2044" s="87"/>
      <c r="T2044" s="87"/>
      <c r="U2044" s="87"/>
      <c r="V2044" s="87"/>
      <c r="W2044" s="87"/>
      <c r="X2044" s="87"/>
      <c r="Y2044" s="87"/>
      <c r="Z2044" s="87"/>
      <c r="AA2044" s="87"/>
      <c r="AB2044" s="87"/>
      <c r="AC2044" s="87"/>
      <c r="AD2044" s="87"/>
      <c r="AE2044" s="87"/>
      <c r="AF2044" s="87"/>
      <c r="AG2044" s="87"/>
      <c r="AH2044" s="87"/>
      <c r="AI2044" s="87"/>
      <c r="AJ2044" s="87"/>
      <c r="AK2044" s="87"/>
      <c r="AL2044" s="87"/>
      <c r="AM2044" s="87"/>
      <c r="AN2044" s="87"/>
      <c r="AO2044" s="87"/>
      <c r="AP2044" s="87"/>
      <c r="AQ2044" s="87"/>
      <c r="AR2044" s="87"/>
      <c r="AS2044" s="87"/>
      <c r="AT2044" s="87"/>
      <c r="AU2044" s="87"/>
      <c r="AV2044" s="87"/>
      <c r="AW2044" s="87"/>
      <c r="AX2044" s="87"/>
      <c r="AY2044" s="87"/>
      <c r="AZ2044" s="87"/>
      <c r="BA2044" s="87"/>
      <c r="BB2044" s="87"/>
      <c r="BC2044" s="87"/>
      <c r="BD2044" s="87"/>
      <c r="BE2044" s="87"/>
      <c r="BF2044" s="87"/>
      <c r="BG2044" s="87"/>
      <c r="BH2044" s="87"/>
      <c r="BI2044" s="87"/>
      <c r="BJ2044" s="87"/>
      <c r="BK2044" s="87"/>
      <c r="BL2044" s="87"/>
      <c r="BM2044" s="87"/>
      <c r="BN2044" s="87"/>
      <c r="BO2044" s="87"/>
      <c r="BP2044" s="87"/>
      <c r="BQ2044" s="87"/>
      <c r="BR2044" s="87"/>
      <c r="BS2044" s="63"/>
    </row>
    <row r="2045" spans="4:71" s="64" customFormat="1" ht="9.75" customHeight="1" x14ac:dyDescent="0.3">
      <c r="D2045" s="87"/>
      <c r="E2045" s="87"/>
      <c r="F2045" s="87"/>
      <c r="G2045" s="87"/>
      <c r="H2045" s="87"/>
      <c r="I2045" s="87"/>
      <c r="J2045" s="87"/>
      <c r="K2045" s="87"/>
      <c r="L2045" s="87"/>
      <c r="M2045" s="87"/>
      <c r="N2045" s="87"/>
      <c r="O2045" s="87"/>
      <c r="P2045" s="87"/>
      <c r="Q2045" s="87"/>
      <c r="R2045" s="87"/>
      <c r="S2045" s="87"/>
      <c r="T2045" s="87"/>
      <c r="U2045" s="87"/>
      <c r="V2045" s="87"/>
      <c r="W2045" s="87"/>
      <c r="X2045" s="87"/>
      <c r="Y2045" s="87"/>
      <c r="Z2045" s="87"/>
      <c r="AA2045" s="87"/>
      <c r="AB2045" s="87"/>
      <c r="AC2045" s="87"/>
      <c r="AD2045" s="87"/>
      <c r="AE2045" s="87"/>
      <c r="AF2045" s="87"/>
      <c r="AG2045" s="87"/>
      <c r="AH2045" s="87"/>
      <c r="AI2045" s="87"/>
      <c r="AJ2045" s="87"/>
      <c r="AK2045" s="87"/>
      <c r="AL2045" s="87"/>
      <c r="AM2045" s="87"/>
      <c r="AN2045" s="87"/>
      <c r="AO2045" s="87"/>
      <c r="AP2045" s="87"/>
      <c r="AQ2045" s="87"/>
      <c r="AR2045" s="87"/>
      <c r="AS2045" s="87"/>
      <c r="AT2045" s="87"/>
      <c r="AU2045" s="87"/>
      <c r="AV2045" s="87"/>
      <c r="AW2045" s="87"/>
      <c r="AX2045" s="87"/>
      <c r="AY2045" s="87"/>
      <c r="AZ2045" s="87"/>
      <c r="BA2045" s="87"/>
      <c r="BB2045" s="87"/>
      <c r="BC2045" s="87"/>
      <c r="BD2045" s="87"/>
      <c r="BE2045" s="87"/>
      <c r="BF2045" s="87"/>
      <c r="BG2045" s="87"/>
      <c r="BH2045" s="87"/>
      <c r="BI2045" s="87"/>
      <c r="BJ2045" s="87"/>
      <c r="BK2045" s="87"/>
      <c r="BL2045" s="87"/>
      <c r="BM2045" s="87"/>
      <c r="BN2045" s="87"/>
      <c r="BO2045" s="87"/>
      <c r="BP2045" s="87"/>
      <c r="BQ2045" s="87"/>
      <c r="BR2045" s="87"/>
      <c r="BS2045" s="63"/>
    </row>
    <row r="2046" spans="4:71" s="64" customFormat="1" ht="9.75" customHeight="1" x14ac:dyDescent="0.3">
      <c r="D2046" s="87"/>
      <c r="E2046" s="87"/>
      <c r="F2046" s="87"/>
      <c r="G2046" s="87"/>
      <c r="H2046" s="87"/>
      <c r="I2046" s="87"/>
      <c r="J2046" s="87"/>
      <c r="K2046" s="87"/>
      <c r="L2046" s="87"/>
      <c r="M2046" s="87"/>
      <c r="N2046" s="87"/>
      <c r="O2046" s="87"/>
      <c r="P2046" s="87"/>
      <c r="Q2046" s="87"/>
      <c r="R2046" s="87"/>
      <c r="S2046" s="87"/>
      <c r="T2046" s="87"/>
      <c r="U2046" s="87"/>
      <c r="V2046" s="87"/>
      <c r="W2046" s="87"/>
      <c r="X2046" s="87"/>
      <c r="Y2046" s="87"/>
      <c r="Z2046" s="87"/>
      <c r="AA2046" s="87"/>
      <c r="AB2046" s="87"/>
      <c r="AC2046" s="87"/>
      <c r="AD2046" s="87"/>
      <c r="AE2046" s="87"/>
      <c r="AF2046" s="87"/>
      <c r="AG2046" s="87"/>
      <c r="AH2046" s="87"/>
      <c r="AI2046" s="87"/>
      <c r="AJ2046" s="87"/>
      <c r="AK2046" s="87"/>
      <c r="AL2046" s="87"/>
      <c r="AM2046" s="87"/>
      <c r="AN2046" s="87"/>
      <c r="AO2046" s="87"/>
      <c r="AP2046" s="87"/>
      <c r="AQ2046" s="87"/>
      <c r="AR2046" s="87"/>
      <c r="AS2046" s="87"/>
      <c r="AT2046" s="87"/>
      <c r="AU2046" s="87"/>
      <c r="AV2046" s="87"/>
      <c r="AW2046" s="87"/>
      <c r="AX2046" s="87"/>
      <c r="AY2046" s="87"/>
      <c r="AZ2046" s="87"/>
      <c r="BA2046" s="87"/>
      <c r="BB2046" s="87"/>
      <c r="BC2046" s="87"/>
      <c r="BD2046" s="87"/>
      <c r="BE2046" s="87"/>
      <c r="BF2046" s="87"/>
      <c r="BG2046" s="87"/>
      <c r="BH2046" s="87"/>
      <c r="BI2046" s="87"/>
      <c r="BJ2046" s="87"/>
      <c r="BK2046" s="87"/>
      <c r="BL2046" s="87"/>
      <c r="BM2046" s="87"/>
      <c r="BN2046" s="87"/>
      <c r="BO2046" s="87"/>
      <c r="BP2046" s="87"/>
      <c r="BQ2046" s="87"/>
      <c r="BR2046" s="87"/>
      <c r="BS2046" s="63"/>
    </row>
    <row r="2047" spans="4:71" s="64" customFormat="1" ht="9.75" customHeight="1" x14ac:dyDescent="0.3">
      <c r="D2047" s="87"/>
      <c r="E2047" s="87"/>
      <c r="F2047" s="87"/>
      <c r="G2047" s="87"/>
      <c r="H2047" s="87"/>
      <c r="I2047" s="87"/>
      <c r="J2047" s="87"/>
      <c r="K2047" s="87"/>
      <c r="L2047" s="87"/>
      <c r="M2047" s="87"/>
      <c r="N2047" s="87"/>
      <c r="O2047" s="87"/>
      <c r="P2047" s="87"/>
      <c r="Q2047" s="87"/>
      <c r="R2047" s="87"/>
      <c r="S2047" s="87"/>
      <c r="T2047" s="87"/>
      <c r="U2047" s="87"/>
      <c r="V2047" s="87"/>
      <c r="W2047" s="87"/>
      <c r="X2047" s="87"/>
      <c r="Y2047" s="87"/>
      <c r="Z2047" s="87"/>
      <c r="AA2047" s="87"/>
      <c r="AB2047" s="87"/>
      <c r="AC2047" s="87"/>
      <c r="AD2047" s="87"/>
      <c r="AE2047" s="87"/>
      <c r="AF2047" s="87"/>
      <c r="AG2047" s="87"/>
      <c r="AH2047" s="87"/>
      <c r="AI2047" s="87"/>
      <c r="AJ2047" s="87"/>
      <c r="AK2047" s="87"/>
      <c r="AL2047" s="87"/>
      <c r="AM2047" s="87"/>
      <c r="AN2047" s="87"/>
      <c r="AO2047" s="87"/>
      <c r="AP2047" s="87"/>
      <c r="AQ2047" s="87"/>
      <c r="AR2047" s="87"/>
      <c r="AS2047" s="87"/>
      <c r="AT2047" s="87"/>
      <c r="AU2047" s="87"/>
      <c r="AV2047" s="87"/>
      <c r="AW2047" s="87"/>
      <c r="AX2047" s="87"/>
      <c r="AY2047" s="87"/>
      <c r="AZ2047" s="87"/>
      <c r="BA2047" s="87"/>
      <c r="BB2047" s="87"/>
      <c r="BC2047" s="87"/>
      <c r="BD2047" s="87"/>
      <c r="BE2047" s="87"/>
      <c r="BF2047" s="87"/>
      <c r="BG2047" s="87"/>
      <c r="BH2047" s="87"/>
      <c r="BI2047" s="87"/>
      <c r="BJ2047" s="87"/>
      <c r="BK2047" s="87"/>
      <c r="BL2047" s="87"/>
      <c r="BM2047" s="87"/>
      <c r="BN2047" s="87"/>
      <c r="BO2047" s="87"/>
      <c r="BP2047" s="87"/>
      <c r="BQ2047" s="87"/>
      <c r="BR2047" s="87"/>
      <c r="BS2047" s="63"/>
    </row>
    <row r="2048" spans="4:71" s="64" customFormat="1" ht="9.75" customHeight="1" x14ac:dyDescent="0.3">
      <c r="D2048" s="87"/>
      <c r="E2048" s="87"/>
      <c r="F2048" s="87"/>
      <c r="G2048" s="87"/>
      <c r="H2048" s="87"/>
      <c r="I2048" s="87"/>
      <c r="J2048" s="87"/>
      <c r="K2048" s="87"/>
      <c r="L2048" s="87"/>
      <c r="M2048" s="87"/>
      <c r="N2048" s="87"/>
      <c r="O2048" s="87"/>
      <c r="P2048" s="87"/>
      <c r="Q2048" s="87"/>
      <c r="R2048" s="87"/>
      <c r="S2048" s="87"/>
      <c r="T2048" s="87"/>
      <c r="U2048" s="87"/>
      <c r="V2048" s="87"/>
      <c r="W2048" s="87"/>
      <c r="X2048" s="87"/>
      <c r="Y2048" s="87"/>
      <c r="Z2048" s="87"/>
      <c r="AA2048" s="87"/>
      <c r="AB2048" s="87"/>
      <c r="AC2048" s="87"/>
      <c r="AD2048" s="87"/>
      <c r="AE2048" s="87"/>
      <c r="AF2048" s="87"/>
      <c r="AG2048" s="87"/>
      <c r="AH2048" s="87"/>
      <c r="AI2048" s="87"/>
      <c r="AJ2048" s="87"/>
      <c r="AK2048" s="87"/>
      <c r="AL2048" s="87"/>
      <c r="AM2048" s="87"/>
      <c r="AN2048" s="87"/>
      <c r="AO2048" s="87"/>
      <c r="AP2048" s="87"/>
      <c r="AQ2048" s="87"/>
      <c r="AR2048" s="87"/>
      <c r="AS2048" s="87"/>
      <c r="AT2048" s="87"/>
      <c r="AU2048" s="87"/>
      <c r="AV2048" s="87"/>
      <c r="AW2048" s="87"/>
      <c r="AX2048" s="87"/>
      <c r="AY2048" s="87"/>
      <c r="AZ2048" s="87"/>
      <c r="BA2048" s="87"/>
      <c r="BB2048" s="87"/>
      <c r="BC2048" s="87"/>
      <c r="BD2048" s="87"/>
      <c r="BE2048" s="87"/>
      <c r="BF2048" s="87"/>
      <c r="BG2048" s="87"/>
      <c r="BH2048" s="87"/>
      <c r="BI2048" s="87"/>
      <c r="BJ2048" s="87"/>
      <c r="BK2048" s="87"/>
      <c r="BL2048" s="87"/>
      <c r="BM2048" s="87"/>
      <c r="BN2048" s="87"/>
      <c r="BO2048" s="87"/>
      <c r="BP2048" s="87"/>
      <c r="BQ2048" s="87"/>
      <c r="BR2048" s="87"/>
      <c r="BS2048" s="63"/>
    </row>
    <row r="2049" spans="4:71" s="64" customFormat="1" ht="9.75" customHeight="1" x14ac:dyDescent="0.3">
      <c r="D2049" s="87"/>
      <c r="E2049" s="87"/>
      <c r="F2049" s="87"/>
      <c r="G2049" s="87"/>
      <c r="H2049" s="87"/>
      <c r="I2049" s="87"/>
      <c r="J2049" s="87"/>
      <c r="K2049" s="87"/>
      <c r="L2049" s="87"/>
      <c r="M2049" s="87"/>
      <c r="N2049" s="87"/>
      <c r="O2049" s="87"/>
      <c r="P2049" s="87"/>
      <c r="Q2049" s="87"/>
      <c r="R2049" s="87"/>
      <c r="S2049" s="87"/>
      <c r="T2049" s="87"/>
      <c r="U2049" s="87"/>
      <c r="V2049" s="87"/>
      <c r="W2049" s="87"/>
      <c r="X2049" s="87"/>
      <c r="Y2049" s="87"/>
      <c r="Z2049" s="87"/>
      <c r="AA2049" s="87"/>
      <c r="AB2049" s="87"/>
      <c r="AC2049" s="87"/>
      <c r="AD2049" s="87"/>
      <c r="AE2049" s="87"/>
      <c r="AF2049" s="87"/>
      <c r="AG2049" s="87"/>
      <c r="AH2049" s="87"/>
      <c r="AI2049" s="87"/>
      <c r="AJ2049" s="87"/>
      <c r="AK2049" s="87"/>
      <c r="AL2049" s="87"/>
      <c r="AM2049" s="87"/>
      <c r="AN2049" s="87"/>
      <c r="AO2049" s="87"/>
      <c r="AP2049" s="87"/>
      <c r="AQ2049" s="87"/>
      <c r="AR2049" s="87"/>
      <c r="AS2049" s="87"/>
      <c r="AT2049" s="87"/>
      <c r="AU2049" s="87"/>
      <c r="AV2049" s="87"/>
      <c r="AW2049" s="87"/>
      <c r="AX2049" s="87"/>
      <c r="AY2049" s="87"/>
      <c r="AZ2049" s="87"/>
      <c r="BA2049" s="87"/>
      <c r="BB2049" s="87"/>
      <c r="BC2049" s="87"/>
      <c r="BD2049" s="87"/>
      <c r="BE2049" s="87"/>
      <c r="BF2049" s="87"/>
      <c r="BG2049" s="87"/>
      <c r="BH2049" s="87"/>
      <c r="BI2049" s="87"/>
      <c r="BJ2049" s="87"/>
      <c r="BK2049" s="87"/>
      <c r="BL2049" s="87"/>
      <c r="BM2049" s="87"/>
      <c r="BN2049" s="87"/>
      <c r="BO2049" s="87"/>
      <c r="BP2049" s="87"/>
      <c r="BQ2049" s="87"/>
      <c r="BR2049" s="87"/>
      <c r="BS2049" s="63"/>
    </row>
    <row r="2050" spans="4:71" s="64" customFormat="1" ht="9.75" customHeight="1" x14ac:dyDescent="0.3">
      <c r="D2050" s="87"/>
      <c r="E2050" s="87"/>
      <c r="F2050" s="87"/>
      <c r="G2050" s="87"/>
      <c r="H2050" s="87"/>
      <c r="I2050" s="87"/>
      <c r="J2050" s="87"/>
      <c r="K2050" s="87"/>
      <c r="L2050" s="87"/>
      <c r="M2050" s="87"/>
      <c r="N2050" s="87"/>
      <c r="O2050" s="87"/>
      <c r="P2050" s="87"/>
      <c r="Q2050" s="87"/>
      <c r="R2050" s="87"/>
      <c r="S2050" s="87"/>
      <c r="T2050" s="87"/>
      <c r="U2050" s="87"/>
      <c r="V2050" s="87"/>
      <c r="W2050" s="87"/>
      <c r="X2050" s="87"/>
      <c r="Y2050" s="87"/>
      <c r="Z2050" s="87"/>
      <c r="AA2050" s="87"/>
      <c r="AB2050" s="87"/>
      <c r="AC2050" s="87"/>
      <c r="AD2050" s="87"/>
      <c r="AE2050" s="87"/>
      <c r="AF2050" s="87"/>
      <c r="AG2050" s="87"/>
      <c r="AH2050" s="87"/>
      <c r="AI2050" s="87"/>
      <c r="AJ2050" s="87"/>
      <c r="AK2050" s="87"/>
      <c r="AL2050" s="87"/>
      <c r="AM2050" s="87"/>
      <c r="AN2050" s="87"/>
      <c r="AO2050" s="87"/>
      <c r="AP2050" s="87"/>
      <c r="AQ2050" s="87"/>
      <c r="AR2050" s="87"/>
      <c r="AS2050" s="87"/>
      <c r="AT2050" s="87"/>
      <c r="AU2050" s="87"/>
      <c r="AV2050" s="87"/>
      <c r="AW2050" s="87"/>
      <c r="AX2050" s="87"/>
      <c r="AY2050" s="87"/>
      <c r="AZ2050" s="87"/>
      <c r="BA2050" s="87"/>
      <c r="BB2050" s="87"/>
      <c r="BC2050" s="87"/>
      <c r="BD2050" s="87"/>
      <c r="BE2050" s="87"/>
      <c r="BF2050" s="87"/>
      <c r="BG2050" s="87"/>
      <c r="BH2050" s="87"/>
      <c r="BI2050" s="87"/>
      <c r="BJ2050" s="87"/>
      <c r="BK2050" s="87"/>
      <c r="BL2050" s="87"/>
      <c r="BM2050" s="87"/>
      <c r="BN2050" s="87"/>
      <c r="BO2050" s="87"/>
      <c r="BP2050" s="87"/>
      <c r="BQ2050" s="87"/>
      <c r="BR2050" s="87"/>
      <c r="BS2050" s="63"/>
    </row>
    <row r="2051" spans="4:71" s="64" customFormat="1" ht="9.75" customHeight="1" x14ac:dyDescent="0.3">
      <c r="D2051" s="87"/>
      <c r="E2051" s="87"/>
      <c r="F2051" s="87"/>
      <c r="G2051" s="87"/>
      <c r="H2051" s="87"/>
      <c r="I2051" s="87"/>
      <c r="J2051" s="87"/>
      <c r="K2051" s="87"/>
      <c r="L2051" s="87"/>
      <c r="M2051" s="87"/>
      <c r="N2051" s="87"/>
      <c r="O2051" s="87"/>
      <c r="P2051" s="87"/>
      <c r="Q2051" s="87"/>
      <c r="R2051" s="87"/>
      <c r="S2051" s="87"/>
      <c r="T2051" s="87"/>
      <c r="U2051" s="87"/>
      <c r="V2051" s="87"/>
      <c r="W2051" s="87"/>
      <c r="X2051" s="87"/>
      <c r="Y2051" s="87"/>
      <c r="Z2051" s="87"/>
      <c r="AA2051" s="87"/>
      <c r="AB2051" s="87"/>
      <c r="AC2051" s="87"/>
      <c r="AD2051" s="87"/>
      <c r="AE2051" s="87"/>
      <c r="AF2051" s="87"/>
      <c r="AG2051" s="87"/>
      <c r="AH2051" s="87"/>
      <c r="AI2051" s="87"/>
      <c r="AJ2051" s="87"/>
      <c r="AK2051" s="87"/>
      <c r="AL2051" s="87"/>
      <c r="AM2051" s="87"/>
      <c r="AN2051" s="87"/>
      <c r="AO2051" s="87"/>
      <c r="AP2051" s="87"/>
      <c r="AQ2051" s="87"/>
      <c r="AR2051" s="87"/>
      <c r="AS2051" s="87"/>
      <c r="AT2051" s="87"/>
      <c r="AU2051" s="87"/>
      <c r="AV2051" s="87"/>
      <c r="AW2051" s="87"/>
      <c r="AX2051" s="87"/>
      <c r="AY2051" s="87"/>
      <c r="AZ2051" s="87"/>
      <c r="BA2051" s="87"/>
      <c r="BB2051" s="87"/>
      <c r="BC2051" s="87"/>
      <c r="BD2051" s="87"/>
      <c r="BE2051" s="87"/>
      <c r="BF2051" s="87"/>
      <c r="BG2051" s="87"/>
      <c r="BH2051" s="87"/>
      <c r="BI2051" s="87"/>
      <c r="BJ2051" s="87"/>
      <c r="BK2051" s="87"/>
      <c r="BL2051" s="87"/>
      <c r="BM2051" s="87"/>
      <c r="BN2051" s="87"/>
      <c r="BO2051" s="87"/>
      <c r="BP2051" s="87"/>
      <c r="BQ2051" s="87"/>
      <c r="BR2051" s="87"/>
      <c r="BS2051" s="63"/>
    </row>
    <row r="2052" spans="4:71" s="64" customFormat="1" ht="9.75" customHeight="1" x14ac:dyDescent="0.3">
      <c r="D2052" s="87"/>
      <c r="E2052" s="87"/>
      <c r="F2052" s="87"/>
      <c r="G2052" s="87"/>
      <c r="H2052" s="87"/>
      <c r="I2052" s="87"/>
      <c r="J2052" s="87"/>
      <c r="K2052" s="87"/>
      <c r="L2052" s="87"/>
      <c r="M2052" s="87"/>
      <c r="N2052" s="87"/>
      <c r="O2052" s="87"/>
      <c r="P2052" s="87"/>
      <c r="Q2052" s="87"/>
      <c r="R2052" s="87"/>
      <c r="S2052" s="87"/>
      <c r="T2052" s="87"/>
      <c r="U2052" s="87"/>
      <c r="V2052" s="87"/>
      <c r="W2052" s="87"/>
      <c r="X2052" s="87"/>
      <c r="Y2052" s="87"/>
      <c r="Z2052" s="87"/>
      <c r="AA2052" s="87"/>
      <c r="AB2052" s="87"/>
      <c r="AC2052" s="87"/>
      <c r="AD2052" s="87"/>
      <c r="AE2052" s="87"/>
      <c r="AF2052" s="87"/>
      <c r="AG2052" s="87"/>
      <c r="AH2052" s="87"/>
      <c r="AI2052" s="87"/>
      <c r="AJ2052" s="87"/>
      <c r="AK2052" s="87"/>
      <c r="AL2052" s="87"/>
      <c r="AM2052" s="87"/>
      <c r="AN2052" s="87"/>
      <c r="AO2052" s="87"/>
      <c r="AP2052" s="87"/>
      <c r="AQ2052" s="87"/>
      <c r="AR2052" s="87"/>
      <c r="AS2052" s="87"/>
      <c r="AT2052" s="87"/>
      <c r="AU2052" s="87"/>
      <c r="AV2052" s="87"/>
      <c r="AW2052" s="87"/>
      <c r="AX2052" s="87"/>
      <c r="AY2052" s="87"/>
      <c r="AZ2052" s="87"/>
      <c r="BA2052" s="87"/>
      <c r="BB2052" s="87"/>
      <c r="BC2052" s="87"/>
      <c r="BD2052" s="87"/>
      <c r="BE2052" s="87"/>
      <c r="BF2052" s="87"/>
      <c r="BG2052" s="87"/>
      <c r="BH2052" s="87"/>
      <c r="BI2052" s="87"/>
      <c r="BJ2052" s="87"/>
      <c r="BK2052" s="87"/>
      <c r="BL2052" s="87"/>
      <c r="BM2052" s="87"/>
      <c r="BN2052" s="87"/>
      <c r="BO2052" s="87"/>
      <c r="BP2052" s="87"/>
      <c r="BQ2052" s="87"/>
      <c r="BR2052" s="87"/>
      <c r="BS2052" s="63"/>
    </row>
    <row r="2053" spans="4:71" s="64" customFormat="1" ht="9.75" customHeight="1" x14ac:dyDescent="0.3">
      <c r="D2053" s="87"/>
      <c r="E2053" s="87"/>
      <c r="F2053" s="87"/>
      <c r="G2053" s="87"/>
      <c r="H2053" s="87"/>
      <c r="I2053" s="87"/>
      <c r="J2053" s="87"/>
      <c r="K2053" s="87"/>
      <c r="L2053" s="87"/>
      <c r="M2053" s="87"/>
      <c r="N2053" s="87"/>
      <c r="O2053" s="87"/>
      <c r="P2053" s="87"/>
      <c r="Q2053" s="87"/>
      <c r="R2053" s="87"/>
      <c r="S2053" s="87"/>
      <c r="T2053" s="87"/>
      <c r="U2053" s="87"/>
      <c r="V2053" s="87"/>
      <c r="W2053" s="87"/>
      <c r="X2053" s="87"/>
      <c r="Y2053" s="87"/>
      <c r="Z2053" s="87"/>
      <c r="AA2053" s="87"/>
      <c r="AB2053" s="87"/>
      <c r="AC2053" s="87"/>
      <c r="AD2053" s="87"/>
      <c r="AE2053" s="87"/>
      <c r="AF2053" s="87"/>
      <c r="AG2053" s="87"/>
      <c r="AH2053" s="87"/>
      <c r="AI2053" s="87"/>
      <c r="AJ2053" s="87"/>
      <c r="AK2053" s="87"/>
      <c r="AL2053" s="87"/>
      <c r="AM2053" s="87"/>
      <c r="AN2053" s="87"/>
      <c r="AO2053" s="87"/>
      <c r="AP2053" s="87"/>
      <c r="AQ2053" s="87"/>
      <c r="AR2053" s="87"/>
      <c r="AS2053" s="87"/>
      <c r="AT2053" s="87"/>
      <c r="AU2053" s="87"/>
      <c r="AV2053" s="87"/>
      <c r="AW2053" s="87"/>
      <c r="AX2053" s="87"/>
      <c r="AY2053" s="87"/>
      <c r="AZ2053" s="87"/>
      <c r="BA2053" s="87"/>
      <c r="BB2053" s="87"/>
      <c r="BC2053" s="87"/>
      <c r="BD2053" s="87"/>
      <c r="BE2053" s="87"/>
      <c r="BF2053" s="87"/>
      <c r="BG2053" s="87"/>
      <c r="BH2053" s="87"/>
      <c r="BI2053" s="87"/>
      <c r="BJ2053" s="87"/>
      <c r="BK2053" s="87"/>
      <c r="BL2053" s="87"/>
      <c r="BM2053" s="87"/>
      <c r="BN2053" s="87"/>
      <c r="BO2053" s="87"/>
      <c r="BP2053" s="87"/>
      <c r="BQ2053" s="87"/>
      <c r="BR2053" s="87"/>
      <c r="BS2053" s="63"/>
    </row>
    <row r="2054" spans="4:71" s="64" customFormat="1" ht="9.75" customHeight="1" x14ac:dyDescent="0.3">
      <c r="D2054" s="87"/>
      <c r="E2054" s="87"/>
      <c r="F2054" s="87"/>
      <c r="G2054" s="87"/>
      <c r="H2054" s="87"/>
      <c r="I2054" s="87"/>
      <c r="J2054" s="87"/>
      <c r="K2054" s="87"/>
      <c r="L2054" s="87"/>
      <c r="M2054" s="87"/>
      <c r="N2054" s="87"/>
      <c r="O2054" s="87"/>
      <c r="P2054" s="87"/>
      <c r="Q2054" s="87"/>
      <c r="R2054" s="87"/>
      <c r="S2054" s="87"/>
      <c r="T2054" s="87"/>
      <c r="U2054" s="87"/>
      <c r="V2054" s="87"/>
      <c r="W2054" s="87"/>
      <c r="X2054" s="87"/>
      <c r="Y2054" s="87"/>
      <c r="Z2054" s="87"/>
      <c r="AA2054" s="87"/>
      <c r="AB2054" s="87"/>
      <c r="AC2054" s="87"/>
      <c r="AD2054" s="87"/>
      <c r="AE2054" s="87"/>
      <c r="AF2054" s="87"/>
      <c r="AG2054" s="87"/>
      <c r="AH2054" s="87"/>
      <c r="AI2054" s="87"/>
      <c r="AJ2054" s="87"/>
      <c r="AK2054" s="87"/>
      <c r="AL2054" s="87"/>
      <c r="AM2054" s="87"/>
      <c r="AN2054" s="87"/>
      <c r="AO2054" s="87"/>
      <c r="AP2054" s="87"/>
      <c r="AQ2054" s="87"/>
      <c r="AR2054" s="87"/>
      <c r="AS2054" s="87"/>
      <c r="AT2054" s="87"/>
      <c r="AU2054" s="87"/>
      <c r="AV2054" s="87"/>
      <c r="AW2054" s="87"/>
      <c r="AX2054" s="87"/>
      <c r="AY2054" s="87"/>
      <c r="AZ2054" s="87"/>
      <c r="BA2054" s="87"/>
      <c r="BB2054" s="87"/>
      <c r="BC2054" s="87"/>
      <c r="BD2054" s="87"/>
      <c r="BE2054" s="87"/>
      <c r="BF2054" s="87"/>
      <c r="BG2054" s="87"/>
      <c r="BH2054" s="87"/>
      <c r="BI2054" s="87"/>
      <c r="BJ2054" s="87"/>
      <c r="BK2054" s="87"/>
      <c r="BL2054" s="87"/>
      <c r="BM2054" s="87"/>
      <c r="BN2054" s="87"/>
      <c r="BO2054" s="87"/>
      <c r="BP2054" s="87"/>
      <c r="BQ2054" s="87"/>
      <c r="BR2054" s="87"/>
      <c r="BS2054" s="63"/>
    </row>
    <row r="2055" spans="4:71" s="64" customFormat="1" ht="9.75" customHeight="1" x14ac:dyDescent="0.3">
      <c r="D2055" s="87"/>
      <c r="E2055" s="87"/>
      <c r="F2055" s="87"/>
      <c r="G2055" s="87"/>
      <c r="H2055" s="87"/>
      <c r="I2055" s="87"/>
      <c r="J2055" s="87"/>
      <c r="K2055" s="87"/>
      <c r="L2055" s="87"/>
      <c r="M2055" s="87"/>
      <c r="N2055" s="87"/>
      <c r="O2055" s="87"/>
      <c r="P2055" s="87"/>
      <c r="Q2055" s="87"/>
      <c r="R2055" s="87"/>
      <c r="S2055" s="87"/>
      <c r="T2055" s="87"/>
      <c r="U2055" s="87"/>
      <c r="V2055" s="87"/>
      <c r="W2055" s="87"/>
      <c r="X2055" s="87"/>
      <c r="Y2055" s="87"/>
      <c r="Z2055" s="87"/>
      <c r="AA2055" s="87"/>
      <c r="AB2055" s="87"/>
      <c r="AC2055" s="87"/>
      <c r="AD2055" s="87"/>
      <c r="AE2055" s="87"/>
      <c r="AF2055" s="87"/>
      <c r="AG2055" s="87"/>
      <c r="AH2055" s="87"/>
      <c r="AI2055" s="87"/>
      <c r="AJ2055" s="87"/>
      <c r="AK2055" s="87"/>
      <c r="AL2055" s="87"/>
      <c r="AM2055" s="87"/>
      <c r="AN2055" s="87"/>
      <c r="AO2055" s="87"/>
      <c r="AP2055" s="87"/>
      <c r="AQ2055" s="87"/>
      <c r="AR2055" s="87"/>
      <c r="AS2055" s="87"/>
      <c r="AT2055" s="87"/>
      <c r="AU2055" s="87"/>
      <c r="AV2055" s="87"/>
      <c r="AW2055" s="87"/>
      <c r="AX2055" s="87"/>
      <c r="AY2055" s="87"/>
      <c r="AZ2055" s="87"/>
      <c r="BA2055" s="87"/>
      <c r="BB2055" s="87"/>
      <c r="BC2055" s="87"/>
      <c r="BD2055" s="87"/>
      <c r="BE2055" s="87"/>
      <c r="BF2055" s="87"/>
      <c r="BG2055" s="87"/>
      <c r="BH2055" s="87"/>
      <c r="BI2055" s="87"/>
      <c r="BJ2055" s="87"/>
      <c r="BK2055" s="87"/>
      <c r="BL2055" s="87"/>
      <c r="BM2055" s="87"/>
      <c r="BN2055" s="87"/>
      <c r="BO2055" s="87"/>
      <c r="BP2055" s="87"/>
      <c r="BQ2055" s="87"/>
      <c r="BR2055" s="87"/>
      <c r="BS2055" s="63"/>
    </row>
    <row r="2056" spans="4:71" s="64" customFormat="1" ht="9.75" customHeight="1" x14ac:dyDescent="0.3">
      <c r="D2056" s="87"/>
      <c r="E2056" s="87"/>
      <c r="F2056" s="87"/>
      <c r="G2056" s="87"/>
      <c r="H2056" s="87"/>
      <c r="I2056" s="87"/>
      <c r="J2056" s="87"/>
      <c r="K2056" s="87"/>
      <c r="L2056" s="87"/>
      <c r="M2056" s="87"/>
      <c r="N2056" s="87"/>
      <c r="O2056" s="87"/>
      <c r="P2056" s="87"/>
      <c r="Q2056" s="87"/>
      <c r="R2056" s="87"/>
      <c r="S2056" s="87"/>
      <c r="T2056" s="87"/>
      <c r="U2056" s="87"/>
      <c r="V2056" s="87"/>
      <c r="W2056" s="87"/>
      <c r="X2056" s="87"/>
      <c r="Y2056" s="87"/>
      <c r="Z2056" s="87"/>
      <c r="AA2056" s="87"/>
      <c r="AB2056" s="87"/>
      <c r="AC2056" s="87"/>
      <c r="AD2056" s="87"/>
      <c r="AE2056" s="87"/>
      <c r="AF2056" s="87"/>
      <c r="AG2056" s="87"/>
      <c r="AH2056" s="87"/>
      <c r="AI2056" s="87"/>
      <c r="AJ2056" s="87"/>
      <c r="AK2056" s="87"/>
      <c r="AL2056" s="87"/>
      <c r="AM2056" s="87"/>
      <c r="AN2056" s="87"/>
      <c r="AO2056" s="87"/>
      <c r="AP2056" s="87"/>
      <c r="AQ2056" s="87"/>
      <c r="AR2056" s="87"/>
      <c r="AS2056" s="87"/>
      <c r="AT2056" s="87"/>
      <c r="AU2056" s="87"/>
      <c r="AV2056" s="87"/>
      <c r="AW2056" s="87"/>
      <c r="AX2056" s="87"/>
      <c r="AY2056" s="87"/>
      <c r="AZ2056" s="87"/>
      <c r="BA2056" s="87"/>
      <c r="BB2056" s="87"/>
      <c r="BC2056" s="87"/>
      <c r="BD2056" s="87"/>
      <c r="BE2056" s="87"/>
      <c r="BF2056" s="87"/>
      <c r="BG2056" s="87"/>
      <c r="BH2056" s="87"/>
      <c r="BI2056" s="87"/>
      <c r="BJ2056" s="87"/>
      <c r="BK2056" s="87"/>
      <c r="BL2056" s="87"/>
      <c r="BM2056" s="87"/>
      <c r="BN2056" s="87"/>
      <c r="BO2056" s="87"/>
      <c r="BP2056" s="87"/>
      <c r="BQ2056" s="87"/>
      <c r="BR2056" s="87"/>
      <c r="BS2056" s="63"/>
    </row>
    <row r="2057" spans="4:71" s="64" customFormat="1" ht="9.75" customHeight="1" x14ac:dyDescent="0.3">
      <c r="D2057" s="87"/>
      <c r="E2057" s="87"/>
      <c r="F2057" s="87"/>
      <c r="G2057" s="87"/>
      <c r="H2057" s="87"/>
      <c r="I2057" s="87"/>
      <c r="J2057" s="87"/>
      <c r="K2057" s="87"/>
      <c r="L2057" s="87"/>
      <c r="M2057" s="87"/>
      <c r="N2057" s="87"/>
      <c r="O2057" s="87"/>
      <c r="P2057" s="87"/>
      <c r="Q2057" s="87"/>
      <c r="R2057" s="87"/>
      <c r="S2057" s="87"/>
      <c r="T2057" s="87"/>
      <c r="U2057" s="87"/>
      <c r="V2057" s="87"/>
      <c r="W2057" s="87"/>
      <c r="X2057" s="87"/>
      <c r="Y2057" s="87"/>
      <c r="Z2057" s="87"/>
      <c r="AA2057" s="87"/>
      <c r="AB2057" s="87"/>
      <c r="AC2057" s="87"/>
      <c r="AD2057" s="87"/>
      <c r="AE2057" s="87"/>
      <c r="AF2057" s="87"/>
      <c r="AG2057" s="87"/>
      <c r="AH2057" s="87"/>
      <c r="AI2057" s="87"/>
      <c r="AJ2057" s="87"/>
      <c r="AK2057" s="87"/>
      <c r="AL2057" s="87"/>
      <c r="AM2057" s="87"/>
      <c r="AN2057" s="87"/>
      <c r="AO2057" s="87"/>
      <c r="AP2057" s="87"/>
      <c r="AQ2057" s="87"/>
      <c r="AR2057" s="87"/>
      <c r="AS2057" s="87"/>
      <c r="AT2057" s="87"/>
      <c r="AU2057" s="87"/>
      <c r="AV2057" s="87"/>
      <c r="AW2057" s="87"/>
      <c r="AX2057" s="87"/>
      <c r="AY2057" s="87"/>
      <c r="AZ2057" s="87"/>
      <c r="BA2057" s="87"/>
      <c r="BB2057" s="87"/>
      <c r="BC2057" s="87"/>
      <c r="BD2057" s="87"/>
      <c r="BE2057" s="87"/>
      <c r="BF2057" s="87"/>
      <c r="BG2057" s="87"/>
      <c r="BH2057" s="87"/>
      <c r="BI2057" s="87"/>
      <c r="BJ2057" s="87"/>
      <c r="BK2057" s="87"/>
      <c r="BL2057" s="87"/>
      <c r="BM2057" s="87"/>
      <c r="BN2057" s="87"/>
      <c r="BO2057" s="87"/>
      <c r="BP2057" s="87"/>
      <c r="BQ2057" s="87"/>
      <c r="BR2057" s="87"/>
      <c r="BS2057" s="63"/>
    </row>
    <row r="2058" spans="4:71" s="64" customFormat="1" ht="9.75" customHeight="1" x14ac:dyDescent="0.3">
      <c r="D2058" s="87"/>
      <c r="E2058" s="87"/>
      <c r="F2058" s="87"/>
      <c r="G2058" s="87"/>
      <c r="H2058" s="87"/>
      <c r="I2058" s="87"/>
      <c r="J2058" s="87"/>
      <c r="K2058" s="87"/>
      <c r="L2058" s="87"/>
      <c r="M2058" s="87"/>
      <c r="N2058" s="87"/>
      <c r="O2058" s="87"/>
      <c r="P2058" s="87"/>
      <c r="Q2058" s="87"/>
      <c r="R2058" s="87"/>
      <c r="S2058" s="87"/>
      <c r="T2058" s="87"/>
      <c r="U2058" s="87"/>
      <c r="V2058" s="87"/>
      <c r="W2058" s="87"/>
      <c r="X2058" s="87"/>
      <c r="Y2058" s="87"/>
      <c r="Z2058" s="87"/>
      <c r="AA2058" s="87"/>
      <c r="AB2058" s="87"/>
      <c r="AC2058" s="87"/>
      <c r="AD2058" s="87"/>
      <c r="AE2058" s="87"/>
      <c r="AF2058" s="87"/>
      <c r="AG2058" s="87"/>
      <c r="AH2058" s="87"/>
      <c r="AI2058" s="87"/>
      <c r="AJ2058" s="87"/>
      <c r="AK2058" s="87"/>
      <c r="AL2058" s="87"/>
      <c r="AM2058" s="87"/>
      <c r="AN2058" s="87"/>
      <c r="AO2058" s="87"/>
      <c r="AP2058" s="87"/>
      <c r="AQ2058" s="87"/>
      <c r="AR2058" s="87"/>
      <c r="AS2058" s="87"/>
      <c r="AT2058" s="87"/>
      <c r="AU2058" s="87"/>
      <c r="AV2058" s="87"/>
      <c r="AW2058" s="87"/>
      <c r="AX2058" s="87"/>
      <c r="AY2058" s="87"/>
      <c r="AZ2058" s="87"/>
      <c r="BA2058" s="87"/>
      <c r="BB2058" s="87"/>
      <c r="BC2058" s="87"/>
      <c r="BD2058" s="87"/>
      <c r="BE2058" s="87"/>
      <c r="BF2058" s="87"/>
      <c r="BG2058" s="87"/>
      <c r="BH2058" s="87"/>
      <c r="BI2058" s="87"/>
      <c r="BJ2058" s="87"/>
      <c r="BK2058" s="87"/>
      <c r="BL2058" s="87"/>
      <c r="BM2058" s="87"/>
      <c r="BN2058" s="87"/>
      <c r="BO2058" s="87"/>
      <c r="BP2058" s="87"/>
      <c r="BQ2058" s="87"/>
      <c r="BR2058" s="87"/>
      <c r="BS2058" s="63"/>
    </row>
    <row r="2059" spans="4:71" s="64" customFormat="1" ht="9.75" customHeight="1" x14ac:dyDescent="0.3">
      <c r="D2059" s="87"/>
      <c r="E2059" s="87"/>
      <c r="F2059" s="87"/>
      <c r="G2059" s="87"/>
      <c r="H2059" s="87"/>
      <c r="I2059" s="87"/>
      <c r="J2059" s="87"/>
      <c r="K2059" s="87"/>
      <c r="L2059" s="87"/>
      <c r="M2059" s="87"/>
      <c r="N2059" s="87"/>
      <c r="O2059" s="87"/>
      <c r="P2059" s="87"/>
      <c r="Q2059" s="87"/>
      <c r="R2059" s="87"/>
      <c r="S2059" s="87"/>
      <c r="T2059" s="87"/>
      <c r="U2059" s="87"/>
      <c r="V2059" s="87"/>
      <c r="W2059" s="87"/>
      <c r="X2059" s="87"/>
      <c r="Y2059" s="87"/>
      <c r="Z2059" s="87"/>
      <c r="AA2059" s="87"/>
      <c r="AB2059" s="87"/>
      <c r="AC2059" s="87"/>
      <c r="AD2059" s="87"/>
      <c r="AE2059" s="87"/>
      <c r="AF2059" s="87"/>
      <c r="AG2059" s="87"/>
      <c r="AH2059" s="87"/>
      <c r="AI2059" s="87"/>
      <c r="AJ2059" s="87"/>
      <c r="AK2059" s="87"/>
      <c r="AL2059" s="87"/>
      <c r="AM2059" s="87"/>
      <c r="AN2059" s="87"/>
      <c r="AO2059" s="87"/>
      <c r="AP2059" s="87"/>
      <c r="AQ2059" s="87"/>
      <c r="AR2059" s="87"/>
      <c r="AS2059" s="87"/>
      <c r="AT2059" s="87"/>
      <c r="AU2059" s="87"/>
      <c r="AV2059" s="87"/>
      <c r="AW2059" s="87"/>
      <c r="AX2059" s="87"/>
      <c r="AY2059" s="87"/>
      <c r="AZ2059" s="87"/>
      <c r="BA2059" s="87"/>
      <c r="BB2059" s="87"/>
      <c r="BC2059" s="87"/>
      <c r="BD2059" s="87"/>
      <c r="BE2059" s="87"/>
      <c r="BF2059" s="87"/>
      <c r="BG2059" s="87"/>
      <c r="BH2059" s="87"/>
      <c r="BI2059" s="87"/>
      <c r="BJ2059" s="87"/>
      <c r="BK2059" s="87"/>
      <c r="BL2059" s="87"/>
      <c r="BM2059" s="87"/>
      <c r="BN2059" s="87"/>
      <c r="BO2059" s="87"/>
      <c r="BP2059" s="87"/>
      <c r="BQ2059" s="87"/>
      <c r="BR2059" s="87"/>
      <c r="BS2059" s="63"/>
    </row>
    <row r="2060" spans="4:71" s="64" customFormat="1" ht="9.75" customHeight="1" x14ac:dyDescent="0.3">
      <c r="D2060" s="87"/>
      <c r="E2060" s="87"/>
      <c r="F2060" s="87"/>
      <c r="G2060" s="87"/>
      <c r="H2060" s="87"/>
      <c r="I2060" s="87"/>
      <c r="J2060" s="87"/>
      <c r="K2060" s="87"/>
      <c r="L2060" s="87"/>
      <c r="M2060" s="87"/>
      <c r="N2060" s="87"/>
      <c r="O2060" s="87"/>
      <c r="P2060" s="87"/>
      <c r="Q2060" s="87"/>
      <c r="R2060" s="87"/>
      <c r="S2060" s="87"/>
      <c r="T2060" s="87"/>
      <c r="U2060" s="87"/>
      <c r="V2060" s="87"/>
      <c r="W2060" s="87"/>
      <c r="X2060" s="87"/>
      <c r="Y2060" s="87"/>
      <c r="Z2060" s="87"/>
      <c r="AA2060" s="87"/>
      <c r="AB2060" s="87"/>
      <c r="AC2060" s="87"/>
      <c r="AD2060" s="87"/>
      <c r="AE2060" s="87"/>
      <c r="AF2060" s="87"/>
      <c r="AG2060" s="87"/>
      <c r="AH2060" s="87"/>
      <c r="AI2060" s="87"/>
      <c r="AJ2060" s="87"/>
      <c r="AK2060" s="87"/>
      <c r="AL2060" s="87"/>
      <c r="AM2060" s="87"/>
      <c r="AN2060" s="87"/>
      <c r="AO2060" s="87"/>
      <c r="AP2060" s="87"/>
      <c r="AQ2060" s="87"/>
      <c r="AR2060" s="87"/>
      <c r="AS2060" s="87"/>
      <c r="AT2060" s="87"/>
      <c r="AU2060" s="87"/>
      <c r="AV2060" s="87"/>
      <c r="AW2060" s="87"/>
      <c r="AX2060" s="87"/>
      <c r="AY2060" s="87"/>
      <c r="AZ2060" s="87"/>
      <c r="BA2060" s="87"/>
      <c r="BB2060" s="87"/>
      <c r="BC2060" s="87"/>
      <c r="BD2060" s="87"/>
      <c r="BE2060" s="87"/>
      <c r="BF2060" s="87"/>
      <c r="BG2060" s="87"/>
      <c r="BH2060" s="87"/>
      <c r="BI2060" s="87"/>
      <c r="BJ2060" s="87"/>
      <c r="BK2060" s="87"/>
      <c r="BL2060" s="87"/>
      <c r="BM2060" s="87"/>
      <c r="BN2060" s="87"/>
      <c r="BO2060" s="87"/>
      <c r="BP2060" s="87"/>
      <c r="BQ2060" s="87"/>
      <c r="BR2060" s="87"/>
      <c r="BS2060" s="63"/>
    </row>
    <row r="2061" spans="4:71" s="64" customFormat="1" ht="9.75" customHeight="1" x14ac:dyDescent="0.3">
      <c r="D2061" s="87"/>
      <c r="E2061" s="87"/>
      <c r="F2061" s="87"/>
      <c r="G2061" s="87"/>
      <c r="H2061" s="87"/>
      <c r="I2061" s="87"/>
      <c r="J2061" s="87"/>
      <c r="K2061" s="87"/>
      <c r="L2061" s="87"/>
      <c r="M2061" s="87"/>
      <c r="N2061" s="87"/>
      <c r="O2061" s="87"/>
      <c r="P2061" s="87"/>
      <c r="Q2061" s="87"/>
      <c r="R2061" s="87"/>
      <c r="S2061" s="87"/>
      <c r="T2061" s="87"/>
      <c r="U2061" s="87"/>
      <c r="V2061" s="87"/>
      <c r="W2061" s="87"/>
      <c r="X2061" s="87"/>
      <c r="Y2061" s="87"/>
      <c r="Z2061" s="87"/>
      <c r="AA2061" s="87"/>
      <c r="AB2061" s="87"/>
      <c r="AC2061" s="87"/>
      <c r="AD2061" s="87"/>
      <c r="AE2061" s="87"/>
      <c r="AF2061" s="87"/>
      <c r="AG2061" s="87"/>
      <c r="AH2061" s="87"/>
      <c r="AI2061" s="87"/>
      <c r="AJ2061" s="87"/>
      <c r="AK2061" s="87"/>
      <c r="AL2061" s="87"/>
      <c r="AM2061" s="87"/>
      <c r="AN2061" s="87"/>
      <c r="AO2061" s="87"/>
      <c r="AP2061" s="87"/>
      <c r="AQ2061" s="87"/>
      <c r="AR2061" s="87"/>
      <c r="AS2061" s="87"/>
      <c r="AT2061" s="87"/>
      <c r="AU2061" s="87"/>
      <c r="AV2061" s="87"/>
      <c r="AW2061" s="87"/>
      <c r="AX2061" s="87"/>
      <c r="AY2061" s="87"/>
      <c r="AZ2061" s="87"/>
      <c r="BA2061" s="87"/>
      <c r="BB2061" s="87"/>
      <c r="BC2061" s="87"/>
      <c r="BD2061" s="87"/>
      <c r="BE2061" s="87"/>
      <c r="BF2061" s="87"/>
      <c r="BG2061" s="87"/>
      <c r="BH2061" s="87"/>
      <c r="BI2061" s="87"/>
      <c r="BJ2061" s="87"/>
      <c r="BK2061" s="87"/>
      <c r="BL2061" s="87"/>
      <c r="BM2061" s="87"/>
      <c r="BN2061" s="87"/>
      <c r="BO2061" s="87"/>
      <c r="BP2061" s="87"/>
      <c r="BQ2061" s="87"/>
      <c r="BR2061" s="87"/>
      <c r="BS2061" s="63"/>
    </row>
    <row r="2062" spans="4:71" s="64" customFormat="1" ht="9.75" customHeight="1" x14ac:dyDescent="0.3">
      <c r="D2062" s="87"/>
      <c r="E2062" s="87"/>
      <c r="F2062" s="87"/>
      <c r="G2062" s="87"/>
      <c r="H2062" s="87"/>
      <c r="I2062" s="87"/>
      <c r="J2062" s="87"/>
      <c r="K2062" s="87"/>
      <c r="L2062" s="87"/>
      <c r="M2062" s="87"/>
      <c r="N2062" s="87"/>
      <c r="O2062" s="87"/>
      <c r="P2062" s="87"/>
      <c r="Q2062" s="87"/>
      <c r="R2062" s="87"/>
      <c r="S2062" s="87"/>
      <c r="T2062" s="87"/>
      <c r="U2062" s="87"/>
      <c r="V2062" s="87"/>
      <c r="W2062" s="87"/>
      <c r="X2062" s="87"/>
      <c r="Y2062" s="87"/>
      <c r="Z2062" s="87"/>
      <c r="AA2062" s="87"/>
      <c r="AB2062" s="87"/>
      <c r="AC2062" s="87"/>
      <c r="AD2062" s="87"/>
      <c r="AE2062" s="87"/>
      <c r="AF2062" s="87"/>
      <c r="AG2062" s="87"/>
      <c r="AH2062" s="87"/>
      <c r="AI2062" s="87"/>
      <c r="AJ2062" s="87"/>
      <c r="AK2062" s="87"/>
      <c r="AL2062" s="87"/>
      <c r="AM2062" s="87"/>
      <c r="AN2062" s="87"/>
      <c r="AO2062" s="87"/>
      <c r="AP2062" s="87"/>
      <c r="AQ2062" s="87"/>
      <c r="AR2062" s="87"/>
      <c r="AS2062" s="87"/>
      <c r="AT2062" s="87"/>
      <c r="AU2062" s="87"/>
      <c r="AV2062" s="87"/>
      <c r="AW2062" s="87"/>
      <c r="AX2062" s="87"/>
      <c r="AY2062" s="87"/>
      <c r="AZ2062" s="87"/>
      <c r="BA2062" s="87"/>
      <c r="BB2062" s="87"/>
      <c r="BC2062" s="87"/>
      <c r="BD2062" s="87"/>
      <c r="BE2062" s="87"/>
      <c r="BF2062" s="87"/>
      <c r="BG2062" s="87"/>
      <c r="BH2062" s="87"/>
      <c r="BI2062" s="87"/>
      <c r="BJ2062" s="87"/>
      <c r="BK2062" s="87"/>
      <c r="BL2062" s="87"/>
      <c r="BM2062" s="87"/>
      <c r="BN2062" s="87"/>
      <c r="BO2062" s="87"/>
      <c r="BP2062" s="87"/>
      <c r="BQ2062" s="87"/>
      <c r="BR2062" s="87"/>
      <c r="BS2062" s="63"/>
    </row>
    <row r="2063" spans="4:71" s="64" customFormat="1" ht="9.75" customHeight="1" x14ac:dyDescent="0.3">
      <c r="D2063" s="87"/>
      <c r="E2063" s="87"/>
      <c r="F2063" s="87"/>
      <c r="G2063" s="87"/>
      <c r="H2063" s="87"/>
      <c r="I2063" s="87"/>
      <c r="J2063" s="87"/>
      <c r="K2063" s="87"/>
      <c r="L2063" s="87"/>
      <c r="M2063" s="87"/>
      <c r="N2063" s="87"/>
      <c r="O2063" s="87"/>
      <c r="P2063" s="87"/>
      <c r="Q2063" s="87"/>
      <c r="R2063" s="87"/>
      <c r="S2063" s="87"/>
      <c r="T2063" s="87"/>
      <c r="U2063" s="87"/>
      <c r="V2063" s="87"/>
      <c r="W2063" s="87"/>
      <c r="X2063" s="87"/>
      <c r="Y2063" s="87"/>
      <c r="Z2063" s="87"/>
      <c r="AA2063" s="87"/>
      <c r="AB2063" s="87"/>
      <c r="AC2063" s="87"/>
      <c r="AD2063" s="87"/>
      <c r="AE2063" s="87"/>
      <c r="AF2063" s="87"/>
      <c r="AG2063" s="87"/>
      <c r="AH2063" s="87"/>
      <c r="AI2063" s="87"/>
      <c r="AJ2063" s="87"/>
      <c r="AK2063" s="87"/>
      <c r="AL2063" s="87"/>
      <c r="AM2063" s="87"/>
      <c r="AN2063" s="87"/>
      <c r="AO2063" s="87"/>
      <c r="AP2063" s="87"/>
      <c r="AQ2063" s="87"/>
      <c r="AR2063" s="87"/>
      <c r="AS2063" s="87"/>
      <c r="AT2063" s="87"/>
      <c r="AU2063" s="87"/>
      <c r="AV2063" s="87"/>
      <c r="AW2063" s="87"/>
      <c r="AX2063" s="87"/>
      <c r="AY2063" s="87"/>
      <c r="AZ2063" s="87"/>
      <c r="BA2063" s="87"/>
      <c r="BB2063" s="87"/>
      <c r="BC2063" s="87"/>
      <c r="BD2063" s="87"/>
      <c r="BE2063" s="87"/>
      <c r="BF2063" s="87"/>
      <c r="BG2063" s="87"/>
      <c r="BH2063" s="87"/>
      <c r="BI2063" s="87"/>
      <c r="BJ2063" s="87"/>
      <c r="BK2063" s="87"/>
      <c r="BL2063" s="87"/>
      <c r="BM2063" s="87"/>
      <c r="BN2063" s="87"/>
      <c r="BO2063" s="87"/>
      <c r="BP2063" s="87"/>
      <c r="BQ2063" s="87"/>
      <c r="BR2063" s="87"/>
      <c r="BS2063" s="63"/>
    </row>
    <row r="2064" spans="4:71" s="64" customFormat="1" ht="9.75" customHeight="1" x14ac:dyDescent="0.3">
      <c r="D2064" s="87"/>
      <c r="E2064" s="87"/>
      <c r="F2064" s="87"/>
      <c r="G2064" s="87"/>
      <c r="H2064" s="87"/>
      <c r="I2064" s="87"/>
      <c r="J2064" s="87"/>
      <c r="K2064" s="87"/>
      <c r="L2064" s="87"/>
      <c r="M2064" s="87"/>
      <c r="N2064" s="87"/>
      <c r="O2064" s="87"/>
      <c r="P2064" s="87"/>
      <c r="Q2064" s="87"/>
      <c r="R2064" s="87"/>
      <c r="S2064" s="87"/>
      <c r="T2064" s="87"/>
      <c r="U2064" s="87"/>
      <c r="V2064" s="87"/>
      <c r="W2064" s="87"/>
      <c r="X2064" s="87"/>
      <c r="Y2064" s="87"/>
      <c r="Z2064" s="87"/>
      <c r="AA2064" s="87"/>
      <c r="AB2064" s="87"/>
      <c r="AC2064" s="87"/>
      <c r="AD2064" s="87"/>
      <c r="AE2064" s="87"/>
      <c r="AF2064" s="87"/>
      <c r="AG2064" s="87"/>
      <c r="AH2064" s="87"/>
      <c r="AI2064" s="87"/>
      <c r="AJ2064" s="87"/>
      <c r="AK2064" s="87"/>
      <c r="AL2064" s="87"/>
      <c r="AM2064" s="87"/>
      <c r="AN2064" s="87"/>
      <c r="AO2064" s="87"/>
      <c r="AP2064" s="87"/>
      <c r="AQ2064" s="87"/>
      <c r="AR2064" s="87"/>
      <c r="AS2064" s="87"/>
      <c r="AT2064" s="87"/>
      <c r="AU2064" s="87"/>
      <c r="AV2064" s="87"/>
      <c r="AW2064" s="87"/>
      <c r="AX2064" s="87"/>
      <c r="AY2064" s="87"/>
      <c r="AZ2064" s="87"/>
      <c r="BA2064" s="87"/>
      <c r="BB2064" s="87"/>
      <c r="BC2064" s="87"/>
      <c r="BD2064" s="87"/>
      <c r="BE2064" s="87"/>
      <c r="BF2064" s="87"/>
      <c r="BG2064" s="87"/>
      <c r="BH2064" s="87"/>
      <c r="BI2064" s="87"/>
      <c r="BJ2064" s="87"/>
      <c r="BK2064" s="87"/>
      <c r="BL2064" s="87"/>
      <c r="BM2064" s="87"/>
      <c r="BN2064" s="87"/>
      <c r="BO2064" s="87"/>
      <c r="BP2064" s="87"/>
      <c r="BQ2064" s="87"/>
      <c r="BR2064" s="87"/>
      <c r="BS2064" s="63"/>
    </row>
    <row r="2065" spans="4:71" s="64" customFormat="1" ht="9.75" customHeight="1" x14ac:dyDescent="0.3">
      <c r="D2065" s="87"/>
      <c r="E2065" s="87"/>
      <c r="F2065" s="87"/>
      <c r="G2065" s="87"/>
      <c r="H2065" s="87"/>
      <c r="I2065" s="87"/>
      <c r="J2065" s="87"/>
      <c r="K2065" s="87"/>
      <c r="L2065" s="87"/>
      <c r="M2065" s="87"/>
      <c r="N2065" s="87"/>
      <c r="O2065" s="87"/>
      <c r="P2065" s="87"/>
      <c r="Q2065" s="87"/>
      <c r="R2065" s="87"/>
      <c r="S2065" s="87"/>
      <c r="T2065" s="87"/>
      <c r="U2065" s="87"/>
      <c r="V2065" s="87"/>
      <c r="W2065" s="87"/>
      <c r="X2065" s="87"/>
      <c r="Y2065" s="87"/>
      <c r="Z2065" s="87"/>
      <c r="AA2065" s="87"/>
      <c r="AB2065" s="87"/>
      <c r="AC2065" s="87"/>
      <c r="AD2065" s="87"/>
      <c r="AE2065" s="87"/>
      <c r="AF2065" s="87"/>
      <c r="AG2065" s="87"/>
      <c r="AH2065" s="87"/>
      <c r="AI2065" s="87"/>
      <c r="AJ2065" s="87"/>
      <c r="AK2065" s="87"/>
      <c r="AL2065" s="87"/>
      <c r="AM2065" s="87"/>
      <c r="AN2065" s="87"/>
      <c r="AO2065" s="87"/>
      <c r="AP2065" s="87"/>
      <c r="AQ2065" s="87"/>
      <c r="AR2065" s="87"/>
      <c r="AS2065" s="87"/>
      <c r="AT2065" s="87"/>
      <c r="AU2065" s="87"/>
      <c r="AV2065" s="87"/>
      <c r="AW2065" s="87"/>
      <c r="AX2065" s="87"/>
      <c r="AY2065" s="87"/>
      <c r="AZ2065" s="87"/>
      <c r="BA2065" s="87"/>
      <c r="BB2065" s="87"/>
      <c r="BC2065" s="87"/>
      <c r="BD2065" s="87"/>
      <c r="BE2065" s="87"/>
      <c r="BF2065" s="87"/>
      <c r="BG2065" s="87"/>
      <c r="BH2065" s="87"/>
      <c r="BI2065" s="87"/>
      <c r="BJ2065" s="87"/>
      <c r="BK2065" s="87"/>
      <c r="BL2065" s="87"/>
      <c r="BM2065" s="87"/>
      <c r="BN2065" s="87"/>
      <c r="BO2065" s="87"/>
      <c r="BP2065" s="87"/>
      <c r="BQ2065" s="87"/>
      <c r="BR2065" s="87"/>
      <c r="BS2065" s="63"/>
    </row>
    <row r="2066" spans="4:71" s="64" customFormat="1" ht="9.75" customHeight="1" x14ac:dyDescent="0.3">
      <c r="D2066" s="87"/>
      <c r="E2066" s="87"/>
      <c r="F2066" s="87"/>
      <c r="G2066" s="87"/>
      <c r="H2066" s="87"/>
      <c r="I2066" s="87"/>
      <c r="J2066" s="87"/>
      <c r="K2066" s="87"/>
      <c r="L2066" s="87"/>
      <c r="M2066" s="87"/>
      <c r="N2066" s="87"/>
      <c r="O2066" s="87"/>
      <c r="P2066" s="87"/>
      <c r="Q2066" s="87"/>
      <c r="R2066" s="87"/>
      <c r="S2066" s="87"/>
      <c r="T2066" s="87"/>
      <c r="U2066" s="87"/>
      <c r="V2066" s="87"/>
      <c r="W2066" s="87"/>
      <c r="X2066" s="87"/>
      <c r="Y2066" s="87"/>
      <c r="Z2066" s="87"/>
      <c r="AA2066" s="87"/>
      <c r="AB2066" s="87"/>
      <c r="AC2066" s="87"/>
      <c r="AD2066" s="87"/>
      <c r="AE2066" s="87"/>
      <c r="AF2066" s="87"/>
      <c r="AG2066" s="87"/>
      <c r="AH2066" s="87"/>
      <c r="AI2066" s="87"/>
      <c r="AJ2066" s="87"/>
      <c r="AK2066" s="87"/>
      <c r="AL2066" s="87"/>
      <c r="AM2066" s="87"/>
      <c r="AN2066" s="87"/>
      <c r="AO2066" s="87"/>
      <c r="AP2066" s="87"/>
      <c r="AQ2066" s="87"/>
      <c r="AR2066" s="87"/>
      <c r="AS2066" s="87"/>
      <c r="AT2066" s="87"/>
      <c r="AU2066" s="87"/>
      <c r="AV2066" s="87"/>
      <c r="AW2066" s="87"/>
      <c r="AX2066" s="87"/>
      <c r="AY2066" s="87"/>
      <c r="AZ2066" s="87"/>
      <c r="BA2066" s="87"/>
      <c r="BB2066" s="87"/>
      <c r="BC2066" s="87"/>
      <c r="BD2066" s="87"/>
      <c r="BE2066" s="87"/>
      <c r="BF2066" s="87"/>
      <c r="BG2066" s="87"/>
      <c r="BH2066" s="87"/>
      <c r="BI2066" s="87"/>
      <c r="BJ2066" s="87"/>
      <c r="BK2066" s="87"/>
      <c r="BL2066" s="87"/>
      <c r="BM2066" s="87"/>
      <c r="BN2066" s="87"/>
      <c r="BO2066" s="87"/>
      <c r="BP2066" s="87"/>
      <c r="BQ2066" s="87"/>
      <c r="BR2066" s="87"/>
      <c r="BS2066" s="63"/>
    </row>
    <row r="2067" spans="4:71" s="64" customFormat="1" ht="9.75" customHeight="1" x14ac:dyDescent="0.3">
      <c r="D2067" s="87"/>
      <c r="E2067" s="87"/>
      <c r="F2067" s="87"/>
      <c r="G2067" s="87"/>
      <c r="H2067" s="87"/>
      <c r="I2067" s="87"/>
      <c r="J2067" s="87"/>
      <c r="K2067" s="87"/>
      <c r="L2067" s="87"/>
      <c r="M2067" s="87"/>
      <c r="N2067" s="87"/>
      <c r="O2067" s="87"/>
      <c r="P2067" s="87"/>
      <c r="Q2067" s="87"/>
      <c r="R2067" s="87"/>
      <c r="S2067" s="87"/>
      <c r="T2067" s="87"/>
      <c r="U2067" s="87"/>
      <c r="V2067" s="87"/>
      <c r="W2067" s="87"/>
      <c r="X2067" s="87"/>
      <c r="Y2067" s="87"/>
      <c r="Z2067" s="87"/>
      <c r="AA2067" s="87"/>
      <c r="AB2067" s="87"/>
      <c r="AC2067" s="87"/>
      <c r="AD2067" s="87"/>
      <c r="AE2067" s="87"/>
      <c r="AF2067" s="87"/>
      <c r="AG2067" s="87"/>
      <c r="AH2067" s="87"/>
      <c r="AI2067" s="87"/>
      <c r="AJ2067" s="87"/>
      <c r="AK2067" s="87"/>
      <c r="AL2067" s="87"/>
      <c r="AM2067" s="87"/>
      <c r="AN2067" s="87"/>
      <c r="AO2067" s="87"/>
      <c r="AP2067" s="87"/>
      <c r="AQ2067" s="87"/>
      <c r="AR2067" s="87"/>
      <c r="AS2067" s="87"/>
      <c r="AT2067" s="87"/>
      <c r="AU2067" s="87"/>
      <c r="AV2067" s="87"/>
      <c r="AW2067" s="87"/>
      <c r="AX2067" s="87"/>
      <c r="AY2067" s="87"/>
      <c r="AZ2067" s="87"/>
      <c r="BA2067" s="87"/>
      <c r="BB2067" s="87"/>
      <c r="BC2067" s="87"/>
      <c r="BD2067" s="87"/>
      <c r="BE2067" s="87"/>
      <c r="BF2067" s="87"/>
      <c r="BG2067" s="87"/>
      <c r="BH2067" s="87"/>
      <c r="BI2067" s="87"/>
      <c r="BJ2067" s="87"/>
      <c r="BK2067" s="87"/>
      <c r="BL2067" s="87"/>
      <c r="BM2067" s="87"/>
      <c r="BN2067" s="87"/>
      <c r="BO2067" s="87"/>
      <c r="BP2067" s="87"/>
      <c r="BQ2067" s="87"/>
      <c r="BR2067" s="87"/>
      <c r="BS2067" s="63"/>
    </row>
    <row r="2068" spans="4:71" s="64" customFormat="1" ht="9.75" customHeight="1" x14ac:dyDescent="0.3">
      <c r="D2068" s="87"/>
      <c r="E2068" s="87"/>
      <c r="F2068" s="87"/>
      <c r="G2068" s="87"/>
      <c r="H2068" s="87"/>
      <c r="I2068" s="87"/>
      <c r="J2068" s="87"/>
      <c r="K2068" s="87"/>
      <c r="L2068" s="87"/>
      <c r="M2068" s="87"/>
      <c r="N2068" s="87"/>
      <c r="O2068" s="87"/>
      <c r="P2068" s="87"/>
      <c r="Q2068" s="87"/>
      <c r="R2068" s="87"/>
      <c r="S2068" s="87"/>
      <c r="T2068" s="87"/>
      <c r="U2068" s="87"/>
      <c r="V2068" s="87"/>
      <c r="W2068" s="87"/>
      <c r="X2068" s="87"/>
      <c r="Y2068" s="87"/>
      <c r="Z2068" s="87"/>
      <c r="AA2068" s="87"/>
      <c r="AB2068" s="87"/>
      <c r="AC2068" s="87"/>
      <c r="AD2068" s="87"/>
      <c r="AE2068" s="87"/>
      <c r="AF2068" s="87"/>
      <c r="AG2068" s="87"/>
      <c r="AH2068" s="87"/>
      <c r="AI2068" s="87"/>
      <c r="AJ2068" s="87"/>
      <c r="AK2068" s="87"/>
      <c r="AL2068" s="87"/>
      <c r="AM2068" s="87"/>
      <c r="AN2068" s="87"/>
      <c r="AO2068" s="87"/>
      <c r="AP2068" s="87"/>
      <c r="AQ2068" s="87"/>
      <c r="AR2068" s="87"/>
      <c r="AS2068" s="87"/>
      <c r="AT2068" s="87"/>
      <c r="AU2068" s="87"/>
      <c r="AV2068" s="87"/>
      <c r="AW2068" s="87"/>
      <c r="AX2068" s="87"/>
      <c r="AY2068" s="87"/>
      <c r="AZ2068" s="87"/>
      <c r="BA2068" s="87"/>
      <c r="BB2068" s="87"/>
      <c r="BC2068" s="87"/>
      <c r="BD2068" s="87"/>
      <c r="BE2068" s="87"/>
      <c r="BF2068" s="87"/>
      <c r="BG2068" s="87"/>
      <c r="BH2068" s="87"/>
      <c r="BI2068" s="87"/>
      <c r="BJ2068" s="87"/>
      <c r="BK2068" s="87"/>
      <c r="BL2068" s="87"/>
      <c r="BM2068" s="87"/>
      <c r="BN2068" s="87"/>
      <c r="BO2068" s="87"/>
      <c r="BP2068" s="87"/>
      <c r="BQ2068" s="87"/>
      <c r="BR2068" s="87"/>
      <c r="BS2068" s="63"/>
    </row>
    <row r="2069" spans="4:71" s="64" customFormat="1" ht="9.75" customHeight="1" x14ac:dyDescent="0.3">
      <c r="D2069" s="87"/>
      <c r="E2069" s="87"/>
      <c r="F2069" s="87"/>
      <c r="G2069" s="87"/>
      <c r="H2069" s="87"/>
      <c r="I2069" s="87"/>
      <c r="J2069" s="87"/>
      <c r="K2069" s="87"/>
      <c r="L2069" s="87"/>
      <c r="M2069" s="87"/>
      <c r="N2069" s="87"/>
      <c r="O2069" s="87"/>
      <c r="P2069" s="87"/>
      <c r="Q2069" s="87"/>
      <c r="R2069" s="87"/>
      <c r="S2069" s="87"/>
      <c r="T2069" s="87"/>
      <c r="U2069" s="87"/>
      <c r="V2069" s="87"/>
      <c r="W2069" s="87"/>
      <c r="X2069" s="87"/>
      <c r="Y2069" s="87"/>
      <c r="Z2069" s="87"/>
      <c r="AA2069" s="87"/>
      <c r="AB2069" s="87"/>
      <c r="AC2069" s="87"/>
      <c r="AD2069" s="87"/>
      <c r="AE2069" s="87"/>
      <c r="AF2069" s="87"/>
      <c r="AG2069" s="87"/>
      <c r="AH2069" s="87"/>
      <c r="AI2069" s="87"/>
      <c r="AJ2069" s="87"/>
      <c r="AK2069" s="87"/>
      <c r="AL2069" s="87"/>
      <c r="AM2069" s="87"/>
      <c r="AN2069" s="87"/>
      <c r="AO2069" s="87"/>
      <c r="AP2069" s="87"/>
      <c r="AQ2069" s="87"/>
      <c r="AR2069" s="87"/>
      <c r="AS2069" s="87"/>
      <c r="AT2069" s="87"/>
      <c r="AU2069" s="87"/>
      <c r="AV2069" s="87"/>
      <c r="AW2069" s="87"/>
      <c r="AX2069" s="87"/>
      <c r="AY2069" s="87"/>
      <c r="AZ2069" s="87"/>
      <c r="BA2069" s="87"/>
      <c r="BB2069" s="87"/>
      <c r="BC2069" s="87"/>
      <c r="BD2069" s="87"/>
      <c r="BE2069" s="87"/>
      <c r="BF2069" s="87"/>
      <c r="BG2069" s="87"/>
      <c r="BH2069" s="87"/>
      <c r="BI2069" s="87"/>
      <c r="BJ2069" s="87"/>
      <c r="BK2069" s="87"/>
      <c r="BL2069" s="87"/>
      <c r="BM2069" s="87"/>
      <c r="BN2069" s="87"/>
      <c r="BO2069" s="87"/>
      <c r="BP2069" s="87"/>
      <c r="BQ2069" s="87"/>
      <c r="BR2069" s="87"/>
      <c r="BS2069" s="63"/>
    </row>
    <row r="2070" spans="4:71" s="64" customFormat="1" ht="9.75" customHeight="1" x14ac:dyDescent="0.3">
      <c r="D2070" s="87"/>
      <c r="E2070" s="87"/>
      <c r="F2070" s="87"/>
      <c r="G2070" s="87"/>
      <c r="H2070" s="87"/>
      <c r="I2070" s="87"/>
      <c r="J2070" s="87"/>
      <c r="K2070" s="87"/>
      <c r="L2070" s="87"/>
      <c r="M2070" s="87"/>
      <c r="N2070" s="87"/>
      <c r="O2070" s="87"/>
      <c r="P2070" s="87"/>
      <c r="Q2070" s="87"/>
      <c r="R2070" s="87"/>
      <c r="S2070" s="87"/>
      <c r="T2070" s="87"/>
      <c r="U2070" s="87"/>
      <c r="V2070" s="87"/>
      <c r="W2070" s="87"/>
      <c r="X2070" s="87"/>
      <c r="Y2070" s="87"/>
      <c r="Z2070" s="87"/>
      <c r="AA2070" s="87"/>
      <c r="AB2070" s="87"/>
      <c r="AC2070" s="87"/>
      <c r="AD2070" s="87"/>
      <c r="AE2070" s="87"/>
      <c r="AF2070" s="87"/>
      <c r="AG2070" s="87"/>
      <c r="AH2070" s="87"/>
      <c r="AI2070" s="87"/>
      <c r="AJ2070" s="87"/>
      <c r="AK2070" s="87"/>
      <c r="AL2070" s="87"/>
      <c r="AM2070" s="87"/>
      <c r="AN2070" s="87"/>
      <c r="AO2070" s="87"/>
      <c r="AP2070" s="87"/>
      <c r="AQ2070" s="87"/>
      <c r="AR2070" s="87"/>
      <c r="AS2070" s="87"/>
      <c r="AT2070" s="87"/>
      <c r="AU2070" s="87"/>
      <c r="AV2070" s="87"/>
      <c r="AW2070" s="87"/>
      <c r="AX2070" s="87"/>
      <c r="AY2070" s="87"/>
      <c r="AZ2070" s="87"/>
      <c r="BA2070" s="87"/>
      <c r="BB2070" s="87"/>
      <c r="BC2070" s="87"/>
      <c r="BD2070" s="87"/>
      <c r="BE2070" s="87"/>
      <c r="BF2070" s="87"/>
      <c r="BG2070" s="87"/>
      <c r="BH2070" s="87"/>
      <c r="BI2070" s="87"/>
      <c r="BJ2070" s="87"/>
      <c r="BK2070" s="87"/>
      <c r="BL2070" s="87"/>
      <c r="BM2070" s="87"/>
      <c r="BN2070" s="87"/>
      <c r="BO2070" s="87"/>
      <c r="BP2070" s="87"/>
      <c r="BQ2070" s="87"/>
      <c r="BR2070" s="87"/>
      <c r="BS2070" s="63"/>
    </row>
    <row r="2071" spans="4:71" s="64" customFormat="1" ht="9.75" customHeight="1" x14ac:dyDescent="0.3">
      <c r="D2071" s="87"/>
      <c r="E2071" s="87"/>
      <c r="F2071" s="87"/>
      <c r="G2071" s="87"/>
      <c r="H2071" s="87"/>
      <c r="I2071" s="87"/>
      <c r="J2071" s="87"/>
      <c r="K2071" s="87"/>
      <c r="L2071" s="87"/>
      <c r="M2071" s="87"/>
      <c r="N2071" s="87"/>
      <c r="O2071" s="87"/>
      <c r="P2071" s="87"/>
      <c r="Q2071" s="87"/>
      <c r="R2071" s="87"/>
      <c r="S2071" s="87"/>
      <c r="T2071" s="87"/>
      <c r="U2071" s="87"/>
      <c r="V2071" s="87"/>
      <c r="W2071" s="87"/>
      <c r="X2071" s="87"/>
      <c r="Y2071" s="87"/>
      <c r="Z2071" s="87"/>
      <c r="AA2071" s="87"/>
      <c r="AB2071" s="87"/>
      <c r="AC2071" s="87"/>
      <c r="AD2071" s="87"/>
      <c r="AE2071" s="87"/>
      <c r="AF2071" s="87"/>
      <c r="AG2071" s="87"/>
      <c r="AH2071" s="87"/>
      <c r="AI2071" s="87"/>
      <c r="AJ2071" s="87"/>
      <c r="AK2071" s="87"/>
      <c r="AL2071" s="87"/>
      <c r="AM2071" s="87"/>
      <c r="AN2071" s="87"/>
      <c r="AO2071" s="87"/>
      <c r="AP2071" s="87"/>
      <c r="AQ2071" s="87"/>
      <c r="AR2071" s="87"/>
      <c r="AS2071" s="87"/>
      <c r="AT2071" s="87"/>
      <c r="AU2071" s="87"/>
      <c r="AV2071" s="87"/>
      <c r="AW2071" s="87"/>
      <c r="AX2071" s="87"/>
      <c r="AY2071" s="87"/>
      <c r="AZ2071" s="87"/>
      <c r="BA2071" s="87"/>
      <c r="BB2071" s="87"/>
      <c r="BC2071" s="87"/>
      <c r="BD2071" s="87"/>
      <c r="BE2071" s="87"/>
      <c r="BF2071" s="87"/>
      <c r="BG2071" s="87"/>
      <c r="BH2071" s="87"/>
      <c r="BI2071" s="87"/>
      <c r="BJ2071" s="87"/>
      <c r="BK2071" s="87"/>
      <c r="BL2071" s="87"/>
      <c r="BM2071" s="87"/>
      <c r="BN2071" s="87"/>
      <c r="BO2071" s="87"/>
      <c r="BP2071" s="87"/>
      <c r="BQ2071" s="87"/>
      <c r="BR2071" s="87"/>
      <c r="BS2071" s="63"/>
    </row>
    <row r="2072" spans="4:71" s="64" customFormat="1" ht="9.75" customHeight="1" x14ac:dyDescent="0.3">
      <c r="D2072" s="87"/>
      <c r="E2072" s="87"/>
      <c r="F2072" s="87"/>
      <c r="G2072" s="87"/>
      <c r="H2072" s="87"/>
      <c r="I2072" s="87"/>
      <c r="J2072" s="87"/>
      <c r="K2072" s="87"/>
      <c r="L2072" s="87"/>
      <c r="M2072" s="87"/>
      <c r="N2072" s="87"/>
      <c r="O2072" s="87"/>
      <c r="P2072" s="87"/>
      <c r="Q2072" s="87"/>
      <c r="R2072" s="87"/>
      <c r="S2072" s="87"/>
      <c r="T2072" s="87"/>
      <c r="U2072" s="87"/>
      <c r="V2072" s="87"/>
      <c r="W2072" s="87"/>
      <c r="X2072" s="87"/>
      <c r="Y2072" s="87"/>
      <c r="Z2072" s="87"/>
      <c r="AA2072" s="87"/>
      <c r="AB2072" s="87"/>
      <c r="AC2072" s="87"/>
      <c r="AD2072" s="87"/>
      <c r="AE2072" s="87"/>
      <c r="AF2072" s="87"/>
      <c r="AG2072" s="87"/>
      <c r="AH2072" s="87"/>
      <c r="AI2072" s="87"/>
      <c r="AJ2072" s="87"/>
      <c r="AK2072" s="87"/>
      <c r="AL2072" s="87"/>
      <c r="AM2072" s="87"/>
      <c r="AN2072" s="87"/>
      <c r="AO2072" s="87"/>
      <c r="AP2072" s="87"/>
      <c r="AQ2072" s="87"/>
      <c r="AR2072" s="87"/>
      <c r="AS2072" s="87"/>
      <c r="AT2072" s="87"/>
      <c r="AU2072" s="87"/>
      <c r="AV2072" s="87"/>
      <c r="AW2072" s="87"/>
      <c r="AX2072" s="87"/>
      <c r="AY2072" s="87"/>
      <c r="AZ2072" s="87"/>
      <c r="BA2072" s="87"/>
      <c r="BB2072" s="87"/>
      <c r="BC2072" s="87"/>
      <c r="BD2072" s="87"/>
      <c r="BE2072" s="87"/>
      <c r="BF2072" s="87"/>
      <c r="BG2072" s="87"/>
      <c r="BH2072" s="87"/>
      <c r="BI2072" s="87"/>
      <c r="BJ2072" s="87"/>
      <c r="BK2072" s="87"/>
      <c r="BL2072" s="87"/>
      <c r="BM2072" s="87"/>
      <c r="BN2072" s="87"/>
      <c r="BO2072" s="87"/>
      <c r="BP2072" s="87"/>
      <c r="BQ2072" s="87"/>
      <c r="BR2072" s="87"/>
      <c r="BS2072" s="63"/>
    </row>
    <row r="2073" spans="4:71" s="64" customFormat="1" ht="9.75" customHeight="1" x14ac:dyDescent="0.3">
      <c r="D2073" s="87"/>
      <c r="E2073" s="87"/>
      <c r="F2073" s="87"/>
      <c r="G2073" s="87"/>
      <c r="H2073" s="87"/>
      <c r="I2073" s="87"/>
      <c r="J2073" s="87"/>
      <c r="K2073" s="87"/>
      <c r="L2073" s="87"/>
      <c r="M2073" s="87"/>
      <c r="N2073" s="87"/>
      <c r="O2073" s="87"/>
      <c r="P2073" s="87"/>
      <c r="Q2073" s="87"/>
      <c r="R2073" s="87"/>
      <c r="S2073" s="87"/>
      <c r="T2073" s="87"/>
      <c r="U2073" s="87"/>
      <c r="V2073" s="87"/>
      <c r="W2073" s="87"/>
      <c r="X2073" s="87"/>
      <c r="Y2073" s="87"/>
      <c r="Z2073" s="87"/>
      <c r="AA2073" s="87"/>
      <c r="AB2073" s="87"/>
      <c r="AC2073" s="87"/>
      <c r="AD2073" s="87"/>
      <c r="AE2073" s="87"/>
      <c r="AF2073" s="87"/>
      <c r="AG2073" s="87"/>
      <c r="AH2073" s="87"/>
      <c r="AI2073" s="87"/>
      <c r="AJ2073" s="87"/>
      <c r="AK2073" s="87"/>
      <c r="AL2073" s="87"/>
      <c r="AM2073" s="87"/>
      <c r="AN2073" s="87"/>
      <c r="AO2073" s="87"/>
      <c r="AP2073" s="87"/>
      <c r="AQ2073" s="87"/>
      <c r="AR2073" s="87"/>
      <c r="AS2073" s="87"/>
      <c r="AT2073" s="87"/>
      <c r="AU2073" s="87"/>
      <c r="AV2073" s="87"/>
      <c r="AW2073" s="87"/>
      <c r="AX2073" s="87"/>
      <c r="AY2073" s="87"/>
      <c r="AZ2073" s="87"/>
      <c r="BA2073" s="87"/>
      <c r="BB2073" s="87"/>
      <c r="BC2073" s="87"/>
      <c r="BD2073" s="87"/>
      <c r="BE2073" s="87"/>
      <c r="BF2073" s="87"/>
      <c r="BG2073" s="87"/>
      <c r="BH2073" s="87"/>
      <c r="BI2073" s="87"/>
      <c r="BJ2073" s="87"/>
      <c r="BK2073" s="87"/>
      <c r="BL2073" s="87"/>
      <c r="BM2073" s="87"/>
      <c r="BN2073" s="87"/>
      <c r="BO2073" s="87"/>
      <c r="BP2073" s="87"/>
      <c r="BQ2073" s="87"/>
      <c r="BR2073" s="87"/>
      <c r="BS2073" s="63"/>
    </row>
    <row r="2074" spans="4:71" s="64" customFormat="1" ht="9.75" customHeight="1" x14ac:dyDescent="0.3">
      <c r="D2074" s="87"/>
      <c r="E2074" s="87"/>
      <c r="F2074" s="87"/>
      <c r="G2074" s="87"/>
      <c r="H2074" s="87"/>
      <c r="I2074" s="87"/>
      <c r="J2074" s="87"/>
      <c r="K2074" s="87"/>
      <c r="L2074" s="87"/>
      <c r="M2074" s="87"/>
      <c r="N2074" s="87"/>
      <c r="O2074" s="87"/>
      <c r="P2074" s="87"/>
      <c r="Q2074" s="87"/>
      <c r="R2074" s="87"/>
      <c r="S2074" s="87"/>
      <c r="T2074" s="87"/>
      <c r="U2074" s="87"/>
      <c r="V2074" s="87"/>
      <c r="W2074" s="87"/>
      <c r="X2074" s="87"/>
      <c r="Y2074" s="87"/>
      <c r="Z2074" s="87"/>
      <c r="AA2074" s="87"/>
      <c r="AB2074" s="87"/>
      <c r="AC2074" s="87"/>
      <c r="AD2074" s="87"/>
      <c r="AE2074" s="87"/>
      <c r="AF2074" s="87"/>
      <c r="AG2074" s="87"/>
      <c r="AH2074" s="87"/>
      <c r="AI2074" s="87"/>
      <c r="AJ2074" s="87"/>
      <c r="AK2074" s="87"/>
      <c r="AL2074" s="87"/>
      <c r="AM2074" s="87"/>
      <c r="AN2074" s="87"/>
      <c r="AO2074" s="87"/>
      <c r="AP2074" s="87"/>
      <c r="AQ2074" s="87"/>
      <c r="AR2074" s="87"/>
      <c r="AS2074" s="87"/>
      <c r="AT2074" s="87"/>
      <c r="AU2074" s="87"/>
      <c r="AV2074" s="87"/>
      <c r="AW2074" s="87"/>
      <c r="AX2074" s="87"/>
      <c r="AY2074" s="87"/>
      <c r="AZ2074" s="87"/>
      <c r="BA2074" s="87"/>
      <c r="BB2074" s="87"/>
      <c r="BC2074" s="87"/>
      <c r="BD2074" s="87"/>
      <c r="BE2074" s="87"/>
      <c r="BF2074" s="87"/>
      <c r="BG2074" s="87"/>
      <c r="BH2074" s="87"/>
      <c r="BI2074" s="87"/>
      <c r="BJ2074" s="87"/>
      <c r="BK2074" s="87"/>
      <c r="BL2074" s="87"/>
      <c r="BM2074" s="87"/>
      <c r="BN2074" s="87"/>
      <c r="BO2074" s="87"/>
      <c r="BP2074" s="87"/>
      <c r="BQ2074" s="87"/>
      <c r="BR2074" s="87"/>
      <c r="BS2074" s="63"/>
    </row>
    <row r="2075" spans="4:71" s="64" customFormat="1" ht="9.75" customHeight="1" x14ac:dyDescent="0.3">
      <c r="D2075" s="87"/>
      <c r="E2075" s="87"/>
      <c r="F2075" s="87"/>
      <c r="G2075" s="87"/>
      <c r="H2075" s="87"/>
      <c r="I2075" s="87"/>
      <c r="J2075" s="87"/>
      <c r="K2075" s="87"/>
      <c r="L2075" s="87"/>
      <c r="M2075" s="87"/>
      <c r="N2075" s="87"/>
      <c r="O2075" s="87"/>
      <c r="P2075" s="87"/>
      <c r="Q2075" s="87"/>
      <c r="R2075" s="87"/>
      <c r="S2075" s="87"/>
      <c r="T2075" s="87"/>
      <c r="U2075" s="87"/>
      <c r="V2075" s="87"/>
      <c r="W2075" s="87"/>
      <c r="X2075" s="87"/>
      <c r="Y2075" s="87"/>
      <c r="Z2075" s="87"/>
      <c r="AA2075" s="87"/>
      <c r="AB2075" s="87"/>
      <c r="AC2075" s="87"/>
      <c r="AD2075" s="87"/>
      <c r="AE2075" s="87"/>
      <c r="AF2075" s="87"/>
      <c r="AG2075" s="87"/>
      <c r="AH2075" s="87"/>
      <c r="AI2075" s="87"/>
      <c r="AJ2075" s="87"/>
      <c r="AK2075" s="87"/>
      <c r="AL2075" s="87"/>
      <c r="AM2075" s="87"/>
      <c r="AN2075" s="87"/>
      <c r="AO2075" s="87"/>
      <c r="AP2075" s="87"/>
      <c r="AQ2075" s="87"/>
      <c r="AR2075" s="87"/>
      <c r="AS2075" s="87"/>
      <c r="AT2075" s="87"/>
      <c r="AU2075" s="87"/>
      <c r="AV2075" s="87"/>
      <c r="AW2075" s="87"/>
      <c r="AX2075" s="87"/>
      <c r="AY2075" s="87"/>
      <c r="AZ2075" s="87"/>
      <c r="BA2075" s="87"/>
      <c r="BB2075" s="87"/>
      <c r="BC2075" s="87"/>
      <c r="BD2075" s="87"/>
      <c r="BE2075" s="87"/>
      <c r="BF2075" s="87"/>
      <c r="BG2075" s="87"/>
      <c r="BH2075" s="87"/>
      <c r="BI2075" s="87"/>
      <c r="BJ2075" s="87"/>
      <c r="BK2075" s="87"/>
      <c r="BL2075" s="87"/>
      <c r="BM2075" s="87"/>
      <c r="BN2075" s="87"/>
      <c r="BO2075" s="87"/>
      <c r="BP2075" s="87"/>
      <c r="BQ2075" s="87"/>
      <c r="BR2075" s="87"/>
      <c r="BS2075" s="63"/>
    </row>
    <row r="2076" spans="4:71" s="64" customFormat="1" ht="9.75" customHeight="1" x14ac:dyDescent="0.3">
      <c r="D2076" s="87"/>
      <c r="E2076" s="87"/>
      <c r="F2076" s="87"/>
      <c r="G2076" s="87"/>
      <c r="H2076" s="87"/>
      <c r="I2076" s="87"/>
      <c r="J2076" s="87"/>
      <c r="K2076" s="87"/>
      <c r="L2076" s="87"/>
      <c r="M2076" s="87"/>
      <c r="N2076" s="87"/>
      <c r="O2076" s="87"/>
      <c r="P2076" s="87"/>
      <c r="Q2076" s="87"/>
      <c r="R2076" s="87"/>
      <c r="S2076" s="87"/>
      <c r="T2076" s="87"/>
      <c r="U2076" s="87"/>
      <c r="V2076" s="87"/>
      <c r="W2076" s="87"/>
      <c r="X2076" s="87"/>
      <c r="Y2076" s="87"/>
      <c r="Z2076" s="87"/>
      <c r="AA2076" s="87"/>
      <c r="AB2076" s="87"/>
      <c r="AC2076" s="87"/>
      <c r="AD2076" s="87"/>
      <c r="AE2076" s="87"/>
      <c r="AF2076" s="87"/>
      <c r="AG2076" s="87"/>
      <c r="AH2076" s="87"/>
      <c r="AI2076" s="87"/>
      <c r="AJ2076" s="87"/>
      <c r="AK2076" s="87"/>
      <c r="AL2076" s="87"/>
      <c r="AM2076" s="87"/>
      <c r="AN2076" s="87"/>
      <c r="AO2076" s="87"/>
      <c r="AP2076" s="87"/>
      <c r="AQ2076" s="87"/>
      <c r="AR2076" s="87"/>
      <c r="AS2076" s="87"/>
      <c r="AT2076" s="87"/>
      <c r="AU2076" s="87"/>
      <c r="AV2076" s="87"/>
      <c r="AW2076" s="87"/>
      <c r="AX2076" s="87"/>
      <c r="AY2076" s="87"/>
      <c r="AZ2076" s="87"/>
      <c r="BA2076" s="87"/>
      <c r="BB2076" s="87"/>
      <c r="BC2076" s="87"/>
      <c r="BD2076" s="87"/>
      <c r="BE2076" s="87"/>
      <c r="BF2076" s="87"/>
      <c r="BG2076" s="87"/>
      <c r="BH2076" s="87"/>
      <c r="BI2076" s="87"/>
      <c r="BJ2076" s="87"/>
      <c r="BK2076" s="87"/>
      <c r="BL2076" s="87"/>
      <c r="BM2076" s="87"/>
      <c r="BN2076" s="87"/>
      <c r="BO2076" s="87"/>
      <c r="BP2076" s="87"/>
      <c r="BQ2076" s="87"/>
      <c r="BR2076" s="87"/>
      <c r="BS2076" s="63"/>
    </row>
    <row r="2077" spans="4:71" s="64" customFormat="1" ht="9.75" customHeight="1" x14ac:dyDescent="0.3">
      <c r="D2077" s="87"/>
      <c r="E2077" s="87"/>
      <c r="F2077" s="87"/>
      <c r="G2077" s="87"/>
      <c r="H2077" s="87"/>
      <c r="I2077" s="87"/>
      <c r="J2077" s="87"/>
      <c r="K2077" s="87"/>
      <c r="L2077" s="87"/>
      <c r="M2077" s="87"/>
      <c r="N2077" s="87"/>
      <c r="O2077" s="87"/>
      <c r="P2077" s="87"/>
      <c r="Q2077" s="87"/>
      <c r="R2077" s="87"/>
      <c r="S2077" s="87"/>
      <c r="T2077" s="87"/>
      <c r="U2077" s="87"/>
      <c r="V2077" s="87"/>
      <c r="W2077" s="87"/>
      <c r="X2077" s="87"/>
      <c r="Y2077" s="87"/>
      <c r="Z2077" s="87"/>
      <c r="AA2077" s="87"/>
      <c r="AB2077" s="87"/>
      <c r="AC2077" s="87"/>
      <c r="AD2077" s="87"/>
      <c r="AE2077" s="87"/>
      <c r="AF2077" s="87"/>
      <c r="AG2077" s="87"/>
      <c r="AH2077" s="87"/>
      <c r="AI2077" s="87"/>
      <c r="AJ2077" s="87"/>
      <c r="AK2077" s="87"/>
      <c r="AL2077" s="87"/>
      <c r="AM2077" s="87"/>
      <c r="AN2077" s="87"/>
      <c r="AO2077" s="87"/>
      <c r="AP2077" s="87"/>
      <c r="AQ2077" s="87"/>
      <c r="AR2077" s="87"/>
      <c r="AS2077" s="87"/>
      <c r="AT2077" s="87"/>
      <c r="AU2077" s="87"/>
      <c r="AV2077" s="87"/>
      <c r="AW2077" s="87"/>
      <c r="AX2077" s="87"/>
      <c r="AY2077" s="87"/>
      <c r="AZ2077" s="87"/>
      <c r="BA2077" s="87"/>
      <c r="BB2077" s="87"/>
      <c r="BC2077" s="87"/>
      <c r="BD2077" s="87"/>
      <c r="BE2077" s="87"/>
      <c r="BF2077" s="87"/>
      <c r="BG2077" s="87"/>
      <c r="BH2077" s="87"/>
      <c r="BI2077" s="87"/>
      <c r="BJ2077" s="87"/>
      <c r="BK2077" s="87"/>
      <c r="BL2077" s="87"/>
      <c r="BM2077" s="87"/>
      <c r="BN2077" s="87"/>
      <c r="BO2077" s="87"/>
      <c r="BP2077" s="87"/>
      <c r="BQ2077" s="87"/>
      <c r="BR2077" s="87"/>
      <c r="BS2077" s="63"/>
    </row>
    <row r="2078" spans="4:71" s="64" customFormat="1" ht="9.75" customHeight="1" x14ac:dyDescent="0.3">
      <c r="D2078" s="87"/>
      <c r="E2078" s="87"/>
      <c r="F2078" s="87"/>
      <c r="G2078" s="87"/>
      <c r="H2078" s="87"/>
      <c r="I2078" s="87"/>
      <c r="J2078" s="87"/>
      <c r="K2078" s="87"/>
      <c r="L2078" s="87"/>
      <c r="M2078" s="87"/>
      <c r="N2078" s="87"/>
      <c r="O2078" s="87"/>
      <c r="P2078" s="87"/>
      <c r="Q2078" s="87"/>
      <c r="R2078" s="87"/>
      <c r="S2078" s="87"/>
      <c r="T2078" s="87"/>
      <c r="U2078" s="87"/>
      <c r="V2078" s="87"/>
      <c r="W2078" s="87"/>
      <c r="X2078" s="87"/>
      <c r="Y2078" s="87"/>
      <c r="Z2078" s="87"/>
      <c r="AA2078" s="87"/>
      <c r="AB2078" s="87"/>
      <c r="AC2078" s="87"/>
      <c r="AD2078" s="87"/>
      <c r="AE2078" s="87"/>
      <c r="AF2078" s="87"/>
      <c r="AG2078" s="87"/>
      <c r="AH2078" s="87"/>
      <c r="AI2078" s="87"/>
      <c r="AJ2078" s="87"/>
      <c r="AK2078" s="87"/>
      <c r="AL2078" s="87"/>
      <c r="AM2078" s="87"/>
      <c r="AN2078" s="87"/>
      <c r="AO2078" s="87"/>
      <c r="AP2078" s="87"/>
      <c r="AQ2078" s="87"/>
      <c r="AR2078" s="87"/>
      <c r="AS2078" s="87"/>
      <c r="AT2078" s="87"/>
      <c r="AU2078" s="87"/>
      <c r="AV2078" s="87"/>
      <c r="AW2078" s="87"/>
      <c r="AX2078" s="87"/>
      <c r="AY2078" s="87"/>
      <c r="AZ2078" s="87"/>
      <c r="BA2078" s="87"/>
      <c r="BB2078" s="87"/>
      <c r="BC2078" s="87"/>
      <c r="BD2078" s="87"/>
      <c r="BE2078" s="87"/>
      <c r="BF2078" s="87"/>
      <c r="BG2078" s="87"/>
      <c r="BH2078" s="87"/>
      <c r="BI2078" s="87"/>
      <c r="BJ2078" s="87"/>
      <c r="BK2078" s="87"/>
      <c r="BL2078" s="87"/>
      <c r="BM2078" s="87"/>
      <c r="BN2078" s="87"/>
      <c r="BO2078" s="87"/>
      <c r="BP2078" s="87"/>
      <c r="BQ2078" s="87"/>
      <c r="BR2078" s="87"/>
      <c r="BS2078" s="63"/>
    </row>
    <row r="2079" spans="4:71" s="64" customFormat="1" ht="9.75" customHeight="1" x14ac:dyDescent="0.3">
      <c r="D2079" s="87"/>
      <c r="E2079" s="87"/>
      <c r="F2079" s="87"/>
      <c r="G2079" s="87"/>
      <c r="H2079" s="87"/>
      <c r="I2079" s="87"/>
      <c r="J2079" s="87"/>
      <c r="K2079" s="87"/>
      <c r="L2079" s="87"/>
      <c r="M2079" s="87"/>
      <c r="N2079" s="87"/>
      <c r="O2079" s="87"/>
      <c r="P2079" s="87"/>
      <c r="Q2079" s="87"/>
      <c r="R2079" s="87"/>
      <c r="S2079" s="87"/>
      <c r="T2079" s="87"/>
      <c r="U2079" s="87"/>
      <c r="V2079" s="87"/>
      <c r="W2079" s="87"/>
      <c r="X2079" s="87"/>
      <c r="Y2079" s="87"/>
      <c r="Z2079" s="87"/>
      <c r="AA2079" s="87"/>
      <c r="AB2079" s="87"/>
      <c r="AC2079" s="87"/>
      <c r="AD2079" s="87"/>
      <c r="AE2079" s="87"/>
      <c r="AF2079" s="87"/>
      <c r="AG2079" s="87"/>
      <c r="AH2079" s="87"/>
      <c r="AI2079" s="87"/>
      <c r="AJ2079" s="87"/>
      <c r="AK2079" s="87"/>
      <c r="AL2079" s="87"/>
      <c r="AM2079" s="87"/>
      <c r="AN2079" s="87"/>
      <c r="AO2079" s="87"/>
      <c r="AP2079" s="87"/>
      <c r="AQ2079" s="87"/>
      <c r="AR2079" s="87"/>
      <c r="AS2079" s="87"/>
      <c r="AT2079" s="87"/>
      <c r="AU2079" s="87"/>
      <c r="AV2079" s="87"/>
      <c r="AW2079" s="87"/>
      <c r="AX2079" s="87"/>
      <c r="AY2079" s="87"/>
      <c r="AZ2079" s="87"/>
      <c r="BA2079" s="87"/>
      <c r="BB2079" s="87"/>
      <c r="BC2079" s="87"/>
      <c r="BD2079" s="87"/>
      <c r="BE2079" s="87"/>
      <c r="BF2079" s="87"/>
      <c r="BG2079" s="87"/>
      <c r="BH2079" s="87"/>
      <c r="BI2079" s="87"/>
      <c r="BJ2079" s="87"/>
      <c r="BK2079" s="87"/>
      <c r="BL2079" s="87"/>
      <c r="BM2079" s="87"/>
      <c r="BN2079" s="87"/>
      <c r="BO2079" s="87"/>
      <c r="BP2079" s="87"/>
      <c r="BQ2079" s="87"/>
      <c r="BR2079" s="87"/>
      <c r="BS2079" s="63"/>
    </row>
    <row r="2080" spans="4:71" s="64" customFormat="1" ht="9.75" customHeight="1" x14ac:dyDescent="0.3">
      <c r="D2080" s="87"/>
      <c r="E2080" s="87"/>
      <c r="F2080" s="87"/>
      <c r="G2080" s="87"/>
      <c r="H2080" s="87"/>
      <c r="I2080" s="87"/>
      <c r="J2080" s="87"/>
      <c r="K2080" s="87"/>
      <c r="L2080" s="87"/>
      <c r="M2080" s="87"/>
      <c r="N2080" s="87"/>
      <c r="O2080" s="87"/>
      <c r="P2080" s="87"/>
      <c r="Q2080" s="87"/>
      <c r="R2080" s="87"/>
      <c r="S2080" s="87"/>
      <c r="T2080" s="87"/>
      <c r="U2080" s="87"/>
      <c r="V2080" s="87"/>
      <c r="W2080" s="87"/>
      <c r="X2080" s="87"/>
      <c r="Y2080" s="87"/>
      <c r="Z2080" s="87"/>
      <c r="AA2080" s="87"/>
      <c r="AB2080" s="87"/>
      <c r="AC2080" s="87"/>
      <c r="AD2080" s="87"/>
      <c r="AE2080" s="87"/>
      <c r="AF2080" s="87"/>
      <c r="AG2080" s="87"/>
      <c r="AH2080" s="87"/>
      <c r="AI2080" s="87"/>
      <c r="AJ2080" s="87"/>
      <c r="AK2080" s="87"/>
      <c r="AL2080" s="87"/>
      <c r="AM2080" s="87"/>
      <c r="AN2080" s="87"/>
      <c r="AO2080" s="87"/>
      <c r="AP2080" s="87"/>
      <c r="AQ2080" s="87"/>
      <c r="AR2080" s="87"/>
      <c r="AS2080" s="87"/>
      <c r="AT2080" s="87"/>
      <c r="AU2080" s="87"/>
      <c r="AV2080" s="87"/>
      <c r="AW2080" s="87"/>
      <c r="AX2080" s="87"/>
      <c r="AY2080" s="87"/>
      <c r="AZ2080" s="87"/>
      <c r="BA2080" s="87"/>
      <c r="BB2080" s="87"/>
      <c r="BC2080" s="87"/>
      <c r="BD2080" s="87"/>
      <c r="BE2080" s="87"/>
      <c r="BF2080" s="87"/>
      <c r="BG2080" s="87"/>
      <c r="BH2080" s="87"/>
      <c r="BI2080" s="87"/>
      <c r="BJ2080" s="87"/>
      <c r="BK2080" s="87"/>
      <c r="BL2080" s="87"/>
      <c r="BM2080" s="87"/>
      <c r="BN2080" s="87"/>
      <c r="BO2080" s="87"/>
      <c r="BP2080" s="87"/>
      <c r="BQ2080" s="87"/>
      <c r="BR2080" s="87"/>
      <c r="BS2080" s="63"/>
    </row>
    <row r="2081" spans="4:71" s="64" customFormat="1" ht="9.75" customHeight="1" x14ac:dyDescent="0.3">
      <c r="D2081" s="87"/>
      <c r="E2081" s="87"/>
      <c r="F2081" s="87"/>
      <c r="G2081" s="87"/>
      <c r="H2081" s="87"/>
      <c r="I2081" s="87"/>
      <c r="J2081" s="87"/>
      <c r="K2081" s="87"/>
      <c r="L2081" s="87"/>
      <c r="M2081" s="87"/>
      <c r="N2081" s="87"/>
      <c r="O2081" s="87"/>
      <c r="P2081" s="87"/>
      <c r="Q2081" s="87"/>
      <c r="R2081" s="87"/>
      <c r="S2081" s="87"/>
      <c r="T2081" s="87"/>
      <c r="U2081" s="87"/>
      <c r="V2081" s="87"/>
      <c r="W2081" s="87"/>
      <c r="X2081" s="87"/>
      <c r="Y2081" s="87"/>
      <c r="Z2081" s="87"/>
      <c r="AA2081" s="87"/>
      <c r="AB2081" s="87"/>
      <c r="AC2081" s="87"/>
      <c r="AD2081" s="87"/>
      <c r="AE2081" s="87"/>
      <c r="AF2081" s="87"/>
      <c r="AG2081" s="87"/>
      <c r="AH2081" s="87"/>
      <c r="AI2081" s="87"/>
      <c r="AJ2081" s="87"/>
      <c r="AK2081" s="87"/>
      <c r="AL2081" s="87"/>
      <c r="AM2081" s="87"/>
      <c r="AN2081" s="87"/>
      <c r="AO2081" s="87"/>
      <c r="AP2081" s="87"/>
      <c r="AQ2081" s="87"/>
      <c r="AR2081" s="87"/>
      <c r="AS2081" s="87"/>
      <c r="AT2081" s="87"/>
      <c r="AU2081" s="87"/>
      <c r="AV2081" s="87"/>
      <c r="AW2081" s="87"/>
      <c r="AX2081" s="87"/>
      <c r="AY2081" s="87"/>
      <c r="AZ2081" s="87"/>
      <c r="BA2081" s="87"/>
      <c r="BB2081" s="87"/>
      <c r="BC2081" s="87"/>
      <c r="BD2081" s="87"/>
      <c r="BE2081" s="87"/>
      <c r="BF2081" s="87"/>
      <c r="BG2081" s="87"/>
      <c r="BH2081" s="87"/>
      <c r="BI2081" s="87"/>
      <c r="BJ2081" s="87"/>
      <c r="BK2081" s="87"/>
      <c r="BL2081" s="87"/>
      <c r="BM2081" s="87"/>
      <c r="BN2081" s="87"/>
      <c r="BO2081" s="87"/>
      <c r="BP2081" s="87"/>
      <c r="BQ2081" s="87"/>
      <c r="BR2081" s="87"/>
      <c r="BS2081" s="63"/>
    </row>
    <row r="2082" spans="4:71" s="64" customFormat="1" ht="9.75" customHeight="1" x14ac:dyDescent="0.3">
      <c r="D2082" s="87"/>
      <c r="E2082" s="87"/>
      <c r="F2082" s="87"/>
      <c r="G2082" s="87"/>
      <c r="H2082" s="87"/>
      <c r="I2082" s="87"/>
      <c r="J2082" s="87"/>
      <c r="K2082" s="87"/>
      <c r="L2082" s="87"/>
      <c r="M2082" s="87"/>
      <c r="N2082" s="87"/>
      <c r="O2082" s="87"/>
      <c r="P2082" s="87"/>
      <c r="Q2082" s="87"/>
      <c r="R2082" s="87"/>
      <c r="S2082" s="87"/>
      <c r="T2082" s="87"/>
      <c r="U2082" s="87"/>
      <c r="V2082" s="87"/>
      <c r="W2082" s="87"/>
      <c r="X2082" s="87"/>
      <c r="Y2082" s="87"/>
      <c r="Z2082" s="87"/>
      <c r="AA2082" s="87"/>
      <c r="AB2082" s="87"/>
      <c r="AC2082" s="87"/>
      <c r="AD2082" s="87"/>
      <c r="AE2082" s="87"/>
      <c r="AF2082" s="87"/>
      <c r="AG2082" s="87"/>
      <c r="AH2082" s="87"/>
      <c r="AI2082" s="87"/>
      <c r="AJ2082" s="87"/>
      <c r="AK2082" s="87"/>
      <c r="AL2082" s="87"/>
      <c r="AM2082" s="87"/>
      <c r="AN2082" s="87"/>
      <c r="AO2082" s="87"/>
      <c r="AP2082" s="87"/>
      <c r="AQ2082" s="87"/>
      <c r="AR2082" s="87"/>
      <c r="AS2082" s="87"/>
      <c r="AT2082" s="87"/>
      <c r="AU2082" s="87"/>
      <c r="AV2082" s="87"/>
      <c r="AW2082" s="87"/>
      <c r="AX2082" s="87"/>
      <c r="AY2082" s="87"/>
      <c r="AZ2082" s="87"/>
      <c r="BA2082" s="87"/>
      <c r="BB2082" s="87"/>
      <c r="BC2082" s="87"/>
      <c r="BD2082" s="87"/>
      <c r="BE2082" s="87"/>
      <c r="BF2082" s="87"/>
      <c r="BG2082" s="87"/>
      <c r="BH2082" s="87"/>
      <c r="BI2082" s="87"/>
      <c r="BJ2082" s="87"/>
      <c r="BK2082" s="87"/>
      <c r="BL2082" s="87"/>
      <c r="BM2082" s="87"/>
      <c r="BN2082" s="87"/>
      <c r="BO2082" s="87"/>
      <c r="BP2082" s="87"/>
      <c r="BQ2082" s="87"/>
      <c r="BR2082" s="87"/>
      <c r="BS2082" s="63"/>
    </row>
    <row r="2083" spans="4:71" s="64" customFormat="1" ht="9.75" customHeight="1" x14ac:dyDescent="0.3">
      <c r="D2083" s="87"/>
      <c r="E2083" s="87"/>
      <c r="F2083" s="87"/>
      <c r="G2083" s="87"/>
      <c r="H2083" s="87"/>
      <c r="I2083" s="87"/>
      <c r="J2083" s="87"/>
      <c r="K2083" s="87"/>
      <c r="L2083" s="87"/>
      <c r="M2083" s="87"/>
      <c r="N2083" s="87"/>
      <c r="O2083" s="87"/>
      <c r="P2083" s="87"/>
      <c r="Q2083" s="87"/>
      <c r="R2083" s="87"/>
      <c r="S2083" s="87"/>
      <c r="T2083" s="87"/>
      <c r="U2083" s="87"/>
      <c r="V2083" s="87"/>
      <c r="W2083" s="87"/>
      <c r="X2083" s="87"/>
      <c r="Y2083" s="87"/>
      <c r="Z2083" s="87"/>
      <c r="AA2083" s="87"/>
      <c r="AB2083" s="87"/>
      <c r="AC2083" s="87"/>
      <c r="AD2083" s="87"/>
      <c r="AE2083" s="87"/>
      <c r="AF2083" s="87"/>
      <c r="AG2083" s="87"/>
      <c r="AH2083" s="87"/>
      <c r="AI2083" s="87"/>
      <c r="AJ2083" s="87"/>
      <c r="AK2083" s="87"/>
      <c r="AL2083" s="87"/>
      <c r="AM2083" s="87"/>
      <c r="AN2083" s="87"/>
      <c r="AO2083" s="87"/>
      <c r="AP2083" s="87"/>
      <c r="AQ2083" s="87"/>
      <c r="AR2083" s="87"/>
      <c r="AS2083" s="87"/>
      <c r="AT2083" s="87"/>
      <c r="AU2083" s="87"/>
      <c r="AV2083" s="87"/>
      <c r="AW2083" s="87"/>
      <c r="AX2083" s="87"/>
      <c r="AY2083" s="87"/>
      <c r="AZ2083" s="87"/>
      <c r="BA2083" s="87"/>
      <c r="BB2083" s="87"/>
      <c r="BC2083" s="87"/>
      <c r="BD2083" s="87"/>
      <c r="BE2083" s="87"/>
      <c r="BF2083" s="87"/>
      <c r="BG2083" s="87"/>
      <c r="BH2083" s="87"/>
      <c r="BI2083" s="87"/>
      <c r="BJ2083" s="87"/>
      <c r="BK2083" s="87"/>
      <c r="BL2083" s="87"/>
      <c r="BM2083" s="87"/>
      <c r="BN2083" s="87"/>
      <c r="BO2083" s="87"/>
      <c r="BP2083" s="87"/>
      <c r="BQ2083" s="87"/>
      <c r="BR2083" s="87"/>
      <c r="BS2083" s="63"/>
    </row>
    <row r="2084" spans="4:71" s="64" customFormat="1" ht="9.75" customHeight="1" x14ac:dyDescent="0.3">
      <c r="D2084" s="87"/>
      <c r="E2084" s="87"/>
      <c r="F2084" s="87"/>
      <c r="G2084" s="87"/>
      <c r="H2084" s="87"/>
      <c r="I2084" s="87"/>
      <c r="J2084" s="87"/>
      <c r="K2084" s="87"/>
      <c r="L2084" s="87"/>
      <c r="M2084" s="87"/>
      <c r="N2084" s="87"/>
      <c r="O2084" s="87"/>
      <c r="P2084" s="87"/>
      <c r="Q2084" s="87"/>
      <c r="R2084" s="87"/>
      <c r="S2084" s="87"/>
      <c r="T2084" s="87"/>
      <c r="U2084" s="87"/>
      <c r="V2084" s="87"/>
      <c r="W2084" s="87"/>
      <c r="X2084" s="87"/>
      <c r="Y2084" s="87"/>
      <c r="Z2084" s="87"/>
      <c r="AA2084" s="87"/>
      <c r="AB2084" s="87"/>
      <c r="AC2084" s="87"/>
      <c r="AD2084" s="87"/>
      <c r="AE2084" s="87"/>
      <c r="AF2084" s="87"/>
      <c r="AG2084" s="87"/>
      <c r="AH2084" s="87"/>
      <c r="AI2084" s="87"/>
      <c r="AJ2084" s="87"/>
      <c r="AK2084" s="87"/>
      <c r="AL2084" s="87"/>
      <c r="AM2084" s="87"/>
      <c r="AN2084" s="87"/>
      <c r="AO2084" s="87"/>
      <c r="AP2084" s="87"/>
      <c r="AQ2084" s="87"/>
      <c r="AR2084" s="87"/>
      <c r="AS2084" s="87"/>
      <c r="AT2084" s="87"/>
      <c r="AU2084" s="87"/>
      <c r="AV2084" s="87"/>
      <c r="AW2084" s="87"/>
      <c r="AX2084" s="87"/>
      <c r="AY2084" s="87"/>
      <c r="AZ2084" s="87"/>
      <c r="BA2084" s="87"/>
      <c r="BB2084" s="87"/>
      <c r="BC2084" s="87"/>
      <c r="BD2084" s="87"/>
      <c r="BE2084" s="87"/>
      <c r="BF2084" s="87"/>
      <c r="BG2084" s="87"/>
      <c r="BH2084" s="87"/>
      <c r="BI2084" s="87"/>
      <c r="BJ2084" s="87"/>
      <c r="BK2084" s="87"/>
      <c r="BL2084" s="87"/>
      <c r="BM2084" s="87"/>
      <c r="BN2084" s="87"/>
      <c r="BO2084" s="87"/>
      <c r="BP2084" s="87"/>
      <c r="BQ2084" s="87"/>
      <c r="BR2084" s="87"/>
      <c r="BS2084" s="63"/>
    </row>
    <row r="2085" spans="4:71" s="64" customFormat="1" ht="9.75" customHeight="1" x14ac:dyDescent="0.3">
      <c r="D2085" s="87"/>
      <c r="E2085" s="87"/>
      <c r="F2085" s="87"/>
      <c r="G2085" s="87"/>
      <c r="H2085" s="87"/>
      <c r="I2085" s="87"/>
      <c r="J2085" s="87"/>
      <c r="K2085" s="87"/>
      <c r="L2085" s="87"/>
      <c r="M2085" s="87"/>
      <c r="N2085" s="87"/>
      <c r="O2085" s="87"/>
      <c r="P2085" s="87"/>
      <c r="Q2085" s="87"/>
      <c r="R2085" s="87"/>
      <c r="S2085" s="87"/>
      <c r="T2085" s="87"/>
      <c r="U2085" s="87"/>
      <c r="V2085" s="87"/>
      <c r="W2085" s="87"/>
      <c r="X2085" s="87"/>
      <c r="Y2085" s="87"/>
      <c r="Z2085" s="87"/>
      <c r="AA2085" s="87"/>
      <c r="AB2085" s="87"/>
      <c r="AC2085" s="87"/>
      <c r="AD2085" s="87"/>
      <c r="AE2085" s="87"/>
      <c r="AF2085" s="87"/>
      <c r="AG2085" s="87"/>
      <c r="AH2085" s="87"/>
      <c r="AI2085" s="87"/>
      <c r="AJ2085" s="87"/>
      <c r="AK2085" s="87"/>
      <c r="AL2085" s="87"/>
      <c r="AM2085" s="87"/>
      <c r="AN2085" s="87"/>
      <c r="AO2085" s="87"/>
      <c r="AP2085" s="87"/>
      <c r="AQ2085" s="87"/>
      <c r="AR2085" s="87"/>
      <c r="AS2085" s="87"/>
      <c r="AT2085" s="87"/>
      <c r="AU2085" s="87"/>
      <c r="AV2085" s="87"/>
      <c r="AW2085" s="87"/>
      <c r="AX2085" s="87"/>
      <c r="AY2085" s="87"/>
      <c r="AZ2085" s="87"/>
      <c r="BA2085" s="87"/>
      <c r="BB2085" s="87"/>
      <c r="BC2085" s="87"/>
      <c r="BD2085" s="87"/>
      <c r="BE2085" s="87"/>
      <c r="BF2085" s="87"/>
      <c r="BG2085" s="87"/>
      <c r="BH2085" s="87"/>
      <c r="BI2085" s="87"/>
      <c r="BJ2085" s="87"/>
      <c r="BK2085" s="87"/>
      <c r="BL2085" s="87"/>
      <c r="BM2085" s="87"/>
      <c r="BN2085" s="87"/>
      <c r="BO2085" s="87"/>
      <c r="BP2085" s="87"/>
      <c r="BQ2085" s="87"/>
      <c r="BR2085" s="87"/>
      <c r="BS2085" s="63"/>
    </row>
    <row r="2086" spans="4:71" s="64" customFormat="1" ht="9.75" customHeight="1" x14ac:dyDescent="0.3">
      <c r="D2086" s="87"/>
      <c r="E2086" s="87"/>
      <c r="F2086" s="87"/>
      <c r="G2086" s="87"/>
      <c r="H2086" s="87"/>
      <c r="I2086" s="87"/>
      <c r="J2086" s="87"/>
      <c r="K2086" s="87"/>
      <c r="L2086" s="87"/>
      <c r="M2086" s="87"/>
      <c r="N2086" s="87"/>
      <c r="O2086" s="87"/>
      <c r="P2086" s="87"/>
      <c r="Q2086" s="87"/>
      <c r="R2086" s="87"/>
      <c r="S2086" s="87"/>
      <c r="T2086" s="87"/>
      <c r="U2086" s="87"/>
      <c r="V2086" s="87"/>
      <c r="W2086" s="87"/>
      <c r="X2086" s="87"/>
      <c r="Y2086" s="87"/>
      <c r="Z2086" s="87"/>
      <c r="AA2086" s="87"/>
      <c r="AB2086" s="87"/>
      <c r="AC2086" s="87"/>
      <c r="AD2086" s="87"/>
      <c r="AE2086" s="87"/>
      <c r="AF2086" s="87"/>
      <c r="AG2086" s="87"/>
      <c r="AH2086" s="87"/>
      <c r="AI2086" s="87"/>
      <c r="AJ2086" s="87"/>
      <c r="AK2086" s="87"/>
      <c r="AL2086" s="87"/>
      <c r="AM2086" s="87"/>
      <c r="AN2086" s="87"/>
      <c r="AO2086" s="87"/>
      <c r="AP2086" s="87"/>
      <c r="AQ2086" s="87"/>
      <c r="AR2086" s="87"/>
      <c r="AS2086" s="87"/>
      <c r="AT2086" s="87"/>
      <c r="AU2086" s="87"/>
      <c r="AV2086" s="87"/>
      <c r="AW2086" s="87"/>
      <c r="AX2086" s="87"/>
      <c r="AY2086" s="87"/>
      <c r="AZ2086" s="87"/>
      <c r="BA2086" s="87"/>
      <c r="BB2086" s="87"/>
      <c r="BC2086" s="87"/>
      <c r="BD2086" s="87"/>
      <c r="BE2086" s="87"/>
      <c r="BF2086" s="87"/>
      <c r="BG2086" s="87"/>
      <c r="BH2086" s="87"/>
      <c r="BI2086" s="87"/>
      <c r="BJ2086" s="87"/>
      <c r="BK2086" s="87"/>
      <c r="BL2086" s="87"/>
      <c r="BM2086" s="87"/>
      <c r="BN2086" s="87"/>
      <c r="BO2086" s="87"/>
      <c r="BP2086" s="87"/>
      <c r="BQ2086" s="87"/>
      <c r="BR2086" s="87"/>
      <c r="BS2086" s="63"/>
    </row>
    <row r="2087" spans="4:71" s="64" customFormat="1" ht="9.75" customHeight="1" x14ac:dyDescent="0.3">
      <c r="D2087" s="87"/>
      <c r="E2087" s="87"/>
      <c r="F2087" s="87"/>
      <c r="G2087" s="87"/>
      <c r="H2087" s="87"/>
      <c r="I2087" s="87"/>
      <c r="J2087" s="87"/>
      <c r="K2087" s="87"/>
      <c r="L2087" s="87"/>
      <c r="M2087" s="87"/>
      <c r="N2087" s="87"/>
      <c r="O2087" s="87"/>
      <c r="P2087" s="87"/>
      <c r="Q2087" s="87"/>
      <c r="R2087" s="87"/>
      <c r="S2087" s="87"/>
      <c r="T2087" s="87"/>
      <c r="U2087" s="87"/>
      <c r="V2087" s="87"/>
      <c r="W2087" s="87"/>
      <c r="X2087" s="87"/>
      <c r="Y2087" s="87"/>
      <c r="Z2087" s="87"/>
      <c r="AA2087" s="87"/>
      <c r="AB2087" s="87"/>
      <c r="AC2087" s="87"/>
      <c r="AD2087" s="87"/>
      <c r="AE2087" s="87"/>
      <c r="AF2087" s="87"/>
      <c r="AG2087" s="87"/>
      <c r="AH2087" s="87"/>
      <c r="AI2087" s="87"/>
      <c r="AJ2087" s="87"/>
      <c r="AK2087" s="87"/>
      <c r="AL2087" s="87"/>
      <c r="AM2087" s="87"/>
      <c r="AN2087" s="87"/>
      <c r="AO2087" s="87"/>
      <c r="AP2087" s="87"/>
      <c r="AQ2087" s="87"/>
      <c r="AR2087" s="87"/>
      <c r="AS2087" s="87"/>
      <c r="AT2087" s="87"/>
      <c r="AU2087" s="87"/>
      <c r="AV2087" s="87"/>
      <c r="AW2087" s="87"/>
      <c r="AX2087" s="87"/>
      <c r="AY2087" s="87"/>
      <c r="AZ2087" s="87"/>
      <c r="BA2087" s="87"/>
      <c r="BB2087" s="87"/>
      <c r="BC2087" s="87"/>
      <c r="BD2087" s="87"/>
      <c r="BE2087" s="87"/>
      <c r="BF2087" s="87"/>
      <c r="BG2087" s="87"/>
      <c r="BH2087" s="87"/>
      <c r="BI2087" s="87"/>
      <c r="BJ2087" s="87"/>
      <c r="BK2087" s="87"/>
      <c r="BL2087" s="87"/>
      <c r="BM2087" s="87"/>
      <c r="BN2087" s="87"/>
      <c r="BO2087" s="87"/>
      <c r="BP2087" s="87"/>
      <c r="BQ2087" s="87"/>
      <c r="BR2087" s="87"/>
      <c r="BS2087" s="63"/>
    </row>
    <row r="2088" spans="4:71" s="64" customFormat="1" ht="9.75" customHeight="1" x14ac:dyDescent="0.3">
      <c r="D2088" s="87"/>
      <c r="E2088" s="87"/>
      <c r="F2088" s="87"/>
      <c r="G2088" s="87"/>
      <c r="H2088" s="87"/>
      <c r="I2088" s="87"/>
      <c r="J2088" s="87"/>
      <c r="K2088" s="87"/>
      <c r="L2088" s="87"/>
      <c r="M2088" s="87"/>
      <c r="N2088" s="87"/>
      <c r="O2088" s="87"/>
      <c r="P2088" s="87"/>
      <c r="Q2088" s="87"/>
      <c r="R2088" s="87"/>
      <c r="S2088" s="87"/>
      <c r="T2088" s="87"/>
      <c r="U2088" s="87"/>
      <c r="V2088" s="87"/>
      <c r="W2088" s="87"/>
      <c r="X2088" s="87"/>
      <c r="Y2088" s="87"/>
      <c r="Z2088" s="87"/>
      <c r="AA2088" s="87"/>
      <c r="AB2088" s="87"/>
      <c r="AC2088" s="87"/>
      <c r="AD2088" s="87"/>
      <c r="AE2088" s="87"/>
      <c r="AF2088" s="87"/>
      <c r="AG2088" s="87"/>
      <c r="AH2088" s="87"/>
      <c r="AI2088" s="87"/>
      <c r="AJ2088" s="87"/>
      <c r="AK2088" s="87"/>
      <c r="AL2088" s="87"/>
      <c r="AM2088" s="87"/>
      <c r="AN2088" s="87"/>
      <c r="AO2088" s="87"/>
      <c r="AP2088" s="87"/>
      <c r="AQ2088" s="87"/>
      <c r="AR2088" s="87"/>
      <c r="AS2088" s="87"/>
      <c r="AT2088" s="87"/>
      <c r="AU2088" s="87"/>
      <c r="AV2088" s="87"/>
      <c r="AW2088" s="87"/>
      <c r="AX2088" s="87"/>
      <c r="AY2088" s="87"/>
      <c r="AZ2088" s="87"/>
      <c r="BA2088" s="87"/>
      <c r="BB2088" s="87"/>
      <c r="BC2088" s="87"/>
      <c r="BD2088" s="87"/>
      <c r="BE2088" s="87"/>
      <c r="BF2088" s="87"/>
      <c r="BG2088" s="87"/>
      <c r="BH2088" s="87"/>
      <c r="BI2088" s="87"/>
      <c r="BJ2088" s="87"/>
      <c r="BK2088" s="87"/>
      <c r="BL2088" s="87"/>
      <c r="BM2088" s="87"/>
      <c r="BN2088" s="87"/>
      <c r="BO2088" s="87"/>
      <c r="BP2088" s="87"/>
      <c r="BQ2088" s="87"/>
      <c r="BR2088" s="87"/>
      <c r="BS2088" s="63"/>
    </row>
    <row r="2089" spans="4:71" s="64" customFormat="1" ht="9.75" customHeight="1" x14ac:dyDescent="0.3">
      <c r="D2089" s="87"/>
      <c r="E2089" s="87"/>
      <c r="F2089" s="87"/>
      <c r="G2089" s="87"/>
      <c r="H2089" s="87"/>
      <c r="I2089" s="87"/>
      <c r="J2089" s="87"/>
      <c r="K2089" s="87"/>
      <c r="L2089" s="87"/>
      <c r="M2089" s="87"/>
      <c r="N2089" s="87"/>
      <c r="O2089" s="87"/>
      <c r="P2089" s="87"/>
      <c r="Q2089" s="87"/>
      <c r="R2089" s="87"/>
      <c r="S2089" s="87"/>
      <c r="T2089" s="87"/>
      <c r="U2089" s="87"/>
      <c r="V2089" s="87"/>
      <c r="W2089" s="87"/>
      <c r="X2089" s="87"/>
      <c r="Y2089" s="87"/>
      <c r="Z2089" s="87"/>
      <c r="AA2089" s="87"/>
      <c r="AB2089" s="87"/>
      <c r="AC2089" s="87"/>
      <c r="AD2089" s="87"/>
      <c r="AE2089" s="87"/>
      <c r="AF2089" s="87"/>
      <c r="AG2089" s="87"/>
      <c r="AH2089" s="87"/>
      <c r="AI2089" s="87"/>
      <c r="AJ2089" s="87"/>
      <c r="AK2089" s="87"/>
      <c r="AL2089" s="87"/>
      <c r="AM2089" s="87"/>
      <c r="AN2089" s="87"/>
      <c r="AO2089" s="87"/>
      <c r="AP2089" s="87"/>
      <c r="AQ2089" s="87"/>
      <c r="AR2089" s="87"/>
      <c r="AS2089" s="87"/>
      <c r="AT2089" s="87"/>
      <c r="AU2089" s="87"/>
      <c r="AV2089" s="87"/>
      <c r="AW2089" s="87"/>
      <c r="AX2089" s="87"/>
      <c r="AY2089" s="87"/>
      <c r="AZ2089" s="87"/>
      <c r="BA2089" s="87"/>
      <c r="BB2089" s="87"/>
      <c r="BC2089" s="87"/>
      <c r="BD2089" s="87"/>
      <c r="BE2089" s="87"/>
      <c r="BF2089" s="87"/>
      <c r="BG2089" s="87"/>
      <c r="BH2089" s="87"/>
      <c r="BI2089" s="87"/>
      <c r="BJ2089" s="87"/>
      <c r="BK2089" s="87"/>
      <c r="BL2089" s="87"/>
      <c r="BM2089" s="87"/>
      <c r="BN2089" s="87"/>
      <c r="BO2089" s="87"/>
      <c r="BP2089" s="87"/>
      <c r="BQ2089" s="87"/>
      <c r="BR2089" s="87"/>
      <c r="BS2089" s="63"/>
    </row>
    <row r="2090" spans="4:71" s="64" customFormat="1" ht="9.75" customHeight="1" x14ac:dyDescent="0.3">
      <c r="D2090" s="87"/>
      <c r="E2090" s="87"/>
      <c r="F2090" s="87"/>
      <c r="G2090" s="87"/>
      <c r="H2090" s="87"/>
      <c r="I2090" s="87"/>
      <c r="J2090" s="87"/>
      <c r="K2090" s="87"/>
      <c r="L2090" s="87"/>
      <c r="M2090" s="87"/>
      <c r="N2090" s="87"/>
      <c r="O2090" s="87"/>
      <c r="P2090" s="87"/>
      <c r="Q2090" s="87"/>
      <c r="R2090" s="87"/>
      <c r="S2090" s="87"/>
      <c r="T2090" s="87"/>
      <c r="U2090" s="87"/>
      <c r="V2090" s="87"/>
      <c r="W2090" s="87"/>
      <c r="X2090" s="87"/>
      <c r="Y2090" s="87"/>
      <c r="Z2090" s="87"/>
      <c r="AA2090" s="87"/>
      <c r="AB2090" s="87"/>
      <c r="AC2090" s="87"/>
      <c r="AD2090" s="87"/>
      <c r="AE2090" s="87"/>
      <c r="AF2090" s="87"/>
      <c r="AG2090" s="87"/>
      <c r="AH2090" s="87"/>
      <c r="AI2090" s="87"/>
      <c r="AJ2090" s="87"/>
      <c r="AK2090" s="87"/>
      <c r="AL2090" s="87"/>
      <c r="AM2090" s="87"/>
      <c r="AN2090" s="87"/>
      <c r="AO2090" s="87"/>
      <c r="AP2090" s="87"/>
      <c r="AQ2090" s="87"/>
      <c r="AR2090" s="87"/>
      <c r="AS2090" s="87"/>
      <c r="AT2090" s="87"/>
      <c r="AU2090" s="87"/>
      <c r="AV2090" s="87"/>
      <c r="AW2090" s="87"/>
      <c r="AX2090" s="87"/>
      <c r="AY2090" s="87"/>
      <c r="AZ2090" s="87"/>
      <c r="BA2090" s="87"/>
      <c r="BB2090" s="87"/>
      <c r="BC2090" s="87"/>
      <c r="BD2090" s="87"/>
      <c r="BE2090" s="87"/>
      <c r="BF2090" s="87"/>
      <c r="BG2090" s="87"/>
      <c r="BH2090" s="87"/>
      <c r="BI2090" s="87"/>
      <c r="BJ2090" s="87"/>
      <c r="BK2090" s="87"/>
      <c r="BL2090" s="87"/>
      <c r="BM2090" s="87"/>
      <c r="BN2090" s="87"/>
      <c r="BO2090" s="87"/>
      <c r="BP2090" s="87"/>
      <c r="BQ2090" s="87"/>
      <c r="BR2090" s="87"/>
      <c r="BS2090" s="63"/>
    </row>
    <row r="2091" spans="4:71" s="64" customFormat="1" ht="9.75" customHeight="1" x14ac:dyDescent="0.3">
      <c r="D2091" s="87"/>
      <c r="E2091" s="87"/>
      <c r="F2091" s="87"/>
      <c r="G2091" s="87"/>
      <c r="H2091" s="87"/>
      <c r="I2091" s="87"/>
      <c r="J2091" s="87"/>
      <c r="K2091" s="87"/>
      <c r="L2091" s="87"/>
      <c r="M2091" s="87"/>
      <c r="N2091" s="87"/>
      <c r="O2091" s="87"/>
      <c r="P2091" s="87"/>
      <c r="Q2091" s="87"/>
      <c r="R2091" s="87"/>
      <c r="S2091" s="87"/>
      <c r="T2091" s="87"/>
      <c r="U2091" s="87"/>
      <c r="V2091" s="87"/>
      <c r="W2091" s="87"/>
      <c r="X2091" s="87"/>
      <c r="Y2091" s="87"/>
      <c r="Z2091" s="87"/>
      <c r="AA2091" s="87"/>
      <c r="AB2091" s="87"/>
      <c r="AC2091" s="87"/>
      <c r="AD2091" s="87"/>
      <c r="AE2091" s="87"/>
      <c r="AF2091" s="87"/>
      <c r="AG2091" s="87"/>
      <c r="AH2091" s="87"/>
      <c r="AI2091" s="87"/>
      <c r="AJ2091" s="87"/>
      <c r="AK2091" s="87"/>
      <c r="AL2091" s="87"/>
      <c r="AM2091" s="87"/>
      <c r="AN2091" s="87"/>
      <c r="AO2091" s="87"/>
      <c r="AP2091" s="87"/>
      <c r="AQ2091" s="87"/>
      <c r="AR2091" s="87"/>
      <c r="AS2091" s="87"/>
      <c r="AT2091" s="87"/>
      <c r="AU2091" s="87"/>
      <c r="AV2091" s="87"/>
      <c r="AW2091" s="87"/>
      <c r="AX2091" s="87"/>
      <c r="AY2091" s="87"/>
      <c r="AZ2091" s="87"/>
      <c r="BA2091" s="87"/>
      <c r="BB2091" s="87"/>
      <c r="BC2091" s="87"/>
      <c r="BD2091" s="87"/>
      <c r="BE2091" s="87"/>
      <c r="BF2091" s="87"/>
      <c r="BG2091" s="87"/>
      <c r="BH2091" s="87"/>
      <c r="BI2091" s="87"/>
      <c r="BJ2091" s="87"/>
      <c r="BK2091" s="87"/>
      <c r="BL2091" s="87"/>
      <c r="BM2091" s="87"/>
      <c r="BN2091" s="87"/>
      <c r="BO2091" s="87"/>
      <c r="BP2091" s="87"/>
      <c r="BQ2091" s="87"/>
      <c r="BR2091" s="87"/>
      <c r="BS2091" s="63"/>
    </row>
    <row r="2092" spans="4:71" s="64" customFormat="1" ht="9.75" customHeight="1" x14ac:dyDescent="0.3">
      <c r="D2092" s="87"/>
      <c r="E2092" s="87"/>
      <c r="F2092" s="87"/>
      <c r="G2092" s="87"/>
      <c r="H2092" s="87"/>
      <c r="I2092" s="87"/>
      <c r="J2092" s="87"/>
      <c r="K2092" s="87"/>
      <c r="L2092" s="87"/>
      <c r="M2092" s="87"/>
      <c r="N2092" s="87"/>
      <c r="O2092" s="87"/>
      <c r="P2092" s="87"/>
      <c r="Q2092" s="87"/>
      <c r="R2092" s="87"/>
      <c r="S2092" s="87"/>
      <c r="T2092" s="87"/>
      <c r="U2092" s="87"/>
      <c r="V2092" s="87"/>
      <c r="W2092" s="87"/>
      <c r="X2092" s="87"/>
      <c r="Y2092" s="87"/>
      <c r="Z2092" s="87"/>
      <c r="AA2092" s="87"/>
      <c r="AB2092" s="87"/>
      <c r="AC2092" s="87"/>
      <c r="AD2092" s="87"/>
      <c r="AE2092" s="87"/>
      <c r="AF2092" s="87"/>
      <c r="AG2092" s="87"/>
      <c r="AH2092" s="87"/>
      <c r="AI2092" s="87"/>
      <c r="AJ2092" s="87"/>
      <c r="AK2092" s="87"/>
      <c r="AL2092" s="87"/>
      <c r="AM2092" s="87"/>
      <c r="AN2092" s="87"/>
      <c r="AO2092" s="87"/>
      <c r="AP2092" s="87"/>
      <c r="AQ2092" s="87"/>
      <c r="AR2092" s="87"/>
      <c r="AS2092" s="87"/>
      <c r="AT2092" s="87"/>
      <c r="AU2092" s="87"/>
      <c r="AV2092" s="87"/>
      <c r="AW2092" s="87"/>
      <c r="AX2092" s="87"/>
      <c r="AY2092" s="87"/>
      <c r="AZ2092" s="87"/>
      <c r="BA2092" s="87"/>
      <c r="BB2092" s="87"/>
      <c r="BC2092" s="87"/>
      <c r="BD2092" s="87"/>
      <c r="BE2092" s="87"/>
      <c r="BF2092" s="87"/>
      <c r="BG2092" s="87"/>
      <c r="BH2092" s="87"/>
      <c r="BI2092" s="87"/>
      <c r="BJ2092" s="87"/>
      <c r="BK2092" s="87"/>
      <c r="BL2092" s="87"/>
      <c r="BM2092" s="87"/>
      <c r="BN2092" s="87"/>
      <c r="BO2092" s="87"/>
      <c r="BP2092" s="87"/>
      <c r="BQ2092" s="87"/>
      <c r="BR2092" s="87"/>
      <c r="BS2092" s="63"/>
    </row>
    <row r="2093" spans="4:71" s="64" customFormat="1" ht="9.75" customHeight="1" x14ac:dyDescent="0.3">
      <c r="D2093" s="87"/>
      <c r="E2093" s="87"/>
      <c r="F2093" s="87"/>
      <c r="G2093" s="87"/>
      <c r="H2093" s="87"/>
      <c r="I2093" s="87"/>
      <c r="J2093" s="87"/>
      <c r="K2093" s="87"/>
      <c r="L2093" s="87"/>
      <c r="M2093" s="87"/>
      <c r="N2093" s="87"/>
      <c r="O2093" s="87"/>
      <c r="P2093" s="87"/>
      <c r="Q2093" s="87"/>
      <c r="R2093" s="87"/>
      <c r="S2093" s="87"/>
      <c r="T2093" s="87"/>
      <c r="U2093" s="87"/>
      <c r="V2093" s="87"/>
      <c r="W2093" s="87"/>
      <c r="X2093" s="87"/>
      <c r="Y2093" s="87"/>
      <c r="Z2093" s="87"/>
      <c r="AA2093" s="87"/>
      <c r="AB2093" s="87"/>
      <c r="AC2093" s="87"/>
      <c r="AD2093" s="87"/>
      <c r="AE2093" s="87"/>
      <c r="AF2093" s="87"/>
      <c r="AG2093" s="87"/>
      <c r="AH2093" s="87"/>
      <c r="AI2093" s="87"/>
      <c r="AJ2093" s="87"/>
      <c r="AK2093" s="87"/>
      <c r="AL2093" s="87"/>
      <c r="AM2093" s="87"/>
      <c r="AN2093" s="87"/>
      <c r="AO2093" s="87"/>
      <c r="AP2093" s="87"/>
      <c r="AQ2093" s="87"/>
      <c r="AR2093" s="87"/>
      <c r="AS2093" s="87"/>
      <c r="AT2093" s="87"/>
      <c r="AU2093" s="87"/>
      <c r="AV2093" s="87"/>
      <c r="AW2093" s="87"/>
      <c r="AX2093" s="87"/>
      <c r="AY2093" s="87"/>
      <c r="AZ2093" s="87"/>
      <c r="BA2093" s="87"/>
      <c r="BB2093" s="87"/>
      <c r="BC2093" s="87"/>
      <c r="BD2093" s="87"/>
      <c r="BE2093" s="87"/>
      <c r="BF2093" s="87"/>
      <c r="BG2093" s="87"/>
      <c r="BH2093" s="87"/>
      <c r="BI2093" s="87"/>
      <c r="BJ2093" s="87"/>
      <c r="BK2093" s="87"/>
      <c r="BL2093" s="87"/>
      <c r="BM2093" s="87"/>
      <c r="BN2093" s="87"/>
      <c r="BO2093" s="87"/>
      <c r="BP2093" s="87"/>
      <c r="BQ2093" s="87"/>
      <c r="BR2093" s="87"/>
      <c r="BS2093" s="63"/>
    </row>
    <row r="2094" spans="4:71" s="64" customFormat="1" ht="9.75" customHeight="1" x14ac:dyDescent="0.3">
      <c r="D2094" s="87"/>
      <c r="E2094" s="87"/>
      <c r="F2094" s="87"/>
      <c r="G2094" s="87"/>
      <c r="H2094" s="87"/>
      <c r="I2094" s="87"/>
      <c r="J2094" s="87"/>
      <c r="K2094" s="87"/>
      <c r="L2094" s="87"/>
      <c r="M2094" s="87"/>
      <c r="N2094" s="87"/>
      <c r="O2094" s="87"/>
      <c r="P2094" s="87"/>
      <c r="Q2094" s="87"/>
      <c r="R2094" s="87"/>
      <c r="S2094" s="87"/>
      <c r="T2094" s="87"/>
      <c r="U2094" s="87"/>
      <c r="V2094" s="87"/>
      <c r="W2094" s="87"/>
      <c r="X2094" s="87"/>
      <c r="Y2094" s="87"/>
      <c r="Z2094" s="87"/>
      <c r="AA2094" s="87"/>
      <c r="AB2094" s="87"/>
      <c r="AC2094" s="87"/>
      <c r="AD2094" s="87"/>
      <c r="AE2094" s="87"/>
      <c r="AF2094" s="87"/>
      <c r="AG2094" s="87"/>
      <c r="AH2094" s="87"/>
      <c r="AI2094" s="87"/>
      <c r="AJ2094" s="87"/>
      <c r="AK2094" s="87"/>
      <c r="AL2094" s="87"/>
      <c r="AM2094" s="87"/>
      <c r="AN2094" s="87"/>
      <c r="AO2094" s="87"/>
      <c r="AP2094" s="87"/>
      <c r="AQ2094" s="87"/>
      <c r="AR2094" s="87"/>
      <c r="AS2094" s="87"/>
      <c r="AT2094" s="87"/>
      <c r="AU2094" s="87"/>
      <c r="AV2094" s="87"/>
      <c r="AW2094" s="87"/>
      <c r="AX2094" s="87"/>
      <c r="AY2094" s="87"/>
      <c r="AZ2094" s="87"/>
      <c r="BA2094" s="87"/>
      <c r="BB2094" s="87"/>
      <c r="BC2094" s="87"/>
      <c r="BD2094" s="87"/>
      <c r="BE2094" s="87"/>
      <c r="BF2094" s="87"/>
      <c r="BG2094" s="87"/>
      <c r="BH2094" s="87"/>
      <c r="BI2094" s="87"/>
      <c r="BJ2094" s="87"/>
      <c r="BK2094" s="87"/>
      <c r="BL2094" s="87"/>
      <c r="BM2094" s="87"/>
      <c r="BN2094" s="87"/>
      <c r="BO2094" s="87"/>
      <c r="BP2094" s="87"/>
      <c r="BQ2094" s="87"/>
      <c r="BR2094" s="87"/>
      <c r="BS2094" s="63"/>
    </row>
    <row r="2095" spans="4:71" s="64" customFormat="1" ht="9.75" customHeight="1" x14ac:dyDescent="0.3">
      <c r="D2095" s="87"/>
      <c r="E2095" s="87"/>
      <c r="F2095" s="87"/>
      <c r="G2095" s="87"/>
      <c r="H2095" s="87"/>
      <c r="I2095" s="87"/>
      <c r="J2095" s="87"/>
      <c r="K2095" s="87"/>
      <c r="L2095" s="87"/>
      <c r="M2095" s="87"/>
      <c r="N2095" s="87"/>
      <c r="O2095" s="87"/>
      <c r="P2095" s="87"/>
      <c r="Q2095" s="87"/>
      <c r="R2095" s="87"/>
      <c r="S2095" s="87"/>
      <c r="T2095" s="87"/>
      <c r="U2095" s="87"/>
      <c r="V2095" s="87"/>
      <c r="W2095" s="87"/>
      <c r="X2095" s="87"/>
      <c r="Y2095" s="87"/>
      <c r="Z2095" s="87"/>
      <c r="AA2095" s="87"/>
      <c r="AB2095" s="87"/>
      <c r="AC2095" s="87"/>
      <c r="AD2095" s="87"/>
      <c r="AE2095" s="87"/>
      <c r="AF2095" s="87"/>
      <c r="AG2095" s="87"/>
      <c r="AH2095" s="87"/>
      <c r="AI2095" s="87"/>
      <c r="AJ2095" s="87"/>
      <c r="AK2095" s="87"/>
      <c r="AL2095" s="87"/>
      <c r="AM2095" s="87"/>
      <c r="AN2095" s="87"/>
      <c r="AO2095" s="87"/>
      <c r="AP2095" s="87"/>
      <c r="AQ2095" s="87"/>
      <c r="AR2095" s="87"/>
      <c r="AS2095" s="87"/>
      <c r="AT2095" s="87"/>
      <c r="AU2095" s="87"/>
      <c r="AV2095" s="87"/>
      <c r="AW2095" s="87"/>
      <c r="AX2095" s="87"/>
      <c r="AY2095" s="87"/>
      <c r="AZ2095" s="87"/>
      <c r="BA2095" s="87"/>
      <c r="BB2095" s="87"/>
      <c r="BC2095" s="87"/>
      <c r="BD2095" s="87"/>
      <c r="BE2095" s="87"/>
      <c r="BF2095" s="87"/>
      <c r="BG2095" s="87"/>
      <c r="BH2095" s="87"/>
      <c r="BI2095" s="87"/>
      <c r="BJ2095" s="87"/>
      <c r="BK2095" s="87"/>
      <c r="BL2095" s="87"/>
      <c r="BM2095" s="87"/>
      <c r="BN2095" s="87"/>
      <c r="BO2095" s="87"/>
      <c r="BP2095" s="87"/>
      <c r="BQ2095" s="87"/>
      <c r="BR2095" s="87"/>
      <c r="BS2095" s="63"/>
    </row>
    <row r="2096" spans="4:71" s="64" customFormat="1" ht="9.75" customHeight="1" x14ac:dyDescent="0.3">
      <c r="D2096" s="87"/>
      <c r="E2096" s="87"/>
      <c r="F2096" s="87"/>
      <c r="G2096" s="87"/>
      <c r="H2096" s="87"/>
      <c r="I2096" s="87"/>
      <c r="J2096" s="87"/>
      <c r="K2096" s="87"/>
      <c r="L2096" s="87"/>
      <c r="M2096" s="87"/>
      <c r="N2096" s="87"/>
      <c r="O2096" s="87"/>
      <c r="P2096" s="87"/>
      <c r="Q2096" s="87"/>
      <c r="R2096" s="87"/>
      <c r="S2096" s="87"/>
      <c r="T2096" s="87"/>
      <c r="U2096" s="87"/>
      <c r="V2096" s="87"/>
      <c r="W2096" s="87"/>
      <c r="X2096" s="87"/>
      <c r="Y2096" s="87"/>
      <c r="Z2096" s="87"/>
      <c r="AA2096" s="87"/>
      <c r="AB2096" s="87"/>
      <c r="AC2096" s="87"/>
      <c r="AD2096" s="87"/>
      <c r="AE2096" s="87"/>
      <c r="AF2096" s="87"/>
      <c r="AG2096" s="87"/>
      <c r="AH2096" s="87"/>
      <c r="AI2096" s="87"/>
      <c r="AJ2096" s="87"/>
      <c r="AK2096" s="87"/>
      <c r="AL2096" s="87"/>
      <c r="AM2096" s="87"/>
      <c r="AN2096" s="87"/>
      <c r="AO2096" s="87"/>
      <c r="AP2096" s="87"/>
      <c r="AQ2096" s="87"/>
      <c r="AR2096" s="87"/>
      <c r="AS2096" s="87"/>
      <c r="AT2096" s="87"/>
      <c r="AU2096" s="87"/>
      <c r="AV2096" s="87"/>
      <c r="AW2096" s="87"/>
      <c r="AX2096" s="87"/>
      <c r="AY2096" s="87"/>
      <c r="AZ2096" s="87"/>
      <c r="BA2096" s="87"/>
      <c r="BB2096" s="87"/>
      <c r="BC2096" s="87"/>
      <c r="BD2096" s="87"/>
      <c r="BE2096" s="87"/>
      <c r="BF2096" s="87"/>
      <c r="BG2096" s="87"/>
      <c r="BH2096" s="87"/>
      <c r="BI2096" s="87"/>
      <c r="BJ2096" s="87"/>
      <c r="BK2096" s="87"/>
      <c r="BL2096" s="87"/>
      <c r="BM2096" s="87"/>
      <c r="BN2096" s="87"/>
      <c r="BO2096" s="87"/>
      <c r="BP2096" s="87"/>
      <c r="BQ2096" s="87"/>
      <c r="BR2096" s="87"/>
      <c r="BS2096" s="63"/>
    </row>
    <row r="2097" spans="4:71" s="64" customFormat="1" ht="9.75" customHeight="1" x14ac:dyDescent="0.3">
      <c r="D2097" s="87"/>
      <c r="E2097" s="87"/>
      <c r="F2097" s="87"/>
      <c r="G2097" s="87"/>
      <c r="H2097" s="87"/>
      <c r="I2097" s="87"/>
      <c r="J2097" s="87"/>
      <c r="K2097" s="87"/>
      <c r="L2097" s="87"/>
      <c r="M2097" s="87"/>
      <c r="N2097" s="87"/>
      <c r="O2097" s="87"/>
      <c r="P2097" s="87"/>
      <c r="Q2097" s="87"/>
      <c r="R2097" s="87"/>
      <c r="S2097" s="87"/>
      <c r="T2097" s="87"/>
      <c r="U2097" s="87"/>
      <c r="V2097" s="87"/>
      <c r="W2097" s="87"/>
      <c r="X2097" s="87"/>
      <c r="Y2097" s="87"/>
      <c r="Z2097" s="87"/>
      <c r="AA2097" s="87"/>
      <c r="AB2097" s="87"/>
      <c r="AC2097" s="87"/>
      <c r="AD2097" s="87"/>
      <c r="AE2097" s="87"/>
      <c r="AF2097" s="87"/>
      <c r="AG2097" s="87"/>
      <c r="AH2097" s="87"/>
      <c r="AI2097" s="87"/>
      <c r="AJ2097" s="87"/>
      <c r="AK2097" s="87"/>
      <c r="AL2097" s="87"/>
      <c r="AM2097" s="87"/>
      <c r="AN2097" s="87"/>
      <c r="AO2097" s="87"/>
      <c r="AP2097" s="87"/>
      <c r="AQ2097" s="87"/>
      <c r="AR2097" s="87"/>
      <c r="AS2097" s="87"/>
      <c r="AT2097" s="87"/>
      <c r="AU2097" s="87"/>
      <c r="AV2097" s="87"/>
      <c r="AW2097" s="87"/>
      <c r="AX2097" s="87"/>
      <c r="AY2097" s="87"/>
      <c r="AZ2097" s="87"/>
      <c r="BA2097" s="87"/>
      <c r="BB2097" s="87"/>
      <c r="BC2097" s="87"/>
      <c r="BD2097" s="87"/>
      <c r="BE2097" s="87"/>
      <c r="BF2097" s="87"/>
      <c r="BG2097" s="87"/>
      <c r="BH2097" s="87"/>
      <c r="BI2097" s="87"/>
      <c r="BJ2097" s="87"/>
      <c r="BK2097" s="87"/>
      <c r="BL2097" s="87"/>
      <c r="BM2097" s="87"/>
      <c r="BN2097" s="87"/>
      <c r="BO2097" s="87"/>
      <c r="BP2097" s="87"/>
      <c r="BQ2097" s="87"/>
      <c r="BR2097" s="87"/>
      <c r="BS2097" s="63"/>
    </row>
    <row r="2098" spans="4:71" s="64" customFormat="1" ht="9.75" customHeight="1" x14ac:dyDescent="0.3">
      <c r="D2098" s="87"/>
      <c r="E2098" s="87"/>
      <c r="F2098" s="87"/>
      <c r="G2098" s="87"/>
      <c r="H2098" s="87"/>
      <c r="I2098" s="87"/>
      <c r="J2098" s="87"/>
      <c r="K2098" s="87"/>
      <c r="L2098" s="87"/>
      <c r="M2098" s="87"/>
      <c r="N2098" s="87"/>
      <c r="O2098" s="87"/>
      <c r="P2098" s="87"/>
      <c r="Q2098" s="87"/>
      <c r="R2098" s="87"/>
      <c r="S2098" s="87"/>
      <c r="T2098" s="87"/>
      <c r="U2098" s="87"/>
      <c r="V2098" s="87"/>
      <c r="W2098" s="87"/>
      <c r="X2098" s="87"/>
      <c r="Y2098" s="87"/>
      <c r="Z2098" s="87"/>
      <c r="AA2098" s="87"/>
      <c r="AB2098" s="87"/>
      <c r="AC2098" s="87"/>
      <c r="AD2098" s="87"/>
      <c r="AE2098" s="87"/>
      <c r="AF2098" s="87"/>
      <c r="AG2098" s="87"/>
      <c r="AH2098" s="87"/>
      <c r="AI2098" s="87"/>
      <c r="AJ2098" s="87"/>
      <c r="AK2098" s="87"/>
      <c r="AL2098" s="87"/>
      <c r="AM2098" s="87"/>
      <c r="AN2098" s="87"/>
      <c r="AO2098" s="87"/>
      <c r="AP2098" s="87"/>
      <c r="AQ2098" s="87"/>
      <c r="AR2098" s="87"/>
      <c r="AS2098" s="87"/>
      <c r="AT2098" s="87"/>
      <c r="AU2098" s="87"/>
      <c r="AV2098" s="87"/>
      <c r="AW2098" s="87"/>
      <c r="AX2098" s="87"/>
      <c r="AY2098" s="87"/>
      <c r="AZ2098" s="87"/>
      <c r="BA2098" s="87"/>
      <c r="BB2098" s="87"/>
      <c r="BC2098" s="87"/>
      <c r="BD2098" s="87"/>
      <c r="BE2098" s="87"/>
      <c r="BF2098" s="87"/>
      <c r="BG2098" s="87"/>
      <c r="BH2098" s="87"/>
      <c r="BI2098" s="87"/>
      <c r="BJ2098" s="87"/>
      <c r="BK2098" s="87"/>
      <c r="BL2098" s="87"/>
      <c r="BM2098" s="87"/>
      <c r="BN2098" s="87"/>
      <c r="BO2098" s="87"/>
      <c r="BP2098" s="87"/>
      <c r="BQ2098" s="87"/>
      <c r="BR2098" s="87"/>
      <c r="BS2098" s="63"/>
    </row>
    <row r="2099" spans="4:71" s="64" customFormat="1" ht="9.75" customHeight="1" x14ac:dyDescent="0.3">
      <c r="D2099" s="87"/>
      <c r="E2099" s="87"/>
      <c r="F2099" s="87"/>
      <c r="G2099" s="87"/>
      <c r="H2099" s="87"/>
      <c r="I2099" s="87"/>
      <c r="J2099" s="87"/>
      <c r="K2099" s="87"/>
      <c r="L2099" s="87"/>
      <c r="M2099" s="87"/>
      <c r="N2099" s="87"/>
      <c r="O2099" s="87"/>
      <c r="P2099" s="87"/>
      <c r="Q2099" s="87"/>
      <c r="R2099" s="87"/>
      <c r="S2099" s="87"/>
      <c r="T2099" s="87"/>
      <c r="U2099" s="87"/>
      <c r="V2099" s="87"/>
      <c r="W2099" s="87"/>
      <c r="X2099" s="87"/>
      <c r="Y2099" s="87"/>
      <c r="Z2099" s="87"/>
      <c r="AA2099" s="87"/>
      <c r="AB2099" s="87"/>
      <c r="AC2099" s="87"/>
      <c r="AD2099" s="87"/>
      <c r="AE2099" s="87"/>
      <c r="AF2099" s="87"/>
      <c r="AG2099" s="87"/>
      <c r="AH2099" s="87"/>
      <c r="AI2099" s="87"/>
      <c r="AJ2099" s="87"/>
      <c r="AK2099" s="87"/>
      <c r="AL2099" s="87"/>
      <c r="AM2099" s="87"/>
      <c r="AN2099" s="87"/>
      <c r="AO2099" s="87"/>
      <c r="AP2099" s="87"/>
      <c r="AQ2099" s="87"/>
      <c r="AR2099" s="87"/>
      <c r="AS2099" s="87"/>
      <c r="AT2099" s="87"/>
      <c r="AU2099" s="87"/>
      <c r="AV2099" s="87"/>
      <c r="AW2099" s="87"/>
      <c r="AX2099" s="87"/>
      <c r="AY2099" s="87"/>
      <c r="AZ2099" s="87"/>
      <c r="BA2099" s="87"/>
      <c r="BB2099" s="87"/>
      <c r="BC2099" s="87"/>
      <c r="BD2099" s="87"/>
      <c r="BE2099" s="87"/>
      <c r="BF2099" s="87"/>
      <c r="BG2099" s="87"/>
      <c r="BH2099" s="87"/>
      <c r="BI2099" s="87"/>
      <c r="BJ2099" s="87"/>
      <c r="BK2099" s="87"/>
      <c r="BL2099" s="87"/>
      <c r="BM2099" s="87"/>
      <c r="BN2099" s="87"/>
      <c r="BO2099" s="87"/>
      <c r="BP2099" s="87"/>
      <c r="BQ2099" s="87"/>
      <c r="BR2099" s="87"/>
      <c r="BS2099" s="63"/>
    </row>
    <row r="2100" spans="4:71" s="64" customFormat="1" ht="9.75" customHeight="1" x14ac:dyDescent="0.3">
      <c r="D2100" s="87"/>
      <c r="E2100" s="87"/>
      <c r="F2100" s="87"/>
      <c r="G2100" s="87"/>
      <c r="H2100" s="87"/>
      <c r="I2100" s="87"/>
      <c r="J2100" s="87"/>
      <c r="K2100" s="87"/>
      <c r="L2100" s="87"/>
      <c r="M2100" s="87"/>
      <c r="N2100" s="87"/>
      <c r="O2100" s="87"/>
      <c r="P2100" s="87"/>
      <c r="Q2100" s="87"/>
      <c r="R2100" s="87"/>
      <c r="S2100" s="87"/>
      <c r="T2100" s="87"/>
      <c r="U2100" s="87"/>
      <c r="V2100" s="87"/>
      <c r="W2100" s="87"/>
      <c r="X2100" s="87"/>
      <c r="Y2100" s="87"/>
      <c r="Z2100" s="87"/>
      <c r="AA2100" s="87"/>
      <c r="AB2100" s="87"/>
      <c r="AC2100" s="87"/>
      <c r="AD2100" s="87"/>
      <c r="AE2100" s="87"/>
      <c r="AF2100" s="87"/>
      <c r="AG2100" s="87"/>
      <c r="AH2100" s="87"/>
      <c r="AI2100" s="87"/>
      <c r="AJ2100" s="87"/>
      <c r="AK2100" s="87"/>
      <c r="AL2100" s="87"/>
      <c r="AM2100" s="87"/>
      <c r="AN2100" s="87"/>
      <c r="AO2100" s="87"/>
      <c r="AP2100" s="87"/>
      <c r="AQ2100" s="87"/>
      <c r="AR2100" s="87"/>
      <c r="AS2100" s="87"/>
      <c r="AT2100" s="87"/>
      <c r="AU2100" s="87"/>
      <c r="AV2100" s="87"/>
      <c r="AW2100" s="87"/>
      <c r="AX2100" s="87"/>
      <c r="AY2100" s="87"/>
      <c r="AZ2100" s="87"/>
      <c r="BA2100" s="87"/>
      <c r="BB2100" s="87"/>
      <c r="BC2100" s="87"/>
      <c r="BD2100" s="87"/>
      <c r="BE2100" s="87"/>
      <c r="BF2100" s="87"/>
      <c r="BG2100" s="87"/>
      <c r="BH2100" s="87"/>
      <c r="BI2100" s="87"/>
      <c r="BJ2100" s="87"/>
      <c r="BK2100" s="87"/>
      <c r="BL2100" s="87"/>
      <c r="BM2100" s="87"/>
      <c r="BN2100" s="87"/>
      <c r="BO2100" s="87"/>
      <c r="BP2100" s="87"/>
      <c r="BQ2100" s="87"/>
      <c r="BR2100" s="87"/>
      <c r="BS2100" s="63"/>
    </row>
    <row r="2101" spans="4:71" s="64" customFormat="1" ht="9.75" customHeight="1" x14ac:dyDescent="0.3">
      <c r="D2101" s="87"/>
      <c r="E2101" s="87"/>
      <c r="F2101" s="87"/>
      <c r="G2101" s="87"/>
      <c r="H2101" s="87"/>
      <c r="I2101" s="87"/>
      <c r="J2101" s="87"/>
      <c r="K2101" s="87"/>
      <c r="L2101" s="87"/>
      <c r="M2101" s="87"/>
      <c r="N2101" s="87"/>
      <c r="O2101" s="87"/>
      <c r="P2101" s="87"/>
      <c r="Q2101" s="87"/>
      <c r="R2101" s="87"/>
      <c r="S2101" s="87"/>
      <c r="T2101" s="87"/>
      <c r="U2101" s="87"/>
      <c r="V2101" s="87"/>
      <c r="W2101" s="87"/>
      <c r="X2101" s="87"/>
      <c r="Y2101" s="87"/>
      <c r="Z2101" s="87"/>
      <c r="AA2101" s="87"/>
      <c r="AB2101" s="87"/>
      <c r="AC2101" s="87"/>
      <c r="AD2101" s="87"/>
      <c r="AE2101" s="87"/>
      <c r="AF2101" s="87"/>
      <c r="AG2101" s="87"/>
      <c r="AH2101" s="87"/>
      <c r="AI2101" s="87"/>
      <c r="AJ2101" s="87"/>
      <c r="AK2101" s="87"/>
      <c r="AL2101" s="87"/>
      <c r="AM2101" s="87"/>
      <c r="AN2101" s="87"/>
      <c r="AO2101" s="87"/>
      <c r="AP2101" s="87"/>
      <c r="AQ2101" s="87"/>
      <c r="AR2101" s="87"/>
      <c r="AS2101" s="87"/>
      <c r="AT2101" s="87"/>
      <c r="AU2101" s="87"/>
      <c r="AV2101" s="87"/>
      <c r="AW2101" s="87"/>
      <c r="AX2101" s="87"/>
      <c r="AY2101" s="87"/>
      <c r="AZ2101" s="87"/>
      <c r="BA2101" s="87"/>
      <c r="BB2101" s="87"/>
      <c r="BC2101" s="87"/>
      <c r="BD2101" s="87"/>
      <c r="BE2101" s="87"/>
      <c r="BF2101" s="87"/>
      <c r="BG2101" s="87"/>
      <c r="BH2101" s="87"/>
      <c r="BI2101" s="87"/>
      <c r="BJ2101" s="87"/>
      <c r="BK2101" s="87"/>
      <c r="BL2101" s="87"/>
      <c r="BM2101" s="87"/>
      <c r="BN2101" s="87"/>
      <c r="BO2101" s="87"/>
      <c r="BP2101" s="87"/>
      <c r="BQ2101" s="87"/>
      <c r="BR2101" s="87"/>
      <c r="BS2101" s="63"/>
    </row>
    <row r="2102" spans="4:71" s="64" customFormat="1" ht="9.75" customHeight="1" x14ac:dyDescent="0.3">
      <c r="D2102" s="87"/>
      <c r="E2102" s="87"/>
      <c r="F2102" s="87"/>
      <c r="G2102" s="87"/>
      <c r="H2102" s="87"/>
      <c r="I2102" s="87"/>
      <c r="J2102" s="87"/>
      <c r="K2102" s="87"/>
      <c r="L2102" s="87"/>
      <c r="M2102" s="87"/>
      <c r="N2102" s="87"/>
      <c r="O2102" s="87"/>
      <c r="P2102" s="87"/>
      <c r="Q2102" s="87"/>
      <c r="R2102" s="87"/>
      <c r="S2102" s="87"/>
      <c r="T2102" s="87"/>
      <c r="U2102" s="87"/>
      <c r="V2102" s="87"/>
      <c r="W2102" s="87"/>
      <c r="X2102" s="87"/>
      <c r="Y2102" s="87"/>
      <c r="Z2102" s="87"/>
      <c r="AA2102" s="87"/>
      <c r="AB2102" s="87"/>
      <c r="AC2102" s="87"/>
      <c r="AD2102" s="87"/>
      <c r="AE2102" s="87"/>
      <c r="AF2102" s="87"/>
      <c r="AG2102" s="87"/>
      <c r="AH2102" s="87"/>
      <c r="AI2102" s="87"/>
      <c r="AJ2102" s="87"/>
      <c r="AK2102" s="87"/>
      <c r="AL2102" s="87"/>
      <c r="AM2102" s="87"/>
      <c r="AN2102" s="87"/>
      <c r="AO2102" s="87"/>
      <c r="AP2102" s="87"/>
      <c r="AQ2102" s="87"/>
      <c r="AR2102" s="87"/>
      <c r="AS2102" s="87"/>
      <c r="AT2102" s="87"/>
      <c r="AU2102" s="87"/>
      <c r="AV2102" s="87"/>
      <c r="AW2102" s="87"/>
      <c r="AX2102" s="87"/>
      <c r="AY2102" s="87"/>
      <c r="AZ2102" s="87"/>
      <c r="BA2102" s="87"/>
      <c r="BB2102" s="87"/>
      <c r="BC2102" s="87"/>
      <c r="BD2102" s="87"/>
      <c r="BE2102" s="87"/>
      <c r="BF2102" s="87"/>
      <c r="BG2102" s="87"/>
      <c r="BH2102" s="87"/>
      <c r="BI2102" s="87"/>
      <c r="BJ2102" s="87"/>
      <c r="BK2102" s="87"/>
      <c r="BL2102" s="87"/>
      <c r="BM2102" s="87"/>
      <c r="BN2102" s="87"/>
      <c r="BO2102" s="87"/>
      <c r="BP2102" s="87"/>
      <c r="BQ2102" s="87"/>
      <c r="BR2102" s="87"/>
      <c r="BS2102" s="63"/>
    </row>
    <row r="2103" spans="4:71" s="64" customFormat="1" ht="9.75" customHeight="1" x14ac:dyDescent="0.3">
      <c r="D2103" s="87"/>
      <c r="E2103" s="87"/>
      <c r="F2103" s="87"/>
      <c r="G2103" s="87"/>
      <c r="H2103" s="87"/>
      <c r="I2103" s="87"/>
      <c r="J2103" s="87"/>
      <c r="K2103" s="87"/>
      <c r="L2103" s="87"/>
      <c r="M2103" s="87"/>
      <c r="N2103" s="87"/>
      <c r="O2103" s="87"/>
      <c r="P2103" s="87"/>
      <c r="Q2103" s="87"/>
      <c r="R2103" s="87"/>
      <c r="S2103" s="87"/>
      <c r="T2103" s="87"/>
      <c r="U2103" s="87"/>
      <c r="V2103" s="87"/>
      <c r="W2103" s="87"/>
      <c r="X2103" s="87"/>
      <c r="Y2103" s="87"/>
      <c r="Z2103" s="87"/>
      <c r="AA2103" s="87"/>
      <c r="AB2103" s="87"/>
      <c r="AC2103" s="87"/>
      <c r="AD2103" s="87"/>
      <c r="AE2103" s="87"/>
      <c r="AF2103" s="87"/>
      <c r="AG2103" s="87"/>
      <c r="AH2103" s="87"/>
      <c r="AI2103" s="87"/>
      <c r="AJ2103" s="87"/>
      <c r="AK2103" s="87"/>
      <c r="AL2103" s="87"/>
      <c r="AM2103" s="87"/>
      <c r="AN2103" s="87"/>
      <c r="AO2103" s="87"/>
      <c r="AP2103" s="87"/>
      <c r="AQ2103" s="87"/>
      <c r="AR2103" s="87"/>
      <c r="AS2103" s="87"/>
      <c r="AT2103" s="87"/>
      <c r="AU2103" s="87"/>
      <c r="AV2103" s="87"/>
      <c r="AW2103" s="87"/>
      <c r="AX2103" s="87"/>
      <c r="AY2103" s="87"/>
      <c r="AZ2103" s="87"/>
      <c r="BA2103" s="87"/>
      <c r="BB2103" s="87"/>
      <c r="BC2103" s="87"/>
      <c r="BD2103" s="87"/>
      <c r="BE2103" s="87"/>
      <c r="BF2103" s="87"/>
      <c r="BG2103" s="87"/>
      <c r="BH2103" s="87"/>
      <c r="BI2103" s="87"/>
      <c r="BJ2103" s="87"/>
      <c r="BK2103" s="87"/>
      <c r="BL2103" s="87"/>
      <c r="BM2103" s="87"/>
      <c r="BN2103" s="87"/>
      <c r="BO2103" s="87"/>
      <c r="BP2103" s="87"/>
      <c r="BQ2103" s="87"/>
      <c r="BR2103" s="87"/>
      <c r="BS2103" s="63"/>
    </row>
    <row r="2104" spans="4:71" s="64" customFormat="1" ht="9.75" customHeight="1" x14ac:dyDescent="0.3">
      <c r="D2104" s="87"/>
      <c r="E2104" s="87"/>
      <c r="F2104" s="87"/>
      <c r="G2104" s="87"/>
      <c r="H2104" s="87"/>
      <c r="I2104" s="87"/>
      <c r="J2104" s="87"/>
      <c r="K2104" s="87"/>
      <c r="L2104" s="87"/>
      <c r="M2104" s="87"/>
      <c r="N2104" s="87"/>
      <c r="O2104" s="87"/>
      <c r="P2104" s="87"/>
      <c r="Q2104" s="87"/>
      <c r="R2104" s="87"/>
      <c r="S2104" s="87"/>
      <c r="T2104" s="87"/>
      <c r="U2104" s="87"/>
      <c r="V2104" s="87"/>
      <c r="W2104" s="87"/>
      <c r="X2104" s="87"/>
      <c r="Y2104" s="87"/>
      <c r="Z2104" s="87"/>
      <c r="AA2104" s="87"/>
      <c r="AB2104" s="87"/>
      <c r="AC2104" s="87"/>
      <c r="AD2104" s="87"/>
      <c r="AE2104" s="87"/>
      <c r="AF2104" s="87"/>
      <c r="AG2104" s="87"/>
      <c r="AH2104" s="87"/>
      <c r="AI2104" s="87"/>
      <c r="AJ2104" s="87"/>
      <c r="AK2104" s="87"/>
      <c r="AL2104" s="87"/>
      <c r="AM2104" s="87"/>
      <c r="AN2104" s="87"/>
      <c r="AO2104" s="87"/>
      <c r="AP2104" s="87"/>
      <c r="AQ2104" s="87"/>
      <c r="AR2104" s="87"/>
      <c r="AS2104" s="87"/>
      <c r="AT2104" s="87"/>
      <c r="AU2104" s="87"/>
      <c r="AV2104" s="87"/>
      <c r="AW2104" s="87"/>
      <c r="AX2104" s="87"/>
      <c r="AY2104" s="87"/>
      <c r="AZ2104" s="87"/>
      <c r="BA2104" s="87"/>
      <c r="BB2104" s="87"/>
      <c r="BC2104" s="87"/>
      <c r="BD2104" s="87"/>
      <c r="BE2104" s="87"/>
      <c r="BF2104" s="87"/>
      <c r="BG2104" s="87"/>
      <c r="BH2104" s="87"/>
      <c r="BI2104" s="87"/>
      <c r="BJ2104" s="87"/>
      <c r="BK2104" s="87"/>
      <c r="BL2104" s="87"/>
      <c r="BM2104" s="87"/>
      <c r="BN2104" s="87"/>
      <c r="BO2104" s="87"/>
      <c r="BP2104" s="87"/>
      <c r="BQ2104" s="87"/>
      <c r="BR2104" s="87"/>
      <c r="BS2104" s="63"/>
    </row>
    <row r="2105" spans="4:71" s="64" customFormat="1" ht="9.75" customHeight="1" x14ac:dyDescent="0.3">
      <c r="D2105" s="87"/>
      <c r="E2105" s="87"/>
      <c r="F2105" s="87"/>
      <c r="G2105" s="87"/>
      <c r="H2105" s="87"/>
      <c r="I2105" s="87"/>
      <c r="J2105" s="87"/>
      <c r="K2105" s="87"/>
      <c r="L2105" s="87"/>
      <c r="M2105" s="87"/>
      <c r="N2105" s="87"/>
      <c r="O2105" s="87"/>
      <c r="P2105" s="87"/>
      <c r="Q2105" s="87"/>
      <c r="R2105" s="87"/>
      <c r="S2105" s="87"/>
      <c r="T2105" s="87"/>
      <c r="U2105" s="87"/>
      <c r="V2105" s="87"/>
      <c r="W2105" s="87"/>
      <c r="X2105" s="87"/>
      <c r="Y2105" s="87"/>
      <c r="Z2105" s="87"/>
      <c r="AA2105" s="87"/>
      <c r="AB2105" s="87"/>
      <c r="AC2105" s="87"/>
      <c r="AD2105" s="87"/>
      <c r="AE2105" s="87"/>
      <c r="AF2105" s="87"/>
      <c r="AG2105" s="87"/>
      <c r="AH2105" s="87"/>
      <c r="AI2105" s="87"/>
      <c r="AJ2105" s="87"/>
      <c r="AK2105" s="87"/>
      <c r="AL2105" s="87"/>
      <c r="AM2105" s="87"/>
      <c r="AN2105" s="87"/>
      <c r="AO2105" s="87"/>
      <c r="AP2105" s="87"/>
      <c r="AQ2105" s="87"/>
      <c r="AR2105" s="87"/>
      <c r="AS2105" s="87"/>
      <c r="AT2105" s="87"/>
      <c r="AU2105" s="87"/>
      <c r="AV2105" s="87"/>
      <c r="AW2105" s="87"/>
      <c r="AX2105" s="87"/>
      <c r="AY2105" s="87"/>
      <c r="AZ2105" s="87"/>
      <c r="BA2105" s="87"/>
      <c r="BB2105" s="87"/>
      <c r="BC2105" s="87"/>
      <c r="BD2105" s="87"/>
      <c r="BE2105" s="87"/>
      <c r="BF2105" s="87"/>
      <c r="BG2105" s="87"/>
      <c r="BH2105" s="87"/>
      <c r="BI2105" s="87"/>
      <c r="BJ2105" s="87"/>
      <c r="BK2105" s="87"/>
      <c r="BL2105" s="87"/>
      <c r="BM2105" s="87"/>
      <c r="BN2105" s="87"/>
      <c r="BO2105" s="87"/>
      <c r="BP2105" s="87"/>
      <c r="BQ2105" s="87"/>
      <c r="BR2105" s="87"/>
      <c r="BS2105" s="63"/>
    </row>
    <row r="2106" spans="4:71" s="64" customFormat="1" ht="9.75" customHeight="1" x14ac:dyDescent="0.3">
      <c r="D2106" s="87"/>
      <c r="E2106" s="87"/>
      <c r="F2106" s="87"/>
      <c r="G2106" s="87"/>
      <c r="H2106" s="87"/>
      <c r="I2106" s="87"/>
      <c r="J2106" s="87"/>
      <c r="K2106" s="87"/>
      <c r="L2106" s="87"/>
      <c r="M2106" s="87"/>
      <c r="N2106" s="87"/>
      <c r="O2106" s="87"/>
      <c r="P2106" s="87"/>
      <c r="Q2106" s="87"/>
      <c r="R2106" s="87"/>
      <c r="S2106" s="87"/>
      <c r="T2106" s="87"/>
      <c r="U2106" s="87"/>
      <c r="V2106" s="87"/>
      <c r="W2106" s="87"/>
      <c r="X2106" s="87"/>
      <c r="Y2106" s="87"/>
      <c r="Z2106" s="87"/>
      <c r="AA2106" s="87"/>
      <c r="AB2106" s="87"/>
      <c r="AC2106" s="87"/>
      <c r="AD2106" s="87"/>
      <c r="AE2106" s="87"/>
      <c r="AF2106" s="87"/>
      <c r="AG2106" s="87"/>
      <c r="AH2106" s="87"/>
      <c r="AI2106" s="87"/>
      <c r="AJ2106" s="87"/>
      <c r="AK2106" s="87"/>
      <c r="AL2106" s="87"/>
      <c r="AM2106" s="87"/>
      <c r="AN2106" s="87"/>
      <c r="AO2106" s="87"/>
      <c r="AP2106" s="87"/>
      <c r="AQ2106" s="87"/>
      <c r="AR2106" s="87"/>
      <c r="AS2106" s="87"/>
      <c r="AT2106" s="87"/>
      <c r="AU2106" s="87"/>
      <c r="AV2106" s="87"/>
      <c r="AW2106" s="87"/>
      <c r="AX2106" s="87"/>
      <c r="AY2106" s="87"/>
      <c r="AZ2106" s="87"/>
      <c r="BA2106" s="87"/>
      <c r="BB2106" s="87"/>
      <c r="BC2106" s="87"/>
      <c r="BD2106" s="87"/>
      <c r="BE2106" s="87"/>
      <c r="BF2106" s="87"/>
      <c r="BG2106" s="87"/>
      <c r="BH2106" s="87"/>
      <c r="BI2106" s="87"/>
      <c r="BJ2106" s="87"/>
      <c r="BK2106" s="87"/>
      <c r="BL2106" s="87"/>
      <c r="BM2106" s="87"/>
      <c r="BN2106" s="87"/>
      <c r="BO2106" s="87"/>
      <c r="BP2106" s="87"/>
      <c r="BQ2106" s="87"/>
      <c r="BR2106" s="87"/>
      <c r="BS2106" s="63"/>
    </row>
    <row r="2107" spans="4:71" s="64" customFormat="1" ht="9.75" customHeight="1" x14ac:dyDescent="0.3">
      <c r="D2107" s="87"/>
      <c r="E2107" s="87"/>
      <c r="F2107" s="87"/>
      <c r="G2107" s="87"/>
      <c r="H2107" s="87"/>
      <c r="I2107" s="87"/>
      <c r="J2107" s="87"/>
      <c r="K2107" s="87"/>
      <c r="L2107" s="87"/>
      <c r="M2107" s="87"/>
      <c r="N2107" s="87"/>
      <c r="O2107" s="87"/>
      <c r="P2107" s="87"/>
      <c r="Q2107" s="87"/>
      <c r="R2107" s="87"/>
      <c r="S2107" s="87"/>
      <c r="T2107" s="87"/>
      <c r="U2107" s="87"/>
      <c r="V2107" s="87"/>
      <c r="W2107" s="87"/>
      <c r="X2107" s="87"/>
      <c r="Y2107" s="87"/>
      <c r="Z2107" s="87"/>
      <c r="AA2107" s="87"/>
      <c r="AB2107" s="87"/>
      <c r="AC2107" s="87"/>
      <c r="AD2107" s="87"/>
      <c r="AE2107" s="87"/>
      <c r="AF2107" s="87"/>
      <c r="AG2107" s="87"/>
      <c r="AH2107" s="87"/>
      <c r="AI2107" s="87"/>
      <c r="AJ2107" s="87"/>
      <c r="AK2107" s="87"/>
      <c r="AL2107" s="87"/>
      <c r="AM2107" s="87"/>
      <c r="AN2107" s="87"/>
      <c r="AO2107" s="87"/>
      <c r="AP2107" s="87"/>
      <c r="AQ2107" s="87"/>
      <c r="AR2107" s="87"/>
      <c r="AS2107" s="87"/>
      <c r="AT2107" s="87"/>
      <c r="AU2107" s="87"/>
      <c r="AV2107" s="87"/>
      <c r="AW2107" s="87"/>
      <c r="AX2107" s="87"/>
      <c r="AY2107" s="87"/>
      <c r="AZ2107" s="87"/>
      <c r="BA2107" s="87"/>
      <c r="BB2107" s="87"/>
      <c r="BC2107" s="87"/>
      <c r="BD2107" s="87"/>
      <c r="BE2107" s="87"/>
      <c r="BF2107" s="87"/>
      <c r="BG2107" s="87"/>
      <c r="BH2107" s="87"/>
      <c r="BI2107" s="87"/>
      <c r="BJ2107" s="87"/>
      <c r="BK2107" s="87"/>
      <c r="BL2107" s="87"/>
      <c r="BM2107" s="87"/>
      <c r="BN2107" s="87"/>
      <c r="BO2107" s="87"/>
      <c r="BP2107" s="87"/>
      <c r="BQ2107" s="87"/>
      <c r="BR2107" s="87"/>
      <c r="BS2107" s="63"/>
    </row>
    <row r="2108" spans="4:71" s="64" customFormat="1" ht="9.75" customHeight="1" x14ac:dyDescent="0.3">
      <c r="D2108" s="87"/>
      <c r="E2108" s="87"/>
      <c r="F2108" s="87"/>
      <c r="G2108" s="87"/>
      <c r="H2108" s="87"/>
      <c r="I2108" s="87"/>
      <c r="J2108" s="87"/>
      <c r="K2108" s="87"/>
      <c r="L2108" s="87"/>
      <c r="M2108" s="87"/>
      <c r="N2108" s="87"/>
      <c r="O2108" s="87"/>
      <c r="P2108" s="87"/>
      <c r="Q2108" s="87"/>
      <c r="R2108" s="87"/>
      <c r="S2108" s="87"/>
      <c r="T2108" s="87"/>
      <c r="U2108" s="87"/>
      <c r="V2108" s="87"/>
      <c r="W2108" s="87"/>
      <c r="X2108" s="87"/>
      <c r="Y2108" s="87"/>
      <c r="Z2108" s="87"/>
      <c r="AA2108" s="87"/>
      <c r="AB2108" s="87"/>
      <c r="AC2108" s="87"/>
      <c r="AD2108" s="87"/>
      <c r="AE2108" s="87"/>
      <c r="AF2108" s="87"/>
      <c r="AG2108" s="87"/>
      <c r="AH2108" s="87"/>
      <c r="AI2108" s="87"/>
      <c r="AJ2108" s="87"/>
      <c r="AK2108" s="87"/>
      <c r="AL2108" s="87"/>
      <c r="AM2108" s="87"/>
      <c r="AN2108" s="87"/>
      <c r="AO2108" s="87"/>
      <c r="AP2108" s="87"/>
      <c r="AQ2108" s="87"/>
      <c r="AR2108" s="87"/>
      <c r="AS2108" s="87"/>
      <c r="AT2108" s="87"/>
      <c r="AU2108" s="87"/>
      <c r="AV2108" s="87"/>
      <c r="AW2108" s="87"/>
      <c r="AX2108" s="87"/>
      <c r="AY2108" s="87"/>
      <c r="AZ2108" s="87"/>
      <c r="BA2108" s="87"/>
      <c r="BB2108" s="87"/>
      <c r="BC2108" s="87"/>
      <c r="BD2108" s="87"/>
      <c r="BE2108" s="87"/>
      <c r="BF2108" s="87"/>
      <c r="BG2108" s="87"/>
      <c r="BH2108" s="87"/>
      <c r="BI2108" s="87"/>
      <c r="BJ2108" s="87"/>
      <c r="BK2108" s="87"/>
      <c r="BL2108" s="87"/>
      <c r="BM2108" s="87"/>
      <c r="BN2108" s="87"/>
      <c r="BO2108" s="87"/>
      <c r="BP2108" s="87"/>
      <c r="BQ2108" s="87"/>
      <c r="BR2108" s="87"/>
      <c r="BS2108" s="63"/>
    </row>
    <row r="2109" spans="4:71" s="64" customFormat="1" ht="9.75" customHeight="1" x14ac:dyDescent="0.3">
      <c r="D2109" s="87"/>
      <c r="E2109" s="87"/>
      <c r="F2109" s="87"/>
      <c r="G2109" s="87"/>
      <c r="H2109" s="87"/>
      <c r="I2109" s="87"/>
      <c r="J2109" s="87"/>
      <c r="K2109" s="87"/>
      <c r="L2109" s="87"/>
      <c r="M2109" s="87"/>
      <c r="N2109" s="87"/>
      <c r="O2109" s="87"/>
      <c r="P2109" s="87"/>
      <c r="Q2109" s="87"/>
      <c r="R2109" s="87"/>
      <c r="S2109" s="87"/>
      <c r="T2109" s="87"/>
      <c r="U2109" s="87"/>
      <c r="V2109" s="87"/>
      <c r="W2109" s="87"/>
      <c r="X2109" s="87"/>
      <c r="Y2109" s="87"/>
      <c r="Z2109" s="87"/>
      <c r="AA2109" s="87"/>
      <c r="AB2109" s="87"/>
      <c r="AC2109" s="87"/>
      <c r="AD2109" s="87"/>
      <c r="AE2109" s="87"/>
      <c r="AF2109" s="87"/>
      <c r="AG2109" s="87"/>
      <c r="AH2109" s="87"/>
      <c r="AI2109" s="87"/>
      <c r="AJ2109" s="87"/>
      <c r="AK2109" s="87"/>
      <c r="AL2109" s="87"/>
      <c r="AM2109" s="87"/>
      <c r="AN2109" s="87"/>
      <c r="AO2109" s="87"/>
      <c r="AP2109" s="87"/>
      <c r="AQ2109" s="87"/>
      <c r="AR2109" s="87"/>
      <c r="AS2109" s="87"/>
      <c r="AT2109" s="87"/>
      <c r="AU2109" s="87"/>
      <c r="AV2109" s="87"/>
      <c r="AW2109" s="87"/>
      <c r="AX2109" s="87"/>
      <c r="AY2109" s="87"/>
      <c r="AZ2109" s="87"/>
      <c r="BA2109" s="87"/>
      <c r="BB2109" s="87"/>
      <c r="BC2109" s="87"/>
      <c r="BD2109" s="87"/>
      <c r="BE2109" s="87"/>
      <c r="BF2109" s="87"/>
      <c r="BG2109" s="87"/>
      <c r="BH2109" s="87"/>
      <c r="BI2109" s="87"/>
      <c r="BJ2109" s="87"/>
      <c r="BK2109" s="87"/>
      <c r="BL2109" s="87"/>
      <c r="BM2109" s="87"/>
      <c r="BN2109" s="87"/>
      <c r="BO2109" s="87"/>
      <c r="BP2109" s="87"/>
      <c r="BQ2109" s="87"/>
      <c r="BR2109" s="87"/>
      <c r="BS2109" s="63"/>
    </row>
    <row r="2110" spans="4:71" s="64" customFormat="1" ht="9.75" customHeight="1" x14ac:dyDescent="0.3">
      <c r="D2110" s="87"/>
      <c r="E2110" s="87"/>
      <c r="F2110" s="87"/>
      <c r="G2110" s="87"/>
      <c r="H2110" s="87"/>
      <c r="I2110" s="87"/>
      <c r="J2110" s="87"/>
      <c r="K2110" s="87"/>
      <c r="L2110" s="87"/>
      <c r="M2110" s="87"/>
      <c r="N2110" s="87"/>
      <c r="O2110" s="87"/>
      <c r="P2110" s="87"/>
      <c r="Q2110" s="87"/>
      <c r="R2110" s="87"/>
      <c r="S2110" s="87"/>
      <c r="T2110" s="87"/>
      <c r="U2110" s="87"/>
      <c r="V2110" s="87"/>
      <c r="W2110" s="87"/>
      <c r="X2110" s="87"/>
      <c r="Y2110" s="87"/>
      <c r="Z2110" s="87"/>
      <c r="AA2110" s="87"/>
      <c r="AB2110" s="87"/>
      <c r="AC2110" s="87"/>
      <c r="AD2110" s="87"/>
      <c r="AE2110" s="87"/>
      <c r="AF2110" s="87"/>
      <c r="AG2110" s="87"/>
      <c r="AH2110" s="87"/>
      <c r="AI2110" s="87"/>
      <c r="AJ2110" s="87"/>
      <c r="AK2110" s="87"/>
      <c r="AL2110" s="87"/>
      <c r="AM2110" s="87"/>
      <c r="AN2110" s="87"/>
      <c r="AO2110" s="87"/>
      <c r="AP2110" s="87"/>
      <c r="AQ2110" s="87"/>
      <c r="AR2110" s="87"/>
      <c r="AS2110" s="87"/>
      <c r="AT2110" s="87"/>
      <c r="AU2110" s="87"/>
      <c r="AV2110" s="87"/>
      <c r="AW2110" s="87"/>
      <c r="AX2110" s="87"/>
      <c r="AY2110" s="87"/>
      <c r="AZ2110" s="87"/>
      <c r="BA2110" s="87"/>
      <c r="BB2110" s="87"/>
      <c r="BC2110" s="87"/>
      <c r="BD2110" s="87"/>
      <c r="BE2110" s="87"/>
      <c r="BF2110" s="87"/>
      <c r="BG2110" s="87"/>
      <c r="BH2110" s="87"/>
      <c r="BI2110" s="87"/>
      <c r="BJ2110" s="87"/>
      <c r="BK2110" s="87"/>
      <c r="BL2110" s="87"/>
      <c r="BM2110" s="87"/>
      <c r="BN2110" s="87"/>
      <c r="BO2110" s="87"/>
      <c r="BP2110" s="87"/>
      <c r="BQ2110" s="87"/>
      <c r="BR2110" s="87"/>
      <c r="BS2110" s="63"/>
    </row>
    <row r="2111" spans="4:71" s="64" customFormat="1" ht="9.75" customHeight="1" x14ac:dyDescent="0.3">
      <c r="D2111" s="87"/>
      <c r="E2111" s="87"/>
      <c r="F2111" s="87"/>
      <c r="G2111" s="87"/>
      <c r="H2111" s="87"/>
      <c r="I2111" s="87"/>
      <c r="J2111" s="87"/>
      <c r="K2111" s="87"/>
      <c r="L2111" s="87"/>
      <c r="M2111" s="87"/>
      <c r="N2111" s="87"/>
      <c r="O2111" s="87"/>
      <c r="P2111" s="87"/>
      <c r="Q2111" s="87"/>
      <c r="R2111" s="87"/>
      <c r="S2111" s="87"/>
      <c r="T2111" s="87"/>
      <c r="U2111" s="87"/>
      <c r="V2111" s="87"/>
      <c r="W2111" s="87"/>
      <c r="X2111" s="87"/>
      <c r="Y2111" s="87"/>
      <c r="Z2111" s="87"/>
      <c r="AA2111" s="87"/>
      <c r="AB2111" s="87"/>
      <c r="AC2111" s="87"/>
      <c r="AD2111" s="87"/>
      <c r="AE2111" s="87"/>
      <c r="AF2111" s="87"/>
      <c r="AG2111" s="87"/>
      <c r="AH2111" s="87"/>
      <c r="AI2111" s="87"/>
      <c r="AJ2111" s="87"/>
      <c r="AK2111" s="87"/>
      <c r="AL2111" s="87"/>
      <c r="AM2111" s="87"/>
      <c r="AN2111" s="87"/>
      <c r="AO2111" s="87"/>
      <c r="AP2111" s="87"/>
      <c r="AQ2111" s="87"/>
      <c r="AR2111" s="87"/>
      <c r="AS2111" s="87"/>
      <c r="AT2111" s="87"/>
      <c r="AU2111" s="87"/>
      <c r="AV2111" s="87"/>
      <c r="AW2111" s="87"/>
      <c r="AX2111" s="87"/>
      <c r="AY2111" s="87"/>
      <c r="AZ2111" s="87"/>
      <c r="BA2111" s="87"/>
      <c r="BB2111" s="87"/>
      <c r="BC2111" s="87"/>
      <c r="BD2111" s="87"/>
      <c r="BE2111" s="87"/>
      <c r="BF2111" s="87"/>
      <c r="BG2111" s="87"/>
      <c r="BH2111" s="87"/>
      <c r="BI2111" s="87"/>
      <c r="BJ2111" s="87"/>
      <c r="BK2111" s="87"/>
      <c r="BL2111" s="87"/>
      <c r="BM2111" s="87"/>
      <c r="BN2111" s="87"/>
      <c r="BO2111" s="87"/>
      <c r="BP2111" s="87"/>
      <c r="BQ2111" s="87"/>
      <c r="BR2111" s="87"/>
      <c r="BS2111" s="63"/>
    </row>
    <row r="2112" spans="4:71" s="64" customFormat="1" ht="9.75" customHeight="1" x14ac:dyDescent="0.3">
      <c r="D2112" s="87"/>
      <c r="E2112" s="87"/>
      <c r="F2112" s="87"/>
      <c r="G2112" s="87"/>
      <c r="H2112" s="87"/>
      <c r="I2112" s="87"/>
      <c r="J2112" s="87"/>
      <c r="K2112" s="87"/>
      <c r="L2112" s="87"/>
      <c r="M2112" s="87"/>
      <c r="N2112" s="87"/>
      <c r="O2112" s="87"/>
      <c r="P2112" s="87"/>
      <c r="Q2112" s="87"/>
      <c r="R2112" s="87"/>
      <c r="S2112" s="87"/>
      <c r="T2112" s="87"/>
      <c r="U2112" s="87"/>
      <c r="V2112" s="87"/>
      <c r="W2112" s="87"/>
      <c r="X2112" s="87"/>
      <c r="Y2112" s="87"/>
      <c r="Z2112" s="87"/>
      <c r="AA2112" s="87"/>
      <c r="AB2112" s="87"/>
      <c r="AC2112" s="87"/>
      <c r="AD2112" s="87"/>
      <c r="AE2112" s="87"/>
      <c r="AF2112" s="87"/>
      <c r="AG2112" s="87"/>
      <c r="AH2112" s="87"/>
      <c r="AI2112" s="87"/>
      <c r="AJ2112" s="87"/>
      <c r="AK2112" s="87"/>
      <c r="AL2112" s="87"/>
      <c r="AM2112" s="87"/>
      <c r="AN2112" s="87"/>
      <c r="AO2112" s="87"/>
      <c r="AP2112" s="87"/>
      <c r="AQ2112" s="87"/>
      <c r="AR2112" s="87"/>
      <c r="AS2112" s="87"/>
      <c r="AT2112" s="87"/>
      <c r="AU2112" s="87"/>
      <c r="AV2112" s="87"/>
      <c r="AW2112" s="87"/>
      <c r="AX2112" s="87"/>
      <c r="AY2112" s="87"/>
      <c r="AZ2112" s="87"/>
      <c r="BA2112" s="87"/>
      <c r="BB2112" s="87"/>
      <c r="BC2112" s="87"/>
      <c r="BD2112" s="87"/>
      <c r="BE2112" s="87"/>
      <c r="BF2112" s="87"/>
      <c r="BG2112" s="87"/>
      <c r="BH2112" s="87"/>
      <c r="BI2112" s="87"/>
      <c r="BJ2112" s="87"/>
      <c r="BK2112" s="87"/>
      <c r="BL2112" s="87"/>
      <c r="BM2112" s="87"/>
      <c r="BN2112" s="87"/>
      <c r="BO2112" s="87"/>
      <c r="BP2112" s="87"/>
      <c r="BQ2112" s="87"/>
      <c r="BR2112" s="87"/>
      <c r="BS2112" s="63"/>
    </row>
    <row r="2113" spans="4:71" s="64" customFormat="1" ht="9.75" customHeight="1" x14ac:dyDescent="0.3">
      <c r="D2113" s="87"/>
      <c r="E2113" s="87"/>
      <c r="F2113" s="87"/>
      <c r="G2113" s="87"/>
      <c r="H2113" s="87"/>
      <c r="I2113" s="87"/>
      <c r="J2113" s="87"/>
      <c r="K2113" s="87"/>
      <c r="L2113" s="87"/>
      <c r="M2113" s="87"/>
      <c r="N2113" s="87"/>
      <c r="O2113" s="87"/>
      <c r="P2113" s="87"/>
      <c r="Q2113" s="87"/>
      <c r="R2113" s="87"/>
      <c r="S2113" s="87"/>
      <c r="T2113" s="87"/>
      <c r="U2113" s="87"/>
      <c r="V2113" s="87"/>
      <c r="W2113" s="87"/>
      <c r="X2113" s="87"/>
      <c r="Y2113" s="87"/>
      <c r="Z2113" s="87"/>
      <c r="AA2113" s="87"/>
      <c r="AB2113" s="87"/>
      <c r="AC2113" s="87"/>
      <c r="AD2113" s="87"/>
      <c r="AE2113" s="87"/>
      <c r="AF2113" s="87"/>
      <c r="AG2113" s="87"/>
      <c r="AH2113" s="87"/>
      <c r="AI2113" s="87"/>
      <c r="AJ2113" s="87"/>
      <c r="AK2113" s="87"/>
      <c r="AL2113" s="87"/>
      <c r="AM2113" s="87"/>
      <c r="AN2113" s="87"/>
      <c r="AO2113" s="87"/>
      <c r="AP2113" s="87"/>
      <c r="AQ2113" s="87"/>
      <c r="AR2113" s="87"/>
      <c r="AS2113" s="87"/>
      <c r="AT2113" s="87"/>
      <c r="AU2113" s="87"/>
      <c r="AV2113" s="87"/>
      <c r="AW2113" s="87"/>
      <c r="AX2113" s="87"/>
      <c r="AY2113" s="87"/>
      <c r="AZ2113" s="87"/>
      <c r="BA2113" s="87"/>
      <c r="BB2113" s="87"/>
      <c r="BC2113" s="87"/>
      <c r="BD2113" s="87"/>
      <c r="BE2113" s="87"/>
      <c r="BF2113" s="87"/>
      <c r="BG2113" s="87"/>
      <c r="BH2113" s="87"/>
      <c r="BI2113" s="87"/>
      <c r="BJ2113" s="87"/>
      <c r="BK2113" s="87"/>
      <c r="BL2113" s="87"/>
      <c r="BM2113" s="87"/>
      <c r="BN2113" s="87"/>
      <c r="BO2113" s="87"/>
      <c r="BP2113" s="87"/>
      <c r="BQ2113" s="87"/>
      <c r="BR2113" s="87"/>
      <c r="BS2113" s="63"/>
    </row>
    <row r="2114" spans="4:71" s="64" customFormat="1" ht="9.75" customHeight="1" x14ac:dyDescent="0.3">
      <c r="D2114" s="87"/>
      <c r="E2114" s="87"/>
      <c r="F2114" s="87"/>
      <c r="G2114" s="87"/>
      <c r="H2114" s="87"/>
      <c r="I2114" s="87"/>
      <c r="J2114" s="87"/>
      <c r="K2114" s="87"/>
      <c r="L2114" s="87"/>
      <c r="M2114" s="87"/>
      <c r="N2114" s="87"/>
      <c r="O2114" s="87"/>
      <c r="P2114" s="87"/>
      <c r="Q2114" s="87"/>
      <c r="R2114" s="87"/>
      <c r="S2114" s="87"/>
      <c r="T2114" s="87"/>
      <c r="U2114" s="87"/>
      <c r="V2114" s="87"/>
      <c r="W2114" s="87"/>
      <c r="X2114" s="87"/>
      <c r="Y2114" s="87"/>
      <c r="Z2114" s="87"/>
      <c r="AA2114" s="87"/>
      <c r="AB2114" s="87"/>
      <c r="AC2114" s="87"/>
      <c r="AD2114" s="87"/>
      <c r="AE2114" s="87"/>
      <c r="AF2114" s="87"/>
      <c r="AG2114" s="87"/>
      <c r="AH2114" s="87"/>
      <c r="AI2114" s="87"/>
      <c r="AJ2114" s="87"/>
      <c r="AK2114" s="87"/>
      <c r="AL2114" s="87"/>
      <c r="AM2114" s="87"/>
      <c r="AN2114" s="87"/>
      <c r="AO2114" s="87"/>
      <c r="AP2114" s="87"/>
      <c r="AQ2114" s="87"/>
      <c r="AR2114" s="87"/>
      <c r="AS2114" s="87"/>
      <c r="AT2114" s="87"/>
      <c r="AU2114" s="87"/>
      <c r="AV2114" s="87"/>
      <c r="AW2114" s="87"/>
      <c r="AX2114" s="87"/>
      <c r="AY2114" s="87"/>
      <c r="AZ2114" s="87"/>
      <c r="BA2114" s="87"/>
      <c r="BB2114" s="87"/>
      <c r="BC2114" s="87"/>
      <c r="BD2114" s="87"/>
      <c r="BE2114" s="87"/>
      <c r="BF2114" s="87"/>
      <c r="BG2114" s="87"/>
      <c r="BH2114" s="87"/>
      <c r="BI2114" s="87"/>
      <c r="BJ2114" s="87"/>
      <c r="BK2114" s="87"/>
      <c r="BL2114" s="87"/>
      <c r="BM2114" s="87"/>
      <c r="BN2114" s="87"/>
      <c r="BO2114" s="87"/>
      <c r="BP2114" s="87"/>
      <c r="BQ2114" s="87"/>
      <c r="BR2114" s="87"/>
      <c r="BS2114" s="63"/>
    </row>
    <row r="2115" spans="4:71" s="64" customFormat="1" ht="9.75" customHeight="1" x14ac:dyDescent="0.3">
      <c r="D2115" s="87"/>
      <c r="E2115" s="87"/>
      <c r="F2115" s="87"/>
      <c r="G2115" s="87"/>
      <c r="H2115" s="87"/>
      <c r="I2115" s="87"/>
      <c r="J2115" s="87"/>
      <c r="K2115" s="87"/>
      <c r="L2115" s="87"/>
      <c r="M2115" s="87"/>
      <c r="N2115" s="87"/>
      <c r="O2115" s="87"/>
      <c r="P2115" s="87"/>
      <c r="Q2115" s="87"/>
      <c r="R2115" s="87"/>
      <c r="S2115" s="87"/>
      <c r="T2115" s="87"/>
      <c r="U2115" s="87"/>
      <c r="V2115" s="87"/>
      <c r="W2115" s="87"/>
      <c r="X2115" s="87"/>
      <c r="Y2115" s="87"/>
      <c r="Z2115" s="87"/>
      <c r="AA2115" s="87"/>
      <c r="AB2115" s="87"/>
      <c r="AC2115" s="87"/>
      <c r="AD2115" s="87"/>
      <c r="AE2115" s="87"/>
      <c r="AF2115" s="87"/>
      <c r="AG2115" s="87"/>
      <c r="AH2115" s="87"/>
      <c r="AI2115" s="87"/>
      <c r="AJ2115" s="87"/>
      <c r="AK2115" s="87"/>
      <c r="AL2115" s="87"/>
      <c r="AM2115" s="87"/>
      <c r="AN2115" s="87"/>
      <c r="AO2115" s="87"/>
      <c r="AP2115" s="87"/>
      <c r="AQ2115" s="87"/>
      <c r="AR2115" s="87"/>
      <c r="AS2115" s="87"/>
      <c r="AT2115" s="87"/>
      <c r="AU2115" s="87"/>
      <c r="AV2115" s="87"/>
      <c r="AW2115" s="87"/>
      <c r="AX2115" s="87"/>
      <c r="AY2115" s="87"/>
      <c r="AZ2115" s="87"/>
      <c r="BA2115" s="87"/>
      <c r="BB2115" s="87"/>
      <c r="BC2115" s="87"/>
      <c r="BD2115" s="87"/>
      <c r="BE2115" s="87"/>
      <c r="BF2115" s="87"/>
      <c r="BG2115" s="87"/>
      <c r="BH2115" s="87"/>
      <c r="BI2115" s="87"/>
      <c r="BJ2115" s="87"/>
      <c r="BK2115" s="87"/>
      <c r="BL2115" s="87"/>
      <c r="BM2115" s="87"/>
      <c r="BN2115" s="87"/>
      <c r="BO2115" s="87"/>
      <c r="BP2115" s="87"/>
      <c r="BQ2115" s="87"/>
      <c r="BR2115" s="87"/>
      <c r="BS2115" s="63"/>
    </row>
    <row r="2116" spans="4:71" s="64" customFormat="1" ht="9.75" customHeight="1" x14ac:dyDescent="0.3">
      <c r="D2116" s="87"/>
      <c r="E2116" s="87"/>
      <c r="F2116" s="87"/>
      <c r="G2116" s="87"/>
      <c r="H2116" s="87"/>
      <c r="I2116" s="87"/>
      <c r="J2116" s="87"/>
      <c r="K2116" s="87"/>
      <c r="L2116" s="87"/>
      <c r="M2116" s="87"/>
      <c r="N2116" s="87"/>
      <c r="O2116" s="87"/>
      <c r="P2116" s="87"/>
      <c r="Q2116" s="87"/>
      <c r="R2116" s="87"/>
      <c r="S2116" s="87"/>
      <c r="T2116" s="87"/>
      <c r="U2116" s="87"/>
      <c r="V2116" s="87"/>
      <c r="W2116" s="87"/>
      <c r="X2116" s="87"/>
      <c r="Y2116" s="87"/>
      <c r="Z2116" s="87"/>
      <c r="AA2116" s="87"/>
      <c r="AB2116" s="87"/>
      <c r="AC2116" s="87"/>
      <c r="AD2116" s="87"/>
      <c r="AE2116" s="87"/>
      <c r="AF2116" s="87"/>
      <c r="AG2116" s="87"/>
      <c r="AH2116" s="87"/>
      <c r="AI2116" s="87"/>
      <c r="AJ2116" s="87"/>
      <c r="AK2116" s="87"/>
      <c r="AL2116" s="87"/>
      <c r="AM2116" s="87"/>
      <c r="AN2116" s="87"/>
      <c r="AO2116" s="87"/>
      <c r="AP2116" s="87"/>
      <c r="AQ2116" s="87"/>
      <c r="AR2116" s="87"/>
      <c r="AS2116" s="87"/>
      <c r="AT2116" s="87"/>
      <c r="AU2116" s="87"/>
      <c r="AV2116" s="87"/>
      <c r="AW2116" s="87"/>
      <c r="AX2116" s="87"/>
      <c r="AY2116" s="87"/>
      <c r="AZ2116" s="87"/>
      <c r="BA2116" s="87"/>
      <c r="BB2116" s="87"/>
      <c r="BC2116" s="87"/>
      <c r="BD2116" s="87"/>
      <c r="BE2116" s="87"/>
      <c r="BF2116" s="87"/>
      <c r="BG2116" s="87"/>
      <c r="BH2116" s="87"/>
      <c r="BI2116" s="87"/>
      <c r="BJ2116" s="87"/>
      <c r="BK2116" s="87"/>
      <c r="BL2116" s="87"/>
      <c r="BM2116" s="87"/>
      <c r="BN2116" s="87"/>
      <c r="BO2116" s="87"/>
      <c r="BP2116" s="87"/>
      <c r="BQ2116" s="87"/>
      <c r="BR2116" s="87"/>
      <c r="BS2116" s="63"/>
    </row>
    <row r="2117" spans="4:71" s="64" customFormat="1" ht="9.75" customHeight="1" x14ac:dyDescent="0.3">
      <c r="D2117" s="87"/>
      <c r="E2117" s="87"/>
      <c r="F2117" s="87"/>
      <c r="G2117" s="87"/>
      <c r="H2117" s="87"/>
      <c r="I2117" s="87"/>
      <c r="J2117" s="87"/>
      <c r="K2117" s="87"/>
      <c r="L2117" s="87"/>
      <c r="M2117" s="87"/>
      <c r="N2117" s="87"/>
      <c r="O2117" s="87"/>
      <c r="P2117" s="87"/>
      <c r="Q2117" s="87"/>
      <c r="R2117" s="87"/>
      <c r="S2117" s="87"/>
      <c r="T2117" s="87"/>
      <c r="U2117" s="87"/>
      <c r="V2117" s="87"/>
      <c r="W2117" s="87"/>
      <c r="X2117" s="87"/>
      <c r="Y2117" s="87"/>
      <c r="Z2117" s="87"/>
      <c r="AA2117" s="87"/>
      <c r="AB2117" s="87"/>
      <c r="AC2117" s="87"/>
      <c r="AD2117" s="87"/>
      <c r="AE2117" s="87"/>
      <c r="AF2117" s="87"/>
      <c r="AG2117" s="87"/>
      <c r="AH2117" s="87"/>
      <c r="AI2117" s="87"/>
      <c r="AJ2117" s="87"/>
      <c r="AK2117" s="87"/>
      <c r="AL2117" s="87"/>
      <c r="AM2117" s="87"/>
      <c r="AN2117" s="87"/>
      <c r="AO2117" s="87"/>
      <c r="AP2117" s="87"/>
      <c r="AQ2117" s="87"/>
      <c r="AR2117" s="87"/>
      <c r="AS2117" s="87"/>
      <c r="AT2117" s="87"/>
      <c r="AU2117" s="87"/>
      <c r="AV2117" s="87"/>
      <c r="AW2117" s="87"/>
      <c r="AX2117" s="87"/>
      <c r="AY2117" s="87"/>
      <c r="AZ2117" s="87"/>
      <c r="BA2117" s="87"/>
      <c r="BB2117" s="87"/>
      <c r="BC2117" s="87"/>
      <c r="BD2117" s="87"/>
      <c r="BE2117" s="87"/>
      <c r="BF2117" s="87"/>
      <c r="BG2117" s="87"/>
      <c r="BH2117" s="87"/>
      <c r="BI2117" s="87"/>
      <c r="BJ2117" s="87"/>
      <c r="BK2117" s="87"/>
      <c r="BL2117" s="87"/>
      <c r="BM2117" s="87"/>
      <c r="BN2117" s="87"/>
      <c r="BO2117" s="87"/>
      <c r="BP2117" s="87"/>
      <c r="BQ2117" s="87"/>
      <c r="BR2117" s="87"/>
      <c r="BS2117" s="63"/>
    </row>
    <row r="2118" spans="4:71" s="64" customFormat="1" ht="9.75" customHeight="1" x14ac:dyDescent="0.3">
      <c r="D2118" s="87"/>
      <c r="E2118" s="87"/>
      <c r="F2118" s="87"/>
      <c r="G2118" s="87"/>
      <c r="H2118" s="87"/>
      <c r="I2118" s="87"/>
      <c r="J2118" s="87"/>
      <c r="K2118" s="87"/>
      <c r="L2118" s="87"/>
      <c r="M2118" s="87"/>
      <c r="N2118" s="87"/>
      <c r="O2118" s="87"/>
      <c r="P2118" s="87"/>
      <c r="Q2118" s="87"/>
      <c r="R2118" s="87"/>
      <c r="S2118" s="87"/>
      <c r="T2118" s="87"/>
      <c r="U2118" s="87"/>
      <c r="V2118" s="87"/>
      <c r="W2118" s="87"/>
      <c r="X2118" s="87"/>
      <c r="Y2118" s="87"/>
      <c r="Z2118" s="87"/>
      <c r="AA2118" s="87"/>
      <c r="AB2118" s="87"/>
      <c r="AC2118" s="87"/>
      <c r="AD2118" s="87"/>
      <c r="AE2118" s="87"/>
      <c r="AF2118" s="87"/>
      <c r="AG2118" s="87"/>
      <c r="AH2118" s="87"/>
      <c r="AI2118" s="87"/>
      <c r="AJ2118" s="87"/>
      <c r="AK2118" s="87"/>
      <c r="AL2118" s="87"/>
      <c r="AM2118" s="87"/>
      <c r="AN2118" s="87"/>
      <c r="AO2118" s="87"/>
      <c r="AP2118" s="87"/>
      <c r="AQ2118" s="87"/>
      <c r="AR2118" s="87"/>
      <c r="AS2118" s="87"/>
      <c r="AT2118" s="87"/>
      <c r="AU2118" s="87"/>
      <c r="AV2118" s="87"/>
      <c r="AW2118" s="87"/>
      <c r="AX2118" s="87"/>
      <c r="AY2118" s="87"/>
      <c r="AZ2118" s="87"/>
      <c r="BA2118" s="87"/>
      <c r="BB2118" s="87"/>
      <c r="BC2118" s="87"/>
      <c r="BD2118" s="87"/>
      <c r="BE2118" s="87"/>
      <c r="BF2118" s="87"/>
      <c r="BG2118" s="87"/>
      <c r="BH2118" s="87"/>
      <c r="BI2118" s="87"/>
      <c r="BJ2118" s="87"/>
      <c r="BK2118" s="87"/>
      <c r="BL2118" s="87"/>
      <c r="BM2118" s="87"/>
      <c r="BN2118" s="87"/>
      <c r="BO2118" s="87"/>
      <c r="BP2118" s="87"/>
      <c r="BQ2118" s="87"/>
      <c r="BR2118" s="87"/>
      <c r="BS2118" s="63"/>
    </row>
    <row r="2119" spans="4:71" s="64" customFormat="1" ht="9.75" customHeight="1" x14ac:dyDescent="0.3">
      <c r="D2119" s="87"/>
      <c r="E2119" s="87"/>
      <c r="F2119" s="87"/>
      <c r="G2119" s="87"/>
      <c r="H2119" s="87"/>
      <c r="I2119" s="87"/>
      <c r="J2119" s="87"/>
      <c r="K2119" s="87"/>
      <c r="L2119" s="87"/>
      <c r="M2119" s="87"/>
      <c r="N2119" s="87"/>
      <c r="O2119" s="87"/>
      <c r="P2119" s="87"/>
      <c r="Q2119" s="87"/>
      <c r="R2119" s="87"/>
      <c r="S2119" s="87"/>
      <c r="T2119" s="87"/>
      <c r="U2119" s="87"/>
      <c r="V2119" s="87"/>
      <c r="W2119" s="87"/>
      <c r="X2119" s="87"/>
      <c r="Y2119" s="87"/>
      <c r="Z2119" s="87"/>
      <c r="AA2119" s="87"/>
      <c r="AB2119" s="87"/>
      <c r="AC2119" s="87"/>
      <c r="AD2119" s="87"/>
      <c r="AE2119" s="87"/>
      <c r="AF2119" s="87"/>
      <c r="AG2119" s="87"/>
      <c r="AH2119" s="87"/>
      <c r="AI2119" s="87"/>
      <c r="AJ2119" s="87"/>
      <c r="AK2119" s="87"/>
      <c r="AL2119" s="87"/>
      <c r="AM2119" s="87"/>
      <c r="AN2119" s="87"/>
      <c r="AO2119" s="87"/>
      <c r="AP2119" s="87"/>
      <c r="AQ2119" s="87"/>
      <c r="AR2119" s="87"/>
      <c r="AS2119" s="87"/>
      <c r="AT2119" s="87"/>
      <c r="AU2119" s="87"/>
      <c r="AV2119" s="87"/>
      <c r="AW2119" s="87"/>
      <c r="AX2119" s="87"/>
      <c r="AY2119" s="87"/>
      <c r="AZ2119" s="87"/>
      <c r="BA2119" s="87"/>
      <c r="BB2119" s="87"/>
      <c r="BC2119" s="87"/>
      <c r="BD2119" s="87"/>
      <c r="BE2119" s="87"/>
      <c r="BF2119" s="87"/>
      <c r="BG2119" s="87"/>
      <c r="BH2119" s="87"/>
      <c r="BI2119" s="87"/>
      <c r="BJ2119" s="87"/>
      <c r="BK2119" s="87"/>
      <c r="BL2119" s="87"/>
      <c r="BM2119" s="87"/>
      <c r="BN2119" s="87"/>
      <c r="BO2119" s="87"/>
      <c r="BP2119" s="87"/>
      <c r="BQ2119" s="87"/>
      <c r="BR2119" s="87"/>
      <c r="BS2119" s="63"/>
    </row>
    <row r="2120" spans="4:71" s="64" customFormat="1" ht="9.75" customHeight="1" x14ac:dyDescent="0.3">
      <c r="D2120" s="87"/>
      <c r="E2120" s="87"/>
      <c r="F2120" s="87"/>
      <c r="G2120" s="87"/>
      <c r="H2120" s="87"/>
      <c r="I2120" s="87"/>
      <c r="J2120" s="87"/>
      <c r="K2120" s="87"/>
      <c r="L2120" s="87"/>
      <c r="M2120" s="87"/>
      <c r="N2120" s="87"/>
      <c r="O2120" s="87"/>
      <c r="P2120" s="87"/>
      <c r="Q2120" s="87"/>
      <c r="R2120" s="87"/>
      <c r="S2120" s="87"/>
      <c r="T2120" s="87"/>
      <c r="U2120" s="87"/>
      <c r="V2120" s="87"/>
      <c r="W2120" s="87"/>
      <c r="X2120" s="87"/>
      <c r="Y2120" s="87"/>
      <c r="Z2120" s="87"/>
      <c r="AA2120" s="87"/>
      <c r="AB2120" s="87"/>
      <c r="AC2120" s="87"/>
      <c r="AD2120" s="87"/>
      <c r="AE2120" s="87"/>
      <c r="AF2120" s="87"/>
      <c r="AG2120" s="87"/>
      <c r="AH2120" s="87"/>
      <c r="AI2120" s="87"/>
      <c r="AJ2120" s="87"/>
      <c r="AK2120" s="87"/>
      <c r="AL2120" s="87"/>
      <c r="AM2120" s="87"/>
      <c r="AN2120" s="87"/>
      <c r="AO2120" s="87"/>
      <c r="AP2120" s="87"/>
      <c r="AQ2120" s="87"/>
      <c r="AR2120" s="87"/>
      <c r="AS2120" s="87"/>
      <c r="AT2120" s="87"/>
      <c r="AU2120" s="87"/>
      <c r="AV2120" s="87"/>
      <c r="AW2120" s="87"/>
      <c r="AX2120" s="87"/>
      <c r="AY2120" s="87"/>
      <c r="AZ2120" s="87"/>
      <c r="BA2120" s="87"/>
      <c r="BB2120" s="87"/>
      <c r="BC2120" s="87"/>
      <c r="BD2120" s="87"/>
      <c r="BE2120" s="87"/>
      <c r="BF2120" s="87"/>
      <c r="BG2120" s="87"/>
      <c r="BH2120" s="87"/>
      <c r="BI2120" s="87"/>
      <c r="BJ2120" s="87"/>
      <c r="BK2120" s="87"/>
      <c r="BL2120" s="87"/>
      <c r="BM2120" s="87"/>
      <c r="BN2120" s="87"/>
      <c r="BO2120" s="87"/>
      <c r="BP2120" s="87"/>
      <c r="BQ2120" s="87"/>
      <c r="BR2120" s="87"/>
      <c r="BS2120" s="63"/>
    </row>
    <row r="2121" spans="4:71" s="64" customFormat="1" ht="9.75" customHeight="1" x14ac:dyDescent="0.3">
      <c r="D2121" s="87"/>
      <c r="E2121" s="87"/>
      <c r="F2121" s="87"/>
      <c r="G2121" s="87"/>
      <c r="H2121" s="87"/>
      <c r="I2121" s="87"/>
      <c r="J2121" s="87"/>
      <c r="K2121" s="87"/>
      <c r="L2121" s="87"/>
      <c r="M2121" s="87"/>
      <c r="N2121" s="87"/>
      <c r="O2121" s="87"/>
      <c r="P2121" s="87"/>
      <c r="Q2121" s="87"/>
      <c r="R2121" s="87"/>
      <c r="S2121" s="87"/>
      <c r="T2121" s="87"/>
      <c r="U2121" s="87"/>
      <c r="V2121" s="87"/>
      <c r="W2121" s="87"/>
      <c r="X2121" s="87"/>
      <c r="Y2121" s="87"/>
      <c r="Z2121" s="87"/>
      <c r="AA2121" s="87"/>
      <c r="AB2121" s="87"/>
      <c r="AC2121" s="87"/>
      <c r="AD2121" s="87"/>
      <c r="AE2121" s="87"/>
      <c r="AF2121" s="87"/>
      <c r="AG2121" s="87"/>
      <c r="AH2121" s="87"/>
      <c r="AI2121" s="87"/>
      <c r="AJ2121" s="87"/>
      <c r="AK2121" s="87"/>
      <c r="AL2121" s="87"/>
      <c r="AM2121" s="87"/>
      <c r="AN2121" s="87"/>
      <c r="AO2121" s="87"/>
      <c r="AP2121" s="87"/>
      <c r="AQ2121" s="87"/>
      <c r="AR2121" s="87"/>
      <c r="AS2121" s="87"/>
      <c r="AT2121" s="87"/>
      <c r="AU2121" s="87"/>
      <c r="AV2121" s="87"/>
      <c r="AW2121" s="87"/>
      <c r="AX2121" s="87"/>
      <c r="AY2121" s="87"/>
      <c r="AZ2121" s="87"/>
      <c r="BA2121" s="87"/>
      <c r="BB2121" s="87"/>
      <c r="BC2121" s="87"/>
      <c r="BD2121" s="87"/>
      <c r="BE2121" s="87"/>
      <c r="BF2121" s="87"/>
      <c r="BG2121" s="87"/>
      <c r="BH2121" s="87"/>
      <c r="BI2121" s="87"/>
      <c r="BJ2121" s="87"/>
      <c r="BK2121" s="87"/>
      <c r="BL2121" s="87"/>
      <c r="BM2121" s="87"/>
      <c r="BN2121" s="87"/>
      <c r="BO2121" s="87"/>
      <c r="BP2121" s="87"/>
      <c r="BQ2121" s="87"/>
      <c r="BR2121" s="87"/>
      <c r="BS2121" s="63"/>
    </row>
    <row r="2122" spans="4:71" s="64" customFormat="1" ht="9.75" customHeight="1" x14ac:dyDescent="0.3">
      <c r="D2122" s="87"/>
      <c r="E2122" s="87"/>
      <c r="F2122" s="87"/>
      <c r="G2122" s="87"/>
      <c r="H2122" s="87"/>
      <c r="I2122" s="87"/>
      <c r="J2122" s="87"/>
      <c r="K2122" s="87"/>
      <c r="L2122" s="87"/>
      <c r="M2122" s="87"/>
      <c r="N2122" s="87"/>
      <c r="O2122" s="87"/>
      <c r="P2122" s="87"/>
      <c r="Q2122" s="87"/>
      <c r="R2122" s="87"/>
      <c r="S2122" s="87"/>
      <c r="T2122" s="87"/>
      <c r="U2122" s="87"/>
      <c r="V2122" s="87"/>
      <c r="W2122" s="87"/>
      <c r="X2122" s="87"/>
      <c r="Y2122" s="87"/>
      <c r="Z2122" s="87"/>
      <c r="AA2122" s="87"/>
      <c r="AB2122" s="87"/>
      <c r="AC2122" s="87"/>
      <c r="AD2122" s="87"/>
      <c r="AE2122" s="87"/>
      <c r="AF2122" s="87"/>
      <c r="AG2122" s="87"/>
      <c r="AH2122" s="87"/>
      <c r="AI2122" s="87"/>
      <c r="AJ2122" s="87"/>
      <c r="AK2122" s="87"/>
      <c r="AL2122" s="87"/>
      <c r="AM2122" s="87"/>
      <c r="AN2122" s="87"/>
      <c r="AO2122" s="87"/>
      <c r="AP2122" s="87"/>
      <c r="AQ2122" s="87"/>
      <c r="AR2122" s="87"/>
      <c r="AS2122" s="87"/>
      <c r="AT2122" s="87"/>
      <c r="AU2122" s="87"/>
      <c r="AV2122" s="87"/>
      <c r="AW2122" s="87"/>
      <c r="AX2122" s="87"/>
      <c r="AY2122" s="87"/>
      <c r="AZ2122" s="87"/>
      <c r="BA2122" s="87"/>
      <c r="BB2122" s="87"/>
      <c r="BC2122" s="87"/>
      <c r="BD2122" s="87"/>
      <c r="BE2122" s="87"/>
      <c r="BF2122" s="87"/>
      <c r="BG2122" s="87"/>
      <c r="BH2122" s="87"/>
      <c r="BI2122" s="87"/>
      <c r="BJ2122" s="87"/>
      <c r="BK2122" s="87"/>
      <c r="BL2122" s="87"/>
      <c r="BM2122" s="87"/>
      <c r="BN2122" s="87"/>
      <c r="BO2122" s="87"/>
      <c r="BP2122" s="87"/>
      <c r="BQ2122" s="87"/>
      <c r="BR2122" s="87"/>
      <c r="BS2122" s="63"/>
    </row>
    <row r="2123" spans="4:71" s="64" customFormat="1" ht="9.75" customHeight="1" x14ac:dyDescent="0.3">
      <c r="D2123" s="87"/>
      <c r="E2123" s="87"/>
      <c r="F2123" s="87"/>
      <c r="G2123" s="87"/>
      <c r="H2123" s="87"/>
      <c r="I2123" s="87"/>
      <c r="J2123" s="87"/>
      <c r="K2123" s="87"/>
      <c r="L2123" s="87"/>
      <c r="M2123" s="87"/>
      <c r="N2123" s="87"/>
      <c r="O2123" s="87"/>
      <c r="P2123" s="87"/>
      <c r="Q2123" s="87"/>
      <c r="R2123" s="87"/>
      <c r="S2123" s="87"/>
      <c r="T2123" s="87"/>
      <c r="U2123" s="87"/>
      <c r="V2123" s="87"/>
      <c r="W2123" s="87"/>
      <c r="X2123" s="87"/>
      <c r="Y2123" s="87"/>
      <c r="Z2123" s="87"/>
      <c r="AA2123" s="87"/>
      <c r="AB2123" s="87"/>
      <c r="AC2123" s="87"/>
      <c r="AD2123" s="87"/>
      <c r="AE2123" s="87"/>
      <c r="AF2123" s="87"/>
      <c r="AG2123" s="87"/>
      <c r="AH2123" s="87"/>
      <c r="AI2123" s="87"/>
      <c r="AJ2123" s="87"/>
      <c r="AK2123" s="87"/>
      <c r="AL2123" s="87"/>
      <c r="AM2123" s="87"/>
      <c r="AN2123" s="87"/>
      <c r="AO2123" s="87"/>
      <c r="AP2123" s="87"/>
      <c r="AQ2123" s="87"/>
      <c r="AR2123" s="87"/>
      <c r="AS2123" s="87"/>
      <c r="AT2123" s="87"/>
      <c r="AU2123" s="87"/>
      <c r="AV2123" s="87"/>
      <c r="AW2123" s="87"/>
      <c r="AX2123" s="87"/>
      <c r="AY2123" s="87"/>
      <c r="AZ2123" s="87"/>
      <c r="BA2123" s="87"/>
      <c r="BB2123" s="87"/>
      <c r="BC2123" s="87"/>
      <c r="BD2123" s="87"/>
      <c r="BE2123" s="87"/>
      <c r="BF2123" s="87"/>
      <c r="BG2123" s="87"/>
      <c r="BH2123" s="87"/>
      <c r="BI2123" s="87"/>
      <c r="BJ2123" s="87"/>
      <c r="BK2123" s="87"/>
      <c r="BL2123" s="87"/>
      <c r="BM2123" s="87"/>
      <c r="BN2123" s="87"/>
      <c r="BO2123" s="87"/>
      <c r="BP2123" s="87"/>
      <c r="BQ2123" s="87"/>
      <c r="BR2123" s="87"/>
      <c r="BS2123" s="63"/>
    </row>
    <row r="2124" spans="4:71" s="64" customFormat="1" ht="9.75" customHeight="1" x14ac:dyDescent="0.3">
      <c r="D2124" s="87"/>
      <c r="E2124" s="87"/>
      <c r="F2124" s="87"/>
      <c r="G2124" s="87"/>
      <c r="H2124" s="87"/>
      <c r="I2124" s="87"/>
      <c r="J2124" s="87"/>
      <c r="K2124" s="87"/>
      <c r="L2124" s="87"/>
      <c r="M2124" s="87"/>
      <c r="N2124" s="87"/>
      <c r="O2124" s="87"/>
      <c r="P2124" s="87"/>
      <c r="Q2124" s="87"/>
      <c r="R2124" s="87"/>
      <c r="S2124" s="87"/>
      <c r="T2124" s="87"/>
      <c r="U2124" s="87"/>
      <c r="V2124" s="87"/>
      <c r="W2124" s="87"/>
      <c r="X2124" s="87"/>
      <c r="Y2124" s="87"/>
      <c r="Z2124" s="87"/>
      <c r="AA2124" s="87"/>
      <c r="AB2124" s="87"/>
      <c r="AC2124" s="87"/>
      <c r="AD2124" s="87"/>
      <c r="AE2124" s="87"/>
      <c r="AF2124" s="87"/>
      <c r="AG2124" s="87"/>
      <c r="AH2124" s="87"/>
      <c r="AI2124" s="87"/>
      <c r="AJ2124" s="87"/>
      <c r="AK2124" s="87"/>
      <c r="AL2124" s="87"/>
      <c r="AM2124" s="87"/>
      <c r="AN2124" s="87"/>
      <c r="AO2124" s="87"/>
      <c r="AP2124" s="87"/>
      <c r="AQ2124" s="87"/>
      <c r="AR2124" s="87"/>
      <c r="AS2124" s="87"/>
      <c r="AT2124" s="87"/>
      <c r="AU2124" s="87"/>
      <c r="AV2124" s="87"/>
      <c r="AW2124" s="87"/>
      <c r="AX2124" s="87"/>
      <c r="AY2124" s="87"/>
      <c r="AZ2124" s="87"/>
      <c r="BA2124" s="87"/>
      <c r="BB2124" s="87"/>
      <c r="BC2124" s="87"/>
      <c r="BD2124" s="87"/>
      <c r="BE2124" s="87"/>
      <c r="BF2124" s="87"/>
      <c r="BG2124" s="87"/>
      <c r="BH2124" s="87"/>
      <c r="BI2124" s="87"/>
      <c r="BJ2124" s="87"/>
      <c r="BK2124" s="87"/>
      <c r="BL2124" s="87"/>
      <c r="BM2124" s="87"/>
      <c r="BN2124" s="87"/>
      <c r="BO2124" s="87"/>
      <c r="BP2124" s="87"/>
      <c r="BQ2124" s="87"/>
      <c r="BR2124" s="87"/>
      <c r="BS2124" s="63"/>
    </row>
    <row r="2125" spans="4:71" s="64" customFormat="1" ht="9.75" customHeight="1" x14ac:dyDescent="0.3">
      <c r="D2125" s="87"/>
      <c r="E2125" s="87"/>
      <c r="F2125" s="87"/>
      <c r="G2125" s="87"/>
      <c r="H2125" s="87"/>
      <c r="I2125" s="87"/>
      <c r="J2125" s="87"/>
      <c r="K2125" s="87"/>
      <c r="L2125" s="87"/>
      <c r="M2125" s="87"/>
      <c r="N2125" s="87"/>
      <c r="O2125" s="87"/>
      <c r="P2125" s="87"/>
      <c r="Q2125" s="87"/>
      <c r="R2125" s="87"/>
      <c r="S2125" s="87"/>
      <c r="T2125" s="87"/>
      <c r="U2125" s="87"/>
      <c r="V2125" s="87"/>
      <c r="W2125" s="87"/>
      <c r="X2125" s="87"/>
      <c r="Y2125" s="87"/>
      <c r="Z2125" s="87"/>
      <c r="AA2125" s="87"/>
      <c r="AB2125" s="87"/>
      <c r="AC2125" s="87"/>
      <c r="AD2125" s="87"/>
      <c r="AE2125" s="87"/>
      <c r="AF2125" s="87"/>
      <c r="AG2125" s="87"/>
      <c r="AH2125" s="87"/>
      <c r="AI2125" s="87"/>
      <c r="AJ2125" s="87"/>
      <c r="AK2125" s="87"/>
      <c r="AL2125" s="87"/>
      <c r="AM2125" s="87"/>
      <c r="AN2125" s="87"/>
      <c r="AO2125" s="87"/>
      <c r="AP2125" s="87"/>
      <c r="AQ2125" s="87"/>
      <c r="AR2125" s="87"/>
      <c r="AS2125" s="87"/>
      <c r="AT2125" s="87"/>
      <c r="AU2125" s="87"/>
      <c r="AV2125" s="87"/>
      <c r="AW2125" s="87"/>
      <c r="AX2125" s="87"/>
      <c r="AY2125" s="87"/>
      <c r="AZ2125" s="87"/>
      <c r="BA2125" s="87"/>
      <c r="BB2125" s="87"/>
      <c r="BC2125" s="87"/>
      <c r="BD2125" s="87"/>
      <c r="BE2125" s="87"/>
      <c r="BF2125" s="87"/>
      <c r="BG2125" s="87"/>
      <c r="BH2125" s="87"/>
      <c r="BI2125" s="87"/>
      <c r="BJ2125" s="87"/>
      <c r="BK2125" s="87"/>
      <c r="BL2125" s="87"/>
      <c r="BM2125" s="87"/>
      <c r="BN2125" s="87"/>
      <c r="BO2125" s="87"/>
      <c r="BP2125" s="87"/>
      <c r="BQ2125" s="87"/>
      <c r="BR2125" s="87"/>
      <c r="BS2125" s="63"/>
    </row>
    <row r="2126" spans="4:71" s="64" customFormat="1" ht="9.75" customHeight="1" x14ac:dyDescent="0.3">
      <c r="D2126" s="87"/>
      <c r="E2126" s="87"/>
      <c r="F2126" s="87"/>
      <c r="G2126" s="87"/>
      <c r="H2126" s="87"/>
      <c r="I2126" s="87"/>
      <c r="J2126" s="87"/>
      <c r="K2126" s="87"/>
      <c r="L2126" s="87"/>
      <c r="M2126" s="87"/>
      <c r="N2126" s="87"/>
      <c r="O2126" s="87"/>
      <c r="P2126" s="87"/>
      <c r="Q2126" s="87"/>
      <c r="R2126" s="87"/>
      <c r="S2126" s="87"/>
      <c r="T2126" s="87"/>
      <c r="U2126" s="87"/>
      <c r="V2126" s="87"/>
      <c r="W2126" s="87"/>
      <c r="X2126" s="87"/>
      <c r="Y2126" s="87"/>
      <c r="Z2126" s="87"/>
      <c r="AA2126" s="87"/>
      <c r="AB2126" s="87"/>
      <c r="AC2126" s="87"/>
      <c r="AD2126" s="87"/>
      <c r="AE2126" s="87"/>
      <c r="AF2126" s="87"/>
      <c r="AG2126" s="87"/>
      <c r="AH2126" s="87"/>
      <c r="AI2126" s="87"/>
      <c r="AJ2126" s="87"/>
      <c r="AK2126" s="87"/>
      <c r="AL2126" s="87"/>
      <c r="AM2126" s="87"/>
      <c r="AN2126" s="87"/>
      <c r="AO2126" s="87"/>
      <c r="AP2126" s="87"/>
      <c r="AQ2126" s="87"/>
      <c r="AR2126" s="87"/>
      <c r="AS2126" s="87"/>
      <c r="AT2126" s="87"/>
      <c r="AU2126" s="87"/>
      <c r="AV2126" s="87"/>
      <c r="AW2126" s="87"/>
      <c r="AX2126" s="87"/>
      <c r="AY2126" s="87"/>
      <c r="AZ2126" s="87"/>
      <c r="BA2126" s="87"/>
      <c r="BB2126" s="87"/>
      <c r="BC2126" s="87"/>
      <c r="BD2126" s="87"/>
      <c r="BE2126" s="87"/>
      <c r="BF2126" s="87"/>
      <c r="BG2126" s="87"/>
      <c r="BH2126" s="87"/>
      <c r="BI2126" s="87"/>
      <c r="BJ2126" s="87"/>
      <c r="BK2126" s="87"/>
      <c r="BL2126" s="87"/>
      <c r="BM2126" s="87"/>
      <c r="BN2126" s="87"/>
      <c r="BO2126" s="87"/>
      <c r="BP2126" s="87"/>
      <c r="BQ2126" s="87"/>
      <c r="BR2126" s="87"/>
      <c r="BS2126" s="63"/>
    </row>
    <row r="2127" spans="4:71" s="64" customFormat="1" ht="9.75" customHeight="1" x14ac:dyDescent="0.3">
      <c r="D2127" s="87"/>
      <c r="E2127" s="87"/>
      <c r="F2127" s="87"/>
      <c r="G2127" s="87"/>
      <c r="H2127" s="87"/>
      <c r="I2127" s="87"/>
      <c r="J2127" s="87"/>
      <c r="K2127" s="87"/>
      <c r="L2127" s="87"/>
      <c r="M2127" s="87"/>
      <c r="N2127" s="87"/>
      <c r="O2127" s="87"/>
      <c r="P2127" s="87"/>
      <c r="Q2127" s="87"/>
      <c r="R2127" s="87"/>
      <c r="S2127" s="87"/>
      <c r="T2127" s="87"/>
      <c r="U2127" s="87"/>
      <c r="V2127" s="87"/>
      <c r="W2127" s="87"/>
      <c r="X2127" s="87"/>
      <c r="Y2127" s="87"/>
      <c r="Z2127" s="87"/>
      <c r="AA2127" s="87"/>
      <c r="AB2127" s="87"/>
      <c r="AC2127" s="87"/>
      <c r="AD2127" s="87"/>
      <c r="AE2127" s="87"/>
      <c r="AF2127" s="87"/>
      <c r="AG2127" s="87"/>
      <c r="AH2127" s="87"/>
      <c r="AI2127" s="87"/>
      <c r="AJ2127" s="87"/>
      <c r="AK2127" s="87"/>
      <c r="AL2127" s="87"/>
      <c r="AM2127" s="87"/>
      <c r="AN2127" s="87"/>
      <c r="AO2127" s="87"/>
      <c r="AP2127" s="87"/>
      <c r="AQ2127" s="87"/>
      <c r="AR2127" s="87"/>
      <c r="AS2127" s="87"/>
      <c r="AT2127" s="87"/>
      <c r="AU2127" s="87"/>
      <c r="AV2127" s="87"/>
      <c r="AW2127" s="87"/>
      <c r="AX2127" s="87"/>
      <c r="AY2127" s="87"/>
      <c r="AZ2127" s="87"/>
      <c r="BA2127" s="87"/>
      <c r="BB2127" s="87"/>
      <c r="BC2127" s="87"/>
      <c r="BD2127" s="87"/>
      <c r="BE2127" s="87"/>
      <c r="BF2127" s="87"/>
      <c r="BG2127" s="87"/>
      <c r="BH2127" s="87"/>
      <c r="BI2127" s="87"/>
      <c r="BJ2127" s="87"/>
      <c r="BK2127" s="87"/>
      <c r="BL2127" s="87"/>
      <c r="BM2127" s="87"/>
      <c r="BN2127" s="87"/>
      <c r="BO2127" s="87"/>
      <c r="BP2127" s="87"/>
      <c r="BQ2127" s="87"/>
      <c r="BR2127" s="87"/>
      <c r="BS2127" s="63"/>
    </row>
    <row r="2128" spans="4:71" s="64" customFormat="1" ht="9.75" customHeight="1" x14ac:dyDescent="0.3">
      <c r="D2128" s="87"/>
      <c r="E2128" s="87"/>
      <c r="F2128" s="87"/>
      <c r="G2128" s="87"/>
      <c r="H2128" s="87"/>
      <c r="I2128" s="87"/>
      <c r="J2128" s="87"/>
      <c r="K2128" s="87"/>
      <c r="L2128" s="87"/>
      <c r="M2128" s="87"/>
      <c r="N2128" s="87"/>
      <c r="O2128" s="87"/>
      <c r="P2128" s="87"/>
      <c r="Q2128" s="87"/>
      <c r="R2128" s="87"/>
      <c r="S2128" s="87"/>
      <c r="T2128" s="87"/>
      <c r="U2128" s="87"/>
      <c r="V2128" s="87"/>
      <c r="W2128" s="87"/>
      <c r="X2128" s="87"/>
      <c r="Y2128" s="87"/>
      <c r="Z2128" s="87"/>
      <c r="AA2128" s="87"/>
      <c r="AB2128" s="87"/>
      <c r="AC2128" s="87"/>
      <c r="AD2128" s="87"/>
      <c r="AE2128" s="87"/>
      <c r="AF2128" s="87"/>
      <c r="AG2128" s="87"/>
      <c r="AH2128" s="87"/>
      <c r="AI2128" s="87"/>
      <c r="AJ2128" s="87"/>
      <c r="AK2128" s="87"/>
      <c r="AL2128" s="87"/>
      <c r="AM2128" s="87"/>
      <c r="AN2128" s="87"/>
      <c r="AO2128" s="87"/>
      <c r="AP2128" s="87"/>
      <c r="AQ2128" s="87"/>
      <c r="AR2128" s="87"/>
      <c r="AS2128" s="87"/>
      <c r="AT2128" s="87"/>
      <c r="AU2128" s="87"/>
      <c r="AV2128" s="87"/>
      <c r="AW2128" s="87"/>
      <c r="AX2128" s="87"/>
      <c r="AY2128" s="87"/>
      <c r="AZ2128" s="87"/>
      <c r="BA2128" s="87"/>
      <c r="BB2128" s="87"/>
      <c r="BC2128" s="87"/>
      <c r="BD2128" s="87"/>
      <c r="BE2128" s="87"/>
      <c r="BF2128" s="87"/>
      <c r="BG2128" s="87"/>
      <c r="BH2128" s="87"/>
      <c r="BI2128" s="87"/>
      <c r="BJ2128" s="87"/>
      <c r="BK2128" s="87"/>
      <c r="BL2128" s="87"/>
      <c r="BM2128" s="87"/>
      <c r="BN2128" s="87"/>
      <c r="BO2128" s="87"/>
      <c r="BP2128" s="87"/>
      <c r="BQ2128" s="87"/>
      <c r="BR2128" s="87"/>
      <c r="BS2128" s="63"/>
    </row>
    <row r="2129" spans="4:71" s="64" customFormat="1" ht="9.75" customHeight="1" x14ac:dyDescent="0.3">
      <c r="D2129" s="87"/>
      <c r="E2129" s="87"/>
      <c r="F2129" s="87"/>
      <c r="G2129" s="87"/>
      <c r="H2129" s="87"/>
      <c r="I2129" s="87"/>
      <c r="J2129" s="87"/>
      <c r="K2129" s="87"/>
      <c r="L2129" s="87"/>
      <c r="M2129" s="87"/>
      <c r="N2129" s="87"/>
      <c r="O2129" s="87"/>
      <c r="P2129" s="87"/>
      <c r="Q2129" s="87"/>
      <c r="R2129" s="87"/>
      <c r="S2129" s="87"/>
      <c r="T2129" s="87"/>
      <c r="U2129" s="87"/>
      <c r="V2129" s="87"/>
      <c r="W2129" s="87"/>
      <c r="X2129" s="87"/>
      <c r="Y2129" s="87"/>
      <c r="Z2129" s="87"/>
      <c r="AA2129" s="87"/>
      <c r="AB2129" s="87"/>
      <c r="AC2129" s="87"/>
      <c r="AD2129" s="87"/>
      <c r="AE2129" s="87"/>
      <c r="AF2129" s="87"/>
      <c r="AG2129" s="87"/>
      <c r="AH2129" s="87"/>
      <c r="AI2129" s="87"/>
      <c r="AJ2129" s="87"/>
      <c r="AK2129" s="87"/>
      <c r="AL2129" s="87"/>
      <c r="AM2129" s="87"/>
      <c r="AN2129" s="87"/>
      <c r="AO2129" s="87"/>
      <c r="AP2129" s="87"/>
      <c r="AQ2129" s="87"/>
      <c r="AR2129" s="87"/>
      <c r="AS2129" s="87"/>
      <c r="AT2129" s="87"/>
      <c r="AU2129" s="87"/>
      <c r="AV2129" s="87"/>
      <c r="AW2129" s="87"/>
      <c r="AX2129" s="87"/>
      <c r="AY2129" s="87"/>
      <c r="AZ2129" s="87"/>
      <c r="BA2129" s="87"/>
      <c r="BB2129" s="87"/>
      <c r="BC2129" s="87"/>
      <c r="BD2129" s="87"/>
      <c r="BE2129" s="87"/>
      <c r="BF2129" s="87"/>
      <c r="BG2129" s="87"/>
      <c r="BH2129" s="87"/>
      <c r="BI2129" s="87"/>
      <c r="BJ2129" s="87"/>
      <c r="BK2129" s="87"/>
      <c r="BL2129" s="87"/>
      <c r="BM2129" s="87"/>
      <c r="BN2129" s="87"/>
      <c r="BO2129" s="87"/>
      <c r="BP2129" s="87"/>
      <c r="BQ2129" s="87"/>
      <c r="BR2129" s="87"/>
      <c r="BS2129" s="63"/>
    </row>
    <row r="2130" spans="4:71" s="64" customFormat="1" ht="9.75" customHeight="1" x14ac:dyDescent="0.3">
      <c r="D2130" s="87"/>
      <c r="E2130" s="87"/>
      <c r="F2130" s="87"/>
      <c r="G2130" s="87"/>
      <c r="H2130" s="87"/>
      <c r="I2130" s="87"/>
      <c r="J2130" s="87"/>
      <c r="K2130" s="87"/>
      <c r="L2130" s="87"/>
      <c r="M2130" s="87"/>
      <c r="N2130" s="87"/>
      <c r="O2130" s="87"/>
      <c r="P2130" s="87"/>
      <c r="Q2130" s="87"/>
      <c r="R2130" s="87"/>
      <c r="S2130" s="87"/>
      <c r="T2130" s="87"/>
      <c r="U2130" s="87"/>
      <c r="V2130" s="87"/>
      <c r="W2130" s="87"/>
      <c r="X2130" s="87"/>
      <c r="Y2130" s="87"/>
      <c r="Z2130" s="87"/>
      <c r="AA2130" s="87"/>
      <c r="AB2130" s="87"/>
      <c r="AC2130" s="87"/>
      <c r="AD2130" s="87"/>
      <c r="AE2130" s="87"/>
      <c r="AF2130" s="87"/>
      <c r="AG2130" s="87"/>
      <c r="AH2130" s="87"/>
      <c r="AI2130" s="87"/>
      <c r="AJ2130" s="87"/>
      <c r="AK2130" s="87"/>
      <c r="AL2130" s="87"/>
      <c r="AM2130" s="87"/>
      <c r="AN2130" s="87"/>
      <c r="AO2130" s="87"/>
      <c r="AP2130" s="87"/>
      <c r="AQ2130" s="87"/>
      <c r="AR2130" s="87"/>
      <c r="AS2130" s="87"/>
      <c r="AT2130" s="87"/>
      <c r="AU2130" s="87"/>
      <c r="AV2130" s="87"/>
      <c r="AW2130" s="87"/>
      <c r="AX2130" s="87"/>
      <c r="AY2130" s="87"/>
      <c r="AZ2130" s="87"/>
      <c r="BA2130" s="87"/>
      <c r="BB2130" s="87"/>
      <c r="BC2130" s="87"/>
      <c r="BD2130" s="87"/>
      <c r="BE2130" s="87"/>
      <c r="BF2130" s="87"/>
      <c r="BG2130" s="87"/>
      <c r="BH2130" s="87"/>
      <c r="BI2130" s="87"/>
      <c r="BJ2130" s="87"/>
      <c r="BK2130" s="87"/>
      <c r="BL2130" s="87"/>
      <c r="BM2130" s="87"/>
      <c r="BN2130" s="87"/>
      <c r="BO2130" s="87"/>
      <c r="BP2130" s="87"/>
      <c r="BQ2130" s="87"/>
      <c r="BR2130" s="87"/>
      <c r="BS2130" s="63"/>
    </row>
    <row r="2131" spans="4:71" s="64" customFormat="1" ht="9.75" customHeight="1" x14ac:dyDescent="0.3">
      <c r="D2131" s="87"/>
      <c r="E2131" s="87"/>
      <c r="F2131" s="87"/>
      <c r="G2131" s="87"/>
      <c r="H2131" s="87"/>
      <c r="I2131" s="87"/>
      <c r="J2131" s="87"/>
      <c r="K2131" s="87"/>
      <c r="L2131" s="87"/>
      <c r="M2131" s="87"/>
      <c r="N2131" s="87"/>
      <c r="O2131" s="87"/>
      <c r="P2131" s="87"/>
      <c r="Q2131" s="87"/>
      <c r="R2131" s="87"/>
      <c r="S2131" s="87"/>
      <c r="T2131" s="87"/>
      <c r="U2131" s="87"/>
      <c r="V2131" s="87"/>
      <c r="W2131" s="87"/>
      <c r="X2131" s="87"/>
      <c r="Y2131" s="87"/>
      <c r="Z2131" s="87"/>
      <c r="AA2131" s="87"/>
      <c r="AB2131" s="87"/>
      <c r="AC2131" s="87"/>
      <c r="AD2131" s="87"/>
      <c r="AE2131" s="87"/>
      <c r="AF2131" s="87"/>
      <c r="AG2131" s="87"/>
      <c r="AH2131" s="87"/>
      <c r="AI2131" s="87"/>
      <c r="AJ2131" s="87"/>
      <c r="AK2131" s="87"/>
      <c r="AL2131" s="87"/>
      <c r="AM2131" s="87"/>
      <c r="AN2131" s="87"/>
      <c r="AO2131" s="87"/>
      <c r="AP2131" s="87"/>
      <c r="AQ2131" s="87"/>
      <c r="AR2131" s="87"/>
      <c r="AS2131" s="87"/>
      <c r="AT2131" s="87"/>
      <c r="AU2131" s="87"/>
      <c r="AV2131" s="87"/>
      <c r="AW2131" s="87"/>
      <c r="AX2131" s="87"/>
      <c r="AY2131" s="87"/>
      <c r="AZ2131" s="87"/>
      <c r="BA2131" s="87"/>
      <c r="BB2131" s="87"/>
      <c r="BC2131" s="87"/>
      <c r="BD2131" s="87"/>
      <c r="BE2131" s="87"/>
      <c r="BF2131" s="87"/>
      <c r="BG2131" s="87"/>
      <c r="BH2131" s="87"/>
      <c r="BI2131" s="87"/>
      <c r="BJ2131" s="87"/>
      <c r="BK2131" s="87"/>
      <c r="BL2131" s="87"/>
      <c r="BM2131" s="87"/>
      <c r="BN2131" s="87"/>
      <c r="BO2131" s="87"/>
      <c r="BP2131" s="87"/>
      <c r="BQ2131" s="87"/>
      <c r="BR2131" s="87"/>
      <c r="BS2131" s="63"/>
    </row>
    <row r="2132" spans="4:71" s="64" customFormat="1" ht="9.75" customHeight="1" x14ac:dyDescent="0.3">
      <c r="D2132" s="87"/>
      <c r="E2132" s="87"/>
      <c r="F2132" s="87"/>
      <c r="G2132" s="87"/>
      <c r="H2132" s="87"/>
      <c r="I2132" s="87"/>
      <c r="J2132" s="87"/>
      <c r="K2132" s="87"/>
      <c r="L2132" s="87"/>
      <c r="M2132" s="87"/>
      <c r="N2132" s="87"/>
      <c r="O2132" s="87"/>
      <c r="P2132" s="87"/>
      <c r="Q2132" s="87"/>
      <c r="R2132" s="87"/>
      <c r="S2132" s="87"/>
      <c r="T2132" s="87"/>
      <c r="U2132" s="87"/>
      <c r="V2132" s="87"/>
      <c r="W2132" s="87"/>
      <c r="X2132" s="87"/>
      <c r="Y2132" s="87"/>
      <c r="Z2132" s="87"/>
      <c r="AA2132" s="87"/>
      <c r="AB2132" s="87"/>
      <c r="AC2132" s="87"/>
      <c r="AD2132" s="87"/>
      <c r="AE2132" s="87"/>
      <c r="AF2132" s="87"/>
      <c r="AG2132" s="87"/>
      <c r="AH2132" s="87"/>
      <c r="AI2132" s="87"/>
      <c r="AJ2132" s="87"/>
      <c r="AK2132" s="87"/>
      <c r="AL2132" s="87"/>
      <c r="AM2132" s="87"/>
      <c r="AN2132" s="87"/>
      <c r="AO2132" s="87"/>
      <c r="AP2132" s="87"/>
      <c r="AQ2132" s="87"/>
      <c r="AR2132" s="87"/>
      <c r="AS2132" s="87"/>
      <c r="AT2132" s="87"/>
      <c r="AU2132" s="87"/>
      <c r="AV2132" s="87"/>
      <c r="AW2132" s="87"/>
      <c r="AX2132" s="87"/>
      <c r="AY2132" s="87"/>
      <c r="AZ2132" s="87"/>
      <c r="BA2132" s="87"/>
      <c r="BB2132" s="87"/>
      <c r="BC2132" s="87"/>
      <c r="BD2132" s="87"/>
      <c r="BE2132" s="87"/>
      <c r="BF2132" s="87"/>
      <c r="BG2132" s="87"/>
      <c r="BH2132" s="87"/>
      <c r="BI2132" s="87"/>
      <c r="BJ2132" s="87"/>
      <c r="BK2132" s="87"/>
      <c r="BL2132" s="87"/>
      <c r="BM2132" s="87"/>
      <c r="BN2132" s="87"/>
      <c r="BO2132" s="87"/>
      <c r="BP2132" s="87"/>
      <c r="BQ2132" s="87"/>
      <c r="BR2132" s="87"/>
      <c r="BS2132" s="63"/>
    </row>
    <row r="2133" spans="4:71" s="64" customFormat="1" ht="9.75" customHeight="1" x14ac:dyDescent="0.3">
      <c r="D2133" s="87"/>
      <c r="E2133" s="87"/>
      <c r="F2133" s="87"/>
      <c r="G2133" s="87"/>
      <c r="H2133" s="87"/>
      <c r="I2133" s="87"/>
      <c r="J2133" s="87"/>
      <c r="K2133" s="87"/>
      <c r="L2133" s="87"/>
      <c r="M2133" s="87"/>
      <c r="N2133" s="87"/>
      <c r="O2133" s="87"/>
      <c r="P2133" s="87"/>
      <c r="Q2133" s="87"/>
      <c r="R2133" s="87"/>
      <c r="S2133" s="87"/>
      <c r="T2133" s="87"/>
      <c r="U2133" s="87"/>
      <c r="V2133" s="87"/>
      <c r="W2133" s="87"/>
      <c r="X2133" s="87"/>
      <c r="Y2133" s="87"/>
      <c r="Z2133" s="87"/>
      <c r="AA2133" s="87"/>
      <c r="AB2133" s="87"/>
      <c r="AC2133" s="87"/>
      <c r="AD2133" s="87"/>
      <c r="AE2133" s="87"/>
      <c r="AF2133" s="87"/>
      <c r="AG2133" s="87"/>
      <c r="AH2133" s="87"/>
      <c r="AI2133" s="87"/>
      <c r="AJ2133" s="87"/>
      <c r="AK2133" s="87"/>
      <c r="AL2133" s="87"/>
      <c r="AM2133" s="87"/>
      <c r="AN2133" s="87"/>
      <c r="AO2133" s="87"/>
      <c r="AP2133" s="87"/>
      <c r="AQ2133" s="87"/>
      <c r="AR2133" s="87"/>
      <c r="AS2133" s="87"/>
      <c r="AT2133" s="87"/>
      <c r="AU2133" s="87"/>
      <c r="AV2133" s="87"/>
      <c r="AW2133" s="87"/>
      <c r="AX2133" s="87"/>
      <c r="AY2133" s="87"/>
      <c r="AZ2133" s="87"/>
      <c r="BA2133" s="87"/>
      <c r="BB2133" s="87"/>
      <c r="BC2133" s="87"/>
      <c r="BD2133" s="87"/>
      <c r="BE2133" s="87"/>
      <c r="BF2133" s="87"/>
      <c r="BG2133" s="87"/>
      <c r="BH2133" s="87"/>
      <c r="BI2133" s="87"/>
      <c r="BJ2133" s="87"/>
      <c r="BK2133" s="87"/>
      <c r="BL2133" s="87"/>
      <c r="BM2133" s="87"/>
      <c r="BN2133" s="87"/>
      <c r="BO2133" s="87"/>
      <c r="BP2133" s="87"/>
      <c r="BQ2133" s="87"/>
      <c r="BR2133" s="87"/>
      <c r="BS2133" s="63"/>
    </row>
    <row r="2134" spans="4:71" s="64" customFormat="1" ht="9.75" customHeight="1" x14ac:dyDescent="0.3">
      <c r="D2134" s="87"/>
      <c r="E2134" s="87"/>
      <c r="F2134" s="87"/>
      <c r="G2134" s="87"/>
      <c r="H2134" s="87"/>
      <c r="I2134" s="87"/>
      <c r="J2134" s="87"/>
      <c r="K2134" s="87"/>
      <c r="L2134" s="87"/>
      <c r="M2134" s="87"/>
      <c r="N2134" s="87"/>
      <c r="O2134" s="87"/>
      <c r="P2134" s="87"/>
      <c r="Q2134" s="87"/>
      <c r="R2134" s="87"/>
      <c r="S2134" s="87"/>
      <c r="T2134" s="87"/>
      <c r="U2134" s="87"/>
      <c r="V2134" s="87"/>
      <c r="W2134" s="87"/>
      <c r="X2134" s="87"/>
      <c r="Y2134" s="87"/>
      <c r="Z2134" s="87"/>
      <c r="AA2134" s="87"/>
      <c r="AB2134" s="87"/>
      <c r="AC2134" s="87"/>
      <c r="AD2134" s="87"/>
      <c r="AE2134" s="87"/>
      <c r="AF2134" s="87"/>
      <c r="AG2134" s="87"/>
      <c r="AH2134" s="87"/>
      <c r="AI2134" s="87"/>
      <c r="AJ2134" s="87"/>
      <c r="AK2134" s="87"/>
      <c r="AL2134" s="87"/>
      <c r="AM2134" s="87"/>
      <c r="AN2134" s="87"/>
      <c r="AO2134" s="87"/>
      <c r="AP2134" s="87"/>
      <c r="AQ2134" s="87"/>
      <c r="AR2134" s="87"/>
      <c r="AS2134" s="87"/>
      <c r="AT2134" s="87"/>
      <c r="AU2134" s="87"/>
      <c r="AV2134" s="87"/>
      <c r="AW2134" s="87"/>
      <c r="AX2134" s="87"/>
      <c r="AY2134" s="87"/>
      <c r="AZ2134" s="87"/>
      <c r="BA2134" s="87"/>
      <c r="BB2134" s="87"/>
      <c r="BC2134" s="87"/>
      <c r="BD2134" s="87"/>
      <c r="BE2134" s="87"/>
      <c r="BF2134" s="87"/>
      <c r="BG2134" s="87"/>
      <c r="BH2134" s="87"/>
      <c r="BI2134" s="87"/>
      <c r="BJ2134" s="87"/>
      <c r="BK2134" s="87"/>
      <c r="BL2134" s="87"/>
      <c r="BM2134" s="87"/>
      <c r="BN2134" s="87"/>
      <c r="BO2134" s="87"/>
      <c r="BP2134" s="87"/>
      <c r="BQ2134" s="87"/>
      <c r="BR2134" s="87"/>
      <c r="BS2134" s="63"/>
    </row>
    <row r="2135" spans="4:71" s="64" customFormat="1" ht="9.75" customHeight="1" x14ac:dyDescent="0.3">
      <c r="D2135" s="87"/>
      <c r="E2135" s="87"/>
      <c r="F2135" s="87"/>
      <c r="G2135" s="87"/>
      <c r="H2135" s="87"/>
      <c r="I2135" s="87"/>
      <c r="J2135" s="87"/>
      <c r="K2135" s="87"/>
      <c r="L2135" s="87"/>
      <c r="M2135" s="87"/>
      <c r="N2135" s="87"/>
      <c r="O2135" s="87"/>
      <c r="P2135" s="87"/>
      <c r="Q2135" s="87"/>
      <c r="R2135" s="87"/>
      <c r="S2135" s="87"/>
      <c r="T2135" s="87"/>
      <c r="U2135" s="87"/>
      <c r="V2135" s="87"/>
      <c r="W2135" s="87"/>
      <c r="X2135" s="87"/>
      <c r="Y2135" s="87"/>
      <c r="Z2135" s="87"/>
      <c r="AA2135" s="87"/>
      <c r="AB2135" s="87"/>
      <c r="AC2135" s="87"/>
      <c r="AD2135" s="87"/>
      <c r="AE2135" s="87"/>
      <c r="AF2135" s="87"/>
      <c r="AG2135" s="87"/>
      <c r="AH2135" s="87"/>
      <c r="AI2135" s="87"/>
      <c r="AJ2135" s="87"/>
      <c r="AK2135" s="87"/>
      <c r="AL2135" s="87"/>
      <c r="AM2135" s="87"/>
      <c r="AN2135" s="87"/>
      <c r="AO2135" s="87"/>
      <c r="AP2135" s="87"/>
      <c r="AQ2135" s="87"/>
      <c r="AR2135" s="87"/>
      <c r="AS2135" s="87"/>
      <c r="AT2135" s="87"/>
      <c r="AU2135" s="87"/>
      <c r="AV2135" s="87"/>
      <c r="AW2135" s="87"/>
      <c r="AX2135" s="87"/>
      <c r="AY2135" s="87"/>
      <c r="AZ2135" s="87"/>
      <c r="BA2135" s="87"/>
      <c r="BB2135" s="87"/>
      <c r="BC2135" s="87"/>
      <c r="BD2135" s="87"/>
      <c r="BE2135" s="87"/>
      <c r="BF2135" s="87"/>
      <c r="BG2135" s="87"/>
      <c r="BH2135" s="87"/>
      <c r="BI2135" s="87"/>
      <c r="BJ2135" s="87"/>
      <c r="BK2135" s="87"/>
      <c r="BL2135" s="87"/>
      <c r="BM2135" s="87"/>
      <c r="BN2135" s="87"/>
      <c r="BO2135" s="87"/>
      <c r="BP2135" s="87"/>
      <c r="BQ2135" s="87"/>
      <c r="BR2135" s="87"/>
      <c r="BS2135" s="63"/>
    </row>
    <row r="2136" spans="4:71" s="64" customFormat="1" ht="9.75" customHeight="1" x14ac:dyDescent="0.3">
      <c r="D2136" s="87"/>
      <c r="E2136" s="87"/>
      <c r="F2136" s="87"/>
      <c r="G2136" s="87"/>
      <c r="H2136" s="87"/>
      <c r="I2136" s="87"/>
      <c r="J2136" s="87"/>
      <c r="K2136" s="87"/>
      <c r="L2136" s="87"/>
      <c r="M2136" s="87"/>
      <c r="N2136" s="87"/>
      <c r="O2136" s="87"/>
      <c r="P2136" s="87"/>
      <c r="Q2136" s="87"/>
      <c r="R2136" s="87"/>
      <c r="S2136" s="87"/>
      <c r="T2136" s="87"/>
      <c r="U2136" s="87"/>
      <c r="V2136" s="87"/>
      <c r="W2136" s="87"/>
      <c r="X2136" s="87"/>
      <c r="Y2136" s="87"/>
      <c r="Z2136" s="87"/>
      <c r="AA2136" s="87"/>
      <c r="AB2136" s="87"/>
      <c r="AC2136" s="87"/>
      <c r="AD2136" s="87"/>
      <c r="AE2136" s="87"/>
      <c r="AF2136" s="87"/>
      <c r="AG2136" s="87"/>
      <c r="AH2136" s="87"/>
      <c r="AI2136" s="87"/>
      <c r="AJ2136" s="87"/>
      <c r="AK2136" s="87"/>
      <c r="AL2136" s="87"/>
      <c r="AM2136" s="87"/>
      <c r="AN2136" s="87"/>
      <c r="AO2136" s="87"/>
      <c r="AP2136" s="87"/>
      <c r="AQ2136" s="87"/>
      <c r="AR2136" s="87"/>
      <c r="AS2136" s="87"/>
      <c r="AT2136" s="87"/>
      <c r="AU2136" s="87"/>
      <c r="AV2136" s="87"/>
      <c r="AW2136" s="87"/>
      <c r="AX2136" s="87"/>
      <c r="AY2136" s="87"/>
      <c r="AZ2136" s="87"/>
      <c r="BA2136" s="87"/>
      <c r="BB2136" s="87"/>
      <c r="BC2136" s="87"/>
      <c r="BD2136" s="87"/>
      <c r="BE2136" s="87"/>
      <c r="BF2136" s="87"/>
      <c r="BG2136" s="87"/>
      <c r="BH2136" s="87"/>
      <c r="BI2136" s="87"/>
      <c r="BJ2136" s="87"/>
      <c r="BK2136" s="87"/>
      <c r="BL2136" s="87"/>
      <c r="BM2136" s="87"/>
      <c r="BN2136" s="87"/>
      <c r="BO2136" s="87"/>
      <c r="BP2136" s="87"/>
      <c r="BQ2136" s="87"/>
      <c r="BR2136" s="87"/>
      <c r="BS2136" s="63"/>
    </row>
    <row r="2137" spans="4:71" s="64" customFormat="1" ht="9.75" customHeight="1" x14ac:dyDescent="0.3">
      <c r="D2137" s="87"/>
      <c r="E2137" s="87"/>
      <c r="F2137" s="87"/>
      <c r="G2137" s="87"/>
      <c r="H2137" s="87"/>
      <c r="I2137" s="87"/>
      <c r="J2137" s="87"/>
      <c r="K2137" s="87"/>
      <c r="L2137" s="87"/>
      <c r="M2137" s="87"/>
      <c r="N2137" s="87"/>
      <c r="O2137" s="87"/>
      <c r="P2137" s="87"/>
      <c r="Q2137" s="87"/>
      <c r="R2137" s="87"/>
      <c r="S2137" s="87"/>
      <c r="T2137" s="87"/>
      <c r="U2137" s="87"/>
      <c r="V2137" s="87"/>
      <c r="W2137" s="87"/>
      <c r="X2137" s="87"/>
      <c r="Y2137" s="87"/>
      <c r="Z2137" s="87"/>
      <c r="AA2137" s="87"/>
      <c r="AB2137" s="87"/>
      <c r="AC2137" s="87"/>
      <c r="AD2137" s="87"/>
      <c r="AE2137" s="87"/>
      <c r="AF2137" s="87"/>
      <c r="AG2137" s="87"/>
      <c r="AH2137" s="87"/>
      <c r="AI2137" s="87"/>
      <c r="AJ2137" s="87"/>
      <c r="AK2137" s="87"/>
      <c r="AL2137" s="87"/>
      <c r="AM2137" s="87"/>
      <c r="AN2137" s="87"/>
      <c r="AO2137" s="87"/>
      <c r="AP2137" s="87"/>
      <c r="AQ2137" s="87"/>
      <c r="AR2137" s="87"/>
      <c r="AS2137" s="87"/>
      <c r="AT2137" s="87"/>
      <c r="AU2137" s="87"/>
      <c r="AV2137" s="87"/>
      <c r="AW2137" s="87"/>
      <c r="AX2137" s="87"/>
      <c r="AY2137" s="87"/>
      <c r="AZ2137" s="87"/>
      <c r="BA2137" s="87"/>
      <c r="BB2137" s="87"/>
      <c r="BC2137" s="87"/>
      <c r="BD2137" s="87"/>
      <c r="BE2137" s="87"/>
      <c r="BF2137" s="87"/>
      <c r="BG2137" s="87"/>
      <c r="BH2137" s="87"/>
      <c r="BI2137" s="87"/>
      <c r="BJ2137" s="87"/>
      <c r="BK2137" s="87"/>
      <c r="BL2137" s="87"/>
      <c r="BM2137" s="87"/>
      <c r="BN2137" s="87"/>
      <c r="BO2137" s="87"/>
      <c r="BP2137" s="87"/>
      <c r="BQ2137" s="87"/>
      <c r="BR2137" s="87"/>
      <c r="BS2137" s="63"/>
    </row>
    <row r="2138" spans="4:71" s="64" customFormat="1" ht="9.75" customHeight="1" x14ac:dyDescent="0.3">
      <c r="D2138" s="87"/>
      <c r="E2138" s="87"/>
      <c r="F2138" s="87"/>
      <c r="G2138" s="87"/>
      <c r="H2138" s="87"/>
      <c r="I2138" s="87"/>
      <c r="J2138" s="87"/>
      <c r="K2138" s="87"/>
      <c r="L2138" s="87"/>
      <c r="M2138" s="87"/>
      <c r="N2138" s="87"/>
      <c r="O2138" s="87"/>
      <c r="P2138" s="87"/>
      <c r="Q2138" s="87"/>
      <c r="R2138" s="87"/>
      <c r="S2138" s="87"/>
      <c r="T2138" s="87"/>
      <c r="U2138" s="87"/>
      <c r="V2138" s="87"/>
      <c r="W2138" s="87"/>
      <c r="X2138" s="87"/>
      <c r="Y2138" s="87"/>
      <c r="Z2138" s="87"/>
      <c r="AA2138" s="87"/>
      <c r="AB2138" s="87"/>
      <c r="AC2138" s="87"/>
      <c r="AD2138" s="87"/>
      <c r="AE2138" s="87"/>
      <c r="AF2138" s="87"/>
      <c r="AG2138" s="87"/>
      <c r="AH2138" s="87"/>
      <c r="AI2138" s="87"/>
      <c r="AJ2138" s="87"/>
      <c r="AK2138" s="87"/>
      <c r="AL2138" s="87"/>
      <c r="AM2138" s="87"/>
      <c r="AN2138" s="87"/>
      <c r="AO2138" s="87"/>
      <c r="AP2138" s="87"/>
      <c r="AQ2138" s="87"/>
      <c r="AR2138" s="87"/>
      <c r="AS2138" s="87"/>
      <c r="AT2138" s="87"/>
      <c r="AU2138" s="87"/>
      <c r="AV2138" s="87"/>
      <c r="AW2138" s="87"/>
      <c r="AX2138" s="87"/>
      <c r="AY2138" s="87"/>
      <c r="AZ2138" s="87"/>
      <c r="BA2138" s="87"/>
      <c r="BB2138" s="87"/>
      <c r="BC2138" s="87"/>
      <c r="BD2138" s="87"/>
      <c r="BE2138" s="87"/>
      <c r="BF2138" s="87"/>
      <c r="BG2138" s="87"/>
      <c r="BH2138" s="87"/>
      <c r="BI2138" s="87"/>
      <c r="BJ2138" s="87"/>
      <c r="BK2138" s="87"/>
      <c r="BL2138" s="87"/>
      <c r="BM2138" s="87"/>
      <c r="BN2138" s="87"/>
      <c r="BO2138" s="87"/>
      <c r="BP2138" s="87"/>
      <c r="BQ2138" s="87"/>
      <c r="BR2138" s="87"/>
      <c r="BS2138" s="63"/>
    </row>
    <row r="2139" spans="4:71" s="64" customFormat="1" ht="9.75" customHeight="1" x14ac:dyDescent="0.3">
      <c r="D2139" s="87"/>
      <c r="E2139" s="87"/>
      <c r="F2139" s="87"/>
      <c r="G2139" s="87"/>
      <c r="H2139" s="87"/>
      <c r="I2139" s="87"/>
      <c r="J2139" s="87"/>
      <c r="K2139" s="87"/>
      <c r="L2139" s="87"/>
      <c r="M2139" s="87"/>
      <c r="N2139" s="87"/>
      <c r="O2139" s="87"/>
      <c r="P2139" s="87"/>
      <c r="Q2139" s="87"/>
      <c r="R2139" s="87"/>
      <c r="S2139" s="87"/>
      <c r="T2139" s="87"/>
      <c r="U2139" s="87"/>
      <c r="V2139" s="87"/>
      <c r="W2139" s="87"/>
      <c r="X2139" s="87"/>
      <c r="Y2139" s="87"/>
      <c r="Z2139" s="87"/>
      <c r="AA2139" s="87"/>
      <c r="AB2139" s="87"/>
      <c r="AC2139" s="87"/>
      <c r="AD2139" s="87"/>
      <c r="AE2139" s="87"/>
      <c r="AF2139" s="87"/>
      <c r="AG2139" s="87"/>
      <c r="AH2139" s="87"/>
      <c r="AI2139" s="87"/>
      <c r="AJ2139" s="87"/>
      <c r="AK2139" s="87"/>
      <c r="AL2139" s="87"/>
      <c r="AM2139" s="87"/>
      <c r="AN2139" s="87"/>
      <c r="AO2139" s="87"/>
      <c r="AP2139" s="87"/>
      <c r="AQ2139" s="87"/>
      <c r="AR2139" s="87"/>
      <c r="AS2139" s="87"/>
      <c r="AT2139" s="87"/>
      <c r="AU2139" s="87"/>
      <c r="AV2139" s="87"/>
      <c r="AW2139" s="87"/>
      <c r="AX2139" s="87"/>
      <c r="AY2139" s="87"/>
      <c r="AZ2139" s="87"/>
      <c r="BA2139" s="87"/>
      <c r="BB2139" s="87"/>
      <c r="BC2139" s="87"/>
      <c r="BD2139" s="87"/>
      <c r="BE2139" s="87"/>
      <c r="BF2139" s="87"/>
      <c r="BG2139" s="87"/>
      <c r="BH2139" s="87"/>
      <c r="BI2139" s="87"/>
      <c r="BJ2139" s="87"/>
      <c r="BK2139" s="87"/>
      <c r="BL2139" s="87"/>
      <c r="BM2139" s="87"/>
      <c r="BN2139" s="87"/>
      <c r="BO2139" s="87"/>
      <c r="BP2139" s="87"/>
      <c r="BQ2139" s="87"/>
      <c r="BR2139" s="87"/>
      <c r="BS2139" s="63"/>
    </row>
    <row r="2140" spans="4:71" s="64" customFormat="1" ht="9.75" customHeight="1" x14ac:dyDescent="0.3">
      <c r="D2140" s="87"/>
      <c r="E2140" s="87"/>
      <c r="F2140" s="87"/>
      <c r="G2140" s="87"/>
      <c r="H2140" s="87"/>
      <c r="I2140" s="87"/>
      <c r="J2140" s="87"/>
      <c r="K2140" s="87"/>
      <c r="L2140" s="87"/>
      <c r="M2140" s="87"/>
      <c r="N2140" s="87"/>
      <c r="O2140" s="87"/>
      <c r="P2140" s="87"/>
      <c r="Q2140" s="87"/>
      <c r="R2140" s="87"/>
      <c r="S2140" s="87"/>
      <c r="T2140" s="87"/>
      <c r="U2140" s="87"/>
      <c r="V2140" s="87"/>
      <c r="W2140" s="87"/>
      <c r="X2140" s="87"/>
      <c r="Y2140" s="87"/>
      <c r="Z2140" s="87"/>
      <c r="AA2140" s="87"/>
      <c r="AB2140" s="87"/>
      <c r="AC2140" s="87"/>
      <c r="AD2140" s="87"/>
      <c r="AE2140" s="87"/>
      <c r="AF2140" s="87"/>
      <c r="AG2140" s="87"/>
      <c r="AH2140" s="87"/>
      <c r="AI2140" s="87"/>
      <c r="AJ2140" s="87"/>
      <c r="AK2140" s="87"/>
      <c r="AL2140" s="87"/>
      <c r="AM2140" s="87"/>
      <c r="AN2140" s="87"/>
      <c r="AO2140" s="87"/>
      <c r="AP2140" s="87"/>
      <c r="AQ2140" s="87"/>
      <c r="AR2140" s="87"/>
      <c r="AS2140" s="87"/>
      <c r="AT2140" s="87"/>
      <c r="AU2140" s="87"/>
      <c r="AV2140" s="87"/>
      <c r="AW2140" s="87"/>
      <c r="AX2140" s="87"/>
      <c r="AY2140" s="87"/>
      <c r="AZ2140" s="87"/>
      <c r="BA2140" s="87"/>
      <c r="BB2140" s="87"/>
      <c r="BC2140" s="87"/>
      <c r="BD2140" s="87"/>
      <c r="BE2140" s="87"/>
      <c r="BF2140" s="87"/>
      <c r="BG2140" s="87"/>
      <c r="BH2140" s="87"/>
      <c r="BI2140" s="87"/>
      <c r="BJ2140" s="87"/>
      <c r="BK2140" s="87"/>
      <c r="BL2140" s="87"/>
      <c r="BM2140" s="87"/>
      <c r="BN2140" s="87"/>
      <c r="BO2140" s="87"/>
      <c r="BP2140" s="87"/>
      <c r="BQ2140" s="87"/>
      <c r="BR2140" s="87"/>
      <c r="BS2140" s="63"/>
    </row>
    <row r="2141" spans="4:71" s="64" customFormat="1" ht="9.75" customHeight="1" x14ac:dyDescent="0.3">
      <c r="D2141" s="87"/>
      <c r="E2141" s="87"/>
      <c r="F2141" s="87"/>
      <c r="G2141" s="87"/>
      <c r="H2141" s="87"/>
      <c r="I2141" s="87"/>
      <c r="J2141" s="87"/>
      <c r="K2141" s="87"/>
      <c r="L2141" s="87"/>
      <c r="M2141" s="87"/>
      <c r="N2141" s="87"/>
      <c r="O2141" s="87"/>
      <c r="P2141" s="87"/>
      <c r="Q2141" s="87"/>
      <c r="R2141" s="87"/>
      <c r="S2141" s="87"/>
      <c r="T2141" s="87"/>
      <c r="U2141" s="87"/>
      <c r="V2141" s="87"/>
      <c r="W2141" s="87"/>
      <c r="X2141" s="87"/>
      <c r="Y2141" s="87"/>
      <c r="Z2141" s="87"/>
      <c r="AA2141" s="87"/>
      <c r="AB2141" s="87"/>
      <c r="AC2141" s="87"/>
      <c r="AD2141" s="87"/>
      <c r="AE2141" s="87"/>
      <c r="AF2141" s="87"/>
      <c r="AG2141" s="87"/>
      <c r="AH2141" s="87"/>
      <c r="AI2141" s="87"/>
      <c r="AJ2141" s="87"/>
      <c r="AK2141" s="87"/>
      <c r="AL2141" s="87"/>
      <c r="AM2141" s="87"/>
      <c r="AN2141" s="87"/>
      <c r="AO2141" s="87"/>
      <c r="AP2141" s="87"/>
      <c r="AQ2141" s="87"/>
      <c r="AR2141" s="87"/>
      <c r="AS2141" s="87"/>
      <c r="AT2141" s="87"/>
      <c r="AU2141" s="87"/>
      <c r="AV2141" s="87"/>
      <c r="AW2141" s="87"/>
      <c r="AX2141" s="87"/>
      <c r="AY2141" s="87"/>
      <c r="AZ2141" s="87"/>
      <c r="BA2141" s="87"/>
      <c r="BB2141" s="87"/>
      <c r="BC2141" s="87"/>
      <c r="BD2141" s="87"/>
      <c r="BE2141" s="87"/>
      <c r="BF2141" s="87"/>
      <c r="BG2141" s="87"/>
      <c r="BH2141" s="87"/>
      <c r="BI2141" s="87"/>
      <c r="BJ2141" s="87"/>
      <c r="BK2141" s="87"/>
      <c r="BL2141" s="87"/>
      <c r="BM2141" s="87"/>
      <c r="BN2141" s="87"/>
      <c r="BO2141" s="87"/>
      <c r="BP2141" s="87"/>
      <c r="BQ2141" s="87"/>
      <c r="BR2141" s="87"/>
      <c r="BS2141" s="63"/>
    </row>
    <row r="2142" spans="4:71" s="64" customFormat="1" ht="9.75" customHeight="1" x14ac:dyDescent="0.3">
      <c r="D2142" s="87"/>
      <c r="E2142" s="87"/>
      <c r="F2142" s="87"/>
      <c r="G2142" s="87"/>
      <c r="H2142" s="87"/>
      <c r="I2142" s="87"/>
      <c r="J2142" s="87"/>
      <c r="K2142" s="87"/>
      <c r="L2142" s="87"/>
      <c r="M2142" s="87"/>
      <c r="N2142" s="87"/>
      <c r="O2142" s="87"/>
      <c r="P2142" s="87"/>
      <c r="Q2142" s="87"/>
      <c r="R2142" s="87"/>
      <c r="S2142" s="87"/>
      <c r="T2142" s="87"/>
      <c r="U2142" s="87"/>
      <c r="V2142" s="87"/>
      <c r="W2142" s="87"/>
      <c r="X2142" s="87"/>
      <c r="Y2142" s="87"/>
      <c r="Z2142" s="87"/>
      <c r="AA2142" s="87"/>
      <c r="AB2142" s="87"/>
      <c r="AC2142" s="87"/>
      <c r="AD2142" s="87"/>
      <c r="AE2142" s="87"/>
      <c r="AF2142" s="87"/>
      <c r="AG2142" s="87"/>
      <c r="AH2142" s="87"/>
      <c r="AI2142" s="87"/>
      <c r="AJ2142" s="87"/>
      <c r="AK2142" s="87"/>
      <c r="AL2142" s="87"/>
      <c r="AM2142" s="87"/>
      <c r="AN2142" s="87"/>
      <c r="AO2142" s="87"/>
      <c r="AP2142" s="87"/>
      <c r="AQ2142" s="87"/>
      <c r="AR2142" s="87"/>
      <c r="AS2142" s="87"/>
      <c r="AT2142" s="87"/>
      <c r="AU2142" s="87"/>
      <c r="AV2142" s="87"/>
      <c r="AW2142" s="87"/>
      <c r="AX2142" s="87"/>
      <c r="AY2142" s="87"/>
      <c r="AZ2142" s="87"/>
      <c r="BA2142" s="87"/>
      <c r="BB2142" s="87"/>
      <c r="BC2142" s="87"/>
      <c r="BD2142" s="87"/>
      <c r="BE2142" s="87"/>
      <c r="BF2142" s="87"/>
      <c r="BG2142" s="87"/>
      <c r="BH2142" s="87"/>
      <c r="BI2142" s="87"/>
      <c r="BJ2142" s="87"/>
      <c r="BK2142" s="87"/>
      <c r="BL2142" s="87"/>
      <c r="BM2142" s="87"/>
      <c r="BN2142" s="87"/>
      <c r="BO2142" s="87"/>
      <c r="BP2142" s="87"/>
      <c r="BQ2142" s="87"/>
      <c r="BR2142" s="87"/>
      <c r="BS2142" s="63"/>
    </row>
    <row r="2143" spans="4:71" s="64" customFormat="1" ht="9.75" customHeight="1" x14ac:dyDescent="0.3">
      <c r="D2143" s="87"/>
      <c r="E2143" s="87"/>
      <c r="F2143" s="87"/>
      <c r="G2143" s="87"/>
      <c r="H2143" s="87"/>
      <c r="I2143" s="87"/>
      <c r="J2143" s="87"/>
      <c r="K2143" s="87"/>
      <c r="L2143" s="87"/>
      <c r="M2143" s="87"/>
      <c r="N2143" s="87"/>
      <c r="O2143" s="87"/>
      <c r="P2143" s="87"/>
      <c r="Q2143" s="87"/>
      <c r="R2143" s="87"/>
      <c r="S2143" s="87"/>
      <c r="T2143" s="87"/>
      <c r="U2143" s="87"/>
      <c r="V2143" s="87"/>
      <c r="W2143" s="87"/>
      <c r="X2143" s="87"/>
      <c r="Y2143" s="87"/>
      <c r="Z2143" s="87"/>
      <c r="AA2143" s="87"/>
      <c r="AB2143" s="87"/>
      <c r="AC2143" s="87"/>
      <c r="AD2143" s="87"/>
      <c r="AE2143" s="87"/>
      <c r="AF2143" s="87"/>
      <c r="AG2143" s="87"/>
      <c r="AH2143" s="87"/>
      <c r="AI2143" s="87"/>
      <c r="AJ2143" s="87"/>
      <c r="AK2143" s="87"/>
      <c r="AL2143" s="87"/>
      <c r="AM2143" s="87"/>
      <c r="AN2143" s="87"/>
      <c r="AO2143" s="87"/>
      <c r="AP2143" s="87"/>
      <c r="AQ2143" s="87"/>
      <c r="AR2143" s="87"/>
      <c r="AS2143" s="87"/>
      <c r="AT2143" s="87"/>
      <c r="AU2143" s="87"/>
      <c r="AV2143" s="87"/>
      <c r="AW2143" s="87"/>
      <c r="AX2143" s="87"/>
      <c r="AY2143" s="87"/>
      <c r="AZ2143" s="87"/>
      <c r="BA2143" s="87"/>
      <c r="BB2143" s="87"/>
      <c r="BC2143" s="87"/>
      <c r="BD2143" s="87"/>
      <c r="BE2143" s="87"/>
      <c r="BF2143" s="87"/>
      <c r="BG2143" s="87"/>
      <c r="BH2143" s="87"/>
      <c r="BI2143" s="87"/>
      <c r="BJ2143" s="87"/>
      <c r="BK2143" s="87"/>
      <c r="BL2143" s="87"/>
      <c r="BM2143" s="87"/>
      <c r="BN2143" s="87"/>
      <c r="BO2143" s="87"/>
      <c r="BP2143" s="87"/>
      <c r="BQ2143" s="87"/>
      <c r="BR2143" s="87"/>
      <c r="BS2143" s="63"/>
    </row>
    <row r="2144" spans="4:71" s="64" customFormat="1" ht="9.75" customHeight="1" x14ac:dyDescent="0.3">
      <c r="D2144" s="87"/>
      <c r="E2144" s="87"/>
      <c r="F2144" s="87"/>
      <c r="G2144" s="87"/>
      <c r="H2144" s="87"/>
      <c r="I2144" s="87"/>
      <c r="J2144" s="87"/>
      <c r="K2144" s="87"/>
      <c r="L2144" s="87"/>
      <c r="M2144" s="87"/>
      <c r="N2144" s="87"/>
      <c r="O2144" s="87"/>
      <c r="P2144" s="87"/>
      <c r="Q2144" s="87"/>
      <c r="R2144" s="87"/>
      <c r="S2144" s="87"/>
      <c r="T2144" s="87"/>
      <c r="U2144" s="87"/>
      <c r="V2144" s="87"/>
      <c r="W2144" s="87"/>
      <c r="X2144" s="87"/>
      <c r="Y2144" s="87"/>
      <c r="Z2144" s="87"/>
      <c r="AA2144" s="87"/>
      <c r="AB2144" s="87"/>
      <c r="AC2144" s="87"/>
      <c r="AD2144" s="87"/>
      <c r="AE2144" s="87"/>
      <c r="AF2144" s="87"/>
      <c r="AG2144" s="87"/>
      <c r="AH2144" s="87"/>
      <c r="AI2144" s="87"/>
      <c r="AJ2144" s="87"/>
      <c r="AK2144" s="87"/>
      <c r="AL2144" s="87"/>
      <c r="AM2144" s="87"/>
      <c r="AN2144" s="87"/>
      <c r="AO2144" s="87"/>
      <c r="AP2144" s="87"/>
      <c r="AQ2144" s="87"/>
      <c r="AR2144" s="87"/>
      <c r="AS2144" s="87"/>
      <c r="AT2144" s="87"/>
      <c r="AU2144" s="87"/>
      <c r="AV2144" s="87"/>
      <c r="AW2144" s="87"/>
      <c r="AX2144" s="87"/>
      <c r="AY2144" s="87"/>
      <c r="AZ2144" s="87"/>
      <c r="BA2144" s="87"/>
      <c r="BB2144" s="87"/>
      <c r="BC2144" s="87"/>
      <c r="BD2144" s="87"/>
      <c r="BE2144" s="87"/>
      <c r="BF2144" s="87"/>
      <c r="BG2144" s="87"/>
      <c r="BH2144" s="87"/>
      <c r="BI2144" s="87"/>
      <c r="BJ2144" s="87"/>
      <c r="BK2144" s="87"/>
      <c r="BL2144" s="87"/>
      <c r="BM2144" s="87"/>
      <c r="BN2144" s="87"/>
      <c r="BO2144" s="87"/>
      <c r="BP2144" s="87"/>
      <c r="BQ2144" s="87"/>
      <c r="BR2144" s="87"/>
      <c r="BS2144" s="63"/>
    </row>
    <row r="2145" spans="4:71" s="64" customFormat="1" ht="9.75" customHeight="1" x14ac:dyDescent="0.3">
      <c r="D2145" s="87"/>
      <c r="E2145" s="87"/>
      <c r="F2145" s="87"/>
      <c r="G2145" s="87"/>
      <c r="H2145" s="87"/>
      <c r="I2145" s="87"/>
      <c r="J2145" s="87"/>
      <c r="K2145" s="87"/>
      <c r="L2145" s="87"/>
      <c r="M2145" s="87"/>
      <c r="N2145" s="87"/>
      <c r="O2145" s="87"/>
      <c r="P2145" s="87"/>
      <c r="Q2145" s="87"/>
      <c r="R2145" s="87"/>
      <c r="S2145" s="87"/>
      <c r="T2145" s="87"/>
      <c r="U2145" s="87"/>
      <c r="V2145" s="87"/>
      <c r="W2145" s="87"/>
      <c r="X2145" s="87"/>
      <c r="Y2145" s="87"/>
      <c r="Z2145" s="87"/>
      <c r="AA2145" s="87"/>
      <c r="AB2145" s="87"/>
      <c r="AC2145" s="87"/>
      <c r="AD2145" s="87"/>
      <c r="AE2145" s="87"/>
      <c r="AF2145" s="87"/>
      <c r="AG2145" s="87"/>
      <c r="AH2145" s="87"/>
      <c r="AI2145" s="87"/>
      <c r="AJ2145" s="87"/>
      <c r="AK2145" s="87"/>
      <c r="AL2145" s="87"/>
      <c r="AM2145" s="87"/>
      <c r="AN2145" s="87"/>
      <c r="AO2145" s="87"/>
      <c r="AP2145" s="87"/>
      <c r="AQ2145" s="87"/>
      <c r="AR2145" s="87"/>
      <c r="AS2145" s="87"/>
      <c r="AT2145" s="87"/>
      <c r="AU2145" s="87"/>
      <c r="AV2145" s="87"/>
      <c r="AW2145" s="87"/>
      <c r="AX2145" s="87"/>
      <c r="AY2145" s="87"/>
      <c r="AZ2145" s="87"/>
      <c r="BA2145" s="87"/>
      <c r="BB2145" s="87"/>
      <c r="BC2145" s="87"/>
      <c r="BD2145" s="87"/>
      <c r="BE2145" s="87"/>
      <c r="BF2145" s="87"/>
      <c r="BG2145" s="87"/>
      <c r="BH2145" s="87"/>
      <c r="BI2145" s="87"/>
      <c r="BJ2145" s="87"/>
      <c r="BK2145" s="87"/>
      <c r="BL2145" s="87"/>
      <c r="BM2145" s="87"/>
      <c r="BN2145" s="87"/>
      <c r="BO2145" s="87"/>
      <c r="BP2145" s="87"/>
      <c r="BQ2145" s="87"/>
      <c r="BR2145" s="87"/>
      <c r="BS2145" s="63"/>
    </row>
    <row r="2146" spans="4:71" s="64" customFormat="1" ht="9.75" customHeight="1" x14ac:dyDescent="0.3">
      <c r="D2146" s="87"/>
      <c r="E2146" s="87"/>
      <c r="F2146" s="87"/>
      <c r="G2146" s="87"/>
      <c r="H2146" s="87"/>
      <c r="I2146" s="87"/>
      <c r="J2146" s="87"/>
      <c r="K2146" s="87"/>
      <c r="L2146" s="87"/>
      <c r="M2146" s="87"/>
      <c r="N2146" s="87"/>
      <c r="O2146" s="87"/>
      <c r="P2146" s="87"/>
      <c r="Q2146" s="87"/>
      <c r="R2146" s="87"/>
      <c r="S2146" s="87"/>
      <c r="T2146" s="87"/>
      <c r="U2146" s="87"/>
      <c r="V2146" s="87"/>
      <c r="W2146" s="87"/>
      <c r="X2146" s="87"/>
      <c r="Y2146" s="87"/>
      <c r="Z2146" s="87"/>
      <c r="AA2146" s="87"/>
      <c r="AB2146" s="87"/>
      <c r="AC2146" s="87"/>
      <c r="AD2146" s="87"/>
      <c r="AE2146" s="87"/>
      <c r="AF2146" s="87"/>
      <c r="AG2146" s="87"/>
      <c r="AH2146" s="87"/>
      <c r="AI2146" s="87"/>
      <c r="AJ2146" s="87"/>
      <c r="AK2146" s="87"/>
      <c r="AL2146" s="87"/>
      <c r="AM2146" s="87"/>
      <c r="AN2146" s="87"/>
      <c r="AO2146" s="87"/>
      <c r="AP2146" s="87"/>
      <c r="AQ2146" s="87"/>
      <c r="AR2146" s="87"/>
      <c r="AS2146" s="87"/>
      <c r="AT2146" s="87"/>
      <c r="AU2146" s="87"/>
      <c r="AV2146" s="87"/>
      <c r="AW2146" s="87"/>
      <c r="AX2146" s="87"/>
      <c r="AY2146" s="87"/>
      <c r="AZ2146" s="87"/>
      <c r="BA2146" s="87"/>
      <c r="BB2146" s="87"/>
      <c r="BC2146" s="87"/>
      <c r="BD2146" s="87"/>
      <c r="BE2146" s="87"/>
      <c r="BF2146" s="87"/>
      <c r="BG2146" s="87"/>
      <c r="BH2146" s="87"/>
      <c r="BI2146" s="87"/>
      <c r="BJ2146" s="87"/>
      <c r="BK2146" s="87"/>
      <c r="BL2146" s="87"/>
      <c r="BM2146" s="87"/>
      <c r="BN2146" s="87"/>
      <c r="BO2146" s="87"/>
      <c r="BP2146" s="87"/>
      <c r="BQ2146" s="87"/>
      <c r="BR2146" s="87"/>
      <c r="BS2146" s="63"/>
    </row>
    <row r="2147" spans="4:71" s="64" customFormat="1" ht="9.75" customHeight="1" x14ac:dyDescent="0.3">
      <c r="D2147" s="87"/>
      <c r="E2147" s="87"/>
      <c r="F2147" s="87"/>
      <c r="G2147" s="87"/>
      <c r="H2147" s="87"/>
      <c r="I2147" s="87"/>
      <c r="J2147" s="87"/>
      <c r="K2147" s="87"/>
      <c r="L2147" s="87"/>
      <c r="M2147" s="87"/>
      <c r="N2147" s="87"/>
      <c r="O2147" s="87"/>
      <c r="P2147" s="87"/>
      <c r="Q2147" s="87"/>
      <c r="R2147" s="87"/>
      <c r="S2147" s="87"/>
      <c r="T2147" s="87"/>
      <c r="U2147" s="87"/>
      <c r="V2147" s="87"/>
      <c r="W2147" s="87"/>
      <c r="X2147" s="87"/>
      <c r="Y2147" s="87"/>
      <c r="Z2147" s="87"/>
      <c r="AA2147" s="87"/>
      <c r="AB2147" s="87"/>
      <c r="AC2147" s="87"/>
      <c r="AD2147" s="87"/>
      <c r="AE2147" s="87"/>
      <c r="AF2147" s="87"/>
      <c r="AG2147" s="87"/>
      <c r="AH2147" s="87"/>
      <c r="AI2147" s="87"/>
      <c r="AJ2147" s="87"/>
      <c r="AK2147" s="87"/>
      <c r="AL2147" s="87"/>
      <c r="AM2147" s="87"/>
      <c r="AN2147" s="87"/>
      <c r="AO2147" s="87"/>
      <c r="AP2147" s="87"/>
      <c r="AQ2147" s="87"/>
      <c r="AR2147" s="87"/>
      <c r="AS2147" s="87"/>
      <c r="AT2147" s="87"/>
      <c r="AU2147" s="87"/>
      <c r="AV2147" s="87"/>
      <c r="AW2147" s="87"/>
      <c r="AX2147" s="87"/>
      <c r="AY2147" s="87"/>
      <c r="AZ2147" s="87"/>
      <c r="BA2147" s="87"/>
      <c r="BB2147" s="87"/>
      <c r="BC2147" s="87"/>
      <c r="BD2147" s="87"/>
      <c r="BE2147" s="87"/>
      <c r="BF2147" s="87"/>
      <c r="BG2147" s="87"/>
      <c r="BH2147" s="87"/>
      <c r="BI2147" s="87"/>
      <c r="BJ2147" s="87"/>
      <c r="BK2147" s="87"/>
      <c r="BL2147" s="87"/>
      <c r="BM2147" s="87"/>
      <c r="BN2147" s="87"/>
      <c r="BO2147" s="87"/>
      <c r="BP2147" s="87"/>
      <c r="BQ2147" s="87"/>
      <c r="BR2147" s="87"/>
      <c r="BS2147" s="63"/>
    </row>
    <row r="2148" spans="4:71" s="64" customFormat="1" ht="9.75" customHeight="1" x14ac:dyDescent="0.3">
      <c r="D2148" s="87"/>
      <c r="E2148" s="87"/>
      <c r="F2148" s="87"/>
      <c r="G2148" s="87"/>
      <c r="H2148" s="87"/>
      <c r="I2148" s="87"/>
      <c r="J2148" s="87"/>
      <c r="K2148" s="87"/>
      <c r="L2148" s="87"/>
      <c r="M2148" s="87"/>
      <c r="N2148" s="87"/>
      <c r="O2148" s="87"/>
      <c r="P2148" s="87"/>
      <c r="Q2148" s="87"/>
      <c r="R2148" s="87"/>
      <c r="S2148" s="87"/>
      <c r="T2148" s="87"/>
      <c r="U2148" s="87"/>
      <c r="V2148" s="87"/>
      <c r="W2148" s="87"/>
      <c r="X2148" s="87"/>
      <c r="Y2148" s="87"/>
      <c r="Z2148" s="87"/>
      <c r="AA2148" s="87"/>
      <c r="AB2148" s="87"/>
      <c r="AC2148" s="87"/>
      <c r="AD2148" s="87"/>
      <c r="AE2148" s="87"/>
      <c r="AF2148" s="87"/>
      <c r="AG2148" s="87"/>
      <c r="AH2148" s="87"/>
      <c r="AI2148" s="87"/>
      <c r="AJ2148" s="87"/>
      <c r="AK2148" s="87"/>
      <c r="AL2148" s="87"/>
      <c r="AM2148" s="87"/>
      <c r="AN2148" s="87"/>
      <c r="AO2148" s="87"/>
      <c r="AP2148" s="87"/>
      <c r="AQ2148" s="87"/>
      <c r="AR2148" s="87"/>
      <c r="AS2148" s="87"/>
      <c r="AT2148" s="87"/>
      <c r="AU2148" s="87"/>
      <c r="AV2148" s="87"/>
      <c r="AW2148" s="87"/>
      <c r="AX2148" s="87"/>
      <c r="AY2148" s="87"/>
      <c r="AZ2148" s="87"/>
      <c r="BA2148" s="87"/>
      <c r="BB2148" s="87"/>
      <c r="BC2148" s="87"/>
      <c r="BD2148" s="87"/>
      <c r="BE2148" s="87"/>
      <c r="BF2148" s="87"/>
      <c r="BG2148" s="87"/>
      <c r="BH2148" s="87"/>
      <c r="BI2148" s="87"/>
      <c r="BJ2148" s="87"/>
      <c r="BK2148" s="87"/>
      <c r="BL2148" s="87"/>
      <c r="BM2148" s="87"/>
      <c r="BN2148" s="87"/>
      <c r="BO2148" s="87"/>
      <c r="BP2148" s="87"/>
      <c r="BQ2148" s="87"/>
      <c r="BR2148" s="87"/>
      <c r="BS2148" s="63"/>
    </row>
    <row r="2149" spans="4:71" s="64" customFormat="1" ht="9.75" customHeight="1" x14ac:dyDescent="0.3">
      <c r="D2149" s="87"/>
      <c r="E2149" s="87"/>
      <c r="F2149" s="87"/>
      <c r="G2149" s="87"/>
      <c r="H2149" s="87"/>
      <c r="I2149" s="87"/>
      <c r="J2149" s="87"/>
      <c r="K2149" s="87"/>
      <c r="L2149" s="87"/>
      <c r="M2149" s="87"/>
      <c r="N2149" s="87"/>
      <c r="O2149" s="87"/>
      <c r="P2149" s="87"/>
      <c r="Q2149" s="87"/>
      <c r="R2149" s="87"/>
      <c r="S2149" s="87"/>
      <c r="T2149" s="87"/>
      <c r="U2149" s="87"/>
      <c r="V2149" s="87"/>
      <c r="W2149" s="87"/>
      <c r="X2149" s="87"/>
      <c r="Y2149" s="87"/>
      <c r="Z2149" s="87"/>
      <c r="AA2149" s="87"/>
      <c r="AB2149" s="87"/>
      <c r="AC2149" s="87"/>
      <c r="AD2149" s="87"/>
      <c r="AE2149" s="87"/>
      <c r="AF2149" s="87"/>
      <c r="AG2149" s="87"/>
      <c r="AH2149" s="87"/>
      <c r="AI2149" s="87"/>
      <c r="AJ2149" s="87"/>
      <c r="AK2149" s="87"/>
      <c r="AL2149" s="87"/>
      <c r="AM2149" s="87"/>
      <c r="AN2149" s="87"/>
      <c r="AO2149" s="87"/>
      <c r="AP2149" s="87"/>
      <c r="AQ2149" s="87"/>
      <c r="AR2149" s="87"/>
      <c r="AS2149" s="87"/>
      <c r="AT2149" s="87"/>
      <c r="AU2149" s="87"/>
      <c r="AV2149" s="87"/>
      <c r="AW2149" s="87"/>
      <c r="AX2149" s="87"/>
      <c r="AY2149" s="87"/>
      <c r="AZ2149" s="87"/>
      <c r="BA2149" s="87"/>
      <c r="BB2149" s="87"/>
      <c r="BC2149" s="87"/>
      <c r="BD2149" s="87"/>
      <c r="BE2149" s="87"/>
      <c r="BF2149" s="87"/>
      <c r="BG2149" s="87"/>
      <c r="BH2149" s="87"/>
      <c r="BI2149" s="87"/>
      <c r="BJ2149" s="87"/>
      <c r="BK2149" s="87"/>
      <c r="BL2149" s="87"/>
      <c r="BM2149" s="87"/>
      <c r="BN2149" s="87"/>
      <c r="BO2149" s="87"/>
      <c r="BP2149" s="87"/>
      <c r="BQ2149" s="87"/>
      <c r="BR2149" s="87"/>
      <c r="BS2149" s="63"/>
    </row>
    <row r="2150" spans="4:71" s="64" customFormat="1" ht="9.75" customHeight="1" x14ac:dyDescent="0.3">
      <c r="D2150" s="87"/>
      <c r="E2150" s="87"/>
      <c r="F2150" s="87"/>
      <c r="G2150" s="87"/>
      <c r="H2150" s="87"/>
      <c r="I2150" s="87"/>
      <c r="J2150" s="87"/>
      <c r="K2150" s="87"/>
      <c r="L2150" s="87"/>
      <c r="M2150" s="87"/>
      <c r="N2150" s="87"/>
      <c r="O2150" s="87"/>
      <c r="P2150" s="87"/>
      <c r="Q2150" s="87"/>
      <c r="R2150" s="87"/>
      <c r="S2150" s="87"/>
      <c r="T2150" s="87"/>
      <c r="U2150" s="87"/>
      <c r="V2150" s="87"/>
      <c r="W2150" s="87"/>
      <c r="X2150" s="87"/>
      <c r="Y2150" s="87"/>
      <c r="Z2150" s="87"/>
      <c r="AA2150" s="87"/>
      <c r="AB2150" s="87"/>
      <c r="AC2150" s="87"/>
      <c r="AD2150" s="87"/>
      <c r="AE2150" s="87"/>
      <c r="AF2150" s="87"/>
      <c r="AG2150" s="87"/>
      <c r="AH2150" s="87"/>
      <c r="AI2150" s="87"/>
      <c r="AJ2150" s="87"/>
      <c r="AK2150" s="87"/>
      <c r="AL2150" s="87"/>
      <c r="AM2150" s="87"/>
      <c r="AN2150" s="87"/>
      <c r="AO2150" s="87"/>
      <c r="AP2150" s="87"/>
      <c r="AQ2150" s="87"/>
      <c r="AR2150" s="87"/>
      <c r="AS2150" s="87"/>
      <c r="AT2150" s="87"/>
      <c r="AU2150" s="87"/>
      <c r="AV2150" s="87"/>
      <c r="AW2150" s="87"/>
      <c r="AX2150" s="87"/>
      <c r="AY2150" s="87"/>
      <c r="AZ2150" s="87"/>
      <c r="BA2150" s="87"/>
      <c r="BB2150" s="87"/>
      <c r="BC2150" s="87"/>
      <c r="BD2150" s="87"/>
      <c r="BE2150" s="87"/>
      <c r="BF2150" s="87"/>
      <c r="BG2150" s="87"/>
      <c r="BH2150" s="87"/>
      <c r="BI2150" s="87"/>
      <c r="BJ2150" s="87"/>
      <c r="BK2150" s="87"/>
      <c r="BL2150" s="87"/>
      <c r="BM2150" s="87"/>
      <c r="BN2150" s="87"/>
      <c r="BO2150" s="87"/>
      <c r="BP2150" s="87"/>
      <c r="BQ2150" s="87"/>
      <c r="BR2150" s="87"/>
      <c r="BS2150" s="63"/>
    </row>
    <row r="2151" spans="4:71" s="64" customFormat="1" ht="9.75" customHeight="1" x14ac:dyDescent="0.3">
      <c r="D2151" s="87"/>
      <c r="E2151" s="87"/>
      <c r="F2151" s="87"/>
      <c r="G2151" s="87"/>
      <c r="H2151" s="87"/>
      <c r="I2151" s="87"/>
      <c r="J2151" s="87"/>
      <c r="K2151" s="87"/>
      <c r="L2151" s="87"/>
      <c r="M2151" s="87"/>
      <c r="N2151" s="87"/>
      <c r="O2151" s="87"/>
      <c r="P2151" s="87"/>
      <c r="Q2151" s="87"/>
      <c r="R2151" s="87"/>
      <c r="S2151" s="87"/>
      <c r="T2151" s="87"/>
      <c r="U2151" s="87"/>
      <c r="V2151" s="87"/>
      <c r="W2151" s="87"/>
      <c r="X2151" s="87"/>
      <c r="Y2151" s="87"/>
      <c r="Z2151" s="87"/>
      <c r="AA2151" s="87"/>
      <c r="AB2151" s="87"/>
      <c r="AC2151" s="87"/>
      <c r="AD2151" s="87"/>
      <c r="AE2151" s="87"/>
      <c r="AF2151" s="87"/>
      <c r="AG2151" s="87"/>
      <c r="AH2151" s="87"/>
      <c r="AI2151" s="87"/>
      <c r="AJ2151" s="87"/>
      <c r="AK2151" s="87"/>
      <c r="AL2151" s="87"/>
      <c r="AM2151" s="87"/>
      <c r="AN2151" s="87"/>
      <c r="AO2151" s="87"/>
      <c r="AP2151" s="87"/>
      <c r="AQ2151" s="87"/>
      <c r="AR2151" s="87"/>
      <c r="AS2151" s="87"/>
      <c r="AT2151" s="87"/>
      <c r="AU2151" s="87"/>
      <c r="AV2151" s="87"/>
      <c r="AW2151" s="87"/>
      <c r="AX2151" s="87"/>
      <c r="AY2151" s="87"/>
      <c r="AZ2151" s="87"/>
      <c r="BA2151" s="87"/>
      <c r="BB2151" s="87"/>
      <c r="BC2151" s="87"/>
      <c r="BD2151" s="87"/>
      <c r="BE2151" s="87"/>
      <c r="BF2151" s="87"/>
      <c r="BG2151" s="87"/>
      <c r="BH2151" s="87"/>
      <c r="BI2151" s="87"/>
      <c r="BJ2151" s="87"/>
      <c r="BK2151" s="87"/>
      <c r="BL2151" s="87"/>
      <c r="BM2151" s="87"/>
      <c r="BN2151" s="87"/>
      <c r="BO2151" s="87"/>
      <c r="BP2151" s="87"/>
      <c r="BQ2151" s="87"/>
      <c r="BR2151" s="87"/>
      <c r="BS2151" s="63"/>
    </row>
    <row r="2152" spans="4:71" s="64" customFormat="1" ht="9.75" customHeight="1" x14ac:dyDescent="0.3">
      <c r="D2152" s="87"/>
      <c r="E2152" s="87"/>
      <c r="F2152" s="87"/>
      <c r="G2152" s="87"/>
      <c r="H2152" s="87"/>
      <c r="I2152" s="87"/>
      <c r="J2152" s="87"/>
      <c r="K2152" s="87"/>
      <c r="L2152" s="87"/>
      <c r="M2152" s="87"/>
      <c r="N2152" s="87"/>
      <c r="O2152" s="87"/>
      <c r="P2152" s="87"/>
      <c r="Q2152" s="87"/>
      <c r="R2152" s="87"/>
      <c r="S2152" s="87"/>
      <c r="T2152" s="87"/>
      <c r="U2152" s="87"/>
      <c r="V2152" s="87"/>
      <c r="W2152" s="87"/>
      <c r="X2152" s="87"/>
      <c r="Y2152" s="87"/>
      <c r="Z2152" s="87"/>
      <c r="AA2152" s="87"/>
      <c r="AB2152" s="87"/>
      <c r="AC2152" s="87"/>
      <c r="AD2152" s="87"/>
      <c r="AE2152" s="87"/>
      <c r="AF2152" s="87"/>
      <c r="AG2152" s="87"/>
      <c r="AH2152" s="87"/>
      <c r="AI2152" s="87"/>
      <c r="AJ2152" s="87"/>
      <c r="AK2152" s="87"/>
      <c r="AL2152" s="87"/>
      <c r="AM2152" s="87"/>
      <c r="AN2152" s="87"/>
      <c r="AO2152" s="87"/>
      <c r="AP2152" s="87"/>
      <c r="AQ2152" s="87"/>
      <c r="AR2152" s="87"/>
      <c r="AS2152" s="87"/>
      <c r="AT2152" s="87"/>
      <c r="AU2152" s="87"/>
      <c r="AV2152" s="87"/>
      <c r="AW2152" s="87"/>
      <c r="AX2152" s="87"/>
      <c r="AY2152" s="87"/>
      <c r="AZ2152" s="87"/>
      <c r="BA2152" s="87"/>
      <c r="BB2152" s="87"/>
      <c r="BC2152" s="87"/>
      <c r="BD2152" s="87"/>
      <c r="BE2152" s="87"/>
      <c r="BF2152" s="87"/>
      <c r="BG2152" s="87"/>
      <c r="BH2152" s="87"/>
      <c r="BI2152" s="87"/>
      <c r="BJ2152" s="87"/>
      <c r="BK2152" s="87"/>
      <c r="BL2152" s="87"/>
      <c r="BM2152" s="87"/>
      <c r="BN2152" s="87"/>
      <c r="BO2152" s="87"/>
      <c r="BP2152" s="87"/>
      <c r="BQ2152" s="87"/>
      <c r="BR2152" s="87"/>
      <c r="BS2152" s="63"/>
    </row>
    <row r="2153" spans="4:71" s="64" customFormat="1" ht="9.75" customHeight="1" x14ac:dyDescent="0.3">
      <c r="D2153" s="87"/>
      <c r="E2153" s="87"/>
      <c r="F2153" s="87"/>
      <c r="G2153" s="87"/>
      <c r="H2153" s="87"/>
      <c r="I2153" s="87"/>
      <c r="J2153" s="87"/>
      <c r="K2153" s="87"/>
      <c r="L2153" s="87"/>
      <c r="M2153" s="87"/>
      <c r="N2153" s="87"/>
      <c r="O2153" s="87"/>
      <c r="P2153" s="87"/>
      <c r="Q2153" s="87"/>
      <c r="R2153" s="87"/>
      <c r="S2153" s="87"/>
      <c r="T2153" s="87"/>
      <c r="U2153" s="87"/>
      <c r="V2153" s="87"/>
      <c r="W2153" s="87"/>
      <c r="X2153" s="87"/>
      <c r="Y2153" s="87"/>
      <c r="Z2153" s="87"/>
      <c r="AA2153" s="87"/>
      <c r="AB2153" s="87"/>
      <c r="AC2153" s="87"/>
      <c r="AD2153" s="87"/>
      <c r="AE2153" s="87"/>
      <c r="AF2153" s="87"/>
      <c r="AG2153" s="87"/>
      <c r="AH2153" s="87"/>
      <c r="AI2153" s="87"/>
      <c r="AJ2153" s="87"/>
      <c r="AK2153" s="87"/>
      <c r="AL2153" s="87"/>
      <c r="AM2153" s="87"/>
      <c r="AN2153" s="87"/>
      <c r="AO2153" s="87"/>
      <c r="AP2153" s="87"/>
      <c r="AQ2153" s="87"/>
      <c r="AR2153" s="87"/>
      <c r="AS2153" s="87"/>
      <c r="AT2153" s="87"/>
      <c r="AU2153" s="87"/>
      <c r="AV2153" s="87"/>
      <c r="AW2153" s="87"/>
      <c r="AX2153" s="87"/>
      <c r="AY2153" s="87"/>
      <c r="AZ2153" s="87"/>
      <c r="BA2153" s="87"/>
      <c r="BB2153" s="87"/>
      <c r="BC2153" s="87"/>
      <c r="BD2153" s="87"/>
      <c r="BE2153" s="87"/>
      <c r="BF2153" s="87"/>
      <c r="BG2153" s="87"/>
      <c r="BH2153" s="87"/>
      <c r="BI2153" s="87"/>
      <c r="BJ2153" s="87"/>
      <c r="BK2153" s="87"/>
      <c r="BL2153" s="87"/>
      <c r="BM2153" s="87"/>
      <c r="BN2153" s="87"/>
      <c r="BO2153" s="87"/>
      <c r="BP2153" s="87"/>
      <c r="BQ2153" s="87"/>
      <c r="BR2153" s="87"/>
      <c r="BS2153" s="63"/>
    </row>
    <row r="2154" spans="4:71" s="64" customFormat="1" ht="9.75" customHeight="1" x14ac:dyDescent="0.3">
      <c r="D2154" s="87"/>
      <c r="E2154" s="87"/>
      <c r="F2154" s="87"/>
      <c r="G2154" s="87"/>
      <c r="H2154" s="87"/>
      <c r="I2154" s="87"/>
      <c r="J2154" s="87"/>
      <c r="K2154" s="87"/>
      <c r="L2154" s="87"/>
      <c r="M2154" s="87"/>
      <c r="N2154" s="87"/>
      <c r="O2154" s="87"/>
      <c r="P2154" s="87"/>
      <c r="Q2154" s="87"/>
      <c r="R2154" s="87"/>
      <c r="S2154" s="87"/>
      <c r="T2154" s="87"/>
      <c r="U2154" s="87"/>
      <c r="V2154" s="87"/>
      <c r="W2154" s="87"/>
      <c r="X2154" s="87"/>
      <c r="Y2154" s="87"/>
      <c r="Z2154" s="87"/>
      <c r="AA2154" s="87"/>
      <c r="AB2154" s="87"/>
      <c r="AC2154" s="87"/>
      <c r="AD2154" s="87"/>
      <c r="AE2154" s="87"/>
      <c r="AF2154" s="87"/>
      <c r="AG2154" s="87"/>
      <c r="AH2154" s="87"/>
      <c r="AI2154" s="87"/>
      <c r="AJ2154" s="87"/>
      <c r="AK2154" s="87"/>
      <c r="AL2154" s="87"/>
      <c r="AM2154" s="87"/>
      <c r="AN2154" s="87"/>
      <c r="AO2154" s="87"/>
      <c r="AP2154" s="87"/>
      <c r="AQ2154" s="87"/>
      <c r="AR2154" s="87"/>
      <c r="AS2154" s="87"/>
      <c r="AT2154" s="87"/>
      <c r="AU2154" s="87"/>
      <c r="AV2154" s="87"/>
      <c r="AW2154" s="87"/>
      <c r="AX2154" s="87"/>
      <c r="AY2154" s="87"/>
      <c r="AZ2154" s="87"/>
      <c r="BA2154" s="87"/>
      <c r="BB2154" s="87"/>
      <c r="BC2154" s="87"/>
      <c r="BD2154" s="87"/>
      <c r="BE2154" s="87"/>
      <c r="BF2154" s="87"/>
      <c r="BG2154" s="87"/>
      <c r="BH2154" s="87"/>
      <c r="BI2154" s="87"/>
      <c r="BJ2154" s="87"/>
      <c r="BK2154" s="87"/>
      <c r="BL2154" s="87"/>
      <c r="BM2154" s="87"/>
      <c r="BN2154" s="87"/>
      <c r="BO2154" s="87"/>
      <c r="BP2154" s="87"/>
      <c r="BQ2154" s="87"/>
      <c r="BR2154" s="87"/>
      <c r="BS2154" s="63"/>
    </row>
    <row r="2155" spans="4:71" s="64" customFormat="1" ht="9.75" customHeight="1" x14ac:dyDescent="0.3">
      <c r="D2155" s="87"/>
      <c r="E2155" s="87"/>
      <c r="F2155" s="87"/>
      <c r="G2155" s="87"/>
      <c r="H2155" s="87"/>
      <c r="I2155" s="87"/>
      <c r="J2155" s="87"/>
      <c r="K2155" s="87"/>
      <c r="L2155" s="87"/>
      <c r="M2155" s="87"/>
      <c r="N2155" s="87"/>
      <c r="O2155" s="87"/>
      <c r="P2155" s="87"/>
      <c r="Q2155" s="87"/>
      <c r="R2155" s="87"/>
      <c r="S2155" s="87"/>
      <c r="T2155" s="87"/>
      <c r="U2155" s="87"/>
      <c r="V2155" s="87"/>
      <c r="W2155" s="87"/>
      <c r="X2155" s="87"/>
      <c r="Y2155" s="87"/>
      <c r="Z2155" s="87"/>
      <c r="AA2155" s="87"/>
      <c r="AB2155" s="87"/>
      <c r="AC2155" s="87"/>
      <c r="AD2155" s="87"/>
      <c r="AE2155" s="87"/>
      <c r="AF2155" s="87"/>
      <c r="AG2155" s="87"/>
      <c r="AH2155" s="87"/>
      <c r="AI2155" s="87"/>
      <c r="AJ2155" s="87"/>
      <c r="AK2155" s="87"/>
      <c r="AL2155" s="87"/>
      <c r="AM2155" s="87"/>
      <c r="AN2155" s="87"/>
      <c r="AO2155" s="87"/>
      <c r="AP2155" s="87"/>
      <c r="AQ2155" s="87"/>
      <c r="AR2155" s="87"/>
      <c r="AS2155" s="87"/>
      <c r="AT2155" s="87"/>
      <c r="AU2155" s="87"/>
      <c r="AV2155" s="87"/>
      <c r="AW2155" s="87"/>
      <c r="AX2155" s="87"/>
      <c r="AY2155" s="87"/>
      <c r="AZ2155" s="87"/>
      <c r="BA2155" s="87"/>
      <c r="BB2155" s="87"/>
      <c r="BC2155" s="87"/>
      <c r="BD2155" s="87"/>
      <c r="BE2155" s="87"/>
      <c r="BF2155" s="87"/>
      <c r="BG2155" s="87"/>
      <c r="BH2155" s="87"/>
      <c r="BI2155" s="87"/>
      <c r="BJ2155" s="87"/>
      <c r="BK2155" s="87"/>
      <c r="BL2155" s="87"/>
      <c r="BM2155" s="87"/>
      <c r="BN2155" s="87"/>
      <c r="BO2155" s="87"/>
      <c r="BP2155" s="87"/>
      <c r="BQ2155" s="87"/>
      <c r="BR2155" s="87"/>
      <c r="BS2155" s="63"/>
    </row>
    <row r="2156" spans="4:71" s="64" customFormat="1" ht="9.75" customHeight="1" x14ac:dyDescent="0.3">
      <c r="D2156" s="87"/>
      <c r="E2156" s="87"/>
      <c r="F2156" s="87"/>
      <c r="G2156" s="87"/>
      <c r="H2156" s="87"/>
      <c r="I2156" s="87"/>
      <c r="J2156" s="87"/>
      <c r="K2156" s="87"/>
      <c r="L2156" s="87"/>
      <c r="M2156" s="87"/>
      <c r="N2156" s="87"/>
      <c r="O2156" s="87"/>
      <c r="P2156" s="87"/>
      <c r="Q2156" s="87"/>
      <c r="R2156" s="87"/>
      <c r="S2156" s="87"/>
      <c r="T2156" s="87"/>
      <c r="U2156" s="87"/>
      <c r="V2156" s="87"/>
      <c r="W2156" s="87"/>
      <c r="X2156" s="87"/>
      <c r="Y2156" s="87"/>
      <c r="Z2156" s="87"/>
      <c r="AA2156" s="87"/>
      <c r="AB2156" s="87"/>
      <c r="AC2156" s="87"/>
      <c r="AD2156" s="87"/>
      <c r="AE2156" s="87"/>
      <c r="AF2156" s="87"/>
      <c r="AG2156" s="87"/>
      <c r="AH2156" s="87"/>
      <c r="AI2156" s="87"/>
      <c r="AJ2156" s="87"/>
      <c r="AK2156" s="87"/>
      <c r="AL2156" s="87"/>
      <c r="AM2156" s="87"/>
      <c r="AN2156" s="87"/>
      <c r="AO2156" s="87"/>
      <c r="AP2156" s="87"/>
      <c r="AQ2156" s="87"/>
      <c r="AR2156" s="87"/>
      <c r="AS2156" s="87"/>
      <c r="AT2156" s="87"/>
      <c r="AU2156" s="87"/>
      <c r="AV2156" s="87"/>
      <c r="AW2156" s="87"/>
      <c r="AX2156" s="87"/>
      <c r="AY2156" s="87"/>
      <c r="AZ2156" s="87"/>
      <c r="BA2156" s="87"/>
      <c r="BB2156" s="87"/>
      <c r="BC2156" s="87"/>
      <c r="BD2156" s="87"/>
      <c r="BE2156" s="87"/>
      <c r="BF2156" s="87"/>
      <c r="BG2156" s="87"/>
      <c r="BH2156" s="87"/>
      <c r="BI2156" s="87"/>
      <c r="BJ2156" s="87"/>
      <c r="BK2156" s="87"/>
      <c r="BL2156" s="87"/>
      <c r="BM2156" s="87"/>
      <c r="BN2156" s="87"/>
      <c r="BO2156" s="87"/>
      <c r="BP2156" s="87"/>
      <c r="BQ2156" s="87"/>
      <c r="BR2156" s="87"/>
      <c r="BS2156" s="63"/>
    </row>
    <row r="2157" spans="4:71" s="64" customFormat="1" ht="9.75" customHeight="1" x14ac:dyDescent="0.3">
      <c r="D2157" s="87"/>
      <c r="E2157" s="87"/>
      <c r="F2157" s="87"/>
      <c r="G2157" s="87"/>
      <c r="H2157" s="87"/>
      <c r="I2157" s="87"/>
      <c r="J2157" s="87"/>
      <c r="K2157" s="87"/>
      <c r="L2157" s="87"/>
      <c r="M2157" s="87"/>
      <c r="N2157" s="87"/>
      <c r="O2157" s="87"/>
      <c r="P2157" s="87"/>
      <c r="Q2157" s="87"/>
      <c r="R2157" s="87"/>
      <c r="S2157" s="87"/>
      <c r="T2157" s="87"/>
      <c r="U2157" s="87"/>
      <c r="V2157" s="87"/>
      <c r="W2157" s="87"/>
      <c r="X2157" s="87"/>
      <c r="Y2157" s="87"/>
      <c r="Z2157" s="87"/>
      <c r="AA2157" s="87"/>
      <c r="AB2157" s="87"/>
      <c r="AC2157" s="87"/>
      <c r="AD2157" s="87"/>
      <c r="AE2157" s="87"/>
      <c r="AF2157" s="87"/>
      <c r="AG2157" s="87"/>
      <c r="AH2157" s="87"/>
      <c r="AI2157" s="87"/>
      <c r="AJ2157" s="87"/>
      <c r="AK2157" s="87"/>
      <c r="AL2157" s="87"/>
      <c r="AM2157" s="87"/>
      <c r="AN2157" s="87"/>
      <c r="AO2157" s="87"/>
      <c r="AP2157" s="87"/>
      <c r="AQ2157" s="87"/>
      <c r="AR2157" s="87"/>
      <c r="AS2157" s="87"/>
      <c r="AT2157" s="87"/>
      <c r="AU2157" s="87"/>
      <c r="AV2157" s="87"/>
      <c r="AW2157" s="87"/>
      <c r="AX2157" s="87"/>
      <c r="AY2157" s="87"/>
      <c r="AZ2157" s="87"/>
      <c r="BA2157" s="87"/>
      <c r="BB2157" s="87"/>
      <c r="BC2157" s="87"/>
      <c r="BD2157" s="87"/>
      <c r="BE2157" s="87"/>
      <c r="BF2157" s="87"/>
      <c r="BG2157" s="87"/>
      <c r="BH2157" s="87"/>
      <c r="BI2157" s="87"/>
      <c r="BJ2157" s="87"/>
      <c r="BK2157" s="87"/>
      <c r="BL2157" s="87"/>
      <c r="BM2157" s="87"/>
      <c r="BN2157" s="87"/>
      <c r="BO2157" s="87"/>
      <c r="BP2157" s="87"/>
      <c r="BQ2157" s="87"/>
      <c r="BR2157" s="87"/>
      <c r="BS2157" s="63"/>
    </row>
    <row r="2158" spans="4:71" s="64" customFormat="1" ht="9.75" customHeight="1" x14ac:dyDescent="0.3">
      <c r="D2158" s="87"/>
      <c r="E2158" s="87"/>
      <c r="F2158" s="87"/>
      <c r="G2158" s="87"/>
      <c r="H2158" s="87"/>
      <c r="I2158" s="87"/>
      <c r="J2158" s="87"/>
      <c r="K2158" s="87"/>
      <c r="L2158" s="87"/>
      <c r="M2158" s="87"/>
      <c r="N2158" s="87"/>
      <c r="O2158" s="87"/>
      <c r="P2158" s="87"/>
      <c r="Q2158" s="87"/>
      <c r="R2158" s="87"/>
      <c r="S2158" s="87"/>
      <c r="T2158" s="87"/>
      <c r="U2158" s="87"/>
      <c r="V2158" s="87"/>
      <c r="W2158" s="87"/>
      <c r="X2158" s="87"/>
      <c r="Y2158" s="87"/>
      <c r="Z2158" s="87"/>
      <c r="AA2158" s="87"/>
      <c r="AB2158" s="87"/>
      <c r="AC2158" s="87"/>
      <c r="AD2158" s="87"/>
      <c r="AE2158" s="87"/>
      <c r="AF2158" s="87"/>
      <c r="AG2158" s="87"/>
      <c r="AH2158" s="87"/>
      <c r="AI2158" s="87"/>
      <c r="AJ2158" s="87"/>
      <c r="AK2158" s="87"/>
      <c r="AL2158" s="87"/>
      <c r="AM2158" s="87"/>
      <c r="AN2158" s="87"/>
      <c r="AO2158" s="87"/>
      <c r="AP2158" s="87"/>
      <c r="AQ2158" s="87"/>
      <c r="AR2158" s="87"/>
      <c r="AS2158" s="87"/>
      <c r="AT2158" s="87"/>
      <c r="AU2158" s="87"/>
      <c r="AV2158" s="87"/>
      <c r="AW2158" s="87"/>
      <c r="AX2158" s="87"/>
      <c r="AY2158" s="87"/>
      <c r="AZ2158" s="87"/>
      <c r="BA2158" s="87"/>
      <c r="BB2158" s="87"/>
      <c r="BC2158" s="87"/>
      <c r="BD2158" s="87"/>
      <c r="BE2158" s="87"/>
      <c r="BF2158" s="87"/>
      <c r="BG2158" s="87"/>
      <c r="BH2158" s="87"/>
      <c r="BI2158" s="87"/>
      <c r="BJ2158" s="87"/>
      <c r="BK2158" s="87"/>
      <c r="BL2158" s="87"/>
      <c r="BM2158" s="87"/>
      <c r="BN2158" s="87"/>
      <c r="BO2158" s="87"/>
      <c r="BP2158" s="87"/>
      <c r="BQ2158" s="87"/>
      <c r="BR2158" s="87"/>
      <c r="BS2158" s="63"/>
    </row>
    <row r="2159" spans="4:71" s="64" customFormat="1" ht="9.75" customHeight="1" x14ac:dyDescent="0.3">
      <c r="D2159" s="87"/>
      <c r="E2159" s="87"/>
      <c r="F2159" s="87"/>
      <c r="G2159" s="87"/>
      <c r="H2159" s="87"/>
      <c r="I2159" s="87"/>
      <c r="J2159" s="87"/>
      <c r="K2159" s="87"/>
      <c r="L2159" s="87"/>
      <c r="M2159" s="87"/>
      <c r="N2159" s="87"/>
      <c r="O2159" s="87"/>
      <c r="P2159" s="87"/>
      <c r="Q2159" s="87"/>
      <c r="R2159" s="87"/>
      <c r="S2159" s="87"/>
      <c r="T2159" s="87"/>
      <c r="U2159" s="87"/>
      <c r="V2159" s="87"/>
      <c r="W2159" s="87"/>
      <c r="X2159" s="87"/>
      <c r="Y2159" s="87"/>
      <c r="Z2159" s="87"/>
      <c r="AA2159" s="87"/>
      <c r="AB2159" s="87"/>
      <c r="AC2159" s="87"/>
      <c r="AD2159" s="87"/>
      <c r="AE2159" s="87"/>
      <c r="AF2159" s="87"/>
      <c r="AG2159" s="87"/>
      <c r="AH2159" s="87"/>
      <c r="AI2159" s="87"/>
      <c r="AJ2159" s="87"/>
      <c r="AK2159" s="87"/>
      <c r="AL2159" s="87"/>
      <c r="AM2159" s="87"/>
      <c r="AN2159" s="87"/>
      <c r="AO2159" s="87"/>
      <c r="AP2159" s="87"/>
      <c r="AQ2159" s="87"/>
      <c r="AR2159" s="87"/>
      <c r="AS2159" s="87"/>
      <c r="AT2159" s="87"/>
      <c r="AU2159" s="87"/>
      <c r="AV2159" s="87"/>
      <c r="AW2159" s="87"/>
      <c r="AX2159" s="87"/>
      <c r="AY2159" s="87"/>
      <c r="AZ2159" s="87"/>
      <c r="BA2159" s="87"/>
      <c r="BB2159" s="87"/>
      <c r="BC2159" s="87"/>
      <c r="BD2159" s="87"/>
      <c r="BE2159" s="87"/>
      <c r="BF2159" s="87"/>
      <c r="BG2159" s="87"/>
      <c r="BH2159" s="87"/>
      <c r="BI2159" s="87"/>
      <c r="BJ2159" s="87"/>
      <c r="BK2159" s="87"/>
      <c r="BL2159" s="87"/>
      <c r="BM2159" s="87"/>
      <c r="BN2159" s="87"/>
      <c r="BO2159" s="87"/>
      <c r="BP2159" s="87"/>
      <c r="BQ2159" s="87"/>
      <c r="BR2159" s="87"/>
      <c r="BS2159" s="63"/>
    </row>
    <row r="2160" spans="4:71" s="64" customFormat="1" ht="9.75" customHeight="1" x14ac:dyDescent="0.3">
      <c r="D2160" s="87"/>
      <c r="E2160" s="87"/>
      <c r="F2160" s="87"/>
      <c r="G2160" s="87"/>
      <c r="H2160" s="87"/>
      <c r="I2160" s="87"/>
      <c r="J2160" s="87"/>
      <c r="K2160" s="87"/>
      <c r="L2160" s="87"/>
      <c r="M2160" s="87"/>
      <c r="N2160" s="87"/>
      <c r="O2160" s="87"/>
      <c r="P2160" s="87"/>
      <c r="Q2160" s="87"/>
      <c r="R2160" s="87"/>
      <c r="S2160" s="87"/>
      <c r="T2160" s="87"/>
      <c r="U2160" s="87"/>
      <c r="V2160" s="87"/>
      <c r="W2160" s="87"/>
      <c r="X2160" s="87"/>
      <c r="Y2160" s="87"/>
      <c r="Z2160" s="87"/>
      <c r="AA2160" s="87"/>
      <c r="AB2160" s="87"/>
      <c r="AC2160" s="87"/>
      <c r="AD2160" s="87"/>
      <c r="AE2160" s="87"/>
      <c r="AF2160" s="87"/>
      <c r="AG2160" s="87"/>
      <c r="AH2160" s="87"/>
      <c r="AI2160" s="87"/>
      <c r="AJ2160" s="87"/>
      <c r="AK2160" s="87"/>
      <c r="AL2160" s="87"/>
      <c r="AM2160" s="87"/>
      <c r="AN2160" s="87"/>
      <c r="AO2160" s="87"/>
      <c r="AP2160" s="87"/>
      <c r="AQ2160" s="87"/>
      <c r="AR2160" s="87"/>
      <c r="AS2160" s="87"/>
      <c r="AT2160" s="87"/>
      <c r="AU2160" s="87"/>
      <c r="AV2160" s="87"/>
      <c r="AW2160" s="87"/>
      <c r="AX2160" s="87"/>
      <c r="AY2160" s="87"/>
      <c r="AZ2160" s="87"/>
      <c r="BA2160" s="87"/>
      <c r="BB2160" s="87"/>
      <c r="BC2160" s="87"/>
      <c r="BD2160" s="87"/>
      <c r="BE2160" s="87"/>
      <c r="BF2160" s="87"/>
      <c r="BG2160" s="87"/>
      <c r="BH2160" s="87"/>
      <c r="BI2160" s="87"/>
      <c r="BJ2160" s="87"/>
      <c r="BK2160" s="87"/>
      <c r="BL2160" s="87"/>
      <c r="BM2160" s="87"/>
      <c r="BN2160" s="87"/>
      <c r="BO2160" s="87"/>
      <c r="BP2160" s="87"/>
      <c r="BQ2160" s="87"/>
      <c r="BR2160" s="87"/>
      <c r="BS2160" s="63"/>
    </row>
    <row r="2161" spans="4:71" s="64" customFormat="1" ht="9.75" customHeight="1" x14ac:dyDescent="0.3">
      <c r="D2161" s="87"/>
      <c r="E2161" s="87"/>
      <c r="F2161" s="87"/>
      <c r="G2161" s="87"/>
      <c r="H2161" s="87"/>
      <c r="I2161" s="87"/>
      <c r="J2161" s="87"/>
      <c r="K2161" s="87"/>
      <c r="L2161" s="87"/>
      <c r="M2161" s="87"/>
      <c r="N2161" s="87"/>
      <c r="O2161" s="87"/>
      <c r="P2161" s="87"/>
      <c r="Q2161" s="87"/>
      <c r="R2161" s="87"/>
      <c r="S2161" s="87"/>
      <c r="T2161" s="87"/>
      <c r="U2161" s="87"/>
      <c r="V2161" s="87"/>
      <c r="W2161" s="87"/>
      <c r="X2161" s="87"/>
      <c r="Y2161" s="87"/>
      <c r="Z2161" s="87"/>
      <c r="AA2161" s="87"/>
      <c r="AB2161" s="87"/>
      <c r="AC2161" s="87"/>
      <c r="AD2161" s="87"/>
      <c r="AE2161" s="87"/>
      <c r="AF2161" s="87"/>
      <c r="AG2161" s="87"/>
      <c r="AH2161" s="87"/>
      <c r="AI2161" s="87"/>
      <c r="AJ2161" s="87"/>
      <c r="AK2161" s="87"/>
      <c r="AL2161" s="87"/>
      <c r="AM2161" s="87"/>
      <c r="AN2161" s="87"/>
      <c r="AO2161" s="87"/>
      <c r="AP2161" s="87"/>
      <c r="AQ2161" s="87"/>
      <c r="AR2161" s="87"/>
      <c r="AS2161" s="87"/>
      <c r="AT2161" s="87"/>
      <c r="AU2161" s="87"/>
      <c r="AV2161" s="87"/>
      <c r="AW2161" s="87"/>
      <c r="AX2161" s="87"/>
      <c r="AY2161" s="87"/>
      <c r="AZ2161" s="87"/>
      <c r="BA2161" s="87"/>
      <c r="BB2161" s="87"/>
      <c r="BC2161" s="87"/>
      <c r="BD2161" s="87"/>
      <c r="BE2161" s="87"/>
      <c r="BF2161" s="87"/>
      <c r="BG2161" s="87"/>
      <c r="BH2161" s="87"/>
      <c r="BI2161" s="87"/>
      <c r="BJ2161" s="87"/>
      <c r="BK2161" s="87"/>
      <c r="BL2161" s="87"/>
      <c r="BM2161" s="87"/>
      <c r="BN2161" s="87"/>
      <c r="BO2161" s="87"/>
      <c r="BP2161" s="87"/>
      <c r="BQ2161" s="87"/>
      <c r="BR2161" s="87"/>
      <c r="BS2161" s="63"/>
    </row>
    <row r="2162" spans="4:71" s="64" customFormat="1" ht="9.75" customHeight="1" x14ac:dyDescent="0.3">
      <c r="D2162" s="87"/>
      <c r="E2162" s="87"/>
      <c r="F2162" s="87"/>
      <c r="G2162" s="87"/>
      <c r="H2162" s="87"/>
      <c r="I2162" s="87"/>
      <c r="J2162" s="87"/>
      <c r="K2162" s="87"/>
      <c r="L2162" s="87"/>
      <c r="M2162" s="87"/>
      <c r="N2162" s="87"/>
      <c r="O2162" s="87"/>
      <c r="P2162" s="87"/>
      <c r="Q2162" s="87"/>
      <c r="R2162" s="87"/>
      <c r="S2162" s="87"/>
      <c r="T2162" s="87"/>
      <c r="U2162" s="87"/>
      <c r="V2162" s="87"/>
      <c r="W2162" s="87"/>
      <c r="X2162" s="87"/>
      <c r="Y2162" s="87"/>
      <c r="Z2162" s="87"/>
      <c r="AA2162" s="87"/>
      <c r="AB2162" s="87"/>
      <c r="AC2162" s="87"/>
      <c r="AD2162" s="87"/>
      <c r="AE2162" s="87"/>
      <c r="AF2162" s="87"/>
      <c r="AG2162" s="87"/>
      <c r="AH2162" s="87"/>
      <c r="AI2162" s="87"/>
      <c r="AJ2162" s="87"/>
      <c r="AK2162" s="87"/>
      <c r="AL2162" s="87"/>
      <c r="AM2162" s="87"/>
      <c r="AN2162" s="87"/>
      <c r="AO2162" s="87"/>
      <c r="AP2162" s="87"/>
      <c r="AQ2162" s="87"/>
      <c r="AR2162" s="87"/>
      <c r="AS2162" s="87"/>
      <c r="AT2162" s="87"/>
      <c r="AU2162" s="87"/>
      <c r="AV2162" s="87"/>
      <c r="AW2162" s="87"/>
      <c r="AX2162" s="87"/>
      <c r="AY2162" s="87"/>
      <c r="AZ2162" s="87"/>
      <c r="BA2162" s="87"/>
      <c r="BB2162" s="87"/>
      <c r="BC2162" s="87"/>
      <c r="BD2162" s="87"/>
      <c r="BE2162" s="87"/>
      <c r="BF2162" s="87"/>
      <c r="BG2162" s="87"/>
      <c r="BH2162" s="87"/>
      <c r="BI2162" s="87"/>
      <c r="BJ2162" s="87"/>
      <c r="BK2162" s="87"/>
      <c r="BL2162" s="87"/>
      <c r="BM2162" s="87"/>
      <c r="BN2162" s="87"/>
      <c r="BO2162" s="87"/>
      <c r="BP2162" s="87"/>
      <c r="BQ2162" s="87"/>
      <c r="BR2162" s="87"/>
      <c r="BS2162" s="63"/>
    </row>
    <row r="2163" spans="4:71" s="64" customFormat="1" ht="9.75" customHeight="1" x14ac:dyDescent="0.3">
      <c r="D2163" s="87"/>
      <c r="E2163" s="87"/>
      <c r="F2163" s="87"/>
      <c r="G2163" s="87"/>
      <c r="H2163" s="87"/>
      <c r="I2163" s="87"/>
      <c r="J2163" s="87"/>
      <c r="K2163" s="87"/>
      <c r="L2163" s="87"/>
      <c r="M2163" s="87"/>
      <c r="N2163" s="87"/>
      <c r="O2163" s="87"/>
      <c r="P2163" s="87"/>
      <c r="Q2163" s="87"/>
      <c r="R2163" s="87"/>
      <c r="S2163" s="87"/>
      <c r="T2163" s="87"/>
      <c r="U2163" s="87"/>
      <c r="V2163" s="87"/>
      <c r="W2163" s="87"/>
      <c r="X2163" s="87"/>
      <c r="Y2163" s="87"/>
      <c r="Z2163" s="87"/>
      <c r="AA2163" s="87"/>
      <c r="AB2163" s="87"/>
      <c r="AC2163" s="87"/>
      <c r="AD2163" s="87"/>
      <c r="AE2163" s="87"/>
      <c r="AF2163" s="87"/>
      <c r="AG2163" s="87"/>
      <c r="AH2163" s="87"/>
      <c r="AI2163" s="87"/>
      <c r="AJ2163" s="87"/>
      <c r="AK2163" s="87"/>
      <c r="AL2163" s="87"/>
      <c r="AM2163" s="87"/>
      <c r="AN2163" s="87"/>
      <c r="AO2163" s="87"/>
      <c r="AP2163" s="87"/>
      <c r="AQ2163" s="87"/>
      <c r="AR2163" s="87"/>
      <c r="AS2163" s="87"/>
      <c r="AT2163" s="87"/>
      <c r="AU2163" s="87"/>
      <c r="AV2163" s="87"/>
      <c r="AW2163" s="87"/>
      <c r="AX2163" s="87"/>
      <c r="AY2163" s="87"/>
      <c r="AZ2163" s="87"/>
      <c r="BA2163" s="87"/>
      <c r="BB2163" s="87"/>
      <c r="BC2163" s="87"/>
      <c r="BD2163" s="87"/>
      <c r="BE2163" s="87"/>
      <c r="BF2163" s="87"/>
      <c r="BG2163" s="87"/>
      <c r="BH2163" s="87"/>
      <c r="BI2163" s="87"/>
      <c r="BJ2163" s="87"/>
      <c r="BK2163" s="87"/>
      <c r="BL2163" s="87"/>
      <c r="BM2163" s="87"/>
      <c r="BN2163" s="87"/>
      <c r="BO2163" s="87"/>
      <c r="BP2163" s="87"/>
      <c r="BQ2163" s="87"/>
      <c r="BR2163" s="87"/>
      <c r="BS2163" s="63"/>
    </row>
    <row r="2164" spans="4:71" s="64" customFormat="1" ht="9.75" customHeight="1" x14ac:dyDescent="0.3">
      <c r="D2164" s="87"/>
      <c r="E2164" s="87"/>
      <c r="F2164" s="87"/>
      <c r="G2164" s="87"/>
      <c r="H2164" s="87"/>
      <c r="I2164" s="87"/>
      <c r="J2164" s="87"/>
      <c r="K2164" s="87"/>
      <c r="L2164" s="87"/>
      <c r="M2164" s="87"/>
      <c r="N2164" s="87"/>
      <c r="O2164" s="87"/>
      <c r="P2164" s="87"/>
      <c r="Q2164" s="87"/>
      <c r="R2164" s="87"/>
      <c r="S2164" s="87"/>
      <c r="T2164" s="87"/>
      <c r="U2164" s="87"/>
      <c r="V2164" s="87"/>
      <c r="W2164" s="87"/>
      <c r="X2164" s="87"/>
      <c r="Y2164" s="87"/>
      <c r="Z2164" s="87"/>
      <c r="AA2164" s="87"/>
      <c r="AB2164" s="87"/>
      <c r="AC2164" s="87"/>
      <c r="AD2164" s="87"/>
      <c r="AE2164" s="87"/>
      <c r="AF2164" s="87"/>
      <c r="AG2164" s="87"/>
      <c r="AH2164" s="87"/>
      <c r="AI2164" s="87"/>
      <c r="AJ2164" s="87"/>
      <c r="AK2164" s="87"/>
      <c r="AL2164" s="87"/>
      <c r="AM2164" s="87"/>
      <c r="AN2164" s="87"/>
      <c r="AO2164" s="87"/>
      <c r="AP2164" s="87"/>
      <c r="AQ2164" s="87"/>
      <c r="AR2164" s="87"/>
      <c r="AS2164" s="87"/>
      <c r="AT2164" s="87"/>
      <c r="AU2164" s="87"/>
      <c r="AV2164" s="87"/>
      <c r="AW2164" s="87"/>
      <c r="AX2164" s="87"/>
      <c r="AY2164" s="87"/>
      <c r="AZ2164" s="87"/>
      <c r="BA2164" s="87"/>
      <c r="BB2164" s="87"/>
      <c r="BC2164" s="87"/>
      <c r="BD2164" s="87"/>
      <c r="BE2164" s="87"/>
      <c r="BF2164" s="87"/>
      <c r="BG2164" s="87"/>
      <c r="BH2164" s="87"/>
      <c r="BI2164" s="87"/>
      <c r="BJ2164" s="87"/>
      <c r="BK2164" s="87"/>
      <c r="BL2164" s="87"/>
      <c r="BM2164" s="87"/>
      <c r="BN2164" s="87"/>
      <c r="BO2164" s="87"/>
      <c r="BP2164" s="87"/>
      <c r="BQ2164" s="87"/>
      <c r="BR2164" s="87"/>
      <c r="BS2164" s="63"/>
    </row>
    <row r="2165" spans="4:71" s="64" customFormat="1" ht="9.75" customHeight="1" x14ac:dyDescent="0.3">
      <c r="D2165" s="87"/>
      <c r="E2165" s="87"/>
      <c r="F2165" s="87"/>
      <c r="G2165" s="87"/>
      <c r="H2165" s="87"/>
      <c r="I2165" s="87"/>
      <c r="J2165" s="87"/>
      <c r="K2165" s="87"/>
      <c r="L2165" s="87"/>
      <c r="M2165" s="87"/>
      <c r="N2165" s="87"/>
      <c r="O2165" s="87"/>
      <c r="P2165" s="87"/>
      <c r="Q2165" s="87"/>
      <c r="R2165" s="87"/>
      <c r="S2165" s="87"/>
      <c r="T2165" s="87"/>
      <c r="U2165" s="87"/>
      <c r="V2165" s="87"/>
      <c r="W2165" s="87"/>
      <c r="X2165" s="87"/>
      <c r="Y2165" s="87"/>
      <c r="Z2165" s="87"/>
      <c r="AA2165" s="87"/>
      <c r="AB2165" s="87"/>
      <c r="AC2165" s="87"/>
      <c r="AD2165" s="87"/>
      <c r="AE2165" s="87"/>
      <c r="AF2165" s="87"/>
      <c r="AG2165" s="87"/>
      <c r="AH2165" s="87"/>
      <c r="AI2165" s="87"/>
      <c r="AJ2165" s="87"/>
      <c r="AK2165" s="87"/>
      <c r="AL2165" s="87"/>
      <c r="AM2165" s="87"/>
      <c r="AN2165" s="87"/>
      <c r="AO2165" s="87"/>
      <c r="AP2165" s="87"/>
      <c r="AQ2165" s="87"/>
      <c r="AR2165" s="87"/>
      <c r="AS2165" s="87"/>
      <c r="AT2165" s="87"/>
      <c r="AU2165" s="87"/>
      <c r="AV2165" s="87"/>
      <c r="AW2165" s="87"/>
      <c r="AX2165" s="87"/>
      <c r="AY2165" s="87"/>
      <c r="AZ2165" s="87"/>
      <c r="BA2165" s="87"/>
      <c r="BB2165" s="87"/>
      <c r="BC2165" s="87"/>
      <c r="BD2165" s="87"/>
      <c r="BE2165" s="87"/>
      <c r="BF2165" s="87"/>
      <c r="BG2165" s="87"/>
      <c r="BH2165" s="87"/>
      <c r="BI2165" s="87"/>
      <c r="BJ2165" s="87"/>
      <c r="BK2165" s="87"/>
      <c r="BL2165" s="87"/>
      <c r="BM2165" s="87"/>
      <c r="BN2165" s="87"/>
      <c r="BO2165" s="87"/>
      <c r="BP2165" s="87"/>
      <c r="BQ2165" s="87"/>
      <c r="BR2165" s="87"/>
      <c r="BS2165" s="63"/>
    </row>
    <row r="2166" spans="4:71" s="64" customFormat="1" ht="9.75" customHeight="1" x14ac:dyDescent="0.3">
      <c r="D2166" s="87"/>
      <c r="E2166" s="87"/>
      <c r="F2166" s="87"/>
      <c r="G2166" s="87"/>
      <c r="H2166" s="87"/>
      <c r="I2166" s="87"/>
      <c r="J2166" s="87"/>
      <c r="K2166" s="87"/>
      <c r="L2166" s="87"/>
      <c r="M2166" s="87"/>
      <c r="N2166" s="87"/>
      <c r="O2166" s="87"/>
      <c r="P2166" s="87"/>
      <c r="Q2166" s="87"/>
      <c r="R2166" s="87"/>
      <c r="S2166" s="87"/>
      <c r="T2166" s="87"/>
      <c r="U2166" s="87"/>
      <c r="V2166" s="87"/>
      <c r="W2166" s="87"/>
      <c r="X2166" s="87"/>
      <c r="Y2166" s="87"/>
      <c r="Z2166" s="87"/>
      <c r="AA2166" s="87"/>
      <c r="AB2166" s="87"/>
      <c r="AC2166" s="87"/>
      <c r="AD2166" s="87"/>
      <c r="AE2166" s="87"/>
      <c r="AF2166" s="87"/>
      <c r="AG2166" s="87"/>
      <c r="AH2166" s="87"/>
      <c r="AI2166" s="87"/>
      <c r="AJ2166" s="87"/>
      <c r="AK2166" s="87"/>
      <c r="AL2166" s="87"/>
      <c r="AM2166" s="87"/>
      <c r="AN2166" s="87"/>
      <c r="AO2166" s="87"/>
      <c r="AP2166" s="87"/>
      <c r="AQ2166" s="87"/>
      <c r="AR2166" s="87"/>
      <c r="AS2166" s="87"/>
      <c r="AT2166" s="87"/>
      <c r="AU2166" s="87"/>
      <c r="AV2166" s="87"/>
      <c r="AW2166" s="87"/>
      <c r="AX2166" s="87"/>
      <c r="AY2166" s="87"/>
      <c r="AZ2166" s="87"/>
      <c r="BA2166" s="87"/>
      <c r="BB2166" s="87"/>
      <c r="BC2166" s="87"/>
      <c r="BD2166" s="87"/>
      <c r="BE2166" s="87"/>
      <c r="BF2166" s="87"/>
      <c r="BG2166" s="87"/>
      <c r="BH2166" s="87"/>
      <c r="BI2166" s="87"/>
      <c r="BJ2166" s="87"/>
      <c r="BK2166" s="87"/>
      <c r="BL2166" s="87"/>
      <c r="BM2166" s="87"/>
      <c r="BN2166" s="87"/>
      <c r="BO2166" s="87"/>
      <c r="BP2166" s="87"/>
      <c r="BQ2166" s="87"/>
      <c r="BR2166" s="87"/>
      <c r="BS2166" s="63"/>
    </row>
    <row r="2167" spans="4:71" s="64" customFormat="1" ht="9.75" customHeight="1" x14ac:dyDescent="0.3">
      <c r="D2167" s="87"/>
      <c r="E2167" s="87"/>
      <c r="F2167" s="87"/>
      <c r="G2167" s="87"/>
      <c r="H2167" s="87"/>
      <c r="I2167" s="87"/>
      <c r="J2167" s="87"/>
      <c r="K2167" s="87"/>
      <c r="L2167" s="87"/>
      <c r="M2167" s="87"/>
      <c r="N2167" s="87"/>
      <c r="O2167" s="87"/>
      <c r="P2167" s="87"/>
      <c r="Q2167" s="87"/>
      <c r="R2167" s="87"/>
      <c r="S2167" s="87"/>
      <c r="T2167" s="87"/>
      <c r="U2167" s="87"/>
      <c r="V2167" s="87"/>
      <c r="W2167" s="87"/>
      <c r="X2167" s="87"/>
      <c r="Y2167" s="87"/>
      <c r="Z2167" s="87"/>
      <c r="AA2167" s="87"/>
      <c r="AB2167" s="87"/>
      <c r="AC2167" s="87"/>
      <c r="AD2167" s="87"/>
      <c r="AE2167" s="87"/>
      <c r="AF2167" s="87"/>
      <c r="AG2167" s="87"/>
      <c r="AH2167" s="87"/>
      <c r="AI2167" s="87"/>
      <c r="AJ2167" s="87"/>
      <c r="AK2167" s="87"/>
      <c r="AL2167" s="87"/>
      <c r="AM2167" s="87"/>
      <c r="AN2167" s="87"/>
      <c r="AO2167" s="87"/>
      <c r="AP2167" s="87"/>
      <c r="AQ2167" s="87"/>
      <c r="AR2167" s="87"/>
      <c r="AS2167" s="87"/>
      <c r="AT2167" s="87"/>
      <c r="AU2167" s="87"/>
      <c r="AV2167" s="87"/>
      <c r="AW2167" s="87"/>
      <c r="AX2167" s="87"/>
      <c r="AY2167" s="87"/>
      <c r="AZ2167" s="87"/>
      <c r="BA2167" s="87"/>
      <c r="BB2167" s="87"/>
      <c r="BC2167" s="87"/>
      <c r="BD2167" s="87"/>
      <c r="BE2167" s="87"/>
      <c r="BF2167" s="87"/>
      <c r="BG2167" s="87"/>
      <c r="BH2167" s="87"/>
      <c r="BI2167" s="87"/>
      <c r="BJ2167" s="87"/>
      <c r="BK2167" s="87"/>
      <c r="BL2167" s="87"/>
      <c r="BM2167" s="87"/>
      <c r="BN2167" s="87"/>
      <c r="BO2167" s="87"/>
      <c r="BP2167" s="87"/>
      <c r="BQ2167" s="87"/>
      <c r="BR2167" s="87"/>
      <c r="BS2167" s="63"/>
    </row>
    <row r="2168" spans="4:71" s="64" customFormat="1" ht="9.75" customHeight="1" x14ac:dyDescent="0.3">
      <c r="D2168" s="87"/>
      <c r="E2168" s="87"/>
      <c r="F2168" s="87"/>
      <c r="G2168" s="87"/>
      <c r="H2168" s="87"/>
      <c r="I2168" s="87"/>
      <c r="J2168" s="87"/>
      <c r="K2168" s="87"/>
      <c r="L2168" s="87"/>
      <c r="M2168" s="87"/>
      <c r="N2168" s="87"/>
      <c r="O2168" s="87"/>
      <c r="P2168" s="87"/>
      <c r="Q2168" s="87"/>
      <c r="R2168" s="87"/>
      <c r="S2168" s="87"/>
      <c r="T2168" s="87"/>
      <c r="U2168" s="87"/>
      <c r="V2168" s="87"/>
      <c r="W2168" s="87"/>
      <c r="X2168" s="87"/>
      <c r="Y2168" s="87"/>
      <c r="Z2168" s="87"/>
      <c r="AA2168" s="87"/>
      <c r="AB2168" s="87"/>
      <c r="AC2168" s="87"/>
      <c r="AD2168" s="87"/>
      <c r="AE2168" s="87"/>
      <c r="AF2168" s="87"/>
      <c r="AG2168" s="87"/>
      <c r="AH2168" s="87"/>
      <c r="AI2168" s="87"/>
      <c r="AJ2168" s="87"/>
      <c r="AK2168" s="87"/>
      <c r="AL2168" s="87"/>
      <c r="AM2168" s="87"/>
      <c r="AN2168" s="87"/>
      <c r="AO2168" s="87"/>
      <c r="AP2168" s="87"/>
      <c r="AQ2168" s="87"/>
      <c r="AR2168" s="87"/>
      <c r="AS2168" s="87"/>
      <c r="AT2168" s="87"/>
      <c r="AU2168" s="87"/>
      <c r="AV2168" s="87"/>
      <c r="AW2168" s="87"/>
      <c r="AX2168" s="87"/>
      <c r="AY2168" s="87"/>
      <c r="AZ2168" s="87"/>
      <c r="BA2168" s="87"/>
      <c r="BB2168" s="87"/>
      <c r="BC2168" s="87"/>
      <c r="BD2168" s="87"/>
      <c r="BE2168" s="87"/>
      <c r="BF2168" s="87"/>
      <c r="BG2168" s="87"/>
      <c r="BH2168" s="87"/>
      <c r="BI2168" s="87"/>
      <c r="BJ2168" s="87"/>
      <c r="BK2168" s="87"/>
      <c r="BL2168" s="87"/>
      <c r="BM2168" s="87"/>
      <c r="BN2168" s="87"/>
      <c r="BO2168" s="87"/>
      <c r="BP2168" s="87"/>
      <c r="BQ2168" s="87"/>
      <c r="BR2168" s="87"/>
      <c r="BS2168" s="63"/>
    </row>
    <row r="2169" spans="4:71" s="64" customFormat="1" ht="9.75" customHeight="1" x14ac:dyDescent="0.3">
      <c r="D2169" s="87"/>
      <c r="E2169" s="87"/>
      <c r="F2169" s="87"/>
      <c r="G2169" s="87"/>
      <c r="H2169" s="87"/>
      <c r="I2169" s="87"/>
      <c r="J2169" s="87"/>
      <c r="K2169" s="87"/>
      <c r="L2169" s="87"/>
      <c r="M2169" s="87"/>
      <c r="N2169" s="87"/>
      <c r="O2169" s="87"/>
      <c r="P2169" s="87"/>
      <c r="Q2169" s="87"/>
      <c r="R2169" s="87"/>
      <c r="S2169" s="87"/>
      <c r="T2169" s="87"/>
      <c r="U2169" s="87"/>
      <c r="V2169" s="87"/>
      <c r="W2169" s="87"/>
      <c r="X2169" s="87"/>
      <c r="Y2169" s="87"/>
      <c r="Z2169" s="87"/>
      <c r="AA2169" s="87"/>
      <c r="AB2169" s="87"/>
      <c r="AC2169" s="87"/>
      <c r="AD2169" s="87"/>
      <c r="AE2169" s="87"/>
      <c r="AF2169" s="87"/>
      <c r="AG2169" s="87"/>
      <c r="AH2169" s="87"/>
      <c r="AI2169" s="87"/>
      <c r="AJ2169" s="87"/>
      <c r="AK2169" s="87"/>
      <c r="AL2169" s="87"/>
      <c r="AM2169" s="87"/>
      <c r="AN2169" s="87"/>
      <c r="AO2169" s="87"/>
      <c r="AP2169" s="87"/>
      <c r="AQ2169" s="87"/>
      <c r="AR2169" s="87"/>
      <c r="AS2169" s="87"/>
      <c r="AT2169" s="87"/>
      <c r="AU2169" s="87"/>
      <c r="AV2169" s="87"/>
      <c r="AW2169" s="87"/>
      <c r="AX2169" s="87"/>
      <c r="AY2169" s="87"/>
      <c r="AZ2169" s="87"/>
      <c r="BA2169" s="87"/>
      <c r="BB2169" s="87"/>
      <c r="BC2169" s="87"/>
      <c r="BD2169" s="87"/>
      <c r="BE2169" s="87"/>
      <c r="BF2169" s="87"/>
      <c r="BG2169" s="87"/>
      <c r="BH2169" s="87"/>
      <c r="BI2169" s="87"/>
      <c r="BJ2169" s="87"/>
      <c r="BK2169" s="87"/>
      <c r="BL2169" s="87"/>
      <c r="BM2169" s="87"/>
      <c r="BN2169" s="87"/>
      <c r="BO2169" s="87"/>
      <c r="BP2169" s="87"/>
      <c r="BQ2169" s="87"/>
      <c r="BR2169" s="87"/>
      <c r="BS2169" s="63"/>
    </row>
    <row r="2170" spans="4:71" s="64" customFormat="1" ht="9.75" customHeight="1" x14ac:dyDescent="0.3">
      <c r="D2170" s="87"/>
      <c r="E2170" s="87"/>
      <c r="F2170" s="87"/>
      <c r="G2170" s="87"/>
      <c r="H2170" s="87"/>
      <c r="I2170" s="87"/>
      <c r="J2170" s="87"/>
      <c r="K2170" s="87"/>
      <c r="L2170" s="87"/>
      <c r="M2170" s="87"/>
      <c r="N2170" s="87"/>
      <c r="O2170" s="87"/>
      <c r="P2170" s="87"/>
      <c r="Q2170" s="87"/>
      <c r="R2170" s="87"/>
      <c r="S2170" s="87"/>
      <c r="T2170" s="87"/>
      <c r="U2170" s="87"/>
      <c r="V2170" s="87"/>
      <c r="W2170" s="87"/>
      <c r="X2170" s="87"/>
      <c r="Y2170" s="87"/>
      <c r="Z2170" s="87"/>
      <c r="AA2170" s="87"/>
      <c r="AB2170" s="87"/>
      <c r="AC2170" s="87"/>
      <c r="AD2170" s="87"/>
      <c r="AE2170" s="87"/>
      <c r="AF2170" s="87"/>
      <c r="AG2170" s="87"/>
      <c r="AH2170" s="87"/>
      <c r="AI2170" s="87"/>
      <c r="AJ2170" s="87"/>
      <c r="AK2170" s="87"/>
      <c r="AL2170" s="87"/>
      <c r="AM2170" s="87"/>
      <c r="AN2170" s="87"/>
      <c r="AO2170" s="87"/>
      <c r="AP2170" s="87"/>
      <c r="AQ2170" s="87"/>
      <c r="AR2170" s="87"/>
      <c r="AS2170" s="87"/>
      <c r="AT2170" s="87"/>
      <c r="AU2170" s="87"/>
      <c r="AV2170" s="87"/>
      <c r="AW2170" s="87"/>
      <c r="AX2170" s="87"/>
      <c r="AY2170" s="87"/>
      <c r="AZ2170" s="87"/>
      <c r="BA2170" s="87"/>
      <c r="BB2170" s="87"/>
      <c r="BC2170" s="87"/>
      <c r="BD2170" s="87"/>
      <c r="BE2170" s="87"/>
      <c r="BF2170" s="87"/>
      <c r="BG2170" s="87"/>
      <c r="BH2170" s="87"/>
      <c r="BI2170" s="87"/>
      <c r="BJ2170" s="87"/>
      <c r="BK2170" s="87"/>
      <c r="BL2170" s="87"/>
      <c r="BM2170" s="87"/>
      <c r="BN2170" s="87"/>
      <c r="BO2170" s="87"/>
      <c r="BP2170" s="87"/>
      <c r="BQ2170" s="87"/>
      <c r="BR2170" s="87"/>
      <c r="BS2170" s="63"/>
    </row>
    <row r="2171" spans="4:71" s="64" customFormat="1" ht="9.75" customHeight="1" x14ac:dyDescent="0.3">
      <c r="D2171" s="87"/>
      <c r="E2171" s="87"/>
      <c r="F2171" s="87"/>
      <c r="G2171" s="87"/>
      <c r="H2171" s="87"/>
      <c r="I2171" s="87"/>
      <c r="J2171" s="87"/>
      <c r="K2171" s="87"/>
      <c r="L2171" s="87"/>
      <c r="M2171" s="87"/>
      <c r="N2171" s="87"/>
      <c r="O2171" s="87"/>
      <c r="P2171" s="87"/>
      <c r="Q2171" s="87"/>
      <c r="R2171" s="87"/>
      <c r="S2171" s="87"/>
      <c r="T2171" s="87"/>
      <c r="U2171" s="87"/>
      <c r="V2171" s="87"/>
      <c r="W2171" s="87"/>
      <c r="X2171" s="87"/>
      <c r="Y2171" s="87"/>
      <c r="Z2171" s="87"/>
      <c r="AA2171" s="87"/>
      <c r="AB2171" s="87"/>
      <c r="AC2171" s="87"/>
      <c r="AD2171" s="87"/>
      <c r="AE2171" s="87"/>
      <c r="AF2171" s="87"/>
      <c r="AG2171" s="87"/>
      <c r="AH2171" s="87"/>
      <c r="AI2171" s="87"/>
      <c r="AJ2171" s="87"/>
      <c r="AK2171" s="87"/>
      <c r="AL2171" s="87"/>
      <c r="AM2171" s="87"/>
      <c r="AN2171" s="87"/>
      <c r="AO2171" s="87"/>
      <c r="AP2171" s="87"/>
      <c r="AQ2171" s="87"/>
      <c r="AR2171" s="87"/>
      <c r="AS2171" s="87"/>
      <c r="AT2171" s="87"/>
      <c r="AU2171" s="87"/>
      <c r="AV2171" s="87"/>
      <c r="AW2171" s="87"/>
      <c r="AX2171" s="87"/>
      <c r="AY2171" s="87"/>
      <c r="AZ2171" s="87"/>
      <c r="BA2171" s="87"/>
      <c r="BB2171" s="87"/>
      <c r="BC2171" s="87"/>
      <c r="BD2171" s="87"/>
      <c r="BE2171" s="87"/>
      <c r="BF2171" s="87"/>
      <c r="BG2171" s="87"/>
      <c r="BH2171" s="87"/>
      <c r="BI2171" s="87"/>
      <c r="BJ2171" s="87"/>
      <c r="BK2171" s="87"/>
      <c r="BL2171" s="87"/>
      <c r="BM2171" s="87"/>
      <c r="BN2171" s="87"/>
      <c r="BO2171" s="87"/>
      <c r="BP2171" s="87"/>
      <c r="BQ2171" s="87"/>
      <c r="BR2171" s="87"/>
      <c r="BS2171" s="63"/>
    </row>
    <row r="2172" spans="4:71" s="64" customFormat="1" ht="9.75" customHeight="1" x14ac:dyDescent="0.3">
      <c r="D2172" s="87"/>
      <c r="E2172" s="87"/>
      <c r="F2172" s="87"/>
      <c r="G2172" s="87"/>
      <c r="H2172" s="87"/>
      <c r="I2172" s="87"/>
      <c r="J2172" s="87"/>
      <c r="K2172" s="87"/>
      <c r="L2172" s="87"/>
      <c r="M2172" s="87"/>
      <c r="N2172" s="87"/>
      <c r="O2172" s="87"/>
      <c r="P2172" s="87"/>
      <c r="Q2172" s="87"/>
      <c r="R2172" s="87"/>
      <c r="S2172" s="87"/>
      <c r="T2172" s="87"/>
      <c r="U2172" s="87"/>
      <c r="V2172" s="87"/>
      <c r="W2172" s="87"/>
      <c r="X2172" s="87"/>
      <c r="Y2172" s="87"/>
      <c r="Z2172" s="87"/>
      <c r="AA2172" s="87"/>
      <c r="AB2172" s="87"/>
      <c r="AC2172" s="87"/>
      <c r="AD2172" s="87"/>
      <c r="AE2172" s="87"/>
      <c r="AF2172" s="87"/>
      <c r="AG2172" s="87"/>
      <c r="AH2172" s="87"/>
      <c r="AI2172" s="87"/>
      <c r="AJ2172" s="87"/>
      <c r="AK2172" s="87"/>
      <c r="AL2172" s="87"/>
      <c r="AM2172" s="87"/>
      <c r="AN2172" s="87"/>
      <c r="AO2172" s="87"/>
      <c r="AP2172" s="87"/>
      <c r="AQ2172" s="87"/>
      <c r="AR2172" s="87"/>
      <c r="AS2172" s="87"/>
      <c r="AT2172" s="87"/>
      <c r="AU2172" s="87"/>
      <c r="AV2172" s="87"/>
      <c r="AW2172" s="87"/>
      <c r="AX2172" s="87"/>
      <c r="AY2172" s="87"/>
      <c r="AZ2172" s="87"/>
      <c r="BA2172" s="87"/>
      <c r="BB2172" s="87"/>
      <c r="BC2172" s="87"/>
      <c r="BD2172" s="87"/>
      <c r="BE2172" s="87"/>
      <c r="BF2172" s="87"/>
      <c r="BG2172" s="87"/>
      <c r="BH2172" s="87"/>
      <c r="BI2172" s="87"/>
      <c r="BJ2172" s="87"/>
      <c r="BK2172" s="87"/>
      <c r="BL2172" s="87"/>
      <c r="BM2172" s="87"/>
      <c r="BN2172" s="87"/>
      <c r="BO2172" s="87"/>
      <c r="BP2172" s="87"/>
      <c r="BQ2172" s="87"/>
      <c r="BR2172" s="87"/>
      <c r="BS2172" s="63"/>
    </row>
    <row r="2173" spans="4:71" s="64" customFormat="1" ht="9.75" customHeight="1" x14ac:dyDescent="0.3">
      <c r="D2173" s="87"/>
      <c r="E2173" s="87"/>
      <c r="F2173" s="87"/>
      <c r="G2173" s="87"/>
      <c r="H2173" s="87"/>
      <c r="I2173" s="87"/>
      <c r="J2173" s="87"/>
      <c r="K2173" s="87"/>
      <c r="L2173" s="87"/>
      <c r="M2173" s="87"/>
      <c r="N2173" s="87"/>
      <c r="O2173" s="87"/>
      <c r="P2173" s="87"/>
      <c r="Q2173" s="87"/>
      <c r="R2173" s="87"/>
      <c r="S2173" s="87"/>
      <c r="T2173" s="87"/>
      <c r="U2173" s="87"/>
      <c r="V2173" s="87"/>
      <c r="W2173" s="87"/>
      <c r="X2173" s="87"/>
      <c r="Y2173" s="87"/>
      <c r="Z2173" s="87"/>
      <c r="AA2173" s="87"/>
      <c r="AB2173" s="87"/>
      <c r="AC2173" s="87"/>
      <c r="AD2173" s="87"/>
      <c r="AE2173" s="87"/>
      <c r="AF2173" s="87"/>
      <c r="AG2173" s="87"/>
      <c r="AH2173" s="87"/>
      <c r="AI2173" s="87"/>
      <c r="AJ2173" s="87"/>
      <c r="AK2173" s="87"/>
      <c r="AL2173" s="87"/>
      <c r="AM2173" s="87"/>
      <c r="AN2173" s="87"/>
      <c r="AO2173" s="87"/>
      <c r="AP2173" s="87"/>
      <c r="AQ2173" s="87"/>
      <c r="AR2173" s="87"/>
      <c r="AS2173" s="87"/>
      <c r="AT2173" s="87"/>
      <c r="AU2173" s="87"/>
      <c r="AV2173" s="87"/>
      <c r="AW2173" s="87"/>
      <c r="AX2173" s="87"/>
      <c r="AY2173" s="87"/>
      <c r="AZ2173" s="87"/>
      <c r="BA2173" s="87"/>
      <c r="BB2173" s="87"/>
      <c r="BC2173" s="87"/>
      <c r="BD2173" s="87"/>
      <c r="BE2173" s="87"/>
      <c r="BF2173" s="87"/>
      <c r="BG2173" s="87"/>
      <c r="BH2173" s="87"/>
      <c r="BI2173" s="87"/>
      <c r="BJ2173" s="87"/>
      <c r="BK2173" s="87"/>
      <c r="BL2173" s="87"/>
      <c r="BM2173" s="87"/>
      <c r="BN2173" s="87"/>
      <c r="BO2173" s="87"/>
      <c r="BP2173" s="87"/>
      <c r="BQ2173" s="87"/>
      <c r="BR2173" s="87"/>
      <c r="BS2173" s="63"/>
    </row>
    <row r="2174" spans="4:71" s="64" customFormat="1" ht="9.75" customHeight="1" x14ac:dyDescent="0.3">
      <c r="D2174" s="87"/>
      <c r="E2174" s="87"/>
      <c r="F2174" s="87"/>
      <c r="G2174" s="87"/>
      <c r="H2174" s="87"/>
      <c r="I2174" s="87"/>
      <c r="J2174" s="87"/>
      <c r="K2174" s="87"/>
      <c r="L2174" s="87"/>
      <c r="M2174" s="87"/>
      <c r="N2174" s="87"/>
      <c r="O2174" s="87"/>
      <c r="P2174" s="87"/>
      <c r="Q2174" s="87"/>
      <c r="R2174" s="87"/>
      <c r="S2174" s="87"/>
      <c r="T2174" s="87"/>
      <c r="U2174" s="87"/>
      <c r="V2174" s="87"/>
      <c r="W2174" s="87"/>
      <c r="X2174" s="87"/>
      <c r="Y2174" s="87"/>
      <c r="Z2174" s="87"/>
      <c r="AA2174" s="87"/>
      <c r="AB2174" s="87"/>
      <c r="AC2174" s="87"/>
      <c r="AD2174" s="87"/>
      <c r="AE2174" s="87"/>
      <c r="AF2174" s="87"/>
      <c r="AG2174" s="87"/>
      <c r="AH2174" s="87"/>
      <c r="AI2174" s="87"/>
      <c r="AJ2174" s="87"/>
      <c r="AK2174" s="87"/>
      <c r="AL2174" s="87"/>
      <c r="AM2174" s="87"/>
      <c r="AN2174" s="87"/>
      <c r="AO2174" s="87"/>
      <c r="AP2174" s="87"/>
      <c r="AQ2174" s="87"/>
      <c r="AR2174" s="87"/>
      <c r="AS2174" s="87"/>
      <c r="AT2174" s="87"/>
      <c r="AU2174" s="87"/>
      <c r="AV2174" s="87"/>
      <c r="AW2174" s="87"/>
      <c r="AX2174" s="87"/>
      <c r="AY2174" s="87"/>
      <c r="AZ2174" s="87"/>
      <c r="BA2174" s="87"/>
      <c r="BB2174" s="87"/>
      <c r="BC2174" s="87"/>
      <c r="BD2174" s="87"/>
      <c r="BE2174" s="87"/>
      <c r="BF2174" s="87"/>
      <c r="BG2174" s="87"/>
      <c r="BH2174" s="87"/>
      <c r="BI2174" s="87"/>
      <c r="BJ2174" s="87"/>
      <c r="BK2174" s="87"/>
      <c r="BL2174" s="87"/>
      <c r="BM2174" s="87"/>
      <c r="BN2174" s="87"/>
      <c r="BO2174" s="87"/>
      <c r="BP2174" s="87"/>
      <c r="BQ2174" s="87"/>
      <c r="BR2174" s="87"/>
      <c r="BS2174" s="63"/>
    </row>
    <row r="2175" spans="4:71" s="64" customFormat="1" ht="9.75" customHeight="1" x14ac:dyDescent="0.3">
      <c r="D2175" s="87"/>
      <c r="E2175" s="87"/>
      <c r="F2175" s="87"/>
      <c r="G2175" s="87"/>
      <c r="H2175" s="87"/>
      <c r="I2175" s="87"/>
      <c r="J2175" s="87"/>
      <c r="K2175" s="87"/>
      <c r="L2175" s="87"/>
      <c r="M2175" s="87"/>
      <c r="N2175" s="87"/>
      <c r="O2175" s="87"/>
      <c r="P2175" s="87"/>
      <c r="Q2175" s="87"/>
      <c r="R2175" s="87"/>
      <c r="S2175" s="87"/>
      <c r="T2175" s="87"/>
      <c r="U2175" s="87"/>
      <c r="V2175" s="87"/>
      <c r="W2175" s="87"/>
      <c r="X2175" s="87"/>
      <c r="Y2175" s="87"/>
      <c r="Z2175" s="87"/>
      <c r="AA2175" s="87"/>
      <c r="AB2175" s="87"/>
      <c r="AC2175" s="87"/>
      <c r="AD2175" s="87"/>
      <c r="AE2175" s="87"/>
      <c r="AF2175" s="87"/>
      <c r="AG2175" s="87"/>
      <c r="AH2175" s="87"/>
      <c r="AI2175" s="87"/>
      <c r="AJ2175" s="87"/>
      <c r="AK2175" s="87"/>
      <c r="AL2175" s="87"/>
      <c r="AM2175" s="87"/>
      <c r="AN2175" s="87"/>
      <c r="AO2175" s="87"/>
      <c r="AP2175" s="87"/>
      <c r="AQ2175" s="87"/>
      <c r="AR2175" s="87"/>
      <c r="AS2175" s="87"/>
      <c r="AT2175" s="87"/>
      <c r="AU2175" s="87"/>
      <c r="AV2175" s="87"/>
      <c r="AW2175" s="87"/>
      <c r="AX2175" s="87"/>
      <c r="AY2175" s="87"/>
      <c r="AZ2175" s="87"/>
      <c r="BA2175" s="87"/>
      <c r="BB2175" s="87"/>
      <c r="BC2175" s="87"/>
      <c r="BD2175" s="87"/>
      <c r="BE2175" s="87"/>
      <c r="BF2175" s="87"/>
      <c r="BG2175" s="87"/>
      <c r="BH2175" s="87"/>
      <c r="BI2175" s="87"/>
      <c r="BJ2175" s="87"/>
      <c r="BK2175" s="87"/>
      <c r="BL2175" s="87"/>
      <c r="BM2175" s="87"/>
      <c r="BN2175" s="87"/>
      <c r="BO2175" s="87"/>
      <c r="BP2175" s="87"/>
      <c r="BQ2175" s="87"/>
      <c r="BR2175" s="87"/>
      <c r="BS2175" s="63"/>
    </row>
    <row r="2176" spans="4:71" s="64" customFormat="1" ht="9.75" customHeight="1" x14ac:dyDescent="0.3">
      <c r="D2176" s="87"/>
      <c r="E2176" s="87"/>
      <c r="F2176" s="87"/>
      <c r="G2176" s="87"/>
      <c r="H2176" s="87"/>
      <c r="I2176" s="87"/>
      <c r="J2176" s="87"/>
      <c r="K2176" s="87"/>
      <c r="L2176" s="87"/>
      <c r="M2176" s="87"/>
      <c r="N2176" s="87"/>
      <c r="O2176" s="87"/>
      <c r="P2176" s="87"/>
      <c r="Q2176" s="87"/>
      <c r="R2176" s="87"/>
      <c r="S2176" s="87"/>
      <c r="T2176" s="87"/>
      <c r="U2176" s="87"/>
      <c r="V2176" s="87"/>
      <c r="W2176" s="87"/>
      <c r="X2176" s="87"/>
      <c r="Y2176" s="87"/>
      <c r="Z2176" s="87"/>
      <c r="AA2176" s="87"/>
      <c r="AB2176" s="87"/>
      <c r="AC2176" s="87"/>
      <c r="AD2176" s="87"/>
      <c r="AE2176" s="87"/>
      <c r="AF2176" s="87"/>
      <c r="AG2176" s="87"/>
      <c r="AH2176" s="87"/>
      <c r="AI2176" s="87"/>
      <c r="AJ2176" s="87"/>
      <c r="AK2176" s="87"/>
      <c r="AL2176" s="87"/>
      <c r="AM2176" s="87"/>
      <c r="AN2176" s="87"/>
      <c r="AO2176" s="87"/>
      <c r="AP2176" s="87"/>
      <c r="AQ2176" s="87"/>
      <c r="AR2176" s="87"/>
      <c r="AS2176" s="87"/>
      <c r="AT2176" s="87"/>
      <c r="AU2176" s="87"/>
      <c r="AV2176" s="87"/>
      <c r="AW2176" s="87"/>
      <c r="AX2176" s="87"/>
      <c r="AY2176" s="87"/>
      <c r="AZ2176" s="87"/>
      <c r="BA2176" s="87"/>
      <c r="BB2176" s="87"/>
      <c r="BC2176" s="87"/>
      <c r="BD2176" s="87"/>
      <c r="BE2176" s="87"/>
      <c r="BF2176" s="87"/>
      <c r="BG2176" s="87"/>
      <c r="BH2176" s="87"/>
      <c r="BI2176" s="87"/>
      <c r="BJ2176" s="87"/>
      <c r="BK2176" s="87"/>
      <c r="BL2176" s="87"/>
      <c r="BM2176" s="87"/>
      <c r="BN2176" s="87"/>
      <c r="BO2176" s="87"/>
      <c r="BP2176" s="87"/>
      <c r="BQ2176" s="87"/>
      <c r="BR2176" s="87"/>
      <c r="BS2176" s="63"/>
    </row>
    <row r="2177" spans="4:71" s="64" customFormat="1" ht="9.75" customHeight="1" x14ac:dyDescent="0.3">
      <c r="D2177" s="87"/>
      <c r="E2177" s="87"/>
      <c r="F2177" s="87"/>
      <c r="G2177" s="87"/>
      <c r="H2177" s="87"/>
      <c r="I2177" s="87"/>
      <c r="J2177" s="87"/>
      <c r="K2177" s="87"/>
      <c r="L2177" s="87"/>
      <c r="M2177" s="87"/>
      <c r="N2177" s="87"/>
      <c r="O2177" s="87"/>
      <c r="P2177" s="87"/>
      <c r="Q2177" s="87"/>
      <c r="R2177" s="87"/>
      <c r="S2177" s="87"/>
      <c r="T2177" s="87"/>
      <c r="U2177" s="87"/>
      <c r="V2177" s="87"/>
      <c r="W2177" s="87"/>
      <c r="X2177" s="87"/>
      <c r="Y2177" s="87"/>
      <c r="Z2177" s="87"/>
      <c r="AA2177" s="87"/>
      <c r="AB2177" s="87"/>
      <c r="AC2177" s="87"/>
      <c r="AD2177" s="87"/>
      <c r="AE2177" s="87"/>
      <c r="AF2177" s="87"/>
      <c r="AG2177" s="87"/>
      <c r="AH2177" s="87"/>
      <c r="AI2177" s="87"/>
      <c r="AJ2177" s="87"/>
      <c r="AK2177" s="87"/>
      <c r="AL2177" s="87"/>
      <c r="AM2177" s="87"/>
      <c r="AN2177" s="87"/>
      <c r="AO2177" s="87"/>
      <c r="AP2177" s="87"/>
      <c r="AQ2177" s="87"/>
      <c r="AR2177" s="87"/>
      <c r="AS2177" s="87"/>
      <c r="AT2177" s="87"/>
      <c r="AU2177" s="87"/>
      <c r="AV2177" s="87"/>
      <c r="AW2177" s="87"/>
      <c r="AX2177" s="87"/>
      <c r="AY2177" s="87"/>
      <c r="AZ2177" s="87"/>
      <c r="BA2177" s="87"/>
      <c r="BB2177" s="87"/>
      <c r="BC2177" s="87"/>
      <c r="BD2177" s="87"/>
      <c r="BE2177" s="87"/>
      <c r="BF2177" s="87"/>
      <c r="BG2177" s="87"/>
      <c r="BH2177" s="87"/>
      <c r="BI2177" s="87"/>
      <c r="BJ2177" s="87"/>
      <c r="BK2177" s="87"/>
      <c r="BL2177" s="87"/>
      <c r="BM2177" s="87"/>
      <c r="BN2177" s="87"/>
      <c r="BO2177" s="87"/>
      <c r="BP2177" s="87"/>
      <c r="BQ2177" s="87"/>
      <c r="BR2177" s="87"/>
      <c r="BS2177" s="63"/>
    </row>
    <row r="2178" spans="4:71" s="64" customFormat="1" ht="9.75" customHeight="1" x14ac:dyDescent="0.3">
      <c r="D2178" s="87"/>
      <c r="E2178" s="87"/>
      <c r="F2178" s="87"/>
      <c r="G2178" s="87"/>
      <c r="H2178" s="87"/>
      <c r="I2178" s="87"/>
      <c r="J2178" s="87"/>
      <c r="K2178" s="87"/>
      <c r="L2178" s="87"/>
      <c r="M2178" s="87"/>
      <c r="N2178" s="87"/>
      <c r="O2178" s="87"/>
      <c r="P2178" s="87"/>
      <c r="Q2178" s="87"/>
      <c r="R2178" s="87"/>
      <c r="S2178" s="87"/>
      <c r="T2178" s="87"/>
      <c r="U2178" s="87"/>
      <c r="V2178" s="87"/>
      <c r="W2178" s="87"/>
      <c r="X2178" s="87"/>
      <c r="Y2178" s="87"/>
      <c r="Z2178" s="87"/>
      <c r="AA2178" s="87"/>
      <c r="AB2178" s="87"/>
      <c r="AC2178" s="87"/>
      <c r="AD2178" s="87"/>
      <c r="AE2178" s="87"/>
      <c r="AF2178" s="87"/>
      <c r="AG2178" s="87"/>
      <c r="AH2178" s="87"/>
      <c r="AI2178" s="87"/>
      <c r="AJ2178" s="87"/>
      <c r="AK2178" s="87"/>
      <c r="AL2178" s="87"/>
      <c r="AM2178" s="87"/>
      <c r="AN2178" s="87"/>
      <c r="AO2178" s="87"/>
      <c r="AP2178" s="87"/>
      <c r="AQ2178" s="87"/>
      <c r="AR2178" s="87"/>
      <c r="AS2178" s="87"/>
      <c r="AT2178" s="87"/>
      <c r="AU2178" s="87"/>
      <c r="AV2178" s="87"/>
      <c r="AW2178" s="87"/>
      <c r="AX2178" s="87"/>
      <c r="AY2178" s="87"/>
      <c r="AZ2178" s="87"/>
      <c r="BA2178" s="87"/>
      <c r="BB2178" s="87"/>
      <c r="BC2178" s="87"/>
      <c r="BD2178" s="87"/>
      <c r="BE2178" s="87"/>
      <c r="BF2178" s="87"/>
      <c r="BG2178" s="87"/>
      <c r="BH2178" s="87"/>
      <c r="BI2178" s="87"/>
      <c r="BJ2178" s="87"/>
      <c r="BK2178" s="87"/>
      <c r="BL2178" s="87"/>
      <c r="BM2178" s="87"/>
      <c r="BN2178" s="87"/>
      <c r="BO2178" s="87"/>
      <c r="BP2178" s="87"/>
      <c r="BQ2178" s="87"/>
      <c r="BR2178" s="87"/>
      <c r="BS2178" s="63"/>
    </row>
    <row r="2179" spans="4:71" s="64" customFormat="1" ht="9.75" customHeight="1" x14ac:dyDescent="0.3">
      <c r="D2179" s="87"/>
      <c r="E2179" s="87"/>
      <c r="F2179" s="87"/>
      <c r="G2179" s="87"/>
      <c r="H2179" s="87"/>
      <c r="I2179" s="87"/>
      <c r="J2179" s="87"/>
      <c r="K2179" s="87"/>
      <c r="L2179" s="87"/>
      <c r="M2179" s="87"/>
      <c r="N2179" s="87"/>
      <c r="O2179" s="87"/>
      <c r="P2179" s="87"/>
      <c r="Q2179" s="87"/>
      <c r="R2179" s="87"/>
      <c r="S2179" s="87"/>
      <c r="T2179" s="87"/>
      <c r="U2179" s="87"/>
      <c r="V2179" s="87"/>
      <c r="W2179" s="87"/>
      <c r="X2179" s="87"/>
      <c r="Y2179" s="87"/>
      <c r="Z2179" s="87"/>
      <c r="AA2179" s="87"/>
      <c r="AB2179" s="87"/>
      <c r="AC2179" s="87"/>
      <c r="AD2179" s="87"/>
      <c r="AE2179" s="87"/>
      <c r="AF2179" s="87"/>
      <c r="AG2179" s="87"/>
      <c r="AH2179" s="87"/>
      <c r="AI2179" s="87"/>
      <c r="AJ2179" s="87"/>
      <c r="AK2179" s="87"/>
      <c r="AL2179" s="87"/>
      <c r="AM2179" s="87"/>
      <c r="AN2179" s="87"/>
      <c r="AO2179" s="87"/>
      <c r="AP2179" s="87"/>
      <c r="AQ2179" s="87"/>
      <c r="AR2179" s="87"/>
      <c r="AS2179" s="87"/>
      <c r="AT2179" s="87"/>
      <c r="AU2179" s="87"/>
      <c r="AV2179" s="87"/>
      <c r="AW2179" s="87"/>
      <c r="AX2179" s="87"/>
      <c r="AY2179" s="87"/>
      <c r="AZ2179" s="87"/>
      <c r="BA2179" s="87"/>
      <c r="BB2179" s="87"/>
      <c r="BC2179" s="87"/>
      <c r="BD2179" s="87"/>
      <c r="BE2179" s="87"/>
      <c r="BF2179" s="87"/>
      <c r="BG2179" s="87"/>
      <c r="BH2179" s="87"/>
      <c r="BI2179" s="87"/>
      <c r="BJ2179" s="87"/>
      <c r="BK2179" s="87"/>
      <c r="BL2179" s="87"/>
      <c r="BM2179" s="87"/>
      <c r="BN2179" s="87"/>
      <c r="BO2179" s="87"/>
      <c r="BP2179" s="87"/>
      <c r="BQ2179" s="87"/>
      <c r="BR2179" s="87"/>
      <c r="BS2179" s="63"/>
    </row>
    <row r="2180" spans="4:71" s="64" customFormat="1" ht="9.75" customHeight="1" x14ac:dyDescent="0.3">
      <c r="D2180" s="87"/>
      <c r="E2180" s="87"/>
      <c r="F2180" s="87"/>
      <c r="G2180" s="87"/>
      <c r="H2180" s="87"/>
      <c r="I2180" s="87"/>
      <c r="J2180" s="87"/>
      <c r="K2180" s="87"/>
      <c r="L2180" s="87"/>
      <c r="M2180" s="87"/>
      <c r="N2180" s="87"/>
      <c r="O2180" s="87"/>
      <c r="P2180" s="87"/>
      <c r="Q2180" s="87"/>
      <c r="R2180" s="87"/>
      <c r="S2180" s="87"/>
      <c r="T2180" s="87"/>
      <c r="U2180" s="87"/>
      <c r="V2180" s="87"/>
      <c r="W2180" s="87"/>
      <c r="X2180" s="87"/>
      <c r="Y2180" s="87"/>
      <c r="Z2180" s="87"/>
      <c r="AA2180" s="87"/>
      <c r="AB2180" s="87"/>
      <c r="AC2180" s="87"/>
      <c r="AD2180" s="87"/>
      <c r="AE2180" s="87"/>
      <c r="AF2180" s="87"/>
      <c r="AG2180" s="87"/>
      <c r="AH2180" s="87"/>
      <c r="AI2180" s="87"/>
      <c r="AJ2180" s="87"/>
      <c r="AK2180" s="87"/>
      <c r="AL2180" s="87"/>
      <c r="AM2180" s="87"/>
      <c r="AN2180" s="87"/>
      <c r="AO2180" s="87"/>
      <c r="AP2180" s="87"/>
      <c r="AQ2180" s="87"/>
      <c r="AR2180" s="87"/>
      <c r="AS2180" s="87"/>
      <c r="AT2180" s="87"/>
      <c r="AU2180" s="87"/>
      <c r="AV2180" s="87"/>
      <c r="AW2180" s="87"/>
      <c r="AX2180" s="87"/>
      <c r="AY2180" s="87"/>
      <c r="AZ2180" s="87"/>
      <c r="BA2180" s="87"/>
      <c r="BB2180" s="87"/>
      <c r="BC2180" s="87"/>
      <c r="BD2180" s="87"/>
      <c r="BE2180" s="87"/>
      <c r="BF2180" s="87"/>
      <c r="BG2180" s="87"/>
      <c r="BH2180" s="87"/>
      <c r="BI2180" s="87"/>
      <c r="BJ2180" s="87"/>
      <c r="BK2180" s="87"/>
      <c r="BL2180" s="87"/>
      <c r="BM2180" s="87"/>
      <c r="BN2180" s="87"/>
      <c r="BO2180" s="87"/>
      <c r="BP2180" s="87"/>
      <c r="BQ2180" s="87"/>
      <c r="BR2180" s="87"/>
      <c r="BS2180" s="63"/>
    </row>
    <row r="2181" spans="4:71" s="64" customFormat="1" ht="9.75" customHeight="1" x14ac:dyDescent="0.3">
      <c r="D2181" s="87"/>
      <c r="E2181" s="87"/>
      <c r="F2181" s="87"/>
      <c r="G2181" s="87"/>
      <c r="H2181" s="87"/>
      <c r="I2181" s="87"/>
      <c r="J2181" s="87"/>
      <c r="K2181" s="87"/>
      <c r="L2181" s="87"/>
      <c r="M2181" s="87"/>
      <c r="N2181" s="87"/>
      <c r="O2181" s="87"/>
      <c r="P2181" s="87"/>
      <c r="Q2181" s="87"/>
      <c r="R2181" s="87"/>
      <c r="S2181" s="87"/>
      <c r="T2181" s="87"/>
      <c r="U2181" s="87"/>
      <c r="V2181" s="87"/>
      <c r="W2181" s="87"/>
      <c r="X2181" s="87"/>
      <c r="Y2181" s="87"/>
      <c r="Z2181" s="87"/>
      <c r="AA2181" s="87"/>
      <c r="AB2181" s="87"/>
      <c r="AC2181" s="87"/>
      <c r="AD2181" s="87"/>
      <c r="AE2181" s="87"/>
      <c r="AF2181" s="87"/>
      <c r="AG2181" s="87"/>
      <c r="AH2181" s="87"/>
      <c r="AI2181" s="87"/>
      <c r="AJ2181" s="87"/>
      <c r="AK2181" s="87"/>
      <c r="AL2181" s="87"/>
      <c r="AM2181" s="87"/>
      <c r="AN2181" s="87"/>
      <c r="AO2181" s="87"/>
      <c r="AP2181" s="87"/>
      <c r="AQ2181" s="87"/>
      <c r="AR2181" s="87"/>
      <c r="AS2181" s="87"/>
      <c r="AT2181" s="87"/>
      <c r="AU2181" s="87"/>
      <c r="AV2181" s="87"/>
      <c r="AW2181" s="87"/>
      <c r="AX2181" s="87"/>
      <c r="AY2181" s="87"/>
      <c r="AZ2181" s="87"/>
      <c r="BA2181" s="87"/>
      <c r="BB2181" s="87"/>
      <c r="BC2181" s="87"/>
      <c r="BD2181" s="87"/>
      <c r="BE2181" s="87"/>
      <c r="BF2181" s="87"/>
      <c r="BG2181" s="87"/>
      <c r="BH2181" s="87"/>
      <c r="BI2181" s="87"/>
      <c r="BJ2181" s="87"/>
      <c r="BK2181" s="87"/>
      <c r="BL2181" s="87"/>
      <c r="BM2181" s="87"/>
      <c r="BN2181" s="87"/>
      <c r="BO2181" s="87"/>
      <c r="BP2181" s="87"/>
      <c r="BQ2181" s="87"/>
      <c r="BR2181" s="87"/>
      <c r="BS2181" s="63"/>
    </row>
    <row r="2182" spans="4:71" s="64" customFormat="1" ht="9.75" customHeight="1" x14ac:dyDescent="0.3">
      <c r="D2182" s="87"/>
      <c r="E2182" s="87"/>
      <c r="F2182" s="87"/>
      <c r="G2182" s="87"/>
      <c r="H2182" s="87"/>
      <c r="I2182" s="87"/>
      <c r="J2182" s="87"/>
      <c r="K2182" s="87"/>
      <c r="L2182" s="87"/>
      <c r="M2182" s="87"/>
      <c r="N2182" s="87"/>
      <c r="O2182" s="87"/>
      <c r="P2182" s="87"/>
      <c r="Q2182" s="87"/>
      <c r="R2182" s="87"/>
      <c r="S2182" s="87"/>
      <c r="T2182" s="87"/>
      <c r="U2182" s="87"/>
      <c r="V2182" s="87"/>
      <c r="W2182" s="87"/>
      <c r="X2182" s="87"/>
      <c r="Y2182" s="87"/>
      <c r="Z2182" s="87"/>
      <c r="AA2182" s="87"/>
      <c r="AB2182" s="87"/>
      <c r="AC2182" s="87"/>
      <c r="AD2182" s="87"/>
      <c r="AE2182" s="87"/>
      <c r="AF2182" s="87"/>
      <c r="AG2182" s="87"/>
      <c r="AH2182" s="87"/>
      <c r="AI2182" s="87"/>
      <c r="AJ2182" s="87"/>
      <c r="AK2182" s="87"/>
      <c r="AL2182" s="87"/>
      <c r="AM2182" s="87"/>
      <c r="AN2182" s="87"/>
      <c r="AO2182" s="87"/>
      <c r="AP2182" s="87"/>
      <c r="AQ2182" s="87"/>
      <c r="AR2182" s="87"/>
      <c r="AS2182" s="87"/>
      <c r="AT2182" s="87"/>
      <c r="AU2182" s="87"/>
      <c r="AV2182" s="87"/>
      <c r="AW2182" s="87"/>
      <c r="AX2182" s="87"/>
      <c r="AY2182" s="87"/>
      <c r="AZ2182" s="87"/>
      <c r="BA2182" s="87"/>
      <c r="BB2182" s="87"/>
      <c r="BC2182" s="87"/>
      <c r="BD2182" s="87"/>
      <c r="BE2182" s="87"/>
      <c r="BF2182" s="87"/>
      <c r="BG2182" s="87"/>
      <c r="BH2182" s="87"/>
      <c r="BI2182" s="87"/>
      <c r="BJ2182" s="87"/>
      <c r="BK2182" s="87"/>
      <c r="BL2182" s="87"/>
      <c r="BM2182" s="87"/>
      <c r="BN2182" s="87"/>
      <c r="BO2182" s="87"/>
      <c r="BP2182" s="87"/>
      <c r="BQ2182" s="87"/>
      <c r="BR2182" s="87"/>
      <c r="BS2182" s="63"/>
    </row>
    <row r="2183" spans="4:71" s="64" customFormat="1" ht="9.75" customHeight="1" x14ac:dyDescent="0.3">
      <c r="D2183" s="87"/>
      <c r="E2183" s="87"/>
      <c r="F2183" s="87"/>
      <c r="G2183" s="87"/>
      <c r="H2183" s="87"/>
      <c r="I2183" s="87"/>
      <c r="J2183" s="87"/>
      <c r="K2183" s="87"/>
      <c r="L2183" s="87"/>
      <c r="M2183" s="87"/>
      <c r="N2183" s="87"/>
      <c r="O2183" s="87"/>
      <c r="P2183" s="87"/>
      <c r="Q2183" s="87"/>
      <c r="R2183" s="87"/>
      <c r="S2183" s="87"/>
      <c r="T2183" s="87"/>
      <c r="U2183" s="87"/>
      <c r="V2183" s="87"/>
      <c r="W2183" s="87"/>
      <c r="X2183" s="87"/>
      <c r="Y2183" s="87"/>
      <c r="Z2183" s="87"/>
      <c r="AA2183" s="87"/>
      <c r="AB2183" s="87"/>
      <c r="AC2183" s="87"/>
      <c r="AD2183" s="87"/>
      <c r="AE2183" s="87"/>
      <c r="AF2183" s="87"/>
      <c r="AG2183" s="87"/>
      <c r="AH2183" s="87"/>
      <c r="AI2183" s="87"/>
      <c r="AJ2183" s="87"/>
      <c r="AK2183" s="87"/>
      <c r="AL2183" s="87"/>
      <c r="AM2183" s="87"/>
      <c r="AN2183" s="87"/>
      <c r="AO2183" s="87"/>
      <c r="AP2183" s="87"/>
      <c r="AQ2183" s="87"/>
      <c r="AR2183" s="87"/>
      <c r="AS2183" s="87"/>
      <c r="AT2183" s="87"/>
      <c r="AU2183" s="87"/>
      <c r="AV2183" s="87"/>
      <c r="AW2183" s="87"/>
      <c r="AX2183" s="87"/>
      <c r="AY2183" s="87"/>
      <c r="AZ2183" s="87"/>
      <c r="BA2183" s="87"/>
      <c r="BB2183" s="87"/>
      <c r="BC2183" s="87"/>
      <c r="BD2183" s="87"/>
      <c r="BE2183" s="87"/>
      <c r="BF2183" s="87"/>
      <c r="BG2183" s="87"/>
      <c r="BH2183" s="87"/>
      <c r="BI2183" s="87"/>
      <c r="BJ2183" s="87"/>
      <c r="BK2183" s="87"/>
      <c r="BL2183" s="87"/>
      <c r="BM2183" s="87"/>
      <c r="BN2183" s="87"/>
      <c r="BO2183" s="87"/>
      <c r="BP2183" s="87"/>
      <c r="BQ2183" s="87"/>
      <c r="BR2183" s="87"/>
      <c r="BS2183" s="63"/>
    </row>
    <row r="2184" spans="4:71" s="64" customFormat="1" ht="9.75" customHeight="1" x14ac:dyDescent="0.3">
      <c r="D2184" s="87"/>
      <c r="E2184" s="87"/>
      <c r="F2184" s="87"/>
      <c r="G2184" s="87"/>
      <c r="H2184" s="87"/>
      <c r="I2184" s="87"/>
      <c r="J2184" s="87"/>
      <c r="K2184" s="87"/>
      <c r="L2184" s="87"/>
      <c r="M2184" s="87"/>
      <c r="N2184" s="87"/>
      <c r="O2184" s="87"/>
      <c r="P2184" s="87"/>
      <c r="Q2184" s="87"/>
      <c r="R2184" s="87"/>
      <c r="S2184" s="87"/>
      <c r="T2184" s="87"/>
      <c r="U2184" s="87"/>
      <c r="V2184" s="87"/>
      <c r="W2184" s="87"/>
      <c r="X2184" s="87"/>
      <c r="Y2184" s="87"/>
      <c r="Z2184" s="87"/>
      <c r="AA2184" s="87"/>
      <c r="AB2184" s="87"/>
      <c r="AC2184" s="87"/>
      <c r="AD2184" s="87"/>
      <c r="AE2184" s="87"/>
      <c r="AF2184" s="87"/>
      <c r="AG2184" s="87"/>
      <c r="AH2184" s="87"/>
      <c r="AI2184" s="87"/>
      <c r="AJ2184" s="87"/>
      <c r="AK2184" s="87"/>
      <c r="AL2184" s="87"/>
      <c r="AM2184" s="87"/>
      <c r="AN2184" s="87"/>
      <c r="AO2184" s="87"/>
      <c r="AP2184" s="87"/>
      <c r="AQ2184" s="87"/>
      <c r="AR2184" s="87"/>
      <c r="AS2184" s="87"/>
      <c r="AT2184" s="87"/>
      <c r="AU2184" s="87"/>
      <c r="AV2184" s="87"/>
      <c r="AW2184" s="87"/>
      <c r="AX2184" s="87"/>
      <c r="AY2184" s="87"/>
      <c r="AZ2184" s="87"/>
      <c r="BA2184" s="87"/>
      <c r="BB2184" s="87"/>
      <c r="BC2184" s="87"/>
      <c r="BD2184" s="87"/>
      <c r="BE2184" s="87"/>
      <c r="BF2184" s="87"/>
      <c r="BG2184" s="87"/>
      <c r="BH2184" s="87"/>
      <c r="BI2184" s="87"/>
      <c r="BJ2184" s="87"/>
      <c r="BK2184" s="87"/>
      <c r="BL2184" s="87"/>
      <c r="BM2184" s="87"/>
      <c r="BN2184" s="87"/>
      <c r="BO2184" s="87"/>
      <c r="BP2184" s="87"/>
      <c r="BQ2184" s="87"/>
      <c r="BR2184" s="87"/>
      <c r="BS2184" s="63"/>
    </row>
    <row r="2185" spans="4:71" s="64" customFormat="1" ht="9.75" customHeight="1" x14ac:dyDescent="0.3">
      <c r="D2185" s="87"/>
      <c r="E2185" s="87"/>
      <c r="F2185" s="87"/>
      <c r="G2185" s="87"/>
      <c r="H2185" s="87"/>
      <c r="I2185" s="87"/>
      <c r="J2185" s="87"/>
      <c r="K2185" s="87"/>
      <c r="L2185" s="87"/>
      <c r="M2185" s="87"/>
      <c r="N2185" s="87"/>
      <c r="O2185" s="87"/>
      <c r="P2185" s="87"/>
      <c r="Q2185" s="87"/>
      <c r="R2185" s="87"/>
      <c r="S2185" s="87"/>
      <c r="T2185" s="87"/>
      <c r="U2185" s="87"/>
      <c r="V2185" s="87"/>
      <c r="W2185" s="87"/>
      <c r="X2185" s="87"/>
      <c r="Y2185" s="87"/>
      <c r="Z2185" s="87"/>
      <c r="AA2185" s="87"/>
      <c r="AB2185" s="87"/>
      <c r="AC2185" s="87"/>
      <c r="AD2185" s="87"/>
      <c r="AE2185" s="87"/>
      <c r="AF2185" s="87"/>
      <c r="AG2185" s="87"/>
      <c r="AH2185" s="87"/>
      <c r="AI2185" s="87"/>
      <c r="AJ2185" s="87"/>
      <c r="AK2185" s="87"/>
      <c r="AL2185" s="87"/>
      <c r="AM2185" s="87"/>
      <c r="AN2185" s="87"/>
      <c r="AO2185" s="87"/>
      <c r="AP2185" s="87"/>
      <c r="AQ2185" s="87"/>
      <c r="AR2185" s="87"/>
      <c r="AS2185" s="87"/>
      <c r="AT2185" s="87"/>
      <c r="AU2185" s="87"/>
      <c r="AV2185" s="87"/>
      <c r="AW2185" s="87"/>
      <c r="AX2185" s="87"/>
      <c r="AY2185" s="87"/>
      <c r="AZ2185" s="87"/>
      <c r="BA2185" s="87"/>
      <c r="BB2185" s="87"/>
      <c r="BC2185" s="87"/>
      <c r="BD2185" s="87"/>
      <c r="BE2185" s="87"/>
      <c r="BF2185" s="87"/>
      <c r="BG2185" s="87"/>
      <c r="BH2185" s="87"/>
      <c r="BI2185" s="87"/>
      <c r="BJ2185" s="87"/>
      <c r="BK2185" s="87"/>
      <c r="BL2185" s="87"/>
      <c r="BM2185" s="87"/>
      <c r="BN2185" s="87"/>
      <c r="BO2185" s="87"/>
      <c r="BP2185" s="87"/>
      <c r="BQ2185" s="87"/>
      <c r="BR2185" s="87"/>
      <c r="BS2185" s="63"/>
    </row>
    <row r="2186" spans="4:71" s="64" customFormat="1" ht="9.75" customHeight="1" x14ac:dyDescent="0.3">
      <c r="D2186" s="87"/>
      <c r="E2186" s="87"/>
      <c r="F2186" s="87"/>
      <c r="G2186" s="87"/>
      <c r="H2186" s="87"/>
      <c r="I2186" s="87"/>
      <c r="J2186" s="87"/>
      <c r="K2186" s="87"/>
      <c r="L2186" s="87"/>
      <c r="M2186" s="87"/>
      <c r="N2186" s="87"/>
      <c r="O2186" s="87"/>
      <c r="P2186" s="87"/>
      <c r="Q2186" s="87"/>
      <c r="R2186" s="87"/>
      <c r="S2186" s="87"/>
      <c r="T2186" s="87"/>
      <c r="U2186" s="87"/>
      <c r="V2186" s="87"/>
      <c r="W2186" s="87"/>
      <c r="X2186" s="87"/>
      <c r="Y2186" s="87"/>
      <c r="Z2186" s="87"/>
      <c r="AA2186" s="87"/>
      <c r="AB2186" s="87"/>
      <c r="AC2186" s="87"/>
      <c r="AD2186" s="87"/>
      <c r="AE2186" s="87"/>
      <c r="AF2186" s="87"/>
      <c r="AG2186" s="87"/>
      <c r="AH2186" s="87"/>
      <c r="AI2186" s="87"/>
      <c r="AJ2186" s="87"/>
      <c r="AK2186" s="87"/>
      <c r="AL2186" s="87"/>
      <c r="AM2186" s="87"/>
      <c r="AN2186" s="87"/>
      <c r="AO2186" s="87"/>
      <c r="AP2186" s="87"/>
      <c r="AQ2186" s="87"/>
      <c r="AR2186" s="87"/>
      <c r="AS2186" s="87"/>
      <c r="AT2186" s="87"/>
      <c r="AU2186" s="87"/>
      <c r="AV2186" s="87"/>
      <c r="AW2186" s="87"/>
      <c r="AX2186" s="87"/>
      <c r="AY2186" s="87"/>
      <c r="AZ2186" s="87"/>
      <c r="BA2186" s="87"/>
      <c r="BB2186" s="87"/>
      <c r="BC2186" s="87"/>
      <c r="BD2186" s="87"/>
      <c r="BE2186" s="87"/>
      <c r="BF2186" s="87"/>
      <c r="BG2186" s="87"/>
      <c r="BH2186" s="87"/>
      <c r="BI2186" s="87"/>
      <c r="BJ2186" s="87"/>
      <c r="BK2186" s="87"/>
      <c r="BL2186" s="87"/>
      <c r="BM2186" s="87"/>
      <c r="BN2186" s="87"/>
      <c r="BO2186" s="87"/>
      <c r="BP2186" s="87"/>
      <c r="BQ2186" s="87"/>
      <c r="BR2186" s="87"/>
      <c r="BS2186" s="63"/>
    </row>
    <row r="2187" spans="4:71" s="64" customFormat="1" ht="9.75" customHeight="1" x14ac:dyDescent="0.3">
      <c r="D2187" s="87"/>
      <c r="E2187" s="87"/>
      <c r="F2187" s="87"/>
      <c r="G2187" s="87"/>
      <c r="H2187" s="87"/>
      <c r="I2187" s="87"/>
      <c r="J2187" s="87"/>
      <c r="K2187" s="87"/>
      <c r="L2187" s="87"/>
      <c r="M2187" s="87"/>
      <c r="N2187" s="87"/>
      <c r="O2187" s="87"/>
      <c r="P2187" s="87"/>
      <c r="Q2187" s="87"/>
      <c r="R2187" s="87"/>
      <c r="S2187" s="87"/>
      <c r="T2187" s="87"/>
      <c r="U2187" s="87"/>
      <c r="V2187" s="87"/>
      <c r="W2187" s="87"/>
      <c r="X2187" s="87"/>
      <c r="Y2187" s="87"/>
      <c r="Z2187" s="87"/>
      <c r="AA2187" s="87"/>
      <c r="AB2187" s="87"/>
      <c r="AC2187" s="87"/>
      <c r="AD2187" s="87"/>
      <c r="AE2187" s="87"/>
      <c r="AF2187" s="87"/>
      <c r="AG2187" s="87"/>
      <c r="AH2187" s="87"/>
      <c r="AI2187" s="87"/>
      <c r="AJ2187" s="87"/>
      <c r="AK2187" s="87"/>
      <c r="AL2187" s="87"/>
      <c r="AM2187" s="87"/>
      <c r="AN2187" s="87"/>
      <c r="AO2187" s="87"/>
      <c r="AP2187" s="87"/>
      <c r="AQ2187" s="87"/>
      <c r="AR2187" s="87"/>
      <c r="AS2187" s="87"/>
      <c r="AT2187" s="87"/>
      <c r="AU2187" s="87"/>
      <c r="AV2187" s="87"/>
      <c r="AW2187" s="87"/>
      <c r="AX2187" s="87"/>
      <c r="AY2187" s="87"/>
      <c r="AZ2187" s="87"/>
      <c r="BA2187" s="87"/>
      <c r="BB2187" s="87"/>
      <c r="BC2187" s="87"/>
      <c r="BD2187" s="87"/>
      <c r="BE2187" s="87"/>
      <c r="BF2187" s="87"/>
      <c r="BG2187" s="87"/>
      <c r="BH2187" s="87"/>
      <c r="BI2187" s="87"/>
      <c r="BJ2187" s="87"/>
      <c r="BK2187" s="87"/>
      <c r="BL2187" s="87"/>
      <c r="BM2187" s="87"/>
      <c r="BN2187" s="87"/>
      <c r="BO2187" s="87"/>
      <c r="BP2187" s="87"/>
      <c r="BQ2187" s="87"/>
      <c r="BR2187" s="87"/>
      <c r="BS2187" s="63"/>
    </row>
    <row r="2188" spans="4:71" s="64" customFormat="1" ht="9.75" customHeight="1" x14ac:dyDescent="0.3">
      <c r="D2188" s="87"/>
      <c r="E2188" s="87"/>
      <c r="F2188" s="87"/>
      <c r="G2188" s="87"/>
      <c r="H2188" s="87"/>
      <c r="I2188" s="87"/>
      <c r="J2188" s="87"/>
      <c r="K2188" s="87"/>
      <c r="L2188" s="87"/>
      <c r="M2188" s="87"/>
      <c r="N2188" s="87"/>
      <c r="O2188" s="87"/>
      <c r="P2188" s="87"/>
      <c r="Q2188" s="87"/>
      <c r="R2188" s="87"/>
      <c r="S2188" s="87"/>
      <c r="T2188" s="87"/>
      <c r="U2188" s="87"/>
      <c r="V2188" s="87"/>
      <c r="W2188" s="87"/>
      <c r="X2188" s="87"/>
      <c r="Y2188" s="87"/>
      <c r="Z2188" s="87"/>
      <c r="AA2188" s="87"/>
      <c r="AB2188" s="87"/>
      <c r="AC2188" s="87"/>
      <c r="AD2188" s="87"/>
      <c r="AE2188" s="87"/>
      <c r="AF2188" s="87"/>
      <c r="AG2188" s="87"/>
      <c r="AH2188" s="87"/>
      <c r="AI2188" s="87"/>
      <c r="AJ2188" s="87"/>
      <c r="AK2188" s="87"/>
      <c r="AL2188" s="87"/>
      <c r="AM2188" s="87"/>
      <c r="AN2188" s="87"/>
      <c r="AO2188" s="87"/>
      <c r="AP2188" s="87"/>
      <c r="AQ2188" s="87"/>
      <c r="AR2188" s="87"/>
      <c r="AS2188" s="87"/>
      <c r="AT2188" s="87"/>
      <c r="AU2188" s="87"/>
      <c r="AV2188" s="87"/>
      <c r="AW2188" s="87"/>
      <c r="AX2188" s="87"/>
      <c r="AY2188" s="87"/>
      <c r="AZ2188" s="87"/>
      <c r="BA2188" s="87"/>
      <c r="BB2188" s="87"/>
      <c r="BC2188" s="87"/>
      <c r="BD2188" s="87"/>
      <c r="BE2188" s="87"/>
      <c r="BF2188" s="87"/>
      <c r="BG2188" s="87"/>
      <c r="BH2188" s="87"/>
      <c r="BI2188" s="87"/>
      <c r="BJ2188" s="87"/>
      <c r="BK2188" s="87"/>
      <c r="BL2188" s="87"/>
      <c r="BM2188" s="87"/>
      <c r="BN2188" s="87"/>
      <c r="BO2188" s="87"/>
      <c r="BP2188" s="87"/>
      <c r="BQ2188" s="87"/>
      <c r="BR2188" s="87"/>
      <c r="BS2188" s="63"/>
    </row>
    <row r="2189" spans="4:71" s="64" customFormat="1" ht="9.75" customHeight="1" x14ac:dyDescent="0.3">
      <c r="D2189" s="87"/>
      <c r="E2189" s="87"/>
      <c r="F2189" s="87"/>
      <c r="G2189" s="87"/>
      <c r="H2189" s="87"/>
      <c r="I2189" s="87"/>
      <c r="J2189" s="87"/>
      <c r="K2189" s="87"/>
      <c r="L2189" s="87"/>
      <c r="M2189" s="87"/>
      <c r="N2189" s="87"/>
      <c r="O2189" s="87"/>
      <c r="P2189" s="87"/>
      <c r="Q2189" s="87"/>
      <c r="R2189" s="87"/>
      <c r="S2189" s="87"/>
      <c r="T2189" s="87"/>
      <c r="U2189" s="87"/>
      <c r="V2189" s="87"/>
      <c r="W2189" s="87"/>
      <c r="X2189" s="87"/>
      <c r="Y2189" s="87"/>
      <c r="Z2189" s="87"/>
      <c r="AA2189" s="87"/>
      <c r="AB2189" s="87"/>
      <c r="AC2189" s="87"/>
      <c r="AD2189" s="87"/>
      <c r="AE2189" s="87"/>
      <c r="AF2189" s="87"/>
      <c r="AG2189" s="87"/>
      <c r="AH2189" s="87"/>
      <c r="AI2189" s="87"/>
      <c r="AJ2189" s="87"/>
      <c r="AK2189" s="87"/>
      <c r="AL2189" s="87"/>
      <c r="AM2189" s="87"/>
      <c r="AN2189" s="87"/>
      <c r="AO2189" s="87"/>
      <c r="AP2189" s="87"/>
      <c r="AQ2189" s="87"/>
      <c r="AR2189" s="87"/>
      <c r="AS2189" s="87"/>
      <c r="AT2189" s="87"/>
      <c r="AU2189" s="87"/>
      <c r="AV2189" s="87"/>
      <c r="AW2189" s="87"/>
      <c r="AX2189" s="87"/>
      <c r="AY2189" s="87"/>
      <c r="AZ2189" s="87"/>
      <c r="BA2189" s="87"/>
      <c r="BB2189" s="87"/>
      <c r="BC2189" s="87"/>
      <c r="BD2189" s="87"/>
      <c r="BE2189" s="87"/>
      <c r="BF2189" s="87"/>
      <c r="BG2189" s="87"/>
      <c r="BH2189" s="87"/>
      <c r="BI2189" s="87"/>
      <c r="BJ2189" s="87"/>
      <c r="BK2189" s="87"/>
      <c r="BL2189" s="87"/>
      <c r="BM2189" s="87"/>
      <c r="BN2189" s="87"/>
      <c r="BO2189" s="87"/>
      <c r="BP2189" s="87"/>
      <c r="BQ2189" s="87"/>
      <c r="BR2189" s="87"/>
      <c r="BS2189" s="63"/>
    </row>
    <row r="2190" spans="4:71" s="64" customFormat="1" ht="9.75" customHeight="1" x14ac:dyDescent="0.3">
      <c r="D2190" s="87"/>
      <c r="E2190" s="87"/>
      <c r="F2190" s="87"/>
      <c r="G2190" s="87"/>
      <c r="H2190" s="87"/>
      <c r="I2190" s="87"/>
      <c r="J2190" s="87"/>
      <c r="K2190" s="87"/>
      <c r="L2190" s="87"/>
      <c r="M2190" s="87"/>
      <c r="N2190" s="87"/>
      <c r="O2190" s="87"/>
      <c r="P2190" s="87"/>
      <c r="Q2190" s="87"/>
      <c r="R2190" s="87"/>
      <c r="S2190" s="87"/>
      <c r="T2190" s="87"/>
      <c r="U2190" s="87"/>
      <c r="V2190" s="87"/>
      <c r="W2190" s="87"/>
      <c r="X2190" s="87"/>
      <c r="Y2190" s="87"/>
      <c r="Z2190" s="87"/>
      <c r="AA2190" s="87"/>
      <c r="AB2190" s="87"/>
      <c r="AC2190" s="87"/>
      <c r="AD2190" s="87"/>
      <c r="AE2190" s="87"/>
      <c r="AF2190" s="87"/>
      <c r="AG2190" s="87"/>
      <c r="AH2190" s="87"/>
      <c r="AI2190" s="87"/>
      <c r="AJ2190" s="87"/>
      <c r="AK2190" s="87"/>
      <c r="AL2190" s="87"/>
      <c r="AM2190" s="87"/>
      <c r="AN2190" s="87"/>
      <c r="AO2190" s="87"/>
      <c r="AP2190" s="87"/>
      <c r="AQ2190" s="87"/>
      <c r="AR2190" s="87"/>
      <c r="AS2190" s="87"/>
      <c r="AT2190" s="87"/>
      <c r="AU2190" s="87"/>
      <c r="AV2190" s="87"/>
      <c r="AW2190" s="87"/>
      <c r="AX2190" s="87"/>
      <c r="AY2190" s="87"/>
      <c r="AZ2190" s="87"/>
      <c r="BA2190" s="87"/>
      <c r="BB2190" s="87"/>
      <c r="BC2190" s="87"/>
      <c r="BD2190" s="87"/>
      <c r="BE2190" s="87"/>
      <c r="BF2190" s="87"/>
      <c r="BG2190" s="87"/>
      <c r="BH2190" s="87"/>
      <c r="BI2190" s="87"/>
      <c r="BJ2190" s="87"/>
      <c r="BK2190" s="87"/>
      <c r="BL2190" s="87"/>
      <c r="BM2190" s="87"/>
      <c r="BN2190" s="87"/>
      <c r="BO2190" s="87"/>
      <c r="BP2190" s="87"/>
      <c r="BQ2190" s="87"/>
      <c r="BR2190" s="87"/>
      <c r="BS2190" s="63"/>
    </row>
    <row r="2191" spans="4:71" s="64" customFormat="1" ht="9.75" customHeight="1" x14ac:dyDescent="0.3">
      <c r="D2191" s="87"/>
      <c r="E2191" s="87"/>
      <c r="F2191" s="87"/>
      <c r="G2191" s="87"/>
      <c r="H2191" s="87"/>
      <c r="I2191" s="87"/>
      <c r="J2191" s="87"/>
      <c r="K2191" s="87"/>
      <c r="L2191" s="87"/>
      <c r="M2191" s="87"/>
      <c r="N2191" s="87"/>
      <c r="O2191" s="87"/>
      <c r="P2191" s="87"/>
      <c r="Q2191" s="87"/>
      <c r="R2191" s="87"/>
      <c r="S2191" s="87"/>
      <c r="T2191" s="87"/>
      <c r="U2191" s="87"/>
      <c r="V2191" s="87"/>
      <c r="W2191" s="87"/>
      <c r="X2191" s="87"/>
      <c r="Y2191" s="87"/>
      <c r="Z2191" s="87"/>
      <c r="AA2191" s="87"/>
      <c r="AB2191" s="87"/>
      <c r="AC2191" s="87"/>
      <c r="AD2191" s="87"/>
      <c r="AE2191" s="87"/>
      <c r="AF2191" s="87"/>
      <c r="AG2191" s="87"/>
      <c r="AH2191" s="87"/>
      <c r="AI2191" s="87"/>
      <c r="AJ2191" s="87"/>
      <c r="AK2191" s="87"/>
      <c r="AL2191" s="87"/>
      <c r="AM2191" s="87"/>
      <c r="AN2191" s="87"/>
      <c r="AO2191" s="87"/>
      <c r="AP2191" s="87"/>
      <c r="AQ2191" s="87"/>
      <c r="AR2191" s="87"/>
      <c r="AS2191" s="87"/>
      <c r="AT2191" s="87"/>
      <c r="AU2191" s="87"/>
      <c r="AV2191" s="87"/>
      <c r="AW2191" s="87"/>
      <c r="AX2191" s="87"/>
      <c r="AY2191" s="87"/>
      <c r="AZ2191" s="87"/>
      <c r="BA2191" s="87"/>
      <c r="BB2191" s="87"/>
      <c r="BC2191" s="87"/>
      <c r="BD2191" s="87"/>
      <c r="BE2191" s="87"/>
      <c r="BF2191" s="87"/>
      <c r="BG2191" s="87"/>
      <c r="BH2191" s="87"/>
      <c r="BI2191" s="87"/>
      <c r="BJ2191" s="87"/>
      <c r="BK2191" s="87"/>
      <c r="BL2191" s="87"/>
      <c r="BM2191" s="87"/>
      <c r="BN2191" s="87"/>
      <c r="BO2191" s="87"/>
      <c r="BP2191" s="87"/>
      <c r="BQ2191" s="87"/>
      <c r="BR2191" s="87"/>
      <c r="BS2191" s="63"/>
    </row>
    <row r="2192" spans="4:71" s="64" customFormat="1" ht="9.75" customHeight="1" x14ac:dyDescent="0.3">
      <c r="D2192" s="87"/>
      <c r="E2192" s="87"/>
      <c r="F2192" s="87"/>
      <c r="G2192" s="87"/>
      <c r="H2192" s="87"/>
      <c r="I2192" s="87"/>
      <c r="J2192" s="87"/>
      <c r="K2192" s="87"/>
      <c r="L2192" s="87"/>
      <c r="M2192" s="87"/>
      <c r="N2192" s="87"/>
      <c r="O2192" s="87"/>
      <c r="P2192" s="87"/>
      <c r="Q2192" s="87"/>
      <c r="R2192" s="87"/>
      <c r="S2192" s="87"/>
      <c r="T2192" s="87"/>
      <c r="U2192" s="87"/>
      <c r="V2192" s="87"/>
      <c r="W2192" s="87"/>
      <c r="X2192" s="87"/>
      <c r="Y2192" s="87"/>
      <c r="Z2192" s="87"/>
      <c r="AA2192" s="87"/>
      <c r="AB2192" s="87"/>
      <c r="AC2192" s="87"/>
      <c r="AD2192" s="87"/>
      <c r="AE2192" s="87"/>
      <c r="AF2192" s="87"/>
      <c r="AG2192" s="87"/>
      <c r="AH2192" s="87"/>
      <c r="AI2192" s="87"/>
      <c r="AJ2192" s="87"/>
      <c r="AK2192" s="87"/>
      <c r="AL2192" s="87"/>
      <c r="AM2192" s="87"/>
      <c r="AN2192" s="87"/>
      <c r="AO2192" s="87"/>
      <c r="AP2192" s="87"/>
      <c r="AQ2192" s="87"/>
      <c r="AR2192" s="87"/>
      <c r="AS2192" s="87"/>
      <c r="AT2192" s="87"/>
      <c r="AU2192" s="87"/>
      <c r="AV2192" s="87"/>
      <c r="AW2192" s="87"/>
      <c r="AX2192" s="87"/>
      <c r="AY2192" s="87"/>
      <c r="AZ2192" s="87"/>
      <c r="BA2192" s="87"/>
      <c r="BB2192" s="87"/>
      <c r="BC2192" s="87"/>
      <c r="BD2192" s="87"/>
      <c r="BE2192" s="87"/>
      <c r="BF2192" s="87"/>
      <c r="BG2192" s="87"/>
      <c r="BH2192" s="87"/>
      <c r="BI2192" s="87"/>
      <c r="BJ2192" s="87"/>
      <c r="BK2192" s="87"/>
      <c r="BL2192" s="87"/>
      <c r="BM2192" s="87"/>
      <c r="BN2192" s="87"/>
      <c r="BO2192" s="87"/>
      <c r="BP2192" s="87"/>
      <c r="BQ2192" s="87"/>
      <c r="BR2192" s="87"/>
      <c r="BS2192" s="63"/>
    </row>
    <row r="2193" spans="4:71" s="64" customFormat="1" ht="9.75" customHeight="1" x14ac:dyDescent="0.3">
      <c r="D2193" s="87"/>
      <c r="E2193" s="87"/>
      <c r="F2193" s="87"/>
      <c r="G2193" s="87"/>
      <c r="H2193" s="87"/>
      <c r="I2193" s="87"/>
      <c r="J2193" s="87"/>
      <c r="K2193" s="87"/>
      <c r="L2193" s="87"/>
      <c r="M2193" s="87"/>
      <c r="N2193" s="87"/>
      <c r="O2193" s="87"/>
      <c r="P2193" s="87"/>
      <c r="Q2193" s="87"/>
      <c r="R2193" s="87"/>
      <c r="S2193" s="87"/>
      <c r="T2193" s="87"/>
      <c r="U2193" s="87"/>
      <c r="V2193" s="87"/>
      <c r="W2193" s="87"/>
      <c r="X2193" s="87"/>
      <c r="Y2193" s="87"/>
      <c r="Z2193" s="87"/>
      <c r="AA2193" s="87"/>
      <c r="AB2193" s="87"/>
      <c r="AC2193" s="87"/>
      <c r="AD2193" s="87"/>
      <c r="AE2193" s="87"/>
      <c r="AF2193" s="87"/>
      <c r="AG2193" s="87"/>
      <c r="AH2193" s="87"/>
      <c r="AI2193" s="87"/>
      <c r="AJ2193" s="87"/>
      <c r="AK2193" s="87"/>
      <c r="AL2193" s="87"/>
      <c r="AM2193" s="87"/>
      <c r="AN2193" s="87"/>
      <c r="AO2193" s="87"/>
      <c r="AP2193" s="87"/>
      <c r="AQ2193" s="87"/>
      <c r="AR2193" s="87"/>
      <c r="AS2193" s="87"/>
      <c r="AT2193" s="87"/>
      <c r="AU2193" s="87"/>
      <c r="AV2193" s="87"/>
      <c r="AW2193" s="87"/>
      <c r="AX2193" s="87"/>
      <c r="AY2193" s="87"/>
      <c r="AZ2193" s="87"/>
      <c r="BA2193" s="87"/>
      <c r="BB2193" s="87"/>
      <c r="BC2193" s="87"/>
      <c r="BD2193" s="87"/>
      <c r="BE2193" s="87"/>
      <c r="BF2193" s="87"/>
      <c r="BG2193" s="87"/>
      <c r="BH2193" s="87"/>
      <c r="BI2193" s="87"/>
      <c r="BJ2193" s="87"/>
      <c r="BK2193" s="87"/>
      <c r="BL2193" s="87"/>
      <c r="BM2193" s="87"/>
      <c r="BN2193" s="87"/>
      <c r="BO2193" s="87"/>
      <c r="BP2193" s="87"/>
      <c r="BQ2193" s="87"/>
      <c r="BR2193" s="87"/>
      <c r="BS2193" s="63"/>
    </row>
    <row r="2194" spans="4:71" s="64" customFormat="1" ht="9.75" customHeight="1" x14ac:dyDescent="0.3">
      <c r="D2194" s="87"/>
      <c r="E2194" s="87"/>
      <c r="F2194" s="87"/>
      <c r="G2194" s="87"/>
      <c r="H2194" s="87"/>
      <c r="I2194" s="87"/>
      <c r="J2194" s="87"/>
      <c r="K2194" s="87"/>
      <c r="L2194" s="87"/>
      <c r="M2194" s="87"/>
      <c r="N2194" s="87"/>
      <c r="O2194" s="87"/>
      <c r="P2194" s="87"/>
      <c r="Q2194" s="87"/>
      <c r="R2194" s="87"/>
      <c r="S2194" s="87"/>
      <c r="T2194" s="87"/>
      <c r="U2194" s="87"/>
      <c r="V2194" s="87"/>
      <c r="W2194" s="87"/>
      <c r="X2194" s="87"/>
      <c r="Y2194" s="87"/>
      <c r="Z2194" s="87"/>
      <c r="AA2194" s="87"/>
      <c r="AB2194" s="87"/>
      <c r="AC2194" s="87"/>
      <c r="AD2194" s="87"/>
      <c r="AE2194" s="87"/>
      <c r="AF2194" s="87"/>
      <c r="AG2194" s="87"/>
      <c r="AH2194" s="87"/>
      <c r="AI2194" s="87"/>
      <c r="AJ2194" s="87"/>
      <c r="AK2194" s="87"/>
      <c r="AL2194" s="87"/>
      <c r="AM2194" s="87"/>
      <c r="AN2194" s="87"/>
      <c r="AO2194" s="87"/>
      <c r="AP2194" s="87"/>
      <c r="AQ2194" s="87"/>
      <c r="AR2194" s="87"/>
      <c r="AS2194" s="87"/>
      <c r="AT2194" s="87"/>
      <c r="AU2194" s="87"/>
      <c r="AV2194" s="87"/>
      <c r="AW2194" s="87"/>
      <c r="AX2194" s="87"/>
      <c r="AY2194" s="87"/>
      <c r="AZ2194" s="87"/>
      <c r="BA2194" s="87"/>
      <c r="BB2194" s="87"/>
      <c r="BC2194" s="87"/>
      <c r="BD2194" s="87"/>
      <c r="BE2194" s="87"/>
      <c r="BF2194" s="87"/>
      <c r="BG2194" s="87"/>
      <c r="BH2194" s="87"/>
      <c r="BI2194" s="87"/>
      <c r="BJ2194" s="87"/>
      <c r="BK2194" s="87"/>
      <c r="BL2194" s="87"/>
      <c r="BM2194" s="87"/>
      <c r="BN2194" s="87"/>
      <c r="BO2194" s="87"/>
      <c r="BP2194" s="87"/>
      <c r="BQ2194" s="87"/>
      <c r="BR2194" s="87"/>
      <c r="BS2194" s="63"/>
    </row>
    <row r="2195" spans="4:71" s="64" customFormat="1" ht="9.75" customHeight="1" x14ac:dyDescent="0.3">
      <c r="D2195" s="87"/>
      <c r="E2195" s="87"/>
      <c r="F2195" s="87"/>
      <c r="G2195" s="87"/>
      <c r="H2195" s="87"/>
      <c r="I2195" s="87"/>
      <c r="J2195" s="87"/>
      <c r="K2195" s="87"/>
      <c r="L2195" s="87"/>
      <c r="M2195" s="87"/>
      <c r="N2195" s="87"/>
      <c r="O2195" s="87"/>
      <c r="P2195" s="87"/>
      <c r="Q2195" s="87"/>
      <c r="R2195" s="87"/>
      <c r="S2195" s="87"/>
      <c r="T2195" s="87"/>
      <c r="U2195" s="87"/>
      <c r="V2195" s="87"/>
      <c r="W2195" s="87"/>
      <c r="X2195" s="87"/>
      <c r="Y2195" s="87"/>
      <c r="Z2195" s="87"/>
      <c r="AA2195" s="87"/>
      <c r="AB2195" s="87"/>
      <c r="AC2195" s="87"/>
      <c r="AD2195" s="87"/>
      <c r="AE2195" s="87"/>
      <c r="AF2195" s="87"/>
      <c r="AG2195" s="87"/>
      <c r="AH2195" s="87"/>
      <c r="AI2195" s="87"/>
      <c r="AJ2195" s="87"/>
      <c r="AK2195" s="87"/>
      <c r="AL2195" s="87"/>
      <c r="AM2195" s="87"/>
      <c r="AN2195" s="87"/>
      <c r="AO2195" s="87"/>
      <c r="AP2195" s="87"/>
      <c r="AQ2195" s="87"/>
      <c r="AR2195" s="87"/>
      <c r="AS2195" s="87"/>
      <c r="AT2195" s="87"/>
      <c r="AU2195" s="87"/>
      <c r="AV2195" s="87"/>
      <c r="AW2195" s="87"/>
      <c r="AX2195" s="87"/>
      <c r="AY2195" s="87"/>
      <c r="AZ2195" s="87"/>
      <c r="BA2195" s="87"/>
      <c r="BB2195" s="87"/>
      <c r="BC2195" s="87"/>
      <c r="BD2195" s="87"/>
      <c r="BE2195" s="87"/>
      <c r="BF2195" s="87"/>
      <c r="BG2195" s="87"/>
      <c r="BH2195" s="87"/>
      <c r="BI2195" s="87"/>
      <c r="BJ2195" s="87"/>
      <c r="BK2195" s="87"/>
      <c r="BL2195" s="87"/>
      <c r="BM2195" s="87"/>
      <c r="BN2195" s="87"/>
      <c r="BO2195" s="87"/>
      <c r="BP2195" s="87"/>
      <c r="BQ2195" s="87"/>
      <c r="BR2195" s="87"/>
      <c r="BS2195" s="63"/>
    </row>
    <row r="2196" spans="4:71" s="64" customFormat="1" ht="9.75" customHeight="1" x14ac:dyDescent="0.3">
      <c r="D2196" s="87"/>
      <c r="E2196" s="87"/>
      <c r="F2196" s="87"/>
      <c r="G2196" s="87"/>
      <c r="H2196" s="87"/>
      <c r="I2196" s="87"/>
      <c r="J2196" s="87"/>
      <c r="K2196" s="87"/>
      <c r="L2196" s="87"/>
      <c r="M2196" s="87"/>
      <c r="N2196" s="87"/>
      <c r="O2196" s="87"/>
      <c r="P2196" s="87"/>
      <c r="Q2196" s="87"/>
      <c r="R2196" s="87"/>
      <c r="S2196" s="87"/>
      <c r="T2196" s="87"/>
      <c r="U2196" s="87"/>
      <c r="V2196" s="87"/>
      <c r="W2196" s="87"/>
      <c r="X2196" s="87"/>
      <c r="Y2196" s="87"/>
      <c r="Z2196" s="87"/>
      <c r="AA2196" s="87"/>
      <c r="AB2196" s="87"/>
      <c r="AC2196" s="87"/>
      <c r="AD2196" s="87"/>
      <c r="AE2196" s="87"/>
      <c r="AF2196" s="87"/>
      <c r="AG2196" s="87"/>
      <c r="AH2196" s="87"/>
      <c r="AI2196" s="87"/>
      <c r="AJ2196" s="87"/>
      <c r="AK2196" s="87"/>
      <c r="AL2196" s="87"/>
      <c r="AM2196" s="87"/>
      <c r="AN2196" s="87"/>
      <c r="AO2196" s="87"/>
      <c r="AP2196" s="87"/>
      <c r="AQ2196" s="87"/>
      <c r="AR2196" s="87"/>
      <c r="AS2196" s="87"/>
      <c r="AT2196" s="87"/>
      <c r="AU2196" s="87"/>
      <c r="AV2196" s="87"/>
      <c r="AW2196" s="87"/>
      <c r="AX2196" s="87"/>
      <c r="AY2196" s="87"/>
      <c r="AZ2196" s="87"/>
      <c r="BA2196" s="87"/>
      <c r="BB2196" s="87"/>
      <c r="BC2196" s="87"/>
      <c r="BD2196" s="87"/>
      <c r="BE2196" s="87"/>
      <c r="BF2196" s="87"/>
      <c r="BG2196" s="87"/>
      <c r="BH2196" s="87"/>
      <c r="BI2196" s="87"/>
      <c r="BJ2196" s="87"/>
      <c r="BK2196" s="87"/>
      <c r="BL2196" s="87"/>
      <c r="BM2196" s="87"/>
      <c r="BN2196" s="87"/>
      <c r="BO2196" s="87"/>
      <c r="BP2196" s="87"/>
      <c r="BQ2196" s="87"/>
      <c r="BR2196" s="87"/>
      <c r="BS2196" s="63"/>
    </row>
    <row r="2197" spans="4:71" s="64" customFormat="1" ht="9.75" customHeight="1" x14ac:dyDescent="0.3">
      <c r="D2197" s="87"/>
      <c r="E2197" s="87"/>
      <c r="F2197" s="87"/>
      <c r="G2197" s="87"/>
      <c r="H2197" s="87"/>
      <c r="I2197" s="87"/>
      <c r="J2197" s="87"/>
      <c r="K2197" s="87"/>
      <c r="L2197" s="87"/>
      <c r="M2197" s="87"/>
      <c r="N2197" s="87"/>
      <c r="O2197" s="87"/>
      <c r="P2197" s="87"/>
      <c r="Q2197" s="87"/>
      <c r="R2197" s="87"/>
      <c r="S2197" s="87"/>
      <c r="T2197" s="87"/>
      <c r="U2197" s="87"/>
      <c r="V2197" s="87"/>
      <c r="W2197" s="87"/>
      <c r="X2197" s="87"/>
      <c r="Y2197" s="87"/>
      <c r="Z2197" s="87"/>
      <c r="AA2197" s="87"/>
      <c r="AB2197" s="87"/>
      <c r="AC2197" s="87"/>
      <c r="AD2197" s="87"/>
      <c r="AE2197" s="87"/>
      <c r="AF2197" s="87"/>
      <c r="AG2197" s="87"/>
      <c r="AH2197" s="87"/>
      <c r="AI2197" s="87"/>
      <c r="AJ2197" s="87"/>
      <c r="AK2197" s="87"/>
      <c r="AL2197" s="87"/>
      <c r="AM2197" s="87"/>
      <c r="AN2197" s="87"/>
      <c r="AO2197" s="87"/>
      <c r="AP2197" s="87"/>
      <c r="AQ2197" s="87"/>
      <c r="AR2197" s="87"/>
      <c r="AS2197" s="87"/>
      <c r="AT2197" s="87"/>
      <c r="AU2197" s="87"/>
      <c r="AV2197" s="87"/>
      <c r="AW2197" s="87"/>
      <c r="AX2197" s="87"/>
      <c r="AY2197" s="87"/>
      <c r="AZ2197" s="87"/>
      <c r="BA2197" s="87"/>
      <c r="BB2197" s="87"/>
      <c r="BC2197" s="87"/>
      <c r="BD2197" s="87"/>
      <c r="BE2197" s="87"/>
      <c r="BF2197" s="87"/>
      <c r="BG2197" s="87"/>
      <c r="BH2197" s="87"/>
      <c r="BI2197" s="87"/>
      <c r="BJ2197" s="87"/>
      <c r="BK2197" s="87"/>
      <c r="BL2197" s="87"/>
      <c r="BM2197" s="87"/>
      <c r="BN2197" s="87"/>
      <c r="BO2197" s="87"/>
      <c r="BP2197" s="87"/>
      <c r="BQ2197" s="87"/>
      <c r="BR2197" s="87"/>
      <c r="BS2197" s="63"/>
    </row>
    <row r="2198" spans="4:71" s="64" customFormat="1" ht="9.75" customHeight="1" x14ac:dyDescent="0.3">
      <c r="D2198" s="87"/>
      <c r="E2198" s="87"/>
      <c r="F2198" s="87"/>
      <c r="G2198" s="87"/>
      <c r="H2198" s="87"/>
      <c r="I2198" s="87"/>
      <c r="J2198" s="87"/>
      <c r="K2198" s="87"/>
      <c r="L2198" s="87"/>
      <c r="M2198" s="87"/>
      <c r="N2198" s="87"/>
      <c r="O2198" s="87"/>
      <c r="P2198" s="87"/>
      <c r="Q2198" s="87"/>
      <c r="R2198" s="87"/>
      <c r="S2198" s="87"/>
      <c r="T2198" s="87"/>
      <c r="U2198" s="87"/>
      <c r="V2198" s="87"/>
      <c r="W2198" s="87"/>
      <c r="X2198" s="87"/>
      <c r="Y2198" s="87"/>
      <c r="Z2198" s="87"/>
      <c r="AA2198" s="87"/>
      <c r="AB2198" s="87"/>
      <c r="AC2198" s="87"/>
      <c r="AD2198" s="87"/>
      <c r="AE2198" s="87"/>
      <c r="AF2198" s="87"/>
      <c r="AG2198" s="87"/>
      <c r="AH2198" s="87"/>
      <c r="AI2198" s="87"/>
      <c r="AJ2198" s="87"/>
      <c r="AK2198" s="87"/>
      <c r="AL2198" s="87"/>
      <c r="AM2198" s="87"/>
      <c r="AN2198" s="87"/>
      <c r="AO2198" s="87"/>
      <c r="AP2198" s="87"/>
      <c r="AQ2198" s="87"/>
      <c r="AR2198" s="87"/>
      <c r="AS2198" s="87"/>
      <c r="AT2198" s="87"/>
      <c r="AU2198" s="87"/>
      <c r="AV2198" s="87"/>
      <c r="AW2198" s="87"/>
      <c r="AX2198" s="87"/>
      <c r="AY2198" s="87"/>
      <c r="AZ2198" s="87"/>
      <c r="BA2198" s="87"/>
      <c r="BB2198" s="87"/>
      <c r="BC2198" s="87"/>
      <c r="BD2198" s="87"/>
      <c r="BE2198" s="87"/>
      <c r="BF2198" s="87"/>
      <c r="BG2198" s="87"/>
      <c r="BH2198" s="87"/>
      <c r="BI2198" s="87"/>
      <c r="BJ2198" s="87"/>
      <c r="BK2198" s="87"/>
      <c r="BL2198" s="87"/>
      <c r="BM2198" s="87"/>
      <c r="BN2198" s="87"/>
      <c r="BO2198" s="87"/>
      <c r="BP2198" s="87"/>
      <c r="BQ2198" s="87"/>
      <c r="BR2198" s="87"/>
      <c r="BS2198" s="63"/>
    </row>
    <row r="2199" spans="4:71" s="64" customFormat="1" ht="9.75" customHeight="1" x14ac:dyDescent="0.3">
      <c r="D2199" s="87"/>
      <c r="E2199" s="87"/>
      <c r="F2199" s="87"/>
      <c r="G2199" s="87"/>
      <c r="H2199" s="87"/>
      <c r="I2199" s="87"/>
      <c r="J2199" s="87"/>
      <c r="K2199" s="87"/>
      <c r="L2199" s="87"/>
      <c r="M2199" s="87"/>
      <c r="N2199" s="87"/>
      <c r="O2199" s="87"/>
      <c r="P2199" s="87"/>
      <c r="Q2199" s="87"/>
      <c r="R2199" s="87"/>
      <c r="S2199" s="87"/>
      <c r="T2199" s="87"/>
      <c r="U2199" s="87"/>
      <c r="V2199" s="87"/>
      <c r="W2199" s="87"/>
      <c r="X2199" s="87"/>
      <c r="Y2199" s="87"/>
      <c r="Z2199" s="87"/>
      <c r="AA2199" s="87"/>
      <c r="AB2199" s="87"/>
      <c r="AC2199" s="87"/>
      <c r="AD2199" s="87"/>
      <c r="AE2199" s="87"/>
      <c r="AF2199" s="87"/>
      <c r="AG2199" s="87"/>
      <c r="AH2199" s="87"/>
      <c r="AI2199" s="87"/>
      <c r="AJ2199" s="87"/>
      <c r="AK2199" s="87"/>
      <c r="AL2199" s="87"/>
      <c r="AM2199" s="87"/>
      <c r="AN2199" s="87"/>
      <c r="AO2199" s="87"/>
      <c r="AP2199" s="87"/>
      <c r="AQ2199" s="87"/>
      <c r="AR2199" s="87"/>
      <c r="AS2199" s="87"/>
      <c r="AT2199" s="87"/>
      <c r="AU2199" s="87"/>
      <c r="AV2199" s="87"/>
      <c r="AW2199" s="87"/>
      <c r="AX2199" s="87"/>
      <c r="AY2199" s="87"/>
      <c r="AZ2199" s="87"/>
      <c r="BA2199" s="87"/>
      <c r="BB2199" s="87"/>
      <c r="BC2199" s="87"/>
      <c r="BD2199" s="87"/>
      <c r="BE2199" s="87"/>
      <c r="BF2199" s="87"/>
      <c r="BG2199" s="87"/>
      <c r="BH2199" s="87"/>
      <c r="BI2199" s="87"/>
      <c r="BJ2199" s="87"/>
      <c r="BK2199" s="87"/>
      <c r="BL2199" s="87"/>
      <c r="BM2199" s="87"/>
      <c r="BN2199" s="87"/>
      <c r="BO2199" s="87"/>
      <c r="BP2199" s="87"/>
      <c r="BQ2199" s="87"/>
      <c r="BR2199" s="87"/>
      <c r="BS2199" s="63"/>
    </row>
    <row r="2200" spans="4:71" s="64" customFormat="1" ht="9.75" customHeight="1" x14ac:dyDescent="0.3">
      <c r="D2200" s="87"/>
      <c r="E2200" s="87"/>
      <c r="F2200" s="87"/>
      <c r="G2200" s="87"/>
      <c r="H2200" s="87"/>
      <c r="I2200" s="87"/>
      <c r="J2200" s="87"/>
      <c r="K2200" s="87"/>
      <c r="L2200" s="87"/>
      <c r="M2200" s="87"/>
      <c r="N2200" s="87"/>
      <c r="O2200" s="87"/>
      <c r="P2200" s="87"/>
      <c r="Q2200" s="87"/>
      <c r="R2200" s="87"/>
      <c r="S2200" s="87"/>
      <c r="T2200" s="87"/>
      <c r="U2200" s="87"/>
      <c r="V2200" s="87"/>
      <c r="W2200" s="87"/>
      <c r="X2200" s="87"/>
      <c r="Y2200" s="87"/>
      <c r="Z2200" s="87"/>
      <c r="AA2200" s="87"/>
      <c r="AB2200" s="87"/>
      <c r="AC2200" s="87"/>
      <c r="AD2200" s="87"/>
      <c r="AE2200" s="87"/>
      <c r="AF2200" s="87"/>
      <c r="AG2200" s="87"/>
      <c r="AH2200" s="87"/>
      <c r="AI2200" s="87"/>
      <c r="AJ2200" s="87"/>
      <c r="AK2200" s="87"/>
      <c r="AL2200" s="87"/>
      <c r="AM2200" s="87"/>
      <c r="AN2200" s="87"/>
      <c r="AO2200" s="87"/>
      <c r="AP2200" s="87"/>
      <c r="AQ2200" s="87"/>
      <c r="AR2200" s="87"/>
      <c r="AS2200" s="87"/>
      <c r="AT2200" s="87"/>
      <c r="AU2200" s="87"/>
      <c r="AV2200" s="87"/>
      <c r="AW2200" s="87"/>
      <c r="AX2200" s="87"/>
      <c r="AY2200" s="87"/>
      <c r="AZ2200" s="87"/>
      <c r="BA2200" s="87"/>
      <c r="BB2200" s="87"/>
      <c r="BC2200" s="87"/>
      <c r="BD2200" s="87"/>
      <c r="BE2200" s="87"/>
      <c r="BF2200" s="87"/>
      <c r="BG2200" s="87"/>
      <c r="BH2200" s="87"/>
      <c r="BI2200" s="87"/>
      <c r="BJ2200" s="87"/>
      <c r="BK2200" s="87"/>
      <c r="BL2200" s="87"/>
      <c r="BM2200" s="87"/>
      <c r="BN2200" s="87"/>
      <c r="BO2200" s="87"/>
      <c r="BP2200" s="87"/>
      <c r="BQ2200" s="87"/>
      <c r="BR2200" s="87"/>
      <c r="BS2200" s="63"/>
    </row>
    <row r="2201" spans="4:71" s="64" customFormat="1" ht="9.75" customHeight="1" x14ac:dyDescent="0.3">
      <c r="D2201" s="87"/>
      <c r="E2201" s="87"/>
      <c r="F2201" s="87"/>
      <c r="G2201" s="87"/>
      <c r="H2201" s="87"/>
      <c r="I2201" s="87"/>
      <c r="J2201" s="87"/>
      <c r="K2201" s="87"/>
      <c r="L2201" s="87"/>
      <c r="M2201" s="87"/>
      <c r="N2201" s="87"/>
      <c r="O2201" s="87"/>
      <c r="P2201" s="87"/>
      <c r="Q2201" s="87"/>
      <c r="R2201" s="87"/>
      <c r="S2201" s="87"/>
      <c r="T2201" s="87"/>
      <c r="U2201" s="87"/>
      <c r="V2201" s="87"/>
      <c r="W2201" s="87"/>
      <c r="X2201" s="87"/>
      <c r="Y2201" s="87"/>
      <c r="Z2201" s="87"/>
      <c r="AA2201" s="87"/>
      <c r="AB2201" s="87"/>
      <c r="AC2201" s="87"/>
      <c r="AD2201" s="87"/>
      <c r="AE2201" s="87"/>
      <c r="AF2201" s="87"/>
      <c r="AG2201" s="87"/>
      <c r="AH2201" s="87"/>
      <c r="AI2201" s="87"/>
      <c r="AJ2201" s="87"/>
      <c r="AK2201" s="87"/>
      <c r="AL2201" s="87"/>
      <c r="AM2201" s="87"/>
      <c r="AN2201" s="87"/>
      <c r="AO2201" s="87"/>
      <c r="AP2201" s="87"/>
      <c r="AQ2201" s="87"/>
      <c r="AR2201" s="87"/>
      <c r="AS2201" s="87"/>
      <c r="AT2201" s="87"/>
      <c r="AU2201" s="87"/>
      <c r="AV2201" s="87"/>
      <c r="AW2201" s="87"/>
      <c r="AX2201" s="87"/>
      <c r="AY2201" s="87"/>
      <c r="AZ2201" s="87"/>
      <c r="BA2201" s="87"/>
      <c r="BB2201" s="87"/>
      <c r="BC2201" s="87"/>
      <c r="BD2201" s="87"/>
      <c r="BE2201" s="87"/>
      <c r="BF2201" s="87"/>
      <c r="BG2201" s="87"/>
      <c r="BH2201" s="87"/>
      <c r="BI2201" s="87"/>
      <c r="BJ2201" s="87"/>
      <c r="BK2201" s="87"/>
      <c r="BL2201" s="87"/>
      <c r="BM2201" s="87"/>
      <c r="BN2201" s="87"/>
      <c r="BO2201" s="87"/>
      <c r="BP2201" s="87"/>
      <c r="BQ2201" s="87"/>
      <c r="BR2201" s="87"/>
      <c r="BS2201" s="63"/>
    </row>
    <row r="2202" spans="4:71" s="64" customFormat="1" ht="9.75" customHeight="1" x14ac:dyDescent="0.3">
      <c r="D2202" s="87"/>
      <c r="E2202" s="87"/>
      <c r="F2202" s="87"/>
      <c r="G2202" s="87"/>
      <c r="H2202" s="87"/>
      <c r="I2202" s="87"/>
      <c r="J2202" s="87"/>
      <c r="K2202" s="87"/>
      <c r="L2202" s="87"/>
      <c r="M2202" s="87"/>
      <c r="N2202" s="87"/>
      <c r="O2202" s="87"/>
      <c r="P2202" s="87"/>
      <c r="Q2202" s="87"/>
      <c r="R2202" s="87"/>
      <c r="S2202" s="87"/>
      <c r="T2202" s="87"/>
      <c r="U2202" s="87"/>
      <c r="V2202" s="87"/>
      <c r="W2202" s="87"/>
      <c r="X2202" s="87"/>
      <c r="Y2202" s="87"/>
      <c r="Z2202" s="87"/>
      <c r="AA2202" s="87"/>
      <c r="AB2202" s="87"/>
      <c r="AC2202" s="87"/>
      <c r="AD2202" s="87"/>
      <c r="AE2202" s="87"/>
      <c r="AF2202" s="87"/>
      <c r="AG2202" s="87"/>
      <c r="AH2202" s="87"/>
      <c r="AI2202" s="87"/>
      <c r="AJ2202" s="87"/>
      <c r="AK2202" s="87"/>
      <c r="AL2202" s="87"/>
      <c r="AM2202" s="87"/>
      <c r="AN2202" s="87"/>
      <c r="AO2202" s="87"/>
      <c r="AP2202" s="87"/>
      <c r="AQ2202" s="87"/>
      <c r="AR2202" s="87"/>
      <c r="AS2202" s="87"/>
      <c r="AT2202" s="87"/>
      <c r="AU2202" s="87"/>
      <c r="AV2202" s="87"/>
      <c r="AW2202" s="87"/>
      <c r="AX2202" s="87"/>
      <c r="AY2202" s="87"/>
      <c r="AZ2202" s="87"/>
      <c r="BA2202" s="87"/>
      <c r="BB2202" s="87"/>
      <c r="BC2202" s="87"/>
      <c r="BD2202" s="87"/>
      <c r="BE2202" s="87"/>
      <c r="BF2202" s="87"/>
      <c r="BG2202" s="87"/>
      <c r="BH2202" s="87"/>
      <c r="BI2202" s="87"/>
      <c r="BJ2202" s="87"/>
      <c r="BK2202" s="87"/>
      <c r="BL2202" s="87"/>
      <c r="BM2202" s="87"/>
      <c r="BN2202" s="87"/>
      <c r="BO2202" s="87"/>
      <c r="BP2202" s="87"/>
      <c r="BQ2202" s="87"/>
      <c r="BR2202" s="87"/>
      <c r="BS2202" s="63"/>
    </row>
    <row r="2203" spans="4:71" s="64" customFormat="1" ht="9.75" customHeight="1" x14ac:dyDescent="0.3">
      <c r="D2203" s="87"/>
      <c r="E2203" s="87"/>
      <c r="F2203" s="87"/>
      <c r="G2203" s="87"/>
      <c r="H2203" s="87"/>
      <c r="I2203" s="87"/>
      <c r="J2203" s="87"/>
      <c r="K2203" s="87"/>
      <c r="L2203" s="87"/>
      <c r="M2203" s="87"/>
      <c r="N2203" s="87"/>
      <c r="O2203" s="87"/>
      <c r="P2203" s="87"/>
      <c r="Q2203" s="87"/>
      <c r="R2203" s="87"/>
      <c r="S2203" s="87"/>
      <c r="T2203" s="87"/>
      <c r="U2203" s="87"/>
      <c r="V2203" s="87"/>
      <c r="W2203" s="87"/>
      <c r="X2203" s="87"/>
      <c r="Y2203" s="87"/>
      <c r="Z2203" s="87"/>
      <c r="AA2203" s="87"/>
      <c r="AB2203" s="87"/>
      <c r="AC2203" s="87"/>
      <c r="AD2203" s="87"/>
      <c r="AE2203" s="87"/>
      <c r="AF2203" s="87"/>
      <c r="AG2203" s="87"/>
      <c r="AH2203" s="87"/>
      <c r="AI2203" s="87"/>
      <c r="AJ2203" s="87"/>
      <c r="AK2203" s="87"/>
      <c r="AL2203" s="87"/>
      <c r="AM2203" s="87"/>
      <c r="AN2203" s="87"/>
      <c r="AO2203" s="87"/>
      <c r="AP2203" s="87"/>
      <c r="AQ2203" s="87"/>
      <c r="AR2203" s="87"/>
      <c r="AS2203" s="87"/>
      <c r="AT2203" s="87"/>
      <c r="AU2203" s="87"/>
      <c r="AV2203" s="87"/>
      <c r="AW2203" s="87"/>
      <c r="AX2203" s="87"/>
      <c r="AY2203" s="87"/>
      <c r="AZ2203" s="87"/>
      <c r="BA2203" s="87"/>
      <c r="BB2203" s="87"/>
      <c r="BC2203" s="87"/>
      <c r="BD2203" s="87"/>
      <c r="BE2203" s="87"/>
      <c r="BF2203" s="87"/>
      <c r="BG2203" s="87"/>
      <c r="BH2203" s="87"/>
      <c r="BI2203" s="87"/>
      <c r="BJ2203" s="87"/>
      <c r="BK2203" s="87"/>
      <c r="BL2203" s="87"/>
      <c r="BM2203" s="87"/>
      <c r="BN2203" s="87"/>
      <c r="BO2203" s="87"/>
      <c r="BP2203" s="87"/>
      <c r="BQ2203" s="87"/>
      <c r="BR2203" s="87"/>
      <c r="BS2203" s="63"/>
    </row>
    <row r="2204" spans="4:71" s="64" customFormat="1" ht="9.75" customHeight="1" x14ac:dyDescent="0.3">
      <c r="D2204" s="87"/>
      <c r="E2204" s="87"/>
      <c r="F2204" s="87"/>
      <c r="G2204" s="87"/>
      <c r="H2204" s="87"/>
      <c r="I2204" s="87"/>
      <c r="J2204" s="87"/>
      <c r="K2204" s="87"/>
      <c r="L2204" s="87"/>
      <c r="M2204" s="87"/>
      <c r="N2204" s="87"/>
      <c r="O2204" s="87"/>
      <c r="P2204" s="87"/>
      <c r="Q2204" s="87"/>
      <c r="R2204" s="87"/>
      <c r="S2204" s="87"/>
      <c r="T2204" s="87"/>
      <c r="U2204" s="87"/>
      <c r="V2204" s="87"/>
      <c r="W2204" s="87"/>
      <c r="X2204" s="87"/>
      <c r="Y2204" s="87"/>
      <c r="Z2204" s="87"/>
      <c r="AA2204" s="87"/>
      <c r="AB2204" s="87"/>
      <c r="AC2204" s="87"/>
      <c r="AD2204" s="87"/>
      <c r="AE2204" s="87"/>
      <c r="AF2204" s="87"/>
      <c r="AG2204" s="87"/>
      <c r="AH2204" s="87"/>
      <c r="AI2204" s="87"/>
      <c r="AJ2204" s="87"/>
      <c r="AK2204" s="87"/>
      <c r="AL2204" s="87"/>
      <c r="AM2204" s="87"/>
      <c r="AN2204" s="87"/>
      <c r="AO2204" s="87"/>
      <c r="AP2204" s="87"/>
      <c r="AQ2204" s="87"/>
      <c r="AR2204" s="87"/>
      <c r="AS2204" s="87"/>
      <c r="AT2204" s="87"/>
      <c r="AU2204" s="87"/>
      <c r="AV2204" s="87"/>
      <c r="AW2204" s="87"/>
      <c r="AX2204" s="87"/>
      <c r="AY2204" s="87"/>
      <c r="AZ2204" s="87"/>
      <c r="BA2204" s="87"/>
      <c r="BB2204" s="87"/>
      <c r="BC2204" s="87"/>
      <c r="BD2204" s="87"/>
      <c r="BE2204" s="87"/>
      <c r="BF2204" s="87"/>
      <c r="BG2204" s="87"/>
      <c r="BH2204" s="87"/>
      <c r="BI2204" s="87"/>
      <c r="BJ2204" s="87"/>
      <c r="BK2204" s="87"/>
      <c r="BL2204" s="87"/>
      <c r="BM2204" s="87"/>
      <c r="BN2204" s="87"/>
      <c r="BO2204" s="87"/>
      <c r="BP2204" s="87"/>
      <c r="BQ2204" s="87"/>
      <c r="BR2204" s="87"/>
      <c r="BS2204" s="63"/>
    </row>
    <row r="2205" spans="4:71" s="64" customFormat="1" ht="9.75" customHeight="1" x14ac:dyDescent="0.3">
      <c r="D2205" s="87"/>
      <c r="E2205" s="87"/>
      <c r="F2205" s="87"/>
      <c r="G2205" s="87"/>
      <c r="H2205" s="87"/>
      <c r="I2205" s="87"/>
      <c r="J2205" s="87"/>
      <c r="K2205" s="87"/>
      <c r="L2205" s="87"/>
      <c r="M2205" s="87"/>
      <c r="N2205" s="87"/>
      <c r="O2205" s="87"/>
      <c r="P2205" s="87"/>
      <c r="Q2205" s="87"/>
      <c r="R2205" s="87"/>
      <c r="S2205" s="87"/>
      <c r="T2205" s="87"/>
      <c r="U2205" s="87"/>
      <c r="V2205" s="87"/>
      <c r="W2205" s="87"/>
      <c r="X2205" s="87"/>
      <c r="Y2205" s="87"/>
      <c r="Z2205" s="87"/>
      <c r="AA2205" s="87"/>
      <c r="AB2205" s="87"/>
      <c r="AC2205" s="87"/>
      <c r="AD2205" s="87"/>
      <c r="AE2205" s="87"/>
      <c r="AF2205" s="87"/>
      <c r="AG2205" s="87"/>
      <c r="AH2205" s="87"/>
      <c r="AI2205" s="87"/>
      <c r="AJ2205" s="87"/>
      <c r="AK2205" s="87"/>
      <c r="AL2205" s="87"/>
      <c r="AM2205" s="87"/>
      <c r="AN2205" s="87"/>
      <c r="AO2205" s="87"/>
      <c r="AP2205" s="87"/>
      <c r="AQ2205" s="87"/>
      <c r="AR2205" s="87"/>
      <c r="AS2205" s="87"/>
      <c r="AT2205" s="87"/>
      <c r="AU2205" s="87"/>
      <c r="AV2205" s="87"/>
      <c r="AW2205" s="87"/>
      <c r="AX2205" s="87"/>
      <c r="AY2205" s="87"/>
      <c r="AZ2205" s="87"/>
      <c r="BA2205" s="87"/>
      <c r="BB2205" s="87"/>
      <c r="BC2205" s="87"/>
      <c r="BD2205" s="87"/>
      <c r="BE2205" s="87"/>
      <c r="BF2205" s="87"/>
      <c r="BG2205" s="87"/>
      <c r="BH2205" s="87"/>
      <c r="BI2205" s="87"/>
      <c r="BJ2205" s="87"/>
      <c r="BK2205" s="87"/>
      <c r="BL2205" s="87"/>
      <c r="BM2205" s="87"/>
      <c r="BN2205" s="87"/>
      <c r="BO2205" s="87"/>
      <c r="BP2205" s="87"/>
      <c r="BQ2205" s="87"/>
      <c r="BR2205" s="87"/>
      <c r="BS2205" s="63"/>
    </row>
    <row r="2206" spans="4:71" s="64" customFormat="1" ht="9.75" customHeight="1" x14ac:dyDescent="0.3">
      <c r="D2206" s="87"/>
      <c r="E2206" s="87"/>
      <c r="F2206" s="87"/>
      <c r="G2206" s="87"/>
      <c r="H2206" s="87"/>
      <c r="I2206" s="87"/>
      <c r="J2206" s="87"/>
      <c r="K2206" s="87"/>
      <c r="L2206" s="87"/>
      <c r="M2206" s="87"/>
      <c r="N2206" s="87"/>
      <c r="O2206" s="87"/>
      <c r="P2206" s="87"/>
      <c r="Q2206" s="87"/>
      <c r="R2206" s="87"/>
      <c r="S2206" s="87"/>
      <c r="T2206" s="87"/>
      <c r="U2206" s="87"/>
      <c r="V2206" s="87"/>
      <c r="W2206" s="87"/>
      <c r="X2206" s="87"/>
      <c r="Y2206" s="87"/>
      <c r="Z2206" s="87"/>
      <c r="AA2206" s="87"/>
      <c r="AB2206" s="87"/>
      <c r="AC2206" s="87"/>
      <c r="AD2206" s="87"/>
      <c r="AE2206" s="87"/>
      <c r="AF2206" s="87"/>
      <c r="AG2206" s="87"/>
      <c r="AH2206" s="87"/>
      <c r="AI2206" s="87"/>
      <c r="AJ2206" s="87"/>
      <c r="AK2206" s="87"/>
      <c r="AL2206" s="87"/>
      <c r="AM2206" s="87"/>
      <c r="AN2206" s="87"/>
      <c r="AO2206" s="87"/>
      <c r="AP2206" s="87"/>
      <c r="AQ2206" s="87"/>
      <c r="AR2206" s="87"/>
      <c r="AS2206" s="87"/>
      <c r="AT2206" s="87"/>
      <c r="AU2206" s="87"/>
      <c r="AV2206" s="87"/>
      <c r="AW2206" s="87"/>
      <c r="AX2206" s="87"/>
      <c r="AY2206" s="87"/>
      <c r="AZ2206" s="87"/>
      <c r="BA2206" s="87"/>
      <c r="BB2206" s="87"/>
      <c r="BC2206" s="87"/>
      <c r="BD2206" s="87"/>
      <c r="BE2206" s="87"/>
      <c r="BF2206" s="87"/>
      <c r="BG2206" s="87"/>
      <c r="BH2206" s="87"/>
      <c r="BI2206" s="87"/>
      <c r="BJ2206" s="87"/>
      <c r="BK2206" s="87"/>
      <c r="BL2206" s="87"/>
      <c r="BM2206" s="87"/>
      <c r="BN2206" s="87"/>
      <c r="BO2206" s="87"/>
      <c r="BP2206" s="87"/>
      <c r="BQ2206" s="87"/>
      <c r="BR2206" s="87"/>
      <c r="BS2206" s="63"/>
    </row>
    <row r="2207" spans="4:71" s="64" customFormat="1" ht="9.75" customHeight="1" x14ac:dyDescent="0.3">
      <c r="D2207" s="87"/>
      <c r="E2207" s="87"/>
      <c r="F2207" s="87"/>
      <c r="G2207" s="87"/>
      <c r="H2207" s="87"/>
      <c r="I2207" s="87"/>
      <c r="J2207" s="87"/>
      <c r="K2207" s="87"/>
      <c r="L2207" s="87"/>
      <c r="M2207" s="87"/>
      <c r="N2207" s="87"/>
      <c r="O2207" s="87"/>
      <c r="P2207" s="87"/>
      <c r="Q2207" s="87"/>
      <c r="R2207" s="87"/>
      <c r="S2207" s="87"/>
      <c r="T2207" s="87"/>
      <c r="U2207" s="87"/>
      <c r="V2207" s="87"/>
      <c r="W2207" s="87"/>
      <c r="X2207" s="87"/>
      <c r="Y2207" s="87"/>
      <c r="Z2207" s="87"/>
      <c r="AA2207" s="87"/>
      <c r="AB2207" s="87"/>
      <c r="AC2207" s="87"/>
      <c r="AD2207" s="87"/>
      <c r="AE2207" s="87"/>
      <c r="AF2207" s="87"/>
      <c r="AG2207" s="87"/>
      <c r="AH2207" s="87"/>
      <c r="AI2207" s="87"/>
      <c r="AJ2207" s="87"/>
      <c r="AK2207" s="87"/>
      <c r="AL2207" s="87"/>
      <c r="AM2207" s="87"/>
      <c r="AN2207" s="87"/>
      <c r="AO2207" s="87"/>
      <c r="AP2207" s="87"/>
      <c r="AQ2207" s="87"/>
      <c r="AR2207" s="87"/>
      <c r="AS2207" s="87"/>
      <c r="AT2207" s="87"/>
      <c r="AU2207" s="87"/>
      <c r="AV2207" s="87"/>
      <c r="AW2207" s="87"/>
      <c r="AX2207" s="87"/>
      <c r="AY2207" s="87"/>
      <c r="AZ2207" s="87"/>
      <c r="BA2207" s="87"/>
      <c r="BB2207" s="87"/>
      <c r="BC2207" s="87"/>
      <c r="BD2207" s="87"/>
      <c r="BE2207" s="87"/>
      <c r="BF2207" s="87"/>
      <c r="BG2207" s="87"/>
      <c r="BH2207" s="87"/>
      <c r="BI2207" s="87"/>
      <c r="BJ2207" s="87"/>
      <c r="BK2207" s="87"/>
      <c r="BL2207" s="87"/>
      <c r="BM2207" s="87"/>
      <c r="BN2207" s="87"/>
      <c r="BO2207" s="87"/>
      <c r="BP2207" s="87"/>
      <c r="BQ2207" s="87"/>
      <c r="BR2207" s="87"/>
      <c r="BS2207" s="63"/>
    </row>
    <row r="2208" spans="4:71" s="64" customFormat="1" ht="9.75" customHeight="1" x14ac:dyDescent="0.3">
      <c r="D2208" s="87"/>
      <c r="E2208" s="87"/>
      <c r="F2208" s="87"/>
      <c r="G2208" s="87"/>
      <c r="H2208" s="87"/>
      <c r="I2208" s="87"/>
      <c r="J2208" s="87"/>
      <c r="K2208" s="87"/>
      <c r="L2208" s="87"/>
      <c r="M2208" s="87"/>
      <c r="N2208" s="87"/>
      <c r="O2208" s="87"/>
      <c r="P2208" s="87"/>
      <c r="Q2208" s="87"/>
      <c r="R2208" s="87"/>
      <c r="S2208" s="87"/>
      <c r="T2208" s="87"/>
      <c r="U2208" s="87"/>
      <c r="V2208" s="87"/>
      <c r="W2208" s="87"/>
      <c r="X2208" s="87"/>
      <c r="Y2208" s="87"/>
      <c r="Z2208" s="87"/>
      <c r="AA2208" s="87"/>
      <c r="AB2208" s="87"/>
      <c r="AC2208" s="87"/>
      <c r="AD2208" s="87"/>
      <c r="AE2208" s="87"/>
      <c r="AF2208" s="87"/>
      <c r="AG2208" s="87"/>
      <c r="AH2208" s="87"/>
      <c r="AI2208" s="87"/>
      <c r="AJ2208" s="87"/>
      <c r="AK2208" s="87"/>
      <c r="AL2208" s="87"/>
      <c r="AM2208" s="87"/>
      <c r="AN2208" s="87"/>
      <c r="AO2208" s="87"/>
      <c r="AP2208" s="87"/>
      <c r="AQ2208" s="87"/>
      <c r="AR2208" s="87"/>
      <c r="AS2208" s="87"/>
      <c r="AT2208" s="87"/>
      <c r="AU2208" s="87"/>
      <c r="AV2208" s="87"/>
      <c r="AW2208" s="87"/>
      <c r="AX2208" s="87"/>
      <c r="AY2208" s="87"/>
      <c r="AZ2208" s="87"/>
      <c r="BA2208" s="87"/>
      <c r="BB2208" s="87"/>
      <c r="BC2208" s="87"/>
      <c r="BD2208" s="87"/>
      <c r="BE2208" s="87"/>
      <c r="BF2208" s="87"/>
      <c r="BG2208" s="87"/>
      <c r="BH2208" s="87"/>
      <c r="BI2208" s="87"/>
      <c r="BJ2208" s="87"/>
      <c r="BK2208" s="87"/>
      <c r="BL2208" s="87"/>
      <c r="BM2208" s="87"/>
      <c r="BN2208" s="87"/>
      <c r="BO2208" s="87"/>
      <c r="BP2208" s="87"/>
      <c r="BQ2208" s="87"/>
      <c r="BR2208" s="87"/>
      <c r="BS2208" s="63"/>
    </row>
    <row r="2209" spans="4:71" s="64" customFormat="1" ht="9.75" customHeight="1" x14ac:dyDescent="0.3">
      <c r="D2209" s="87"/>
      <c r="E2209" s="87"/>
      <c r="F2209" s="87"/>
      <c r="G2209" s="87"/>
      <c r="H2209" s="87"/>
      <c r="I2209" s="87"/>
      <c r="J2209" s="87"/>
      <c r="K2209" s="87"/>
      <c r="L2209" s="87"/>
      <c r="M2209" s="87"/>
      <c r="N2209" s="87"/>
      <c r="O2209" s="87"/>
      <c r="P2209" s="87"/>
      <c r="Q2209" s="87"/>
      <c r="R2209" s="87"/>
      <c r="S2209" s="87"/>
      <c r="T2209" s="87"/>
      <c r="U2209" s="87"/>
      <c r="V2209" s="87"/>
      <c r="W2209" s="87"/>
      <c r="X2209" s="87"/>
      <c r="Y2209" s="87"/>
      <c r="Z2209" s="87"/>
      <c r="AA2209" s="87"/>
      <c r="AB2209" s="87"/>
      <c r="AC2209" s="87"/>
      <c r="AD2209" s="87"/>
      <c r="AE2209" s="87"/>
      <c r="AF2209" s="87"/>
      <c r="AG2209" s="87"/>
      <c r="AH2209" s="87"/>
      <c r="AI2209" s="87"/>
      <c r="AJ2209" s="87"/>
      <c r="AK2209" s="87"/>
      <c r="AL2209" s="87"/>
      <c r="AM2209" s="87"/>
      <c r="AN2209" s="87"/>
      <c r="AO2209" s="87"/>
      <c r="AP2209" s="87"/>
      <c r="AQ2209" s="87"/>
      <c r="AR2209" s="87"/>
      <c r="AS2209" s="87"/>
      <c r="AT2209" s="87"/>
      <c r="AU2209" s="87"/>
      <c r="AV2209" s="87"/>
      <c r="AW2209" s="87"/>
      <c r="AX2209" s="87"/>
      <c r="AY2209" s="87"/>
      <c r="AZ2209" s="87"/>
      <c r="BA2209" s="87"/>
      <c r="BB2209" s="87"/>
      <c r="BC2209" s="87"/>
      <c r="BD2209" s="87"/>
      <c r="BE2209" s="87"/>
      <c r="BF2209" s="87"/>
      <c r="BG2209" s="87"/>
      <c r="BH2209" s="87"/>
      <c r="BI2209" s="87"/>
      <c r="BJ2209" s="87"/>
      <c r="BK2209" s="87"/>
      <c r="BL2209" s="87"/>
      <c r="BM2209" s="87"/>
      <c r="BN2209" s="87"/>
      <c r="BO2209" s="87"/>
      <c r="BP2209" s="87"/>
      <c r="BQ2209" s="87"/>
      <c r="BR2209" s="87"/>
      <c r="BS2209" s="63"/>
    </row>
    <row r="2210" spans="4:71" s="64" customFormat="1" ht="9.75" customHeight="1" x14ac:dyDescent="0.3">
      <c r="D2210" s="87"/>
      <c r="E2210" s="87"/>
      <c r="F2210" s="87"/>
      <c r="G2210" s="87"/>
      <c r="H2210" s="87"/>
      <c r="I2210" s="87"/>
      <c r="J2210" s="87"/>
      <c r="K2210" s="87"/>
      <c r="L2210" s="87"/>
      <c r="M2210" s="87"/>
      <c r="N2210" s="87"/>
      <c r="O2210" s="87"/>
      <c r="P2210" s="87"/>
      <c r="Q2210" s="87"/>
      <c r="R2210" s="87"/>
      <c r="S2210" s="87"/>
      <c r="T2210" s="87"/>
      <c r="U2210" s="87"/>
      <c r="V2210" s="87"/>
      <c r="W2210" s="87"/>
      <c r="X2210" s="87"/>
      <c r="Y2210" s="87"/>
      <c r="Z2210" s="87"/>
      <c r="AA2210" s="87"/>
      <c r="AB2210" s="87"/>
      <c r="AC2210" s="87"/>
      <c r="AD2210" s="87"/>
      <c r="AE2210" s="87"/>
      <c r="AF2210" s="87"/>
      <c r="AG2210" s="87"/>
      <c r="AH2210" s="87"/>
      <c r="AI2210" s="87"/>
      <c r="AJ2210" s="87"/>
      <c r="AK2210" s="87"/>
      <c r="AL2210" s="87"/>
      <c r="AM2210" s="87"/>
      <c r="AN2210" s="87"/>
      <c r="AO2210" s="87"/>
      <c r="AP2210" s="87"/>
      <c r="AQ2210" s="87"/>
      <c r="AR2210" s="87"/>
      <c r="AS2210" s="87"/>
      <c r="AT2210" s="87"/>
      <c r="AU2210" s="87"/>
      <c r="AV2210" s="87"/>
      <c r="AW2210" s="87"/>
      <c r="AX2210" s="87"/>
      <c r="AY2210" s="87"/>
      <c r="AZ2210" s="87"/>
      <c r="BA2210" s="87"/>
      <c r="BB2210" s="87"/>
      <c r="BC2210" s="87"/>
      <c r="BD2210" s="87"/>
      <c r="BE2210" s="87"/>
      <c r="BF2210" s="87"/>
      <c r="BG2210" s="87"/>
      <c r="BH2210" s="87"/>
      <c r="BI2210" s="87"/>
      <c r="BJ2210" s="87"/>
      <c r="BK2210" s="87"/>
      <c r="BL2210" s="87"/>
      <c r="BM2210" s="87"/>
      <c r="BN2210" s="87"/>
      <c r="BO2210" s="87"/>
      <c r="BP2210" s="87"/>
      <c r="BQ2210" s="87"/>
      <c r="BR2210" s="87"/>
      <c r="BS2210" s="63"/>
    </row>
    <row r="2211" spans="4:71" s="64" customFormat="1" ht="9.75" customHeight="1" x14ac:dyDescent="0.3">
      <c r="D2211" s="87"/>
      <c r="E2211" s="87"/>
      <c r="F2211" s="87"/>
      <c r="G2211" s="87"/>
      <c r="H2211" s="87"/>
      <c r="I2211" s="87"/>
      <c r="J2211" s="87"/>
      <c r="K2211" s="87"/>
      <c r="L2211" s="87"/>
      <c r="M2211" s="87"/>
      <c r="N2211" s="87"/>
      <c r="O2211" s="87"/>
      <c r="P2211" s="87"/>
      <c r="Q2211" s="87"/>
      <c r="R2211" s="87"/>
      <c r="S2211" s="87"/>
      <c r="T2211" s="87"/>
      <c r="U2211" s="87"/>
      <c r="V2211" s="87"/>
      <c r="W2211" s="87"/>
      <c r="X2211" s="87"/>
      <c r="Y2211" s="87"/>
      <c r="Z2211" s="87"/>
      <c r="AA2211" s="87"/>
      <c r="AB2211" s="87"/>
      <c r="AC2211" s="87"/>
      <c r="AD2211" s="87"/>
      <c r="AE2211" s="87"/>
      <c r="AF2211" s="87"/>
      <c r="AG2211" s="87"/>
      <c r="AH2211" s="87"/>
      <c r="AI2211" s="87"/>
      <c r="AJ2211" s="87"/>
      <c r="AK2211" s="87"/>
      <c r="AL2211" s="87"/>
      <c r="AM2211" s="87"/>
      <c r="AN2211" s="87"/>
      <c r="AO2211" s="87"/>
      <c r="AP2211" s="87"/>
      <c r="AQ2211" s="87"/>
      <c r="AR2211" s="87"/>
      <c r="AS2211" s="87"/>
      <c r="AT2211" s="87"/>
      <c r="AU2211" s="87"/>
      <c r="AV2211" s="87"/>
      <c r="AW2211" s="87"/>
      <c r="AX2211" s="87"/>
      <c r="AY2211" s="87"/>
      <c r="AZ2211" s="87"/>
      <c r="BA2211" s="87"/>
      <c r="BB2211" s="87"/>
      <c r="BC2211" s="87"/>
      <c r="BD2211" s="87"/>
      <c r="BE2211" s="87"/>
      <c r="BF2211" s="87"/>
      <c r="BG2211" s="87"/>
      <c r="BH2211" s="87"/>
      <c r="BI2211" s="87"/>
      <c r="BJ2211" s="87"/>
      <c r="BK2211" s="87"/>
      <c r="BL2211" s="87"/>
      <c r="BM2211" s="87"/>
      <c r="BN2211" s="87"/>
      <c r="BO2211" s="87"/>
      <c r="BP2211" s="87"/>
      <c r="BQ2211" s="87"/>
      <c r="BR2211" s="87"/>
      <c r="BS2211" s="63"/>
    </row>
    <row r="2212" spans="4:71" s="64" customFormat="1" ht="9.75" customHeight="1" x14ac:dyDescent="0.3">
      <c r="D2212" s="87"/>
      <c r="E2212" s="87"/>
      <c r="F2212" s="87"/>
      <c r="G2212" s="87"/>
      <c r="H2212" s="87"/>
      <c r="I2212" s="87"/>
      <c r="J2212" s="87"/>
      <c r="K2212" s="87"/>
      <c r="L2212" s="87"/>
      <c r="M2212" s="87"/>
      <c r="N2212" s="87"/>
      <c r="O2212" s="87"/>
      <c r="P2212" s="87"/>
      <c r="Q2212" s="87"/>
      <c r="R2212" s="87"/>
      <c r="S2212" s="87"/>
      <c r="T2212" s="87"/>
      <c r="U2212" s="87"/>
      <c r="V2212" s="87"/>
      <c r="W2212" s="87"/>
      <c r="X2212" s="87"/>
      <c r="Y2212" s="87"/>
      <c r="Z2212" s="87"/>
      <c r="AA2212" s="87"/>
      <c r="AB2212" s="87"/>
      <c r="AC2212" s="87"/>
      <c r="AD2212" s="87"/>
      <c r="AE2212" s="87"/>
      <c r="AF2212" s="87"/>
      <c r="AG2212" s="87"/>
      <c r="AH2212" s="87"/>
      <c r="AI2212" s="87"/>
      <c r="AJ2212" s="87"/>
      <c r="AK2212" s="87"/>
      <c r="AL2212" s="87"/>
      <c r="AM2212" s="87"/>
      <c r="AN2212" s="87"/>
      <c r="AO2212" s="87"/>
      <c r="AP2212" s="87"/>
      <c r="AQ2212" s="87"/>
      <c r="AR2212" s="87"/>
      <c r="AS2212" s="87"/>
      <c r="AT2212" s="87"/>
      <c r="AU2212" s="87"/>
      <c r="AV2212" s="87"/>
      <c r="AW2212" s="87"/>
      <c r="AX2212" s="87"/>
      <c r="AY2212" s="87"/>
      <c r="AZ2212" s="87"/>
      <c r="BA2212" s="87"/>
      <c r="BB2212" s="87"/>
      <c r="BC2212" s="87"/>
      <c r="BD2212" s="87"/>
      <c r="BE2212" s="87"/>
      <c r="BF2212" s="87"/>
      <c r="BG2212" s="87"/>
      <c r="BH2212" s="87"/>
      <c r="BI2212" s="87"/>
      <c r="BJ2212" s="87"/>
      <c r="BK2212" s="87"/>
      <c r="BL2212" s="87"/>
      <c r="BM2212" s="87"/>
      <c r="BN2212" s="87"/>
      <c r="BO2212" s="87"/>
      <c r="BP2212" s="87"/>
      <c r="BQ2212" s="87"/>
      <c r="BR2212" s="87"/>
      <c r="BS2212" s="63"/>
    </row>
    <row r="2213" spans="4:71" s="64" customFormat="1" ht="9.75" customHeight="1" x14ac:dyDescent="0.3">
      <c r="D2213" s="87"/>
      <c r="E2213" s="87"/>
      <c r="F2213" s="87"/>
      <c r="G2213" s="87"/>
      <c r="H2213" s="87"/>
      <c r="I2213" s="87"/>
      <c r="J2213" s="87"/>
      <c r="K2213" s="87"/>
      <c r="L2213" s="87"/>
      <c r="M2213" s="87"/>
      <c r="N2213" s="87"/>
      <c r="O2213" s="87"/>
      <c r="P2213" s="87"/>
      <c r="Q2213" s="87"/>
      <c r="R2213" s="87"/>
      <c r="S2213" s="87"/>
      <c r="T2213" s="87"/>
      <c r="U2213" s="87"/>
      <c r="V2213" s="87"/>
      <c r="W2213" s="87"/>
      <c r="X2213" s="87"/>
      <c r="Y2213" s="87"/>
      <c r="Z2213" s="87"/>
      <c r="AA2213" s="87"/>
      <c r="AB2213" s="87"/>
      <c r="AC2213" s="87"/>
      <c r="AD2213" s="87"/>
      <c r="AE2213" s="87"/>
      <c r="AF2213" s="87"/>
      <c r="AG2213" s="87"/>
      <c r="AH2213" s="87"/>
      <c r="AI2213" s="87"/>
      <c r="AJ2213" s="87"/>
      <c r="AK2213" s="87"/>
      <c r="AL2213" s="87"/>
      <c r="AM2213" s="87"/>
      <c r="AN2213" s="87"/>
      <c r="AO2213" s="87"/>
      <c r="AP2213" s="87"/>
      <c r="AQ2213" s="87"/>
      <c r="AR2213" s="87"/>
      <c r="AS2213" s="87"/>
      <c r="AT2213" s="87"/>
      <c r="AU2213" s="87"/>
      <c r="AV2213" s="87"/>
      <c r="AW2213" s="87"/>
      <c r="AX2213" s="87"/>
      <c r="AY2213" s="87"/>
      <c r="AZ2213" s="87"/>
      <c r="BA2213" s="87"/>
      <c r="BB2213" s="87"/>
      <c r="BC2213" s="87"/>
      <c r="BD2213" s="87"/>
      <c r="BE2213" s="87"/>
      <c r="BF2213" s="87"/>
      <c r="BG2213" s="87"/>
      <c r="BH2213" s="87"/>
      <c r="BI2213" s="87"/>
      <c r="BJ2213" s="87"/>
      <c r="BK2213" s="87"/>
      <c r="BL2213" s="87"/>
      <c r="BM2213" s="87"/>
      <c r="BN2213" s="87"/>
      <c r="BO2213" s="87"/>
      <c r="BP2213" s="87"/>
      <c r="BQ2213" s="87"/>
      <c r="BR2213" s="87"/>
      <c r="BS2213" s="63"/>
    </row>
    <row r="2214" spans="4:71" s="64" customFormat="1" ht="9.75" customHeight="1" x14ac:dyDescent="0.3">
      <c r="D2214" s="87"/>
      <c r="E2214" s="87"/>
      <c r="F2214" s="87"/>
      <c r="G2214" s="87"/>
      <c r="H2214" s="87"/>
      <c r="I2214" s="87"/>
      <c r="J2214" s="87"/>
      <c r="K2214" s="87"/>
      <c r="L2214" s="87"/>
      <c r="M2214" s="87"/>
      <c r="N2214" s="87"/>
      <c r="O2214" s="87"/>
      <c r="P2214" s="87"/>
      <c r="Q2214" s="87"/>
      <c r="R2214" s="87"/>
      <c r="S2214" s="87"/>
      <c r="T2214" s="87"/>
      <c r="U2214" s="87"/>
      <c r="V2214" s="87"/>
      <c r="W2214" s="87"/>
      <c r="X2214" s="87"/>
      <c r="Y2214" s="87"/>
      <c r="Z2214" s="87"/>
      <c r="AA2214" s="87"/>
      <c r="AB2214" s="87"/>
      <c r="AC2214" s="87"/>
      <c r="AD2214" s="87"/>
      <c r="AE2214" s="87"/>
      <c r="AF2214" s="87"/>
      <c r="AG2214" s="87"/>
      <c r="AH2214" s="87"/>
      <c r="AI2214" s="87"/>
      <c r="AJ2214" s="87"/>
      <c r="AK2214" s="87"/>
      <c r="AL2214" s="87"/>
      <c r="AM2214" s="87"/>
      <c r="AN2214" s="87"/>
      <c r="AO2214" s="87"/>
      <c r="AP2214" s="87"/>
      <c r="AQ2214" s="87"/>
      <c r="AR2214" s="87"/>
      <c r="AS2214" s="87"/>
      <c r="AT2214" s="87"/>
      <c r="AU2214" s="87"/>
      <c r="AV2214" s="87"/>
      <c r="AW2214" s="87"/>
      <c r="AX2214" s="87"/>
      <c r="AY2214" s="87"/>
      <c r="AZ2214" s="87"/>
      <c r="BA2214" s="87"/>
      <c r="BB2214" s="87"/>
      <c r="BC2214" s="87"/>
      <c r="BD2214" s="87"/>
      <c r="BE2214" s="87"/>
      <c r="BF2214" s="87"/>
      <c r="BG2214" s="87"/>
      <c r="BH2214" s="87"/>
      <c r="BI2214" s="87"/>
      <c r="BJ2214" s="87"/>
      <c r="BK2214" s="87"/>
      <c r="BL2214" s="87"/>
      <c r="BM2214" s="87"/>
      <c r="BN2214" s="87"/>
      <c r="BO2214" s="87"/>
      <c r="BP2214" s="87"/>
      <c r="BQ2214" s="87"/>
      <c r="BR2214" s="87"/>
      <c r="BS2214" s="63"/>
    </row>
    <row r="2215" spans="4:71" s="64" customFormat="1" ht="9.75" customHeight="1" x14ac:dyDescent="0.3">
      <c r="D2215" s="87"/>
      <c r="E2215" s="87"/>
      <c r="F2215" s="87"/>
      <c r="G2215" s="87"/>
      <c r="H2215" s="87"/>
      <c r="I2215" s="87"/>
      <c r="J2215" s="87"/>
      <c r="K2215" s="87"/>
      <c r="L2215" s="87"/>
      <c r="M2215" s="87"/>
      <c r="N2215" s="87"/>
      <c r="O2215" s="87"/>
      <c r="P2215" s="87"/>
      <c r="Q2215" s="87"/>
      <c r="R2215" s="87"/>
      <c r="S2215" s="87"/>
      <c r="T2215" s="87"/>
      <c r="U2215" s="87"/>
      <c r="V2215" s="87"/>
      <c r="W2215" s="87"/>
      <c r="X2215" s="87"/>
      <c r="Y2215" s="87"/>
      <c r="Z2215" s="87"/>
      <c r="AA2215" s="87"/>
      <c r="AB2215" s="87"/>
      <c r="AC2215" s="87"/>
      <c r="AD2215" s="87"/>
      <c r="AE2215" s="87"/>
      <c r="AF2215" s="87"/>
      <c r="AG2215" s="87"/>
      <c r="AH2215" s="87"/>
      <c r="AI2215" s="87"/>
      <c r="AJ2215" s="87"/>
      <c r="AK2215" s="87"/>
      <c r="AL2215" s="87"/>
      <c r="AM2215" s="87"/>
      <c r="AN2215" s="87"/>
      <c r="AO2215" s="87"/>
      <c r="AP2215" s="87"/>
      <c r="AQ2215" s="87"/>
      <c r="AR2215" s="87"/>
      <c r="AS2215" s="87"/>
      <c r="AT2215" s="87"/>
      <c r="AU2215" s="87"/>
      <c r="AV2215" s="87"/>
      <c r="AW2215" s="87"/>
      <c r="AX2215" s="87"/>
      <c r="AY2215" s="87"/>
      <c r="AZ2215" s="87"/>
      <c r="BA2215" s="87"/>
      <c r="BB2215" s="87"/>
      <c r="BC2215" s="87"/>
      <c r="BD2215" s="87"/>
      <c r="BE2215" s="87"/>
      <c r="BF2215" s="87"/>
      <c r="BG2215" s="87"/>
      <c r="BH2215" s="87"/>
      <c r="BI2215" s="87"/>
      <c r="BJ2215" s="87"/>
      <c r="BK2215" s="87"/>
      <c r="BL2215" s="87"/>
      <c r="BM2215" s="87"/>
      <c r="BN2215" s="87"/>
      <c r="BO2215" s="87"/>
      <c r="BP2215" s="87"/>
      <c r="BQ2215" s="87"/>
      <c r="BR2215" s="87"/>
      <c r="BS2215" s="63"/>
    </row>
    <row r="2216" spans="4:71" s="64" customFormat="1" ht="9.75" customHeight="1" x14ac:dyDescent="0.3">
      <c r="D2216" s="87"/>
      <c r="E2216" s="87"/>
      <c r="F2216" s="87"/>
      <c r="G2216" s="87"/>
      <c r="H2216" s="87"/>
      <c r="I2216" s="87"/>
      <c r="J2216" s="87"/>
      <c r="K2216" s="87"/>
      <c r="L2216" s="87"/>
      <c r="M2216" s="87"/>
      <c r="N2216" s="87"/>
      <c r="O2216" s="87"/>
      <c r="P2216" s="87"/>
      <c r="Q2216" s="87"/>
      <c r="R2216" s="87"/>
      <c r="S2216" s="87"/>
      <c r="T2216" s="87"/>
      <c r="U2216" s="87"/>
      <c r="V2216" s="87"/>
      <c r="W2216" s="87"/>
      <c r="X2216" s="87"/>
      <c r="Y2216" s="87"/>
      <c r="Z2216" s="87"/>
      <c r="AA2216" s="87"/>
      <c r="AB2216" s="87"/>
      <c r="AC2216" s="87"/>
      <c r="AD2216" s="87"/>
      <c r="AE2216" s="87"/>
      <c r="AF2216" s="87"/>
      <c r="AG2216" s="87"/>
      <c r="AH2216" s="87"/>
      <c r="AI2216" s="87"/>
      <c r="AJ2216" s="87"/>
      <c r="AK2216" s="87"/>
      <c r="AL2216" s="87"/>
      <c r="AM2216" s="87"/>
      <c r="AN2216" s="87"/>
      <c r="AO2216" s="87"/>
      <c r="AP2216" s="87"/>
      <c r="AQ2216" s="87"/>
      <c r="AR2216" s="87"/>
      <c r="AS2216" s="87"/>
      <c r="AT2216" s="87"/>
      <c r="AU2216" s="87"/>
      <c r="AV2216" s="87"/>
      <c r="AW2216" s="87"/>
      <c r="AX2216" s="87"/>
      <c r="AY2216" s="87"/>
      <c r="AZ2216" s="87"/>
      <c r="BA2216" s="87"/>
      <c r="BB2216" s="87"/>
      <c r="BC2216" s="87"/>
      <c r="BD2216" s="87"/>
      <c r="BE2216" s="87"/>
      <c r="BF2216" s="87"/>
      <c r="BG2216" s="87"/>
      <c r="BH2216" s="87"/>
      <c r="BI2216" s="87"/>
      <c r="BJ2216" s="87"/>
      <c r="BK2216" s="87"/>
      <c r="BL2216" s="87"/>
      <c r="BM2216" s="87"/>
      <c r="BN2216" s="87"/>
      <c r="BO2216" s="87"/>
      <c r="BP2216" s="87"/>
      <c r="BQ2216" s="87"/>
      <c r="BR2216" s="87"/>
      <c r="BS2216" s="63"/>
    </row>
    <row r="2217" spans="4:71" s="64" customFormat="1" ht="9.75" customHeight="1" x14ac:dyDescent="0.3">
      <c r="D2217" s="87"/>
      <c r="E2217" s="87"/>
      <c r="F2217" s="87"/>
      <c r="G2217" s="87"/>
      <c r="H2217" s="87"/>
      <c r="I2217" s="87"/>
      <c r="J2217" s="87"/>
      <c r="K2217" s="87"/>
      <c r="L2217" s="87"/>
      <c r="M2217" s="87"/>
      <c r="N2217" s="87"/>
      <c r="O2217" s="87"/>
      <c r="P2217" s="87"/>
      <c r="Q2217" s="87"/>
      <c r="R2217" s="87"/>
      <c r="S2217" s="87"/>
      <c r="T2217" s="87"/>
      <c r="U2217" s="87"/>
      <c r="V2217" s="87"/>
      <c r="W2217" s="87"/>
      <c r="X2217" s="87"/>
      <c r="Y2217" s="87"/>
      <c r="Z2217" s="87"/>
      <c r="AA2217" s="87"/>
      <c r="AB2217" s="87"/>
      <c r="AC2217" s="87"/>
      <c r="AD2217" s="87"/>
      <c r="AE2217" s="87"/>
      <c r="AF2217" s="87"/>
      <c r="AG2217" s="87"/>
      <c r="AH2217" s="87"/>
      <c r="AI2217" s="87"/>
      <c r="AJ2217" s="87"/>
      <c r="AK2217" s="87"/>
      <c r="AL2217" s="87"/>
      <c r="AM2217" s="87"/>
      <c r="AN2217" s="87"/>
      <c r="AO2217" s="87"/>
      <c r="AP2217" s="87"/>
      <c r="AQ2217" s="87"/>
      <c r="AR2217" s="87"/>
      <c r="AS2217" s="87"/>
      <c r="AT2217" s="87"/>
      <c r="AU2217" s="87"/>
      <c r="AV2217" s="87"/>
      <c r="AW2217" s="87"/>
      <c r="AX2217" s="87"/>
      <c r="AY2217" s="87"/>
      <c r="AZ2217" s="87"/>
      <c r="BA2217" s="87"/>
      <c r="BB2217" s="87"/>
      <c r="BC2217" s="87"/>
      <c r="BD2217" s="87"/>
      <c r="BE2217" s="87"/>
      <c r="BF2217" s="87"/>
      <c r="BG2217" s="87"/>
      <c r="BH2217" s="87"/>
      <c r="BI2217" s="87"/>
      <c r="BJ2217" s="87"/>
      <c r="BK2217" s="87"/>
      <c r="BL2217" s="87"/>
      <c r="BM2217" s="87"/>
      <c r="BN2217" s="87"/>
      <c r="BO2217" s="87"/>
      <c r="BP2217" s="87"/>
      <c r="BQ2217" s="87"/>
      <c r="BR2217" s="87"/>
      <c r="BS2217" s="63"/>
    </row>
    <row r="2218" spans="4:71" s="64" customFormat="1" ht="9.75" customHeight="1" x14ac:dyDescent="0.3">
      <c r="D2218" s="87"/>
      <c r="E2218" s="87"/>
      <c r="F2218" s="87"/>
      <c r="G2218" s="87"/>
      <c r="H2218" s="87"/>
      <c r="I2218" s="87"/>
      <c r="J2218" s="87"/>
      <c r="K2218" s="87"/>
      <c r="L2218" s="87"/>
      <c r="M2218" s="87"/>
      <c r="N2218" s="87"/>
      <c r="O2218" s="87"/>
      <c r="P2218" s="87"/>
      <c r="Q2218" s="87"/>
      <c r="R2218" s="87"/>
      <c r="S2218" s="87"/>
      <c r="T2218" s="87"/>
      <c r="U2218" s="87"/>
      <c r="V2218" s="87"/>
      <c r="W2218" s="87"/>
      <c r="X2218" s="87"/>
      <c r="Y2218" s="87"/>
      <c r="Z2218" s="87"/>
      <c r="AA2218" s="87"/>
      <c r="AB2218" s="87"/>
      <c r="AC2218" s="87"/>
      <c r="AD2218" s="87"/>
      <c r="AE2218" s="87"/>
      <c r="AF2218" s="87"/>
      <c r="AG2218" s="87"/>
      <c r="AH2218" s="87"/>
      <c r="AI2218" s="87"/>
      <c r="AJ2218" s="87"/>
      <c r="AK2218" s="87"/>
      <c r="AL2218" s="87"/>
      <c r="AM2218" s="87"/>
      <c r="AN2218" s="87"/>
      <c r="AO2218" s="87"/>
      <c r="AP2218" s="87"/>
      <c r="AQ2218" s="87"/>
      <c r="AR2218" s="87"/>
      <c r="AS2218" s="87"/>
      <c r="AT2218" s="87"/>
      <c r="AU2218" s="87"/>
      <c r="AV2218" s="87"/>
      <c r="AW2218" s="87"/>
      <c r="AX2218" s="87"/>
      <c r="AY2218" s="87"/>
      <c r="AZ2218" s="87"/>
      <c r="BA2218" s="87"/>
      <c r="BB2218" s="87"/>
      <c r="BC2218" s="87"/>
      <c r="BD2218" s="87"/>
      <c r="BE2218" s="87"/>
      <c r="BF2218" s="87"/>
      <c r="BG2218" s="87"/>
      <c r="BH2218" s="87"/>
      <c r="BI2218" s="87"/>
      <c r="BJ2218" s="87"/>
      <c r="BK2218" s="87"/>
      <c r="BL2218" s="87"/>
      <c r="BM2218" s="87"/>
      <c r="BN2218" s="87"/>
      <c r="BO2218" s="87"/>
      <c r="BP2218" s="87"/>
      <c r="BQ2218" s="87"/>
      <c r="BR2218" s="87"/>
      <c r="BS2218" s="63"/>
    </row>
    <row r="2219" spans="4:71" s="64" customFormat="1" ht="9.75" customHeight="1" x14ac:dyDescent="0.3">
      <c r="D2219" s="87"/>
      <c r="E2219" s="87"/>
      <c r="F2219" s="87"/>
      <c r="G2219" s="87"/>
      <c r="H2219" s="87"/>
      <c r="I2219" s="87"/>
      <c r="J2219" s="87"/>
      <c r="K2219" s="87"/>
      <c r="L2219" s="87"/>
      <c r="M2219" s="87"/>
      <c r="N2219" s="87"/>
      <c r="O2219" s="87"/>
      <c r="P2219" s="87"/>
      <c r="Q2219" s="87"/>
      <c r="R2219" s="87"/>
      <c r="S2219" s="87"/>
      <c r="T2219" s="87"/>
      <c r="U2219" s="87"/>
      <c r="V2219" s="87"/>
      <c r="W2219" s="87"/>
      <c r="X2219" s="87"/>
      <c r="Y2219" s="87"/>
      <c r="Z2219" s="87"/>
      <c r="AA2219" s="87"/>
      <c r="AB2219" s="87"/>
      <c r="AC2219" s="87"/>
      <c r="AD2219" s="87"/>
      <c r="AE2219" s="87"/>
      <c r="AF2219" s="87"/>
      <c r="AG2219" s="87"/>
      <c r="AH2219" s="87"/>
      <c r="AI2219" s="87"/>
      <c r="AJ2219" s="87"/>
      <c r="AK2219" s="87"/>
      <c r="AL2219" s="87"/>
      <c r="AM2219" s="87"/>
      <c r="AN2219" s="87"/>
      <c r="AO2219" s="87"/>
      <c r="AP2219" s="87"/>
      <c r="AQ2219" s="87"/>
      <c r="AR2219" s="87"/>
      <c r="AS2219" s="87"/>
      <c r="AT2219" s="87"/>
      <c r="AU2219" s="87"/>
      <c r="AV2219" s="87"/>
      <c r="AW2219" s="87"/>
      <c r="AX2219" s="87"/>
      <c r="AY2219" s="87"/>
      <c r="AZ2219" s="87"/>
      <c r="BA2219" s="87"/>
      <c r="BB2219" s="87"/>
      <c r="BC2219" s="87"/>
      <c r="BD2219" s="87"/>
      <c r="BE2219" s="87"/>
      <c r="BF2219" s="87"/>
      <c r="BG2219" s="87"/>
      <c r="BH2219" s="87"/>
      <c r="BI2219" s="87"/>
      <c r="BJ2219" s="87"/>
      <c r="BK2219" s="87"/>
      <c r="BL2219" s="87"/>
      <c r="BM2219" s="87"/>
      <c r="BN2219" s="87"/>
      <c r="BO2219" s="87"/>
      <c r="BP2219" s="87"/>
      <c r="BQ2219" s="87"/>
      <c r="BR2219" s="87"/>
      <c r="BS2219" s="63"/>
    </row>
    <row r="2220" spans="4:71" s="64" customFormat="1" ht="9.75" customHeight="1" x14ac:dyDescent="0.3">
      <c r="D2220" s="87"/>
      <c r="E2220" s="87"/>
      <c r="F2220" s="87"/>
      <c r="G2220" s="87"/>
      <c r="H2220" s="87"/>
      <c r="I2220" s="87"/>
      <c r="J2220" s="87"/>
      <c r="K2220" s="87"/>
      <c r="L2220" s="87"/>
      <c r="M2220" s="87"/>
      <c r="N2220" s="87"/>
      <c r="O2220" s="87"/>
      <c r="P2220" s="87"/>
      <c r="Q2220" s="87"/>
      <c r="R2220" s="87"/>
      <c r="S2220" s="87"/>
      <c r="T2220" s="87"/>
      <c r="U2220" s="87"/>
      <c r="V2220" s="87"/>
      <c r="W2220" s="87"/>
      <c r="X2220" s="87"/>
      <c r="Y2220" s="87"/>
      <c r="Z2220" s="87"/>
      <c r="AA2220" s="87"/>
      <c r="AB2220" s="87"/>
      <c r="AC2220" s="87"/>
      <c r="AD2220" s="87"/>
      <c r="AE2220" s="87"/>
      <c r="AF2220" s="87"/>
      <c r="AG2220" s="87"/>
      <c r="AH2220" s="87"/>
      <c r="AI2220" s="87"/>
      <c r="AJ2220" s="87"/>
      <c r="AK2220" s="87"/>
      <c r="AL2220" s="87"/>
      <c r="AM2220" s="87"/>
      <c r="AN2220" s="87"/>
      <c r="AO2220" s="87"/>
      <c r="AP2220" s="87"/>
      <c r="AQ2220" s="87"/>
      <c r="AR2220" s="87"/>
      <c r="AS2220" s="87"/>
      <c r="AT2220" s="87"/>
      <c r="AU2220" s="87"/>
      <c r="AV2220" s="87"/>
      <c r="AW2220" s="87"/>
      <c r="AX2220" s="87"/>
      <c r="AY2220" s="87"/>
      <c r="AZ2220" s="87"/>
      <c r="BA2220" s="87"/>
      <c r="BB2220" s="87"/>
      <c r="BC2220" s="87"/>
      <c r="BD2220" s="87"/>
      <c r="BE2220" s="87"/>
      <c r="BF2220" s="87"/>
      <c r="BG2220" s="87"/>
      <c r="BH2220" s="87"/>
      <c r="BI2220" s="87"/>
      <c r="BJ2220" s="87"/>
      <c r="BK2220" s="87"/>
      <c r="BL2220" s="87"/>
      <c r="BM2220" s="87"/>
      <c r="BN2220" s="87"/>
      <c r="BO2220" s="87"/>
      <c r="BP2220" s="87"/>
      <c r="BQ2220" s="87"/>
      <c r="BR2220" s="87"/>
      <c r="BS2220" s="63"/>
    </row>
    <row r="2221" spans="4:71" s="64" customFormat="1" ht="9.75" customHeight="1" x14ac:dyDescent="0.3">
      <c r="D2221" s="87"/>
      <c r="E2221" s="87"/>
      <c r="F2221" s="87"/>
      <c r="G2221" s="87"/>
      <c r="H2221" s="87"/>
      <c r="I2221" s="87"/>
      <c r="J2221" s="87"/>
      <c r="K2221" s="87"/>
      <c r="L2221" s="87"/>
      <c r="M2221" s="87"/>
      <c r="N2221" s="87"/>
      <c r="O2221" s="87"/>
      <c r="P2221" s="87"/>
      <c r="Q2221" s="87"/>
      <c r="R2221" s="87"/>
      <c r="S2221" s="87"/>
      <c r="T2221" s="87"/>
      <c r="U2221" s="87"/>
      <c r="V2221" s="87"/>
      <c r="W2221" s="87"/>
      <c r="X2221" s="87"/>
      <c r="Y2221" s="87"/>
      <c r="Z2221" s="87"/>
      <c r="AA2221" s="87"/>
      <c r="AB2221" s="87"/>
      <c r="AC2221" s="87"/>
      <c r="AD2221" s="87"/>
      <c r="AE2221" s="87"/>
      <c r="AF2221" s="87"/>
      <c r="AG2221" s="87"/>
      <c r="AH2221" s="87"/>
      <c r="AI2221" s="87"/>
      <c r="AJ2221" s="87"/>
      <c r="AK2221" s="87"/>
      <c r="AL2221" s="87"/>
      <c r="AM2221" s="87"/>
      <c r="AN2221" s="87"/>
      <c r="AO2221" s="87"/>
      <c r="AP2221" s="87"/>
      <c r="AQ2221" s="87"/>
      <c r="AR2221" s="87"/>
      <c r="AS2221" s="87"/>
      <c r="AT2221" s="87"/>
      <c r="AU2221" s="87"/>
      <c r="AV2221" s="87"/>
      <c r="AW2221" s="87"/>
      <c r="AX2221" s="87"/>
      <c r="AY2221" s="87"/>
      <c r="AZ2221" s="87"/>
      <c r="BA2221" s="87"/>
      <c r="BB2221" s="87"/>
      <c r="BC2221" s="87"/>
      <c r="BD2221" s="87"/>
      <c r="BE2221" s="87"/>
      <c r="BF2221" s="87"/>
      <c r="BG2221" s="87"/>
      <c r="BH2221" s="87"/>
      <c r="BI2221" s="87"/>
      <c r="BJ2221" s="87"/>
      <c r="BK2221" s="87"/>
      <c r="BL2221" s="87"/>
      <c r="BM2221" s="87"/>
      <c r="BN2221" s="87"/>
      <c r="BO2221" s="87"/>
      <c r="BP2221" s="87"/>
      <c r="BQ2221" s="87"/>
      <c r="BR2221" s="87"/>
      <c r="BS2221" s="63"/>
    </row>
    <row r="2222" spans="4:71" s="64" customFormat="1" ht="9.75" customHeight="1" x14ac:dyDescent="0.3">
      <c r="D2222" s="87"/>
      <c r="E2222" s="87"/>
      <c r="F2222" s="87"/>
      <c r="G2222" s="87"/>
      <c r="H2222" s="87"/>
      <c r="I2222" s="87"/>
      <c r="J2222" s="87"/>
      <c r="K2222" s="87"/>
      <c r="L2222" s="87"/>
      <c r="M2222" s="87"/>
      <c r="N2222" s="87"/>
      <c r="O2222" s="87"/>
      <c r="P2222" s="87"/>
      <c r="Q2222" s="87"/>
      <c r="R2222" s="87"/>
      <c r="S2222" s="87"/>
      <c r="T2222" s="87"/>
      <c r="U2222" s="87"/>
      <c r="V2222" s="87"/>
      <c r="W2222" s="87"/>
      <c r="X2222" s="87"/>
      <c r="Y2222" s="87"/>
      <c r="Z2222" s="87"/>
      <c r="AA2222" s="87"/>
      <c r="AB2222" s="87"/>
      <c r="AC2222" s="87"/>
      <c r="AD2222" s="87"/>
      <c r="AE2222" s="87"/>
      <c r="AF2222" s="87"/>
      <c r="AG2222" s="87"/>
      <c r="AH2222" s="87"/>
      <c r="AI2222" s="87"/>
      <c r="AJ2222" s="87"/>
      <c r="AK2222" s="87"/>
      <c r="AL2222" s="87"/>
      <c r="AM2222" s="87"/>
      <c r="AN2222" s="87"/>
      <c r="AO2222" s="87"/>
      <c r="AP2222" s="87"/>
      <c r="AQ2222" s="87"/>
      <c r="AR2222" s="87"/>
      <c r="AS2222" s="87"/>
      <c r="AT2222" s="87"/>
      <c r="AU2222" s="87"/>
      <c r="AV2222" s="87"/>
      <c r="AW2222" s="87"/>
      <c r="AX2222" s="87"/>
      <c r="AY2222" s="87"/>
      <c r="AZ2222" s="87"/>
      <c r="BA2222" s="87"/>
      <c r="BB2222" s="87"/>
      <c r="BC2222" s="87"/>
      <c r="BD2222" s="87"/>
      <c r="BE2222" s="87"/>
      <c r="BF2222" s="87"/>
      <c r="BG2222" s="87"/>
      <c r="BH2222" s="87"/>
      <c r="BI2222" s="87"/>
      <c r="BJ2222" s="87"/>
      <c r="BK2222" s="87"/>
      <c r="BL2222" s="87"/>
      <c r="BM2222" s="87"/>
      <c r="BN2222" s="87"/>
      <c r="BO2222" s="87"/>
      <c r="BP2222" s="87"/>
      <c r="BQ2222" s="87"/>
      <c r="BR2222" s="87"/>
      <c r="BS2222" s="63"/>
    </row>
    <row r="2223" spans="4:71" s="64" customFormat="1" ht="9.75" customHeight="1" x14ac:dyDescent="0.3">
      <c r="D2223" s="87"/>
      <c r="E2223" s="87"/>
      <c r="F2223" s="87"/>
      <c r="G2223" s="87"/>
      <c r="H2223" s="87"/>
      <c r="I2223" s="87"/>
      <c r="J2223" s="87"/>
      <c r="K2223" s="87"/>
      <c r="L2223" s="87"/>
      <c r="M2223" s="87"/>
      <c r="N2223" s="87"/>
      <c r="O2223" s="87"/>
      <c r="P2223" s="87"/>
      <c r="Q2223" s="87"/>
      <c r="R2223" s="87"/>
      <c r="S2223" s="87"/>
      <c r="T2223" s="87"/>
      <c r="U2223" s="87"/>
      <c r="V2223" s="87"/>
      <c r="W2223" s="87"/>
      <c r="X2223" s="87"/>
      <c r="Y2223" s="87"/>
      <c r="Z2223" s="87"/>
      <c r="AA2223" s="87"/>
      <c r="AB2223" s="87"/>
      <c r="AC2223" s="87"/>
      <c r="AD2223" s="87"/>
      <c r="AE2223" s="87"/>
      <c r="AF2223" s="87"/>
      <c r="AG2223" s="87"/>
      <c r="AH2223" s="87"/>
      <c r="AI2223" s="87"/>
      <c r="AJ2223" s="87"/>
      <c r="AK2223" s="87"/>
      <c r="AL2223" s="87"/>
      <c r="AM2223" s="87"/>
      <c r="AN2223" s="87"/>
      <c r="AO2223" s="87"/>
      <c r="AP2223" s="87"/>
      <c r="AQ2223" s="87"/>
      <c r="AR2223" s="87"/>
      <c r="AS2223" s="87"/>
      <c r="AT2223" s="87"/>
      <c r="AU2223" s="87"/>
      <c r="AV2223" s="87"/>
      <c r="AW2223" s="87"/>
      <c r="AX2223" s="87"/>
      <c r="AY2223" s="87"/>
      <c r="AZ2223" s="87"/>
      <c r="BA2223" s="87"/>
      <c r="BB2223" s="87"/>
      <c r="BC2223" s="87"/>
      <c r="BD2223" s="87"/>
      <c r="BE2223" s="87"/>
      <c r="BF2223" s="87"/>
      <c r="BG2223" s="87"/>
      <c r="BH2223" s="87"/>
      <c r="BI2223" s="87"/>
      <c r="BJ2223" s="87"/>
      <c r="BK2223" s="87"/>
      <c r="BL2223" s="87"/>
      <c r="BM2223" s="87"/>
      <c r="BN2223" s="87"/>
      <c r="BO2223" s="87"/>
      <c r="BP2223" s="87"/>
      <c r="BQ2223" s="87"/>
      <c r="BR2223" s="87"/>
      <c r="BS2223" s="63"/>
    </row>
    <row r="2224" spans="4:71" s="64" customFormat="1" ht="9.75" customHeight="1" x14ac:dyDescent="0.3">
      <c r="D2224" s="87"/>
      <c r="E2224" s="87"/>
      <c r="F2224" s="87"/>
      <c r="G2224" s="87"/>
      <c r="H2224" s="87"/>
      <c r="I2224" s="87"/>
      <c r="J2224" s="87"/>
      <c r="K2224" s="87"/>
      <c r="L2224" s="87"/>
      <c r="M2224" s="87"/>
      <c r="N2224" s="87"/>
      <c r="O2224" s="87"/>
      <c r="P2224" s="87"/>
      <c r="Q2224" s="87"/>
      <c r="R2224" s="87"/>
      <c r="S2224" s="87"/>
      <c r="T2224" s="87"/>
      <c r="U2224" s="87"/>
      <c r="V2224" s="87"/>
      <c r="W2224" s="87"/>
      <c r="X2224" s="87"/>
      <c r="Y2224" s="87"/>
      <c r="Z2224" s="87"/>
      <c r="AA2224" s="87"/>
      <c r="AB2224" s="87"/>
      <c r="AC2224" s="87"/>
      <c r="AD2224" s="87"/>
      <c r="AE2224" s="87"/>
      <c r="AF2224" s="87"/>
      <c r="AG2224" s="87"/>
      <c r="AH2224" s="87"/>
      <c r="AI2224" s="87"/>
      <c r="AJ2224" s="87"/>
      <c r="AK2224" s="87"/>
      <c r="AL2224" s="87"/>
      <c r="AM2224" s="87"/>
      <c r="AN2224" s="87"/>
      <c r="AO2224" s="87"/>
      <c r="AP2224" s="87"/>
      <c r="AQ2224" s="87"/>
      <c r="AR2224" s="87"/>
      <c r="AS2224" s="87"/>
      <c r="AT2224" s="87"/>
      <c r="AU2224" s="87"/>
      <c r="AV2224" s="87"/>
      <c r="AW2224" s="87"/>
      <c r="AX2224" s="87"/>
      <c r="AY2224" s="87"/>
      <c r="AZ2224" s="87"/>
      <c r="BA2224" s="87"/>
      <c r="BB2224" s="87"/>
      <c r="BC2224" s="87"/>
      <c r="BD2224" s="87"/>
      <c r="BE2224" s="87"/>
      <c r="BF2224" s="87"/>
      <c r="BG2224" s="87"/>
      <c r="BH2224" s="87"/>
      <c r="BI2224" s="87"/>
      <c r="BJ2224" s="87"/>
      <c r="BK2224" s="87"/>
      <c r="BL2224" s="87"/>
      <c r="BM2224" s="87"/>
      <c r="BN2224" s="87"/>
      <c r="BO2224" s="87"/>
      <c r="BP2224" s="87"/>
      <c r="BQ2224" s="87"/>
      <c r="BR2224" s="87"/>
      <c r="BS2224" s="63"/>
    </row>
    <row r="2225" spans="4:71" s="64" customFormat="1" ht="9.75" customHeight="1" x14ac:dyDescent="0.3">
      <c r="D2225" s="87"/>
      <c r="E2225" s="87"/>
      <c r="F2225" s="87"/>
      <c r="G2225" s="87"/>
      <c r="H2225" s="87"/>
      <c r="I2225" s="87"/>
      <c r="J2225" s="87"/>
      <c r="K2225" s="87"/>
      <c r="L2225" s="87"/>
      <c r="M2225" s="87"/>
      <c r="N2225" s="87"/>
      <c r="O2225" s="87"/>
      <c r="P2225" s="87"/>
      <c r="Q2225" s="87"/>
      <c r="R2225" s="87"/>
      <c r="S2225" s="87"/>
      <c r="T2225" s="87"/>
      <c r="U2225" s="87"/>
      <c r="V2225" s="87"/>
      <c r="W2225" s="87"/>
      <c r="X2225" s="87"/>
      <c r="Y2225" s="87"/>
      <c r="Z2225" s="87"/>
      <c r="AA2225" s="87"/>
      <c r="AB2225" s="87"/>
      <c r="AC2225" s="87"/>
      <c r="AD2225" s="87"/>
      <c r="AE2225" s="87"/>
      <c r="AF2225" s="87"/>
      <c r="AG2225" s="87"/>
      <c r="AH2225" s="87"/>
      <c r="AI2225" s="87"/>
      <c r="AJ2225" s="87"/>
      <c r="AK2225" s="87"/>
      <c r="AL2225" s="87"/>
      <c r="AM2225" s="87"/>
      <c r="AN2225" s="87"/>
      <c r="AO2225" s="87"/>
      <c r="AP2225" s="87"/>
      <c r="AQ2225" s="87"/>
      <c r="AR2225" s="87"/>
      <c r="AS2225" s="87"/>
      <c r="AT2225" s="87"/>
      <c r="AU2225" s="87"/>
      <c r="AV2225" s="87"/>
      <c r="AW2225" s="87"/>
      <c r="AX2225" s="87"/>
      <c r="AY2225" s="87"/>
      <c r="AZ2225" s="87"/>
      <c r="BA2225" s="87"/>
      <c r="BB2225" s="87"/>
      <c r="BC2225" s="87"/>
      <c r="BD2225" s="87"/>
      <c r="BE2225" s="87"/>
      <c r="BF2225" s="87"/>
      <c r="BG2225" s="87"/>
      <c r="BH2225" s="87"/>
      <c r="BI2225" s="87"/>
      <c r="BJ2225" s="87"/>
      <c r="BK2225" s="87"/>
      <c r="BL2225" s="87"/>
      <c r="BM2225" s="87"/>
      <c r="BN2225" s="87"/>
      <c r="BO2225" s="87"/>
      <c r="BP2225" s="87"/>
      <c r="BQ2225" s="87"/>
      <c r="BR2225" s="87"/>
      <c r="BS2225" s="63"/>
    </row>
    <row r="2226" spans="4:71" s="64" customFormat="1" ht="9.75" customHeight="1" x14ac:dyDescent="0.3">
      <c r="D2226" s="87"/>
      <c r="E2226" s="87"/>
      <c r="F2226" s="87"/>
      <c r="G2226" s="87"/>
      <c r="H2226" s="87"/>
      <c r="I2226" s="87"/>
      <c r="J2226" s="87"/>
      <c r="K2226" s="87"/>
      <c r="L2226" s="87"/>
      <c r="M2226" s="87"/>
      <c r="N2226" s="87"/>
      <c r="O2226" s="87"/>
      <c r="P2226" s="87"/>
      <c r="Q2226" s="87"/>
      <c r="R2226" s="87"/>
      <c r="S2226" s="87"/>
      <c r="T2226" s="87"/>
      <c r="U2226" s="87"/>
      <c r="V2226" s="87"/>
      <c r="W2226" s="87"/>
      <c r="X2226" s="87"/>
      <c r="Y2226" s="87"/>
      <c r="Z2226" s="87"/>
      <c r="AA2226" s="87"/>
      <c r="AB2226" s="87"/>
      <c r="AC2226" s="87"/>
      <c r="AD2226" s="87"/>
      <c r="AE2226" s="87"/>
      <c r="AF2226" s="87"/>
      <c r="AG2226" s="87"/>
      <c r="AH2226" s="87"/>
      <c r="AI2226" s="87"/>
      <c r="AJ2226" s="87"/>
      <c r="AK2226" s="87"/>
      <c r="AL2226" s="87"/>
      <c r="AM2226" s="87"/>
      <c r="AN2226" s="87"/>
      <c r="AO2226" s="87"/>
      <c r="AP2226" s="87"/>
      <c r="AQ2226" s="87"/>
      <c r="AR2226" s="87"/>
      <c r="AS2226" s="87"/>
      <c r="AT2226" s="87"/>
      <c r="AU2226" s="87"/>
      <c r="AV2226" s="87"/>
      <c r="AW2226" s="87"/>
      <c r="AX2226" s="87"/>
      <c r="AY2226" s="87"/>
      <c r="AZ2226" s="87"/>
      <c r="BA2226" s="87"/>
      <c r="BB2226" s="87"/>
      <c r="BC2226" s="87"/>
      <c r="BD2226" s="87"/>
      <c r="BE2226" s="87"/>
      <c r="BF2226" s="87"/>
      <c r="BG2226" s="87"/>
      <c r="BH2226" s="87"/>
      <c r="BI2226" s="87"/>
      <c r="BJ2226" s="87"/>
      <c r="BK2226" s="87"/>
      <c r="BL2226" s="87"/>
      <c r="BM2226" s="87"/>
      <c r="BN2226" s="87"/>
      <c r="BO2226" s="87"/>
      <c r="BP2226" s="87"/>
      <c r="BQ2226" s="87"/>
      <c r="BR2226" s="87"/>
      <c r="BS2226" s="63"/>
    </row>
    <row r="2227" spans="4:71" s="64" customFormat="1" ht="9.75" customHeight="1" x14ac:dyDescent="0.3">
      <c r="D2227" s="87"/>
      <c r="E2227" s="87"/>
      <c r="F2227" s="87"/>
      <c r="G2227" s="87"/>
      <c r="H2227" s="87"/>
      <c r="I2227" s="87"/>
      <c r="J2227" s="87"/>
      <c r="K2227" s="87"/>
      <c r="L2227" s="87"/>
      <c r="M2227" s="87"/>
      <c r="N2227" s="87"/>
      <c r="O2227" s="87"/>
      <c r="P2227" s="87"/>
      <c r="Q2227" s="87"/>
      <c r="R2227" s="87"/>
      <c r="S2227" s="87"/>
      <c r="T2227" s="87"/>
      <c r="U2227" s="87"/>
      <c r="V2227" s="87"/>
      <c r="W2227" s="87"/>
      <c r="X2227" s="87"/>
      <c r="Y2227" s="87"/>
      <c r="Z2227" s="87"/>
      <c r="AA2227" s="87"/>
      <c r="AB2227" s="87"/>
      <c r="AC2227" s="87"/>
      <c r="AD2227" s="87"/>
      <c r="AE2227" s="87"/>
      <c r="AF2227" s="87"/>
      <c r="AG2227" s="87"/>
      <c r="AH2227" s="87"/>
      <c r="AI2227" s="87"/>
      <c r="AJ2227" s="87"/>
      <c r="AK2227" s="87"/>
      <c r="AL2227" s="87"/>
      <c r="AM2227" s="87"/>
      <c r="AN2227" s="87"/>
      <c r="AO2227" s="87"/>
      <c r="AP2227" s="87"/>
      <c r="AQ2227" s="87"/>
      <c r="AR2227" s="87"/>
      <c r="AS2227" s="87"/>
      <c r="AT2227" s="87"/>
      <c r="AU2227" s="87"/>
      <c r="AV2227" s="87"/>
      <c r="AW2227" s="87"/>
      <c r="AX2227" s="87"/>
      <c r="AY2227" s="87"/>
      <c r="AZ2227" s="87"/>
      <c r="BA2227" s="87"/>
      <c r="BB2227" s="87"/>
      <c r="BC2227" s="87"/>
      <c r="BD2227" s="87"/>
      <c r="BE2227" s="87"/>
      <c r="BF2227" s="87"/>
      <c r="BG2227" s="87"/>
      <c r="BH2227" s="87"/>
      <c r="BI2227" s="87"/>
      <c r="BJ2227" s="87"/>
      <c r="BK2227" s="87"/>
      <c r="BL2227" s="87"/>
      <c r="BM2227" s="87"/>
      <c r="BN2227" s="87"/>
      <c r="BO2227" s="87"/>
      <c r="BP2227" s="87"/>
      <c r="BQ2227" s="87"/>
      <c r="BR2227" s="87"/>
      <c r="BS2227" s="63"/>
    </row>
    <row r="2228" spans="4:71" s="64" customFormat="1" ht="9.75" customHeight="1" x14ac:dyDescent="0.3">
      <c r="D2228" s="87"/>
      <c r="E2228" s="87"/>
      <c r="F2228" s="87"/>
      <c r="G2228" s="87"/>
      <c r="H2228" s="87"/>
      <c r="I2228" s="87"/>
      <c r="J2228" s="87"/>
      <c r="K2228" s="87"/>
      <c r="L2228" s="87"/>
      <c r="M2228" s="87"/>
      <c r="N2228" s="87"/>
      <c r="O2228" s="87"/>
      <c r="P2228" s="87"/>
      <c r="Q2228" s="87"/>
      <c r="R2228" s="87"/>
      <c r="S2228" s="87"/>
      <c r="T2228" s="87"/>
      <c r="U2228" s="87"/>
      <c r="V2228" s="87"/>
      <c r="W2228" s="87"/>
      <c r="X2228" s="87"/>
      <c r="Y2228" s="87"/>
      <c r="Z2228" s="87"/>
      <c r="AA2228" s="87"/>
      <c r="AB2228" s="87"/>
      <c r="AC2228" s="87"/>
      <c r="AD2228" s="87"/>
      <c r="AE2228" s="87"/>
      <c r="AF2228" s="87"/>
      <c r="AG2228" s="87"/>
      <c r="AH2228" s="87"/>
      <c r="AI2228" s="87"/>
      <c r="AJ2228" s="87"/>
      <c r="AK2228" s="87"/>
      <c r="AL2228" s="87"/>
      <c r="AM2228" s="87"/>
      <c r="AN2228" s="87"/>
      <c r="AO2228" s="87"/>
      <c r="AP2228" s="87"/>
      <c r="AQ2228" s="87"/>
      <c r="AR2228" s="87"/>
      <c r="AS2228" s="87"/>
      <c r="AT2228" s="87"/>
      <c r="AU2228" s="87"/>
      <c r="AV2228" s="87"/>
      <c r="AW2228" s="87"/>
      <c r="AX2228" s="87"/>
      <c r="AY2228" s="87"/>
      <c r="AZ2228" s="87"/>
      <c r="BA2228" s="87"/>
      <c r="BB2228" s="87"/>
      <c r="BC2228" s="87"/>
      <c r="BD2228" s="87"/>
      <c r="BE2228" s="87"/>
      <c r="BF2228" s="87"/>
      <c r="BG2228" s="87"/>
      <c r="BH2228" s="87"/>
      <c r="BI2228" s="87"/>
      <c r="BJ2228" s="87"/>
      <c r="BK2228" s="87"/>
      <c r="BL2228" s="87"/>
      <c r="BM2228" s="87"/>
      <c r="BN2228" s="87"/>
      <c r="BO2228" s="87"/>
      <c r="BP2228" s="87"/>
      <c r="BQ2228" s="87"/>
      <c r="BR2228" s="87"/>
      <c r="BS2228" s="63"/>
    </row>
    <row r="2229" spans="4:71" s="64" customFormat="1" ht="9.75" customHeight="1" x14ac:dyDescent="0.3">
      <c r="D2229" s="87"/>
      <c r="E2229" s="87"/>
      <c r="F2229" s="87"/>
      <c r="G2229" s="87"/>
      <c r="H2229" s="87"/>
      <c r="I2229" s="87"/>
      <c r="J2229" s="87"/>
      <c r="K2229" s="87"/>
      <c r="L2229" s="87"/>
      <c r="M2229" s="87"/>
      <c r="N2229" s="87"/>
      <c r="O2229" s="87"/>
      <c r="P2229" s="87"/>
      <c r="Q2229" s="87"/>
      <c r="R2229" s="87"/>
      <c r="S2229" s="87"/>
      <c r="T2229" s="87"/>
      <c r="U2229" s="87"/>
      <c r="V2229" s="87"/>
      <c r="W2229" s="87"/>
      <c r="X2229" s="87"/>
      <c r="Y2229" s="87"/>
      <c r="Z2229" s="87"/>
      <c r="AA2229" s="87"/>
      <c r="AB2229" s="87"/>
      <c r="AC2229" s="87"/>
      <c r="AD2229" s="87"/>
      <c r="AE2229" s="87"/>
      <c r="AF2229" s="87"/>
      <c r="AG2229" s="87"/>
      <c r="AH2229" s="87"/>
      <c r="AI2229" s="87"/>
      <c r="AJ2229" s="87"/>
      <c r="AK2229" s="87"/>
      <c r="AL2229" s="87"/>
      <c r="AM2229" s="87"/>
      <c r="AN2229" s="87"/>
      <c r="AO2229" s="87"/>
      <c r="AP2229" s="87"/>
      <c r="AQ2229" s="87"/>
      <c r="AR2229" s="87"/>
      <c r="AS2229" s="87"/>
      <c r="AT2229" s="87"/>
      <c r="AU2229" s="87"/>
      <c r="AV2229" s="87"/>
      <c r="AW2229" s="87"/>
      <c r="AX2229" s="87"/>
      <c r="AY2229" s="87"/>
      <c r="AZ2229" s="87"/>
      <c r="BA2229" s="87"/>
      <c r="BB2229" s="87"/>
      <c r="BC2229" s="87"/>
      <c r="BD2229" s="87"/>
      <c r="BE2229" s="87"/>
      <c r="BF2229" s="87"/>
      <c r="BG2229" s="87"/>
      <c r="BH2229" s="87"/>
      <c r="BI2229" s="87"/>
      <c r="BJ2229" s="87"/>
      <c r="BK2229" s="87"/>
      <c r="BL2229" s="87"/>
      <c r="BM2229" s="87"/>
      <c r="BN2229" s="87"/>
      <c r="BO2229" s="87"/>
      <c r="BP2229" s="87"/>
      <c r="BQ2229" s="87"/>
      <c r="BR2229" s="87"/>
      <c r="BS2229" s="63"/>
    </row>
    <row r="2230" spans="4:71" s="64" customFormat="1" ht="9.75" customHeight="1" x14ac:dyDescent="0.3">
      <c r="D2230" s="87"/>
      <c r="E2230" s="87"/>
      <c r="F2230" s="87"/>
      <c r="G2230" s="87"/>
      <c r="H2230" s="87"/>
      <c r="I2230" s="87"/>
      <c r="J2230" s="87"/>
      <c r="K2230" s="87"/>
      <c r="L2230" s="87"/>
      <c r="M2230" s="87"/>
      <c r="N2230" s="87"/>
      <c r="O2230" s="87"/>
      <c r="P2230" s="87"/>
      <c r="Q2230" s="87"/>
      <c r="R2230" s="87"/>
      <c r="S2230" s="87"/>
      <c r="T2230" s="87"/>
      <c r="U2230" s="87"/>
      <c r="V2230" s="87"/>
      <c r="W2230" s="87"/>
      <c r="X2230" s="87"/>
      <c r="Y2230" s="87"/>
      <c r="Z2230" s="87"/>
      <c r="AA2230" s="87"/>
      <c r="AB2230" s="87"/>
      <c r="AC2230" s="87"/>
      <c r="AD2230" s="87"/>
      <c r="AE2230" s="87"/>
      <c r="AF2230" s="87"/>
      <c r="AG2230" s="87"/>
      <c r="AH2230" s="87"/>
      <c r="AI2230" s="87"/>
      <c r="AJ2230" s="87"/>
      <c r="AK2230" s="87"/>
      <c r="AL2230" s="87"/>
      <c r="AM2230" s="87"/>
      <c r="AN2230" s="87"/>
      <c r="AO2230" s="87"/>
      <c r="AP2230" s="87"/>
      <c r="AQ2230" s="87"/>
      <c r="AR2230" s="87"/>
      <c r="AS2230" s="87"/>
      <c r="AT2230" s="87"/>
      <c r="AU2230" s="87"/>
      <c r="AV2230" s="87"/>
      <c r="AW2230" s="87"/>
      <c r="AX2230" s="87"/>
      <c r="AY2230" s="87"/>
      <c r="AZ2230" s="87"/>
      <c r="BA2230" s="87"/>
      <c r="BB2230" s="87"/>
      <c r="BC2230" s="87"/>
      <c r="BD2230" s="87"/>
      <c r="BE2230" s="87"/>
      <c r="BF2230" s="87"/>
      <c r="BG2230" s="87"/>
      <c r="BH2230" s="87"/>
      <c r="BI2230" s="87"/>
      <c r="BJ2230" s="87"/>
      <c r="BK2230" s="87"/>
      <c r="BL2230" s="87"/>
      <c r="BM2230" s="87"/>
      <c r="BN2230" s="87"/>
      <c r="BO2230" s="87"/>
      <c r="BP2230" s="87"/>
      <c r="BQ2230" s="87"/>
      <c r="BR2230" s="87"/>
      <c r="BS2230" s="63"/>
    </row>
    <row r="2231" spans="4:71" s="64" customFormat="1" ht="9.75" customHeight="1" x14ac:dyDescent="0.3">
      <c r="D2231" s="87"/>
      <c r="E2231" s="87"/>
      <c r="F2231" s="87"/>
      <c r="G2231" s="87"/>
      <c r="H2231" s="87"/>
      <c r="I2231" s="87"/>
      <c r="J2231" s="87"/>
      <c r="K2231" s="87"/>
      <c r="L2231" s="87"/>
      <c r="M2231" s="87"/>
      <c r="N2231" s="87"/>
      <c r="O2231" s="87"/>
      <c r="P2231" s="87"/>
      <c r="Q2231" s="87"/>
      <c r="R2231" s="87"/>
      <c r="S2231" s="87"/>
      <c r="T2231" s="87"/>
      <c r="U2231" s="87"/>
      <c r="V2231" s="87"/>
      <c r="W2231" s="87"/>
      <c r="X2231" s="87"/>
      <c r="Y2231" s="87"/>
      <c r="Z2231" s="87"/>
      <c r="AA2231" s="87"/>
      <c r="AB2231" s="87"/>
      <c r="AC2231" s="87"/>
      <c r="AD2231" s="87"/>
      <c r="AE2231" s="87"/>
      <c r="AF2231" s="87"/>
      <c r="AG2231" s="87"/>
      <c r="AH2231" s="87"/>
      <c r="AI2231" s="87"/>
      <c r="AJ2231" s="87"/>
      <c r="AK2231" s="87"/>
      <c r="AL2231" s="87"/>
      <c r="AM2231" s="87"/>
      <c r="AN2231" s="87"/>
      <c r="AO2231" s="87"/>
      <c r="AP2231" s="87"/>
      <c r="AQ2231" s="87"/>
      <c r="AR2231" s="87"/>
      <c r="AS2231" s="87"/>
      <c r="AT2231" s="87"/>
      <c r="AU2231" s="87"/>
      <c r="AV2231" s="87"/>
      <c r="AW2231" s="87"/>
      <c r="AX2231" s="87"/>
      <c r="AY2231" s="87"/>
      <c r="AZ2231" s="87"/>
      <c r="BA2231" s="87"/>
      <c r="BB2231" s="87"/>
      <c r="BC2231" s="87"/>
      <c r="BD2231" s="87"/>
      <c r="BE2231" s="87"/>
      <c r="BF2231" s="87"/>
      <c r="BG2231" s="87"/>
      <c r="BH2231" s="87"/>
      <c r="BI2231" s="87"/>
      <c r="BJ2231" s="87"/>
      <c r="BK2231" s="87"/>
      <c r="BL2231" s="87"/>
      <c r="BM2231" s="87"/>
      <c r="BN2231" s="87"/>
      <c r="BO2231" s="87"/>
      <c r="BP2231" s="87"/>
      <c r="BQ2231" s="87"/>
      <c r="BR2231" s="87"/>
      <c r="BS2231" s="63"/>
    </row>
    <row r="2232" spans="4:71" s="64" customFormat="1" ht="9.75" customHeight="1" x14ac:dyDescent="0.3">
      <c r="D2232" s="87"/>
      <c r="E2232" s="87"/>
      <c r="F2232" s="87"/>
      <c r="G2232" s="87"/>
      <c r="H2232" s="87"/>
      <c r="I2232" s="87"/>
      <c r="J2232" s="87"/>
      <c r="K2232" s="87"/>
      <c r="L2232" s="87"/>
      <c r="M2232" s="87"/>
      <c r="N2232" s="87"/>
      <c r="O2232" s="87"/>
      <c r="P2232" s="87"/>
      <c r="Q2232" s="87"/>
      <c r="R2232" s="87"/>
      <c r="S2232" s="87"/>
      <c r="T2232" s="87"/>
      <c r="U2232" s="87"/>
      <c r="V2232" s="87"/>
      <c r="W2232" s="87"/>
      <c r="X2232" s="87"/>
      <c r="Y2232" s="87"/>
      <c r="Z2232" s="87"/>
      <c r="AA2232" s="87"/>
      <c r="AB2232" s="87"/>
      <c r="AC2232" s="87"/>
      <c r="AD2232" s="87"/>
      <c r="AE2232" s="87"/>
      <c r="AF2232" s="87"/>
      <c r="AG2232" s="87"/>
      <c r="AH2232" s="87"/>
      <c r="AI2232" s="87"/>
      <c r="AJ2232" s="87"/>
      <c r="AK2232" s="87"/>
      <c r="AL2232" s="87"/>
      <c r="AM2232" s="87"/>
      <c r="AN2232" s="87"/>
      <c r="AO2232" s="87"/>
      <c r="AP2232" s="87"/>
      <c r="AQ2232" s="87"/>
      <c r="AR2232" s="87"/>
      <c r="AS2232" s="87"/>
      <c r="AT2232" s="87"/>
      <c r="AU2232" s="87"/>
      <c r="AV2232" s="87"/>
      <c r="AW2232" s="87"/>
      <c r="AX2232" s="87"/>
      <c r="AY2232" s="87"/>
      <c r="AZ2232" s="87"/>
      <c r="BA2232" s="87"/>
      <c r="BB2232" s="87"/>
      <c r="BC2232" s="87"/>
      <c r="BD2232" s="87"/>
      <c r="BE2232" s="87"/>
      <c r="BF2232" s="87"/>
      <c r="BG2232" s="87"/>
      <c r="BH2232" s="87"/>
      <c r="BI2232" s="87"/>
      <c r="BJ2232" s="87"/>
      <c r="BK2232" s="87"/>
      <c r="BL2232" s="87"/>
      <c r="BM2232" s="87"/>
      <c r="BN2232" s="87"/>
      <c r="BO2232" s="87"/>
      <c r="BP2232" s="87"/>
      <c r="BQ2232" s="87"/>
      <c r="BR2232" s="87"/>
      <c r="BS2232" s="63"/>
    </row>
    <row r="2233" spans="4:71" s="64" customFormat="1" ht="9.75" customHeight="1" x14ac:dyDescent="0.3">
      <c r="D2233" s="87"/>
      <c r="E2233" s="87"/>
      <c r="F2233" s="87"/>
      <c r="G2233" s="87"/>
      <c r="H2233" s="87"/>
      <c r="I2233" s="87"/>
      <c r="J2233" s="87"/>
      <c r="K2233" s="87"/>
      <c r="L2233" s="87"/>
      <c r="M2233" s="87"/>
      <c r="N2233" s="87"/>
      <c r="O2233" s="87"/>
      <c r="P2233" s="87"/>
      <c r="Q2233" s="87"/>
      <c r="R2233" s="87"/>
      <c r="S2233" s="87"/>
      <c r="T2233" s="87"/>
      <c r="U2233" s="87"/>
      <c r="V2233" s="87"/>
      <c r="W2233" s="87"/>
      <c r="X2233" s="87"/>
      <c r="Y2233" s="87"/>
      <c r="Z2233" s="87"/>
      <c r="AA2233" s="87"/>
      <c r="AB2233" s="87"/>
      <c r="AC2233" s="87"/>
      <c r="AD2233" s="87"/>
      <c r="AE2233" s="87"/>
      <c r="AF2233" s="87"/>
      <c r="AG2233" s="87"/>
      <c r="AH2233" s="87"/>
      <c r="AI2233" s="87"/>
      <c r="AJ2233" s="87"/>
      <c r="AK2233" s="87"/>
      <c r="AL2233" s="87"/>
      <c r="AM2233" s="87"/>
      <c r="AN2233" s="87"/>
      <c r="AO2233" s="87"/>
      <c r="AP2233" s="87"/>
      <c r="AQ2233" s="87"/>
      <c r="AR2233" s="87"/>
      <c r="AS2233" s="87"/>
      <c r="AT2233" s="87"/>
      <c r="AU2233" s="87"/>
      <c r="AV2233" s="87"/>
      <c r="AW2233" s="87"/>
      <c r="AX2233" s="87"/>
      <c r="AY2233" s="87"/>
      <c r="AZ2233" s="87"/>
      <c r="BA2233" s="87"/>
      <c r="BB2233" s="87"/>
      <c r="BC2233" s="87"/>
      <c r="BD2233" s="87"/>
      <c r="BE2233" s="87"/>
      <c r="BF2233" s="87"/>
      <c r="BG2233" s="87"/>
      <c r="BH2233" s="87"/>
      <c r="BI2233" s="87"/>
      <c r="BJ2233" s="87"/>
      <c r="BK2233" s="87"/>
      <c r="BL2233" s="87"/>
      <c r="BM2233" s="87"/>
      <c r="BN2233" s="87"/>
      <c r="BO2233" s="87"/>
      <c r="BP2233" s="87"/>
      <c r="BQ2233" s="87"/>
      <c r="BR2233" s="87"/>
      <c r="BS2233" s="63"/>
    </row>
    <row r="2234" spans="4:71" s="64" customFormat="1" ht="9.75" customHeight="1" x14ac:dyDescent="0.3">
      <c r="D2234" s="87"/>
      <c r="E2234" s="87"/>
      <c r="F2234" s="87"/>
      <c r="G2234" s="87"/>
      <c r="H2234" s="87"/>
      <c r="I2234" s="87"/>
      <c r="J2234" s="87"/>
      <c r="K2234" s="87"/>
      <c r="L2234" s="87"/>
      <c r="M2234" s="87"/>
      <c r="N2234" s="87"/>
      <c r="O2234" s="87"/>
      <c r="P2234" s="87"/>
      <c r="Q2234" s="87"/>
      <c r="R2234" s="87"/>
      <c r="S2234" s="87"/>
      <c r="T2234" s="87"/>
      <c r="U2234" s="87"/>
      <c r="V2234" s="87"/>
      <c r="W2234" s="87"/>
      <c r="X2234" s="87"/>
      <c r="Y2234" s="87"/>
      <c r="Z2234" s="87"/>
      <c r="AA2234" s="87"/>
      <c r="AB2234" s="87"/>
      <c r="AC2234" s="87"/>
      <c r="AD2234" s="87"/>
      <c r="AE2234" s="87"/>
      <c r="AF2234" s="87"/>
      <c r="AG2234" s="87"/>
      <c r="AH2234" s="87"/>
      <c r="AI2234" s="87"/>
      <c r="AJ2234" s="87"/>
      <c r="AK2234" s="87"/>
      <c r="AL2234" s="87"/>
      <c r="AM2234" s="87"/>
      <c r="AN2234" s="87"/>
      <c r="AO2234" s="87"/>
      <c r="AP2234" s="87"/>
      <c r="AQ2234" s="87"/>
      <c r="AR2234" s="87"/>
      <c r="AS2234" s="87"/>
      <c r="AT2234" s="87"/>
      <c r="AU2234" s="87"/>
      <c r="AV2234" s="87"/>
      <c r="AW2234" s="87"/>
      <c r="AX2234" s="87"/>
      <c r="AY2234" s="87"/>
      <c r="AZ2234" s="87"/>
      <c r="BA2234" s="87"/>
      <c r="BB2234" s="87"/>
      <c r="BC2234" s="87"/>
      <c r="BD2234" s="87"/>
      <c r="BE2234" s="87"/>
      <c r="BF2234" s="87"/>
      <c r="BG2234" s="87"/>
      <c r="BH2234" s="87"/>
      <c r="BI2234" s="87"/>
      <c r="BJ2234" s="87"/>
      <c r="BK2234" s="87"/>
      <c r="BL2234" s="87"/>
      <c r="BM2234" s="87"/>
      <c r="BN2234" s="87"/>
      <c r="BO2234" s="87"/>
      <c r="BP2234" s="87"/>
      <c r="BQ2234" s="87"/>
      <c r="BR2234" s="87"/>
      <c r="BS2234" s="63"/>
    </row>
    <row r="2235" spans="4:71" s="64" customFormat="1" ht="9.75" customHeight="1" x14ac:dyDescent="0.3">
      <c r="D2235" s="87"/>
      <c r="E2235" s="87"/>
      <c r="F2235" s="87"/>
      <c r="G2235" s="87"/>
      <c r="H2235" s="87"/>
      <c r="I2235" s="87"/>
      <c r="J2235" s="87"/>
      <c r="K2235" s="87"/>
      <c r="L2235" s="87"/>
      <c r="M2235" s="87"/>
      <c r="N2235" s="87"/>
      <c r="O2235" s="87"/>
      <c r="P2235" s="87"/>
      <c r="Q2235" s="87"/>
      <c r="R2235" s="87"/>
      <c r="S2235" s="87"/>
      <c r="T2235" s="87"/>
      <c r="U2235" s="87"/>
      <c r="V2235" s="87"/>
      <c r="W2235" s="87"/>
      <c r="X2235" s="87"/>
      <c r="Y2235" s="87"/>
      <c r="Z2235" s="87"/>
      <c r="AA2235" s="87"/>
      <c r="AB2235" s="87"/>
      <c r="AC2235" s="87"/>
      <c r="AD2235" s="87"/>
      <c r="AE2235" s="87"/>
      <c r="AF2235" s="87"/>
      <c r="AG2235" s="87"/>
      <c r="AH2235" s="87"/>
      <c r="AI2235" s="87"/>
      <c r="AJ2235" s="87"/>
      <c r="AK2235" s="87"/>
      <c r="AL2235" s="87"/>
      <c r="AM2235" s="87"/>
      <c r="AN2235" s="87"/>
      <c r="AO2235" s="87"/>
      <c r="AP2235" s="87"/>
      <c r="AQ2235" s="87"/>
      <c r="AR2235" s="87"/>
      <c r="AS2235" s="87"/>
      <c r="AT2235" s="87"/>
      <c r="AU2235" s="87"/>
      <c r="AV2235" s="87"/>
      <c r="AW2235" s="87"/>
      <c r="AX2235" s="87"/>
      <c r="AY2235" s="87"/>
      <c r="AZ2235" s="87"/>
      <c r="BA2235" s="87"/>
      <c r="BB2235" s="87"/>
      <c r="BC2235" s="87"/>
      <c r="BD2235" s="87"/>
      <c r="BE2235" s="87"/>
      <c r="BF2235" s="87"/>
      <c r="BG2235" s="87"/>
      <c r="BH2235" s="87"/>
      <c r="BI2235" s="87"/>
      <c r="BJ2235" s="87"/>
      <c r="BK2235" s="87"/>
      <c r="BL2235" s="87"/>
      <c r="BM2235" s="87"/>
      <c r="BN2235" s="87"/>
      <c r="BO2235" s="87"/>
      <c r="BP2235" s="87"/>
      <c r="BQ2235" s="87"/>
      <c r="BR2235" s="87"/>
      <c r="BS2235" s="63"/>
    </row>
    <row r="2236" spans="4:71" s="64" customFormat="1" ht="9.75" customHeight="1" x14ac:dyDescent="0.3">
      <c r="D2236" s="87"/>
      <c r="E2236" s="87"/>
      <c r="F2236" s="87"/>
      <c r="G2236" s="87"/>
      <c r="H2236" s="87"/>
      <c r="I2236" s="87"/>
      <c r="J2236" s="87"/>
      <c r="K2236" s="87"/>
      <c r="L2236" s="87"/>
      <c r="M2236" s="87"/>
      <c r="N2236" s="87"/>
      <c r="O2236" s="87"/>
      <c r="P2236" s="87"/>
      <c r="Q2236" s="87"/>
      <c r="R2236" s="87"/>
      <c r="S2236" s="87"/>
      <c r="T2236" s="87"/>
      <c r="U2236" s="87"/>
      <c r="V2236" s="87"/>
      <c r="W2236" s="87"/>
      <c r="X2236" s="87"/>
      <c r="Y2236" s="87"/>
      <c r="Z2236" s="87"/>
      <c r="AA2236" s="87"/>
      <c r="AB2236" s="87"/>
      <c r="AC2236" s="87"/>
      <c r="AD2236" s="87"/>
      <c r="AE2236" s="87"/>
      <c r="AF2236" s="87"/>
      <c r="AG2236" s="87"/>
      <c r="AH2236" s="87"/>
      <c r="AI2236" s="87"/>
      <c r="AJ2236" s="87"/>
      <c r="AK2236" s="87"/>
      <c r="AL2236" s="87"/>
      <c r="AM2236" s="87"/>
      <c r="AN2236" s="87"/>
      <c r="AO2236" s="87"/>
      <c r="AP2236" s="87"/>
      <c r="AQ2236" s="87"/>
      <c r="AR2236" s="87"/>
      <c r="AS2236" s="87"/>
      <c r="AT2236" s="87"/>
      <c r="AU2236" s="87"/>
      <c r="AV2236" s="87"/>
      <c r="AW2236" s="87"/>
      <c r="AX2236" s="87"/>
      <c r="AY2236" s="87"/>
      <c r="AZ2236" s="87"/>
      <c r="BA2236" s="87"/>
      <c r="BB2236" s="87"/>
      <c r="BC2236" s="87"/>
      <c r="BD2236" s="87"/>
      <c r="BE2236" s="87"/>
      <c r="BF2236" s="87"/>
      <c r="BG2236" s="87"/>
      <c r="BH2236" s="87"/>
      <c r="BI2236" s="87"/>
      <c r="BJ2236" s="87"/>
      <c r="BK2236" s="87"/>
      <c r="BL2236" s="87"/>
      <c r="BM2236" s="87"/>
      <c r="BN2236" s="87"/>
      <c r="BO2236" s="87"/>
      <c r="BP2236" s="87"/>
      <c r="BQ2236" s="87"/>
      <c r="BR2236" s="87"/>
      <c r="BS2236" s="63"/>
    </row>
    <row r="2237" spans="4:71" s="64" customFormat="1" ht="9.75" customHeight="1" x14ac:dyDescent="0.3">
      <c r="D2237" s="87"/>
      <c r="E2237" s="87"/>
      <c r="F2237" s="87"/>
      <c r="G2237" s="87"/>
      <c r="H2237" s="87"/>
      <c r="I2237" s="87"/>
      <c r="J2237" s="87"/>
      <c r="K2237" s="87"/>
      <c r="L2237" s="87"/>
      <c r="M2237" s="87"/>
      <c r="N2237" s="87"/>
      <c r="O2237" s="87"/>
      <c r="P2237" s="87"/>
      <c r="Q2237" s="87"/>
      <c r="R2237" s="87"/>
      <c r="S2237" s="87"/>
      <c r="T2237" s="87"/>
      <c r="U2237" s="87"/>
      <c r="V2237" s="87"/>
      <c r="W2237" s="87"/>
      <c r="X2237" s="87"/>
      <c r="Y2237" s="87"/>
      <c r="Z2237" s="87"/>
      <c r="AA2237" s="87"/>
      <c r="AB2237" s="87"/>
      <c r="AC2237" s="87"/>
      <c r="AD2237" s="87"/>
      <c r="AE2237" s="87"/>
      <c r="AF2237" s="87"/>
      <c r="AG2237" s="87"/>
      <c r="AH2237" s="87"/>
      <c r="AI2237" s="87"/>
      <c r="AJ2237" s="87"/>
      <c r="AK2237" s="87"/>
      <c r="AL2237" s="87"/>
      <c r="AM2237" s="87"/>
      <c r="AN2237" s="87"/>
      <c r="AO2237" s="87"/>
      <c r="AP2237" s="87"/>
      <c r="AQ2237" s="87"/>
      <c r="AR2237" s="87"/>
      <c r="AS2237" s="87"/>
      <c r="AT2237" s="87"/>
      <c r="AU2237" s="87"/>
      <c r="AV2237" s="87"/>
      <c r="AW2237" s="87"/>
      <c r="AX2237" s="87"/>
      <c r="AY2237" s="87"/>
      <c r="AZ2237" s="87"/>
      <c r="BA2237" s="87"/>
      <c r="BB2237" s="87"/>
      <c r="BC2237" s="87"/>
      <c r="BD2237" s="87"/>
      <c r="BE2237" s="87"/>
      <c r="BF2237" s="87"/>
      <c r="BG2237" s="87"/>
      <c r="BH2237" s="87"/>
      <c r="BI2237" s="87"/>
      <c r="BJ2237" s="87"/>
      <c r="BK2237" s="87"/>
      <c r="BL2237" s="87"/>
      <c r="BM2237" s="87"/>
      <c r="BN2237" s="87"/>
      <c r="BO2237" s="87"/>
      <c r="BP2237" s="87"/>
      <c r="BQ2237" s="87"/>
      <c r="BR2237" s="87"/>
      <c r="BS2237" s="63"/>
    </row>
    <row r="2238" spans="4:71" s="64" customFormat="1" ht="9.75" customHeight="1" x14ac:dyDescent="0.3">
      <c r="D2238" s="87"/>
      <c r="E2238" s="87"/>
      <c r="F2238" s="87"/>
      <c r="G2238" s="87"/>
      <c r="H2238" s="87"/>
      <c r="I2238" s="87"/>
      <c r="J2238" s="87"/>
      <c r="K2238" s="87"/>
      <c r="L2238" s="87"/>
      <c r="M2238" s="87"/>
      <c r="N2238" s="87"/>
      <c r="O2238" s="87"/>
      <c r="P2238" s="87"/>
      <c r="Q2238" s="87"/>
      <c r="R2238" s="87"/>
      <c r="S2238" s="87"/>
      <c r="T2238" s="87"/>
      <c r="U2238" s="87"/>
      <c r="V2238" s="87"/>
      <c r="W2238" s="87"/>
      <c r="X2238" s="87"/>
      <c r="Y2238" s="87"/>
      <c r="Z2238" s="87"/>
      <c r="AA2238" s="87"/>
      <c r="AB2238" s="87"/>
      <c r="AC2238" s="87"/>
      <c r="AD2238" s="87"/>
      <c r="AE2238" s="87"/>
      <c r="AF2238" s="87"/>
      <c r="AG2238" s="87"/>
      <c r="AH2238" s="87"/>
      <c r="AI2238" s="87"/>
      <c r="AJ2238" s="87"/>
      <c r="AK2238" s="87"/>
      <c r="AL2238" s="87"/>
      <c r="AM2238" s="87"/>
      <c r="AN2238" s="87"/>
      <c r="AO2238" s="87"/>
      <c r="AP2238" s="87"/>
      <c r="AQ2238" s="87"/>
      <c r="AR2238" s="87"/>
      <c r="AS2238" s="87"/>
      <c r="AT2238" s="87"/>
      <c r="AU2238" s="87"/>
      <c r="AV2238" s="87"/>
      <c r="AW2238" s="87"/>
      <c r="AX2238" s="87"/>
      <c r="AY2238" s="87"/>
      <c r="AZ2238" s="87"/>
      <c r="BA2238" s="87"/>
      <c r="BB2238" s="87"/>
      <c r="BC2238" s="87"/>
      <c r="BD2238" s="87"/>
      <c r="BE2238" s="87"/>
      <c r="BF2238" s="87"/>
      <c r="BG2238" s="87"/>
      <c r="BH2238" s="87"/>
      <c r="BI2238" s="87"/>
      <c r="BJ2238" s="87"/>
      <c r="BK2238" s="87"/>
      <c r="BL2238" s="87"/>
      <c r="BM2238" s="87"/>
      <c r="BN2238" s="87"/>
      <c r="BO2238" s="87"/>
      <c r="BP2238" s="87"/>
      <c r="BQ2238" s="87"/>
      <c r="BR2238" s="87"/>
      <c r="BS2238" s="63"/>
    </row>
    <row r="2239" spans="4:71" s="64" customFormat="1" ht="9.75" customHeight="1" x14ac:dyDescent="0.3">
      <c r="D2239" s="87"/>
      <c r="E2239" s="87"/>
      <c r="F2239" s="87"/>
      <c r="G2239" s="87"/>
      <c r="H2239" s="87"/>
      <c r="I2239" s="87"/>
      <c r="J2239" s="87"/>
      <c r="K2239" s="87"/>
      <c r="L2239" s="87"/>
      <c r="M2239" s="87"/>
      <c r="N2239" s="87"/>
      <c r="O2239" s="87"/>
      <c r="P2239" s="87"/>
      <c r="Q2239" s="87"/>
      <c r="R2239" s="87"/>
      <c r="S2239" s="87"/>
      <c r="T2239" s="87"/>
      <c r="U2239" s="87"/>
      <c r="V2239" s="87"/>
      <c r="W2239" s="87"/>
      <c r="X2239" s="87"/>
      <c r="Y2239" s="87"/>
      <c r="Z2239" s="87"/>
      <c r="AA2239" s="87"/>
      <c r="AB2239" s="87"/>
      <c r="AC2239" s="87"/>
      <c r="AD2239" s="87"/>
      <c r="AE2239" s="87"/>
      <c r="AF2239" s="87"/>
      <c r="AG2239" s="87"/>
      <c r="AH2239" s="87"/>
      <c r="AI2239" s="87"/>
      <c r="AJ2239" s="87"/>
      <c r="AK2239" s="87"/>
      <c r="AL2239" s="87"/>
      <c r="AM2239" s="87"/>
      <c r="AN2239" s="87"/>
      <c r="AO2239" s="87"/>
      <c r="AP2239" s="87"/>
      <c r="AQ2239" s="87"/>
      <c r="AR2239" s="87"/>
      <c r="AS2239" s="87"/>
      <c r="AT2239" s="87"/>
      <c r="AU2239" s="87"/>
      <c r="AV2239" s="87"/>
      <c r="AW2239" s="87"/>
      <c r="AX2239" s="87"/>
      <c r="AY2239" s="87"/>
      <c r="AZ2239" s="87"/>
      <c r="BA2239" s="87"/>
      <c r="BB2239" s="87"/>
      <c r="BC2239" s="87"/>
      <c r="BD2239" s="87"/>
      <c r="BE2239" s="87"/>
      <c r="BF2239" s="87"/>
      <c r="BG2239" s="87"/>
      <c r="BH2239" s="87"/>
      <c r="BI2239" s="87"/>
      <c r="BJ2239" s="87"/>
      <c r="BK2239" s="87"/>
      <c r="BL2239" s="87"/>
      <c r="BM2239" s="87"/>
      <c r="BN2239" s="87"/>
      <c r="BO2239" s="87"/>
      <c r="BP2239" s="87"/>
      <c r="BQ2239" s="87"/>
      <c r="BR2239" s="87"/>
      <c r="BS2239" s="63"/>
    </row>
    <row r="2240" spans="4:71" s="64" customFormat="1" ht="9.75" customHeight="1" x14ac:dyDescent="0.3">
      <c r="D2240" s="87"/>
      <c r="E2240" s="87"/>
      <c r="F2240" s="87"/>
      <c r="G2240" s="87"/>
      <c r="H2240" s="87"/>
      <c r="I2240" s="87"/>
      <c r="J2240" s="87"/>
      <c r="K2240" s="87"/>
      <c r="L2240" s="87"/>
      <c r="M2240" s="87"/>
      <c r="N2240" s="87"/>
      <c r="O2240" s="87"/>
      <c r="P2240" s="87"/>
      <c r="Q2240" s="87"/>
      <c r="R2240" s="87"/>
      <c r="S2240" s="87"/>
      <c r="T2240" s="87"/>
      <c r="U2240" s="87"/>
      <c r="V2240" s="87"/>
      <c r="W2240" s="87"/>
      <c r="X2240" s="87"/>
      <c r="Y2240" s="87"/>
      <c r="Z2240" s="87"/>
      <c r="AA2240" s="87"/>
      <c r="AB2240" s="87"/>
      <c r="AC2240" s="87"/>
      <c r="AD2240" s="87"/>
      <c r="AE2240" s="87"/>
      <c r="AF2240" s="87"/>
      <c r="AG2240" s="87"/>
      <c r="AH2240" s="87"/>
      <c r="AI2240" s="87"/>
      <c r="AJ2240" s="87"/>
      <c r="AK2240" s="87"/>
      <c r="AL2240" s="87"/>
      <c r="AM2240" s="87"/>
      <c r="AN2240" s="87"/>
      <c r="AO2240" s="87"/>
      <c r="AP2240" s="87"/>
      <c r="AQ2240" s="87"/>
      <c r="AR2240" s="87"/>
      <c r="AS2240" s="87"/>
      <c r="AT2240" s="87"/>
      <c r="AU2240" s="87"/>
      <c r="AV2240" s="87"/>
      <c r="AW2240" s="87"/>
      <c r="AX2240" s="87"/>
      <c r="AY2240" s="87"/>
      <c r="AZ2240" s="87"/>
      <c r="BA2240" s="87"/>
      <c r="BB2240" s="87"/>
      <c r="BC2240" s="87"/>
      <c r="BD2240" s="87"/>
      <c r="BE2240" s="87"/>
      <c r="BF2240" s="87"/>
      <c r="BG2240" s="87"/>
      <c r="BH2240" s="87"/>
      <c r="BI2240" s="87"/>
      <c r="BJ2240" s="87"/>
      <c r="BK2240" s="87"/>
      <c r="BL2240" s="87"/>
      <c r="BM2240" s="87"/>
      <c r="BN2240" s="87"/>
      <c r="BO2240" s="87"/>
      <c r="BP2240" s="87"/>
      <c r="BQ2240" s="87"/>
      <c r="BR2240" s="87"/>
      <c r="BS2240" s="63"/>
    </row>
    <row r="2241" spans="4:71" s="64" customFormat="1" ht="9.75" customHeight="1" x14ac:dyDescent="0.3">
      <c r="D2241" s="87"/>
      <c r="E2241" s="87"/>
      <c r="F2241" s="87"/>
      <c r="G2241" s="87"/>
      <c r="H2241" s="87"/>
      <c r="I2241" s="87"/>
      <c r="J2241" s="87"/>
      <c r="K2241" s="87"/>
      <c r="L2241" s="87"/>
      <c r="M2241" s="87"/>
      <c r="N2241" s="87"/>
      <c r="O2241" s="87"/>
      <c r="P2241" s="87"/>
      <c r="Q2241" s="87"/>
      <c r="R2241" s="87"/>
      <c r="S2241" s="87"/>
      <c r="T2241" s="87"/>
      <c r="U2241" s="87"/>
      <c r="V2241" s="87"/>
      <c r="W2241" s="87"/>
      <c r="X2241" s="87"/>
      <c r="Y2241" s="87"/>
      <c r="Z2241" s="87"/>
      <c r="AA2241" s="87"/>
      <c r="AB2241" s="87"/>
      <c r="AC2241" s="87"/>
      <c r="AD2241" s="87"/>
      <c r="AE2241" s="87"/>
      <c r="AF2241" s="87"/>
      <c r="AG2241" s="87"/>
      <c r="AH2241" s="87"/>
      <c r="AI2241" s="87"/>
      <c r="AJ2241" s="87"/>
      <c r="AK2241" s="87"/>
      <c r="AL2241" s="87"/>
      <c r="AM2241" s="87"/>
      <c r="AN2241" s="87"/>
      <c r="AO2241" s="87"/>
      <c r="AP2241" s="87"/>
      <c r="AQ2241" s="87"/>
      <c r="AR2241" s="87"/>
      <c r="AS2241" s="87"/>
      <c r="AT2241" s="87"/>
      <c r="AU2241" s="87"/>
      <c r="AV2241" s="87"/>
      <c r="AW2241" s="87"/>
      <c r="AX2241" s="87"/>
      <c r="AY2241" s="87"/>
      <c r="AZ2241" s="87"/>
      <c r="BA2241" s="87"/>
      <c r="BB2241" s="87"/>
      <c r="BC2241" s="87"/>
      <c r="BD2241" s="87"/>
      <c r="BE2241" s="87"/>
      <c r="BF2241" s="87"/>
      <c r="BG2241" s="87"/>
      <c r="BH2241" s="87"/>
      <c r="BI2241" s="87"/>
      <c r="BJ2241" s="87"/>
      <c r="BK2241" s="87"/>
      <c r="BL2241" s="87"/>
      <c r="BM2241" s="87"/>
      <c r="BN2241" s="87"/>
      <c r="BO2241" s="87"/>
      <c r="BP2241" s="87"/>
      <c r="BQ2241" s="87"/>
      <c r="BR2241" s="87"/>
      <c r="BS2241" s="63"/>
    </row>
    <row r="2242" spans="4:71" s="64" customFormat="1" ht="9.75" customHeight="1" x14ac:dyDescent="0.3">
      <c r="D2242" s="87"/>
      <c r="E2242" s="87"/>
      <c r="F2242" s="87"/>
      <c r="G2242" s="87"/>
      <c r="H2242" s="87"/>
      <c r="I2242" s="87"/>
      <c r="J2242" s="87"/>
      <c r="K2242" s="87"/>
      <c r="L2242" s="87"/>
      <c r="M2242" s="87"/>
      <c r="N2242" s="87"/>
      <c r="O2242" s="87"/>
      <c r="P2242" s="87"/>
      <c r="Q2242" s="87"/>
      <c r="R2242" s="87"/>
      <c r="S2242" s="87"/>
      <c r="T2242" s="87"/>
      <c r="U2242" s="87"/>
      <c r="V2242" s="87"/>
      <c r="W2242" s="87"/>
      <c r="X2242" s="87"/>
      <c r="Y2242" s="87"/>
      <c r="Z2242" s="87"/>
      <c r="AA2242" s="87"/>
      <c r="AB2242" s="87"/>
      <c r="AC2242" s="87"/>
      <c r="AD2242" s="87"/>
      <c r="AE2242" s="87"/>
      <c r="AF2242" s="87"/>
      <c r="AG2242" s="87"/>
      <c r="AH2242" s="87"/>
      <c r="AI2242" s="87"/>
      <c r="AJ2242" s="87"/>
      <c r="AK2242" s="87"/>
      <c r="AL2242" s="87"/>
      <c r="AM2242" s="87"/>
      <c r="AN2242" s="87"/>
      <c r="AO2242" s="87"/>
      <c r="AP2242" s="87"/>
      <c r="AQ2242" s="87"/>
      <c r="AR2242" s="87"/>
      <c r="AS2242" s="87"/>
      <c r="AT2242" s="87"/>
      <c r="AU2242" s="87"/>
      <c r="AV2242" s="87"/>
      <c r="AW2242" s="87"/>
      <c r="AX2242" s="87"/>
      <c r="AY2242" s="87"/>
      <c r="AZ2242" s="87"/>
      <c r="BA2242" s="87"/>
      <c r="BB2242" s="87"/>
      <c r="BC2242" s="87"/>
      <c r="BD2242" s="87"/>
      <c r="BE2242" s="87"/>
      <c r="BF2242" s="87"/>
      <c r="BG2242" s="87"/>
      <c r="BH2242" s="87"/>
      <c r="BI2242" s="87"/>
      <c r="BJ2242" s="87"/>
      <c r="BK2242" s="87"/>
      <c r="BL2242" s="87"/>
      <c r="BM2242" s="87"/>
      <c r="BN2242" s="87"/>
      <c r="BO2242" s="87"/>
      <c r="BP2242" s="87"/>
      <c r="BQ2242" s="87"/>
      <c r="BR2242" s="87"/>
      <c r="BS2242" s="63"/>
    </row>
    <row r="2243" spans="4:71" s="64" customFormat="1" ht="9.75" customHeight="1" x14ac:dyDescent="0.3">
      <c r="D2243" s="87"/>
      <c r="E2243" s="87"/>
      <c r="F2243" s="87"/>
      <c r="G2243" s="87"/>
      <c r="H2243" s="87"/>
      <c r="I2243" s="87"/>
      <c r="J2243" s="87"/>
      <c r="K2243" s="87"/>
      <c r="L2243" s="87"/>
      <c r="M2243" s="87"/>
      <c r="N2243" s="87"/>
      <c r="O2243" s="87"/>
      <c r="P2243" s="87"/>
      <c r="Q2243" s="87"/>
      <c r="R2243" s="87"/>
      <c r="S2243" s="87"/>
      <c r="T2243" s="87"/>
      <c r="U2243" s="87"/>
      <c r="V2243" s="87"/>
      <c r="W2243" s="87"/>
      <c r="X2243" s="87"/>
      <c r="Y2243" s="87"/>
      <c r="Z2243" s="87"/>
      <c r="AA2243" s="87"/>
      <c r="AB2243" s="87"/>
      <c r="AC2243" s="87"/>
      <c r="AD2243" s="87"/>
      <c r="AE2243" s="87"/>
      <c r="AF2243" s="87"/>
      <c r="AG2243" s="87"/>
      <c r="AH2243" s="87"/>
      <c r="AI2243" s="87"/>
      <c r="AJ2243" s="87"/>
      <c r="AK2243" s="87"/>
      <c r="AL2243" s="87"/>
      <c r="AM2243" s="87"/>
      <c r="AN2243" s="87"/>
      <c r="AO2243" s="87"/>
      <c r="AP2243" s="87"/>
      <c r="AQ2243" s="87"/>
      <c r="AR2243" s="87"/>
      <c r="AS2243" s="87"/>
      <c r="AT2243" s="87"/>
      <c r="AU2243" s="87"/>
      <c r="AV2243" s="87"/>
      <c r="AW2243" s="87"/>
      <c r="AX2243" s="87"/>
      <c r="AY2243" s="87"/>
      <c r="AZ2243" s="87"/>
      <c r="BA2243" s="87"/>
      <c r="BB2243" s="87"/>
      <c r="BC2243" s="87"/>
      <c r="BD2243" s="87"/>
      <c r="BE2243" s="87"/>
      <c r="BF2243" s="87"/>
      <c r="BG2243" s="87"/>
      <c r="BH2243" s="87"/>
      <c r="BI2243" s="87"/>
      <c r="BJ2243" s="87"/>
      <c r="BK2243" s="87"/>
      <c r="BL2243" s="87"/>
      <c r="BM2243" s="87"/>
      <c r="BN2243" s="87"/>
      <c r="BO2243" s="87"/>
      <c r="BP2243" s="87"/>
      <c r="BQ2243" s="87"/>
      <c r="BR2243" s="87"/>
      <c r="BS2243" s="63"/>
    </row>
    <row r="2244" spans="4:71" s="64" customFormat="1" ht="9.75" customHeight="1" x14ac:dyDescent="0.3">
      <c r="D2244" s="87"/>
      <c r="E2244" s="87"/>
      <c r="F2244" s="87"/>
      <c r="G2244" s="87"/>
      <c r="H2244" s="87"/>
      <c r="I2244" s="87"/>
      <c r="J2244" s="87"/>
      <c r="K2244" s="87"/>
      <c r="L2244" s="87"/>
      <c r="M2244" s="87"/>
      <c r="N2244" s="87"/>
      <c r="O2244" s="87"/>
      <c r="P2244" s="87"/>
      <c r="Q2244" s="87"/>
      <c r="R2244" s="87"/>
      <c r="S2244" s="87"/>
      <c r="T2244" s="87"/>
      <c r="U2244" s="87"/>
      <c r="V2244" s="87"/>
      <c r="W2244" s="87"/>
      <c r="X2244" s="87"/>
      <c r="Y2244" s="87"/>
      <c r="Z2244" s="87"/>
      <c r="AA2244" s="87"/>
      <c r="AB2244" s="87"/>
      <c r="AC2244" s="87"/>
      <c r="AD2244" s="87"/>
      <c r="AE2244" s="87"/>
      <c r="AF2244" s="87"/>
      <c r="AG2244" s="87"/>
      <c r="AH2244" s="87"/>
      <c r="AI2244" s="87"/>
      <c r="AJ2244" s="87"/>
      <c r="AK2244" s="87"/>
      <c r="AL2244" s="87"/>
      <c r="AM2244" s="87"/>
      <c r="AN2244" s="87"/>
      <c r="AO2244" s="87"/>
      <c r="AP2244" s="87"/>
      <c r="AQ2244" s="87"/>
      <c r="AR2244" s="87"/>
      <c r="AS2244" s="87"/>
      <c r="AT2244" s="87"/>
      <c r="AU2244" s="87"/>
      <c r="AV2244" s="87"/>
      <c r="AW2244" s="87"/>
      <c r="AX2244" s="87"/>
      <c r="AY2244" s="87"/>
      <c r="AZ2244" s="87"/>
      <c r="BA2244" s="87"/>
      <c r="BB2244" s="87"/>
      <c r="BC2244" s="87"/>
      <c r="BD2244" s="87"/>
      <c r="BE2244" s="87"/>
      <c r="BF2244" s="87"/>
      <c r="BG2244" s="87"/>
      <c r="BH2244" s="87"/>
      <c r="BI2244" s="87"/>
      <c r="BJ2244" s="87"/>
      <c r="BK2244" s="87"/>
      <c r="BL2244" s="87"/>
      <c r="BM2244" s="87"/>
      <c r="BN2244" s="87"/>
      <c r="BO2244" s="87"/>
      <c r="BP2244" s="87"/>
      <c r="BQ2244" s="87"/>
      <c r="BR2244" s="87"/>
      <c r="BS2244" s="63"/>
    </row>
    <row r="2245" spans="4:71" s="64" customFormat="1" ht="9.75" customHeight="1" x14ac:dyDescent="0.3">
      <c r="D2245" s="87"/>
      <c r="E2245" s="87"/>
      <c r="F2245" s="87"/>
      <c r="G2245" s="87"/>
      <c r="H2245" s="87"/>
      <c r="I2245" s="87"/>
      <c r="J2245" s="87"/>
      <c r="K2245" s="87"/>
      <c r="L2245" s="87"/>
      <c r="M2245" s="87"/>
      <c r="N2245" s="87"/>
      <c r="O2245" s="87"/>
      <c r="P2245" s="87"/>
      <c r="Q2245" s="87"/>
      <c r="R2245" s="87"/>
      <c r="S2245" s="87"/>
      <c r="T2245" s="87"/>
      <c r="U2245" s="87"/>
      <c r="V2245" s="87"/>
      <c r="W2245" s="87"/>
      <c r="X2245" s="87"/>
      <c r="Y2245" s="87"/>
      <c r="Z2245" s="87"/>
      <c r="AA2245" s="87"/>
      <c r="AB2245" s="87"/>
      <c r="AC2245" s="87"/>
      <c r="AD2245" s="87"/>
      <c r="AE2245" s="87"/>
      <c r="AF2245" s="87"/>
      <c r="AG2245" s="87"/>
      <c r="AH2245" s="87"/>
      <c r="AI2245" s="87"/>
      <c r="AJ2245" s="87"/>
      <c r="AK2245" s="87"/>
      <c r="AL2245" s="87"/>
      <c r="AM2245" s="87"/>
      <c r="AN2245" s="87"/>
      <c r="AO2245" s="87"/>
      <c r="AP2245" s="87"/>
      <c r="AQ2245" s="87"/>
      <c r="AR2245" s="87"/>
      <c r="AS2245" s="87"/>
      <c r="AT2245" s="87"/>
      <c r="AU2245" s="87"/>
      <c r="AV2245" s="87"/>
      <c r="AW2245" s="87"/>
      <c r="AX2245" s="87"/>
      <c r="AY2245" s="87"/>
      <c r="AZ2245" s="87"/>
      <c r="BA2245" s="87"/>
      <c r="BB2245" s="87"/>
      <c r="BC2245" s="87"/>
      <c r="BD2245" s="87"/>
      <c r="BE2245" s="87"/>
      <c r="BF2245" s="87"/>
      <c r="BG2245" s="87"/>
      <c r="BH2245" s="87"/>
      <c r="BI2245" s="87"/>
      <c r="BJ2245" s="87"/>
      <c r="BK2245" s="87"/>
      <c r="BL2245" s="87"/>
      <c r="BM2245" s="87"/>
      <c r="BN2245" s="87"/>
      <c r="BO2245" s="87"/>
      <c r="BP2245" s="87"/>
      <c r="BQ2245" s="87"/>
      <c r="BR2245" s="87"/>
      <c r="BS2245" s="63"/>
    </row>
    <row r="2246" spans="4:71" s="64" customFormat="1" ht="9.75" customHeight="1" x14ac:dyDescent="0.3">
      <c r="D2246" s="87"/>
      <c r="E2246" s="87"/>
      <c r="F2246" s="87"/>
      <c r="G2246" s="87"/>
      <c r="H2246" s="87"/>
      <c r="I2246" s="87"/>
      <c r="J2246" s="87"/>
      <c r="K2246" s="87"/>
      <c r="L2246" s="87"/>
      <c r="M2246" s="87"/>
      <c r="N2246" s="87"/>
      <c r="O2246" s="87"/>
      <c r="P2246" s="87"/>
      <c r="Q2246" s="87"/>
      <c r="R2246" s="87"/>
      <c r="S2246" s="87"/>
      <c r="T2246" s="87"/>
      <c r="U2246" s="87"/>
      <c r="V2246" s="87"/>
      <c r="W2246" s="87"/>
      <c r="X2246" s="87"/>
      <c r="Y2246" s="87"/>
      <c r="Z2246" s="87"/>
      <c r="AA2246" s="87"/>
      <c r="AB2246" s="87"/>
      <c r="AC2246" s="87"/>
      <c r="AD2246" s="87"/>
      <c r="AE2246" s="87"/>
      <c r="AF2246" s="87"/>
      <c r="AG2246" s="87"/>
      <c r="AH2246" s="87"/>
      <c r="AI2246" s="87"/>
      <c r="AJ2246" s="87"/>
      <c r="AK2246" s="87"/>
      <c r="AL2246" s="87"/>
      <c r="AM2246" s="87"/>
      <c r="AN2246" s="87"/>
      <c r="AO2246" s="87"/>
      <c r="AP2246" s="87"/>
      <c r="AQ2246" s="87"/>
      <c r="AR2246" s="87"/>
      <c r="AS2246" s="87"/>
      <c r="AT2246" s="87"/>
      <c r="AU2246" s="87"/>
      <c r="AV2246" s="87"/>
      <c r="AW2246" s="87"/>
      <c r="AX2246" s="87"/>
      <c r="AY2246" s="87"/>
      <c r="AZ2246" s="87"/>
      <c r="BA2246" s="87"/>
      <c r="BB2246" s="87"/>
      <c r="BC2246" s="87"/>
      <c r="BD2246" s="87"/>
      <c r="BE2246" s="87"/>
      <c r="BF2246" s="87"/>
      <c r="BG2246" s="87"/>
      <c r="BH2246" s="87"/>
      <c r="BI2246" s="87"/>
      <c r="BJ2246" s="87"/>
      <c r="BK2246" s="87"/>
      <c r="BL2246" s="87"/>
      <c r="BM2246" s="87"/>
      <c r="BN2246" s="87"/>
      <c r="BO2246" s="87"/>
      <c r="BP2246" s="87"/>
      <c r="BQ2246" s="87"/>
      <c r="BR2246" s="87"/>
      <c r="BS2246" s="63"/>
    </row>
    <row r="2247" spans="4:71" s="64" customFormat="1" ht="9.75" customHeight="1" x14ac:dyDescent="0.3">
      <c r="D2247" s="87"/>
      <c r="E2247" s="87"/>
      <c r="F2247" s="87"/>
      <c r="G2247" s="87"/>
      <c r="H2247" s="87"/>
      <c r="I2247" s="87"/>
      <c r="J2247" s="87"/>
      <c r="K2247" s="87"/>
      <c r="L2247" s="87"/>
      <c r="M2247" s="87"/>
      <c r="N2247" s="87"/>
      <c r="O2247" s="87"/>
      <c r="P2247" s="87"/>
      <c r="Q2247" s="87"/>
      <c r="R2247" s="87"/>
      <c r="S2247" s="87"/>
      <c r="T2247" s="87"/>
      <c r="U2247" s="87"/>
      <c r="V2247" s="87"/>
      <c r="W2247" s="87"/>
      <c r="X2247" s="87"/>
      <c r="Y2247" s="87"/>
      <c r="Z2247" s="87"/>
      <c r="AA2247" s="87"/>
      <c r="AB2247" s="87"/>
      <c r="AC2247" s="87"/>
      <c r="AD2247" s="87"/>
      <c r="AE2247" s="87"/>
      <c r="AF2247" s="87"/>
      <c r="AG2247" s="87"/>
      <c r="AH2247" s="87"/>
      <c r="AI2247" s="87"/>
      <c r="AJ2247" s="87"/>
      <c r="AK2247" s="87"/>
      <c r="AL2247" s="87"/>
      <c r="AM2247" s="87"/>
      <c r="AN2247" s="87"/>
      <c r="AO2247" s="87"/>
      <c r="AP2247" s="87"/>
      <c r="AQ2247" s="87"/>
      <c r="AR2247" s="87"/>
      <c r="AS2247" s="87"/>
      <c r="AT2247" s="87"/>
      <c r="AU2247" s="87"/>
      <c r="AV2247" s="87"/>
      <c r="AW2247" s="87"/>
      <c r="AX2247" s="87"/>
      <c r="AY2247" s="87"/>
      <c r="AZ2247" s="87"/>
      <c r="BA2247" s="87"/>
      <c r="BB2247" s="87"/>
      <c r="BC2247" s="87"/>
      <c r="BD2247" s="87"/>
      <c r="BE2247" s="87"/>
      <c r="BF2247" s="87"/>
      <c r="BG2247" s="87"/>
      <c r="BH2247" s="87"/>
      <c r="BI2247" s="87"/>
      <c r="BJ2247" s="87"/>
      <c r="BK2247" s="87"/>
      <c r="BL2247" s="87"/>
      <c r="BM2247" s="87"/>
      <c r="BN2247" s="87"/>
      <c r="BO2247" s="87"/>
      <c r="BP2247" s="87"/>
      <c r="BQ2247" s="87"/>
      <c r="BR2247" s="87"/>
      <c r="BS2247" s="63"/>
    </row>
    <row r="2248" spans="4:71" s="64" customFormat="1" ht="9.75" customHeight="1" x14ac:dyDescent="0.3">
      <c r="D2248" s="87"/>
      <c r="E2248" s="87"/>
      <c r="F2248" s="87"/>
      <c r="G2248" s="87"/>
      <c r="H2248" s="87"/>
      <c r="I2248" s="87"/>
      <c r="J2248" s="87"/>
      <c r="K2248" s="87"/>
      <c r="L2248" s="87"/>
      <c r="M2248" s="87"/>
      <c r="N2248" s="87"/>
      <c r="O2248" s="87"/>
      <c r="P2248" s="87"/>
      <c r="Q2248" s="87"/>
      <c r="R2248" s="87"/>
      <c r="S2248" s="87"/>
      <c r="T2248" s="87"/>
      <c r="U2248" s="87"/>
      <c r="V2248" s="87"/>
      <c r="W2248" s="87"/>
      <c r="X2248" s="87"/>
      <c r="Y2248" s="87"/>
      <c r="Z2248" s="87"/>
      <c r="AA2248" s="87"/>
      <c r="AB2248" s="87"/>
      <c r="AC2248" s="87"/>
      <c r="AD2248" s="87"/>
      <c r="AE2248" s="87"/>
      <c r="AF2248" s="87"/>
      <c r="AG2248" s="87"/>
      <c r="AH2248" s="87"/>
      <c r="AI2248" s="87"/>
      <c r="AJ2248" s="87"/>
      <c r="AK2248" s="87"/>
      <c r="AL2248" s="87"/>
      <c r="AM2248" s="87"/>
      <c r="AN2248" s="87"/>
      <c r="AO2248" s="87"/>
      <c r="AP2248" s="87"/>
      <c r="AQ2248" s="87"/>
      <c r="AR2248" s="87"/>
      <c r="AS2248" s="87"/>
      <c r="AT2248" s="87"/>
      <c r="AU2248" s="87"/>
      <c r="AV2248" s="87"/>
      <c r="AW2248" s="87"/>
      <c r="AX2248" s="87"/>
      <c r="AY2248" s="87"/>
      <c r="AZ2248" s="87"/>
      <c r="BA2248" s="87"/>
      <c r="BB2248" s="87"/>
      <c r="BC2248" s="87"/>
      <c r="BD2248" s="87"/>
      <c r="BE2248" s="87"/>
      <c r="BF2248" s="87"/>
      <c r="BG2248" s="87"/>
      <c r="BH2248" s="87"/>
      <c r="BI2248" s="87"/>
      <c r="BJ2248" s="87"/>
      <c r="BK2248" s="87"/>
      <c r="BL2248" s="87"/>
      <c r="BM2248" s="87"/>
      <c r="BN2248" s="87"/>
      <c r="BO2248" s="87"/>
      <c r="BP2248" s="87"/>
      <c r="BQ2248" s="87"/>
      <c r="BR2248" s="87"/>
      <c r="BS2248" s="63"/>
    </row>
    <row r="2249" spans="4:71" s="64" customFormat="1" ht="9.75" customHeight="1" x14ac:dyDescent="0.3">
      <c r="D2249" s="87"/>
      <c r="E2249" s="87"/>
      <c r="F2249" s="87"/>
      <c r="G2249" s="87"/>
      <c r="H2249" s="87"/>
      <c r="I2249" s="87"/>
      <c r="J2249" s="87"/>
      <c r="K2249" s="87"/>
      <c r="L2249" s="87"/>
      <c r="M2249" s="87"/>
      <c r="N2249" s="87"/>
      <c r="O2249" s="87"/>
      <c r="P2249" s="87"/>
      <c r="Q2249" s="87"/>
      <c r="R2249" s="87"/>
      <c r="S2249" s="87"/>
      <c r="T2249" s="87"/>
      <c r="U2249" s="87"/>
      <c r="V2249" s="87"/>
      <c r="W2249" s="87"/>
      <c r="X2249" s="87"/>
      <c r="Y2249" s="87"/>
      <c r="Z2249" s="87"/>
      <c r="AA2249" s="87"/>
      <c r="AB2249" s="87"/>
      <c r="AC2249" s="87"/>
      <c r="AD2249" s="87"/>
      <c r="AE2249" s="87"/>
      <c r="AF2249" s="87"/>
      <c r="AG2249" s="87"/>
      <c r="AH2249" s="87"/>
      <c r="AI2249" s="87"/>
      <c r="AJ2249" s="87"/>
      <c r="AK2249" s="87"/>
      <c r="AL2249" s="87"/>
      <c r="AM2249" s="87"/>
      <c r="AN2249" s="87"/>
      <c r="AO2249" s="87"/>
      <c r="AP2249" s="87"/>
      <c r="AQ2249" s="87"/>
      <c r="AR2249" s="87"/>
      <c r="AS2249" s="87"/>
      <c r="AT2249" s="87"/>
      <c r="AU2249" s="87"/>
      <c r="AV2249" s="87"/>
      <c r="AW2249" s="87"/>
      <c r="AX2249" s="87"/>
      <c r="AY2249" s="87"/>
      <c r="AZ2249" s="87"/>
      <c r="BA2249" s="87"/>
      <c r="BB2249" s="87"/>
      <c r="BC2249" s="87"/>
      <c r="BD2249" s="87"/>
      <c r="BE2249" s="87"/>
      <c r="BF2249" s="87"/>
      <c r="BG2249" s="87"/>
      <c r="BH2249" s="87"/>
      <c r="BI2249" s="87"/>
      <c r="BJ2249" s="87"/>
      <c r="BK2249" s="87"/>
      <c r="BL2249" s="87"/>
      <c r="BM2249" s="87"/>
      <c r="BN2249" s="87"/>
      <c r="BO2249" s="87"/>
      <c r="BP2249" s="87"/>
      <c r="BQ2249" s="87"/>
      <c r="BR2249" s="87"/>
      <c r="BS2249" s="63"/>
    </row>
    <row r="2250" spans="4:71" s="64" customFormat="1" ht="9.75" customHeight="1" x14ac:dyDescent="0.3">
      <c r="D2250" s="87"/>
      <c r="E2250" s="87"/>
      <c r="F2250" s="87"/>
      <c r="G2250" s="87"/>
      <c r="H2250" s="87"/>
      <c r="I2250" s="87"/>
      <c r="J2250" s="87"/>
      <c r="K2250" s="87"/>
      <c r="L2250" s="87"/>
      <c r="M2250" s="87"/>
      <c r="N2250" s="87"/>
      <c r="O2250" s="87"/>
      <c r="P2250" s="87"/>
      <c r="Q2250" s="87"/>
      <c r="R2250" s="87"/>
      <c r="S2250" s="87"/>
      <c r="T2250" s="87"/>
      <c r="U2250" s="87"/>
      <c r="V2250" s="87"/>
      <c r="W2250" s="87"/>
      <c r="X2250" s="87"/>
      <c r="Y2250" s="87"/>
      <c r="Z2250" s="87"/>
      <c r="AA2250" s="87"/>
      <c r="AB2250" s="87"/>
      <c r="AC2250" s="87"/>
      <c r="AD2250" s="87"/>
      <c r="AE2250" s="87"/>
      <c r="AF2250" s="87"/>
      <c r="AG2250" s="87"/>
      <c r="AH2250" s="87"/>
      <c r="AI2250" s="87"/>
      <c r="AJ2250" s="87"/>
      <c r="AK2250" s="87"/>
      <c r="AL2250" s="87"/>
      <c r="AM2250" s="87"/>
      <c r="AN2250" s="87"/>
      <c r="AO2250" s="87"/>
      <c r="AP2250" s="87"/>
      <c r="AQ2250" s="87"/>
      <c r="AR2250" s="87"/>
      <c r="AS2250" s="87"/>
      <c r="AT2250" s="87"/>
      <c r="AU2250" s="87"/>
      <c r="AV2250" s="87"/>
      <c r="AW2250" s="87"/>
      <c r="AX2250" s="87"/>
      <c r="AY2250" s="87"/>
      <c r="AZ2250" s="87"/>
      <c r="BA2250" s="87"/>
      <c r="BB2250" s="87"/>
      <c r="BC2250" s="87"/>
      <c r="BD2250" s="87"/>
      <c r="BE2250" s="87"/>
      <c r="BF2250" s="87"/>
      <c r="BG2250" s="87"/>
      <c r="BH2250" s="87"/>
      <c r="BI2250" s="87"/>
      <c r="BJ2250" s="87"/>
      <c r="BK2250" s="87"/>
      <c r="BL2250" s="87"/>
      <c r="BM2250" s="87"/>
      <c r="BN2250" s="87"/>
      <c r="BO2250" s="87"/>
      <c r="BP2250" s="87"/>
      <c r="BQ2250" s="87"/>
      <c r="BR2250" s="87"/>
      <c r="BS2250" s="63"/>
    </row>
    <row r="2251" spans="4:71" s="64" customFormat="1" ht="9.75" customHeight="1" x14ac:dyDescent="0.3">
      <c r="D2251" s="87"/>
      <c r="E2251" s="87"/>
      <c r="F2251" s="87"/>
      <c r="G2251" s="87"/>
      <c r="H2251" s="87"/>
      <c r="I2251" s="87"/>
      <c r="J2251" s="87"/>
      <c r="K2251" s="87"/>
      <c r="L2251" s="87"/>
      <c r="M2251" s="87"/>
      <c r="N2251" s="87"/>
      <c r="O2251" s="87"/>
      <c r="P2251" s="87"/>
      <c r="Q2251" s="87"/>
      <c r="R2251" s="87"/>
      <c r="S2251" s="87"/>
      <c r="T2251" s="87"/>
      <c r="U2251" s="87"/>
      <c r="V2251" s="87"/>
      <c r="W2251" s="87"/>
      <c r="X2251" s="87"/>
      <c r="Y2251" s="87"/>
      <c r="Z2251" s="87"/>
      <c r="AA2251" s="87"/>
      <c r="AB2251" s="87"/>
      <c r="AC2251" s="87"/>
      <c r="AD2251" s="87"/>
      <c r="AE2251" s="87"/>
      <c r="AF2251" s="87"/>
      <c r="AG2251" s="87"/>
      <c r="AH2251" s="87"/>
      <c r="AI2251" s="87"/>
      <c r="AJ2251" s="87"/>
      <c r="AK2251" s="87"/>
      <c r="AL2251" s="87"/>
      <c r="AM2251" s="87"/>
      <c r="AN2251" s="87"/>
      <c r="AO2251" s="87"/>
      <c r="AP2251" s="87"/>
      <c r="AQ2251" s="87"/>
      <c r="AR2251" s="87"/>
      <c r="AS2251" s="87"/>
      <c r="AT2251" s="87"/>
      <c r="AU2251" s="87"/>
      <c r="AV2251" s="87"/>
      <c r="AW2251" s="87"/>
      <c r="AX2251" s="87"/>
      <c r="AY2251" s="87"/>
      <c r="AZ2251" s="87"/>
      <c r="BA2251" s="87"/>
      <c r="BB2251" s="87"/>
      <c r="BC2251" s="87"/>
      <c r="BD2251" s="87"/>
      <c r="BE2251" s="87"/>
      <c r="BF2251" s="87"/>
      <c r="BG2251" s="87"/>
      <c r="BH2251" s="87"/>
      <c r="BI2251" s="87"/>
      <c r="BJ2251" s="87"/>
      <c r="BK2251" s="87"/>
      <c r="BL2251" s="87"/>
      <c r="BM2251" s="87"/>
      <c r="BN2251" s="87"/>
      <c r="BO2251" s="87"/>
      <c r="BP2251" s="87"/>
      <c r="BQ2251" s="87"/>
      <c r="BR2251" s="87"/>
      <c r="BS2251" s="63"/>
    </row>
    <row r="2252" spans="4:71" s="64" customFormat="1" ht="9.75" customHeight="1" x14ac:dyDescent="0.3">
      <c r="D2252" s="87"/>
      <c r="E2252" s="87"/>
      <c r="F2252" s="87"/>
      <c r="G2252" s="87"/>
      <c r="H2252" s="87"/>
      <c r="I2252" s="87"/>
      <c r="J2252" s="87"/>
      <c r="K2252" s="87"/>
      <c r="L2252" s="87"/>
      <c r="M2252" s="87"/>
      <c r="N2252" s="87"/>
      <c r="O2252" s="87"/>
      <c r="P2252" s="87"/>
      <c r="Q2252" s="87"/>
      <c r="R2252" s="87"/>
      <c r="S2252" s="87"/>
      <c r="T2252" s="87"/>
      <c r="U2252" s="87"/>
      <c r="V2252" s="87"/>
      <c r="W2252" s="87"/>
      <c r="X2252" s="87"/>
      <c r="Y2252" s="87"/>
      <c r="Z2252" s="87"/>
      <c r="AA2252" s="87"/>
      <c r="AB2252" s="87"/>
      <c r="AC2252" s="87"/>
      <c r="AD2252" s="87"/>
      <c r="AE2252" s="87"/>
      <c r="AF2252" s="87"/>
      <c r="AG2252" s="87"/>
      <c r="AH2252" s="87"/>
      <c r="AI2252" s="87"/>
      <c r="AJ2252" s="87"/>
      <c r="AK2252" s="87"/>
      <c r="AL2252" s="87"/>
      <c r="AM2252" s="87"/>
      <c r="AN2252" s="87"/>
      <c r="AO2252" s="87"/>
      <c r="AP2252" s="87"/>
      <c r="AQ2252" s="87"/>
      <c r="AR2252" s="87"/>
      <c r="AS2252" s="87"/>
      <c r="AT2252" s="87"/>
      <c r="AU2252" s="87"/>
      <c r="AV2252" s="87"/>
      <c r="AW2252" s="87"/>
      <c r="AX2252" s="87"/>
      <c r="AY2252" s="87"/>
      <c r="AZ2252" s="87"/>
      <c r="BA2252" s="87"/>
      <c r="BB2252" s="87"/>
      <c r="BC2252" s="87"/>
      <c r="BD2252" s="87"/>
      <c r="BE2252" s="87"/>
      <c r="BF2252" s="87"/>
      <c r="BG2252" s="87"/>
      <c r="BH2252" s="87"/>
      <c r="BI2252" s="87"/>
      <c r="BJ2252" s="87"/>
      <c r="BK2252" s="87"/>
      <c r="BL2252" s="87"/>
      <c r="BM2252" s="87"/>
      <c r="BN2252" s="87"/>
      <c r="BO2252" s="87"/>
      <c r="BP2252" s="87"/>
      <c r="BQ2252" s="87"/>
      <c r="BR2252" s="87"/>
      <c r="BS2252" s="63"/>
    </row>
    <row r="2253" spans="4:71" s="64" customFormat="1" ht="9.75" customHeight="1" x14ac:dyDescent="0.3">
      <c r="D2253" s="87"/>
      <c r="E2253" s="87"/>
      <c r="F2253" s="87"/>
      <c r="G2253" s="87"/>
      <c r="H2253" s="87"/>
      <c r="I2253" s="87"/>
      <c r="J2253" s="87"/>
      <c r="K2253" s="87"/>
      <c r="L2253" s="87"/>
      <c r="M2253" s="87"/>
      <c r="N2253" s="87"/>
      <c r="O2253" s="87"/>
      <c r="P2253" s="87"/>
      <c r="Q2253" s="87"/>
      <c r="R2253" s="87"/>
      <c r="S2253" s="87"/>
      <c r="T2253" s="87"/>
      <c r="U2253" s="87"/>
      <c r="V2253" s="87"/>
      <c r="W2253" s="87"/>
      <c r="X2253" s="87"/>
      <c r="Y2253" s="87"/>
      <c r="Z2253" s="87"/>
      <c r="AA2253" s="87"/>
      <c r="AB2253" s="87"/>
      <c r="AC2253" s="87"/>
      <c r="AD2253" s="87"/>
      <c r="AE2253" s="87"/>
      <c r="AF2253" s="87"/>
      <c r="AG2253" s="87"/>
      <c r="AH2253" s="87"/>
      <c r="AI2253" s="87"/>
      <c r="AJ2253" s="87"/>
      <c r="AK2253" s="87"/>
      <c r="AL2253" s="87"/>
      <c r="AM2253" s="87"/>
      <c r="AN2253" s="87"/>
      <c r="AO2253" s="87"/>
      <c r="AP2253" s="87"/>
      <c r="AQ2253" s="87"/>
      <c r="AR2253" s="87"/>
      <c r="AS2253" s="87"/>
      <c r="AT2253" s="87"/>
      <c r="AU2253" s="87"/>
      <c r="AV2253" s="87"/>
      <c r="AW2253" s="87"/>
      <c r="AX2253" s="87"/>
      <c r="AY2253" s="87"/>
      <c r="AZ2253" s="87"/>
      <c r="BA2253" s="87"/>
      <c r="BB2253" s="87"/>
      <c r="BC2253" s="87"/>
      <c r="BD2253" s="87"/>
      <c r="BE2253" s="87"/>
      <c r="BF2253" s="87"/>
      <c r="BG2253" s="87"/>
      <c r="BH2253" s="87"/>
      <c r="BI2253" s="87"/>
      <c r="BJ2253" s="87"/>
      <c r="BK2253" s="87"/>
      <c r="BL2253" s="87"/>
      <c r="BM2253" s="87"/>
      <c r="BN2253" s="87"/>
      <c r="BO2253" s="87"/>
      <c r="BP2253" s="87"/>
      <c r="BQ2253" s="87"/>
      <c r="BR2253" s="87"/>
      <c r="BS2253" s="63"/>
    </row>
    <row r="2254" spans="4:71" s="64" customFormat="1" ht="9.75" customHeight="1" x14ac:dyDescent="0.3">
      <c r="D2254" s="87"/>
      <c r="E2254" s="87"/>
      <c r="F2254" s="87"/>
      <c r="G2254" s="87"/>
      <c r="H2254" s="87"/>
      <c r="I2254" s="87"/>
      <c r="J2254" s="87"/>
      <c r="K2254" s="87"/>
      <c r="L2254" s="87"/>
      <c r="M2254" s="87"/>
      <c r="N2254" s="87"/>
      <c r="O2254" s="87"/>
      <c r="P2254" s="87"/>
      <c r="Q2254" s="87"/>
      <c r="R2254" s="87"/>
      <c r="S2254" s="87"/>
      <c r="T2254" s="87"/>
      <c r="U2254" s="87"/>
      <c r="V2254" s="87"/>
      <c r="W2254" s="87"/>
      <c r="X2254" s="87"/>
      <c r="Y2254" s="87"/>
      <c r="Z2254" s="87"/>
      <c r="AA2254" s="87"/>
      <c r="AB2254" s="87"/>
      <c r="AC2254" s="87"/>
      <c r="AD2254" s="87"/>
      <c r="AE2254" s="87"/>
      <c r="AF2254" s="87"/>
      <c r="AG2254" s="87"/>
      <c r="AH2254" s="87"/>
      <c r="AI2254" s="87"/>
      <c r="AJ2254" s="87"/>
      <c r="AK2254" s="87"/>
      <c r="AL2254" s="87"/>
      <c r="AM2254" s="87"/>
      <c r="AN2254" s="87"/>
      <c r="AO2254" s="87"/>
      <c r="AP2254" s="87"/>
      <c r="AQ2254" s="87"/>
      <c r="AR2254" s="87"/>
      <c r="AS2254" s="87"/>
      <c r="AT2254" s="87"/>
      <c r="AU2254" s="87"/>
      <c r="AV2254" s="87"/>
      <c r="AW2254" s="87"/>
      <c r="AX2254" s="87"/>
      <c r="AY2254" s="87"/>
      <c r="AZ2254" s="87"/>
      <c r="BA2254" s="87"/>
      <c r="BB2254" s="87"/>
      <c r="BC2254" s="87"/>
      <c r="BD2254" s="87"/>
      <c r="BE2254" s="87"/>
      <c r="BF2254" s="87"/>
      <c r="BG2254" s="87"/>
      <c r="BH2254" s="87"/>
      <c r="BI2254" s="87"/>
      <c r="BJ2254" s="87"/>
      <c r="BK2254" s="87"/>
      <c r="BL2254" s="87"/>
      <c r="BM2254" s="87"/>
      <c r="BN2254" s="87"/>
      <c r="BO2254" s="87"/>
      <c r="BP2254" s="87"/>
      <c r="BQ2254" s="87"/>
      <c r="BR2254" s="87"/>
      <c r="BS2254" s="63"/>
    </row>
    <row r="2255" spans="4:71" s="64" customFormat="1" ht="9.75" customHeight="1" x14ac:dyDescent="0.3">
      <c r="D2255" s="87"/>
      <c r="E2255" s="87"/>
      <c r="F2255" s="87"/>
      <c r="G2255" s="87"/>
      <c r="H2255" s="87"/>
      <c r="I2255" s="87"/>
      <c r="J2255" s="87"/>
      <c r="K2255" s="87"/>
      <c r="L2255" s="87"/>
      <c r="M2255" s="87"/>
      <c r="N2255" s="87"/>
      <c r="O2255" s="87"/>
      <c r="P2255" s="87"/>
      <c r="Q2255" s="87"/>
      <c r="R2255" s="87"/>
      <c r="S2255" s="87"/>
      <c r="T2255" s="87"/>
      <c r="U2255" s="87"/>
      <c r="V2255" s="87"/>
      <c r="W2255" s="87"/>
      <c r="X2255" s="87"/>
      <c r="Y2255" s="87"/>
      <c r="Z2255" s="87"/>
      <c r="AA2255" s="87"/>
      <c r="AB2255" s="87"/>
      <c r="AC2255" s="87"/>
      <c r="AD2255" s="87"/>
      <c r="AE2255" s="87"/>
      <c r="AF2255" s="87"/>
      <c r="AG2255" s="87"/>
      <c r="AH2255" s="87"/>
      <c r="AI2255" s="87"/>
      <c r="AJ2255" s="87"/>
      <c r="AK2255" s="87"/>
      <c r="AL2255" s="87"/>
      <c r="AM2255" s="87"/>
      <c r="AN2255" s="87"/>
      <c r="AO2255" s="87"/>
      <c r="AP2255" s="87"/>
      <c r="AQ2255" s="87"/>
      <c r="AR2255" s="87"/>
      <c r="AS2255" s="87"/>
      <c r="AT2255" s="87"/>
      <c r="AU2255" s="87"/>
      <c r="AV2255" s="87"/>
      <c r="AW2255" s="87"/>
      <c r="AX2255" s="87"/>
      <c r="AY2255" s="87"/>
      <c r="AZ2255" s="87"/>
      <c r="BA2255" s="87"/>
      <c r="BB2255" s="87"/>
      <c r="BC2255" s="87"/>
      <c r="BD2255" s="87"/>
      <c r="BE2255" s="87"/>
      <c r="BF2255" s="87"/>
      <c r="BG2255" s="87"/>
      <c r="BH2255" s="87"/>
      <c r="BI2255" s="87"/>
      <c r="BJ2255" s="87"/>
      <c r="BK2255" s="87"/>
      <c r="BL2255" s="87"/>
      <c r="BM2255" s="87"/>
      <c r="BN2255" s="87"/>
      <c r="BO2255" s="87"/>
      <c r="BP2255" s="87"/>
      <c r="BQ2255" s="87"/>
      <c r="BR2255" s="87"/>
      <c r="BS2255" s="63"/>
    </row>
    <row r="2256" spans="4:71" s="64" customFormat="1" ht="9.75" customHeight="1" x14ac:dyDescent="0.3">
      <c r="D2256" s="87"/>
      <c r="E2256" s="87"/>
      <c r="F2256" s="87"/>
      <c r="G2256" s="87"/>
      <c r="H2256" s="87"/>
      <c r="I2256" s="87"/>
      <c r="J2256" s="87"/>
      <c r="K2256" s="87"/>
      <c r="L2256" s="87"/>
      <c r="M2256" s="87"/>
      <c r="N2256" s="87"/>
      <c r="O2256" s="87"/>
      <c r="P2256" s="87"/>
      <c r="Q2256" s="87"/>
      <c r="R2256" s="87"/>
      <c r="S2256" s="87"/>
      <c r="T2256" s="87"/>
      <c r="U2256" s="87"/>
      <c r="V2256" s="87"/>
      <c r="W2256" s="87"/>
      <c r="X2256" s="87"/>
      <c r="Y2256" s="87"/>
      <c r="Z2256" s="87"/>
      <c r="AA2256" s="87"/>
      <c r="AB2256" s="87"/>
      <c r="AC2256" s="87"/>
      <c r="AD2256" s="87"/>
      <c r="AE2256" s="87"/>
      <c r="AF2256" s="87"/>
      <c r="AG2256" s="87"/>
      <c r="AH2256" s="87"/>
      <c r="AI2256" s="87"/>
      <c r="AJ2256" s="87"/>
      <c r="AK2256" s="87"/>
      <c r="AL2256" s="87"/>
      <c r="AM2256" s="87"/>
      <c r="AN2256" s="87"/>
      <c r="AO2256" s="87"/>
      <c r="AP2256" s="87"/>
      <c r="AQ2256" s="87"/>
      <c r="AR2256" s="87"/>
      <c r="AS2256" s="87"/>
      <c r="AT2256" s="87"/>
      <c r="AU2256" s="87"/>
      <c r="AV2256" s="87"/>
      <c r="AW2256" s="87"/>
      <c r="AX2256" s="87"/>
      <c r="AY2256" s="87"/>
      <c r="AZ2256" s="87"/>
      <c r="BA2256" s="87"/>
      <c r="BB2256" s="87"/>
      <c r="BC2256" s="87"/>
      <c r="BD2256" s="87"/>
      <c r="BE2256" s="87"/>
      <c r="BF2256" s="87"/>
      <c r="BG2256" s="87"/>
      <c r="BH2256" s="87"/>
      <c r="BI2256" s="87"/>
      <c r="BJ2256" s="87"/>
      <c r="BK2256" s="87"/>
      <c r="BL2256" s="87"/>
      <c r="BM2256" s="87"/>
      <c r="BN2256" s="87"/>
      <c r="BO2256" s="87"/>
      <c r="BP2256" s="87"/>
      <c r="BQ2256" s="87"/>
      <c r="BR2256" s="87"/>
      <c r="BS2256" s="63"/>
    </row>
    <row r="2257" spans="4:71" s="64" customFormat="1" ht="9.75" customHeight="1" x14ac:dyDescent="0.3">
      <c r="D2257" s="87"/>
      <c r="E2257" s="87"/>
      <c r="F2257" s="87"/>
      <c r="G2257" s="87"/>
      <c r="H2257" s="87"/>
      <c r="I2257" s="87"/>
      <c r="J2257" s="87"/>
      <c r="K2257" s="87"/>
      <c r="L2257" s="87"/>
      <c r="M2257" s="87"/>
      <c r="N2257" s="87"/>
      <c r="O2257" s="87"/>
      <c r="P2257" s="87"/>
      <c r="Q2257" s="87"/>
      <c r="R2257" s="87"/>
      <c r="S2257" s="87"/>
      <c r="T2257" s="87"/>
      <c r="U2257" s="87"/>
      <c r="V2257" s="87"/>
      <c r="W2257" s="87"/>
      <c r="X2257" s="87"/>
      <c r="Y2257" s="87"/>
      <c r="Z2257" s="87"/>
      <c r="AA2257" s="87"/>
      <c r="AB2257" s="87"/>
      <c r="AC2257" s="87"/>
      <c r="AD2257" s="87"/>
      <c r="AE2257" s="87"/>
      <c r="AF2257" s="87"/>
      <c r="AG2257" s="87"/>
      <c r="AH2257" s="87"/>
      <c r="AI2257" s="87"/>
      <c r="AJ2257" s="87"/>
      <c r="AK2257" s="87"/>
      <c r="AL2257" s="87"/>
      <c r="AM2257" s="87"/>
      <c r="AN2257" s="87"/>
      <c r="AO2257" s="87"/>
      <c r="AP2257" s="87"/>
      <c r="AQ2257" s="87"/>
      <c r="AR2257" s="87"/>
      <c r="AS2257" s="87"/>
      <c r="AT2257" s="87"/>
      <c r="AU2257" s="87"/>
      <c r="AV2257" s="87"/>
      <c r="AW2257" s="87"/>
      <c r="AX2257" s="87"/>
      <c r="AY2257" s="87"/>
      <c r="AZ2257" s="87"/>
      <c r="BA2257" s="87"/>
      <c r="BB2257" s="87"/>
      <c r="BC2257" s="87"/>
      <c r="BD2257" s="87"/>
      <c r="BE2257" s="87"/>
      <c r="BF2257" s="87"/>
      <c r="BG2257" s="87"/>
      <c r="BH2257" s="87"/>
      <c r="BI2257" s="87"/>
      <c r="BJ2257" s="87"/>
      <c r="BK2257" s="87"/>
      <c r="BL2257" s="87"/>
      <c r="BM2257" s="87"/>
      <c r="BN2257" s="87"/>
      <c r="BO2257" s="87"/>
      <c r="BP2257" s="87"/>
      <c r="BQ2257" s="87"/>
      <c r="BR2257" s="87"/>
      <c r="BS2257" s="63"/>
    </row>
    <row r="2258" spans="4:71" s="64" customFormat="1" ht="9.75" customHeight="1" x14ac:dyDescent="0.3">
      <c r="D2258" s="87"/>
      <c r="E2258" s="87"/>
      <c r="F2258" s="87"/>
      <c r="G2258" s="87"/>
      <c r="H2258" s="87"/>
      <c r="I2258" s="87"/>
      <c r="J2258" s="87"/>
      <c r="K2258" s="87"/>
      <c r="L2258" s="87"/>
      <c r="M2258" s="87"/>
      <c r="N2258" s="87"/>
      <c r="O2258" s="87"/>
      <c r="P2258" s="87"/>
      <c r="Q2258" s="87"/>
      <c r="R2258" s="87"/>
      <c r="S2258" s="87"/>
      <c r="T2258" s="87"/>
      <c r="U2258" s="87"/>
      <c r="V2258" s="87"/>
      <c r="W2258" s="87"/>
      <c r="X2258" s="87"/>
      <c r="Y2258" s="87"/>
      <c r="Z2258" s="87"/>
      <c r="AA2258" s="87"/>
      <c r="AB2258" s="87"/>
      <c r="AC2258" s="87"/>
      <c r="AD2258" s="87"/>
      <c r="AE2258" s="87"/>
      <c r="AF2258" s="87"/>
      <c r="AG2258" s="87"/>
      <c r="AH2258" s="87"/>
      <c r="AI2258" s="87"/>
      <c r="AJ2258" s="87"/>
      <c r="AK2258" s="87"/>
      <c r="AL2258" s="87"/>
      <c r="AM2258" s="87"/>
      <c r="AN2258" s="87"/>
      <c r="AO2258" s="87"/>
      <c r="AP2258" s="87"/>
      <c r="AQ2258" s="87"/>
      <c r="AR2258" s="87"/>
      <c r="AS2258" s="87"/>
      <c r="AT2258" s="87"/>
      <c r="AU2258" s="87"/>
      <c r="AV2258" s="87"/>
      <c r="AW2258" s="87"/>
      <c r="AX2258" s="87"/>
      <c r="AY2258" s="87"/>
      <c r="AZ2258" s="87"/>
      <c r="BA2258" s="87"/>
      <c r="BB2258" s="87"/>
      <c r="BC2258" s="87"/>
      <c r="BD2258" s="87"/>
      <c r="BE2258" s="87"/>
      <c r="BF2258" s="87"/>
      <c r="BG2258" s="87"/>
      <c r="BH2258" s="87"/>
      <c r="BI2258" s="87"/>
      <c r="BJ2258" s="87"/>
      <c r="BK2258" s="87"/>
      <c r="BL2258" s="87"/>
      <c r="BM2258" s="87"/>
      <c r="BN2258" s="87"/>
      <c r="BO2258" s="87"/>
      <c r="BP2258" s="87"/>
      <c r="BQ2258" s="87"/>
      <c r="BR2258" s="87"/>
      <c r="BS2258" s="63"/>
    </row>
    <row r="2259" spans="4:71" s="64" customFormat="1" ht="9.75" customHeight="1" x14ac:dyDescent="0.3">
      <c r="D2259" s="87"/>
      <c r="E2259" s="87"/>
      <c r="F2259" s="87"/>
      <c r="G2259" s="87"/>
      <c r="H2259" s="87"/>
      <c r="I2259" s="87"/>
      <c r="J2259" s="87"/>
      <c r="K2259" s="87"/>
      <c r="L2259" s="87"/>
      <c r="M2259" s="87"/>
      <c r="N2259" s="87"/>
      <c r="O2259" s="87"/>
      <c r="P2259" s="87"/>
      <c r="Q2259" s="87"/>
      <c r="R2259" s="87"/>
      <c r="S2259" s="87"/>
      <c r="T2259" s="87"/>
      <c r="U2259" s="87"/>
      <c r="V2259" s="87"/>
      <c r="W2259" s="87"/>
      <c r="X2259" s="87"/>
      <c r="Y2259" s="87"/>
      <c r="Z2259" s="87"/>
      <c r="AA2259" s="87"/>
      <c r="AB2259" s="87"/>
      <c r="AC2259" s="87"/>
      <c r="AD2259" s="87"/>
      <c r="AE2259" s="87"/>
      <c r="AF2259" s="87"/>
      <c r="AG2259" s="87"/>
      <c r="AH2259" s="87"/>
      <c r="AI2259" s="87"/>
      <c r="AJ2259" s="87"/>
      <c r="AK2259" s="87"/>
      <c r="AL2259" s="87"/>
      <c r="AM2259" s="87"/>
      <c r="AN2259" s="87"/>
      <c r="AO2259" s="87"/>
      <c r="AP2259" s="87"/>
      <c r="AQ2259" s="87"/>
      <c r="AR2259" s="87"/>
      <c r="AS2259" s="87"/>
      <c r="AT2259" s="87"/>
      <c r="AU2259" s="87"/>
      <c r="AV2259" s="87"/>
      <c r="AW2259" s="87"/>
      <c r="AX2259" s="87"/>
      <c r="AY2259" s="87"/>
      <c r="AZ2259" s="87"/>
      <c r="BA2259" s="87"/>
      <c r="BB2259" s="87"/>
      <c r="BC2259" s="87"/>
      <c r="BD2259" s="87"/>
      <c r="BE2259" s="87"/>
      <c r="BF2259" s="87"/>
      <c r="BG2259" s="87"/>
      <c r="BH2259" s="87"/>
      <c r="BI2259" s="87"/>
      <c r="BJ2259" s="87"/>
      <c r="BK2259" s="87"/>
      <c r="BL2259" s="87"/>
      <c r="BM2259" s="87"/>
      <c r="BN2259" s="87"/>
      <c r="BO2259" s="87"/>
      <c r="BP2259" s="87"/>
      <c r="BQ2259" s="87"/>
      <c r="BR2259" s="87"/>
      <c r="BS2259" s="63"/>
    </row>
    <row r="2260" spans="4:71" s="64" customFormat="1" ht="9.75" customHeight="1" x14ac:dyDescent="0.3">
      <c r="D2260" s="87"/>
      <c r="E2260" s="87"/>
      <c r="F2260" s="87"/>
      <c r="G2260" s="87"/>
      <c r="H2260" s="87"/>
      <c r="I2260" s="87"/>
      <c r="J2260" s="87"/>
      <c r="K2260" s="87"/>
      <c r="L2260" s="87"/>
      <c r="M2260" s="87"/>
      <c r="N2260" s="87"/>
      <c r="O2260" s="87"/>
      <c r="P2260" s="87"/>
      <c r="Q2260" s="87"/>
      <c r="R2260" s="87"/>
      <c r="S2260" s="87"/>
      <c r="T2260" s="87"/>
      <c r="U2260" s="87"/>
      <c r="V2260" s="87"/>
      <c r="W2260" s="87"/>
      <c r="X2260" s="87"/>
      <c r="Y2260" s="87"/>
      <c r="Z2260" s="87"/>
      <c r="AA2260" s="87"/>
      <c r="AB2260" s="87"/>
      <c r="AC2260" s="87"/>
      <c r="AD2260" s="87"/>
      <c r="AE2260" s="87"/>
      <c r="AF2260" s="87"/>
      <c r="AG2260" s="87"/>
      <c r="AH2260" s="87"/>
      <c r="AI2260" s="87"/>
      <c r="AJ2260" s="87"/>
      <c r="AK2260" s="87"/>
      <c r="AL2260" s="87"/>
      <c r="AM2260" s="87"/>
      <c r="AN2260" s="87"/>
      <c r="AO2260" s="87"/>
      <c r="AP2260" s="87"/>
      <c r="AQ2260" s="87"/>
      <c r="AR2260" s="87"/>
      <c r="AS2260" s="87"/>
      <c r="AT2260" s="87"/>
      <c r="AU2260" s="87"/>
      <c r="AV2260" s="87"/>
      <c r="AW2260" s="87"/>
      <c r="AX2260" s="87"/>
      <c r="AY2260" s="87"/>
      <c r="AZ2260" s="87"/>
      <c r="BA2260" s="87"/>
      <c r="BB2260" s="87"/>
      <c r="BC2260" s="87"/>
      <c r="BD2260" s="87"/>
      <c r="BE2260" s="87"/>
      <c r="BF2260" s="87"/>
      <c r="BG2260" s="87"/>
      <c r="BH2260" s="87"/>
      <c r="BI2260" s="87"/>
      <c r="BJ2260" s="87"/>
      <c r="BK2260" s="87"/>
      <c r="BL2260" s="87"/>
      <c r="BM2260" s="87"/>
      <c r="BN2260" s="87"/>
      <c r="BO2260" s="87"/>
      <c r="BP2260" s="87"/>
      <c r="BQ2260" s="87"/>
      <c r="BR2260" s="87"/>
      <c r="BS2260" s="63"/>
    </row>
    <row r="2261" spans="4:71" s="64" customFormat="1" ht="9.75" customHeight="1" x14ac:dyDescent="0.3">
      <c r="D2261" s="87"/>
      <c r="E2261" s="87"/>
      <c r="F2261" s="87"/>
      <c r="G2261" s="87"/>
      <c r="H2261" s="87"/>
      <c r="I2261" s="87"/>
      <c r="J2261" s="87"/>
      <c r="K2261" s="87"/>
      <c r="L2261" s="87"/>
      <c r="M2261" s="87"/>
      <c r="N2261" s="87"/>
      <c r="O2261" s="87"/>
      <c r="P2261" s="87"/>
      <c r="Q2261" s="87"/>
      <c r="R2261" s="87"/>
      <c r="S2261" s="87"/>
      <c r="T2261" s="87"/>
      <c r="U2261" s="87"/>
      <c r="V2261" s="87"/>
      <c r="W2261" s="87"/>
      <c r="X2261" s="87"/>
      <c r="Y2261" s="87"/>
      <c r="Z2261" s="87"/>
      <c r="AA2261" s="87"/>
      <c r="AB2261" s="87"/>
      <c r="AC2261" s="87"/>
      <c r="AD2261" s="87"/>
      <c r="AE2261" s="87"/>
      <c r="AF2261" s="87"/>
      <c r="AG2261" s="87"/>
      <c r="AH2261" s="87"/>
      <c r="AI2261" s="87"/>
      <c r="AJ2261" s="87"/>
      <c r="AK2261" s="87"/>
      <c r="AL2261" s="87"/>
      <c r="AM2261" s="87"/>
      <c r="AN2261" s="87"/>
      <c r="AO2261" s="87"/>
      <c r="AP2261" s="87"/>
      <c r="AQ2261" s="87"/>
      <c r="AR2261" s="87"/>
      <c r="AS2261" s="87"/>
      <c r="AT2261" s="87"/>
      <c r="AU2261" s="87"/>
      <c r="AV2261" s="87"/>
      <c r="AW2261" s="87"/>
      <c r="AX2261" s="87"/>
      <c r="AY2261" s="87"/>
      <c r="AZ2261" s="87"/>
      <c r="BA2261" s="87"/>
      <c r="BB2261" s="87"/>
      <c r="BC2261" s="87"/>
      <c r="BD2261" s="87"/>
      <c r="BE2261" s="87"/>
      <c r="BF2261" s="87"/>
      <c r="BG2261" s="87"/>
      <c r="BH2261" s="87"/>
      <c r="BI2261" s="87"/>
      <c r="BJ2261" s="87"/>
      <c r="BK2261" s="87"/>
      <c r="BL2261" s="87"/>
      <c r="BM2261" s="87"/>
      <c r="BN2261" s="87"/>
      <c r="BO2261" s="87"/>
      <c r="BP2261" s="87"/>
      <c r="BQ2261" s="87"/>
      <c r="BR2261" s="87"/>
      <c r="BS2261" s="63"/>
    </row>
    <row r="2262" spans="4:71" s="64" customFormat="1" ht="9.75" customHeight="1" x14ac:dyDescent="0.3">
      <c r="D2262" s="87"/>
      <c r="E2262" s="87"/>
      <c r="F2262" s="87"/>
      <c r="G2262" s="87"/>
      <c r="H2262" s="87"/>
      <c r="I2262" s="87"/>
      <c r="J2262" s="87"/>
      <c r="K2262" s="87"/>
      <c r="L2262" s="87"/>
      <c r="M2262" s="87"/>
      <c r="N2262" s="87"/>
      <c r="O2262" s="87"/>
      <c r="P2262" s="87"/>
      <c r="Q2262" s="87"/>
      <c r="R2262" s="87"/>
      <c r="S2262" s="87"/>
      <c r="T2262" s="87"/>
      <c r="U2262" s="87"/>
      <c r="V2262" s="87"/>
      <c r="W2262" s="87"/>
      <c r="X2262" s="87"/>
      <c r="Y2262" s="87"/>
      <c r="Z2262" s="87"/>
      <c r="AA2262" s="87"/>
      <c r="AB2262" s="87"/>
      <c r="AC2262" s="87"/>
      <c r="AD2262" s="87"/>
      <c r="AE2262" s="87"/>
      <c r="AF2262" s="87"/>
      <c r="AG2262" s="87"/>
      <c r="AH2262" s="87"/>
      <c r="AI2262" s="87"/>
      <c r="AJ2262" s="87"/>
      <c r="AK2262" s="87"/>
      <c r="AL2262" s="87"/>
      <c r="AM2262" s="87"/>
      <c r="AN2262" s="87"/>
      <c r="AO2262" s="87"/>
      <c r="AP2262" s="87"/>
      <c r="AQ2262" s="87"/>
      <c r="AR2262" s="87"/>
      <c r="AS2262" s="87"/>
      <c r="AT2262" s="87"/>
      <c r="AU2262" s="87"/>
      <c r="AV2262" s="87"/>
      <c r="AW2262" s="87"/>
      <c r="AX2262" s="87"/>
      <c r="AY2262" s="87"/>
      <c r="AZ2262" s="87"/>
      <c r="BA2262" s="87"/>
      <c r="BB2262" s="87"/>
      <c r="BC2262" s="87"/>
      <c r="BD2262" s="87"/>
      <c r="BE2262" s="87"/>
      <c r="BF2262" s="87"/>
      <c r="BG2262" s="87"/>
      <c r="BH2262" s="87"/>
      <c r="BI2262" s="87"/>
      <c r="BJ2262" s="87"/>
      <c r="BK2262" s="87"/>
      <c r="BL2262" s="87"/>
      <c r="BM2262" s="87"/>
      <c r="BN2262" s="87"/>
      <c r="BO2262" s="87"/>
      <c r="BP2262" s="87"/>
      <c r="BQ2262" s="87"/>
      <c r="BR2262" s="87"/>
      <c r="BS2262" s="63"/>
    </row>
    <row r="2263" spans="4:71" s="64" customFormat="1" ht="9.75" customHeight="1" x14ac:dyDescent="0.3">
      <c r="D2263" s="87"/>
      <c r="E2263" s="87"/>
      <c r="F2263" s="87"/>
      <c r="G2263" s="87"/>
      <c r="H2263" s="87"/>
      <c r="I2263" s="87"/>
      <c r="J2263" s="87"/>
      <c r="K2263" s="87"/>
      <c r="L2263" s="87"/>
      <c r="M2263" s="87"/>
      <c r="N2263" s="87"/>
      <c r="O2263" s="87"/>
      <c r="P2263" s="87"/>
      <c r="Q2263" s="87"/>
      <c r="R2263" s="87"/>
      <c r="S2263" s="87"/>
      <c r="T2263" s="87"/>
      <c r="U2263" s="87"/>
      <c r="V2263" s="87"/>
      <c r="W2263" s="87"/>
      <c r="X2263" s="87"/>
      <c r="Y2263" s="87"/>
      <c r="Z2263" s="87"/>
      <c r="AA2263" s="87"/>
      <c r="AB2263" s="87"/>
      <c r="AC2263" s="87"/>
      <c r="AD2263" s="87"/>
      <c r="AE2263" s="87"/>
      <c r="AF2263" s="87"/>
      <c r="AG2263" s="87"/>
      <c r="AH2263" s="87"/>
      <c r="AI2263" s="87"/>
      <c r="AJ2263" s="87"/>
      <c r="AK2263" s="87"/>
      <c r="AL2263" s="87"/>
      <c r="AM2263" s="87"/>
      <c r="AN2263" s="87"/>
      <c r="AO2263" s="87"/>
      <c r="AP2263" s="87"/>
      <c r="AQ2263" s="87"/>
      <c r="AR2263" s="87"/>
      <c r="AS2263" s="87"/>
      <c r="AT2263" s="87"/>
      <c r="AU2263" s="87"/>
      <c r="AV2263" s="87"/>
      <c r="AW2263" s="87"/>
      <c r="AX2263" s="87"/>
      <c r="AY2263" s="87"/>
      <c r="AZ2263" s="87"/>
      <c r="BA2263" s="87"/>
      <c r="BB2263" s="87"/>
      <c r="BC2263" s="87"/>
      <c r="BD2263" s="87"/>
      <c r="BE2263" s="87"/>
      <c r="BF2263" s="87"/>
      <c r="BG2263" s="87"/>
      <c r="BH2263" s="87"/>
      <c r="BI2263" s="87"/>
      <c r="BJ2263" s="87"/>
      <c r="BK2263" s="87"/>
      <c r="BL2263" s="87"/>
      <c r="BM2263" s="87"/>
      <c r="BN2263" s="87"/>
      <c r="BO2263" s="87"/>
      <c r="BP2263" s="87"/>
      <c r="BQ2263" s="87"/>
      <c r="BR2263" s="87"/>
      <c r="BS2263" s="63"/>
    </row>
    <row r="2264" spans="4:71" s="64" customFormat="1" ht="9.75" customHeight="1" x14ac:dyDescent="0.3">
      <c r="D2264" s="87"/>
      <c r="E2264" s="87"/>
      <c r="F2264" s="87"/>
      <c r="G2264" s="87"/>
      <c r="H2264" s="87"/>
      <c r="I2264" s="87"/>
      <c r="J2264" s="87"/>
      <c r="K2264" s="87"/>
      <c r="L2264" s="87"/>
      <c r="M2264" s="87"/>
      <c r="N2264" s="87"/>
      <c r="O2264" s="87"/>
      <c r="P2264" s="87"/>
      <c r="Q2264" s="87"/>
      <c r="R2264" s="87"/>
      <c r="S2264" s="87"/>
      <c r="T2264" s="87"/>
      <c r="U2264" s="87"/>
      <c r="V2264" s="87"/>
      <c r="W2264" s="87"/>
      <c r="X2264" s="87"/>
      <c r="Y2264" s="87"/>
      <c r="Z2264" s="87"/>
      <c r="AA2264" s="87"/>
      <c r="AB2264" s="87"/>
      <c r="AC2264" s="87"/>
      <c r="AD2264" s="87"/>
      <c r="AE2264" s="87"/>
      <c r="AF2264" s="87"/>
      <c r="AG2264" s="87"/>
      <c r="AH2264" s="87"/>
      <c r="AI2264" s="87"/>
      <c r="AJ2264" s="87"/>
      <c r="AK2264" s="87"/>
      <c r="AL2264" s="87"/>
      <c r="AM2264" s="87"/>
      <c r="AN2264" s="87"/>
      <c r="AO2264" s="87"/>
      <c r="AP2264" s="87"/>
      <c r="AQ2264" s="87"/>
      <c r="AR2264" s="87"/>
      <c r="AS2264" s="87"/>
      <c r="AT2264" s="87"/>
      <c r="AU2264" s="87"/>
      <c r="AV2264" s="87"/>
      <c r="AW2264" s="87"/>
      <c r="AX2264" s="87"/>
      <c r="AY2264" s="87"/>
      <c r="AZ2264" s="87"/>
      <c r="BA2264" s="87"/>
      <c r="BB2264" s="87"/>
      <c r="BC2264" s="87"/>
      <c r="BD2264" s="87"/>
      <c r="BE2264" s="87"/>
      <c r="BF2264" s="87"/>
      <c r="BG2264" s="87"/>
      <c r="BH2264" s="87"/>
      <c r="BI2264" s="87"/>
      <c r="BJ2264" s="87"/>
      <c r="BK2264" s="87"/>
      <c r="BL2264" s="87"/>
      <c r="BM2264" s="87"/>
      <c r="BN2264" s="87"/>
      <c r="BO2264" s="87"/>
      <c r="BP2264" s="87"/>
      <c r="BQ2264" s="87"/>
      <c r="BR2264" s="87"/>
      <c r="BS2264" s="63"/>
    </row>
    <row r="2265" spans="4:71" s="64" customFormat="1" ht="9.75" customHeight="1" x14ac:dyDescent="0.3">
      <c r="D2265" s="87"/>
      <c r="E2265" s="87"/>
      <c r="F2265" s="87"/>
      <c r="G2265" s="87"/>
      <c r="H2265" s="87"/>
      <c r="I2265" s="87"/>
      <c r="J2265" s="87"/>
      <c r="K2265" s="87"/>
      <c r="L2265" s="87"/>
      <c r="M2265" s="87"/>
      <c r="N2265" s="87"/>
      <c r="O2265" s="87"/>
      <c r="P2265" s="87"/>
      <c r="Q2265" s="87"/>
      <c r="R2265" s="87"/>
      <c r="S2265" s="87"/>
      <c r="T2265" s="87"/>
      <c r="U2265" s="87"/>
      <c r="V2265" s="87"/>
      <c r="W2265" s="87"/>
      <c r="X2265" s="87"/>
      <c r="Y2265" s="87"/>
      <c r="Z2265" s="87"/>
      <c r="AA2265" s="87"/>
      <c r="AB2265" s="87"/>
      <c r="AC2265" s="87"/>
      <c r="AD2265" s="87"/>
      <c r="AE2265" s="87"/>
      <c r="AF2265" s="87"/>
      <c r="AG2265" s="87"/>
      <c r="AH2265" s="87"/>
      <c r="AI2265" s="87"/>
      <c r="AJ2265" s="87"/>
      <c r="AK2265" s="87"/>
      <c r="AL2265" s="87"/>
      <c r="AM2265" s="87"/>
      <c r="AN2265" s="87"/>
      <c r="AO2265" s="87"/>
      <c r="AP2265" s="87"/>
      <c r="AQ2265" s="87"/>
      <c r="AR2265" s="87"/>
      <c r="AS2265" s="87"/>
      <c r="AT2265" s="87"/>
      <c r="AU2265" s="87"/>
      <c r="AV2265" s="87"/>
      <c r="AW2265" s="87"/>
      <c r="AX2265" s="87"/>
      <c r="AY2265" s="87"/>
      <c r="AZ2265" s="87"/>
      <c r="BA2265" s="87"/>
      <c r="BB2265" s="87"/>
      <c r="BC2265" s="87"/>
      <c r="BD2265" s="87"/>
      <c r="BE2265" s="87"/>
      <c r="BF2265" s="87"/>
      <c r="BG2265" s="87"/>
      <c r="BH2265" s="87"/>
      <c r="BI2265" s="87"/>
      <c r="BJ2265" s="87"/>
      <c r="BK2265" s="87"/>
      <c r="BL2265" s="87"/>
      <c r="BM2265" s="87"/>
      <c r="BN2265" s="87"/>
      <c r="BO2265" s="87"/>
      <c r="BP2265" s="87"/>
      <c r="BQ2265" s="87"/>
      <c r="BR2265" s="87"/>
      <c r="BS2265" s="63"/>
    </row>
    <row r="2266" spans="4:71" s="64" customFormat="1" ht="9.75" customHeight="1" x14ac:dyDescent="0.3">
      <c r="D2266" s="87"/>
      <c r="E2266" s="87"/>
      <c r="F2266" s="87"/>
      <c r="G2266" s="87"/>
      <c r="H2266" s="87"/>
      <c r="I2266" s="87"/>
      <c r="J2266" s="87"/>
      <c r="K2266" s="87"/>
      <c r="L2266" s="87"/>
      <c r="M2266" s="87"/>
      <c r="N2266" s="87"/>
      <c r="O2266" s="87"/>
      <c r="P2266" s="87"/>
      <c r="Q2266" s="87"/>
      <c r="R2266" s="87"/>
      <c r="S2266" s="87"/>
      <c r="T2266" s="87"/>
      <c r="U2266" s="87"/>
      <c r="V2266" s="87"/>
      <c r="W2266" s="87"/>
      <c r="X2266" s="87"/>
      <c r="Y2266" s="87"/>
      <c r="Z2266" s="87"/>
      <c r="AA2266" s="87"/>
      <c r="AB2266" s="87"/>
      <c r="AC2266" s="87"/>
      <c r="AD2266" s="87"/>
      <c r="AE2266" s="87"/>
      <c r="AF2266" s="87"/>
      <c r="AG2266" s="87"/>
      <c r="AH2266" s="87"/>
      <c r="AI2266" s="87"/>
      <c r="AJ2266" s="87"/>
      <c r="AK2266" s="87"/>
      <c r="AL2266" s="87"/>
      <c r="AM2266" s="87"/>
      <c r="AN2266" s="87"/>
      <c r="AO2266" s="87"/>
      <c r="AP2266" s="87"/>
      <c r="AQ2266" s="87"/>
      <c r="AR2266" s="87"/>
      <c r="AS2266" s="87"/>
      <c r="AT2266" s="87"/>
      <c r="AU2266" s="87"/>
      <c r="AV2266" s="87"/>
      <c r="AW2266" s="87"/>
      <c r="AX2266" s="87"/>
      <c r="AY2266" s="87"/>
      <c r="AZ2266" s="87"/>
      <c r="BA2266" s="87"/>
      <c r="BB2266" s="87"/>
      <c r="BC2266" s="87"/>
      <c r="BD2266" s="87"/>
      <c r="BE2266" s="87"/>
      <c r="BF2266" s="87"/>
      <c r="BG2266" s="87"/>
      <c r="BH2266" s="87"/>
      <c r="BI2266" s="87"/>
      <c r="BJ2266" s="87"/>
      <c r="BK2266" s="87"/>
      <c r="BL2266" s="87"/>
      <c r="BM2266" s="87"/>
      <c r="BN2266" s="87"/>
      <c r="BO2266" s="87"/>
      <c r="BP2266" s="87"/>
      <c r="BQ2266" s="87"/>
      <c r="BR2266" s="87"/>
      <c r="BS2266" s="63"/>
    </row>
    <row r="2267" spans="4:71" s="64" customFormat="1" ht="9.75" customHeight="1" x14ac:dyDescent="0.3">
      <c r="D2267" s="87"/>
      <c r="E2267" s="87"/>
      <c r="F2267" s="87"/>
      <c r="G2267" s="87"/>
      <c r="H2267" s="87"/>
      <c r="I2267" s="87"/>
      <c r="J2267" s="87"/>
      <c r="K2267" s="87"/>
      <c r="L2267" s="87"/>
      <c r="M2267" s="87"/>
      <c r="N2267" s="87"/>
      <c r="O2267" s="87"/>
      <c r="P2267" s="87"/>
      <c r="Q2267" s="87"/>
      <c r="R2267" s="87"/>
      <c r="S2267" s="87"/>
      <c r="T2267" s="87"/>
      <c r="U2267" s="87"/>
      <c r="V2267" s="87"/>
      <c r="W2267" s="87"/>
      <c r="X2267" s="87"/>
      <c r="Y2267" s="87"/>
      <c r="Z2267" s="87"/>
      <c r="AA2267" s="87"/>
      <c r="AB2267" s="87"/>
      <c r="AC2267" s="87"/>
      <c r="AD2267" s="87"/>
      <c r="AE2267" s="87"/>
      <c r="AF2267" s="87"/>
      <c r="AG2267" s="87"/>
      <c r="AH2267" s="87"/>
      <c r="AI2267" s="87"/>
      <c r="AJ2267" s="87"/>
      <c r="AK2267" s="87"/>
      <c r="AL2267" s="87"/>
      <c r="AM2267" s="87"/>
      <c r="AN2267" s="87"/>
      <c r="AO2267" s="87"/>
      <c r="AP2267" s="87"/>
      <c r="AQ2267" s="87"/>
      <c r="AR2267" s="87"/>
      <c r="AS2267" s="87"/>
      <c r="AT2267" s="87"/>
      <c r="AU2267" s="87"/>
      <c r="AV2267" s="87"/>
      <c r="AW2267" s="87"/>
      <c r="AX2267" s="87"/>
      <c r="AY2267" s="87"/>
      <c r="AZ2267" s="87"/>
      <c r="BA2267" s="87"/>
      <c r="BB2267" s="87"/>
      <c r="BC2267" s="87"/>
      <c r="BD2267" s="87"/>
      <c r="BE2267" s="87"/>
      <c r="BF2267" s="87"/>
      <c r="BG2267" s="87"/>
      <c r="BH2267" s="87"/>
      <c r="BI2267" s="87"/>
      <c r="BJ2267" s="87"/>
      <c r="BK2267" s="87"/>
      <c r="BL2267" s="87"/>
      <c r="BM2267" s="87"/>
      <c r="BN2267" s="87"/>
      <c r="BO2267" s="87"/>
      <c r="BP2267" s="87"/>
      <c r="BQ2267" s="87"/>
      <c r="BR2267" s="87"/>
      <c r="BS2267" s="63"/>
    </row>
    <row r="2268" spans="4:71" s="64" customFormat="1" ht="9.75" customHeight="1" x14ac:dyDescent="0.3">
      <c r="D2268" s="87"/>
      <c r="E2268" s="87"/>
      <c r="F2268" s="87"/>
      <c r="G2268" s="87"/>
      <c r="H2268" s="87"/>
      <c r="I2268" s="87"/>
      <c r="J2268" s="87"/>
      <c r="K2268" s="87"/>
      <c r="L2268" s="87"/>
      <c r="M2268" s="87"/>
      <c r="N2268" s="87"/>
      <c r="O2268" s="87"/>
      <c r="P2268" s="87"/>
      <c r="Q2268" s="87"/>
      <c r="R2268" s="87"/>
      <c r="S2268" s="87"/>
      <c r="T2268" s="87"/>
      <c r="U2268" s="87"/>
      <c r="V2268" s="87"/>
      <c r="W2268" s="87"/>
      <c r="X2268" s="87"/>
      <c r="Y2268" s="87"/>
      <c r="Z2268" s="87"/>
      <c r="AA2268" s="87"/>
      <c r="AB2268" s="87"/>
      <c r="AC2268" s="87"/>
      <c r="AD2268" s="87"/>
      <c r="AE2268" s="87"/>
      <c r="AF2268" s="87"/>
      <c r="AG2268" s="87"/>
      <c r="AH2268" s="87"/>
      <c r="AI2268" s="87"/>
      <c r="AJ2268" s="87"/>
      <c r="AK2268" s="87"/>
      <c r="AL2268" s="87"/>
      <c r="AM2268" s="87"/>
      <c r="AN2268" s="87"/>
      <c r="AO2268" s="87"/>
      <c r="AP2268" s="87"/>
      <c r="AQ2268" s="87"/>
      <c r="AR2268" s="87"/>
      <c r="AS2268" s="87"/>
      <c r="AT2268" s="87"/>
      <c r="AU2268" s="87"/>
      <c r="AV2268" s="87"/>
      <c r="AW2268" s="87"/>
      <c r="AX2268" s="87"/>
      <c r="AY2268" s="87"/>
      <c r="AZ2268" s="87"/>
      <c r="BA2268" s="87"/>
      <c r="BB2268" s="87"/>
      <c r="BC2268" s="87"/>
      <c r="BD2268" s="87"/>
      <c r="BE2268" s="87"/>
      <c r="BF2268" s="87"/>
      <c r="BG2268" s="87"/>
      <c r="BH2268" s="87"/>
      <c r="BI2268" s="87"/>
      <c r="BJ2268" s="87"/>
      <c r="BK2268" s="87"/>
      <c r="BL2268" s="87"/>
      <c r="BM2268" s="87"/>
      <c r="BN2268" s="87"/>
      <c r="BO2268" s="87"/>
      <c r="BP2268" s="87"/>
      <c r="BQ2268" s="87"/>
      <c r="BR2268" s="87"/>
      <c r="BS2268" s="63"/>
    </row>
    <row r="2269" spans="4:71" s="64" customFormat="1" ht="9.75" customHeight="1" x14ac:dyDescent="0.3">
      <c r="D2269" s="87"/>
      <c r="E2269" s="87"/>
      <c r="F2269" s="87"/>
      <c r="G2269" s="87"/>
      <c r="H2269" s="87"/>
      <c r="I2269" s="87"/>
      <c r="J2269" s="87"/>
      <c r="K2269" s="87"/>
      <c r="L2269" s="87"/>
      <c r="M2269" s="87"/>
      <c r="N2269" s="87"/>
      <c r="O2269" s="87"/>
      <c r="P2269" s="87"/>
      <c r="Q2269" s="87"/>
      <c r="R2269" s="87"/>
      <c r="S2269" s="87"/>
      <c r="T2269" s="87"/>
      <c r="U2269" s="87"/>
      <c r="V2269" s="87"/>
      <c r="W2269" s="87"/>
      <c r="X2269" s="87"/>
      <c r="Y2269" s="87"/>
      <c r="Z2269" s="87"/>
      <c r="AA2269" s="87"/>
      <c r="AB2269" s="87"/>
      <c r="AC2269" s="87"/>
      <c r="AD2269" s="87"/>
      <c r="AE2269" s="87"/>
      <c r="AF2269" s="87"/>
      <c r="AG2269" s="87"/>
      <c r="AH2269" s="87"/>
      <c r="AI2269" s="87"/>
      <c r="AJ2269" s="87"/>
      <c r="AK2269" s="87"/>
      <c r="AL2269" s="87"/>
      <c r="AM2269" s="87"/>
      <c r="AN2269" s="87"/>
      <c r="AO2269" s="87"/>
      <c r="AP2269" s="87"/>
      <c r="AQ2269" s="87"/>
      <c r="AR2269" s="87"/>
      <c r="AS2269" s="87"/>
      <c r="AT2269" s="87"/>
      <c r="AU2269" s="87"/>
      <c r="AV2269" s="87"/>
      <c r="AW2269" s="87"/>
      <c r="AX2269" s="87"/>
      <c r="AY2269" s="87"/>
      <c r="AZ2269" s="87"/>
      <c r="BA2269" s="87"/>
      <c r="BB2269" s="87"/>
      <c r="BC2269" s="87"/>
      <c r="BD2269" s="87"/>
      <c r="BE2269" s="87"/>
      <c r="BF2269" s="87"/>
      <c r="BG2269" s="87"/>
      <c r="BH2269" s="87"/>
      <c r="BI2269" s="87"/>
      <c r="BJ2269" s="87"/>
      <c r="BK2269" s="87"/>
      <c r="BL2269" s="87"/>
      <c r="BM2269" s="87"/>
      <c r="BN2269" s="87"/>
      <c r="BO2269" s="87"/>
      <c r="BP2269" s="87"/>
      <c r="BQ2269" s="87"/>
      <c r="BR2269" s="87"/>
      <c r="BS2269" s="63"/>
    </row>
    <row r="2270" spans="4:71" s="64" customFormat="1" ht="9.75" customHeight="1" x14ac:dyDescent="0.3">
      <c r="D2270" s="87"/>
      <c r="E2270" s="87"/>
      <c r="F2270" s="87"/>
      <c r="G2270" s="87"/>
      <c r="H2270" s="87"/>
      <c r="I2270" s="87"/>
      <c r="J2270" s="87"/>
      <c r="K2270" s="87"/>
      <c r="L2270" s="87"/>
      <c r="M2270" s="87"/>
      <c r="N2270" s="87"/>
      <c r="O2270" s="87"/>
      <c r="P2270" s="87"/>
      <c r="Q2270" s="87"/>
      <c r="R2270" s="87"/>
      <c r="S2270" s="87"/>
      <c r="T2270" s="87"/>
      <c r="U2270" s="87"/>
      <c r="V2270" s="87"/>
      <c r="W2270" s="87"/>
      <c r="X2270" s="87"/>
      <c r="Y2270" s="87"/>
      <c r="Z2270" s="87"/>
      <c r="AA2270" s="87"/>
      <c r="AB2270" s="87"/>
      <c r="AC2270" s="87"/>
      <c r="AD2270" s="87"/>
      <c r="AE2270" s="87"/>
      <c r="AF2270" s="87"/>
      <c r="AG2270" s="87"/>
      <c r="AH2270" s="87"/>
      <c r="AI2270" s="87"/>
      <c r="AJ2270" s="87"/>
      <c r="AK2270" s="87"/>
      <c r="AL2270" s="87"/>
      <c r="AM2270" s="87"/>
      <c r="AN2270" s="87"/>
      <c r="AO2270" s="87"/>
      <c r="AP2270" s="87"/>
      <c r="AQ2270" s="87"/>
      <c r="AR2270" s="87"/>
      <c r="AS2270" s="87"/>
      <c r="AT2270" s="87"/>
      <c r="AU2270" s="87"/>
      <c r="AV2270" s="87"/>
      <c r="AW2270" s="87"/>
      <c r="AX2270" s="87"/>
      <c r="AY2270" s="87"/>
      <c r="AZ2270" s="87"/>
      <c r="BA2270" s="87"/>
      <c r="BB2270" s="87"/>
      <c r="BC2270" s="87"/>
      <c r="BD2270" s="87"/>
      <c r="BE2270" s="87"/>
      <c r="BF2270" s="87"/>
      <c r="BG2270" s="87"/>
      <c r="BH2270" s="87"/>
      <c r="BI2270" s="87"/>
      <c r="BJ2270" s="87"/>
      <c r="BK2270" s="87"/>
      <c r="BL2270" s="87"/>
      <c r="BM2270" s="87"/>
      <c r="BN2270" s="87"/>
      <c r="BO2270" s="87"/>
      <c r="BP2270" s="87"/>
      <c r="BQ2270" s="87"/>
      <c r="BR2270" s="87"/>
      <c r="BS2270" s="63"/>
    </row>
    <row r="2271" spans="4:71" s="64" customFormat="1" ht="9.75" customHeight="1" x14ac:dyDescent="0.3">
      <c r="D2271" s="87"/>
      <c r="E2271" s="87"/>
      <c r="F2271" s="87"/>
      <c r="G2271" s="87"/>
      <c r="H2271" s="87"/>
      <c r="I2271" s="87"/>
      <c r="J2271" s="87"/>
      <c r="K2271" s="87"/>
      <c r="L2271" s="87"/>
      <c r="M2271" s="87"/>
      <c r="N2271" s="87"/>
      <c r="O2271" s="87"/>
      <c r="P2271" s="87"/>
      <c r="Q2271" s="87"/>
      <c r="R2271" s="87"/>
      <c r="S2271" s="87"/>
      <c r="T2271" s="87"/>
      <c r="U2271" s="87"/>
      <c r="V2271" s="87"/>
      <c r="W2271" s="87"/>
      <c r="X2271" s="87"/>
      <c r="Y2271" s="87"/>
      <c r="Z2271" s="87"/>
      <c r="AA2271" s="87"/>
      <c r="AB2271" s="87"/>
      <c r="AC2271" s="87"/>
      <c r="AD2271" s="87"/>
      <c r="AE2271" s="87"/>
      <c r="AF2271" s="87"/>
      <c r="AG2271" s="87"/>
      <c r="AH2271" s="87"/>
      <c r="AI2271" s="87"/>
      <c r="AJ2271" s="87"/>
      <c r="AK2271" s="87"/>
      <c r="AL2271" s="87"/>
      <c r="AM2271" s="87"/>
      <c r="AN2271" s="87"/>
      <c r="AO2271" s="87"/>
      <c r="AP2271" s="87"/>
      <c r="AQ2271" s="87"/>
      <c r="AR2271" s="87"/>
      <c r="AS2271" s="87"/>
      <c r="AT2271" s="87"/>
      <c r="AU2271" s="87"/>
      <c r="AV2271" s="87"/>
      <c r="AW2271" s="87"/>
      <c r="AX2271" s="87"/>
      <c r="AY2271" s="87"/>
      <c r="AZ2271" s="87"/>
      <c r="BA2271" s="87"/>
      <c r="BB2271" s="87"/>
      <c r="BC2271" s="87"/>
      <c r="BD2271" s="87"/>
      <c r="BE2271" s="87"/>
      <c r="BF2271" s="87"/>
      <c r="BG2271" s="87"/>
      <c r="BH2271" s="87"/>
      <c r="BI2271" s="87"/>
      <c r="BJ2271" s="87"/>
      <c r="BK2271" s="87"/>
      <c r="BL2271" s="87"/>
      <c r="BM2271" s="87"/>
      <c r="BN2271" s="87"/>
      <c r="BO2271" s="87"/>
      <c r="BP2271" s="87"/>
      <c r="BQ2271" s="87"/>
      <c r="BR2271" s="87"/>
      <c r="BS2271" s="63"/>
    </row>
    <row r="2272" spans="4:71" s="64" customFormat="1" ht="9.75" customHeight="1" x14ac:dyDescent="0.3">
      <c r="D2272" s="87"/>
      <c r="E2272" s="87"/>
      <c r="F2272" s="87"/>
      <c r="G2272" s="87"/>
      <c r="H2272" s="87"/>
      <c r="I2272" s="87"/>
      <c r="J2272" s="87"/>
      <c r="K2272" s="87"/>
      <c r="L2272" s="87"/>
      <c r="M2272" s="87"/>
      <c r="N2272" s="87"/>
      <c r="O2272" s="87"/>
      <c r="P2272" s="87"/>
      <c r="Q2272" s="87"/>
      <c r="R2272" s="87"/>
      <c r="S2272" s="87"/>
      <c r="T2272" s="87"/>
      <c r="U2272" s="87"/>
      <c r="V2272" s="87"/>
      <c r="W2272" s="87"/>
      <c r="X2272" s="87"/>
      <c r="Y2272" s="87"/>
      <c r="Z2272" s="87"/>
      <c r="AA2272" s="87"/>
      <c r="AB2272" s="87"/>
      <c r="AC2272" s="87"/>
      <c r="AD2272" s="87"/>
      <c r="AE2272" s="87"/>
      <c r="AF2272" s="87"/>
      <c r="AG2272" s="87"/>
      <c r="AH2272" s="87"/>
      <c r="AI2272" s="87"/>
      <c r="AJ2272" s="87"/>
      <c r="AK2272" s="87"/>
      <c r="AL2272" s="87"/>
      <c r="AM2272" s="87"/>
      <c r="AN2272" s="87"/>
      <c r="AO2272" s="87"/>
      <c r="AP2272" s="87"/>
      <c r="AQ2272" s="87"/>
      <c r="AR2272" s="87"/>
      <c r="AS2272" s="87"/>
      <c r="AT2272" s="87"/>
      <c r="AU2272" s="87"/>
      <c r="AV2272" s="87"/>
      <c r="AW2272" s="87"/>
      <c r="AX2272" s="87"/>
      <c r="AY2272" s="87"/>
      <c r="AZ2272" s="87"/>
      <c r="BA2272" s="87"/>
      <c r="BB2272" s="87"/>
      <c r="BC2272" s="87"/>
      <c r="BD2272" s="87"/>
      <c r="BE2272" s="87"/>
      <c r="BF2272" s="87"/>
      <c r="BG2272" s="87"/>
      <c r="BH2272" s="87"/>
      <c r="BI2272" s="87"/>
      <c r="BJ2272" s="87"/>
      <c r="BK2272" s="87"/>
      <c r="BL2272" s="87"/>
      <c r="BM2272" s="87"/>
      <c r="BN2272" s="87"/>
      <c r="BO2272" s="87"/>
      <c r="BP2272" s="87"/>
      <c r="BQ2272" s="87"/>
      <c r="BR2272" s="87"/>
      <c r="BS2272" s="63"/>
    </row>
    <row r="2273" spans="4:71" s="64" customFormat="1" ht="9.75" customHeight="1" x14ac:dyDescent="0.3">
      <c r="D2273" s="87"/>
      <c r="E2273" s="87"/>
      <c r="F2273" s="87"/>
      <c r="G2273" s="87"/>
      <c r="H2273" s="87"/>
      <c r="I2273" s="87"/>
      <c r="J2273" s="87"/>
      <c r="K2273" s="87"/>
      <c r="L2273" s="87"/>
      <c r="M2273" s="87"/>
      <c r="N2273" s="87"/>
      <c r="O2273" s="87"/>
      <c r="P2273" s="87"/>
      <c r="Q2273" s="87"/>
      <c r="R2273" s="87"/>
      <c r="S2273" s="87"/>
      <c r="T2273" s="87"/>
      <c r="U2273" s="87"/>
      <c r="V2273" s="87"/>
      <c r="W2273" s="87"/>
      <c r="X2273" s="87"/>
      <c r="Y2273" s="87"/>
      <c r="Z2273" s="87"/>
      <c r="AA2273" s="87"/>
      <c r="AB2273" s="87"/>
      <c r="AC2273" s="87"/>
      <c r="AD2273" s="87"/>
      <c r="AE2273" s="87"/>
      <c r="AF2273" s="87"/>
      <c r="AG2273" s="87"/>
      <c r="AH2273" s="87"/>
      <c r="AI2273" s="87"/>
      <c r="AJ2273" s="87"/>
      <c r="AK2273" s="87"/>
      <c r="AL2273" s="87"/>
      <c r="AM2273" s="87"/>
      <c r="AN2273" s="87"/>
      <c r="AO2273" s="87"/>
      <c r="AP2273" s="87"/>
      <c r="AQ2273" s="87"/>
      <c r="AR2273" s="87"/>
      <c r="AS2273" s="87"/>
      <c r="AT2273" s="87"/>
      <c r="AU2273" s="87"/>
      <c r="AV2273" s="87"/>
      <c r="AW2273" s="87"/>
      <c r="AX2273" s="87"/>
      <c r="AY2273" s="87"/>
      <c r="AZ2273" s="87"/>
      <c r="BA2273" s="87"/>
      <c r="BB2273" s="87"/>
      <c r="BC2273" s="87"/>
      <c r="BD2273" s="87"/>
      <c r="BE2273" s="87"/>
      <c r="BF2273" s="87"/>
      <c r="BG2273" s="87"/>
      <c r="BH2273" s="87"/>
      <c r="BI2273" s="87"/>
      <c r="BJ2273" s="87"/>
      <c r="BK2273" s="87"/>
      <c r="BL2273" s="87"/>
      <c r="BM2273" s="87"/>
      <c r="BN2273" s="87"/>
      <c r="BO2273" s="87"/>
      <c r="BP2273" s="87"/>
      <c r="BQ2273" s="87"/>
      <c r="BR2273" s="87"/>
      <c r="BS2273" s="63"/>
    </row>
    <row r="2274" spans="4:71" s="64" customFormat="1" ht="9.75" customHeight="1" x14ac:dyDescent="0.3">
      <c r="D2274" s="87"/>
      <c r="E2274" s="87"/>
      <c r="F2274" s="87"/>
      <c r="G2274" s="87"/>
      <c r="H2274" s="87"/>
      <c r="I2274" s="87"/>
      <c r="J2274" s="87"/>
      <c r="K2274" s="87"/>
      <c r="L2274" s="87"/>
      <c r="M2274" s="87"/>
      <c r="N2274" s="87"/>
      <c r="O2274" s="87"/>
      <c r="P2274" s="87"/>
      <c r="Q2274" s="87"/>
      <c r="R2274" s="87"/>
      <c r="S2274" s="87"/>
      <c r="T2274" s="87"/>
      <c r="U2274" s="87"/>
      <c r="V2274" s="87"/>
      <c r="W2274" s="87"/>
      <c r="X2274" s="87"/>
      <c r="Y2274" s="87"/>
      <c r="Z2274" s="87"/>
      <c r="AA2274" s="87"/>
      <c r="AB2274" s="87"/>
      <c r="AC2274" s="87"/>
      <c r="AD2274" s="87"/>
      <c r="AE2274" s="87"/>
      <c r="AF2274" s="87"/>
      <c r="AG2274" s="87"/>
      <c r="AH2274" s="87"/>
      <c r="AI2274" s="87"/>
      <c r="AJ2274" s="87"/>
      <c r="AK2274" s="87"/>
      <c r="AL2274" s="87"/>
      <c r="AM2274" s="87"/>
      <c r="AN2274" s="87"/>
      <c r="AO2274" s="87"/>
      <c r="AP2274" s="87"/>
      <c r="AQ2274" s="87"/>
      <c r="AR2274" s="87"/>
      <c r="AS2274" s="87"/>
      <c r="AT2274" s="87"/>
      <c r="AU2274" s="87"/>
      <c r="AV2274" s="87"/>
      <c r="AW2274" s="87"/>
      <c r="AX2274" s="87"/>
      <c r="AY2274" s="87"/>
      <c r="AZ2274" s="87"/>
      <c r="BA2274" s="87"/>
      <c r="BB2274" s="87"/>
      <c r="BC2274" s="87"/>
      <c r="BD2274" s="87"/>
      <c r="BE2274" s="87"/>
      <c r="BF2274" s="87"/>
      <c r="BG2274" s="87"/>
      <c r="BH2274" s="87"/>
      <c r="BI2274" s="87"/>
      <c r="BJ2274" s="87"/>
      <c r="BK2274" s="87"/>
      <c r="BL2274" s="87"/>
      <c r="BM2274" s="87"/>
      <c r="BN2274" s="87"/>
      <c r="BO2274" s="87"/>
      <c r="BP2274" s="87"/>
      <c r="BQ2274" s="87"/>
      <c r="BR2274" s="87"/>
      <c r="BS2274" s="63"/>
    </row>
    <row r="2275" spans="4:71" s="64" customFormat="1" ht="9.75" customHeight="1" x14ac:dyDescent="0.3">
      <c r="D2275" s="87"/>
      <c r="E2275" s="87"/>
      <c r="F2275" s="87"/>
      <c r="G2275" s="87"/>
      <c r="H2275" s="87"/>
      <c r="I2275" s="87"/>
      <c r="J2275" s="87"/>
      <c r="K2275" s="87"/>
      <c r="L2275" s="87"/>
      <c r="M2275" s="87"/>
      <c r="N2275" s="87"/>
      <c r="O2275" s="87"/>
      <c r="P2275" s="87"/>
      <c r="Q2275" s="87"/>
      <c r="R2275" s="87"/>
      <c r="S2275" s="87"/>
      <c r="T2275" s="87"/>
      <c r="U2275" s="87"/>
      <c r="V2275" s="87"/>
      <c r="W2275" s="87"/>
      <c r="X2275" s="87"/>
      <c r="Y2275" s="87"/>
      <c r="Z2275" s="87"/>
      <c r="AA2275" s="87"/>
      <c r="AB2275" s="87"/>
      <c r="AC2275" s="87"/>
      <c r="AD2275" s="87"/>
      <c r="AE2275" s="87"/>
      <c r="AF2275" s="87"/>
      <c r="AG2275" s="87"/>
      <c r="AH2275" s="87"/>
      <c r="AI2275" s="87"/>
      <c r="AJ2275" s="87"/>
      <c r="AK2275" s="87"/>
      <c r="AL2275" s="87"/>
      <c r="AM2275" s="87"/>
      <c r="AN2275" s="87"/>
      <c r="AO2275" s="87"/>
      <c r="AP2275" s="87"/>
      <c r="AQ2275" s="87"/>
      <c r="AR2275" s="87"/>
      <c r="AS2275" s="87"/>
      <c r="AT2275" s="87"/>
      <c r="AU2275" s="87"/>
      <c r="AV2275" s="87"/>
      <c r="AW2275" s="87"/>
      <c r="AX2275" s="87"/>
      <c r="AY2275" s="87"/>
      <c r="AZ2275" s="87"/>
      <c r="BA2275" s="87"/>
      <c r="BB2275" s="87"/>
      <c r="BC2275" s="87"/>
      <c r="BD2275" s="87"/>
      <c r="BE2275" s="87"/>
      <c r="BF2275" s="87"/>
      <c r="BG2275" s="87"/>
      <c r="BH2275" s="87"/>
      <c r="BI2275" s="87"/>
      <c r="BJ2275" s="87"/>
      <c r="BK2275" s="87"/>
      <c r="BL2275" s="87"/>
      <c r="BM2275" s="87"/>
      <c r="BN2275" s="87"/>
      <c r="BO2275" s="87"/>
      <c r="BP2275" s="87"/>
      <c r="BQ2275" s="87"/>
      <c r="BR2275" s="87"/>
      <c r="BS2275" s="63"/>
    </row>
    <row r="2276" spans="4:71" s="64" customFormat="1" ht="9.75" customHeight="1" x14ac:dyDescent="0.3">
      <c r="D2276" s="87"/>
      <c r="E2276" s="87"/>
      <c r="F2276" s="87"/>
      <c r="G2276" s="87"/>
      <c r="H2276" s="87"/>
      <c r="I2276" s="87"/>
      <c r="J2276" s="87"/>
      <c r="K2276" s="87"/>
      <c r="L2276" s="87"/>
      <c r="M2276" s="87"/>
      <c r="N2276" s="87"/>
      <c r="O2276" s="87"/>
      <c r="P2276" s="87"/>
      <c r="Q2276" s="87"/>
      <c r="R2276" s="87"/>
      <c r="S2276" s="87"/>
      <c r="T2276" s="87"/>
      <c r="U2276" s="87"/>
      <c r="V2276" s="87"/>
      <c r="W2276" s="87"/>
      <c r="X2276" s="87"/>
      <c r="Y2276" s="87"/>
      <c r="Z2276" s="87"/>
      <c r="AA2276" s="87"/>
      <c r="AB2276" s="87"/>
      <c r="AC2276" s="87"/>
      <c r="AD2276" s="87"/>
      <c r="AE2276" s="87"/>
      <c r="AF2276" s="87"/>
      <c r="AG2276" s="87"/>
      <c r="AH2276" s="87"/>
      <c r="AI2276" s="87"/>
      <c r="AJ2276" s="87"/>
      <c r="AK2276" s="87"/>
      <c r="AL2276" s="87"/>
      <c r="AM2276" s="87"/>
      <c r="AN2276" s="87"/>
      <c r="AO2276" s="87"/>
      <c r="AP2276" s="87"/>
      <c r="AQ2276" s="87"/>
      <c r="AR2276" s="87"/>
      <c r="AS2276" s="87"/>
      <c r="AT2276" s="87"/>
      <c r="AU2276" s="87"/>
      <c r="AV2276" s="87"/>
      <c r="AW2276" s="87"/>
      <c r="AX2276" s="87"/>
      <c r="AY2276" s="87"/>
      <c r="AZ2276" s="87"/>
      <c r="BA2276" s="87"/>
      <c r="BB2276" s="87"/>
      <c r="BC2276" s="87"/>
      <c r="BD2276" s="87"/>
      <c r="BE2276" s="87"/>
      <c r="BF2276" s="87"/>
      <c r="BG2276" s="87"/>
      <c r="BH2276" s="87"/>
      <c r="BI2276" s="87"/>
      <c r="BJ2276" s="87"/>
      <c r="BK2276" s="87"/>
      <c r="BL2276" s="87"/>
      <c r="BM2276" s="87"/>
      <c r="BN2276" s="87"/>
      <c r="BO2276" s="87"/>
      <c r="BP2276" s="87"/>
      <c r="BQ2276" s="87"/>
      <c r="BR2276" s="87"/>
      <c r="BS2276" s="63"/>
    </row>
    <row r="2277" spans="4:71" s="64" customFormat="1" ht="9.75" customHeight="1" x14ac:dyDescent="0.3">
      <c r="D2277" s="87"/>
      <c r="E2277" s="87"/>
      <c r="F2277" s="87"/>
      <c r="G2277" s="87"/>
      <c r="H2277" s="87"/>
      <c r="I2277" s="87"/>
      <c r="J2277" s="87"/>
      <c r="K2277" s="87"/>
      <c r="L2277" s="87"/>
      <c r="M2277" s="87"/>
      <c r="N2277" s="87"/>
      <c r="O2277" s="87"/>
      <c r="P2277" s="87"/>
      <c r="Q2277" s="87"/>
      <c r="R2277" s="87"/>
      <c r="S2277" s="87"/>
      <c r="T2277" s="87"/>
      <c r="U2277" s="87"/>
      <c r="V2277" s="87"/>
      <c r="W2277" s="87"/>
      <c r="X2277" s="87"/>
      <c r="Y2277" s="87"/>
      <c r="Z2277" s="87"/>
      <c r="AA2277" s="87"/>
      <c r="AB2277" s="87"/>
      <c r="AC2277" s="87"/>
      <c r="AD2277" s="87"/>
      <c r="AE2277" s="87"/>
      <c r="AF2277" s="87"/>
      <c r="AG2277" s="87"/>
      <c r="AH2277" s="87"/>
      <c r="AI2277" s="87"/>
      <c r="AJ2277" s="87"/>
      <c r="AK2277" s="87"/>
      <c r="AL2277" s="87"/>
      <c r="AM2277" s="87"/>
      <c r="AN2277" s="87"/>
      <c r="AO2277" s="87"/>
      <c r="AP2277" s="87"/>
      <c r="AQ2277" s="87"/>
      <c r="AR2277" s="87"/>
      <c r="AS2277" s="87"/>
      <c r="AT2277" s="87"/>
      <c r="AU2277" s="87"/>
      <c r="AV2277" s="87"/>
      <c r="AW2277" s="87"/>
      <c r="AX2277" s="87"/>
      <c r="AY2277" s="87"/>
      <c r="AZ2277" s="87"/>
      <c r="BA2277" s="87"/>
      <c r="BB2277" s="87"/>
      <c r="BC2277" s="87"/>
      <c r="BD2277" s="87"/>
      <c r="BE2277" s="87"/>
      <c r="BF2277" s="87"/>
      <c r="BG2277" s="87"/>
      <c r="BH2277" s="87"/>
      <c r="BI2277" s="87"/>
      <c r="BJ2277" s="87"/>
      <c r="BK2277" s="87"/>
      <c r="BL2277" s="87"/>
      <c r="BM2277" s="87"/>
      <c r="BN2277" s="87"/>
      <c r="BO2277" s="87"/>
      <c r="BP2277" s="87"/>
      <c r="BQ2277" s="87"/>
      <c r="BR2277" s="87"/>
      <c r="BS2277" s="63"/>
    </row>
    <row r="2278" spans="4:71" s="64" customFormat="1" ht="9.75" customHeight="1" x14ac:dyDescent="0.3">
      <c r="D2278" s="87"/>
      <c r="E2278" s="87"/>
      <c r="F2278" s="87"/>
      <c r="G2278" s="87"/>
      <c r="H2278" s="87"/>
      <c r="I2278" s="87"/>
      <c r="J2278" s="87"/>
      <c r="K2278" s="87"/>
      <c r="L2278" s="87"/>
      <c r="M2278" s="87"/>
      <c r="N2278" s="87"/>
      <c r="O2278" s="87"/>
      <c r="P2278" s="87"/>
      <c r="Q2278" s="87"/>
      <c r="R2278" s="87"/>
      <c r="S2278" s="87"/>
      <c r="T2278" s="87"/>
      <c r="U2278" s="87"/>
      <c r="V2278" s="87"/>
      <c r="W2278" s="87"/>
      <c r="X2278" s="87"/>
      <c r="Y2278" s="87"/>
      <c r="Z2278" s="87"/>
      <c r="AA2278" s="87"/>
      <c r="AB2278" s="87"/>
      <c r="AC2278" s="87"/>
      <c r="AD2278" s="87"/>
      <c r="AE2278" s="87"/>
      <c r="AF2278" s="87"/>
      <c r="AG2278" s="87"/>
      <c r="AH2278" s="87"/>
      <c r="AI2278" s="87"/>
      <c r="AJ2278" s="87"/>
      <c r="AK2278" s="87"/>
      <c r="AL2278" s="87"/>
      <c r="AM2278" s="87"/>
      <c r="AN2278" s="87"/>
      <c r="AO2278" s="87"/>
      <c r="AP2278" s="87"/>
      <c r="AQ2278" s="87"/>
      <c r="AR2278" s="87"/>
      <c r="AS2278" s="87"/>
      <c r="AT2278" s="87"/>
      <c r="AU2278" s="87"/>
      <c r="AV2278" s="87"/>
      <c r="AW2278" s="87"/>
      <c r="AX2278" s="87"/>
      <c r="AY2278" s="87"/>
      <c r="AZ2278" s="87"/>
      <c r="BA2278" s="87"/>
      <c r="BB2278" s="87"/>
      <c r="BC2278" s="87"/>
      <c r="BD2278" s="87"/>
      <c r="BE2278" s="87"/>
      <c r="BF2278" s="87"/>
      <c r="BG2278" s="87"/>
      <c r="BH2278" s="87"/>
      <c r="BI2278" s="87"/>
      <c r="BJ2278" s="87"/>
      <c r="BK2278" s="87"/>
      <c r="BL2278" s="87"/>
      <c r="BM2278" s="87"/>
      <c r="BN2278" s="87"/>
      <c r="BO2278" s="87"/>
      <c r="BP2278" s="87"/>
      <c r="BQ2278" s="87"/>
      <c r="BR2278" s="87"/>
      <c r="BS2278" s="63"/>
    </row>
    <row r="2279" spans="4:71" s="64" customFormat="1" ht="9.75" customHeight="1" x14ac:dyDescent="0.3">
      <c r="D2279" s="87"/>
      <c r="E2279" s="87"/>
      <c r="F2279" s="87"/>
      <c r="G2279" s="87"/>
      <c r="H2279" s="87"/>
      <c r="I2279" s="87"/>
      <c r="J2279" s="87"/>
      <c r="K2279" s="87"/>
      <c r="L2279" s="87"/>
      <c r="M2279" s="87"/>
      <c r="N2279" s="87"/>
      <c r="O2279" s="87"/>
      <c r="P2279" s="87"/>
      <c r="Q2279" s="87"/>
      <c r="R2279" s="87"/>
      <c r="S2279" s="87"/>
      <c r="T2279" s="87"/>
      <c r="U2279" s="87"/>
      <c r="V2279" s="87"/>
      <c r="W2279" s="87"/>
      <c r="X2279" s="87"/>
      <c r="Y2279" s="87"/>
      <c r="Z2279" s="87"/>
      <c r="AA2279" s="87"/>
      <c r="AB2279" s="87"/>
      <c r="AC2279" s="87"/>
      <c r="AD2279" s="87"/>
      <c r="AE2279" s="87"/>
      <c r="AF2279" s="87"/>
      <c r="AG2279" s="87"/>
      <c r="AH2279" s="87"/>
      <c r="AI2279" s="87"/>
      <c r="AJ2279" s="87"/>
      <c r="AK2279" s="87"/>
      <c r="AL2279" s="87"/>
      <c r="AM2279" s="87"/>
      <c r="AN2279" s="87"/>
      <c r="AO2279" s="87"/>
      <c r="AP2279" s="87"/>
      <c r="AQ2279" s="87"/>
      <c r="AR2279" s="87"/>
      <c r="AS2279" s="87"/>
      <c r="AT2279" s="87"/>
      <c r="AU2279" s="87"/>
      <c r="AV2279" s="87"/>
      <c r="AW2279" s="87"/>
      <c r="AX2279" s="87"/>
      <c r="AY2279" s="87"/>
      <c r="AZ2279" s="87"/>
      <c r="BA2279" s="87"/>
      <c r="BB2279" s="87"/>
      <c r="BC2279" s="87"/>
      <c r="BD2279" s="87"/>
      <c r="BE2279" s="87"/>
      <c r="BF2279" s="87"/>
      <c r="BG2279" s="87"/>
      <c r="BH2279" s="87"/>
      <c r="BI2279" s="87"/>
      <c r="BJ2279" s="87"/>
      <c r="BK2279" s="87"/>
      <c r="BL2279" s="87"/>
      <c r="BM2279" s="87"/>
      <c r="BN2279" s="87"/>
      <c r="BO2279" s="87"/>
      <c r="BP2279" s="87"/>
      <c r="BQ2279" s="87"/>
      <c r="BR2279" s="87"/>
      <c r="BS2279" s="63"/>
    </row>
    <row r="2280" spans="4:71" s="64" customFormat="1" ht="9.75" customHeight="1" x14ac:dyDescent="0.3">
      <c r="D2280" s="87"/>
      <c r="E2280" s="87"/>
      <c r="F2280" s="87"/>
      <c r="G2280" s="87"/>
      <c r="H2280" s="87"/>
      <c r="I2280" s="87"/>
      <c r="J2280" s="87"/>
      <c r="K2280" s="87"/>
      <c r="L2280" s="87"/>
      <c r="M2280" s="87"/>
      <c r="N2280" s="87"/>
      <c r="O2280" s="87"/>
      <c r="P2280" s="87"/>
      <c r="Q2280" s="87"/>
      <c r="R2280" s="87"/>
      <c r="S2280" s="87"/>
      <c r="T2280" s="87"/>
      <c r="U2280" s="87"/>
      <c r="V2280" s="87"/>
      <c r="W2280" s="87"/>
      <c r="X2280" s="87"/>
      <c r="Y2280" s="87"/>
      <c r="Z2280" s="87"/>
      <c r="AA2280" s="87"/>
      <c r="AB2280" s="87"/>
      <c r="AC2280" s="87"/>
      <c r="AD2280" s="87"/>
      <c r="AE2280" s="87"/>
      <c r="AF2280" s="87"/>
      <c r="AG2280" s="87"/>
      <c r="AH2280" s="87"/>
      <c r="AI2280" s="87"/>
      <c r="AJ2280" s="87"/>
      <c r="AK2280" s="87"/>
      <c r="AL2280" s="87"/>
      <c r="AM2280" s="87"/>
      <c r="AN2280" s="87"/>
      <c r="AO2280" s="87"/>
      <c r="AP2280" s="87"/>
      <c r="AQ2280" s="87"/>
      <c r="AR2280" s="87"/>
      <c r="AS2280" s="87"/>
      <c r="AT2280" s="87"/>
      <c r="AU2280" s="87"/>
      <c r="AV2280" s="87"/>
      <c r="AW2280" s="87"/>
      <c r="AX2280" s="87"/>
      <c r="AY2280" s="87"/>
      <c r="AZ2280" s="87"/>
      <c r="BA2280" s="87"/>
      <c r="BB2280" s="87"/>
      <c r="BC2280" s="87"/>
      <c r="BD2280" s="87"/>
      <c r="BE2280" s="87"/>
      <c r="BF2280" s="87"/>
      <c r="BG2280" s="87"/>
      <c r="BH2280" s="87"/>
      <c r="BI2280" s="87"/>
      <c r="BJ2280" s="87"/>
      <c r="BK2280" s="87"/>
      <c r="BL2280" s="87"/>
      <c r="BM2280" s="87"/>
      <c r="BN2280" s="87"/>
      <c r="BO2280" s="87"/>
      <c r="BP2280" s="87"/>
      <c r="BQ2280" s="87"/>
      <c r="BR2280" s="87"/>
      <c r="BS2280" s="63"/>
    </row>
    <row r="2281" spans="4:71" s="64" customFormat="1" ht="9.75" customHeight="1" x14ac:dyDescent="0.3">
      <c r="D2281" s="87"/>
      <c r="E2281" s="87"/>
      <c r="F2281" s="87"/>
      <c r="G2281" s="87"/>
      <c r="H2281" s="87"/>
      <c r="I2281" s="87"/>
      <c r="J2281" s="87"/>
      <c r="K2281" s="87"/>
      <c r="L2281" s="87"/>
      <c r="M2281" s="87"/>
      <c r="N2281" s="87"/>
      <c r="O2281" s="87"/>
      <c r="P2281" s="87"/>
      <c r="Q2281" s="87"/>
      <c r="R2281" s="87"/>
      <c r="S2281" s="87"/>
      <c r="T2281" s="87"/>
      <c r="U2281" s="87"/>
      <c r="V2281" s="87"/>
      <c r="W2281" s="87"/>
      <c r="X2281" s="87"/>
      <c r="Y2281" s="87"/>
      <c r="Z2281" s="87"/>
      <c r="AA2281" s="87"/>
      <c r="AB2281" s="87"/>
      <c r="AC2281" s="87"/>
      <c r="AD2281" s="87"/>
      <c r="AE2281" s="87"/>
      <c r="AF2281" s="87"/>
      <c r="AG2281" s="87"/>
      <c r="AH2281" s="87"/>
      <c r="AI2281" s="87"/>
      <c r="AJ2281" s="87"/>
      <c r="AK2281" s="87"/>
      <c r="AL2281" s="87"/>
      <c r="AM2281" s="87"/>
      <c r="AN2281" s="87"/>
      <c r="AO2281" s="87"/>
      <c r="AP2281" s="87"/>
      <c r="AQ2281" s="87"/>
      <c r="AR2281" s="87"/>
      <c r="AS2281" s="87"/>
      <c r="AT2281" s="87"/>
      <c r="AU2281" s="87"/>
      <c r="AV2281" s="87"/>
      <c r="AW2281" s="87"/>
      <c r="AX2281" s="87"/>
      <c r="AY2281" s="87"/>
      <c r="AZ2281" s="87"/>
      <c r="BA2281" s="87"/>
      <c r="BB2281" s="87"/>
      <c r="BC2281" s="87"/>
      <c r="BD2281" s="87"/>
      <c r="BE2281" s="87"/>
      <c r="BF2281" s="87"/>
      <c r="BG2281" s="87"/>
      <c r="BH2281" s="87"/>
      <c r="BI2281" s="87"/>
      <c r="BJ2281" s="87"/>
      <c r="BK2281" s="87"/>
      <c r="BL2281" s="87"/>
      <c r="BM2281" s="87"/>
      <c r="BN2281" s="87"/>
      <c r="BO2281" s="87"/>
      <c r="BP2281" s="87"/>
      <c r="BQ2281" s="87"/>
      <c r="BR2281" s="87"/>
      <c r="BS2281" s="63"/>
    </row>
    <row r="2282" spans="4:71" s="64" customFormat="1" ht="9.75" customHeight="1" x14ac:dyDescent="0.3">
      <c r="D2282" s="87"/>
      <c r="E2282" s="87"/>
      <c r="F2282" s="87"/>
      <c r="G2282" s="87"/>
      <c r="H2282" s="87"/>
      <c r="I2282" s="87"/>
      <c r="J2282" s="87"/>
      <c r="K2282" s="87"/>
      <c r="L2282" s="87"/>
      <c r="M2282" s="87"/>
      <c r="N2282" s="87"/>
      <c r="O2282" s="87"/>
      <c r="P2282" s="87"/>
      <c r="Q2282" s="87"/>
      <c r="R2282" s="87"/>
      <c r="S2282" s="87"/>
      <c r="T2282" s="87"/>
      <c r="U2282" s="87"/>
      <c r="V2282" s="87"/>
      <c r="W2282" s="87"/>
      <c r="X2282" s="87"/>
      <c r="Y2282" s="87"/>
      <c r="Z2282" s="87"/>
      <c r="AA2282" s="87"/>
      <c r="AB2282" s="87"/>
      <c r="AC2282" s="87"/>
      <c r="AD2282" s="87"/>
      <c r="AE2282" s="87"/>
      <c r="AF2282" s="87"/>
      <c r="AG2282" s="87"/>
      <c r="AH2282" s="87"/>
      <c r="AI2282" s="87"/>
      <c r="AJ2282" s="87"/>
      <c r="AK2282" s="87"/>
      <c r="AL2282" s="87"/>
      <c r="AM2282" s="87"/>
      <c r="AN2282" s="87"/>
      <c r="AO2282" s="87"/>
      <c r="AP2282" s="87"/>
      <c r="AQ2282" s="87"/>
      <c r="AR2282" s="87"/>
      <c r="AS2282" s="87"/>
      <c r="AT2282" s="87"/>
      <c r="AU2282" s="87"/>
      <c r="AV2282" s="87"/>
      <c r="AW2282" s="87"/>
      <c r="AX2282" s="87"/>
      <c r="AY2282" s="87"/>
      <c r="AZ2282" s="87"/>
      <c r="BA2282" s="87"/>
      <c r="BB2282" s="87"/>
      <c r="BC2282" s="87"/>
      <c r="BD2282" s="87"/>
      <c r="BE2282" s="87"/>
      <c r="BF2282" s="87"/>
      <c r="BG2282" s="87"/>
      <c r="BH2282" s="87"/>
      <c r="BI2282" s="87"/>
      <c r="BJ2282" s="87"/>
      <c r="BK2282" s="87"/>
      <c r="BL2282" s="87"/>
      <c r="BM2282" s="87"/>
      <c r="BN2282" s="87"/>
      <c r="BO2282" s="87"/>
      <c r="BP2282" s="87"/>
      <c r="BQ2282" s="87"/>
      <c r="BR2282" s="87"/>
      <c r="BS2282" s="63"/>
    </row>
  </sheetData>
  <mergeCells count="8">
    <mergeCell ref="E233:Y233"/>
    <mergeCell ref="I236:K236"/>
    <mergeCell ref="E6:Y6"/>
    <mergeCell ref="I9:K9"/>
    <mergeCell ref="E81:Y81"/>
    <mergeCell ref="I84:K84"/>
    <mergeCell ref="E157:Y157"/>
    <mergeCell ref="I160:K160"/>
  </mergeCells>
  <printOptions gridLinesSet="0"/>
  <pageMargins left="3.75" right="0.25" top="0.5" bottom="0.3" header="0.5" footer="0.5"/>
  <pageSetup paperSize="17" pageOrder="overThenDown" orientation="landscape" r:id="rId1"/>
  <headerFooter alignWithMargins="0"/>
  <rowBreaks count="3" manualBreakCount="3">
    <brk id="75" max="68" man="1"/>
    <brk id="151" max="68" man="1"/>
    <brk id="227" max="68" man="1"/>
  </rowBreaks>
  <colBreaks count="1" manualBreakCount="1">
    <brk id="31" max="30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BD271-6CBA-43D6-9D51-AA152007CAA1}">
  <sheetPr transitionEvaluation="1" transitionEntry="1"/>
  <dimension ref="A1:W305"/>
  <sheetViews>
    <sheetView showGridLines="0" zoomScale="120" zoomScaleNormal="120" workbookViewId="0">
      <pane xSplit="3" ySplit="11" topLeftCell="D12"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5" style="64" customWidth="1"/>
    <col min="2" max="2" width="2.21875" style="64" customWidth="1"/>
    <col min="3" max="3" width="17.77734375" style="64" customWidth="1"/>
    <col min="4" max="4" width="1.44140625" style="64" customWidth="1"/>
    <col min="5" max="5" width="13.109375" style="64" customWidth="1"/>
    <col min="6" max="6" width="2.21875" style="64" customWidth="1"/>
    <col min="7" max="7" width="13.109375" style="64" customWidth="1"/>
    <col min="8" max="8" width="2.21875" style="64" customWidth="1"/>
    <col min="9" max="9" width="13.109375" style="64" customWidth="1"/>
    <col min="10" max="10" width="2.21875" style="64" customWidth="1"/>
    <col min="11" max="11" width="13.109375" style="64" customWidth="1"/>
    <col min="12" max="12" width="2.21875" style="64" customWidth="1"/>
    <col min="13" max="13" width="12.21875" style="64" customWidth="1"/>
    <col min="14" max="14" width="2.21875" style="64" customWidth="1"/>
    <col min="15" max="15" width="13.109375" style="64" customWidth="1"/>
    <col min="16" max="16" width="2.21875" style="64" customWidth="1"/>
    <col min="17" max="17" width="14.5546875" style="64" customWidth="1"/>
    <col min="18" max="18" width="1.88671875" style="64" customWidth="1"/>
    <col min="19" max="19" width="12.33203125" style="64" customWidth="1"/>
    <col min="20" max="20" width="1.44140625" style="64" customWidth="1"/>
    <col min="21" max="21" width="12.33203125" style="64" customWidth="1"/>
    <col min="22" max="22" width="1.44140625" style="64" customWidth="1"/>
    <col min="23" max="23" width="1.77734375" style="64" customWidth="1"/>
    <col min="24" max="256" width="11.5546875" style="64"/>
    <col min="257" max="257" width="5" style="64" customWidth="1"/>
    <col min="258" max="258" width="2.21875" style="64" customWidth="1"/>
    <col min="259" max="259" width="17.77734375" style="64" customWidth="1"/>
    <col min="260" max="260" width="1.44140625" style="64" customWidth="1"/>
    <col min="261" max="261" width="13.109375" style="64" customWidth="1"/>
    <col min="262" max="262" width="2.21875" style="64" customWidth="1"/>
    <col min="263" max="263" width="13.109375" style="64" customWidth="1"/>
    <col min="264" max="264" width="2.21875" style="64" customWidth="1"/>
    <col min="265" max="265" width="13.109375" style="64" customWidth="1"/>
    <col min="266" max="266" width="2.21875" style="64" customWidth="1"/>
    <col min="267" max="267" width="13.109375" style="64" customWidth="1"/>
    <col min="268" max="268" width="2.21875" style="64" customWidth="1"/>
    <col min="269" max="269" width="12.21875" style="64" customWidth="1"/>
    <col min="270" max="270" width="2.21875" style="64" customWidth="1"/>
    <col min="271" max="271" width="13.109375" style="64" customWidth="1"/>
    <col min="272" max="272" width="2.21875" style="64" customWidth="1"/>
    <col min="273" max="273" width="14.5546875" style="64" customWidth="1"/>
    <col min="274" max="274" width="1.88671875" style="64" customWidth="1"/>
    <col min="275" max="275" width="12.33203125" style="64" customWidth="1"/>
    <col min="276" max="276" width="1.44140625" style="64" customWidth="1"/>
    <col min="277" max="277" width="12.33203125" style="64" customWidth="1"/>
    <col min="278" max="278" width="1.44140625" style="64" customWidth="1"/>
    <col min="279" max="279" width="1.77734375" style="64" customWidth="1"/>
    <col min="280" max="512" width="11.5546875" style="64"/>
    <col min="513" max="513" width="5" style="64" customWidth="1"/>
    <col min="514" max="514" width="2.21875" style="64" customWidth="1"/>
    <col min="515" max="515" width="17.77734375" style="64" customWidth="1"/>
    <col min="516" max="516" width="1.44140625" style="64" customWidth="1"/>
    <col min="517" max="517" width="13.109375" style="64" customWidth="1"/>
    <col min="518" max="518" width="2.21875" style="64" customWidth="1"/>
    <col min="519" max="519" width="13.109375" style="64" customWidth="1"/>
    <col min="520" max="520" width="2.21875" style="64" customWidth="1"/>
    <col min="521" max="521" width="13.109375" style="64" customWidth="1"/>
    <col min="522" max="522" width="2.21875" style="64" customWidth="1"/>
    <col min="523" max="523" width="13.109375" style="64" customWidth="1"/>
    <col min="524" max="524" width="2.21875" style="64" customWidth="1"/>
    <col min="525" max="525" width="12.21875" style="64" customWidth="1"/>
    <col min="526" max="526" width="2.21875" style="64" customWidth="1"/>
    <col min="527" max="527" width="13.109375" style="64" customWidth="1"/>
    <col min="528" max="528" width="2.21875" style="64" customWidth="1"/>
    <col min="529" max="529" width="14.5546875" style="64" customWidth="1"/>
    <col min="530" max="530" width="1.88671875" style="64" customWidth="1"/>
    <col min="531" max="531" width="12.33203125" style="64" customWidth="1"/>
    <col min="532" max="532" width="1.44140625" style="64" customWidth="1"/>
    <col min="533" max="533" width="12.33203125" style="64" customWidth="1"/>
    <col min="534" max="534" width="1.44140625" style="64" customWidth="1"/>
    <col min="535" max="535" width="1.77734375" style="64" customWidth="1"/>
    <col min="536" max="768" width="11.5546875" style="64"/>
    <col min="769" max="769" width="5" style="64" customWidth="1"/>
    <col min="770" max="770" width="2.21875" style="64" customWidth="1"/>
    <col min="771" max="771" width="17.77734375" style="64" customWidth="1"/>
    <col min="772" max="772" width="1.44140625" style="64" customWidth="1"/>
    <col min="773" max="773" width="13.109375" style="64" customWidth="1"/>
    <col min="774" max="774" width="2.21875" style="64" customWidth="1"/>
    <col min="775" max="775" width="13.109375" style="64" customWidth="1"/>
    <col min="776" max="776" width="2.21875" style="64" customWidth="1"/>
    <col min="777" max="777" width="13.109375" style="64" customWidth="1"/>
    <col min="778" max="778" width="2.21875" style="64" customWidth="1"/>
    <col min="779" max="779" width="13.109375" style="64" customWidth="1"/>
    <col min="780" max="780" width="2.21875" style="64" customWidth="1"/>
    <col min="781" max="781" width="12.21875" style="64" customWidth="1"/>
    <col min="782" max="782" width="2.21875" style="64" customWidth="1"/>
    <col min="783" max="783" width="13.109375" style="64" customWidth="1"/>
    <col min="784" max="784" width="2.21875" style="64" customWidth="1"/>
    <col min="785" max="785" width="14.5546875" style="64" customWidth="1"/>
    <col min="786" max="786" width="1.88671875" style="64" customWidth="1"/>
    <col min="787" max="787" width="12.33203125" style="64" customWidth="1"/>
    <col min="788" max="788" width="1.44140625" style="64" customWidth="1"/>
    <col min="789" max="789" width="12.33203125" style="64" customWidth="1"/>
    <col min="790" max="790" width="1.44140625" style="64" customWidth="1"/>
    <col min="791" max="791" width="1.77734375" style="64" customWidth="1"/>
    <col min="792" max="1024" width="11.5546875" style="64"/>
    <col min="1025" max="1025" width="5" style="64" customWidth="1"/>
    <col min="1026" max="1026" width="2.21875" style="64" customWidth="1"/>
    <col min="1027" max="1027" width="17.77734375" style="64" customWidth="1"/>
    <col min="1028" max="1028" width="1.44140625" style="64" customWidth="1"/>
    <col min="1029" max="1029" width="13.109375" style="64" customWidth="1"/>
    <col min="1030" max="1030" width="2.21875" style="64" customWidth="1"/>
    <col min="1031" max="1031" width="13.109375" style="64" customWidth="1"/>
    <col min="1032" max="1032" width="2.21875" style="64" customWidth="1"/>
    <col min="1033" max="1033" width="13.109375" style="64" customWidth="1"/>
    <col min="1034" max="1034" width="2.21875" style="64" customWidth="1"/>
    <col min="1035" max="1035" width="13.109375" style="64" customWidth="1"/>
    <col min="1036" max="1036" width="2.21875" style="64" customWidth="1"/>
    <col min="1037" max="1037" width="12.21875" style="64" customWidth="1"/>
    <col min="1038" max="1038" width="2.21875" style="64" customWidth="1"/>
    <col min="1039" max="1039" width="13.109375" style="64" customWidth="1"/>
    <col min="1040" max="1040" width="2.21875" style="64" customWidth="1"/>
    <col min="1041" max="1041" width="14.5546875" style="64" customWidth="1"/>
    <col min="1042" max="1042" width="1.88671875" style="64" customWidth="1"/>
    <col min="1043" max="1043" width="12.33203125" style="64" customWidth="1"/>
    <col min="1044" max="1044" width="1.44140625" style="64" customWidth="1"/>
    <col min="1045" max="1045" width="12.33203125" style="64" customWidth="1"/>
    <col min="1046" max="1046" width="1.44140625" style="64" customWidth="1"/>
    <col min="1047" max="1047" width="1.77734375" style="64" customWidth="1"/>
    <col min="1048" max="1280" width="11.5546875" style="64"/>
    <col min="1281" max="1281" width="5" style="64" customWidth="1"/>
    <col min="1282" max="1282" width="2.21875" style="64" customWidth="1"/>
    <col min="1283" max="1283" width="17.77734375" style="64" customWidth="1"/>
    <col min="1284" max="1284" width="1.44140625" style="64" customWidth="1"/>
    <col min="1285" max="1285" width="13.109375" style="64" customWidth="1"/>
    <col min="1286" max="1286" width="2.21875" style="64" customWidth="1"/>
    <col min="1287" max="1287" width="13.109375" style="64" customWidth="1"/>
    <col min="1288" max="1288" width="2.21875" style="64" customWidth="1"/>
    <col min="1289" max="1289" width="13.109375" style="64" customWidth="1"/>
    <col min="1290" max="1290" width="2.21875" style="64" customWidth="1"/>
    <col min="1291" max="1291" width="13.109375" style="64" customWidth="1"/>
    <col min="1292" max="1292" width="2.21875" style="64" customWidth="1"/>
    <col min="1293" max="1293" width="12.21875" style="64" customWidth="1"/>
    <col min="1294" max="1294" width="2.21875" style="64" customWidth="1"/>
    <col min="1295" max="1295" width="13.109375" style="64" customWidth="1"/>
    <col min="1296" max="1296" width="2.21875" style="64" customWidth="1"/>
    <col min="1297" max="1297" width="14.5546875" style="64" customWidth="1"/>
    <col min="1298" max="1298" width="1.88671875" style="64" customWidth="1"/>
    <col min="1299" max="1299" width="12.33203125" style="64" customWidth="1"/>
    <col min="1300" max="1300" width="1.44140625" style="64" customWidth="1"/>
    <col min="1301" max="1301" width="12.33203125" style="64" customWidth="1"/>
    <col min="1302" max="1302" width="1.44140625" style="64" customWidth="1"/>
    <col min="1303" max="1303" width="1.77734375" style="64" customWidth="1"/>
    <col min="1304" max="1536" width="11.5546875" style="64"/>
    <col min="1537" max="1537" width="5" style="64" customWidth="1"/>
    <col min="1538" max="1538" width="2.21875" style="64" customWidth="1"/>
    <col min="1539" max="1539" width="17.77734375" style="64" customWidth="1"/>
    <col min="1540" max="1540" width="1.44140625" style="64" customWidth="1"/>
    <col min="1541" max="1541" width="13.109375" style="64" customWidth="1"/>
    <col min="1542" max="1542" width="2.21875" style="64" customWidth="1"/>
    <col min="1543" max="1543" width="13.109375" style="64" customWidth="1"/>
    <col min="1544" max="1544" width="2.21875" style="64" customWidth="1"/>
    <col min="1545" max="1545" width="13.109375" style="64" customWidth="1"/>
    <col min="1546" max="1546" width="2.21875" style="64" customWidth="1"/>
    <col min="1547" max="1547" width="13.109375" style="64" customWidth="1"/>
    <col min="1548" max="1548" width="2.21875" style="64" customWidth="1"/>
    <col min="1549" max="1549" width="12.21875" style="64" customWidth="1"/>
    <col min="1550" max="1550" width="2.21875" style="64" customWidth="1"/>
    <col min="1551" max="1551" width="13.109375" style="64" customWidth="1"/>
    <col min="1552" max="1552" width="2.21875" style="64" customWidth="1"/>
    <col min="1553" max="1553" width="14.5546875" style="64" customWidth="1"/>
    <col min="1554" max="1554" width="1.88671875" style="64" customWidth="1"/>
    <col min="1555" max="1555" width="12.33203125" style="64" customWidth="1"/>
    <col min="1556" max="1556" width="1.44140625" style="64" customWidth="1"/>
    <col min="1557" max="1557" width="12.33203125" style="64" customWidth="1"/>
    <col min="1558" max="1558" width="1.44140625" style="64" customWidth="1"/>
    <col min="1559" max="1559" width="1.77734375" style="64" customWidth="1"/>
    <col min="1560" max="1792" width="11.5546875" style="64"/>
    <col min="1793" max="1793" width="5" style="64" customWidth="1"/>
    <col min="1794" max="1794" width="2.21875" style="64" customWidth="1"/>
    <col min="1795" max="1795" width="17.77734375" style="64" customWidth="1"/>
    <col min="1796" max="1796" width="1.44140625" style="64" customWidth="1"/>
    <col min="1797" max="1797" width="13.109375" style="64" customWidth="1"/>
    <col min="1798" max="1798" width="2.21875" style="64" customWidth="1"/>
    <col min="1799" max="1799" width="13.109375" style="64" customWidth="1"/>
    <col min="1800" max="1800" width="2.21875" style="64" customWidth="1"/>
    <col min="1801" max="1801" width="13.109375" style="64" customWidth="1"/>
    <col min="1802" max="1802" width="2.21875" style="64" customWidth="1"/>
    <col min="1803" max="1803" width="13.109375" style="64" customWidth="1"/>
    <col min="1804" max="1804" width="2.21875" style="64" customWidth="1"/>
    <col min="1805" max="1805" width="12.21875" style="64" customWidth="1"/>
    <col min="1806" max="1806" width="2.21875" style="64" customWidth="1"/>
    <col min="1807" max="1807" width="13.109375" style="64" customWidth="1"/>
    <col min="1808" max="1808" width="2.21875" style="64" customWidth="1"/>
    <col min="1809" max="1809" width="14.5546875" style="64" customWidth="1"/>
    <col min="1810" max="1810" width="1.88671875" style="64" customWidth="1"/>
    <col min="1811" max="1811" width="12.33203125" style="64" customWidth="1"/>
    <col min="1812" max="1812" width="1.44140625" style="64" customWidth="1"/>
    <col min="1813" max="1813" width="12.33203125" style="64" customWidth="1"/>
    <col min="1814" max="1814" width="1.44140625" style="64" customWidth="1"/>
    <col min="1815" max="1815" width="1.77734375" style="64" customWidth="1"/>
    <col min="1816" max="2048" width="11.5546875" style="64"/>
    <col min="2049" max="2049" width="5" style="64" customWidth="1"/>
    <col min="2050" max="2050" width="2.21875" style="64" customWidth="1"/>
    <col min="2051" max="2051" width="17.77734375" style="64" customWidth="1"/>
    <col min="2052" max="2052" width="1.44140625" style="64" customWidth="1"/>
    <col min="2053" max="2053" width="13.109375" style="64" customWidth="1"/>
    <col min="2054" max="2054" width="2.21875" style="64" customWidth="1"/>
    <col min="2055" max="2055" width="13.109375" style="64" customWidth="1"/>
    <col min="2056" max="2056" width="2.21875" style="64" customWidth="1"/>
    <col min="2057" max="2057" width="13.109375" style="64" customWidth="1"/>
    <col min="2058" max="2058" width="2.21875" style="64" customWidth="1"/>
    <col min="2059" max="2059" width="13.109375" style="64" customWidth="1"/>
    <col min="2060" max="2060" width="2.21875" style="64" customWidth="1"/>
    <col min="2061" max="2061" width="12.21875" style="64" customWidth="1"/>
    <col min="2062" max="2062" width="2.21875" style="64" customWidth="1"/>
    <col min="2063" max="2063" width="13.109375" style="64" customWidth="1"/>
    <col min="2064" max="2064" width="2.21875" style="64" customWidth="1"/>
    <col min="2065" max="2065" width="14.5546875" style="64" customWidth="1"/>
    <col min="2066" max="2066" width="1.88671875" style="64" customWidth="1"/>
    <col min="2067" max="2067" width="12.33203125" style="64" customWidth="1"/>
    <col min="2068" max="2068" width="1.44140625" style="64" customWidth="1"/>
    <col min="2069" max="2069" width="12.33203125" style="64" customWidth="1"/>
    <col min="2070" max="2070" width="1.44140625" style="64" customWidth="1"/>
    <col min="2071" max="2071" width="1.77734375" style="64" customWidth="1"/>
    <col min="2072" max="2304" width="11.5546875" style="64"/>
    <col min="2305" max="2305" width="5" style="64" customWidth="1"/>
    <col min="2306" max="2306" width="2.21875" style="64" customWidth="1"/>
    <col min="2307" max="2307" width="17.77734375" style="64" customWidth="1"/>
    <col min="2308" max="2308" width="1.44140625" style="64" customWidth="1"/>
    <col min="2309" max="2309" width="13.109375" style="64" customWidth="1"/>
    <col min="2310" max="2310" width="2.21875" style="64" customWidth="1"/>
    <col min="2311" max="2311" width="13.109375" style="64" customWidth="1"/>
    <col min="2312" max="2312" width="2.21875" style="64" customWidth="1"/>
    <col min="2313" max="2313" width="13.109375" style="64" customWidth="1"/>
    <col min="2314" max="2314" width="2.21875" style="64" customWidth="1"/>
    <col min="2315" max="2315" width="13.109375" style="64" customWidth="1"/>
    <col min="2316" max="2316" width="2.21875" style="64" customWidth="1"/>
    <col min="2317" max="2317" width="12.21875" style="64" customWidth="1"/>
    <col min="2318" max="2318" width="2.21875" style="64" customWidth="1"/>
    <col min="2319" max="2319" width="13.109375" style="64" customWidth="1"/>
    <col min="2320" max="2320" width="2.21875" style="64" customWidth="1"/>
    <col min="2321" max="2321" width="14.5546875" style="64" customWidth="1"/>
    <col min="2322" max="2322" width="1.88671875" style="64" customWidth="1"/>
    <col min="2323" max="2323" width="12.33203125" style="64" customWidth="1"/>
    <col min="2324" max="2324" width="1.44140625" style="64" customWidth="1"/>
    <col min="2325" max="2325" width="12.33203125" style="64" customWidth="1"/>
    <col min="2326" max="2326" width="1.44140625" style="64" customWidth="1"/>
    <col min="2327" max="2327" width="1.77734375" style="64" customWidth="1"/>
    <col min="2328" max="2560" width="11.5546875" style="64"/>
    <col min="2561" max="2561" width="5" style="64" customWidth="1"/>
    <col min="2562" max="2562" width="2.21875" style="64" customWidth="1"/>
    <col min="2563" max="2563" width="17.77734375" style="64" customWidth="1"/>
    <col min="2564" max="2564" width="1.44140625" style="64" customWidth="1"/>
    <col min="2565" max="2565" width="13.109375" style="64" customWidth="1"/>
    <col min="2566" max="2566" width="2.21875" style="64" customWidth="1"/>
    <col min="2567" max="2567" width="13.109375" style="64" customWidth="1"/>
    <col min="2568" max="2568" width="2.21875" style="64" customWidth="1"/>
    <col min="2569" max="2569" width="13.109375" style="64" customWidth="1"/>
    <col min="2570" max="2570" width="2.21875" style="64" customWidth="1"/>
    <col min="2571" max="2571" width="13.109375" style="64" customWidth="1"/>
    <col min="2572" max="2572" width="2.21875" style="64" customWidth="1"/>
    <col min="2573" max="2573" width="12.21875" style="64" customWidth="1"/>
    <col min="2574" max="2574" width="2.21875" style="64" customWidth="1"/>
    <col min="2575" max="2575" width="13.109375" style="64" customWidth="1"/>
    <col min="2576" max="2576" width="2.21875" style="64" customWidth="1"/>
    <col min="2577" max="2577" width="14.5546875" style="64" customWidth="1"/>
    <col min="2578" max="2578" width="1.88671875" style="64" customWidth="1"/>
    <col min="2579" max="2579" width="12.33203125" style="64" customWidth="1"/>
    <col min="2580" max="2580" width="1.44140625" style="64" customWidth="1"/>
    <col min="2581" max="2581" width="12.33203125" style="64" customWidth="1"/>
    <col min="2582" max="2582" width="1.44140625" style="64" customWidth="1"/>
    <col min="2583" max="2583" width="1.77734375" style="64" customWidth="1"/>
    <col min="2584" max="2816" width="11.5546875" style="64"/>
    <col min="2817" max="2817" width="5" style="64" customWidth="1"/>
    <col min="2818" max="2818" width="2.21875" style="64" customWidth="1"/>
    <col min="2819" max="2819" width="17.77734375" style="64" customWidth="1"/>
    <col min="2820" max="2820" width="1.44140625" style="64" customWidth="1"/>
    <col min="2821" max="2821" width="13.109375" style="64" customWidth="1"/>
    <col min="2822" max="2822" width="2.21875" style="64" customWidth="1"/>
    <col min="2823" max="2823" width="13.109375" style="64" customWidth="1"/>
    <col min="2824" max="2824" width="2.21875" style="64" customWidth="1"/>
    <col min="2825" max="2825" width="13.109375" style="64" customWidth="1"/>
    <col min="2826" max="2826" width="2.21875" style="64" customWidth="1"/>
    <col min="2827" max="2827" width="13.109375" style="64" customWidth="1"/>
    <col min="2828" max="2828" width="2.21875" style="64" customWidth="1"/>
    <col min="2829" max="2829" width="12.21875" style="64" customWidth="1"/>
    <col min="2830" max="2830" width="2.21875" style="64" customWidth="1"/>
    <col min="2831" max="2831" width="13.109375" style="64" customWidth="1"/>
    <col min="2832" max="2832" width="2.21875" style="64" customWidth="1"/>
    <col min="2833" max="2833" width="14.5546875" style="64" customWidth="1"/>
    <col min="2834" max="2834" width="1.88671875" style="64" customWidth="1"/>
    <col min="2835" max="2835" width="12.33203125" style="64" customWidth="1"/>
    <col min="2836" max="2836" width="1.44140625" style="64" customWidth="1"/>
    <col min="2837" max="2837" width="12.33203125" style="64" customWidth="1"/>
    <col min="2838" max="2838" width="1.44140625" style="64" customWidth="1"/>
    <col min="2839" max="2839" width="1.77734375" style="64" customWidth="1"/>
    <col min="2840" max="3072" width="11.5546875" style="64"/>
    <col min="3073" max="3073" width="5" style="64" customWidth="1"/>
    <col min="3074" max="3074" width="2.21875" style="64" customWidth="1"/>
    <col min="3075" max="3075" width="17.77734375" style="64" customWidth="1"/>
    <col min="3076" max="3076" width="1.44140625" style="64" customWidth="1"/>
    <col min="3077" max="3077" width="13.109375" style="64" customWidth="1"/>
    <col min="3078" max="3078" width="2.21875" style="64" customWidth="1"/>
    <col min="3079" max="3079" width="13.109375" style="64" customWidth="1"/>
    <col min="3080" max="3080" width="2.21875" style="64" customWidth="1"/>
    <col min="3081" max="3081" width="13.109375" style="64" customWidth="1"/>
    <col min="3082" max="3082" width="2.21875" style="64" customWidth="1"/>
    <col min="3083" max="3083" width="13.109375" style="64" customWidth="1"/>
    <col min="3084" max="3084" width="2.21875" style="64" customWidth="1"/>
    <col min="3085" max="3085" width="12.21875" style="64" customWidth="1"/>
    <col min="3086" max="3086" width="2.21875" style="64" customWidth="1"/>
    <col min="3087" max="3087" width="13.109375" style="64" customWidth="1"/>
    <col min="3088" max="3088" width="2.21875" style="64" customWidth="1"/>
    <col min="3089" max="3089" width="14.5546875" style="64" customWidth="1"/>
    <col min="3090" max="3090" width="1.88671875" style="64" customWidth="1"/>
    <col min="3091" max="3091" width="12.33203125" style="64" customWidth="1"/>
    <col min="3092" max="3092" width="1.44140625" style="64" customWidth="1"/>
    <col min="3093" max="3093" width="12.33203125" style="64" customWidth="1"/>
    <col min="3094" max="3094" width="1.44140625" style="64" customWidth="1"/>
    <col min="3095" max="3095" width="1.77734375" style="64" customWidth="1"/>
    <col min="3096" max="3328" width="11.5546875" style="64"/>
    <col min="3329" max="3329" width="5" style="64" customWidth="1"/>
    <col min="3330" max="3330" width="2.21875" style="64" customWidth="1"/>
    <col min="3331" max="3331" width="17.77734375" style="64" customWidth="1"/>
    <col min="3332" max="3332" width="1.44140625" style="64" customWidth="1"/>
    <col min="3333" max="3333" width="13.109375" style="64" customWidth="1"/>
    <col min="3334" max="3334" width="2.21875" style="64" customWidth="1"/>
    <col min="3335" max="3335" width="13.109375" style="64" customWidth="1"/>
    <col min="3336" max="3336" width="2.21875" style="64" customWidth="1"/>
    <col min="3337" max="3337" width="13.109375" style="64" customWidth="1"/>
    <col min="3338" max="3338" width="2.21875" style="64" customWidth="1"/>
    <col min="3339" max="3339" width="13.109375" style="64" customWidth="1"/>
    <col min="3340" max="3340" width="2.21875" style="64" customWidth="1"/>
    <col min="3341" max="3341" width="12.21875" style="64" customWidth="1"/>
    <col min="3342" max="3342" width="2.21875" style="64" customWidth="1"/>
    <col min="3343" max="3343" width="13.109375" style="64" customWidth="1"/>
    <col min="3344" max="3344" width="2.21875" style="64" customWidth="1"/>
    <col min="3345" max="3345" width="14.5546875" style="64" customWidth="1"/>
    <col min="3346" max="3346" width="1.88671875" style="64" customWidth="1"/>
    <col min="3347" max="3347" width="12.33203125" style="64" customWidth="1"/>
    <col min="3348" max="3348" width="1.44140625" style="64" customWidth="1"/>
    <col min="3349" max="3349" width="12.33203125" style="64" customWidth="1"/>
    <col min="3350" max="3350" width="1.44140625" style="64" customWidth="1"/>
    <col min="3351" max="3351" width="1.77734375" style="64" customWidth="1"/>
    <col min="3352" max="3584" width="11.5546875" style="64"/>
    <col min="3585" max="3585" width="5" style="64" customWidth="1"/>
    <col min="3586" max="3586" width="2.21875" style="64" customWidth="1"/>
    <col min="3587" max="3587" width="17.77734375" style="64" customWidth="1"/>
    <col min="3588" max="3588" width="1.44140625" style="64" customWidth="1"/>
    <col min="3589" max="3589" width="13.109375" style="64" customWidth="1"/>
    <col min="3590" max="3590" width="2.21875" style="64" customWidth="1"/>
    <col min="3591" max="3591" width="13.109375" style="64" customWidth="1"/>
    <col min="3592" max="3592" width="2.21875" style="64" customWidth="1"/>
    <col min="3593" max="3593" width="13.109375" style="64" customWidth="1"/>
    <col min="3594" max="3594" width="2.21875" style="64" customWidth="1"/>
    <col min="3595" max="3595" width="13.109375" style="64" customWidth="1"/>
    <col min="3596" max="3596" width="2.21875" style="64" customWidth="1"/>
    <col min="3597" max="3597" width="12.21875" style="64" customWidth="1"/>
    <col min="3598" max="3598" width="2.21875" style="64" customWidth="1"/>
    <col min="3599" max="3599" width="13.109375" style="64" customWidth="1"/>
    <col min="3600" max="3600" width="2.21875" style="64" customWidth="1"/>
    <col min="3601" max="3601" width="14.5546875" style="64" customWidth="1"/>
    <col min="3602" max="3602" width="1.88671875" style="64" customWidth="1"/>
    <col min="3603" max="3603" width="12.33203125" style="64" customWidth="1"/>
    <col min="3604" max="3604" width="1.44140625" style="64" customWidth="1"/>
    <col min="3605" max="3605" width="12.33203125" style="64" customWidth="1"/>
    <col min="3606" max="3606" width="1.44140625" style="64" customWidth="1"/>
    <col min="3607" max="3607" width="1.77734375" style="64" customWidth="1"/>
    <col min="3608" max="3840" width="11.5546875" style="64"/>
    <col min="3841" max="3841" width="5" style="64" customWidth="1"/>
    <col min="3842" max="3842" width="2.21875" style="64" customWidth="1"/>
    <col min="3843" max="3843" width="17.77734375" style="64" customWidth="1"/>
    <col min="3844" max="3844" width="1.44140625" style="64" customWidth="1"/>
    <col min="3845" max="3845" width="13.109375" style="64" customWidth="1"/>
    <col min="3846" max="3846" width="2.21875" style="64" customWidth="1"/>
    <col min="3847" max="3847" width="13.109375" style="64" customWidth="1"/>
    <col min="3848" max="3848" width="2.21875" style="64" customWidth="1"/>
    <col min="3849" max="3849" width="13.109375" style="64" customWidth="1"/>
    <col min="3850" max="3850" width="2.21875" style="64" customWidth="1"/>
    <col min="3851" max="3851" width="13.109375" style="64" customWidth="1"/>
    <col min="3852" max="3852" width="2.21875" style="64" customWidth="1"/>
    <col min="3853" max="3853" width="12.21875" style="64" customWidth="1"/>
    <col min="3854" max="3854" width="2.21875" style="64" customWidth="1"/>
    <col min="3855" max="3855" width="13.109375" style="64" customWidth="1"/>
    <col min="3856" max="3856" width="2.21875" style="64" customWidth="1"/>
    <col min="3857" max="3857" width="14.5546875" style="64" customWidth="1"/>
    <col min="3858" max="3858" width="1.88671875" style="64" customWidth="1"/>
    <col min="3859" max="3859" width="12.33203125" style="64" customWidth="1"/>
    <col min="3860" max="3860" width="1.44140625" style="64" customWidth="1"/>
    <col min="3861" max="3861" width="12.33203125" style="64" customWidth="1"/>
    <col min="3862" max="3862" width="1.44140625" style="64" customWidth="1"/>
    <col min="3863" max="3863" width="1.77734375" style="64" customWidth="1"/>
    <col min="3864" max="4096" width="11.5546875" style="64"/>
    <col min="4097" max="4097" width="5" style="64" customWidth="1"/>
    <col min="4098" max="4098" width="2.21875" style="64" customWidth="1"/>
    <col min="4099" max="4099" width="17.77734375" style="64" customWidth="1"/>
    <col min="4100" max="4100" width="1.44140625" style="64" customWidth="1"/>
    <col min="4101" max="4101" width="13.109375" style="64" customWidth="1"/>
    <col min="4102" max="4102" width="2.21875" style="64" customWidth="1"/>
    <col min="4103" max="4103" width="13.109375" style="64" customWidth="1"/>
    <col min="4104" max="4104" width="2.21875" style="64" customWidth="1"/>
    <col min="4105" max="4105" width="13.109375" style="64" customWidth="1"/>
    <col min="4106" max="4106" width="2.21875" style="64" customWidth="1"/>
    <col min="4107" max="4107" width="13.109375" style="64" customWidth="1"/>
    <col min="4108" max="4108" width="2.21875" style="64" customWidth="1"/>
    <col min="4109" max="4109" width="12.21875" style="64" customWidth="1"/>
    <col min="4110" max="4110" width="2.21875" style="64" customWidth="1"/>
    <col min="4111" max="4111" width="13.109375" style="64" customWidth="1"/>
    <col min="4112" max="4112" width="2.21875" style="64" customWidth="1"/>
    <col min="4113" max="4113" width="14.5546875" style="64" customWidth="1"/>
    <col min="4114" max="4114" width="1.88671875" style="64" customWidth="1"/>
    <col min="4115" max="4115" width="12.33203125" style="64" customWidth="1"/>
    <col min="4116" max="4116" width="1.44140625" style="64" customWidth="1"/>
    <col min="4117" max="4117" width="12.33203125" style="64" customWidth="1"/>
    <col min="4118" max="4118" width="1.44140625" style="64" customWidth="1"/>
    <col min="4119" max="4119" width="1.77734375" style="64" customWidth="1"/>
    <col min="4120" max="4352" width="11.5546875" style="64"/>
    <col min="4353" max="4353" width="5" style="64" customWidth="1"/>
    <col min="4354" max="4354" width="2.21875" style="64" customWidth="1"/>
    <col min="4355" max="4355" width="17.77734375" style="64" customWidth="1"/>
    <col min="4356" max="4356" width="1.44140625" style="64" customWidth="1"/>
    <col min="4357" max="4357" width="13.109375" style="64" customWidth="1"/>
    <col min="4358" max="4358" width="2.21875" style="64" customWidth="1"/>
    <col min="4359" max="4359" width="13.109375" style="64" customWidth="1"/>
    <col min="4360" max="4360" width="2.21875" style="64" customWidth="1"/>
    <col min="4361" max="4361" width="13.109375" style="64" customWidth="1"/>
    <col min="4362" max="4362" width="2.21875" style="64" customWidth="1"/>
    <col min="4363" max="4363" width="13.109375" style="64" customWidth="1"/>
    <col min="4364" max="4364" width="2.21875" style="64" customWidth="1"/>
    <col min="4365" max="4365" width="12.21875" style="64" customWidth="1"/>
    <col min="4366" max="4366" width="2.21875" style="64" customWidth="1"/>
    <col min="4367" max="4367" width="13.109375" style="64" customWidth="1"/>
    <col min="4368" max="4368" width="2.21875" style="64" customWidth="1"/>
    <col min="4369" max="4369" width="14.5546875" style="64" customWidth="1"/>
    <col min="4370" max="4370" width="1.88671875" style="64" customWidth="1"/>
    <col min="4371" max="4371" width="12.33203125" style="64" customWidth="1"/>
    <col min="4372" max="4372" width="1.44140625" style="64" customWidth="1"/>
    <col min="4373" max="4373" width="12.33203125" style="64" customWidth="1"/>
    <col min="4374" max="4374" width="1.44140625" style="64" customWidth="1"/>
    <col min="4375" max="4375" width="1.77734375" style="64" customWidth="1"/>
    <col min="4376" max="4608" width="11.5546875" style="64"/>
    <col min="4609" max="4609" width="5" style="64" customWidth="1"/>
    <col min="4610" max="4610" width="2.21875" style="64" customWidth="1"/>
    <col min="4611" max="4611" width="17.77734375" style="64" customWidth="1"/>
    <col min="4612" max="4612" width="1.44140625" style="64" customWidth="1"/>
    <col min="4613" max="4613" width="13.109375" style="64" customWidth="1"/>
    <col min="4614" max="4614" width="2.21875" style="64" customWidth="1"/>
    <col min="4615" max="4615" width="13.109375" style="64" customWidth="1"/>
    <col min="4616" max="4616" width="2.21875" style="64" customWidth="1"/>
    <col min="4617" max="4617" width="13.109375" style="64" customWidth="1"/>
    <col min="4618" max="4618" width="2.21875" style="64" customWidth="1"/>
    <col min="4619" max="4619" width="13.109375" style="64" customWidth="1"/>
    <col min="4620" max="4620" width="2.21875" style="64" customWidth="1"/>
    <col min="4621" max="4621" width="12.21875" style="64" customWidth="1"/>
    <col min="4622" max="4622" width="2.21875" style="64" customWidth="1"/>
    <col min="4623" max="4623" width="13.109375" style="64" customWidth="1"/>
    <col min="4624" max="4624" width="2.21875" style="64" customWidth="1"/>
    <col min="4625" max="4625" width="14.5546875" style="64" customWidth="1"/>
    <col min="4626" max="4626" width="1.88671875" style="64" customWidth="1"/>
    <col min="4627" max="4627" width="12.33203125" style="64" customWidth="1"/>
    <col min="4628" max="4628" width="1.44140625" style="64" customWidth="1"/>
    <col min="4629" max="4629" width="12.33203125" style="64" customWidth="1"/>
    <col min="4630" max="4630" width="1.44140625" style="64" customWidth="1"/>
    <col min="4631" max="4631" width="1.77734375" style="64" customWidth="1"/>
    <col min="4632" max="4864" width="11.5546875" style="64"/>
    <col min="4865" max="4865" width="5" style="64" customWidth="1"/>
    <col min="4866" max="4866" width="2.21875" style="64" customWidth="1"/>
    <col min="4867" max="4867" width="17.77734375" style="64" customWidth="1"/>
    <col min="4868" max="4868" width="1.44140625" style="64" customWidth="1"/>
    <col min="4869" max="4869" width="13.109375" style="64" customWidth="1"/>
    <col min="4870" max="4870" width="2.21875" style="64" customWidth="1"/>
    <col min="4871" max="4871" width="13.109375" style="64" customWidth="1"/>
    <col min="4872" max="4872" width="2.21875" style="64" customWidth="1"/>
    <col min="4873" max="4873" width="13.109375" style="64" customWidth="1"/>
    <col min="4874" max="4874" width="2.21875" style="64" customWidth="1"/>
    <col min="4875" max="4875" width="13.109375" style="64" customWidth="1"/>
    <col min="4876" max="4876" width="2.21875" style="64" customWidth="1"/>
    <col min="4877" max="4877" width="12.21875" style="64" customWidth="1"/>
    <col min="4878" max="4878" width="2.21875" style="64" customWidth="1"/>
    <col min="4879" max="4879" width="13.109375" style="64" customWidth="1"/>
    <col min="4880" max="4880" width="2.21875" style="64" customWidth="1"/>
    <col min="4881" max="4881" width="14.5546875" style="64" customWidth="1"/>
    <col min="4882" max="4882" width="1.88671875" style="64" customWidth="1"/>
    <col min="4883" max="4883" width="12.33203125" style="64" customWidth="1"/>
    <col min="4884" max="4884" width="1.44140625" style="64" customWidth="1"/>
    <col min="4885" max="4885" width="12.33203125" style="64" customWidth="1"/>
    <col min="4886" max="4886" width="1.44140625" style="64" customWidth="1"/>
    <col min="4887" max="4887" width="1.77734375" style="64" customWidth="1"/>
    <col min="4888" max="5120" width="11.5546875" style="64"/>
    <col min="5121" max="5121" width="5" style="64" customWidth="1"/>
    <col min="5122" max="5122" width="2.21875" style="64" customWidth="1"/>
    <col min="5123" max="5123" width="17.77734375" style="64" customWidth="1"/>
    <col min="5124" max="5124" width="1.44140625" style="64" customWidth="1"/>
    <col min="5125" max="5125" width="13.109375" style="64" customWidth="1"/>
    <col min="5126" max="5126" width="2.21875" style="64" customWidth="1"/>
    <col min="5127" max="5127" width="13.109375" style="64" customWidth="1"/>
    <col min="5128" max="5128" width="2.21875" style="64" customWidth="1"/>
    <col min="5129" max="5129" width="13.109375" style="64" customWidth="1"/>
    <col min="5130" max="5130" width="2.21875" style="64" customWidth="1"/>
    <col min="5131" max="5131" width="13.109375" style="64" customWidth="1"/>
    <col min="5132" max="5132" width="2.21875" style="64" customWidth="1"/>
    <col min="5133" max="5133" width="12.21875" style="64" customWidth="1"/>
    <col min="5134" max="5134" width="2.21875" style="64" customWidth="1"/>
    <col min="5135" max="5135" width="13.109375" style="64" customWidth="1"/>
    <col min="5136" max="5136" width="2.21875" style="64" customWidth="1"/>
    <col min="5137" max="5137" width="14.5546875" style="64" customWidth="1"/>
    <col min="5138" max="5138" width="1.88671875" style="64" customWidth="1"/>
    <col min="5139" max="5139" width="12.33203125" style="64" customWidth="1"/>
    <col min="5140" max="5140" width="1.44140625" style="64" customWidth="1"/>
    <col min="5141" max="5141" width="12.33203125" style="64" customWidth="1"/>
    <col min="5142" max="5142" width="1.44140625" style="64" customWidth="1"/>
    <col min="5143" max="5143" width="1.77734375" style="64" customWidth="1"/>
    <col min="5144" max="5376" width="11.5546875" style="64"/>
    <col min="5377" max="5377" width="5" style="64" customWidth="1"/>
    <col min="5378" max="5378" width="2.21875" style="64" customWidth="1"/>
    <col min="5379" max="5379" width="17.77734375" style="64" customWidth="1"/>
    <col min="5380" max="5380" width="1.44140625" style="64" customWidth="1"/>
    <col min="5381" max="5381" width="13.109375" style="64" customWidth="1"/>
    <col min="5382" max="5382" width="2.21875" style="64" customWidth="1"/>
    <col min="5383" max="5383" width="13.109375" style="64" customWidth="1"/>
    <col min="5384" max="5384" width="2.21875" style="64" customWidth="1"/>
    <col min="5385" max="5385" width="13.109375" style="64" customWidth="1"/>
    <col min="5386" max="5386" width="2.21875" style="64" customWidth="1"/>
    <col min="5387" max="5387" width="13.109375" style="64" customWidth="1"/>
    <col min="5388" max="5388" width="2.21875" style="64" customWidth="1"/>
    <col min="5389" max="5389" width="12.21875" style="64" customWidth="1"/>
    <col min="5390" max="5390" width="2.21875" style="64" customWidth="1"/>
    <col min="5391" max="5391" width="13.109375" style="64" customWidth="1"/>
    <col min="5392" max="5392" width="2.21875" style="64" customWidth="1"/>
    <col min="5393" max="5393" width="14.5546875" style="64" customWidth="1"/>
    <col min="5394" max="5394" width="1.88671875" style="64" customWidth="1"/>
    <col min="5395" max="5395" width="12.33203125" style="64" customWidth="1"/>
    <col min="5396" max="5396" width="1.44140625" style="64" customWidth="1"/>
    <col min="5397" max="5397" width="12.33203125" style="64" customWidth="1"/>
    <col min="5398" max="5398" width="1.44140625" style="64" customWidth="1"/>
    <col min="5399" max="5399" width="1.77734375" style="64" customWidth="1"/>
    <col min="5400" max="5632" width="11.5546875" style="64"/>
    <col min="5633" max="5633" width="5" style="64" customWidth="1"/>
    <col min="5634" max="5634" width="2.21875" style="64" customWidth="1"/>
    <col min="5635" max="5635" width="17.77734375" style="64" customWidth="1"/>
    <col min="5636" max="5636" width="1.44140625" style="64" customWidth="1"/>
    <col min="5637" max="5637" width="13.109375" style="64" customWidth="1"/>
    <col min="5638" max="5638" width="2.21875" style="64" customWidth="1"/>
    <col min="5639" max="5639" width="13.109375" style="64" customWidth="1"/>
    <col min="5640" max="5640" width="2.21875" style="64" customWidth="1"/>
    <col min="5641" max="5641" width="13.109375" style="64" customWidth="1"/>
    <col min="5642" max="5642" width="2.21875" style="64" customWidth="1"/>
    <col min="5643" max="5643" width="13.109375" style="64" customWidth="1"/>
    <col min="5644" max="5644" width="2.21875" style="64" customWidth="1"/>
    <col min="5645" max="5645" width="12.21875" style="64" customWidth="1"/>
    <col min="5646" max="5646" width="2.21875" style="64" customWidth="1"/>
    <col min="5647" max="5647" width="13.109375" style="64" customWidth="1"/>
    <col min="5648" max="5648" width="2.21875" style="64" customWidth="1"/>
    <col min="5649" max="5649" width="14.5546875" style="64" customWidth="1"/>
    <col min="5650" max="5650" width="1.88671875" style="64" customWidth="1"/>
    <col min="5651" max="5651" width="12.33203125" style="64" customWidth="1"/>
    <col min="5652" max="5652" width="1.44140625" style="64" customWidth="1"/>
    <col min="5653" max="5653" width="12.33203125" style="64" customWidth="1"/>
    <col min="5654" max="5654" width="1.44140625" style="64" customWidth="1"/>
    <col min="5655" max="5655" width="1.77734375" style="64" customWidth="1"/>
    <col min="5656" max="5888" width="11.5546875" style="64"/>
    <col min="5889" max="5889" width="5" style="64" customWidth="1"/>
    <col min="5890" max="5890" width="2.21875" style="64" customWidth="1"/>
    <col min="5891" max="5891" width="17.77734375" style="64" customWidth="1"/>
    <col min="5892" max="5892" width="1.44140625" style="64" customWidth="1"/>
    <col min="5893" max="5893" width="13.109375" style="64" customWidth="1"/>
    <col min="5894" max="5894" width="2.21875" style="64" customWidth="1"/>
    <col min="5895" max="5895" width="13.109375" style="64" customWidth="1"/>
    <col min="5896" max="5896" width="2.21875" style="64" customWidth="1"/>
    <col min="5897" max="5897" width="13.109375" style="64" customWidth="1"/>
    <col min="5898" max="5898" width="2.21875" style="64" customWidth="1"/>
    <col min="5899" max="5899" width="13.109375" style="64" customWidth="1"/>
    <col min="5900" max="5900" width="2.21875" style="64" customWidth="1"/>
    <col min="5901" max="5901" width="12.21875" style="64" customWidth="1"/>
    <col min="5902" max="5902" width="2.21875" style="64" customWidth="1"/>
    <col min="5903" max="5903" width="13.109375" style="64" customWidth="1"/>
    <col min="5904" max="5904" width="2.21875" style="64" customWidth="1"/>
    <col min="5905" max="5905" width="14.5546875" style="64" customWidth="1"/>
    <col min="5906" max="5906" width="1.88671875" style="64" customWidth="1"/>
    <col min="5907" max="5907" width="12.33203125" style="64" customWidth="1"/>
    <col min="5908" max="5908" width="1.44140625" style="64" customWidth="1"/>
    <col min="5909" max="5909" width="12.33203125" style="64" customWidth="1"/>
    <col min="5910" max="5910" width="1.44140625" style="64" customWidth="1"/>
    <col min="5911" max="5911" width="1.77734375" style="64" customWidth="1"/>
    <col min="5912" max="6144" width="11.5546875" style="64"/>
    <col min="6145" max="6145" width="5" style="64" customWidth="1"/>
    <col min="6146" max="6146" width="2.21875" style="64" customWidth="1"/>
    <col min="6147" max="6147" width="17.77734375" style="64" customWidth="1"/>
    <col min="6148" max="6148" width="1.44140625" style="64" customWidth="1"/>
    <col min="6149" max="6149" width="13.109375" style="64" customWidth="1"/>
    <col min="6150" max="6150" width="2.21875" style="64" customWidth="1"/>
    <col min="6151" max="6151" width="13.109375" style="64" customWidth="1"/>
    <col min="6152" max="6152" width="2.21875" style="64" customWidth="1"/>
    <col min="6153" max="6153" width="13.109375" style="64" customWidth="1"/>
    <col min="6154" max="6154" width="2.21875" style="64" customWidth="1"/>
    <col min="6155" max="6155" width="13.109375" style="64" customWidth="1"/>
    <col min="6156" max="6156" width="2.21875" style="64" customWidth="1"/>
    <col min="6157" max="6157" width="12.21875" style="64" customWidth="1"/>
    <col min="6158" max="6158" width="2.21875" style="64" customWidth="1"/>
    <col min="6159" max="6159" width="13.109375" style="64" customWidth="1"/>
    <col min="6160" max="6160" width="2.21875" style="64" customWidth="1"/>
    <col min="6161" max="6161" width="14.5546875" style="64" customWidth="1"/>
    <col min="6162" max="6162" width="1.88671875" style="64" customWidth="1"/>
    <col min="6163" max="6163" width="12.33203125" style="64" customWidth="1"/>
    <col min="6164" max="6164" width="1.44140625" style="64" customWidth="1"/>
    <col min="6165" max="6165" width="12.33203125" style="64" customWidth="1"/>
    <col min="6166" max="6166" width="1.44140625" style="64" customWidth="1"/>
    <col min="6167" max="6167" width="1.77734375" style="64" customWidth="1"/>
    <col min="6168" max="6400" width="11.5546875" style="64"/>
    <col min="6401" max="6401" width="5" style="64" customWidth="1"/>
    <col min="6402" max="6402" width="2.21875" style="64" customWidth="1"/>
    <col min="6403" max="6403" width="17.77734375" style="64" customWidth="1"/>
    <col min="6404" max="6404" width="1.44140625" style="64" customWidth="1"/>
    <col min="6405" max="6405" width="13.109375" style="64" customWidth="1"/>
    <col min="6406" max="6406" width="2.21875" style="64" customWidth="1"/>
    <col min="6407" max="6407" width="13.109375" style="64" customWidth="1"/>
    <col min="6408" max="6408" width="2.21875" style="64" customWidth="1"/>
    <col min="6409" max="6409" width="13.109375" style="64" customWidth="1"/>
    <col min="6410" max="6410" width="2.21875" style="64" customWidth="1"/>
    <col min="6411" max="6411" width="13.109375" style="64" customWidth="1"/>
    <col min="6412" max="6412" width="2.21875" style="64" customWidth="1"/>
    <col min="6413" max="6413" width="12.21875" style="64" customWidth="1"/>
    <col min="6414" max="6414" width="2.21875" style="64" customWidth="1"/>
    <col min="6415" max="6415" width="13.109375" style="64" customWidth="1"/>
    <col min="6416" max="6416" width="2.21875" style="64" customWidth="1"/>
    <col min="6417" max="6417" width="14.5546875" style="64" customWidth="1"/>
    <col min="6418" max="6418" width="1.88671875" style="64" customWidth="1"/>
    <col min="6419" max="6419" width="12.33203125" style="64" customWidth="1"/>
    <col min="6420" max="6420" width="1.44140625" style="64" customWidth="1"/>
    <col min="6421" max="6421" width="12.33203125" style="64" customWidth="1"/>
    <col min="6422" max="6422" width="1.44140625" style="64" customWidth="1"/>
    <col min="6423" max="6423" width="1.77734375" style="64" customWidth="1"/>
    <col min="6424" max="6656" width="11.5546875" style="64"/>
    <col min="6657" max="6657" width="5" style="64" customWidth="1"/>
    <col min="6658" max="6658" width="2.21875" style="64" customWidth="1"/>
    <col min="6659" max="6659" width="17.77734375" style="64" customWidth="1"/>
    <col min="6660" max="6660" width="1.44140625" style="64" customWidth="1"/>
    <col min="6661" max="6661" width="13.109375" style="64" customWidth="1"/>
    <col min="6662" max="6662" width="2.21875" style="64" customWidth="1"/>
    <col min="6663" max="6663" width="13.109375" style="64" customWidth="1"/>
    <col min="6664" max="6664" width="2.21875" style="64" customWidth="1"/>
    <col min="6665" max="6665" width="13.109375" style="64" customWidth="1"/>
    <col min="6666" max="6666" width="2.21875" style="64" customWidth="1"/>
    <col min="6667" max="6667" width="13.109375" style="64" customWidth="1"/>
    <col min="6668" max="6668" width="2.21875" style="64" customWidth="1"/>
    <col min="6669" max="6669" width="12.21875" style="64" customWidth="1"/>
    <col min="6670" max="6670" width="2.21875" style="64" customWidth="1"/>
    <col min="6671" max="6671" width="13.109375" style="64" customWidth="1"/>
    <col min="6672" max="6672" width="2.21875" style="64" customWidth="1"/>
    <col min="6673" max="6673" width="14.5546875" style="64" customWidth="1"/>
    <col min="6674" max="6674" width="1.88671875" style="64" customWidth="1"/>
    <col min="6675" max="6675" width="12.33203125" style="64" customWidth="1"/>
    <col min="6676" max="6676" width="1.44140625" style="64" customWidth="1"/>
    <col min="6677" max="6677" width="12.33203125" style="64" customWidth="1"/>
    <col min="6678" max="6678" width="1.44140625" style="64" customWidth="1"/>
    <col min="6679" max="6679" width="1.77734375" style="64" customWidth="1"/>
    <col min="6680" max="6912" width="11.5546875" style="64"/>
    <col min="6913" max="6913" width="5" style="64" customWidth="1"/>
    <col min="6914" max="6914" width="2.21875" style="64" customWidth="1"/>
    <col min="6915" max="6915" width="17.77734375" style="64" customWidth="1"/>
    <col min="6916" max="6916" width="1.44140625" style="64" customWidth="1"/>
    <col min="6917" max="6917" width="13.109375" style="64" customWidth="1"/>
    <col min="6918" max="6918" width="2.21875" style="64" customWidth="1"/>
    <col min="6919" max="6919" width="13.109375" style="64" customWidth="1"/>
    <col min="6920" max="6920" width="2.21875" style="64" customWidth="1"/>
    <col min="6921" max="6921" width="13.109375" style="64" customWidth="1"/>
    <col min="6922" max="6922" width="2.21875" style="64" customWidth="1"/>
    <col min="6923" max="6923" width="13.109375" style="64" customWidth="1"/>
    <col min="6924" max="6924" width="2.21875" style="64" customWidth="1"/>
    <col min="6925" max="6925" width="12.21875" style="64" customWidth="1"/>
    <col min="6926" max="6926" width="2.21875" style="64" customWidth="1"/>
    <col min="6927" max="6927" width="13.109375" style="64" customWidth="1"/>
    <col min="6928" max="6928" width="2.21875" style="64" customWidth="1"/>
    <col min="6929" max="6929" width="14.5546875" style="64" customWidth="1"/>
    <col min="6930" max="6930" width="1.88671875" style="64" customWidth="1"/>
    <col min="6931" max="6931" width="12.33203125" style="64" customWidth="1"/>
    <col min="6932" max="6932" width="1.44140625" style="64" customWidth="1"/>
    <col min="6933" max="6933" width="12.33203125" style="64" customWidth="1"/>
    <col min="6934" max="6934" width="1.44140625" style="64" customWidth="1"/>
    <col min="6935" max="6935" width="1.77734375" style="64" customWidth="1"/>
    <col min="6936" max="7168" width="11.5546875" style="64"/>
    <col min="7169" max="7169" width="5" style="64" customWidth="1"/>
    <col min="7170" max="7170" width="2.21875" style="64" customWidth="1"/>
    <col min="7171" max="7171" width="17.77734375" style="64" customWidth="1"/>
    <col min="7172" max="7172" width="1.44140625" style="64" customWidth="1"/>
    <col min="7173" max="7173" width="13.109375" style="64" customWidth="1"/>
    <col min="7174" max="7174" width="2.21875" style="64" customWidth="1"/>
    <col min="7175" max="7175" width="13.109375" style="64" customWidth="1"/>
    <col min="7176" max="7176" width="2.21875" style="64" customWidth="1"/>
    <col min="7177" max="7177" width="13.109375" style="64" customWidth="1"/>
    <col min="7178" max="7178" width="2.21875" style="64" customWidth="1"/>
    <col min="7179" max="7179" width="13.109375" style="64" customWidth="1"/>
    <col min="7180" max="7180" width="2.21875" style="64" customWidth="1"/>
    <col min="7181" max="7181" width="12.21875" style="64" customWidth="1"/>
    <col min="7182" max="7182" width="2.21875" style="64" customWidth="1"/>
    <col min="7183" max="7183" width="13.109375" style="64" customWidth="1"/>
    <col min="7184" max="7184" width="2.21875" style="64" customWidth="1"/>
    <col min="7185" max="7185" width="14.5546875" style="64" customWidth="1"/>
    <col min="7186" max="7186" width="1.88671875" style="64" customWidth="1"/>
    <col min="7187" max="7187" width="12.33203125" style="64" customWidth="1"/>
    <col min="7188" max="7188" width="1.44140625" style="64" customWidth="1"/>
    <col min="7189" max="7189" width="12.33203125" style="64" customWidth="1"/>
    <col min="7190" max="7190" width="1.44140625" style="64" customWidth="1"/>
    <col min="7191" max="7191" width="1.77734375" style="64" customWidth="1"/>
    <col min="7192" max="7424" width="11.5546875" style="64"/>
    <col min="7425" max="7425" width="5" style="64" customWidth="1"/>
    <col min="7426" max="7426" width="2.21875" style="64" customWidth="1"/>
    <col min="7427" max="7427" width="17.77734375" style="64" customWidth="1"/>
    <col min="7428" max="7428" width="1.44140625" style="64" customWidth="1"/>
    <col min="7429" max="7429" width="13.109375" style="64" customWidth="1"/>
    <col min="7430" max="7430" width="2.21875" style="64" customWidth="1"/>
    <col min="7431" max="7431" width="13.109375" style="64" customWidth="1"/>
    <col min="7432" max="7432" width="2.21875" style="64" customWidth="1"/>
    <col min="7433" max="7433" width="13.109375" style="64" customWidth="1"/>
    <col min="7434" max="7434" width="2.21875" style="64" customWidth="1"/>
    <col min="7435" max="7435" width="13.109375" style="64" customWidth="1"/>
    <col min="7436" max="7436" width="2.21875" style="64" customWidth="1"/>
    <col min="7437" max="7437" width="12.21875" style="64" customWidth="1"/>
    <col min="7438" max="7438" width="2.21875" style="64" customWidth="1"/>
    <col min="7439" max="7439" width="13.109375" style="64" customWidth="1"/>
    <col min="7440" max="7440" width="2.21875" style="64" customWidth="1"/>
    <col min="7441" max="7441" width="14.5546875" style="64" customWidth="1"/>
    <col min="7442" max="7442" width="1.88671875" style="64" customWidth="1"/>
    <col min="7443" max="7443" width="12.33203125" style="64" customWidth="1"/>
    <col min="7444" max="7444" width="1.44140625" style="64" customWidth="1"/>
    <col min="7445" max="7445" width="12.33203125" style="64" customWidth="1"/>
    <col min="7446" max="7446" width="1.44140625" style="64" customWidth="1"/>
    <col min="7447" max="7447" width="1.77734375" style="64" customWidth="1"/>
    <col min="7448" max="7680" width="11.5546875" style="64"/>
    <col min="7681" max="7681" width="5" style="64" customWidth="1"/>
    <col min="7682" max="7682" width="2.21875" style="64" customWidth="1"/>
    <col min="7683" max="7683" width="17.77734375" style="64" customWidth="1"/>
    <col min="7684" max="7684" width="1.44140625" style="64" customWidth="1"/>
    <col min="7685" max="7685" width="13.109375" style="64" customWidth="1"/>
    <col min="7686" max="7686" width="2.21875" style="64" customWidth="1"/>
    <col min="7687" max="7687" width="13.109375" style="64" customWidth="1"/>
    <col min="7688" max="7688" width="2.21875" style="64" customWidth="1"/>
    <col min="7689" max="7689" width="13.109375" style="64" customWidth="1"/>
    <col min="7690" max="7690" width="2.21875" style="64" customWidth="1"/>
    <col min="7691" max="7691" width="13.109375" style="64" customWidth="1"/>
    <col min="7692" max="7692" width="2.21875" style="64" customWidth="1"/>
    <col min="7693" max="7693" width="12.21875" style="64" customWidth="1"/>
    <col min="7694" max="7694" width="2.21875" style="64" customWidth="1"/>
    <col min="7695" max="7695" width="13.109375" style="64" customWidth="1"/>
    <col min="7696" max="7696" width="2.21875" style="64" customWidth="1"/>
    <col min="7697" max="7697" width="14.5546875" style="64" customWidth="1"/>
    <col min="7698" max="7698" width="1.88671875" style="64" customWidth="1"/>
    <col min="7699" max="7699" width="12.33203125" style="64" customWidth="1"/>
    <col min="7700" max="7700" width="1.44140625" style="64" customWidth="1"/>
    <col min="7701" max="7701" width="12.33203125" style="64" customWidth="1"/>
    <col min="7702" max="7702" width="1.44140625" style="64" customWidth="1"/>
    <col min="7703" max="7703" width="1.77734375" style="64" customWidth="1"/>
    <col min="7704" max="7936" width="11.5546875" style="64"/>
    <col min="7937" max="7937" width="5" style="64" customWidth="1"/>
    <col min="7938" max="7938" width="2.21875" style="64" customWidth="1"/>
    <col min="7939" max="7939" width="17.77734375" style="64" customWidth="1"/>
    <col min="7940" max="7940" width="1.44140625" style="64" customWidth="1"/>
    <col min="7941" max="7941" width="13.109375" style="64" customWidth="1"/>
    <col min="7942" max="7942" width="2.21875" style="64" customWidth="1"/>
    <col min="7943" max="7943" width="13.109375" style="64" customWidth="1"/>
    <col min="7944" max="7944" width="2.21875" style="64" customWidth="1"/>
    <col min="7945" max="7945" width="13.109375" style="64" customWidth="1"/>
    <col min="7946" max="7946" width="2.21875" style="64" customWidth="1"/>
    <col min="7947" max="7947" width="13.109375" style="64" customWidth="1"/>
    <col min="7948" max="7948" width="2.21875" style="64" customWidth="1"/>
    <col min="7949" max="7949" width="12.21875" style="64" customWidth="1"/>
    <col min="7950" max="7950" width="2.21875" style="64" customWidth="1"/>
    <col min="7951" max="7951" width="13.109375" style="64" customWidth="1"/>
    <col min="7952" max="7952" width="2.21875" style="64" customWidth="1"/>
    <col min="7953" max="7953" width="14.5546875" style="64" customWidth="1"/>
    <col min="7954" max="7954" width="1.88671875" style="64" customWidth="1"/>
    <col min="7955" max="7955" width="12.33203125" style="64" customWidth="1"/>
    <col min="7956" max="7956" width="1.44140625" style="64" customWidth="1"/>
    <col min="7957" max="7957" width="12.33203125" style="64" customWidth="1"/>
    <col min="7958" max="7958" width="1.44140625" style="64" customWidth="1"/>
    <col min="7959" max="7959" width="1.77734375" style="64" customWidth="1"/>
    <col min="7960" max="8192" width="11.5546875" style="64"/>
    <col min="8193" max="8193" width="5" style="64" customWidth="1"/>
    <col min="8194" max="8194" width="2.21875" style="64" customWidth="1"/>
    <col min="8195" max="8195" width="17.77734375" style="64" customWidth="1"/>
    <col min="8196" max="8196" width="1.44140625" style="64" customWidth="1"/>
    <col min="8197" max="8197" width="13.109375" style="64" customWidth="1"/>
    <col min="8198" max="8198" width="2.21875" style="64" customWidth="1"/>
    <col min="8199" max="8199" width="13.109375" style="64" customWidth="1"/>
    <col min="8200" max="8200" width="2.21875" style="64" customWidth="1"/>
    <col min="8201" max="8201" width="13.109375" style="64" customWidth="1"/>
    <col min="8202" max="8202" width="2.21875" style="64" customWidth="1"/>
    <col min="8203" max="8203" width="13.109375" style="64" customWidth="1"/>
    <col min="8204" max="8204" width="2.21875" style="64" customWidth="1"/>
    <col min="8205" max="8205" width="12.21875" style="64" customWidth="1"/>
    <col min="8206" max="8206" width="2.21875" style="64" customWidth="1"/>
    <col min="8207" max="8207" width="13.109375" style="64" customWidth="1"/>
    <col min="8208" max="8208" width="2.21875" style="64" customWidth="1"/>
    <col min="8209" max="8209" width="14.5546875" style="64" customWidth="1"/>
    <col min="8210" max="8210" width="1.88671875" style="64" customWidth="1"/>
    <col min="8211" max="8211" width="12.33203125" style="64" customWidth="1"/>
    <col min="8212" max="8212" width="1.44140625" style="64" customWidth="1"/>
    <col min="8213" max="8213" width="12.33203125" style="64" customWidth="1"/>
    <col min="8214" max="8214" width="1.44140625" style="64" customWidth="1"/>
    <col min="8215" max="8215" width="1.77734375" style="64" customWidth="1"/>
    <col min="8216" max="8448" width="11.5546875" style="64"/>
    <col min="8449" max="8449" width="5" style="64" customWidth="1"/>
    <col min="8450" max="8450" width="2.21875" style="64" customWidth="1"/>
    <col min="8451" max="8451" width="17.77734375" style="64" customWidth="1"/>
    <col min="8452" max="8452" width="1.44140625" style="64" customWidth="1"/>
    <col min="8453" max="8453" width="13.109375" style="64" customWidth="1"/>
    <col min="8454" max="8454" width="2.21875" style="64" customWidth="1"/>
    <col min="8455" max="8455" width="13.109375" style="64" customWidth="1"/>
    <col min="8456" max="8456" width="2.21875" style="64" customWidth="1"/>
    <col min="8457" max="8457" width="13.109375" style="64" customWidth="1"/>
    <col min="8458" max="8458" width="2.21875" style="64" customWidth="1"/>
    <col min="8459" max="8459" width="13.109375" style="64" customWidth="1"/>
    <col min="8460" max="8460" width="2.21875" style="64" customWidth="1"/>
    <col min="8461" max="8461" width="12.21875" style="64" customWidth="1"/>
    <col min="8462" max="8462" width="2.21875" style="64" customWidth="1"/>
    <col min="8463" max="8463" width="13.109375" style="64" customWidth="1"/>
    <col min="8464" max="8464" width="2.21875" style="64" customWidth="1"/>
    <col min="8465" max="8465" width="14.5546875" style="64" customWidth="1"/>
    <col min="8466" max="8466" width="1.88671875" style="64" customWidth="1"/>
    <col min="8467" max="8467" width="12.33203125" style="64" customWidth="1"/>
    <col min="8468" max="8468" width="1.44140625" style="64" customWidth="1"/>
    <col min="8469" max="8469" width="12.33203125" style="64" customWidth="1"/>
    <col min="8470" max="8470" width="1.44140625" style="64" customWidth="1"/>
    <col min="8471" max="8471" width="1.77734375" style="64" customWidth="1"/>
    <col min="8472" max="8704" width="11.5546875" style="64"/>
    <col min="8705" max="8705" width="5" style="64" customWidth="1"/>
    <col min="8706" max="8706" width="2.21875" style="64" customWidth="1"/>
    <col min="8707" max="8707" width="17.77734375" style="64" customWidth="1"/>
    <col min="8708" max="8708" width="1.44140625" style="64" customWidth="1"/>
    <col min="8709" max="8709" width="13.109375" style="64" customWidth="1"/>
    <col min="8710" max="8710" width="2.21875" style="64" customWidth="1"/>
    <col min="8711" max="8711" width="13.109375" style="64" customWidth="1"/>
    <col min="8712" max="8712" width="2.21875" style="64" customWidth="1"/>
    <col min="8713" max="8713" width="13.109375" style="64" customWidth="1"/>
    <col min="8714" max="8714" width="2.21875" style="64" customWidth="1"/>
    <col min="8715" max="8715" width="13.109375" style="64" customWidth="1"/>
    <col min="8716" max="8716" width="2.21875" style="64" customWidth="1"/>
    <col min="8717" max="8717" width="12.21875" style="64" customWidth="1"/>
    <col min="8718" max="8718" width="2.21875" style="64" customWidth="1"/>
    <col min="8719" max="8719" width="13.109375" style="64" customWidth="1"/>
    <col min="8720" max="8720" width="2.21875" style="64" customWidth="1"/>
    <col min="8721" max="8721" width="14.5546875" style="64" customWidth="1"/>
    <col min="8722" max="8722" width="1.88671875" style="64" customWidth="1"/>
    <col min="8723" max="8723" width="12.33203125" style="64" customWidth="1"/>
    <col min="8724" max="8724" width="1.44140625" style="64" customWidth="1"/>
    <col min="8725" max="8725" width="12.33203125" style="64" customWidth="1"/>
    <col min="8726" max="8726" width="1.44140625" style="64" customWidth="1"/>
    <col min="8727" max="8727" width="1.77734375" style="64" customWidth="1"/>
    <col min="8728" max="8960" width="11.5546875" style="64"/>
    <col min="8961" max="8961" width="5" style="64" customWidth="1"/>
    <col min="8962" max="8962" width="2.21875" style="64" customWidth="1"/>
    <col min="8963" max="8963" width="17.77734375" style="64" customWidth="1"/>
    <col min="8964" max="8964" width="1.44140625" style="64" customWidth="1"/>
    <col min="8965" max="8965" width="13.109375" style="64" customWidth="1"/>
    <col min="8966" max="8966" width="2.21875" style="64" customWidth="1"/>
    <col min="8967" max="8967" width="13.109375" style="64" customWidth="1"/>
    <col min="8968" max="8968" width="2.21875" style="64" customWidth="1"/>
    <col min="8969" max="8969" width="13.109375" style="64" customWidth="1"/>
    <col min="8970" max="8970" width="2.21875" style="64" customWidth="1"/>
    <col min="8971" max="8971" width="13.109375" style="64" customWidth="1"/>
    <col min="8972" max="8972" width="2.21875" style="64" customWidth="1"/>
    <col min="8973" max="8973" width="12.21875" style="64" customWidth="1"/>
    <col min="8974" max="8974" width="2.21875" style="64" customWidth="1"/>
    <col min="8975" max="8975" width="13.109375" style="64" customWidth="1"/>
    <col min="8976" max="8976" width="2.21875" style="64" customWidth="1"/>
    <col min="8977" max="8977" width="14.5546875" style="64" customWidth="1"/>
    <col min="8978" max="8978" width="1.88671875" style="64" customWidth="1"/>
    <col min="8979" max="8979" width="12.33203125" style="64" customWidth="1"/>
    <col min="8980" max="8980" width="1.44140625" style="64" customWidth="1"/>
    <col min="8981" max="8981" width="12.33203125" style="64" customWidth="1"/>
    <col min="8982" max="8982" width="1.44140625" style="64" customWidth="1"/>
    <col min="8983" max="8983" width="1.77734375" style="64" customWidth="1"/>
    <col min="8984" max="9216" width="11.5546875" style="64"/>
    <col min="9217" max="9217" width="5" style="64" customWidth="1"/>
    <col min="9218" max="9218" width="2.21875" style="64" customWidth="1"/>
    <col min="9219" max="9219" width="17.77734375" style="64" customWidth="1"/>
    <col min="9220" max="9220" width="1.44140625" style="64" customWidth="1"/>
    <col min="9221" max="9221" width="13.109375" style="64" customWidth="1"/>
    <col min="9222" max="9222" width="2.21875" style="64" customWidth="1"/>
    <col min="9223" max="9223" width="13.109375" style="64" customWidth="1"/>
    <col min="9224" max="9224" width="2.21875" style="64" customWidth="1"/>
    <col min="9225" max="9225" width="13.109375" style="64" customWidth="1"/>
    <col min="9226" max="9226" width="2.21875" style="64" customWidth="1"/>
    <col min="9227" max="9227" width="13.109375" style="64" customWidth="1"/>
    <col min="9228" max="9228" width="2.21875" style="64" customWidth="1"/>
    <col min="9229" max="9229" width="12.21875" style="64" customWidth="1"/>
    <col min="9230" max="9230" width="2.21875" style="64" customWidth="1"/>
    <col min="9231" max="9231" width="13.109375" style="64" customWidth="1"/>
    <col min="9232" max="9232" width="2.21875" style="64" customWidth="1"/>
    <col min="9233" max="9233" width="14.5546875" style="64" customWidth="1"/>
    <col min="9234" max="9234" width="1.88671875" style="64" customWidth="1"/>
    <col min="9235" max="9235" width="12.33203125" style="64" customWidth="1"/>
    <col min="9236" max="9236" width="1.44140625" style="64" customWidth="1"/>
    <col min="9237" max="9237" width="12.33203125" style="64" customWidth="1"/>
    <col min="9238" max="9238" width="1.44140625" style="64" customWidth="1"/>
    <col min="9239" max="9239" width="1.77734375" style="64" customWidth="1"/>
    <col min="9240" max="9472" width="11.5546875" style="64"/>
    <col min="9473" max="9473" width="5" style="64" customWidth="1"/>
    <col min="9474" max="9474" width="2.21875" style="64" customWidth="1"/>
    <col min="9475" max="9475" width="17.77734375" style="64" customWidth="1"/>
    <col min="9476" max="9476" width="1.44140625" style="64" customWidth="1"/>
    <col min="9477" max="9477" width="13.109375" style="64" customWidth="1"/>
    <col min="9478" max="9478" width="2.21875" style="64" customWidth="1"/>
    <col min="9479" max="9479" width="13.109375" style="64" customWidth="1"/>
    <col min="9480" max="9480" width="2.21875" style="64" customWidth="1"/>
    <col min="9481" max="9481" width="13.109375" style="64" customWidth="1"/>
    <col min="9482" max="9482" width="2.21875" style="64" customWidth="1"/>
    <col min="9483" max="9483" width="13.109375" style="64" customWidth="1"/>
    <col min="9484" max="9484" width="2.21875" style="64" customWidth="1"/>
    <col min="9485" max="9485" width="12.21875" style="64" customWidth="1"/>
    <col min="9486" max="9486" width="2.21875" style="64" customWidth="1"/>
    <col min="9487" max="9487" width="13.109375" style="64" customWidth="1"/>
    <col min="9488" max="9488" width="2.21875" style="64" customWidth="1"/>
    <col min="9489" max="9489" width="14.5546875" style="64" customWidth="1"/>
    <col min="9490" max="9490" width="1.88671875" style="64" customWidth="1"/>
    <col min="9491" max="9491" width="12.33203125" style="64" customWidth="1"/>
    <col min="9492" max="9492" width="1.44140625" style="64" customWidth="1"/>
    <col min="9493" max="9493" width="12.33203125" style="64" customWidth="1"/>
    <col min="9494" max="9494" width="1.44140625" style="64" customWidth="1"/>
    <col min="9495" max="9495" width="1.77734375" style="64" customWidth="1"/>
    <col min="9496" max="9728" width="11.5546875" style="64"/>
    <col min="9729" max="9729" width="5" style="64" customWidth="1"/>
    <col min="9730" max="9730" width="2.21875" style="64" customWidth="1"/>
    <col min="9731" max="9731" width="17.77734375" style="64" customWidth="1"/>
    <col min="9732" max="9732" width="1.44140625" style="64" customWidth="1"/>
    <col min="9733" max="9733" width="13.109375" style="64" customWidth="1"/>
    <col min="9734" max="9734" width="2.21875" style="64" customWidth="1"/>
    <col min="9735" max="9735" width="13.109375" style="64" customWidth="1"/>
    <col min="9736" max="9736" width="2.21875" style="64" customWidth="1"/>
    <col min="9737" max="9737" width="13.109375" style="64" customWidth="1"/>
    <col min="9738" max="9738" width="2.21875" style="64" customWidth="1"/>
    <col min="9739" max="9739" width="13.109375" style="64" customWidth="1"/>
    <col min="9740" max="9740" width="2.21875" style="64" customWidth="1"/>
    <col min="9741" max="9741" width="12.21875" style="64" customWidth="1"/>
    <col min="9742" max="9742" width="2.21875" style="64" customWidth="1"/>
    <col min="9743" max="9743" width="13.109375" style="64" customWidth="1"/>
    <col min="9744" max="9744" width="2.21875" style="64" customWidth="1"/>
    <col min="9745" max="9745" width="14.5546875" style="64" customWidth="1"/>
    <col min="9746" max="9746" width="1.88671875" style="64" customWidth="1"/>
    <col min="9747" max="9747" width="12.33203125" style="64" customWidth="1"/>
    <col min="9748" max="9748" width="1.44140625" style="64" customWidth="1"/>
    <col min="9749" max="9749" width="12.33203125" style="64" customWidth="1"/>
    <col min="9750" max="9750" width="1.44140625" style="64" customWidth="1"/>
    <col min="9751" max="9751" width="1.77734375" style="64" customWidth="1"/>
    <col min="9752" max="9984" width="11.5546875" style="64"/>
    <col min="9985" max="9985" width="5" style="64" customWidth="1"/>
    <col min="9986" max="9986" width="2.21875" style="64" customWidth="1"/>
    <col min="9987" max="9987" width="17.77734375" style="64" customWidth="1"/>
    <col min="9988" max="9988" width="1.44140625" style="64" customWidth="1"/>
    <col min="9989" max="9989" width="13.109375" style="64" customWidth="1"/>
    <col min="9990" max="9990" width="2.21875" style="64" customWidth="1"/>
    <col min="9991" max="9991" width="13.109375" style="64" customWidth="1"/>
    <col min="9992" max="9992" width="2.21875" style="64" customWidth="1"/>
    <col min="9993" max="9993" width="13.109375" style="64" customWidth="1"/>
    <col min="9994" max="9994" width="2.21875" style="64" customWidth="1"/>
    <col min="9995" max="9995" width="13.109375" style="64" customWidth="1"/>
    <col min="9996" max="9996" width="2.21875" style="64" customWidth="1"/>
    <col min="9997" max="9997" width="12.21875" style="64" customWidth="1"/>
    <col min="9998" max="9998" width="2.21875" style="64" customWidth="1"/>
    <col min="9999" max="9999" width="13.109375" style="64" customWidth="1"/>
    <col min="10000" max="10000" width="2.21875" style="64" customWidth="1"/>
    <col min="10001" max="10001" width="14.5546875" style="64" customWidth="1"/>
    <col min="10002" max="10002" width="1.88671875" style="64" customWidth="1"/>
    <col min="10003" max="10003" width="12.33203125" style="64" customWidth="1"/>
    <col min="10004" max="10004" width="1.44140625" style="64" customWidth="1"/>
    <col min="10005" max="10005" width="12.33203125" style="64" customWidth="1"/>
    <col min="10006" max="10006" width="1.44140625" style="64" customWidth="1"/>
    <col min="10007" max="10007" width="1.77734375" style="64" customWidth="1"/>
    <col min="10008" max="10240" width="11.5546875" style="64"/>
    <col min="10241" max="10241" width="5" style="64" customWidth="1"/>
    <col min="10242" max="10242" width="2.21875" style="64" customWidth="1"/>
    <col min="10243" max="10243" width="17.77734375" style="64" customWidth="1"/>
    <col min="10244" max="10244" width="1.44140625" style="64" customWidth="1"/>
    <col min="10245" max="10245" width="13.109375" style="64" customWidth="1"/>
    <col min="10246" max="10246" width="2.21875" style="64" customWidth="1"/>
    <col min="10247" max="10247" width="13.109375" style="64" customWidth="1"/>
    <col min="10248" max="10248" width="2.21875" style="64" customWidth="1"/>
    <col min="10249" max="10249" width="13.109375" style="64" customWidth="1"/>
    <col min="10250" max="10250" width="2.21875" style="64" customWidth="1"/>
    <col min="10251" max="10251" width="13.109375" style="64" customWidth="1"/>
    <col min="10252" max="10252" width="2.21875" style="64" customWidth="1"/>
    <col min="10253" max="10253" width="12.21875" style="64" customWidth="1"/>
    <col min="10254" max="10254" width="2.21875" style="64" customWidth="1"/>
    <col min="10255" max="10255" width="13.109375" style="64" customWidth="1"/>
    <col min="10256" max="10256" width="2.21875" style="64" customWidth="1"/>
    <col min="10257" max="10257" width="14.5546875" style="64" customWidth="1"/>
    <col min="10258" max="10258" width="1.88671875" style="64" customWidth="1"/>
    <col min="10259" max="10259" width="12.33203125" style="64" customWidth="1"/>
    <col min="10260" max="10260" width="1.44140625" style="64" customWidth="1"/>
    <col min="10261" max="10261" width="12.33203125" style="64" customWidth="1"/>
    <col min="10262" max="10262" width="1.44140625" style="64" customWidth="1"/>
    <col min="10263" max="10263" width="1.77734375" style="64" customWidth="1"/>
    <col min="10264" max="10496" width="11.5546875" style="64"/>
    <col min="10497" max="10497" width="5" style="64" customWidth="1"/>
    <col min="10498" max="10498" width="2.21875" style="64" customWidth="1"/>
    <col min="10499" max="10499" width="17.77734375" style="64" customWidth="1"/>
    <col min="10500" max="10500" width="1.44140625" style="64" customWidth="1"/>
    <col min="10501" max="10501" width="13.109375" style="64" customWidth="1"/>
    <col min="10502" max="10502" width="2.21875" style="64" customWidth="1"/>
    <col min="10503" max="10503" width="13.109375" style="64" customWidth="1"/>
    <col min="10504" max="10504" width="2.21875" style="64" customWidth="1"/>
    <col min="10505" max="10505" width="13.109375" style="64" customWidth="1"/>
    <col min="10506" max="10506" width="2.21875" style="64" customWidth="1"/>
    <col min="10507" max="10507" width="13.109375" style="64" customWidth="1"/>
    <col min="10508" max="10508" width="2.21875" style="64" customWidth="1"/>
    <col min="10509" max="10509" width="12.21875" style="64" customWidth="1"/>
    <col min="10510" max="10510" width="2.21875" style="64" customWidth="1"/>
    <col min="10511" max="10511" width="13.109375" style="64" customWidth="1"/>
    <col min="10512" max="10512" width="2.21875" style="64" customWidth="1"/>
    <col min="10513" max="10513" width="14.5546875" style="64" customWidth="1"/>
    <col min="10514" max="10514" width="1.88671875" style="64" customWidth="1"/>
    <col min="10515" max="10515" width="12.33203125" style="64" customWidth="1"/>
    <col min="10516" max="10516" width="1.44140625" style="64" customWidth="1"/>
    <col min="10517" max="10517" width="12.33203125" style="64" customWidth="1"/>
    <col min="10518" max="10518" width="1.44140625" style="64" customWidth="1"/>
    <col min="10519" max="10519" width="1.77734375" style="64" customWidth="1"/>
    <col min="10520" max="10752" width="11.5546875" style="64"/>
    <col min="10753" max="10753" width="5" style="64" customWidth="1"/>
    <col min="10754" max="10754" width="2.21875" style="64" customWidth="1"/>
    <col min="10755" max="10755" width="17.77734375" style="64" customWidth="1"/>
    <col min="10756" max="10756" width="1.44140625" style="64" customWidth="1"/>
    <col min="10757" max="10757" width="13.109375" style="64" customWidth="1"/>
    <col min="10758" max="10758" width="2.21875" style="64" customWidth="1"/>
    <col min="10759" max="10759" width="13.109375" style="64" customWidth="1"/>
    <col min="10760" max="10760" width="2.21875" style="64" customWidth="1"/>
    <col min="10761" max="10761" width="13.109375" style="64" customWidth="1"/>
    <col min="10762" max="10762" width="2.21875" style="64" customWidth="1"/>
    <col min="10763" max="10763" width="13.109375" style="64" customWidth="1"/>
    <col min="10764" max="10764" width="2.21875" style="64" customWidth="1"/>
    <col min="10765" max="10765" width="12.21875" style="64" customWidth="1"/>
    <col min="10766" max="10766" width="2.21875" style="64" customWidth="1"/>
    <col min="10767" max="10767" width="13.109375" style="64" customWidth="1"/>
    <col min="10768" max="10768" width="2.21875" style="64" customWidth="1"/>
    <col min="10769" max="10769" width="14.5546875" style="64" customWidth="1"/>
    <col min="10770" max="10770" width="1.88671875" style="64" customWidth="1"/>
    <col min="10771" max="10771" width="12.33203125" style="64" customWidth="1"/>
    <col min="10772" max="10772" width="1.44140625" style="64" customWidth="1"/>
    <col min="10773" max="10773" width="12.33203125" style="64" customWidth="1"/>
    <col min="10774" max="10774" width="1.44140625" style="64" customWidth="1"/>
    <col min="10775" max="10775" width="1.77734375" style="64" customWidth="1"/>
    <col min="10776" max="11008" width="11.5546875" style="64"/>
    <col min="11009" max="11009" width="5" style="64" customWidth="1"/>
    <col min="11010" max="11010" width="2.21875" style="64" customWidth="1"/>
    <col min="11011" max="11011" width="17.77734375" style="64" customWidth="1"/>
    <col min="11012" max="11012" width="1.44140625" style="64" customWidth="1"/>
    <col min="11013" max="11013" width="13.109375" style="64" customWidth="1"/>
    <col min="11014" max="11014" width="2.21875" style="64" customWidth="1"/>
    <col min="11015" max="11015" width="13.109375" style="64" customWidth="1"/>
    <col min="11016" max="11016" width="2.21875" style="64" customWidth="1"/>
    <col min="11017" max="11017" width="13.109375" style="64" customWidth="1"/>
    <col min="11018" max="11018" width="2.21875" style="64" customWidth="1"/>
    <col min="11019" max="11019" width="13.109375" style="64" customWidth="1"/>
    <col min="11020" max="11020" width="2.21875" style="64" customWidth="1"/>
    <col min="11021" max="11021" width="12.21875" style="64" customWidth="1"/>
    <col min="11022" max="11022" width="2.21875" style="64" customWidth="1"/>
    <col min="11023" max="11023" width="13.109375" style="64" customWidth="1"/>
    <col min="11024" max="11024" width="2.21875" style="64" customWidth="1"/>
    <col min="11025" max="11025" width="14.5546875" style="64" customWidth="1"/>
    <col min="11026" max="11026" width="1.88671875" style="64" customWidth="1"/>
    <col min="11027" max="11027" width="12.33203125" style="64" customWidth="1"/>
    <col min="11028" max="11028" width="1.44140625" style="64" customWidth="1"/>
    <col min="11029" max="11029" width="12.33203125" style="64" customWidth="1"/>
    <col min="11030" max="11030" width="1.44140625" style="64" customWidth="1"/>
    <col min="11031" max="11031" width="1.77734375" style="64" customWidth="1"/>
    <col min="11032" max="11264" width="11.5546875" style="64"/>
    <col min="11265" max="11265" width="5" style="64" customWidth="1"/>
    <col min="11266" max="11266" width="2.21875" style="64" customWidth="1"/>
    <col min="11267" max="11267" width="17.77734375" style="64" customWidth="1"/>
    <col min="11268" max="11268" width="1.44140625" style="64" customWidth="1"/>
    <col min="11269" max="11269" width="13.109375" style="64" customWidth="1"/>
    <col min="11270" max="11270" width="2.21875" style="64" customWidth="1"/>
    <col min="11271" max="11271" width="13.109375" style="64" customWidth="1"/>
    <col min="11272" max="11272" width="2.21875" style="64" customWidth="1"/>
    <col min="11273" max="11273" width="13.109375" style="64" customWidth="1"/>
    <col min="11274" max="11274" width="2.21875" style="64" customWidth="1"/>
    <col min="11275" max="11275" width="13.109375" style="64" customWidth="1"/>
    <col min="11276" max="11276" width="2.21875" style="64" customWidth="1"/>
    <col min="11277" max="11277" width="12.21875" style="64" customWidth="1"/>
    <col min="11278" max="11278" width="2.21875" style="64" customWidth="1"/>
    <col min="11279" max="11279" width="13.109375" style="64" customWidth="1"/>
    <col min="11280" max="11280" width="2.21875" style="64" customWidth="1"/>
    <col min="11281" max="11281" width="14.5546875" style="64" customWidth="1"/>
    <col min="11282" max="11282" width="1.88671875" style="64" customWidth="1"/>
    <col min="11283" max="11283" width="12.33203125" style="64" customWidth="1"/>
    <col min="11284" max="11284" width="1.44140625" style="64" customWidth="1"/>
    <col min="11285" max="11285" width="12.33203125" style="64" customWidth="1"/>
    <col min="11286" max="11286" width="1.44140625" style="64" customWidth="1"/>
    <col min="11287" max="11287" width="1.77734375" style="64" customWidth="1"/>
    <col min="11288" max="11520" width="11.5546875" style="64"/>
    <col min="11521" max="11521" width="5" style="64" customWidth="1"/>
    <col min="11522" max="11522" width="2.21875" style="64" customWidth="1"/>
    <col min="11523" max="11523" width="17.77734375" style="64" customWidth="1"/>
    <col min="11524" max="11524" width="1.44140625" style="64" customWidth="1"/>
    <col min="11525" max="11525" width="13.109375" style="64" customWidth="1"/>
    <col min="11526" max="11526" width="2.21875" style="64" customWidth="1"/>
    <col min="11527" max="11527" width="13.109375" style="64" customWidth="1"/>
    <col min="11528" max="11528" width="2.21875" style="64" customWidth="1"/>
    <col min="11529" max="11529" width="13.109375" style="64" customWidth="1"/>
    <col min="11530" max="11530" width="2.21875" style="64" customWidth="1"/>
    <col min="11531" max="11531" width="13.109375" style="64" customWidth="1"/>
    <col min="11532" max="11532" width="2.21875" style="64" customWidth="1"/>
    <col min="11533" max="11533" width="12.21875" style="64" customWidth="1"/>
    <col min="11534" max="11534" width="2.21875" style="64" customWidth="1"/>
    <col min="11535" max="11535" width="13.109375" style="64" customWidth="1"/>
    <col min="11536" max="11536" width="2.21875" style="64" customWidth="1"/>
    <col min="11537" max="11537" width="14.5546875" style="64" customWidth="1"/>
    <col min="11538" max="11538" width="1.88671875" style="64" customWidth="1"/>
    <col min="11539" max="11539" width="12.33203125" style="64" customWidth="1"/>
    <col min="11540" max="11540" width="1.44140625" style="64" customWidth="1"/>
    <col min="11541" max="11541" width="12.33203125" style="64" customWidth="1"/>
    <col min="11542" max="11542" width="1.44140625" style="64" customWidth="1"/>
    <col min="11543" max="11543" width="1.77734375" style="64" customWidth="1"/>
    <col min="11544" max="11776" width="11.5546875" style="64"/>
    <col min="11777" max="11777" width="5" style="64" customWidth="1"/>
    <col min="11778" max="11778" width="2.21875" style="64" customWidth="1"/>
    <col min="11779" max="11779" width="17.77734375" style="64" customWidth="1"/>
    <col min="11780" max="11780" width="1.44140625" style="64" customWidth="1"/>
    <col min="11781" max="11781" width="13.109375" style="64" customWidth="1"/>
    <col min="11782" max="11782" width="2.21875" style="64" customWidth="1"/>
    <col min="11783" max="11783" width="13.109375" style="64" customWidth="1"/>
    <col min="11784" max="11784" width="2.21875" style="64" customWidth="1"/>
    <col min="11785" max="11785" width="13.109375" style="64" customWidth="1"/>
    <col min="11786" max="11786" width="2.21875" style="64" customWidth="1"/>
    <col min="11787" max="11787" width="13.109375" style="64" customWidth="1"/>
    <col min="11788" max="11788" width="2.21875" style="64" customWidth="1"/>
    <col min="11789" max="11789" width="12.21875" style="64" customWidth="1"/>
    <col min="11790" max="11790" width="2.21875" style="64" customWidth="1"/>
    <col min="11791" max="11791" width="13.109375" style="64" customWidth="1"/>
    <col min="11792" max="11792" width="2.21875" style="64" customWidth="1"/>
    <col min="11793" max="11793" width="14.5546875" style="64" customWidth="1"/>
    <col min="11794" max="11794" width="1.88671875" style="64" customWidth="1"/>
    <col min="11795" max="11795" width="12.33203125" style="64" customWidth="1"/>
    <col min="11796" max="11796" width="1.44140625" style="64" customWidth="1"/>
    <col min="11797" max="11797" width="12.33203125" style="64" customWidth="1"/>
    <col min="11798" max="11798" width="1.44140625" style="64" customWidth="1"/>
    <col min="11799" max="11799" width="1.77734375" style="64" customWidth="1"/>
    <col min="11800" max="12032" width="11.5546875" style="64"/>
    <col min="12033" max="12033" width="5" style="64" customWidth="1"/>
    <col min="12034" max="12034" width="2.21875" style="64" customWidth="1"/>
    <col min="12035" max="12035" width="17.77734375" style="64" customWidth="1"/>
    <col min="12036" max="12036" width="1.44140625" style="64" customWidth="1"/>
    <col min="12037" max="12037" width="13.109375" style="64" customWidth="1"/>
    <col min="12038" max="12038" width="2.21875" style="64" customWidth="1"/>
    <col min="12039" max="12039" width="13.109375" style="64" customWidth="1"/>
    <col min="12040" max="12040" width="2.21875" style="64" customWidth="1"/>
    <col min="12041" max="12041" width="13.109375" style="64" customWidth="1"/>
    <col min="12042" max="12042" width="2.21875" style="64" customWidth="1"/>
    <col min="12043" max="12043" width="13.109375" style="64" customWidth="1"/>
    <col min="12044" max="12044" width="2.21875" style="64" customWidth="1"/>
    <col min="12045" max="12045" width="12.21875" style="64" customWidth="1"/>
    <col min="12046" max="12046" width="2.21875" style="64" customWidth="1"/>
    <col min="12047" max="12047" width="13.109375" style="64" customWidth="1"/>
    <col min="12048" max="12048" width="2.21875" style="64" customWidth="1"/>
    <col min="12049" max="12049" width="14.5546875" style="64" customWidth="1"/>
    <col min="12050" max="12050" width="1.88671875" style="64" customWidth="1"/>
    <col min="12051" max="12051" width="12.33203125" style="64" customWidth="1"/>
    <col min="12052" max="12052" width="1.44140625" style="64" customWidth="1"/>
    <col min="12053" max="12053" width="12.33203125" style="64" customWidth="1"/>
    <col min="12054" max="12054" width="1.44140625" style="64" customWidth="1"/>
    <col min="12055" max="12055" width="1.77734375" style="64" customWidth="1"/>
    <col min="12056" max="12288" width="11.5546875" style="64"/>
    <col min="12289" max="12289" width="5" style="64" customWidth="1"/>
    <col min="12290" max="12290" width="2.21875" style="64" customWidth="1"/>
    <col min="12291" max="12291" width="17.77734375" style="64" customWidth="1"/>
    <col min="12292" max="12292" width="1.44140625" style="64" customWidth="1"/>
    <col min="12293" max="12293" width="13.109375" style="64" customWidth="1"/>
    <col min="12294" max="12294" width="2.21875" style="64" customWidth="1"/>
    <col min="12295" max="12295" width="13.109375" style="64" customWidth="1"/>
    <col min="12296" max="12296" width="2.21875" style="64" customWidth="1"/>
    <col min="12297" max="12297" width="13.109375" style="64" customWidth="1"/>
    <col min="12298" max="12298" width="2.21875" style="64" customWidth="1"/>
    <col min="12299" max="12299" width="13.109375" style="64" customWidth="1"/>
    <col min="12300" max="12300" width="2.21875" style="64" customWidth="1"/>
    <col min="12301" max="12301" width="12.21875" style="64" customWidth="1"/>
    <col min="12302" max="12302" width="2.21875" style="64" customWidth="1"/>
    <col min="12303" max="12303" width="13.109375" style="64" customWidth="1"/>
    <col min="12304" max="12304" width="2.21875" style="64" customWidth="1"/>
    <col min="12305" max="12305" width="14.5546875" style="64" customWidth="1"/>
    <col min="12306" max="12306" width="1.88671875" style="64" customWidth="1"/>
    <col min="12307" max="12307" width="12.33203125" style="64" customWidth="1"/>
    <col min="12308" max="12308" width="1.44140625" style="64" customWidth="1"/>
    <col min="12309" max="12309" width="12.33203125" style="64" customWidth="1"/>
    <col min="12310" max="12310" width="1.44140625" style="64" customWidth="1"/>
    <col min="12311" max="12311" width="1.77734375" style="64" customWidth="1"/>
    <col min="12312" max="12544" width="11.5546875" style="64"/>
    <col min="12545" max="12545" width="5" style="64" customWidth="1"/>
    <col min="12546" max="12546" width="2.21875" style="64" customWidth="1"/>
    <col min="12547" max="12547" width="17.77734375" style="64" customWidth="1"/>
    <col min="12548" max="12548" width="1.44140625" style="64" customWidth="1"/>
    <col min="12549" max="12549" width="13.109375" style="64" customWidth="1"/>
    <col min="12550" max="12550" width="2.21875" style="64" customWidth="1"/>
    <col min="12551" max="12551" width="13.109375" style="64" customWidth="1"/>
    <col min="12552" max="12552" width="2.21875" style="64" customWidth="1"/>
    <col min="12553" max="12553" width="13.109375" style="64" customWidth="1"/>
    <col min="12554" max="12554" width="2.21875" style="64" customWidth="1"/>
    <col min="12555" max="12555" width="13.109375" style="64" customWidth="1"/>
    <col min="12556" max="12556" width="2.21875" style="64" customWidth="1"/>
    <col min="12557" max="12557" width="12.21875" style="64" customWidth="1"/>
    <col min="12558" max="12558" width="2.21875" style="64" customWidth="1"/>
    <col min="12559" max="12559" width="13.109375" style="64" customWidth="1"/>
    <col min="12560" max="12560" width="2.21875" style="64" customWidth="1"/>
    <col min="12561" max="12561" width="14.5546875" style="64" customWidth="1"/>
    <col min="12562" max="12562" width="1.88671875" style="64" customWidth="1"/>
    <col min="12563" max="12563" width="12.33203125" style="64" customWidth="1"/>
    <col min="12564" max="12564" width="1.44140625" style="64" customWidth="1"/>
    <col min="12565" max="12565" width="12.33203125" style="64" customWidth="1"/>
    <col min="12566" max="12566" width="1.44140625" style="64" customWidth="1"/>
    <col min="12567" max="12567" width="1.77734375" style="64" customWidth="1"/>
    <col min="12568" max="12800" width="11.5546875" style="64"/>
    <col min="12801" max="12801" width="5" style="64" customWidth="1"/>
    <col min="12802" max="12802" width="2.21875" style="64" customWidth="1"/>
    <col min="12803" max="12803" width="17.77734375" style="64" customWidth="1"/>
    <col min="12804" max="12804" width="1.44140625" style="64" customWidth="1"/>
    <col min="12805" max="12805" width="13.109375" style="64" customWidth="1"/>
    <col min="12806" max="12806" width="2.21875" style="64" customWidth="1"/>
    <col min="12807" max="12807" width="13.109375" style="64" customWidth="1"/>
    <col min="12808" max="12808" width="2.21875" style="64" customWidth="1"/>
    <col min="12809" max="12809" width="13.109375" style="64" customWidth="1"/>
    <col min="12810" max="12810" width="2.21875" style="64" customWidth="1"/>
    <col min="12811" max="12811" width="13.109375" style="64" customWidth="1"/>
    <col min="12812" max="12812" width="2.21875" style="64" customWidth="1"/>
    <col min="12813" max="12813" width="12.21875" style="64" customWidth="1"/>
    <col min="12814" max="12814" width="2.21875" style="64" customWidth="1"/>
    <col min="12815" max="12815" width="13.109375" style="64" customWidth="1"/>
    <col min="12816" max="12816" width="2.21875" style="64" customWidth="1"/>
    <col min="12817" max="12817" width="14.5546875" style="64" customWidth="1"/>
    <col min="12818" max="12818" width="1.88671875" style="64" customWidth="1"/>
    <col min="12819" max="12819" width="12.33203125" style="64" customWidth="1"/>
    <col min="12820" max="12820" width="1.44140625" style="64" customWidth="1"/>
    <col min="12821" max="12821" width="12.33203125" style="64" customWidth="1"/>
    <col min="12822" max="12822" width="1.44140625" style="64" customWidth="1"/>
    <col min="12823" max="12823" width="1.77734375" style="64" customWidth="1"/>
    <col min="12824" max="13056" width="11.5546875" style="64"/>
    <col min="13057" max="13057" width="5" style="64" customWidth="1"/>
    <col min="13058" max="13058" width="2.21875" style="64" customWidth="1"/>
    <col min="13059" max="13059" width="17.77734375" style="64" customWidth="1"/>
    <col min="13060" max="13060" width="1.44140625" style="64" customWidth="1"/>
    <col min="13061" max="13061" width="13.109375" style="64" customWidth="1"/>
    <col min="13062" max="13062" width="2.21875" style="64" customWidth="1"/>
    <col min="13063" max="13063" width="13.109375" style="64" customWidth="1"/>
    <col min="13064" max="13064" width="2.21875" style="64" customWidth="1"/>
    <col min="13065" max="13065" width="13.109375" style="64" customWidth="1"/>
    <col min="13066" max="13066" width="2.21875" style="64" customWidth="1"/>
    <col min="13067" max="13067" width="13.109375" style="64" customWidth="1"/>
    <col min="13068" max="13068" width="2.21875" style="64" customWidth="1"/>
    <col min="13069" max="13069" width="12.21875" style="64" customWidth="1"/>
    <col min="13070" max="13070" width="2.21875" style="64" customWidth="1"/>
    <col min="13071" max="13071" width="13.109375" style="64" customWidth="1"/>
    <col min="13072" max="13072" width="2.21875" style="64" customWidth="1"/>
    <col min="13073" max="13073" width="14.5546875" style="64" customWidth="1"/>
    <col min="13074" max="13074" width="1.88671875" style="64" customWidth="1"/>
    <col min="13075" max="13075" width="12.33203125" style="64" customWidth="1"/>
    <col min="13076" max="13076" width="1.44140625" style="64" customWidth="1"/>
    <col min="13077" max="13077" width="12.33203125" style="64" customWidth="1"/>
    <col min="13078" max="13078" width="1.44140625" style="64" customWidth="1"/>
    <col min="13079" max="13079" width="1.77734375" style="64" customWidth="1"/>
    <col min="13080" max="13312" width="11.5546875" style="64"/>
    <col min="13313" max="13313" width="5" style="64" customWidth="1"/>
    <col min="13314" max="13314" width="2.21875" style="64" customWidth="1"/>
    <col min="13315" max="13315" width="17.77734375" style="64" customWidth="1"/>
    <col min="13316" max="13316" width="1.44140625" style="64" customWidth="1"/>
    <col min="13317" max="13317" width="13.109375" style="64" customWidth="1"/>
    <col min="13318" max="13318" width="2.21875" style="64" customWidth="1"/>
    <col min="13319" max="13319" width="13.109375" style="64" customWidth="1"/>
    <col min="13320" max="13320" width="2.21875" style="64" customWidth="1"/>
    <col min="13321" max="13321" width="13.109375" style="64" customWidth="1"/>
    <col min="13322" max="13322" width="2.21875" style="64" customWidth="1"/>
    <col min="13323" max="13323" width="13.109375" style="64" customWidth="1"/>
    <col min="13324" max="13324" width="2.21875" style="64" customWidth="1"/>
    <col min="13325" max="13325" width="12.21875" style="64" customWidth="1"/>
    <col min="13326" max="13326" width="2.21875" style="64" customWidth="1"/>
    <col min="13327" max="13327" width="13.109375" style="64" customWidth="1"/>
    <col min="13328" max="13328" width="2.21875" style="64" customWidth="1"/>
    <col min="13329" max="13329" width="14.5546875" style="64" customWidth="1"/>
    <col min="13330" max="13330" width="1.88671875" style="64" customWidth="1"/>
    <col min="13331" max="13331" width="12.33203125" style="64" customWidth="1"/>
    <col min="13332" max="13332" width="1.44140625" style="64" customWidth="1"/>
    <col min="13333" max="13333" width="12.33203125" style="64" customWidth="1"/>
    <col min="13334" max="13334" width="1.44140625" style="64" customWidth="1"/>
    <col min="13335" max="13335" width="1.77734375" style="64" customWidth="1"/>
    <col min="13336" max="13568" width="11.5546875" style="64"/>
    <col min="13569" max="13569" width="5" style="64" customWidth="1"/>
    <col min="13570" max="13570" width="2.21875" style="64" customWidth="1"/>
    <col min="13571" max="13571" width="17.77734375" style="64" customWidth="1"/>
    <col min="13572" max="13572" width="1.44140625" style="64" customWidth="1"/>
    <col min="13573" max="13573" width="13.109375" style="64" customWidth="1"/>
    <col min="13574" max="13574" width="2.21875" style="64" customWidth="1"/>
    <col min="13575" max="13575" width="13.109375" style="64" customWidth="1"/>
    <col min="13576" max="13576" width="2.21875" style="64" customWidth="1"/>
    <col min="13577" max="13577" width="13.109375" style="64" customWidth="1"/>
    <col min="13578" max="13578" width="2.21875" style="64" customWidth="1"/>
    <col min="13579" max="13579" width="13.109375" style="64" customWidth="1"/>
    <col min="13580" max="13580" width="2.21875" style="64" customWidth="1"/>
    <col min="13581" max="13581" width="12.21875" style="64" customWidth="1"/>
    <col min="13582" max="13582" width="2.21875" style="64" customWidth="1"/>
    <col min="13583" max="13583" width="13.109375" style="64" customWidth="1"/>
    <col min="13584" max="13584" width="2.21875" style="64" customWidth="1"/>
    <col min="13585" max="13585" width="14.5546875" style="64" customWidth="1"/>
    <col min="13586" max="13586" width="1.88671875" style="64" customWidth="1"/>
    <col min="13587" max="13587" width="12.33203125" style="64" customWidth="1"/>
    <col min="13588" max="13588" width="1.44140625" style="64" customWidth="1"/>
    <col min="13589" max="13589" width="12.33203125" style="64" customWidth="1"/>
    <col min="13590" max="13590" width="1.44140625" style="64" customWidth="1"/>
    <col min="13591" max="13591" width="1.77734375" style="64" customWidth="1"/>
    <col min="13592" max="13824" width="11.5546875" style="64"/>
    <col min="13825" max="13825" width="5" style="64" customWidth="1"/>
    <col min="13826" max="13826" width="2.21875" style="64" customWidth="1"/>
    <col min="13827" max="13827" width="17.77734375" style="64" customWidth="1"/>
    <col min="13828" max="13828" width="1.44140625" style="64" customWidth="1"/>
    <col min="13829" max="13829" width="13.109375" style="64" customWidth="1"/>
    <col min="13830" max="13830" width="2.21875" style="64" customWidth="1"/>
    <col min="13831" max="13831" width="13.109375" style="64" customWidth="1"/>
    <col min="13832" max="13832" width="2.21875" style="64" customWidth="1"/>
    <col min="13833" max="13833" width="13.109375" style="64" customWidth="1"/>
    <col min="13834" max="13834" width="2.21875" style="64" customWidth="1"/>
    <col min="13835" max="13835" width="13.109375" style="64" customWidth="1"/>
    <col min="13836" max="13836" width="2.21875" style="64" customWidth="1"/>
    <col min="13837" max="13837" width="12.21875" style="64" customWidth="1"/>
    <col min="13838" max="13838" width="2.21875" style="64" customWidth="1"/>
    <col min="13839" max="13839" width="13.109375" style="64" customWidth="1"/>
    <col min="13840" max="13840" width="2.21875" style="64" customWidth="1"/>
    <col min="13841" max="13841" width="14.5546875" style="64" customWidth="1"/>
    <col min="13842" max="13842" width="1.88671875" style="64" customWidth="1"/>
    <col min="13843" max="13843" width="12.33203125" style="64" customWidth="1"/>
    <col min="13844" max="13844" width="1.44140625" style="64" customWidth="1"/>
    <col min="13845" max="13845" width="12.33203125" style="64" customWidth="1"/>
    <col min="13846" max="13846" width="1.44140625" style="64" customWidth="1"/>
    <col min="13847" max="13847" width="1.77734375" style="64" customWidth="1"/>
    <col min="13848" max="14080" width="11.5546875" style="64"/>
    <col min="14081" max="14081" width="5" style="64" customWidth="1"/>
    <col min="14082" max="14082" width="2.21875" style="64" customWidth="1"/>
    <col min="14083" max="14083" width="17.77734375" style="64" customWidth="1"/>
    <col min="14084" max="14084" width="1.44140625" style="64" customWidth="1"/>
    <col min="14085" max="14085" width="13.109375" style="64" customWidth="1"/>
    <col min="14086" max="14086" width="2.21875" style="64" customWidth="1"/>
    <col min="14087" max="14087" width="13.109375" style="64" customWidth="1"/>
    <col min="14088" max="14088" width="2.21875" style="64" customWidth="1"/>
    <col min="14089" max="14089" width="13.109375" style="64" customWidth="1"/>
    <col min="14090" max="14090" width="2.21875" style="64" customWidth="1"/>
    <col min="14091" max="14091" width="13.109375" style="64" customWidth="1"/>
    <col min="14092" max="14092" width="2.21875" style="64" customWidth="1"/>
    <col min="14093" max="14093" width="12.21875" style="64" customWidth="1"/>
    <col min="14094" max="14094" width="2.21875" style="64" customWidth="1"/>
    <col min="14095" max="14095" width="13.109375" style="64" customWidth="1"/>
    <col min="14096" max="14096" width="2.21875" style="64" customWidth="1"/>
    <col min="14097" max="14097" width="14.5546875" style="64" customWidth="1"/>
    <col min="14098" max="14098" width="1.88671875" style="64" customWidth="1"/>
    <col min="14099" max="14099" width="12.33203125" style="64" customWidth="1"/>
    <col min="14100" max="14100" width="1.44140625" style="64" customWidth="1"/>
    <col min="14101" max="14101" width="12.33203125" style="64" customWidth="1"/>
    <col min="14102" max="14102" width="1.44140625" style="64" customWidth="1"/>
    <col min="14103" max="14103" width="1.77734375" style="64" customWidth="1"/>
    <col min="14104" max="14336" width="11.5546875" style="64"/>
    <col min="14337" max="14337" width="5" style="64" customWidth="1"/>
    <col min="14338" max="14338" width="2.21875" style="64" customWidth="1"/>
    <col min="14339" max="14339" width="17.77734375" style="64" customWidth="1"/>
    <col min="14340" max="14340" width="1.44140625" style="64" customWidth="1"/>
    <col min="14341" max="14341" width="13.109375" style="64" customWidth="1"/>
    <col min="14342" max="14342" width="2.21875" style="64" customWidth="1"/>
    <col min="14343" max="14343" width="13.109375" style="64" customWidth="1"/>
    <col min="14344" max="14344" width="2.21875" style="64" customWidth="1"/>
    <col min="14345" max="14345" width="13.109375" style="64" customWidth="1"/>
    <col min="14346" max="14346" width="2.21875" style="64" customWidth="1"/>
    <col min="14347" max="14347" width="13.109375" style="64" customWidth="1"/>
    <col min="14348" max="14348" width="2.21875" style="64" customWidth="1"/>
    <col min="14349" max="14349" width="12.21875" style="64" customWidth="1"/>
    <col min="14350" max="14350" width="2.21875" style="64" customWidth="1"/>
    <col min="14351" max="14351" width="13.109375" style="64" customWidth="1"/>
    <col min="14352" max="14352" width="2.21875" style="64" customWidth="1"/>
    <col min="14353" max="14353" width="14.5546875" style="64" customWidth="1"/>
    <col min="14354" max="14354" width="1.88671875" style="64" customWidth="1"/>
    <col min="14355" max="14355" width="12.33203125" style="64" customWidth="1"/>
    <col min="14356" max="14356" width="1.44140625" style="64" customWidth="1"/>
    <col min="14357" max="14357" width="12.33203125" style="64" customWidth="1"/>
    <col min="14358" max="14358" width="1.44140625" style="64" customWidth="1"/>
    <col min="14359" max="14359" width="1.77734375" style="64" customWidth="1"/>
    <col min="14360" max="14592" width="11.5546875" style="64"/>
    <col min="14593" max="14593" width="5" style="64" customWidth="1"/>
    <col min="14594" max="14594" width="2.21875" style="64" customWidth="1"/>
    <col min="14595" max="14595" width="17.77734375" style="64" customWidth="1"/>
    <col min="14596" max="14596" width="1.44140625" style="64" customWidth="1"/>
    <col min="14597" max="14597" width="13.109375" style="64" customWidth="1"/>
    <col min="14598" max="14598" width="2.21875" style="64" customWidth="1"/>
    <col min="14599" max="14599" width="13.109375" style="64" customWidth="1"/>
    <col min="14600" max="14600" width="2.21875" style="64" customWidth="1"/>
    <col min="14601" max="14601" width="13.109375" style="64" customWidth="1"/>
    <col min="14602" max="14602" width="2.21875" style="64" customWidth="1"/>
    <col min="14603" max="14603" width="13.109375" style="64" customWidth="1"/>
    <col min="14604" max="14604" width="2.21875" style="64" customWidth="1"/>
    <col min="14605" max="14605" width="12.21875" style="64" customWidth="1"/>
    <col min="14606" max="14606" width="2.21875" style="64" customWidth="1"/>
    <col min="14607" max="14607" width="13.109375" style="64" customWidth="1"/>
    <col min="14608" max="14608" width="2.21875" style="64" customWidth="1"/>
    <col min="14609" max="14609" width="14.5546875" style="64" customWidth="1"/>
    <col min="14610" max="14610" width="1.88671875" style="64" customWidth="1"/>
    <col min="14611" max="14611" width="12.33203125" style="64" customWidth="1"/>
    <col min="14612" max="14612" width="1.44140625" style="64" customWidth="1"/>
    <col min="14613" max="14613" width="12.33203125" style="64" customWidth="1"/>
    <col min="14614" max="14614" width="1.44140625" style="64" customWidth="1"/>
    <col min="14615" max="14615" width="1.77734375" style="64" customWidth="1"/>
    <col min="14616" max="14848" width="11.5546875" style="64"/>
    <col min="14849" max="14849" width="5" style="64" customWidth="1"/>
    <col min="14850" max="14850" width="2.21875" style="64" customWidth="1"/>
    <col min="14851" max="14851" width="17.77734375" style="64" customWidth="1"/>
    <col min="14852" max="14852" width="1.44140625" style="64" customWidth="1"/>
    <col min="14853" max="14853" width="13.109375" style="64" customWidth="1"/>
    <col min="14854" max="14854" width="2.21875" style="64" customWidth="1"/>
    <col min="14855" max="14855" width="13.109375" style="64" customWidth="1"/>
    <col min="14856" max="14856" width="2.21875" style="64" customWidth="1"/>
    <col min="14857" max="14857" width="13.109375" style="64" customWidth="1"/>
    <col min="14858" max="14858" width="2.21875" style="64" customWidth="1"/>
    <col min="14859" max="14859" width="13.109375" style="64" customWidth="1"/>
    <col min="14860" max="14860" width="2.21875" style="64" customWidth="1"/>
    <col min="14861" max="14861" width="12.21875" style="64" customWidth="1"/>
    <col min="14862" max="14862" width="2.21875" style="64" customWidth="1"/>
    <col min="14863" max="14863" width="13.109375" style="64" customWidth="1"/>
    <col min="14864" max="14864" width="2.21875" style="64" customWidth="1"/>
    <col min="14865" max="14865" width="14.5546875" style="64" customWidth="1"/>
    <col min="14866" max="14866" width="1.88671875" style="64" customWidth="1"/>
    <col min="14867" max="14867" width="12.33203125" style="64" customWidth="1"/>
    <col min="14868" max="14868" width="1.44140625" style="64" customWidth="1"/>
    <col min="14869" max="14869" width="12.33203125" style="64" customWidth="1"/>
    <col min="14870" max="14870" width="1.44140625" style="64" customWidth="1"/>
    <col min="14871" max="14871" width="1.77734375" style="64" customWidth="1"/>
    <col min="14872" max="15104" width="11.5546875" style="64"/>
    <col min="15105" max="15105" width="5" style="64" customWidth="1"/>
    <col min="15106" max="15106" width="2.21875" style="64" customWidth="1"/>
    <col min="15107" max="15107" width="17.77734375" style="64" customWidth="1"/>
    <col min="15108" max="15108" width="1.44140625" style="64" customWidth="1"/>
    <col min="15109" max="15109" width="13.109375" style="64" customWidth="1"/>
    <col min="15110" max="15110" width="2.21875" style="64" customWidth="1"/>
    <col min="15111" max="15111" width="13.109375" style="64" customWidth="1"/>
    <col min="15112" max="15112" width="2.21875" style="64" customWidth="1"/>
    <col min="15113" max="15113" width="13.109375" style="64" customWidth="1"/>
    <col min="15114" max="15114" width="2.21875" style="64" customWidth="1"/>
    <col min="15115" max="15115" width="13.109375" style="64" customWidth="1"/>
    <col min="15116" max="15116" width="2.21875" style="64" customWidth="1"/>
    <col min="15117" max="15117" width="12.21875" style="64" customWidth="1"/>
    <col min="15118" max="15118" width="2.21875" style="64" customWidth="1"/>
    <col min="15119" max="15119" width="13.109375" style="64" customWidth="1"/>
    <col min="15120" max="15120" width="2.21875" style="64" customWidth="1"/>
    <col min="15121" max="15121" width="14.5546875" style="64" customWidth="1"/>
    <col min="15122" max="15122" width="1.88671875" style="64" customWidth="1"/>
    <col min="15123" max="15123" width="12.33203125" style="64" customWidth="1"/>
    <col min="15124" max="15124" width="1.44140625" style="64" customWidth="1"/>
    <col min="15125" max="15125" width="12.33203125" style="64" customWidth="1"/>
    <col min="15126" max="15126" width="1.44140625" style="64" customWidth="1"/>
    <col min="15127" max="15127" width="1.77734375" style="64" customWidth="1"/>
    <col min="15128" max="15360" width="11.5546875" style="64"/>
    <col min="15361" max="15361" width="5" style="64" customWidth="1"/>
    <col min="15362" max="15362" width="2.21875" style="64" customWidth="1"/>
    <col min="15363" max="15363" width="17.77734375" style="64" customWidth="1"/>
    <col min="15364" max="15364" width="1.44140625" style="64" customWidth="1"/>
    <col min="15365" max="15365" width="13.109375" style="64" customWidth="1"/>
    <col min="15366" max="15366" width="2.21875" style="64" customWidth="1"/>
    <col min="15367" max="15367" width="13.109375" style="64" customWidth="1"/>
    <col min="15368" max="15368" width="2.21875" style="64" customWidth="1"/>
    <col min="15369" max="15369" width="13.109375" style="64" customWidth="1"/>
    <col min="15370" max="15370" width="2.21875" style="64" customWidth="1"/>
    <col min="15371" max="15371" width="13.109375" style="64" customWidth="1"/>
    <col min="15372" max="15372" width="2.21875" style="64" customWidth="1"/>
    <col min="15373" max="15373" width="12.21875" style="64" customWidth="1"/>
    <col min="15374" max="15374" width="2.21875" style="64" customWidth="1"/>
    <col min="15375" max="15375" width="13.109375" style="64" customWidth="1"/>
    <col min="15376" max="15376" width="2.21875" style="64" customWidth="1"/>
    <col min="15377" max="15377" width="14.5546875" style="64" customWidth="1"/>
    <col min="15378" max="15378" width="1.88671875" style="64" customWidth="1"/>
    <col min="15379" max="15379" width="12.33203125" style="64" customWidth="1"/>
    <col min="15380" max="15380" width="1.44140625" style="64" customWidth="1"/>
    <col min="15381" max="15381" width="12.33203125" style="64" customWidth="1"/>
    <col min="15382" max="15382" width="1.44140625" style="64" customWidth="1"/>
    <col min="15383" max="15383" width="1.77734375" style="64" customWidth="1"/>
    <col min="15384" max="15616" width="11.5546875" style="64"/>
    <col min="15617" max="15617" width="5" style="64" customWidth="1"/>
    <col min="15618" max="15618" width="2.21875" style="64" customWidth="1"/>
    <col min="15619" max="15619" width="17.77734375" style="64" customWidth="1"/>
    <col min="15620" max="15620" width="1.44140625" style="64" customWidth="1"/>
    <col min="15621" max="15621" width="13.109375" style="64" customWidth="1"/>
    <col min="15622" max="15622" width="2.21875" style="64" customWidth="1"/>
    <col min="15623" max="15623" width="13.109375" style="64" customWidth="1"/>
    <col min="15624" max="15624" width="2.21875" style="64" customWidth="1"/>
    <col min="15625" max="15625" width="13.109375" style="64" customWidth="1"/>
    <col min="15626" max="15626" width="2.21875" style="64" customWidth="1"/>
    <col min="15627" max="15627" width="13.109375" style="64" customWidth="1"/>
    <col min="15628" max="15628" width="2.21875" style="64" customWidth="1"/>
    <col min="15629" max="15629" width="12.21875" style="64" customWidth="1"/>
    <col min="15630" max="15630" width="2.21875" style="64" customWidth="1"/>
    <col min="15631" max="15631" width="13.109375" style="64" customWidth="1"/>
    <col min="15632" max="15632" width="2.21875" style="64" customWidth="1"/>
    <col min="15633" max="15633" width="14.5546875" style="64" customWidth="1"/>
    <col min="15634" max="15634" width="1.88671875" style="64" customWidth="1"/>
    <col min="15635" max="15635" width="12.33203125" style="64" customWidth="1"/>
    <col min="15636" max="15636" width="1.44140625" style="64" customWidth="1"/>
    <col min="15637" max="15637" width="12.33203125" style="64" customWidth="1"/>
    <col min="15638" max="15638" width="1.44140625" style="64" customWidth="1"/>
    <col min="15639" max="15639" width="1.77734375" style="64" customWidth="1"/>
    <col min="15640" max="15872" width="11.5546875" style="64"/>
    <col min="15873" max="15873" width="5" style="64" customWidth="1"/>
    <col min="15874" max="15874" width="2.21875" style="64" customWidth="1"/>
    <col min="15875" max="15875" width="17.77734375" style="64" customWidth="1"/>
    <col min="15876" max="15876" width="1.44140625" style="64" customWidth="1"/>
    <col min="15877" max="15877" width="13.109375" style="64" customWidth="1"/>
    <col min="15878" max="15878" width="2.21875" style="64" customWidth="1"/>
    <col min="15879" max="15879" width="13.109375" style="64" customWidth="1"/>
    <col min="15880" max="15880" width="2.21875" style="64" customWidth="1"/>
    <col min="15881" max="15881" width="13.109375" style="64" customWidth="1"/>
    <col min="15882" max="15882" width="2.21875" style="64" customWidth="1"/>
    <col min="15883" max="15883" width="13.109375" style="64" customWidth="1"/>
    <col min="15884" max="15884" width="2.21875" style="64" customWidth="1"/>
    <col min="15885" max="15885" width="12.21875" style="64" customWidth="1"/>
    <col min="15886" max="15886" width="2.21875" style="64" customWidth="1"/>
    <col min="15887" max="15887" width="13.109375" style="64" customWidth="1"/>
    <col min="15888" max="15888" width="2.21875" style="64" customWidth="1"/>
    <col min="15889" max="15889" width="14.5546875" style="64" customWidth="1"/>
    <col min="15890" max="15890" width="1.88671875" style="64" customWidth="1"/>
    <col min="15891" max="15891" width="12.33203125" style="64" customWidth="1"/>
    <col min="15892" max="15892" width="1.44140625" style="64" customWidth="1"/>
    <col min="15893" max="15893" width="12.33203125" style="64" customWidth="1"/>
    <col min="15894" max="15894" width="1.44140625" style="64" customWidth="1"/>
    <col min="15895" max="15895" width="1.77734375" style="64" customWidth="1"/>
    <col min="15896" max="16128" width="11.5546875" style="64"/>
    <col min="16129" max="16129" width="5" style="64" customWidth="1"/>
    <col min="16130" max="16130" width="2.21875" style="64" customWidth="1"/>
    <col min="16131" max="16131" width="17.77734375" style="64" customWidth="1"/>
    <col min="16132" max="16132" width="1.44140625" style="64" customWidth="1"/>
    <col min="16133" max="16133" width="13.109375" style="64" customWidth="1"/>
    <col min="16134" max="16134" width="2.21875" style="64" customWidth="1"/>
    <col min="16135" max="16135" width="13.109375" style="64" customWidth="1"/>
    <col min="16136" max="16136" width="2.21875" style="64" customWidth="1"/>
    <col min="16137" max="16137" width="13.109375" style="64" customWidth="1"/>
    <col min="16138" max="16138" width="2.21875" style="64" customWidth="1"/>
    <col min="16139" max="16139" width="13.109375" style="64" customWidth="1"/>
    <col min="16140" max="16140" width="2.21875" style="64" customWidth="1"/>
    <col min="16141" max="16141" width="12.21875" style="64" customWidth="1"/>
    <col min="16142" max="16142" width="2.21875" style="64" customWidth="1"/>
    <col min="16143" max="16143" width="13.109375" style="64" customWidth="1"/>
    <col min="16144" max="16144" width="2.21875" style="64" customWidth="1"/>
    <col min="16145" max="16145" width="14.5546875" style="64" customWidth="1"/>
    <col min="16146" max="16146" width="1.88671875" style="64" customWidth="1"/>
    <col min="16147" max="16147" width="12.33203125" style="64" customWidth="1"/>
    <col min="16148" max="16148" width="1.44140625" style="64" customWidth="1"/>
    <col min="16149" max="16149" width="12.33203125" style="64" customWidth="1"/>
    <col min="16150" max="16150" width="1.44140625" style="64" customWidth="1"/>
    <col min="16151" max="16151" width="1.77734375" style="64" customWidth="1"/>
    <col min="16152" max="16384" width="11.5546875" style="64"/>
  </cols>
  <sheetData>
    <row r="1" spans="1:21" s="63" customFormat="1" ht="10.5" customHeight="1" x14ac:dyDescent="0.3">
      <c r="C1" s="64"/>
      <c r="D1" s="107" t="s">
        <v>300</v>
      </c>
      <c r="E1" s="107"/>
      <c r="F1" s="107"/>
      <c r="G1" s="107"/>
      <c r="H1" s="107"/>
      <c r="I1" s="107"/>
      <c r="J1" s="107"/>
      <c r="K1" s="107"/>
      <c r="L1" s="107"/>
      <c r="M1" s="107"/>
      <c r="N1" s="107"/>
      <c r="O1" s="107"/>
      <c r="P1" s="107"/>
      <c r="Q1" s="107"/>
      <c r="R1" s="107"/>
      <c r="U1" s="66" t="s">
        <v>301</v>
      </c>
    </row>
    <row r="2" spans="1:21" s="63" customFormat="1" ht="10.5" customHeight="1" x14ac:dyDescent="0.3">
      <c r="C2" s="64"/>
      <c r="D2" s="107" t="s">
        <v>302</v>
      </c>
      <c r="E2" s="107"/>
      <c r="F2" s="107"/>
      <c r="G2" s="107"/>
      <c r="H2" s="107"/>
      <c r="I2" s="107"/>
      <c r="J2" s="107"/>
      <c r="K2" s="107"/>
      <c r="L2" s="107"/>
      <c r="M2" s="107"/>
      <c r="N2" s="107"/>
      <c r="O2" s="107"/>
      <c r="P2" s="107"/>
      <c r="Q2" s="107"/>
      <c r="R2" s="107"/>
      <c r="U2" s="66" t="s">
        <v>54</v>
      </c>
    </row>
    <row r="3" spans="1:21" s="63" customFormat="1" ht="10.35" customHeight="1" x14ac:dyDescent="0.3">
      <c r="C3" s="64"/>
      <c r="D3" s="107" t="s">
        <v>303</v>
      </c>
      <c r="E3" s="107"/>
      <c r="F3" s="107"/>
      <c r="G3" s="107"/>
      <c r="H3" s="107"/>
      <c r="I3" s="107"/>
      <c r="J3" s="107"/>
      <c r="K3" s="107"/>
      <c r="L3" s="107"/>
      <c r="M3" s="107"/>
      <c r="N3" s="107"/>
      <c r="O3" s="107"/>
      <c r="P3" s="107"/>
      <c r="Q3" s="107"/>
      <c r="R3" s="107"/>
    </row>
    <row r="4" spans="1:21" ht="9.6" customHeight="1" x14ac:dyDescent="0.3"/>
    <row r="5" spans="1:21" ht="9.6" customHeight="1" x14ac:dyDescent="0.3"/>
    <row r="6" spans="1:21" ht="9.6" customHeight="1" x14ac:dyDescent="0.3">
      <c r="S6" s="75" t="s">
        <v>304</v>
      </c>
      <c r="T6" s="75"/>
      <c r="U6" s="75"/>
    </row>
    <row r="7" spans="1:21" ht="9.6" customHeight="1" x14ac:dyDescent="0.3">
      <c r="S7" s="108" t="s">
        <v>305</v>
      </c>
      <c r="T7" s="71"/>
      <c r="U7" s="71"/>
    </row>
    <row r="8" spans="1:21" ht="9.6" customHeight="1" x14ac:dyDescent="0.3">
      <c r="E8" s="75" t="s">
        <v>58</v>
      </c>
      <c r="F8" s="75"/>
      <c r="G8" s="75"/>
      <c r="H8" s="75"/>
      <c r="I8" s="75"/>
      <c r="J8" s="75"/>
      <c r="K8" s="75"/>
      <c r="M8" s="75" t="s">
        <v>59</v>
      </c>
      <c r="N8" s="75"/>
      <c r="O8" s="75"/>
      <c r="P8" s="75"/>
      <c r="Q8" s="75"/>
      <c r="S8" s="75" t="s">
        <v>306</v>
      </c>
      <c r="T8" s="75"/>
      <c r="U8" s="75"/>
    </row>
    <row r="9" spans="1:21" ht="9.6" customHeight="1" x14ac:dyDescent="0.3">
      <c r="E9" s="76" t="s">
        <v>307</v>
      </c>
      <c r="G9" s="76" t="s">
        <v>308</v>
      </c>
      <c r="I9" s="76" t="s">
        <v>309</v>
      </c>
      <c r="M9" s="76" t="s">
        <v>307</v>
      </c>
      <c r="O9" s="76" t="s">
        <v>308</v>
      </c>
    </row>
    <row r="10" spans="1:21" ht="9.6" customHeight="1" x14ac:dyDescent="0.3">
      <c r="E10" s="76" t="s">
        <v>310</v>
      </c>
      <c r="G10" s="76" t="s">
        <v>311</v>
      </c>
      <c r="I10" s="76" t="s">
        <v>312</v>
      </c>
      <c r="K10" s="76" t="s">
        <v>311</v>
      </c>
      <c r="M10" s="76" t="s">
        <v>310</v>
      </c>
      <c r="O10" s="76" t="s">
        <v>311</v>
      </c>
      <c r="Q10" s="76" t="s">
        <v>311</v>
      </c>
    </row>
    <row r="11" spans="1:21" ht="9.6" customHeight="1" x14ac:dyDescent="0.3">
      <c r="A11" s="78" t="s">
        <v>78</v>
      </c>
      <c r="C11" s="78" t="s">
        <v>80</v>
      </c>
      <c r="E11" s="78" t="s">
        <v>313</v>
      </c>
      <c r="G11" s="78" t="s">
        <v>314</v>
      </c>
      <c r="I11" s="78" t="s">
        <v>315</v>
      </c>
      <c r="K11" s="78" t="s">
        <v>314</v>
      </c>
      <c r="M11" s="78" t="s">
        <v>313</v>
      </c>
      <c r="O11" s="78" t="s">
        <v>316</v>
      </c>
      <c r="Q11" s="78" t="s">
        <v>316</v>
      </c>
      <c r="S11" s="78" t="s">
        <v>317</v>
      </c>
      <c r="U11" s="78" t="s">
        <v>318</v>
      </c>
    </row>
    <row r="12" spans="1:21" ht="8.85" customHeight="1" x14ac:dyDescent="0.3"/>
    <row r="13" spans="1:21" ht="8.85" customHeight="1" x14ac:dyDescent="0.3">
      <c r="B13" s="64" t="s">
        <v>289</v>
      </c>
    </row>
    <row r="14" spans="1:21" ht="8.85" customHeight="1" x14ac:dyDescent="0.3">
      <c r="A14" s="64">
        <v>1</v>
      </c>
      <c r="B14" s="109"/>
      <c r="C14" s="64" t="s">
        <v>91</v>
      </c>
      <c r="D14" s="79"/>
      <c r="E14" s="82">
        <v>0</v>
      </c>
      <c r="F14" s="79"/>
      <c r="G14" s="82">
        <v>41109714</v>
      </c>
      <c r="H14" s="79"/>
      <c r="I14" s="82">
        <v>8409372</v>
      </c>
      <c r="J14" s="79"/>
      <c r="K14" s="82">
        <v>86860571</v>
      </c>
      <c r="L14" s="79"/>
      <c r="M14" s="82">
        <v>0</v>
      </c>
      <c r="N14" s="79"/>
      <c r="O14" s="82">
        <v>2743289</v>
      </c>
      <c r="P14" s="79"/>
      <c r="Q14" s="82">
        <v>39322410</v>
      </c>
      <c r="R14" s="79"/>
      <c r="S14" s="82">
        <v>4421607.0096499994</v>
      </c>
      <c r="T14" s="79"/>
      <c r="U14" s="82">
        <v>626894.73034999997</v>
      </c>
    </row>
    <row r="15" spans="1:21" ht="8.85" customHeight="1" x14ac:dyDescent="0.3">
      <c r="A15" s="64">
        <v>2</v>
      </c>
      <c r="B15" s="109"/>
      <c r="C15" s="64" t="s">
        <v>92</v>
      </c>
      <c r="D15" s="79"/>
      <c r="E15" s="88">
        <v>0</v>
      </c>
      <c r="F15" s="79"/>
      <c r="G15" s="88">
        <v>2415775</v>
      </c>
      <c r="H15" s="79"/>
      <c r="I15" s="88">
        <v>2982071</v>
      </c>
      <c r="J15" s="79"/>
      <c r="K15" s="88">
        <v>29651561</v>
      </c>
      <c r="L15" s="79"/>
      <c r="M15" s="88">
        <v>0</v>
      </c>
      <c r="N15" s="79"/>
      <c r="O15" s="88">
        <v>0</v>
      </c>
      <c r="P15" s="79"/>
      <c r="Q15" s="88">
        <v>13577965</v>
      </c>
      <c r="R15" s="79"/>
      <c r="S15" s="88">
        <v>947188.07954800001</v>
      </c>
      <c r="T15" s="79"/>
      <c r="U15" s="88">
        <v>659989.95045200002</v>
      </c>
    </row>
    <row r="16" spans="1:21" ht="8.85" customHeight="1" x14ac:dyDescent="0.3">
      <c r="A16" s="64">
        <v>3</v>
      </c>
      <c r="B16" s="110"/>
      <c r="C16" s="64" t="s">
        <v>94</v>
      </c>
      <c r="D16" s="79"/>
      <c r="E16" s="88">
        <v>0</v>
      </c>
      <c r="F16" s="79"/>
      <c r="G16" s="88">
        <v>949351</v>
      </c>
      <c r="H16" s="79"/>
      <c r="I16" s="88">
        <v>640734</v>
      </c>
      <c r="J16" s="79"/>
      <c r="K16" s="88">
        <v>14425401</v>
      </c>
      <c r="L16" s="79"/>
      <c r="M16" s="88">
        <v>0</v>
      </c>
      <c r="N16" s="79"/>
      <c r="O16" s="88">
        <v>0</v>
      </c>
      <c r="P16" s="79"/>
      <c r="Q16" s="88">
        <v>2125592</v>
      </c>
      <c r="R16" s="79"/>
      <c r="S16" s="88">
        <v>190406.23019999999</v>
      </c>
      <c r="T16" s="79"/>
      <c r="U16" s="88">
        <v>194105.71980000002</v>
      </c>
    </row>
    <row r="17" spans="1:21" ht="8.85" customHeight="1" x14ac:dyDescent="0.3">
      <c r="A17" s="64">
        <v>4</v>
      </c>
      <c r="B17" s="109"/>
      <c r="C17" s="64" t="s">
        <v>95</v>
      </c>
      <c r="D17" s="79"/>
      <c r="E17" s="88">
        <v>0</v>
      </c>
      <c r="F17" s="79"/>
      <c r="G17" s="88">
        <v>9352502</v>
      </c>
      <c r="H17" s="79"/>
      <c r="I17" s="88">
        <v>1691059</v>
      </c>
      <c r="J17" s="79"/>
      <c r="K17" s="88">
        <v>37278246</v>
      </c>
      <c r="L17" s="79"/>
      <c r="M17" s="88">
        <v>0</v>
      </c>
      <c r="N17" s="79"/>
      <c r="O17" s="88">
        <v>62166</v>
      </c>
      <c r="P17" s="79"/>
      <c r="Q17" s="88">
        <v>19856088</v>
      </c>
      <c r="R17" s="79"/>
      <c r="S17" s="88">
        <v>1318149.244682</v>
      </c>
      <c r="T17" s="79"/>
      <c r="U17" s="88">
        <v>563382.12531799998</v>
      </c>
    </row>
    <row r="18" spans="1:21" ht="8.85" customHeight="1" x14ac:dyDescent="0.3">
      <c r="A18" s="64">
        <v>5</v>
      </c>
      <c r="B18" s="110"/>
      <c r="C18" s="64" t="s">
        <v>96</v>
      </c>
      <c r="D18" s="79"/>
      <c r="E18" s="88">
        <v>0</v>
      </c>
      <c r="F18" s="79"/>
      <c r="G18" s="88">
        <v>41434418</v>
      </c>
      <c r="H18" s="79"/>
      <c r="I18" s="88">
        <v>15352572</v>
      </c>
      <c r="J18" s="79"/>
      <c r="K18" s="88">
        <v>319397916</v>
      </c>
      <c r="L18" s="79"/>
      <c r="M18" s="88">
        <v>7000</v>
      </c>
      <c r="N18" s="79"/>
      <c r="O18" s="88">
        <v>172170</v>
      </c>
      <c r="P18" s="79"/>
      <c r="Q18" s="88">
        <v>48633118</v>
      </c>
      <c r="R18" s="79"/>
      <c r="S18" s="88">
        <v>5963249.8564879987</v>
      </c>
      <c r="T18" s="79"/>
      <c r="U18" s="88">
        <v>1705674.813512</v>
      </c>
    </row>
    <row r="19" spans="1:21" ht="8.85" customHeight="1" x14ac:dyDescent="0.3">
      <c r="A19" s="90"/>
      <c r="B19" s="79"/>
      <c r="D19" s="79"/>
      <c r="E19" s="79"/>
      <c r="F19" s="79"/>
      <c r="G19" s="79"/>
      <c r="H19" s="79"/>
      <c r="I19" s="79"/>
      <c r="J19" s="79"/>
      <c r="K19" s="79"/>
      <c r="L19" s="79"/>
      <c r="M19" s="79"/>
      <c r="N19" s="79"/>
      <c r="O19" s="79"/>
      <c r="P19" s="79"/>
      <c r="Q19" s="79"/>
      <c r="R19" s="79"/>
      <c r="S19" s="79"/>
      <c r="T19" s="79"/>
      <c r="U19" s="79"/>
    </row>
    <row r="20" spans="1:21" ht="8.85" customHeight="1" x14ac:dyDescent="0.3">
      <c r="A20" s="64">
        <v>6</v>
      </c>
      <c r="B20" s="110"/>
      <c r="C20" s="64" t="s">
        <v>97</v>
      </c>
      <c r="D20" s="79"/>
      <c r="E20" s="88">
        <v>0</v>
      </c>
      <c r="F20" s="79"/>
      <c r="G20" s="88">
        <v>3406719</v>
      </c>
      <c r="H20" s="79"/>
      <c r="I20" s="88">
        <v>1320962</v>
      </c>
      <c r="J20" s="79"/>
      <c r="K20" s="88">
        <v>22293035</v>
      </c>
      <c r="L20" s="79"/>
      <c r="M20" s="88">
        <v>0</v>
      </c>
      <c r="N20" s="79"/>
      <c r="O20" s="88">
        <v>0</v>
      </c>
      <c r="P20" s="79"/>
      <c r="Q20" s="88">
        <v>3468387</v>
      </c>
      <c r="R20" s="79"/>
      <c r="S20" s="88">
        <v>2028011.7596450001</v>
      </c>
      <c r="T20" s="79"/>
      <c r="U20" s="88">
        <v>197894.95035500004</v>
      </c>
    </row>
    <row r="21" spans="1:21" ht="8.85" customHeight="1" x14ac:dyDescent="0.3">
      <c r="A21" s="64">
        <v>7</v>
      </c>
      <c r="B21" s="110"/>
      <c r="C21" s="64" t="s">
        <v>98</v>
      </c>
      <c r="D21" s="79"/>
      <c r="E21" s="88">
        <v>0</v>
      </c>
      <c r="F21" s="79"/>
      <c r="G21" s="88">
        <v>858084</v>
      </c>
      <c r="H21" s="79"/>
      <c r="I21" s="88">
        <v>182783</v>
      </c>
      <c r="J21" s="79"/>
      <c r="K21" s="88">
        <v>10842398</v>
      </c>
      <c r="L21" s="79"/>
      <c r="M21" s="88">
        <v>0</v>
      </c>
      <c r="N21" s="79"/>
      <c r="O21" s="88">
        <v>0</v>
      </c>
      <c r="P21" s="79"/>
      <c r="Q21" s="88">
        <v>1230859</v>
      </c>
      <c r="R21" s="79"/>
      <c r="S21" s="88">
        <v>266249.23017700005</v>
      </c>
      <c r="T21" s="79"/>
      <c r="U21" s="88">
        <v>224985.90982299999</v>
      </c>
    </row>
    <row r="22" spans="1:21" ht="8.85" customHeight="1" x14ac:dyDescent="0.3">
      <c r="A22" s="64">
        <v>8</v>
      </c>
      <c r="B22" s="109"/>
      <c r="C22" s="64" t="s">
        <v>99</v>
      </c>
      <c r="D22" s="79"/>
      <c r="E22" s="88">
        <v>0</v>
      </c>
      <c r="F22" s="79"/>
      <c r="G22" s="88">
        <v>9214324</v>
      </c>
      <c r="H22" s="79"/>
      <c r="I22" s="88">
        <v>4872831</v>
      </c>
      <c r="J22" s="79"/>
      <c r="K22" s="88">
        <v>68495524</v>
      </c>
      <c r="L22" s="79"/>
      <c r="M22" s="88">
        <v>3714</v>
      </c>
      <c r="N22" s="79"/>
      <c r="O22" s="88">
        <v>0</v>
      </c>
      <c r="P22" s="79"/>
      <c r="Q22" s="88">
        <v>20270476</v>
      </c>
      <c r="R22" s="79"/>
      <c r="S22" s="88">
        <v>1374599.7505070001</v>
      </c>
      <c r="T22" s="79"/>
      <c r="U22" s="88">
        <v>1926952.9894930001</v>
      </c>
    </row>
    <row r="23" spans="1:21" ht="8.85" customHeight="1" x14ac:dyDescent="0.3">
      <c r="A23" s="64">
        <v>9</v>
      </c>
      <c r="B23" s="110"/>
      <c r="C23" s="64" t="s">
        <v>100</v>
      </c>
      <c r="D23" s="79"/>
      <c r="E23" s="88">
        <v>0</v>
      </c>
      <c r="F23" s="79"/>
      <c r="G23" s="88">
        <v>846897</v>
      </c>
      <c r="H23" s="79"/>
      <c r="I23" s="88">
        <v>314722</v>
      </c>
      <c r="J23" s="79"/>
      <c r="K23" s="88">
        <v>11507488</v>
      </c>
      <c r="L23" s="79"/>
      <c r="M23" s="88">
        <v>0</v>
      </c>
      <c r="N23" s="79"/>
      <c r="O23" s="88">
        <v>0</v>
      </c>
      <c r="P23" s="79"/>
      <c r="Q23" s="88">
        <v>2972953</v>
      </c>
      <c r="R23" s="79"/>
      <c r="S23" s="88">
        <v>343695.63764000003</v>
      </c>
      <c r="T23" s="79"/>
      <c r="U23" s="88">
        <v>309253.80236000003</v>
      </c>
    </row>
    <row r="24" spans="1:21" ht="8.85" customHeight="1" x14ac:dyDescent="0.3">
      <c r="A24" s="64">
        <v>10</v>
      </c>
      <c r="B24" s="109"/>
      <c r="C24" s="64" t="s">
        <v>101</v>
      </c>
      <c r="D24" s="79"/>
      <c r="E24" s="88">
        <v>0</v>
      </c>
      <c r="F24" s="79"/>
      <c r="G24" s="88">
        <v>5544011</v>
      </c>
      <c r="H24" s="79"/>
      <c r="I24" s="88">
        <v>934453</v>
      </c>
      <c r="J24" s="79"/>
      <c r="K24" s="88">
        <v>11522120</v>
      </c>
      <c r="L24" s="79"/>
      <c r="M24" s="88">
        <v>0</v>
      </c>
      <c r="N24" s="79"/>
      <c r="O24" s="88">
        <v>0</v>
      </c>
      <c r="P24" s="79"/>
      <c r="Q24" s="88">
        <v>491045</v>
      </c>
      <c r="R24" s="79"/>
      <c r="S24" s="88">
        <v>1390416.4114000001</v>
      </c>
      <c r="T24" s="79"/>
      <c r="U24" s="88">
        <v>26704.268599999999</v>
      </c>
    </row>
    <row r="25" spans="1:21" ht="8.85" customHeight="1" x14ac:dyDescent="0.3">
      <c r="A25" s="90"/>
      <c r="B25" s="79"/>
      <c r="D25" s="79"/>
      <c r="E25" s="79"/>
      <c r="F25" s="79"/>
      <c r="G25" s="79"/>
      <c r="H25" s="79"/>
      <c r="I25" s="79"/>
      <c r="J25" s="79"/>
      <c r="K25" s="79"/>
      <c r="L25" s="79"/>
      <c r="M25" s="79"/>
      <c r="N25" s="79"/>
      <c r="O25" s="79"/>
      <c r="P25" s="79"/>
      <c r="Q25" s="79"/>
      <c r="R25" s="79"/>
      <c r="S25" s="79"/>
      <c r="T25" s="79"/>
      <c r="U25" s="79"/>
    </row>
    <row r="26" spans="1:21" ht="8.85" customHeight="1" x14ac:dyDescent="0.3">
      <c r="A26" s="64">
        <v>11</v>
      </c>
      <c r="B26" s="109"/>
      <c r="C26" s="64" t="s">
        <v>102</v>
      </c>
      <c r="D26" s="79"/>
      <c r="E26" s="88">
        <v>0</v>
      </c>
      <c r="F26" s="79"/>
      <c r="G26" s="88">
        <v>2955355</v>
      </c>
      <c r="H26" s="79"/>
      <c r="I26" s="88">
        <v>356429</v>
      </c>
      <c r="J26" s="79"/>
      <c r="K26" s="88">
        <v>9004266</v>
      </c>
      <c r="L26" s="79"/>
      <c r="M26" s="88">
        <v>0</v>
      </c>
      <c r="N26" s="79"/>
      <c r="O26" s="88">
        <v>0</v>
      </c>
      <c r="P26" s="79"/>
      <c r="Q26" s="88">
        <v>984807</v>
      </c>
      <c r="R26" s="79"/>
      <c r="S26" s="88">
        <v>16457.362399999998</v>
      </c>
      <c r="T26" s="79"/>
      <c r="U26" s="88">
        <v>9661.3376000000007</v>
      </c>
    </row>
    <row r="27" spans="1:21" ht="8.85" customHeight="1" x14ac:dyDescent="0.3">
      <c r="A27" s="64">
        <v>12</v>
      </c>
      <c r="B27" s="110"/>
      <c r="C27" s="64" t="s">
        <v>103</v>
      </c>
      <c r="D27" s="79"/>
      <c r="E27" s="88">
        <v>0</v>
      </c>
      <c r="F27" s="79"/>
      <c r="G27" s="88">
        <v>1582289</v>
      </c>
      <c r="H27" s="79"/>
      <c r="I27" s="88">
        <v>189752</v>
      </c>
      <c r="J27" s="79"/>
      <c r="K27" s="88">
        <v>13273755</v>
      </c>
      <c r="L27" s="79"/>
      <c r="M27" s="88">
        <v>0</v>
      </c>
      <c r="N27" s="79"/>
      <c r="O27" s="88">
        <v>0</v>
      </c>
      <c r="P27" s="79"/>
      <c r="Q27" s="88">
        <v>3888665</v>
      </c>
      <c r="R27" s="79"/>
      <c r="S27" s="88">
        <v>447515.6777</v>
      </c>
      <c r="T27" s="79"/>
      <c r="U27" s="88">
        <v>403829.00229999999</v>
      </c>
    </row>
    <row r="28" spans="1:21" ht="8.85" customHeight="1" x14ac:dyDescent="0.3">
      <c r="A28" s="64">
        <v>13</v>
      </c>
      <c r="B28" s="109"/>
      <c r="C28" s="64" t="s">
        <v>104</v>
      </c>
      <c r="D28" s="79"/>
      <c r="E28" s="88">
        <v>0</v>
      </c>
      <c r="F28" s="79"/>
      <c r="G28" s="88">
        <v>3592560</v>
      </c>
      <c r="H28" s="79"/>
      <c r="I28" s="88">
        <v>1814389</v>
      </c>
      <c r="J28" s="79"/>
      <c r="K28" s="88">
        <v>29299406</v>
      </c>
      <c r="L28" s="79"/>
      <c r="M28" s="88">
        <v>0</v>
      </c>
      <c r="N28" s="79"/>
      <c r="O28" s="88">
        <v>0</v>
      </c>
      <c r="P28" s="79"/>
      <c r="Q28" s="88">
        <v>8790836</v>
      </c>
      <c r="R28" s="79"/>
      <c r="S28" s="88">
        <v>1750056.8570999999</v>
      </c>
      <c r="T28" s="79"/>
      <c r="U28" s="88">
        <v>454957.39289999998</v>
      </c>
    </row>
    <row r="29" spans="1:21" ht="8.85" customHeight="1" x14ac:dyDescent="0.3">
      <c r="A29" s="64">
        <v>14</v>
      </c>
      <c r="B29" s="110"/>
      <c r="C29" s="64" t="s">
        <v>105</v>
      </c>
      <c r="D29" s="79"/>
      <c r="E29" s="88">
        <v>0</v>
      </c>
      <c r="F29" s="79"/>
      <c r="G29" s="88">
        <v>476982</v>
      </c>
      <c r="H29" s="79"/>
      <c r="I29" s="88">
        <v>95643</v>
      </c>
      <c r="J29" s="79"/>
      <c r="K29" s="88">
        <v>14171028</v>
      </c>
      <c r="L29" s="79"/>
      <c r="M29" s="88">
        <v>0</v>
      </c>
      <c r="N29" s="79"/>
      <c r="O29" s="88">
        <v>0</v>
      </c>
      <c r="P29" s="79"/>
      <c r="Q29" s="88">
        <v>3245485</v>
      </c>
      <c r="R29" s="79"/>
      <c r="S29" s="88">
        <v>587933.78363000008</v>
      </c>
      <c r="T29" s="79"/>
      <c r="U29" s="88">
        <v>330600.35636999999</v>
      </c>
    </row>
    <row r="30" spans="1:21" ht="8.85" customHeight="1" x14ac:dyDescent="0.3">
      <c r="A30" s="64">
        <v>15</v>
      </c>
      <c r="B30" s="109"/>
      <c r="C30" s="64" t="s">
        <v>106</v>
      </c>
      <c r="D30" s="79"/>
      <c r="E30" s="88">
        <v>0</v>
      </c>
      <c r="F30" s="79"/>
      <c r="G30" s="88">
        <v>24940827</v>
      </c>
      <c r="H30" s="79"/>
      <c r="I30" s="88">
        <v>8742322</v>
      </c>
      <c r="J30" s="79"/>
      <c r="K30" s="88">
        <v>181768711</v>
      </c>
      <c r="L30" s="79"/>
      <c r="M30" s="88">
        <v>0</v>
      </c>
      <c r="N30" s="79"/>
      <c r="O30" s="88">
        <v>286970</v>
      </c>
      <c r="P30" s="79"/>
      <c r="Q30" s="88">
        <v>42168212</v>
      </c>
      <c r="R30" s="79"/>
      <c r="S30" s="88">
        <v>21253516.431085002</v>
      </c>
      <c r="T30" s="79"/>
      <c r="U30" s="88">
        <v>2314812.9689150001</v>
      </c>
    </row>
    <row r="31" spans="1:21" ht="8.85" customHeight="1" x14ac:dyDescent="0.3">
      <c r="A31" s="90"/>
      <c r="B31" s="79"/>
      <c r="D31" s="79"/>
      <c r="E31" s="79"/>
      <c r="F31" s="79"/>
      <c r="G31" s="79"/>
      <c r="H31" s="79"/>
      <c r="I31" s="79"/>
      <c r="J31" s="79"/>
      <c r="K31" s="79"/>
      <c r="L31" s="79"/>
      <c r="M31" s="79"/>
      <c r="N31" s="79"/>
      <c r="O31" s="79"/>
      <c r="P31" s="79"/>
      <c r="Q31" s="79"/>
      <c r="R31" s="79"/>
      <c r="S31" s="79"/>
      <c r="T31" s="79"/>
      <c r="U31" s="79"/>
    </row>
    <row r="32" spans="1:21" ht="8.85" customHeight="1" x14ac:dyDescent="0.3">
      <c r="A32" s="64">
        <v>16</v>
      </c>
      <c r="B32" s="109"/>
      <c r="C32" s="64" t="s">
        <v>107</v>
      </c>
      <c r="D32" s="79"/>
      <c r="E32" s="88">
        <v>0</v>
      </c>
      <c r="F32" s="79"/>
      <c r="G32" s="88">
        <v>3408497</v>
      </c>
      <c r="H32" s="79"/>
      <c r="I32" s="88">
        <v>321047</v>
      </c>
      <c r="J32" s="79"/>
      <c r="K32" s="88">
        <v>57005507</v>
      </c>
      <c r="L32" s="79"/>
      <c r="M32" s="88">
        <v>0</v>
      </c>
      <c r="N32" s="79"/>
      <c r="O32" s="88">
        <v>161284</v>
      </c>
      <c r="P32" s="79"/>
      <c r="Q32" s="88">
        <v>13329327</v>
      </c>
      <c r="R32" s="79"/>
      <c r="S32" s="88">
        <v>802355.70657999988</v>
      </c>
      <c r="T32" s="79"/>
      <c r="U32" s="88">
        <v>454183.24342000001</v>
      </c>
    </row>
    <row r="33" spans="1:21" ht="8.85" customHeight="1" x14ac:dyDescent="0.3">
      <c r="A33" s="64">
        <v>17</v>
      </c>
      <c r="B33" s="110"/>
      <c r="C33" s="64" t="s">
        <v>108</v>
      </c>
      <c r="D33" s="79"/>
      <c r="E33" s="88">
        <v>0</v>
      </c>
      <c r="F33" s="79"/>
      <c r="G33" s="88">
        <v>0</v>
      </c>
      <c r="H33" s="79"/>
      <c r="I33" s="88">
        <v>0</v>
      </c>
      <c r="J33" s="79"/>
      <c r="K33" s="88">
        <v>0</v>
      </c>
      <c r="L33" s="79"/>
      <c r="M33" s="88">
        <v>0</v>
      </c>
      <c r="N33" s="79"/>
      <c r="O33" s="88">
        <v>0</v>
      </c>
      <c r="P33" s="79"/>
      <c r="Q33" s="88">
        <v>0</v>
      </c>
      <c r="R33" s="79"/>
      <c r="S33" s="88">
        <v>0</v>
      </c>
      <c r="T33" s="79"/>
      <c r="U33" s="88">
        <v>0</v>
      </c>
    </row>
    <row r="34" spans="1:21" ht="8.85" customHeight="1" x14ac:dyDescent="0.3">
      <c r="A34" s="64">
        <v>18</v>
      </c>
      <c r="B34" s="109"/>
      <c r="C34" s="64" t="s">
        <v>109</v>
      </c>
      <c r="D34" s="79"/>
      <c r="E34" s="88">
        <v>0</v>
      </c>
      <c r="F34" s="79"/>
      <c r="G34" s="88">
        <v>874108</v>
      </c>
      <c r="H34" s="79"/>
      <c r="I34" s="88">
        <v>377672</v>
      </c>
      <c r="J34" s="79"/>
      <c r="K34" s="88">
        <v>6661919</v>
      </c>
      <c r="L34" s="79"/>
      <c r="M34" s="88">
        <v>0</v>
      </c>
      <c r="N34" s="79"/>
      <c r="O34" s="88">
        <v>0</v>
      </c>
      <c r="P34" s="79"/>
      <c r="Q34" s="88">
        <v>716752</v>
      </c>
      <c r="R34" s="79"/>
      <c r="S34" s="88">
        <v>206004.76768999998</v>
      </c>
      <c r="T34" s="79"/>
      <c r="U34" s="88">
        <v>79177.78231000001</v>
      </c>
    </row>
    <row r="35" spans="1:21" ht="8.85" customHeight="1" x14ac:dyDescent="0.3">
      <c r="A35" s="64">
        <v>19</v>
      </c>
      <c r="B35" s="110"/>
      <c r="C35" s="64" t="s">
        <v>110</v>
      </c>
      <c r="D35" s="79"/>
      <c r="E35" s="88">
        <v>0</v>
      </c>
      <c r="F35" s="79"/>
      <c r="G35" s="88">
        <v>9292720</v>
      </c>
      <c r="H35" s="79"/>
      <c r="I35" s="88">
        <v>3036250</v>
      </c>
      <c r="J35" s="79"/>
      <c r="K35" s="88">
        <v>95502998</v>
      </c>
      <c r="L35" s="79"/>
      <c r="M35" s="88">
        <v>0</v>
      </c>
      <c r="N35" s="79"/>
      <c r="O35" s="88">
        <v>353420</v>
      </c>
      <c r="P35" s="79"/>
      <c r="Q35" s="88">
        <v>27153812</v>
      </c>
      <c r="R35" s="79"/>
      <c r="S35" s="88">
        <v>2079999.7052189999</v>
      </c>
      <c r="T35" s="79"/>
      <c r="U35" s="88">
        <v>1981314.9447809998</v>
      </c>
    </row>
    <row r="36" spans="1:21" ht="8.85" customHeight="1" x14ac:dyDescent="0.3">
      <c r="A36" s="64">
        <v>20</v>
      </c>
      <c r="B36" s="110"/>
      <c r="C36" s="64" t="s">
        <v>111</v>
      </c>
      <c r="D36" s="79"/>
      <c r="E36" s="88">
        <v>0</v>
      </c>
      <c r="F36" s="79"/>
      <c r="G36" s="88">
        <v>7991972</v>
      </c>
      <c r="H36" s="79"/>
      <c r="I36" s="88">
        <v>285757</v>
      </c>
      <c r="J36" s="79"/>
      <c r="K36" s="88">
        <v>59877905</v>
      </c>
      <c r="L36" s="79"/>
      <c r="M36" s="88">
        <v>0</v>
      </c>
      <c r="N36" s="79"/>
      <c r="O36" s="88">
        <v>10542</v>
      </c>
      <c r="P36" s="79"/>
      <c r="Q36" s="88">
        <v>9778074</v>
      </c>
      <c r="R36" s="79"/>
      <c r="S36" s="88">
        <v>397324.99129999999</v>
      </c>
      <c r="T36" s="79"/>
      <c r="U36" s="88">
        <v>160449.17869999999</v>
      </c>
    </row>
    <row r="37" spans="1:21" ht="8.85" customHeight="1" x14ac:dyDescent="0.3">
      <c r="A37" s="90"/>
      <c r="B37" s="79"/>
      <c r="D37" s="79"/>
      <c r="E37" s="79"/>
      <c r="F37" s="79"/>
      <c r="G37" s="79"/>
      <c r="H37" s="79"/>
      <c r="I37" s="79"/>
      <c r="J37" s="79"/>
      <c r="K37" s="79"/>
      <c r="L37" s="79"/>
      <c r="M37" s="79"/>
      <c r="N37" s="79"/>
      <c r="O37" s="79"/>
      <c r="P37" s="79"/>
      <c r="Q37" s="79"/>
      <c r="R37" s="79"/>
      <c r="S37" s="79"/>
      <c r="T37" s="79"/>
      <c r="U37" s="79"/>
    </row>
    <row r="38" spans="1:21" ht="8.85" customHeight="1" x14ac:dyDescent="0.3">
      <c r="A38" s="64">
        <v>21</v>
      </c>
      <c r="B38" s="109"/>
      <c r="C38" s="64" t="s">
        <v>112</v>
      </c>
      <c r="D38" s="79"/>
      <c r="E38" s="88">
        <v>0</v>
      </c>
      <c r="F38" s="79"/>
      <c r="G38" s="88">
        <v>2199435</v>
      </c>
      <c r="H38" s="79"/>
      <c r="I38" s="88">
        <v>192242</v>
      </c>
      <c r="J38" s="79"/>
      <c r="K38" s="88">
        <v>30433857</v>
      </c>
      <c r="L38" s="79"/>
      <c r="M38" s="88">
        <v>0</v>
      </c>
      <c r="N38" s="79"/>
      <c r="O38" s="88">
        <v>0</v>
      </c>
      <c r="P38" s="79"/>
      <c r="Q38" s="88">
        <v>3587595</v>
      </c>
      <c r="R38" s="79"/>
      <c r="S38" s="88">
        <v>123803.58100000001</v>
      </c>
      <c r="T38" s="79"/>
      <c r="U38" s="88">
        <v>41675.159</v>
      </c>
    </row>
    <row r="39" spans="1:21" ht="8.85" customHeight="1" x14ac:dyDescent="0.3">
      <c r="A39" s="64">
        <v>22</v>
      </c>
      <c r="B39" s="109"/>
      <c r="C39" s="64" t="s">
        <v>113</v>
      </c>
      <c r="D39" s="79"/>
      <c r="E39" s="88">
        <v>0</v>
      </c>
      <c r="F39" s="79"/>
      <c r="G39" s="88">
        <v>1526595</v>
      </c>
      <c r="H39" s="79"/>
      <c r="I39" s="88">
        <v>2994206</v>
      </c>
      <c r="J39" s="79"/>
      <c r="K39" s="88">
        <v>22743154</v>
      </c>
      <c r="L39" s="79"/>
      <c r="M39" s="88">
        <v>0</v>
      </c>
      <c r="N39" s="79"/>
      <c r="O39" s="88">
        <v>0</v>
      </c>
      <c r="P39" s="79"/>
      <c r="Q39" s="88">
        <v>6068107</v>
      </c>
      <c r="R39" s="79"/>
      <c r="S39" s="88">
        <v>513841.28770000004</v>
      </c>
      <c r="T39" s="79"/>
      <c r="U39" s="88">
        <v>684486.12230000005</v>
      </c>
    </row>
    <row r="40" spans="1:21" ht="8.85" customHeight="1" x14ac:dyDescent="0.3">
      <c r="A40" s="64">
        <v>23</v>
      </c>
      <c r="B40" s="109"/>
      <c r="C40" s="64" t="s">
        <v>114</v>
      </c>
      <c r="D40" s="79"/>
      <c r="E40" s="88">
        <v>0</v>
      </c>
      <c r="F40" s="79"/>
      <c r="G40" s="88">
        <v>33708511</v>
      </c>
      <c r="H40" s="79"/>
      <c r="I40" s="88">
        <v>10408082</v>
      </c>
      <c r="J40" s="79"/>
      <c r="K40" s="88">
        <v>244170717</v>
      </c>
      <c r="L40" s="79"/>
      <c r="M40" s="88">
        <v>0</v>
      </c>
      <c r="N40" s="79"/>
      <c r="O40" s="88">
        <v>0</v>
      </c>
      <c r="P40" s="79"/>
      <c r="Q40" s="88">
        <v>64015831</v>
      </c>
      <c r="R40" s="79"/>
      <c r="S40" s="88">
        <v>17481196.384006999</v>
      </c>
      <c r="T40" s="79"/>
      <c r="U40" s="88">
        <v>3809398.3759930003</v>
      </c>
    </row>
    <row r="41" spans="1:21" ht="8.85" customHeight="1" x14ac:dyDescent="0.3">
      <c r="A41" s="64">
        <v>24</v>
      </c>
      <c r="B41" s="109"/>
      <c r="C41" s="64" t="s">
        <v>115</v>
      </c>
      <c r="D41" s="79"/>
      <c r="E41" s="88">
        <v>717285</v>
      </c>
      <c r="F41" s="79"/>
      <c r="G41" s="88">
        <v>55316600</v>
      </c>
      <c r="H41" s="79"/>
      <c r="I41" s="88">
        <v>7140649</v>
      </c>
      <c r="J41" s="79"/>
      <c r="K41" s="88">
        <v>284957170</v>
      </c>
      <c r="L41" s="79"/>
      <c r="M41" s="88">
        <v>0</v>
      </c>
      <c r="N41" s="79"/>
      <c r="O41" s="88">
        <v>0</v>
      </c>
      <c r="P41" s="79"/>
      <c r="Q41" s="88">
        <v>105038050</v>
      </c>
      <c r="R41" s="79"/>
      <c r="S41" s="88">
        <v>9881002.0939630028</v>
      </c>
      <c r="T41" s="79"/>
      <c r="U41" s="88">
        <v>3481377.4560369998</v>
      </c>
    </row>
    <row r="42" spans="1:21" ht="8.85" customHeight="1" x14ac:dyDescent="0.3">
      <c r="A42" s="64">
        <v>25</v>
      </c>
      <c r="B42" s="110"/>
      <c r="C42" s="64" t="s">
        <v>116</v>
      </c>
      <c r="D42" s="79"/>
      <c r="E42" s="88">
        <v>0</v>
      </c>
      <c r="F42" s="79"/>
      <c r="G42" s="88">
        <v>1473671</v>
      </c>
      <c r="H42" s="79"/>
      <c r="I42" s="88">
        <v>322573</v>
      </c>
      <c r="J42" s="79"/>
      <c r="K42" s="88">
        <v>7283461</v>
      </c>
      <c r="L42" s="79"/>
      <c r="M42" s="88">
        <v>23687</v>
      </c>
      <c r="N42" s="79"/>
      <c r="O42" s="88">
        <v>0</v>
      </c>
      <c r="P42" s="79"/>
      <c r="Q42" s="88">
        <v>2163578</v>
      </c>
      <c r="R42" s="79"/>
      <c r="S42" s="88">
        <v>160060.47809000002</v>
      </c>
      <c r="T42" s="79"/>
      <c r="U42" s="88">
        <v>246403.13191</v>
      </c>
    </row>
    <row r="43" spans="1:21" ht="8.85" customHeight="1" x14ac:dyDescent="0.3">
      <c r="A43" s="90"/>
      <c r="B43" s="79"/>
      <c r="D43" s="79"/>
      <c r="E43" s="79"/>
      <c r="F43" s="79"/>
      <c r="G43" s="79"/>
      <c r="H43" s="79"/>
      <c r="I43" s="79"/>
      <c r="J43" s="79"/>
      <c r="K43" s="79"/>
      <c r="L43" s="79"/>
      <c r="M43" s="79"/>
      <c r="N43" s="79"/>
      <c r="O43" s="79"/>
      <c r="P43" s="79"/>
      <c r="Q43" s="79"/>
      <c r="R43" s="79"/>
      <c r="S43" s="79"/>
      <c r="T43" s="79"/>
      <c r="U43" s="79"/>
    </row>
    <row r="44" spans="1:21" ht="8.85" customHeight="1" x14ac:dyDescent="0.3">
      <c r="A44" s="64">
        <v>26</v>
      </c>
      <c r="B44" s="110"/>
      <c r="C44" s="64" t="s">
        <v>117</v>
      </c>
      <c r="D44" s="79"/>
      <c r="E44" s="88">
        <v>0</v>
      </c>
      <c r="F44" s="79"/>
      <c r="G44" s="88">
        <v>4568152</v>
      </c>
      <c r="H44" s="79"/>
      <c r="I44" s="88">
        <v>2021672</v>
      </c>
      <c r="J44" s="79"/>
      <c r="K44" s="88">
        <v>48623247</v>
      </c>
      <c r="L44" s="79"/>
      <c r="M44" s="88">
        <v>0</v>
      </c>
      <c r="N44" s="79"/>
      <c r="O44" s="88">
        <v>0</v>
      </c>
      <c r="P44" s="79"/>
      <c r="Q44" s="88">
        <v>17450208</v>
      </c>
      <c r="R44" s="79"/>
      <c r="S44" s="88">
        <v>1658885.9708489999</v>
      </c>
      <c r="T44" s="79"/>
      <c r="U44" s="88">
        <v>1424617.4691509998</v>
      </c>
    </row>
    <row r="45" spans="1:21" ht="8.85" customHeight="1" x14ac:dyDescent="0.3">
      <c r="A45" s="64">
        <v>27</v>
      </c>
      <c r="B45" s="109"/>
      <c r="C45" s="64" t="s">
        <v>118</v>
      </c>
      <c r="D45" s="79"/>
      <c r="E45" s="88">
        <v>0</v>
      </c>
      <c r="F45" s="79"/>
      <c r="G45" s="88">
        <v>2429147</v>
      </c>
      <c r="H45" s="79"/>
      <c r="I45" s="88">
        <v>237120</v>
      </c>
      <c r="J45" s="79"/>
      <c r="K45" s="88">
        <v>14359158</v>
      </c>
      <c r="L45" s="79"/>
      <c r="M45" s="88">
        <v>0</v>
      </c>
      <c r="N45" s="79"/>
      <c r="O45" s="88">
        <v>0</v>
      </c>
      <c r="P45" s="79"/>
      <c r="Q45" s="88">
        <v>2131666</v>
      </c>
      <c r="R45" s="79"/>
      <c r="S45" s="88">
        <v>88929.262319000001</v>
      </c>
      <c r="T45" s="79"/>
      <c r="U45" s="88">
        <v>28280.237681000002</v>
      </c>
    </row>
    <row r="46" spans="1:21" ht="8.85" customHeight="1" x14ac:dyDescent="0.3">
      <c r="A46" s="64">
        <v>28</v>
      </c>
      <c r="B46" s="110"/>
      <c r="C46" s="64" t="s">
        <v>119</v>
      </c>
      <c r="D46" s="79"/>
      <c r="E46" s="88">
        <v>1154117</v>
      </c>
      <c r="F46" s="79"/>
      <c r="G46" s="88">
        <v>17537968</v>
      </c>
      <c r="H46" s="79"/>
      <c r="I46" s="88">
        <v>9197022</v>
      </c>
      <c r="J46" s="79"/>
      <c r="K46" s="88">
        <v>135972974</v>
      </c>
      <c r="L46" s="79"/>
      <c r="M46" s="88">
        <v>0</v>
      </c>
      <c r="N46" s="79"/>
      <c r="O46" s="88">
        <v>0</v>
      </c>
      <c r="P46" s="79"/>
      <c r="Q46" s="88">
        <v>37922148</v>
      </c>
      <c r="R46" s="79"/>
      <c r="S46" s="88">
        <v>3226017.3881399999</v>
      </c>
      <c r="T46" s="79"/>
      <c r="U46" s="88">
        <v>1978549.30186</v>
      </c>
    </row>
    <row r="47" spans="1:21" ht="8.85" customHeight="1" x14ac:dyDescent="0.3">
      <c r="A47" s="64">
        <v>29</v>
      </c>
      <c r="B47" s="109"/>
      <c r="C47" s="64" t="s">
        <v>120</v>
      </c>
      <c r="D47" s="79"/>
      <c r="E47" s="88">
        <v>0</v>
      </c>
      <c r="F47" s="79"/>
      <c r="G47" s="88">
        <v>1362267</v>
      </c>
      <c r="H47" s="79"/>
      <c r="I47" s="88">
        <v>998354</v>
      </c>
      <c r="J47" s="79"/>
      <c r="K47" s="88">
        <v>19534160</v>
      </c>
      <c r="L47" s="79"/>
      <c r="M47" s="88">
        <v>0</v>
      </c>
      <c r="N47" s="79"/>
      <c r="O47" s="88">
        <v>0</v>
      </c>
      <c r="P47" s="79"/>
      <c r="Q47" s="88">
        <v>3399425</v>
      </c>
      <c r="R47" s="79"/>
      <c r="S47" s="88">
        <v>373840.50447000004</v>
      </c>
      <c r="T47" s="79"/>
      <c r="U47" s="88">
        <v>268724.02552999998</v>
      </c>
    </row>
    <row r="48" spans="1:21" ht="8.85" customHeight="1" x14ac:dyDescent="0.3">
      <c r="A48" s="64">
        <v>30</v>
      </c>
      <c r="B48" s="110"/>
      <c r="C48" s="64" t="s">
        <v>121</v>
      </c>
      <c r="D48" s="79"/>
      <c r="E48" s="88">
        <v>2388358</v>
      </c>
      <c r="F48" s="79"/>
      <c r="G48" s="88">
        <v>33212745</v>
      </c>
      <c r="H48" s="79"/>
      <c r="I48" s="88">
        <v>22417957</v>
      </c>
      <c r="J48" s="79"/>
      <c r="K48" s="88">
        <v>251892739</v>
      </c>
      <c r="L48" s="79"/>
      <c r="M48" s="88">
        <v>0</v>
      </c>
      <c r="N48" s="79"/>
      <c r="O48" s="88">
        <v>925626</v>
      </c>
      <c r="P48" s="79"/>
      <c r="Q48" s="88">
        <v>146642802</v>
      </c>
      <c r="R48" s="79"/>
      <c r="S48" s="88">
        <v>10218984.736850001</v>
      </c>
      <c r="T48" s="79"/>
      <c r="U48" s="88">
        <v>4393758.0331500005</v>
      </c>
    </row>
    <row r="49" spans="1:21" ht="8.85" customHeight="1" x14ac:dyDescent="0.3">
      <c r="A49" s="90"/>
      <c r="B49" s="79"/>
      <c r="D49" s="79"/>
      <c r="E49" s="79"/>
      <c r="F49" s="79"/>
      <c r="G49" s="79"/>
      <c r="H49" s="79"/>
      <c r="I49" s="79"/>
      <c r="J49" s="79"/>
      <c r="K49" s="79"/>
      <c r="L49" s="79"/>
      <c r="M49" s="79"/>
      <c r="N49" s="79"/>
      <c r="O49" s="79"/>
      <c r="P49" s="79"/>
      <c r="Q49" s="79"/>
      <c r="R49" s="79"/>
      <c r="S49" s="79"/>
      <c r="T49" s="79"/>
      <c r="U49" s="79"/>
    </row>
    <row r="50" spans="1:21" ht="8.85" customHeight="1" x14ac:dyDescent="0.3">
      <c r="A50" s="64">
        <v>31</v>
      </c>
      <c r="B50" s="109"/>
      <c r="C50" s="64" t="s">
        <v>122</v>
      </c>
      <c r="D50" s="79"/>
      <c r="E50" s="88">
        <v>182280</v>
      </c>
      <c r="F50" s="79"/>
      <c r="G50" s="88">
        <v>16306936</v>
      </c>
      <c r="H50" s="79"/>
      <c r="I50" s="88">
        <v>9153131</v>
      </c>
      <c r="J50" s="79"/>
      <c r="K50" s="88">
        <v>144199322</v>
      </c>
      <c r="L50" s="79"/>
      <c r="M50" s="88">
        <v>0</v>
      </c>
      <c r="N50" s="79"/>
      <c r="O50" s="88">
        <v>0</v>
      </c>
      <c r="P50" s="79"/>
      <c r="Q50" s="88">
        <v>43147773</v>
      </c>
      <c r="R50" s="79"/>
      <c r="S50" s="88">
        <v>4415633.1297769994</v>
      </c>
      <c r="T50" s="79"/>
      <c r="U50" s="88">
        <v>2528244.880223</v>
      </c>
    </row>
    <row r="51" spans="1:21" ht="8.85" customHeight="1" x14ac:dyDescent="0.3">
      <c r="A51" s="64">
        <v>32</v>
      </c>
      <c r="B51" s="110"/>
      <c r="C51" s="64" t="s">
        <v>123</v>
      </c>
      <c r="D51" s="79"/>
      <c r="E51" s="88">
        <v>0</v>
      </c>
      <c r="F51" s="79"/>
      <c r="G51" s="88">
        <v>4639642</v>
      </c>
      <c r="H51" s="79"/>
      <c r="I51" s="88">
        <v>1274326</v>
      </c>
      <c r="J51" s="79"/>
      <c r="K51" s="88">
        <v>31262817</v>
      </c>
      <c r="L51" s="79"/>
      <c r="M51" s="88">
        <v>0</v>
      </c>
      <c r="N51" s="79"/>
      <c r="O51" s="88">
        <v>0</v>
      </c>
      <c r="P51" s="79"/>
      <c r="Q51" s="88">
        <v>3679990</v>
      </c>
      <c r="R51" s="79"/>
      <c r="S51" s="88">
        <v>1079892.9099999999</v>
      </c>
      <c r="T51" s="79"/>
      <c r="U51" s="88">
        <v>0</v>
      </c>
    </row>
    <row r="52" spans="1:21" ht="8.85" customHeight="1" x14ac:dyDescent="0.3">
      <c r="A52" s="64">
        <v>33</v>
      </c>
      <c r="B52" s="109"/>
      <c r="C52" s="64" t="s">
        <v>124</v>
      </c>
      <c r="D52" s="79"/>
      <c r="E52" s="88">
        <v>0</v>
      </c>
      <c r="F52" s="79"/>
      <c r="G52" s="88">
        <v>4096410</v>
      </c>
      <c r="H52" s="79"/>
      <c r="I52" s="88">
        <v>1254345</v>
      </c>
      <c r="J52" s="79"/>
      <c r="K52" s="88">
        <v>31795521</v>
      </c>
      <c r="L52" s="79"/>
      <c r="M52" s="88">
        <v>0</v>
      </c>
      <c r="N52" s="79"/>
      <c r="O52" s="88">
        <v>0</v>
      </c>
      <c r="P52" s="79"/>
      <c r="Q52" s="88">
        <v>5398781</v>
      </c>
      <c r="R52" s="79"/>
      <c r="S52" s="88">
        <v>832993.92474900011</v>
      </c>
      <c r="T52" s="79"/>
      <c r="U52" s="88">
        <v>504902.885251</v>
      </c>
    </row>
    <row r="53" spans="1:21" ht="8.85" customHeight="1" x14ac:dyDescent="0.3">
      <c r="A53" s="64">
        <v>34</v>
      </c>
      <c r="B53" s="109"/>
      <c r="C53" s="64" t="s">
        <v>125</v>
      </c>
      <c r="D53" s="79"/>
      <c r="E53" s="88">
        <v>0</v>
      </c>
      <c r="F53" s="79"/>
      <c r="G53" s="88">
        <v>17057685</v>
      </c>
      <c r="H53" s="79"/>
      <c r="I53" s="88">
        <v>3049877</v>
      </c>
      <c r="J53" s="79"/>
      <c r="K53" s="88">
        <v>127171058</v>
      </c>
      <c r="L53" s="79"/>
      <c r="M53" s="88">
        <v>0</v>
      </c>
      <c r="N53" s="79"/>
      <c r="O53" s="88">
        <v>0</v>
      </c>
      <c r="P53" s="79"/>
      <c r="Q53" s="88">
        <v>22906771</v>
      </c>
      <c r="R53" s="79"/>
      <c r="S53" s="88">
        <v>5432404.1246529995</v>
      </c>
      <c r="T53" s="79"/>
      <c r="U53" s="88">
        <v>1387377.7253469999</v>
      </c>
    </row>
    <row r="54" spans="1:21" ht="8.85" customHeight="1" x14ac:dyDescent="0.3">
      <c r="A54" s="64">
        <v>35</v>
      </c>
      <c r="B54" s="109"/>
      <c r="C54" s="64" t="s">
        <v>126</v>
      </c>
      <c r="D54" s="79"/>
      <c r="E54" s="88">
        <v>0</v>
      </c>
      <c r="F54" s="79"/>
      <c r="G54" s="88">
        <v>96302076</v>
      </c>
      <c r="H54" s="79"/>
      <c r="I54" s="88">
        <v>24854135</v>
      </c>
      <c r="J54" s="79"/>
      <c r="K54" s="88">
        <v>458643482</v>
      </c>
      <c r="L54" s="79"/>
      <c r="M54" s="88">
        <v>0</v>
      </c>
      <c r="N54" s="79"/>
      <c r="O54" s="88">
        <v>1349879</v>
      </c>
      <c r="P54" s="79"/>
      <c r="Q54" s="88">
        <v>120557291</v>
      </c>
      <c r="R54" s="79"/>
      <c r="S54" s="88">
        <v>4766877.1055780007</v>
      </c>
      <c r="T54" s="79"/>
      <c r="U54" s="88">
        <v>1819446.1944220001</v>
      </c>
    </row>
    <row r="55" spans="1:21" ht="8.85" customHeight="1" x14ac:dyDescent="0.3">
      <c r="A55" s="90"/>
      <c r="B55" s="79"/>
      <c r="D55" s="79"/>
      <c r="E55" s="79"/>
      <c r="F55" s="79"/>
      <c r="G55" s="79"/>
      <c r="H55" s="79"/>
      <c r="I55" s="79"/>
      <c r="J55" s="79"/>
      <c r="K55" s="79"/>
      <c r="L55" s="79"/>
      <c r="M55" s="79"/>
      <c r="N55" s="79"/>
      <c r="O55" s="79"/>
      <c r="P55" s="79"/>
      <c r="Q55" s="79"/>
      <c r="R55" s="79"/>
      <c r="S55" s="79"/>
      <c r="T55" s="79"/>
      <c r="U55" s="79"/>
    </row>
    <row r="56" spans="1:21" ht="8.85" customHeight="1" x14ac:dyDescent="0.3">
      <c r="A56" s="64">
        <v>36</v>
      </c>
      <c r="B56" s="110"/>
      <c r="C56" s="64" t="s">
        <v>127</v>
      </c>
      <c r="D56" s="79"/>
      <c r="E56" s="88">
        <v>0</v>
      </c>
      <c r="F56" s="79"/>
      <c r="G56" s="88">
        <v>3819131</v>
      </c>
      <c r="H56" s="79"/>
      <c r="I56" s="88">
        <v>1188704</v>
      </c>
      <c r="J56" s="79"/>
      <c r="K56" s="88">
        <v>29333364</v>
      </c>
      <c r="L56" s="79"/>
      <c r="M56" s="88">
        <v>0</v>
      </c>
      <c r="N56" s="79"/>
      <c r="O56" s="88">
        <v>0</v>
      </c>
      <c r="P56" s="79"/>
      <c r="Q56" s="88">
        <v>6327045</v>
      </c>
      <c r="R56" s="79"/>
      <c r="S56" s="88">
        <v>552599.88076999993</v>
      </c>
      <c r="T56" s="79"/>
      <c r="U56" s="88">
        <v>451682.65922999999</v>
      </c>
    </row>
    <row r="57" spans="1:21" ht="8.85" customHeight="1" x14ac:dyDescent="0.3">
      <c r="A57" s="64">
        <v>37</v>
      </c>
      <c r="B57" s="109"/>
      <c r="C57" s="64" t="s">
        <v>128</v>
      </c>
      <c r="D57" s="79"/>
      <c r="E57" s="88">
        <v>0</v>
      </c>
      <c r="F57" s="79"/>
      <c r="G57" s="88">
        <v>1485395</v>
      </c>
      <c r="H57" s="79"/>
      <c r="I57" s="88">
        <v>131304</v>
      </c>
      <c r="J57" s="79"/>
      <c r="K57" s="88">
        <v>6946049</v>
      </c>
      <c r="L57" s="79"/>
      <c r="M57" s="88">
        <v>0</v>
      </c>
      <c r="N57" s="79"/>
      <c r="O57" s="88">
        <v>0</v>
      </c>
      <c r="P57" s="79"/>
      <c r="Q57" s="88">
        <v>1763006</v>
      </c>
      <c r="R57" s="79"/>
      <c r="S57" s="88">
        <v>205655.06499999997</v>
      </c>
      <c r="T57" s="79"/>
      <c r="U57" s="88">
        <v>62003.425000000003</v>
      </c>
    </row>
    <row r="58" spans="1:21" ht="8.85" customHeight="1" x14ac:dyDescent="0.3">
      <c r="A58" s="92">
        <v>38</v>
      </c>
      <c r="B58" s="109"/>
      <c r="C58" s="64" t="s">
        <v>129</v>
      </c>
      <c r="D58" s="79"/>
      <c r="E58" s="93">
        <v>0</v>
      </c>
      <c r="F58" s="79"/>
      <c r="G58" s="93">
        <v>5974447</v>
      </c>
      <c r="H58" s="79"/>
      <c r="I58" s="93">
        <v>1765306</v>
      </c>
      <c r="J58" s="79"/>
      <c r="K58" s="93">
        <v>37820455</v>
      </c>
      <c r="L58" s="79"/>
      <c r="M58" s="93">
        <v>0</v>
      </c>
      <c r="N58" s="79"/>
      <c r="O58" s="93">
        <v>0</v>
      </c>
      <c r="P58" s="79"/>
      <c r="Q58" s="93">
        <v>8753513</v>
      </c>
      <c r="R58" s="79"/>
      <c r="S58" s="93">
        <v>567690.29868999997</v>
      </c>
      <c r="T58" s="79"/>
      <c r="U58" s="93">
        <v>280229.69131000002</v>
      </c>
    </row>
    <row r="59" spans="1:21" ht="9.75" customHeight="1" x14ac:dyDescent="0.3">
      <c r="A59" s="79"/>
      <c r="D59" s="79"/>
      <c r="E59" s="79"/>
      <c r="F59" s="79"/>
      <c r="G59" s="79"/>
      <c r="H59" s="79"/>
      <c r="I59" s="79"/>
      <c r="J59" s="79"/>
      <c r="K59" s="79"/>
      <c r="L59" s="79"/>
      <c r="M59" s="79"/>
      <c r="N59" s="79"/>
      <c r="O59" s="79"/>
      <c r="P59" s="79"/>
      <c r="Q59" s="79"/>
      <c r="R59" s="79"/>
      <c r="S59" s="79"/>
      <c r="T59" s="79"/>
      <c r="U59" s="79"/>
    </row>
    <row r="60" spans="1:21" ht="9.75" customHeight="1" x14ac:dyDescent="0.3">
      <c r="A60" s="92">
        <f>A58</f>
        <v>38</v>
      </c>
      <c r="B60" s="79"/>
      <c r="C60" s="76" t="s">
        <v>72</v>
      </c>
      <c r="D60" s="79"/>
      <c r="E60" s="94">
        <f>SUM(E14:E59)</f>
        <v>4442040</v>
      </c>
      <c r="F60" s="79"/>
      <c r="G60" s="94">
        <f>SUM(G14:G59)</f>
        <v>473263918</v>
      </c>
      <c r="H60" s="79"/>
      <c r="I60" s="94">
        <f>SUM(I14:I59)</f>
        <v>150521825</v>
      </c>
      <c r="J60" s="79"/>
      <c r="K60" s="94">
        <f>SUM(K14:K59)</f>
        <v>3005982460</v>
      </c>
      <c r="L60" s="79"/>
      <c r="M60" s="94">
        <f>SUM(M14:M59)</f>
        <v>34401</v>
      </c>
      <c r="N60" s="79"/>
      <c r="O60" s="94">
        <f>SUM(O14:O59)</f>
        <v>6065346</v>
      </c>
      <c r="P60" s="79"/>
      <c r="Q60" s="94">
        <f>SUM(Q14:Q59)</f>
        <v>862958443</v>
      </c>
      <c r="R60" s="79"/>
      <c r="S60" s="94">
        <f>SUM(S14:S59)</f>
        <v>107365046.61924601</v>
      </c>
      <c r="T60" s="79"/>
      <c r="U60" s="94">
        <f>SUM(U14:U59)</f>
        <v>36015982.240754008</v>
      </c>
    </row>
    <row r="61" spans="1:21" ht="8.85" customHeight="1" x14ac:dyDescent="0.3">
      <c r="A61" s="79"/>
      <c r="B61" s="79"/>
      <c r="D61" s="79"/>
      <c r="E61" s="79"/>
      <c r="F61" s="79"/>
      <c r="G61" s="79"/>
      <c r="H61" s="79"/>
      <c r="I61" s="79"/>
      <c r="J61" s="79"/>
      <c r="K61" s="79"/>
      <c r="L61" s="79"/>
      <c r="M61" s="79"/>
      <c r="N61" s="79"/>
      <c r="O61" s="79"/>
      <c r="P61" s="79"/>
      <c r="Q61" s="79"/>
      <c r="R61" s="79"/>
      <c r="S61" s="79"/>
      <c r="T61" s="79"/>
      <c r="U61" s="79"/>
    </row>
    <row r="62" spans="1:21" ht="8.85" customHeight="1" x14ac:dyDescent="0.3">
      <c r="A62" s="79"/>
      <c r="B62" s="79"/>
      <c r="D62" s="79"/>
      <c r="E62" s="79"/>
      <c r="F62" s="79"/>
      <c r="G62" s="79"/>
      <c r="H62" s="79"/>
      <c r="I62" s="79"/>
      <c r="J62" s="79"/>
      <c r="K62" s="79"/>
      <c r="L62" s="79"/>
      <c r="M62" s="79"/>
      <c r="N62" s="79"/>
      <c r="O62" s="79"/>
      <c r="P62" s="79"/>
      <c r="Q62" s="79"/>
      <c r="R62" s="79"/>
      <c r="S62" s="79"/>
      <c r="T62" s="79"/>
      <c r="U62" s="79"/>
    </row>
    <row r="63" spans="1:21" ht="8.85" customHeight="1" x14ac:dyDescent="0.3">
      <c r="A63" s="79"/>
      <c r="B63" s="79"/>
      <c r="D63" s="79"/>
      <c r="E63" s="79"/>
      <c r="F63" s="79"/>
      <c r="G63" s="79"/>
      <c r="H63" s="79"/>
      <c r="I63" s="79"/>
      <c r="J63" s="79"/>
      <c r="K63" s="79"/>
      <c r="L63" s="79"/>
      <c r="M63" s="79"/>
      <c r="N63" s="79"/>
      <c r="O63" s="79"/>
      <c r="P63" s="79"/>
      <c r="Q63" s="79"/>
      <c r="R63" s="79"/>
      <c r="S63" s="79"/>
      <c r="T63" s="79"/>
      <c r="U63" s="79"/>
    </row>
    <row r="64" spans="1:21" ht="8.85" customHeight="1" x14ac:dyDescent="0.3">
      <c r="A64" s="79"/>
      <c r="B64" s="79"/>
      <c r="D64" s="79"/>
      <c r="E64" s="79"/>
      <c r="F64" s="79"/>
      <c r="G64" s="79"/>
      <c r="H64" s="79"/>
      <c r="I64" s="79"/>
      <c r="J64" s="79"/>
      <c r="K64" s="79"/>
      <c r="L64" s="79"/>
      <c r="M64" s="79"/>
      <c r="N64" s="79"/>
      <c r="O64" s="79"/>
      <c r="P64" s="79"/>
      <c r="Q64" s="79"/>
      <c r="R64" s="79"/>
      <c r="S64" s="79"/>
      <c r="T64" s="79"/>
      <c r="U64" s="79"/>
    </row>
    <row r="65" spans="1:21" ht="8.85" customHeight="1" x14ac:dyDescent="0.3">
      <c r="A65" s="79"/>
      <c r="B65" s="79"/>
      <c r="D65" s="79"/>
      <c r="E65" s="79"/>
      <c r="F65" s="79"/>
      <c r="G65" s="79"/>
      <c r="H65" s="79"/>
      <c r="I65" s="79"/>
      <c r="J65" s="79"/>
      <c r="K65" s="79"/>
      <c r="L65" s="79"/>
      <c r="M65" s="79"/>
      <c r="N65" s="79"/>
      <c r="O65" s="79"/>
      <c r="P65" s="79"/>
      <c r="Q65" s="79"/>
      <c r="R65" s="79"/>
      <c r="S65" s="79"/>
      <c r="T65" s="79"/>
      <c r="U65" s="79"/>
    </row>
    <row r="66" spans="1:21" ht="8.85" customHeight="1" x14ac:dyDescent="0.3">
      <c r="A66" s="79"/>
      <c r="B66" s="79"/>
      <c r="D66" s="79"/>
      <c r="E66" s="79"/>
      <c r="F66" s="79"/>
      <c r="G66" s="79"/>
      <c r="H66" s="79"/>
      <c r="I66" s="79"/>
      <c r="J66" s="79"/>
      <c r="K66" s="79"/>
      <c r="L66" s="79"/>
      <c r="M66" s="79"/>
      <c r="N66" s="79"/>
      <c r="O66" s="79"/>
      <c r="P66" s="79"/>
      <c r="Q66" s="79"/>
      <c r="R66" s="79"/>
      <c r="S66" s="79"/>
      <c r="T66" s="79"/>
      <c r="U66" s="79"/>
    </row>
    <row r="67" spans="1:21" ht="8.85" customHeight="1" x14ac:dyDescent="0.3">
      <c r="A67" s="79"/>
      <c r="B67" s="79"/>
      <c r="D67" s="79"/>
      <c r="E67" s="79"/>
      <c r="F67" s="79"/>
      <c r="G67" s="79"/>
      <c r="H67" s="79"/>
      <c r="I67" s="79"/>
      <c r="J67" s="79"/>
      <c r="K67" s="79"/>
      <c r="L67" s="79"/>
      <c r="M67" s="79"/>
      <c r="N67" s="79"/>
      <c r="O67" s="79"/>
      <c r="P67" s="79"/>
      <c r="Q67" s="79"/>
      <c r="R67" s="79"/>
      <c r="S67" s="79"/>
      <c r="T67" s="79"/>
      <c r="U67" s="79"/>
    </row>
    <row r="68" spans="1:21" ht="8.85" customHeight="1" x14ac:dyDescent="0.3">
      <c r="A68" s="79"/>
      <c r="B68" s="79"/>
      <c r="D68" s="79"/>
      <c r="E68" s="79"/>
      <c r="F68" s="79"/>
      <c r="G68" s="79"/>
      <c r="H68" s="79"/>
      <c r="I68" s="79"/>
      <c r="J68" s="79"/>
      <c r="K68" s="79"/>
      <c r="L68" s="79"/>
      <c r="M68" s="79"/>
      <c r="N68" s="79"/>
      <c r="O68" s="79"/>
      <c r="P68" s="79"/>
      <c r="Q68" s="79"/>
      <c r="R68" s="79"/>
      <c r="S68" s="79"/>
      <c r="T68" s="79"/>
      <c r="U68" s="79"/>
    </row>
    <row r="69" spans="1:21" ht="8.85" customHeight="1" x14ac:dyDescent="0.3">
      <c r="A69" s="79"/>
      <c r="B69" s="79"/>
      <c r="D69" s="79"/>
      <c r="E69" s="79"/>
      <c r="F69" s="79"/>
      <c r="G69" s="79"/>
      <c r="H69" s="79"/>
      <c r="I69" s="79"/>
      <c r="J69" s="79"/>
      <c r="K69" s="79"/>
      <c r="L69" s="79"/>
      <c r="M69" s="79"/>
      <c r="N69" s="79"/>
      <c r="O69" s="79"/>
      <c r="P69" s="79"/>
      <c r="Q69" s="79"/>
      <c r="R69" s="79"/>
      <c r="S69" s="79"/>
      <c r="T69" s="79"/>
      <c r="U69" s="79"/>
    </row>
    <row r="70" spans="1:21" ht="8.85" customHeight="1" x14ac:dyDescent="0.3">
      <c r="A70" s="79"/>
      <c r="B70" s="79"/>
      <c r="D70" s="79"/>
      <c r="E70" s="79"/>
      <c r="F70" s="79"/>
      <c r="G70" s="79"/>
      <c r="H70" s="79"/>
      <c r="I70" s="79"/>
      <c r="J70" s="79"/>
      <c r="K70" s="79"/>
      <c r="L70" s="79"/>
      <c r="M70" s="79"/>
      <c r="N70" s="79"/>
      <c r="O70" s="79"/>
      <c r="P70" s="79"/>
      <c r="Q70" s="79"/>
      <c r="R70" s="79"/>
      <c r="S70" s="79"/>
      <c r="T70" s="79"/>
      <c r="U70" s="79"/>
    </row>
    <row r="71" spans="1:21" ht="8.85" customHeight="1" x14ac:dyDescent="0.3">
      <c r="A71" s="79"/>
      <c r="B71" s="79"/>
      <c r="D71" s="79"/>
      <c r="E71" s="79"/>
      <c r="F71" s="79"/>
      <c r="G71" s="79"/>
      <c r="H71" s="79"/>
      <c r="I71" s="79"/>
      <c r="J71" s="79"/>
      <c r="K71" s="79"/>
      <c r="L71" s="79"/>
      <c r="M71" s="79"/>
      <c r="N71" s="79"/>
      <c r="O71" s="79"/>
      <c r="P71" s="79"/>
      <c r="Q71" s="79"/>
      <c r="R71" s="79"/>
      <c r="S71" s="79"/>
      <c r="T71" s="79"/>
      <c r="U71" s="79"/>
    </row>
    <row r="72" spans="1:21" ht="8.85" customHeight="1" x14ac:dyDescent="0.3">
      <c r="A72" s="79"/>
      <c r="B72" s="79"/>
      <c r="D72" s="79"/>
      <c r="E72" s="79"/>
      <c r="F72" s="79"/>
      <c r="G72" s="79"/>
      <c r="H72" s="79"/>
      <c r="I72" s="79"/>
      <c r="J72" s="79"/>
      <c r="K72" s="79"/>
      <c r="L72" s="79"/>
      <c r="M72" s="79"/>
      <c r="N72" s="79"/>
      <c r="O72" s="79"/>
      <c r="P72" s="79"/>
      <c r="Q72" s="79"/>
      <c r="R72" s="79"/>
      <c r="S72" s="79"/>
      <c r="T72" s="79"/>
      <c r="U72" s="79"/>
    </row>
    <row r="73" spans="1:21" ht="2.4" customHeight="1" x14ac:dyDescent="0.3">
      <c r="A73" s="79"/>
      <c r="B73" s="79"/>
      <c r="D73" s="79"/>
      <c r="E73" s="79"/>
      <c r="F73" s="79"/>
      <c r="G73" s="79"/>
      <c r="H73" s="79"/>
      <c r="I73" s="79"/>
      <c r="J73" s="79"/>
      <c r="K73" s="79"/>
      <c r="L73" s="79"/>
      <c r="M73" s="79"/>
      <c r="N73" s="79"/>
      <c r="O73" s="79"/>
      <c r="P73" s="79"/>
      <c r="Q73" s="79"/>
      <c r="R73" s="79"/>
      <c r="S73" s="79"/>
      <c r="T73" s="79"/>
      <c r="U73" s="79"/>
    </row>
    <row r="74" spans="1:21" ht="2.4" customHeight="1" x14ac:dyDescent="0.3">
      <c r="A74" s="79"/>
      <c r="B74" s="79"/>
      <c r="D74" s="79"/>
      <c r="E74" s="79"/>
      <c r="F74" s="79"/>
      <c r="G74" s="79"/>
      <c r="H74" s="79"/>
      <c r="I74" s="79"/>
      <c r="J74" s="79"/>
      <c r="K74" s="79"/>
      <c r="L74" s="79"/>
      <c r="M74" s="79"/>
      <c r="N74" s="79"/>
      <c r="O74" s="79"/>
      <c r="P74" s="79"/>
      <c r="Q74" s="79"/>
      <c r="R74" s="79"/>
      <c r="S74" s="79"/>
      <c r="T74" s="79"/>
      <c r="U74" s="79"/>
    </row>
    <row r="75" spans="1:21" s="63" customFormat="1" ht="10.5" customHeight="1" x14ac:dyDescent="0.3">
      <c r="A75" s="99" t="s">
        <v>319</v>
      </c>
    </row>
    <row r="76" spans="1:21" s="63" customFormat="1" ht="10.5" customHeight="1" x14ac:dyDescent="0.3">
      <c r="A76" s="67"/>
      <c r="D76" s="107" t="s">
        <v>300</v>
      </c>
      <c r="E76" s="107"/>
      <c r="F76" s="107"/>
      <c r="G76" s="107"/>
      <c r="H76" s="107"/>
      <c r="I76" s="107"/>
      <c r="J76" s="107"/>
      <c r="K76" s="107"/>
      <c r="L76" s="107"/>
      <c r="M76" s="107"/>
      <c r="N76" s="107"/>
      <c r="O76" s="107"/>
      <c r="P76" s="107"/>
      <c r="Q76" s="107"/>
      <c r="R76" s="107"/>
      <c r="U76" s="66" t="s">
        <v>301</v>
      </c>
    </row>
    <row r="77" spans="1:21" s="63" customFormat="1" ht="10.5" customHeight="1" x14ac:dyDescent="0.3">
      <c r="A77" s="68"/>
      <c r="D77" s="107" t="s">
        <v>302</v>
      </c>
      <c r="E77" s="107"/>
      <c r="F77" s="107"/>
      <c r="G77" s="107"/>
      <c r="H77" s="107"/>
      <c r="I77" s="107"/>
      <c r="J77" s="107"/>
      <c r="K77" s="107"/>
      <c r="L77" s="107"/>
      <c r="M77" s="107"/>
      <c r="N77" s="107"/>
      <c r="O77" s="107"/>
      <c r="P77" s="107"/>
      <c r="Q77" s="107"/>
      <c r="R77" s="107"/>
      <c r="U77" s="66" t="s">
        <v>130</v>
      </c>
    </row>
    <row r="78" spans="1:21" s="63" customFormat="1" ht="10.5" customHeight="1" x14ac:dyDescent="0.3">
      <c r="A78" s="69"/>
      <c r="D78" s="107" t="s">
        <v>303</v>
      </c>
      <c r="E78" s="107"/>
      <c r="F78" s="107"/>
      <c r="G78" s="107"/>
      <c r="H78" s="107"/>
      <c r="I78" s="107"/>
      <c r="J78" s="107"/>
      <c r="K78" s="107"/>
      <c r="L78" s="107"/>
      <c r="M78" s="107"/>
      <c r="N78" s="107"/>
      <c r="O78" s="107"/>
      <c r="P78" s="107"/>
      <c r="Q78" s="107"/>
      <c r="R78" s="107"/>
    </row>
    <row r="79" spans="1:21" ht="9.6" customHeight="1" x14ac:dyDescent="0.3"/>
    <row r="80" spans="1:21" ht="9.6" customHeight="1" x14ac:dyDescent="0.3"/>
    <row r="81" spans="1:21" ht="9.6" customHeight="1" x14ac:dyDescent="0.3">
      <c r="S81" s="75" t="s">
        <v>304</v>
      </c>
      <c r="T81" s="75"/>
      <c r="U81" s="75"/>
    </row>
    <row r="82" spans="1:21" ht="9.6" customHeight="1" x14ac:dyDescent="0.3">
      <c r="S82" s="108" t="s">
        <v>305</v>
      </c>
      <c r="T82" s="71"/>
      <c r="U82" s="71"/>
    </row>
    <row r="83" spans="1:21" ht="9.6" customHeight="1" x14ac:dyDescent="0.3">
      <c r="E83" s="75" t="s">
        <v>58</v>
      </c>
      <c r="F83" s="75"/>
      <c r="G83" s="75"/>
      <c r="H83" s="75"/>
      <c r="I83" s="75"/>
      <c r="J83" s="75"/>
      <c r="K83" s="75"/>
      <c r="M83" s="75" t="s">
        <v>59</v>
      </c>
      <c r="N83" s="75"/>
      <c r="O83" s="75"/>
      <c r="P83" s="75"/>
      <c r="Q83" s="75"/>
      <c r="S83" s="75" t="s">
        <v>306</v>
      </c>
      <c r="T83" s="75"/>
      <c r="U83" s="75"/>
    </row>
    <row r="84" spans="1:21" ht="9.6" customHeight="1" x14ac:dyDescent="0.3">
      <c r="E84" s="76" t="s">
        <v>307</v>
      </c>
      <c r="G84" s="76" t="s">
        <v>308</v>
      </c>
      <c r="I84" s="76" t="s">
        <v>309</v>
      </c>
      <c r="M84" s="76" t="s">
        <v>307</v>
      </c>
      <c r="O84" s="76" t="s">
        <v>308</v>
      </c>
    </row>
    <row r="85" spans="1:21" ht="9.6" customHeight="1" x14ac:dyDescent="0.3">
      <c r="E85" s="76" t="s">
        <v>310</v>
      </c>
      <c r="G85" s="76" t="s">
        <v>311</v>
      </c>
      <c r="I85" s="76" t="s">
        <v>312</v>
      </c>
      <c r="K85" s="76" t="s">
        <v>311</v>
      </c>
      <c r="M85" s="76" t="s">
        <v>310</v>
      </c>
      <c r="O85" s="76" t="s">
        <v>311</v>
      </c>
      <c r="Q85" s="76" t="s">
        <v>311</v>
      </c>
    </row>
    <row r="86" spans="1:21" ht="9.6" customHeight="1" x14ac:dyDescent="0.3">
      <c r="A86" s="78" t="s">
        <v>78</v>
      </c>
      <c r="C86" s="78" t="s">
        <v>80</v>
      </c>
      <c r="E86" s="78" t="s">
        <v>313</v>
      </c>
      <c r="G86" s="78" t="s">
        <v>314</v>
      </c>
      <c r="I86" s="78" t="s">
        <v>315</v>
      </c>
      <c r="K86" s="78" t="s">
        <v>314</v>
      </c>
      <c r="M86" s="78" t="s">
        <v>313</v>
      </c>
      <c r="O86" s="78" t="s">
        <v>316</v>
      </c>
      <c r="Q86" s="78" t="s">
        <v>316</v>
      </c>
      <c r="S86" s="78" t="s">
        <v>317</v>
      </c>
      <c r="U86" s="78" t="s">
        <v>318</v>
      </c>
    </row>
    <row r="87" spans="1:21" ht="8.85" customHeight="1" x14ac:dyDescent="0.3"/>
    <row r="88" spans="1:21" ht="8.85" customHeight="1" x14ac:dyDescent="0.3">
      <c r="B88" s="64" t="s">
        <v>292</v>
      </c>
    </row>
    <row r="89" spans="1:21" ht="8.85" customHeight="1" x14ac:dyDescent="0.3">
      <c r="A89" s="64">
        <v>1</v>
      </c>
      <c r="B89" s="109"/>
      <c r="C89" s="64" t="s">
        <v>131</v>
      </c>
      <c r="D89" s="79"/>
      <c r="E89" s="82">
        <v>0</v>
      </c>
      <c r="F89" s="79"/>
      <c r="G89" s="82">
        <v>4130253</v>
      </c>
      <c r="H89" s="79"/>
      <c r="I89" s="82">
        <v>3798322</v>
      </c>
      <c r="J89" s="79"/>
      <c r="K89" s="82">
        <v>38783219</v>
      </c>
      <c r="L89" s="79"/>
      <c r="M89" s="82">
        <v>28958</v>
      </c>
      <c r="N89" s="79"/>
      <c r="O89" s="82">
        <v>146603</v>
      </c>
      <c r="P89" s="79"/>
      <c r="Q89" s="82">
        <v>9126802</v>
      </c>
      <c r="R89" s="79"/>
      <c r="S89" s="82">
        <v>9056502.3247900009</v>
      </c>
      <c r="T89" s="79"/>
      <c r="U89" s="82">
        <v>1080218.4652100001</v>
      </c>
    </row>
    <row r="90" spans="1:21" ht="8.85" customHeight="1" x14ac:dyDescent="0.3">
      <c r="A90" s="64">
        <v>2</v>
      </c>
      <c r="B90" s="109"/>
      <c r="C90" s="64" t="s">
        <v>132</v>
      </c>
      <c r="D90" s="79"/>
      <c r="E90" s="88">
        <v>156853</v>
      </c>
      <c r="F90" s="79"/>
      <c r="G90" s="88">
        <v>20148933</v>
      </c>
      <c r="H90" s="79"/>
      <c r="I90" s="88">
        <v>4198072</v>
      </c>
      <c r="J90" s="79"/>
      <c r="K90" s="88">
        <v>69788883</v>
      </c>
      <c r="L90" s="79"/>
      <c r="M90" s="88">
        <v>80696</v>
      </c>
      <c r="N90" s="79"/>
      <c r="O90" s="88">
        <v>0</v>
      </c>
      <c r="P90" s="79"/>
      <c r="Q90" s="88">
        <v>20492137</v>
      </c>
      <c r="R90" s="79"/>
      <c r="S90" s="88">
        <v>15658704.317662001</v>
      </c>
      <c r="T90" s="79"/>
      <c r="U90" s="88">
        <v>624393.37233799999</v>
      </c>
    </row>
    <row r="91" spans="1:21" ht="8.85" customHeight="1" x14ac:dyDescent="0.3">
      <c r="A91" s="64">
        <v>3</v>
      </c>
      <c r="B91" s="109"/>
      <c r="C91" s="64" t="s">
        <v>133</v>
      </c>
      <c r="D91" s="79"/>
      <c r="E91" s="88">
        <v>0</v>
      </c>
      <c r="F91" s="79"/>
      <c r="G91" s="88">
        <v>2134720</v>
      </c>
      <c r="H91" s="79"/>
      <c r="I91" s="88">
        <v>3355925</v>
      </c>
      <c r="J91" s="79"/>
      <c r="K91" s="88">
        <v>19055457</v>
      </c>
      <c r="L91" s="79"/>
      <c r="M91" s="88">
        <v>392167</v>
      </c>
      <c r="N91" s="79"/>
      <c r="O91" s="88">
        <v>0</v>
      </c>
      <c r="P91" s="79"/>
      <c r="Q91" s="88">
        <v>4038604</v>
      </c>
      <c r="R91" s="79"/>
      <c r="S91" s="88">
        <v>4999099.7162370002</v>
      </c>
      <c r="T91" s="79"/>
      <c r="U91" s="88">
        <v>458885.47376300005</v>
      </c>
    </row>
    <row r="92" spans="1:21" ht="8.85" customHeight="1" x14ac:dyDescent="0.3">
      <c r="A92" s="64">
        <v>4</v>
      </c>
      <c r="B92" s="109"/>
      <c r="C92" s="64" t="s">
        <v>134</v>
      </c>
      <c r="D92" s="79"/>
      <c r="E92" s="88">
        <v>0</v>
      </c>
      <c r="F92" s="79"/>
      <c r="G92" s="88">
        <v>1380110</v>
      </c>
      <c r="H92" s="79"/>
      <c r="I92" s="88">
        <v>1392843</v>
      </c>
      <c r="J92" s="79"/>
      <c r="K92" s="88">
        <v>13742118</v>
      </c>
      <c r="L92" s="79"/>
      <c r="M92" s="88">
        <v>0</v>
      </c>
      <c r="N92" s="79"/>
      <c r="O92" s="88">
        <v>0</v>
      </c>
      <c r="P92" s="79"/>
      <c r="Q92" s="88">
        <v>2373096</v>
      </c>
      <c r="R92" s="79"/>
      <c r="S92" s="88">
        <v>3249423.2706000004</v>
      </c>
      <c r="T92" s="79"/>
      <c r="U92" s="88">
        <v>215688.48940000002</v>
      </c>
    </row>
    <row r="93" spans="1:21" ht="8.85" customHeight="1" x14ac:dyDescent="0.3">
      <c r="A93" s="64">
        <v>5</v>
      </c>
      <c r="B93" s="109"/>
      <c r="C93" s="64" t="s">
        <v>135</v>
      </c>
      <c r="D93" s="79"/>
      <c r="E93" s="88">
        <v>0</v>
      </c>
      <c r="F93" s="79"/>
      <c r="G93" s="88">
        <v>3365663</v>
      </c>
      <c r="H93" s="79"/>
      <c r="I93" s="88">
        <v>2550384</v>
      </c>
      <c r="J93" s="79"/>
      <c r="K93" s="88">
        <v>33996709</v>
      </c>
      <c r="L93" s="79"/>
      <c r="M93" s="88">
        <v>132618</v>
      </c>
      <c r="N93" s="79"/>
      <c r="O93" s="88">
        <v>0</v>
      </c>
      <c r="P93" s="79"/>
      <c r="Q93" s="88">
        <v>6044219</v>
      </c>
      <c r="R93" s="79"/>
      <c r="S93" s="88">
        <v>6125101.7030299995</v>
      </c>
      <c r="T93" s="79"/>
      <c r="U93" s="88">
        <v>652871.38697000011</v>
      </c>
    </row>
    <row r="94" spans="1:21" ht="8.85" customHeight="1" x14ac:dyDescent="0.3">
      <c r="A94" s="90"/>
      <c r="B94" s="79"/>
      <c r="D94" s="79"/>
      <c r="E94" s="79"/>
      <c r="F94" s="79"/>
      <c r="G94" s="79"/>
      <c r="H94" s="79"/>
      <c r="I94" s="79"/>
      <c r="J94" s="79"/>
      <c r="K94" s="79"/>
      <c r="L94" s="79"/>
      <c r="M94" s="79"/>
      <c r="N94" s="79"/>
      <c r="O94" s="79"/>
      <c r="P94" s="79"/>
      <c r="Q94" s="79"/>
      <c r="R94" s="79"/>
      <c r="S94" s="79"/>
      <c r="T94" s="79"/>
      <c r="U94" s="79"/>
    </row>
    <row r="95" spans="1:21" ht="8.85" customHeight="1" x14ac:dyDescent="0.3">
      <c r="A95" s="64">
        <v>6</v>
      </c>
      <c r="B95" s="109"/>
      <c r="C95" s="64" t="s">
        <v>136</v>
      </c>
      <c r="D95" s="79"/>
      <c r="E95" s="88">
        <v>0</v>
      </c>
      <c r="F95" s="79"/>
      <c r="G95" s="88">
        <v>1664090</v>
      </c>
      <c r="H95" s="79"/>
      <c r="I95" s="88">
        <v>1509881</v>
      </c>
      <c r="J95" s="79"/>
      <c r="K95" s="88">
        <v>18886945</v>
      </c>
      <c r="L95" s="79"/>
      <c r="M95" s="88">
        <v>4669</v>
      </c>
      <c r="N95" s="79"/>
      <c r="O95" s="88">
        <v>0</v>
      </c>
      <c r="P95" s="79"/>
      <c r="Q95" s="88">
        <v>3436806</v>
      </c>
      <c r="R95" s="79"/>
      <c r="S95" s="88">
        <v>3950337.0781999999</v>
      </c>
      <c r="T95" s="79"/>
      <c r="U95" s="88">
        <v>415902.29180000001</v>
      </c>
    </row>
    <row r="96" spans="1:21" ht="8.85" customHeight="1" x14ac:dyDescent="0.3">
      <c r="A96" s="64">
        <v>7</v>
      </c>
      <c r="B96" s="109"/>
      <c r="C96" s="64" t="s">
        <v>137</v>
      </c>
      <c r="D96" s="79"/>
      <c r="E96" s="88">
        <v>0</v>
      </c>
      <c r="F96" s="79"/>
      <c r="G96" s="88">
        <v>45651832</v>
      </c>
      <c r="H96" s="79"/>
      <c r="I96" s="88">
        <v>10600244</v>
      </c>
      <c r="J96" s="79"/>
      <c r="K96" s="88">
        <v>120278723</v>
      </c>
      <c r="L96" s="79"/>
      <c r="M96" s="88">
        <v>0</v>
      </c>
      <c r="N96" s="79"/>
      <c r="O96" s="88">
        <v>992109</v>
      </c>
      <c r="P96" s="79"/>
      <c r="Q96" s="88">
        <v>60631634</v>
      </c>
      <c r="R96" s="79"/>
      <c r="S96" s="88">
        <v>6897395.0400899993</v>
      </c>
      <c r="T96" s="79"/>
      <c r="U96" s="88">
        <v>651752.4999099999</v>
      </c>
    </row>
    <row r="97" spans="1:21" ht="8.85" customHeight="1" x14ac:dyDescent="0.3">
      <c r="A97" s="64">
        <v>8</v>
      </c>
      <c r="B97" s="109"/>
      <c r="C97" s="64" t="s">
        <v>138</v>
      </c>
      <c r="D97" s="79"/>
      <c r="E97" s="88">
        <v>0</v>
      </c>
      <c r="F97" s="79"/>
      <c r="G97" s="88">
        <v>6989356</v>
      </c>
      <c r="H97" s="79"/>
      <c r="I97" s="88">
        <v>4324640</v>
      </c>
      <c r="J97" s="79"/>
      <c r="K97" s="88">
        <v>72167424</v>
      </c>
      <c r="L97" s="79"/>
      <c r="M97" s="88">
        <v>551547</v>
      </c>
      <c r="N97" s="79"/>
      <c r="O97" s="88">
        <v>0</v>
      </c>
      <c r="P97" s="79"/>
      <c r="Q97" s="88">
        <v>19125921</v>
      </c>
      <c r="R97" s="79"/>
      <c r="S97" s="88">
        <v>17458264.524639998</v>
      </c>
      <c r="T97" s="79"/>
      <c r="U97" s="88">
        <v>990042.61536000005</v>
      </c>
    </row>
    <row r="98" spans="1:21" ht="8.85" customHeight="1" x14ac:dyDescent="0.3">
      <c r="A98" s="64">
        <v>9</v>
      </c>
      <c r="B98" s="109"/>
      <c r="C98" s="64" t="s">
        <v>139</v>
      </c>
      <c r="D98" s="79"/>
      <c r="E98" s="88">
        <v>0</v>
      </c>
      <c r="F98" s="79"/>
      <c r="G98" s="88">
        <v>163015</v>
      </c>
      <c r="H98" s="79"/>
      <c r="I98" s="88">
        <v>948609</v>
      </c>
      <c r="J98" s="79"/>
      <c r="K98" s="88">
        <v>2822456</v>
      </c>
      <c r="L98" s="79"/>
      <c r="M98" s="88">
        <v>471837</v>
      </c>
      <c r="N98" s="79"/>
      <c r="O98" s="88">
        <v>0</v>
      </c>
      <c r="P98" s="79"/>
      <c r="Q98" s="88">
        <v>1243878</v>
      </c>
      <c r="R98" s="79"/>
      <c r="S98" s="88">
        <v>3761523.2912000008</v>
      </c>
      <c r="T98" s="79"/>
      <c r="U98" s="88">
        <v>60859.4588</v>
      </c>
    </row>
    <row r="99" spans="1:21" ht="8.85" customHeight="1" x14ac:dyDescent="0.3">
      <c r="A99" s="64">
        <v>10</v>
      </c>
      <c r="B99" s="109"/>
      <c r="C99" s="64" t="s">
        <v>140</v>
      </c>
      <c r="D99" s="79"/>
      <c r="E99" s="88">
        <v>0</v>
      </c>
      <c r="F99" s="79"/>
      <c r="G99" s="88">
        <v>8492977</v>
      </c>
      <c r="H99" s="79"/>
      <c r="I99" s="88">
        <v>3987524</v>
      </c>
      <c r="J99" s="79"/>
      <c r="K99" s="88">
        <v>71514702</v>
      </c>
      <c r="L99" s="79"/>
      <c r="M99" s="88">
        <v>75767</v>
      </c>
      <c r="N99" s="79"/>
      <c r="O99" s="88">
        <v>0</v>
      </c>
      <c r="P99" s="79"/>
      <c r="Q99" s="88">
        <v>12572904</v>
      </c>
      <c r="R99" s="79"/>
      <c r="S99" s="88">
        <v>12198841.247320002</v>
      </c>
      <c r="T99" s="79"/>
      <c r="U99" s="88">
        <v>881632.84268000012</v>
      </c>
    </row>
    <row r="100" spans="1:21" ht="8.85" customHeight="1" x14ac:dyDescent="0.3">
      <c r="A100" s="90"/>
      <c r="B100" s="79"/>
      <c r="D100" s="79"/>
      <c r="E100" s="79"/>
      <c r="F100" s="79"/>
      <c r="G100" s="79"/>
      <c r="H100" s="79"/>
      <c r="I100" s="79"/>
      <c r="J100" s="79"/>
      <c r="K100" s="79"/>
      <c r="L100" s="79"/>
      <c r="M100" s="79"/>
      <c r="N100" s="79"/>
      <c r="O100" s="79"/>
      <c r="P100" s="79"/>
      <c r="Q100" s="79"/>
      <c r="R100" s="79"/>
      <c r="S100" s="79"/>
      <c r="T100" s="79"/>
      <c r="U100" s="79"/>
    </row>
    <row r="101" spans="1:21" ht="8.85" customHeight="1" x14ac:dyDescent="0.3">
      <c r="A101" s="64">
        <v>11</v>
      </c>
      <c r="B101" s="109"/>
      <c r="C101" s="64" t="s">
        <v>141</v>
      </c>
      <c r="D101" s="79"/>
      <c r="E101" s="88">
        <v>0</v>
      </c>
      <c r="F101" s="79"/>
      <c r="G101" s="88">
        <v>469269</v>
      </c>
      <c r="H101" s="79"/>
      <c r="I101" s="88">
        <v>1008330</v>
      </c>
      <c r="J101" s="79"/>
      <c r="K101" s="88">
        <v>6869445</v>
      </c>
      <c r="L101" s="79"/>
      <c r="M101" s="88">
        <v>211727</v>
      </c>
      <c r="N101" s="79"/>
      <c r="O101" s="88">
        <v>0</v>
      </c>
      <c r="P101" s="79"/>
      <c r="Q101" s="88">
        <v>1492034</v>
      </c>
      <c r="R101" s="79"/>
      <c r="S101" s="88">
        <v>7353032.4715</v>
      </c>
      <c r="T101" s="79"/>
      <c r="U101" s="88">
        <v>98770.848499999993</v>
      </c>
    </row>
    <row r="102" spans="1:21" ht="8.85" customHeight="1" x14ac:dyDescent="0.3">
      <c r="A102" s="64">
        <v>12</v>
      </c>
      <c r="B102" s="109"/>
      <c r="C102" s="64" t="s">
        <v>142</v>
      </c>
      <c r="D102" s="79"/>
      <c r="E102" s="88">
        <v>0</v>
      </c>
      <c r="F102" s="79"/>
      <c r="G102" s="88">
        <v>4436512</v>
      </c>
      <c r="H102" s="79"/>
      <c r="I102" s="88">
        <v>4521154</v>
      </c>
      <c r="J102" s="79"/>
      <c r="K102" s="88">
        <v>29761944</v>
      </c>
      <c r="L102" s="79"/>
      <c r="M102" s="88">
        <v>237280</v>
      </c>
      <c r="N102" s="79"/>
      <c r="O102" s="88">
        <v>0</v>
      </c>
      <c r="P102" s="79"/>
      <c r="Q102" s="88">
        <v>3629061</v>
      </c>
      <c r="R102" s="79"/>
      <c r="S102" s="88">
        <v>10006607.930959998</v>
      </c>
      <c r="T102" s="79"/>
      <c r="U102" s="88">
        <v>218067.57904000004</v>
      </c>
    </row>
    <row r="103" spans="1:21" ht="8.85" customHeight="1" x14ac:dyDescent="0.3">
      <c r="A103" s="64">
        <v>13</v>
      </c>
      <c r="B103" s="109"/>
      <c r="C103" s="64" t="s">
        <v>143</v>
      </c>
      <c r="D103" s="79"/>
      <c r="E103" s="88">
        <v>0</v>
      </c>
      <c r="F103" s="79"/>
      <c r="G103" s="88">
        <v>1801300</v>
      </c>
      <c r="H103" s="79"/>
      <c r="I103" s="88">
        <v>1805928</v>
      </c>
      <c r="J103" s="79"/>
      <c r="K103" s="88">
        <v>18107905</v>
      </c>
      <c r="L103" s="79"/>
      <c r="M103" s="88">
        <v>0</v>
      </c>
      <c r="N103" s="79"/>
      <c r="O103" s="88">
        <v>0</v>
      </c>
      <c r="P103" s="79"/>
      <c r="Q103" s="88">
        <v>4513468</v>
      </c>
      <c r="R103" s="79"/>
      <c r="S103" s="88">
        <v>6787154.6679000007</v>
      </c>
      <c r="T103" s="79"/>
      <c r="U103" s="88">
        <v>737012.69209999999</v>
      </c>
    </row>
    <row r="104" spans="1:21" ht="8.85" customHeight="1" x14ac:dyDescent="0.3">
      <c r="A104" s="64">
        <v>14</v>
      </c>
      <c r="B104" s="109"/>
      <c r="C104" s="64" t="s">
        <v>144</v>
      </c>
      <c r="D104" s="79"/>
      <c r="E104" s="88">
        <v>0</v>
      </c>
      <c r="F104" s="79"/>
      <c r="G104" s="88">
        <v>2574137</v>
      </c>
      <c r="H104" s="79"/>
      <c r="I104" s="88">
        <v>2503132</v>
      </c>
      <c r="J104" s="79"/>
      <c r="K104" s="88">
        <v>27140662</v>
      </c>
      <c r="L104" s="79"/>
      <c r="M104" s="88">
        <v>0</v>
      </c>
      <c r="N104" s="79"/>
      <c r="O104" s="88">
        <v>0</v>
      </c>
      <c r="P104" s="79"/>
      <c r="Q104" s="88">
        <v>10207298</v>
      </c>
      <c r="R104" s="79"/>
      <c r="S104" s="88">
        <v>10438079.88493</v>
      </c>
      <c r="T104" s="79"/>
      <c r="U104" s="88">
        <v>1939011.33507</v>
      </c>
    </row>
    <row r="105" spans="1:21" ht="8.85" customHeight="1" x14ac:dyDescent="0.3">
      <c r="A105" s="64">
        <v>15</v>
      </c>
      <c r="B105" s="109"/>
      <c r="C105" s="64" t="s">
        <v>145</v>
      </c>
      <c r="D105" s="79"/>
      <c r="E105" s="88">
        <v>0</v>
      </c>
      <c r="F105" s="79"/>
      <c r="G105" s="88">
        <v>1615875</v>
      </c>
      <c r="H105" s="79"/>
      <c r="I105" s="88">
        <v>1551078</v>
      </c>
      <c r="J105" s="79"/>
      <c r="K105" s="88">
        <v>17530619</v>
      </c>
      <c r="L105" s="79"/>
      <c r="M105" s="88">
        <v>0</v>
      </c>
      <c r="N105" s="79"/>
      <c r="O105" s="88">
        <v>0</v>
      </c>
      <c r="P105" s="79"/>
      <c r="Q105" s="88">
        <v>3938389</v>
      </c>
      <c r="R105" s="79"/>
      <c r="S105" s="88">
        <v>4954328.9585859999</v>
      </c>
      <c r="T105" s="79"/>
      <c r="U105" s="88">
        <v>476470.48141399998</v>
      </c>
    </row>
    <row r="106" spans="1:21" ht="8.85" customHeight="1" x14ac:dyDescent="0.3">
      <c r="A106" s="90"/>
      <c r="B106" s="79"/>
      <c r="D106" s="79"/>
      <c r="E106" s="79"/>
      <c r="F106" s="79"/>
      <c r="G106" s="79"/>
      <c r="H106" s="79"/>
      <c r="I106" s="79"/>
      <c r="J106" s="79"/>
      <c r="K106" s="79"/>
      <c r="L106" s="79"/>
      <c r="M106" s="79"/>
      <c r="N106" s="79"/>
      <c r="O106" s="79"/>
      <c r="P106" s="79"/>
      <c r="Q106" s="79"/>
      <c r="R106" s="79"/>
      <c r="S106" s="79"/>
      <c r="T106" s="79"/>
      <c r="U106" s="79"/>
    </row>
    <row r="107" spans="1:21" ht="8.85" customHeight="1" x14ac:dyDescent="0.3">
      <c r="A107" s="64">
        <v>16</v>
      </c>
      <c r="B107" s="109"/>
      <c r="C107" s="64" t="s">
        <v>146</v>
      </c>
      <c r="D107" s="79"/>
      <c r="E107" s="88">
        <v>0</v>
      </c>
      <c r="F107" s="79"/>
      <c r="G107" s="88">
        <v>5268014</v>
      </c>
      <c r="H107" s="79"/>
      <c r="I107" s="88">
        <v>3596720</v>
      </c>
      <c r="J107" s="79"/>
      <c r="K107" s="88">
        <v>60828157</v>
      </c>
      <c r="L107" s="79"/>
      <c r="M107" s="88">
        <v>0</v>
      </c>
      <c r="N107" s="79"/>
      <c r="O107" s="88">
        <v>0</v>
      </c>
      <c r="P107" s="79"/>
      <c r="Q107" s="88">
        <v>10813891</v>
      </c>
      <c r="R107" s="79"/>
      <c r="S107" s="88">
        <v>10911245.052978</v>
      </c>
      <c r="T107" s="79"/>
      <c r="U107" s="88">
        <v>1218759.617022</v>
      </c>
    </row>
    <row r="108" spans="1:21" ht="8.85" customHeight="1" x14ac:dyDescent="0.3">
      <c r="A108" s="64">
        <v>17</v>
      </c>
      <c r="B108" s="109"/>
      <c r="C108" s="64" t="s">
        <v>147</v>
      </c>
      <c r="D108" s="79"/>
      <c r="E108" s="88">
        <v>0</v>
      </c>
      <c r="F108" s="79"/>
      <c r="G108" s="88">
        <v>3073443</v>
      </c>
      <c r="H108" s="79"/>
      <c r="I108" s="88">
        <v>2106980</v>
      </c>
      <c r="J108" s="79"/>
      <c r="K108" s="88">
        <v>31151673</v>
      </c>
      <c r="L108" s="79"/>
      <c r="M108" s="88">
        <v>2047</v>
      </c>
      <c r="N108" s="79"/>
      <c r="O108" s="88">
        <v>0</v>
      </c>
      <c r="P108" s="79"/>
      <c r="Q108" s="88">
        <v>5581495</v>
      </c>
      <c r="R108" s="79"/>
      <c r="S108" s="88">
        <v>6969836.8004800007</v>
      </c>
      <c r="T108" s="79"/>
      <c r="U108" s="88">
        <v>385866.74952000007</v>
      </c>
    </row>
    <row r="109" spans="1:21" ht="8.85" customHeight="1" x14ac:dyDescent="0.3">
      <c r="A109" s="64">
        <v>18</v>
      </c>
      <c r="B109" s="109"/>
      <c r="C109" s="64" t="s">
        <v>148</v>
      </c>
      <c r="D109" s="79"/>
      <c r="E109" s="88">
        <v>0</v>
      </c>
      <c r="F109" s="79"/>
      <c r="G109" s="88">
        <v>2070836</v>
      </c>
      <c r="H109" s="79"/>
      <c r="I109" s="88">
        <v>2462041</v>
      </c>
      <c r="J109" s="79"/>
      <c r="K109" s="88">
        <v>37207346</v>
      </c>
      <c r="L109" s="79"/>
      <c r="M109" s="88">
        <v>30409</v>
      </c>
      <c r="N109" s="79"/>
      <c r="O109" s="88">
        <v>0</v>
      </c>
      <c r="P109" s="79"/>
      <c r="Q109" s="88">
        <v>7452515</v>
      </c>
      <c r="R109" s="79"/>
      <c r="S109" s="88">
        <v>11764687.98872</v>
      </c>
      <c r="T109" s="79"/>
      <c r="U109" s="88">
        <v>920521.30128000001</v>
      </c>
    </row>
    <row r="110" spans="1:21" ht="8.85" customHeight="1" x14ac:dyDescent="0.3">
      <c r="A110" s="64">
        <v>19</v>
      </c>
      <c r="B110" s="109"/>
      <c r="C110" s="64" t="s">
        <v>149</v>
      </c>
      <c r="D110" s="79"/>
      <c r="E110" s="88">
        <v>0</v>
      </c>
      <c r="F110" s="79"/>
      <c r="G110" s="88">
        <v>864709</v>
      </c>
      <c r="H110" s="79"/>
      <c r="I110" s="88">
        <v>978361</v>
      </c>
      <c r="J110" s="79"/>
      <c r="K110" s="88">
        <v>4692200</v>
      </c>
      <c r="L110" s="79"/>
      <c r="M110" s="88">
        <v>1343</v>
      </c>
      <c r="N110" s="79"/>
      <c r="O110" s="88">
        <v>0</v>
      </c>
      <c r="P110" s="79"/>
      <c r="Q110" s="88">
        <v>1343418</v>
      </c>
      <c r="R110" s="79"/>
      <c r="S110" s="88">
        <v>1905297.9214000003</v>
      </c>
      <c r="T110" s="79"/>
      <c r="U110" s="88">
        <v>120742.5886</v>
      </c>
    </row>
    <row r="111" spans="1:21" ht="8.85" customHeight="1" x14ac:dyDescent="0.3">
      <c r="A111" s="64">
        <v>20</v>
      </c>
      <c r="B111" s="109"/>
      <c r="C111" s="64" t="s">
        <v>150</v>
      </c>
      <c r="D111" s="79"/>
      <c r="E111" s="88">
        <v>0</v>
      </c>
      <c r="F111" s="79"/>
      <c r="G111" s="88">
        <v>923873</v>
      </c>
      <c r="H111" s="79"/>
      <c r="I111" s="88">
        <v>1811523</v>
      </c>
      <c r="J111" s="79"/>
      <c r="K111" s="88">
        <v>16286512</v>
      </c>
      <c r="L111" s="79"/>
      <c r="M111" s="88">
        <v>9552</v>
      </c>
      <c r="N111" s="79"/>
      <c r="O111" s="88">
        <v>61774</v>
      </c>
      <c r="P111" s="79"/>
      <c r="Q111" s="88">
        <v>5002614</v>
      </c>
      <c r="R111" s="79"/>
      <c r="S111" s="88">
        <v>4915259.9584999997</v>
      </c>
      <c r="T111" s="79"/>
      <c r="U111" s="88">
        <v>438777.29150000005</v>
      </c>
    </row>
    <row r="112" spans="1:21" ht="8.85" customHeight="1" x14ac:dyDescent="0.3">
      <c r="A112" s="90"/>
      <c r="B112" s="79"/>
      <c r="D112" s="79"/>
      <c r="E112" s="79"/>
      <c r="F112" s="79"/>
      <c r="G112" s="79"/>
      <c r="H112" s="79"/>
      <c r="I112" s="79"/>
      <c r="J112" s="79"/>
      <c r="K112" s="79"/>
      <c r="L112" s="79"/>
      <c r="M112" s="79"/>
      <c r="N112" s="79"/>
      <c r="O112" s="79"/>
      <c r="P112" s="79"/>
      <c r="Q112" s="79"/>
      <c r="R112" s="79"/>
      <c r="S112" s="79"/>
      <c r="T112" s="79"/>
      <c r="U112" s="79"/>
    </row>
    <row r="113" spans="1:21" ht="8.85" customHeight="1" x14ac:dyDescent="0.3">
      <c r="A113" s="64">
        <v>21</v>
      </c>
      <c r="B113" s="109"/>
      <c r="C113" s="64" t="s">
        <v>151</v>
      </c>
      <c r="D113" s="79"/>
      <c r="E113" s="88">
        <v>0</v>
      </c>
      <c r="F113" s="79"/>
      <c r="G113" s="88">
        <v>59059571</v>
      </c>
      <c r="H113" s="79"/>
      <c r="I113" s="88">
        <v>8168359</v>
      </c>
      <c r="J113" s="79"/>
      <c r="K113" s="88">
        <v>395200855</v>
      </c>
      <c r="L113" s="79"/>
      <c r="M113" s="88">
        <v>0</v>
      </c>
      <c r="N113" s="79"/>
      <c r="O113" s="88">
        <v>129295</v>
      </c>
      <c r="P113" s="79"/>
      <c r="Q113" s="88">
        <v>56929344</v>
      </c>
      <c r="R113" s="79"/>
      <c r="S113" s="88">
        <v>35985471.526469998</v>
      </c>
      <c r="T113" s="79"/>
      <c r="U113" s="88">
        <v>1749468.16353</v>
      </c>
    </row>
    <row r="114" spans="1:21" ht="8.85" customHeight="1" x14ac:dyDescent="0.3">
      <c r="A114" s="64">
        <v>22</v>
      </c>
      <c r="B114" s="109"/>
      <c r="C114" s="64" t="s">
        <v>152</v>
      </c>
      <c r="D114" s="79"/>
      <c r="E114" s="88">
        <v>0</v>
      </c>
      <c r="F114" s="79"/>
      <c r="G114" s="88">
        <v>2948084</v>
      </c>
      <c r="H114" s="79"/>
      <c r="I114" s="88">
        <v>1373617</v>
      </c>
      <c r="J114" s="79"/>
      <c r="K114" s="88">
        <v>10569004</v>
      </c>
      <c r="L114" s="79"/>
      <c r="M114" s="88">
        <v>6482</v>
      </c>
      <c r="N114" s="79"/>
      <c r="O114" s="88">
        <v>0</v>
      </c>
      <c r="P114" s="79"/>
      <c r="Q114" s="88">
        <v>2267542</v>
      </c>
      <c r="R114" s="79"/>
      <c r="S114" s="88">
        <v>3483250.4667000002</v>
      </c>
      <c r="T114" s="79"/>
      <c r="U114" s="88">
        <v>58713.5533</v>
      </c>
    </row>
    <row r="115" spans="1:21" ht="8.85" customHeight="1" x14ac:dyDescent="0.3">
      <c r="A115" s="64">
        <v>23</v>
      </c>
      <c r="B115" s="109"/>
      <c r="C115" s="64" t="s">
        <v>153</v>
      </c>
      <c r="D115" s="79"/>
      <c r="E115" s="88">
        <v>0</v>
      </c>
      <c r="F115" s="79"/>
      <c r="G115" s="88">
        <v>464845</v>
      </c>
      <c r="H115" s="79"/>
      <c r="I115" s="88">
        <v>907029</v>
      </c>
      <c r="J115" s="79"/>
      <c r="K115" s="88">
        <v>5433566</v>
      </c>
      <c r="L115" s="79"/>
      <c r="M115" s="88">
        <v>324809</v>
      </c>
      <c r="N115" s="79"/>
      <c r="O115" s="88">
        <v>0</v>
      </c>
      <c r="P115" s="79"/>
      <c r="Q115" s="88">
        <v>1262892</v>
      </c>
      <c r="R115" s="79"/>
      <c r="S115" s="88">
        <v>2195675.8424999998</v>
      </c>
      <c r="T115" s="79"/>
      <c r="U115" s="88">
        <v>116479.8775</v>
      </c>
    </row>
    <row r="116" spans="1:21" ht="8.85" customHeight="1" x14ac:dyDescent="0.3">
      <c r="A116" s="64">
        <v>24</v>
      </c>
      <c r="B116" s="109"/>
      <c r="C116" s="64" t="s">
        <v>154</v>
      </c>
      <c r="D116" s="79"/>
      <c r="E116" s="88">
        <v>0</v>
      </c>
      <c r="F116" s="79"/>
      <c r="G116" s="88">
        <v>5462041</v>
      </c>
      <c r="H116" s="79"/>
      <c r="I116" s="88">
        <v>3891731</v>
      </c>
      <c r="J116" s="79"/>
      <c r="K116" s="88">
        <v>55974135</v>
      </c>
      <c r="L116" s="79"/>
      <c r="M116" s="88">
        <v>0</v>
      </c>
      <c r="N116" s="79"/>
      <c r="O116" s="88">
        <v>0</v>
      </c>
      <c r="P116" s="79"/>
      <c r="Q116" s="88">
        <v>13412536</v>
      </c>
      <c r="R116" s="79"/>
      <c r="S116" s="88">
        <v>8135393.0215740008</v>
      </c>
      <c r="T116" s="79"/>
      <c r="U116" s="88">
        <v>465029.47842599999</v>
      </c>
    </row>
    <row r="117" spans="1:21" ht="8.85" customHeight="1" x14ac:dyDescent="0.3">
      <c r="A117" s="64">
        <v>25</v>
      </c>
      <c r="B117" s="109"/>
      <c r="C117" s="64" t="s">
        <v>155</v>
      </c>
      <c r="D117" s="79"/>
      <c r="E117" s="88">
        <v>26866</v>
      </c>
      <c r="F117" s="79"/>
      <c r="G117" s="88">
        <v>1238153</v>
      </c>
      <c r="H117" s="79"/>
      <c r="I117" s="88">
        <v>1168022</v>
      </c>
      <c r="J117" s="79"/>
      <c r="K117" s="88">
        <v>12077490</v>
      </c>
      <c r="L117" s="79"/>
      <c r="M117" s="88">
        <v>0</v>
      </c>
      <c r="N117" s="79"/>
      <c r="O117" s="88">
        <v>0</v>
      </c>
      <c r="P117" s="79"/>
      <c r="Q117" s="88">
        <v>2759831</v>
      </c>
      <c r="R117" s="79"/>
      <c r="S117" s="88">
        <v>2871418.2919360008</v>
      </c>
      <c r="T117" s="79"/>
      <c r="U117" s="88">
        <v>319693.75806399999</v>
      </c>
    </row>
    <row r="118" spans="1:21" ht="8.85" customHeight="1" x14ac:dyDescent="0.3">
      <c r="A118" s="90"/>
      <c r="B118" s="79"/>
      <c r="D118" s="79"/>
      <c r="E118" s="79"/>
      <c r="F118" s="79"/>
      <c r="G118" s="79"/>
      <c r="H118" s="79"/>
      <c r="I118" s="79"/>
      <c r="J118" s="79"/>
      <c r="K118" s="79"/>
      <c r="L118" s="79"/>
      <c r="M118" s="79"/>
      <c r="N118" s="79"/>
      <c r="O118" s="79"/>
      <c r="P118" s="79"/>
      <c r="Q118" s="79"/>
      <c r="R118" s="79"/>
      <c r="S118" s="79"/>
      <c r="T118" s="79"/>
      <c r="U118" s="79"/>
    </row>
    <row r="119" spans="1:21" ht="8.85" customHeight="1" x14ac:dyDescent="0.3">
      <c r="A119" s="64">
        <v>26</v>
      </c>
      <c r="B119" s="109"/>
      <c r="C119" s="64" t="s">
        <v>156</v>
      </c>
      <c r="D119" s="79"/>
      <c r="E119" s="88">
        <v>0</v>
      </c>
      <c r="F119" s="79"/>
      <c r="G119" s="88">
        <v>1404955</v>
      </c>
      <c r="H119" s="79"/>
      <c r="I119" s="88">
        <v>1795079</v>
      </c>
      <c r="J119" s="79"/>
      <c r="K119" s="88">
        <v>20613449</v>
      </c>
      <c r="L119" s="79"/>
      <c r="M119" s="88">
        <v>47275</v>
      </c>
      <c r="N119" s="79"/>
      <c r="O119" s="88">
        <v>0</v>
      </c>
      <c r="P119" s="79"/>
      <c r="Q119" s="88">
        <v>5881941</v>
      </c>
      <c r="R119" s="79"/>
      <c r="S119" s="88">
        <v>4517414.1013000002</v>
      </c>
      <c r="T119" s="79"/>
      <c r="U119" s="88">
        <v>863109.04870000004</v>
      </c>
    </row>
    <row r="120" spans="1:21" ht="8.85" customHeight="1" x14ac:dyDescent="0.3">
      <c r="A120" s="64">
        <v>27</v>
      </c>
      <c r="B120" s="109"/>
      <c r="C120" s="64" t="s">
        <v>157</v>
      </c>
      <c r="D120" s="79"/>
      <c r="E120" s="88">
        <v>0</v>
      </c>
      <c r="F120" s="79"/>
      <c r="G120" s="88">
        <v>4752307</v>
      </c>
      <c r="H120" s="79"/>
      <c r="I120" s="88">
        <v>2327960</v>
      </c>
      <c r="J120" s="79"/>
      <c r="K120" s="88">
        <v>35093153</v>
      </c>
      <c r="L120" s="79"/>
      <c r="M120" s="88">
        <v>955</v>
      </c>
      <c r="N120" s="79"/>
      <c r="O120" s="88">
        <v>0</v>
      </c>
      <c r="P120" s="79"/>
      <c r="Q120" s="88">
        <v>5120216</v>
      </c>
      <c r="R120" s="79"/>
      <c r="S120" s="88">
        <v>8261132.2969130017</v>
      </c>
      <c r="T120" s="79"/>
      <c r="U120" s="88">
        <v>498641.37308699999</v>
      </c>
    </row>
    <row r="121" spans="1:21" ht="8.85" customHeight="1" x14ac:dyDescent="0.3">
      <c r="A121" s="64">
        <v>28</v>
      </c>
      <c r="B121" s="109"/>
      <c r="C121" s="64" t="s">
        <v>158</v>
      </c>
      <c r="D121" s="79"/>
      <c r="E121" s="88">
        <v>0</v>
      </c>
      <c r="F121" s="79"/>
      <c r="G121" s="88">
        <v>1516257</v>
      </c>
      <c r="H121" s="79"/>
      <c r="I121" s="88">
        <v>1256157</v>
      </c>
      <c r="J121" s="79"/>
      <c r="K121" s="88">
        <v>10348887</v>
      </c>
      <c r="L121" s="79"/>
      <c r="M121" s="88">
        <v>3779</v>
      </c>
      <c r="N121" s="79"/>
      <c r="O121" s="88">
        <v>0</v>
      </c>
      <c r="P121" s="79"/>
      <c r="Q121" s="88">
        <v>2881641</v>
      </c>
      <c r="R121" s="79"/>
      <c r="S121" s="88">
        <v>3410985.8898999998</v>
      </c>
      <c r="T121" s="79"/>
      <c r="U121" s="88">
        <v>338626.3701</v>
      </c>
    </row>
    <row r="122" spans="1:21" ht="8.85" customHeight="1" x14ac:dyDescent="0.3">
      <c r="A122" s="64">
        <v>29</v>
      </c>
      <c r="B122" s="109"/>
      <c r="C122" s="64" t="s">
        <v>101</v>
      </c>
      <c r="D122" s="79"/>
      <c r="E122" s="88">
        <v>0</v>
      </c>
      <c r="F122" s="79"/>
      <c r="G122" s="88">
        <v>268087871</v>
      </c>
      <c r="H122" s="79"/>
      <c r="I122" s="88">
        <v>24622408</v>
      </c>
      <c r="J122" s="79"/>
      <c r="K122" s="88">
        <v>870946977</v>
      </c>
      <c r="L122" s="79"/>
      <c r="M122" s="88">
        <v>48224</v>
      </c>
      <c r="N122" s="79"/>
      <c r="O122" s="88">
        <v>2717975</v>
      </c>
      <c r="P122" s="79"/>
      <c r="Q122" s="88">
        <v>320429173</v>
      </c>
      <c r="R122" s="79"/>
      <c r="S122" s="88">
        <v>107196948.57410799</v>
      </c>
      <c r="T122" s="79"/>
      <c r="U122" s="88">
        <v>1870706.4058919998</v>
      </c>
    </row>
    <row r="123" spans="1:21" ht="8.85" customHeight="1" x14ac:dyDescent="0.3">
      <c r="A123" s="64">
        <v>30</v>
      </c>
      <c r="B123" s="109"/>
      <c r="C123" s="64" t="s">
        <v>159</v>
      </c>
      <c r="D123" s="79"/>
      <c r="E123" s="88">
        <v>0</v>
      </c>
      <c r="F123" s="79"/>
      <c r="G123" s="88">
        <v>16668968</v>
      </c>
      <c r="H123" s="79"/>
      <c r="I123" s="88">
        <v>3090947</v>
      </c>
      <c r="J123" s="79"/>
      <c r="K123" s="88">
        <v>58160736</v>
      </c>
      <c r="L123" s="79"/>
      <c r="M123" s="88">
        <v>2840</v>
      </c>
      <c r="N123" s="79"/>
      <c r="O123" s="88">
        <v>0</v>
      </c>
      <c r="P123" s="79"/>
      <c r="Q123" s="88">
        <v>12183279</v>
      </c>
      <c r="R123" s="79"/>
      <c r="S123" s="88">
        <v>15073167.080280002</v>
      </c>
      <c r="T123" s="79"/>
      <c r="U123" s="88">
        <v>280497.75972000003</v>
      </c>
    </row>
    <row r="124" spans="1:21" ht="8.85" customHeight="1" x14ac:dyDescent="0.3">
      <c r="A124" s="90"/>
      <c r="B124" s="79"/>
      <c r="D124" s="79"/>
      <c r="E124" s="79"/>
      <c r="F124" s="79"/>
      <c r="G124" s="79"/>
      <c r="H124" s="79"/>
      <c r="I124" s="79"/>
      <c r="J124" s="79"/>
      <c r="K124" s="79"/>
      <c r="L124" s="79"/>
      <c r="M124" s="79"/>
      <c r="N124" s="79"/>
      <c r="O124" s="79"/>
      <c r="P124" s="79"/>
      <c r="Q124" s="79"/>
      <c r="R124" s="79"/>
      <c r="S124" s="79"/>
      <c r="T124" s="79"/>
      <c r="U124" s="79"/>
    </row>
    <row r="125" spans="1:21" ht="8.85" customHeight="1" x14ac:dyDescent="0.3">
      <c r="A125" s="64">
        <v>31</v>
      </c>
      <c r="B125" s="109"/>
      <c r="C125" s="64" t="s">
        <v>160</v>
      </c>
      <c r="D125" s="79"/>
      <c r="E125" s="88">
        <v>0</v>
      </c>
      <c r="F125" s="79"/>
      <c r="G125" s="88">
        <v>1522993</v>
      </c>
      <c r="H125" s="79"/>
      <c r="I125" s="88">
        <v>1416227</v>
      </c>
      <c r="J125" s="79"/>
      <c r="K125" s="88">
        <v>15994318</v>
      </c>
      <c r="L125" s="79"/>
      <c r="M125" s="88">
        <v>0</v>
      </c>
      <c r="N125" s="79"/>
      <c r="O125" s="88">
        <v>0</v>
      </c>
      <c r="P125" s="79"/>
      <c r="Q125" s="88">
        <v>3020763</v>
      </c>
      <c r="R125" s="79"/>
      <c r="S125" s="88">
        <v>6166957.7228739988</v>
      </c>
      <c r="T125" s="79"/>
      <c r="U125" s="88">
        <v>314703.16712600004</v>
      </c>
    </row>
    <row r="126" spans="1:21" ht="8.85" customHeight="1" x14ac:dyDescent="0.3">
      <c r="A126" s="64">
        <v>32</v>
      </c>
      <c r="B126" s="109"/>
      <c r="C126" s="64" t="s">
        <v>161</v>
      </c>
      <c r="D126" s="79"/>
      <c r="E126" s="88">
        <v>0</v>
      </c>
      <c r="F126" s="79"/>
      <c r="G126" s="88">
        <v>3866437</v>
      </c>
      <c r="H126" s="79"/>
      <c r="I126" s="88">
        <v>1880468</v>
      </c>
      <c r="J126" s="79"/>
      <c r="K126" s="88">
        <v>24971456</v>
      </c>
      <c r="L126" s="79"/>
      <c r="M126" s="88">
        <v>0</v>
      </c>
      <c r="N126" s="79"/>
      <c r="O126" s="88">
        <v>0</v>
      </c>
      <c r="P126" s="79"/>
      <c r="Q126" s="88">
        <v>3750840</v>
      </c>
      <c r="R126" s="79"/>
      <c r="S126" s="88">
        <v>3565812.6411000001</v>
      </c>
      <c r="T126" s="79"/>
      <c r="U126" s="88">
        <v>205453.9289</v>
      </c>
    </row>
    <row r="127" spans="1:21" ht="8.85" customHeight="1" x14ac:dyDescent="0.3">
      <c r="A127" s="64">
        <v>33</v>
      </c>
      <c r="B127" s="109"/>
      <c r="C127" s="64" t="s">
        <v>103</v>
      </c>
      <c r="D127" s="79"/>
      <c r="E127" s="88">
        <v>0</v>
      </c>
      <c r="F127" s="79"/>
      <c r="G127" s="88">
        <v>5025932</v>
      </c>
      <c r="H127" s="79"/>
      <c r="I127" s="88">
        <v>4610865</v>
      </c>
      <c r="J127" s="79"/>
      <c r="K127" s="88">
        <v>53590160</v>
      </c>
      <c r="L127" s="79"/>
      <c r="M127" s="88">
        <v>19561</v>
      </c>
      <c r="N127" s="79"/>
      <c r="O127" s="88">
        <v>0</v>
      </c>
      <c r="P127" s="79"/>
      <c r="Q127" s="88">
        <v>12188818</v>
      </c>
      <c r="R127" s="79"/>
      <c r="S127" s="88">
        <v>10656658.958360001</v>
      </c>
      <c r="T127" s="79"/>
      <c r="U127" s="88">
        <v>1012394.5416400001</v>
      </c>
    </row>
    <row r="128" spans="1:21" ht="8.85" customHeight="1" x14ac:dyDescent="0.3">
      <c r="A128" s="64">
        <v>34</v>
      </c>
      <c r="B128" s="109"/>
      <c r="C128" s="64" t="s">
        <v>162</v>
      </c>
      <c r="D128" s="79"/>
      <c r="E128" s="88">
        <v>0</v>
      </c>
      <c r="F128" s="79"/>
      <c r="G128" s="88">
        <v>14652117</v>
      </c>
      <c r="H128" s="79"/>
      <c r="I128" s="88">
        <v>4062524</v>
      </c>
      <c r="J128" s="79"/>
      <c r="K128" s="88">
        <v>89254842</v>
      </c>
      <c r="L128" s="79"/>
      <c r="M128" s="88">
        <v>15894</v>
      </c>
      <c r="N128" s="79"/>
      <c r="O128" s="88">
        <v>0</v>
      </c>
      <c r="P128" s="79"/>
      <c r="Q128" s="88">
        <v>12793916</v>
      </c>
      <c r="R128" s="79"/>
      <c r="S128" s="88">
        <v>9847826.7690360006</v>
      </c>
      <c r="T128" s="79"/>
      <c r="U128" s="88">
        <v>339841.78096400003</v>
      </c>
    </row>
    <row r="129" spans="1:21" ht="8.85" customHeight="1" x14ac:dyDescent="0.3">
      <c r="A129" s="64">
        <v>35</v>
      </c>
      <c r="B129" s="109"/>
      <c r="C129" s="64" t="s">
        <v>163</v>
      </c>
      <c r="D129" s="79"/>
      <c r="E129" s="88">
        <v>0</v>
      </c>
      <c r="F129" s="79"/>
      <c r="G129" s="88">
        <v>1634828</v>
      </c>
      <c r="H129" s="79"/>
      <c r="I129" s="88">
        <v>1856653</v>
      </c>
      <c r="J129" s="79"/>
      <c r="K129" s="88">
        <v>22353443</v>
      </c>
      <c r="L129" s="79"/>
      <c r="M129" s="88">
        <v>186089</v>
      </c>
      <c r="N129" s="79"/>
      <c r="O129" s="88">
        <v>0</v>
      </c>
      <c r="P129" s="79"/>
      <c r="Q129" s="88">
        <v>4773572</v>
      </c>
      <c r="R129" s="79"/>
      <c r="S129" s="88">
        <v>4523862.6919999998</v>
      </c>
      <c r="T129" s="79"/>
      <c r="U129" s="88">
        <v>471611.478</v>
      </c>
    </row>
    <row r="130" spans="1:21" ht="8.85" customHeight="1" x14ac:dyDescent="0.3">
      <c r="A130" s="79"/>
      <c r="B130" s="79"/>
      <c r="D130" s="79"/>
      <c r="E130" s="79"/>
      <c r="F130" s="79"/>
      <c r="G130" s="79"/>
      <c r="H130" s="79"/>
      <c r="I130" s="79"/>
      <c r="J130" s="79"/>
      <c r="K130" s="79"/>
      <c r="L130" s="79"/>
      <c r="M130" s="79"/>
      <c r="N130" s="79"/>
      <c r="O130" s="79"/>
      <c r="P130" s="79"/>
      <c r="Q130" s="79"/>
      <c r="R130" s="79"/>
      <c r="S130" s="79"/>
      <c r="T130" s="79"/>
      <c r="U130" s="79"/>
    </row>
    <row r="131" spans="1:21" ht="8.85" customHeight="1" x14ac:dyDescent="0.3">
      <c r="A131" s="64">
        <v>36</v>
      </c>
      <c r="B131" s="109"/>
      <c r="C131" s="64" t="s">
        <v>164</v>
      </c>
      <c r="D131" s="79"/>
      <c r="E131" s="88">
        <v>16789</v>
      </c>
      <c r="F131" s="79"/>
      <c r="G131" s="88">
        <v>4309992</v>
      </c>
      <c r="H131" s="79"/>
      <c r="I131" s="88">
        <v>3596410</v>
      </c>
      <c r="J131" s="79"/>
      <c r="K131" s="88">
        <v>36398146</v>
      </c>
      <c r="L131" s="79"/>
      <c r="M131" s="88">
        <v>0</v>
      </c>
      <c r="N131" s="79"/>
      <c r="O131" s="88">
        <v>0</v>
      </c>
      <c r="P131" s="79"/>
      <c r="Q131" s="88">
        <v>6463553</v>
      </c>
      <c r="R131" s="79"/>
      <c r="S131" s="88">
        <v>4457790.3021060005</v>
      </c>
      <c r="T131" s="79"/>
      <c r="U131" s="88">
        <v>436454.74789400003</v>
      </c>
    </row>
    <row r="132" spans="1:21" ht="8.85" customHeight="1" x14ac:dyDescent="0.3">
      <c r="A132" s="64">
        <v>37</v>
      </c>
      <c r="B132" s="109"/>
      <c r="C132" s="64" t="s">
        <v>165</v>
      </c>
      <c r="D132" s="79"/>
      <c r="E132" s="88">
        <v>0</v>
      </c>
      <c r="F132" s="79"/>
      <c r="G132" s="88">
        <v>3937956</v>
      </c>
      <c r="H132" s="79"/>
      <c r="I132" s="88">
        <v>1696918</v>
      </c>
      <c r="J132" s="79"/>
      <c r="K132" s="88">
        <v>10386857</v>
      </c>
      <c r="L132" s="79"/>
      <c r="M132" s="88">
        <v>0</v>
      </c>
      <c r="N132" s="79"/>
      <c r="O132" s="88">
        <v>0</v>
      </c>
      <c r="P132" s="79"/>
      <c r="Q132" s="88">
        <v>3572477</v>
      </c>
      <c r="R132" s="79"/>
      <c r="S132" s="88">
        <v>5218794.423068</v>
      </c>
      <c r="T132" s="79"/>
      <c r="U132" s="88">
        <v>132477.12693199998</v>
      </c>
    </row>
    <row r="133" spans="1:21" ht="8.85" customHeight="1" x14ac:dyDescent="0.3">
      <c r="A133" s="64">
        <v>38</v>
      </c>
      <c r="B133" s="109"/>
      <c r="C133" s="64" t="s">
        <v>166</v>
      </c>
      <c r="D133" s="79"/>
      <c r="E133" s="88">
        <v>0</v>
      </c>
      <c r="F133" s="79"/>
      <c r="G133" s="88">
        <v>810050</v>
      </c>
      <c r="H133" s="79"/>
      <c r="I133" s="88">
        <v>1775655</v>
      </c>
      <c r="J133" s="79"/>
      <c r="K133" s="88">
        <v>15452759</v>
      </c>
      <c r="L133" s="79"/>
      <c r="M133" s="88">
        <v>95778</v>
      </c>
      <c r="N133" s="79"/>
      <c r="O133" s="88">
        <v>0</v>
      </c>
      <c r="P133" s="79"/>
      <c r="Q133" s="88">
        <v>3805571</v>
      </c>
      <c r="R133" s="79"/>
      <c r="S133" s="88">
        <v>7534915.2674799999</v>
      </c>
      <c r="T133" s="79"/>
      <c r="U133" s="88">
        <v>582793.64251999999</v>
      </c>
    </row>
    <row r="134" spans="1:21" ht="8.85" customHeight="1" x14ac:dyDescent="0.3">
      <c r="A134" s="64">
        <v>39</v>
      </c>
      <c r="B134" s="109"/>
      <c r="C134" s="64" t="s">
        <v>167</v>
      </c>
      <c r="D134" s="79"/>
      <c r="E134" s="88">
        <v>0</v>
      </c>
      <c r="F134" s="79"/>
      <c r="G134" s="88">
        <v>2810104</v>
      </c>
      <c r="H134" s="79"/>
      <c r="I134" s="88">
        <v>1483077</v>
      </c>
      <c r="J134" s="79"/>
      <c r="K134" s="88">
        <v>21841793</v>
      </c>
      <c r="L134" s="79"/>
      <c r="M134" s="88">
        <v>46836</v>
      </c>
      <c r="N134" s="79"/>
      <c r="O134" s="88">
        <v>0</v>
      </c>
      <c r="P134" s="79"/>
      <c r="Q134" s="88">
        <v>3327856</v>
      </c>
      <c r="R134" s="79"/>
      <c r="S134" s="88">
        <v>3657970.6668579997</v>
      </c>
      <c r="T134" s="79"/>
      <c r="U134" s="88">
        <v>230316.52314200002</v>
      </c>
    </row>
    <row r="135" spans="1:21" ht="8.85" customHeight="1" x14ac:dyDescent="0.3">
      <c r="A135" s="64">
        <v>40</v>
      </c>
      <c r="B135" s="109"/>
      <c r="C135" s="64" t="s">
        <v>168</v>
      </c>
      <c r="D135" s="79"/>
      <c r="E135" s="118">
        <v>616</v>
      </c>
      <c r="F135" s="79"/>
      <c r="G135" s="118">
        <v>1276472</v>
      </c>
      <c r="H135" s="79"/>
      <c r="I135" s="118">
        <v>1697615</v>
      </c>
      <c r="J135" s="79"/>
      <c r="K135" s="118">
        <v>13310967</v>
      </c>
      <c r="L135" s="79"/>
      <c r="M135" s="118">
        <v>0</v>
      </c>
      <c r="N135" s="79"/>
      <c r="O135" s="118">
        <v>0</v>
      </c>
      <c r="P135" s="79"/>
      <c r="Q135" s="118">
        <v>3095192</v>
      </c>
      <c r="R135" s="79"/>
      <c r="S135" s="88">
        <v>3383368.6128000002</v>
      </c>
      <c r="T135" s="79"/>
      <c r="U135" s="88">
        <v>251257.03719999999</v>
      </c>
    </row>
    <row r="136" spans="1:21" ht="8.85" customHeight="1" x14ac:dyDescent="0.3">
      <c r="A136" s="90"/>
      <c r="B136" s="79"/>
      <c r="D136" s="79"/>
      <c r="E136" s="111"/>
      <c r="F136" s="79"/>
      <c r="G136" s="111"/>
      <c r="H136" s="79"/>
      <c r="I136" s="111"/>
      <c r="J136" s="79"/>
      <c r="K136" s="111"/>
      <c r="L136" s="79"/>
      <c r="M136" s="111"/>
      <c r="N136" s="79"/>
      <c r="O136" s="111"/>
      <c r="P136" s="79"/>
      <c r="Q136" s="111"/>
      <c r="R136" s="79"/>
      <c r="S136" s="111"/>
      <c r="T136" s="79"/>
      <c r="U136" s="111"/>
    </row>
    <row r="137" spans="1:21" ht="8.85" customHeight="1" x14ac:dyDescent="0.3">
      <c r="A137" s="64">
        <v>41</v>
      </c>
      <c r="B137" s="109"/>
      <c r="C137" s="64" t="s">
        <v>169</v>
      </c>
      <c r="D137" s="79"/>
      <c r="E137" s="88">
        <v>0</v>
      </c>
      <c r="F137" s="79"/>
      <c r="G137" s="88">
        <v>2653410</v>
      </c>
      <c r="H137" s="79"/>
      <c r="I137" s="88">
        <v>2834057</v>
      </c>
      <c r="J137" s="79"/>
      <c r="K137" s="88">
        <v>45703161</v>
      </c>
      <c r="L137" s="79"/>
      <c r="M137" s="88">
        <v>46155</v>
      </c>
      <c r="N137" s="79"/>
      <c r="O137" s="88">
        <v>0</v>
      </c>
      <c r="P137" s="79"/>
      <c r="Q137" s="88">
        <v>9768461</v>
      </c>
      <c r="R137" s="79"/>
      <c r="S137" s="88">
        <v>10305156.052581999</v>
      </c>
      <c r="T137" s="79"/>
      <c r="U137" s="88">
        <v>1309336.7674179999</v>
      </c>
    </row>
    <row r="138" spans="1:21" ht="8.85" customHeight="1" x14ac:dyDescent="0.3">
      <c r="A138" s="64">
        <v>42</v>
      </c>
      <c r="B138" s="109"/>
      <c r="C138" s="64" t="s">
        <v>170</v>
      </c>
      <c r="D138" s="79"/>
      <c r="E138" s="88">
        <v>0</v>
      </c>
      <c r="F138" s="79"/>
      <c r="G138" s="88">
        <v>19808528</v>
      </c>
      <c r="H138" s="79"/>
      <c r="I138" s="88">
        <v>5480576</v>
      </c>
      <c r="J138" s="79"/>
      <c r="K138" s="88">
        <v>103106271</v>
      </c>
      <c r="L138" s="79"/>
      <c r="M138" s="88">
        <v>21398</v>
      </c>
      <c r="N138" s="79"/>
      <c r="O138" s="88">
        <v>0</v>
      </c>
      <c r="P138" s="79"/>
      <c r="Q138" s="88">
        <v>14284161</v>
      </c>
      <c r="R138" s="79"/>
      <c r="S138" s="88">
        <v>16590830.817867</v>
      </c>
      <c r="T138" s="79"/>
      <c r="U138" s="88">
        <v>463109.10213300004</v>
      </c>
    </row>
    <row r="139" spans="1:21" ht="8.85" customHeight="1" x14ac:dyDescent="0.3">
      <c r="A139" s="64">
        <v>43</v>
      </c>
      <c r="B139" s="109"/>
      <c r="C139" s="64" t="s">
        <v>171</v>
      </c>
      <c r="D139" s="79"/>
      <c r="E139" s="88">
        <v>0</v>
      </c>
      <c r="F139" s="79"/>
      <c r="G139" s="88">
        <v>62490642</v>
      </c>
      <c r="H139" s="79"/>
      <c r="I139" s="88">
        <v>18776736</v>
      </c>
      <c r="J139" s="79"/>
      <c r="K139" s="88">
        <v>364366157</v>
      </c>
      <c r="L139" s="79"/>
      <c r="M139" s="88">
        <v>0</v>
      </c>
      <c r="N139" s="79"/>
      <c r="O139" s="88">
        <v>2358199</v>
      </c>
      <c r="P139" s="79"/>
      <c r="Q139" s="88">
        <v>63185707</v>
      </c>
      <c r="R139" s="79"/>
      <c r="S139" s="88">
        <v>14821298.455190999</v>
      </c>
      <c r="T139" s="79"/>
      <c r="U139" s="88">
        <v>2898983.7548090005</v>
      </c>
    </row>
    <row r="140" spans="1:21" ht="8.85" customHeight="1" x14ac:dyDescent="0.3">
      <c r="A140" s="64">
        <v>44</v>
      </c>
      <c r="B140" s="109"/>
      <c r="C140" s="64" t="s">
        <v>172</v>
      </c>
      <c r="D140" s="79"/>
      <c r="E140" s="88">
        <v>3659</v>
      </c>
      <c r="F140" s="79"/>
      <c r="G140" s="88">
        <v>3924408</v>
      </c>
      <c r="H140" s="79"/>
      <c r="I140" s="88">
        <v>6030929</v>
      </c>
      <c r="J140" s="79"/>
      <c r="K140" s="88">
        <v>62256168</v>
      </c>
      <c r="L140" s="79"/>
      <c r="M140" s="88">
        <v>0</v>
      </c>
      <c r="N140" s="79"/>
      <c r="O140" s="88">
        <v>0</v>
      </c>
      <c r="P140" s="79"/>
      <c r="Q140" s="88">
        <v>14930952</v>
      </c>
      <c r="R140" s="79"/>
      <c r="S140" s="88">
        <v>8841503.9039500002</v>
      </c>
      <c r="T140" s="79"/>
      <c r="U140" s="88">
        <v>1679917.2360499999</v>
      </c>
    </row>
    <row r="141" spans="1:21" ht="8.85" customHeight="1" x14ac:dyDescent="0.3">
      <c r="A141" s="64">
        <v>45</v>
      </c>
      <c r="B141" s="109"/>
      <c r="C141" s="64" t="s">
        <v>173</v>
      </c>
      <c r="D141" s="79"/>
      <c r="E141" s="88">
        <v>0</v>
      </c>
      <c r="F141" s="79"/>
      <c r="G141" s="88">
        <v>192849</v>
      </c>
      <c r="H141" s="79"/>
      <c r="I141" s="88">
        <v>899522</v>
      </c>
      <c r="J141" s="79"/>
      <c r="K141" s="88">
        <v>2021076</v>
      </c>
      <c r="L141" s="79"/>
      <c r="M141" s="88">
        <v>153532</v>
      </c>
      <c r="N141" s="79"/>
      <c r="O141" s="88">
        <v>0</v>
      </c>
      <c r="P141" s="79"/>
      <c r="Q141" s="88">
        <v>571125</v>
      </c>
      <c r="R141" s="79"/>
      <c r="S141" s="88">
        <v>3000895.0635000002</v>
      </c>
      <c r="T141" s="79"/>
      <c r="U141" s="88">
        <v>23256.476500000001</v>
      </c>
    </row>
    <row r="142" spans="1:21" ht="8.85" customHeight="1" x14ac:dyDescent="0.3">
      <c r="A142" s="90"/>
      <c r="B142" s="79"/>
      <c r="D142" s="79"/>
      <c r="E142" s="79"/>
      <c r="F142" s="79"/>
      <c r="G142" s="79"/>
      <c r="H142" s="79"/>
      <c r="I142" s="79"/>
      <c r="J142" s="79"/>
      <c r="K142" s="79"/>
      <c r="L142" s="79"/>
      <c r="M142" s="79"/>
      <c r="N142" s="79"/>
      <c r="O142" s="79"/>
      <c r="P142" s="79"/>
      <c r="Q142" s="79"/>
      <c r="R142" s="79"/>
      <c r="S142" s="79"/>
      <c r="T142" s="79"/>
      <c r="U142" s="79"/>
    </row>
    <row r="143" spans="1:21" ht="8.85" customHeight="1" x14ac:dyDescent="0.3">
      <c r="A143" s="64">
        <v>46</v>
      </c>
      <c r="B143" s="109"/>
      <c r="C143" s="64" t="s">
        <v>174</v>
      </c>
      <c r="D143" s="79"/>
      <c r="E143" s="88">
        <v>0</v>
      </c>
      <c r="F143" s="79"/>
      <c r="G143" s="88">
        <v>6226149</v>
      </c>
      <c r="H143" s="79"/>
      <c r="I143" s="88">
        <v>2109916</v>
      </c>
      <c r="J143" s="79"/>
      <c r="K143" s="88">
        <v>39051718</v>
      </c>
      <c r="L143" s="79"/>
      <c r="M143" s="88">
        <v>0</v>
      </c>
      <c r="N143" s="79"/>
      <c r="O143" s="88">
        <v>0</v>
      </c>
      <c r="P143" s="79"/>
      <c r="Q143" s="88">
        <v>5898454</v>
      </c>
      <c r="R143" s="79"/>
      <c r="S143" s="88">
        <v>7501708.2614079993</v>
      </c>
      <c r="T143" s="79"/>
      <c r="U143" s="88">
        <v>449927.23859199998</v>
      </c>
    </row>
    <row r="144" spans="1:21" ht="8.85" customHeight="1" x14ac:dyDescent="0.3">
      <c r="A144" s="64">
        <v>47</v>
      </c>
      <c r="B144" s="109"/>
      <c r="C144" s="64" t="s">
        <v>175</v>
      </c>
      <c r="D144" s="79"/>
      <c r="E144" s="88">
        <v>0</v>
      </c>
      <c r="F144" s="79"/>
      <c r="G144" s="88">
        <v>11799615</v>
      </c>
      <c r="H144" s="79"/>
      <c r="I144" s="88">
        <v>2210710</v>
      </c>
      <c r="J144" s="79"/>
      <c r="K144" s="88">
        <v>56376145</v>
      </c>
      <c r="L144" s="79"/>
      <c r="M144" s="88">
        <v>8257</v>
      </c>
      <c r="N144" s="79"/>
      <c r="O144" s="88">
        <v>0</v>
      </c>
      <c r="P144" s="79"/>
      <c r="Q144" s="88">
        <v>12179851</v>
      </c>
      <c r="R144" s="79"/>
      <c r="S144" s="88">
        <v>7139946.0641009994</v>
      </c>
      <c r="T144" s="79"/>
      <c r="U144" s="88">
        <v>367479.10589900002</v>
      </c>
    </row>
    <row r="145" spans="1:23" ht="8.85" customHeight="1" x14ac:dyDescent="0.3">
      <c r="A145" s="64">
        <v>48</v>
      </c>
      <c r="B145" s="109"/>
      <c r="C145" s="64" t="s">
        <v>176</v>
      </c>
      <c r="D145" s="79"/>
      <c r="E145" s="88">
        <v>0</v>
      </c>
      <c r="F145" s="79"/>
      <c r="G145" s="88">
        <v>1036085</v>
      </c>
      <c r="H145" s="79"/>
      <c r="I145" s="88">
        <v>958277</v>
      </c>
      <c r="J145" s="79"/>
      <c r="K145" s="88">
        <v>7138562</v>
      </c>
      <c r="L145" s="79"/>
      <c r="M145" s="88">
        <v>0</v>
      </c>
      <c r="N145" s="79"/>
      <c r="O145" s="88">
        <v>0</v>
      </c>
      <c r="P145" s="79"/>
      <c r="Q145" s="88">
        <v>1769196</v>
      </c>
      <c r="R145" s="79"/>
      <c r="S145" s="88">
        <v>3403097.1922200001</v>
      </c>
      <c r="T145" s="79"/>
      <c r="U145" s="88">
        <v>148594.38777999999</v>
      </c>
    </row>
    <row r="146" spans="1:23" ht="8.85" customHeight="1" x14ac:dyDescent="0.3">
      <c r="A146" s="64">
        <v>49</v>
      </c>
      <c r="B146" s="109"/>
      <c r="C146" s="64" t="s">
        <v>177</v>
      </c>
      <c r="D146" s="79"/>
      <c r="E146" s="88">
        <v>0</v>
      </c>
      <c r="F146" s="79"/>
      <c r="G146" s="88">
        <v>2650431</v>
      </c>
      <c r="H146" s="79"/>
      <c r="I146" s="88">
        <v>1773407</v>
      </c>
      <c r="J146" s="79"/>
      <c r="K146" s="88">
        <v>29564253</v>
      </c>
      <c r="L146" s="79"/>
      <c r="M146" s="88">
        <v>0</v>
      </c>
      <c r="N146" s="79"/>
      <c r="O146" s="88">
        <v>0</v>
      </c>
      <c r="P146" s="79"/>
      <c r="Q146" s="88">
        <v>4426521</v>
      </c>
      <c r="R146" s="79"/>
      <c r="S146" s="88">
        <v>3164682.9354000003</v>
      </c>
      <c r="T146" s="79"/>
      <c r="U146" s="88">
        <v>230983.34459999998</v>
      </c>
    </row>
    <row r="147" spans="1:23" ht="8.85" customHeight="1" x14ac:dyDescent="0.3">
      <c r="A147" s="64">
        <v>50</v>
      </c>
      <c r="B147" s="109"/>
      <c r="C147" s="64" t="s">
        <v>178</v>
      </c>
      <c r="D147" s="79"/>
      <c r="E147" s="118">
        <v>0</v>
      </c>
      <c r="F147" s="79"/>
      <c r="G147" s="118">
        <v>1595774</v>
      </c>
      <c r="H147" s="79"/>
      <c r="I147" s="118">
        <v>1372262</v>
      </c>
      <c r="J147" s="79"/>
      <c r="K147" s="118">
        <v>15945136</v>
      </c>
      <c r="L147" s="79"/>
      <c r="M147" s="118">
        <v>0</v>
      </c>
      <c r="N147" s="79"/>
      <c r="O147" s="118">
        <v>0</v>
      </c>
      <c r="P147" s="79"/>
      <c r="Q147" s="118">
        <v>2167728</v>
      </c>
      <c r="R147" s="79"/>
      <c r="S147" s="88">
        <v>3059936.7966749999</v>
      </c>
      <c r="T147" s="79"/>
      <c r="U147" s="88">
        <v>162616.46332500002</v>
      </c>
    </row>
    <row r="148" spans="1:23" ht="8.85" customHeight="1" x14ac:dyDescent="0.3">
      <c r="A148" s="79"/>
      <c r="B148" s="79"/>
      <c r="D148" s="79"/>
      <c r="E148" s="79"/>
      <c r="F148" s="79"/>
      <c r="G148" s="79"/>
      <c r="H148" s="79"/>
      <c r="I148" s="79"/>
      <c r="J148" s="79"/>
      <c r="K148" s="79"/>
      <c r="L148" s="79"/>
      <c r="M148" s="79"/>
      <c r="N148" s="79"/>
      <c r="O148" s="79"/>
      <c r="P148" s="79"/>
      <c r="Q148" s="79"/>
      <c r="R148" s="79"/>
      <c r="S148" s="79"/>
      <c r="T148" s="79"/>
      <c r="U148" s="79"/>
    </row>
    <row r="149" spans="1:23" ht="8.4" customHeight="1" x14ac:dyDescent="0.3">
      <c r="A149" s="79"/>
      <c r="B149" s="79"/>
      <c r="D149" s="79"/>
      <c r="E149" s="79"/>
      <c r="F149" s="79"/>
      <c r="G149" s="79"/>
      <c r="H149" s="79"/>
      <c r="I149" s="79"/>
      <c r="J149" s="79"/>
      <c r="K149" s="79"/>
      <c r="L149" s="79"/>
      <c r="M149" s="79"/>
      <c r="N149" s="79"/>
      <c r="O149" s="79"/>
      <c r="P149" s="79"/>
      <c r="Q149" s="79"/>
      <c r="R149" s="79"/>
      <c r="S149" s="79"/>
      <c r="T149" s="79"/>
      <c r="U149" s="79"/>
    </row>
    <row r="150" spans="1:23" ht="8.85" hidden="1" customHeight="1" x14ac:dyDescent="0.3">
      <c r="A150" s="79"/>
      <c r="B150" s="79"/>
      <c r="D150" s="79"/>
      <c r="E150" s="79"/>
      <c r="F150" s="79"/>
      <c r="G150" s="79"/>
      <c r="H150" s="79"/>
      <c r="I150" s="79"/>
      <c r="J150" s="79"/>
      <c r="K150" s="79"/>
      <c r="L150" s="79"/>
      <c r="M150" s="79"/>
      <c r="N150" s="79"/>
      <c r="O150" s="79"/>
      <c r="P150" s="79"/>
      <c r="Q150" s="79"/>
      <c r="R150" s="79"/>
      <c r="S150" s="79"/>
      <c r="T150" s="79"/>
      <c r="U150" s="79"/>
    </row>
    <row r="151" spans="1:23" s="63" customFormat="1" ht="10.5" customHeight="1" x14ac:dyDescent="0.3">
      <c r="W151" s="100" t="s">
        <v>320</v>
      </c>
    </row>
    <row r="152" spans="1:23" s="63" customFormat="1" ht="10.5" customHeight="1" x14ac:dyDescent="0.3">
      <c r="A152" s="67"/>
      <c r="D152" s="107" t="s">
        <v>300</v>
      </c>
      <c r="E152" s="107"/>
      <c r="F152" s="107"/>
      <c r="G152" s="107"/>
      <c r="H152" s="107"/>
      <c r="I152" s="107"/>
      <c r="J152" s="107"/>
      <c r="K152" s="107"/>
      <c r="L152" s="107"/>
      <c r="M152" s="107"/>
      <c r="N152" s="107"/>
      <c r="O152" s="107"/>
      <c r="P152" s="107"/>
      <c r="Q152" s="107"/>
      <c r="R152" s="107"/>
      <c r="U152" s="66" t="s">
        <v>301</v>
      </c>
    </row>
    <row r="153" spans="1:23" s="63" customFormat="1" ht="10.5" customHeight="1" x14ac:dyDescent="0.3">
      <c r="A153" s="68"/>
      <c r="D153" s="107" t="s">
        <v>302</v>
      </c>
      <c r="E153" s="107"/>
      <c r="F153" s="107"/>
      <c r="G153" s="107"/>
      <c r="H153" s="107"/>
      <c r="I153" s="107"/>
      <c r="J153" s="107"/>
      <c r="K153" s="107"/>
      <c r="L153" s="107"/>
      <c r="M153" s="107"/>
      <c r="N153" s="107"/>
      <c r="O153" s="107"/>
      <c r="P153" s="107"/>
      <c r="Q153" s="107"/>
      <c r="R153" s="107"/>
      <c r="U153" s="66" t="s">
        <v>179</v>
      </c>
    </row>
    <row r="154" spans="1:23" s="63" customFormat="1" ht="10.5" customHeight="1" x14ac:dyDescent="0.3">
      <c r="A154" s="69"/>
      <c r="D154" s="107" t="s">
        <v>303</v>
      </c>
      <c r="E154" s="107"/>
      <c r="F154" s="107"/>
      <c r="G154" s="107"/>
      <c r="H154" s="107"/>
      <c r="I154" s="107"/>
      <c r="J154" s="107"/>
      <c r="K154" s="107"/>
      <c r="L154" s="107"/>
      <c r="M154" s="107"/>
      <c r="N154" s="107"/>
      <c r="O154" s="107"/>
      <c r="P154" s="107"/>
      <c r="Q154" s="107"/>
      <c r="R154" s="107"/>
    </row>
    <row r="155" spans="1:23" ht="9.6" customHeight="1" x14ac:dyDescent="0.3"/>
    <row r="156" spans="1:23" ht="9.6" customHeight="1" x14ac:dyDescent="0.3"/>
    <row r="157" spans="1:23" ht="9.6" customHeight="1" x14ac:dyDescent="0.3">
      <c r="S157" s="75" t="s">
        <v>304</v>
      </c>
      <c r="T157" s="75"/>
      <c r="U157" s="75"/>
    </row>
    <row r="158" spans="1:23" ht="9.6" customHeight="1" x14ac:dyDescent="0.3">
      <c r="S158" s="108" t="s">
        <v>305</v>
      </c>
      <c r="T158" s="71"/>
      <c r="U158" s="71"/>
    </row>
    <row r="159" spans="1:23" ht="9.6" customHeight="1" x14ac:dyDescent="0.3">
      <c r="E159" s="75" t="s">
        <v>58</v>
      </c>
      <c r="F159" s="75"/>
      <c r="G159" s="75"/>
      <c r="H159" s="75"/>
      <c r="I159" s="75"/>
      <c r="J159" s="75"/>
      <c r="K159" s="75"/>
      <c r="M159" s="75" t="s">
        <v>59</v>
      </c>
      <c r="N159" s="75"/>
      <c r="O159" s="75"/>
      <c r="P159" s="75"/>
      <c r="Q159" s="75"/>
      <c r="S159" s="75" t="s">
        <v>306</v>
      </c>
      <c r="T159" s="75"/>
      <c r="U159" s="75"/>
    </row>
    <row r="160" spans="1:23" ht="9.6" customHeight="1" x14ac:dyDescent="0.3">
      <c r="E160" s="76" t="s">
        <v>307</v>
      </c>
      <c r="G160" s="76" t="s">
        <v>308</v>
      </c>
      <c r="I160" s="76" t="s">
        <v>309</v>
      </c>
      <c r="M160" s="76" t="s">
        <v>307</v>
      </c>
      <c r="O160" s="76" t="s">
        <v>308</v>
      </c>
    </row>
    <row r="161" spans="1:21" ht="9.6" customHeight="1" x14ac:dyDescent="0.3">
      <c r="E161" s="76" t="s">
        <v>310</v>
      </c>
      <c r="G161" s="76" t="s">
        <v>311</v>
      </c>
      <c r="I161" s="76" t="s">
        <v>312</v>
      </c>
      <c r="K161" s="76" t="s">
        <v>311</v>
      </c>
      <c r="M161" s="76" t="s">
        <v>310</v>
      </c>
      <c r="O161" s="76" t="s">
        <v>311</v>
      </c>
      <c r="Q161" s="76" t="s">
        <v>311</v>
      </c>
    </row>
    <row r="162" spans="1:21" ht="9.6" customHeight="1" x14ac:dyDescent="0.3">
      <c r="A162" s="78" t="s">
        <v>78</v>
      </c>
      <c r="C162" s="78" t="s">
        <v>80</v>
      </c>
      <c r="E162" s="78" t="s">
        <v>313</v>
      </c>
      <c r="G162" s="78" t="s">
        <v>314</v>
      </c>
      <c r="I162" s="78" t="s">
        <v>315</v>
      </c>
      <c r="K162" s="78" t="s">
        <v>314</v>
      </c>
      <c r="M162" s="78" t="s">
        <v>313</v>
      </c>
      <c r="O162" s="78" t="s">
        <v>316</v>
      </c>
      <c r="Q162" s="78" t="s">
        <v>316</v>
      </c>
      <c r="S162" s="78" t="s">
        <v>317</v>
      </c>
      <c r="U162" s="78" t="s">
        <v>318</v>
      </c>
    </row>
    <row r="163" spans="1:21" ht="8.85" customHeight="1" x14ac:dyDescent="0.3">
      <c r="C163" s="76"/>
      <c r="E163" s="76"/>
      <c r="G163" s="76"/>
      <c r="I163" s="76"/>
      <c r="K163" s="76"/>
      <c r="M163" s="76"/>
      <c r="O163" s="76"/>
      <c r="Q163" s="76"/>
      <c r="S163" s="76"/>
      <c r="U163" s="76"/>
    </row>
    <row r="164" spans="1:21" ht="8.85" customHeight="1" x14ac:dyDescent="0.3">
      <c r="B164" s="64" t="s">
        <v>292</v>
      </c>
    </row>
    <row r="165" spans="1:21" ht="8.85" customHeight="1" x14ac:dyDescent="0.3">
      <c r="A165" s="64">
        <v>51</v>
      </c>
      <c r="B165" s="109"/>
      <c r="C165" s="64" t="s">
        <v>180</v>
      </c>
      <c r="D165" s="79"/>
      <c r="E165" s="82">
        <v>0</v>
      </c>
      <c r="F165" s="79"/>
      <c r="G165" s="82">
        <v>1278588</v>
      </c>
      <c r="H165" s="79"/>
      <c r="I165" s="82">
        <v>1950689</v>
      </c>
      <c r="J165" s="79"/>
      <c r="K165" s="82">
        <v>5550563</v>
      </c>
      <c r="L165" s="79"/>
      <c r="M165" s="82">
        <v>0</v>
      </c>
      <c r="N165" s="79"/>
      <c r="O165" s="82">
        <v>0</v>
      </c>
      <c r="P165" s="79"/>
      <c r="Q165" s="82">
        <v>2511365</v>
      </c>
      <c r="R165" s="79"/>
      <c r="S165" s="82">
        <v>2680873.5883999998</v>
      </c>
      <c r="T165" s="79"/>
      <c r="U165" s="82">
        <v>277338.18160000001</v>
      </c>
    </row>
    <row r="166" spans="1:21" ht="8.85" customHeight="1" x14ac:dyDescent="0.3">
      <c r="A166" s="64">
        <v>52</v>
      </c>
      <c r="B166" s="109"/>
      <c r="C166" s="64" t="s">
        <v>181</v>
      </c>
      <c r="D166" s="79"/>
      <c r="E166" s="88">
        <v>0</v>
      </c>
      <c r="F166" s="79"/>
      <c r="G166" s="88">
        <v>1361846</v>
      </c>
      <c r="H166" s="79"/>
      <c r="I166" s="88">
        <v>2457712</v>
      </c>
      <c r="J166" s="79"/>
      <c r="K166" s="88">
        <v>34731495</v>
      </c>
      <c r="L166" s="79"/>
      <c r="M166" s="88">
        <v>213188</v>
      </c>
      <c r="N166" s="79"/>
      <c r="O166" s="88">
        <v>0</v>
      </c>
      <c r="P166" s="79"/>
      <c r="Q166" s="88">
        <v>11815244</v>
      </c>
      <c r="R166" s="79"/>
      <c r="S166" s="88">
        <v>5720073.1892999997</v>
      </c>
      <c r="T166" s="79"/>
      <c r="U166" s="88">
        <v>1836894.9606999999</v>
      </c>
    </row>
    <row r="167" spans="1:21" ht="8.85" customHeight="1" x14ac:dyDescent="0.3">
      <c r="A167" s="64">
        <v>53</v>
      </c>
      <c r="B167" s="109"/>
      <c r="C167" s="64" t="s">
        <v>182</v>
      </c>
      <c r="D167" s="79"/>
      <c r="E167" s="88">
        <v>0</v>
      </c>
      <c r="F167" s="79"/>
      <c r="G167" s="88">
        <v>69349964</v>
      </c>
      <c r="H167" s="79"/>
      <c r="I167" s="88">
        <v>16485903</v>
      </c>
      <c r="J167" s="79"/>
      <c r="K167" s="88">
        <v>386115657</v>
      </c>
      <c r="L167" s="79"/>
      <c r="M167" s="88">
        <v>3435</v>
      </c>
      <c r="N167" s="79"/>
      <c r="O167" s="88">
        <v>0</v>
      </c>
      <c r="P167" s="79"/>
      <c r="Q167" s="88">
        <v>49681630</v>
      </c>
      <c r="R167" s="79"/>
      <c r="S167" s="88">
        <v>32413016.793691002</v>
      </c>
      <c r="T167" s="79"/>
      <c r="U167" s="88">
        <v>315919.66630900005</v>
      </c>
    </row>
    <row r="168" spans="1:21" ht="8.85" customHeight="1" x14ac:dyDescent="0.3">
      <c r="A168" s="64">
        <v>54</v>
      </c>
      <c r="B168" s="109"/>
      <c r="C168" s="64" t="s">
        <v>183</v>
      </c>
      <c r="D168" s="79"/>
      <c r="E168" s="88">
        <v>0</v>
      </c>
      <c r="F168" s="79"/>
      <c r="G168" s="88">
        <v>2153832</v>
      </c>
      <c r="H168" s="79"/>
      <c r="I168" s="88">
        <v>2269846</v>
      </c>
      <c r="J168" s="79"/>
      <c r="K168" s="88">
        <v>28808944</v>
      </c>
      <c r="L168" s="79"/>
      <c r="M168" s="88">
        <v>0</v>
      </c>
      <c r="N168" s="79"/>
      <c r="O168" s="88">
        <v>0</v>
      </c>
      <c r="P168" s="79"/>
      <c r="Q168" s="88">
        <v>6401189</v>
      </c>
      <c r="R168" s="79"/>
      <c r="S168" s="88">
        <v>9740567.0689100027</v>
      </c>
      <c r="T168" s="79"/>
      <c r="U168" s="88">
        <v>525020.92108999996</v>
      </c>
    </row>
    <row r="169" spans="1:21" ht="8.85" customHeight="1" x14ac:dyDescent="0.3">
      <c r="A169" s="64">
        <v>55</v>
      </c>
      <c r="B169" s="109"/>
      <c r="C169" s="64" t="s">
        <v>184</v>
      </c>
      <c r="D169" s="79"/>
      <c r="E169" s="88">
        <v>0</v>
      </c>
      <c r="F169" s="79"/>
      <c r="G169" s="88">
        <v>1261796</v>
      </c>
      <c r="H169" s="79"/>
      <c r="I169" s="88">
        <v>1374112</v>
      </c>
      <c r="J169" s="79"/>
      <c r="K169" s="88">
        <v>14257652</v>
      </c>
      <c r="L169" s="79"/>
      <c r="M169" s="88">
        <v>0</v>
      </c>
      <c r="N169" s="79"/>
      <c r="O169" s="88">
        <v>0</v>
      </c>
      <c r="P169" s="79"/>
      <c r="Q169" s="88">
        <v>2671093</v>
      </c>
      <c r="R169" s="79"/>
      <c r="S169" s="88">
        <v>5272399.6416999996</v>
      </c>
      <c r="T169" s="79"/>
      <c r="U169" s="88">
        <v>481476.00829999999</v>
      </c>
    </row>
    <row r="170" spans="1:21" ht="8.85" customHeight="1" x14ac:dyDescent="0.3">
      <c r="A170" s="90"/>
      <c r="B170" s="79"/>
      <c r="D170" s="79"/>
      <c r="E170" s="79"/>
      <c r="F170" s="79"/>
      <c r="G170" s="79"/>
      <c r="H170" s="79"/>
      <c r="I170" s="79"/>
      <c r="J170" s="79"/>
      <c r="K170" s="79"/>
      <c r="L170" s="79"/>
      <c r="M170" s="79"/>
      <c r="N170" s="79"/>
      <c r="O170" s="79"/>
      <c r="P170" s="79"/>
      <c r="Q170" s="79"/>
      <c r="R170" s="79"/>
      <c r="S170" s="79"/>
      <c r="T170" s="79"/>
      <c r="U170" s="79"/>
    </row>
    <row r="171" spans="1:21" ht="8.85" customHeight="1" x14ac:dyDescent="0.3">
      <c r="A171" s="64">
        <v>56</v>
      </c>
      <c r="B171" s="109"/>
      <c r="C171" s="64" t="s">
        <v>185</v>
      </c>
      <c r="D171" s="79"/>
      <c r="E171" s="88">
        <v>0</v>
      </c>
      <c r="F171" s="79"/>
      <c r="G171" s="88">
        <v>1575946</v>
      </c>
      <c r="H171" s="79"/>
      <c r="I171" s="88">
        <v>1339504</v>
      </c>
      <c r="J171" s="79"/>
      <c r="K171" s="88">
        <v>12912735</v>
      </c>
      <c r="L171" s="79"/>
      <c r="M171" s="88">
        <v>91700</v>
      </c>
      <c r="N171" s="79"/>
      <c r="O171" s="88">
        <v>0</v>
      </c>
      <c r="P171" s="79"/>
      <c r="Q171" s="88">
        <v>2907532</v>
      </c>
      <c r="R171" s="79"/>
      <c r="S171" s="88">
        <v>3632404.8865999999</v>
      </c>
      <c r="T171" s="79"/>
      <c r="U171" s="88">
        <v>124497.5434</v>
      </c>
    </row>
    <row r="172" spans="1:21" ht="8.85" customHeight="1" x14ac:dyDescent="0.3">
      <c r="A172" s="64">
        <v>57</v>
      </c>
      <c r="B172" s="109"/>
      <c r="C172" s="64" t="s">
        <v>186</v>
      </c>
      <c r="D172" s="79"/>
      <c r="E172" s="88">
        <v>0</v>
      </c>
      <c r="F172" s="79"/>
      <c r="G172" s="88">
        <v>1450495</v>
      </c>
      <c r="H172" s="79"/>
      <c r="I172" s="88">
        <v>1119957</v>
      </c>
      <c r="J172" s="79"/>
      <c r="K172" s="88">
        <v>7217625</v>
      </c>
      <c r="L172" s="79"/>
      <c r="M172" s="88">
        <v>0</v>
      </c>
      <c r="N172" s="79"/>
      <c r="O172" s="88">
        <v>0</v>
      </c>
      <c r="P172" s="79"/>
      <c r="Q172" s="88">
        <v>1884508</v>
      </c>
      <c r="R172" s="79"/>
      <c r="S172" s="88">
        <v>2572627.8341999999</v>
      </c>
      <c r="T172" s="79"/>
      <c r="U172" s="88">
        <v>119019.17580000001</v>
      </c>
    </row>
    <row r="173" spans="1:21" ht="8.85" customHeight="1" x14ac:dyDescent="0.3">
      <c r="A173" s="64">
        <v>58</v>
      </c>
      <c r="B173" s="109"/>
      <c r="C173" s="64" t="s">
        <v>187</v>
      </c>
      <c r="D173" s="79"/>
      <c r="E173" s="88">
        <v>0</v>
      </c>
      <c r="F173" s="79"/>
      <c r="G173" s="88">
        <v>2141836</v>
      </c>
      <c r="H173" s="79"/>
      <c r="I173" s="88">
        <v>2747195</v>
      </c>
      <c r="J173" s="79"/>
      <c r="K173" s="88">
        <v>34463200</v>
      </c>
      <c r="L173" s="79"/>
      <c r="M173" s="88">
        <v>164905</v>
      </c>
      <c r="N173" s="79"/>
      <c r="O173" s="88">
        <v>0</v>
      </c>
      <c r="P173" s="79"/>
      <c r="Q173" s="88">
        <v>6483788</v>
      </c>
      <c r="R173" s="79"/>
      <c r="S173" s="88">
        <v>8761459.4038800001</v>
      </c>
      <c r="T173" s="79"/>
      <c r="U173" s="88">
        <v>1027276.71612</v>
      </c>
    </row>
    <row r="174" spans="1:21" ht="8.85" customHeight="1" x14ac:dyDescent="0.3">
      <c r="A174" s="64">
        <v>59</v>
      </c>
      <c r="B174" s="109"/>
      <c r="C174" s="64" t="s">
        <v>188</v>
      </c>
      <c r="D174" s="79"/>
      <c r="E174" s="88">
        <v>0</v>
      </c>
      <c r="F174" s="79"/>
      <c r="G174" s="88">
        <v>1141057</v>
      </c>
      <c r="H174" s="79"/>
      <c r="I174" s="88">
        <v>1282857</v>
      </c>
      <c r="J174" s="79"/>
      <c r="K174" s="88">
        <v>7073446</v>
      </c>
      <c r="L174" s="79"/>
      <c r="M174" s="88">
        <v>0</v>
      </c>
      <c r="N174" s="79"/>
      <c r="O174" s="88">
        <v>0</v>
      </c>
      <c r="P174" s="79"/>
      <c r="Q174" s="88">
        <v>2231613</v>
      </c>
      <c r="R174" s="79"/>
      <c r="S174" s="88">
        <v>4537109.2434400003</v>
      </c>
      <c r="T174" s="79"/>
      <c r="U174" s="88">
        <v>231730.90656</v>
      </c>
    </row>
    <row r="175" spans="1:21" ht="8.85" customHeight="1" x14ac:dyDescent="0.3">
      <c r="A175" s="64">
        <v>60</v>
      </c>
      <c r="B175" s="109"/>
      <c r="C175" s="64" t="s">
        <v>189</v>
      </c>
      <c r="D175" s="79"/>
      <c r="E175" s="88">
        <v>0</v>
      </c>
      <c r="F175" s="79"/>
      <c r="G175" s="88">
        <v>6251891</v>
      </c>
      <c r="H175" s="79"/>
      <c r="I175" s="88">
        <v>5692989</v>
      </c>
      <c r="J175" s="79"/>
      <c r="K175" s="88">
        <v>71933787</v>
      </c>
      <c r="L175" s="79"/>
      <c r="M175" s="88">
        <v>53618</v>
      </c>
      <c r="N175" s="79"/>
      <c r="O175" s="88">
        <v>1263905</v>
      </c>
      <c r="P175" s="79"/>
      <c r="Q175" s="88">
        <v>8503217</v>
      </c>
      <c r="R175" s="79"/>
      <c r="S175" s="88">
        <v>11350212.85706</v>
      </c>
      <c r="T175" s="79"/>
      <c r="U175" s="88">
        <v>1289851.45294</v>
      </c>
    </row>
    <row r="176" spans="1:21" ht="8.85" customHeight="1" x14ac:dyDescent="0.3">
      <c r="A176" s="90"/>
      <c r="B176" s="79"/>
      <c r="D176" s="79"/>
      <c r="E176" s="79"/>
      <c r="F176" s="79"/>
      <c r="G176" s="79"/>
      <c r="H176" s="79"/>
      <c r="I176" s="79"/>
      <c r="J176" s="79"/>
      <c r="K176" s="79"/>
      <c r="L176" s="79"/>
      <c r="M176" s="79"/>
      <c r="N176" s="79"/>
      <c r="O176" s="79"/>
      <c r="P176" s="79"/>
      <c r="Q176" s="79"/>
      <c r="R176" s="79"/>
      <c r="S176" s="79"/>
      <c r="T176" s="79"/>
      <c r="U176" s="79"/>
    </row>
    <row r="177" spans="1:21" ht="8.85" customHeight="1" x14ac:dyDescent="0.3">
      <c r="A177" s="64">
        <v>61</v>
      </c>
      <c r="B177" s="109"/>
      <c r="C177" s="64" t="s">
        <v>190</v>
      </c>
      <c r="D177" s="79"/>
      <c r="E177" s="88">
        <v>0</v>
      </c>
      <c r="F177" s="79"/>
      <c r="G177" s="88">
        <v>2275256</v>
      </c>
      <c r="H177" s="79"/>
      <c r="I177" s="88">
        <v>1371868</v>
      </c>
      <c r="J177" s="79"/>
      <c r="K177" s="88">
        <v>12041250</v>
      </c>
      <c r="L177" s="79"/>
      <c r="M177" s="88">
        <v>69488</v>
      </c>
      <c r="N177" s="79"/>
      <c r="O177" s="88">
        <v>0</v>
      </c>
      <c r="P177" s="79"/>
      <c r="Q177" s="88">
        <v>2606955</v>
      </c>
      <c r="R177" s="79"/>
      <c r="S177" s="88">
        <v>5469545.467131</v>
      </c>
      <c r="T177" s="79"/>
      <c r="U177" s="88">
        <v>343494.62286900001</v>
      </c>
    </row>
    <row r="178" spans="1:21" ht="8.85" customHeight="1" x14ac:dyDescent="0.3">
      <c r="A178" s="64">
        <v>62</v>
      </c>
      <c r="B178" s="109"/>
      <c r="C178" s="64" t="s">
        <v>191</v>
      </c>
      <c r="D178" s="79"/>
      <c r="E178" s="88">
        <v>0</v>
      </c>
      <c r="F178" s="79"/>
      <c r="G178" s="88">
        <v>2906009</v>
      </c>
      <c r="H178" s="79"/>
      <c r="I178" s="88">
        <v>1646050</v>
      </c>
      <c r="J178" s="79"/>
      <c r="K178" s="88">
        <v>18274120</v>
      </c>
      <c r="L178" s="79"/>
      <c r="M178" s="88">
        <v>0</v>
      </c>
      <c r="N178" s="79"/>
      <c r="O178" s="88">
        <v>0</v>
      </c>
      <c r="P178" s="79"/>
      <c r="Q178" s="88">
        <v>2564202</v>
      </c>
      <c r="R178" s="79"/>
      <c r="S178" s="88">
        <v>4449080.9530000007</v>
      </c>
      <c r="T178" s="79"/>
      <c r="U178" s="88">
        <v>90304.237000000008</v>
      </c>
    </row>
    <row r="179" spans="1:21" ht="8.85" customHeight="1" x14ac:dyDescent="0.3">
      <c r="A179" s="64">
        <v>63</v>
      </c>
      <c r="B179" s="109"/>
      <c r="C179" s="64" t="s">
        <v>192</v>
      </c>
      <c r="D179" s="79"/>
      <c r="E179" s="88">
        <v>0</v>
      </c>
      <c r="F179" s="79"/>
      <c r="G179" s="88">
        <v>1920062</v>
      </c>
      <c r="H179" s="79"/>
      <c r="I179" s="88">
        <v>1724963</v>
      </c>
      <c r="J179" s="79"/>
      <c r="K179" s="88">
        <v>13147468</v>
      </c>
      <c r="L179" s="79"/>
      <c r="M179" s="88">
        <v>30901</v>
      </c>
      <c r="N179" s="79"/>
      <c r="O179" s="88">
        <v>0</v>
      </c>
      <c r="P179" s="79"/>
      <c r="Q179" s="88">
        <v>4091586</v>
      </c>
      <c r="R179" s="79"/>
      <c r="S179" s="88">
        <v>2818535.35249</v>
      </c>
      <c r="T179" s="79"/>
      <c r="U179" s="88">
        <v>547590.05750999996</v>
      </c>
    </row>
    <row r="180" spans="1:21" ht="8.85" customHeight="1" x14ac:dyDescent="0.3">
      <c r="A180" s="64">
        <v>64</v>
      </c>
      <c r="B180" s="109"/>
      <c r="C180" s="64" t="s">
        <v>193</v>
      </c>
      <c r="D180" s="79"/>
      <c r="E180" s="88">
        <v>0</v>
      </c>
      <c r="F180" s="79"/>
      <c r="G180" s="88">
        <v>1377543</v>
      </c>
      <c r="H180" s="79"/>
      <c r="I180" s="88">
        <v>1478714</v>
      </c>
      <c r="J180" s="79"/>
      <c r="K180" s="88">
        <v>6841329</v>
      </c>
      <c r="L180" s="79"/>
      <c r="M180" s="88">
        <v>0</v>
      </c>
      <c r="N180" s="79"/>
      <c r="O180" s="88">
        <v>0</v>
      </c>
      <c r="P180" s="79"/>
      <c r="Q180" s="88">
        <v>2368542</v>
      </c>
      <c r="R180" s="79"/>
      <c r="S180" s="88">
        <v>6474655.4890199993</v>
      </c>
      <c r="T180" s="79"/>
      <c r="U180" s="88">
        <v>342106.32098000002</v>
      </c>
    </row>
    <row r="181" spans="1:21" ht="8.85" customHeight="1" x14ac:dyDescent="0.3">
      <c r="A181" s="64">
        <v>65</v>
      </c>
      <c r="B181" s="109"/>
      <c r="C181" s="64" t="s">
        <v>194</v>
      </c>
      <c r="D181" s="79"/>
      <c r="E181" s="88">
        <v>0</v>
      </c>
      <c r="F181" s="79"/>
      <c r="G181" s="88">
        <v>1562754</v>
      </c>
      <c r="H181" s="79"/>
      <c r="I181" s="88">
        <v>1431104</v>
      </c>
      <c r="J181" s="79"/>
      <c r="K181" s="88">
        <v>18372209</v>
      </c>
      <c r="L181" s="79"/>
      <c r="M181" s="88">
        <v>0</v>
      </c>
      <c r="N181" s="79"/>
      <c r="O181" s="88">
        <v>0</v>
      </c>
      <c r="P181" s="79"/>
      <c r="Q181" s="88">
        <v>3550329</v>
      </c>
      <c r="R181" s="79"/>
      <c r="S181" s="88">
        <v>4750012.2303999998</v>
      </c>
      <c r="T181" s="79"/>
      <c r="U181" s="88">
        <v>531776.57959999994</v>
      </c>
    </row>
    <row r="182" spans="1:21" ht="8.85" customHeight="1" x14ac:dyDescent="0.3">
      <c r="A182" s="90"/>
      <c r="B182" s="79"/>
      <c r="D182" s="79"/>
      <c r="E182" s="79"/>
      <c r="F182" s="79"/>
      <c r="G182" s="79"/>
      <c r="H182" s="79"/>
      <c r="I182" s="79"/>
      <c r="J182" s="79"/>
      <c r="K182" s="79"/>
      <c r="L182" s="79"/>
      <c r="M182" s="79"/>
      <c r="N182" s="79"/>
      <c r="O182" s="79"/>
      <c r="P182" s="79"/>
      <c r="Q182" s="79"/>
      <c r="R182" s="79"/>
      <c r="S182" s="79"/>
      <c r="T182" s="79"/>
      <c r="U182" s="79"/>
    </row>
    <row r="183" spans="1:21" ht="8.85" customHeight="1" x14ac:dyDescent="0.3">
      <c r="A183" s="64">
        <v>66</v>
      </c>
      <c r="B183" s="109"/>
      <c r="C183" s="64" t="s">
        <v>195</v>
      </c>
      <c r="D183" s="79"/>
      <c r="E183" s="88">
        <v>0</v>
      </c>
      <c r="F183" s="79"/>
      <c r="G183" s="88">
        <v>4203802</v>
      </c>
      <c r="H183" s="79"/>
      <c r="I183" s="88">
        <v>2209625</v>
      </c>
      <c r="J183" s="79"/>
      <c r="K183" s="88">
        <v>34254341</v>
      </c>
      <c r="L183" s="79"/>
      <c r="M183" s="88">
        <v>15269</v>
      </c>
      <c r="N183" s="79"/>
      <c r="O183" s="88">
        <v>0</v>
      </c>
      <c r="P183" s="79"/>
      <c r="Q183" s="88">
        <v>8388542</v>
      </c>
      <c r="R183" s="79"/>
      <c r="S183" s="88">
        <v>5030068.1164300004</v>
      </c>
      <c r="T183" s="79"/>
      <c r="U183" s="88">
        <v>366406.46356999996</v>
      </c>
    </row>
    <row r="184" spans="1:21" ht="8.85" customHeight="1" x14ac:dyDescent="0.3">
      <c r="A184" s="64">
        <v>67</v>
      </c>
      <c r="B184" s="109"/>
      <c r="C184" s="64" t="s">
        <v>196</v>
      </c>
      <c r="D184" s="79"/>
      <c r="E184" s="88">
        <v>0</v>
      </c>
      <c r="F184" s="79"/>
      <c r="G184" s="88">
        <v>2166545</v>
      </c>
      <c r="H184" s="79"/>
      <c r="I184" s="88">
        <v>3100457</v>
      </c>
      <c r="J184" s="79"/>
      <c r="K184" s="88">
        <v>24149677</v>
      </c>
      <c r="L184" s="79"/>
      <c r="M184" s="88">
        <v>183240</v>
      </c>
      <c r="N184" s="79"/>
      <c r="O184" s="88">
        <v>0</v>
      </c>
      <c r="P184" s="79"/>
      <c r="Q184" s="88">
        <v>6600123</v>
      </c>
      <c r="R184" s="79"/>
      <c r="S184" s="88">
        <v>3927895.1470999997</v>
      </c>
      <c r="T184" s="79"/>
      <c r="U184" s="88">
        <v>420735.23289999994</v>
      </c>
    </row>
    <row r="185" spans="1:21" ht="8.85" customHeight="1" x14ac:dyDescent="0.3">
      <c r="A185" s="64">
        <v>68</v>
      </c>
      <c r="B185" s="109"/>
      <c r="C185" s="64" t="s">
        <v>197</v>
      </c>
      <c r="D185" s="79"/>
      <c r="E185" s="88">
        <v>0</v>
      </c>
      <c r="F185" s="79"/>
      <c r="G185" s="88">
        <v>1169611</v>
      </c>
      <c r="H185" s="79"/>
      <c r="I185" s="88">
        <v>2818120</v>
      </c>
      <c r="J185" s="79"/>
      <c r="K185" s="88">
        <v>21740870</v>
      </c>
      <c r="L185" s="79"/>
      <c r="M185" s="88">
        <v>21769</v>
      </c>
      <c r="N185" s="79"/>
      <c r="O185" s="88">
        <v>0</v>
      </c>
      <c r="P185" s="79"/>
      <c r="Q185" s="88">
        <v>4134248</v>
      </c>
      <c r="R185" s="79"/>
      <c r="S185" s="88">
        <v>6648423.2052000016</v>
      </c>
      <c r="T185" s="79"/>
      <c r="U185" s="88">
        <v>571642.37479999999</v>
      </c>
    </row>
    <row r="186" spans="1:21" ht="8.85" customHeight="1" x14ac:dyDescent="0.3">
      <c r="A186" s="64">
        <v>69</v>
      </c>
      <c r="B186" s="109"/>
      <c r="C186" s="64" t="s">
        <v>198</v>
      </c>
      <c r="D186" s="79"/>
      <c r="E186" s="88">
        <v>0</v>
      </c>
      <c r="F186" s="79"/>
      <c r="G186" s="88">
        <v>6332763</v>
      </c>
      <c r="H186" s="79"/>
      <c r="I186" s="88">
        <v>5634628</v>
      </c>
      <c r="J186" s="79"/>
      <c r="K186" s="88">
        <v>71465993</v>
      </c>
      <c r="L186" s="79"/>
      <c r="M186" s="88">
        <v>0</v>
      </c>
      <c r="N186" s="79"/>
      <c r="O186" s="88">
        <v>0</v>
      </c>
      <c r="P186" s="79"/>
      <c r="Q186" s="88">
        <v>15096295</v>
      </c>
      <c r="R186" s="79"/>
      <c r="S186" s="88">
        <v>29043283.597478002</v>
      </c>
      <c r="T186" s="79"/>
      <c r="U186" s="88">
        <v>1403597.7825219999</v>
      </c>
    </row>
    <row r="187" spans="1:21" ht="8.85" customHeight="1" x14ac:dyDescent="0.3">
      <c r="A187" s="64">
        <v>70</v>
      </c>
      <c r="B187" s="109"/>
      <c r="C187" s="64" t="s">
        <v>199</v>
      </c>
      <c r="D187" s="79"/>
      <c r="E187" s="88">
        <v>0</v>
      </c>
      <c r="F187" s="79"/>
      <c r="G187" s="88">
        <v>4077493</v>
      </c>
      <c r="H187" s="79"/>
      <c r="I187" s="88">
        <v>1987132</v>
      </c>
      <c r="J187" s="79"/>
      <c r="K187" s="88">
        <v>25548211</v>
      </c>
      <c r="L187" s="79"/>
      <c r="M187" s="88">
        <v>0</v>
      </c>
      <c r="N187" s="79"/>
      <c r="O187" s="88">
        <v>0</v>
      </c>
      <c r="P187" s="79"/>
      <c r="Q187" s="88">
        <v>3242224</v>
      </c>
      <c r="R187" s="79"/>
      <c r="S187" s="88">
        <v>3132476.4428999997</v>
      </c>
      <c r="T187" s="79"/>
      <c r="U187" s="88">
        <v>105704.63710000001</v>
      </c>
    </row>
    <row r="188" spans="1:21" ht="8.85" customHeight="1" x14ac:dyDescent="0.3">
      <c r="A188" s="90"/>
      <c r="B188" s="79"/>
      <c r="D188" s="79"/>
      <c r="E188" s="79"/>
      <c r="F188" s="79"/>
      <c r="G188" s="79"/>
      <c r="H188" s="79"/>
      <c r="I188" s="79"/>
      <c r="J188" s="79"/>
      <c r="K188" s="79"/>
      <c r="L188" s="79"/>
      <c r="M188" s="79"/>
      <c r="N188" s="79"/>
      <c r="O188" s="79"/>
      <c r="P188" s="79"/>
      <c r="Q188" s="79"/>
      <c r="R188" s="79"/>
      <c r="S188" s="79"/>
      <c r="T188" s="79"/>
      <c r="U188" s="79"/>
    </row>
    <row r="189" spans="1:21" ht="8.85" customHeight="1" x14ac:dyDescent="0.3">
      <c r="A189" s="64">
        <v>71</v>
      </c>
      <c r="B189" s="109"/>
      <c r="C189" s="64" t="s">
        <v>200</v>
      </c>
      <c r="D189" s="79"/>
      <c r="E189" s="88">
        <v>0</v>
      </c>
      <c r="F189" s="79"/>
      <c r="G189" s="88">
        <v>1707405</v>
      </c>
      <c r="H189" s="79"/>
      <c r="I189" s="88">
        <v>2040677</v>
      </c>
      <c r="J189" s="79"/>
      <c r="K189" s="88">
        <v>17938376</v>
      </c>
      <c r="L189" s="79"/>
      <c r="M189" s="88">
        <v>0</v>
      </c>
      <c r="N189" s="79"/>
      <c r="O189" s="88">
        <v>0</v>
      </c>
      <c r="P189" s="79"/>
      <c r="Q189" s="88">
        <v>5272529</v>
      </c>
      <c r="R189" s="79"/>
      <c r="S189" s="88">
        <v>4915947.1807999993</v>
      </c>
      <c r="T189" s="79"/>
      <c r="U189" s="88">
        <v>536418.12920000008</v>
      </c>
    </row>
    <row r="190" spans="1:21" ht="8.85" customHeight="1" x14ac:dyDescent="0.3">
      <c r="A190" s="64">
        <v>72</v>
      </c>
      <c r="B190" s="109"/>
      <c r="C190" s="64" t="s">
        <v>201</v>
      </c>
      <c r="D190" s="79"/>
      <c r="E190" s="88">
        <v>0</v>
      </c>
      <c r="F190" s="79"/>
      <c r="G190" s="88">
        <v>4902690</v>
      </c>
      <c r="H190" s="79"/>
      <c r="I190" s="88">
        <v>1521336</v>
      </c>
      <c r="J190" s="79"/>
      <c r="K190" s="88">
        <v>49544718</v>
      </c>
      <c r="L190" s="79"/>
      <c r="M190" s="88">
        <v>42985</v>
      </c>
      <c r="N190" s="79"/>
      <c r="O190" s="88">
        <v>0</v>
      </c>
      <c r="P190" s="79"/>
      <c r="Q190" s="88">
        <v>12045417</v>
      </c>
      <c r="R190" s="79"/>
      <c r="S190" s="88">
        <v>7482555.6940000001</v>
      </c>
      <c r="T190" s="79"/>
      <c r="U190" s="88">
        <v>268912.60600000003</v>
      </c>
    </row>
    <row r="191" spans="1:21" ht="8.85" customHeight="1" x14ac:dyDescent="0.3">
      <c r="A191" s="64">
        <v>73</v>
      </c>
      <c r="B191" s="109"/>
      <c r="C191" s="64" t="s">
        <v>202</v>
      </c>
      <c r="D191" s="79"/>
      <c r="E191" s="88">
        <v>0</v>
      </c>
      <c r="F191" s="79"/>
      <c r="G191" s="88">
        <v>84589000</v>
      </c>
      <c r="H191" s="79"/>
      <c r="I191" s="88">
        <v>6458000</v>
      </c>
      <c r="J191" s="79"/>
      <c r="K191" s="88">
        <v>590808000</v>
      </c>
      <c r="L191" s="79"/>
      <c r="M191" s="88">
        <v>81000</v>
      </c>
      <c r="N191" s="79"/>
      <c r="O191" s="88">
        <v>0</v>
      </c>
      <c r="P191" s="79"/>
      <c r="Q191" s="88">
        <v>119703000</v>
      </c>
      <c r="R191" s="79"/>
      <c r="S191" s="88">
        <v>39181803.283829994</v>
      </c>
      <c r="T191" s="79"/>
      <c r="U191" s="88">
        <v>1332581.2261699999</v>
      </c>
    </row>
    <row r="192" spans="1:21" ht="8.85" customHeight="1" x14ac:dyDescent="0.3">
      <c r="A192" s="64">
        <v>74</v>
      </c>
      <c r="B192" s="109"/>
      <c r="C192" s="64" t="s">
        <v>203</v>
      </c>
      <c r="D192" s="79"/>
      <c r="E192" s="88">
        <v>0</v>
      </c>
      <c r="F192" s="79"/>
      <c r="G192" s="88">
        <v>2610343</v>
      </c>
      <c r="H192" s="79"/>
      <c r="I192" s="88">
        <v>3211804</v>
      </c>
      <c r="J192" s="79"/>
      <c r="K192" s="88">
        <v>39614431</v>
      </c>
      <c r="L192" s="79"/>
      <c r="M192" s="88">
        <v>52998</v>
      </c>
      <c r="N192" s="79"/>
      <c r="O192" s="88">
        <v>0</v>
      </c>
      <c r="P192" s="79"/>
      <c r="Q192" s="88">
        <v>9337031</v>
      </c>
      <c r="R192" s="79"/>
      <c r="S192" s="88">
        <v>5169023.7808999997</v>
      </c>
      <c r="T192" s="79"/>
      <c r="U192" s="88">
        <v>1057486.6591</v>
      </c>
    </row>
    <row r="193" spans="1:21" ht="8.85" customHeight="1" x14ac:dyDescent="0.3">
      <c r="A193" s="64">
        <v>75</v>
      </c>
      <c r="B193" s="109"/>
      <c r="C193" s="64" t="s">
        <v>204</v>
      </c>
      <c r="D193" s="79"/>
      <c r="E193" s="88">
        <v>0</v>
      </c>
      <c r="F193" s="79"/>
      <c r="G193" s="88">
        <v>1274192</v>
      </c>
      <c r="H193" s="79"/>
      <c r="I193" s="88">
        <v>1118219</v>
      </c>
      <c r="J193" s="79"/>
      <c r="K193" s="88">
        <v>4749085</v>
      </c>
      <c r="L193" s="79"/>
      <c r="M193" s="88">
        <v>88957</v>
      </c>
      <c r="N193" s="79"/>
      <c r="O193" s="88">
        <v>0</v>
      </c>
      <c r="P193" s="79"/>
      <c r="Q193" s="88">
        <v>1609050</v>
      </c>
      <c r="R193" s="79"/>
      <c r="S193" s="88">
        <v>3953349.8522999999</v>
      </c>
      <c r="T193" s="79"/>
      <c r="U193" s="88">
        <v>33613.0677</v>
      </c>
    </row>
    <row r="194" spans="1:21" ht="8.85" customHeight="1" x14ac:dyDescent="0.3">
      <c r="A194" s="90"/>
      <c r="B194" s="79"/>
      <c r="D194" s="79"/>
      <c r="E194" s="79"/>
      <c r="F194" s="79"/>
      <c r="G194" s="79"/>
      <c r="H194" s="79"/>
      <c r="I194" s="79"/>
      <c r="J194" s="79"/>
      <c r="K194" s="79"/>
      <c r="L194" s="79"/>
      <c r="M194" s="79"/>
      <c r="N194" s="79"/>
      <c r="O194" s="79"/>
      <c r="P194" s="79"/>
      <c r="Q194" s="79"/>
      <c r="R194" s="79"/>
      <c r="S194" s="79"/>
      <c r="T194" s="79"/>
      <c r="U194" s="79"/>
    </row>
    <row r="195" spans="1:21" ht="8.85" customHeight="1" x14ac:dyDescent="0.3">
      <c r="A195" s="64">
        <v>76</v>
      </c>
      <c r="B195" s="109"/>
      <c r="C195" s="64" t="s">
        <v>121</v>
      </c>
      <c r="D195" s="79"/>
      <c r="E195" s="88">
        <v>0</v>
      </c>
      <c r="F195" s="79"/>
      <c r="G195" s="88">
        <v>1110049</v>
      </c>
      <c r="H195" s="79"/>
      <c r="I195" s="88">
        <v>1187756</v>
      </c>
      <c r="J195" s="79"/>
      <c r="K195" s="88">
        <v>10879822</v>
      </c>
      <c r="L195" s="79"/>
      <c r="M195" s="88">
        <v>23286</v>
      </c>
      <c r="N195" s="79"/>
      <c r="O195" s="88">
        <v>0</v>
      </c>
      <c r="P195" s="79"/>
      <c r="Q195" s="88">
        <v>3725380</v>
      </c>
      <c r="R195" s="79"/>
      <c r="S195" s="88">
        <v>3647811.5902</v>
      </c>
      <c r="T195" s="79"/>
      <c r="U195" s="88">
        <v>232935.21980000002</v>
      </c>
    </row>
    <row r="196" spans="1:21" ht="8.85" customHeight="1" x14ac:dyDescent="0.3">
      <c r="A196" s="64">
        <v>77</v>
      </c>
      <c r="B196" s="109"/>
      <c r="C196" s="64" t="s">
        <v>122</v>
      </c>
      <c r="D196" s="79"/>
      <c r="E196" s="88">
        <v>0</v>
      </c>
      <c r="F196" s="79"/>
      <c r="G196" s="88">
        <v>16743475</v>
      </c>
      <c r="H196" s="79"/>
      <c r="I196" s="88">
        <v>5156509</v>
      </c>
      <c r="J196" s="79"/>
      <c r="K196" s="88">
        <v>97298314</v>
      </c>
      <c r="L196" s="79"/>
      <c r="M196" s="88">
        <v>0</v>
      </c>
      <c r="N196" s="79"/>
      <c r="O196" s="88">
        <v>0</v>
      </c>
      <c r="P196" s="79"/>
      <c r="Q196" s="88">
        <v>16770363</v>
      </c>
      <c r="R196" s="79"/>
      <c r="S196" s="88">
        <v>18190909.274783004</v>
      </c>
      <c r="T196" s="79"/>
      <c r="U196" s="88">
        <v>808064.13521700003</v>
      </c>
    </row>
    <row r="197" spans="1:21" ht="8.85" customHeight="1" x14ac:dyDescent="0.3">
      <c r="A197" s="64">
        <v>78</v>
      </c>
      <c r="B197" s="109"/>
      <c r="C197" s="64" t="s">
        <v>205</v>
      </c>
      <c r="D197" s="79"/>
      <c r="E197" s="88">
        <v>0</v>
      </c>
      <c r="F197" s="79"/>
      <c r="G197" s="88">
        <v>3440998</v>
      </c>
      <c r="H197" s="79"/>
      <c r="I197" s="88">
        <v>2158397</v>
      </c>
      <c r="J197" s="79"/>
      <c r="K197" s="88">
        <v>23239390</v>
      </c>
      <c r="L197" s="79"/>
      <c r="M197" s="88">
        <v>183194</v>
      </c>
      <c r="N197" s="79"/>
      <c r="O197" s="88">
        <v>0</v>
      </c>
      <c r="P197" s="79"/>
      <c r="Q197" s="88">
        <v>4582974</v>
      </c>
      <c r="R197" s="79"/>
      <c r="S197" s="88">
        <v>8259226.7865800001</v>
      </c>
      <c r="T197" s="79"/>
      <c r="U197" s="88">
        <v>528004.26341999997</v>
      </c>
    </row>
    <row r="198" spans="1:21" ht="8.85" customHeight="1" x14ac:dyDescent="0.3">
      <c r="A198" s="64">
        <v>79</v>
      </c>
      <c r="B198" s="109"/>
      <c r="C198" s="64" t="s">
        <v>206</v>
      </c>
      <c r="D198" s="79"/>
      <c r="E198" s="88">
        <v>0</v>
      </c>
      <c r="F198" s="79"/>
      <c r="G198" s="88">
        <v>7976556</v>
      </c>
      <c r="H198" s="79"/>
      <c r="I198" s="88">
        <v>8696234</v>
      </c>
      <c r="J198" s="79"/>
      <c r="K198" s="88">
        <v>79976590</v>
      </c>
      <c r="L198" s="79"/>
      <c r="M198" s="88">
        <v>488571</v>
      </c>
      <c r="N198" s="79"/>
      <c r="O198" s="88">
        <v>0</v>
      </c>
      <c r="P198" s="79"/>
      <c r="Q198" s="88">
        <v>15849899</v>
      </c>
      <c r="R198" s="79"/>
      <c r="S198" s="88">
        <v>13163315.006299999</v>
      </c>
      <c r="T198" s="79"/>
      <c r="U198" s="88">
        <v>643449.15370000002</v>
      </c>
    </row>
    <row r="199" spans="1:21" ht="8.85" customHeight="1" x14ac:dyDescent="0.3">
      <c r="A199" s="64">
        <v>80</v>
      </c>
      <c r="B199" s="109"/>
      <c r="C199" s="64" t="s">
        <v>207</v>
      </c>
      <c r="D199" s="79"/>
      <c r="E199" s="88">
        <v>0</v>
      </c>
      <c r="F199" s="79"/>
      <c r="G199" s="88">
        <v>2422355</v>
      </c>
      <c r="H199" s="79"/>
      <c r="I199" s="88">
        <v>2779002</v>
      </c>
      <c r="J199" s="79"/>
      <c r="K199" s="88">
        <v>38059305</v>
      </c>
      <c r="L199" s="79"/>
      <c r="M199" s="88">
        <v>0</v>
      </c>
      <c r="N199" s="79"/>
      <c r="O199" s="88">
        <v>0</v>
      </c>
      <c r="P199" s="79"/>
      <c r="Q199" s="88">
        <v>9535872</v>
      </c>
      <c r="R199" s="79"/>
      <c r="S199" s="88">
        <v>8625346.21184</v>
      </c>
      <c r="T199" s="79"/>
      <c r="U199" s="88">
        <v>1392631.6281600001</v>
      </c>
    </row>
    <row r="200" spans="1:21" ht="8.85" customHeight="1" x14ac:dyDescent="0.3">
      <c r="A200" s="90"/>
      <c r="B200" s="79"/>
      <c r="D200" s="79"/>
      <c r="E200" s="79"/>
      <c r="F200" s="79"/>
      <c r="G200" s="79"/>
      <c r="H200" s="79"/>
      <c r="I200" s="79"/>
      <c r="J200" s="79"/>
      <c r="K200" s="79"/>
      <c r="L200" s="79"/>
      <c r="M200" s="79"/>
      <c r="N200" s="79"/>
      <c r="O200" s="79"/>
      <c r="P200" s="79"/>
      <c r="Q200" s="79"/>
      <c r="R200" s="79"/>
      <c r="S200" s="79"/>
      <c r="T200" s="79"/>
      <c r="U200" s="79"/>
    </row>
    <row r="201" spans="1:21" ht="8.85" customHeight="1" x14ac:dyDescent="0.3">
      <c r="A201" s="64">
        <v>81</v>
      </c>
      <c r="B201" s="109"/>
      <c r="C201" s="64" t="s">
        <v>208</v>
      </c>
      <c r="D201" s="79"/>
      <c r="E201" s="88">
        <v>0</v>
      </c>
      <c r="F201" s="79"/>
      <c r="G201" s="88">
        <v>1723480</v>
      </c>
      <c r="H201" s="79"/>
      <c r="I201" s="88">
        <v>2380149</v>
      </c>
      <c r="J201" s="79"/>
      <c r="K201" s="88">
        <v>35197228</v>
      </c>
      <c r="L201" s="79"/>
      <c r="M201" s="88">
        <v>0</v>
      </c>
      <c r="N201" s="79"/>
      <c r="O201" s="88">
        <v>0</v>
      </c>
      <c r="P201" s="79"/>
      <c r="Q201" s="88">
        <v>9318774</v>
      </c>
      <c r="R201" s="79"/>
      <c r="S201" s="88">
        <v>7152303.5402999995</v>
      </c>
      <c r="T201" s="79"/>
      <c r="U201" s="88">
        <v>910254.39969999995</v>
      </c>
    </row>
    <row r="202" spans="1:21" ht="8.85" customHeight="1" x14ac:dyDescent="0.3">
      <c r="A202" s="64">
        <v>82</v>
      </c>
      <c r="B202" s="109"/>
      <c r="C202" s="64" t="s">
        <v>209</v>
      </c>
      <c r="D202" s="79"/>
      <c r="E202" s="88">
        <v>0</v>
      </c>
      <c r="F202" s="79"/>
      <c r="G202" s="88">
        <v>4966780</v>
      </c>
      <c r="H202" s="79"/>
      <c r="I202" s="88">
        <v>2800309</v>
      </c>
      <c r="J202" s="79"/>
      <c r="K202" s="88">
        <v>45414093</v>
      </c>
      <c r="L202" s="79"/>
      <c r="M202" s="88">
        <v>206614</v>
      </c>
      <c r="N202" s="79"/>
      <c r="O202" s="88">
        <v>0</v>
      </c>
      <c r="P202" s="79"/>
      <c r="Q202" s="88">
        <v>6963580</v>
      </c>
      <c r="R202" s="79"/>
      <c r="S202" s="88">
        <v>11270324.908683999</v>
      </c>
      <c r="T202" s="79"/>
      <c r="U202" s="88">
        <v>546684.60131599999</v>
      </c>
    </row>
    <row r="203" spans="1:21" ht="8.85" customHeight="1" x14ac:dyDescent="0.3">
      <c r="A203" s="64">
        <v>83</v>
      </c>
      <c r="B203" s="109"/>
      <c r="C203" s="64" t="s">
        <v>210</v>
      </c>
      <c r="D203" s="79"/>
      <c r="E203" s="88">
        <v>0</v>
      </c>
      <c r="F203" s="79"/>
      <c r="G203" s="88">
        <v>2423775</v>
      </c>
      <c r="H203" s="79"/>
      <c r="I203" s="88">
        <v>2811336</v>
      </c>
      <c r="J203" s="79"/>
      <c r="K203" s="88">
        <v>41715020</v>
      </c>
      <c r="L203" s="79"/>
      <c r="M203" s="88">
        <v>210649</v>
      </c>
      <c r="N203" s="79"/>
      <c r="O203" s="88">
        <v>0</v>
      </c>
      <c r="P203" s="79"/>
      <c r="Q203" s="88">
        <v>8862761</v>
      </c>
      <c r="R203" s="79"/>
      <c r="S203" s="88">
        <v>7834698.4773800001</v>
      </c>
      <c r="T203" s="79"/>
      <c r="U203" s="88">
        <v>1279915.9926200002</v>
      </c>
    </row>
    <row r="204" spans="1:21" ht="8.85" customHeight="1" x14ac:dyDescent="0.3">
      <c r="A204" s="64">
        <v>84</v>
      </c>
      <c r="B204" s="109"/>
      <c r="C204" s="64" t="s">
        <v>211</v>
      </c>
      <c r="D204" s="79"/>
      <c r="E204" s="88">
        <v>0</v>
      </c>
      <c r="F204" s="79"/>
      <c r="G204" s="88">
        <v>2943851</v>
      </c>
      <c r="H204" s="79"/>
      <c r="I204" s="88">
        <v>3858493</v>
      </c>
      <c r="J204" s="79"/>
      <c r="K204" s="88">
        <v>22682514</v>
      </c>
      <c r="L204" s="79"/>
      <c r="M204" s="88">
        <v>0</v>
      </c>
      <c r="N204" s="79"/>
      <c r="O204" s="88">
        <v>0</v>
      </c>
      <c r="P204" s="79"/>
      <c r="Q204" s="88">
        <v>4403918</v>
      </c>
      <c r="R204" s="79"/>
      <c r="S204" s="88">
        <v>6992451.30033</v>
      </c>
      <c r="T204" s="79"/>
      <c r="U204" s="88">
        <v>443751.33967000002</v>
      </c>
    </row>
    <row r="205" spans="1:21" ht="8.85" customHeight="1" x14ac:dyDescent="0.3">
      <c r="A205" s="64">
        <v>85</v>
      </c>
      <c r="B205" s="109"/>
      <c r="C205" s="64" t="s">
        <v>212</v>
      </c>
      <c r="D205" s="79"/>
      <c r="E205" s="88">
        <v>0</v>
      </c>
      <c r="F205" s="79"/>
      <c r="G205" s="88">
        <v>19811671</v>
      </c>
      <c r="H205" s="79"/>
      <c r="I205" s="88">
        <v>5700177</v>
      </c>
      <c r="J205" s="79"/>
      <c r="K205" s="88">
        <v>164565077</v>
      </c>
      <c r="L205" s="79"/>
      <c r="M205" s="88">
        <v>22646</v>
      </c>
      <c r="N205" s="79"/>
      <c r="O205" s="88">
        <v>0</v>
      </c>
      <c r="P205" s="79"/>
      <c r="Q205" s="88">
        <v>23948059</v>
      </c>
      <c r="R205" s="79"/>
      <c r="S205" s="88">
        <v>11440810.270029999</v>
      </c>
      <c r="T205" s="79"/>
      <c r="U205" s="88">
        <v>959848.35996999987</v>
      </c>
    </row>
    <row r="206" spans="1:21" ht="8.85" customHeight="1" x14ac:dyDescent="0.3">
      <c r="A206" s="79"/>
      <c r="B206" s="79"/>
      <c r="D206" s="79"/>
      <c r="E206" s="79"/>
      <c r="F206" s="79"/>
      <c r="G206" s="79"/>
      <c r="H206" s="79"/>
      <c r="I206" s="79"/>
      <c r="J206" s="79"/>
      <c r="K206" s="79"/>
      <c r="L206" s="79"/>
      <c r="M206" s="79"/>
      <c r="N206" s="79"/>
      <c r="O206" s="79"/>
      <c r="P206" s="79"/>
      <c r="Q206" s="79"/>
      <c r="R206" s="79"/>
      <c r="S206" s="79"/>
      <c r="T206" s="79"/>
      <c r="U206" s="79"/>
    </row>
    <row r="207" spans="1:21" ht="8.85" customHeight="1" x14ac:dyDescent="0.3">
      <c r="A207" s="64">
        <v>86</v>
      </c>
      <c r="B207" s="109"/>
      <c r="C207" s="64" t="s">
        <v>213</v>
      </c>
      <c r="D207" s="79"/>
      <c r="E207" s="88">
        <v>0</v>
      </c>
      <c r="F207" s="79"/>
      <c r="G207" s="88">
        <v>13849383</v>
      </c>
      <c r="H207" s="79"/>
      <c r="I207" s="88">
        <v>6422197</v>
      </c>
      <c r="J207" s="79"/>
      <c r="K207" s="88">
        <v>187914845</v>
      </c>
      <c r="L207" s="79"/>
      <c r="M207" s="88">
        <v>6266</v>
      </c>
      <c r="N207" s="79"/>
      <c r="O207" s="88">
        <v>0</v>
      </c>
      <c r="P207" s="79"/>
      <c r="Q207" s="88">
        <v>24855033</v>
      </c>
      <c r="R207" s="79"/>
      <c r="S207" s="88">
        <v>15412936.645860001</v>
      </c>
      <c r="T207" s="79"/>
      <c r="U207" s="88">
        <v>626299.92414000002</v>
      </c>
    </row>
    <row r="208" spans="1:21" ht="8.85" customHeight="1" x14ac:dyDescent="0.3">
      <c r="A208" s="64">
        <v>87</v>
      </c>
      <c r="B208" s="109"/>
      <c r="C208" s="64" t="s">
        <v>214</v>
      </c>
      <c r="D208" s="79"/>
      <c r="E208" s="88">
        <v>0</v>
      </c>
      <c r="F208" s="79"/>
      <c r="G208" s="88">
        <v>776868</v>
      </c>
      <c r="H208" s="79"/>
      <c r="I208" s="88">
        <v>997577</v>
      </c>
      <c r="J208" s="79"/>
      <c r="K208" s="88">
        <v>4083820</v>
      </c>
      <c r="L208" s="79"/>
      <c r="M208" s="88">
        <v>360</v>
      </c>
      <c r="N208" s="79"/>
      <c r="O208" s="88">
        <v>0</v>
      </c>
      <c r="P208" s="79"/>
      <c r="Q208" s="88">
        <v>2130051</v>
      </c>
      <c r="R208" s="79"/>
      <c r="S208" s="88">
        <v>11280273.796259999</v>
      </c>
      <c r="T208" s="79"/>
      <c r="U208" s="88">
        <v>126460.95374</v>
      </c>
    </row>
    <row r="209" spans="1:21" ht="8.85" customHeight="1" x14ac:dyDescent="0.3">
      <c r="A209" s="64">
        <v>88</v>
      </c>
      <c r="B209" s="109"/>
      <c r="C209" s="64" t="s">
        <v>215</v>
      </c>
      <c r="D209" s="79"/>
      <c r="E209" s="88">
        <v>49710</v>
      </c>
      <c r="F209" s="79"/>
      <c r="G209" s="88">
        <v>1499775</v>
      </c>
      <c r="H209" s="79"/>
      <c r="I209" s="88">
        <v>2092850</v>
      </c>
      <c r="J209" s="79"/>
      <c r="K209" s="88">
        <v>10353599</v>
      </c>
      <c r="L209" s="79"/>
      <c r="M209" s="88">
        <v>0</v>
      </c>
      <c r="N209" s="79"/>
      <c r="O209" s="88">
        <v>0</v>
      </c>
      <c r="P209" s="79"/>
      <c r="Q209" s="88">
        <v>3673487</v>
      </c>
      <c r="R209" s="79"/>
      <c r="S209" s="88">
        <v>5850388.2145500006</v>
      </c>
      <c r="T209" s="79"/>
      <c r="U209" s="88">
        <v>311482.97544999997</v>
      </c>
    </row>
    <row r="210" spans="1:21" ht="8.85" customHeight="1" x14ac:dyDescent="0.3">
      <c r="A210" s="64">
        <v>89</v>
      </c>
      <c r="B210" s="109"/>
      <c r="C210" s="64" t="s">
        <v>216</v>
      </c>
      <c r="D210" s="79"/>
      <c r="E210" s="88">
        <v>0</v>
      </c>
      <c r="F210" s="79"/>
      <c r="G210" s="88">
        <v>3536914</v>
      </c>
      <c r="H210" s="79"/>
      <c r="I210" s="88">
        <v>3524716</v>
      </c>
      <c r="J210" s="79"/>
      <c r="K210" s="88">
        <v>51351866</v>
      </c>
      <c r="L210" s="79"/>
      <c r="M210" s="88">
        <v>29617</v>
      </c>
      <c r="N210" s="79"/>
      <c r="O210" s="88">
        <v>0</v>
      </c>
      <c r="P210" s="79"/>
      <c r="Q210" s="88">
        <v>11204685</v>
      </c>
      <c r="R210" s="79"/>
      <c r="S210" s="88">
        <v>7702981.0581800016</v>
      </c>
      <c r="T210" s="79"/>
      <c r="U210" s="88">
        <v>1824235.2918199999</v>
      </c>
    </row>
    <row r="211" spans="1:21" ht="8.85" customHeight="1" x14ac:dyDescent="0.3">
      <c r="A211" s="64">
        <v>90</v>
      </c>
      <c r="B211" s="109"/>
      <c r="C211" s="64" t="s">
        <v>217</v>
      </c>
      <c r="D211" s="79"/>
      <c r="E211" s="118">
        <v>0</v>
      </c>
      <c r="F211" s="79"/>
      <c r="G211" s="118">
        <v>5506160</v>
      </c>
      <c r="H211" s="79"/>
      <c r="I211" s="118">
        <v>2755420</v>
      </c>
      <c r="J211" s="79"/>
      <c r="K211" s="118">
        <v>36329106</v>
      </c>
      <c r="L211" s="79"/>
      <c r="M211" s="118">
        <v>56068</v>
      </c>
      <c r="N211" s="79"/>
      <c r="O211" s="118">
        <v>254000</v>
      </c>
      <c r="P211" s="79"/>
      <c r="Q211" s="118">
        <v>6922795</v>
      </c>
      <c r="R211" s="79"/>
      <c r="S211" s="88">
        <v>4090690.4574640002</v>
      </c>
      <c r="T211" s="79"/>
      <c r="U211" s="88">
        <v>436213.79253599996</v>
      </c>
    </row>
    <row r="212" spans="1:21" ht="8.85" customHeight="1" x14ac:dyDescent="0.3">
      <c r="A212" s="79"/>
      <c r="B212" s="79"/>
      <c r="D212" s="79"/>
      <c r="E212" s="111"/>
      <c r="F212" s="79"/>
      <c r="G212" s="111"/>
      <c r="H212" s="79"/>
      <c r="I212" s="111"/>
      <c r="J212" s="79"/>
      <c r="K212" s="111"/>
      <c r="L212" s="79"/>
      <c r="M212" s="111"/>
      <c r="N212" s="79"/>
      <c r="O212" s="111"/>
      <c r="P212" s="79"/>
      <c r="Q212" s="111"/>
      <c r="R212" s="79"/>
      <c r="S212" s="111"/>
      <c r="T212" s="79"/>
      <c r="U212" s="111"/>
    </row>
    <row r="213" spans="1:21" ht="8.85" customHeight="1" x14ac:dyDescent="0.3">
      <c r="A213" s="64">
        <v>91</v>
      </c>
      <c r="B213" s="109"/>
      <c r="C213" s="64" t="s">
        <v>218</v>
      </c>
      <c r="D213" s="79"/>
      <c r="E213" s="88">
        <v>0</v>
      </c>
      <c r="F213" s="79"/>
      <c r="G213" s="88">
        <v>4155802</v>
      </c>
      <c r="H213" s="79"/>
      <c r="I213" s="88">
        <v>3556914</v>
      </c>
      <c r="J213" s="79"/>
      <c r="K213" s="88">
        <v>53303160</v>
      </c>
      <c r="L213" s="79"/>
      <c r="M213" s="88">
        <v>62725</v>
      </c>
      <c r="N213" s="79"/>
      <c r="O213" s="88">
        <v>0</v>
      </c>
      <c r="P213" s="79"/>
      <c r="Q213" s="88">
        <v>11031447</v>
      </c>
      <c r="R213" s="79"/>
      <c r="S213" s="88">
        <v>17266183.899859998</v>
      </c>
      <c r="T213" s="79"/>
      <c r="U213" s="88">
        <v>1197816.88014</v>
      </c>
    </row>
    <row r="214" spans="1:21" ht="8.85" customHeight="1" x14ac:dyDescent="0.3">
      <c r="A214" s="64">
        <v>92</v>
      </c>
      <c r="B214" s="109"/>
      <c r="C214" s="64" t="s">
        <v>219</v>
      </c>
      <c r="D214" s="79"/>
      <c r="E214" s="88">
        <v>0</v>
      </c>
      <c r="F214" s="79"/>
      <c r="G214" s="88">
        <v>1848873</v>
      </c>
      <c r="H214" s="79"/>
      <c r="I214" s="88">
        <v>1765994</v>
      </c>
      <c r="J214" s="79"/>
      <c r="K214" s="88">
        <v>16372852</v>
      </c>
      <c r="L214" s="79"/>
      <c r="M214" s="88">
        <v>1523</v>
      </c>
      <c r="N214" s="79"/>
      <c r="O214" s="88">
        <v>0</v>
      </c>
      <c r="P214" s="79"/>
      <c r="Q214" s="88">
        <v>3876025</v>
      </c>
      <c r="R214" s="79"/>
      <c r="S214" s="88">
        <v>4071312.4135929998</v>
      </c>
      <c r="T214" s="79"/>
      <c r="U214" s="88">
        <v>508037.67640699999</v>
      </c>
    </row>
    <row r="215" spans="1:21" ht="8.85" customHeight="1" x14ac:dyDescent="0.3">
      <c r="A215" s="64">
        <v>93</v>
      </c>
      <c r="B215" s="109"/>
      <c r="C215" s="64" t="s">
        <v>220</v>
      </c>
      <c r="D215" s="79"/>
      <c r="E215" s="88">
        <v>0</v>
      </c>
      <c r="F215" s="79"/>
      <c r="G215" s="88">
        <v>2505436</v>
      </c>
      <c r="H215" s="79"/>
      <c r="I215" s="88">
        <v>3860405</v>
      </c>
      <c r="J215" s="79"/>
      <c r="K215" s="88">
        <v>51866591</v>
      </c>
      <c r="L215" s="79"/>
      <c r="M215" s="88">
        <v>91341</v>
      </c>
      <c r="N215" s="79"/>
      <c r="O215" s="88">
        <v>0</v>
      </c>
      <c r="P215" s="79"/>
      <c r="Q215" s="88">
        <v>13286433</v>
      </c>
      <c r="R215" s="79"/>
      <c r="S215" s="88">
        <v>7952661.0341999996</v>
      </c>
      <c r="T215" s="79"/>
      <c r="U215" s="88">
        <v>1896918.1657999998</v>
      </c>
    </row>
    <row r="216" spans="1:21" ht="8.85" customHeight="1" x14ac:dyDescent="0.3">
      <c r="A216" s="64">
        <v>94</v>
      </c>
      <c r="B216" s="109"/>
      <c r="C216" s="64" t="s">
        <v>221</v>
      </c>
      <c r="D216" s="79"/>
      <c r="E216" s="88">
        <v>0</v>
      </c>
      <c r="F216" s="79"/>
      <c r="G216" s="88">
        <v>2319309</v>
      </c>
      <c r="H216" s="79"/>
      <c r="I216" s="88">
        <v>2567708</v>
      </c>
      <c r="J216" s="79"/>
      <c r="K216" s="88">
        <v>34718753</v>
      </c>
      <c r="L216" s="79"/>
      <c r="M216" s="88">
        <v>160916</v>
      </c>
      <c r="N216" s="79"/>
      <c r="O216" s="88">
        <v>0</v>
      </c>
      <c r="P216" s="79"/>
      <c r="Q216" s="88">
        <v>6546144</v>
      </c>
      <c r="R216" s="79"/>
      <c r="S216" s="88">
        <v>10394362.550400002</v>
      </c>
      <c r="T216" s="79"/>
      <c r="U216" s="88">
        <v>698304.33960000006</v>
      </c>
    </row>
    <row r="217" spans="1:21" ht="8.85" customHeight="1" x14ac:dyDescent="0.3">
      <c r="A217" s="92">
        <v>95</v>
      </c>
      <c r="B217" s="109"/>
      <c r="C217" s="64" t="s">
        <v>222</v>
      </c>
      <c r="D217" s="79"/>
      <c r="E217" s="93">
        <v>0</v>
      </c>
      <c r="F217" s="79"/>
      <c r="G217" s="93">
        <v>10349718</v>
      </c>
      <c r="H217" s="79"/>
      <c r="I217" s="93">
        <v>4135053</v>
      </c>
      <c r="J217" s="79"/>
      <c r="K217" s="93">
        <v>76955244</v>
      </c>
      <c r="L217" s="79"/>
      <c r="M217" s="93">
        <v>10967</v>
      </c>
      <c r="N217" s="79"/>
      <c r="O217" s="93">
        <v>0</v>
      </c>
      <c r="P217" s="79"/>
      <c r="Q217" s="93">
        <v>24455624</v>
      </c>
      <c r="R217" s="79"/>
      <c r="S217" s="93">
        <v>3415528.7163499999</v>
      </c>
      <c r="T217" s="79"/>
      <c r="U217" s="93">
        <v>237337.90364999999</v>
      </c>
    </row>
    <row r="218" spans="1:21" ht="9.75" customHeight="1" x14ac:dyDescent="0.3">
      <c r="A218" s="79"/>
      <c r="B218" s="79"/>
      <c r="D218" s="79"/>
      <c r="E218" s="79"/>
      <c r="F218" s="79"/>
      <c r="G218" s="79"/>
      <c r="H218" s="79"/>
      <c r="I218" s="79"/>
      <c r="J218" s="79"/>
      <c r="K218" s="79"/>
      <c r="L218" s="79"/>
      <c r="M218" s="79"/>
      <c r="N218" s="79"/>
      <c r="O218" s="79"/>
      <c r="P218" s="79"/>
      <c r="Q218" s="79"/>
      <c r="R218" s="79"/>
      <c r="S218" s="79"/>
      <c r="T218" s="79"/>
      <c r="U218" s="79"/>
    </row>
    <row r="219" spans="1:21" ht="9.75" customHeight="1" x14ac:dyDescent="0.3">
      <c r="A219" s="92">
        <f>A217</f>
        <v>95</v>
      </c>
      <c r="B219" s="79"/>
      <c r="C219" s="76" t="s">
        <v>72</v>
      </c>
      <c r="D219" s="79"/>
      <c r="E219" s="94">
        <f>SUM(E89:E217)</f>
        <v>254493</v>
      </c>
      <c r="F219" s="79"/>
      <c r="G219" s="94">
        <f>SUM(G89:G217)</f>
        <v>952000688</v>
      </c>
      <c r="H219" s="79"/>
      <c r="I219" s="94">
        <f>SUM(I89:I217)</f>
        <v>317816461</v>
      </c>
      <c r="J219" s="79"/>
      <c r="K219" s="94">
        <f>SUM(K89:K217)</f>
        <v>5847947110</v>
      </c>
      <c r="L219" s="79"/>
      <c r="M219" s="94">
        <f>SUM(M89:M217)</f>
        <v>5926677</v>
      </c>
      <c r="N219" s="79"/>
      <c r="O219" s="94">
        <f>SUM(O89:O217)</f>
        <v>7923860</v>
      </c>
      <c r="P219" s="79"/>
      <c r="Q219" s="94">
        <f>SUM(Q89:Q217)</f>
        <v>1309807849</v>
      </c>
      <c r="R219" s="79"/>
      <c r="S219" s="94">
        <f>SUM(S89:S217)</f>
        <v>890476511.29328382</v>
      </c>
      <c r="T219" s="79"/>
      <c r="U219" s="94">
        <f>SUM(U89:U217)</f>
        <v>60648763.546715997</v>
      </c>
    </row>
    <row r="220" spans="1:21" ht="8.85" customHeight="1" x14ac:dyDescent="0.3">
      <c r="A220" s="79"/>
      <c r="B220" s="79"/>
      <c r="D220" s="79"/>
      <c r="E220" s="79"/>
      <c r="F220" s="79"/>
      <c r="G220" s="79"/>
      <c r="H220" s="79"/>
      <c r="I220" s="79"/>
      <c r="J220" s="79"/>
      <c r="K220" s="79"/>
      <c r="L220" s="79"/>
      <c r="M220" s="79"/>
      <c r="N220" s="79"/>
      <c r="O220" s="79"/>
      <c r="P220" s="79"/>
      <c r="Q220" s="79"/>
      <c r="R220" s="79"/>
      <c r="S220" s="79"/>
      <c r="T220" s="79"/>
      <c r="U220" s="79"/>
    </row>
    <row r="221" spans="1:21" ht="8.85" customHeight="1" x14ac:dyDescent="0.3">
      <c r="A221" s="79"/>
      <c r="B221" s="79"/>
      <c r="D221" s="79"/>
      <c r="E221" s="79"/>
      <c r="F221" s="79"/>
      <c r="G221" s="79"/>
      <c r="H221" s="79"/>
      <c r="I221" s="79"/>
      <c r="J221" s="79"/>
      <c r="K221" s="79"/>
      <c r="L221" s="79"/>
      <c r="M221" s="79"/>
      <c r="N221" s="79"/>
      <c r="O221" s="79"/>
      <c r="P221" s="79"/>
      <c r="Q221" s="79"/>
      <c r="R221" s="79"/>
      <c r="S221" s="79"/>
      <c r="T221" s="79"/>
      <c r="U221" s="79"/>
    </row>
    <row r="222" spans="1:21" ht="8.85" customHeight="1" x14ac:dyDescent="0.3">
      <c r="A222" s="79"/>
      <c r="B222" s="79"/>
      <c r="D222" s="79"/>
      <c r="E222" s="79"/>
      <c r="F222" s="79"/>
      <c r="G222" s="79"/>
      <c r="H222" s="79"/>
      <c r="I222" s="79"/>
      <c r="J222" s="79"/>
      <c r="K222" s="79"/>
      <c r="L222" s="79"/>
      <c r="M222" s="79"/>
      <c r="N222" s="79"/>
      <c r="O222" s="79"/>
      <c r="P222" s="79"/>
      <c r="Q222" s="79"/>
      <c r="R222" s="79"/>
      <c r="S222" s="79"/>
      <c r="T222" s="79"/>
      <c r="U222" s="79"/>
    </row>
    <row r="223" spans="1:21" ht="6.75" customHeight="1" x14ac:dyDescent="0.3">
      <c r="A223" s="79"/>
      <c r="B223" s="79"/>
      <c r="D223" s="79"/>
      <c r="E223" s="79"/>
      <c r="F223" s="79"/>
      <c r="G223" s="79"/>
      <c r="H223" s="79"/>
      <c r="I223" s="79"/>
      <c r="J223" s="79"/>
      <c r="K223" s="79"/>
      <c r="L223" s="79"/>
      <c r="M223" s="79"/>
      <c r="N223" s="79"/>
      <c r="O223" s="79"/>
      <c r="P223" s="79"/>
      <c r="Q223" s="79"/>
      <c r="R223" s="79"/>
      <c r="S223" s="79"/>
      <c r="T223" s="79"/>
      <c r="U223" s="79"/>
    </row>
    <row r="224" spans="1:21" ht="7.65" customHeight="1" x14ac:dyDescent="0.3">
      <c r="A224" s="79"/>
      <c r="B224" s="79"/>
      <c r="D224" s="79"/>
      <c r="E224" s="79"/>
      <c r="F224" s="79"/>
      <c r="G224" s="79"/>
      <c r="H224" s="79"/>
      <c r="I224" s="79"/>
      <c r="J224" s="79"/>
      <c r="K224" s="79"/>
      <c r="L224" s="79"/>
      <c r="M224" s="79"/>
      <c r="N224" s="79"/>
      <c r="O224" s="79"/>
      <c r="P224" s="79"/>
      <c r="Q224" s="79"/>
      <c r="R224" s="79"/>
      <c r="S224" s="79"/>
      <c r="T224" s="79"/>
      <c r="U224" s="79"/>
    </row>
    <row r="225" spans="1:21" ht="8.85" hidden="1" customHeight="1" x14ac:dyDescent="0.3">
      <c r="A225" s="79"/>
      <c r="B225" s="79"/>
      <c r="D225" s="79"/>
      <c r="E225" s="79"/>
      <c r="F225" s="79"/>
      <c r="G225" s="79"/>
      <c r="H225" s="79"/>
      <c r="I225" s="79"/>
      <c r="J225" s="79"/>
      <c r="K225" s="79"/>
      <c r="L225" s="79"/>
      <c r="M225" s="79"/>
      <c r="N225" s="79"/>
      <c r="O225" s="79"/>
      <c r="P225" s="79"/>
      <c r="Q225" s="79"/>
      <c r="R225" s="79"/>
      <c r="S225" s="79"/>
      <c r="T225" s="79"/>
      <c r="U225" s="79"/>
    </row>
    <row r="226" spans="1:21" ht="8.85" customHeight="1" x14ac:dyDescent="0.3">
      <c r="A226" s="79"/>
      <c r="B226" s="79"/>
      <c r="D226" s="79"/>
      <c r="E226" s="79"/>
      <c r="F226" s="79"/>
      <c r="G226" s="79"/>
      <c r="H226" s="79"/>
      <c r="I226" s="79"/>
      <c r="J226" s="79"/>
      <c r="K226" s="79"/>
      <c r="L226" s="79"/>
      <c r="M226" s="79"/>
      <c r="N226" s="79"/>
      <c r="O226" s="79"/>
      <c r="P226" s="79"/>
      <c r="Q226" s="79"/>
      <c r="R226" s="79"/>
      <c r="S226" s="79"/>
      <c r="T226" s="79"/>
      <c r="U226" s="79"/>
    </row>
    <row r="227" spans="1:21" s="63" customFormat="1" ht="10.5" customHeight="1" x14ac:dyDescent="0.3">
      <c r="A227" s="99" t="s">
        <v>321</v>
      </c>
    </row>
    <row r="228" spans="1:21" s="63" customFormat="1" ht="10.5" customHeight="1" x14ac:dyDescent="0.3">
      <c r="D228" s="107" t="s">
        <v>300</v>
      </c>
      <c r="E228" s="107"/>
      <c r="F228" s="107"/>
      <c r="G228" s="107"/>
      <c r="H228" s="107"/>
      <c r="I228" s="107"/>
      <c r="J228" s="107"/>
      <c r="K228" s="107"/>
      <c r="L228" s="107"/>
      <c r="M228" s="107"/>
      <c r="N228" s="107"/>
      <c r="O228" s="107"/>
      <c r="P228" s="107"/>
      <c r="Q228" s="107"/>
      <c r="R228" s="107"/>
      <c r="U228" s="66" t="s">
        <v>301</v>
      </c>
    </row>
    <row r="229" spans="1:21" s="63" customFormat="1" ht="10.5" customHeight="1" x14ac:dyDescent="0.3">
      <c r="A229" s="68"/>
      <c r="D229" s="107" t="s">
        <v>302</v>
      </c>
      <c r="E229" s="107"/>
      <c r="F229" s="107"/>
      <c r="G229" s="107"/>
      <c r="H229" s="107"/>
      <c r="I229" s="107"/>
      <c r="J229" s="107"/>
      <c r="K229" s="107"/>
      <c r="L229" s="107"/>
      <c r="M229" s="107"/>
      <c r="N229" s="107"/>
      <c r="O229" s="107"/>
      <c r="P229" s="107"/>
      <c r="Q229" s="107"/>
      <c r="R229" s="107"/>
      <c r="U229" s="66" t="s">
        <v>223</v>
      </c>
    </row>
    <row r="230" spans="1:21" s="63" customFormat="1" ht="10.5" customHeight="1" x14ac:dyDescent="0.3">
      <c r="A230" s="69"/>
      <c r="D230" s="107" t="s">
        <v>303</v>
      </c>
      <c r="E230" s="107"/>
      <c r="F230" s="107"/>
      <c r="G230" s="107"/>
      <c r="H230" s="107"/>
      <c r="I230" s="107"/>
      <c r="J230" s="107"/>
      <c r="K230" s="107"/>
      <c r="L230" s="107"/>
      <c r="M230" s="107"/>
      <c r="N230" s="107"/>
      <c r="O230" s="107"/>
      <c r="P230" s="107"/>
      <c r="Q230" s="107"/>
      <c r="R230" s="107"/>
    </row>
    <row r="231" spans="1:21" ht="9.6" customHeight="1" x14ac:dyDescent="0.3"/>
    <row r="232" spans="1:21" ht="9.6" customHeight="1" x14ac:dyDescent="0.3"/>
    <row r="233" spans="1:21" ht="9.6" customHeight="1" x14ac:dyDescent="0.3">
      <c r="S233" s="75" t="s">
        <v>304</v>
      </c>
      <c r="T233" s="75"/>
      <c r="U233" s="75"/>
    </row>
    <row r="234" spans="1:21" ht="9.6" customHeight="1" x14ac:dyDescent="0.3">
      <c r="S234" s="108" t="s">
        <v>305</v>
      </c>
      <c r="T234" s="71"/>
      <c r="U234" s="71"/>
    </row>
    <row r="235" spans="1:21" ht="9.6" customHeight="1" x14ac:dyDescent="0.3">
      <c r="E235" s="75" t="s">
        <v>58</v>
      </c>
      <c r="F235" s="75"/>
      <c r="G235" s="75"/>
      <c r="H235" s="75"/>
      <c r="I235" s="75"/>
      <c r="J235" s="75"/>
      <c r="K235" s="75"/>
      <c r="M235" s="75" t="s">
        <v>59</v>
      </c>
      <c r="N235" s="75"/>
      <c r="O235" s="75"/>
      <c r="P235" s="75"/>
      <c r="Q235" s="75"/>
      <c r="S235" s="75" t="s">
        <v>306</v>
      </c>
      <c r="T235" s="75"/>
      <c r="U235" s="75"/>
    </row>
    <row r="236" spans="1:21" ht="9.6" customHeight="1" x14ac:dyDescent="0.3">
      <c r="E236" s="76" t="s">
        <v>307</v>
      </c>
      <c r="G236" s="76" t="s">
        <v>308</v>
      </c>
      <c r="I236" s="76" t="s">
        <v>309</v>
      </c>
      <c r="M236" s="76" t="s">
        <v>307</v>
      </c>
      <c r="O236" s="76" t="s">
        <v>308</v>
      </c>
    </row>
    <row r="237" spans="1:21" ht="9.6" customHeight="1" x14ac:dyDescent="0.3">
      <c r="E237" s="76" t="s">
        <v>310</v>
      </c>
      <c r="G237" s="76" t="s">
        <v>311</v>
      </c>
      <c r="I237" s="76" t="s">
        <v>312</v>
      </c>
      <c r="K237" s="76" t="s">
        <v>311</v>
      </c>
      <c r="M237" s="76" t="s">
        <v>310</v>
      </c>
      <c r="O237" s="76" t="s">
        <v>311</v>
      </c>
      <c r="Q237" s="76" t="s">
        <v>311</v>
      </c>
    </row>
    <row r="238" spans="1:21" ht="9.6" customHeight="1" x14ac:dyDescent="0.3">
      <c r="A238" s="78" t="s">
        <v>78</v>
      </c>
      <c r="C238" s="78" t="s">
        <v>80</v>
      </c>
      <c r="E238" s="78" t="s">
        <v>313</v>
      </c>
      <c r="G238" s="78" t="s">
        <v>314</v>
      </c>
      <c r="I238" s="78" t="s">
        <v>315</v>
      </c>
      <c r="K238" s="78" t="s">
        <v>314</v>
      </c>
      <c r="M238" s="78" t="s">
        <v>313</v>
      </c>
      <c r="O238" s="78" t="s">
        <v>316</v>
      </c>
      <c r="Q238" s="78" t="s">
        <v>316</v>
      </c>
      <c r="S238" s="78" t="s">
        <v>317</v>
      </c>
      <c r="U238" s="78" t="s">
        <v>318</v>
      </c>
    </row>
    <row r="239" spans="1:21" ht="8.85" customHeight="1" x14ac:dyDescent="0.3">
      <c r="C239" s="76"/>
      <c r="E239" s="76"/>
    </row>
    <row r="240" spans="1:21" ht="8.85" customHeight="1" x14ac:dyDescent="0.3">
      <c r="B240" s="64" t="s">
        <v>297</v>
      </c>
    </row>
    <row r="241" spans="1:21" ht="8.85" customHeight="1" x14ac:dyDescent="0.3">
      <c r="A241" s="64">
        <v>1</v>
      </c>
      <c r="B241" s="76"/>
      <c r="C241" s="64" t="s">
        <v>224</v>
      </c>
      <c r="D241" s="79"/>
      <c r="E241" s="82">
        <v>0</v>
      </c>
      <c r="F241" s="79"/>
      <c r="G241" s="82">
        <v>308085</v>
      </c>
      <c r="H241" s="79"/>
      <c r="I241" s="82">
        <v>0</v>
      </c>
      <c r="J241" s="79"/>
      <c r="K241" s="82">
        <v>5393755</v>
      </c>
      <c r="L241" s="79"/>
      <c r="M241" s="82">
        <v>0</v>
      </c>
      <c r="N241" s="79"/>
      <c r="O241" s="82">
        <v>0</v>
      </c>
      <c r="P241" s="79"/>
      <c r="Q241" s="82">
        <v>8000</v>
      </c>
      <c r="R241" s="79"/>
      <c r="S241" s="82">
        <v>59.41</v>
      </c>
      <c r="T241" s="79"/>
      <c r="U241" s="82">
        <v>0</v>
      </c>
    </row>
    <row r="242" spans="1:21" ht="8.85" customHeight="1" x14ac:dyDescent="0.3">
      <c r="A242" s="64">
        <v>2</v>
      </c>
      <c r="B242" s="76"/>
      <c r="C242" s="64" t="s">
        <v>225</v>
      </c>
      <c r="D242" s="79"/>
      <c r="E242" s="88">
        <v>0</v>
      </c>
      <c r="F242" s="79"/>
      <c r="G242" s="88">
        <v>475970</v>
      </c>
      <c r="H242" s="79"/>
      <c r="I242" s="88">
        <v>0</v>
      </c>
      <c r="J242" s="79"/>
      <c r="K242" s="88">
        <v>1966880</v>
      </c>
      <c r="L242" s="79"/>
      <c r="M242" s="88">
        <v>0</v>
      </c>
      <c r="N242" s="79"/>
      <c r="O242" s="88">
        <v>0</v>
      </c>
      <c r="P242" s="79"/>
      <c r="Q242" s="88">
        <v>10423</v>
      </c>
      <c r="R242" s="79"/>
      <c r="S242" s="88">
        <v>0</v>
      </c>
      <c r="T242" s="79"/>
      <c r="U242" s="88">
        <v>0</v>
      </c>
    </row>
    <row r="243" spans="1:21" ht="8.85" customHeight="1" x14ac:dyDescent="0.3">
      <c r="A243" s="64">
        <v>3</v>
      </c>
      <c r="B243" s="76"/>
      <c r="C243" s="64" t="s">
        <v>140</v>
      </c>
      <c r="D243" s="79"/>
      <c r="E243" s="88">
        <v>0</v>
      </c>
      <c r="F243" s="79"/>
      <c r="G243" s="88">
        <v>437704</v>
      </c>
      <c r="H243" s="79"/>
      <c r="I243" s="88">
        <v>0</v>
      </c>
      <c r="J243" s="79"/>
      <c r="K243" s="88">
        <v>1739786</v>
      </c>
      <c r="L243" s="79"/>
      <c r="M243" s="88">
        <v>0</v>
      </c>
      <c r="N243" s="79"/>
      <c r="O243" s="88">
        <v>0</v>
      </c>
      <c r="P243" s="79"/>
      <c r="Q243" s="88">
        <v>0</v>
      </c>
      <c r="R243" s="79"/>
      <c r="S243" s="88">
        <v>31.38</v>
      </c>
      <c r="T243" s="79"/>
      <c r="U243" s="88">
        <v>0</v>
      </c>
    </row>
    <row r="244" spans="1:21" ht="8.85" customHeight="1" x14ac:dyDescent="0.3">
      <c r="A244" s="64">
        <v>4</v>
      </c>
      <c r="B244" s="76"/>
      <c r="C244" s="64" t="s">
        <v>226</v>
      </c>
      <c r="D244" s="79"/>
      <c r="E244" s="88">
        <v>0</v>
      </c>
      <c r="F244" s="79"/>
      <c r="G244" s="88">
        <v>292050</v>
      </c>
      <c r="H244" s="79"/>
      <c r="I244" s="88">
        <v>0</v>
      </c>
      <c r="J244" s="79"/>
      <c r="K244" s="88">
        <v>712191</v>
      </c>
      <c r="L244" s="79"/>
      <c r="M244" s="88">
        <v>0</v>
      </c>
      <c r="N244" s="79"/>
      <c r="O244" s="88">
        <v>0</v>
      </c>
      <c r="P244" s="79"/>
      <c r="Q244" s="88">
        <v>3667</v>
      </c>
      <c r="R244" s="79"/>
      <c r="S244" s="88">
        <v>4291.1399999999994</v>
      </c>
      <c r="T244" s="79"/>
      <c r="U244" s="88">
        <v>0</v>
      </c>
    </row>
    <row r="245" spans="1:21" ht="8.85" customHeight="1" x14ac:dyDescent="0.3">
      <c r="A245" s="64">
        <v>5</v>
      </c>
      <c r="B245" s="76"/>
      <c r="C245" s="64" t="s">
        <v>227</v>
      </c>
      <c r="D245" s="79"/>
      <c r="E245" s="88">
        <v>0</v>
      </c>
      <c r="F245" s="79"/>
      <c r="G245" s="88">
        <v>492374</v>
      </c>
      <c r="H245" s="79"/>
      <c r="I245" s="88">
        <v>0</v>
      </c>
      <c r="J245" s="79"/>
      <c r="K245" s="88">
        <v>945197</v>
      </c>
      <c r="L245" s="79"/>
      <c r="M245" s="88">
        <v>43400</v>
      </c>
      <c r="N245" s="79"/>
      <c r="O245" s="88">
        <v>0</v>
      </c>
      <c r="P245" s="79"/>
      <c r="Q245" s="88">
        <v>1091754</v>
      </c>
      <c r="R245" s="79"/>
      <c r="S245" s="88">
        <v>0</v>
      </c>
      <c r="T245" s="79"/>
      <c r="U245" s="88">
        <v>0</v>
      </c>
    </row>
    <row r="246" spans="1:21" ht="8.85" customHeight="1" x14ac:dyDescent="0.3">
      <c r="A246" s="91"/>
      <c r="D246" s="79"/>
      <c r="E246" s="79"/>
      <c r="F246" s="79"/>
      <c r="G246" s="79"/>
      <c r="H246" s="79"/>
      <c r="I246" s="79"/>
      <c r="J246" s="79"/>
      <c r="K246" s="79"/>
      <c r="L246" s="79"/>
      <c r="M246" s="79"/>
      <c r="N246" s="79"/>
      <c r="O246" s="79"/>
      <c r="P246" s="79"/>
      <c r="Q246" s="79"/>
      <c r="R246" s="79"/>
      <c r="S246" s="79"/>
      <c r="T246" s="79"/>
      <c r="U246" s="79"/>
    </row>
    <row r="247" spans="1:21" ht="8.85" customHeight="1" x14ac:dyDescent="0.3">
      <c r="A247" s="64">
        <v>6</v>
      </c>
      <c r="B247" s="76"/>
      <c r="C247" s="64" t="s">
        <v>228</v>
      </c>
      <c r="D247" s="79"/>
      <c r="E247" s="88">
        <v>0</v>
      </c>
      <c r="F247" s="79"/>
      <c r="G247" s="88">
        <v>2095603</v>
      </c>
      <c r="H247" s="79"/>
      <c r="I247" s="88">
        <v>0</v>
      </c>
      <c r="J247" s="79"/>
      <c r="K247" s="88">
        <v>3614417</v>
      </c>
      <c r="L247" s="79"/>
      <c r="M247" s="88">
        <v>0</v>
      </c>
      <c r="N247" s="79"/>
      <c r="O247" s="88">
        <v>0</v>
      </c>
      <c r="P247" s="79"/>
      <c r="Q247" s="88">
        <v>690770</v>
      </c>
      <c r="R247" s="79"/>
      <c r="S247" s="88">
        <v>2687.4</v>
      </c>
      <c r="T247" s="79"/>
      <c r="U247" s="88">
        <v>0</v>
      </c>
    </row>
    <row r="248" spans="1:21" ht="8.85" customHeight="1" x14ac:dyDescent="0.3">
      <c r="A248" s="64">
        <v>7</v>
      </c>
      <c r="B248" s="76"/>
      <c r="C248" s="64" t="s">
        <v>229</v>
      </c>
      <c r="D248" s="79"/>
      <c r="E248" s="88">
        <v>0</v>
      </c>
      <c r="F248" s="79"/>
      <c r="G248" s="88">
        <v>71468</v>
      </c>
      <c r="H248" s="79"/>
      <c r="I248" s="88">
        <v>0</v>
      </c>
      <c r="J248" s="79"/>
      <c r="K248" s="88">
        <v>1337130</v>
      </c>
      <c r="L248" s="79"/>
      <c r="M248" s="88">
        <v>0</v>
      </c>
      <c r="N248" s="79"/>
      <c r="O248" s="88">
        <v>0</v>
      </c>
      <c r="P248" s="79"/>
      <c r="Q248" s="88">
        <v>502917</v>
      </c>
      <c r="R248" s="79"/>
      <c r="S248" s="88">
        <v>0</v>
      </c>
      <c r="T248" s="79"/>
      <c r="U248" s="88">
        <v>0</v>
      </c>
    </row>
    <row r="249" spans="1:21" ht="8.85" customHeight="1" x14ac:dyDescent="0.3">
      <c r="A249" s="64">
        <v>8</v>
      </c>
      <c r="B249" s="76"/>
      <c r="C249" s="64" t="s">
        <v>230</v>
      </c>
      <c r="D249" s="79"/>
      <c r="E249" s="88">
        <v>0</v>
      </c>
      <c r="F249" s="79"/>
      <c r="G249" s="88">
        <v>152880</v>
      </c>
      <c r="H249" s="79"/>
      <c r="I249" s="88">
        <v>0</v>
      </c>
      <c r="J249" s="79"/>
      <c r="K249" s="88">
        <v>1325272</v>
      </c>
      <c r="L249" s="79"/>
      <c r="M249" s="88">
        <v>0</v>
      </c>
      <c r="N249" s="79"/>
      <c r="O249" s="88">
        <v>0</v>
      </c>
      <c r="P249" s="79"/>
      <c r="Q249" s="88">
        <v>5647</v>
      </c>
      <c r="R249" s="79"/>
      <c r="S249" s="88">
        <v>0</v>
      </c>
      <c r="T249" s="79"/>
      <c r="U249" s="88">
        <v>0</v>
      </c>
    </row>
    <row r="250" spans="1:21" ht="8.85" customHeight="1" x14ac:dyDescent="0.3">
      <c r="A250" s="64">
        <v>9</v>
      </c>
      <c r="B250" s="76"/>
      <c r="C250" s="64" t="s">
        <v>231</v>
      </c>
      <c r="D250" s="79"/>
      <c r="E250" s="88">
        <v>0</v>
      </c>
      <c r="F250" s="79"/>
      <c r="G250" s="88">
        <v>181132</v>
      </c>
      <c r="H250" s="79"/>
      <c r="I250" s="88">
        <v>0</v>
      </c>
      <c r="J250" s="79"/>
      <c r="K250" s="88">
        <v>1162165</v>
      </c>
      <c r="L250" s="79"/>
      <c r="M250" s="88">
        <v>0</v>
      </c>
      <c r="N250" s="79"/>
      <c r="O250" s="88">
        <v>0</v>
      </c>
      <c r="P250" s="79"/>
      <c r="Q250" s="88">
        <v>47213</v>
      </c>
      <c r="R250" s="79"/>
      <c r="S250" s="88">
        <v>0</v>
      </c>
      <c r="T250" s="79"/>
      <c r="U250" s="88">
        <v>0</v>
      </c>
    </row>
    <row r="251" spans="1:21" ht="8.85" customHeight="1" x14ac:dyDescent="0.3">
      <c r="A251" s="64">
        <v>10</v>
      </c>
      <c r="B251" s="76"/>
      <c r="C251" s="64" t="s">
        <v>232</v>
      </c>
      <c r="D251" s="79"/>
      <c r="E251" s="88">
        <v>0</v>
      </c>
      <c r="F251" s="79"/>
      <c r="G251" s="88">
        <v>76616</v>
      </c>
      <c r="H251" s="79"/>
      <c r="I251" s="88">
        <v>0</v>
      </c>
      <c r="J251" s="79"/>
      <c r="K251" s="88">
        <v>546616</v>
      </c>
      <c r="L251" s="79"/>
      <c r="M251" s="88">
        <v>0</v>
      </c>
      <c r="N251" s="79"/>
      <c r="O251" s="88">
        <v>0</v>
      </c>
      <c r="P251" s="79"/>
      <c r="Q251" s="88">
        <v>70052</v>
      </c>
      <c r="R251" s="79"/>
      <c r="S251" s="88">
        <v>2958.11</v>
      </c>
      <c r="T251" s="79"/>
      <c r="U251" s="88">
        <v>0</v>
      </c>
    </row>
    <row r="252" spans="1:21" ht="8.85" customHeight="1" x14ac:dyDescent="0.3">
      <c r="A252" s="91"/>
      <c r="D252" s="79"/>
      <c r="E252" s="79"/>
      <c r="F252" s="79"/>
      <c r="G252" s="79"/>
      <c r="H252" s="79"/>
      <c r="I252" s="79"/>
      <c r="J252" s="79"/>
      <c r="K252" s="79"/>
      <c r="L252" s="79"/>
      <c r="M252" s="79"/>
      <c r="N252" s="79"/>
      <c r="O252" s="79"/>
      <c r="P252" s="79"/>
      <c r="Q252" s="79"/>
      <c r="R252" s="79"/>
      <c r="S252" s="79"/>
      <c r="T252" s="79"/>
      <c r="U252" s="79"/>
    </row>
    <row r="253" spans="1:21" ht="8.85" customHeight="1" x14ac:dyDescent="0.3">
      <c r="A253" s="64">
        <v>11</v>
      </c>
      <c r="B253" s="76"/>
      <c r="C253" s="64" t="s">
        <v>233</v>
      </c>
      <c r="D253" s="79"/>
      <c r="E253" s="88">
        <v>0</v>
      </c>
      <c r="F253" s="79"/>
      <c r="G253" s="88">
        <v>1206874</v>
      </c>
      <c r="H253" s="79"/>
      <c r="I253" s="88">
        <v>0</v>
      </c>
      <c r="J253" s="79"/>
      <c r="K253" s="88">
        <v>4956403</v>
      </c>
      <c r="L253" s="79"/>
      <c r="M253" s="88">
        <v>0</v>
      </c>
      <c r="N253" s="79"/>
      <c r="O253" s="88">
        <v>0</v>
      </c>
      <c r="P253" s="79"/>
      <c r="Q253" s="88">
        <v>112549</v>
      </c>
      <c r="R253" s="79"/>
      <c r="S253" s="88">
        <v>108906.67</v>
      </c>
      <c r="T253" s="79"/>
      <c r="U253" s="88">
        <v>0</v>
      </c>
    </row>
    <row r="254" spans="1:21" ht="8.85" customHeight="1" x14ac:dyDescent="0.3">
      <c r="A254" s="64">
        <v>12</v>
      </c>
      <c r="B254" s="76"/>
      <c r="C254" s="64" t="s">
        <v>234</v>
      </c>
      <c r="D254" s="79"/>
      <c r="E254" s="88">
        <v>0</v>
      </c>
      <c r="F254" s="79"/>
      <c r="G254" s="88">
        <v>396689</v>
      </c>
      <c r="H254" s="79"/>
      <c r="I254" s="88">
        <v>0</v>
      </c>
      <c r="J254" s="79"/>
      <c r="K254" s="88">
        <v>889645</v>
      </c>
      <c r="L254" s="79"/>
      <c r="M254" s="88">
        <v>0</v>
      </c>
      <c r="N254" s="79"/>
      <c r="O254" s="88">
        <v>0</v>
      </c>
      <c r="P254" s="79"/>
      <c r="Q254" s="88">
        <v>422939</v>
      </c>
      <c r="R254" s="79"/>
      <c r="S254" s="88">
        <v>0</v>
      </c>
      <c r="T254" s="79"/>
      <c r="U254" s="88">
        <v>0</v>
      </c>
    </row>
    <row r="255" spans="1:21" ht="8.85" customHeight="1" x14ac:dyDescent="0.3">
      <c r="A255" s="64">
        <v>13</v>
      </c>
      <c r="B255" s="76"/>
      <c r="C255" s="64" t="s">
        <v>235</v>
      </c>
      <c r="D255" s="79"/>
      <c r="E255" s="88">
        <v>0</v>
      </c>
      <c r="F255" s="79"/>
      <c r="G255" s="88">
        <v>412577</v>
      </c>
      <c r="H255" s="79"/>
      <c r="I255" s="88">
        <v>0</v>
      </c>
      <c r="J255" s="79"/>
      <c r="K255" s="88">
        <v>5428246</v>
      </c>
      <c r="L255" s="79"/>
      <c r="M255" s="88">
        <v>0</v>
      </c>
      <c r="N255" s="79"/>
      <c r="O255" s="88">
        <v>0</v>
      </c>
      <c r="P255" s="79"/>
      <c r="Q255" s="88">
        <v>888878</v>
      </c>
      <c r="R255" s="79"/>
      <c r="S255" s="88">
        <v>0</v>
      </c>
      <c r="T255" s="79"/>
      <c r="U255" s="88">
        <v>0</v>
      </c>
    </row>
    <row r="256" spans="1:21" ht="8.85" customHeight="1" x14ac:dyDescent="0.3">
      <c r="A256" s="64">
        <v>14</v>
      </c>
      <c r="B256" s="76"/>
      <c r="C256" s="64" t="s">
        <v>154</v>
      </c>
      <c r="D256" s="79"/>
      <c r="E256" s="88">
        <v>0</v>
      </c>
      <c r="F256" s="79"/>
      <c r="G256" s="88">
        <v>638514</v>
      </c>
      <c r="H256" s="79"/>
      <c r="I256" s="88">
        <v>0</v>
      </c>
      <c r="J256" s="79"/>
      <c r="K256" s="88">
        <v>2321449</v>
      </c>
      <c r="L256" s="79"/>
      <c r="M256" s="88">
        <v>0</v>
      </c>
      <c r="N256" s="79"/>
      <c r="O256" s="88">
        <v>0</v>
      </c>
      <c r="P256" s="79"/>
      <c r="Q256" s="88">
        <v>71542</v>
      </c>
      <c r="R256" s="79"/>
      <c r="S256" s="88">
        <v>4180.1099999999997</v>
      </c>
      <c r="T256" s="79"/>
      <c r="U256" s="88">
        <v>0</v>
      </c>
    </row>
    <row r="257" spans="1:21" ht="8.85" customHeight="1" x14ac:dyDescent="0.3">
      <c r="A257" s="64">
        <v>15</v>
      </c>
      <c r="B257" s="76"/>
      <c r="C257" s="64" t="s">
        <v>236</v>
      </c>
      <c r="D257" s="79"/>
      <c r="E257" s="88">
        <v>0</v>
      </c>
      <c r="F257" s="79"/>
      <c r="G257" s="88">
        <v>241373</v>
      </c>
      <c r="H257" s="79"/>
      <c r="I257" s="88">
        <v>0</v>
      </c>
      <c r="J257" s="79"/>
      <c r="K257" s="88">
        <v>462366</v>
      </c>
      <c r="L257" s="79"/>
      <c r="M257" s="88">
        <v>0</v>
      </c>
      <c r="N257" s="79"/>
      <c r="O257" s="88">
        <v>0</v>
      </c>
      <c r="P257" s="79"/>
      <c r="Q257" s="88">
        <v>4491</v>
      </c>
      <c r="R257" s="79"/>
      <c r="S257" s="88">
        <v>1452.44</v>
      </c>
      <c r="T257" s="79"/>
      <c r="U257" s="88">
        <v>0</v>
      </c>
    </row>
    <row r="258" spans="1:21" ht="8.85" customHeight="1" x14ac:dyDescent="0.3">
      <c r="A258" s="91"/>
      <c r="D258" s="79"/>
      <c r="E258" s="79"/>
      <c r="F258" s="79"/>
      <c r="G258" s="79"/>
      <c r="H258" s="79"/>
      <c r="I258" s="79"/>
      <c r="J258" s="79"/>
      <c r="K258" s="79"/>
      <c r="L258" s="79"/>
      <c r="M258" s="79"/>
      <c r="N258" s="79"/>
      <c r="O258" s="79"/>
      <c r="P258" s="79"/>
      <c r="Q258" s="79"/>
      <c r="R258" s="79"/>
      <c r="S258" s="79"/>
      <c r="T258" s="79"/>
      <c r="U258" s="79"/>
    </row>
    <row r="259" spans="1:21" ht="8.85" customHeight="1" x14ac:dyDescent="0.3">
      <c r="A259" s="64">
        <v>16</v>
      </c>
      <c r="B259" s="76"/>
      <c r="C259" s="64" t="s">
        <v>237</v>
      </c>
      <c r="D259" s="79"/>
      <c r="E259" s="88">
        <v>0</v>
      </c>
      <c r="F259" s="79"/>
      <c r="G259" s="88">
        <v>525010</v>
      </c>
      <c r="H259" s="79"/>
      <c r="I259" s="88">
        <v>0</v>
      </c>
      <c r="J259" s="79"/>
      <c r="K259" s="88">
        <v>2172408</v>
      </c>
      <c r="L259" s="79"/>
      <c r="M259" s="88">
        <v>0</v>
      </c>
      <c r="N259" s="79"/>
      <c r="O259" s="88">
        <v>0</v>
      </c>
      <c r="P259" s="79"/>
      <c r="Q259" s="88">
        <v>457649</v>
      </c>
      <c r="R259" s="79"/>
      <c r="S259" s="88">
        <v>0</v>
      </c>
      <c r="T259" s="79"/>
      <c r="U259" s="88">
        <v>0</v>
      </c>
    </row>
    <row r="260" spans="1:21" ht="8.85" customHeight="1" x14ac:dyDescent="0.3">
      <c r="A260" s="64">
        <v>17</v>
      </c>
      <c r="B260" s="76"/>
      <c r="C260" s="64" t="s">
        <v>238</v>
      </c>
      <c r="D260" s="79"/>
      <c r="E260" s="88">
        <v>0</v>
      </c>
      <c r="F260" s="79"/>
      <c r="G260" s="88">
        <v>959565</v>
      </c>
      <c r="H260" s="79"/>
      <c r="I260" s="88">
        <v>0</v>
      </c>
      <c r="J260" s="79"/>
      <c r="K260" s="88">
        <v>2899747</v>
      </c>
      <c r="L260" s="79"/>
      <c r="M260" s="88">
        <v>0</v>
      </c>
      <c r="N260" s="79"/>
      <c r="O260" s="88">
        <v>0</v>
      </c>
      <c r="P260" s="79"/>
      <c r="Q260" s="88">
        <v>0</v>
      </c>
      <c r="R260" s="79"/>
      <c r="S260" s="88">
        <v>863.16</v>
      </c>
      <c r="T260" s="79"/>
      <c r="U260" s="88">
        <v>0</v>
      </c>
    </row>
    <row r="261" spans="1:21" ht="8.85" customHeight="1" x14ac:dyDescent="0.3">
      <c r="A261" s="64">
        <v>18</v>
      </c>
      <c r="B261" s="76"/>
      <c r="C261" s="64" t="s">
        <v>239</v>
      </c>
      <c r="D261" s="79"/>
      <c r="E261" s="88">
        <v>0</v>
      </c>
      <c r="F261" s="79"/>
      <c r="G261" s="88">
        <v>2109863</v>
      </c>
      <c r="H261" s="79"/>
      <c r="I261" s="88">
        <v>0</v>
      </c>
      <c r="J261" s="79"/>
      <c r="K261" s="88">
        <v>2160107</v>
      </c>
      <c r="L261" s="79"/>
      <c r="M261" s="88">
        <v>0</v>
      </c>
      <c r="N261" s="79"/>
      <c r="O261" s="88">
        <v>0</v>
      </c>
      <c r="P261" s="79"/>
      <c r="Q261" s="88">
        <v>175942</v>
      </c>
      <c r="R261" s="79"/>
      <c r="S261" s="88">
        <v>0</v>
      </c>
      <c r="T261" s="79"/>
      <c r="U261" s="88">
        <v>0</v>
      </c>
    </row>
    <row r="262" spans="1:21" ht="8.85" customHeight="1" x14ac:dyDescent="0.3">
      <c r="A262" s="64">
        <v>19</v>
      </c>
      <c r="B262" s="76"/>
      <c r="C262" s="64" t="s">
        <v>240</v>
      </c>
      <c r="D262" s="79"/>
      <c r="E262" s="88">
        <v>0</v>
      </c>
      <c r="F262" s="79"/>
      <c r="G262" s="88">
        <v>3501141</v>
      </c>
      <c r="H262" s="79"/>
      <c r="I262" s="88">
        <v>0</v>
      </c>
      <c r="J262" s="79"/>
      <c r="K262" s="88">
        <v>5162617</v>
      </c>
      <c r="L262" s="79"/>
      <c r="M262" s="88">
        <v>0</v>
      </c>
      <c r="N262" s="79"/>
      <c r="O262" s="88">
        <v>0</v>
      </c>
      <c r="P262" s="79"/>
      <c r="Q262" s="88">
        <v>44745</v>
      </c>
      <c r="R262" s="79"/>
      <c r="S262" s="88">
        <v>0</v>
      </c>
      <c r="T262" s="79"/>
      <c r="U262" s="88">
        <v>0</v>
      </c>
    </row>
    <row r="263" spans="1:21" ht="8.85" customHeight="1" x14ac:dyDescent="0.3">
      <c r="A263" s="64">
        <v>20</v>
      </c>
      <c r="B263" s="76"/>
      <c r="C263" s="64" t="s">
        <v>241</v>
      </c>
      <c r="D263" s="79"/>
      <c r="E263" s="88">
        <v>0</v>
      </c>
      <c r="F263" s="79"/>
      <c r="G263" s="88">
        <v>145038</v>
      </c>
      <c r="H263" s="79"/>
      <c r="I263" s="88">
        <v>0</v>
      </c>
      <c r="J263" s="79"/>
      <c r="K263" s="88">
        <v>1314536</v>
      </c>
      <c r="L263" s="79"/>
      <c r="M263" s="88">
        <v>0</v>
      </c>
      <c r="N263" s="79"/>
      <c r="O263" s="88">
        <v>0</v>
      </c>
      <c r="P263" s="79"/>
      <c r="Q263" s="88">
        <v>5428</v>
      </c>
      <c r="R263" s="79"/>
      <c r="S263" s="88">
        <v>0</v>
      </c>
      <c r="T263" s="79"/>
      <c r="U263" s="88">
        <v>0</v>
      </c>
    </row>
    <row r="264" spans="1:21" ht="8.85" customHeight="1" x14ac:dyDescent="0.3">
      <c r="A264" s="91"/>
      <c r="D264" s="79"/>
      <c r="E264" s="79"/>
      <c r="F264" s="79"/>
      <c r="G264" s="79"/>
      <c r="H264" s="79"/>
      <c r="I264" s="79"/>
      <c r="J264" s="79"/>
      <c r="K264" s="79"/>
      <c r="L264" s="79"/>
      <c r="M264" s="79"/>
      <c r="N264" s="79"/>
      <c r="O264" s="79"/>
      <c r="P264" s="79"/>
      <c r="Q264" s="79"/>
      <c r="R264" s="79"/>
      <c r="S264" s="79"/>
      <c r="T264" s="79"/>
      <c r="U264" s="79"/>
    </row>
    <row r="265" spans="1:21" ht="8.85" customHeight="1" x14ac:dyDescent="0.3">
      <c r="A265" s="64">
        <v>21</v>
      </c>
      <c r="B265" s="76"/>
      <c r="C265" s="64" t="s">
        <v>242</v>
      </c>
      <c r="D265" s="79"/>
      <c r="E265" s="88">
        <v>0</v>
      </c>
      <c r="F265" s="79"/>
      <c r="G265" s="88">
        <v>184658</v>
      </c>
      <c r="H265" s="79"/>
      <c r="I265" s="88">
        <v>0</v>
      </c>
      <c r="J265" s="79"/>
      <c r="K265" s="88">
        <v>2217314</v>
      </c>
      <c r="L265" s="79"/>
      <c r="M265" s="88">
        <v>0</v>
      </c>
      <c r="N265" s="79"/>
      <c r="O265" s="88">
        <v>0</v>
      </c>
      <c r="P265" s="79"/>
      <c r="Q265" s="88">
        <v>14404</v>
      </c>
      <c r="R265" s="79"/>
      <c r="S265" s="88">
        <v>0</v>
      </c>
      <c r="T265" s="79"/>
      <c r="U265" s="88">
        <v>0</v>
      </c>
    </row>
    <row r="266" spans="1:21" ht="8.85" customHeight="1" x14ac:dyDescent="0.3">
      <c r="A266" s="64">
        <v>22</v>
      </c>
      <c r="B266" s="76"/>
      <c r="C266" s="64" t="s">
        <v>195</v>
      </c>
      <c r="D266" s="79"/>
      <c r="E266" s="88">
        <v>0</v>
      </c>
      <c r="F266" s="79"/>
      <c r="G266" s="88">
        <v>289990</v>
      </c>
      <c r="H266" s="79"/>
      <c r="I266" s="88">
        <v>0</v>
      </c>
      <c r="J266" s="79"/>
      <c r="K266" s="88">
        <v>1112126</v>
      </c>
      <c r="L266" s="79"/>
      <c r="M266" s="88">
        <v>0</v>
      </c>
      <c r="N266" s="79"/>
      <c r="O266" s="88">
        <v>0</v>
      </c>
      <c r="P266" s="79"/>
      <c r="Q266" s="88">
        <v>0</v>
      </c>
      <c r="R266" s="79"/>
      <c r="S266" s="88">
        <v>0</v>
      </c>
      <c r="T266" s="79"/>
      <c r="U266" s="88">
        <v>0</v>
      </c>
    </row>
    <row r="267" spans="1:21" ht="8.85" customHeight="1" x14ac:dyDescent="0.3">
      <c r="A267" s="64">
        <v>23</v>
      </c>
      <c r="B267" s="76"/>
      <c r="C267" s="64" t="s">
        <v>203</v>
      </c>
      <c r="D267" s="79"/>
      <c r="E267" s="88">
        <v>0</v>
      </c>
      <c r="F267" s="79"/>
      <c r="G267" s="88">
        <v>546528</v>
      </c>
      <c r="H267" s="79"/>
      <c r="I267" s="88">
        <v>0</v>
      </c>
      <c r="J267" s="79"/>
      <c r="K267" s="88">
        <v>2410720</v>
      </c>
      <c r="L267" s="79"/>
      <c r="M267" s="88">
        <v>0</v>
      </c>
      <c r="N267" s="79"/>
      <c r="O267" s="88">
        <v>0</v>
      </c>
      <c r="P267" s="79"/>
      <c r="Q267" s="88">
        <v>317253</v>
      </c>
      <c r="R267" s="79"/>
      <c r="S267" s="88">
        <v>0</v>
      </c>
      <c r="T267" s="79"/>
      <c r="U267" s="88">
        <v>0</v>
      </c>
    </row>
    <row r="268" spans="1:21" ht="8.85" customHeight="1" x14ac:dyDescent="0.3">
      <c r="A268" s="64">
        <v>24</v>
      </c>
      <c r="B268" s="76"/>
      <c r="C268" s="102" t="s">
        <v>243</v>
      </c>
      <c r="D268" s="79"/>
      <c r="E268" s="88">
        <v>0</v>
      </c>
      <c r="F268" s="79"/>
      <c r="G268" s="88">
        <v>338358</v>
      </c>
      <c r="H268" s="79"/>
      <c r="I268" s="88">
        <v>0</v>
      </c>
      <c r="J268" s="79"/>
      <c r="K268" s="88">
        <v>858913</v>
      </c>
      <c r="L268" s="79"/>
      <c r="M268" s="88">
        <v>0</v>
      </c>
      <c r="N268" s="79"/>
      <c r="O268" s="88">
        <v>0</v>
      </c>
      <c r="P268" s="79"/>
      <c r="Q268" s="88">
        <v>32640</v>
      </c>
      <c r="R268" s="79"/>
      <c r="S268" s="88">
        <v>0</v>
      </c>
      <c r="T268" s="79"/>
      <c r="U268" s="88">
        <v>0</v>
      </c>
    </row>
    <row r="269" spans="1:21" ht="8.85" customHeight="1" x14ac:dyDescent="0.3">
      <c r="A269" s="64">
        <v>25</v>
      </c>
      <c r="B269" s="76"/>
      <c r="C269" s="64" t="s">
        <v>244</v>
      </c>
      <c r="D269" s="79"/>
      <c r="E269" s="88">
        <v>0</v>
      </c>
      <c r="F269" s="79"/>
      <c r="G269" s="88">
        <v>15515</v>
      </c>
      <c r="H269" s="79"/>
      <c r="I269" s="88">
        <v>0</v>
      </c>
      <c r="J269" s="79"/>
      <c r="K269" s="88">
        <v>1003937</v>
      </c>
      <c r="L269" s="79"/>
      <c r="M269" s="88">
        <v>0</v>
      </c>
      <c r="N269" s="79"/>
      <c r="O269" s="88">
        <v>0</v>
      </c>
      <c r="P269" s="79"/>
      <c r="Q269" s="88">
        <v>44161</v>
      </c>
      <c r="R269" s="79"/>
      <c r="S269" s="88">
        <v>1247.76</v>
      </c>
      <c r="T269" s="79"/>
      <c r="U269" s="88">
        <v>0</v>
      </c>
    </row>
    <row r="270" spans="1:21" ht="8.85" customHeight="1" x14ac:dyDescent="0.3">
      <c r="A270" s="91"/>
      <c r="D270" s="79"/>
      <c r="E270" s="79"/>
      <c r="F270" s="79"/>
      <c r="G270" s="79"/>
      <c r="H270" s="79"/>
      <c r="I270" s="79"/>
      <c r="J270" s="79"/>
      <c r="K270" s="79"/>
      <c r="L270" s="79"/>
      <c r="M270" s="79"/>
      <c r="N270" s="79"/>
      <c r="O270" s="79"/>
      <c r="P270" s="79"/>
      <c r="Q270" s="79"/>
      <c r="R270" s="79"/>
      <c r="S270" s="79"/>
      <c r="T270" s="79"/>
      <c r="U270" s="79"/>
    </row>
    <row r="271" spans="1:21" ht="8.85" customHeight="1" x14ac:dyDescent="0.3">
      <c r="A271" s="64">
        <v>26</v>
      </c>
      <c r="B271" s="76"/>
      <c r="C271" s="64" t="s">
        <v>245</v>
      </c>
      <c r="D271" s="79"/>
      <c r="E271" s="88">
        <v>0</v>
      </c>
      <c r="F271" s="79"/>
      <c r="G271" s="88">
        <v>262570</v>
      </c>
      <c r="H271" s="79"/>
      <c r="I271" s="88">
        <v>0</v>
      </c>
      <c r="J271" s="79"/>
      <c r="K271" s="88">
        <v>1624067</v>
      </c>
      <c r="L271" s="79"/>
      <c r="M271" s="88">
        <v>0</v>
      </c>
      <c r="N271" s="79"/>
      <c r="O271" s="88">
        <v>0</v>
      </c>
      <c r="P271" s="79"/>
      <c r="Q271" s="88">
        <v>11637</v>
      </c>
      <c r="R271" s="79"/>
      <c r="S271" s="88">
        <v>0</v>
      </c>
      <c r="T271" s="79"/>
      <c r="U271" s="88">
        <v>0</v>
      </c>
    </row>
    <row r="272" spans="1:21" ht="8.85" customHeight="1" x14ac:dyDescent="0.3">
      <c r="A272" s="64">
        <v>27</v>
      </c>
      <c r="B272" s="76"/>
      <c r="C272" s="64" t="s">
        <v>246</v>
      </c>
      <c r="D272" s="79"/>
      <c r="E272" s="88">
        <v>0</v>
      </c>
      <c r="F272" s="79"/>
      <c r="G272" s="88">
        <v>448490</v>
      </c>
      <c r="H272" s="79"/>
      <c r="I272" s="88">
        <v>0</v>
      </c>
      <c r="J272" s="79"/>
      <c r="K272" s="88">
        <v>1482525</v>
      </c>
      <c r="L272" s="79"/>
      <c r="M272" s="88">
        <v>0</v>
      </c>
      <c r="N272" s="79"/>
      <c r="O272" s="88">
        <v>0</v>
      </c>
      <c r="P272" s="79"/>
      <c r="Q272" s="88">
        <v>148777</v>
      </c>
      <c r="R272" s="79"/>
      <c r="S272" s="88">
        <v>-1467.92</v>
      </c>
      <c r="T272" s="79"/>
      <c r="U272" s="88">
        <v>0</v>
      </c>
    </row>
    <row r="273" spans="1:21" ht="8.85" customHeight="1" x14ac:dyDescent="0.3">
      <c r="A273" s="64">
        <v>28</v>
      </c>
      <c r="B273" s="76"/>
      <c r="C273" s="64" t="s">
        <v>247</v>
      </c>
      <c r="D273" s="79"/>
      <c r="E273" s="88">
        <v>0</v>
      </c>
      <c r="F273" s="79"/>
      <c r="G273" s="88">
        <v>854485</v>
      </c>
      <c r="H273" s="79"/>
      <c r="I273" s="88">
        <v>0</v>
      </c>
      <c r="J273" s="79"/>
      <c r="K273" s="88">
        <v>3066390</v>
      </c>
      <c r="L273" s="79"/>
      <c r="M273" s="88">
        <v>0</v>
      </c>
      <c r="N273" s="79"/>
      <c r="O273" s="88">
        <v>0</v>
      </c>
      <c r="P273" s="79"/>
      <c r="Q273" s="88">
        <v>17034</v>
      </c>
      <c r="R273" s="79"/>
      <c r="S273" s="88">
        <v>0</v>
      </c>
      <c r="T273" s="79"/>
      <c r="U273" s="88">
        <v>0</v>
      </c>
    </row>
    <row r="274" spans="1:21" ht="8.85" customHeight="1" x14ac:dyDescent="0.3">
      <c r="A274" s="64">
        <v>29</v>
      </c>
      <c r="B274" s="76"/>
      <c r="C274" s="64" t="s">
        <v>248</v>
      </c>
      <c r="D274" s="79"/>
      <c r="E274" s="88">
        <v>0</v>
      </c>
      <c r="F274" s="79"/>
      <c r="G274" s="88">
        <v>334618</v>
      </c>
      <c r="H274" s="79"/>
      <c r="I274" s="88">
        <v>0</v>
      </c>
      <c r="J274" s="79"/>
      <c r="K274" s="88">
        <v>1672852</v>
      </c>
      <c r="L274" s="79"/>
      <c r="M274" s="88">
        <v>0</v>
      </c>
      <c r="N274" s="79"/>
      <c r="O274" s="88">
        <v>0</v>
      </c>
      <c r="P274" s="79"/>
      <c r="Q274" s="88">
        <v>151770</v>
      </c>
      <c r="R274" s="79"/>
      <c r="S274" s="88">
        <v>247.56</v>
      </c>
      <c r="T274" s="79"/>
      <c r="U274" s="88">
        <v>0</v>
      </c>
    </row>
    <row r="275" spans="1:21" ht="8.85" customHeight="1" x14ac:dyDescent="0.3">
      <c r="A275" s="64">
        <v>30</v>
      </c>
      <c r="B275" s="76"/>
      <c r="C275" s="64" t="s">
        <v>249</v>
      </c>
      <c r="D275" s="79"/>
      <c r="E275" s="88">
        <v>0</v>
      </c>
      <c r="F275" s="79"/>
      <c r="G275" s="88">
        <v>217271</v>
      </c>
      <c r="H275" s="79"/>
      <c r="I275" s="88">
        <v>0</v>
      </c>
      <c r="J275" s="79"/>
      <c r="K275" s="88">
        <v>430526</v>
      </c>
      <c r="L275" s="79"/>
      <c r="M275" s="88">
        <v>0</v>
      </c>
      <c r="N275" s="79"/>
      <c r="O275" s="88">
        <v>0</v>
      </c>
      <c r="P275" s="79"/>
      <c r="Q275" s="88">
        <v>85208</v>
      </c>
      <c r="R275" s="79"/>
      <c r="S275" s="88">
        <v>0</v>
      </c>
      <c r="T275" s="79"/>
      <c r="U275" s="88">
        <v>0</v>
      </c>
    </row>
    <row r="276" spans="1:21" ht="8.85" customHeight="1" x14ac:dyDescent="0.3">
      <c r="A276" s="91"/>
      <c r="D276" s="79"/>
      <c r="E276" s="79"/>
      <c r="F276" s="79"/>
      <c r="G276" s="79"/>
      <c r="H276" s="79"/>
      <c r="I276" s="79"/>
      <c r="J276" s="79"/>
      <c r="K276" s="79"/>
      <c r="L276" s="79"/>
      <c r="M276" s="79"/>
      <c r="N276" s="79"/>
      <c r="O276" s="79"/>
      <c r="P276" s="79"/>
      <c r="Q276" s="79"/>
      <c r="R276" s="79"/>
      <c r="S276" s="79"/>
      <c r="T276" s="79"/>
      <c r="U276" s="79"/>
    </row>
    <row r="277" spans="1:21" ht="8.85" customHeight="1" x14ac:dyDescent="0.3">
      <c r="A277" s="64">
        <v>31</v>
      </c>
      <c r="B277" s="76"/>
      <c r="C277" s="64" t="s">
        <v>216</v>
      </c>
      <c r="D277" s="79"/>
      <c r="E277" s="88">
        <v>0</v>
      </c>
      <c r="F277" s="79"/>
      <c r="G277" s="88">
        <v>84362</v>
      </c>
      <c r="H277" s="79"/>
      <c r="I277" s="88">
        <v>0</v>
      </c>
      <c r="J277" s="79"/>
      <c r="K277" s="88">
        <v>1233048</v>
      </c>
      <c r="L277" s="79"/>
      <c r="M277" s="88">
        <v>0</v>
      </c>
      <c r="N277" s="79"/>
      <c r="O277" s="88">
        <v>0</v>
      </c>
      <c r="P277" s="79"/>
      <c r="Q277" s="88">
        <v>6814</v>
      </c>
      <c r="R277" s="79"/>
      <c r="S277" s="88">
        <v>0</v>
      </c>
      <c r="T277" s="79"/>
      <c r="U277" s="88">
        <v>0</v>
      </c>
    </row>
    <row r="278" spans="1:21" ht="8.85" customHeight="1" x14ac:dyDescent="0.3">
      <c r="A278" s="64">
        <v>32</v>
      </c>
      <c r="B278" s="76"/>
      <c r="C278" s="64" t="s">
        <v>250</v>
      </c>
      <c r="D278" s="79"/>
      <c r="E278" s="88">
        <v>0</v>
      </c>
      <c r="F278" s="79"/>
      <c r="G278" s="88">
        <v>905984</v>
      </c>
      <c r="H278" s="79"/>
      <c r="I278" s="88">
        <v>0</v>
      </c>
      <c r="J278" s="79"/>
      <c r="K278" s="88">
        <v>2693565</v>
      </c>
      <c r="L278" s="79"/>
      <c r="M278" s="88">
        <v>0</v>
      </c>
      <c r="N278" s="79"/>
      <c r="O278" s="88">
        <v>0</v>
      </c>
      <c r="P278" s="79"/>
      <c r="Q278" s="88">
        <v>238636</v>
      </c>
      <c r="R278" s="79"/>
      <c r="S278" s="88">
        <v>0</v>
      </c>
      <c r="T278" s="79"/>
      <c r="U278" s="88">
        <v>0</v>
      </c>
    </row>
    <row r="279" spans="1:21" ht="8.85" customHeight="1" x14ac:dyDescent="0.3">
      <c r="A279" s="64">
        <v>33</v>
      </c>
      <c r="B279" s="76"/>
      <c r="C279" s="64" t="s">
        <v>251</v>
      </c>
      <c r="D279" s="79"/>
      <c r="E279" s="88">
        <v>0</v>
      </c>
      <c r="F279" s="79"/>
      <c r="G279" s="88">
        <v>503944</v>
      </c>
      <c r="H279" s="79"/>
      <c r="I279" s="88">
        <v>0</v>
      </c>
      <c r="J279" s="79"/>
      <c r="K279" s="88">
        <v>1576000</v>
      </c>
      <c r="L279" s="79"/>
      <c r="M279" s="88">
        <v>0</v>
      </c>
      <c r="N279" s="79"/>
      <c r="O279" s="88">
        <v>0</v>
      </c>
      <c r="P279" s="79"/>
      <c r="Q279" s="88">
        <v>18639</v>
      </c>
      <c r="R279" s="79"/>
      <c r="S279" s="88">
        <v>0</v>
      </c>
      <c r="T279" s="79"/>
      <c r="U279" s="88">
        <v>0</v>
      </c>
    </row>
    <row r="280" spans="1:21" ht="8.85" customHeight="1" x14ac:dyDescent="0.3">
      <c r="A280" s="64">
        <v>34</v>
      </c>
      <c r="B280" s="76"/>
      <c r="C280" s="64" t="s">
        <v>252</v>
      </c>
      <c r="D280" s="79"/>
      <c r="E280" s="88">
        <v>0</v>
      </c>
      <c r="F280" s="79"/>
      <c r="G280" s="88">
        <v>1301520</v>
      </c>
      <c r="H280" s="79"/>
      <c r="I280" s="88">
        <v>0</v>
      </c>
      <c r="J280" s="79"/>
      <c r="K280" s="88">
        <v>1941755</v>
      </c>
      <c r="L280" s="79"/>
      <c r="M280" s="88">
        <v>0</v>
      </c>
      <c r="N280" s="79"/>
      <c r="O280" s="88">
        <v>0</v>
      </c>
      <c r="P280" s="79"/>
      <c r="Q280" s="88">
        <v>266730</v>
      </c>
      <c r="R280" s="79"/>
      <c r="S280" s="88">
        <v>0</v>
      </c>
      <c r="T280" s="79"/>
      <c r="U280" s="88">
        <v>0</v>
      </c>
    </row>
    <row r="281" spans="1:21" ht="8.85" customHeight="1" x14ac:dyDescent="0.3">
      <c r="A281" s="64">
        <v>35</v>
      </c>
      <c r="B281" s="76"/>
      <c r="C281" s="64" t="s">
        <v>253</v>
      </c>
      <c r="D281" s="79"/>
      <c r="E281" s="88">
        <v>0</v>
      </c>
      <c r="F281" s="79"/>
      <c r="G281" s="88">
        <v>447213</v>
      </c>
      <c r="H281" s="79"/>
      <c r="I281" s="88">
        <v>0</v>
      </c>
      <c r="J281" s="79"/>
      <c r="K281" s="88">
        <v>5536926</v>
      </c>
      <c r="L281" s="79"/>
      <c r="M281" s="88">
        <v>0</v>
      </c>
      <c r="N281" s="79"/>
      <c r="O281" s="88">
        <v>0</v>
      </c>
      <c r="P281" s="79"/>
      <c r="Q281" s="88">
        <v>430850</v>
      </c>
      <c r="R281" s="79"/>
      <c r="S281" s="88">
        <v>610.29</v>
      </c>
      <c r="T281" s="79"/>
      <c r="U281" s="88">
        <v>0</v>
      </c>
    </row>
    <row r="282" spans="1:21" ht="8.85" customHeight="1" x14ac:dyDescent="0.3">
      <c r="B282" s="76"/>
      <c r="D282" s="79"/>
      <c r="E282" s="88"/>
      <c r="F282" s="79"/>
      <c r="G282" s="88"/>
      <c r="H282" s="79"/>
      <c r="I282" s="88"/>
      <c r="J282" s="79"/>
      <c r="K282" s="88"/>
      <c r="L282" s="79"/>
      <c r="M282" s="88"/>
      <c r="N282" s="79"/>
      <c r="O282" s="88"/>
      <c r="P282" s="79"/>
      <c r="Q282" s="88"/>
      <c r="R282" s="79"/>
      <c r="S282" s="88"/>
      <c r="T282" s="79"/>
      <c r="U282" s="88"/>
    </row>
    <row r="283" spans="1:21" ht="8.85" customHeight="1" x14ac:dyDescent="0.3">
      <c r="A283" s="64">
        <v>36</v>
      </c>
      <c r="B283" s="76"/>
      <c r="C283" s="64" t="s">
        <v>220</v>
      </c>
      <c r="D283" s="79"/>
      <c r="E283" s="88">
        <v>0</v>
      </c>
      <c r="F283" s="79"/>
      <c r="G283" s="88">
        <v>251234</v>
      </c>
      <c r="H283" s="79"/>
      <c r="I283" s="88">
        <v>0</v>
      </c>
      <c r="J283" s="79"/>
      <c r="K283" s="88">
        <v>624597</v>
      </c>
      <c r="L283" s="79"/>
      <c r="M283" s="88">
        <v>0</v>
      </c>
      <c r="N283" s="79"/>
      <c r="O283" s="88">
        <v>0</v>
      </c>
      <c r="P283" s="79"/>
      <c r="Q283" s="88">
        <v>6217</v>
      </c>
      <c r="R283" s="79"/>
      <c r="S283" s="88">
        <v>0</v>
      </c>
      <c r="T283" s="79"/>
      <c r="U283" s="88">
        <v>0</v>
      </c>
    </row>
    <row r="284" spans="1:21" ht="8.85" customHeight="1" x14ac:dyDescent="0.3">
      <c r="A284" s="64">
        <v>37</v>
      </c>
      <c r="B284" s="76"/>
      <c r="C284" s="64" t="s">
        <v>254</v>
      </c>
      <c r="D284" s="79"/>
      <c r="E284" s="88">
        <v>0</v>
      </c>
      <c r="F284" s="79"/>
      <c r="G284" s="88">
        <v>209187</v>
      </c>
      <c r="H284" s="79"/>
      <c r="I284" s="88">
        <v>0</v>
      </c>
      <c r="J284" s="79"/>
      <c r="K284" s="88">
        <v>969049</v>
      </c>
      <c r="L284" s="79"/>
      <c r="M284" s="88">
        <v>0</v>
      </c>
      <c r="N284" s="79"/>
      <c r="O284" s="88">
        <v>0</v>
      </c>
      <c r="P284" s="79"/>
      <c r="Q284" s="88">
        <v>4915</v>
      </c>
      <c r="R284" s="79"/>
      <c r="S284" s="88">
        <v>723.61</v>
      </c>
      <c r="T284" s="79"/>
      <c r="U284" s="88">
        <v>0</v>
      </c>
    </row>
    <row r="285" spans="1:21" ht="8.85" customHeight="1" x14ac:dyDescent="0.3">
      <c r="A285" s="92">
        <v>38</v>
      </c>
      <c r="B285" s="76"/>
      <c r="C285" s="64" t="s">
        <v>255</v>
      </c>
      <c r="D285" s="79"/>
      <c r="E285" s="93">
        <v>0</v>
      </c>
      <c r="F285" s="79"/>
      <c r="G285" s="93">
        <v>494699</v>
      </c>
      <c r="H285" s="79"/>
      <c r="I285" s="93">
        <v>0</v>
      </c>
      <c r="J285" s="79"/>
      <c r="K285" s="93">
        <v>3531474</v>
      </c>
      <c r="L285" s="79"/>
      <c r="M285" s="93">
        <v>8882</v>
      </c>
      <c r="N285" s="79"/>
      <c r="O285" s="93">
        <v>0</v>
      </c>
      <c r="P285" s="79"/>
      <c r="Q285" s="93">
        <v>6372</v>
      </c>
      <c r="R285" s="79"/>
      <c r="S285" s="93">
        <v>54505.590000000004</v>
      </c>
      <c r="T285" s="79"/>
      <c r="U285" s="93">
        <v>0</v>
      </c>
    </row>
    <row r="286" spans="1:21" ht="8.4" customHeight="1" x14ac:dyDescent="0.3">
      <c r="A286" s="79"/>
      <c r="B286" s="79"/>
      <c r="D286" s="79"/>
      <c r="E286" s="111"/>
      <c r="F286" s="79"/>
      <c r="G286" s="111"/>
      <c r="H286" s="79"/>
      <c r="I286" s="111"/>
      <c r="J286" s="79"/>
      <c r="K286" s="111"/>
      <c r="L286" s="79"/>
      <c r="M286" s="111"/>
      <c r="N286" s="79"/>
      <c r="O286" s="111"/>
      <c r="P286" s="79"/>
      <c r="Q286" s="111"/>
      <c r="R286" s="79"/>
      <c r="S286" s="111"/>
      <c r="T286" s="79"/>
      <c r="U286" s="111"/>
    </row>
    <row r="287" spans="1:21" ht="10.5" customHeight="1" x14ac:dyDescent="0.3">
      <c r="A287" s="92">
        <f>A285</f>
        <v>38</v>
      </c>
      <c r="B287" s="79"/>
      <c r="C287" s="76" t="s">
        <v>72</v>
      </c>
      <c r="D287" s="79"/>
      <c r="E287" s="94">
        <f>SUM(E241:E285)</f>
        <v>0</v>
      </c>
      <c r="F287" s="79"/>
      <c r="G287" s="94">
        <f>SUM(G241:G285)</f>
        <v>22411152</v>
      </c>
      <c r="H287" s="79"/>
      <c r="I287" s="94">
        <f>SUM(I241:I285)</f>
        <v>0</v>
      </c>
      <c r="J287" s="79"/>
      <c r="K287" s="94">
        <f>SUM(K241:K285)</f>
        <v>80496717</v>
      </c>
      <c r="L287" s="79"/>
      <c r="M287" s="94">
        <f>SUM(M241:M285)</f>
        <v>52282</v>
      </c>
      <c r="N287" s="79"/>
      <c r="O287" s="94">
        <f>SUM(O241:O285)</f>
        <v>0</v>
      </c>
      <c r="P287" s="79"/>
      <c r="Q287" s="94">
        <f>SUM(Q241:Q285)</f>
        <v>6416663</v>
      </c>
      <c r="R287" s="79"/>
      <c r="S287" s="94">
        <f>SUM(S241:S285)</f>
        <v>181296.71</v>
      </c>
      <c r="T287" s="79"/>
      <c r="U287" s="94">
        <f>SUM(U241:U285)</f>
        <v>0</v>
      </c>
    </row>
    <row r="288" spans="1:21" ht="9.75" customHeight="1" x14ac:dyDescent="0.3">
      <c r="A288" s="79"/>
      <c r="B288" s="79"/>
      <c r="D288" s="79"/>
      <c r="E288" s="79"/>
      <c r="F288" s="79"/>
      <c r="G288" s="79"/>
      <c r="H288" s="79"/>
      <c r="I288" s="79"/>
      <c r="J288" s="79"/>
      <c r="K288" s="79"/>
      <c r="L288" s="79"/>
      <c r="M288" s="79"/>
      <c r="N288" s="79"/>
      <c r="O288" s="79"/>
      <c r="P288" s="79"/>
      <c r="Q288" s="79"/>
      <c r="R288" s="79"/>
      <c r="S288" s="79"/>
      <c r="T288" s="79"/>
      <c r="U288" s="79"/>
    </row>
    <row r="289" spans="1:21" ht="12" thickBot="1" x14ac:dyDescent="0.35">
      <c r="A289" s="104">
        <f>(A60+A219+A287)</f>
        <v>171</v>
      </c>
      <c r="B289" s="79"/>
      <c r="C289" s="76" t="s">
        <v>256</v>
      </c>
      <c r="D289" s="79"/>
      <c r="E289" s="105">
        <f>(E60+E219+E287)</f>
        <v>4696533</v>
      </c>
      <c r="F289" s="79"/>
      <c r="G289" s="105">
        <f>(G60+G219+G287)</f>
        <v>1447675758</v>
      </c>
      <c r="H289" s="79"/>
      <c r="I289" s="105">
        <f>(I60+I219+I287)</f>
        <v>468338286</v>
      </c>
      <c r="J289" s="79"/>
      <c r="K289" s="105">
        <f>(K60+K219+K287)</f>
        <v>8934426287</v>
      </c>
      <c r="L289" s="79"/>
      <c r="M289" s="105">
        <f>(M60+M219+M287)</f>
        <v>6013360</v>
      </c>
      <c r="N289" s="79"/>
      <c r="O289" s="105">
        <f>(O60+O219+O287)</f>
        <v>13989206</v>
      </c>
      <c r="P289" s="79"/>
      <c r="Q289" s="105">
        <f>(Q60+Q219+Q287)</f>
        <v>2179182955</v>
      </c>
      <c r="R289" s="79"/>
      <c r="S289" s="105">
        <f>(S60+S219+S287)</f>
        <v>998022854.62252986</v>
      </c>
      <c r="T289" s="79"/>
      <c r="U289" s="105">
        <f>(U60+U219+U287)</f>
        <v>96664745.787470013</v>
      </c>
    </row>
    <row r="290" spans="1:21" ht="9.75" customHeight="1" thickTop="1" x14ac:dyDescent="0.3">
      <c r="A290" s="79"/>
      <c r="B290" s="79"/>
      <c r="D290" s="79"/>
      <c r="E290" s="79"/>
      <c r="F290" s="79"/>
      <c r="G290" s="79"/>
      <c r="H290" s="79"/>
      <c r="I290" s="79"/>
      <c r="J290" s="79"/>
      <c r="K290" s="79"/>
      <c r="L290" s="79"/>
      <c r="M290" s="79"/>
      <c r="N290" s="79"/>
      <c r="O290" s="79"/>
      <c r="P290" s="79"/>
      <c r="Q290" s="79"/>
      <c r="R290" s="79"/>
      <c r="S290" s="79"/>
      <c r="T290" s="79"/>
      <c r="U290" s="79"/>
    </row>
    <row r="291" spans="1:21" ht="8.4" customHeight="1" x14ac:dyDescent="0.3">
      <c r="A291" s="79"/>
      <c r="B291" s="79"/>
      <c r="D291" s="79"/>
      <c r="E291" s="79"/>
      <c r="F291" s="79"/>
      <c r="G291" s="79"/>
      <c r="H291" s="79"/>
      <c r="I291" s="79"/>
      <c r="J291" s="79"/>
      <c r="K291" s="79"/>
      <c r="L291" s="79"/>
      <c r="M291" s="79"/>
      <c r="N291" s="79"/>
      <c r="O291" s="79"/>
      <c r="P291" s="79"/>
      <c r="Q291" s="79"/>
      <c r="R291" s="79"/>
      <c r="S291" s="79"/>
      <c r="T291" s="79"/>
      <c r="U291" s="79"/>
    </row>
    <row r="292" spans="1:21" ht="11.1" customHeight="1" x14ac:dyDescent="0.3">
      <c r="A292" s="79"/>
      <c r="B292" s="79"/>
      <c r="C292" s="64" t="s">
        <v>257</v>
      </c>
      <c r="D292" s="79"/>
      <c r="E292" s="79"/>
      <c r="F292" s="79"/>
      <c r="G292" s="79"/>
      <c r="H292" s="79"/>
      <c r="I292" s="79"/>
      <c r="J292" s="79"/>
      <c r="K292" s="79"/>
      <c r="L292" s="79"/>
      <c r="M292" s="79"/>
      <c r="N292" s="79"/>
      <c r="O292" s="79"/>
      <c r="P292" s="79"/>
      <c r="Q292" s="79"/>
      <c r="R292" s="79"/>
      <c r="S292" s="79"/>
      <c r="T292" s="79"/>
      <c r="U292" s="79"/>
    </row>
    <row r="293" spans="1:21" ht="3.45" customHeight="1" x14ac:dyDescent="0.3">
      <c r="A293" s="79"/>
      <c r="B293" s="79"/>
      <c r="D293" s="79"/>
      <c r="E293" s="79"/>
      <c r="F293" s="79"/>
      <c r="G293" s="79"/>
      <c r="H293" s="79"/>
      <c r="I293" s="79"/>
      <c r="J293" s="79"/>
      <c r="K293" s="79"/>
      <c r="L293" s="79"/>
      <c r="M293" s="79"/>
      <c r="N293" s="79"/>
      <c r="O293" s="79"/>
      <c r="P293" s="79"/>
      <c r="Q293" s="79"/>
      <c r="R293" s="79"/>
      <c r="S293" s="79"/>
      <c r="T293" s="79"/>
      <c r="U293" s="79"/>
    </row>
    <row r="294" spans="1:21" ht="8.4" customHeight="1" x14ac:dyDescent="0.3">
      <c r="A294" s="79"/>
      <c r="B294" s="79"/>
      <c r="D294" s="79"/>
      <c r="E294" s="79"/>
      <c r="F294" s="79"/>
      <c r="G294" s="79"/>
      <c r="H294" s="79"/>
      <c r="I294" s="79"/>
      <c r="J294" s="79"/>
      <c r="K294" s="79"/>
      <c r="L294" s="79"/>
      <c r="M294" s="79"/>
      <c r="N294" s="79"/>
      <c r="O294" s="79"/>
      <c r="P294" s="79"/>
      <c r="Q294" s="79"/>
      <c r="R294" s="79"/>
      <c r="S294" s="79"/>
      <c r="T294" s="79"/>
      <c r="U294" s="79"/>
    </row>
    <row r="295" spans="1:21" ht="8.4" customHeight="1" x14ac:dyDescent="0.3">
      <c r="A295" s="79"/>
      <c r="B295" s="79"/>
      <c r="D295" s="79"/>
      <c r="E295" s="79"/>
      <c r="F295" s="79"/>
      <c r="G295" s="79"/>
      <c r="H295" s="79"/>
      <c r="I295" s="79"/>
      <c r="J295" s="79"/>
      <c r="K295" s="79"/>
      <c r="L295" s="79"/>
      <c r="M295" s="79"/>
      <c r="N295" s="79"/>
      <c r="O295" s="79"/>
      <c r="P295" s="79"/>
      <c r="Q295" s="79"/>
      <c r="R295" s="79"/>
      <c r="S295" s="79"/>
      <c r="T295" s="79"/>
      <c r="U295" s="79"/>
    </row>
    <row r="296" spans="1:21" ht="8.4" customHeight="1" x14ac:dyDescent="0.3">
      <c r="A296" s="79"/>
      <c r="B296" s="79"/>
      <c r="D296" s="79"/>
      <c r="E296" s="79"/>
      <c r="F296" s="79"/>
      <c r="G296" s="79"/>
      <c r="H296" s="79"/>
      <c r="I296" s="79"/>
      <c r="J296" s="79"/>
      <c r="K296" s="79"/>
      <c r="L296" s="79"/>
      <c r="M296" s="79"/>
      <c r="N296" s="79"/>
      <c r="O296" s="79"/>
      <c r="P296" s="79"/>
      <c r="Q296" s="79"/>
      <c r="R296" s="79"/>
      <c r="S296" s="79"/>
      <c r="T296" s="79"/>
      <c r="U296" s="79"/>
    </row>
    <row r="297" spans="1:21" ht="8.4" customHeight="1" x14ac:dyDescent="0.3">
      <c r="A297" s="79"/>
      <c r="B297" s="79"/>
      <c r="D297" s="79"/>
      <c r="E297" s="79"/>
      <c r="F297" s="79"/>
      <c r="G297" s="79"/>
      <c r="H297" s="79"/>
      <c r="I297" s="79"/>
      <c r="J297" s="79"/>
      <c r="K297" s="79"/>
      <c r="L297" s="79"/>
      <c r="M297" s="79"/>
      <c r="N297" s="79"/>
      <c r="O297" s="79"/>
      <c r="P297" s="79"/>
      <c r="Q297" s="79"/>
      <c r="R297" s="79"/>
      <c r="S297" s="79"/>
      <c r="T297" s="79"/>
      <c r="U297" s="79"/>
    </row>
    <row r="298" spans="1:21" ht="8.4" customHeight="1" x14ac:dyDescent="0.3">
      <c r="A298" s="79"/>
      <c r="B298" s="79"/>
      <c r="D298" s="79"/>
      <c r="E298" s="79"/>
      <c r="F298" s="79"/>
      <c r="G298" s="79"/>
      <c r="H298" s="79"/>
      <c r="I298" s="79"/>
      <c r="J298" s="79"/>
      <c r="K298" s="79"/>
      <c r="L298" s="79"/>
      <c r="M298" s="79"/>
      <c r="N298" s="79"/>
      <c r="O298" s="79"/>
      <c r="P298" s="79"/>
      <c r="Q298" s="79"/>
      <c r="R298" s="79"/>
      <c r="S298" s="79"/>
      <c r="T298" s="79"/>
      <c r="U298" s="79"/>
    </row>
    <row r="299" spans="1:21" ht="8.4" customHeight="1" x14ac:dyDescent="0.3">
      <c r="A299" s="79"/>
      <c r="B299" s="79"/>
      <c r="D299" s="79"/>
      <c r="E299" s="79"/>
      <c r="F299" s="79"/>
      <c r="G299" s="79"/>
      <c r="H299" s="79"/>
      <c r="I299" s="79"/>
      <c r="J299" s="79"/>
      <c r="K299" s="79"/>
      <c r="L299" s="79"/>
      <c r="M299" s="79"/>
      <c r="N299" s="79"/>
      <c r="O299" s="79"/>
      <c r="P299" s="79"/>
      <c r="Q299" s="79"/>
      <c r="R299" s="79"/>
      <c r="S299" s="79"/>
      <c r="T299" s="79"/>
      <c r="U299" s="79"/>
    </row>
    <row r="300" spans="1:21" ht="7.2" hidden="1" customHeight="1" x14ac:dyDescent="0.3">
      <c r="A300" s="79"/>
      <c r="B300" s="79"/>
      <c r="D300" s="79"/>
      <c r="E300" s="79"/>
      <c r="F300" s="79"/>
      <c r="G300" s="79"/>
      <c r="H300" s="79"/>
      <c r="I300" s="79"/>
      <c r="J300" s="79"/>
      <c r="K300" s="79"/>
      <c r="L300" s="79"/>
      <c r="M300" s="79"/>
      <c r="N300" s="79"/>
      <c r="O300" s="79"/>
      <c r="P300" s="79"/>
      <c r="Q300" s="79"/>
      <c r="R300" s="79"/>
      <c r="S300" s="79"/>
      <c r="T300" s="79"/>
      <c r="U300" s="79"/>
    </row>
    <row r="301" spans="1:21" ht="8.4" hidden="1" customHeight="1" x14ac:dyDescent="0.3">
      <c r="A301" s="79"/>
      <c r="B301" s="79"/>
      <c r="D301" s="79"/>
      <c r="E301" s="79"/>
      <c r="F301" s="79"/>
      <c r="G301" s="79"/>
      <c r="H301" s="79"/>
      <c r="I301" s="79"/>
      <c r="J301" s="79"/>
      <c r="K301" s="79"/>
      <c r="L301" s="79"/>
      <c r="M301" s="79"/>
      <c r="N301" s="79"/>
      <c r="O301" s="79"/>
      <c r="P301" s="79"/>
      <c r="Q301" s="79"/>
      <c r="R301" s="79"/>
      <c r="S301" s="79"/>
      <c r="T301" s="79"/>
      <c r="U301" s="79"/>
    </row>
    <row r="302" spans="1:21" ht="8.4" hidden="1" customHeight="1" x14ac:dyDescent="0.3">
      <c r="A302" s="79"/>
      <c r="B302" s="79"/>
      <c r="D302" s="79"/>
      <c r="E302" s="79"/>
      <c r="F302" s="79"/>
      <c r="G302" s="79"/>
      <c r="H302" s="79"/>
      <c r="I302" s="79"/>
      <c r="J302" s="79"/>
      <c r="K302" s="79"/>
      <c r="L302" s="79"/>
      <c r="M302" s="79"/>
      <c r="N302" s="79"/>
      <c r="O302" s="79"/>
      <c r="P302" s="79"/>
      <c r="Q302" s="79"/>
      <c r="R302" s="79"/>
      <c r="S302" s="79"/>
      <c r="T302" s="79"/>
      <c r="U302" s="79"/>
    </row>
    <row r="303" spans="1:21" ht="7.5" customHeight="1" x14ac:dyDescent="0.3">
      <c r="A303" s="79"/>
      <c r="B303" s="79"/>
      <c r="D303" s="79"/>
      <c r="E303" s="79"/>
      <c r="F303" s="79"/>
      <c r="G303" s="79"/>
      <c r="H303" s="79"/>
      <c r="I303" s="79"/>
      <c r="J303" s="79"/>
      <c r="K303" s="79"/>
      <c r="L303" s="79"/>
      <c r="M303" s="79"/>
      <c r="N303" s="79"/>
      <c r="O303" s="79"/>
      <c r="P303" s="79"/>
      <c r="Q303" s="79"/>
      <c r="R303" s="79"/>
      <c r="S303" s="79"/>
      <c r="T303" s="79"/>
      <c r="U303" s="79"/>
    </row>
    <row r="304" spans="1:21" ht="9.75" customHeight="1" x14ac:dyDescent="0.3">
      <c r="A304" s="79"/>
      <c r="B304" s="79"/>
      <c r="D304" s="79"/>
      <c r="E304" s="79"/>
      <c r="F304" s="79"/>
      <c r="G304" s="79"/>
      <c r="H304" s="79"/>
      <c r="I304" s="79"/>
      <c r="J304" s="79"/>
      <c r="K304" s="79"/>
      <c r="L304" s="79"/>
      <c r="M304" s="79"/>
      <c r="N304" s="79"/>
      <c r="O304" s="79"/>
      <c r="P304" s="79"/>
      <c r="Q304" s="79"/>
      <c r="R304" s="79"/>
      <c r="S304" s="79"/>
      <c r="T304" s="79"/>
      <c r="U304" s="79"/>
    </row>
    <row r="305" spans="23:23" s="63" customFormat="1" ht="10.5" customHeight="1" x14ac:dyDescent="0.3">
      <c r="W305" s="100" t="s">
        <v>322</v>
      </c>
    </row>
  </sheetData>
  <printOptions gridLinesSet="0"/>
  <pageMargins left="3.75" right="0.25" top="0.5" bottom="0.3" header="0.5" footer="0.5"/>
  <pageSetup paperSize="17" orientation="landscape" r:id="rId1"/>
  <headerFooter alignWithMargins="0"/>
  <rowBreaks count="3" manualBreakCount="3">
    <brk id="75" max="16383" man="1"/>
    <brk id="151" max="16383" man="1"/>
    <brk id="227" max="16383" man="1"/>
  </rowBreaks>
  <ignoredErrors>
    <ignoredError sqref="A75 W151 A227 W305"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EEF65-4929-4D1A-B643-63DA9081DCE8}">
  <sheetPr transitionEvaluation="1" transitionEntry="1"/>
  <dimension ref="A1:AN304"/>
  <sheetViews>
    <sheetView showGridLines="0" zoomScale="120" zoomScaleNormal="120" workbookViewId="0">
      <pane xSplit="3" ySplit="12" topLeftCell="D13"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5.33203125" style="64" customWidth="1"/>
    <col min="2" max="2" width="2.21875" style="64" customWidth="1"/>
    <col min="3" max="3" width="17.77734375" style="64" customWidth="1"/>
    <col min="4" max="4" width="1.44140625" style="64" customWidth="1"/>
    <col min="5" max="5" width="13.109375" style="64" customWidth="1"/>
    <col min="6" max="6" width="2.21875" style="64" customWidth="1"/>
    <col min="7" max="7" width="13.109375" style="64" customWidth="1"/>
    <col min="8" max="8" width="2.21875" style="64" customWidth="1"/>
    <col min="9" max="9" width="13.109375" style="64" customWidth="1"/>
    <col min="10" max="10" width="2.21875" style="64" customWidth="1"/>
    <col min="11" max="11" width="13.109375" style="64" customWidth="1"/>
    <col min="12" max="12" width="2.21875" style="64" customWidth="1"/>
    <col min="13" max="13" width="13.109375" style="64" customWidth="1"/>
    <col min="14" max="14" width="2.21875" style="64" customWidth="1"/>
    <col min="15" max="15" width="13.109375" style="64" customWidth="1"/>
    <col min="16" max="16" width="2.21875" style="64" customWidth="1"/>
    <col min="17" max="17" width="13.109375" style="64" customWidth="1"/>
    <col min="18" max="18" width="2.21875" style="64" customWidth="1"/>
    <col min="19" max="19" width="11.109375" style="64" customWidth="1"/>
    <col min="20" max="20" width="1.6640625" style="64" customWidth="1"/>
    <col min="21" max="21" width="11.5546875" style="64" customWidth="1"/>
    <col min="22" max="23" width="1.44140625" style="64" customWidth="1"/>
    <col min="24" max="24" width="12.44140625" style="64" customWidth="1"/>
    <col min="25" max="25" width="2.21875" style="64" customWidth="1"/>
    <col min="26" max="26" width="11" style="64" customWidth="1"/>
    <col min="27" max="27" width="3" style="64" customWidth="1"/>
    <col min="28" max="28" width="10.77734375" style="64" customWidth="1"/>
    <col min="29" max="29" width="3" style="64" customWidth="1"/>
    <col min="30" max="30" width="10.6640625" style="64" bestFit="1" customWidth="1"/>
    <col min="31" max="31" width="3" style="64" customWidth="1"/>
    <col min="32" max="32" width="12.6640625" style="64" customWidth="1"/>
    <col min="33" max="33" width="2.21875" style="64" customWidth="1"/>
    <col min="34" max="34" width="11.5546875" style="64" customWidth="1"/>
    <col min="35" max="35" width="2.21875" style="64" customWidth="1"/>
    <col min="36" max="36" width="11.5546875" style="64" customWidth="1"/>
    <col min="37" max="37" width="3" style="64" customWidth="1"/>
    <col min="38" max="38" width="4.5546875" style="64" customWidth="1"/>
    <col min="39" max="39" width="8.77734375" style="64" customWidth="1"/>
    <col min="40" max="40" width="0" style="64" hidden="1" customWidth="1"/>
    <col min="41" max="256" width="11.5546875" style="64"/>
    <col min="257" max="257" width="5.33203125" style="64" customWidth="1"/>
    <col min="258" max="258" width="2.21875" style="64" customWidth="1"/>
    <col min="259" max="259" width="17.77734375" style="64" customWidth="1"/>
    <col min="260" max="260" width="1.44140625" style="64" customWidth="1"/>
    <col min="261" max="261" width="13.109375" style="64" customWidth="1"/>
    <col min="262" max="262" width="2.21875" style="64" customWidth="1"/>
    <col min="263" max="263" width="13.109375" style="64" customWidth="1"/>
    <col min="264" max="264" width="2.21875" style="64" customWidth="1"/>
    <col min="265" max="265" width="13.109375" style="64" customWidth="1"/>
    <col min="266" max="266" width="2.21875" style="64" customWidth="1"/>
    <col min="267" max="267" width="13.109375" style="64" customWidth="1"/>
    <col min="268" max="268" width="2.21875" style="64" customWidth="1"/>
    <col min="269" max="269" width="13.109375" style="64" customWidth="1"/>
    <col min="270" max="270" width="2.21875" style="64" customWidth="1"/>
    <col min="271" max="271" width="13.109375" style="64" customWidth="1"/>
    <col min="272" max="272" width="2.21875" style="64" customWidth="1"/>
    <col min="273" max="273" width="13.109375" style="64" customWidth="1"/>
    <col min="274" max="274" width="2.21875" style="64" customWidth="1"/>
    <col min="275" max="275" width="11.109375" style="64" customWidth="1"/>
    <col min="276" max="276" width="1.6640625" style="64" customWidth="1"/>
    <col min="277" max="277" width="11.5546875" style="64"/>
    <col min="278" max="279" width="1.44140625" style="64" customWidth="1"/>
    <col min="280" max="280" width="12.44140625" style="64" customWidth="1"/>
    <col min="281" max="281" width="2.21875" style="64" customWidth="1"/>
    <col min="282" max="282" width="11" style="64" customWidth="1"/>
    <col min="283" max="283" width="3" style="64" customWidth="1"/>
    <col min="284" max="284" width="10.77734375" style="64" customWidth="1"/>
    <col min="285" max="285" width="3" style="64" customWidth="1"/>
    <col min="286" max="286" width="10.6640625" style="64" bestFit="1" customWidth="1"/>
    <col min="287" max="287" width="3" style="64" customWidth="1"/>
    <col min="288" max="288" width="12.6640625" style="64" customWidth="1"/>
    <col min="289" max="289" width="2.21875" style="64" customWidth="1"/>
    <col min="290" max="290" width="11.5546875" style="64"/>
    <col min="291" max="291" width="2.21875" style="64" customWidth="1"/>
    <col min="292" max="292" width="11.5546875" style="64"/>
    <col min="293" max="293" width="3" style="64" customWidth="1"/>
    <col min="294" max="294" width="4.5546875" style="64" customWidth="1"/>
    <col min="295" max="295" width="8.77734375" style="64" customWidth="1"/>
    <col min="296" max="512" width="11.5546875" style="64"/>
    <col min="513" max="513" width="5.33203125" style="64" customWidth="1"/>
    <col min="514" max="514" width="2.21875" style="64" customWidth="1"/>
    <col min="515" max="515" width="17.77734375" style="64" customWidth="1"/>
    <col min="516" max="516" width="1.44140625" style="64" customWidth="1"/>
    <col min="517" max="517" width="13.109375" style="64" customWidth="1"/>
    <col min="518" max="518" width="2.21875" style="64" customWidth="1"/>
    <col min="519" max="519" width="13.109375" style="64" customWidth="1"/>
    <col min="520" max="520" width="2.21875" style="64" customWidth="1"/>
    <col min="521" max="521" width="13.109375" style="64" customWidth="1"/>
    <col min="522" max="522" width="2.21875" style="64" customWidth="1"/>
    <col min="523" max="523" width="13.109375" style="64" customWidth="1"/>
    <col min="524" max="524" width="2.21875" style="64" customWidth="1"/>
    <col min="525" max="525" width="13.109375" style="64" customWidth="1"/>
    <col min="526" max="526" width="2.21875" style="64" customWidth="1"/>
    <col min="527" max="527" width="13.109375" style="64" customWidth="1"/>
    <col min="528" max="528" width="2.21875" style="64" customWidth="1"/>
    <col min="529" max="529" width="13.109375" style="64" customWidth="1"/>
    <col min="530" max="530" width="2.21875" style="64" customWidth="1"/>
    <col min="531" max="531" width="11.109375" style="64" customWidth="1"/>
    <col min="532" max="532" width="1.6640625" style="64" customWidth="1"/>
    <col min="533" max="533" width="11.5546875" style="64"/>
    <col min="534" max="535" width="1.44140625" style="64" customWidth="1"/>
    <col min="536" max="536" width="12.44140625" style="64" customWidth="1"/>
    <col min="537" max="537" width="2.21875" style="64" customWidth="1"/>
    <col min="538" max="538" width="11" style="64" customWidth="1"/>
    <col min="539" max="539" width="3" style="64" customWidth="1"/>
    <col min="540" max="540" width="10.77734375" style="64" customWidth="1"/>
    <col min="541" max="541" width="3" style="64" customWidth="1"/>
    <col min="542" max="542" width="10.6640625" style="64" bestFit="1" customWidth="1"/>
    <col min="543" max="543" width="3" style="64" customWidth="1"/>
    <col min="544" max="544" width="12.6640625" style="64" customWidth="1"/>
    <col min="545" max="545" width="2.21875" style="64" customWidth="1"/>
    <col min="546" max="546" width="11.5546875" style="64"/>
    <col min="547" max="547" width="2.21875" style="64" customWidth="1"/>
    <col min="548" max="548" width="11.5546875" style="64"/>
    <col min="549" max="549" width="3" style="64" customWidth="1"/>
    <col min="550" max="550" width="4.5546875" style="64" customWidth="1"/>
    <col min="551" max="551" width="8.77734375" style="64" customWidth="1"/>
    <col min="552" max="768" width="11.5546875" style="64"/>
    <col min="769" max="769" width="5.33203125" style="64" customWidth="1"/>
    <col min="770" max="770" width="2.21875" style="64" customWidth="1"/>
    <col min="771" max="771" width="17.77734375" style="64" customWidth="1"/>
    <col min="772" max="772" width="1.44140625" style="64" customWidth="1"/>
    <col min="773" max="773" width="13.109375" style="64" customWidth="1"/>
    <col min="774" max="774" width="2.21875" style="64" customWidth="1"/>
    <col min="775" max="775" width="13.109375" style="64" customWidth="1"/>
    <col min="776" max="776" width="2.21875" style="64" customWidth="1"/>
    <col min="777" max="777" width="13.109375" style="64" customWidth="1"/>
    <col min="778" max="778" width="2.21875" style="64" customWidth="1"/>
    <col min="779" max="779" width="13.109375" style="64" customWidth="1"/>
    <col min="780" max="780" width="2.21875" style="64" customWidth="1"/>
    <col min="781" max="781" width="13.109375" style="64" customWidth="1"/>
    <col min="782" max="782" width="2.21875" style="64" customWidth="1"/>
    <col min="783" max="783" width="13.109375" style="64" customWidth="1"/>
    <col min="784" max="784" width="2.21875" style="64" customWidth="1"/>
    <col min="785" max="785" width="13.109375" style="64" customWidth="1"/>
    <col min="786" max="786" width="2.21875" style="64" customWidth="1"/>
    <col min="787" max="787" width="11.109375" style="64" customWidth="1"/>
    <col min="788" max="788" width="1.6640625" style="64" customWidth="1"/>
    <col min="789" max="789" width="11.5546875" style="64"/>
    <col min="790" max="791" width="1.44140625" style="64" customWidth="1"/>
    <col min="792" max="792" width="12.44140625" style="64" customWidth="1"/>
    <col min="793" max="793" width="2.21875" style="64" customWidth="1"/>
    <col min="794" max="794" width="11" style="64" customWidth="1"/>
    <col min="795" max="795" width="3" style="64" customWidth="1"/>
    <col min="796" max="796" width="10.77734375" style="64" customWidth="1"/>
    <col min="797" max="797" width="3" style="64" customWidth="1"/>
    <col min="798" max="798" width="10.6640625" style="64" bestFit="1" customWidth="1"/>
    <col min="799" max="799" width="3" style="64" customWidth="1"/>
    <col min="800" max="800" width="12.6640625" style="64" customWidth="1"/>
    <col min="801" max="801" width="2.21875" style="64" customWidth="1"/>
    <col min="802" max="802" width="11.5546875" style="64"/>
    <col min="803" max="803" width="2.21875" style="64" customWidth="1"/>
    <col min="804" max="804" width="11.5546875" style="64"/>
    <col min="805" max="805" width="3" style="64" customWidth="1"/>
    <col min="806" max="806" width="4.5546875" style="64" customWidth="1"/>
    <col min="807" max="807" width="8.77734375" style="64" customWidth="1"/>
    <col min="808" max="1024" width="11.5546875" style="64"/>
    <col min="1025" max="1025" width="5.33203125" style="64" customWidth="1"/>
    <col min="1026" max="1026" width="2.21875" style="64" customWidth="1"/>
    <col min="1027" max="1027" width="17.77734375" style="64" customWidth="1"/>
    <col min="1028" max="1028" width="1.44140625" style="64" customWidth="1"/>
    <col min="1029" max="1029" width="13.109375" style="64" customWidth="1"/>
    <col min="1030" max="1030" width="2.21875" style="64" customWidth="1"/>
    <col min="1031" max="1031" width="13.109375" style="64" customWidth="1"/>
    <col min="1032" max="1032" width="2.21875" style="64" customWidth="1"/>
    <col min="1033" max="1033" width="13.109375" style="64" customWidth="1"/>
    <col min="1034" max="1034" width="2.21875" style="64" customWidth="1"/>
    <col min="1035" max="1035" width="13.109375" style="64" customWidth="1"/>
    <col min="1036" max="1036" width="2.21875" style="64" customWidth="1"/>
    <col min="1037" max="1037" width="13.109375" style="64" customWidth="1"/>
    <col min="1038" max="1038" width="2.21875" style="64" customWidth="1"/>
    <col min="1039" max="1039" width="13.109375" style="64" customWidth="1"/>
    <col min="1040" max="1040" width="2.21875" style="64" customWidth="1"/>
    <col min="1041" max="1041" width="13.109375" style="64" customWidth="1"/>
    <col min="1042" max="1042" width="2.21875" style="64" customWidth="1"/>
    <col min="1043" max="1043" width="11.109375" style="64" customWidth="1"/>
    <col min="1044" max="1044" width="1.6640625" style="64" customWidth="1"/>
    <col min="1045" max="1045" width="11.5546875" style="64"/>
    <col min="1046" max="1047" width="1.44140625" style="64" customWidth="1"/>
    <col min="1048" max="1048" width="12.44140625" style="64" customWidth="1"/>
    <col min="1049" max="1049" width="2.21875" style="64" customWidth="1"/>
    <col min="1050" max="1050" width="11" style="64" customWidth="1"/>
    <col min="1051" max="1051" width="3" style="64" customWidth="1"/>
    <col min="1052" max="1052" width="10.77734375" style="64" customWidth="1"/>
    <col min="1053" max="1053" width="3" style="64" customWidth="1"/>
    <col min="1054" max="1054" width="10.6640625" style="64" bestFit="1" customWidth="1"/>
    <col min="1055" max="1055" width="3" style="64" customWidth="1"/>
    <col min="1056" max="1056" width="12.6640625" style="64" customWidth="1"/>
    <col min="1057" max="1057" width="2.21875" style="64" customWidth="1"/>
    <col min="1058" max="1058" width="11.5546875" style="64"/>
    <col min="1059" max="1059" width="2.21875" style="64" customWidth="1"/>
    <col min="1060" max="1060" width="11.5546875" style="64"/>
    <col min="1061" max="1061" width="3" style="64" customWidth="1"/>
    <col min="1062" max="1062" width="4.5546875" style="64" customWidth="1"/>
    <col min="1063" max="1063" width="8.77734375" style="64" customWidth="1"/>
    <col min="1064" max="1280" width="11.5546875" style="64"/>
    <col min="1281" max="1281" width="5.33203125" style="64" customWidth="1"/>
    <col min="1282" max="1282" width="2.21875" style="64" customWidth="1"/>
    <col min="1283" max="1283" width="17.77734375" style="64" customWidth="1"/>
    <col min="1284" max="1284" width="1.44140625" style="64" customWidth="1"/>
    <col min="1285" max="1285" width="13.109375" style="64" customWidth="1"/>
    <col min="1286" max="1286" width="2.21875" style="64" customWidth="1"/>
    <col min="1287" max="1287" width="13.109375" style="64" customWidth="1"/>
    <col min="1288" max="1288" width="2.21875" style="64" customWidth="1"/>
    <col min="1289" max="1289" width="13.109375" style="64" customWidth="1"/>
    <col min="1290" max="1290" width="2.21875" style="64" customWidth="1"/>
    <col min="1291" max="1291" width="13.109375" style="64" customWidth="1"/>
    <col min="1292" max="1292" width="2.21875" style="64" customWidth="1"/>
    <col min="1293" max="1293" width="13.109375" style="64" customWidth="1"/>
    <col min="1294" max="1294" width="2.21875" style="64" customWidth="1"/>
    <col min="1295" max="1295" width="13.109375" style="64" customWidth="1"/>
    <col min="1296" max="1296" width="2.21875" style="64" customWidth="1"/>
    <col min="1297" max="1297" width="13.109375" style="64" customWidth="1"/>
    <col min="1298" max="1298" width="2.21875" style="64" customWidth="1"/>
    <col min="1299" max="1299" width="11.109375" style="64" customWidth="1"/>
    <col min="1300" max="1300" width="1.6640625" style="64" customWidth="1"/>
    <col min="1301" max="1301" width="11.5546875" style="64"/>
    <col min="1302" max="1303" width="1.44140625" style="64" customWidth="1"/>
    <col min="1304" max="1304" width="12.44140625" style="64" customWidth="1"/>
    <col min="1305" max="1305" width="2.21875" style="64" customWidth="1"/>
    <col min="1306" max="1306" width="11" style="64" customWidth="1"/>
    <col min="1307" max="1307" width="3" style="64" customWidth="1"/>
    <col min="1308" max="1308" width="10.77734375" style="64" customWidth="1"/>
    <col min="1309" max="1309" width="3" style="64" customWidth="1"/>
    <col min="1310" max="1310" width="10.6640625" style="64" bestFit="1" customWidth="1"/>
    <col min="1311" max="1311" width="3" style="64" customWidth="1"/>
    <col min="1312" max="1312" width="12.6640625" style="64" customWidth="1"/>
    <col min="1313" max="1313" width="2.21875" style="64" customWidth="1"/>
    <col min="1314" max="1314" width="11.5546875" style="64"/>
    <col min="1315" max="1315" width="2.21875" style="64" customWidth="1"/>
    <col min="1316" max="1316" width="11.5546875" style="64"/>
    <col min="1317" max="1317" width="3" style="64" customWidth="1"/>
    <col min="1318" max="1318" width="4.5546875" style="64" customWidth="1"/>
    <col min="1319" max="1319" width="8.77734375" style="64" customWidth="1"/>
    <col min="1320" max="1536" width="11.5546875" style="64"/>
    <col min="1537" max="1537" width="5.33203125" style="64" customWidth="1"/>
    <col min="1538" max="1538" width="2.21875" style="64" customWidth="1"/>
    <col min="1539" max="1539" width="17.77734375" style="64" customWidth="1"/>
    <col min="1540" max="1540" width="1.44140625" style="64" customWidth="1"/>
    <col min="1541" max="1541" width="13.109375" style="64" customWidth="1"/>
    <col min="1542" max="1542" width="2.21875" style="64" customWidth="1"/>
    <col min="1543" max="1543" width="13.109375" style="64" customWidth="1"/>
    <col min="1544" max="1544" width="2.21875" style="64" customWidth="1"/>
    <col min="1545" max="1545" width="13.109375" style="64" customWidth="1"/>
    <col min="1546" max="1546" width="2.21875" style="64" customWidth="1"/>
    <col min="1547" max="1547" width="13.109375" style="64" customWidth="1"/>
    <col min="1548" max="1548" width="2.21875" style="64" customWidth="1"/>
    <col min="1549" max="1549" width="13.109375" style="64" customWidth="1"/>
    <col min="1550" max="1550" width="2.21875" style="64" customWidth="1"/>
    <col min="1551" max="1551" width="13.109375" style="64" customWidth="1"/>
    <col min="1552" max="1552" width="2.21875" style="64" customWidth="1"/>
    <col min="1553" max="1553" width="13.109375" style="64" customWidth="1"/>
    <col min="1554" max="1554" width="2.21875" style="64" customWidth="1"/>
    <col min="1555" max="1555" width="11.109375" style="64" customWidth="1"/>
    <col min="1556" max="1556" width="1.6640625" style="64" customWidth="1"/>
    <col min="1557" max="1557" width="11.5546875" style="64"/>
    <col min="1558" max="1559" width="1.44140625" style="64" customWidth="1"/>
    <col min="1560" max="1560" width="12.44140625" style="64" customWidth="1"/>
    <col min="1561" max="1561" width="2.21875" style="64" customWidth="1"/>
    <col min="1562" max="1562" width="11" style="64" customWidth="1"/>
    <col min="1563" max="1563" width="3" style="64" customWidth="1"/>
    <col min="1564" max="1564" width="10.77734375" style="64" customWidth="1"/>
    <col min="1565" max="1565" width="3" style="64" customWidth="1"/>
    <col min="1566" max="1566" width="10.6640625" style="64" bestFit="1" customWidth="1"/>
    <col min="1567" max="1567" width="3" style="64" customWidth="1"/>
    <col min="1568" max="1568" width="12.6640625" style="64" customWidth="1"/>
    <col min="1569" max="1569" width="2.21875" style="64" customWidth="1"/>
    <col min="1570" max="1570" width="11.5546875" style="64"/>
    <col min="1571" max="1571" width="2.21875" style="64" customWidth="1"/>
    <col min="1572" max="1572" width="11.5546875" style="64"/>
    <col min="1573" max="1573" width="3" style="64" customWidth="1"/>
    <col min="1574" max="1574" width="4.5546875" style="64" customWidth="1"/>
    <col min="1575" max="1575" width="8.77734375" style="64" customWidth="1"/>
    <col min="1576" max="1792" width="11.5546875" style="64"/>
    <col min="1793" max="1793" width="5.33203125" style="64" customWidth="1"/>
    <col min="1794" max="1794" width="2.21875" style="64" customWidth="1"/>
    <col min="1795" max="1795" width="17.77734375" style="64" customWidth="1"/>
    <col min="1796" max="1796" width="1.44140625" style="64" customWidth="1"/>
    <col min="1797" max="1797" width="13.109375" style="64" customWidth="1"/>
    <col min="1798" max="1798" width="2.21875" style="64" customWidth="1"/>
    <col min="1799" max="1799" width="13.109375" style="64" customWidth="1"/>
    <col min="1800" max="1800" width="2.21875" style="64" customWidth="1"/>
    <col min="1801" max="1801" width="13.109375" style="64" customWidth="1"/>
    <col min="1802" max="1802" width="2.21875" style="64" customWidth="1"/>
    <col min="1803" max="1803" width="13.109375" style="64" customWidth="1"/>
    <col min="1804" max="1804" width="2.21875" style="64" customWidth="1"/>
    <col min="1805" max="1805" width="13.109375" style="64" customWidth="1"/>
    <col min="1806" max="1806" width="2.21875" style="64" customWidth="1"/>
    <col min="1807" max="1807" width="13.109375" style="64" customWidth="1"/>
    <col min="1808" max="1808" width="2.21875" style="64" customWidth="1"/>
    <col min="1809" max="1809" width="13.109375" style="64" customWidth="1"/>
    <col min="1810" max="1810" width="2.21875" style="64" customWidth="1"/>
    <col min="1811" max="1811" width="11.109375" style="64" customWidth="1"/>
    <col min="1812" max="1812" width="1.6640625" style="64" customWidth="1"/>
    <col min="1813" max="1813" width="11.5546875" style="64"/>
    <col min="1814" max="1815" width="1.44140625" style="64" customWidth="1"/>
    <col min="1816" max="1816" width="12.44140625" style="64" customWidth="1"/>
    <col min="1817" max="1817" width="2.21875" style="64" customWidth="1"/>
    <col min="1818" max="1818" width="11" style="64" customWidth="1"/>
    <col min="1819" max="1819" width="3" style="64" customWidth="1"/>
    <col min="1820" max="1820" width="10.77734375" style="64" customWidth="1"/>
    <col min="1821" max="1821" width="3" style="64" customWidth="1"/>
    <col min="1822" max="1822" width="10.6640625" style="64" bestFit="1" customWidth="1"/>
    <col min="1823" max="1823" width="3" style="64" customWidth="1"/>
    <col min="1824" max="1824" width="12.6640625" style="64" customWidth="1"/>
    <col min="1825" max="1825" width="2.21875" style="64" customWidth="1"/>
    <col min="1826" max="1826" width="11.5546875" style="64"/>
    <col min="1827" max="1827" width="2.21875" style="64" customWidth="1"/>
    <col min="1828" max="1828" width="11.5546875" style="64"/>
    <col min="1829" max="1829" width="3" style="64" customWidth="1"/>
    <col min="1830" max="1830" width="4.5546875" style="64" customWidth="1"/>
    <col min="1831" max="1831" width="8.77734375" style="64" customWidth="1"/>
    <col min="1832" max="2048" width="11.5546875" style="64"/>
    <col min="2049" max="2049" width="5.33203125" style="64" customWidth="1"/>
    <col min="2050" max="2050" width="2.21875" style="64" customWidth="1"/>
    <col min="2051" max="2051" width="17.77734375" style="64" customWidth="1"/>
    <col min="2052" max="2052" width="1.44140625" style="64" customWidth="1"/>
    <col min="2053" max="2053" width="13.109375" style="64" customWidth="1"/>
    <col min="2054" max="2054" width="2.21875" style="64" customWidth="1"/>
    <col min="2055" max="2055" width="13.109375" style="64" customWidth="1"/>
    <col min="2056" max="2056" width="2.21875" style="64" customWidth="1"/>
    <col min="2057" max="2057" width="13.109375" style="64" customWidth="1"/>
    <col min="2058" max="2058" width="2.21875" style="64" customWidth="1"/>
    <col min="2059" max="2059" width="13.109375" style="64" customWidth="1"/>
    <col min="2060" max="2060" width="2.21875" style="64" customWidth="1"/>
    <col min="2061" max="2061" width="13.109375" style="64" customWidth="1"/>
    <col min="2062" max="2062" width="2.21875" style="64" customWidth="1"/>
    <col min="2063" max="2063" width="13.109375" style="64" customWidth="1"/>
    <col min="2064" max="2064" width="2.21875" style="64" customWidth="1"/>
    <col min="2065" max="2065" width="13.109375" style="64" customWidth="1"/>
    <col min="2066" max="2066" width="2.21875" style="64" customWidth="1"/>
    <col min="2067" max="2067" width="11.109375" style="64" customWidth="1"/>
    <col min="2068" max="2068" width="1.6640625" style="64" customWidth="1"/>
    <col min="2069" max="2069" width="11.5546875" style="64"/>
    <col min="2070" max="2071" width="1.44140625" style="64" customWidth="1"/>
    <col min="2072" max="2072" width="12.44140625" style="64" customWidth="1"/>
    <col min="2073" max="2073" width="2.21875" style="64" customWidth="1"/>
    <col min="2074" max="2074" width="11" style="64" customWidth="1"/>
    <col min="2075" max="2075" width="3" style="64" customWidth="1"/>
    <col min="2076" max="2076" width="10.77734375" style="64" customWidth="1"/>
    <col min="2077" max="2077" width="3" style="64" customWidth="1"/>
    <col min="2078" max="2078" width="10.6640625" style="64" bestFit="1" customWidth="1"/>
    <col min="2079" max="2079" width="3" style="64" customWidth="1"/>
    <col min="2080" max="2080" width="12.6640625" style="64" customWidth="1"/>
    <col min="2081" max="2081" width="2.21875" style="64" customWidth="1"/>
    <col min="2082" max="2082" width="11.5546875" style="64"/>
    <col min="2083" max="2083" width="2.21875" style="64" customWidth="1"/>
    <col min="2084" max="2084" width="11.5546875" style="64"/>
    <col min="2085" max="2085" width="3" style="64" customWidth="1"/>
    <col min="2086" max="2086" width="4.5546875" style="64" customWidth="1"/>
    <col min="2087" max="2087" width="8.77734375" style="64" customWidth="1"/>
    <col min="2088" max="2304" width="11.5546875" style="64"/>
    <col min="2305" max="2305" width="5.33203125" style="64" customWidth="1"/>
    <col min="2306" max="2306" width="2.21875" style="64" customWidth="1"/>
    <col min="2307" max="2307" width="17.77734375" style="64" customWidth="1"/>
    <col min="2308" max="2308" width="1.44140625" style="64" customWidth="1"/>
    <col min="2309" max="2309" width="13.109375" style="64" customWidth="1"/>
    <col min="2310" max="2310" width="2.21875" style="64" customWidth="1"/>
    <col min="2311" max="2311" width="13.109375" style="64" customWidth="1"/>
    <col min="2312" max="2312" width="2.21875" style="64" customWidth="1"/>
    <col min="2313" max="2313" width="13.109375" style="64" customWidth="1"/>
    <col min="2314" max="2314" width="2.21875" style="64" customWidth="1"/>
    <col min="2315" max="2315" width="13.109375" style="64" customWidth="1"/>
    <col min="2316" max="2316" width="2.21875" style="64" customWidth="1"/>
    <col min="2317" max="2317" width="13.109375" style="64" customWidth="1"/>
    <col min="2318" max="2318" width="2.21875" style="64" customWidth="1"/>
    <col min="2319" max="2319" width="13.109375" style="64" customWidth="1"/>
    <col min="2320" max="2320" width="2.21875" style="64" customWidth="1"/>
    <col min="2321" max="2321" width="13.109375" style="64" customWidth="1"/>
    <col min="2322" max="2322" width="2.21875" style="64" customWidth="1"/>
    <col min="2323" max="2323" width="11.109375" style="64" customWidth="1"/>
    <col min="2324" max="2324" width="1.6640625" style="64" customWidth="1"/>
    <col min="2325" max="2325" width="11.5546875" style="64"/>
    <col min="2326" max="2327" width="1.44140625" style="64" customWidth="1"/>
    <col min="2328" max="2328" width="12.44140625" style="64" customWidth="1"/>
    <col min="2329" max="2329" width="2.21875" style="64" customWidth="1"/>
    <col min="2330" max="2330" width="11" style="64" customWidth="1"/>
    <col min="2331" max="2331" width="3" style="64" customWidth="1"/>
    <col min="2332" max="2332" width="10.77734375" style="64" customWidth="1"/>
    <col min="2333" max="2333" width="3" style="64" customWidth="1"/>
    <col min="2334" max="2334" width="10.6640625" style="64" bestFit="1" customWidth="1"/>
    <col min="2335" max="2335" width="3" style="64" customWidth="1"/>
    <col min="2336" max="2336" width="12.6640625" style="64" customWidth="1"/>
    <col min="2337" max="2337" width="2.21875" style="64" customWidth="1"/>
    <col min="2338" max="2338" width="11.5546875" style="64"/>
    <col min="2339" max="2339" width="2.21875" style="64" customWidth="1"/>
    <col min="2340" max="2340" width="11.5546875" style="64"/>
    <col min="2341" max="2341" width="3" style="64" customWidth="1"/>
    <col min="2342" max="2342" width="4.5546875" style="64" customWidth="1"/>
    <col min="2343" max="2343" width="8.77734375" style="64" customWidth="1"/>
    <col min="2344" max="2560" width="11.5546875" style="64"/>
    <col min="2561" max="2561" width="5.33203125" style="64" customWidth="1"/>
    <col min="2562" max="2562" width="2.21875" style="64" customWidth="1"/>
    <col min="2563" max="2563" width="17.77734375" style="64" customWidth="1"/>
    <col min="2564" max="2564" width="1.44140625" style="64" customWidth="1"/>
    <col min="2565" max="2565" width="13.109375" style="64" customWidth="1"/>
    <col min="2566" max="2566" width="2.21875" style="64" customWidth="1"/>
    <col min="2567" max="2567" width="13.109375" style="64" customWidth="1"/>
    <col min="2568" max="2568" width="2.21875" style="64" customWidth="1"/>
    <col min="2569" max="2569" width="13.109375" style="64" customWidth="1"/>
    <col min="2570" max="2570" width="2.21875" style="64" customWidth="1"/>
    <col min="2571" max="2571" width="13.109375" style="64" customWidth="1"/>
    <col min="2572" max="2572" width="2.21875" style="64" customWidth="1"/>
    <col min="2573" max="2573" width="13.109375" style="64" customWidth="1"/>
    <col min="2574" max="2574" width="2.21875" style="64" customWidth="1"/>
    <col min="2575" max="2575" width="13.109375" style="64" customWidth="1"/>
    <col min="2576" max="2576" width="2.21875" style="64" customWidth="1"/>
    <col min="2577" max="2577" width="13.109375" style="64" customWidth="1"/>
    <col min="2578" max="2578" width="2.21875" style="64" customWidth="1"/>
    <col min="2579" max="2579" width="11.109375" style="64" customWidth="1"/>
    <col min="2580" max="2580" width="1.6640625" style="64" customWidth="1"/>
    <col min="2581" max="2581" width="11.5546875" style="64"/>
    <col min="2582" max="2583" width="1.44140625" style="64" customWidth="1"/>
    <col min="2584" max="2584" width="12.44140625" style="64" customWidth="1"/>
    <col min="2585" max="2585" width="2.21875" style="64" customWidth="1"/>
    <col min="2586" max="2586" width="11" style="64" customWidth="1"/>
    <col min="2587" max="2587" width="3" style="64" customWidth="1"/>
    <col min="2588" max="2588" width="10.77734375" style="64" customWidth="1"/>
    <col min="2589" max="2589" width="3" style="64" customWidth="1"/>
    <col min="2590" max="2590" width="10.6640625" style="64" bestFit="1" customWidth="1"/>
    <col min="2591" max="2591" width="3" style="64" customWidth="1"/>
    <col min="2592" max="2592" width="12.6640625" style="64" customWidth="1"/>
    <col min="2593" max="2593" width="2.21875" style="64" customWidth="1"/>
    <col min="2594" max="2594" width="11.5546875" style="64"/>
    <col min="2595" max="2595" width="2.21875" style="64" customWidth="1"/>
    <col min="2596" max="2596" width="11.5546875" style="64"/>
    <col min="2597" max="2597" width="3" style="64" customWidth="1"/>
    <col min="2598" max="2598" width="4.5546875" style="64" customWidth="1"/>
    <col min="2599" max="2599" width="8.77734375" style="64" customWidth="1"/>
    <col min="2600" max="2816" width="11.5546875" style="64"/>
    <col min="2817" max="2817" width="5.33203125" style="64" customWidth="1"/>
    <col min="2818" max="2818" width="2.21875" style="64" customWidth="1"/>
    <col min="2819" max="2819" width="17.77734375" style="64" customWidth="1"/>
    <col min="2820" max="2820" width="1.44140625" style="64" customWidth="1"/>
    <col min="2821" max="2821" width="13.109375" style="64" customWidth="1"/>
    <col min="2822" max="2822" width="2.21875" style="64" customWidth="1"/>
    <col min="2823" max="2823" width="13.109375" style="64" customWidth="1"/>
    <col min="2824" max="2824" width="2.21875" style="64" customWidth="1"/>
    <col min="2825" max="2825" width="13.109375" style="64" customWidth="1"/>
    <col min="2826" max="2826" width="2.21875" style="64" customWidth="1"/>
    <col min="2827" max="2827" width="13.109375" style="64" customWidth="1"/>
    <col min="2828" max="2828" width="2.21875" style="64" customWidth="1"/>
    <col min="2829" max="2829" width="13.109375" style="64" customWidth="1"/>
    <col min="2830" max="2830" width="2.21875" style="64" customWidth="1"/>
    <col min="2831" max="2831" width="13.109375" style="64" customWidth="1"/>
    <col min="2832" max="2832" width="2.21875" style="64" customWidth="1"/>
    <col min="2833" max="2833" width="13.109375" style="64" customWidth="1"/>
    <col min="2834" max="2834" width="2.21875" style="64" customWidth="1"/>
    <col min="2835" max="2835" width="11.109375" style="64" customWidth="1"/>
    <col min="2836" max="2836" width="1.6640625" style="64" customWidth="1"/>
    <col min="2837" max="2837" width="11.5546875" style="64"/>
    <col min="2838" max="2839" width="1.44140625" style="64" customWidth="1"/>
    <col min="2840" max="2840" width="12.44140625" style="64" customWidth="1"/>
    <col min="2841" max="2841" width="2.21875" style="64" customWidth="1"/>
    <col min="2842" max="2842" width="11" style="64" customWidth="1"/>
    <col min="2843" max="2843" width="3" style="64" customWidth="1"/>
    <col min="2844" max="2844" width="10.77734375" style="64" customWidth="1"/>
    <col min="2845" max="2845" width="3" style="64" customWidth="1"/>
    <col min="2846" max="2846" width="10.6640625" style="64" bestFit="1" customWidth="1"/>
    <col min="2847" max="2847" width="3" style="64" customWidth="1"/>
    <col min="2848" max="2848" width="12.6640625" style="64" customWidth="1"/>
    <col min="2849" max="2849" width="2.21875" style="64" customWidth="1"/>
    <col min="2850" max="2850" width="11.5546875" style="64"/>
    <col min="2851" max="2851" width="2.21875" style="64" customWidth="1"/>
    <col min="2852" max="2852" width="11.5546875" style="64"/>
    <col min="2853" max="2853" width="3" style="64" customWidth="1"/>
    <col min="2854" max="2854" width="4.5546875" style="64" customWidth="1"/>
    <col min="2855" max="2855" width="8.77734375" style="64" customWidth="1"/>
    <col min="2856" max="3072" width="11.5546875" style="64"/>
    <col min="3073" max="3073" width="5.33203125" style="64" customWidth="1"/>
    <col min="3074" max="3074" width="2.21875" style="64" customWidth="1"/>
    <col min="3075" max="3075" width="17.77734375" style="64" customWidth="1"/>
    <col min="3076" max="3076" width="1.44140625" style="64" customWidth="1"/>
    <col min="3077" max="3077" width="13.109375" style="64" customWidth="1"/>
    <col min="3078" max="3078" width="2.21875" style="64" customWidth="1"/>
    <col min="3079" max="3079" width="13.109375" style="64" customWidth="1"/>
    <col min="3080" max="3080" width="2.21875" style="64" customWidth="1"/>
    <col min="3081" max="3081" width="13.109375" style="64" customWidth="1"/>
    <col min="3082" max="3082" width="2.21875" style="64" customWidth="1"/>
    <col min="3083" max="3083" width="13.109375" style="64" customWidth="1"/>
    <col min="3084" max="3084" width="2.21875" style="64" customWidth="1"/>
    <col min="3085" max="3085" width="13.109375" style="64" customWidth="1"/>
    <col min="3086" max="3086" width="2.21875" style="64" customWidth="1"/>
    <col min="3087" max="3087" width="13.109375" style="64" customWidth="1"/>
    <col min="3088" max="3088" width="2.21875" style="64" customWidth="1"/>
    <col min="3089" max="3089" width="13.109375" style="64" customWidth="1"/>
    <col min="3090" max="3090" width="2.21875" style="64" customWidth="1"/>
    <col min="3091" max="3091" width="11.109375" style="64" customWidth="1"/>
    <col min="3092" max="3092" width="1.6640625" style="64" customWidth="1"/>
    <col min="3093" max="3093" width="11.5546875" style="64"/>
    <col min="3094" max="3095" width="1.44140625" style="64" customWidth="1"/>
    <col min="3096" max="3096" width="12.44140625" style="64" customWidth="1"/>
    <col min="3097" max="3097" width="2.21875" style="64" customWidth="1"/>
    <col min="3098" max="3098" width="11" style="64" customWidth="1"/>
    <col min="3099" max="3099" width="3" style="64" customWidth="1"/>
    <col min="3100" max="3100" width="10.77734375" style="64" customWidth="1"/>
    <col min="3101" max="3101" width="3" style="64" customWidth="1"/>
    <col min="3102" max="3102" width="10.6640625" style="64" bestFit="1" customWidth="1"/>
    <col min="3103" max="3103" width="3" style="64" customWidth="1"/>
    <col min="3104" max="3104" width="12.6640625" style="64" customWidth="1"/>
    <col min="3105" max="3105" width="2.21875" style="64" customWidth="1"/>
    <col min="3106" max="3106" width="11.5546875" style="64"/>
    <col min="3107" max="3107" width="2.21875" style="64" customWidth="1"/>
    <col min="3108" max="3108" width="11.5546875" style="64"/>
    <col min="3109" max="3109" width="3" style="64" customWidth="1"/>
    <col min="3110" max="3110" width="4.5546875" style="64" customWidth="1"/>
    <col min="3111" max="3111" width="8.77734375" style="64" customWidth="1"/>
    <col min="3112" max="3328" width="11.5546875" style="64"/>
    <col min="3329" max="3329" width="5.33203125" style="64" customWidth="1"/>
    <col min="3330" max="3330" width="2.21875" style="64" customWidth="1"/>
    <col min="3331" max="3331" width="17.77734375" style="64" customWidth="1"/>
    <col min="3332" max="3332" width="1.44140625" style="64" customWidth="1"/>
    <col min="3333" max="3333" width="13.109375" style="64" customWidth="1"/>
    <col min="3334" max="3334" width="2.21875" style="64" customWidth="1"/>
    <col min="3335" max="3335" width="13.109375" style="64" customWidth="1"/>
    <col min="3336" max="3336" width="2.21875" style="64" customWidth="1"/>
    <col min="3337" max="3337" width="13.109375" style="64" customWidth="1"/>
    <col min="3338" max="3338" width="2.21875" style="64" customWidth="1"/>
    <col min="3339" max="3339" width="13.109375" style="64" customWidth="1"/>
    <col min="3340" max="3340" width="2.21875" style="64" customWidth="1"/>
    <col min="3341" max="3341" width="13.109375" style="64" customWidth="1"/>
    <col min="3342" max="3342" width="2.21875" style="64" customWidth="1"/>
    <col min="3343" max="3343" width="13.109375" style="64" customWidth="1"/>
    <col min="3344" max="3344" width="2.21875" style="64" customWidth="1"/>
    <col min="3345" max="3345" width="13.109375" style="64" customWidth="1"/>
    <col min="3346" max="3346" width="2.21875" style="64" customWidth="1"/>
    <col min="3347" max="3347" width="11.109375" style="64" customWidth="1"/>
    <col min="3348" max="3348" width="1.6640625" style="64" customWidth="1"/>
    <col min="3349" max="3349" width="11.5546875" style="64"/>
    <col min="3350" max="3351" width="1.44140625" style="64" customWidth="1"/>
    <col min="3352" max="3352" width="12.44140625" style="64" customWidth="1"/>
    <col min="3353" max="3353" width="2.21875" style="64" customWidth="1"/>
    <col min="3354" max="3354" width="11" style="64" customWidth="1"/>
    <col min="3355" max="3355" width="3" style="64" customWidth="1"/>
    <col min="3356" max="3356" width="10.77734375" style="64" customWidth="1"/>
    <col min="3357" max="3357" width="3" style="64" customWidth="1"/>
    <col min="3358" max="3358" width="10.6640625" style="64" bestFit="1" customWidth="1"/>
    <col min="3359" max="3359" width="3" style="64" customWidth="1"/>
    <col min="3360" max="3360" width="12.6640625" style="64" customWidth="1"/>
    <col min="3361" max="3361" width="2.21875" style="64" customWidth="1"/>
    <col min="3362" max="3362" width="11.5546875" style="64"/>
    <col min="3363" max="3363" width="2.21875" style="64" customWidth="1"/>
    <col min="3364" max="3364" width="11.5546875" style="64"/>
    <col min="3365" max="3365" width="3" style="64" customWidth="1"/>
    <col min="3366" max="3366" width="4.5546875" style="64" customWidth="1"/>
    <col min="3367" max="3367" width="8.77734375" style="64" customWidth="1"/>
    <col min="3368" max="3584" width="11.5546875" style="64"/>
    <col min="3585" max="3585" width="5.33203125" style="64" customWidth="1"/>
    <col min="3586" max="3586" width="2.21875" style="64" customWidth="1"/>
    <col min="3587" max="3587" width="17.77734375" style="64" customWidth="1"/>
    <col min="3588" max="3588" width="1.44140625" style="64" customWidth="1"/>
    <col min="3589" max="3589" width="13.109375" style="64" customWidth="1"/>
    <col min="3590" max="3590" width="2.21875" style="64" customWidth="1"/>
    <col min="3591" max="3591" width="13.109375" style="64" customWidth="1"/>
    <col min="3592" max="3592" width="2.21875" style="64" customWidth="1"/>
    <col min="3593" max="3593" width="13.109375" style="64" customWidth="1"/>
    <col min="3594" max="3594" width="2.21875" style="64" customWidth="1"/>
    <col min="3595" max="3595" width="13.109375" style="64" customWidth="1"/>
    <col min="3596" max="3596" width="2.21875" style="64" customWidth="1"/>
    <col min="3597" max="3597" width="13.109375" style="64" customWidth="1"/>
    <col min="3598" max="3598" width="2.21875" style="64" customWidth="1"/>
    <col min="3599" max="3599" width="13.109375" style="64" customWidth="1"/>
    <col min="3600" max="3600" width="2.21875" style="64" customWidth="1"/>
    <col min="3601" max="3601" width="13.109375" style="64" customWidth="1"/>
    <col min="3602" max="3602" width="2.21875" style="64" customWidth="1"/>
    <col min="3603" max="3603" width="11.109375" style="64" customWidth="1"/>
    <col min="3604" max="3604" width="1.6640625" style="64" customWidth="1"/>
    <col min="3605" max="3605" width="11.5546875" style="64"/>
    <col min="3606" max="3607" width="1.44140625" style="64" customWidth="1"/>
    <col min="3608" max="3608" width="12.44140625" style="64" customWidth="1"/>
    <col min="3609" max="3609" width="2.21875" style="64" customWidth="1"/>
    <col min="3610" max="3610" width="11" style="64" customWidth="1"/>
    <col min="3611" max="3611" width="3" style="64" customWidth="1"/>
    <col min="3612" max="3612" width="10.77734375" style="64" customWidth="1"/>
    <col min="3613" max="3613" width="3" style="64" customWidth="1"/>
    <col min="3614" max="3614" width="10.6640625" style="64" bestFit="1" customWidth="1"/>
    <col min="3615" max="3615" width="3" style="64" customWidth="1"/>
    <col min="3616" max="3616" width="12.6640625" style="64" customWidth="1"/>
    <col min="3617" max="3617" width="2.21875" style="64" customWidth="1"/>
    <col min="3618" max="3618" width="11.5546875" style="64"/>
    <col min="3619" max="3619" width="2.21875" style="64" customWidth="1"/>
    <col min="3620" max="3620" width="11.5546875" style="64"/>
    <col min="3621" max="3621" width="3" style="64" customWidth="1"/>
    <col min="3622" max="3622" width="4.5546875" style="64" customWidth="1"/>
    <col min="3623" max="3623" width="8.77734375" style="64" customWidth="1"/>
    <col min="3624" max="3840" width="11.5546875" style="64"/>
    <col min="3841" max="3841" width="5.33203125" style="64" customWidth="1"/>
    <col min="3842" max="3842" width="2.21875" style="64" customWidth="1"/>
    <col min="3843" max="3843" width="17.77734375" style="64" customWidth="1"/>
    <col min="3844" max="3844" width="1.44140625" style="64" customWidth="1"/>
    <col min="3845" max="3845" width="13.109375" style="64" customWidth="1"/>
    <col min="3846" max="3846" width="2.21875" style="64" customWidth="1"/>
    <col min="3847" max="3847" width="13.109375" style="64" customWidth="1"/>
    <col min="3848" max="3848" width="2.21875" style="64" customWidth="1"/>
    <col min="3849" max="3849" width="13.109375" style="64" customWidth="1"/>
    <col min="3850" max="3850" width="2.21875" style="64" customWidth="1"/>
    <col min="3851" max="3851" width="13.109375" style="64" customWidth="1"/>
    <col min="3852" max="3852" width="2.21875" style="64" customWidth="1"/>
    <col min="3853" max="3853" width="13.109375" style="64" customWidth="1"/>
    <col min="3854" max="3854" width="2.21875" style="64" customWidth="1"/>
    <col min="3855" max="3855" width="13.109375" style="64" customWidth="1"/>
    <col min="3856" max="3856" width="2.21875" style="64" customWidth="1"/>
    <col min="3857" max="3857" width="13.109375" style="64" customWidth="1"/>
    <col min="3858" max="3858" width="2.21875" style="64" customWidth="1"/>
    <col min="3859" max="3859" width="11.109375" style="64" customWidth="1"/>
    <col min="3860" max="3860" width="1.6640625" style="64" customWidth="1"/>
    <col min="3861" max="3861" width="11.5546875" style="64"/>
    <col min="3862" max="3863" width="1.44140625" style="64" customWidth="1"/>
    <col min="3864" max="3864" width="12.44140625" style="64" customWidth="1"/>
    <col min="3865" max="3865" width="2.21875" style="64" customWidth="1"/>
    <col min="3866" max="3866" width="11" style="64" customWidth="1"/>
    <col min="3867" max="3867" width="3" style="64" customWidth="1"/>
    <col min="3868" max="3868" width="10.77734375" style="64" customWidth="1"/>
    <col min="3869" max="3869" width="3" style="64" customWidth="1"/>
    <col min="3870" max="3870" width="10.6640625" style="64" bestFit="1" customWidth="1"/>
    <col min="3871" max="3871" width="3" style="64" customWidth="1"/>
    <col min="3872" max="3872" width="12.6640625" style="64" customWidth="1"/>
    <col min="3873" max="3873" width="2.21875" style="64" customWidth="1"/>
    <col min="3874" max="3874" width="11.5546875" style="64"/>
    <col min="3875" max="3875" width="2.21875" style="64" customWidth="1"/>
    <col min="3876" max="3876" width="11.5546875" style="64"/>
    <col min="3877" max="3877" width="3" style="64" customWidth="1"/>
    <col min="3878" max="3878" width="4.5546875" style="64" customWidth="1"/>
    <col min="3879" max="3879" width="8.77734375" style="64" customWidth="1"/>
    <col min="3880" max="4096" width="11.5546875" style="64"/>
    <col min="4097" max="4097" width="5.33203125" style="64" customWidth="1"/>
    <col min="4098" max="4098" width="2.21875" style="64" customWidth="1"/>
    <col min="4099" max="4099" width="17.77734375" style="64" customWidth="1"/>
    <col min="4100" max="4100" width="1.44140625" style="64" customWidth="1"/>
    <col min="4101" max="4101" width="13.109375" style="64" customWidth="1"/>
    <col min="4102" max="4102" width="2.21875" style="64" customWidth="1"/>
    <col min="4103" max="4103" width="13.109375" style="64" customWidth="1"/>
    <col min="4104" max="4104" width="2.21875" style="64" customWidth="1"/>
    <col min="4105" max="4105" width="13.109375" style="64" customWidth="1"/>
    <col min="4106" max="4106" width="2.21875" style="64" customWidth="1"/>
    <col min="4107" max="4107" width="13.109375" style="64" customWidth="1"/>
    <col min="4108" max="4108" width="2.21875" style="64" customWidth="1"/>
    <col min="4109" max="4109" width="13.109375" style="64" customWidth="1"/>
    <col min="4110" max="4110" width="2.21875" style="64" customWidth="1"/>
    <col min="4111" max="4111" width="13.109375" style="64" customWidth="1"/>
    <col min="4112" max="4112" width="2.21875" style="64" customWidth="1"/>
    <col min="4113" max="4113" width="13.109375" style="64" customWidth="1"/>
    <col min="4114" max="4114" width="2.21875" style="64" customWidth="1"/>
    <col min="4115" max="4115" width="11.109375" style="64" customWidth="1"/>
    <col min="4116" max="4116" width="1.6640625" style="64" customWidth="1"/>
    <col min="4117" max="4117" width="11.5546875" style="64"/>
    <col min="4118" max="4119" width="1.44140625" style="64" customWidth="1"/>
    <col min="4120" max="4120" width="12.44140625" style="64" customWidth="1"/>
    <col min="4121" max="4121" width="2.21875" style="64" customWidth="1"/>
    <col min="4122" max="4122" width="11" style="64" customWidth="1"/>
    <col min="4123" max="4123" width="3" style="64" customWidth="1"/>
    <col min="4124" max="4124" width="10.77734375" style="64" customWidth="1"/>
    <col min="4125" max="4125" width="3" style="64" customWidth="1"/>
    <col min="4126" max="4126" width="10.6640625" style="64" bestFit="1" customWidth="1"/>
    <col min="4127" max="4127" width="3" style="64" customWidth="1"/>
    <col min="4128" max="4128" width="12.6640625" style="64" customWidth="1"/>
    <col min="4129" max="4129" width="2.21875" style="64" customWidth="1"/>
    <col min="4130" max="4130" width="11.5546875" style="64"/>
    <col min="4131" max="4131" width="2.21875" style="64" customWidth="1"/>
    <col min="4132" max="4132" width="11.5546875" style="64"/>
    <col min="4133" max="4133" width="3" style="64" customWidth="1"/>
    <col min="4134" max="4134" width="4.5546875" style="64" customWidth="1"/>
    <col min="4135" max="4135" width="8.77734375" style="64" customWidth="1"/>
    <col min="4136" max="4352" width="11.5546875" style="64"/>
    <col min="4353" max="4353" width="5.33203125" style="64" customWidth="1"/>
    <col min="4354" max="4354" width="2.21875" style="64" customWidth="1"/>
    <col min="4355" max="4355" width="17.77734375" style="64" customWidth="1"/>
    <col min="4356" max="4356" width="1.44140625" style="64" customWidth="1"/>
    <col min="4357" max="4357" width="13.109375" style="64" customWidth="1"/>
    <col min="4358" max="4358" width="2.21875" style="64" customWidth="1"/>
    <col min="4359" max="4359" width="13.109375" style="64" customWidth="1"/>
    <col min="4360" max="4360" width="2.21875" style="64" customWidth="1"/>
    <col min="4361" max="4361" width="13.109375" style="64" customWidth="1"/>
    <col min="4362" max="4362" width="2.21875" style="64" customWidth="1"/>
    <col min="4363" max="4363" width="13.109375" style="64" customWidth="1"/>
    <col min="4364" max="4364" width="2.21875" style="64" customWidth="1"/>
    <col min="4365" max="4365" width="13.109375" style="64" customWidth="1"/>
    <col min="4366" max="4366" width="2.21875" style="64" customWidth="1"/>
    <col min="4367" max="4367" width="13.109375" style="64" customWidth="1"/>
    <col min="4368" max="4368" width="2.21875" style="64" customWidth="1"/>
    <col min="4369" max="4369" width="13.109375" style="64" customWidth="1"/>
    <col min="4370" max="4370" width="2.21875" style="64" customWidth="1"/>
    <col min="4371" max="4371" width="11.109375" style="64" customWidth="1"/>
    <col min="4372" max="4372" width="1.6640625" style="64" customWidth="1"/>
    <col min="4373" max="4373" width="11.5546875" style="64"/>
    <col min="4374" max="4375" width="1.44140625" style="64" customWidth="1"/>
    <col min="4376" max="4376" width="12.44140625" style="64" customWidth="1"/>
    <col min="4377" max="4377" width="2.21875" style="64" customWidth="1"/>
    <col min="4378" max="4378" width="11" style="64" customWidth="1"/>
    <col min="4379" max="4379" width="3" style="64" customWidth="1"/>
    <col min="4380" max="4380" width="10.77734375" style="64" customWidth="1"/>
    <col min="4381" max="4381" width="3" style="64" customWidth="1"/>
    <col min="4382" max="4382" width="10.6640625" style="64" bestFit="1" customWidth="1"/>
    <col min="4383" max="4383" width="3" style="64" customWidth="1"/>
    <col min="4384" max="4384" width="12.6640625" style="64" customWidth="1"/>
    <col min="4385" max="4385" width="2.21875" style="64" customWidth="1"/>
    <col min="4386" max="4386" width="11.5546875" style="64"/>
    <col min="4387" max="4387" width="2.21875" style="64" customWidth="1"/>
    <col min="4388" max="4388" width="11.5546875" style="64"/>
    <col min="4389" max="4389" width="3" style="64" customWidth="1"/>
    <col min="4390" max="4390" width="4.5546875" style="64" customWidth="1"/>
    <col min="4391" max="4391" width="8.77734375" style="64" customWidth="1"/>
    <col min="4392" max="4608" width="11.5546875" style="64"/>
    <col min="4609" max="4609" width="5.33203125" style="64" customWidth="1"/>
    <col min="4610" max="4610" width="2.21875" style="64" customWidth="1"/>
    <col min="4611" max="4611" width="17.77734375" style="64" customWidth="1"/>
    <col min="4612" max="4612" width="1.44140625" style="64" customWidth="1"/>
    <col min="4613" max="4613" width="13.109375" style="64" customWidth="1"/>
    <col min="4614" max="4614" width="2.21875" style="64" customWidth="1"/>
    <col min="4615" max="4615" width="13.109375" style="64" customWidth="1"/>
    <col min="4616" max="4616" width="2.21875" style="64" customWidth="1"/>
    <col min="4617" max="4617" width="13.109375" style="64" customWidth="1"/>
    <col min="4618" max="4618" width="2.21875" style="64" customWidth="1"/>
    <col min="4619" max="4619" width="13.109375" style="64" customWidth="1"/>
    <col min="4620" max="4620" width="2.21875" style="64" customWidth="1"/>
    <col min="4621" max="4621" width="13.109375" style="64" customWidth="1"/>
    <col min="4622" max="4622" width="2.21875" style="64" customWidth="1"/>
    <col min="4623" max="4623" width="13.109375" style="64" customWidth="1"/>
    <col min="4624" max="4624" width="2.21875" style="64" customWidth="1"/>
    <col min="4625" max="4625" width="13.109375" style="64" customWidth="1"/>
    <col min="4626" max="4626" width="2.21875" style="64" customWidth="1"/>
    <col min="4627" max="4627" width="11.109375" style="64" customWidth="1"/>
    <col min="4628" max="4628" width="1.6640625" style="64" customWidth="1"/>
    <col min="4629" max="4629" width="11.5546875" style="64"/>
    <col min="4630" max="4631" width="1.44140625" style="64" customWidth="1"/>
    <col min="4632" max="4632" width="12.44140625" style="64" customWidth="1"/>
    <col min="4633" max="4633" width="2.21875" style="64" customWidth="1"/>
    <col min="4634" max="4634" width="11" style="64" customWidth="1"/>
    <col min="4635" max="4635" width="3" style="64" customWidth="1"/>
    <col min="4636" max="4636" width="10.77734375" style="64" customWidth="1"/>
    <col min="4637" max="4637" width="3" style="64" customWidth="1"/>
    <col min="4638" max="4638" width="10.6640625" style="64" bestFit="1" customWidth="1"/>
    <col min="4639" max="4639" width="3" style="64" customWidth="1"/>
    <col min="4640" max="4640" width="12.6640625" style="64" customWidth="1"/>
    <col min="4641" max="4641" width="2.21875" style="64" customWidth="1"/>
    <col min="4642" max="4642" width="11.5546875" style="64"/>
    <col min="4643" max="4643" width="2.21875" style="64" customWidth="1"/>
    <col min="4644" max="4644" width="11.5546875" style="64"/>
    <col min="4645" max="4645" width="3" style="64" customWidth="1"/>
    <col min="4646" max="4646" width="4.5546875" style="64" customWidth="1"/>
    <col min="4647" max="4647" width="8.77734375" style="64" customWidth="1"/>
    <col min="4648" max="4864" width="11.5546875" style="64"/>
    <col min="4865" max="4865" width="5.33203125" style="64" customWidth="1"/>
    <col min="4866" max="4866" width="2.21875" style="64" customWidth="1"/>
    <col min="4867" max="4867" width="17.77734375" style="64" customWidth="1"/>
    <col min="4868" max="4868" width="1.44140625" style="64" customWidth="1"/>
    <col min="4869" max="4869" width="13.109375" style="64" customWidth="1"/>
    <col min="4870" max="4870" width="2.21875" style="64" customWidth="1"/>
    <col min="4871" max="4871" width="13.109375" style="64" customWidth="1"/>
    <col min="4872" max="4872" width="2.21875" style="64" customWidth="1"/>
    <col min="4873" max="4873" width="13.109375" style="64" customWidth="1"/>
    <col min="4874" max="4874" width="2.21875" style="64" customWidth="1"/>
    <col min="4875" max="4875" width="13.109375" style="64" customWidth="1"/>
    <col min="4876" max="4876" width="2.21875" style="64" customWidth="1"/>
    <col min="4877" max="4877" width="13.109375" style="64" customWidth="1"/>
    <col min="4878" max="4878" width="2.21875" style="64" customWidth="1"/>
    <col min="4879" max="4879" width="13.109375" style="64" customWidth="1"/>
    <col min="4880" max="4880" width="2.21875" style="64" customWidth="1"/>
    <col min="4881" max="4881" width="13.109375" style="64" customWidth="1"/>
    <col min="4882" max="4882" width="2.21875" style="64" customWidth="1"/>
    <col min="4883" max="4883" width="11.109375" style="64" customWidth="1"/>
    <col min="4884" max="4884" width="1.6640625" style="64" customWidth="1"/>
    <col min="4885" max="4885" width="11.5546875" style="64"/>
    <col min="4886" max="4887" width="1.44140625" style="64" customWidth="1"/>
    <col min="4888" max="4888" width="12.44140625" style="64" customWidth="1"/>
    <col min="4889" max="4889" width="2.21875" style="64" customWidth="1"/>
    <col min="4890" max="4890" width="11" style="64" customWidth="1"/>
    <col min="4891" max="4891" width="3" style="64" customWidth="1"/>
    <col min="4892" max="4892" width="10.77734375" style="64" customWidth="1"/>
    <col min="4893" max="4893" width="3" style="64" customWidth="1"/>
    <col min="4894" max="4894" width="10.6640625" style="64" bestFit="1" customWidth="1"/>
    <col min="4895" max="4895" width="3" style="64" customWidth="1"/>
    <col min="4896" max="4896" width="12.6640625" style="64" customWidth="1"/>
    <col min="4897" max="4897" width="2.21875" style="64" customWidth="1"/>
    <col min="4898" max="4898" width="11.5546875" style="64"/>
    <col min="4899" max="4899" width="2.21875" style="64" customWidth="1"/>
    <col min="4900" max="4900" width="11.5546875" style="64"/>
    <col min="4901" max="4901" width="3" style="64" customWidth="1"/>
    <col min="4902" max="4902" width="4.5546875" style="64" customWidth="1"/>
    <col min="4903" max="4903" width="8.77734375" style="64" customWidth="1"/>
    <col min="4904" max="5120" width="11.5546875" style="64"/>
    <col min="5121" max="5121" width="5.33203125" style="64" customWidth="1"/>
    <col min="5122" max="5122" width="2.21875" style="64" customWidth="1"/>
    <col min="5123" max="5123" width="17.77734375" style="64" customWidth="1"/>
    <col min="5124" max="5124" width="1.44140625" style="64" customWidth="1"/>
    <col min="5125" max="5125" width="13.109375" style="64" customWidth="1"/>
    <col min="5126" max="5126" width="2.21875" style="64" customWidth="1"/>
    <col min="5127" max="5127" width="13.109375" style="64" customWidth="1"/>
    <col min="5128" max="5128" width="2.21875" style="64" customWidth="1"/>
    <col min="5129" max="5129" width="13.109375" style="64" customWidth="1"/>
    <col min="5130" max="5130" width="2.21875" style="64" customWidth="1"/>
    <col min="5131" max="5131" width="13.109375" style="64" customWidth="1"/>
    <col min="5132" max="5132" width="2.21875" style="64" customWidth="1"/>
    <col min="5133" max="5133" width="13.109375" style="64" customWidth="1"/>
    <col min="5134" max="5134" width="2.21875" style="64" customWidth="1"/>
    <col min="5135" max="5135" width="13.109375" style="64" customWidth="1"/>
    <col min="5136" max="5136" width="2.21875" style="64" customWidth="1"/>
    <col min="5137" max="5137" width="13.109375" style="64" customWidth="1"/>
    <col min="5138" max="5138" width="2.21875" style="64" customWidth="1"/>
    <col min="5139" max="5139" width="11.109375" style="64" customWidth="1"/>
    <col min="5140" max="5140" width="1.6640625" style="64" customWidth="1"/>
    <col min="5141" max="5141" width="11.5546875" style="64"/>
    <col min="5142" max="5143" width="1.44140625" style="64" customWidth="1"/>
    <col min="5144" max="5144" width="12.44140625" style="64" customWidth="1"/>
    <col min="5145" max="5145" width="2.21875" style="64" customWidth="1"/>
    <col min="5146" max="5146" width="11" style="64" customWidth="1"/>
    <col min="5147" max="5147" width="3" style="64" customWidth="1"/>
    <col min="5148" max="5148" width="10.77734375" style="64" customWidth="1"/>
    <col min="5149" max="5149" width="3" style="64" customWidth="1"/>
    <col min="5150" max="5150" width="10.6640625" style="64" bestFit="1" customWidth="1"/>
    <col min="5151" max="5151" width="3" style="64" customWidth="1"/>
    <col min="5152" max="5152" width="12.6640625" style="64" customWidth="1"/>
    <col min="5153" max="5153" width="2.21875" style="64" customWidth="1"/>
    <col min="5154" max="5154" width="11.5546875" style="64"/>
    <col min="5155" max="5155" width="2.21875" style="64" customWidth="1"/>
    <col min="5156" max="5156" width="11.5546875" style="64"/>
    <col min="5157" max="5157" width="3" style="64" customWidth="1"/>
    <col min="5158" max="5158" width="4.5546875" style="64" customWidth="1"/>
    <col min="5159" max="5159" width="8.77734375" style="64" customWidth="1"/>
    <col min="5160" max="5376" width="11.5546875" style="64"/>
    <col min="5377" max="5377" width="5.33203125" style="64" customWidth="1"/>
    <col min="5378" max="5378" width="2.21875" style="64" customWidth="1"/>
    <col min="5379" max="5379" width="17.77734375" style="64" customWidth="1"/>
    <col min="5380" max="5380" width="1.44140625" style="64" customWidth="1"/>
    <col min="5381" max="5381" width="13.109375" style="64" customWidth="1"/>
    <col min="5382" max="5382" width="2.21875" style="64" customWidth="1"/>
    <col min="5383" max="5383" width="13.109375" style="64" customWidth="1"/>
    <col min="5384" max="5384" width="2.21875" style="64" customWidth="1"/>
    <col min="5385" max="5385" width="13.109375" style="64" customWidth="1"/>
    <col min="5386" max="5386" width="2.21875" style="64" customWidth="1"/>
    <col min="5387" max="5387" width="13.109375" style="64" customWidth="1"/>
    <col min="5388" max="5388" width="2.21875" style="64" customWidth="1"/>
    <col min="5389" max="5389" width="13.109375" style="64" customWidth="1"/>
    <col min="5390" max="5390" width="2.21875" style="64" customWidth="1"/>
    <col min="5391" max="5391" width="13.109375" style="64" customWidth="1"/>
    <col min="5392" max="5392" width="2.21875" style="64" customWidth="1"/>
    <col min="5393" max="5393" width="13.109375" style="64" customWidth="1"/>
    <col min="5394" max="5394" width="2.21875" style="64" customWidth="1"/>
    <col min="5395" max="5395" width="11.109375" style="64" customWidth="1"/>
    <col min="5396" max="5396" width="1.6640625" style="64" customWidth="1"/>
    <col min="5397" max="5397" width="11.5546875" style="64"/>
    <col min="5398" max="5399" width="1.44140625" style="64" customWidth="1"/>
    <col min="5400" max="5400" width="12.44140625" style="64" customWidth="1"/>
    <col min="5401" max="5401" width="2.21875" style="64" customWidth="1"/>
    <col min="5402" max="5402" width="11" style="64" customWidth="1"/>
    <col min="5403" max="5403" width="3" style="64" customWidth="1"/>
    <col min="5404" max="5404" width="10.77734375" style="64" customWidth="1"/>
    <col min="5405" max="5405" width="3" style="64" customWidth="1"/>
    <col min="5406" max="5406" width="10.6640625" style="64" bestFit="1" customWidth="1"/>
    <col min="5407" max="5407" width="3" style="64" customWidth="1"/>
    <col min="5408" max="5408" width="12.6640625" style="64" customWidth="1"/>
    <col min="5409" max="5409" width="2.21875" style="64" customWidth="1"/>
    <col min="5410" max="5410" width="11.5546875" style="64"/>
    <col min="5411" max="5411" width="2.21875" style="64" customWidth="1"/>
    <col min="5412" max="5412" width="11.5546875" style="64"/>
    <col min="5413" max="5413" width="3" style="64" customWidth="1"/>
    <col min="5414" max="5414" width="4.5546875" style="64" customWidth="1"/>
    <col min="5415" max="5415" width="8.77734375" style="64" customWidth="1"/>
    <col min="5416" max="5632" width="11.5546875" style="64"/>
    <col min="5633" max="5633" width="5.33203125" style="64" customWidth="1"/>
    <col min="5634" max="5634" width="2.21875" style="64" customWidth="1"/>
    <col min="5635" max="5635" width="17.77734375" style="64" customWidth="1"/>
    <col min="5636" max="5636" width="1.44140625" style="64" customWidth="1"/>
    <col min="5637" max="5637" width="13.109375" style="64" customWidth="1"/>
    <col min="5638" max="5638" width="2.21875" style="64" customWidth="1"/>
    <col min="5639" max="5639" width="13.109375" style="64" customWidth="1"/>
    <col min="5640" max="5640" width="2.21875" style="64" customWidth="1"/>
    <col min="5641" max="5641" width="13.109375" style="64" customWidth="1"/>
    <col min="5642" max="5642" width="2.21875" style="64" customWidth="1"/>
    <col min="5643" max="5643" width="13.109375" style="64" customWidth="1"/>
    <col min="5644" max="5644" width="2.21875" style="64" customWidth="1"/>
    <col min="5645" max="5645" width="13.109375" style="64" customWidth="1"/>
    <col min="5646" max="5646" width="2.21875" style="64" customWidth="1"/>
    <col min="5647" max="5647" width="13.109375" style="64" customWidth="1"/>
    <col min="5648" max="5648" width="2.21875" style="64" customWidth="1"/>
    <col min="5649" max="5649" width="13.109375" style="64" customWidth="1"/>
    <col min="5650" max="5650" width="2.21875" style="64" customWidth="1"/>
    <col min="5651" max="5651" width="11.109375" style="64" customWidth="1"/>
    <col min="5652" max="5652" width="1.6640625" style="64" customWidth="1"/>
    <col min="5653" max="5653" width="11.5546875" style="64"/>
    <col min="5654" max="5655" width="1.44140625" style="64" customWidth="1"/>
    <col min="5656" max="5656" width="12.44140625" style="64" customWidth="1"/>
    <col min="5657" max="5657" width="2.21875" style="64" customWidth="1"/>
    <col min="5658" max="5658" width="11" style="64" customWidth="1"/>
    <col min="5659" max="5659" width="3" style="64" customWidth="1"/>
    <col min="5660" max="5660" width="10.77734375" style="64" customWidth="1"/>
    <col min="5661" max="5661" width="3" style="64" customWidth="1"/>
    <col min="5662" max="5662" width="10.6640625" style="64" bestFit="1" customWidth="1"/>
    <col min="5663" max="5663" width="3" style="64" customWidth="1"/>
    <col min="5664" max="5664" width="12.6640625" style="64" customWidth="1"/>
    <col min="5665" max="5665" width="2.21875" style="64" customWidth="1"/>
    <col min="5666" max="5666" width="11.5546875" style="64"/>
    <col min="5667" max="5667" width="2.21875" style="64" customWidth="1"/>
    <col min="5668" max="5668" width="11.5546875" style="64"/>
    <col min="5669" max="5669" width="3" style="64" customWidth="1"/>
    <col min="5670" max="5670" width="4.5546875" style="64" customWidth="1"/>
    <col min="5671" max="5671" width="8.77734375" style="64" customWidth="1"/>
    <col min="5672" max="5888" width="11.5546875" style="64"/>
    <col min="5889" max="5889" width="5.33203125" style="64" customWidth="1"/>
    <col min="5890" max="5890" width="2.21875" style="64" customWidth="1"/>
    <col min="5891" max="5891" width="17.77734375" style="64" customWidth="1"/>
    <col min="5892" max="5892" width="1.44140625" style="64" customWidth="1"/>
    <col min="5893" max="5893" width="13.109375" style="64" customWidth="1"/>
    <col min="5894" max="5894" width="2.21875" style="64" customWidth="1"/>
    <col min="5895" max="5895" width="13.109375" style="64" customWidth="1"/>
    <col min="5896" max="5896" width="2.21875" style="64" customWidth="1"/>
    <col min="5897" max="5897" width="13.109375" style="64" customWidth="1"/>
    <col min="5898" max="5898" width="2.21875" style="64" customWidth="1"/>
    <col min="5899" max="5899" width="13.109375" style="64" customWidth="1"/>
    <col min="5900" max="5900" width="2.21875" style="64" customWidth="1"/>
    <col min="5901" max="5901" width="13.109375" style="64" customWidth="1"/>
    <col min="5902" max="5902" width="2.21875" style="64" customWidth="1"/>
    <col min="5903" max="5903" width="13.109375" style="64" customWidth="1"/>
    <col min="5904" max="5904" width="2.21875" style="64" customWidth="1"/>
    <col min="5905" max="5905" width="13.109375" style="64" customWidth="1"/>
    <col min="5906" max="5906" width="2.21875" style="64" customWidth="1"/>
    <col min="5907" max="5907" width="11.109375" style="64" customWidth="1"/>
    <col min="5908" max="5908" width="1.6640625" style="64" customWidth="1"/>
    <col min="5909" max="5909" width="11.5546875" style="64"/>
    <col min="5910" max="5911" width="1.44140625" style="64" customWidth="1"/>
    <col min="5912" max="5912" width="12.44140625" style="64" customWidth="1"/>
    <col min="5913" max="5913" width="2.21875" style="64" customWidth="1"/>
    <col min="5914" max="5914" width="11" style="64" customWidth="1"/>
    <col min="5915" max="5915" width="3" style="64" customWidth="1"/>
    <col min="5916" max="5916" width="10.77734375" style="64" customWidth="1"/>
    <col min="5917" max="5917" width="3" style="64" customWidth="1"/>
    <col min="5918" max="5918" width="10.6640625" style="64" bestFit="1" customWidth="1"/>
    <col min="5919" max="5919" width="3" style="64" customWidth="1"/>
    <col min="5920" max="5920" width="12.6640625" style="64" customWidth="1"/>
    <col min="5921" max="5921" width="2.21875" style="64" customWidth="1"/>
    <col min="5922" max="5922" width="11.5546875" style="64"/>
    <col min="5923" max="5923" width="2.21875" style="64" customWidth="1"/>
    <col min="5924" max="5924" width="11.5546875" style="64"/>
    <col min="5925" max="5925" width="3" style="64" customWidth="1"/>
    <col min="5926" max="5926" width="4.5546875" style="64" customWidth="1"/>
    <col min="5927" max="5927" width="8.77734375" style="64" customWidth="1"/>
    <col min="5928" max="6144" width="11.5546875" style="64"/>
    <col min="6145" max="6145" width="5.33203125" style="64" customWidth="1"/>
    <col min="6146" max="6146" width="2.21875" style="64" customWidth="1"/>
    <col min="6147" max="6147" width="17.77734375" style="64" customWidth="1"/>
    <col min="6148" max="6148" width="1.44140625" style="64" customWidth="1"/>
    <col min="6149" max="6149" width="13.109375" style="64" customWidth="1"/>
    <col min="6150" max="6150" width="2.21875" style="64" customWidth="1"/>
    <col min="6151" max="6151" width="13.109375" style="64" customWidth="1"/>
    <col min="6152" max="6152" width="2.21875" style="64" customWidth="1"/>
    <col min="6153" max="6153" width="13.109375" style="64" customWidth="1"/>
    <col min="6154" max="6154" width="2.21875" style="64" customWidth="1"/>
    <col min="6155" max="6155" width="13.109375" style="64" customWidth="1"/>
    <col min="6156" max="6156" width="2.21875" style="64" customWidth="1"/>
    <col min="6157" max="6157" width="13.109375" style="64" customWidth="1"/>
    <col min="6158" max="6158" width="2.21875" style="64" customWidth="1"/>
    <col min="6159" max="6159" width="13.109375" style="64" customWidth="1"/>
    <col min="6160" max="6160" width="2.21875" style="64" customWidth="1"/>
    <col min="6161" max="6161" width="13.109375" style="64" customWidth="1"/>
    <col min="6162" max="6162" width="2.21875" style="64" customWidth="1"/>
    <col min="6163" max="6163" width="11.109375" style="64" customWidth="1"/>
    <col min="6164" max="6164" width="1.6640625" style="64" customWidth="1"/>
    <col min="6165" max="6165" width="11.5546875" style="64"/>
    <col min="6166" max="6167" width="1.44140625" style="64" customWidth="1"/>
    <col min="6168" max="6168" width="12.44140625" style="64" customWidth="1"/>
    <col min="6169" max="6169" width="2.21875" style="64" customWidth="1"/>
    <col min="6170" max="6170" width="11" style="64" customWidth="1"/>
    <col min="6171" max="6171" width="3" style="64" customWidth="1"/>
    <col min="6172" max="6172" width="10.77734375" style="64" customWidth="1"/>
    <col min="6173" max="6173" width="3" style="64" customWidth="1"/>
    <col min="6174" max="6174" width="10.6640625" style="64" bestFit="1" customWidth="1"/>
    <col min="6175" max="6175" width="3" style="64" customWidth="1"/>
    <col min="6176" max="6176" width="12.6640625" style="64" customWidth="1"/>
    <col min="6177" max="6177" width="2.21875" style="64" customWidth="1"/>
    <col min="6178" max="6178" width="11.5546875" style="64"/>
    <col min="6179" max="6179" width="2.21875" style="64" customWidth="1"/>
    <col min="6180" max="6180" width="11.5546875" style="64"/>
    <col min="6181" max="6181" width="3" style="64" customWidth="1"/>
    <col min="6182" max="6182" width="4.5546875" style="64" customWidth="1"/>
    <col min="6183" max="6183" width="8.77734375" style="64" customWidth="1"/>
    <col min="6184" max="6400" width="11.5546875" style="64"/>
    <col min="6401" max="6401" width="5.33203125" style="64" customWidth="1"/>
    <col min="6402" max="6402" width="2.21875" style="64" customWidth="1"/>
    <col min="6403" max="6403" width="17.77734375" style="64" customWidth="1"/>
    <col min="6404" max="6404" width="1.44140625" style="64" customWidth="1"/>
    <col min="6405" max="6405" width="13.109375" style="64" customWidth="1"/>
    <col min="6406" max="6406" width="2.21875" style="64" customWidth="1"/>
    <col min="6407" max="6407" width="13.109375" style="64" customWidth="1"/>
    <col min="6408" max="6408" width="2.21875" style="64" customWidth="1"/>
    <col min="6409" max="6409" width="13.109375" style="64" customWidth="1"/>
    <col min="6410" max="6410" width="2.21875" style="64" customWidth="1"/>
    <col min="6411" max="6411" width="13.109375" style="64" customWidth="1"/>
    <col min="6412" max="6412" width="2.21875" style="64" customWidth="1"/>
    <col min="6413" max="6413" width="13.109375" style="64" customWidth="1"/>
    <col min="6414" max="6414" width="2.21875" style="64" customWidth="1"/>
    <col min="6415" max="6415" width="13.109375" style="64" customWidth="1"/>
    <col min="6416" max="6416" width="2.21875" style="64" customWidth="1"/>
    <col min="6417" max="6417" width="13.109375" style="64" customWidth="1"/>
    <col min="6418" max="6418" width="2.21875" style="64" customWidth="1"/>
    <col min="6419" max="6419" width="11.109375" style="64" customWidth="1"/>
    <col min="6420" max="6420" width="1.6640625" style="64" customWidth="1"/>
    <col min="6421" max="6421" width="11.5546875" style="64"/>
    <col min="6422" max="6423" width="1.44140625" style="64" customWidth="1"/>
    <col min="6424" max="6424" width="12.44140625" style="64" customWidth="1"/>
    <col min="6425" max="6425" width="2.21875" style="64" customWidth="1"/>
    <col min="6426" max="6426" width="11" style="64" customWidth="1"/>
    <col min="6427" max="6427" width="3" style="64" customWidth="1"/>
    <col min="6428" max="6428" width="10.77734375" style="64" customWidth="1"/>
    <col min="6429" max="6429" width="3" style="64" customWidth="1"/>
    <col min="6430" max="6430" width="10.6640625" style="64" bestFit="1" customWidth="1"/>
    <col min="6431" max="6431" width="3" style="64" customWidth="1"/>
    <col min="6432" max="6432" width="12.6640625" style="64" customWidth="1"/>
    <col min="6433" max="6433" width="2.21875" style="64" customWidth="1"/>
    <col min="6434" max="6434" width="11.5546875" style="64"/>
    <col min="6435" max="6435" width="2.21875" style="64" customWidth="1"/>
    <col min="6436" max="6436" width="11.5546875" style="64"/>
    <col min="6437" max="6437" width="3" style="64" customWidth="1"/>
    <col min="6438" max="6438" width="4.5546875" style="64" customWidth="1"/>
    <col min="6439" max="6439" width="8.77734375" style="64" customWidth="1"/>
    <col min="6440" max="6656" width="11.5546875" style="64"/>
    <col min="6657" max="6657" width="5.33203125" style="64" customWidth="1"/>
    <col min="6658" max="6658" width="2.21875" style="64" customWidth="1"/>
    <col min="6659" max="6659" width="17.77734375" style="64" customWidth="1"/>
    <col min="6660" max="6660" width="1.44140625" style="64" customWidth="1"/>
    <col min="6661" max="6661" width="13.109375" style="64" customWidth="1"/>
    <col min="6662" max="6662" width="2.21875" style="64" customWidth="1"/>
    <col min="6663" max="6663" width="13.109375" style="64" customWidth="1"/>
    <col min="6664" max="6664" width="2.21875" style="64" customWidth="1"/>
    <col min="6665" max="6665" width="13.109375" style="64" customWidth="1"/>
    <col min="6666" max="6666" width="2.21875" style="64" customWidth="1"/>
    <col min="6667" max="6667" width="13.109375" style="64" customWidth="1"/>
    <col min="6668" max="6668" width="2.21875" style="64" customWidth="1"/>
    <col min="6669" max="6669" width="13.109375" style="64" customWidth="1"/>
    <col min="6670" max="6670" width="2.21875" style="64" customWidth="1"/>
    <col min="6671" max="6671" width="13.109375" style="64" customWidth="1"/>
    <col min="6672" max="6672" width="2.21875" style="64" customWidth="1"/>
    <col min="6673" max="6673" width="13.109375" style="64" customWidth="1"/>
    <col min="6674" max="6674" width="2.21875" style="64" customWidth="1"/>
    <col min="6675" max="6675" width="11.109375" style="64" customWidth="1"/>
    <col min="6676" max="6676" width="1.6640625" style="64" customWidth="1"/>
    <col min="6677" max="6677" width="11.5546875" style="64"/>
    <col min="6678" max="6679" width="1.44140625" style="64" customWidth="1"/>
    <col min="6680" max="6680" width="12.44140625" style="64" customWidth="1"/>
    <col min="6681" max="6681" width="2.21875" style="64" customWidth="1"/>
    <col min="6682" max="6682" width="11" style="64" customWidth="1"/>
    <col min="6683" max="6683" width="3" style="64" customWidth="1"/>
    <col min="6684" max="6684" width="10.77734375" style="64" customWidth="1"/>
    <col min="6685" max="6685" width="3" style="64" customWidth="1"/>
    <col min="6686" max="6686" width="10.6640625" style="64" bestFit="1" customWidth="1"/>
    <col min="6687" max="6687" width="3" style="64" customWidth="1"/>
    <col min="6688" max="6688" width="12.6640625" style="64" customWidth="1"/>
    <col min="6689" max="6689" width="2.21875" style="64" customWidth="1"/>
    <col min="6690" max="6690" width="11.5546875" style="64"/>
    <col min="6691" max="6691" width="2.21875" style="64" customWidth="1"/>
    <col min="6692" max="6692" width="11.5546875" style="64"/>
    <col min="6693" max="6693" width="3" style="64" customWidth="1"/>
    <col min="6694" max="6694" width="4.5546875" style="64" customWidth="1"/>
    <col min="6695" max="6695" width="8.77734375" style="64" customWidth="1"/>
    <col min="6696" max="6912" width="11.5546875" style="64"/>
    <col min="6913" max="6913" width="5.33203125" style="64" customWidth="1"/>
    <col min="6914" max="6914" width="2.21875" style="64" customWidth="1"/>
    <col min="6915" max="6915" width="17.77734375" style="64" customWidth="1"/>
    <col min="6916" max="6916" width="1.44140625" style="64" customWidth="1"/>
    <col min="6917" max="6917" width="13.109375" style="64" customWidth="1"/>
    <col min="6918" max="6918" width="2.21875" style="64" customWidth="1"/>
    <col min="6919" max="6919" width="13.109375" style="64" customWidth="1"/>
    <col min="6920" max="6920" width="2.21875" style="64" customWidth="1"/>
    <col min="6921" max="6921" width="13.109375" style="64" customWidth="1"/>
    <col min="6922" max="6922" width="2.21875" style="64" customWidth="1"/>
    <col min="6923" max="6923" width="13.109375" style="64" customWidth="1"/>
    <col min="6924" max="6924" width="2.21875" style="64" customWidth="1"/>
    <col min="6925" max="6925" width="13.109375" style="64" customWidth="1"/>
    <col min="6926" max="6926" width="2.21875" style="64" customWidth="1"/>
    <col min="6927" max="6927" width="13.109375" style="64" customWidth="1"/>
    <col min="6928" max="6928" width="2.21875" style="64" customWidth="1"/>
    <col min="6929" max="6929" width="13.109375" style="64" customWidth="1"/>
    <col min="6930" max="6930" width="2.21875" style="64" customWidth="1"/>
    <col min="6931" max="6931" width="11.109375" style="64" customWidth="1"/>
    <col min="6932" max="6932" width="1.6640625" style="64" customWidth="1"/>
    <col min="6933" max="6933" width="11.5546875" style="64"/>
    <col min="6934" max="6935" width="1.44140625" style="64" customWidth="1"/>
    <col min="6936" max="6936" width="12.44140625" style="64" customWidth="1"/>
    <col min="6937" max="6937" width="2.21875" style="64" customWidth="1"/>
    <col min="6938" max="6938" width="11" style="64" customWidth="1"/>
    <col min="6939" max="6939" width="3" style="64" customWidth="1"/>
    <col min="6940" max="6940" width="10.77734375" style="64" customWidth="1"/>
    <col min="6941" max="6941" width="3" style="64" customWidth="1"/>
    <col min="6942" max="6942" width="10.6640625" style="64" bestFit="1" customWidth="1"/>
    <col min="6943" max="6943" width="3" style="64" customWidth="1"/>
    <col min="6944" max="6944" width="12.6640625" style="64" customWidth="1"/>
    <col min="6945" max="6945" width="2.21875" style="64" customWidth="1"/>
    <col min="6946" max="6946" width="11.5546875" style="64"/>
    <col min="6947" max="6947" width="2.21875" style="64" customWidth="1"/>
    <col min="6948" max="6948" width="11.5546875" style="64"/>
    <col min="6949" max="6949" width="3" style="64" customWidth="1"/>
    <col min="6950" max="6950" width="4.5546875" style="64" customWidth="1"/>
    <col min="6951" max="6951" width="8.77734375" style="64" customWidth="1"/>
    <col min="6952" max="7168" width="11.5546875" style="64"/>
    <col min="7169" max="7169" width="5.33203125" style="64" customWidth="1"/>
    <col min="7170" max="7170" width="2.21875" style="64" customWidth="1"/>
    <col min="7171" max="7171" width="17.77734375" style="64" customWidth="1"/>
    <col min="7172" max="7172" width="1.44140625" style="64" customWidth="1"/>
    <col min="7173" max="7173" width="13.109375" style="64" customWidth="1"/>
    <col min="7174" max="7174" width="2.21875" style="64" customWidth="1"/>
    <col min="7175" max="7175" width="13.109375" style="64" customWidth="1"/>
    <col min="7176" max="7176" width="2.21875" style="64" customWidth="1"/>
    <col min="7177" max="7177" width="13.109375" style="64" customWidth="1"/>
    <col min="7178" max="7178" width="2.21875" style="64" customWidth="1"/>
    <col min="7179" max="7179" width="13.109375" style="64" customWidth="1"/>
    <col min="7180" max="7180" width="2.21875" style="64" customWidth="1"/>
    <col min="7181" max="7181" width="13.109375" style="64" customWidth="1"/>
    <col min="7182" max="7182" width="2.21875" style="64" customWidth="1"/>
    <col min="7183" max="7183" width="13.109375" style="64" customWidth="1"/>
    <col min="7184" max="7184" width="2.21875" style="64" customWidth="1"/>
    <col min="7185" max="7185" width="13.109375" style="64" customWidth="1"/>
    <col min="7186" max="7186" width="2.21875" style="64" customWidth="1"/>
    <col min="7187" max="7187" width="11.109375" style="64" customWidth="1"/>
    <col min="7188" max="7188" width="1.6640625" style="64" customWidth="1"/>
    <col min="7189" max="7189" width="11.5546875" style="64"/>
    <col min="7190" max="7191" width="1.44140625" style="64" customWidth="1"/>
    <col min="7192" max="7192" width="12.44140625" style="64" customWidth="1"/>
    <col min="7193" max="7193" width="2.21875" style="64" customWidth="1"/>
    <col min="7194" max="7194" width="11" style="64" customWidth="1"/>
    <col min="7195" max="7195" width="3" style="64" customWidth="1"/>
    <col min="7196" max="7196" width="10.77734375" style="64" customWidth="1"/>
    <col min="7197" max="7197" width="3" style="64" customWidth="1"/>
    <col min="7198" max="7198" width="10.6640625" style="64" bestFit="1" customWidth="1"/>
    <col min="7199" max="7199" width="3" style="64" customWidth="1"/>
    <col min="7200" max="7200" width="12.6640625" style="64" customWidth="1"/>
    <col min="7201" max="7201" width="2.21875" style="64" customWidth="1"/>
    <col min="7202" max="7202" width="11.5546875" style="64"/>
    <col min="7203" max="7203" width="2.21875" style="64" customWidth="1"/>
    <col min="7204" max="7204" width="11.5546875" style="64"/>
    <col min="7205" max="7205" width="3" style="64" customWidth="1"/>
    <col min="7206" max="7206" width="4.5546875" style="64" customWidth="1"/>
    <col min="7207" max="7207" width="8.77734375" style="64" customWidth="1"/>
    <col min="7208" max="7424" width="11.5546875" style="64"/>
    <col min="7425" max="7425" width="5.33203125" style="64" customWidth="1"/>
    <col min="7426" max="7426" width="2.21875" style="64" customWidth="1"/>
    <col min="7427" max="7427" width="17.77734375" style="64" customWidth="1"/>
    <col min="7428" max="7428" width="1.44140625" style="64" customWidth="1"/>
    <col min="7429" max="7429" width="13.109375" style="64" customWidth="1"/>
    <col min="7430" max="7430" width="2.21875" style="64" customWidth="1"/>
    <col min="7431" max="7431" width="13.109375" style="64" customWidth="1"/>
    <col min="7432" max="7432" width="2.21875" style="64" customWidth="1"/>
    <col min="7433" max="7433" width="13.109375" style="64" customWidth="1"/>
    <col min="7434" max="7434" width="2.21875" style="64" customWidth="1"/>
    <col min="7435" max="7435" width="13.109375" style="64" customWidth="1"/>
    <col min="7436" max="7436" width="2.21875" style="64" customWidth="1"/>
    <col min="7437" max="7437" width="13.109375" style="64" customWidth="1"/>
    <col min="7438" max="7438" width="2.21875" style="64" customWidth="1"/>
    <col min="7439" max="7439" width="13.109375" style="64" customWidth="1"/>
    <col min="7440" max="7440" width="2.21875" style="64" customWidth="1"/>
    <col min="7441" max="7441" width="13.109375" style="64" customWidth="1"/>
    <col min="7442" max="7442" width="2.21875" style="64" customWidth="1"/>
    <col min="7443" max="7443" width="11.109375" style="64" customWidth="1"/>
    <col min="7444" max="7444" width="1.6640625" style="64" customWidth="1"/>
    <col min="7445" max="7445" width="11.5546875" style="64"/>
    <col min="7446" max="7447" width="1.44140625" style="64" customWidth="1"/>
    <col min="7448" max="7448" width="12.44140625" style="64" customWidth="1"/>
    <col min="7449" max="7449" width="2.21875" style="64" customWidth="1"/>
    <col min="7450" max="7450" width="11" style="64" customWidth="1"/>
    <col min="7451" max="7451" width="3" style="64" customWidth="1"/>
    <col min="7452" max="7452" width="10.77734375" style="64" customWidth="1"/>
    <col min="7453" max="7453" width="3" style="64" customWidth="1"/>
    <col min="7454" max="7454" width="10.6640625" style="64" bestFit="1" customWidth="1"/>
    <col min="7455" max="7455" width="3" style="64" customWidth="1"/>
    <col min="7456" max="7456" width="12.6640625" style="64" customWidth="1"/>
    <col min="7457" max="7457" width="2.21875" style="64" customWidth="1"/>
    <col min="7458" max="7458" width="11.5546875" style="64"/>
    <col min="7459" max="7459" width="2.21875" style="64" customWidth="1"/>
    <col min="7460" max="7460" width="11.5546875" style="64"/>
    <col min="7461" max="7461" width="3" style="64" customWidth="1"/>
    <col min="7462" max="7462" width="4.5546875" style="64" customWidth="1"/>
    <col min="7463" max="7463" width="8.77734375" style="64" customWidth="1"/>
    <col min="7464" max="7680" width="11.5546875" style="64"/>
    <col min="7681" max="7681" width="5.33203125" style="64" customWidth="1"/>
    <col min="7682" max="7682" width="2.21875" style="64" customWidth="1"/>
    <col min="7683" max="7683" width="17.77734375" style="64" customWidth="1"/>
    <col min="7684" max="7684" width="1.44140625" style="64" customWidth="1"/>
    <col min="7685" max="7685" width="13.109375" style="64" customWidth="1"/>
    <col min="7686" max="7686" width="2.21875" style="64" customWidth="1"/>
    <col min="7687" max="7687" width="13.109375" style="64" customWidth="1"/>
    <col min="7688" max="7688" width="2.21875" style="64" customWidth="1"/>
    <col min="7689" max="7689" width="13.109375" style="64" customWidth="1"/>
    <col min="7690" max="7690" width="2.21875" style="64" customWidth="1"/>
    <col min="7691" max="7691" width="13.109375" style="64" customWidth="1"/>
    <col min="7692" max="7692" width="2.21875" style="64" customWidth="1"/>
    <col min="7693" max="7693" width="13.109375" style="64" customWidth="1"/>
    <col min="7694" max="7694" width="2.21875" style="64" customWidth="1"/>
    <col min="7695" max="7695" width="13.109375" style="64" customWidth="1"/>
    <col min="7696" max="7696" width="2.21875" style="64" customWidth="1"/>
    <col min="7697" max="7697" width="13.109375" style="64" customWidth="1"/>
    <col min="7698" max="7698" width="2.21875" style="64" customWidth="1"/>
    <col min="7699" max="7699" width="11.109375" style="64" customWidth="1"/>
    <col min="7700" max="7700" width="1.6640625" style="64" customWidth="1"/>
    <col min="7701" max="7701" width="11.5546875" style="64"/>
    <col min="7702" max="7703" width="1.44140625" style="64" customWidth="1"/>
    <col min="7704" max="7704" width="12.44140625" style="64" customWidth="1"/>
    <col min="7705" max="7705" width="2.21875" style="64" customWidth="1"/>
    <col min="7706" max="7706" width="11" style="64" customWidth="1"/>
    <col min="7707" max="7707" width="3" style="64" customWidth="1"/>
    <col min="7708" max="7708" width="10.77734375" style="64" customWidth="1"/>
    <col min="7709" max="7709" width="3" style="64" customWidth="1"/>
    <col min="7710" max="7710" width="10.6640625" style="64" bestFit="1" customWidth="1"/>
    <col min="7711" max="7711" width="3" style="64" customWidth="1"/>
    <col min="7712" max="7712" width="12.6640625" style="64" customWidth="1"/>
    <col min="7713" max="7713" width="2.21875" style="64" customWidth="1"/>
    <col min="7714" max="7714" width="11.5546875" style="64"/>
    <col min="7715" max="7715" width="2.21875" style="64" customWidth="1"/>
    <col min="7716" max="7716" width="11.5546875" style="64"/>
    <col min="7717" max="7717" width="3" style="64" customWidth="1"/>
    <col min="7718" max="7718" width="4.5546875" style="64" customWidth="1"/>
    <col min="7719" max="7719" width="8.77734375" style="64" customWidth="1"/>
    <col min="7720" max="7936" width="11.5546875" style="64"/>
    <col min="7937" max="7937" width="5.33203125" style="64" customWidth="1"/>
    <col min="7938" max="7938" width="2.21875" style="64" customWidth="1"/>
    <col min="7939" max="7939" width="17.77734375" style="64" customWidth="1"/>
    <col min="7940" max="7940" width="1.44140625" style="64" customWidth="1"/>
    <col min="7941" max="7941" width="13.109375" style="64" customWidth="1"/>
    <col min="7942" max="7942" width="2.21875" style="64" customWidth="1"/>
    <col min="7943" max="7943" width="13.109375" style="64" customWidth="1"/>
    <col min="7944" max="7944" width="2.21875" style="64" customWidth="1"/>
    <col min="7945" max="7945" width="13.109375" style="64" customWidth="1"/>
    <col min="7946" max="7946" width="2.21875" style="64" customWidth="1"/>
    <col min="7947" max="7947" width="13.109375" style="64" customWidth="1"/>
    <col min="7948" max="7948" width="2.21875" style="64" customWidth="1"/>
    <col min="7949" max="7949" width="13.109375" style="64" customWidth="1"/>
    <col min="7950" max="7950" width="2.21875" style="64" customWidth="1"/>
    <col min="7951" max="7951" width="13.109375" style="64" customWidth="1"/>
    <col min="7952" max="7952" width="2.21875" style="64" customWidth="1"/>
    <col min="7953" max="7953" width="13.109375" style="64" customWidth="1"/>
    <col min="7954" max="7954" width="2.21875" style="64" customWidth="1"/>
    <col min="7955" max="7955" width="11.109375" style="64" customWidth="1"/>
    <col min="7956" max="7956" width="1.6640625" style="64" customWidth="1"/>
    <col min="7957" max="7957" width="11.5546875" style="64"/>
    <col min="7958" max="7959" width="1.44140625" style="64" customWidth="1"/>
    <col min="7960" max="7960" width="12.44140625" style="64" customWidth="1"/>
    <col min="7961" max="7961" width="2.21875" style="64" customWidth="1"/>
    <col min="7962" max="7962" width="11" style="64" customWidth="1"/>
    <col min="7963" max="7963" width="3" style="64" customWidth="1"/>
    <col min="7964" max="7964" width="10.77734375" style="64" customWidth="1"/>
    <col min="7965" max="7965" width="3" style="64" customWidth="1"/>
    <col min="7966" max="7966" width="10.6640625" style="64" bestFit="1" customWidth="1"/>
    <col min="7967" max="7967" width="3" style="64" customWidth="1"/>
    <col min="7968" max="7968" width="12.6640625" style="64" customWidth="1"/>
    <col min="7969" max="7969" width="2.21875" style="64" customWidth="1"/>
    <col min="7970" max="7970" width="11.5546875" style="64"/>
    <col min="7971" max="7971" width="2.21875" style="64" customWidth="1"/>
    <col min="7972" max="7972" width="11.5546875" style="64"/>
    <col min="7973" max="7973" width="3" style="64" customWidth="1"/>
    <col min="7974" max="7974" width="4.5546875" style="64" customWidth="1"/>
    <col min="7975" max="7975" width="8.77734375" style="64" customWidth="1"/>
    <col min="7976" max="8192" width="11.5546875" style="64"/>
    <col min="8193" max="8193" width="5.33203125" style="64" customWidth="1"/>
    <col min="8194" max="8194" width="2.21875" style="64" customWidth="1"/>
    <col min="8195" max="8195" width="17.77734375" style="64" customWidth="1"/>
    <col min="8196" max="8196" width="1.44140625" style="64" customWidth="1"/>
    <col min="8197" max="8197" width="13.109375" style="64" customWidth="1"/>
    <col min="8198" max="8198" width="2.21875" style="64" customWidth="1"/>
    <col min="8199" max="8199" width="13.109375" style="64" customWidth="1"/>
    <col min="8200" max="8200" width="2.21875" style="64" customWidth="1"/>
    <col min="8201" max="8201" width="13.109375" style="64" customWidth="1"/>
    <col min="8202" max="8202" width="2.21875" style="64" customWidth="1"/>
    <col min="8203" max="8203" width="13.109375" style="64" customWidth="1"/>
    <col min="8204" max="8204" width="2.21875" style="64" customWidth="1"/>
    <col min="8205" max="8205" width="13.109375" style="64" customWidth="1"/>
    <col min="8206" max="8206" width="2.21875" style="64" customWidth="1"/>
    <col min="8207" max="8207" width="13.109375" style="64" customWidth="1"/>
    <col min="8208" max="8208" width="2.21875" style="64" customWidth="1"/>
    <col min="8209" max="8209" width="13.109375" style="64" customWidth="1"/>
    <col min="8210" max="8210" width="2.21875" style="64" customWidth="1"/>
    <col min="8211" max="8211" width="11.109375" style="64" customWidth="1"/>
    <col min="8212" max="8212" width="1.6640625" style="64" customWidth="1"/>
    <col min="8213" max="8213" width="11.5546875" style="64"/>
    <col min="8214" max="8215" width="1.44140625" style="64" customWidth="1"/>
    <col min="8216" max="8216" width="12.44140625" style="64" customWidth="1"/>
    <col min="8217" max="8217" width="2.21875" style="64" customWidth="1"/>
    <col min="8218" max="8218" width="11" style="64" customWidth="1"/>
    <col min="8219" max="8219" width="3" style="64" customWidth="1"/>
    <col min="8220" max="8220" width="10.77734375" style="64" customWidth="1"/>
    <col min="8221" max="8221" width="3" style="64" customWidth="1"/>
    <col min="8222" max="8222" width="10.6640625" style="64" bestFit="1" customWidth="1"/>
    <col min="8223" max="8223" width="3" style="64" customWidth="1"/>
    <col min="8224" max="8224" width="12.6640625" style="64" customWidth="1"/>
    <col min="8225" max="8225" width="2.21875" style="64" customWidth="1"/>
    <col min="8226" max="8226" width="11.5546875" style="64"/>
    <col min="8227" max="8227" width="2.21875" style="64" customWidth="1"/>
    <col min="8228" max="8228" width="11.5546875" style="64"/>
    <col min="8229" max="8229" width="3" style="64" customWidth="1"/>
    <col min="8230" max="8230" width="4.5546875" style="64" customWidth="1"/>
    <col min="8231" max="8231" width="8.77734375" style="64" customWidth="1"/>
    <col min="8232" max="8448" width="11.5546875" style="64"/>
    <col min="8449" max="8449" width="5.33203125" style="64" customWidth="1"/>
    <col min="8450" max="8450" width="2.21875" style="64" customWidth="1"/>
    <col min="8451" max="8451" width="17.77734375" style="64" customWidth="1"/>
    <col min="8452" max="8452" width="1.44140625" style="64" customWidth="1"/>
    <col min="8453" max="8453" width="13.109375" style="64" customWidth="1"/>
    <col min="8454" max="8454" width="2.21875" style="64" customWidth="1"/>
    <col min="8455" max="8455" width="13.109375" style="64" customWidth="1"/>
    <col min="8456" max="8456" width="2.21875" style="64" customWidth="1"/>
    <col min="8457" max="8457" width="13.109375" style="64" customWidth="1"/>
    <col min="8458" max="8458" width="2.21875" style="64" customWidth="1"/>
    <col min="8459" max="8459" width="13.109375" style="64" customWidth="1"/>
    <col min="8460" max="8460" width="2.21875" style="64" customWidth="1"/>
    <col min="8461" max="8461" width="13.109375" style="64" customWidth="1"/>
    <col min="8462" max="8462" width="2.21875" style="64" customWidth="1"/>
    <col min="8463" max="8463" width="13.109375" style="64" customWidth="1"/>
    <col min="8464" max="8464" width="2.21875" style="64" customWidth="1"/>
    <col min="8465" max="8465" width="13.109375" style="64" customWidth="1"/>
    <col min="8466" max="8466" width="2.21875" style="64" customWidth="1"/>
    <col min="8467" max="8467" width="11.109375" style="64" customWidth="1"/>
    <col min="8468" max="8468" width="1.6640625" style="64" customWidth="1"/>
    <col min="8469" max="8469" width="11.5546875" style="64"/>
    <col min="8470" max="8471" width="1.44140625" style="64" customWidth="1"/>
    <col min="8472" max="8472" width="12.44140625" style="64" customWidth="1"/>
    <col min="8473" max="8473" width="2.21875" style="64" customWidth="1"/>
    <col min="8474" max="8474" width="11" style="64" customWidth="1"/>
    <col min="8475" max="8475" width="3" style="64" customWidth="1"/>
    <col min="8476" max="8476" width="10.77734375" style="64" customWidth="1"/>
    <col min="8477" max="8477" width="3" style="64" customWidth="1"/>
    <col min="8478" max="8478" width="10.6640625" style="64" bestFit="1" customWidth="1"/>
    <col min="8479" max="8479" width="3" style="64" customWidth="1"/>
    <col min="8480" max="8480" width="12.6640625" style="64" customWidth="1"/>
    <col min="8481" max="8481" width="2.21875" style="64" customWidth="1"/>
    <col min="8482" max="8482" width="11.5546875" style="64"/>
    <col min="8483" max="8483" width="2.21875" style="64" customWidth="1"/>
    <col min="8484" max="8484" width="11.5546875" style="64"/>
    <col min="8485" max="8485" width="3" style="64" customWidth="1"/>
    <col min="8486" max="8486" width="4.5546875" style="64" customWidth="1"/>
    <col min="8487" max="8487" width="8.77734375" style="64" customWidth="1"/>
    <col min="8488" max="8704" width="11.5546875" style="64"/>
    <col min="8705" max="8705" width="5.33203125" style="64" customWidth="1"/>
    <col min="8706" max="8706" width="2.21875" style="64" customWidth="1"/>
    <col min="8707" max="8707" width="17.77734375" style="64" customWidth="1"/>
    <col min="8708" max="8708" width="1.44140625" style="64" customWidth="1"/>
    <col min="8709" max="8709" width="13.109375" style="64" customWidth="1"/>
    <col min="8710" max="8710" width="2.21875" style="64" customWidth="1"/>
    <col min="8711" max="8711" width="13.109375" style="64" customWidth="1"/>
    <col min="8712" max="8712" width="2.21875" style="64" customWidth="1"/>
    <col min="8713" max="8713" width="13.109375" style="64" customWidth="1"/>
    <col min="8714" max="8714" width="2.21875" style="64" customWidth="1"/>
    <col min="8715" max="8715" width="13.109375" style="64" customWidth="1"/>
    <col min="8716" max="8716" width="2.21875" style="64" customWidth="1"/>
    <col min="8717" max="8717" width="13.109375" style="64" customWidth="1"/>
    <col min="8718" max="8718" width="2.21875" style="64" customWidth="1"/>
    <col min="8719" max="8719" width="13.109375" style="64" customWidth="1"/>
    <col min="8720" max="8720" width="2.21875" style="64" customWidth="1"/>
    <col min="8721" max="8721" width="13.109375" style="64" customWidth="1"/>
    <col min="8722" max="8722" width="2.21875" style="64" customWidth="1"/>
    <col min="8723" max="8723" width="11.109375" style="64" customWidth="1"/>
    <col min="8724" max="8724" width="1.6640625" style="64" customWidth="1"/>
    <col min="8725" max="8725" width="11.5546875" style="64"/>
    <col min="8726" max="8727" width="1.44140625" style="64" customWidth="1"/>
    <col min="8728" max="8728" width="12.44140625" style="64" customWidth="1"/>
    <col min="8729" max="8729" width="2.21875" style="64" customWidth="1"/>
    <col min="8730" max="8730" width="11" style="64" customWidth="1"/>
    <col min="8731" max="8731" width="3" style="64" customWidth="1"/>
    <col min="8732" max="8732" width="10.77734375" style="64" customWidth="1"/>
    <col min="8733" max="8733" width="3" style="64" customWidth="1"/>
    <col min="8734" max="8734" width="10.6640625" style="64" bestFit="1" customWidth="1"/>
    <col min="8735" max="8735" width="3" style="64" customWidth="1"/>
    <col min="8736" max="8736" width="12.6640625" style="64" customWidth="1"/>
    <col min="8737" max="8737" width="2.21875" style="64" customWidth="1"/>
    <col min="8738" max="8738" width="11.5546875" style="64"/>
    <col min="8739" max="8739" width="2.21875" style="64" customWidth="1"/>
    <col min="8740" max="8740" width="11.5546875" style="64"/>
    <col min="8741" max="8741" width="3" style="64" customWidth="1"/>
    <col min="8742" max="8742" width="4.5546875" style="64" customWidth="1"/>
    <col min="8743" max="8743" width="8.77734375" style="64" customWidth="1"/>
    <col min="8744" max="8960" width="11.5546875" style="64"/>
    <col min="8961" max="8961" width="5.33203125" style="64" customWidth="1"/>
    <col min="8962" max="8962" width="2.21875" style="64" customWidth="1"/>
    <col min="8963" max="8963" width="17.77734375" style="64" customWidth="1"/>
    <col min="8964" max="8964" width="1.44140625" style="64" customWidth="1"/>
    <col min="8965" max="8965" width="13.109375" style="64" customWidth="1"/>
    <col min="8966" max="8966" width="2.21875" style="64" customWidth="1"/>
    <col min="8967" max="8967" width="13.109375" style="64" customWidth="1"/>
    <col min="8968" max="8968" width="2.21875" style="64" customWidth="1"/>
    <col min="8969" max="8969" width="13.109375" style="64" customWidth="1"/>
    <col min="8970" max="8970" width="2.21875" style="64" customWidth="1"/>
    <col min="8971" max="8971" width="13.109375" style="64" customWidth="1"/>
    <col min="8972" max="8972" width="2.21875" style="64" customWidth="1"/>
    <col min="8973" max="8973" width="13.109375" style="64" customWidth="1"/>
    <col min="8974" max="8974" width="2.21875" style="64" customWidth="1"/>
    <col min="8975" max="8975" width="13.109375" style="64" customWidth="1"/>
    <col min="8976" max="8976" width="2.21875" style="64" customWidth="1"/>
    <col min="8977" max="8977" width="13.109375" style="64" customWidth="1"/>
    <col min="8978" max="8978" width="2.21875" style="64" customWidth="1"/>
    <col min="8979" max="8979" width="11.109375" style="64" customWidth="1"/>
    <col min="8980" max="8980" width="1.6640625" style="64" customWidth="1"/>
    <col min="8981" max="8981" width="11.5546875" style="64"/>
    <col min="8982" max="8983" width="1.44140625" style="64" customWidth="1"/>
    <col min="8984" max="8984" width="12.44140625" style="64" customWidth="1"/>
    <col min="8985" max="8985" width="2.21875" style="64" customWidth="1"/>
    <col min="8986" max="8986" width="11" style="64" customWidth="1"/>
    <col min="8987" max="8987" width="3" style="64" customWidth="1"/>
    <col min="8988" max="8988" width="10.77734375" style="64" customWidth="1"/>
    <col min="8989" max="8989" width="3" style="64" customWidth="1"/>
    <col min="8990" max="8990" width="10.6640625" style="64" bestFit="1" customWidth="1"/>
    <col min="8991" max="8991" width="3" style="64" customWidth="1"/>
    <col min="8992" max="8992" width="12.6640625" style="64" customWidth="1"/>
    <col min="8993" max="8993" width="2.21875" style="64" customWidth="1"/>
    <col min="8994" max="8994" width="11.5546875" style="64"/>
    <col min="8995" max="8995" width="2.21875" style="64" customWidth="1"/>
    <col min="8996" max="8996" width="11.5546875" style="64"/>
    <col min="8997" max="8997" width="3" style="64" customWidth="1"/>
    <col min="8998" max="8998" width="4.5546875" style="64" customWidth="1"/>
    <col min="8999" max="8999" width="8.77734375" style="64" customWidth="1"/>
    <col min="9000" max="9216" width="11.5546875" style="64"/>
    <col min="9217" max="9217" width="5.33203125" style="64" customWidth="1"/>
    <col min="9218" max="9218" width="2.21875" style="64" customWidth="1"/>
    <col min="9219" max="9219" width="17.77734375" style="64" customWidth="1"/>
    <col min="9220" max="9220" width="1.44140625" style="64" customWidth="1"/>
    <col min="9221" max="9221" width="13.109375" style="64" customWidth="1"/>
    <col min="9222" max="9222" width="2.21875" style="64" customWidth="1"/>
    <col min="9223" max="9223" width="13.109375" style="64" customWidth="1"/>
    <col min="9224" max="9224" width="2.21875" style="64" customWidth="1"/>
    <col min="9225" max="9225" width="13.109375" style="64" customWidth="1"/>
    <col min="9226" max="9226" width="2.21875" style="64" customWidth="1"/>
    <col min="9227" max="9227" width="13.109375" style="64" customWidth="1"/>
    <col min="9228" max="9228" width="2.21875" style="64" customWidth="1"/>
    <col min="9229" max="9229" width="13.109375" style="64" customWidth="1"/>
    <col min="9230" max="9230" width="2.21875" style="64" customWidth="1"/>
    <col min="9231" max="9231" width="13.109375" style="64" customWidth="1"/>
    <col min="9232" max="9232" width="2.21875" style="64" customWidth="1"/>
    <col min="9233" max="9233" width="13.109375" style="64" customWidth="1"/>
    <col min="9234" max="9234" width="2.21875" style="64" customWidth="1"/>
    <col min="9235" max="9235" width="11.109375" style="64" customWidth="1"/>
    <col min="9236" max="9236" width="1.6640625" style="64" customWidth="1"/>
    <col min="9237" max="9237" width="11.5546875" style="64"/>
    <col min="9238" max="9239" width="1.44140625" style="64" customWidth="1"/>
    <col min="9240" max="9240" width="12.44140625" style="64" customWidth="1"/>
    <col min="9241" max="9241" width="2.21875" style="64" customWidth="1"/>
    <col min="9242" max="9242" width="11" style="64" customWidth="1"/>
    <col min="9243" max="9243" width="3" style="64" customWidth="1"/>
    <col min="9244" max="9244" width="10.77734375" style="64" customWidth="1"/>
    <col min="9245" max="9245" width="3" style="64" customWidth="1"/>
    <col min="9246" max="9246" width="10.6640625" style="64" bestFit="1" customWidth="1"/>
    <col min="9247" max="9247" width="3" style="64" customWidth="1"/>
    <col min="9248" max="9248" width="12.6640625" style="64" customWidth="1"/>
    <col min="9249" max="9249" width="2.21875" style="64" customWidth="1"/>
    <col min="9250" max="9250" width="11.5546875" style="64"/>
    <col min="9251" max="9251" width="2.21875" style="64" customWidth="1"/>
    <col min="9252" max="9252" width="11.5546875" style="64"/>
    <col min="9253" max="9253" width="3" style="64" customWidth="1"/>
    <col min="9254" max="9254" width="4.5546875" style="64" customWidth="1"/>
    <col min="9255" max="9255" width="8.77734375" style="64" customWidth="1"/>
    <col min="9256" max="9472" width="11.5546875" style="64"/>
    <col min="9473" max="9473" width="5.33203125" style="64" customWidth="1"/>
    <col min="9474" max="9474" width="2.21875" style="64" customWidth="1"/>
    <col min="9475" max="9475" width="17.77734375" style="64" customWidth="1"/>
    <col min="9476" max="9476" width="1.44140625" style="64" customWidth="1"/>
    <col min="9477" max="9477" width="13.109375" style="64" customWidth="1"/>
    <col min="9478" max="9478" width="2.21875" style="64" customWidth="1"/>
    <col min="9479" max="9479" width="13.109375" style="64" customWidth="1"/>
    <col min="9480" max="9480" width="2.21875" style="64" customWidth="1"/>
    <col min="9481" max="9481" width="13.109375" style="64" customWidth="1"/>
    <col min="9482" max="9482" width="2.21875" style="64" customWidth="1"/>
    <col min="9483" max="9483" width="13.109375" style="64" customWidth="1"/>
    <col min="9484" max="9484" width="2.21875" style="64" customWidth="1"/>
    <col min="9485" max="9485" width="13.109375" style="64" customWidth="1"/>
    <col min="9486" max="9486" width="2.21875" style="64" customWidth="1"/>
    <col min="9487" max="9487" width="13.109375" style="64" customWidth="1"/>
    <col min="9488" max="9488" width="2.21875" style="64" customWidth="1"/>
    <col min="9489" max="9489" width="13.109375" style="64" customWidth="1"/>
    <col min="9490" max="9490" width="2.21875" style="64" customWidth="1"/>
    <col min="9491" max="9491" width="11.109375" style="64" customWidth="1"/>
    <col min="9492" max="9492" width="1.6640625" style="64" customWidth="1"/>
    <col min="9493" max="9493" width="11.5546875" style="64"/>
    <col min="9494" max="9495" width="1.44140625" style="64" customWidth="1"/>
    <col min="9496" max="9496" width="12.44140625" style="64" customWidth="1"/>
    <col min="9497" max="9497" width="2.21875" style="64" customWidth="1"/>
    <col min="9498" max="9498" width="11" style="64" customWidth="1"/>
    <col min="9499" max="9499" width="3" style="64" customWidth="1"/>
    <col min="9500" max="9500" width="10.77734375" style="64" customWidth="1"/>
    <col min="9501" max="9501" width="3" style="64" customWidth="1"/>
    <col min="9502" max="9502" width="10.6640625" style="64" bestFit="1" customWidth="1"/>
    <col min="9503" max="9503" width="3" style="64" customWidth="1"/>
    <col min="9504" max="9504" width="12.6640625" style="64" customWidth="1"/>
    <col min="9505" max="9505" width="2.21875" style="64" customWidth="1"/>
    <col min="9506" max="9506" width="11.5546875" style="64"/>
    <col min="9507" max="9507" width="2.21875" style="64" customWidth="1"/>
    <col min="9508" max="9508" width="11.5546875" style="64"/>
    <col min="9509" max="9509" width="3" style="64" customWidth="1"/>
    <col min="9510" max="9510" width="4.5546875" style="64" customWidth="1"/>
    <col min="9511" max="9511" width="8.77734375" style="64" customWidth="1"/>
    <col min="9512" max="9728" width="11.5546875" style="64"/>
    <col min="9729" max="9729" width="5.33203125" style="64" customWidth="1"/>
    <col min="9730" max="9730" width="2.21875" style="64" customWidth="1"/>
    <col min="9731" max="9731" width="17.77734375" style="64" customWidth="1"/>
    <col min="9732" max="9732" width="1.44140625" style="64" customWidth="1"/>
    <col min="9733" max="9733" width="13.109375" style="64" customWidth="1"/>
    <col min="9734" max="9734" width="2.21875" style="64" customWidth="1"/>
    <col min="9735" max="9735" width="13.109375" style="64" customWidth="1"/>
    <col min="9736" max="9736" width="2.21875" style="64" customWidth="1"/>
    <col min="9737" max="9737" width="13.109375" style="64" customWidth="1"/>
    <col min="9738" max="9738" width="2.21875" style="64" customWidth="1"/>
    <col min="9739" max="9739" width="13.109375" style="64" customWidth="1"/>
    <col min="9740" max="9740" width="2.21875" style="64" customWidth="1"/>
    <col min="9741" max="9741" width="13.109375" style="64" customWidth="1"/>
    <col min="9742" max="9742" width="2.21875" style="64" customWidth="1"/>
    <col min="9743" max="9743" width="13.109375" style="64" customWidth="1"/>
    <col min="9744" max="9744" width="2.21875" style="64" customWidth="1"/>
    <col min="9745" max="9745" width="13.109375" style="64" customWidth="1"/>
    <col min="9746" max="9746" width="2.21875" style="64" customWidth="1"/>
    <col min="9747" max="9747" width="11.109375" style="64" customWidth="1"/>
    <col min="9748" max="9748" width="1.6640625" style="64" customWidth="1"/>
    <col min="9749" max="9749" width="11.5546875" style="64"/>
    <col min="9750" max="9751" width="1.44140625" style="64" customWidth="1"/>
    <col min="9752" max="9752" width="12.44140625" style="64" customWidth="1"/>
    <col min="9753" max="9753" width="2.21875" style="64" customWidth="1"/>
    <col min="9754" max="9754" width="11" style="64" customWidth="1"/>
    <col min="9755" max="9755" width="3" style="64" customWidth="1"/>
    <col min="9756" max="9756" width="10.77734375" style="64" customWidth="1"/>
    <col min="9757" max="9757" width="3" style="64" customWidth="1"/>
    <col min="9758" max="9758" width="10.6640625" style="64" bestFit="1" customWidth="1"/>
    <col min="9759" max="9759" width="3" style="64" customWidth="1"/>
    <col min="9760" max="9760" width="12.6640625" style="64" customWidth="1"/>
    <col min="9761" max="9761" width="2.21875" style="64" customWidth="1"/>
    <col min="9762" max="9762" width="11.5546875" style="64"/>
    <col min="9763" max="9763" width="2.21875" style="64" customWidth="1"/>
    <col min="9764" max="9764" width="11.5546875" style="64"/>
    <col min="9765" max="9765" width="3" style="64" customWidth="1"/>
    <col min="9766" max="9766" width="4.5546875" style="64" customWidth="1"/>
    <col min="9767" max="9767" width="8.77734375" style="64" customWidth="1"/>
    <col min="9768" max="9984" width="11.5546875" style="64"/>
    <col min="9985" max="9985" width="5.33203125" style="64" customWidth="1"/>
    <col min="9986" max="9986" width="2.21875" style="64" customWidth="1"/>
    <col min="9987" max="9987" width="17.77734375" style="64" customWidth="1"/>
    <col min="9988" max="9988" width="1.44140625" style="64" customWidth="1"/>
    <col min="9989" max="9989" width="13.109375" style="64" customWidth="1"/>
    <col min="9990" max="9990" width="2.21875" style="64" customWidth="1"/>
    <col min="9991" max="9991" width="13.109375" style="64" customWidth="1"/>
    <col min="9992" max="9992" width="2.21875" style="64" customWidth="1"/>
    <col min="9993" max="9993" width="13.109375" style="64" customWidth="1"/>
    <col min="9994" max="9994" width="2.21875" style="64" customWidth="1"/>
    <col min="9995" max="9995" width="13.109375" style="64" customWidth="1"/>
    <col min="9996" max="9996" width="2.21875" style="64" customWidth="1"/>
    <col min="9997" max="9997" width="13.109375" style="64" customWidth="1"/>
    <col min="9998" max="9998" width="2.21875" style="64" customWidth="1"/>
    <col min="9999" max="9999" width="13.109375" style="64" customWidth="1"/>
    <col min="10000" max="10000" width="2.21875" style="64" customWidth="1"/>
    <col min="10001" max="10001" width="13.109375" style="64" customWidth="1"/>
    <col min="10002" max="10002" width="2.21875" style="64" customWidth="1"/>
    <col min="10003" max="10003" width="11.109375" style="64" customWidth="1"/>
    <col min="10004" max="10004" width="1.6640625" style="64" customWidth="1"/>
    <col min="10005" max="10005" width="11.5546875" style="64"/>
    <col min="10006" max="10007" width="1.44140625" style="64" customWidth="1"/>
    <col min="10008" max="10008" width="12.44140625" style="64" customWidth="1"/>
    <col min="10009" max="10009" width="2.21875" style="64" customWidth="1"/>
    <col min="10010" max="10010" width="11" style="64" customWidth="1"/>
    <col min="10011" max="10011" width="3" style="64" customWidth="1"/>
    <col min="10012" max="10012" width="10.77734375" style="64" customWidth="1"/>
    <col min="10013" max="10013" width="3" style="64" customWidth="1"/>
    <col min="10014" max="10014" width="10.6640625" style="64" bestFit="1" customWidth="1"/>
    <col min="10015" max="10015" width="3" style="64" customWidth="1"/>
    <col min="10016" max="10016" width="12.6640625" style="64" customWidth="1"/>
    <col min="10017" max="10017" width="2.21875" style="64" customWidth="1"/>
    <col min="10018" max="10018" width="11.5546875" style="64"/>
    <col min="10019" max="10019" width="2.21875" style="64" customWidth="1"/>
    <col min="10020" max="10020" width="11.5546875" style="64"/>
    <col min="10021" max="10021" width="3" style="64" customWidth="1"/>
    <col min="10022" max="10022" width="4.5546875" style="64" customWidth="1"/>
    <col min="10023" max="10023" width="8.77734375" style="64" customWidth="1"/>
    <col min="10024" max="10240" width="11.5546875" style="64"/>
    <col min="10241" max="10241" width="5.33203125" style="64" customWidth="1"/>
    <col min="10242" max="10242" width="2.21875" style="64" customWidth="1"/>
    <col min="10243" max="10243" width="17.77734375" style="64" customWidth="1"/>
    <col min="10244" max="10244" width="1.44140625" style="64" customWidth="1"/>
    <col min="10245" max="10245" width="13.109375" style="64" customWidth="1"/>
    <col min="10246" max="10246" width="2.21875" style="64" customWidth="1"/>
    <col min="10247" max="10247" width="13.109375" style="64" customWidth="1"/>
    <col min="10248" max="10248" width="2.21875" style="64" customWidth="1"/>
    <col min="10249" max="10249" width="13.109375" style="64" customWidth="1"/>
    <col min="10250" max="10250" width="2.21875" style="64" customWidth="1"/>
    <col min="10251" max="10251" width="13.109375" style="64" customWidth="1"/>
    <col min="10252" max="10252" width="2.21875" style="64" customWidth="1"/>
    <col min="10253" max="10253" width="13.109375" style="64" customWidth="1"/>
    <col min="10254" max="10254" width="2.21875" style="64" customWidth="1"/>
    <col min="10255" max="10255" width="13.109375" style="64" customWidth="1"/>
    <col min="10256" max="10256" width="2.21875" style="64" customWidth="1"/>
    <col min="10257" max="10257" width="13.109375" style="64" customWidth="1"/>
    <col min="10258" max="10258" width="2.21875" style="64" customWidth="1"/>
    <col min="10259" max="10259" width="11.109375" style="64" customWidth="1"/>
    <col min="10260" max="10260" width="1.6640625" style="64" customWidth="1"/>
    <col min="10261" max="10261" width="11.5546875" style="64"/>
    <col min="10262" max="10263" width="1.44140625" style="64" customWidth="1"/>
    <col min="10264" max="10264" width="12.44140625" style="64" customWidth="1"/>
    <col min="10265" max="10265" width="2.21875" style="64" customWidth="1"/>
    <col min="10266" max="10266" width="11" style="64" customWidth="1"/>
    <col min="10267" max="10267" width="3" style="64" customWidth="1"/>
    <col min="10268" max="10268" width="10.77734375" style="64" customWidth="1"/>
    <col min="10269" max="10269" width="3" style="64" customWidth="1"/>
    <col min="10270" max="10270" width="10.6640625" style="64" bestFit="1" customWidth="1"/>
    <col min="10271" max="10271" width="3" style="64" customWidth="1"/>
    <col min="10272" max="10272" width="12.6640625" style="64" customWidth="1"/>
    <col min="10273" max="10273" width="2.21875" style="64" customWidth="1"/>
    <col min="10274" max="10274" width="11.5546875" style="64"/>
    <col min="10275" max="10275" width="2.21875" style="64" customWidth="1"/>
    <col min="10276" max="10276" width="11.5546875" style="64"/>
    <col min="10277" max="10277" width="3" style="64" customWidth="1"/>
    <col min="10278" max="10278" width="4.5546875" style="64" customWidth="1"/>
    <col min="10279" max="10279" width="8.77734375" style="64" customWidth="1"/>
    <col min="10280" max="10496" width="11.5546875" style="64"/>
    <col min="10497" max="10497" width="5.33203125" style="64" customWidth="1"/>
    <col min="10498" max="10498" width="2.21875" style="64" customWidth="1"/>
    <col min="10499" max="10499" width="17.77734375" style="64" customWidth="1"/>
    <col min="10500" max="10500" width="1.44140625" style="64" customWidth="1"/>
    <col min="10501" max="10501" width="13.109375" style="64" customWidth="1"/>
    <col min="10502" max="10502" width="2.21875" style="64" customWidth="1"/>
    <col min="10503" max="10503" width="13.109375" style="64" customWidth="1"/>
    <col min="10504" max="10504" width="2.21875" style="64" customWidth="1"/>
    <col min="10505" max="10505" width="13.109375" style="64" customWidth="1"/>
    <col min="10506" max="10506" width="2.21875" style="64" customWidth="1"/>
    <col min="10507" max="10507" width="13.109375" style="64" customWidth="1"/>
    <col min="10508" max="10508" width="2.21875" style="64" customWidth="1"/>
    <col min="10509" max="10509" width="13.109375" style="64" customWidth="1"/>
    <col min="10510" max="10510" width="2.21875" style="64" customWidth="1"/>
    <col min="10511" max="10511" width="13.109375" style="64" customWidth="1"/>
    <col min="10512" max="10512" width="2.21875" style="64" customWidth="1"/>
    <col min="10513" max="10513" width="13.109375" style="64" customWidth="1"/>
    <col min="10514" max="10514" width="2.21875" style="64" customWidth="1"/>
    <col min="10515" max="10515" width="11.109375" style="64" customWidth="1"/>
    <col min="10516" max="10516" width="1.6640625" style="64" customWidth="1"/>
    <col min="10517" max="10517" width="11.5546875" style="64"/>
    <col min="10518" max="10519" width="1.44140625" style="64" customWidth="1"/>
    <col min="10520" max="10520" width="12.44140625" style="64" customWidth="1"/>
    <col min="10521" max="10521" width="2.21875" style="64" customWidth="1"/>
    <col min="10522" max="10522" width="11" style="64" customWidth="1"/>
    <col min="10523" max="10523" width="3" style="64" customWidth="1"/>
    <col min="10524" max="10524" width="10.77734375" style="64" customWidth="1"/>
    <col min="10525" max="10525" width="3" style="64" customWidth="1"/>
    <col min="10526" max="10526" width="10.6640625" style="64" bestFit="1" customWidth="1"/>
    <col min="10527" max="10527" width="3" style="64" customWidth="1"/>
    <col min="10528" max="10528" width="12.6640625" style="64" customWidth="1"/>
    <col min="10529" max="10529" width="2.21875" style="64" customWidth="1"/>
    <col min="10530" max="10530" width="11.5546875" style="64"/>
    <col min="10531" max="10531" width="2.21875" style="64" customWidth="1"/>
    <col min="10532" max="10532" width="11.5546875" style="64"/>
    <col min="10533" max="10533" width="3" style="64" customWidth="1"/>
    <col min="10534" max="10534" width="4.5546875" style="64" customWidth="1"/>
    <col min="10535" max="10535" width="8.77734375" style="64" customWidth="1"/>
    <col min="10536" max="10752" width="11.5546875" style="64"/>
    <col min="10753" max="10753" width="5.33203125" style="64" customWidth="1"/>
    <col min="10754" max="10754" width="2.21875" style="64" customWidth="1"/>
    <col min="10755" max="10755" width="17.77734375" style="64" customWidth="1"/>
    <col min="10756" max="10756" width="1.44140625" style="64" customWidth="1"/>
    <col min="10757" max="10757" width="13.109375" style="64" customWidth="1"/>
    <col min="10758" max="10758" width="2.21875" style="64" customWidth="1"/>
    <col min="10759" max="10759" width="13.109375" style="64" customWidth="1"/>
    <col min="10760" max="10760" width="2.21875" style="64" customWidth="1"/>
    <col min="10761" max="10761" width="13.109375" style="64" customWidth="1"/>
    <col min="10762" max="10762" width="2.21875" style="64" customWidth="1"/>
    <col min="10763" max="10763" width="13.109375" style="64" customWidth="1"/>
    <col min="10764" max="10764" width="2.21875" style="64" customWidth="1"/>
    <col min="10765" max="10765" width="13.109375" style="64" customWidth="1"/>
    <col min="10766" max="10766" width="2.21875" style="64" customWidth="1"/>
    <col min="10767" max="10767" width="13.109375" style="64" customWidth="1"/>
    <col min="10768" max="10768" width="2.21875" style="64" customWidth="1"/>
    <col min="10769" max="10769" width="13.109375" style="64" customWidth="1"/>
    <col min="10770" max="10770" width="2.21875" style="64" customWidth="1"/>
    <col min="10771" max="10771" width="11.109375" style="64" customWidth="1"/>
    <col min="10772" max="10772" width="1.6640625" style="64" customWidth="1"/>
    <col min="10773" max="10773" width="11.5546875" style="64"/>
    <col min="10774" max="10775" width="1.44140625" style="64" customWidth="1"/>
    <col min="10776" max="10776" width="12.44140625" style="64" customWidth="1"/>
    <col min="10777" max="10777" width="2.21875" style="64" customWidth="1"/>
    <col min="10778" max="10778" width="11" style="64" customWidth="1"/>
    <col min="10779" max="10779" width="3" style="64" customWidth="1"/>
    <col min="10780" max="10780" width="10.77734375" style="64" customWidth="1"/>
    <col min="10781" max="10781" width="3" style="64" customWidth="1"/>
    <col min="10782" max="10782" width="10.6640625" style="64" bestFit="1" customWidth="1"/>
    <col min="10783" max="10783" width="3" style="64" customWidth="1"/>
    <col min="10784" max="10784" width="12.6640625" style="64" customWidth="1"/>
    <col min="10785" max="10785" width="2.21875" style="64" customWidth="1"/>
    <col min="10786" max="10786" width="11.5546875" style="64"/>
    <col min="10787" max="10787" width="2.21875" style="64" customWidth="1"/>
    <col min="10788" max="10788" width="11.5546875" style="64"/>
    <col min="10789" max="10789" width="3" style="64" customWidth="1"/>
    <col min="10790" max="10790" width="4.5546875" style="64" customWidth="1"/>
    <col min="10791" max="10791" width="8.77734375" style="64" customWidth="1"/>
    <col min="10792" max="11008" width="11.5546875" style="64"/>
    <col min="11009" max="11009" width="5.33203125" style="64" customWidth="1"/>
    <col min="11010" max="11010" width="2.21875" style="64" customWidth="1"/>
    <col min="11011" max="11011" width="17.77734375" style="64" customWidth="1"/>
    <col min="11012" max="11012" width="1.44140625" style="64" customWidth="1"/>
    <col min="11013" max="11013" width="13.109375" style="64" customWidth="1"/>
    <col min="11014" max="11014" width="2.21875" style="64" customWidth="1"/>
    <col min="11015" max="11015" width="13.109375" style="64" customWidth="1"/>
    <col min="11016" max="11016" width="2.21875" style="64" customWidth="1"/>
    <col min="11017" max="11017" width="13.109375" style="64" customWidth="1"/>
    <col min="11018" max="11018" width="2.21875" style="64" customWidth="1"/>
    <col min="11019" max="11019" width="13.109375" style="64" customWidth="1"/>
    <col min="11020" max="11020" width="2.21875" style="64" customWidth="1"/>
    <col min="11021" max="11021" width="13.109375" style="64" customWidth="1"/>
    <col min="11022" max="11022" width="2.21875" style="64" customWidth="1"/>
    <col min="11023" max="11023" width="13.109375" style="64" customWidth="1"/>
    <col min="11024" max="11024" width="2.21875" style="64" customWidth="1"/>
    <col min="11025" max="11025" width="13.109375" style="64" customWidth="1"/>
    <col min="11026" max="11026" width="2.21875" style="64" customWidth="1"/>
    <col min="11027" max="11027" width="11.109375" style="64" customWidth="1"/>
    <col min="11028" max="11028" width="1.6640625" style="64" customWidth="1"/>
    <col min="11029" max="11029" width="11.5546875" style="64"/>
    <col min="11030" max="11031" width="1.44140625" style="64" customWidth="1"/>
    <col min="11032" max="11032" width="12.44140625" style="64" customWidth="1"/>
    <col min="11033" max="11033" width="2.21875" style="64" customWidth="1"/>
    <col min="11034" max="11034" width="11" style="64" customWidth="1"/>
    <col min="11035" max="11035" width="3" style="64" customWidth="1"/>
    <col min="11036" max="11036" width="10.77734375" style="64" customWidth="1"/>
    <col min="11037" max="11037" width="3" style="64" customWidth="1"/>
    <col min="11038" max="11038" width="10.6640625" style="64" bestFit="1" customWidth="1"/>
    <col min="11039" max="11039" width="3" style="64" customWidth="1"/>
    <col min="11040" max="11040" width="12.6640625" style="64" customWidth="1"/>
    <col min="11041" max="11041" width="2.21875" style="64" customWidth="1"/>
    <col min="11042" max="11042" width="11.5546875" style="64"/>
    <col min="11043" max="11043" width="2.21875" style="64" customWidth="1"/>
    <col min="11044" max="11044" width="11.5546875" style="64"/>
    <col min="11045" max="11045" width="3" style="64" customWidth="1"/>
    <col min="11046" max="11046" width="4.5546875" style="64" customWidth="1"/>
    <col min="11047" max="11047" width="8.77734375" style="64" customWidth="1"/>
    <col min="11048" max="11264" width="11.5546875" style="64"/>
    <col min="11265" max="11265" width="5.33203125" style="64" customWidth="1"/>
    <col min="11266" max="11266" width="2.21875" style="64" customWidth="1"/>
    <col min="11267" max="11267" width="17.77734375" style="64" customWidth="1"/>
    <col min="11268" max="11268" width="1.44140625" style="64" customWidth="1"/>
    <col min="11269" max="11269" width="13.109375" style="64" customWidth="1"/>
    <col min="11270" max="11270" width="2.21875" style="64" customWidth="1"/>
    <col min="11271" max="11271" width="13.109375" style="64" customWidth="1"/>
    <col min="11272" max="11272" width="2.21875" style="64" customWidth="1"/>
    <col min="11273" max="11273" width="13.109375" style="64" customWidth="1"/>
    <col min="11274" max="11274" width="2.21875" style="64" customWidth="1"/>
    <col min="11275" max="11275" width="13.109375" style="64" customWidth="1"/>
    <col min="11276" max="11276" width="2.21875" style="64" customWidth="1"/>
    <col min="11277" max="11277" width="13.109375" style="64" customWidth="1"/>
    <col min="11278" max="11278" width="2.21875" style="64" customWidth="1"/>
    <col min="11279" max="11279" width="13.109375" style="64" customWidth="1"/>
    <col min="11280" max="11280" width="2.21875" style="64" customWidth="1"/>
    <col min="11281" max="11281" width="13.109375" style="64" customWidth="1"/>
    <col min="11282" max="11282" width="2.21875" style="64" customWidth="1"/>
    <col min="11283" max="11283" width="11.109375" style="64" customWidth="1"/>
    <col min="11284" max="11284" width="1.6640625" style="64" customWidth="1"/>
    <col min="11285" max="11285" width="11.5546875" style="64"/>
    <col min="11286" max="11287" width="1.44140625" style="64" customWidth="1"/>
    <col min="11288" max="11288" width="12.44140625" style="64" customWidth="1"/>
    <col min="11289" max="11289" width="2.21875" style="64" customWidth="1"/>
    <col min="11290" max="11290" width="11" style="64" customWidth="1"/>
    <col min="11291" max="11291" width="3" style="64" customWidth="1"/>
    <col min="11292" max="11292" width="10.77734375" style="64" customWidth="1"/>
    <col min="11293" max="11293" width="3" style="64" customWidth="1"/>
    <col min="11294" max="11294" width="10.6640625" style="64" bestFit="1" customWidth="1"/>
    <col min="11295" max="11295" width="3" style="64" customWidth="1"/>
    <col min="11296" max="11296" width="12.6640625" style="64" customWidth="1"/>
    <col min="11297" max="11297" width="2.21875" style="64" customWidth="1"/>
    <col min="11298" max="11298" width="11.5546875" style="64"/>
    <col min="11299" max="11299" width="2.21875" style="64" customWidth="1"/>
    <col min="11300" max="11300" width="11.5546875" style="64"/>
    <col min="11301" max="11301" width="3" style="64" customWidth="1"/>
    <col min="11302" max="11302" width="4.5546875" style="64" customWidth="1"/>
    <col min="11303" max="11303" width="8.77734375" style="64" customWidth="1"/>
    <col min="11304" max="11520" width="11.5546875" style="64"/>
    <col min="11521" max="11521" width="5.33203125" style="64" customWidth="1"/>
    <col min="11522" max="11522" width="2.21875" style="64" customWidth="1"/>
    <col min="11523" max="11523" width="17.77734375" style="64" customWidth="1"/>
    <col min="11524" max="11524" width="1.44140625" style="64" customWidth="1"/>
    <col min="11525" max="11525" width="13.109375" style="64" customWidth="1"/>
    <col min="11526" max="11526" width="2.21875" style="64" customWidth="1"/>
    <col min="11527" max="11527" width="13.109375" style="64" customWidth="1"/>
    <col min="11528" max="11528" width="2.21875" style="64" customWidth="1"/>
    <col min="11529" max="11529" width="13.109375" style="64" customWidth="1"/>
    <col min="11530" max="11530" width="2.21875" style="64" customWidth="1"/>
    <col min="11531" max="11531" width="13.109375" style="64" customWidth="1"/>
    <col min="11532" max="11532" width="2.21875" style="64" customWidth="1"/>
    <col min="11533" max="11533" width="13.109375" style="64" customWidth="1"/>
    <col min="11534" max="11534" width="2.21875" style="64" customWidth="1"/>
    <col min="11535" max="11535" width="13.109375" style="64" customWidth="1"/>
    <col min="11536" max="11536" width="2.21875" style="64" customWidth="1"/>
    <col min="11537" max="11537" width="13.109375" style="64" customWidth="1"/>
    <col min="11538" max="11538" width="2.21875" style="64" customWidth="1"/>
    <col min="11539" max="11539" width="11.109375" style="64" customWidth="1"/>
    <col min="11540" max="11540" width="1.6640625" style="64" customWidth="1"/>
    <col min="11541" max="11541" width="11.5546875" style="64"/>
    <col min="11542" max="11543" width="1.44140625" style="64" customWidth="1"/>
    <col min="11544" max="11544" width="12.44140625" style="64" customWidth="1"/>
    <col min="11545" max="11545" width="2.21875" style="64" customWidth="1"/>
    <col min="11546" max="11546" width="11" style="64" customWidth="1"/>
    <col min="11547" max="11547" width="3" style="64" customWidth="1"/>
    <col min="11548" max="11548" width="10.77734375" style="64" customWidth="1"/>
    <col min="11549" max="11549" width="3" style="64" customWidth="1"/>
    <col min="11550" max="11550" width="10.6640625" style="64" bestFit="1" customWidth="1"/>
    <col min="11551" max="11551" width="3" style="64" customWidth="1"/>
    <col min="11552" max="11552" width="12.6640625" style="64" customWidth="1"/>
    <col min="11553" max="11553" width="2.21875" style="64" customWidth="1"/>
    <col min="11554" max="11554" width="11.5546875" style="64"/>
    <col min="11555" max="11555" width="2.21875" style="64" customWidth="1"/>
    <col min="11556" max="11556" width="11.5546875" style="64"/>
    <col min="11557" max="11557" width="3" style="64" customWidth="1"/>
    <col min="11558" max="11558" width="4.5546875" style="64" customWidth="1"/>
    <col min="11559" max="11559" width="8.77734375" style="64" customWidth="1"/>
    <col min="11560" max="11776" width="11.5546875" style="64"/>
    <col min="11777" max="11777" width="5.33203125" style="64" customWidth="1"/>
    <col min="11778" max="11778" width="2.21875" style="64" customWidth="1"/>
    <col min="11779" max="11779" width="17.77734375" style="64" customWidth="1"/>
    <col min="11780" max="11780" width="1.44140625" style="64" customWidth="1"/>
    <col min="11781" max="11781" width="13.109375" style="64" customWidth="1"/>
    <col min="11782" max="11782" width="2.21875" style="64" customWidth="1"/>
    <col min="11783" max="11783" width="13.109375" style="64" customWidth="1"/>
    <col min="11784" max="11784" width="2.21875" style="64" customWidth="1"/>
    <col min="11785" max="11785" width="13.109375" style="64" customWidth="1"/>
    <col min="11786" max="11786" width="2.21875" style="64" customWidth="1"/>
    <col min="11787" max="11787" width="13.109375" style="64" customWidth="1"/>
    <col min="11788" max="11788" width="2.21875" style="64" customWidth="1"/>
    <col min="11789" max="11789" width="13.109375" style="64" customWidth="1"/>
    <col min="11790" max="11790" width="2.21875" style="64" customWidth="1"/>
    <col min="11791" max="11791" width="13.109375" style="64" customWidth="1"/>
    <col min="11792" max="11792" width="2.21875" style="64" customWidth="1"/>
    <col min="11793" max="11793" width="13.109375" style="64" customWidth="1"/>
    <col min="11794" max="11794" width="2.21875" style="64" customWidth="1"/>
    <col min="11795" max="11795" width="11.109375" style="64" customWidth="1"/>
    <col min="11796" max="11796" width="1.6640625" style="64" customWidth="1"/>
    <col min="11797" max="11797" width="11.5546875" style="64"/>
    <col min="11798" max="11799" width="1.44140625" style="64" customWidth="1"/>
    <col min="11800" max="11800" width="12.44140625" style="64" customWidth="1"/>
    <col min="11801" max="11801" width="2.21875" style="64" customWidth="1"/>
    <col min="11802" max="11802" width="11" style="64" customWidth="1"/>
    <col min="11803" max="11803" width="3" style="64" customWidth="1"/>
    <col min="11804" max="11804" width="10.77734375" style="64" customWidth="1"/>
    <col min="11805" max="11805" width="3" style="64" customWidth="1"/>
    <col min="11806" max="11806" width="10.6640625" style="64" bestFit="1" customWidth="1"/>
    <col min="11807" max="11807" width="3" style="64" customWidth="1"/>
    <col min="11808" max="11808" width="12.6640625" style="64" customWidth="1"/>
    <col min="11809" max="11809" width="2.21875" style="64" customWidth="1"/>
    <col min="11810" max="11810" width="11.5546875" style="64"/>
    <col min="11811" max="11811" width="2.21875" style="64" customWidth="1"/>
    <col min="11812" max="11812" width="11.5546875" style="64"/>
    <col min="11813" max="11813" width="3" style="64" customWidth="1"/>
    <col min="11814" max="11814" width="4.5546875" style="64" customWidth="1"/>
    <col min="11815" max="11815" width="8.77734375" style="64" customWidth="1"/>
    <col min="11816" max="12032" width="11.5546875" style="64"/>
    <col min="12033" max="12033" width="5.33203125" style="64" customWidth="1"/>
    <col min="12034" max="12034" width="2.21875" style="64" customWidth="1"/>
    <col min="12035" max="12035" width="17.77734375" style="64" customWidth="1"/>
    <col min="12036" max="12036" width="1.44140625" style="64" customWidth="1"/>
    <col min="12037" max="12037" width="13.109375" style="64" customWidth="1"/>
    <col min="12038" max="12038" width="2.21875" style="64" customWidth="1"/>
    <col min="12039" max="12039" width="13.109375" style="64" customWidth="1"/>
    <col min="12040" max="12040" width="2.21875" style="64" customWidth="1"/>
    <col min="12041" max="12041" width="13.109375" style="64" customWidth="1"/>
    <col min="12042" max="12042" width="2.21875" style="64" customWidth="1"/>
    <col min="12043" max="12043" width="13.109375" style="64" customWidth="1"/>
    <col min="12044" max="12044" width="2.21875" style="64" customWidth="1"/>
    <col min="12045" max="12045" width="13.109375" style="64" customWidth="1"/>
    <col min="12046" max="12046" width="2.21875" style="64" customWidth="1"/>
    <col min="12047" max="12047" width="13.109375" style="64" customWidth="1"/>
    <col min="12048" max="12048" width="2.21875" style="64" customWidth="1"/>
    <col min="12049" max="12049" width="13.109375" style="64" customWidth="1"/>
    <col min="12050" max="12050" width="2.21875" style="64" customWidth="1"/>
    <col min="12051" max="12051" width="11.109375" style="64" customWidth="1"/>
    <col min="12052" max="12052" width="1.6640625" style="64" customWidth="1"/>
    <col min="12053" max="12053" width="11.5546875" style="64"/>
    <col min="12054" max="12055" width="1.44140625" style="64" customWidth="1"/>
    <col min="12056" max="12056" width="12.44140625" style="64" customWidth="1"/>
    <col min="12057" max="12057" width="2.21875" style="64" customWidth="1"/>
    <col min="12058" max="12058" width="11" style="64" customWidth="1"/>
    <col min="12059" max="12059" width="3" style="64" customWidth="1"/>
    <col min="12060" max="12060" width="10.77734375" style="64" customWidth="1"/>
    <col min="12061" max="12061" width="3" style="64" customWidth="1"/>
    <col min="12062" max="12062" width="10.6640625" style="64" bestFit="1" customWidth="1"/>
    <col min="12063" max="12063" width="3" style="64" customWidth="1"/>
    <col min="12064" max="12064" width="12.6640625" style="64" customWidth="1"/>
    <col min="12065" max="12065" width="2.21875" style="64" customWidth="1"/>
    <col min="12066" max="12066" width="11.5546875" style="64"/>
    <col min="12067" max="12067" width="2.21875" style="64" customWidth="1"/>
    <col min="12068" max="12068" width="11.5546875" style="64"/>
    <col min="12069" max="12069" width="3" style="64" customWidth="1"/>
    <col min="12070" max="12070" width="4.5546875" style="64" customWidth="1"/>
    <col min="12071" max="12071" width="8.77734375" style="64" customWidth="1"/>
    <col min="12072" max="12288" width="11.5546875" style="64"/>
    <col min="12289" max="12289" width="5.33203125" style="64" customWidth="1"/>
    <col min="12290" max="12290" width="2.21875" style="64" customWidth="1"/>
    <col min="12291" max="12291" width="17.77734375" style="64" customWidth="1"/>
    <col min="12292" max="12292" width="1.44140625" style="64" customWidth="1"/>
    <col min="12293" max="12293" width="13.109375" style="64" customWidth="1"/>
    <col min="12294" max="12294" width="2.21875" style="64" customWidth="1"/>
    <col min="12295" max="12295" width="13.109375" style="64" customWidth="1"/>
    <col min="12296" max="12296" width="2.21875" style="64" customWidth="1"/>
    <col min="12297" max="12297" width="13.109375" style="64" customWidth="1"/>
    <col min="12298" max="12298" width="2.21875" style="64" customWidth="1"/>
    <col min="12299" max="12299" width="13.109375" style="64" customWidth="1"/>
    <col min="12300" max="12300" width="2.21875" style="64" customWidth="1"/>
    <col min="12301" max="12301" width="13.109375" style="64" customWidth="1"/>
    <col min="12302" max="12302" width="2.21875" style="64" customWidth="1"/>
    <col min="12303" max="12303" width="13.109375" style="64" customWidth="1"/>
    <col min="12304" max="12304" width="2.21875" style="64" customWidth="1"/>
    <col min="12305" max="12305" width="13.109375" style="64" customWidth="1"/>
    <col min="12306" max="12306" width="2.21875" style="64" customWidth="1"/>
    <col min="12307" max="12307" width="11.109375" style="64" customWidth="1"/>
    <col min="12308" max="12308" width="1.6640625" style="64" customWidth="1"/>
    <col min="12309" max="12309" width="11.5546875" style="64"/>
    <col min="12310" max="12311" width="1.44140625" style="64" customWidth="1"/>
    <col min="12312" max="12312" width="12.44140625" style="64" customWidth="1"/>
    <col min="12313" max="12313" width="2.21875" style="64" customWidth="1"/>
    <col min="12314" max="12314" width="11" style="64" customWidth="1"/>
    <col min="12315" max="12315" width="3" style="64" customWidth="1"/>
    <col min="12316" max="12316" width="10.77734375" style="64" customWidth="1"/>
    <col min="12317" max="12317" width="3" style="64" customWidth="1"/>
    <col min="12318" max="12318" width="10.6640625" style="64" bestFit="1" customWidth="1"/>
    <col min="12319" max="12319" width="3" style="64" customWidth="1"/>
    <col min="12320" max="12320" width="12.6640625" style="64" customWidth="1"/>
    <col min="12321" max="12321" width="2.21875" style="64" customWidth="1"/>
    <col min="12322" max="12322" width="11.5546875" style="64"/>
    <col min="12323" max="12323" width="2.21875" style="64" customWidth="1"/>
    <col min="12324" max="12324" width="11.5546875" style="64"/>
    <col min="12325" max="12325" width="3" style="64" customWidth="1"/>
    <col min="12326" max="12326" width="4.5546875" style="64" customWidth="1"/>
    <col min="12327" max="12327" width="8.77734375" style="64" customWidth="1"/>
    <col min="12328" max="12544" width="11.5546875" style="64"/>
    <col min="12545" max="12545" width="5.33203125" style="64" customWidth="1"/>
    <col min="12546" max="12546" width="2.21875" style="64" customWidth="1"/>
    <col min="12547" max="12547" width="17.77734375" style="64" customWidth="1"/>
    <col min="12548" max="12548" width="1.44140625" style="64" customWidth="1"/>
    <col min="12549" max="12549" width="13.109375" style="64" customWidth="1"/>
    <col min="12550" max="12550" width="2.21875" style="64" customWidth="1"/>
    <col min="12551" max="12551" width="13.109375" style="64" customWidth="1"/>
    <col min="12552" max="12552" width="2.21875" style="64" customWidth="1"/>
    <col min="12553" max="12553" width="13.109375" style="64" customWidth="1"/>
    <col min="12554" max="12554" width="2.21875" style="64" customWidth="1"/>
    <col min="12555" max="12555" width="13.109375" style="64" customWidth="1"/>
    <col min="12556" max="12556" width="2.21875" style="64" customWidth="1"/>
    <col min="12557" max="12557" width="13.109375" style="64" customWidth="1"/>
    <col min="12558" max="12558" width="2.21875" style="64" customWidth="1"/>
    <col min="12559" max="12559" width="13.109375" style="64" customWidth="1"/>
    <col min="12560" max="12560" width="2.21875" style="64" customWidth="1"/>
    <col min="12561" max="12561" width="13.109375" style="64" customWidth="1"/>
    <col min="12562" max="12562" width="2.21875" style="64" customWidth="1"/>
    <col min="12563" max="12563" width="11.109375" style="64" customWidth="1"/>
    <col min="12564" max="12564" width="1.6640625" style="64" customWidth="1"/>
    <col min="12565" max="12565" width="11.5546875" style="64"/>
    <col min="12566" max="12567" width="1.44140625" style="64" customWidth="1"/>
    <col min="12568" max="12568" width="12.44140625" style="64" customWidth="1"/>
    <col min="12569" max="12569" width="2.21875" style="64" customWidth="1"/>
    <col min="12570" max="12570" width="11" style="64" customWidth="1"/>
    <col min="12571" max="12571" width="3" style="64" customWidth="1"/>
    <col min="12572" max="12572" width="10.77734375" style="64" customWidth="1"/>
    <col min="12573" max="12573" width="3" style="64" customWidth="1"/>
    <col min="12574" max="12574" width="10.6640625" style="64" bestFit="1" customWidth="1"/>
    <col min="12575" max="12575" width="3" style="64" customWidth="1"/>
    <col min="12576" max="12576" width="12.6640625" style="64" customWidth="1"/>
    <col min="12577" max="12577" width="2.21875" style="64" customWidth="1"/>
    <col min="12578" max="12578" width="11.5546875" style="64"/>
    <col min="12579" max="12579" width="2.21875" style="64" customWidth="1"/>
    <col min="12580" max="12580" width="11.5546875" style="64"/>
    <col min="12581" max="12581" width="3" style="64" customWidth="1"/>
    <col min="12582" max="12582" width="4.5546875" style="64" customWidth="1"/>
    <col min="12583" max="12583" width="8.77734375" style="64" customWidth="1"/>
    <col min="12584" max="12800" width="11.5546875" style="64"/>
    <col min="12801" max="12801" width="5.33203125" style="64" customWidth="1"/>
    <col min="12802" max="12802" width="2.21875" style="64" customWidth="1"/>
    <col min="12803" max="12803" width="17.77734375" style="64" customWidth="1"/>
    <col min="12804" max="12804" width="1.44140625" style="64" customWidth="1"/>
    <col min="12805" max="12805" width="13.109375" style="64" customWidth="1"/>
    <col min="12806" max="12806" width="2.21875" style="64" customWidth="1"/>
    <col min="12807" max="12807" width="13.109375" style="64" customWidth="1"/>
    <col min="12808" max="12808" width="2.21875" style="64" customWidth="1"/>
    <col min="12809" max="12809" width="13.109375" style="64" customWidth="1"/>
    <col min="12810" max="12810" width="2.21875" style="64" customWidth="1"/>
    <col min="12811" max="12811" width="13.109375" style="64" customWidth="1"/>
    <col min="12812" max="12812" width="2.21875" style="64" customWidth="1"/>
    <col min="12813" max="12813" width="13.109375" style="64" customWidth="1"/>
    <col min="12814" max="12814" width="2.21875" style="64" customWidth="1"/>
    <col min="12815" max="12815" width="13.109375" style="64" customWidth="1"/>
    <col min="12816" max="12816" width="2.21875" style="64" customWidth="1"/>
    <col min="12817" max="12817" width="13.109375" style="64" customWidth="1"/>
    <col min="12818" max="12818" width="2.21875" style="64" customWidth="1"/>
    <col min="12819" max="12819" width="11.109375" style="64" customWidth="1"/>
    <col min="12820" max="12820" width="1.6640625" style="64" customWidth="1"/>
    <col min="12821" max="12821" width="11.5546875" style="64"/>
    <col min="12822" max="12823" width="1.44140625" style="64" customWidth="1"/>
    <col min="12824" max="12824" width="12.44140625" style="64" customWidth="1"/>
    <col min="12825" max="12825" width="2.21875" style="64" customWidth="1"/>
    <col min="12826" max="12826" width="11" style="64" customWidth="1"/>
    <col min="12827" max="12827" width="3" style="64" customWidth="1"/>
    <col min="12828" max="12828" width="10.77734375" style="64" customWidth="1"/>
    <col min="12829" max="12829" width="3" style="64" customWidth="1"/>
    <col min="12830" max="12830" width="10.6640625" style="64" bestFit="1" customWidth="1"/>
    <col min="12831" max="12831" width="3" style="64" customWidth="1"/>
    <col min="12832" max="12832" width="12.6640625" style="64" customWidth="1"/>
    <col min="12833" max="12833" width="2.21875" style="64" customWidth="1"/>
    <col min="12834" max="12834" width="11.5546875" style="64"/>
    <col min="12835" max="12835" width="2.21875" style="64" customWidth="1"/>
    <col min="12836" max="12836" width="11.5546875" style="64"/>
    <col min="12837" max="12837" width="3" style="64" customWidth="1"/>
    <col min="12838" max="12838" width="4.5546875" style="64" customWidth="1"/>
    <col min="12839" max="12839" width="8.77734375" style="64" customWidth="1"/>
    <col min="12840" max="13056" width="11.5546875" style="64"/>
    <col min="13057" max="13057" width="5.33203125" style="64" customWidth="1"/>
    <col min="13058" max="13058" width="2.21875" style="64" customWidth="1"/>
    <col min="13059" max="13059" width="17.77734375" style="64" customWidth="1"/>
    <col min="13060" max="13060" width="1.44140625" style="64" customWidth="1"/>
    <col min="13061" max="13061" width="13.109375" style="64" customWidth="1"/>
    <col min="13062" max="13062" width="2.21875" style="64" customWidth="1"/>
    <col min="13063" max="13063" width="13.109375" style="64" customWidth="1"/>
    <col min="13064" max="13064" width="2.21875" style="64" customWidth="1"/>
    <col min="13065" max="13065" width="13.109375" style="64" customWidth="1"/>
    <col min="13066" max="13066" width="2.21875" style="64" customWidth="1"/>
    <col min="13067" max="13067" width="13.109375" style="64" customWidth="1"/>
    <col min="13068" max="13068" width="2.21875" style="64" customWidth="1"/>
    <col min="13069" max="13069" width="13.109375" style="64" customWidth="1"/>
    <col min="13070" max="13070" width="2.21875" style="64" customWidth="1"/>
    <col min="13071" max="13071" width="13.109375" style="64" customWidth="1"/>
    <col min="13072" max="13072" width="2.21875" style="64" customWidth="1"/>
    <col min="13073" max="13073" width="13.109375" style="64" customWidth="1"/>
    <col min="13074" max="13074" width="2.21875" style="64" customWidth="1"/>
    <col min="13075" max="13075" width="11.109375" style="64" customWidth="1"/>
    <col min="13076" max="13076" width="1.6640625" style="64" customWidth="1"/>
    <col min="13077" max="13077" width="11.5546875" style="64"/>
    <col min="13078" max="13079" width="1.44140625" style="64" customWidth="1"/>
    <col min="13080" max="13080" width="12.44140625" style="64" customWidth="1"/>
    <col min="13081" max="13081" width="2.21875" style="64" customWidth="1"/>
    <col min="13082" max="13082" width="11" style="64" customWidth="1"/>
    <col min="13083" max="13083" width="3" style="64" customWidth="1"/>
    <col min="13084" max="13084" width="10.77734375" style="64" customWidth="1"/>
    <col min="13085" max="13085" width="3" style="64" customWidth="1"/>
    <col min="13086" max="13086" width="10.6640625" style="64" bestFit="1" customWidth="1"/>
    <col min="13087" max="13087" width="3" style="64" customWidth="1"/>
    <col min="13088" max="13088" width="12.6640625" style="64" customWidth="1"/>
    <col min="13089" max="13089" width="2.21875" style="64" customWidth="1"/>
    <col min="13090" max="13090" width="11.5546875" style="64"/>
    <col min="13091" max="13091" width="2.21875" style="64" customWidth="1"/>
    <col min="13092" max="13092" width="11.5546875" style="64"/>
    <col min="13093" max="13093" width="3" style="64" customWidth="1"/>
    <col min="13094" max="13094" width="4.5546875" style="64" customWidth="1"/>
    <col min="13095" max="13095" width="8.77734375" style="64" customWidth="1"/>
    <col min="13096" max="13312" width="11.5546875" style="64"/>
    <col min="13313" max="13313" width="5.33203125" style="64" customWidth="1"/>
    <col min="13314" max="13314" width="2.21875" style="64" customWidth="1"/>
    <col min="13315" max="13315" width="17.77734375" style="64" customWidth="1"/>
    <col min="13316" max="13316" width="1.44140625" style="64" customWidth="1"/>
    <col min="13317" max="13317" width="13.109375" style="64" customWidth="1"/>
    <col min="13318" max="13318" width="2.21875" style="64" customWidth="1"/>
    <col min="13319" max="13319" width="13.109375" style="64" customWidth="1"/>
    <col min="13320" max="13320" width="2.21875" style="64" customWidth="1"/>
    <col min="13321" max="13321" width="13.109375" style="64" customWidth="1"/>
    <col min="13322" max="13322" width="2.21875" style="64" customWidth="1"/>
    <col min="13323" max="13323" width="13.109375" style="64" customWidth="1"/>
    <col min="13324" max="13324" width="2.21875" style="64" customWidth="1"/>
    <col min="13325" max="13325" width="13.109375" style="64" customWidth="1"/>
    <col min="13326" max="13326" width="2.21875" style="64" customWidth="1"/>
    <col min="13327" max="13327" width="13.109375" style="64" customWidth="1"/>
    <col min="13328" max="13328" width="2.21875" style="64" customWidth="1"/>
    <col min="13329" max="13329" width="13.109375" style="64" customWidth="1"/>
    <col min="13330" max="13330" width="2.21875" style="64" customWidth="1"/>
    <col min="13331" max="13331" width="11.109375" style="64" customWidth="1"/>
    <col min="13332" max="13332" width="1.6640625" style="64" customWidth="1"/>
    <col min="13333" max="13333" width="11.5546875" style="64"/>
    <col min="13334" max="13335" width="1.44140625" style="64" customWidth="1"/>
    <col min="13336" max="13336" width="12.44140625" style="64" customWidth="1"/>
    <col min="13337" max="13337" width="2.21875" style="64" customWidth="1"/>
    <col min="13338" max="13338" width="11" style="64" customWidth="1"/>
    <col min="13339" max="13339" width="3" style="64" customWidth="1"/>
    <col min="13340" max="13340" width="10.77734375" style="64" customWidth="1"/>
    <col min="13341" max="13341" width="3" style="64" customWidth="1"/>
    <col min="13342" max="13342" width="10.6640625" style="64" bestFit="1" customWidth="1"/>
    <col min="13343" max="13343" width="3" style="64" customWidth="1"/>
    <col min="13344" max="13344" width="12.6640625" style="64" customWidth="1"/>
    <col min="13345" max="13345" width="2.21875" style="64" customWidth="1"/>
    <col min="13346" max="13346" width="11.5546875" style="64"/>
    <col min="13347" max="13347" width="2.21875" style="64" customWidth="1"/>
    <col min="13348" max="13348" width="11.5546875" style="64"/>
    <col min="13349" max="13349" width="3" style="64" customWidth="1"/>
    <col min="13350" max="13350" width="4.5546875" style="64" customWidth="1"/>
    <col min="13351" max="13351" width="8.77734375" style="64" customWidth="1"/>
    <col min="13352" max="13568" width="11.5546875" style="64"/>
    <col min="13569" max="13569" width="5.33203125" style="64" customWidth="1"/>
    <col min="13570" max="13570" width="2.21875" style="64" customWidth="1"/>
    <col min="13571" max="13571" width="17.77734375" style="64" customWidth="1"/>
    <col min="13572" max="13572" width="1.44140625" style="64" customWidth="1"/>
    <col min="13573" max="13573" width="13.109375" style="64" customWidth="1"/>
    <col min="13574" max="13574" width="2.21875" style="64" customWidth="1"/>
    <col min="13575" max="13575" width="13.109375" style="64" customWidth="1"/>
    <col min="13576" max="13576" width="2.21875" style="64" customWidth="1"/>
    <col min="13577" max="13577" width="13.109375" style="64" customWidth="1"/>
    <col min="13578" max="13578" width="2.21875" style="64" customWidth="1"/>
    <col min="13579" max="13579" width="13.109375" style="64" customWidth="1"/>
    <col min="13580" max="13580" width="2.21875" style="64" customWidth="1"/>
    <col min="13581" max="13581" width="13.109375" style="64" customWidth="1"/>
    <col min="13582" max="13582" width="2.21875" style="64" customWidth="1"/>
    <col min="13583" max="13583" width="13.109375" style="64" customWidth="1"/>
    <col min="13584" max="13584" width="2.21875" style="64" customWidth="1"/>
    <col min="13585" max="13585" width="13.109375" style="64" customWidth="1"/>
    <col min="13586" max="13586" width="2.21875" style="64" customWidth="1"/>
    <col min="13587" max="13587" width="11.109375" style="64" customWidth="1"/>
    <col min="13588" max="13588" width="1.6640625" style="64" customWidth="1"/>
    <col min="13589" max="13589" width="11.5546875" style="64"/>
    <col min="13590" max="13591" width="1.44140625" style="64" customWidth="1"/>
    <col min="13592" max="13592" width="12.44140625" style="64" customWidth="1"/>
    <col min="13593" max="13593" width="2.21875" style="64" customWidth="1"/>
    <col min="13594" max="13594" width="11" style="64" customWidth="1"/>
    <col min="13595" max="13595" width="3" style="64" customWidth="1"/>
    <col min="13596" max="13596" width="10.77734375" style="64" customWidth="1"/>
    <col min="13597" max="13597" width="3" style="64" customWidth="1"/>
    <col min="13598" max="13598" width="10.6640625" style="64" bestFit="1" customWidth="1"/>
    <col min="13599" max="13599" width="3" style="64" customWidth="1"/>
    <col min="13600" max="13600" width="12.6640625" style="64" customWidth="1"/>
    <col min="13601" max="13601" width="2.21875" style="64" customWidth="1"/>
    <col min="13602" max="13602" width="11.5546875" style="64"/>
    <col min="13603" max="13603" width="2.21875" style="64" customWidth="1"/>
    <col min="13604" max="13604" width="11.5546875" style="64"/>
    <col min="13605" max="13605" width="3" style="64" customWidth="1"/>
    <col min="13606" max="13606" width="4.5546875" style="64" customWidth="1"/>
    <col min="13607" max="13607" width="8.77734375" style="64" customWidth="1"/>
    <col min="13608" max="13824" width="11.5546875" style="64"/>
    <col min="13825" max="13825" width="5.33203125" style="64" customWidth="1"/>
    <col min="13826" max="13826" width="2.21875" style="64" customWidth="1"/>
    <col min="13827" max="13827" width="17.77734375" style="64" customWidth="1"/>
    <col min="13828" max="13828" width="1.44140625" style="64" customWidth="1"/>
    <col min="13829" max="13829" width="13.109375" style="64" customWidth="1"/>
    <col min="13830" max="13830" width="2.21875" style="64" customWidth="1"/>
    <col min="13831" max="13831" width="13.109375" style="64" customWidth="1"/>
    <col min="13832" max="13832" width="2.21875" style="64" customWidth="1"/>
    <col min="13833" max="13833" width="13.109375" style="64" customWidth="1"/>
    <col min="13834" max="13834" width="2.21875" style="64" customWidth="1"/>
    <col min="13835" max="13835" width="13.109375" style="64" customWidth="1"/>
    <col min="13836" max="13836" width="2.21875" style="64" customWidth="1"/>
    <col min="13837" max="13837" width="13.109375" style="64" customWidth="1"/>
    <col min="13838" max="13838" width="2.21875" style="64" customWidth="1"/>
    <col min="13839" max="13839" width="13.109375" style="64" customWidth="1"/>
    <col min="13840" max="13840" width="2.21875" style="64" customWidth="1"/>
    <col min="13841" max="13841" width="13.109375" style="64" customWidth="1"/>
    <col min="13842" max="13842" width="2.21875" style="64" customWidth="1"/>
    <col min="13843" max="13843" width="11.109375" style="64" customWidth="1"/>
    <col min="13844" max="13844" width="1.6640625" style="64" customWidth="1"/>
    <col min="13845" max="13845" width="11.5546875" style="64"/>
    <col min="13846" max="13847" width="1.44140625" style="64" customWidth="1"/>
    <col min="13848" max="13848" width="12.44140625" style="64" customWidth="1"/>
    <col min="13849" max="13849" width="2.21875" style="64" customWidth="1"/>
    <col min="13850" max="13850" width="11" style="64" customWidth="1"/>
    <col min="13851" max="13851" width="3" style="64" customWidth="1"/>
    <col min="13852" max="13852" width="10.77734375" style="64" customWidth="1"/>
    <col min="13853" max="13853" width="3" style="64" customWidth="1"/>
    <col min="13854" max="13854" width="10.6640625" style="64" bestFit="1" customWidth="1"/>
    <col min="13855" max="13855" width="3" style="64" customWidth="1"/>
    <col min="13856" max="13856" width="12.6640625" style="64" customWidth="1"/>
    <col min="13857" max="13857" width="2.21875" style="64" customWidth="1"/>
    <col min="13858" max="13858" width="11.5546875" style="64"/>
    <col min="13859" max="13859" width="2.21875" style="64" customWidth="1"/>
    <col min="13860" max="13860" width="11.5546875" style="64"/>
    <col min="13861" max="13861" width="3" style="64" customWidth="1"/>
    <col min="13862" max="13862" width="4.5546875" style="64" customWidth="1"/>
    <col min="13863" max="13863" width="8.77734375" style="64" customWidth="1"/>
    <col min="13864" max="14080" width="11.5546875" style="64"/>
    <col min="14081" max="14081" width="5.33203125" style="64" customWidth="1"/>
    <col min="14082" max="14082" width="2.21875" style="64" customWidth="1"/>
    <col min="14083" max="14083" width="17.77734375" style="64" customWidth="1"/>
    <col min="14084" max="14084" width="1.44140625" style="64" customWidth="1"/>
    <col min="14085" max="14085" width="13.109375" style="64" customWidth="1"/>
    <col min="14086" max="14086" width="2.21875" style="64" customWidth="1"/>
    <col min="14087" max="14087" width="13.109375" style="64" customWidth="1"/>
    <col min="14088" max="14088" width="2.21875" style="64" customWidth="1"/>
    <col min="14089" max="14089" width="13.109375" style="64" customWidth="1"/>
    <col min="14090" max="14090" width="2.21875" style="64" customWidth="1"/>
    <col min="14091" max="14091" width="13.109375" style="64" customWidth="1"/>
    <col min="14092" max="14092" width="2.21875" style="64" customWidth="1"/>
    <col min="14093" max="14093" width="13.109375" style="64" customWidth="1"/>
    <col min="14094" max="14094" width="2.21875" style="64" customWidth="1"/>
    <col min="14095" max="14095" width="13.109375" style="64" customWidth="1"/>
    <col min="14096" max="14096" width="2.21875" style="64" customWidth="1"/>
    <col min="14097" max="14097" width="13.109375" style="64" customWidth="1"/>
    <col min="14098" max="14098" width="2.21875" style="64" customWidth="1"/>
    <col min="14099" max="14099" width="11.109375" style="64" customWidth="1"/>
    <col min="14100" max="14100" width="1.6640625" style="64" customWidth="1"/>
    <col min="14101" max="14101" width="11.5546875" style="64"/>
    <col min="14102" max="14103" width="1.44140625" style="64" customWidth="1"/>
    <col min="14104" max="14104" width="12.44140625" style="64" customWidth="1"/>
    <col min="14105" max="14105" width="2.21875" style="64" customWidth="1"/>
    <col min="14106" max="14106" width="11" style="64" customWidth="1"/>
    <col min="14107" max="14107" width="3" style="64" customWidth="1"/>
    <col min="14108" max="14108" width="10.77734375" style="64" customWidth="1"/>
    <col min="14109" max="14109" width="3" style="64" customWidth="1"/>
    <col min="14110" max="14110" width="10.6640625" style="64" bestFit="1" customWidth="1"/>
    <col min="14111" max="14111" width="3" style="64" customWidth="1"/>
    <col min="14112" max="14112" width="12.6640625" style="64" customWidth="1"/>
    <col min="14113" max="14113" width="2.21875" style="64" customWidth="1"/>
    <col min="14114" max="14114" width="11.5546875" style="64"/>
    <col min="14115" max="14115" width="2.21875" style="64" customWidth="1"/>
    <col min="14116" max="14116" width="11.5546875" style="64"/>
    <col min="14117" max="14117" width="3" style="64" customWidth="1"/>
    <col min="14118" max="14118" width="4.5546875" style="64" customWidth="1"/>
    <col min="14119" max="14119" width="8.77734375" style="64" customWidth="1"/>
    <col min="14120" max="14336" width="11.5546875" style="64"/>
    <col min="14337" max="14337" width="5.33203125" style="64" customWidth="1"/>
    <col min="14338" max="14338" width="2.21875" style="64" customWidth="1"/>
    <col min="14339" max="14339" width="17.77734375" style="64" customWidth="1"/>
    <col min="14340" max="14340" width="1.44140625" style="64" customWidth="1"/>
    <col min="14341" max="14341" width="13.109375" style="64" customWidth="1"/>
    <col min="14342" max="14342" width="2.21875" style="64" customWidth="1"/>
    <col min="14343" max="14343" width="13.109375" style="64" customWidth="1"/>
    <col min="14344" max="14344" width="2.21875" style="64" customWidth="1"/>
    <col min="14345" max="14345" width="13.109375" style="64" customWidth="1"/>
    <col min="14346" max="14346" width="2.21875" style="64" customWidth="1"/>
    <col min="14347" max="14347" width="13.109375" style="64" customWidth="1"/>
    <col min="14348" max="14348" width="2.21875" style="64" customWidth="1"/>
    <col min="14349" max="14349" width="13.109375" style="64" customWidth="1"/>
    <col min="14350" max="14350" width="2.21875" style="64" customWidth="1"/>
    <col min="14351" max="14351" width="13.109375" style="64" customWidth="1"/>
    <col min="14352" max="14352" width="2.21875" style="64" customWidth="1"/>
    <col min="14353" max="14353" width="13.109375" style="64" customWidth="1"/>
    <col min="14354" max="14354" width="2.21875" style="64" customWidth="1"/>
    <col min="14355" max="14355" width="11.109375" style="64" customWidth="1"/>
    <col min="14356" max="14356" width="1.6640625" style="64" customWidth="1"/>
    <col min="14357" max="14357" width="11.5546875" style="64"/>
    <col min="14358" max="14359" width="1.44140625" style="64" customWidth="1"/>
    <col min="14360" max="14360" width="12.44140625" style="64" customWidth="1"/>
    <col min="14361" max="14361" width="2.21875" style="64" customWidth="1"/>
    <col min="14362" max="14362" width="11" style="64" customWidth="1"/>
    <col min="14363" max="14363" width="3" style="64" customWidth="1"/>
    <col min="14364" max="14364" width="10.77734375" style="64" customWidth="1"/>
    <col min="14365" max="14365" width="3" style="64" customWidth="1"/>
    <col min="14366" max="14366" width="10.6640625" style="64" bestFit="1" customWidth="1"/>
    <col min="14367" max="14367" width="3" style="64" customWidth="1"/>
    <col min="14368" max="14368" width="12.6640625" style="64" customWidth="1"/>
    <col min="14369" max="14369" width="2.21875" style="64" customWidth="1"/>
    <col min="14370" max="14370" width="11.5546875" style="64"/>
    <col min="14371" max="14371" width="2.21875" style="64" customWidth="1"/>
    <col min="14372" max="14372" width="11.5546875" style="64"/>
    <col min="14373" max="14373" width="3" style="64" customWidth="1"/>
    <col min="14374" max="14374" width="4.5546875" style="64" customWidth="1"/>
    <col min="14375" max="14375" width="8.77734375" style="64" customWidth="1"/>
    <col min="14376" max="14592" width="11.5546875" style="64"/>
    <col min="14593" max="14593" width="5.33203125" style="64" customWidth="1"/>
    <col min="14594" max="14594" width="2.21875" style="64" customWidth="1"/>
    <col min="14595" max="14595" width="17.77734375" style="64" customWidth="1"/>
    <col min="14596" max="14596" width="1.44140625" style="64" customWidth="1"/>
    <col min="14597" max="14597" width="13.109375" style="64" customWidth="1"/>
    <col min="14598" max="14598" width="2.21875" style="64" customWidth="1"/>
    <col min="14599" max="14599" width="13.109375" style="64" customWidth="1"/>
    <col min="14600" max="14600" width="2.21875" style="64" customWidth="1"/>
    <col min="14601" max="14601" width="13.109375" style="64" customWidth="1"/>
    <col min="14602" max="14602" width="2.21875" style="64" customWidth="1"/>
    <col min="14603" max="14603" width="13.109375" style="64" customWidth="1"/>
    <col min="14604" max="14604" width="2.21875" style="64" customWidth="1"/>
    <col min="14605" max="14605" width="13.109375" style="64" customWidth="1"/>
    <col min="14606" max="14606" width="2.21875" style="64" customWidth="1"/>
    <col min="14607" max="14607" width="13.109375" style="64" customWidth="1"/>
    <col min="14608" max="14608" width="2.21875" style="64" customWidth="1"/>
    <col min="14609" max="14609" width="13.109375" style="64" customWidth="1"/>
    <col min="14610" max="14610" width="2.21875" style="64" customWidth="1"/>
    <col min="14611" max="14611" width="11.109375" style="64" customWidth="1"/>
    <col min="14612" max="14612" width="1.6640625" style="64" customWidth="1"/>
    <col min="14613" max="14613" width="11.5546875" style="64"/>
    <col min="14614" max="14615" width="1.44140625" style="64" customWidth="1"/>
    <col min="14616" max="14616" width="12.44140625" style="64" customWidth="1"/>
    <col min="14617" max="14617" width="2.21875" style="64" customWidth="1"/>
    <col min="14618" max="14618" width="11" style="64" customWidth="1"/>
    <col min="14619" max="14619" width="3" style="64" customWidth="1"/>
    <col min="14620" max="14620" width="10.77734375" style="64" customWidth="1"/>
    <col min="14621" max="14621" width="3" style="64" customWidth="1"/>
    <col min="14622" max="14622" width="10.6640625" style="64" bestFit="1" customWidth="1"/>
    <col min="14623" max="14623" width="3" style="64" customWidth="1"/>
    <col min="14624" max="14624" width="12.6640625" style="64" customWidth="1"/>
    <col min="14625" max="14625" width="2.21875" style="64" customWidth="1"/>
    <col min="14626" max="14626" width="11.5546875" style="64"/>
    <col min="14627" max="14627" width="2.21875" style="64" customWidth="1"/>
    <col min="14628" max="14628" width="11.5546875" style="64"/>
    <col min="14629" max="14629" width="3" style="64" customWidth="1"/>
    <col min="14630" max="14630" width="4.5546875" style="64" customWidth="1"/>
    <col min="14631" max="14631" width="8.77734375" style="64" customWidth="1"/>
    <col min="14632" max="14848" width="11.5546875" style="64"/>
    <col min="14849" max="14849" width="5.33203125" style="64" customWidth="1"/>
    <col min="14850" max="14850" width="2.21875" style="64" customWidth="1"/>
    <col min="14851" max="14851" width="17.77734375" style="64" customWidth="1"/>
    <col min="14852" max="14852" width="1.44140625" style="64" customWidth="1"/>
    <col min="14853" max="14853" width="13.109375" style="64" customWidth="1"/>
    <col min="14854" max="14854" width="2.21875" style="64" customWidth="1"/>
    <col min="14855" max="14855" width="13.109375" style="64" customWidth="1"/>
    <col min="14856" max="14856" width="2.21875" style="64" customWidth="1"/>
    <col min="14857" max="14857" width="13.109375" style="64" customWidth="1"/>
    <col min="14858" max="14858" width="2.21875" style="64" customWidth="1"/>
    <col min="14859" max="14859" width="13.109375" style="64" customWidth="1"/>
    <col min="14860" max="14860" width="2.21875" style="64" customWidth="1"/>
    <col min="14861" max="14861" width="13.109375" style="64" customWidth="1"/>
    <col min="14862" max="14862" width="2.21875" style="64" customWidth="1"/>
    <col min="14863" max="14863" width="13.109375" style="64" customWidth="1"/>
    <col min="14864" max="14864" width="2.21875" style="64" customWidth="1"/>
    <col min="14865" max="14865" width="13.109375" style="64" customWidth="1"/>
    <col min="14866" max="14866" width="2.21875" style="64" customWidth="1"/>
    <col min="14867" max="14867" width="11.109375" style="64" customWidth="1"/>
    <col min="14868" max="14868" width="1.6640625" style="64" customWidth="1"/>
    <col min="14869" max="14869" width="11.5546875" style="64"/>
    <col min="14870" max="14871" width="1.44140625" style="64" customWidth="1"/>
    <col min="14872" max="14872" width="12.44140625" style="64" customWidth="1"/>
    <col min="14873" max="14873" width="2.21875" style="64" customWidth="1"/>
    <col min="14874" max="14874" width="11" style="64" customWidth="1"/>
    <col min="14875" max="14875" width="3" style="64" customWidth="1"/>
    <col min="14876" max="14876" width="10.77734375" style="64" customWidth="1"/>
    <col min="14877" max="14877" width="3" style="64" customWidth="1"/>
    <col min="14878" max="14878" width="10.6640625" style="64" bestFit="1" customWidth="1"/>
    <col min="14879" max="14879" width="3" style="64" customWidth="1"/>
    <col min="14880" max="14880" width="12.6640625" style="64" customWidth="1"/>
    <col min="14881" max="14881" width="2.21875" style="64" customWidth="1"/>
    <col min="14882" max="14882" width="11.5546875" style="64"/>
    <col min="14883" max="14883" width="2.21875" style="64" customWidth="1"/>
    <col min="14884" max="14884" width="11.5546875" style="64"/>
    <col min="14885" max="14885" width="3" style="64" customWidth="1"/>
    <col min="14886" max="14886" width="4.5546875" style="64" customWidth="1"/>
    <col min="14887" max="14887" width="8.77734375" style="64" customWidth="1"/>
    <col min="14888" max="15104" width="11.5546875" style="64"/>
    <col min="15105" max="15105" width="5.33203125" style="64" customWidth="1"/>
    <col min="15106" max="15106" width="2.21875" style="64" customWidth="1"/>
    <col min="15107" max="15107" width="17.77734375" style="64" customWidth="1"/>
    <col min="15108" max="15108" width="1.44140625" style="64" customWidth="1"/>
    <col min="15109" max="15109" width="13.109375" style="64" customWidth="1"/>
    <col min="15110" max="15110" width="2.21875" style="64" customWidth="1"/>
    <col min="15111" max="15111" width="13.109375" style="64" customWidth="1"/>
    <col min="15112" max="15112" width="2.21875" style="64" customWidth="1"/>
    <col min="15113" max="15113" width="13.109375" style="64" customWidth="1"/>
    <col min="15114" max="15114" width="2.21875" style="64" customWidth="1"/>
    <col min="15115" max="15115" width="13.109375" style="64" customWidth="1"/>
    <col min="15116" max="15116" width="2.21875" style="64" customWidth="1"/>
    <col min="15117" max="15117" width="13.109375" style="64" customWidth="1"/>
    <col min="15118" max="15118" width="2.21875" style="64" customWidth="1"/>
    <col min="15119" max="15119" width="13.109375" style="64" customWidth="1"/>
    <col min="15120" max="15120" width="2.21875" style="64" customWidth="1"/>
    <col min="15121" max="15121" width="13.109375" style="64" customWidth="1"/>
    <col min="15122" max="15122" width="2.21875" style="64" customWidth="1"/>
    <col min="15123" max="15123" width="11.109375" style="64" customWidth="1"/>
    <col min="15124" max="15124" width="1.6640625" style="64" customWidth="1"/>
    <col min="15125" max="15125" width="11.5546875" style="64"/>
    <col min="15126" max="15127" width="1.44140625" style="64" customWidth="1"/>
    <col min="15128" max="15128" width="12.44140625" style="64" customWidth="1"/>
    <col min="15129" max="15129" width="2.21875" style="64" customWidth="1"/>
    <col min="15130" max="15130" width="11" style="64" customWidth="1"/>
    <col min="15131" max="15131" width="3" style="64" customWidth="1"/>
    <col min="15132" max="15132" width="10.77734375" style="64" customWidth="1"/>
    <col min="15133" max="15133" width="3" style="64" customWidth="1"/>
    <col min="15134" max="15134" width="10.6640625" style="64" bestFit="1" customWidth="1"/>
    <col min="15135" max="15135" width="3" style="64" customWidth="1"/>
    <col min="15136" max="15136" width="12.6640625" style="64" customWidth="1"/>
    <col min="15137" max="15137" width="2.21875" style="64" customWidth="1"/>
    <col min="15138" max="15138" width="11.5546875" style="64"/>
    <col min="15139" max="15139" width="2.21875" style="64" customWidth="1"/>
    <col min="15140" max="15140" width="11.5546875" style="64"/>
    <col min="15141" max="15141" width="3" style="64" customWidth="1"/>
    <col min="15142" max="15142" width="4.5546875" style="64" customWidth="1"/>
    <col min="15143" max="15143" width="8.77734375" style="64" customWidth="1"/>
    <col min="15144" max="15360" width="11.5546875" style="64"/>
    <col min="15361" max="15361" width="5.33203125" style="64" customWidth="1"/>
    <col min="15362" max="15362" width="2.21875" style="64" customWidth="1"/>
    <col min="15363" max="15363" width="17.77734375" style="64" customWidth="1"/>
    <col min="15364" max="15364" width="1.44140625" style="64" customWidth="1"/>
    <col min="15365" max="15365" width="13.109375" style="64" customWidth="1"/>
    <col min="15366" max="15366" width="2.21875" style="64" customWidth="1"/>
    <col min="15367" max="15367" width="13.109375" style="64" customWidth="1"/>
    <col min="15368" max="15368" width="2.21875" style="64" customWidth="1"/>
    <col min="15369" max="15369" width="13.109375" style="64" customWidth="1"/>
    <col min="15370" max="15370" width="2.21875" style="64" customWidth="1"/>
    <col min="15371" max="15371" width="13.109375" style="64" customWidth="1"/>
    <col min="15372" max="15372" width="2.21875" style="64" customWidth="1"/>
    <col min="15373" max="15373" width="13.109375" style="64" customWidth="1"/>
    <col min="15374" max="15374" width="2.21875" style="64" customWidth="1"/>
    <col min="15375" max="15375" width="13.109375" style="64" customWidth="1"/>
    <col min="15376" max="15376" width="2.21875" style="64" customWidth="1"/>
    <col min="15377" max="15377" width="13.109375" style="64" customWidth="1"/>
    <col min="15378" max="15378" width="2.21875" style="64" customWidth="1"/>
    <col min="15379" max="15379" width="11.109375" style="64" customWidth="1"/>
    <col min="15380" max="15380" width="1.6640625" style="64" customWidth="1"/>
    <col min="15381" max="15381" width="11.5546875" style="64"/>
    <col min="15382" max="15383" width="1.44140625" style="64" customWidth="1"/>
    <col min="15384" max="15384" width="12.44140625" style="64" customWidth="1"/>
    <col min="15385" max="15385" width="2.21875" style="64" customWidth="1"/>
    <col min="15386" max="15386" width="11" style="64" customWidth="1"/>
    <col min="15387" max="15387" width="3" style="64" customWidth="1"/>
    <col min="15388" max="15388" width="10.77734375" style="64" customWidth="1"/>
    <col min="15389" max="15389" width="3" style="64" customWidth="1"/>
    <col min="15390" max="15390" width="10.6640625" style="64" bestFit="1" customWidth="1"/>
    <col min="15391" max="15391" width="3" style="64" customWidth="1"/>
    <col min="15392" max="15392" width="12.6640625" style="64" customWidth="1"/>
    <col min="15393" max="15393" width="2.21875" style="64" customWidth="1"/>
    <col min="15394" max="15394" width="11.5546875" style="64"/>
    <col min="15395" max="15395" width="2.21875" style="64" customWidth="1"/>
    <col min="15396" max="15396" width="11.5546875" style="64"/>
    <col min="15397" max="15397" width="3" style="64" customWidth="1"/>
    <col min="15398" max="15398" width="4.5546875" style="64" customWidth="1"/>
    <col min="15399" max="15399" width="8.77734375" style="64" customWidth="1"/>
    <col min="15400" max="15616" width="11.5546875" style="64"/>
    <col min="15617" max="15617" width="5.33203125" style="64" customWidth="1"/>
    <col min="15618" max="15618" width="2.21875" style="64" customWidth="1"/>
    <col min="15619" max="15619" width="17.77734375" style="64" customWidth="1"/>
    <col min="15620" max="15620" width="1.44140625" style="64" customWidth="1"/>
    <col min="15621" max="15621" width="13.109375" style="64" customWidth="1"/>
    <col min="15622" max="15622" width="2.21875" style="64" customWidth="1"/>
    <col min="15623" max="15623" width="13.109375" style="64" customWidth="1"/>
    <col min="15624" max="15624" width="2.21875" style="64" customWidth="1"/>
    <col min="15625" max="15625" width="13.109375" style="64" customWidth="1"/>
    <col min="15626" max="15626" width="2.21875" style="64" customWidth="1"/>
    <col min="15627" max="15627" width="13.109375" style="64" customWidth="1"/>
    <col min="15628" max="15628" width="2.21875" style="64" customWidth="1"/>
    <col min="15629" max="15629" width="13.109375" style="64" customWidth="1"/>
    <col min="15630" max="15630" width="2.21875" style="64" customWidth="1"/>
    <col min="15631" max="15631" width="13.109375" style="64" customWidth="1"/>
    <col min="15632" max="15632" width="2.21875" style="64" customWidth="1"/>
    <col min="15633" max="15633" width="13.109375" style="64" customWidth="1"/>
    <col min="15634" max="15634" width="2.21875" style="64" customWidth="1"/>
    <col min="15635" max="15635" width="11.109375" style="64" customWidth="1"/>
    <col min="15636" max="15636" width="1.6640625" style="64" customWidth="1"/>
    <col min="15637" max="15637" width="11.5546875" style="64"/>
    <col min="15638" max="15639" width="1.44140625" style="64" customWidth="1"/>
    <col min="15640" max="15640" width="12.44140625" style="64" customWidth="1"/>
    <col min="15641" max="15641" width="2.21875" style="64" customWidth="1"/>
    <col min="15642" max="15642" width="11" style="64" customWidth="1"/>
    <col min="15643" max="15643" width="3" style="64" customWidth="1"/>
    <col min="15644" max="15644" width="10.77734375" style="64" customWidth="1"/>
    <col min="15645" max="15645" width="3" style="64" customWidth="1"/>
    <col min="15646" max="15646" width="10.6640625" style="64" bestFit="1" customWidth="1"/>
    <col min="15647" max="15647" width="3" style="64" customWidth="1"/>
    <col min="15648" max="15648" width="12.6640625" style="64" customWidth="1"/>
    <col min="15649" max="15649" width="2.21875" style="64" customWidth="1"/>
    <col min="15650" max="15650" width="11.5546875" style="64"/>
    <col min="15651" max="15651" width="2.21875" style="64" customWidth="1"/>
    <col min="15652" max="15652" width="11.5546875" style="64"/>
    <col min="15653" max="15653" width="3" style="64" customWidth="1"/>
    <col min="15654" max="15654" width="4.5546875" style="64" customWidth="1"/>
    <col min="15655" max="15655" width="8.77734375" style="64" customWidth="1"/>
    <col min="15656" max="15872" width="11.5546875" style="64"/>
    <col min="15873" max="15873" width="5.33203125" style="64" customWidth="1"/>
    <col min="15874" max="15874" width="2.21875" style="64" customWidth="1"/>
    <col min="15875" max="15875" width="17.77734375" style="64" customWidth="1"/>
    <col min="15876" max="15876" width="1.44140625" style="64" customWidth="1"/>
    <col min="15877" max="15877" width="13.109375" style="64" customWidth="1"/>
    <col min="15878" max="15878" width="2.21875" style="64" customWidth="1"/>
    <col min="15879" max="15879" width="13.109375" style="64" customWidth="1"/>
    <col min="15880" max="15880" width="2.21875" style="64" customWidth="1"/>
    <col min="15881" max="15881" width="13.109375" style="64" customWidth="1"/>
    <col min="15882" max="15882" width="2.21875" style="64" customWidth="1"/>
    <col min="15883" max="15883" width="13.109375" style="64" customWidth="1"/>
    <col min="15884" max="15884" width="2.21875" style="64" customWidth="1"/>
    <col min="15885" max="15885" width="13.109375" style="64" customWidth="1"/>
    <col min="15886" max="15886" width="2.21875" style="64" customWidth="1"/>
    <col min="15887" max="15887" width="13.109375" style="64" customWidth="1"/>
    <col min="15888" max="15888" width="2.21875" style="64" customWidth="1"/>
    <col min="15889" max="15889" width="13.109375" style="64" customWidth="1"/>
    <col min="15890" max="15890" width="2.21875" style="64" customWidth="1"/>
    <col min="15891" max="15891" width="11.109375" style="64" customWidth="1"/>
    <col min="15892" max="15892" width="1.6640625" style="64" customWidth="1"/>
    <col min="15893" max="15893" width="11.5546875" style="64"/>
    <col min="15894" max="15895" width="1.44140625" style="64" customWidth="1"/>
    <col min="15896" max="15896" width="12.44140625" style="64" customWidth="1"/>
    <col min="15897" max="15897" width="2.21875" style="64" customWidth="1"/>
    <col min="15898" max="15898" width="11" style="64" customWidth="1"/>
    <col min="15899" max="15899" width="3" style="64" customWidth="1"/>
    <col min="15900" max="15900" width="10.77734375" style="64" customWidth="1"/>
    <col min="15901" max="15901" width="3" style="64" customWidth="1"/>
    <col min="15902" max="15902" width="10.6640625" style="64" bestFit="1" customWidth="1"/>
    <col min="15903" max="15903" width="3" style="64" customWidth="1"/>
    <col min="15904" max="15904" width="12.6640625" style="64" customWidth="1"/>
    <col min="15905" max="15905" width="2.21875" style="64" customWidth="1"/>
    <col min="15906" max="15906" width="11.5546875" style="64"/>
    <col min="15907" max="15907" width="2.21875" style="64" customWidth="1"/>
    <col min="15908" max="15908" width="11.5546875" style="64"/>
    <col min="15909" max="15909" width="3" style="64" customWidth="1"/>
    <col min="15910" max="15910" width="4.5546875" style="64" customWidth="1"/>
    <col min="15911" max="15911" width="8.77734375" style="64" customWidth="1"/>
    <col min="15912" max="16128" width="11.5546875" style="64"/>
    <col min="16129" max="16129" width="5.33203125" style="64" customWidth="1"/>
    <col min="16130" max="16130" width="2.21875" style="64" customWidth="1"/>
    <col min="16131" max="16131" width="17.77734375" style="64" customWidth="1"/>
    <col min="16132" max="16132" width="1.44140625" style="64" customWidth="1"/>
    <col min="16133" max="16133" width="13.109375" style="64" customWidth="1"/>
    <col min="16134" max="16134" width="2.21875" style="64" customWidth="1"/>
    <col min="16135" max="16135" width="13.109375" style="64" customWidth="1"/>
    <col min="16136" max="16136" width="2.21875" style="64" customWidth="1"/>
    <col min="16137" max="16137" width="13.109375" style="64" customWidth="1"/>
    <col min="16138" max="16138" width="2.21875" style="64" customWidth="1"/>
    <col min="16139" max="16139" width="13.109375" style="64" customWidth="1"/>
    <col min="16140" max="16140" width="2.21875" style="64" customWidth="1"/>
    <col min="16141" max="16141" width="13.109375" style="64" customWidth="1"/>
    <col min="16142" max="16142" width="2.21875" style="64" customWidth="1"/>
    <col min="16143" max="16143" width="13.109375" style="64" customWidth="1"/>
    <col min="16144" max="16144" width="2.21875" style="64" customWidth="1"/>
    <col min="16145" max="16145" width="13.109375" style="64" customWidth="1"/>
    <col min="16146" max="16146" width="2.21875" style="64" customWidth="1"/>
    <col min="16147" max="16147" width="11.109375" style="64" customWidth="1"/>
    <col min="16148" max="16148" width="1.6640625" style="64" customWidth="1"/>
    <col min="16149" max="16149" width="11.5546875" style="64"/>
    <col min="16150" max="16151" width="1.44140625" style="64" customWidth="1"/>
    <col min="16152" max="16152" width="12.44140625" style="64" customWidth="1"/>
    <col min="16153" max="16153" width="2.21875" style="64" customWidth="1"/>
    <col min="16154" max="16154" width="11" style="64" customWidth="1"/>
    <col min="16155" max="16155" width="3" style="64" customWidth="1"/>
    <col min="16156" max="16156" width="10.77734375" style="64" customWidth="1"/>
    <col min="16157" max="16157" width="3" style="64" customWidth="1"/>
    <col min="16158" max="16158" width="10.6640625" style="64" bestFit="1" customWidth="1"/>
    <col min="16159" max="16159" width="3" style="64" customWidth="1"/>
    <col min="16160" max="16160" width="12.6640625" style="64" customWidth="1"/>
    <col min="16161" max="16161" width="2.21875" style="64" customWidth="1"/>
    <col min="16162" max="16162" width="11.5546875" style="64"/>
    <col min="16163" max="16163" width="2.21875" style="64" customWidth="1"/>
    <col min="16164" max="16164" width="11.5546875" style="64"/>
    <col min="16165" max="16165" width="3" style="64" customWidth="1"/>
    <col min="16166" max="16166" width="4.5546875" style="64" customWidth="1"/>
    <col min="16167" max="16167" width="8.77734375" style="64" customWidth="1"/>
    <col min="16168" max="16384" width="11.5546875" style="64"/>
  </cols>
  <sheetData>
    <row r="1" spans="1:40" s="63" customFormat="1" ht="10.5" customHeight="1" x14ac:dyDescent="0.3">
      <c r="C1" s="64"/>
      <c r="U1" s="66" t="s">
        <v>49</v>
      </c>
      <c r="X1" s="67" t="s">
        <v>50</v>
      </c>
      <c r="AA1" s="67"/>
      <c r="AB1" s="67"/>
      <c r="AC1" s="67"/>
      <c r="AD1" s="107"/>
      <c r="AL1" s="66" t="s">
        <v>323</v>
      </c>
      <c r="AM1" s="66"/>
    </row>
    <row r="2" spans="1:40" s="63" customFormat="1" ht="10.5" customHeight="1" x14ac:dyDescent="0.3">
      <c r="A2" s="68"/>
      <c r="C2" s="64"/>
      <c r="U2" s="66" t="s">
        <v>261</v>
      </c>
      <c r="X2" s="67" t="s">
        <v>262</v>
      </c>
      <c r="AA2" s="67"/>
      <c r="AB2" s="67"/>
      <c r="AC2" s="67"/>
      <c r="AD2" s="107"/>
      <c r="AL2" s="66" t="s">
        <v>324</v>
      </c>
      <c r="AM2" s="66"/>
    </row>
    <row r="3" spans="1:40" s="63" customFormat="1" ht="10.5" customHeight="1" x14ac:dyDescent="0.3">
      <c r="A3" s="69"/>
      <c r="C3" s="64"/>
      <c r="U3" s="66" t="s">
        <v>55</v>
      </c>
      <c r="X3" s="70" t="s">
        <v>56</v>
      </c>
      <c r="AA3" s="67"/>
      <c r="AB3" s="67"/>
      <c r="AC3" s="67"/>
      <c r="AD3" s="107"/>
    </row>
    <row r="4" spans="1:40" ht="9.6" customHeight="1" x14ac:dyDescent="0.3"/>
    <row r="5" spans="1:40" ht="9.6" customHeight="1" x14ac:dyDescent="0.3"/>
    <row r="6" spans="1:40" ht="9.6" customHeight="1" x14ac:dyDescent="0.3"/>
    <row r="7" spans="1:40" ht="9.6" customHeight="1" x14ac:dyDescent="0.3"/>
    <row r="8" spans="1:40" ht="9.6" customHeight="1" x14ac:dyDescent="0.3">
      <c r="AD8" s="71"/>
      <c r="AF8" s="75" t="s">
        <v>72</v>
      </c>
      <c r="AG8" s="75"/>
      <c r="AH8" s="75"/>
      <c r="AI8" s="75"/>
      <c r="AJ8" s="75"/>
    </row>
    <row r="9" spans="1:40" ht="9.6" customHeight="1" x14ac:dyDescent="0.3">
      <c r="M9" s="76"/>
      <c r="AJ9" s="76"/>
    </row>
    <row r="10" spans="1:40" ht="9.6" customHeight="1" x14ac:dyDescent="0.3">
      <c r="E10" s="76" t="s">
        <v>325</v>
      </c>
      <c r="G10" s="76" t="s">
        <v>326</v>
      </c>
      <c r="I10" s="76" t="s">
        <v>327</v>
      </c>
      <c r="K10" s="76" t="s">
        <v>328</v>
      </c>
      <c r="M10" s="76" t="s">
        <v>329</v>
      </c>
      <c r="O10" s="76" t="s">
        <v>330</v>
      </c>
      <c r="Q10" s="76" t="s">
        <v>331</v>
      </c>
      <c r="U10" s="76"/>
      <c r="X10" s="76" t="s">
        <v>332</v>
      </c>
      <c r="Z10" s="76" t="s">
        <v>333</v>
      </c>
      <c r="AA10" s="76"/>
      <c r="AB10" s="76" t="s">
        <v>334</v>
      </c>
      <c r="AC10" s="76"/>
      <c r="AD10" s="76" t="s">
        <v>335</v>
      </c>
      <c r="AH10" s="76" t="s">
        <v>70</v>
      </c>
      <c r="AJ10" s="76" t="s">
        <v>71</v>
      </c>
    </row>
    <row r="11" spans="1:40" ht="9.6" customHeight="1" x14ac:dyDescent="0.3">
      <c r="A11" s="78" t="s">
        <v>78</v>
      </c>
      <c r="C11" s="78" t="s">
        <v>80</v>
      </c>
      <c r="E11" s="78" t="s">
        <v>336</v>
      </c>
      <c r="G11" s="78" t="s">
        <v>337</v>
      </c>
      <c r="I11" s="78" t="s">
        <v>338</v>
      </c>
      <c r="K11" s="78" t="s">
        <v>338</v>
      </c>
      <c r="M11" s="78" t="s">
        <v>338</v>
      </c>
      <c r="O11" s="78" t="s">
        <v>339</v>
      </c>
      <c r="Q11" s="78" t="s">
        <v>340</v>
      </c>
      <c r="S11" s="78" t="s">
        <v>341</v>
      </c>
      <c r="U11" s="78" t="s">
        <v>342</v>
      </c>
      <c r="X11" s="78" t="s">
        <v>343</v>
      </c>
      <c r="Z11" s="78" t="s">
        <v>344</v>
      </c>
      <c r="AA11" s="76"/>
      <c r="AB11" s="78" t="s">
        <v>345</v>
      </c>
      <c r="AC11" s="76"/>
      <c r="AD11" s="78" t="s">
        <v>346</v>
      </c>
      <c r="AF11" s="78" t="s">
        <v>81</v>
      </c>
      <c r="AH11" s="78" t="s">
        <v>82</v>
      </c>
      <c r="AJ11" s="78" t="s">
        <v>87</v>
      </c>
      <c r="AL11" s="78" t="s">
        <v>78</v>
      </c>
      <c r="AM11" s="76"/>
    </row>
    <row r="12" spans="1:40" ht="8.85" customHeight="1" x14ac:dyDescent="0.3"/>
    <row r="13" spans="1:40" ht="8.85" customHeight="1" x14ac:dyDescent="0.3">
      <c r="B13" s="64" t="s">
        <v>289</v>
      </c>
      <c r="Z13" s="112"/>
      <c r="AB13" s="112"/>
    </row>
    <row r="14" spans="1:40" ht="8.85" customHeight="1" x14ac:dyDescent="0.3">
      <c r="A14" s="64">
        <v>1</v>
      </c>
      <c r="B14" s="79"/>
      <c r="C14" s="64" t="s">
        <v>91</v>
      </c>
      <c r="D14" s="79"/>
      <c r="E14" s="82">
        <v>33843610</v>
      </c>
      <c r="F14" s="79"/>
      <c r="G14" s="82">
        <v>11264818</v>
      </c>
      <c r="H14" s="79"/>
      <c r="I14" s="82">
        <v>36883865</v>
      </c>
      <c r="J14" s="79"/>
      <c r="K14" s="82">
        <v>0</v>
      </c>
      <c r="L14" s="79"/>
      <c r="M14" s="82">
        <v>3558915</v>
      </c>
      <c r="N14" s="79"/>
      <c r="O14" s="82">
        <v>3932554</v>
      </c>
      <c r="P14" s="79"/>
      <c r="Q14" s="82">
        <v>4495829</v>
      </c>
      <c r="R14" s="79"/>
      <c r="S14" s="82">
        <v>2513138</v>
      </c>
      <c r="T14" s="79"/>
      <c r="U14" s="82">
        <v>574440</v>
      </c>
      <c r="V14" s="79"/>
      <c r="W14" s="79"/>
      <c r="X14" s="82">
        <v>12912839</v>
      </c>
      <c r="Y14" s="79"/>
      <c r="Z14" s="82">
        <v>23999948</v>
      </c>
      <c r="AA14" s="82"/>
      <c r="AB14" s="82">
        <v>0</v>
      </c>
      <c r="AC14" s="82"/>
      <c r="AD14" s="82">
        <v>784348</v>
      </c>
      <c r="AE14" s="79"/>
      <c r="AF14" s="82">
        <f>SUM(E14:AD14)</f>
        <v>134764304</v>
      </c>
      <c r="AG14" s="113"/>
      <c r="AH14" s="83">
        <f>AF14/AN14</f>
        <v>836.78549518782984</v>
      </c>
      <c r="AI14" s="79"/>
      <c r="AJ14" s="84">
        <f>IF(AH$60,AH14/AH$60*100,0)</f>
        <v>125.89643258405174</v>
      </c>
      <c r="AK14" s="111"/>
      <c r="AL14" s="64">
        <v>1</v>
      </c>
      <c r="AN14" s="111">
        <v>161050</v>
      </c>
    </row>
    <row r="15" spans="1:40" ht="8.85" customHeight="1" x14ac:dyDescent="0.3">
      <c r="A15" s="64">
        <v>2</v>
      </c>
      <c r="B15" s="79"/>
      <c r="C15" s="64" t="s">
        <v>92</v>
      </c>
      <c r="D15" s="79"/>
      <c r="E15" s="88">
        <v>4430693</v>
      </c>
      <c r="F15" s="79"/>
      <c r="G15" s="88">
        <v>250806</v>
      </c>
      <c r="H15" s="79"/>
      <c r="I15" s="88">
        <v>1327635</v>
      </c>
      <c r="J15" s="79"/>
      <c r="K15" s="88">
        <v>0</v>
      </c>
      <c r="L15" s="79"/>
      <c r="M15" s="88">
        <v>281256</v>
      </c>
      <c r="N15" s="79"/>
      <c r="O15" s="88">
        <v>401879</v>
      </c>
      <c r="P15" s="79"/>
      <c r="Q15" s="88">
        <v>180814</v>
      </c>
      <c r="R15" s="79"/>
      <c r="S15" s="88">
        <v>512787</v>
      </c>
      <c r="T15" s="79"/>
      <c r="U15" s="88">
        <v>110635</v>
      </c>
      <c r="V15" s="79"/>
      <c r="W15" s="79"/>
      <c r="X15" s="88">
        <v>1417096</v>
      </c>
      <c r="Y15" s="79"/>
      <c r="Z15" s="88">
        <v>6015143</v>
      </c>
      <c r="AA15" s="88"/>
      <c r="AB15" s="88">
        <v>0</v>
      </c>
      <c r="AC15" s="88"/>
      <c r="AD15" s="88">
        <v>0</v>
      </c>
      <c r="AE15" s="79"/>
      <c r="AF15" s="88">
        <f>SUM(E15:AD15)</f>
        <v>14928744</v>
      </c>
      <c r="AG15" s="79"/>
      <c r="AH15" s="84">
        <f>AF15/AN15</f>
        <v>884.56147419565093</v>
      </c>
      <c r="AI15" s="79"/>
      <c r="AJ15" s="84">
        <f>IF(AH$60,AH15/AH$60*100,0)</f>
        <v>133.08444594576173</v>
      </c>
      <c r="AK15" s="111"/>
      <c r="AL15" s="64">
        <v>2</v>
      </c>
      <c r="AN15" s="111">
        <v>16877</v>
      </c>
    </row>
    <row r="16" spans="1:40" ht="8.85" customHeight="1" x14ac:dyDescent="0.3">
      <c r="A16" s="64">
        <v>3</v>
      </c>
      <c r="B16" s="79"/>
      <c r="C16" s="64" t="s">
        <v>94</v>
      </c>
      <c r="D16" s="79"/>
      <c r="E16" s="88">
        <v>387031</v>
      </c>
      <c r="F16" s="79"/>
      <c r="G16" s="88">
        <v>364564</v>
      </c>
      <c r="H16" s="79"/>
      <c r="I16" s="88">
        <v>189708</v>
      </c>
      <c r="J16" s="79"/>
      <c r="K16" s="88">
        <v>0</v>
      </c>
      <c r="L16" s="79"/>
      <c r="M16" s="88">
        <v>160662</v>
      </c>
      <c r="N16" s="79"/>
      <c r="O16" s="88">
        <v>32698</v>
      </c>
      <c r="P16" s="79"/>
      <c r="Q16" s="88">
        <v>40337</v>
      </c>
      <c r="R16" s="79"/>
      <c r="S16" s="88">
        <v>0</v>
      </c>
      <c r="T16" s="79"/>
      <c r="U16" s="88">
        <v>0</v>
      </c>
      <c r="V16" s="79"/>
      <c r="W16" s="79"/>
      <c r="X16" s="88">
        <v>16587</v>
      </c>
      <c r="Y16" s="79"/>
      <c r="Z16" s="88">
        <v>354913</v>
      </c>
      <c r="AA16" s="88"/>
      <c r="AB16" s="88">
        <v>0</v>
      </c>
      <c r="AC16" s="88"/>
      <c r="AD16" s="88">
        <v>0</v>
      </c>
      <c r="AE16" s="79"/>
      <c r="AF16" s="88">
        <f>SUM(E16:AD16)</f>
        <v>1546500</v>
      </c>
      <c r="AG16" s="79"/>
      <c r="AH16" s="84">
        <f>AF16/AN16</f>
        <v>243.5049598488427</v>
      </c>
      <c r="AI16" s="79"/>
      <c r="AJ16" s="84">
        <f>IF(AH$60,AH16/AH$60*100,0)</f>
        <v>36.635919166608801</v>
      </c>
      <c r="AK16" s="111"/>
      <c r="AL16" s="64">
        <v>3</v>
      </c>
      <c r="AN16" s="111">
        <v>6351</v>
      </c>
    </row>
    <row r="17" spans="1:40" ht="8.85" customHeight="1" x14ac:dyDescent="0.3">
      <c r="A17" s="64">
        <v>4</v>
      </c>
      <c r="B17" s="79"/>
      <c r="C17" s="64" t="s">
        <v>95</v>
      </c>
      <c r="D17" s="79"/>
      <c r="E17" s="88">
        <v>11876599</v>
      </c>
      <c r="F17" s="79"/>
      <c r="G17" s="88">
        <v>4764420</v>
      </c>
      <c r="H17" s="79"/>
      <c r="I17" s="88">
        <v>8540881</v>
      </c>
      <c r="J17" s="79"/>
      <c r="K17" s="88">
        <v>3500</v>
      </c>
      <c r="L17" s="79"/>
      <c r="M17" s="88">
        <v>902902</v>
      </c>
      <c r="N17" s="79"/>
      <c r="O17" s="88">
        <v>1369883</v>
      </c>
      <c r="P17" s="79"/>
      <c r="Q17" s="88">
        <v>236226</v>
      </c>
      <c r="R17" s="79"/>
      <c r="S17" s="88">
        <v>671562</v>
      </c>
      <c r="T17" s="79"/>
      <c r="U17" s="88">
        <v>0</v>
      </c>
      <c r="V17" s="79"/>
      <c r="W17" s="79"/>
      <c r="X17" s="88">
        <v>5659226</v>
      </c>
      <c r="Y17" s="79"/>
      <c r="Z17" s="88">
        <v>12212802</v>
      </c>
      <c r="AA17" s="88"/>
      <c r="AB17" s="88">
        <v>0</v>
      </c>
      <c r="AC17" s="88"/>
      <c r="AD17" s="88">
        <v>0</v>
      </c>
      <c r="AE17" s="79"/>
      <c r="AF17" s="88">
        <f>SUM(E17:AD17)</f>
        <v>46238001</v>
      </c>
      <c r="AG17" s="79"/>
      <c r="AH17" s="84">
        <f>AF17/AN17</f>
        <v>938.25208498204177</v>
      </c>
      <c r="AI17" s="79"/>
      <c r="AJ17" s="84">
        <f>IF(AH$60,AH17/AH$60*100,0)</f>
        <v>141.1623301826869</v>
      </c>
      <c r="AK17" s="111"/>
      <c r="AL17" s="64">
        <v>4</v>
      </c>
      <c r="AN17" s="111">
        <v>49281</v>
      </c>
    </row>
    <row r="18" spans="1:40" ht="8.85" customHeight="1" x14ac:dyDescent="0.3">
      <c r="A18" s="64">
        <v>5</v>
      </c>
      <c r="B18" s="79"/>
      <c r="C18" s="64" t="s">
        <v>96</v>
      </c>
      <c r="D18" s="79"/>
      <c r="E18" s="88">
        <v>41660626</v>
      </c>
      <c r="F18" s="79"/>
      <c r="G18" s="88">
        <v>10828586</v>
      </c>
      <c r="H18" s="79"/>
      <c r="I18" s="88">
        <v>28048966</v>
      </c>
      <c r="J18" s="79"/>
      <c r="K18" s="88">
        <v>0</v>
      </c>
      <c r="L18" s="79"/>
      <c r="M18" s="88">
        <v>6679643</v>
      </c>
      <c r="N18" s="79"/>
      <c r="O18" s="88">
        <v>1731069</v>
      </c>
      <c r="P18" s="79"/>
      <c r="Q18" s="88">
        <v>3329708</v>
      </c>
      <c r="R18" s="79"/>
      <c r="S18" s="88">
        <v>5055551</v>
      </c>
      <c r="T18" s="79"/>
      <c r="U18" s="88">
        <v>1051583</v>
      </c>
      <c r="V18" s="79"/>
      <c r="W18" s="79"/>
      <c r="X18" s="88">
        <v>5621555</v>
      </c>
      <c r="Y18" s="79"/>
      <c r="Z18" s="88">
        <v>28008569</v>
      </c>
      <c r="AA18" s="88"/>
      <c r="AB18" s="88">
        <v>0</v>
      </c>
      <c r="AC18" s="88"/>
      <c r="AD18" s="88">
        <v>2673978</v>
      </c>
      <c r="AE18" s="79"/>
      <c r="AF18" s="88">
        <f>SUM(E18:AD18)</f>
        <v>134689834</v>
      </c>
      <c r="AG18" s="79"/>
      <c r="AH18" s="89">
        <f>AF18/AN18</f>
        <v>552.30630505027307</v>
      </c>
      <c r="AI18" s="79"/>
      <c r="AJ18" s="89">
        <f>IF(AH$60,AH18/AH$60*100,0)</f>
        <v>83.095839853080307</v>
      </c>
      <c r="AK18" s="111"/>
      <c r="AL18" s="64">
        <v>5</v>
      </c>
      <c r="AN18" s="111">
        <v>243868</v>
      </c>
    </row>
    <row r="19" spans="1:40" ht="8.85" customHeight="1" x14ac:dyDescent="0.3">
      <c r="A19" s="90"/>
      <c r="B19" s="79"/>
      <c r="D19" s="79"/>
      <c r="E19" s="79"/>
      <c r="F19" s="79"/>
      <c r="G19" s="79"/>
      <c r="H19" s="79"/>
      <c r="I19" s="79"/>
      <c r="J19" s="79"/>
      <c r="K19" s="79"/>
      <c r="L19" s="79"/>
      <c r="M19" s="79"/>
      <c r="N19" s="79"/>
      <c r="O19" s="79"/>
      <c r="P19" s="79"/>
      <c r="Q19" s="79"/>
      <c r="R19" s="79"/>
      <c r="S19" s="79"/>
      <c r="T19" s="79"/>
      <c r="U19" s="79"/>
      <c r="V19" s="79"/>
      <c r="W19" s="79"/>
      <c r="X19" s="79"/>
      <c r="Y19" s="79"/>
      <c r="Z19" s="79"/>
      <c r="AA19" s="79"/>
      <c r="AB19" s="79"/>
      <c r="AC19" s="79"/>
      <c r="AD19" s="79"/>
      <c r="AE19" s="79"/>
      <c r="AF19" s="79"/>
      <c r="AG19" s="79"/>
      <c r="AH19" s="79"/>
      <c r="AI19" s="79"/>
      <c r="AJ19" s="79"/>
      <c r="AK19" s="79"/>
      <c r="AL19" s="90"/>
      <c r="AM19" s="90"/>
      <c r="AN19" s="79"/>
    </row>
    <row r="20" spans="1:40" ht="8.85" customHeight="1" x14ac:dyDescent="0.3">
      <c r="A20" s="64">
        <v>6</v>
      </c>
      <c r="B20" s="79"/>
      <c r="C20" s="64" t="s">
        <v>97</v>
      </c>
      <c r="D20" s="79"/>
      <c r="E20" s="88">
        <v>8171187</v>
      </c>
      <c r="F20" s="79"/>
      <c r="G20" s="88">
        <v>973796</v>
      </c>
      <c r="H20" s="79"/>
      <c r="I20" s="88">
        <v>3148433</v>
      </c>
      <c r="J20" s="79"/>
      <c r="K20" s="88">
        <v>0</v>
      </c>
      <c r="L20" s="79"/>
      <c r="M20" s="88">
        <v>505649</v>
      </c>
      <c r="N20" s="79"/>
      <c r="O20" s="88">
        <v>465094</v>
      </c>
      <c r="P20" s="79"/>
      <c r="Q20" s="88">
        <v>48735</v>
      </c>
      <c r="R20" s="79"/>
      <c r="S20" s="88">
        <v>134345</v>
      </c>
      <c r="T20" s="79"/>
      <c r="U20" s="88">
        <v>0</v>
      </c>
      <c r="V20" s="79"/>
      <c r="W20" s="79"/>
      <c r="X20" s="88">
        <v>1235791</v>
      </c>
      <c r="Y20" s="79"/>
      <c r="Z20" s="88">
        <v>7288705</v>
      </c>
      <c r="AA20" s="88"/>
      <c r="AB20" s="88">
        <v>0</v>
      </c>
      <c r="AC20" s="88"/>
      <c r="AD20" s="88">
        <v>0</v>
      </c>
      <c r="AE20" s="79"/>
      <c r="AF20" s="88">
        <f>SUM(E20:AD20)</f>
        <v>21971735</v>
      </c>
      <c r="AG20" s="79"/>
      <c r="AH20" s="89">
        <f>AF20/AN20</f>
        <v>1251.0952624985764</v>
      </c>
      <c r="AI20" s="79"/>
      <c r="AJ20" s="89">
        <f>IF(AH$60,AH20/AH$60*100,0)</f>
        <v>188.23035446619835</v>
      </c>
      <c r="AK20" s="111"/>
      <c r="AL20" s="64">
        <v>6</v>
      </c>
      <c r="AN20" s="111">
        <v>17562</v>
      </c>
    </row>
    <row r="21" spans="1:40" ht="8.85" customHeight="1" x14ac:dyDescent="0.3">
      <c r="A21" s="64">
        <v>7</v>
      </c>
      <c r="B21" s="79"/>
      <c r="C21" s="64" t="s">
        <v>98</v>
      </c>
      <c r="D21" s="79"/>
      <c r="E21" s="88">
        <v>1436858</v>
      </c>
      <c r="F21" s="79"/>
      <c r="G21" s="88">
        <v>400909</v>
      </c>
      <c r="H21" s="79"/>
      <c r="I21" s="88">
        <v>551434</v>
      </c>
      <c r="J21" s="79"/>
      <c r="K21" s="88">
        <v>0</v>
      </c>
      <c r="L21" s="79"/>
      <c r="M21" s="88">
        <v>180494</v>
      </c>
      <c r="N21" s="79"/>
      <c r="O21" s="88">
        <v>252732</v>
      </c>
      <c r="P21" s="79"/>
      <c r="Q21" s="88">
        <v>37636</v>
      </c>
      <c r="R21" s="79"/>
      <c r="S21" s="88">
        <v>94495</v>
      </c>
      <c r="T21" s="79"/>
      <c r="U21" s="88">
        <v>0</v>
      </c>
      <c r="V21" s="79"/>
      <c r="W21" s="79"/>
      <c r="X21" s="88">
        <v>29514</v>
      </c>
      <c r="Y21" s="79"/>
      <c r="Z21" s="88">
        <v>1085409</v>
      </c>
      <c r="AA21" s="88"/>
      <c r="AB21" s="88">
        <v>0</v>
      </c>
      <c r="AC21" s="88"/>
      <c r="AD21" s="88">
        <v>24573</v>
      </c>
      <c r="AE21" s="79"/>
      <c r="AF21" s="88">
        <f>SUM(E21:AD21)</f>
        <v>4094054</v>
      </c>
      <c r="AG21" s="79"/>
      <c r="AH21" s="89">
        <f>AF21/AN21</f>
        <v>716.24457662701195</v>
      </c>
      <c r="AI21" s="79"/>
      <c r="AJ21" s="89">
        <f>IF(AH$60,AH21/AH$60*100,0)</f>
        <v>107.76075538304426</v>
      </c>
      <c r="AK21" s="111"/>
      <c r="AL21" s="64">
        <v>7</v>
      </c>
      <c r="AN21" s="111">
        <v>5716</v>
      </c>
    </row>
    <row r="22" spans="1:40" ht="8.85" customHeight="1" x14ac:dyDescent="0.3">
      <c r="A22" s="64">
        <v>8</v>
      </c>
      <c r="B22" s="79"/>
      <c r="C22" s="64" t="s">
        <v>99</v>
      </c>
      <c r="D22" s="79"/>
      <c r="E22" s="88">
        <v>8929130</v>
      </c>
      <c r="F22" s="79"/>
      <c r="G22" s="88">
        <v>960242</v>
      </c>
      <c r="H22" s="79"/>
      <c r="I22" s="88">
        <v>5242488</v>
      </c>
      <c r="J22" s="79"/>
      <c r="K22" s="88">
        <v>0</v>
      </c>
      <c r="L22" s="79"/>
      <c r="M22" s="88">
        <v>1405391</v>
      </c>
      <c r="N22" s="79"/>
      <c r="O22" s="88">
        <v>904043</v>
      </c>
      <c r="P22" s="79"/>
      <c r="Q22" s="88">
        <v>157855</v>
      </c>
      <c r="R22" s="79"/>
      <c r="S22" s="88">
        <v>0</v>
      </c>
      <c r="T22" s="79"/>
      <c r="U22" s="88">
        <v>0</v>
      </c>
      <c r="V22" s="79"/>
      <c r="W22" s="79"/>
      <c r="X22" s="88">
        <v>1120709</v>
      </c>
      <c r="Y22" s="79"/>
      <c r="Z22" s="88">
        <v>8478457</v>
      </c>
      <c r="AA22" s="88"/>
      <c r="AB22" s="88">
        <v>0</v>
      </c>
      <c r="AC22" s="88"/>
      <c r="AD22" s="88">
        <v>0</v>
      </c>
      <c r="AE22" s="79"/>
      <c r="AF22" s="88">
        <f>SUM(E22:AD22)</f>
        <v>27198315</v>
      </c>
      <c r="AG22" s="79"/>
      <c r="AH22" s="89">
        <f>AF22/AN22</f>
        <v>670.07427937915747</v>
      </c>
      <c r="AI22" s="79"/>
      <c r="AJ22" s="89">
        <f>IF(AH$60,AH22/AH$60*100,0)</f>
        <v>100.81432078507673</v>
      </c>
      <c r="AK22" s="111"/>
      <c r="AL22" s="64">
        <v>8</v>
      </c>
      <c r="AN22" s="111">
        <v>40590</v>
      </c>
    </row>
    <row r="23" spans="1:40" ht="8.85" customHeight="1" x14ac:dyDescent="0.3">
      <c r="A23" s="64">
        <v>9</v>
      </c>
      <c r="B23" s="79"/>
      <c r="C23" s="64" t="s">
        <v>100</v>
      </c>
      <c r="D23" s="79"/>
      <c r="E23" s="88">
        <v>1673423</v>
      </c>
      <c r="F23" s="79"/>
      <c r="G23" s="88">
        <v>396871</v>
      </c>
      <c r="H23" s="79"/>
      <c r="I23" s="88">
        <v>797123</v>
      </c>
      <c r="J23" s="79"/>
      <c r="K23" s="88">
        <v>0</v>
      </c>
      <c r="L23" s="79"/>
      <c r="M23" s="88">
        <v>115442</v>
      </c>
      <c r="N23" s="79"/>
      <c r="O23" s="88">
        <v>208182</v>
      </c>
      <c r="P23" s="79"/>
      <c r="Q23" s="88">
        <v>58367</v>
      </c>
      <c r="R23" s="79"/>
      <c r="S23" s="88">
        <v>0</v>
      </c>
      <c r="T23" s="79"/>
      <c r="U23" s="88">
        <v>0</v>
      </c>
      <c r="V23" s="79"/>
      <c r="W23" s="79"/>
      <c r="X23" s="88">
        <v>1406633</v>
      </c>
      <c r="Y23" s="79"/>
      <c r="Z23" s="88">
        <v>2081576</v>
      </c>
      <c r="AA23" s="88"/>
      <c r="AB23" s="88">
        <v>0</v>
      </c>
      <c r="AC23" s="88"/>
      <c r="AD23" s="88">
        <v>0</v>
      </c>
      <c r="AE23" s="79"/>
      <c r="AF23" s="88">
        <f>SUM(E23:AD23)</f>
        <v>6737617</v>
      </c>
      <c r="AG23" s="79"/>
      <c r="AH23" s="89">
        <f>AF23/AN23</f>
        <v>1218.155306454529</v>
      </c>
      <c r="AI23" s="79"/>
      <c r="AJ23" s="89">
        <f>IF(AH$60,AH23/AH$60*100,0)</f>
        <v>183.27445719112646</v>
      </c>
      <c r="AK23" s="111"/>
      <c r="AL23" s="64">
        <v>9</v>
      </c>
      <c r="AN23" s="111">
        <v>5531</v>
      </c>
    </row>
    <row r="24" spans="1:40" ht="8.85" customHeight="1" x14ac:dyDescent="0.3">
      <c r="A24" s="64">
        <v>10</v>
      </c>
      <c r="B24" s="79"/>
      <c r="C24" s="64" t="s">
        <v>101</v>
      </c>
      <c r="D24" s="79"/>
      <c r="E24" s="88">
        <v>11836812</v>
      </c>
      <c r="F24" s="79"/>
      <c r="G24" s="88">
        <v>1577007</v>
      </c>
      <c r="H24" s="79"/>
      <c r="I24" s="88">
        <v>9344777</v>
      </c>
      <c r="J24" s="79"/>
      <c r="K24" s="88">
        <v>0</v>
      </c>
      <c r="L24" s="79"/>
      <c r="M24" s="88">
        <v>722485</v>
      </c>
      <c r="N24" s="79"/>
      <c r="O24" s="88">
        <v>2801820</v>
      </c>
      <c r="P24" s="79"/>
      <c r="Q24" s="88">
        <v>476560</v>
      </c>
      <c r="R24" s="79"/>
      <c r="S24" s="88">
        <v>600325</v>
      </c>
      <c r="T24" s="79"/>
      <c r="U24" s="88">
        <v>0</v>
      </c>
      <c r="V24" s="79"/>
      <c r="W24" s="79"/>
      <c r="X24" s="88">
        <v>592796</v>
      </c>
      <c r="Y24" s="79"/>
      <c r="Z24" s="88">
        <v>6374777</v>
      </c>
      <c r="AA24" s="88"/>
      <c r="AB24" s="88">
        <v>0</v>
      </c>
      <c r="AC24" s="88"/>
      <c r="AD24" s="88">
        <v>101718</v>
      </c>
      <c r="AE24" s="79"/>
      <c r="AF24" s="88">
        <f>SUM(E24:AD24)</f>
        <v>34429077</v>
      </c>
      <c r="AG24" s="79"/>
      <c r="AH24" s="89">
        <f>AF24/AN24</f>
        <v>1402.29215542522</v>
      </c>
      <c r="AI24" s="79"/>
      <c r="AJ24" s="89">
        <f>IF(AH$60,AH24/AH$60*100,0)</f>
        <v>210.97829829018221</v>
      </c>
      <c r="AK24" s="111"/>
      <c r="AL24" s="64">
        <v>10</v>
      </c>
      <c r="AN24" s="111">
        <v>24552</v>
      </c>
    </row>
    <row r="25" spans="1:40" ht="8.85" customHeight="1" x14ac:dyDescent="0.3">
      <c r="A25" s="90"/>
      <c r="B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90"/>
      <c r="AM25" s="90"/>
      <c r="AN25" s="79"/>
    </row>
    <row r="26" spans="1:40" ht="8.85" customHeight="1" x14ac:dyDescent="0.3">
      <c r="A26" s="64">
        <v>11</v>
      </c>
      <c r="B26" s="79"/>
      <c r="C26" s="64" t="s">
        <v>102</v>
      </c>
      <c r="D26" s="79"/>
      <c r="E26" s="88">
        <v>5172399</v>
      </c>
      <c r="F26" s="79"/>
      <c r="G26" s="88">
        <v>1339573</v>
      </c>
      <c r="H26" s="79"/>
      <c r="I26" s="88">
        <v>4506417</v>
      </c>
      <c r="J26" s="79"/>
      <c r="K26" s="88">
        <v>54398</v>
      </c>
      <c r="L26" s="79"/>
      <c r="M26" s="88">
        <v>350424</v>
      </c>
      <c r="N26" s="79"/>
      <c r="O26" s="88">
        <v>431753</v>
      </c>
      <c r="P26" s="79"/>
      <c r="Q26" s="88">
        <v>531692</v>
      </c>
      <c r="R26" s="79"/>
      <c r="S26" s="88">
        <v>258567</v>
      </c>
      <c r="T26" s="79"/>
      <c r="U26" s="88">
        <v>17107</v>
      </c>
      <c r="V26" s="79"/>
      <c r="W26" s="79"/>
      <c r="X26" s="88">
        <v>568491</v>
      </c>
      <c r="Y26" s="79"/>
      <c r="Z26" s="88">
        <v>3540063</v>
      </c>
      <c r="AA26" s="88"/>
      <c r="AB26" s="88">
        <v>0</v>
      </c>
      <c r="AC26" s="88"/>
      <c r="AD26" s="88">
        <v>7559</v>
      </c>
      <c r="AE26" s="79"/>
      <c r="AF26" s="88">
        <f>SUM(E26:AD26)</f>
        <v>16778443</v>
      </c>
      <c r="AG26" s="79"/>
      <c r="AH26" s="89">
        <f>AF26/AN26</f>
        <v>1160.3349239280774</v>
      </c>
      <c r="AI26" s="79"/>
      <c r="AJ26" s="89">
        <f>IF(AH$60,AH26/AH$60*100,0)</f>
        <v>174.57523865473021</v>
      </c>
      <c r="AK26" s="111"/>
      <c r="AL26" s="64">
        <v>11</v>
      </c>
      <c r="AN26" s="111">
        <v>14460</v>
      </c>
    </row>
    <row r="27" spans="1:40" ht="8.85" customHeight="1" x14ac:dyDescent="0.3">
      <c r="A27" s="64">
        <v>12</v>
      </c>
      <c r="B27" s="79"/>
      <c r="C27" s="64" t="s">
        <v>103</v>
      </c>
      <c r="D27" s="79"/>
      <c r="E27" s="88">
        <v>1896307</v>
      </c>
      <c r="F27" s="79"/>
      <c r="G27" s="88">
        <v>539420</v>
      </c>
      <c r="H27" s="79"/>
      <c r="I27" s="88">
        <v>959312</v>
      </c>
      <c r="J27" s="79"/>
      <c r="K27" s="88">
        <v>0</v>
      </c>
      <c r="L27" s="79"/>
      <c r="M27" s="88">
        <v>184638</v>
      </c>
      <c r="N27" s="79"/>
      <c r="O27" s="88">
        <v>51751</v>
      </c>
      <c r="P27" s="79"/>
      <c r="Q27" s="88">
        <v>51649</v>
      </c>
      <c r="R27" s="79"/>
      <c r="S27" s="88">
        <v>300133</v>
      </c>
      <c r="T27" s="79"/>
      <c r="U27" s="88">
        <v>0</v>
      </c>
      <c r="V27" s="79"/>
      <c r="W27" s="79"/>
      <c r="X27" s="88">
        <v>148234</v>
      </c>
      <c r="Y27" s="79"/>
      <c r="Z27" s="88">
        <v>1478018</v>
      </c>
      <c r="AA27" s="88"/>
      <c r="AB27" s="88">
        <v>0</v>
      </c>
      <c r="AC27" s="88"/>
      <c r="AD27" s="88">
        <v>31403</v>
      </c>
      <c r="AE27" s="79"/>
      <c r="AF27" s="88">
        <f>SUM(E27:AD27)</f>
        <v>5640865</v>
      </c>
      <c r="AG27" s="79"/>
      <c r="AH27" s="89">
        <f>AF27/AN27</f>
        <v>678.96786230139628</v>
      </c>
      <c r="AI27" s="79"/>
      <c r="AJ27" s="89">
        <f>IF(AH$60,AH27/AH$60*100,0)</f>
        <v>102.15238217504977</v>
      </c>
      <c r="AK27" s="111"/>
      <c r="AL27" s="64">
        <v>12</v>
      </c>
      <c r="AN27" s="111">
        <v>8308</v>
      </c>
    </row>
    <row r="28" spans="1:40" ht="8.85" customHeight="1" x14ac:dyDescent="0.3">
      <c r="A28" s="64">
        <v>13</v>
      </c>
      <c r="B28" s="79"/>
      <c r="C28" s="64" t="s">
        <v>104</v>
      </c>
      <c r="D28" s="79"/>
      <c r="E28" s="88">
        <v>11925147</v>
      </c>
      <c r="F28" s="79"/>
      <c r="G28" s="88">
        <v>1850089</v>
      </c>
      <c r="H28" s="79"/>
      <c r="I28" s="88">
        <v>6575645</v>
      </c>
      <c r="J28" s="79"/>
      <c r="K28" s="88">
        <v>0</v>
      </c>
      <c r="L28" s="79"/>
      <c r="M28" s="88">
        <v>502675</v>
      </c>
      <c r="N28" s="79"/>
      <c r="O28" s="88">
        <v>944752</v>
      </c>
      <c r="P28" s="79"/>
      <c r="Q28" s="88">
        <v>703388</v>
      </c>
      <c r="R28" s="79"/>
      <c r="S28" s="88">
        <v>474305</v>
      </c>
      <c r="T28" s="79"/>
      <c r="U28" s="88">
        <v>530822</v>
      </c>
      <c r="V28" s="79"/>
      <c r="W28" s="79"/>
      <c r="X28" s="88">
        <v>1547989</v>
      </c>
      <c r="Y28" s="79"/>
      <c r="Z28" s="88">
        <v>11918714</v>
      </c>
      <c r="AA28" s="88"/>
      <c r="AB28" s="88">
        <v>0</v>
      </c>
      <c r="AC28" s="88"/>
      <c r="AD28" s="88">
        <v>120062</v>
      </c>
      <c r="AE28" s="79"/>
      <c r="AF28" s="88">
        <f>SUM(E28:AD28)</f>
        <v>37093588</v>
      </c>
      <c r="AG28" s="79"/>
      <c r="AH28" s="89">
        <f>AF28/AN28</f>
        <v>1306.7103956036215</v>
      </c>
      <c r="AI28" s="79"/>
      <c r="AJ28" s="89">
        <f>IF(AH$60,AH28/AH$60*100,0)</f>
        <v>196.59778781187401</v>
      </c>
      <c r="AK28" s="111"/>
      <c r="AL28" s="64">
        <v>13</v>
      </c>
      <c r="AN28" s="111">
        <v>28387</v>
      </c>
    </row>
    <row r="29" spans="1:40" ht="8.85" customHeight="1" x14ac:dyDescent="0.3">
      <c r="A29" s="64">
        <v>14</v>
      </c>
      <c r="B29" s="79"/>
      <c r="C29" s="64" t="s">
        <v>105</v>
      </c>
      <c r="D29" s="79"/>
      <c r="E29" s="88">
        <v>2309786</v>
      </c>
      <c r="F29" s="79"/>
      <c r="G29" s="88">
        <v>182582</v>
      </c>
      <c r="H29" s="79"/>
      <c r="I29" s="88">
        <v>1017075</v>
      </c>
      <c r="J29" s="79"/>
      <c r="K29" s="88">
        <v>0</v>
      </c>
      <c r="L29" s="79"/>
      <c r="M29" s="88">
        <v>119992</v>
      </c>
      <c r="N29" s="79"/>
      <c r="O29" s="88">
        <v>207544</v>
      </c>
      <c r="P29" s="79"/>
      <c r="Q29" s="88">
        <v>93</v>
      </c>
      <c r="R29" s="79"/>
      <c r="S29" s="88">
        <v>0</v>
      </c>
      <c r="T29" s="79"/>
      <c r="U29" s="88">
        <v>14317</v>
      </c>
      <c r="V29" s="79"/>
      <c r="W29" s="79"/>
      <c r="X29" s="88">
        <v>173369</v>
      </c>
      <c r="Y29" s="79"/>
      <c r="Z29" s="88">
        <v>2177725</v>
      </c>
      <c r="AA29" s="88"/>
      <c r="AB29" s="88">
        <v>0</v>
      </c>
      <c r="AC29" s="88"/>
      <c r="AD29" s="88">
        <v>44012</v>
      </c>
      <c r="AE29" s="79"/>
      <c r="AF29" s="88">
        <f>SUM(E29:AD29)</f>
        <v>6246495</v>
      </c>
      <c r="AG29" s="79"/>
      <c r="AH29" s="89">
        <f>AF29/AN29</f>
        <v>948.3065128282982</v>
      </c>
      <c r="AI29" s="79"/>
      <c r="AJ29" s="89">
        <f>IF(AH$60,AH29/AH$60*100,0)</f>
        <v>142.67504354208052</v>
      </c>
      <c r="AK29" s="111"/>
      <c r="AL29" s="64">
        <v>14</v>
      </c>
      <c r="AN29" s="111">
        <v>6587</v>
      </c>
    </row>
    <row r="30" spans="1:40" ht="8.85" customHeight="1" x14ac:dyDescent="0.3">
      <c r="A30" s="64">
        <v>15</v>
      </c>
      <c r="B30" s="79"/>
      <c r="C30" s="64" t="s">
        <v>106</v>
      </c>
      <c r="D30" s="79"/>
      <c r="E30" s="88">
        <v>15740811</v>
      </c>
      <c r="F30" s="79"/>
      <c r="G30" s="88">
        <v>4977080</v>
      </c>
      <c r="H30" s="79"/>
      <c r="I30" s="88">
        <v>14251134</v>
      </c>
      <c r="J30" s="79"/>
      <c r="K30" s="88">
        <v>0</v>
      </c>
      <c r="L30" s="79"/>
      <c r="M30" s="88">
        <v>4496435</v>
      </c>
      <c r="N30" s="79"/>
      <c r="O30" s="88">
        <v>704714</v>
      </c>
      <c r="P30" s="79"/>
      <c r="Q30" s="88">
        <v>765088</v>
      </c>
      <c r="R30" s="79"/>
      <c r="S30" s="88">
        <v>4336342</v>
      </c>
      <c r="T30" s="79"/>
      <c r="U30" s="88">
        <v>1213377</v>
      </c>
      <c r="V30" s="79"/>
      <c r="W30" s="79"/>
      <c r="X30" s="88">
        <v>4075773</v>
      </c>
      <c r="Y30" s="79"/>
      <c r="Z30" s="88">
        <v>22081266</v>
      </c>
      <c r="AA30" s="88"/>
      <c r="AB30" s="88">
        <v>0</v>
      </c>
      <c r="AC30" s="88"/>
      <c r="AD30" s="88">
        <v>109523</v>
      </c>
      <c r="AE30" s="79"/>
      <c r="AF30" s="88">
        <f>SUM(E30:AD30)</f>
        <v>72751543</v>
      </c>
      <c r="AG30" s="79"/>
      <c r="AH30" s="89">
        <f>AF30/AN30</f>
        <v>536.40108678822378</v>
      </c>
      <c r="AI30" s="79"/>
      <c r="AJ30" s="89">
        <f>IF(AH$60,AH30/AH$60*100,0)</f>
        <v>80.702860708271828</v>
      </c>
      <c r="AK30" s="111"/>
      <c r="AL30" s="64">
        <v>15</v>
      </c>
      <c r="AN30" s="111">
        <v>135629</v>
      </c>
    </row>
    <row r="31" spans="1:40" ht="8.85" customHeight="1" x14ac:dyDescent="0.3">
      <c r="A31" s="90"/>
      <c r="B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90"/>
      <c r="AM31" s="90"/>
      <c r="AN31" s="79"/>
    </row>
    <row r="32" spans="1:40" ht="8.85" customHeight="1" x14ac:dyDescent="0.3">
      <c r="A32" s="64">
        <v>16</v>
      </c>
      <c r="B32" s="79"/>
      <c r="C32" s="64" t="s">
        <v>107</v>
      </c>
      <c r="D32" s="79"/>
      <c r="E32" s="88">
        <v>14336901</v>
      </c>
      <c r="F32" s="79"/>
      <c r="G32" s="88">
        <v>1999498</v>
      </c>
      <c r="H32" s="79"/>
      <c r="I32" s="88">
        <v>7155016</v>
      </c>
      <c r="J32" s="79"/>
      <c r="K32" s="88">
        <v>0</v>
      </c>
      <c r="L32" s="79"/>
      <c r="M32" s="88">
        <v>1283426</v>
      </c>
      <c r="N32" s="79"/>
      <c r="O32" s="88">
        <v>836191</v>
      </c>
      <c r="P32" s="79"/>
      <c r="Q32" s="88">
        <v>492631</v>
      </c>
      <c r="R32" s="79"/>
      <c r="S32" s="88">
        <v>171011</v>
      </c>
      <c r="T32" s="79"/>
      <c r="U32" s="88">
        <v>533382</v>
      </c>
      <c r="V32" s="79"/>
      <c r="W32" s="79"/>
      <c r="X32" s="88">
        <v>3136402</v>
      </c>
      <c r="Y32" s="79"/>
      <c r="Z32" s="88">
        <v>14225678</v>
      </c>
      <c r="AA32" s="88"/>
      <c r="AB32" s="88">
        <v>0</v>
      </c>
      <c r="AC32" s="88"/>
      <c r="AD32" s="88">
        <v>192064</v>
      </c>
      <c r="AE32" s="79"/>
      <c r="AF32" s="88">
        <f>SUM(E32:AD32)</f>
        <v>44362200</v>
      </c>
      <c r="AG32" s="79"/>
      <c r="AH32" s="89">
        <f>AF32/AN32</f>
        <v>812.40523019448415</v>
      </c>
      <c r="AI32" s="79"/>
      <c r="AJ32" s="89">
        <f>IF(AH$60,AH32/AH$60*100,0)</f>
        <v>122.22836184696627</v>
      </c>
      <c r="AK32" s="111"/>
      <c r="AL32" s="64">
        <v>16</v>
      </c>
      <c r="AN32" s="111">
        <v>54606</v>
      </c>
    </row>
    <row r="33" spans="1:40" ht="8.85" customHeight="1" x14ac:dyDescent="0.3">
      <c r="A33" s="64">
        <v>17</v>
      </c>
      <c r="B33" s="79"/>
      <c r="C33" s="64" t="s">
        <v>108</v>
      </c>
      <c r="D33" s="79"/>
      <c r="E33" s="88">
        <v>0</v>
      </c>
      <c r="F33" s="79"/>
      <c r="G33" s="88">
        <v>0</v>
      </c>
      <c r="H33" s="79"/>
      <c r="I33" s="88">
        <v>0</v>
      </c>
      <c r="J33" s="79"/>
      <c r="K33" s="88">
        <v>0</v>
      </c>
      <c r="L33" s="79"/>
      <c r="M33" s="88">
        <v>0</v>
      </c>
      <c r="N33" s="79"/>
      <c r="O33" s="88">
        <v>0</v>
      </c>
      <c r="P33" s="79"/>
      <c r="Q33" s="88">
        <v>0</v>
      </c>
      <c r="R33" s="79"/>
      <c r="S33" s="88">
        <v>0</v>
      </c>
      <c r="T33" s="79"/>
      <c r="U33" s="88">
        <v>0</v>
      </c>
      <c r="V33" s="79"/>
      <c r="W33" s="79"/>
      <c r="X33" s="88">
        <v>0</v>
      </c>
      <c r="Y33" s="79"/>
      <c r="Z33" s="88">
        <v>0</v>
      </c>
      <c r="AA33" s="88"/>
      <c r="AB33" s="88">
        <v>0</v>
      </c>
      <c r="AC33" s="88"/>
      <c r="AD33" s="88">
        <v>0</v>
      </c>
      <c r="AE33" s="79"/>
      <c r="AF33" s="88">
        <f>SUM(E33:AD33)</f>
        <v>0</v>
      </c>
      <c r="AG33" s="79"/>
      <c r="AH33" s="89">
        <v>0</v>
      </c>
      <c r="AI33" s="79"/>
      <c r="AJ33" s="89">
        <f>IF(AH$60,AH33/AH$60*100,0)</f>
        <v>0</v>
      </c>
      <c r="AK33" s="111"/>
      <c r="AL33" s="64">
        <v>17</v>
      </c>
      <c r="AN33" s="111">
        <v>0</v>
      </c>
    </row>
    <row r="34" spans="1:40" ht="8.85" customHeight="1" x14ac:dyDescent="0.3">
      <c r="A34" s="64">
        <v>18</v>
      </c>
      <c r="B34" s="79"/>
      <c r="C34" s="64" t="s">
        <v>109</v>
      </c>
      <c r="D34" s="79"/>
      <c r="E34" s="88">
        <v>1066215</v>
      </c>
      <c r="F34" s="79"/>
      <c r="G34" s="88">
        <v>312896</v>
      </c>
      <c r="H34" s="79"/>
      <c r="I34" s="88">
        <v>669096</v>
      </c>
      <c r="J34" s="79"/>
      <c r="K34" s="88">
        <v>0</v>
      </c>
      <c r="L34" s="79"/>
      <c r="M34" s="88">
        <v>0</v>
      </c>
      <c r="N34" s="79"/>
      <c r="O34" s="88">
        <v>178951</v>
      </c>
      <c r="P34" s="79"/>
      <c r="Q34" s="88">
        <v>50037</v>
      </c>
      <c r="R34" s="79"/>
      <c r="S34" s="88">
        <v>0</v>
      </c>
      <c r="T34" s="79"/>
      <c r="U34" s="88">
        <v>0</v>
      </c>
      <c r="V34" s="79"/>
      <c r="W34" s="79"/>
      <c r="X34" s="88">
        <v>556930</v>
      </c>
      <c r="Y34" s="79"/>
      <c r="Z34" s="88">
        <v>1501613</v>
      </c>
      <c r="AA34" s="88"/>
      <c r="AB34" s="88">
        <v>0</v>
      </c>
      <c r="AC34" s="88"/>
      <c r="AD34" s="88">
        <v>26502</v>
      </c>
      <c r="AE34" s="79"/>
      <c r="AF34" s="88">
        <f>SUM(E34:AD34)</f>
        <v>4362240</v>
      </c>
      <c r="AG34" s="79"/>
      <c r="AH34" s="89">
        <f>AF34/AN34</f>
        <v>592.53463732681337</v>
      </c>
      <c r="AI34" s="79"/>
      <c r="AJ34" s="89">
        <f>IF(AH$60,AH34/AH$60*100,0)</f>
        <v>89.148291229864114</v>
      </c>
      <c r="AK34" s="111"/>
      <c r="AL34" s="64">
        <v>18</v>
      </c>
      <c r="AN34" s="111">
        <v>7362</v>
      </c>
    </row>
    <row r="35" spans="1:40" ht="8.85" customHeight="1" x14ac:dyDescent="0.3">
      <c r="A35" s="64">
        <v>19</v>
      </c>
      <c r="B35" s="79"/>
      <c r="C35" s="64" t="s">
        <v>110</v>
      </c>
      <c r="D35" s="79"/>
      <c r="E35" s="88">
        <v>15913730</v>
      </c>
      <c r="F35" s="79"/>
      <c r="G35" s="88">
        <v>4673911</v>
      </c>
      <c r="H35" s="79"/>
      <c r="I35" s="88">
        <v>9494336</v>
      </c>
      <c r="J35" s="79"/>
      <c r="K35" s="88">
        <v>0</v>
      </c>
      <c r="L35" s="79"/>
      <c r="M35" s="88">
        <v>1800426</v>
      </c>
      <c r="N35" s="79"/>
      <c r="O35" s="88">
        <v>953307</v>
      </c>
      <c r="P35" s="79"/>
      <c r="Q35" s="88">
        <v>694483</v>
      </c>
      <c r="R35" s="79"/>
      <c r="S35" s="88">
        <v>846122</v>
      </c>
      <c r="T35" s="79"/>
      <c r="U35" s="88">
        <v>823329</v>
      </c>
      <c r="V35" s="79"/>
      <c r="W35" s="79"/>
      <c r="X35" s="88">
        <v>2651271</v>
      </c>
      <c r="Y35" s="79"/>
      <c r="Z35" s="88">
        <v>14965053</v>
      </c>
      <c r="AA35" s="88"/>
      <c r="AB35" s="88">
        <v>0</v>
      </c>
      <c r="AC35" s="88"/>
      <c r="AD35" s="88">
        <v>0</v>
      </c>
      <c r="AE35" s="79"/>
      <c r="AF35" s="88">
        <f>SUM(E35:AD35)</f>
        <v>52815968</v>
      </c>
      <c r="AG35" s="79"/>
      <c r="AH35" s="89">
        <f>AF35/AN35</f>
        <v>649.33141543417059</v>
      </c>
      <c r="AI35" s="79"/>
      <c r="AJ35" s="89">
        <f>IF(AH$60,AH35/AH$60*100,0)</f>
        <v>97.693505967816989</v>
      </c>
      <c r="AK35" s="111"/>
      <c r="AL35" s="64">
        <v>19</v>
      </c>
      <c r="AN35" s="111">
        <v>81339</v>
      </c>
    </row>
    <row r="36" spans="1:40" ht="8.85" customHeight="1" x14ac:dyDescent="0.3">
      <c r="A36" s="64">
        <v>20</v>
      </c>
      <c r="B36" s="79"/>
      <c r="C36" s="64" t="s">
        <v>111</v>
      </c>
      <c r="D36" s="79"/>
      <c r="E36" s="88">
        <v>8981501</v>
      </c>
      <c r="F36" s="79"/>
      <c r="G36" s="88">
        <v>631847</v>
      </c>
      <c r="H36" s="79"/>
      <c r="I36" s="88">
        <v>4112321</v>
      </c>
      <c r="J36" s="79"/>
      <c r="K36" s="88">
        <v>0</v>
      </c>
      <c r="L36" s="79"/>
      <c r="M36" s="88">
        <v>1001442</v>
      </c>
      <c r="N36" s="79"/>
      <c r="O36" s="88">
        <v>701143</v>
      </c>
      <c r="P36" s="79"/>
      <c r="Q36" s="88">
        <v>746198</v>
      </c>
      <c r="R36" s="79"/>
      <c r="S36" s="88">
        <v>605900</v>
      </c>
      <c r="T36" s="79"/>
      <c r="U36" s="88">
        <v>0</v>
      </c>
      <c r="V36" s="79"/>
      <c r="W36" s="79"/>
      <c r="X36" s="88">
        <v>197688</v>
      </c>
      <c r="Y36" s="79"/>
      <c r="Z36" s="88">
        <v>4421024</v>
      </c>
      <c r="AA36" s="88"/>
      <c r="AB36" s="88">
        <v>0</v>
      </c>
      <c r="AC36" s="88"/>
      <c r="AD36" s="88">
        <v>214874</v>
      </c>
      <c r="AE36" s="79"/>
      <c r="AF36" s="88">
        <f>SUM(E36:AD36)</f>
        <v>21613938</v>
      </c>
      <c r="AG36" s="79"/>
      <c r="AH36" s="89">
        <f>AF36/AN36</f>
        <v>513.96899151071273</v>
      </c>
      <c r="AI36" s="79"/>
      <c r="AJ36" s="89">
        <f>IF(AH$60,AH36/AH$60*100,0)</f>
        <v>77.327896888911795</v>
      </c>
      <c r="AK36" s="111"/>
      <c r="AL36" s="64">
        <v>20</v>
      </c>
      <c r="AN36" s="111">
        <v>42053</v>
      </c>
    </row>
    <row r="37" spans="1:40" ht="8.85" customHeight="1" x14ac:dyDescent="0.3">
      <c r="A37" s="90"/>
      <c r="B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111"/>
      <c r="AG37" s="79"/>
      <c r="AH37" s="79"/>
      <c r="AI37" s="79"/>
      <c r="AJ37" s="79"/>
      <c r="AK37" s="79"/>
      <c r="AL37" s="90"/>
      <c r="AM37" s="90"/>
      <c r="AN37" s="79"/>
    </row>
    <row r="38" spans="1:40" ht="8.85" customHeight="1" x14ac:dyDescent="0.3">
      <c r="A38" s="64">
        <v>21</v>
      </c>
      <c r="B38" s="79"/>
      <c r="C38" s="64" t="s">
        <v>112</v>
      </c>
      <c r="D38" s="79"/>
      <c r="E38" s="88">
        <v>2232707</v>
      </c>
      <c r="F38" s="79"/>
      <c r="G38" s="88">
        <v>822879</v>
      </c>
      <c r="H38" s="79"/>
      <c r="I38" s="88">
        <v>1231582</v>
      </c>
      <c r="J38" s="79"/>
      <c r="K38" s="88">
        <v>22738</v>
      </c>
      <c r="L38" s="79"/>
      <c r="M38" s="88">
        <v>486556</v>
      </c>
      <c r="N38" s="79"/>
      <c r="O38" s="88">
        <v>43978</v>
      </c>
      <c r="P38" s="79"/>
      <c r="Q38" s="88">
        <v>167889</v>
      </c>
      <c r="R38" s="79"/>
      <c r="S38" s="88">
        <v>179952</v>
      </c>
      <c r="T38" s="79"/>
      <c r="U38" s="88">
        <v>0</v>
      </c>
      <c r="V38" s="79"/>
      <c r="W38" s="79"/>
      <c r="X38" s="88">
        <v>0</v>
      </c>
      <c r="Y38" s="79"/>
      <c r="Z38" s="88">
        <v>479379</v>
      </c>
      <c r="AA38" s="88"/>
      <c r="AB38" s="88">
        <v>0</v>
      </c>
      <c r="AC38" s="88"/>
      <c r="AD38" s="88">
        <v>0</v>
      </c>
      <c r="AE38" s="79"/>
      <c r="AF38" s="88">
        <f>SUM(E38:AD38)</f>
        <v>5667660</v>
      </c>
      <c r="AG38" s="79"/>
      <c r="AH38" s="89">
        <f>AF38/AN38</f>
        <v>342.91263310745404</v>
      </c>
      <c r="AI38" s="79"/>
      <c r="AJ38" s="89">
        <f>IF(AH$60,AH38/AH$60*100,0)</f>
        <v>51.592047716531852</v>
      </c>
      <c r="AK38" s="111"/>
      <c r="AL38" s="64">
        <v>21</v>
      </c>
      <c r="AN38" s="111">
        <v>16528</v>
      </c>
    </row>
    <row r="39" spans="1:40" ht="8.85" customHeight="1" x14ac:dyDescent="0.3">
      <c r="A39" s="64">
        <v>22</v>
      </c>
      <c r="B39" s="79"/>
      <c r="C39" s="64" t="s">
        <v>113</v>
      </c>
      <c r="D39" s="79"/>
      <c r="E39" s="88">
        <v>2039498</v>
      </c>
      <c r="F39" s="79"/>
      <c r="G39" s="88">
        <v>606852</v>
      </c>
      <c r="H39" s="79"/>
      <c r="I39" s="88">
        <v>1957688</v>
      </c>
      <c r="J39" s="79"/>
      <c r="K39" s="88">
        <v>20000</v>
      </c>
      <c r="L39" s="79"/>
      <c r="M39" s="88">
        <v>333153</v>
      </c>
      <c r="N39" s="79"/>
      <c r="O39" s="88">
        <v>441099</v>
      </c>
      <c r="P39" s="79"/>
      <c r="Q39" s="88">
        <v>67597</v>
      </c>
      <c r="R39" s="79"/>
      <c r="S39" s="88">
        <v>164769</v>
      </c>
      <c r="T39" s="79"/>
      <c r="U39" s="88">
        <v>0</v>
      </c>
      <c r="V39" s="79"/>
      <c r="W39" s="79"/>
      <c r="X39" s="88">
        <v>14424</v>
      </c>
      <c r="Y39" s="79"/>
      <c r="Z39" s="88">
        <v>1909213</v>
      </c>
      <c r="AA39" s="88"/>
      <c r="AB39" s="88">
        <v>0</v>
      </c>
      <c r="AC39" s="88"/>
      <c r="AD39" s="88">
        <v>223</v>
      </c>
      <c r="AE39" s="79"/>
      <c r="AF39" s="88">
        <f>SUM(E39:AD39)</f>
        <v>7554516</v>
      </c>
      <c r="AG39" s="79"/>
      <c r="AH39" s="89">
        <f>AF39/AN39</f>
        <v>575.84541504687854</v>
      </c>
      <c r="AI39" s="79"/>
      <c r="AJ39" s="89">
        <f>IF(AH$60,AH39/AH$60*100,0)</f>
        <v>86.637356755343319</v>
      </c>
      <c r="AK39" s="111"/>
      <c r="AL39" s="64">
        <v>22</v>
      </c>
      <c r="AN39" s="111">
        <v>13119</v>
      </c>
    </row>
    <row r="40" spans="1:40" ht="8.85" customHeight="1" x14ac:dyDescent="0.3">
      <c r="A40" s="64">
        <v>23</v>
      </c>
      <c r="B40" s="79"/>
      <c r="C40" s="64" t="s">
        <v>114</v>
      </c>
      <c r="D40" s="79"/>
      <c r="E40" s="88">
        <v>26197558</v>
      </c>
      <c r="F40" s="79"/>
      <c r="G40" s="88">
        <v>7131597</v>
      </c>
      <c r="H40" s="79"/>
      <c r="I40" s="88">
        <v>17505114</v>
      </c>
      <c r="J40" s="79"/>
      <c r="K40" s="88">
        <v>510271</v>
      </c>
      <c r="L40" s="79"/>
      <c r="M40" s="88">
        <v>4286075</v>
      </c>
      <c r="N40" s="79"/>
      <c r="O40" s="88">
        <v>1140972</v>
      </c>
      <c r="P40" s="79"/>
      <c r="Q40" s="88">
        <v>1389607</v>
      </c>
      <c r="R40" s="79"/>
      <c r="S40" s="88">
        <v>4761217</v>
      </c>
      <c r="T40" s="79"/>
      <c r="U40" s="88">
        <v>961140</v>
      </c>
      <c r="V40" s="79"/>
      <c r="W40" s="79"/>
      <c r="X40" s="88">
        <v>4634839</v>
      </c>
      <c r="Y40" s="79"/>
      <c r="Z40" s="88">
        <v>27364800</v>
      </c>
      <c r="AA40" s="88"/>
      <c r="AB40" s="88">
        <v>0</v>
      </c>
      <c r="AC40" s="88"/>
      <c r="AD40" s="88">
        <v>741514</v>
      </c>
      <c r="AE40" s="79"/>
      <c r="AF40" s="88">
        <f>SUM(E40:AD40)</f>
        <v>96624704</v>
      </c>
      <c r="AG40" s="79"/>
      <c r="AH40" s="89">
        <f>AF40/AN40</f>
        <v>533.48739778819447</v>
      </c>
      <c r="AI40" s="79"/>
      <c r="AJ40" s="89">
        <f>IF(AH$60,AH40/AH$60*100,0)</f>
        <v>80.264489043284087</v>
      </c>
      <c r="AK40" s="111"/>
      <c r="AL40" s="64">
        <v>23</v>
      </c>
      <c r="AN40" s="111">
        <v>181119</v>
      </c>
    </row>
    <row r="41" spans="1:40" ht="8.85" customHeight="1" x14ac:dyDescent="0.3">
      <c r="A41" s="64">
        <v>24</v>
      </c>
      <c r="B41" s="79"/>
      <c r="C41" s="64" t="s">
        <v>115</v>
      </c>
      <c r="D41" s="79"/>
      <c r="E41" s="88">
        <v>33390526</v>
      </c>
      <c r="F41" s="79"/>
      <c r="G41" s="88">
        <v>21232285</v>
      </c>
      <c r="H41" s="79"/>
      <c r="I41" s="88">
        <v>29929232</v>
      </c>
      <c r="J41" s="79"/>
      <c r="K41" s="88">
        <v>375777</v>
      </c>
      <c r="L41" s="79"/>
      <c r="M41" s="88">
        <v>4989665</v>
      </c>
      <c r="N41" s="79"/>
      <c r="O41" s="88">
        <v>2782247</v>
      </c>
      <c r="P41" s="79"/>
      <c r="Q41" s="88">
        <v>2568816</v>
      </c>
      <c r="R41" s="79"/>
      <c r="S41" s="88">
        <v>7889222</v>
      </c>
      <c r="T41" s="79"/>
      <c r="U41" s="88">
        <v>4368982</v>
      </c>
      <c r="V41" s="79"/>
      <c r="W41" s="79"/>
      <c r="X41" s="88">
        <v>11803419</v>
      </c>
      <c r="Y41" s="79"/>
      <c r="Z41" s="88">
        <v>39209550</v>
      </c>
      <c r="AA41" s="88"/>
      <c r="AB41" s="88">
        <v>0</v>
      </c>
      <c r="AC41" s="88"/>
      <c r="AD41" s="88">
        <v>150335</v>
      </c>
      <c r="AE41" s="79"/>
      <c r="AF41" s="88">
        <f>SUM(E41:AD41)</f>
        <v>158690056</v>
      </c>
      <c r="AG41" s="79"/>
      <c r="AH41" s="89">
        <f>AF41/AN41</f>
        <v>645.76141547401528</v>
      </c>
      <c r="AI41" s="79"/>
      <c r="AJ41" s="89">
        <f>IF(AH$60,AH41/AH$60*100,0)</f>
        <v>97.15639070722338</v>
      </c>
      <c r="AK41" s="111"/>
      <c r="AL41" s="64">
        <v>24</v>
      </c>
      <c r="AN41" s="111">
        <v>245741</v>
      </c>
    </row>
    <row r="42" spans="1:40" ht="8.85" customHeight="1" x14ac:dyDescent="0.3">
      <c r="A42" s="64">
        <v>25</v>
      </c>
      <c r="B42" s="79"/>
      <c r="C42" s="64" t="s">
        <v>116</v>
      </c>
      <c r="D42" s="79"/>
      <c r="E42" s="88">
        <v>1639810</v>
      </c>
      <c r="F42" s="79"/>
      <c r="G42" s="88">
        <v>127413</v>
      </c>
      <c r="H42" s="79"/>
      <c r="I42" s="88">
        <v>789539</v>
      </c>
      <c r="J42" s="79"/>
      <c r="K42" s="88">
        <v>0</v>
      </c>
      <c r="L42" s="79"/>
      <c r="M42" s="88">
        <v>85205</v>
      </c>
      <c r="N42" s="79"/>
      <c r="O42" s="88">
        <v>50778</v>
      </c>
      <c r="P42" s="79"/>
      <c r="Q42" s="88">
        <v>17026</v>
      </c>
      <c r="R42" s="79"/>
      <c r="S42" s="88">
        <v>168425</v>
      </c>
      <c r="T42" s="79"/>
      <c r="U42" s="88">
        <v>0</v>
      </c>
      <c r="V42" s="79"/>
      <c r="W42" s="79"/>
      <c r="X42" s="88">
        <v>158331</v>
      </c>
      <c r="Y42" s="79"/>
      <c r="Z42" s="88">
        <v>1496570</v>
      </c>
      <c r="AA42" s="88"/>
      <c r="AB42" s="88">
        <v>39774</v>
      </c>
      <c r="AC42" s="88"/>
      <c r="AD42" s="88">
        <v>0</v>
      </c>
      <c r="AE42" s="79"/>
      <c r="AF42" s="88">
        <f>SUM(E42:AD42)</f>
        <v>4572871</v>
      </c>
      <c r="AG42" s="79"/>
      <c r="AH42" s="89">
        <f>AF42/AN42</f>
        <v>1170.1307574206755</v>
      </c>
      <c r="AI42" s="79"/>
      <c r="AJ42" s="89">
        <f>IF(AH$60,AH42/AH$60*100,0)</f>
        <v>176.04904585860467</v>
      </c>
      <c r="AK42" s="111"/>
      <c r="AL42" s="64">
        <v>25</v>
      </c>
      <c r="AN42" s="111">
        <v>3908</v>
      </c>
    </row>
    <row r="43" spans="1:40" ht="8.85" customHeight="1" x14ac:dyDescent="0.3">
      <c r="A43" s="90"/>
      <c r="B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111"/>
      <c r="AG43" s="79"/>
      <c r="AH43" s="79"/>
      <c r="AI43" s="79"/>
      <c r="AJ43" s="79"/>
      <c r="AK43" s="79"/>
      <c r="AL43" s="90"/>
      <c r="AM43" s="90"/>
      <c r="AN43" s="79"/>
    </row>
    <row r="44" spans="1:40" ht="8.85" customHeight="1" x14ac:dyDescent="0.3">
      <c r="A44" s="64">
        <v>26</v>
      </c>
      <c r="B44" s="79"/>
      <c r="C44" s="64" t="s">
        <v>117</v>
      </c>
      <c r="D44" s="79"/>
      <c r="E44" s="88">
        <v>4278899</v>
      </c>
      <c r="F44" s="79"/>
      <c r="G44" s="88">
        <v>2013020</v>
      </c>
      <c r="H44" s="79"/>
      <c r="I44" s="88">
        <v>2917586</v>
      </c>
      <c r="J44" s="79"/>
      <c r="K44" s="88">
        <v>0</v>
      </c>
      <c r="L44" s="79"/>
      <c r="M44" s="88">
        <v>330908</v>
      </c>
      <c r="N44" s="79"/>
      <c r="O44" s="88">
        <v>241921</v>
      </c>
      <c r="P44" s="79"/>
      <c r="Q44" s="88">
        <v>343134</v>
      </c>
      <c r="R44" s="79"/>
      <c r="S44" s="88">
        <v>958869</v>
      </c>
      <c r="T44" s="79"/>
      <c r="U44" s="88">
        <v>17339</v>
      </c>
      <c r="V44" s="79"/>
      <c r="W44" s="79"/>
      <c r="X44" s="88">
        <v>578420</v>
      </c>
      <c r="Y44" s="79"/>
      <c r="Z44" s="88">
        <v>3494500</v>
      </c>
      <c r="AA44" s="88"/>
      <c r="AB44" s="88">
        <v>0</v>
      </c>
      <c r="AC44" s="88"/>
      <c r="AD44" s="88">
        <v>0</v>
      </c>
      <c r="AE44" s="79"/>
      <c r="AF44" s="88">
        <f>SUM(E44:AD44)</f>
        <v>15174596</v>
      </c>
      <c r="AG44" s="79"/>
      <c r="AH44" s="89">
        <f>AF44/AN44</f>
        <v>478.00025200025198</v>
      </c>
      <c r="AI44" s="79"/>
      <c r="AJ44" s="89">
        <f>IF(AH$60,AH44/AH$60*100,0)</f>
        <v>71.916311703755611</v>
      </c>
      <c r="AK44" s="111"/>
      <c r="AL44" s="64">
        <v>26</v>
      </c>
      <c r="AN44" s="111">
        <v>31746</v>
      </c>
    </row>
    <row r="45" spans="1:40" ht="8.85" customHeight="1" x14ac:dyDescent="0.3">
      <c r="A45" s="64">
        <v>27</v>
      </c>
      <c r="B45" s="79"/>
      <c r="C45" s="64" t="s">
        <v>118</v>
      </c>
      <c r="D45" s="79"/>
      <c r="E45" s="88">
        <v>665682</v>
      </c>
      <c r="F45" s="79"/>
      <c r="G45" s="88">
        <v>295918</v>
      </c>
      <c r="H45" s="79"/>
      <c r="I45" s="88">
        <v>393729</v>
      </c>
      <c r="J45" s="79"/>
      <c r="K45" s="88">
        <v>1332</v>
      </c>
      <c r="L45" s="79"/>
      <c r="M45" s="88">
        <v>0</v>
      </c>
      <c r="N45" s="79"/>
      <c r="O45" s="88">
        <v>55212</v>
      </c>
      <c r="P45" s="79"/>
      <c r="Q45" s="88">
        <v>191869</v>
      </c>
      <c r="R45" s="79"/>
      <c r="S45" s="88">
        <v>82704</v>
      </c>
      <c r="T45" s="79"/>
      <c r="U45" s="88">
        <v>0</v>
      </c>
      <c r="V45" s="79"/>
      <c r="W45" s="79"/>
      <c r="X45" s="88">
        <v>0</v>
      </c>
      <c r="Y45" s="79"/>
      <c r="Z45" s="88">
        <v>747136</v>
      </c>
      <c r="AA45" s="88"/>
      <c r="AB45" s="88">
        <v>0</v>
      </c>
      <c r="AC45" s="88"/>
      <c r="AD45" s="88">
        <v>81583</v>
      </c>
      <c r="AE45" s="79"/>
      <c r="AF45" s="88">
        <f>SUM(E45:AD45)</f>
        <v>2515165</v>
      </c>
      <c r="AG45" s="79"/>
      <c r="AH45" s="89">
        <f>AF45/AN45</f>
        <v>204.15300324675326</v>
      </c>
      <c r="AI45" s="79"/>
      <c r="AJ45" s="89">
        <f>IF(AH$60,AH45/AH$60*100,0)</f>
        <v>30.715320662097895</v>
      </c>
      <c r="AK45" s="111"/>
      <c r="AL45" s="64">
        <v>27</v>
      </c>
      <c r="AN45" s="111">
        <v>12320</v>
      </c>
    </row>
    <row r="46" spans="1:40" ht="8.85" customHeight="1" x14ac:dyDescent="0.3">
      <c r="A46" s="64">
        <v>28</v>
      </c>
      <c r="B46" s="79"/>
      <c r="C46" s="64" t="s">
        <v>119</v>
      </c>
      <c r="D46" s="79"/>
      <c r="E46" s="88">
        <v>7683294</v>
      </c>
      <c r="F46" s="79"/>
      <c r="G46" s="88">
        <v>8328133</v>
      </c>
      <c r="H46" s="79"/>
      <c r="I46" s="88">
        <v>6645332</v>
      </c>
      <c r="J46" s="79"/>
      <c r="K46" s="88">
        <v>0</v>
      </c>
      <c r="L46" s="79"/>
      <c r="M46" s="88">
        <v>2655495</v>
      </c>
      <c r="N46" s="79"/>
      <c r="O46" s="88">
        <v>589662</v>
      </c>
      <c r="P46" s="79"/>
      <c r="Q46" s="88">
        <v>1073338</v>
      </c>
      <c r="R46" s="79"/>
      <c r="S46" s="88">
        <v>4244258</v>
      </c>
      <c r="T46" s="79"/>
      <c r="U46" s="88">
        <v>128865</v>
      </c>
      <c r="V46" s="79"/>
      <c r="W46" s="79"/>
      <c r="X46" s="88">
        <v>710649</v>
      </c>
      <c r="Y46" s="79"/>
      <c r="Z46" s="88">
        <v>8363087</v>
      </c>
      <c r="AA46" s="88"/>
      <c r="AB46" s="88">
        <v>0</v>
      </c>
      <c r="AC46" s="88"/>
      <c r="AD46" s="88">
        <v>18541</v>
      </c>
      <c r="AE46" s="79"/>
      <c r="AF46" s="88">
        <f>SUM(E46:AD46)</f>
        <v>40440654</v>
      </c>
      <c r="AG46" s="79"/>
      <c r="AH46" s="89">
        <f>AF46/AN46</f>
        <v>425.90180405042497</v>
      </c>
      <c r="AI46" s="79"/>
      <c r="AJ46" s="89">
        <f>IF(AH$60,AH46/AH$60*100,0)</f>
        <v>64.077972275349467</v>
      </c>
      <c r="AK46" s="111"/>
      <c r="AL46" s="64">
        <v>28</v>
      </c>
      <c r="AN46" s="111">
        <v>94953</v>
      </c>
    </row>
    <row r="47" spans="1:40" ht="8.85" customHeight="1" x14ac:dyDescent="0.3">
      <c r="A47" s="64">
        <v>29</v>
      </c>
      <c r="B47" s="79"/>
      <c r="C47" s="64" t="s">
        <v>120</v>
      </c>
      <c r="D47" s="79"/>
      <c r="E47" s="88">
        <v>1037269</v>
      </c>
      <c r="F47" s="79"/>
      <c r="G47" s="88">
        <v>564577</v>
      </c>
      <c r="H47" s="79"/>
      <c r="I47" s="88">
        <v>442934</v>
      </c>
      <c r="J47" s="79"/>
      <c r="K47" s="88">
        <v>29443</v>
      </c>
      <c r="L47" s="79"/>
      <c r="M47" s="88">
        <v>202397</v>
      </c>
      <c r="N47" s="79"/>
      <c r="O47" s="88">
        <v>250807</v>
      </c>
      <c r="P47" s="79"/>
      <c r="Q47" s="88">
        <v>82487</v>
      </c>
      <c r="R47" s="79"/>
      <c r="S47" s="88">
        <v>52886</v>
      </c>
      <c r="T47" s="79"/>
      <c r="U47" s="88">
        <v>0</v>
      </c>
      <c r="V47" s="79"/>
      <c r="W47" s="79"/>
      <c r="X47" s="88">
        <v>176896</v>
      </c>
      <c r="Y47" s="79"/>
      <c r="Z47" s="88">
        <v>1104604</v>
      </c>
      <c r="AA47" s="88"/>
      <c r="AB47" s="88">
        <v>0</v>
      </c>
      <c r="AC47" s="88"/>
      <c r="AD47" s="88">
        <v>0</v>
      </c>
      <c r="AE47" s="79"/>
      <c r="AF47" s="88">
        <f>SUM(E47:AD47)</f>
        <v>3944300</v>
      </c>
      <c r="AG47" s="79"/>
      <c r="AH47" s="89">
        <f>AF47/AN47</f>
        <v>218.62978770578127</v>
      </c>
      <c r="AI47" s="79"/>
      <c r="AJ47" s="89">
        <f>IF(AH$60,AH47/AH$60*100,0)</f>
        <v>32.893388433541233</v>
      </c>
      <c r="AK47" s="111"/>
      <c r="AL47" s="64">
        <v>29</v>
      </c>
      <c r="AN47" s="111">
        <v>18041</v>
      </c>
    </row>
    <row r="48" spans="1:40" ht="8.85" customHeight="1" x14ac:dyDescent="0.3">
      <c r="A48" s="64">
        <v>30</v>
      </c>
      <c r="B48" s="79"/>
      <c r="C48" s="64" t="s">
        <v>121</v>
      </c>
      <c r="D48" s="79"/>
      <c r="E48" s="88">
        <v>36953797</v>
      </c>
      <c r="F48" s="79"/>
      <c r="G48" s="88">
        <v>18893320</v>
      </c>
      <c r="H48" s="79"/>
      <c r="I48" s="88">
        <v>35710130</v>
      </c>
      <c r="J48" s="79"/>
      <c r="K48" s="88">
        <v>0</v>
      </c>
      <c r="L48" s="79"/>
      <c r="M48" s="88">
        <v>6302483</v>
      </c>
      <c r="N48" s="79"/>
      <c r="O48" s="88">
        <v>8812736</v>
      </c>
      <c r="P48" s="79"/>
      <c r="Q48" s="88">
        <v>1058973</v>
      </c>
      <c r="R48" s="79"/>
      <c r="S48" s="88">
        <v>0</v>
      </c>
      <c r="T48" s="79"/>
      <c r="U48" s="88">
        <v>2848979</v>
      </c>
      <c r="V48" s="79"/>
      <c r="W48" s="79"/>
      <c r="X48" s="88">
        <v>9009423</v>
      </c>
      <c r="Y48" s="79"/>
      <c r="Z48" s="88">
        <v>45740072</v>
      </c>
      <c r="AA48" s="88"/>
      <c r="AB48" s="88">
        <v>0</v>
      </c>
      <c r="AC48" s="88"/>
      <c r="AD48" s="88">
        <v>539339</v>
      </c>
      <c r="AE48" s="79"/>
      <c r="AF48" s="88">
        <f>SUM(E48:AD48)</f>
        <v>165869252</v>
      </c>
      <c r="AG48" s="79"/>
      <c r="AH48" s="89">
        <f>AF48/AN48</f>
        <v>730.96237864612488</v>
      </c>
      <c r="AI48" s="79"/>
      <c r="AJ48" s="89">
        <f>IF(AH$60,AH48/AH$60*100,0)</f>
        <v>109.9750848382516</v>
      </c>
      <c r="AK48" s="111"/>
      <c r="AL48" s="64">
        <v>30</v>
      </c>
      <c r="AN48" s="111">
        <v>226919</v>
      </c>
    </row>
    <row r="49" spans="1:40" ht="8.85" customHeight="1" x14ac:dyDescent="0.3">
      <c r="A49" s="90"/>
      <c r="B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90"/>
      <c r="AM49" s="90"/>
      <c r="AN49" s="79"/>
    </row>
    <row r="50" spans="1:40" ht="8.85" customHeight="1" x14ac:dyDescent="0.3">
      <c r="A50" s="64">
        <v>31</v>
      </c>
      <c r="B50" s="79"/>
      <c r="C50" s="64" t="s">
        <v>122</v>
      </c>
      <c r="D50" s="79"/>
      <c r="E50" s="88">
        <v>22389378</v>
      </c>
      <c r="F50" s="79"/>
      <c r="G50" s="88">
        <v>9579846</v>
      </c>
      <c r="H50" s="79"/>
      <c r="I50" s="88">
        <v>14374602</v>
      </c>
      <c r="J50" s="79"/>
      <c r="K50" s="88">
        <v>403332</v>
      </c>
      <c r="L50" s="79"/>
      <c r="M50" s="88">
        <v>2914811</v>
      </c>
      <c r="N50" s="79"/>
      <c r="O50" s="88">
        <v>1677904</v>
      </c>
      <c r="P50" s="79"/>
      <c r="Q50" s="88">
        <v>1122549</v>
      </c>
      <c r="R50" s="79"/>
      <c r="S50" s="88">
        <v>2108127</v>
      </c>
      <c r="T50" s="79"/>
      <c r="U50" s="88">
        <v>972422</v>
      </c>
      <c r="V50" s="79"/>
      <c r="W50" s="79"/>
      <c r="X50" s="88">
        <v>4784182</v>
      </c>
      <c r="Y50" s="79"/>
      <c r="Z50" s="88">
        <v>17335630</v>
      </c>
      <c r="AA50" s="88"/>
      <c r="AB50" s="88">
        <v>0</v>
      </c>
      <c r="AC50" s="88"/>
      <c r="AD50" s="88">
        <v>800501</v>
      </c>
      <c r="AE50" s="79"/>
      <c r="AF50" s="88">
        <f>SUM(E50:AD50)</f>
        <v>78463284</v>
      </c>
      <c r="AG50" s="79"/>
      <c r="AH50" s="89">
        <f>AF50/AN50</f>
        <v>784.37399658112827</v>
      </c>
      <c r="AI50" s="79"/>
      <c r="AJ50" s="89">
        <f>IF(AH$60,AH50/AH$60*100,0)</f>
        <v>118.01099391558319</v>
      </c>
      <c r="AK50" s="111"/>
      <c r="AL50" s="64">
        <v>31</v>
      </c>
      <c r="AN50" s="111">
        <v>100033</v>
      </c>
    </row>
    <row r="51" spans="1:40" ht="8.85" customHeight="1" x14ac:dyDescent="0.3">
      <c r="A51" s="64">
        <v>32</v>
      </c>
      <c r="B51" s="79"/>
      <c r="C51" s="64" t="s">
        <v>123</v>
      </c>
      <c r="D51" s="79"/>
      <c r="E51" s="88">
        <v>7296272</v>
      </c>
      <c r="F51" s="79"/>
      <c r="G51" s="88">
        <v>1203020</v>
      </c>
      <c r="H51" s="79"/>
      <c r="I51" s="88">
        <v>5615337</v>
      </c>
      <c r="J51" s="79"/>
      <c r="K51" s="88">
        <v>157898</v>
      </c>
      <c r="L51" s="79"/>
      <c r="M51" s="88">
        <v>638087</v>
      </c>
      <c r="N51" s="79"/>
      <c r="O51" s="88">
        <v>459981</v>
      </c>
      <c r="P51" s="79"/>
      <c r="Q51" s="88">
        <v>262701</v>
      </c>
      <c r="R51" s="79"/>
      <c r="S51" s="88">
        <v>715522</v>
      </c>
      <c r="T51" s="79"/>
      <c r="U51" s="88">
        <v>311833</v>
      </c>
      <c r="V51" s="79"/>
      <c r="W51" s="79"/>
      <c r="X51" s="88">
        <v>1328739</v>
      </c>
      <c r="Y51" s="79"/>
      <c r="Z51" s="88">
        <v>5085168</v>
      </c>
      <c r="AA51" s="88"/>
      <c r="AB51" s="88">
        <v>0</v>
      </c>
      <c r="AC51" s="88"/>
      <c r="AD51" s="88">
        <v>167713</v>
      </c>
      <c r="AE51" s="79"/>
      <c r="AF51" s="88">
        <f>SUM(E51:AD51)</f>
        <v>23242271</v>
      </c>
      <c r="AG51" s="79"/>
      <c r="AH51" s="89">
        <f>AF51/AN51</f>
        <v>904.22778555866796</v>
      </c>
      <c r="AI51" s="79"/>
      <c r="AJ51" s="89">
        <f>IF(AH$60,AH51/AH$60*100,0)</f>
        <v>136.04329078345251</v>
      </c>
      <c r="AK51" s="111"/>
      <c r="AL51" s="64">
        <v>32</v>
      </c>
      <c r="AN51" s="111">
        <v>25704</v>
      </c>
    </row>
    <row r="52" spans="1:40" ht="8.85" customHeight="1" x14ac:dyDescent="0.3">
      <c r="A52" s="64">
        <v>33</v>
      </c>
      <c r="B52" s="79"/>
      <c r="C52" s="64" t="s">
        <v>124</v>
      </c>
      <c r="D52" s="79"/>
      <c r="E52" s="88">
        <v>4434974</v>
      </c>
      <c r="F52" s="79"/>
      <c r="G52" s="88">
        <v>1172913</v>
      </c>
      <c r="H52" s="79"/>
      <c r="I52" s="88">
        <v>2353732</v>
      </c>
      <c r="J52" s="79"/>
      <c r="K52" s="88">
        <v>0</v>
      </c>
      <c r="L52" s="79"/>
      <c r="M52" s="88">
        <v>0</v>
      </c>
      <c r="N52" s="79"/>
      <c r="O52" s="88">
        <v>525685</v>
      </c>
      <c r="P52" s="79"/>
      <c r="Q52" s="88">
        <v>235078</v>
      </c>
      <c r="R52" s="79"/>
      <c r="S52" s="88">
        <v>423200</v>
      </c>
      <c r="T52" s="79"/>
      <c r="U52" s="88">
        <v>0</v>
      </c>
      <c r="V52" s="79"/>
      <c r="W52" s="79"/>
      <c r="X52" s="88">
        <v>874948</v>
      </c>
      <c r="Y52" s="79"/>
      <c r="Z52" s="88">
        <v>4727323</v>
      </c>
      <c r="AA52" s="88"/>
      <c r="AB52" s="88">
        <v>0</v>
      </c>
      <c r="AC52" s="88"/>
      <c r="AD52" s="88">
        <v>26236</v>
      </c>
      <c r="AE52" s="79"/>
      <c r="AF52" s="88">
        <f>SUM(E52:AD52)</f>
        <v>14774089</v>
      </c>
      <c r="AG52" s="79"/>
      <c r="AH52" s="89">
        <f>AF52/AN52</f>
        <v>591.62618132308182</v>
      </c>
      <c r="AI52" s="79"/>
      <c r="AJ52" s="89">
        <f>IF(AH$60,AH52/AH$60*100,0)</f>
        <v>89.011611793273616</v>
      </c>
      <c r="AK52" s="111"/>
      <c r="AL52" s="64">
        <v>33</v>
      </c>
      <c r="AN52" s="111">
        <v>24972</v>
      </c>
    </row>
    <row r="53" spans="1:40" ht="8.85" customHeight="1" x14ac:dyDescent="0.3">
      <c r="A53" s="64">
        <v>34</v>
      </c>
      <c r="B53" s="79"/>
      <c r="C53" s="64" t="s">
        <v>125</v>
      </c>
      <c r="D53" s="79"/>
      <c r="E53" s="88">
        <v>10421185</v>
      </c>
      <c r="F53" s="79"/>
      <c r="G53" s="88">
        <v>4799814</v>
      </c>
      <c r="H53" s="79"/>
      <c r="I53" s="88">
        <v>8095262</v>
      </c>
      <c r="J53" s="79"/>
      <c r="K53" s="88">
        <v>0</v>
      </c>
      <c r="L53" s="79"/>
      <c r="M53" s="88">
        <v>2472521</v>
      </c>
      <c r="N53" s="79"/>
      <c r="O53" s="88">
        <v>691626</v>
      </c>
      <c r="P53" s="79"/>
      <c r="Q53" s="88">
        <v>1697180</v>
      </c>
      <c r="R53" s="79"/>
      <c r="S53" s="88">
        <v>1955756</v>
      </c>
      <c r="T53" s="79"/>
      <c r="U53" s="88">
        <v>366992</v>
      </c>
      <c r="V53" s="79"/>
      <c r="W53" s="79"/>
      <c r="X53" s="88">
        <v>1762778</v>
      </c>
      <c r="Y53" s="79"/>
      <c r="Z53" s="88">
        <v>10996829</v>
      </c>
      <c r="AA53" s="88"/>
      <c r="AB53" s="88">
        <v>0</v>
      </c>
      <c r="AC53" s="88"/>
      <c r="AD53" s="88">
        <v>93011</v>
      </c>
      <c r="AE53" s="79"/>
      <c r="AF53" s="88">
        <f>SUM(E53:AD53)</f>
        <v>43352954</v>
      </c>
      <c r="AG53" s="79"/>
      <c r="AH53" s="89">
        <f>AF53/AN53</f>
        <v>467.59878766960759</v>
      </c>
      <c r="AI53" s="79"/>
      <c r="AJ53" s="89">
        <f>IF(AH$60,AH53/AH$60*100,0)</f>
        <v>70.351385853093674</v>
      </c>
      <c r="AK53" s="111"/>
      <c r="AL53" s="64">
        <v>34</v>
      </c>
      <c r="AN53" s="111">
        <v>92714</v>
      </c>
    </row>
    <row r="54" spans="1:40" ht="8.85" customHeight="1" x14ac:dyDescent="0.3">
      <c r="A54" s="64">
        <v>35</v>
      </c>
      <c r="B54" s="79"/>
      <c r="C54" s="64" t="s">
        <v>126</v>
      </c>
      <c r="D54" s="79"/>
      <c r="E54" s="88">
        <v>65851817</v>
      </c>
      <c r="F54" s="79"/>
      <c r="G54" s="88">
        <v>25421826</v>
      </c>
      <c r="H54" s="79"/>
      <c r="I54" s="88">
        <v>49146113</v>
      </c>
      <c r="J54" s="79"/>
      <c r="K54" s="88">
        <v>0</v>
      </c>
      <c r="L54" s="79"/>
      <c r="M54" s="88">
        <v>11260550</v>
      </c>
      <c r="N54" s="79"/>
      <c r="O54" s="88">
        <v>3607656</v>
      </c>
      <c r="P54" s="79"/>
      <c r="Q54" s="88">
        <v>100070</v>
      </c>
      <c r="R54" s="79"/>
      <c r="S54" s="88">
        <v>10568721</v>
      </c>
      <c r="T54" s="79"/>
      <c r="U54" s="88">
        <v>6762346</v>
      </c>
      <c r="V54" s="79"/>
      <c r="W54" s="79"/>
      <c r="X54" s="88">
        <v>37127570</v>
      </c>
      <c r="Y54" s="79"/>
      <c r="Z54" s="88">
        <v>69278652</v>
      </c>
      <c r="AA54" s="88"/>
      <c r="AB54" s="88">
        <v>0</v>
      </c>
      <c r="AC54" s="88"/>
      <c r="AD54" s="88">
        <v>1543821</v>
      </c>
      <c r="AE54" s="79"/>
      <c r="AF54" s="88">
        <f>SUM(E54:AD54)</f>
        <v>280669142</v>
      </c>
      <c r="AG54" s="79"/>
      <c r="AH54" s="89">
        <f>AF54/AN54</f>
        <v>619.01842041419468</v>
      </c>
      <c r="AI54" s="79"/>
      <c r="AJ54" s="89">
        <f>IF(AH$60,AH54/AH$60*100,0)</f>
        <v>93.132841429653041</v>
      </c>
      <c r="AK54" s="111"/>
      <c r="AL54" s="64">
        <v>35</v>
      </c>
      <c r="AN54" s="111">
        <v>453410</v>
      </c>
    </row>
    <row r="55" spans="1:40" ht="8.85" customHeight="1" x14ac:dyDescent="0.3">
      <c r="A55" s="90"/>
      <c r="B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114"/>
      <c r="AG55" s="79"/>
      <c r="AH55" s="79"/>
      <c r="AI55" s="79"/>
      <c r="AJ55" s="79"/>
      <c r="AK55" s="79"/>
      <c r="AL55" s="90"/>
      <c r="AM55" s="90"/>
      <c r="AN55" s="79"/>
    </row>
    <row r="56" spans="1:40" ht="8.85" customHeight="1" x14ac:dyDescent="0.3">
      <c r="A56" s="64">
        <v>36</v>
      </c>
      <c r="B56" s="79"/>
      <c r="C56" s="64" t="s">
        <v>127</v>
      </c>
      <c r="D56" s="79"/>
      <c r="E56" s="88">
        <v>5391887</v>
      </c>
      <c r="F56" s="79"/>
      <c r="G56" s="88">
        <v>1037799</v>
      </c>
      <c r="H56" s="79"/>
      <c r="I56" s="88">
        <v>2081665</v>
      </c>
      <c r="J56" s="79"/>
      <c r="K56" s="88">
        <v>0</v>
      </c>
      <c r="L56" s="79"/>
      <c r="M56" s="88">
        <v>477410</v>
      </c>
      <c r="N56" s="79"/>
      <c r="O56" s="88">
        <v>385434</v>
      </c>
      <c r="P56" s="79"/>
      <c r="Q56" s="88">
        <v>222303</v>
      </c>
      <c r="R56" s="79"/>
      <c r="S56" s="88">
        <v>491704</v>
      </c>
      <c r="T56" s="79"/>
      <c r="U56" s="88">
        <v>0</v>
      </c>
      <c r="V56" s="79"/>
      <c r="W56" s="79"/>
      <c r="X56" s="88">
        <v>813416</v>
      </c>
      <c r="Y56" s="79"/>
      <c r="Z56" s="88">
        <v>5103783</v>
      </c>
      <c r="AA56" s="88"/>
      <c r="AB56" s="88">
        <v>0</v>
      </c>
      <c r="AC56" s="88"/>
      <c r="AD56" s="88">
        <v>29777</v>
      </c>
      <c r="AE56" s="79"/>
      <c r="AF56" s="88">
        <f>SUM(E56:AD56)</f>
        <v>16035178</v>
      </c>
      <c r="AG56" s="79"/>
      <c r="AH56" s="89">
        <f>AF56/AN56</f>
        <v>719.550280457707</v>
      </c>
      <c r="AI56" s="79"/>
      <c r="AJ56" s="89">
        <f>IF(AH$60,AH56/AH$60*100,0)</f>
        <v>108.25810664194786</v>
      </c>
      <c r="AK56" s="111"/>
      <c r="AL56" s="64">
        <v>36</v>
      </c>
      <c r="AN56" s="111">
        <v>22285</v>
      </c>
    </row>
    <row r="57" spans="1:40" ht="8.85" customHeight="1" x14ac:dyDescent="0.3">
      <c r="A57" s="64">
        <v>37</v>
      </c>
      <c r="B57" s="79"/>
      <c r="C57" s="64" t="s">
        <v>128</v>
      </c>
      <c r="D57" s="79"/>
      <c r="E57" s="88">
        <v>6841762</v>
      </c>
      <c r="F57" s="79"/>
      <c r="G57" s="88">
        <v>294232</v>
      </c>
      <c r="H57" s="79"/>
      <c r="I57" s="88">
        <v>2330418</v>
      </c>
      <c r="J57" s="79"/>
      <c r="K57" s="88">
        <v>120660</v>
      </c>
      <c r="L57" s="79"/>
      <c r="M57" s="88">
        <v>0</v>
      </c>
      <c r="N57" s="79"/>
      <c r="O57" s="88">
        <v>415100</v>
      </c>
      <c r="P57" s="79"/>
      <c r="Q57" s="88">
        <v>228641</v>
      </c>
      <c r="R57" s="79"/>
      <c r="S57" s="88">
        <v>140211</v>
      </c>
      <c r="T57" s="79"/>
      <c r="U57" s="88">
        <v>0</v>
      </c>
      <c r="V57" s="79"/>
      <c r="W57" s="79"/>
      <c r="X57" s="88">
        <v>4388031</v>
      </c>
      <c r="Y57" s="79"/>
      <c r="Z57" s="88">
        <v>7308479</v>
      </c>
      <c r="AA57" s="88"/>
      <c r="AB57" s="88">
        <v>0</v>
      </c>
      <c r="AC57" s="88"/>
      <c r="AD57" s="88">
        <v>55309</v>
      </c>
      <c r="AE57" s="79"/>
      <c r="AF57" s="88">
        <f>SUM(E57:AD57)</f>
        <v>22122843</v>
      </c>
      <c r="AG57" s="79"/>
      <c r="AH57" s="89">
        <f>AF57/AN57</f>
        <v>1457.0798261213199</v>
      </c>
      <c r="AI57" s="79"/>
      <c r="AJ57" s="89">
        <f>IF(AH$60,AH57/AH$60*100,0)</f>
        <v>219.22123788449306</v>
      </c>
      <c r="AK57" s="111"/>
      <c r="AL57" s="64">
        <v>37</v>
      </c>
      <c r="AN57" s="111">
        <v>15183</v>
      </c>
    </row>
    <row r="58" spans="1:40" ht="8.85" customHeight="1" x14ac:dyDescent="0.3">
      <c r="A58" s="92">
        <v>38</v>
      </c>
      <c r="B58" s="79"/>
      <c r="C58" s="64" t="s">
        <v>129</v>
      </c>
      <c r="D58" s="79"/>
      <c r="E58" s="93">
        <v>10008106</v>
      </c>
      <c r="F58" s="79"/>
      <c r="G58" s="93">
        <v>2013325</v>
      </c>
      <c r="H58" s="79"/>
      <c r="I58" s="93">
        <v>7172509</v>
      </c>
      <c r="J58" s="79"/>
      <c r="K58" s="93">
        <v>573212</v>
      </c>
      <c r="L58" s="79"/>
      <c r="M58" s="93">
        <v>79293</v>
      </c>
      <c r="N58" s="79"/>
      <c r="O58" s="93">
        <v>936466</v>
      </c>
      <c r="P58" s="79"/>
      <c r="Q58" s="93">
        <v>306321</v>
      </c>
      <c r="R58" s="79"/>
      <c r="S58" s="93">
        <v>582738</v>
      </c>
      <c r="T58" s="79"/>
      <c r="U58" s="93">
        <v>140882</v>
      </c>
      <c r="V58" s="79"/>
      <c r="W58" s="79"/>
      <c r="X58" s="93">
        <v>1003812</v>
      </c>
      <c r="Y58" s="79"/>
      <c r="Z58" s="93">
        <v>8803724</v>
      </c>
      <c r="AA58" s="88"/>
      <c r="AB58" s="93">
        <v>0</v>
      </c>
      <c r="AC58" s="88"/>
      <c r="AD58" s="93">
        <v>0</v>
      </c>
      <c r="AE58" s="79"/>
      <c r="AF58" s="93">
        <f>SUM(E58:AD58)</f>
        <v>31620388</v>
      </c>
      <c r="AG58" s="79"/>
      <c r="AH58" s="89">
        <f>AF58/AN58</f>
        <v>1118.0393182943214</v>
      </c>
      <c r="AI58" s="79"/>
      <c r="AJ58" s="89">
        <f>IF(AH$60,AH58/AH$60*100,0)</f>
        <v>168.21176092490109</v>
      </c>
      <c r="AK58" s="111"/>
      <c r="AL58" s="92">
        <v>38</v>
      </c>
      <c r="AN58" s="125">
        <v>28282</v>
      </c>
    </row>
    <row r="59" spans="1:40" ht="8.85" customHeight="1" x14ac:dyDescent="0.3">
      <c r="A59" s="79"/>
      <c r="B59" s="79"/>
      <c r="D59" s="79"/>
      <c r="E59" s="79"/>
      <c r="F59" s="79"/>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c r="AF59" s="79"/>
      <c r="AG59" s="79"/>
      <c r="AH59" s="79"/>
      <c r="AI59" s="79"/>
      <c r="AJ59" s="79"/>
      <c r="AK59" s="79"/>
      <c r="AL59" s="79"/>
      <c r="AM59" s="79"/>
      <c r="AN59" s="79"/>
    </row>
    <row r="60" spans="1:40" ht="8.85" customHeight="1" x14ac:dyDescent="0.3">
      <c r="A60" s="92">
        <f>A58</f>
        <v>38</v>
      </c>
      <c r="B60" s="79"/>
      <c r="C60" s="76" t="s">
        <v>72</v>
      </c>
      <c r="D60" s="79"/>
      <c r="E60" s="94">
        <f>SUM(E14:E59)</f>
        <v>450343187</v>
      </c>
      <c r="F60" s="79"/>
      <c r="G60" s="94">
        <f>SUM(G14:G59)</f>
        <v>153827684</v>
      </c>
      <c r="H60" s="79"/>
      <c r="I60" s="94">
        <f>SUM(I14:I59)</f>
        <v>331508166</v>
      </c>
      <c r="J60" s="79"/>
      <c r="K60" s="94">
        <f>SUM(K14:K59)</f>
        <v>2272561</v>
      </c>
      <c r="L60" s="79"/>
      <c r="M60" s="94">
        <f>SUM(M14:M59)</f>
        <v>61766906</v>
      </c>
      <c r="N60" s="111"/>
      <c r="O60" s="94">
        <f>SUM(O14:O59)</f>
        <v>40219324</v>
      </c>
      <c r="P60" s="111"/>
      <c r="Q60" s="94">
        <f>SUM(Q14:Q59)</f>
        <v>24232905</v>
      </c>
      <c r="R60" s="79"/>
      <c r="S60" s="94">
        <f>SUM(S14:S59)</f>
        <v>52062864</v>
      </c>
      <c r="T60" s="79"/>
      <c r="U60" s="94">
        <f>SUM(U14:U59)</f>
        <v>21748772</v>
      </c>
      <c r="V60" s="79"/>
      <c r="W60" s="79"/>
      <c r="X60" s="94">
        <f>SUM(X14:X59)</f>
        <v>122238770</v>
      </c>
      <c r="Y60" s="79"/>
      <c r="Z60" s="94">
        <f>SUM(Z14:Z59)</f>
        <v>430757952</v>
      </c>
      <c r="AA60" s="95"/>
      <c r="AB60" s="94">
        <f>SUM(AB14:AB59)</f>
        <v>39774</v>
      </c>
      <c r="AC60" s="95"/>
      <c r="AD60" s="94">
        <f>SUM(AD14:AD59)</f>
        <v>8578519</v>
      </c>
      <c r="AE60" s="79"/>
      <c r="AF60" s="94">
        <f>SUM(AF14:AF59)</f>
        <v>1699597384</v>
      </c>
      <c r="AG60" s="113"/>
      <c r="AH60" s="97">
        <f>AF60/AN60</f>
        <v>664.66180018974728</v>
      </c>
      <c r="AI60" s="79"/>
      <c r="AJ60" s="89">
        <f>IF(AH$60,AH60/AH$60*100,0)</f>
        <v>100</v>
      </c>
      <c r="AK60" s="111"/>
      <c r="AL60" s="92">
        <f>AL58</f>
        <v>38</v>
      </c>
      <c r="AN60" s="115">
        <f>SUM(AN14:AN59)</f>
        <v>2557086</v>
      </c>
    </row>
    <row r="61" spans="1:40" ht="8.85" customHeight="1" x14ac:dyDescent="0.3">
      <c r="A61" s="79"/>
      <c r="B61" s="79"/>
      <c r="D61" s="79"/>
      <c r="E61" s="111"/>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row>
    <row r="62" spans="1:40" ht="8.85" customHeight="1" x14ac:dyDescent="0.3">
      <c r="A62" s="79"/>
      <c r="B62" s="79"/>
      <c r="D62" s="79"/>
      <c r="E62" s="111"/>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row>
    <row r="63" spans="1:40" ht="8.85" customHeight="1" x14ac:dyDescent="0.3">
      <c r="A63" s="79"/>
      <c r="B63" s="79"/>
      <c r="D63" s="79"/>
      <c r="E63" s="111"/>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row>
    <row r="64" spans="1:40" ht="8.85" customHeight="1" x14ac:dyDescent="0.3">
      <c r="A64" s="79"/>
      <c r="B64" s="79"/>
      <c r="D64" s="79"/>
      <c r="E64" s="111"/>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row>
    <row r="65" spans="1:40" ht="8.85" customHeight="1" x14ac:dyDescent="0.3">
      <c r="A65" s="79"/>
      <c r="B65" s="79"/>
      <c r="D65" s="79"/>
      <c r="E65" s="111"/>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row>
    <row r="66" spans="1:40" ht="8.85" customHeight="1" x14ac:dyDescent="0.3">
      <c r="A66" s="79"/>
      <c r="B66" s="79"/>
      <c r="D66" s="79"/>
      <c r="E66" s="111"/>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row>
    <row r="67" spans="1:40" ht="8.85" customHeight="1" x14ac:dyDescent="0.3">
      <c r="A67" s="79"/>
      <c r="B67" s="79"/>
      <c r="D67" s="79"/>
      <c r="E67" s="111"/>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c r="AH67" s="79"/>
      <c r="AI67" s="79"/>
      <c r="AJ67" s="79"/>
      <c r="AK67" s="79"/>
      <c r="AL67" s="79"/>
      <c r="AM67" s="79"/>
      <c r="AN67" s="79"/>
    </row>
    <row r="68" spans="1:40" ht="8.85" customHeight="1" x14ac:dyDescent="0.3">
      <c r="A68" s="79"/>
      <c r="B68" s="79"/>
      <c r="D68" s="79"/>
      <c r="E68" s="111"/>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row>
    <row r="69" spans="1:40" ht="8.85" customHeight="1" x14ac:dyDescent="0.3">
      <c r="A69" s="79"/>
      <c r="B69" s="79"/>
      <c r="D69" s="79"/>
      <c r="E69" s="111"/>
      <c r="F69" s="79"/>
      <c r="G69" s="79"/>
      <c r="H69" s="79"/>
      <c r="I69" s="79"/>
      <c r="J69" s="79"/>
      <c r="K69" s="79"/>
      <c r="L69" s="79"/>
      <c r="M69" s="79"/>
      <c r="N69" s="79"/>
      <c r="O69" s="79"/>
      <c r="P69" s="79"/>
      <c r="Q69" s="79"/>
      <c r="R69" s="79"/>
      <c r="S69" s="79"/>
      <c r="T69" s="79"/>
      <c r="U69" s="79"/>
      <c r="V69" s="79"/>
      <c r="W69" s="79"/>
      <c r="X69" s="79"/>
      <c r="Y69" s="79"/>
      <c r="Z69" s="79"/>
      <c r="AA69" s="79"/>
      <c r="AB69" s="79"/>
      <c r="AC69" s="79"/>
      <c r="AD69" s="79"/>
      <c r="AE69" s="79"/>
      <c r="AF69" s="79"/>
      <c r="AG69" s="79"/>
      <c r="AH69" s="79"/>
      <c r="AI69" s="79"/>
      <c r="AJ69" s="79"/>
      <c r="AK69" s="79"/>
      <c r="AL69" s="79"/>
      <c r="AM69" s="79"/>
      <c r="AN69" s="79"/>
    </row>
    <row r="70" spans="1:40" ht="8.85" customHeight="1" x14ac:dyDescent="0.3">
      <c r="A70" s="79"/>
      <c r="B70" s="79"/>
      <c r="D70" s="79"/>
      <c r="E70" s="111"/>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row>
    <row r="71" spans="1:40" ht="8.85" customHeight="1" x14ac:dyDescent="0.3">
      <c r="A71" s="79"/>
      <c r="B71" s="79"/>
      <c r="D71" s="79"/>
      <c r="E71" s="111"/>
      <c r="F71" s="79"/>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c r="AF71" s="79"/>
      <c r="AG71" s="79"/>
      <c r="AH71" s="79"/>
      <c r="AI71" s="79"/>
      <c r="AJ71" s="79"/>
      <c r="AK71" s="79"/>
      <c r="AL71" s="79"/>
      <c r="AM71" s="79"/>
      <c r="AN71" s="79"/>
    </row>
    <row r="72" spans="1:40" ht="8.85" customHeight="1" x14ac:dyDescent="0.3">
      <c r="A72" s="79"/>
      <c r="B72" s="79"/>
      <c r="D72" s="79"/>
      <c r="E72" s="111"/>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row>
    <row r="73" spans="1:40" ht="8.85" customHeight="1" x14ac:dyDescent="0.3">
      <c r="A73" s="79"/>
      <c r="B73" s="79"/>
      <c r="D73" s="79"/>
      <c r="E73" s="111"/>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row>
    <row r="74" spans="1:40" ht="8.85" customHeight="1" x14ac:dyDescent="0.3">
      <c r="A74" s="79"/>
      <c r="B74" s="79"/>
      <c r="D74" s="79"/>
      <c r="E74" s="111"/>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c r="AF74" s="79"/>
      <c r="AG74" s="79"/>
      <c r="AH74" s="79"/>
      <c r="AI74" s="79"/>
      <c r="AJ74" s="79"/>
      <c r="AK74" s="79"/>
      <c r="AL74" s="79"/>
      <c r="AM74" s="79"/>
      <c r="AN74" s="79"/>
    </row>
    <row r="75" spans="1:40" s="63" customFormat="1" ht="10.5" customHeight="1" x14ac:dyDescent="0.3">
      <c r="A75" s="99" t="s">
        <v>347</v>
      </c>
      <c r="E75" s="68"/>
      <c r="AM75" s="100" t="s">
        <v>348</v>
      </c>
    </row>
    <row r="76" spans="1:40" s="63" customFormat="1" ht="10.5" customHeight="1" x14ac:dyDescent="0.3">
      <c r="U76" s="66" t="s">
        <v>49</v>
      </c>
      <c r="X76" s="67" t="s">
        <v>50</v>
      </c>
      <c r="Z76" s="67"/>
      <c r="AA76" s="67"/>
      <c r="AB76" s="67"/>
      <c r="AC76" s="67"/>
      <c r="AD76" s="107"/>
      <c r="AL76" s="66" t="s">
        <v>323</v>
      </c>
      <c r="AM76" s="66"/>
    </row>
    <row r="77" spans="1:40" s="63" customFormat="1" ht="10.5" customHeight="1" x14ac:dyDescent="0.3">
      <c r="A77" s="68"/>
      <c r="U77" s="66" t="s">
        <v>261</v>
      </c>
      <c r="X77" s="67" t="s">
        <v>262</v>
      </c>
      <c r="Z77" s="67"/>
      <c r="AA77" s="67"/>
      <c r="AB77" s="67"/>
      <c r="AC77" s="67"/>
      <c r="AD77" s="107"/>
      <c r="AL77" s="66" t="s">
        <v>349</v>
      </c>
      <c r="AM77" s="66"/>
    </row>
    <row r="78" spans="1:40" s="63" customFormat="1" ht="10.5" customHeight="1" x14ac:dyDescent="0.3">
      <c r="A78" s="69"/>
      <c r="U78" s="66" t="s">
        <v>55</v>
      </c>
      <c r="X78" s="70" t="s">
        <v>56</v>
      </c>
      <c r="Z78" s="67"/>
      <c r="AA78" s="67"/>
      <c r="AB78" s="67"/>
      <c r="AC78" s="67"/>
      <c r="AD78" s="107"/>
    </row>
    <row r="79" spans="1:40" ht="9.6" customHeight="1" x14ac:dyDescent="0.3"/>
    <row r="80" spans="1:40" ht="9.6" customHeight="1" x14ac:dyDescent="0.3"/>
    <row r="81" spans="1:40" ht="9.6" customHeight="1" x14ac:dyDescent="0.3"/>
    <row r="82" spans="1:40" ht="9.6" customHeight="1" x14ac:dyDescent="0.3"/>
    <row r="83" spans="1:40" ht="9.6" customHeight="1" x14ac:dyDescent="0.3">
      <c r="AD83" s="71"/>
      <c r="AF83" s="75" t="s">
        <v>72</v>
      </c>
      <c r="AG83" s="75"/>
      <c r="AH83" s="75"/>
      <c r="AI83" s="75"/>
      <c r="AJ83" s="75"/>
    </row>
    <row r="84" spans="1:40" ht="9.6" customHeight="1" x14ac:dyDescent="0.3">
      <c r="M84" s="76"/>
      <c r="AJ84" s="76"/>
    </row>
    <row r="85" spans="1:40" ht="9.6" customHeight="1" x14ac:dyDescent="0.3">
      <c r="E85" s="76" t="s">
        <v>325</v>
      </c>
      <c r="G85" s="76" t="s">
        <v>326</v>
      </c>
      <c r="I85" s="76" t="s">
        <v>327</v>
      </c>
      <c r="K85" s="76" t="s">
        <v>328</v>
      </c>
      <c r="M85" s="76" t="s">
        <v>329</v>
      </c>
      <c r="O85" s="76" t="s">
        <v>330</v>
      </c>
      <c r="Q85" s="76" t="s">
        <v>331</v>
      </c>
      <c r="U85" s="76"/>
      <c r="X85" s="76" t="s">
        <v>332</v>
      </c>
      <c r="Z85" s="76" t="s">
        <v>333</v>
      </c>
      <c r="AA85" s="76"/>
      <c r="AB85" s="76" t="s">
        <v>334</v>
      </c>
      <c r="AC85" s="76"/>
      <c r="AD85" s="76" t="s">
        <v>335</v>
      </c>
      <c r="AH85" s="76" t="s">
        <v>70</v>
      </c>
      <c r="AJ85" s="76" t="s">
        <v>71</v>
      </c>
    </row>
    <row r="86" spans="1:40" ht="9.6" customHeight="1" x14ac:dyDescent="0.3">
      <c r="A86" s="78" t="s">
        <v>78</v>
      </c>
      <c r="C86" s="78" t="s">
        <v>80</v>
      </c>
      <c r="E86" s="78" t="s">
        <v>336</v>
      </c>
      <c r="G86" s="78" t="s">
        <v>337</v>
      </c>
      <c r="I86" s="78" t="s">
        <v>338</v>
      </c>
      <c r="K86" s="78" t="s">
        <v>338</v>
      </c>
      <c r="M86" s="78" t="s">
        <v>338</v>
      </c>
      <c r="O86" s="78" t="s">
        <v>339</v>
      </c>
      <c r="Q86" s="78" t="s">
        <v>340</v>
      </c>
      <c r="S86" s="78" t="s">
        <v>341</v>
      </c>
      <c r="U86" s="78" t="s">
        <v>342</v>
      </c>
      <c r="X86" s="78" t="s">
        <v>343</v>
      </c>
      <c r="Z86" s="78" t="s">
        <v>344</v>
      </c>
      <c r="AA86" s="76"/>
      <c r="AB86" s="78" t="s">
        <v>345</v>
      </c>
      <c r="AC86" s="76"/>
      <c r="AD86" s="78" t="s">
        <v>346</v>
      </c>
      <c r="AF86" s="78" t="s">
        <v>81</v>
      </c>
      <c r="AH86" s="78" t="s">
        <v>82</v>
      </c>
      <c r="AJ86" s="78" t="s">
        <v>87</v>
      </c>
      <c r="AL86" s="78" t="s">
        <v>78</v>
      </c>
      <c r="AM86" s="76"/>
    </row>
    <row r="87" spans="1:40" ht="8.85" customHeight="1" x14ac:dyDescent="0.3"/>
    <row r="88" spans="1:40" ht="8.85" customHeight="1" x14ac:dyDescent="0.3">
      <c r="B88" s="64" t="s">
        <v>292</v>
      </c>
      <c r="E88" s="85"/>
    </row>
    <row r="89" spans="1:40" ht="8.85" customHeight="1" x14ac:dyDescent="0.3">
      <c r="A89" s="64">
        <v>1</v>
      </c>
      <c r="B89" s="116"/>
      <c r="C89" s="64" t="s">
        <v>131</v>
      </c>
      <c r="D89" s="79"/>
      <c r="E89" s="82">
        <v>4273866</v>
      </c>
      <c r="F89" s="79"/>
      <c r="G89" s="82">
        <v>1042562</v>
      </c>
      <c r="H89" s="79"/>
      <c r="I89" s="82">
        <v>59285</v>
      </c>
      <c r="J89" s="79"/>
      <c r="K89" s="82">
        <v>168457</v>
      </c>
      <c r="L89" s="79"/>
      <c r="M89" s="82">
        <v>748995</v>
      </c>
      <c r="N89" s="79"/>
      <c r="O89" s="82">
        <v>14238</v>
      </c>
      <c r="P89" s="79"/>
      <c r="Q89" s="82">
        <v>389591</v>
      </c>
      <c r="R89" s="79"/>
      <c r="S89" s="82">
        <v>0</v>
      </c>
      <c r="T89" s="79"/>
      <c r="U89" s="82">
        <v>0</v>
      </c>
      <c r="V89" s="79"/>
      <c r="W89" s="79"/>
      <c r="X89" s="82">
        <v>620765</v>
      </c>
      <c r="Y89" s="79"/>
      <c r="Z89" s="82">
        <v>0</v>
      </c>
      <c r="AA89" s="82"/>
      <c r="AB89" s="82">
        <v>0</v>
      </c>
      <c r="AC89" s="82"/>
      <c r="AD89" s="82">
        <v>25238</v>
      </c>
      <c r="AE89" s="79"/>
      <c r="AF89" s="82">
        <f>SUM(E89:AD89)</f>
        <v>7342997</v>
      </c>
      <c r="AG89" s="113"/>
      <c r="AH89" s="83">
        <f>AF89/AN89</f>
        <v>224.08364612896335</v>
      </c>
      <c r="AI89" s="79"/>
      <c r="AJ89" s="84">
        <f>IF(AH$219,AH89/AH$219*100,0)</f>
        <v>62.27408868582566</v>
      </c>
      <c r="AK89" s="111"/>
      <c r="AL89" s="64">
        <v>1</v>
      </c>
      <c r="AN89" s="111">
        <v>32769</v>
      </c>
    </row>
    <row r="90" spans="1:40" ht="8.85" customHeight="1" x14ac:dyDescent="0.3">
      <c r="A90" s="64">
        <v>2</v>
      </c>
      <c r="B90" s="116"/>
      <c r="C90" s="64" t="s">
        <v>132</v>
      </c>
      <c r="D90" s="79"/>
      <c r="E90" s="88">
        <v>16996773</v>
      </c>
      <c r="F90" s="79"/>
      <c r="G90" s="88">
        <v>4570646</v>
      </c>
      <c r="H90" s="79"/>
      <c r="I90" s="88">
        <v>13036060</v>
      </c>
      <c r="J90" s="79"/>
      <c r="K90" s="88">
        <v>239466</v>
      </c>
      <c r="L90" s="79"/>
      <c r="M90" s="88">
        <v>4224340</v>
      </c>
      <c r="N90" s="79"/>
      <c r="O90" s="88">
        <v>1321351</v>
      </c>
      <c r="P90" s="79"/>
      <c r="Q90" s="88">
        <v>1944382</v>
      </c>
      <c r="R90" s="79"/>
      <c r="S90" s="88">
        <v>0</v>
      </c>
      <c r="T90" s="79"/>
      <c r="U90" s="88">
        <v>205111</v>
      </c>
      <c r="V90" s="79"/>
      <c r="W90" s="79"/>
      <c r="X90" s="88">
        <v>2524718</v>
      </c>
      <c r="Y90" s="79"/>
      <c r="Z90" s="88">
        <v>8849721</v>
      </c>
      <c r="AA90" s="88"/>
      <c r="AB90" s="88">
        <v>0</v>
      </c>
      <c r="AC90" s="88"/>
      <c r="AD90" s="88">
        <v>836288</v>
      </c>
      <c r="AE90" s="79"/>
      <c r="AF90" s="88">
        <f>SUM(E90:AD90)</f>
        <v>54748856</v>
      </c>
      <c r="AG90" s="79"/>
      <c r="AH90" s="84">
        <f>AF90/AN90</f>
        <v>503.95213505278952</v>
      </c>
      <c r="AI90" s="79"/>
      <c r="AJ90" s="84">
        <f>IF(AH$219,AH90/AH$219*100,0)</f>
        <v>140.05109473105924</v>
      </c>
      <c r="AK90" s="111"/>
      <c r="AL90" s="64">
        <v>2</v>
      </c>
      <c r="AN90" s="111">
        <v>108639</v>
      </c>
    </row>
    <row r="91" spans="1:40" ht="8.85" customHeight="1" x14ac:dyDescent="0.3">
      <c r="A91" s="64">
        <v>3</v>
      </c>
      <c r="B91" s="116"/>
      <c r="C91" s="64" t="s">
        <v>133</v>
      </c>
      <c r="D91" s="79"/>
      <c r="E91" s="88">
        <v>838510</v>
      </c>
      <c r="F91" s="79"/>
      <c r="G91" s="88">
        <v>520900</v>
      </c>
      <c r="H91" s="79"/>
      <c r="I91" s="88">
        <v>410006</v>
      </c>
      <c r="J91" s="79"/>
      <c r="K91" s="88">
        <v>0</v>
      </c>
      <c r="L91" s="79"/>
      <c r="M91" s="88">
        <v>402101</v>
      </c>
      <c r="N91" s="79"/>
      <c r="O91" s="88">
        <v>0</v>
      </c>
      <c r="P91" s="79"/>
      <c r="Q91" s="88">
        <v>56957</v>
      </c>
      <c r="R91" s="79"/>
      <c r="S91" s="88">
        <v>0</v>
      </c>
      <c r="T91" s="79"/>
      <c r="U91" s="88">
        <v>0</v>
      </c>
      <c r="V91" s="79"/>
      <c r="W91" s="79"/>
      <c r="X91" s="88">
        <v>230432</v>
      </c>
      <c r="Y91" s="79"/>
      <c r="Z91" s="88">
        <v>421310</v>
      </c>
      <c r="AA91" s="88"/>
      <c r="AB91" s="88">
        <v>0</v>
      </c>
      <c r="AC91" s="88"/>
      <c r="AD91" s="88">
        <v>4672</v>
      </c>
      <c r="AE91" s="79"/>
      <c r="AF91" s="88">
        <f>SUM(E91:AD91)</f>
        <v>2884888</v>
      </c>
      <c r="AG91" s="79"/>
      <c r="AH91" s="84">
        <f t="shared" ref="AH91:AH107" si="0">AF91/AN91</f>
        <v>190.49709455890121</v>
      </c>
      <c r="AI91" s="79"/>
      <c r="AJ91" s="84">
        <f>IF(AH$219,AH91/AH$219*100,0)</f>
        <v>52.940199634763999</v>
      </c>
      <c r="AK91" s="111"/>
      <c r="AL91" s="64">
        <v>3</v>
      </c>
      <c r="AN91" s="111">
        <v>15144</v>
      </c>
    </row>
    <row r="92" spans="1:40" ht="8.85" customHeight="1" x14ac:dyDescent="0.3">
      <c r="A92" s="64">
        <v>4</v>
      </c>
      <c r="B92" s="116"/>
      <c r="C92" s="64" t="s">
        <v>134</v>
      </c>
      <c r="D92" s="79"/>
      <c r="E92" s="88">
        <v>823627</v>
      </c>
      <c r="F92" s="79"/>
      <c r="G92" s="88">
        <v>226698</v>
      </c>
      <c r="H92" s="79"/>
      <c r="I92" s="88">
        <v>302547</v>
      </c>
      <c r="J92" s="79"/>
      <c r="K92" s="88">
        <v>0</v>
      </c>
      <c r="L92" s="79"/>
      <c r="M92" s="88">
        <v>378987</v>
      </c>
      <c r="N92" s="79"/>
      <c r="O92" s="88">
        <v>66510</v>
      </c>
      <c r="P92" s="79"/>
      <c r="Q92" s="88">
        <v>140299</v>
      </c>
      <c r="R92" s="79"/>
      <c r="S92" s="88">
        <v>0</v>
      </c>
      <c r="T92" s="79"/>
      <c r="U92" s="88">
        <v>0</v>
      </c>
      <c r="V92" s="79"/>
      <c r="W92" s="79"/>
      <c r="X92" s="88">
        <v>0</v>
      </c>
      <c r="Y92" s="79"/>
      <c r="Z92" s="88">
        <v>0</v>
      </c>
      <c r="AA92" s="88"/>
      <c r="AB92" s="88">
        <v>0</v>
      </c>
      <c r="AC92" s="88"/>
      <c r="AD92" s="88">
        <v>41730</v>
      </c>
      <c r="AE92" s="79"/>
      <c r="AF92" s="88">
        <f>SUM(E92:AD92)</f>
        <v>1980398</v>
      </c>
      <c r="AG92" s="79"/>
      <c r="AH92" s="84">
        <f t="shared" si="0"/>
        <v>152.3969218930358</v>
      </c>
      <c r="AI92" s="79"/>
      <c r="AJ92" s="84">
        <f>IF(AH$219,AH92/AH$219*100,0)</f>
        <v>42.351950235368392</v>
      </c>
      <c r="AK92" s="111"/>
      <c r="AL92" s="64">
        <v>4</v>
      </c>
      <c r="AN92" s="111">
        <v>12995</v>
      </c>
    </row>
    <row r="93" spans="1:40" ht="8.85" customHeight="1" x14ac:dyDescent="0.3">
      <c r="A93" s="64">
        <v>5</v>
      </c>
      <c r="B93" s="116"/>
      <c r="C93" s="64" t="s">
        <v>135</v>
      </c>
      <c r="D93" s="79"/>
      <c r="E93" s="88">
        <v>2783437</v>
      </c>
      <c r="F93" s="79"/>
      <c r="G93" s="88">
        <v>918884</v>
      </c>
      <c r="H93" s="79"/>
      <c r="I93" s="88">
        <v>378768</v>
      </c>
      <c r="J93" s="79"/>
      <c r="K93" s="88">
        <v>0</v>
      </c>
      <c r="L93" s="79"/>
      <c r="M93" s="88">
        <v>789418</v>
      </c>
      <c r="N93" s="79"/>
      <c r="O93" s="88">
        <v>123790</v>
      </c>
      <c r="P93" s="79"/>
      <c r="Q93" s="88">
        <v>226758</v>
      </c>
      <c r="R93" s="79"/>
      <c r="S93" s="88">
        <v>0</v>
      </c>
      <c r="T93" s="79"/>
      <c r="U93" s="88">
        <v>0</v>
      </c>
      <c r="V93" s="79"/>
      <c r="W93" s="79"/>
      <c r="X93" s="88">
        <v>60412</v>
      </c>
      <c r="Y93" s="79"/>
      <c r="Z93" s="88">
        <v>1016301</v>
      </c>
      <c r="AA93" s="88"/>
      <c r="AB93" s="88">
        <v>0</v>
      </c>
      <c r="AC93" s="88"/>
      <c r="AD93" s="88">
        <v>0</v>
      </c>
      <c r="AE93" s="79"/>
      <c r="AF93" s="88">
        <f>SUM(E93:AD93)</f>
        <v>6297768</v>
      </c>
      <c r="AG93" s="79"/>
      <c r="AH93" s="89">
        <f t="shared" si="0"/>
        <v>197.62663570464744</v>
      </c>
      <c r="AI93" s="79"/>
      <c r="AJ93" s="89">
        <f>IF(AH$219,AH93/AH$219*100,0)</f>
        <v>54.921538680559081</v>
      </c>
      <c r="AK93" s="111"/>
      <c r="AL93" s="64">
        <v>5</v>
      </c>
      <c r="AN93" s="111">
        <v>31867</v>
      </c>
    </row>
    <row r="94" spans="1:40" ht="8.85" customHeight="1" x14ac:dyDescent="0.3">
      <c r="A94" s="90"/>
      <c r="B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90"/>
      <c r="AM94" s="90"/>
      <c r="AN94" s="79"/>
    </row>
    <row r="95" spans="1:40" ht="8.85" customHeight="1" x14ac:dyDescent="0.3">
      <c r="A95" s="64">
        <v>6</v>
      </c>
      <c r="B95" s="116"/>
      <c r="C95" s="64" t="s">
        <v>136</v>
      </c>
      <c r="D95" s="79"/>
      <c r="E95" s="88">
        <v>1301430</v>
      </c>
      <c r="F95" s="79"/>
      <c r="G95" s="88">
        <v>405540</v>
      </c>
      <c r="H95" s="79"/>
      <c r="I95" s="88">
        <v>0</v>
      </c>
      <c r="J95" s="79"/>
      <c r="K95" s="88">
        <v>15038</v>
      </c>
      <c r="L95" s="79"/>
      <c r="M95" s="88">
        <v>493935</v>
      </c>
      <c r="N95" s="79"/>
      <c r="O95" s="88">
        <v>0</v>
      </c>
      <c r="P95" s="79"/>
      <c r="Q95" s="88">
        <v>94206</v>
      </c>
      <c r="R95" s="79"/>
      <c r="S95" s="88">
        <v>0</v>
      </c>
      <c r="T95" s="79"/>
      <c r="U95" s="88">
        <v>0</v>
      </c>
      <c r="V95" s="79"/>
      <c r="W95" s="79"/>
      <c r="X95" s="88">
        <v>6589</v>
      </c>
      <c r="Y95" s="79"/>
      <c r="Z95" s="88">
        <v>0</v>
      </c>
      <c r="AA95" s="88"/>
      <c r="AB95" s="88">
        <v>0</v>
      </c>
      <c r="AC95" s="88"/>
      <c r="AD95" s="88">
        <v>40532</v>
      </c>
      <c r="AE95" s="79"/>
      <c r="AF95" s="88">
        <f>SUM(E95:AD95)</f>
        <v>2357270</v>
      </c>
      <c r="AG95" s="79"/>
      <c r="AH95" s="89">
        <f t="shared" si="0"/>
        <v>150.34568531156324</v>
      </c>
      <c r="AI95" s="79"/>
      <c r="AJ95" s="89">
        <f>IF(AH$219,AH95/AH$219*100,0)</f>
        <v>41.781900207189558</v>
      </c>
      <c r="AK95" s="111"/>
      <c r="AL95" s="64">
        <v>6</v>
      </c>
      <c r="AN95" s="111">
        <v>15679</v>
      </c>
    </row>
    <row r="96" spans="1:40" ht="8.85" customHeight="1" x14ac:dyDescent="0.3">
      <c r="A96" s="64">
        <v>7</v>
      </c>
      <c r="B96" s="116"/>
      <c r="C96" s="64" t="s">
        <v>137</v>
      </c>
      <c r="D96" s="79"/>
      <c r="E96" s="88">
        <v>44047335</v>
      </c>
      <c r="F96" s="79"/>
      <c r="G96" s="88">
        <v>17251203</v>
      </c>
      <c r="H96" s="79"/>
      <c r="I96" s="88">
        <v>69913867</v>
      </c>
      <c r="J96" s="79"/>
      <c r="K96" s="88">
        <v>0</v>
      </c>
      <c r="L96" s="79"/>
      <c r="M96" s="88">
        <v>4904937</v>
      </c>
      <c r="N96" s="79"/>
      <c r="O96" s="88">
        <v>4125274</v>
      </c>
      <c r="P96" s="79"/>
      <c r="Q96" s="88">
        <v>5750294</v>
      </c>
      <c r="R96" s="79"/>
      <c r="S96" s="88">
        <v>2115530</v>
      </c>
      <c r="T96" s="79"/>
      <c r="U96" s="88">
        <v>0</v>
      </c>
      <c r="V96" s="79"/>
      <c r="W96" s="79"/>
      <c r="X96" s="88">
        <v>24623589</v>
      </c>
      <c r="Y96" s="79"/>
      <c r="Z96" s="88">
        <v>40168158</v>
      </c>
      <c r="AA96" s="88"/>
      <c r="AB96" s="88">
        <v>0</v>
      </c>
      <c r="AC96" s="88"/>
      <c r="AD96" s="88">
        <v>29270559</v>
      </c>
      <c r="AE96" s="79"/>
      <c r="AF96" s="88">
        <f>SUM(E96:AD96)</f>
        <v>242170746</v>
      </c>
      <c r="AG96" s="79"/>
      <c r="AH96" s="89">
        <f t="shared" si="0"/>
        <v>1004.7286282677331</v>
      </c>
      <c r="AI96" s="79"/>
      <c r="AJ96" s="89">
        <f>IF(AH$219,AH96/AH$219*100,0)</f>
        <v>279.21966097393681</v>
      </c>
      <c r="AK96" s="111"/>
      <c r="AL96" s="64">
        <v>7</v>
      </c>
      <c r="AN96" s="111">
        <v>241031</v>
      </c>
    </row>
    <row r="97" spans="1:40" ht="8.85" customHeight="1" x14ac:dyDescent="0.3">
      <c r="A97" s="64">
        <v>8</v>
      </c>
      <c r="B97" s="116"/>
      <c r="C97" s="64" t="s">
        <v>138</v>
      </c>
      <c r="D97" s="79"/>
      <c r="E97" s="88">
        <v>6240415</v>
      </c>
      <c r="F97" s="79"/>
      <c r="G97" s="88">
        <v>1804213</v>
      </c>
      <c r="H97" s="79"/>
      <c r="I97" s="88">
        <v>4065916</v>
      </c>
      <c r="J97" s="79"/>
      <c r="K97" s="88">
        <v>287771</v>
      </c>
      <c r="L97" s="79"/>
      <c r="M97" s="88">
        <v>0</v>
      </c>
      <c r="N97" s="79"/>
      <c r="O97" s="88">
        <v>364144</v>
      </c>
      <c r="P97" s="79"/>
      <c r="Q97" s="88">
        <v>820414</v>
      </c>
      <c r="R97" s="79"/>
      <c r="S97" s="88">
        <v>0</v>
      </c>
      <c r="T97" s="79"/>
      <c r="U97" s="88">
        <v>0</v>
      </c>
      <c r="V97" s="79"/>
      <c r="W97" s="79"/>
      <c r="X97" s="88">
        <v>601590</v>
      </c>
      <c r="Y97" s="79"/>
      <c r="Z97" s="88">
        <v>2558254</v>
      </c>
      <c r="AA97" s="88"/>
      <c r="AB97" s="88">
        <v>0</v>
      </c>
      <c r="AC97" s="88"/>
      <c r="AD97" s="88">
        <v>97780</v>
      </c>
      <c r="AE97" s="79"/>
      <c r="AF97" s="88">
        <f>SUM(E97:AD97)</f>
        <v>16840497</v>
      </c>
      <c r="AG97" s="79"/>
      <c r="AH97" s="89">
        <f t="shared" si="0"/>
        <v>223.78208467323995</v>
      </c>
      <c r="AI97" s="79"/>
      <c r="AJ97" s="89">
        <f>IF(AH$219,AH97/AH$219*100,0)</f>
        <v>62.190283083933863</v>
      </c>
      <c r="AK97" s="111"/>
      <c r="AL97" s="64">
        <v>8</v>
      </c>
      <c r="AN97" s="111">
        <v>75254</v>
      </c>
    </row>
    <row r="98" spans="1:40" ht="8.85" customHeight="1" x14ac:dyDescent="0.3">
      <c r="A98" s="64">
        <v>9</v>
      </c>
      <c r="B98" s="116"/>
      <c r="C98" s="64" t="s">
        <v>139</v>
      </c>
      <c r="D98" s="79"/>
      <c r="E98" s="88">
        <v>827700</v>
      </c>
      <c r="F98" s="79"/>
      <c r="G98" s="88">
        <v>19705</v>
      </c>
      <c r="H98" s="79"/>
      <c r="I98" s="88">
        <v>0</v>
      </c>
      <c r="J98" s="79"/>
      <c r="K98" s="88">
        <v>0</v>
      </c>
      <c r="L98" s="79"/>
      <c r="M98" s="88">
        <v>77603</v>
      </c>
      <c r="N98" s="79"/>
      <c r="O98" s="88">
        <v>48833</v>
      </c>
      <c r="P98" s="79"/>
      <c r="Q98" s="88">
        <v>44840</v>
      </c>
      <c r="R98" s="79"/>
      <c r="S98" s="88">
        <v>0</v>
      </c>
      <c r="T98" s="79"/>
      <c r="U98" s="88">
        <v>0</v>
      </c>
      <c r="V98" s="79"/>
      <c r="W98" s="79"/>
      <c r="X98" s="88">
        <v>1762955</v>
      </c>
      <c r="Y98" s="79"/>
      <c r="Z98" s="88">
        <v>828554</v>
      </c>
      <c r="AA98" s="88"/>
      <c r="AB98" s="88">
        <v>0</v>
      </c>
      <c r="AC98" s="88"/>
      <c r="AD98" s="88">
        <v>1855</v>
      </c>
      <c r="AE98" s="79"/>
      <c r="AF98" s="88">
        <f>SUM(E98:AD98)</f>
        <v>3612045</v>
      </c>
      <c r="AG98" s="79"/>
      <c r="AH98" s="89">
        <f t="shared" si="0"/>
        <v>815.54414088959129</v>
      </c>
      <c r="AI98" s="79"/>
      <c r="AJ98" s="89">
        <f>IF(AH$219,AH98/AH$219*100,0)</f>
        <v>226.64424215828362</v>
      </c>
      <c r="AK98" s="111"/>
      <c r="AL98" s="64">
        <v>9</v>
      </c>
      <c r="AN98" s="111">
        <v>4429</v>
      </c>
    </row>
    <row r="99" spans="1:40" ht="8.85" customHeight="1" x14ac:dyDescent="0.3">
      <c r="A99" s="64">
        <v>10</v>
      </c>
      <c r="B99" s="116"/>
      <c r="C99" s="64" t="s">
        <v>140</v>
      </c>
      <c r="D99" s="79"/>
      <c r="E99" s="88">
        <v>6242222</v>
      </c>
      <c r="F99" s="79"/>
      <c r="G99" s="88">
        <v>952784</v>
      </c>
      <c r="H99" s="79"/>
      <c r="I99" s="88">
        <v>0</v>
      </c>
      <c r="J99" s="79"/>
      <c r="K99" s="88">
        <v>390507</v>
      </c>
      <c r="L99" s="79"/>
      <c r="M99" s="88">
        <v>0</v>
      </c>
      <c r="N99" s="79"/>
      <c r="O99" s="88">
        <v>461579</v>
      </c>
      <c r="P99" s="79"/>
      <c r="Q99" s="88">
        <v>1079907</v>
      </c>
      <c r="R99" s="79"/>
      <c r="S99" s="88">
        <v>0</v>
      </c>
      <c r="T99" s="79"/>
      <c r="U99" s="88">
        <v>0</v>
      </c>
      <c r="V99" s="79"/>
      <c r="W99" s="79"/>
      <c r="X99" s="88">
        <v>896004</v>
      </c>
      <c r="Y99" s="79"/>
      <c r="Z99" s="88">
        <v>1816513</v>
      </c>
      <c r="AA99" s="88"/>
      <c r="AB99" s="88">
        <v>0</v>
      </c>
      <c r="AC99" s="88"/>
      <c r="AD99" s="88">
        <v>0</v>
      </c>
      <c r="AE99" s="79"/>
      <c r="AF99" s="88">
        <f>SUM(E99:AD99)</f>
        <v>11839516</v>
      </c>
      <c r="AG99" s="79"/>
      <c r="AH99" s="89">
        <f t="shared" si="0"/>
        <v>151.15111899807223</v>
      </c>
      <c r="AI99" s="79"/>
      <c r="AJ99" s="89">
        <f>IF(AH$219,AH99/AH$219*100,0)</f>
        <v>42.005734697973175</v>
      </c>
      <c r="AK99" s="111"/>
      <c r="AL99" s="64">
        <v>10</v>
      </c>
      <c r="AN99" s="111">
        <v>78329</v>
      </c>
    </row>
    <row r="100" spans="1:40" ht="8.85" customHeight="1" x14ac:dyDescent="0.3">
      <c r="A100" s="90"/>
      <c r="B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90"/>
      <c r="AM100" s="90"/>
      <c r="AN100" s="79"/>
    </row>
    <row r="101" spans="1:40" ht="8.85" customHeight="1" x14ac:dyDescent="0.3">
      <c r="A101" s="64">
        <v>11</v>
      </c>
      <c r="B101" s="116"/>
      <c r="C101" s="64" t="s">
        <v>141</v>
      </c>
      <c r="D101" s="79"/>
      <c r="E101" s="88">
        <v>377103</v>
      </c>
      <c r="F101" s="79"/>
      <c r="G101" s="88">
        <v>163032</v>
      </c>
      <c r="H101" s="79"/>
      <c r="I101" s="88">
        <v>0</v>
      </c>
      <c r="J101" s="79"/>
      <c r="K101" s="88">
        <v>29163</v>
      </c>
      <c r="L101" s="79"/>
      <c r="M101" s="88">
        <v>112745</v>
      </c>
      <c r="N101" s="79"/>
      <c r="O101" s="88">
        <v>0</v>
      </c>
      <c r="P101" s="79"/>
      <c r="Q101" s="88">
        <v>29707</v>
      </c>
      <c r="R101" s="79"/>
      <c r="S101" s="88">
        <v>0</v>
      </c>
      <c r="T101" s="79"/>
      <c r="U101" s="88">
        <v>0</v>
      </c>
      <c r="V101" s="79"/>
      <c r="W101" s="79"/>
      <c r="X101" s="88">
        <v>15085</v>
      </c>
      <c r="Y101" s="79"/>
      <c r="Z101" s="88">
        <v>178417</v>
      </c>
      <c r="AA101" s="88"/>
      <c r="AB101" s="88">
        <v>0</v>
      </c>
      <c r="AC101" s="88"/>
      <c r="AD101" s="88">
        <v>27049</v>
      </c>
      <c r="AE101" s="79"/>
      <c r="AF101" s="88">
        <f>SUM(E101:AD101)</f>
        <v>932301</v>
      </c>
      <c r="AG101" s="79"/>
      <c r="AH101" s="89">
        <f t="shared" si="0"/>
        <v>144.94729477611941</v>
      </c>
      <c r="AI101" s="79"/>
      <c r="AJ101" s="89">
        <f>IF(AH$219,AH101/AH$219*100,0)</f>
        <v>40.281657522047439</v>
      </c>
      <c r="AK101" s="111"/>
      <c r="AL101" s="64">
        <v>11</v>
      </c>
      <c r="AN101" s="111">
        <v>6432</v>
      </c>
    </row>
    <row r="102" spans="1:40" ht="8.85" customHeight="1" x14ac:dyDescent="0.3">
      <c r="A102" s="64">
        <v>12</v>
      </c>
      <c r="B102" s="116"/>
      <c r="C102" s="64" t="s">
        <v>142</v>
      </c>
      <c r="D102" s="79"/>
      <c r="E102" s="88">
        <v>3034992</v>
      </c>
      <c r="F102" s="79"/>
      <c r="G102" s="88">
        <v>574527</v>
      </c>
      <c r="H102" s="79"/>
      <c r="I102" s="88">
        <v>947815</v>
      </c>
      <c r="J102" s="79"/>
      <c r="K102" s="88">
        <v>57994</v>
      </c>
      <c r="L102" s="79"/>
      <c r="M102" s="88">
        <v>674493</v>
      </c>
      <c r="N102" s="79"/>
      <c r="O102" s="88">
        <v>199207</v>
      </c>
      <c r="P102" s="79"/>
      <c r="Q102" s="88">
        <v>397587</v>
      </c>
      <c r="R102" s="79"/>
      <c r="S102" s="88">
        <v>0</v>
      </c>
      <c r="T102" s="79"/>
      <c r="U102" s="88">
        <v>0</v>
      </c>
      <c r="V102" s="79"/>
      <c r="W102" s="79"/>
      <c r="X102" s="88">
        <v>529265</v>
      </c>
      <c r="Y102" s="79"/>
      <c r="Z102" s="88">
        <v>1529324</v>
      </c>
      <c r="AA102" s="88"/>
      <c r="AB102" s="88">
        <v>0</v>
      </c>
      <c r="AC102" s="88"/>
      <c r="AD102" s="88">
        <v>153970</v>
      </c>
      <c r="AE102" s="79"/>
      <c r="AF102" s="88">
        <f>SUM(E102:AD102)</f>
        <v>8099174</v>
      </c>
      <c r="AG102" s="79"/>
      <c r="AH102" s="89">
        <f t="shared" si="0"/>
        <v>243.30611631819275</v>
      </c>
      <c r="AI102" s="79"/>
      <c r="AJ102" s="89">
        <f>IF(AH$219,AH102/AH$219*100,0)</f>
        <v>67.616119815735885</v>
      </c>
      <c r="AK102" s="111"/>
      <c r="AL102" s="64">
        <v>12</v>
      </c>
      <c r="AN102" s="111">
        <v>33288</v>
      </c>
    </row>
    <row r="103" spans="1:40" ht="8.85" customHeight="1" x14ac:dyDescent="0.3">
      <c r="A103" s="64">
        <v>13</v>
      </c>
      <c r="B103" s="116"/>
      <c r="C103" s="64" t="s">
        <v>143</v>
      </c>
      <c r="D103" s="79"/>
      <c r="E103" s="88">
        <v>442467</v>
      </c>
      <c r="F103" s="79"/>
      <c r="G103" s="88">
        <v>302519</v>
      </c>
      <c r="H103" s="79"/>
      <c r="I103" s="88">
        <v>0</v>
      </c>
      <c r="J103" s="79"/>
      <c r="K103" s="88">
        <v>20268</v>
      </c>
      <c r="L103" s="79"/>
      <c r="M103" s="88">
        <v>375412</v>
      </c>
      <c r="N103" s="79"/>
      <c r="O103" s="88">
        <v>12820</v>
      </c>
      <c r="P103" s="79"/>
      <c r="Q103" s="88">
        <v>75081</v>
      </c>
      <c r="R103" s="79"/>
      <c r="S103" s="88">
        <v>0</v>
      </c>
      <c r="T103" s="79"/>
      <c r="U103" s="88">
        <v>0</v>
      </c>
      <c r="V103" s="79"/>
      <c r="W103" s="79"/>
      <c r="X103" s="88">
        <v>3093</v>
      </c>
      <c r="Y103" s="79"/>
      <c r="Z103" s="88">
        <v>0</v>
      </c>
      <c r="AA103" s="88"/>
      <c r="AB103" s="88">
        <v>0</v>
      </c>
      <c r="AC103" s="88"/>
      <c r="AD103" s="88">
        <v>0</v>
      </c>
      <c r="AE103" s="79"/>
      <c r="AF103" s="88">
        <f>SUM(E103:AD103)</f>
        <v>1231660</v>
      </c>
      <c r="AG103" s="79"/>
      <c r="AH103" s="89">
        <f t="shared" si="0"/>
        <v>74.732115769674166</v>
      </c>
      <c r="AI103" s="79"/>
      <c r="AJ103" s="89">
        <f>IF(AH$219,AH103/AH$219*100,0)</f>
        <v>20.768469656378706</v>
      </c>
      <c r="AK103" s="111"/>
      <c r="AL103" s="64">
        <v>13</v>
      </c>
      <c r="AN103" s="111">
        <v>16481</v>
      </c>
    </row>
    <row r="104" spans="1:40" ht="8.85" customHeight="1" x14ac:dyDescent="0.3">
      <c r="A104" s="64">
        <v>14</v>
      </c>
      <c r="B104" s="116"/>
      <c r="C104" s="64" t="s">
        <v>144</v>
      </c>
      <c r="D104" s="79"/>
      <c r="E104" s="88">
        <v>1641476</v>
      </c>
      <c r="F104" s="79"/>
      <c r="G104" s="88">
        <v>576675</v>
      </c>
      <c r="H104" s="79"/>
      <c r="I104" s="88">
        <v>0</v>
      </c>
      <c r="J104" s="79"/>
      <c r="K104" s="88">
        <v>29949</v>
      </c>
      <c r="L104" s="79"/>
      <c r="M104" s="88">
        <v>0</v>
      </c>
      <c r="N104" s="79"/>
      <c r="O104" s="88">
        <v>111448</v>
      </c>
      <c r="P104" s="79"/>
      <c r="Q104" s="88">
        <v>9319</v>
      </c>
      <c r="R104" s="79"/>
      <c r="S104" s="88">
        <v>62677</v>
      </c>
      <c r="T104" s="79"/>
      <c r="U104" s="88">
        <v>0</v>
      </c>
      <c r="V104" s="79"/>
      <c r="W104" s="79"/>
      <c r="X104" s="88">
        <v>33293</v>
      </c>
      <c r="Y104" s="79"/>
      <c r="Z104" s="88">
        <v>0</v>
      </c>
      <c r="AA104" s="88"/>
      <c r="AB104" s="88">
        <v>16749482</v>
      </c>
      <c r="AC104" s="88"/>
      <c r="AD104" s="88">
        <v>667740</v>
      </c>
      <c r="AE104" s="79"/>
      <c r="AF104" s="88">
        <f>SUM(E104:AD104)</f>
        <v>19882059</v>
      </c>
      <c r="AG104" s="79"/>
      <c r="AH104" s="89">
        <f t="shared" si="0"/>
        <v>921.48957174638485</v>
      </c>
      <c r="AI104" s="79"/>
      <c r="AJ104" s="89">
        <f>IF(AH$219,AH104/AH$219*100,0)</f>
        <v>256.08706527816861</v>
      </c>
      <c r="AK104" s="111"/>
      <c r="AL104" s="64">
        <v>14</v>
      </c>
      <c r="AN104" s="111">
        <v>21576</v>
      </c>
    </row>
    <row r="105" spans="1:40" ht="8.85" customHeight="1" x14ac:dyDescent="0.3">
      <c r="A105" s="64">
        <v>15</v>
      </c>
      <c r="B105" s="116"/>
      <c r="C105" s="64" t="s">
        <v>145</v>
      </c>
      <c r="D105" s="79"/>
      <c r="E105" s="88">
        <v>920811</v>
      </c>
      <c r="F105" s="79"/>
      <c r="G105" s="88">
        <v>358463</v>
      </c>
      <c r="H105" s="79"/>
      <c r="I105" s="88">
        <v>0</v>
      </c>
      <c r="J105" s="79"/>
      <c r="K105" s="88">
        <v>48827</v>
      </c>
      <c r="L105" s="79"/>
      <c r="M105" s="88">
        <v>343810</v>
      </c>
      <c r="N105" s="79"/>
      <c r="O105" s="88">
        <v>58334</v>
      </c>
      <c r="P105" s="79"/>
      <c r="Q105" s="88">
        <v>78984</v>
      </c>
      <c r="R105" s="79"/>
      <c r="S105" s="88">
        <v>0</v>
      </c>
      <c r="T105" s="79"/>
      <c r="U105" s="88">
        <v>0</v>
      </c>
      <c r="V105" s="79"/>
      <c r="W105" s="79"/>
      <c r="X105" s="88">
        <v>3758</v>
      </c>
      <c r="Y105" s="79"/>
      <c r="Z105" s="88">
        <v>0</v>
      </c>
      <c r="AA105" s="88"/>
      <c r="AB105" s="88">
        <v>0</v>
      </c>
      <c r="AC105" s="88"/>
      <c r="AD105" s="88">
        <v>0</v>
      </c>
      <c r="AE105" s="79"/>
      <c r="AF105" s="88">
        <f>SUM(E105:AD105)</f>
        <v>1812987</v>
      </c>
      <c r="AG105" s="79"/>
      <c r="AH105" s="89">
        <f t="shared" si="0"/>
        <v>106.94826569136386</v>
      </c>
      <c r="AI105" s="79"/>
      <c r="AJ105" s="89">
        <f>IF(AH$219,AH105/AH$219*100,0)</f>
        <v>29.721516485081878</v>
      </c>
      <c r="AK105" s="111"/>
      <c r="AL105" s="64">
        <v>15</v>
      </c>
      <c r="AN105" s="111">
        <v>16952</v>
      </c>
    </row>
    <row r="106" spans="1:40" ht="8.85" customHeight="1" x14ac:dyDescent="0.3">
      <c r="A106" s="90"/>
      <c r="B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90"/>
      <c r="AM106" s="90"/>
      <c r="AN106" s="79"/>
    </row>
    <row r="107" spans="1:40" ht="8.85" customHeight="1" x14ac:dyDescent="0.3">
      <c r="A107" s="64">
        <v>16</v>
      </c>
      <c r="B107" s="116"/>
      <c r="C107" s="64" t="s">
        <v>146</v>
      </c>
      <c r="D107" s="79"/>
      <c r="E107" s="88">
        <v>5468392</v>
      </c>
      <c r="F107" s="79"/>
      <c r="G107" s="88">
        <v>1087374</v>
      </c>
      <c r="H107" s="79"/>
      <c r="I107" s="88">
        <v>2311506</v>
      </c>
      <c r="J107" s="79"/>
      <c r="K107" s="88">
        <v>0</v>
      </c>
      <c r="L107" s="79"/>
      <c r="M107" s="88">
        <v>1646416</v>
      </c>
      <c r="N107" s="79"/>
      <c r="O107" s="88">
        <v>280291</v>
      </c>
      <c r="P107" s="79"/>
      <c r="Q107" s="88">
        <v>457238</v>
      </c>
      <c r="R107" s="79"/>
      <c r="S107" s="88">
        <v>0</v>
      </c>
      <c r="T107" s="79"/>
      <c r="U107" s="88">
        <v>0</v>
      </c>
      <c r="V107" s="79"/>
      <c r="W107" s="79"/>
      <c r="X107" s="88">
        <v>180307</v>
      </c>
      <c r="Y107" s="79"/>
      <c r="Z107" s="88">
        <v>157495</v>
      </c>
      <c r="AA107" s="88"/>
      <c r="AB107" s="88">
        <v>0</v>
      </c>
      <c r="AC107" s="88"/>
      <c r="AD107" s="88">
        <v>0</v>
      </c>
      <c r="AE107" s="79"/>
      <c r="AF107" s="88">
        <f>SUM(E107:AD107)</f>
        <v>11589019</v>
      </c>
      <c r="AG107" s="79"/>
      <c r="AH107" s="89">
        <f t="shared" si="0"/>
        <v>209.09371222372576</v>
      </c>
      <c r="AI107" s="79"/>
      <c r="AJ107" s="89">
        <f>IF(AH$219,AH107/AH$219*100,0)</f>
        <v>58.108302875324355</v>
      </c>
      <c r="AK107" s="111"/>
      <c r="AL107" s="64">
        <v>16</v>
      </c>
      <c r="AN107" s="111">
        <v>55425</v>
      </c>
    </row>
    <row r="108" spans="1:40" ht="8.85" customHeight="1" x14ac:dyDescent="0.3">
      <c r="A108" s="64">
        <v>17</v>
      </c>
      <c r="B108" s="116"/>
      <c r="C108" s="64" t="s">
        <v>147</v>
      </c>
      <c r="D108" s="79"/>
      <c r="E108" s="88">
        <v>2233473</v>
      </c>
      <c r="F108" s="79"/>
      <c r="G108" s="88">
        <v>633668</v>
      </c>
      <c r="H108" s="79"/>
      <c r="I108" s="88">
        <v>905098</v>
      </c>
      <c r="J108" s="79"/>
      <c r="K108" s="88">
        <v>0</v>
      </c>
      <c r="L108" s="79"/>
      <c r="M108" s="88">
        <v>1155454</v>
      </c>
      <c r="N108" s="79"/>
      <c r="O108" s="88">
        <v>92961</v>
      </c>
      <c r="P108" s="79"/>
      <c r="Q108" s="88">
        <v>296994</v>
      </c>
      <c r="R108" s="79"/>
      <c r="S108" s="88">
        <v>0</v>
      </c>
      <c r="T108" s="79"/>
      <c r="U108" s="88">
        <v>0</v>
      </c>
      <c r="V108" s="79"/>
      <c r="W108" s="79"/>
      <c r="X108" s="88">
        <v>164406</v>
      </c>
      <c r="Y108" s="79"/>
      <c r="Z108" s="88">
        <v>1279634</v>
      </c>
      <c r="AA108" s="88"/>
      <c r="AB108" s="88">
        <v>0</v>
      </c>
      <c r="AC108" s="88"/>
      <c r="AD108" s="88">
        <v>0</v>
      </c>
      <c r="AE108" s="79"/>
      <c r="AF108" s="88">
        <f>SUM(E108:AD108)</f>
        <v>6761688</v>
      </c>
      <c r="AG108" s="79"/>
      <c r="AH108" s="89">
        <f>AF108/AN108</f>
        <v>223.21695497160965</v>
      </c>
      <c r="AI108" s="79"/>
      <c r="AJ108" s="89">
        <f>IF(AH$219,AH108/AH$219*100,0)</f>
        <v>62.033230403980298</v>
      </c>
      <c r="AK108" s="111"/>
      <c r="AL108" s="64">
        <v>17</v>
      </c>
      <c r="AN108" s="111">
        <v>30292</v>
      </c>
    </row>
    <row r="109" spans="1:40" ht="8.85" customHeight="1" x14ac:dyDescent="0.3">
      <c r="A109" s="64">
        <v>18</v>
      </c>
      <c r="B109" s="116"/>
      <c r="C109" s="64" t="s">
        <v>148</v>
      </c>
      <c r="D109" s="79"/>
      <c r="E109" s="88">
        <v>1890750</v>
      </c>
      <c r="F109" s="79"/>
      <c r="G109" s="88">
        <v>723890</v>
      </c>
      <c r="H109" s="79"/>
      <c r="I109" s="88">
        <v>0</v>
      </c>
      <c r="J109" s="79"/>
      <c r="K109" s="88">
        <v>0</v>
      </c>
      <c r="L109" s="79"/>
      <c r="M109" s="88">
        <v>677298</v>
      </c>
      <c r="N109" s="79"/>
      <c r="O109" s="88">
        <v>15536</v>
      </c>
      <c r="P109" s="79"/>
      <c r="Q109" s="88">
        <v>147653</v>
      </c>
      <c r="R109" s="79"/>
      <c r="S109" s="88">
        <v>0</v>
      </c>
      <c r="T109" s="79"/>
      <c r="U109" s="88">
        <v>0</v>
      </c>
      <c r="V109" s="79"/>
      <c r="W109" s="79"/>
      <c r="X109" s="88">
        <v>331329</v>
      </c>
      <c r="Y109" s="79"/>
      <c r="Z109" s="88">
        <v>557173</v>
      </c>
      <c r="AA109" s="88"/>
      <c r="AB109" s="88">
        <v>0</v>
      </c>
      <c r="AC109" s="88"/>
      <c r="AD109" s="88">
        <v>103078</v>
      </c>
      <c r="AE109" s="79"/>
      <c r="AF109" s="88">
        <f>SUM(E109:AD109)</f>
        <v>4446707</v>
      </c>
      <c r="AG109" s="79"/>
      <c r="AH109" s="89">
        <f>AF109/AN109</f>
        <v>152.59280738478432</v>
      </c>
      <c r="AI109" s="79"/>
      <c r="AJ109" s="89">
        <f>IF(AH$219,AH109/AH$219*100,0)</f>
        <v>42.406387900482038</v>
      </c>
      <c r="AK109" s="111"/>
      <c r="AL109" s="64">
        <v>18</v>
      </c>
      <c r="AN109" s="111">
        <v>29141</v>
      </c>
    </row>
    <row r="110" spans="1:40" ht="8.85" customHeight="1" x14ac:dyDescent="0.3">
      <c r="A110" s="64">
        <v>19</v>
      </c>
      <c r="B110" s="116"/>
      <c r="C110" s="64" t="s">
        <v>149</v>
      </c>
      <c r="D110" s="79"/>
      <c r="E110" s="88">
        <v>851629</v>
      </c>
      <c r="F110" s="79"/>
      <c r="G110" s="88">
        <v>155933</v>
      </c>
      <c r="H110" s="79"/>
      <c r="I110" s="88">
        <v>0</v>
      </c>
      <c r="J110" s="79"/>
      <c r="K110" s="88">
        <v>14560</v>
      </c>
      <c r="L110" s="79"/>
      <c r="M110" s="88">
        <v>45</v>
      </c>
      <c r="N110" s="79"/>
      <c r="O110" s="88">
        <v>0</v>
      </c>
      <c r="P110" s="79"/>
      <c r="Q110" s="88">
        <v>68127</v>
      </c>
      <c r="R110" s="79"/>
      <c r="S110" s="88">
        <v>0</v>
      </c>
      <c r="T110" s="79"/>
      <c r="U110" s="88">
        <v>0</v>
      </c>
      <c r="V110" s="79"/>
      <c r="W110" s="79"/>
      <c r="X110" s="88">
        <v>2510</v>
      </c>
      <c r="Y110" s="79"/>
      <c r="Z110" s="88">
        <v>0</v>
      </c>
      <c r="AA110" s="88"/>
      <c r="AB110" s="88">
        <v>0</v>
      </c>
      <c r="AC110" s="88"/>
      <c r="AD110" s="88">
        <v>37710</v>
      </c>
      <c r="AE110" s="79"/>
      <c r="AF110" s="88">
        <f>SUM(E110:AD110)</f>
        <v>1130514</v>
      </c>
      <c r="AG110" s="79"/>
      <c r="AH110" s="89">
        <f>AF110/AN110</f>
        <v>161.11073108165883</v>
      </c>
      <c r="AI110" s="79"/>
      <c r="AJ110" s="89">
        <f>IF(AH$219,AH110/AH$219*100,0)</f>
        <v>44.773566161286396</v>
      </c>
      <c r="AK110" s="111"/>
      <c r="AL110" s="64">
        <v>19</v>
      </c>
      <c r="AN110" s="111">
        <v>7017</v>
      </c>
    </row>
    <row r="111" spans="1:40" ht="8.85" customHeight="1" x14ac:dyDescent="0.3">
      <c r="A111" s="64">
        <v>20</v>
      </c>
      <c r="B111" s="116"/>
      <c r="C111" s="64" t="s">
        <v>150</v>
      </c>
      <c r="D111" s="79"/>
      <c r="E111" s="88">
        <v>665109</v>
      </c>
      <c r="F111" s="79"/>
      <c r="G111" s="88">
        <v>218978</v>
      </c>
      <c r="H111" s="79"/>
      <c r="I111" s="88">
        <v>0</v>
      </c>
      <c r="J111" s="79"/>
      <c r="K111" s="88">
        <v>0</v>
      </c>
      <c r="L111" s="79"/>
      <c r="M111" s="88">
        <v>326969</v>
      </c>
      <c r="N111" s="79"/>
      <c r="O111" s="88">
        <v>0</v>
      </c>
      <c r="P111" s="79"/>
      <c r="Q111" s="88">
        <v>55844</v>
      </c>
      <c r="R111" s="79"/>
      <c r="S111" s="88">
        <v>0</v>
      </c>
      <c r="T111" s="79"/>
      <c r="U111" s="88">
        <v>0</v>
      </c>
      <c r="V111" s="79"/>
      <c r="W111" s="79"/>
      <c r="X111" s="88">
        <v>0</v>
      </c>
      <c r="Y111" s="79"/>
      <c r="Z111" s="88">
        <v>0</v>
      </c>
      <c r="AA111" s="88"/>
      <c r="AB111" s="88">
        <v>0</v>
      </c>
      <c r="AC111" s="88"/>
      <c r="AD111" s="88">
        <v>29351</v>
      </c>
      <c r="AE111" s="79"/>
      <c r="AF111" s="88">
        <f>SUM(E111:AD111)</f>
        <v>1296251</v>
      </c>
      <c r="AG111" s="79"/>
      <c r="AH111" s="89">
        <f>AF111/AN111</f>
        <v>107.83221029864404</v>
      </c>
      <c r="AI111" s="79"/>
      <c r="AJ111" s="89">
        <f>IF(AH$219,AH111/AH$219*100,0)</f>
        <v>29.967169596400154</v>
      </c>
      <c r="AK111" s="111"/>
      <c r="AL111" s="64">
        <v>20</v>
      </c>
      <c r="AN111" s="111">
        <v>12021</v>
      </c>
    </row>
    <row r="112" spans="1:40" ht="8.85" customHeight="1" x14ac:dyDescent="0.3">
      <c r="A112" s="90"/>
      <c r="B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111"/>
      <c r="AG112" s="79"/>
      <c r="AH112" s="79"/>
      <c r="AI112" s="79"/>
      <c r="AJ112" s="79"/>
      <c r="AK112" s="79"/>
      <c r="AL112" s="90"/>
      <c r="AM112" s="90"/>
      <c r="AN112" s="79"/>
    </row>
    <row r="113" spans="1:40" ht="8.85" customHeight="1" x14ac:dyDescent="0.3">
      <c r="A113" s="64">
        <v>21</v>
      </c>
      <c r="B113" s="116"/>
      <c r="C113" s="64" t="s">
        <v>151</v>
      </c>
      <c r="D113" s="79"/>
      <c r="E113" s="88">
        <v>52482114</v>
      </c>
      <c r="F113" s="79"/>
      <c r="G113" s="88">
        <v>8329669</v>
      </c>
      <c r="H113" s="79"/>
      <c r="I113" s="88">
        <v>22538092</v>
      </c>
      <c r="J113" s="79"/>
      <c r="K113" s="88">
        <v>0</v>
      </c>
      <c r="L113" s="79"/>
      <c r="M113" s="88">
        <v>15240626</v>
      </c>
      <c r="N113" s="79"/>
      <c r="O113" s="88">
        <v>2669092</v>
      </c>
      <c r="P113" s="79"/>
      <c r="Q113" s="88">
        <v>5274569</v>
      </c>
      <c r="R113" s="79"/>
      <c r="S113" s="88">
        <v>0</v>
      </c>
      <c r="T113" s="79"/>
      <c r="U113" s="88">
        <v>0</v>
      </c>
      <c r="V113" s="79"/>
      <c r="W113" s="79"/>
      <c r="X113" s="88">
        <v>5746917</v>
      </c>
      <c r="Y113" s="79"/>
      <c r="Z113" s="88">
        <v>0</v>
      </c>
      <c r="AA113" s="88"/>
      <c r="AB113" s="88">
        <v>0</v>
      </c>
      <c r="AC113" s="88"/>
      <c r="AD113" s="88">
        <v>591856</v>
      </c>
      <c r="AE113" s="79"/>
      <c r="AF113" s="88">
        <f>SUM(E113:AD113)</f>
        <v>112872935</v>
      </c>
      <c r="AG113" s="79"/>
      <c r="AH113" s="89">
        <f t="shared" ref="AH113:AH128" si="1">AF113/AN113</f>
        <v>325.8861088414555</v>
      </c>
      <c r="AI113" s="79"/>
      <c r="AJ113" s="89">
        <f>IF(AH$219,AH113/AH$219*100,0)</f>
        <v>90.565557969329873</v>
      </c>
      <c r="AK113" s="111"/>
      <c r="AL113" s="64">
        <v>21</v>
      </c>
      <c r="AN113" s="111">
        <v>346357</v>
      </c>
    </row>
    <row r="114" spans="1:40" ht="8.85" customHeight="1" x14ac:dyDescent="0.3">
      <c r="A114" s="64">
        <v>22</v>
      </c>
      <c r="B114" s="116"/>
      <c r="C114" s="64" t="s">
        <v>152</v>
      </c>
      <c r="D114" s="79"/>
      <c r="E114" s="88">
        <v>957003</v>
      </c>
      <c r="F114" s="79"/>
      <c r="G114" s="88">
        <v>390840</v>
      </c>
      <c r="H114" s="79"/>
      <c r="I114" s="88">
        <v>22010</v>
      </c>
      <c r="J114" s="79"/>
      <c r="K114" s="88">
        <v>0</v>
      </c>
      <c r="L114" s="79"/>
      <c r="M114" s="88">
        <v>321283</v>
      </c>
      <c r="N114" s="79"/>
      <c r="O114" s="88">
        <v>0</v>
      </c>
      <c r="P114" s="79"/>
      <c r="Q114" s="88">
        <v>288834</v>
      </c>
      <c r="R114" s="79"/>
      <c r="S114" s="88">
        <v>0</v>
      </c>
      <c r="T114" s="79"/>
      <c r="U114" s="88">
        <v>0</v>
      </c>
      <c r="V114" s="79"/>
      <c r="W114" s="79"/>
      <c r="X114" s="88">
        <v>25298</v>
      </c>
      <c r="Y114" s="79"/>
      <c r="Z114" s="88">
        <v>0</v>
      </c>
      <c r="AA114" s="88"/>
      <c r="AB114" s="88">
        <v>0</v>
      </c>
      <c r="AC114" s="88"/>
      <c r="AD114" s="88">
        <v>0</v>
      </c>
      <c r="AE114" s="79"/>
      <c r="AF114" s="88">
        <f>SUM(E114:AD114)</f>
        <v>2005268</v>
      </c>
      <c r="AG114" s="79"/>
      <c r="AH114" s="89">
        <f t="shared" si="1"/>
        <v>139.25472222222223</v>
      </c>
      <c r="AI114" s="79"/>
      <c r="AJ114" s="89">
        <f>IF(AH$219,AH114/AH$219*100,0)</f>
        <v>38.699660021578936</v>
      </c>
      <c r="AK114" s="111"/>
      <c r="AL114" s="64">
        <v>22</v>
      </c>
      <c r="AN114" s="111">
        <v>14400</v>
      </c>
    </row>
    <row r="115" spans="1:40" ht="8.85" customHeight="1" x14ac:dyDescent="0.3">
      <c r="A115" s="64">
        <v>23</v>
      </c>
      <c r="B115" s="116"/>
      <c r="C115" s="64" t="s">
        <v>153</v>
      </c>
      <c r="D115" s="79"/>
      <c r="E115" s="88">
        <v>176912</v>
      </c>
      <c r="F115" s="79"/>
      <c r="G115" s="88">
        <v>118571</v>
      </c>
      <c r="H115" s="79"/>
      <c r="I115" s="88">
        <v>0</v>
      </c>
      <c r="J115" s="79"/>
      <c r="K115" s="88">
        <v>4300</v>
      </c>
      <c r="L115" s="79"/>
      <c r="M115" s="88">
        <v>0</v>
      </c>
      <c r="N115" s="79"/>
      <c r="O115" s="88">
        <v>0</v>
      </c>
      <c r="P115" s="79"/>
      <c r="Q115" s="88">
        <v>35287</v>
      </c>
      <c r="R115" s="79"/>
      <c r="S115" s="88">
        <v>0</v>
      </c>
      <c r="T115" s="79"/>
      <c r="U115" s="88">
        <v>0</v>
      </c>
      <c r="V115" s="79"/>
      <c r="W115" s="79"/>
      <c r="X115" s="88">
        <v>20301</v>
      </c>
      <c r="Y115" s="79"/>
      <c r="Z115" s="88">
        <v>81833</v>
      </c>
      <c r="AA115" s="88"/>
      <c r="AB115" s="88">
        <v>0</v>
      </c>
      <c r="AC115" s="88"/>
      <c r="AD115" s="88">
        <v>13047</v>
      </c>
      <c r="AE115" s="79"/>
      <c r="AF115" s="88">
        <f>SUM(E115:AD115)</f>
        <v>450251</v>
      </c>
      <c r="AG115" s="79"/>
      <c r="AH115" s="89">
        <f t="shared" si="1"/>
        <v>88.388496270121706</v>
      </c>
      <c r="AI115" s="79"/>
      <c r="AJ115" s="89">
        <f>IF(AH$219,AH115/AH$219*100,0)</f>
        <v>24.563653575881741</v>
      </c>
      <c r="AK115" s="111"/>
      <c r="AL115" s="64">
        <v>23</v>
      </c>
      <c r="AN115" s="111">
        <v>5094</v>
      </c>
    </row>
    <row r="116" spans="1:40" ht="8.85" customHeight="1" x14ac:dyDescent="0.3">
      <c r="A116" s="64">
        <v>24</v>
      </c>
      <c r="B116" s="116"/>
      <c r="C116" s="64" t="s">
        <v>154</v>
      </c>
      <c r="D116" s="79"/>
      <c r="E116" s="88">
        <v>6535334</v>
      </c>
      <c r="F116" s="79"/>
      <c r="G116" s="88">
        <v>853940</v>
      </c>
      <c r="H116" s="79"/>
      <c r="I116" s="88">
        <v>0</v>
      </c>
      <c r="J116" s="79"/>
      <c r="K116" s="88">
        <v>0</v>
      </c>
      <c r="L116" s="79"/>
      <c r="M116" s="88">
        <v>813619</v>
      </c>
      <c r="N116" s="79"/>
      <c r="O116" s="88">
        <v>0</v>
      </c>
      <c r="P116" s="79"/>
      <c r="Q116" s="88">
        <v>849730</v>
      </c>
      <c r="R116" s="79"/>
      <c r="S116" s="88">
        <v>0</v>
      </c>
      <c r="T116" s="79"/>
      <c r="U116" s="88">
        <v>0</v>
      </c>
      <c r="V116" s="79"/>
      <c r="W116" s="79"/>
      <c r="X116" s="88">
        <v>18755</v>
      </c>
      <c r="Y116" s="79"/>
      <c r="Z116" s="88">
        <v>0</v>
      </c>
      <c r="AA116" s="88"/>
      <c r="AB116" s="88">
        <v>0</v>
      </c>
      <c r="AC116" s="88"/>
      <c r="AD116" s="88">
        <v>0</v>
      </c>
      <c r="AE116" s="79"/>
      <c r="AF116" s="88">
        <f>SUM(E116:AD116)</f>
        <v>9071378</v>
      </c>
      <c r="AG116" s="79"/>
      <c r="AH116" s="89">
        <f t="shared" si="1"/>
        <v>176.89204789204788</v>
      </c>
      <c r="AI116" s="79"/>
      <c r="AJ116" s="89">
        <f>IF(AH$219,AH116/AH$219*100,0)</f>
        <v>49.159281672465127</v>
      </c>
      <c r="AK116" s="111"/>
      <c r="AL116" s="64">
        <v>24</v>
      </c>
      <c r="AN116" s="111">
        <v>51282</v>
      </c>
    </row>
    <row r="117" spans="1:40" ht="8.85" customHeight="1" x14ac:dyDescent="0.3">
      <c r="A117" s="64">
        <v>25</v>
      </c>
      <c r="B117" s="116"/>
      <c r="C117" s="64" t="s">
        <v>155</v>
      </c>
      <c r="D117" s="79"/>
      <c r="E117" s="88">
        <v>558321</v>
      </c>
      <c r="F117" s="79"/>
      <c r="G117" s="88">
        <v>175912</v>
      </c>
      <c r="H117" s="79"/>
      <c r="I117" s="88">
        <v>122524</v>
      </c>
      <c r="J117" s="79"/>
      <c r="K117" s="88">
        <v>0</v>
      </c>
      <c r="L117" s="79"/>
      <c r="M117" s="88">
        <v>239154</v>
      </c>
      <c r="N117" s="79"/>
      <c r="O117" s="88">
        <v>17133</v>
      </c>
      <c r="P117" s="79"/>
      <c r="Q117" s="88">
        <v>88806</v>
      </c>
      <c r="R117" s="79"/>
      <c r="S117" s="88">
        <v>0</v>
      </c>
      <c r="T117" s="79"/>
      <c r="U117" s="88">
        <v>0</v>
      </c>
      <c r="V117" s="79"/>
      <c r="W117" s="79"/>
      <c r="X117" s="88">
        <v>0</v>
      </c>
      <c r="Y117" s="79"/>
      <c r="Z117" s="88">
        <v>0</v>
      </c>
      <c r="AA117" s="88"/>
      <c r="AB117" s="88">
        <v>0</v>
      </c>
      <c r="AC117" s="88"/>
      <c r="AD117" s="88">
        <v>0</v>
      </c>
      <c r="AE117" s="79"/>
      <c r="AF117" s="88">
        <f>SUM(E117:AD117)</f>
        <v>1201850</v>
      </c>
      <c r="AG117" s="79"/>
      <c r="AH117" s="89">
        <f t="shared" si="1"/>
        <v>122.38798370672097</v>
      </c>
      <c r="AI117" s="79"/>
      <c r="AJ117" s="89">
        <f>IF(AH$219,AH117/AH$219*100,0)</f>
        <v>34.012299795610197</v>
      </c>
      <c r="AK117" s="111"/>
      <c r="AL117" s="64">
        <v>25</v>
      </c>
      <c r="AN117" s="111">
        <v>9820</v>
      </c>
    </row>
    <row r="118" spans="1:40" ht="8.85" customHeight="1" x14ac:dyDescent="0.3">
      <c r="A118" s="90"/>
      <c r="B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111"/>
      <c r="AG118" s="79"/>
      <c r="AH118" s="79"/>
      <c r="AI118" s="79"/>
      <c r="AJ118" s="79"/>
      <c r="AK118" s="79"/>
      <c r="AL118" s="90"/>
      <c r="AM118" s="90"/>
      <c r="AN118" s="79"/>
    </row>
    <row r="119" spans="1:40" ht="8.85" customHeight="1" x14ac:dyDescent="0.3">
      <c r="A119" s="64">
        <v>26</v>
      </c>
      <c r="B119" s="116"/>
      <c r="C119" s="64" t="s">
        <v>156</v>
      </c>
      <c r="D119" s="79"/>
      <c r="E119" s="88">
        <v>704786</v>
      </c>
      <c r="F119" s="79"/>
      <c r="G119" s="88">
        <v>309954</v>
      </c>
      <c r="H119" s="79"/>
      <c r="I119" s="88">
        <v>0</v>
      </c>
      <c r="J119" s="79"/>
      <c r="K119" s="88">
        <v>55184</v>
      </c>
      <c r="L119" s="79"/>
      <c r="M119" s="88">
        <v>0</v>
      </c>
      <c r="N119" s="79"/>
      <c r="O119" s="88">
        <v>0</v>
      </c>
      <c r="P119" s="79"/>
      <c r="Q119" s="88">
        <v>23757</v>
      </c>
      <c r="R119" s="79"/>
      <c r="S119" s="88">
        <v>0</v>
      </c>
      <c r="T119" s="79"/>
      <c r="U119" s="88">
        <v>0</v>
      </c>
      <c r="V119" s="79"/>
      <c r="W119" s="79"/>
      <c r="X119" s="88">
        <v>33595</v>
      </c>
      <c r="Y119" s="79"/>
      <c r="Z119" s="88">
        <v>0</v>
      </c>
      <c r="AA119" s="88"/>
      <c r="AB119" s="88">
        <v>8598301</v>
      </c>
      <c r="AC119" s="88"/>
      <c r="AD119" s="88">
        <v>24867</v>
      </c>
      <c r="AE119" s="79"/>
      <c r="AF119" s="88">
        <f>SUM(E119:AD119)</f>
        <v>9750444</v>
      </c>
      <c r="AG119" s="79"/>
      <c r="AH119" s="89">
        <f t="shared" si="1"/>
        <v>671.70322402865804</v>
      </c>
      <c r="AI119" s="79"/>
      <c r="AJ119" s="89">
        <f>IF(AH$219,AH119/AH$219*100,0)</f>
        <v>186.67005319809047</v>
      </c>
      <c r="AK119" s="111"/>
      <c r="AL119" s="64">
        <v>26</v>
      </c>
      <c r="AN119" s="111">
        <v>14516</v>
      </c>
    </row>
    <row r="120" spans="1:40" ht="8.85" customHeight="1" x14ac:dyDescent="0.3">
      <c r="A120" s="64">
        <v>27</v>
      </c>
      <c r="B120" s="116"/>
      <c r="C120" s="64" t="s">
        <v>157</v>
      </c>
      <c r="D120" s="79"/>
      <c r="E120" s="88">
        <v>1888552</v>
      </c>
      <c r="F120" s="79"/>
      <c r="G120" s="88">
        <v>525290</v>
      </c>
      <c r="H120" s="79"/>
      <c r="I120" s="88">
        <v>1058339</v>
      </c>
      <c r="J120" s="79"/>
      <c r="K120" s="88">
        <v>0</v>
      </c>
      <c r="L120" s="79"/>
      <c r="M120" s="88">
        <v>560780</v>
      </c>
      <c r="N120" s="79"/>
      <c r="O120" s="88">
        <v>199495</v>
      </c>
      <c r="P120" s="79"/>
      <c r="Q120" s="88">
        <v>207421</v>
      </c>
      <c r="R120" s="79"/>
      <c r="S120" s="88">
        <v>0</v>
      </c>
      <c r="T120" s="79"/>
      <c r="U120" s="88">
        <v>82397</v>
      </c>
      <c r="V120" s="79"/>
      <c r="W120" s="79"/>
      <c r="X120" s="88">
        <v>105601</v>
      </c>
      <c r="Y120" s="79"/>
      <c r="Z120" s="88">
        <v>902126</v>
      </c>
      <c r="AA120" s="88"/>
      <c r="AB120" s="88">
        <v>0</v>
      </c>
      <c r="AC120" s="88"/>
      <c r="AD120" s="88">
        <v>250902</v>
      </c>
      <c r="AE120" s="79"/>
      <c r="AF120" s="88">
        <f>SUM(E120:AD120)</f>
        <v>5780903</v>
      </c>
      <c r="AG120" s="79"/>
      <c r="AH120" s="89">
        <f t="shared" si="1"/>
        <v>202.82446845835381</v>
      </c>
      <c r="AI120" s="79"/>
      <c r="AJ120" s="89">
        <f>IF(AH$219,AH120/AH$219*100,0)</f>
        <v>56.366045245273369</v>
      </c>
      <c r="AK120" s="111"/>
      <c r="AL120" s="64">
        <v>27</v>
      </c>
      <c r="AN120" s="111">
        <v>28502</v>
      </c>
    </row>
    <row r="121" spans="1:40" ht="8.85" customHeight="1" x14ac:dyDescent="0.3">
      <c r="A121" s="64">
        <v>28</v>
      </c>
      <c r="B121" s="116"/>
      <c r="C121" s="64" t="s">
        <v>158</v>
      </c>
      <c r="D121" s="79"/>
      <c r="E121" s="88">
        <v>1795784</v>
      </c>
      <c r="F121" s="79"/>
      <c r="G121" s="88">
        <v>233913</v>
      </c>
      <c r="H121" s="79"/>
      <c r="I121" s="88">
        <v>0</v>
      </c>
      <c r="J121" s="79"/>
      <c r="K121" s="88">
        <v>0</v>
      </c>
      <c r="L121" s="79"/>
      <c r="M121" s="88">
        <v>392998</v>
      </c>
      <c r="N121" s="79"/>
      <c r="O121" s="88">
        <v>0</v>
      </c>
      <c r="P121" s="79"/>
      <c r="Q121" s="88">
        <v>31182</v>
      </c>
      <c r="R121" s="79"/>
      <c r="S121" s="88">
        <v>0</v>
      </c>
      <c r="T121" s="79"/>
      <c r="U121" s="88">
        <v>0</v>
      </c>
      <c r="V121" s="79"/>
      <c r="W121" s="79"/>
      <c r="X121" s="88">
        <v>0</v>
      </c>
      <c r="Y121" s="79"/>
      <c r="Z121" s="88">
        <v>0</v>
      </c>
      <c r="AA121" s="88"/>
      <c r="AB121" s="88">
        <v>0</v>
      </c>
      <c r="AC121" s="88"/>
      <c r="AD121" s="88">
        <v>0</v>
      </c>
      <c r="AE121" s="79"/>
      <c r="AF121" s="88">
        <f>SUM(E121:AD121)</f>
        <v>2453877</v>
      </c>
      <c r="AG121" s="79"/>
      <c r="AH121" s="89">
        <f t="shared" si="1"/>
        <v>227.63237476808905</v>
      </c>
      <c r="AI121" s="79"/>
      <c r="AJ121" s="89">
        <f>IF(AH$219,AH121/AH$219*100,0)</f>
        <v>63.260300066319076</v>
      </c>
      <c r="AK121" s="111"/>
      <c r="AL121" s="64">
        <v>28</v>
      </c>
      <c r="AN121" s="111">
        <v>10780</v>
      </c>
    </row>
    <row r="122" spans="1:40" ht="8.85" customHeight="1" x14ac:dyDescent="0.3">
      <c r="A122" s="64">
        <v>29</v>
      </c>
      <c r="B122" s="116"/>
      <c r="C122" s="64" t="s">
        <v>101</v>
      </c>
      <c r="D122" s="79"/>
      <c r="E122" s="88">
        <v>190285956</v>
      </c>
      <c r="F122" s="79"/>
      <c r="G122" s="88">
        <v>45838072</v>
      </c>
      <c r="H122" s="79"/>
      <c r="I122" s="88">
        <v>167546806</v>
      </c>
      <c r="J122" s="79"/>
      <c r="K122" s="88">
        <v>2884004</v>
      </c>
      <c r="L122" s="79"/>
      <c r="M122" s="88">
        <v>27427152</v>
      </c>
      <c r="N122" s="79"/>
      <c r="O122" s="88">
        <v>23699652</v>
      </c>
      <c r="P122" s="79"/>
      <c r="Q122" s="88">
        <v>27157993</v>
      </c>
      <c r="R122" s="79"/>
      <c r="S122" s="88">
        <v>5787235</v>
      </c>
      <c r="T122" s="79"/>
      <c r="U122" s="88">
        <v>0</v>
      </c>
      <c r="V122" s="79"/>
      <c r="W122" s="79"/>
      <c r="X122" s="88">
        <v>22918266</v>
      </c>
      <c r="Y122" s="79"/>
      <c r="Z122" s="88">
        <v>0</v>
      </c>
      <c r="AA122" s="88"/>
      <c r="AB122" s="88">
        <v>0</v>
      </c>
      <c r="AC122" s="88"/>
      <c r="AD122" s="88">
        <v>4192614</v>
      </c>
      <c r="AE122" s="79"/>
      <c r="AF122" s="88">
        <f>SUM(E122:AD122)</f>
        <v>517737750</v>
      </c>
      <c r="AG122" s="79"/>
      <c r="AH122" s="89">
        <f t="shared" si="1"/>
        <v>451.7868144065593</v>
      </c>
      <c r="AI122" s="79"/>
      <c r="AJ122" s="89">
        <f>IF(AH$219,AH122/AH$219*100,0)</f>
        <v>125.55406266126559</v>
      </c>
      <c r="AK122" s="111"/>
      <c r="AL122" s="64">
        <v>29</v>
      </c>
      <c r="AN122" s="111">
        <v>1145978</v>
      </c>
    </row>
    <row r="123" spans="1:40" ht="8.85" customHeight="1" x14ac:dyDescent="0.3">
      <c r="A123" s="64">
        <v>30</v>
      </c>
      <c r="B123" s="116"/>
      <c r="C123" s="64" t="s">
        <v>159</v>
      </c>
      <c r="D123" s="79"/>
      <c r="E123" s="88">
        <v>9571159</v>
      </c>
      <c r="F123" s="79"/>
      <c r="G123" s="88">
        <v>1742954</v>
      </c>
      <c r="H123" s="79"/>
      <c r="I123" s="88">
        <v>1760438</v>
      </c>
      <c r="J123" s="79"/>
      <c r="K123" s="88">
        <v>0</v>
      </c>
      <c r="L123" s="79"/>
      <c r="M123" s="88">
        <v>2018892</v>
      </c>
      <c r="N123" s="79"/>
      <c r="O123" s="88">
        <v>205169</v>
      </c>
      <c r="P123" s="79"/>
      <c r="Q123" s="88">
        <v>1746669</v>
      </c>
      <c r="R123" s="79"/>
      <c r="S123" s="88">
        <v>0</v>
      </c>
      <c r="T123" s="79"/>
      <c r="U123" s="88">
        <v>0</v>
      </c>
      <c r="V123" s="79"/>
      <c r="W123" s="79"/>
      <c r="X123" s="88">
        <v>104733</v>
      </c>
      <c r="Y123" s="79"/>
      <c r="Z123" s="88">
        <v>0</v>
      </c>
      <c r="AA123" s="88"/>
      <c r="AB123" s="88">
        <v>0</v>
      </c>
      <c r="AC123" s="88"/>
      <c r="AD123" s="88">
        <v>0</v>
      </c>
      <c r="AE123" s="79"/>
      <c r="AF123" s="88">
        <f>SUM(E123:AD123)</f>
        <v>17150014</v>
      </c>
      <c r="AG123" s="79"/>
      <c r="AH123" s="89">
        <f t="shared" si="1"/>
        <v>244.47632216678545</v>
      </c>
      <c r="AI123" s="79"/>
      <c r="AJ123" s="89">
        <f>IF(AH$219,AH123/AH$219*100,0)</f>
        <v>67.941326514461224</v>
      </c>
      <c r="AK123" s="111"/>
      <c r="AL123" s="64">
        <v>30</v>
      </c>
      <c r="AN123" s="111">
        <v>70150</v>
      </c>
    </row>
    <row r="124" spans="1:40" ht="8.85" customHeight="1" x14ac:dyDescent="0.3">
      <c r="A124" s="90"/>
      <c r="B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90"/>
      <c r="AM124" s="90"/>
      <c r="AN124" s="79"/>
    </row>
    <row r="125" spans="1:40" ht="8.85" customHeight="1" x14ac:dyDescent="0.3">
      <c r="A125" s="64">
        <v>31</v>
      </c>
      <c r="B125" s="116"/>
      <c r="C125" s="64" t="s">
        <v>160</v>
      </c>
      <c r="D125" s="79"/>
      <c r="E125" s="88">
        <v>961822</v>
      </c>
      <c r="F125" s="79"/>
      <c r="G125" s="88">
        <v>412520</v>
      </c>
      <c r="H125" s="79"/>
      <c r="I125" s="88">
        <v>0</v>
      </c>
      <c r="J125" s="79"/>
      <c r="K125" s="88">
        <v>30838</v>
      </c>
      <c r="L125" s="79"/>
      <c r="M125" s="88">
        <v>406395</v>
      </c>
      <c r="N125" s="79"/>
      <c r="O125" s="88">
        <v>0</v>
      </c>
      <c r="P125" s="79"/>
      <c r="Q125" s="88">
        <v>3920</v>
      </c>
      <c r="R125" s="79"/>
      <c r="S125" s="88">
        <v>0</v>
      </c>
      <c r="T125" s="79"/>
      <c r="U125" s="88">
        <v>0</v>
      </c>
      <c r="V125" s="79"/>
      <c r="W125" s="79"/>
      <c r="X125" s="88">
        <v>60141</v>
      </c>
      <c r="Y125" s="79"/>
      <c r="Z125" s="88">
        <v>207673</v>
      </c>
      <c r="AA125" s="88"/>
      <c r="AB125" s="88">
        <v>0</v>
      </c>
      <c r="AC125" s="88"/>
      <c r="AD125" s="88">
        <v>16589</v>
      </c>
      <c r="AE125" s="79"/>
      <c r="AF125" s="88">
        <f>SUM(E125:AD125)</f>
        <v>2099898</v>
      </c>
      <c r="AG125" s="79"/>
      <c r="AH125" s="89">
        <f t="shared" si="1"/>
        <v>134.23882886914274</v>
      </c>
      <c r="AI125" s="79"/>
      <c r="AJ125" s="89">
        <f>IF(AH$219,AH125/AH$219*100,0)</f>
        <v>37.305715425869579</v>
      </c>
      <c r="AK125" s="111"/>
      <c r="AL125" s="64">
        <v>31</v>
      </c>
      <c r="AN125" s="111">
        <v>15643</v>
      </c>
    </row>
    <row r="126" spans="1:40" ht="8.85" customHeight="1" x14ac:dyDescent="0.3">
      <c r="A126" s="64">
        <v>32</v>
      </c>
      <c r="B126" s="116"/>
      <c r="C126" s="64" t="s">
        <v>161</v>
      </c>
      <c r="D126" s="79"/>
      <c r="E126" s="88">
        <v>1826331</v>
      </c>
      <c r="F126" s="79"/>
      <c r="G126" s="88">
        <v>565364</v>
      </c>
      <c r="H126" s="79"/>
      <c r="I126" s="88">
        <v>0</v>
      </c>
      <c r="J126" s="79"/>
      <c r="K126" s="88">
        <v>0</v>
      </c>
      <c r="L126" s="79"/>
      <c r="M126" s="88">
        <v>895510</v>
      </c>
      <c r="N126" s="79"/>
      <c r="O126" s="88">
        <v>96888</v>
      </c>
      <c r="P126" s="79"/>
      <c r="Q126" s="88">
        <v>345832</v>
      </c>
      <c r="R126" s="79"/>
      <c r="S126" s="88">
        <v>0</v>
      </c>
      <c r="T126" s="79"/>
      <c r="U126" s="88">
        <v>0</v>
      </c>
      <c r="V126" s="79"/>
      <c r="W126" s="79"/>
      <c r="X126" s="88">
        <v>0</v>
      </c>
      <c r="Y126" s="79"/>
      <c r="Z126" s="88">
        <v>0</v>
      </c>
      <c r="AA126" s="88"/>
      <c r="AB126" s="88">
        <v>0</v>
      </c>
      <c r="AC126" s="88"/>
      <c r="AD126" s="88">
        <v>0</v>
      </c>
      <c r="AE126" s="79"/>
      <c r="AF126" s="88">
        <f>SUM(E126:AD126)</f>
        <v>3729925</v>
      </c>
      <c r="AG126" s="79"/>
      <c r="AH126" s="89">
        <f t="shared" si="1"/>
        <v>139.73943503671512</v>
      </c>
      <c r="AI126" s="79"/>
      <c r="AJ126" s="89">
        <f>IF(AH$219,AH126/AH$219*100,0)</f>
        <v>38.834364402368571</v>
      </c>
      <c r="AK126" s="111"/>
      <c r="AL126" s="64">
        <v>32</v>
      </c>
      <c r="AN126" s="111">
        <v>26692</v>
      </c>
    </row>
    <row r="127" spans="1:40" ht="8.85" customHeight="1" x14ac:dyDescent="0.3">
      <c r="A127" s="64">
        <v>33</v>
      </c>
      <c r="B127" s="116"/>
      <c r="C127" s="64" t="s">
        <v>103</v>
      </c>
      <c r="D127" s="79"/>
      <c r="E127" s="88">
        <v>5544968</v>
      </c>
      <c r="F127" s="79"/>
      <c r="G127" s="88">
        <v>996808</v>
      </c>
      <c r="H127" s="79"/>
      <c r="I127" s="88">
        <v>3659</v>
      </c>
      <c r="J127" s="79"/>
      <c r="K127" s="88">
        <v>244986</v>
      </c>
      <c r="L127" s="79"/>
      <c r="M127" s="88">
        <v>2058850</v>
      </c>
      <c r="N127" s="79"/>
      <c r="O127" s="88">
        <v>252918</v>
      </c>
      <c r="P127" s="79"/>
      <c r="Q127" s="88">
        <v>533816</v>
      </c>
      <c r="R127" s="79"/>
      <c r="S127" s="88">
        <v>0</v>
      </c>
      <c r="T127" s="79"/>
      <c r="U127" s="88">
        <v>0</v>
      </c>
      <c r="V127" s="79"/>
      <c r="W127" s="79"/>
      <c r="X127" s="88">
        <v>120111</v>
      </c>
      <c r="Y127" s="79"/>
      <c r="Z127" s="88">
        <v>1215742</v>
      </c>
      <c r="AA127" s="88"/>
      <c r="AB127" s="88">
        <v>0</v>
      </c>
      <c r="AC127" s="88"/>
      <c r="AD127" s="88">
        <v>0</v>
      </c>
      <c r="AE127" s="79"/>
      <c r="AF127" s="88">
        <f>SUM(E127:AD127)</f>
        <v>10971858</v>
      </c>
      <c r="AG127" s="79"/>
      <c r="AH127" s="89">
        <f t="shared" si="1"/>
        <v>195.48270885669999</v>
      </c>
      <c r="AI127" s="79"/>
      <c r="AJ127" s="89">
        <f>IF(AH$219,AH127/AH$219*100,0)</f>
        <v>54.325729512994194</v>
      </c>
      <c r="AK127" s="111"/>
      <c r="AL127" s="64">
        <v>33</v>
      </c>
      <c r="AN127" s="111">
        <v>56127</v>
      </c>
    </row>
    <row r="128" spans="1:40" ht="8.85" customHeight="1" x14ac:dyDescent="0.3">
      <c r="A128" s="64">
        <v>34</v>
      </c>
      <c r="B128" s="116"/>
      <c r="C128" s="64" t="s">
        <v>162</v>
      </c>
      <c r="D128" s="79"/>
      <c r="E128" s="88">
        <v>14344226</v>
      </c>
      <c r="F128" s="79"/>
      <c r="G128" s="88">
        <v>3739978</v>
      </c>
      <c r="H128" s="79"/>
      <c r="I128" s="88">
        <v>7563051</v>
      </c>
      <c r="J128" s="79"/>
      <c r="K128" s="88">
        <v>0</v>
      </c>
      <c r="L128" s="79"/>
      <c r="M128" s="88">
        <v>2600084</v>
      </c>
      <c r="N128" s="79"/>
      <c r="O128" s="88">
        <v>476944</v>
      </c>
      <c r="P128" s="79"/>
      <c r="Q128" s="88">
        <v>1782444</v>
      </c>
      <c r="R128" s="79"/>
      <c r="S128" s="88">
        <v>0</v>
      </c>
      <c r="T128" s="79"/>
      <c r="U128" s="88">
        <v>0</v>
      </c>
      <c r="V128" s="79"/>
      <c r="W128" s="79"/>
      <c r="X128" s="88">
        <v>696929</v>
      </c>
      <c r="Y128" s="79"/>
      <c r="Z128" s="88">
        <v>5397931</v>
      </c>
      <c r="AA128" s="88"/>
      <c r="AB128" s="88">
        <v>0</v>
      </c>
      <c r="AC128" s="88"/>
      <c r="AD128" s="88">
        <v>32789</v>
      </c>
      <c r="AE128" s="79"/>
      <c r="AF128" s="88">
        <f>SUM(E128:AD128)</f>
        <v>36634376</v>
      </c>
      <c r="AG128" s="79"/>
      <c r="AH128" s="89">
        <f t="shared" si="1"/>
        <v>417.36210353627416</v>
      </c>
      <c r="AI128" s="79"/>
      <c r="AJ128" s="89">
        <f>IF(AH$219,AH128/AH$219*100,0)</f>
        <v>115.98724448977676</v>
      </c>
      <c r="AK128" s="111"/>
      <c r="AL128" s="64">
        <v>34</v>
      </c>
      <c r="AN128" s="111">
        <v>87776</v>
      </c>
    </row>
    <row r="129" spans="1:40" ht="8.85" customHeight="1" x14ac:dyDescent="0.3">
      <c r="A129" s="64">
        <v>35</v>
      </c>
      <c r="B129" s="116"/>
      <c r="C129" s="64" t="s">
        <v>163</v>
      </c>
      <c r="D129" s="79"/>
      <c r="E129" s="88">
        <v>1646485</v>
      </c>
      <c r="F129" s="79"/>
      <c r="G129" s="88">
        <v>243561</v>
      </c>
      <c r="H129" s="79"/>
      <c r="I129" s="88">
        <v>0</v>
      </c>
      <c r="J129" s="79"/>
      <c r="K129" s="88">
        <v>5423</v>
      </c>
      <c r="L129" s="79"/>
      <c r="M129" s="88">
        <v>201137</v>
      </c>
      <c r="N129" s="79"/>
      <c r="O129" s="88">
        <v>0</v>
      </c>
      <c r="P129" s="79"/>
      <c r="Q129" s="88">
        <v>73386</v>
      </c>
      <c r="R129" s="79"/>
      <c r="S129" s="88">
        <v>0</v>
      </c>
      <c r="T129" s="79"/>
      <c r="U129" s="88">
        <v>0</v>
      </c>
      <c r="V129" s="79"/>
      <c r="W129" s="79"/>
      <c r="X129" s="88">
        <v>123669</v>
      </c>
      <c r="Y129" s="79"/>
      <c r="Z129" s="88">
        <v>0</v>
      </c>
      <c r="AA129" s="88"/>
      <c r="AB129" s="88">
        <v>0</v>
      </c>
      <c r="AC129" s="88"/>
      <c r="AD129" s="88">
        <v>50598</v>
      </c>
      <c r="AE129" s="79"/>
      <c r="AF129" s="88">
        <f>SUM(E129:AD129)</f>
        <v>2344259</v>
      </c>
      <c r="AG129" s="79"/>
      <c r="AH129" s="89">
        <f>AF129/AN129</f>
        <v>138.45957120075602</v>
      </c>
      <c r="AI129" s="79"/>
      <c r="AJ129" s="89">
        <f>IF(AH$219,AH129/AH$219*100,0)</f>
        <v>38.47868314046859</v>
      </c>
      <c r="AK129" s="111"/>
      <c r="AL129" s="64">
        <v>35</v>
      </c>
      <c r="AN129" s="111">
        <v>16931</v>
      </c>
    </row>
    <row r="130" spans="1:40" ht="8.85" customHeight="1" x14ac:dyDescent="0.3">
      <c r="A130" s="79"/>
      <c r="B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c r="AF130" s="111"/>
      <c r="AG130" s="79"/>
      <c r="AH130" s="79"/>
      <c r="AI130" s="79"/>
      <c r="AJ130" s="117"/>
      <c r="AK130" s="79"/>
      <c r="AL130" s="79"/>
      <c r="AM130" s="79"/>
      <c r="AN130" s="79"/>
    </row>
    <row r="131" spans="1:40" ht="8.85" customHeight="1" x14ac:dyDescent="0.3">
      <c r="A131" s="64">
        <v>36</v>
      </c>
      <c r="B131" s="116"/>
      <c r="C131" s="64" t="s">
        <v>164</v>
      </c>
      <c r="D131" s="79"/>
      <c r="E131" s="88">
        <v>4868752</v>
      </c>
      <c r="F131" s="79"/>
      <c r="G131" s="88">
        <v>877027</v>
      </c>
      <c r="H131" s="79"/>
      <c r="I131" s="88">
        <v>1931649</v>
      </c>
      <c r="J131" s="79"/>
      <c r="K131" s="88">
        <v>0</v>
      </c>
      <c r="L131" s="79"/>
      <c r="M131" s="88">
        <v>0</v>
      </c>
      <c r="N131" s="79"/>
      <c r="O131" s="88">
        <v>348377</v>
      </c>
      <c r="P131" s="79"/>
      <c r="Q131" s="88">
        <v>484800</v>
      </c>
      <c r="R131" s="79"/>
      <c r="S131" s="88">
        <v>0</v>
      </c>
      <c r="T131" s="79"/>
      <c r="U131" s="88">
        <v>0</v>
      </c>
      <c r="V131" s="79"/>
      <c r="W131" s="79"/>
      <c r="X131" s="88">
        <v>225940</v>
      </c>
      <c r="Y131" s="79"/>
      <c r="Z131" s="88">
        <v>2377951</v>
      </c>
      <c r="AA131" s="88"/>
      <c r="AB131" s="88">
        <v>0</v>
      </c>
      <c r="AC131" s="88"/>
      <c r="AD131" s="88">
        <v>0</v>
      </c>
      <c r="AE131" s="79"/>
      <c r="AF131" s="88">
        <f>SUM(E131:AD131)</f>
        <v>11114496</v>
      </c>
      <c r="AG131" s="79"/>
      <c r="AH131" s="89">
        <f t="shared" ref="AH131:AH146" si="2">AF131/AN131</f>
        <v>298.82497176964029</v>
      </c>
      <c r="AI131" s="79"/>
      <c r="AJ131" s="89">
        <f>IF(AH$219,AH131/AH$219*100,0)</f>
        <v>83.045117816461044</v>
      </c>
      <c r="AK131" s="111"/>
      <c r="AL131" s="64">
        <v>36</v>
      </c>
      <c r="AN131" s="111">
        <v>37194</v>
      </c>
    </row>
    <row r="132" spans="1:40" ht="8.85" customHeight="1" x14ac:dyDescent="0.3">
      <c r="A132" s="64">
        <v>37</v>
      </c>
      <c r="B132" s="116"/>
      <c r="C132" s="64" t="s">
        <v>165</v>
      </c>
      <c r="D132" s="79"/>
      <c r="E132" s="88">
        <v>3263319</v>
      </c>
      <c r="F132" s="79"/>
      <c r="G132" s="88">
        <v>484220</v>
      </c>
      <c r="H132" s="79"/>
      <c r="I132" s="88">
        <v>951138</v>
      </c>
      <c r="J132" s="79"/>
      <c r="K132" s="88">
        <v>0</v>
      </c>
      <c r="L132" s="79"/>
      <c r="M132" s="88">
        <v>117532</v>
      </c>
      <c r="N132" s="79"/>
      <c r="O132" s="88">
        <v>799367</v>
      </c>
      <c r="P132" s="79"/>
      <c r="Q132" s="88">
        <v>659757</v>
      </c>
      <c r="R132" s="79"/>
      <c r="S132" s="88">
        <v>0</v>
      </c>
      <c r="T132" s="79"/>
      <c r="U132" s="88">
        <v>0</v>
      </c>
      <c r="V132" s="79"/>
      <c r="W132" s="79"/>
      <c r="X132" s="88">
        <v>143660</v>
      </c>
      <c r="Y132" s="79"/>
      <c r="Z132" s="88">
        <v>0</v>
      </c>
      <c r="AA132" s="88"/>
      <c r="AB132" s="88">
        <v>0</v>
      </c>
      <c r="AC132" s="88"/>
      <c r="AD132" s="88">
        <v>105587</v>
      </c>
      <c r="AE132" s="79"/>
      <c r="AF132" s="88">
        <f>SUM(E132:AD132)</f>
        <v>6524580</v>
      </c>
      <c r="AG132" s="79"/>
      <c r="AH132" s="89">
        <f t="shared" si="2"/>
        <v>281.52312737314463</v>
      </c>
      <c r="AI132" s="79"/>
      <c r="AJ132" s="89">
        <f>IF(AH$219,AH132/AH$219*100,0)</f>
        <v>78.236839251787771</v>
      </c>
      <c r="AK132" s="111"/>
      <c r="AL132" s="64">
        <v>37</v>
      </c>
      <c r="AN132" s="111">
        <v>23176</v>
      </c>
    </row>
    <row r="133" spans="1:40" ht="8.85" customHeight="1" x14ac:dyDescent="0.3">
      <c r="A133" s="64">
        <v>38</v>
      </c>
      <c r="B133" s="116"/>
      <c r="C133" s="64" t="s">
        <v>166</v>
      </c>
      <c r="D133" s="79"/>
      <c r="E133" s="88">
        <v>474923</v>
      </c>
      <c r="F133" s="79"/>
      <c r="G133" s="88">
        <v>344112</v>
      </c>
      <c r="H133" s="79"/>
      <c r="I133" s="88">
        <v>0</v>
      </c>
      <c r="J133" s="79"/>
      <c r="K133" s="88">
        <v>0</v>
      </c>
      <c r="L133" s="79"/>
      <c r="M133" s="88">
        <v>244336</v>
      </c>
      <c r="N133" s="79"/>
      <c r="O133" s="88">
        <v>14292</v>
      </c>
      <c r="P133" s="79"/>
      <c r="Q133" s="88">
        <v>128601</v>
      </c>
      <c r="R133" s="79"/>
      <c r="S133" s="88">
        <v>0</v>
      </c>
      <c r="T133" s="79"/>
      <c r="U133" s="88">
        <v>0</v>
      </c>
      <c r="V133" s="79"/>
      <c r="W133" s="79"/>
      <c r="X133" s="88">
        <v>29699</v>
      </c>
      <c r="Y133" s="79"/>
      <c r="Z133" s="88">
        <v>0</v>
      </c>
      <c r="AA133" s="88"/>
      <c r="AB133" s="88">
        <v>0</v>
      </c>
      <c r="AC133" s="88"/>
      <c r="AD133" s="88">
        <v>36984</v>
      </c>
      <c r="AE133" s="79"/>
      <c r="AF133" s="88">
        <f>SUM(E133:AD133)</f>
        <v>1272947</v>
      </c>
      <c r="AG133" s="79"/>
      <c r="AH133" s="89">
        <f t="shared" si="2"/>
        <v>83.036333985649051</v>
      </c>
      <c r="AI133" s="79"/>
      <c r="AJ133" s="89">
        <f>IF(AH$219,AH133/AH$219*100,0)</f>
        <v>23.076257978202285</v>
      </c>
      <c r="AK133" s="111"/>
      <c r="AL133" s="64">
        <v>38</v>
      </c>
      <c r="AN133" s="111">
        <v>15330</v>
      </c>
    </row>
    <row r="134" spans="1:40" ht="8.85" customHeight="1" x14ac:dyDescent="0.3">
      <c r="A134" s="64">
        <v>39</v>
      </c>
      <c r="B134" s="116"/>
      <c r="C134" s="64" t="s">
        <v>167</v>
      </c>
      <c r="D134" s="79"/>
      <c r="E134" s="88">
        <v>2125077</v>
      </c>
      <c r="F134" s="79"/>
      <c r="G134" s="88">
        <v>430447</v>
      </c>
      <c r="H134" s="79"/>
      <c r="I134" s="88">
        <v>693149</v>
      </c>
      <c r="J134" s="79"/>
      <c r="K134" s="88">
        <v>0</v>
      </c>
      <c r="L134" s="79"/>
      <c r="M134" s="88">
        <v>469023</v>
      </c>
      <c r="N134" s="79"/>
      <c r="O134" s="88">
        <v>74011</v>
      </c>
      <c r="P134" s="79"/>
      <c r="Q134" s="88">
        <v>310088</v>
      </c>
      <c r="R134" s="79"/>
      <c r="S134" s="88">
        <v>0</v>
      </c>
      <c r="T134" s="79"/>
      <c r="U134" s="88">
        <v>0</v>
      </c>
      <c r="V134" s="79"/>
      <c r="W134" s="79"/>
      <c r="X134" s="88">
        <v>305331</v>
      </c>
      <c r="Y134" s="79"/>
      <c r="Z134" s="88">
        <v>735403</v>
      </c>
      <c r="AA134" s="88"/>
      <c r="AB134" s="88">
        <v>0</v>
      </c>
      <c r="AC134" s="88"/>
      <c r="AD134" s="88">
        <v>0</v>
      </c>
      <c r="AE134" s="79"/>
      <c r="AF134" s="88">
        <f>SUM(E134:AD134)</f>
        <v>5142529</v>
      </c>
      <c r="AG134" s="79"/>
      <c r="AH134" s="89">
        <f t="shared" si="2"/>
        <v>257.6546420161331</v>
      </c>
      <c r="AI134" s="79"/>
      <c r="AJ134" s="89">
        <f>IF(AH$219,AH134/AH$219*100,0)</f>
        <v>71.603654726293968</v>
      </c>
      <c r="AK134" s="111"/>
      <c r="AL134" s="64">
        <v>39</v>
      </c>
      <c r="AN134" s="111">
        <v>19959</v>
      </c>
    </row>
    <row r="135" spans="1:40" ht="8.85" customHeight="1" x14ac:dyDescent="0.3">
      <c r="A135" s="64">
        <v>40</v>
      </c>
      <c r="B135" s="116"/>
      <c r="C135" s="64" t="s">
        <v>168</v>
      </c>
      <c r="D135" s="79"/>
      <c r="E135" s="118">
        <v>1264228</v>
      </c>
      <c r="F135" s="79"/>
      <c r="G135" s="118">
        <v>294469</v>
      </c>
      <c r="H135" s="79"/>
      <c r="I135" s="118">
        <v>459666</v>
      </c>
      <c r="J135" s="79"/>
      <c r="K135" s="118">
        <v>48641</v>
      </c>
      <c r="L135" s="79"/>
      <c r="M135" s="118">
        <v>202185</v>
      </c>
      <c r="N135" s="79"/>
      <c r="O135" s="118">
        <v>0</v>
      </c>
      <c r="P135" s="79"/>
      <c r="Q135" s="118">
        <v>38168</v>
      </c>
      <c r="R135" s="79"/>
      <c r="S135" s="118">
        <v>0</v>
      </c>
      <c r="T135" s="79"/>
      <c r="U135" s="118">
        <v>0</v>
      </c>
      <c r="V135" s="79"/>
      <c r="W135" s="79"/>
      <c r="X135" s="118">
        <v>64300</v>
      </c>
      <c r="Y135" s="79"/>
      <c r="Z135" s="118">
        <v>292539</v>
      </c>
      <c r="AA135" s="118"/>
      <c r="AB135" s="118">
        <v>0</v>
      </c>
      <c r="AC135" s="118"/>
      <c r="AD135" s="118">
        <v>41230</v>
      </c>
      <c r="AE135" s="79"/>
      <c r="AF135" s="118">
        <f>SUM(E135:AD135)</f>
        <v>2705426</v>
      </c>
      <c r="AG135" s="79"/>
      <c r="AH135" s="89">
        <f t="shared" si="2"/>
        <v>235.80807112350737</v>
      </c>
      <c r="AI135" s="79"/>
      <c r="AJ135" s="89">
        <f>IF(AH$219,AH135/AH$219*100,0)</f>
        <v>65.532371449933962</v>
      </c>
      <c r="AK135" s="111"/>
      <c r="AL135" s="64">
        <v>40</v>
      </c>
      <c r="AN135" s="111">
        <v>11473</v>
      </c>
    </row>
    <row r="136" spans="1:40" ht="8.85" customHeight="1" x14ac:dyDescent="0.3">
      <c r="A136" s="90"/>
      <c r="B136" s="79"/>
      <c r="D136" s="79"/>
      <c r="E136" s="111"/>
      <c r="F136" s="79"/>
      <c r="G136" s="111"/>
      <c r="H136" s="79"/>
      <c r="I136" s="111"/>
      <c r="J136" s="79"/>
      <c r="K136" s="111"/>
      <c r="L136" s="79"/>
      <c r="M136" s="111"/>
      <c r="N136" s="79"/>
      <c r="O136" s="111"/>
      <c r="P136" s="79"/>
      <c r="Q136" s="111"/>
      <c r="R136" s="79"/>
      <c r="S136" s="111"/>
      <c r="T136" s="79"/>
      <c r="U136" s="111"/>
      <c r="V136" s="79"/>
      <c r="W136" s="79"/>
      <c r="X136" s="111"/>
      <c r="Y136" s="79"/>
      <c r="Z136" s="111"/>
      <c r="AA136" s="111"/>
      <c r="AB136" s="111"/>
      <c r="AC136" s="111"/>
      <c r="AD136" s="111"/>
      <c r="AE136" s="79"/>
      <c r="AF136" s="111"/>
      <c r="AG136" s="79"/>
      <c r="AH136" s="79"/>
      <c r="AI136" s="79"/>
      <c r="AJ136" s="79"/>
      <c r="AK136" s="79"/>
      <c r="AL136" s="90"/>
      <c r="AM136" s="90"/>
      <c r="AN136" s="79"/>
    </row>
    <row r="137" spans="1:40" ht="8.85" customHeight="1" x14ac:dyDescent="0.3">
      <c r="A137" s="64">
        <v>41</v>
      </c>
      <c r="B137" s="116"/>
      <c r="C137" s="64" t="s">
        <v>169</v>
      </c>
      <c r="D137" s="79"/>
      <c r="E137" s="88">
        <v>3254495</v>
      </c>
      <c r="F137" s="79"/>
      <c r="G137" s="88">
        <v>1083873</v>
      </c>
      <c r="H137" s="79"/>
      <c r="I137" s="88">
        <v>393609</v>
      </c>
      <c r="J137" s="79"/>
      <c r="K137" s="88">
        <v>39908</v>
      </c>
      <c r="L137" s="79"/>
      <c r="M137" s="88">
        <v>1148063</v>
      </c>
      <c r="N137" s="79"/>
      <c r="O137" s="88">
        <v>0</v>
      </c>
      <c r="P137" s="79"/>
      <c r="Q137" s="88">
        <v>169978</v>
      </c>
      <c r="R137" s="79"/>
      <c r="S137" s="88">
        <v>0</v>
      </c>
      <c r="T137" s="79"/>
      <c r="U137" s="88">
        <v>0</v>
      </c>
      <c r="V137" s="79"/>
      <c r="W137" s="79"/>
      <c r="X137" s="88">
        <v>248530</v>
      </c>
      <c r="Y137" s="79"/>
      <c r="Z137" s="88">
        <v>280507</v>
      </c>
      <c r="AA137" s="88"/>
      <c r="AB137" s="88">
        <v>0</v>
      </c>
      <c r="AC137" s="88"/>
      <c r="AD137" s="88">
        <v>922772</v>
      </c>
      <c r="AE137" s="79"/>
      <c r="AF137" s="88">
        <f>SUM(E137:AD137)</f>
        <v>7541735</v>
      </c>
      <c r="AG137" s="79"/>
      <c r="AH137" s="89">
        <f t="shared" si="2"/>
        <v>217.67353594827836</v>
      </c>
      <c r="AI137" s="79"/>
      <c r="AJ137" s="89">
        <f>IF(AH$219,AH137/AH$219*100,0)</f>
        <v>60.492683497299957</v>
      </c>
      <c r="AK137" s="111"/>
      <c r="AL137" s="64">
        <v>41</v>
      </c>
      <c r="AN137" s="111">
        <v>34647</v>
      </c>
    </row>
    <row r="138" spans="1:40" ht="8.85" customHeight="1" x14ac:dyDescent="0.3">
      <c r="A138" s="64">
        <v>42</v>
      </c>
      <c r="B138" s="116"/>
      <c r="C138" s="64" t="s">
        <v>170</v>
      </c>
      <c r="D138" s="79"/>
      <c r="E138" s="88">
        <v>22863888</v>
      </c>
      <c r="F138" s="79"/>
      <c r="G138" s="88">
        <v>1933884</v>
      </c>
      <c r="H138" s="79"/>
      <c r="I138" s="88">
        <v>750250</v>
      </c>
      <c r="J138" s="79"/>
      <c r="K138" s="88">
        <v>591708</v>
      </c>
      <c r="L138" s="79"/>
      <c r="M138" s="88">
        <v>0</v>
      </c>
      <c r="N138" s="79"/>
      <c r="O138" s="88">
        <v>1022062</v>
      </c>
      <c r="P138" s="79"/>
      <c r="Q138" s="88">
        <v>2526252</v>
      </c>
      <c r="R138" s="79"/>
      <c r="S138" s="88">
        <v>0</v>
      </c>
      <c r="T138" s="79"/>
      <c r="U138" s="88">
        <v>0</v>
      </c>
      <c r="V138" s="79"/>
      <c r="W138" s="79"/>
      <c r="X138" s="88">
        <v>1212370</v>
      </c>
      <c r="Y138" s="79"/>
      <c r="Z138" s="88">
        <v>0</v>
      </c>
      <c r="AA138" s="88"/>
      <c r="AB138" s="88">
        <v>0</v>
      </c>
      <c r="AC138" s="88"/>
      <c r="AD138" s="88">
        <v>0</v>
      </c>
      <c r="AE138" s="79"/>
      <c r="AF138" s="88">
        <f>SUM(E138:AD138)</f>
        <v>30900414</v>
      </c>
      <c r="AG138" s="79"/>
      <c r="AH138" s="89">
        <f t="shared" si="2"/>
        <v>287.82859059027356</v>
      </c>
      <c r="AI138" s="79"/>
      <c r="AJ138" s="89">
        <f>IF(AH$219,AH138/AH$219*100,0)</f>
        <v>79.989162468461572</v>
      </c>
      <c r="AK138" s="111"/>
      <c r="AL138" s="64">
        <v>42</v>
      </c>
      <c r="AN138" s="111">
        <v>107357</v>
      </c>
    </row>
    <row r="139" spans="1:40" ht="8.85" customHeight="1" x14ac:dyDescent="0.3">
      <c r="A139" s="64">
        <v>43</v>
      </c>
      <c r="B139" s="116"/>
      <c r="C139" s="64" t="s">
        <v>171</v>
      </c>
      <c r="D139" s="79"/>
      <c r="E139" s="88">
        <v>68774566</v>
      </c>
      <c r="F139" s="79"/>
      <c r="G139" s="88">
        <v>2826207</v>
      </c>
      <c r="H139" s="79"/>
      <c r="I139" s="88">
        <v>38307817</v>
      </c>
      <c r="J139" s="79"/>
      <c r="K139" s="88">
        <v>0</v>
      </c>
      <c r="L139" s="79"/>
      <c r="M139" s="88">
        <v>7387991</v>
      </c>
      <c r="N139" s="79"/>
      <c r="O139" s="88">
        <v>18241405</v>
      </c>
      <c r="P139" s="79"/>
      <c r="Q139" s="88">
        <v>4438247</v>
      </c>
      <c r="R139" s="79"/>
      <c r="S139" s="88">
        <v>0</v>
      </c>
      <c r="T139" s="79"/>
      <c r="U139" s="88">
        <v>0</v>
      </c>
      <c r="V139" s="79"/>
      <c r="W139" s="79"/>
      <c r="X139" s="88">
        <v>14044854</v>
      </c>
      <c r="Y139" s="79"/>
      <c r="Z139" s="88">
        <v>30243193</v>
      </c>
      <c r="AA139" s="88"/>
      <c r="AB139" s="88">
        <v>0</v>
      </c>
      <c r="AC139" s="88"/>
      <c r="AD139" s="88">
        <v>1921838</v>
      </c>
      <c r="AE139" s="79"/>
      <c r="AF139" s="88">
        <f>SUM(E139:AD139)</f>
        <v>186186118</v>
      </c>
      <c r="AG139" s="79"/>
      <c r="AH139" s="89">
        <f t="shared" si="2"/>
        <v>569.38869639411246</v>
      </c>
      <c r="AI139" s="79"/>
      <c r="AJ139" s="89">
        <f>IF(AH$219,AH139/AH$219*100,0)</f>
        <v>158.23627823133035</v>
      </c>
      <c r="AK139" s="111"/>
      <c r="AL139" s="64">
        <v>43</v>
      </c>
      <c r="AN139" s="111">
        <v>326993</v>
      </c>
    </row>
    <row r="140" spans="1:40" ht="8.85" customHeight="1" x14ac:dyDescent="0.3">
      <c r="A140" s="64">
        <v>44</v>
      </c>
      <c r="B140" s="116"/>
      <c r="C140" s="64" t="s">
        <v>172</v>
      </c>
      <c r="D140" s="79"/>
      <c r="E140" s="88">
        <v>4655032</v>
      </c>
      <c r="F140" s="79"/>
      <c r="G140" s="88">
        <v>2990216</v>
      </c>
      <c r="H140" s="79"/>
      <c r="I140" s="88">
        <v>1767598</v>
      </c>
      <c r="J140" s="79"/>
      <c r="K140" s="88">
        <v>0</v>
      </c>
      <c r="L140" s="79"/>
      <c r="M140" s="88">
        <v>911221</v>
      </c>
      <c r="N140" s="79"/>
      <c r="O140" s="88">
        <v>333656</v>
      </c>
      <c r="P140" s="79"/>
      <c r="Q140" s="88">
        <v>205910</v>
      </c>
      <c r="R140" s="79"/>
      <c r="S140" s="88">
        <v>0</v>
      </c>
      <c r="T140" s="79"/>
      <c r="U140" s="88">
        <v>0</v>
      </c>
      <c r="V140" s="79"/>
      <c r="W140" s="79"/>
      <c r="X140" s="88">
        <v>132648</v>
      </c>
      <c r="Y140" s="79"/>
      <c r="Z140" s="88">
        <v>2400818</v>
      </c>
      <c r="AA140" s="88"/>
      <c r="AB140" s="88">
        <v>0</v>
      </c>
      <c r="AC140" s="88"/>
      <c r="AD140" s="88">
        <v>0</v>
      </c>
      <c r="AE140" s="79"/>
      <c r="AF140" s="88">
        <f>SUM(E140:AD140)</f>
        <v>13397099</v>
      </c>
      <c r="AG140" s="79"/>
      <c r="AH140" s="89">
        <f t="shared" si="2"/>
        <v>260.45139779929235</v>
      </c>
      <c r="AI140" s="79"/>
      <c r="AJ140" s="89">
        <f>IF(AH$219,AH140/AH$219*100,0)</f>
        <v>72.380888677462465</v>
      </c>
      <c r="AK140" s="111"/>
      <c r="AL140" s="64">
        <v>44</v>
      </c>
      <c r="AN140" s="111">
        <v>51438</v>
      </c>
    </row>
    <row r="141" spans="1:40" ht="8.85" customHeight="1" x14ac:dyDescent="0.3">
      <c r="A141" s="64">
        <v>45</v>
      </c>
      <c r="B141" s="116"/>
      <c r="C141" s="64" t="s">
        <v>173</v>
      </c>
      <c r="D141" s="79"/>
      <c r="E141" s="88">
        <v>124764</v>
      </c>
      <c r="F141" s="79"/>
      <c r="G141" s="88">
        <v>136043</v>
      </c>
      <c r="H141" s="79"/>
      <c r="I141" s="88">
        <v>0</v>
      </c>
      <c r="J141" s="79"/>
      <c r="K141" s="88">
        <v>0</v>
      </c>
      <c r="L141" s="79"/>
      <c r="M141" s="88">
        <v>58333</v>
      </c>
      <c r="N141" s="79"/>
      <c r="O141" s="88">
        <v>13003</v>
      </c>
      <c r="P141" s="79"/>
      <c r="Q141" s="88">
        <v>4245</v>
      </c>
      <c r="R141" s="79"/>
      <c r="S141" s="88">
        <v>0</v>
      </c>
      <c r="T141" s="79"/>
      <c r="U141" s="88">
        <v>0</v>
      </c>
      <c r="V141" s="79"/>
      <c r="W141" s="79"/>
      <c r="X141" s="88">
        <v>13065</v>
      </c>
      <c r="Y141" s="79"/>
      <c r="Z141" s="88">
        <v>0</v>
      </c>
      <c r="AA141" s="88"/>
      <c r="AB141" s="88">
        <v>0</v>
      </c>
      <c r="AC141" s="88"/>
      <c r="AD141" s="88">
        <v>0</v>
      </c>
      <c r="AE141" s="79"/>
      <c r="AF141" s="88">
        <f>SUM(E141:AD141)</f>
        <v>349453</v>
      </c>
      <c r="AG141" s="79"/>
      <c r="AH141" s="89">
        <f t="shared" si="2"/>
        <v>154.28388520971302</v>
      </c>
      <c r="AI141" s="79"/>
      <c r="AJ141" s="89">
        <f>IF(AH$219,AH141/AH$219*100,0)</f>
        <v>42.876347811718205</v>
      </c>
      <c r="AK141" s="111"/>
      <c r="AL141" s="64">
        <v>45</v>
      </c>
      <c r="AN141" s="111">
        <v>2265</v>
      </c>
    </row>
    <row r="142" spans="1:40" ht="8.85" customHeight="1" x14ac:dyDescent="0.3">
      <c r="A142" s="90"/>
      <c r="B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90"/>
      <c r="AM142" s="90"/>
      <c r="AN142" s="79"/>
    </row>
    <row r="143" spans="1:40" ht="8.85" customHeight="1" x14ac:dyDescent="0.3">
      <c r="A143" s="64">
        <v>46</v>
      </c>
      <c r="B143" s="116"/>
      <c r="C143" s="64" t="s">
        <v>174</v>
      </c>
      <c r="D143" s="79"/>
      <c r="E143" s="88">
        <v>2733047</v>
      </c>
      <c r="F143" s="79"/>
      <c r="G143" s="88">
        <v>958690</v>
      </c>
      <c r="H143" s="79"/>
      <c r="I143" s="88">
        <v>810219</v>
      </c>
      <c r="J143" s="79"/>
      <c r="K143" s="88">
        <v>0</v>
      </c>
      <c r="L143" s="79"/>
      <c r="M143" s="88">
        <v>1141998</v>
      </c>
      <c r="N143" s="79"/>
      <c r="O143" s="88">
        <v>11045</v>
      </c>
      <c r="P143" s="79"/>
      <c r="Q143" s="88">
        <v>455211</v>
      </c>
      <c r="R143" s="79"/>
      <c r="S143" s="88">
        <v>0</v>
      </c>
      <c r="T143" s="79"/>
      <c r="U143" s="88">
        <v>0</v>
      </c>
      <c r="V143" s="79"/>
      <c r="W143" s="79"/>
      <c r="X143" s="88">
        <v>61808</v>
      </c>
      <c r="Y143" s="79"/>
      <c r="Z143" s="88">
        <v>494132</v>
      </c>
      <c r="AA143" s="88"/>
      <c r="AB143" s="88">
        <v>0</v>
      </c>
      <c r="AC143" s="88"/>
      <c r="AD143" s="88">
        <v>133893</v>
      </c>
      <c r="AE143" s="79"/>
      <c r="AF143" s="88">
        <f>SUM(E143:AD143)</f>
        <v>6800043</v>
      </c>
      <c r="AG143" s="79"/>
      <c r="AH143" s="89">
        <f t="shared" si="2"/>
        <v>181.37317294356129</v>
      </c>
      <c r="AI143" s="79"/>
      <c r="AJ143" s="89">
        <f>IF(AH$219,AH143/AH$219*100,0)</f>
        <v>50.404611189772332</v>
      </c>
      <c r="AK143" s="111"/>
      <c r="AL143" s="64">
        <v>46</v>
      </c>
      <c r="AN143" s="111">
        <v>37492</v>
      </c>
    </row>
    <row r="144" spans="1:40" ht="8.85" customHeight="1" x14ac:dyDescent="0.3">
      <c r="A144" s="64">
        <v>47</v>
      </c>
      <c r="B144" s="116"/>
      <c r="C144" s="64" t="s">
        <v>175</v>
      </c>
      <c r="D144" s="79"/>
      <c r="E144" s="88">
        <v>15757412</v>
      </c>
      <c r="F144" s="79"/>
      <c r="G144" s="88">
        <v>0</v>
      </c>
      <c r="H144" s="79"/>
      <c r="I144" s="88">
        <v>7658776</v>
      </c>
      <c r="J144" s="79"/>
      <c r="K144" s="88">
        <v>783685</v>
      </c>
      <c r="L144" s="79"/>
      <c r="M144" s="88">
        <v>220060</v>
      </c>
      <c r="N144" s="79"/>
      <c r="O144" s="88">
        <v>0</v>
      </c>
      <c r="P144" s="79"/>
      <c r="Q144" s="88">
        <v>1141226</v>
      </c>
      <c r="R144" s="79"/>
      <c r="S144" s="88">
        <v>0</v>
      </c>
      <c r="T144" s="79"/>
      <c r="U144" s="88">
        <v>0</v>
      </c>
      <c r="V144" s="79"/>
      <c r="W144" s="79"/>
      <c r="X144" s="88">
        <v>3715256</v>
      </c>
      <c r="Y144" s="79"/>
      <c r="Z144" s="88">
        <v>7509825</v>
      </c>
      <c r="AA144" s="88"/>
      <c r="AB144" s="88">
        <v>0</v>
      </c>
      <c r="AC144" s="88"/>
      <c r="AD144" s="88">
        <v>416645</v>
      </c>
      <c r="AE144" s="79"/>
      <c r="AF144" s="88">
        <f>SUM(E144:AD144)</f>
        <v>37202885</v>
      </c>
      <c r="AG144" s="79"/>
      <c r="AH144" s="89">
        <f t="shared" si="2"/>
        <v>490.56377493835464</v>
      </c>
      <c r="AI144" s="79"/>
      <c r="AJ144" s="89">
        <f>IF(AH$219,AH144/AH$219*100,0)</f>
        <v>136.33039516405802</v>
      </c>
      <c r="AK144" s="111"/>
      <c r="AL144" s="64">
        <v>47</v>
      </c>
      <c r="AN144" s="111">
        <v>75837</v>
      </c>
    </row>
    <row r="145" spans="1:40" ht="8.85" customHeight="1" x14ac:dyDescent="0.3">
      <c r="A145" s="64">
        <v>48</v>
      </c>
      <c r="B145" s="116"/>
      <c r="C145" s="64" t="s">
        <v>176</v>
      </c>
      <c r="D145" s="79"/>
      <c r="E145" s="88">
        <v>227848</v>
      </c>
      <c r="F145" s="79"/>
      <c r="G145" s="88">
        <v>185773</v>
      </c>
      <c r="H145" s="79"/>
      <c r="I145" s="88">
        <v>33936</v>
      </c>
      <c r="J145" s="79"/>
      <c r="K145" s="88">
        <v>0</v>
      </c>
      <c r="L145" s="79"/>
      <c r="M145" s="88">
        <v>217106</v>
      </c>
      <c r="N145" s="79"/>
      <c r="O145" s="88">
        <v>8644</v>
      </c>
      <c r="P145" s="79"/>
      <c r="Q145" s="88">
        <v>42114</v>
      </c>
      <c r="R145" s="79"/>
      <c r="S145" s="88">
        <v>0</v>
      </c>
      <c r="T145" s="79"/>
      <c r="U145" s="88">
        <v>0</v>
      </c>
      <c r="V145" s="79"/>
      <c r="W145" s="79"/>
      <c r="X145" s="88">
        <v>0</v>
      </c>
      <c r="Y145" s="79"/>
      <c r="Z145" s="88">
        <v>0</v>
      </c>
      <c r="AA145" s="88"/>
      <c r="AB145" s="88">
        <v>0</v>
      </c>
      <c r="AC145" s="88"/>
      <c r="AD145" s="88">
        <v>0</v>
      </c>
      <c r="AE145" s="79"/>
      <c r="AF145" s="88">
        <f>SUM(E145:AD145)</f>
        <v>715421</v>
      </c>
      <c r="AG145" s="79"/>
      <c r="AH145" s="89">
        <f t="shared" si="2"/>
        <v>103.08659942363113</v>
      </c>
      <c r="AI145" s="79"/>
      <c r="AJ145" s="89">
        <f>IF(AH$219,AH145/AH$219*100,0)</f>
        <v>28.648338001126611</v>
      </c>
      <c r="AK145" s="111"/>
      <c r="AL145" s="64">
        <v>48</v>
      </c>
      <c r="AN145" s="111">
        <v>6940</v>
      </c>
    </row>
    <row r="146" spans="1:40" ht="8.85" customHeight="1" x14ac:dyDescent="0.3">
      <c r="A146" s="64">
        <v>49</v>
      </c>
      <c r="B146" s="116"/>
      <c r="C146" s="64" t="s">
        <v>177</v>
      </c>
      <c r="D146" s="79"/>
      <c r="E146" s="88">
        <v>2626403</v>
      </c>
      <c r="F146" s="79"/>
      <c r="G146" s="88">
        <v>256543</v>
      </c>
      <c r="H146" s="79"/>
      <c r="I146" s="88">
        <v>1470097</v>
      </c>
      <c r="J146" s="79"/>
      <c r="K146" s="88">
        <v>0</v>
      </c>
      <c r="L146" s="79"/>
      <c r="M146" s="88">
        <v>676208</v>
      </c>
      <c r="N146" s="79"/>
      <c r="O146" s="88">
        <v>172137</v>
      </c>
      <c r="P146" s="79"/>
      <c r="Q146" s="88">
        <v>289029</v>
      </c>
      <c r="R146" s="79"/>
      <c r="S146" s="88">
        <v>0</v>
      </c>
      <c r="T146" s="79"/>
      <c r="U146" s="88">
        <v>0</v>
      </c>
      <c r="V146" s="79"/>
      <c r="W146" s="79"/>
      <c r="X146" s="88">
        <v>303936</v>
      </c>
      <c r="Y146" s="79"/>
      <c r="Z146" s="88">
        <v>1347408</v>
      </c>
      <c r="AA146" s="88"/>
      <c r="AB146" s="88">
        <v>0</v>
      </c>
      <c r="AC146" s="88"/>
      <c r="AD146" s="88">
        <v>736000</v>
      </c>
      <c r="AE146" s="79"/>
      <c r="AF146" s="88">
        <f>SUM(E146:AD146)</f>
        <v>7877761</v>
      </c>
      <c r="AG146" s="79"/>
      <c r="AH146" s="89">
        <f t="shared" si="2"/>
        <v>304.59579321811083</v>
      </c>
      <c r="AI146" s="79"/>
      <c r="AJ146" s="89">
        <f>IF(AH$219,AH146/AH$219*100,0)</f>
        <v>84.648861118929872</v>
      </c>
      <c r="AK146" s="111"/>
      <c r="AL146" s="64">
        <v>49</v>
      </c>
      <c r="AN146" s="111">
        <v>25863</v>
      </c>
    </row>
    <row r="147" spans="1:40" ht="8.85" customHeight="1" x14ac:dyDescent="0.3">
      <c r="A147" s="64">
        <v>50</v>
      </c>
      <c r="B147" s="116"/>
      <c r="C147" s="64" t="s">
        <v>178</v>
      </c>
      <c r="D147" s="79"/>
      <c r="E147" s="118">
        <v>1084457</v>
      </c>
      <c r="F147" s="79"/>
      <c r="G147" s="118">
        <v>255977</v>
      </c>
      <c r="H147" s="79"/>
      <c r="I147" s="118">
        <v>501619</v>
      </c>
      <c r="J147" s="79"/>
      <c r="K147" s="118">
        <v>0</v>
      </c>
      <c r="L147" s="79"/>
      <c r="M147" s="118">
        <v>438264</v>
      </c>
      <c r="N147" s="79"/>
      <c r="O147" s="118">
        <v>119162</v>
      </c>
      <c r="P147" s="79"/>
      <c r="Q147" s="118">
        <v>226000</v>
      </c>
      <c r="R147" s="79"/>
      <c r="S147" s="118">
        <v>0</v>
      </c>
      <c r="T147" s="79"/>
      <c r="U147" s="118">
        <v>0</v>
      </c>
      <c r="V147" s="79"/>
      <c r="W147" s="79"/>
      <c r="X147" s="118">
        <v>0</v>
      </c>
      <c r="Y147" s="79"/>
      <c r="Z147" s="118">
        <v>400794</v>
      </c>
      <c r="AA147" s="118"/>
      <c r="AB147" s="118">
        <v>0</v>
      </c>
      <c r="AC147" s="118"/>
      <c r="AD147" s="118">
        <v>0</v>
      </c>
      <c r="AE147" s="79"/>
      <c r="AF147" s="88">
        <f>SUM(E147:AD147)</f>
        <v>3026273</v>
      </c>
      <c r="AG147" s="79"/>
      <c r="AH147" s="89">
        <f>AF147/AN147</f>
        <v>178.90003546937811</v>
      </c>
      <c r="AI147" s="79"/>
      <c r="AJ147" s="89">
        <f>IF(AH$219,AH147/AH$219*100,0)</f>
        <v>49.717312562406704</v>
      </c>
      <c r="AK147" s="111"/>
      <c r="AL147" s="64">
        <v>50</v>
      </c>
      <c r="AN147" s="111">
        <v>16916</v>
      </c>
    </row>
    <row r="148" spans="1:40" ht="8.85" customHeight="1" x14ac:dyDescent="0.3">
      <c r="A148" s="79"/>
      <c r="B148" s="79"/>
      <c r="D148" s="79"/>
      <c r="E148" s="111"/>
      <c r="F148" s="79"/>
      <c r="G148" s="111"/>
      <c r="H148" s="79"/>
      <c r="I148" s="111"/>
      <c r="J148" s="79"/>
      <c r="K148" s="111"/>
      <c r="L148" s="79"/>
      <c r="M148" s="111"/>
      <c r="N148" s="79"/>
      <c r="O148" s="111"/>
      <c r="P148" s="79"/>
      <c r="Q148" s="111"/>
      <c r="R148" s="79"/>
      <c r="S148" s="111"/>
      <c r="T148" s="79"/>
      <c r="U148" s="111"/>
      <c r="V148" s="79"/>
      <c r="W148" s="79"/>
      <c r="X148" s="111"/>
      <c r="Y148" s="79"/>
      <c r="Z148" s="79"/>
      <c r="AA148" s="79"/>
      <c r="AB148" s="79"/>
      <c r="AC148" s="79"/>
      <c r="AD148" s="79"/>
      <c r="AE148" s="79"/>
      <c r="AF148" s="79"/>
      <c r="AG148" s="79"/>
      <c r="AH148" s="79"/>
      <c r="AI148" s="79"/>
      <c r="AJ148" s="79"/>
      <c r="AK148" s="79"/>
      <c r="AL148" s="79"/>
      <c r="AM148" s="79"/>
      <c r="AN148" s="79"/>
    </row>
    <row r="149" spans="1:40" ht="7.65" customHeight="1" x14ac:dyDescent="0.3">
      <c r="A149" s="79"/>
      <c r="B149" s="79"/>
      <c r="D149" s="79"/>
      <c r="E149" s="111"/>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row>
    <row r="150" spans="1:40" ht="8.85" hidden="1" customHeight="1" x14ac:dyDescent="0.3">
      <c r="A150" s="79"/>
      <c r="B150" s="79"/>
      <c r="D150" s="79"/>
      <c r="E150" s="111"/>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row>
    <row r="151" spans="1:40" s="63" customFormat="1" ht="10.5" customHeight="1" x14ac:dyDescent="0.3">
      <c r="A151" s="99" t="s">
        <v>350</v>
      </c>
      <c r="E151" s="68"/>
      <c r="AM151" s="100" t="s">
        <v>351</v>
      </c>
    </row>
    <row r="152" spans="1:40" s="63" customFormat="1" ht="10.5" customHeight="1" x14ac:dyDescent="0.3">
      <c r="U152" s="66" t="s">
        <v>49</v>
      </c>
      <c r="X152" s="67" t="s">
        <v>50</v>
      </c>
      <c r="Z152" s="67"/>
      <c r="AA152" s="67"/>
      <c r="AB152" s="67"/>
      <c r="AC152" s="67"/>
      <c r="AD152" s="107"/>
      <c r="AL152" s="66" t="s">
        <v>323</v>
      </c>
      <c r="AM152" s="66"/>
    </row>
    <row r="153" spans="1:40" s="63" customFormat="1" ht="10.5" customHeight="1" x14ac:dyDescent="0.3">
      <c r="A153" s="68"/>
      <c r="U153" s="66" t="s">
        <v>261</v>
      </c>
      <c r="X153" s="67" t="s">
        <v>262</v>
      </c>
      <c r="Z153" s="67"/>
      <c r="AA153" s="67"/>
      <c r="AB153" s="67"/>
      <c r="AC153" s="67"/>
      <c r="AD153" s="107"/>
      <c r="AL153" s="66" t="s">
        <v>352</v>
      </c>
      <c r="AM153" s="66"/>
    </row>
    <row r="154" spans="1:40" s="63" customFormat="1" ht="10.5" customHeight="1" x14ac:dyDescent="0.3">
      <c r="A154" s="69"/>
      <c r="U154" s="66" t="s">
        <v>55</v>
      </c>
      <c r="X154" s="70" t="s">
        <v>56</v>
      </c>
      <c r="Z154" s="67"/>
      <c r="AA154" s="67"/>
      <c r="AB154" s="67"/>
      <c r="AC154" s="67"/>
      <c r="AD154" s="107"/>
    </row>
    <row r="155" spans="1:40" ht="9.6" customHeight="1" x14ac:dyDescent="0.3"/>
    <row r="156" spans="1:40" ht="9.6" customHeight="1" x14ac:dyDescent="0.3"/>
    <row r="157" spans="1:40" ht="9.6" customHeight="1" x14ac:dyDescent="0.3"/>
    <row r="158" spans="1:40" ht="9.6" customHeight="1" x14ac:dyDescent="0.3"/>
    <row r="159" spans="1:40" ht="9.6" customHeight="1" x14ac:dyDescent="0.3">
      <c r="AD159" s="71"/>
      <c r="AF159" s="75" t="s">
        <v>72</v>
      </c>
      <c r="AG159" s="75"/>
      <c r="AH159" s="75"/>
      <c r="AI159" s="75"/>
      <c r="AJ159" s="75"/>
    </row>
    <row r="160" spans="1:40" ht="9.6" customHeight="1" x14ac:dyDescent="0.3">
      <c r="M160" s="76"/>
      <c r="AJ160" s="76"/>
    </row>
    <row r="161" spans="1:40" ht="9.6" customHeight="1" x14ac:dyDescent="0.3">
      <c r="E161" s="76" t="s">
        <v>325</v>
      </c>
      <c r="G161" s="76" t="s">
        <v>326</v>
      </c>
      <c r="I161" s="76" t="s">
        <v>327</v>
      </c>
      <c r="K161" s="76" t="s">
        <v>328</v>
      </c>
      <c r="M161" s="76" t="s">
        <v>329</v>
      </c>
      <c r="O161" s="76" t="s">
        <v>330</v>
      </c>
      <c r="Q161" s="76" t="s">
        <v>331</v>
      </c>
      <c r="U161" s="76"/>
      <c r="X161" s="76" t="s">
        <v>332</v>
      </c>
      <c r="Z161" s="76" t="s">
        <v>333</v>
      </c>
      <c r="AA161" s="76"/>
      <c r="AB161" s="76" t="s">
        <v>334</v>
      </c>
      <c r="AC161" s="76"/>
      <c r="AD161" s="76" t="s">
        <v>335</v>
      </c>
      <c r="AH161" s="76" t="s">
        <v>70</v>
      </c>
      <c r="AJ161" s="76" t="s">
        <v>71</v>
      </c>
    </row>
    <row r="162" spans="1:40" ht="9.6" customHeight="1" x14ac:dyDescent="0.3">
      <c r="A162" s="78" t="s">
        <v>78</v>
      </c>
      <c r="C162" s="78" t="s">
        <v>80</v>
      </c>
      <c r="E162" s="78" t="s">
        <v>336</v>
      </c>
      <c r="G162" s="78" t="s">
        <v>337</v>
      </c>
      <c r="I162" s="78" t="s">
        <v>338</v>
      </c>
      <c r="K162" s="78" t="s">
        <v>338</v>
      </c>
      <c r="M162" s="78" t="s">
        <v>338</v>
      </c>
      <c r="O162" s="78" t="s">
        <v>339</v>
      </c>
      <c r="Q162" s="78" t="s">
        <v>340</v>
      </c>
      <c r="S162" s="78" t="s">
        <v>341</v>
      </c>
      <c r="U162" s="78" t="s">
        <v>342</v>
      </c>
      <c r="X162" s="78" t="s">
        <v>343</v>
      </c>
      <c r="Z162" s="78" t="s">
        <v>344</v>
      </c>
      <c r="AA162" s="76"/>
      <c r="AB162" s="78" t="s">
        <v>345</v>
      </c>
      <c r="AC162" s="76"/>
      <c r="AD162" s="78" t="s">
        <v>346</v>
      </c>
      <c r="AF162" s="78" t="s">
        <v>81</v>
      </c>
      <c r="AH162" s="78" t="s">
        <v>82</v>
      </c>
      <c r="AJ162" s="78" t="s">
        <v>87</v>
      </c>
      <c r="AL162" s="78" t="s">
        <v>78</v>
      </c>
      <c r="AM162" s="76"/>
    </row>
    <row r="163" spans="1:40" ht="8.85" customHeight="1" x14ac:dyDescent="0.3">
      <c r="AD163" s="76"/>
    </row>
    <row r="164" spans="1:40" ht="8.85" customHeight="1" x14ac:dyDescent="0.3">
      <c r="B164" s="64" t="s">
        <v>292</v>
      </c>
      <c r="E164" s="85"/>
    </row>
    <row r="165" spans="1:40" ht="8.85" customHeight="1" x14ac:dyDescent="0.3">
      <c r="A165" s="64">
        <v>51</v>
      </c>
      <c r="B165" s="116"/>
      <c r="C165" s="64" t="s">
        <v>180</v>
      </c>
      <c r="D165" s="79"/>
      <c r="E165" s="82">
        <v>1652781</v>
      </c>
      <c r="F165" s="79"/>
      <c r="G165" s="82">
        <v>0</v>
      </c>
      <c r="H165" s="79"/>
      <c r="I165" s="82">
        <v>0</v>
      </c>
      <c r="J165" s="79"/>
      <c r="K165" s="82">
        <v>0</v>
      </c>
      <c r="L165" s="79"/>
      <c r="M165" s="82">
        <v>201036</v>
      </c>
      <c r="N165" s="79"/>
      <c r="O165" s="82">
        <v>32901</v>
      </c>
      <c r="P165" s="79"/>
      <c r="Q165" s="82">
        <v>158424</v>
      </c>
      <c r="R165" s="79"/>
      <c r="S165" s="82">
        <v>0</v>
      </c>
      <c r="T165" s="79"/>
      <c r="U165" s="82">
        <v>0</v>
      </c>
      <c r="V165" s="79"/>
      <c r="W165" s="79"/>
      <c r="X165" s="82">
        <v>0</v>
      </c>
      <c r="Y165" s="79"/>
      <c r="Z165" s="82">
        <v>0</v>
      </c>
      <c r="AA165" s="82"/>
      <c r="AB165" s="82">
        <v>0</v>
      </c>
      <c r="AC165" s="82"/>
      <c r="AD165" s="82">
        <v>44838</v>
      </c>
      <c r="AE165" s="79"/>
      <c r="AF165" s="82">
        <f>SUM(E165:AD165)</f>
        <v>2089980</v>
      </c>
      <c r="AG165" s="113"/>
      <c r="AH165" s="83">
        <f>AF165/AN165</f>
        <v>190.36159941706896</v>
      </c>
      <c r="AI165" s="79"/>
      <c r="AJ165" s="84">
        <f>IF(AH$219,AH165/AH$219*100,0)</f>
        <v>52.902544782994475</v>
      </c>
      <c r="AK165" s="111"/>
      <c r="AL165" s="64">
        <v>51</v>
      </c>
      <c r="AN165" s="111">
        <v>10979</v>
      </c>
    </row>
    <row r="166" spans="1:40" ht="8.85" customHeight="1" x14ac:dyDescent="0.3">
      <c r="A166" s="64">
        <v>52</v>
      </c>
      <c r="B166" s="116"/>
      <c r="C166" s="64" t="s">
        <v>181</v>
      </c>
      <c r="D166" s="79"/>
      <c r="E166" s="88">
        <v>1315804</v>
      </c>
      <c r="F166" s="79"/>
      <c r="G166" s="88">
        <v>432418</v>
      </c>
      <c r="H166" s="79"/>
      <c r="I166" s="88">
        <v>0</v>
      </c>
      <c r="J166" s="79"/>
      <c r="K166" s="88">
        <v>0</v>
      </c>
      <c r="L166" s="79"/>
      <c r="M166" s="88">
        <v>580901</v>
      </c>
      <c r="N166" s="79"/>
      <c r="O166" s="88">
        <v>31380</v>
      </c>
      <c r="P166" s="79"/>
      <c r="Q166" s="88">
        <v>52737</v>
      </c>
      <c r="R166" s="79"/>
      <c r="S166" s="88">
        <v>0</v>
      </c>
      <c r="T166" s="79"/>
      <c r="U166" s="88">
        <v>137</v>
      </c>
      <c r="V166" s="79"/>
      <c r="W166" s="79"/>
      <c r="X166" s="88">
        <v>1530</v>
      </c>
      <c r="Y166" s="79"/>
      <c r="Z166" s="88">
        <v>0</v>
      </c>
      <c r="AA166" s="88"/>
      <c r="AB166" s="88">
        <v>29592</v>
      </c>
      <c r="AC166" s="88"/>
      <c r="AD166" s="88">
        <v>0</v>
      </c>
      <c r="AE166" s="79"/>
      <c r="AF166" s="88">
        <f>SUM(E166:AD166)</f>
        <v>2444499</v>
      </c>
      <c r="AG166" s="79"/>
      <c r="AH166" s="84">
        <f>AF166/AN166</f>
        <v>101.87959489872468</v>
      </c>
      <c r="AI166" s="79"/>
      <c r="AJ166" s="84">
        <f>IF(AH$219,AH166/AH$219*100,0)</f>
        <v>28.31290474606007</v>
      </c>
      <c r="AK166" s="111"/>
      <c r="AL166" s="64">
        <v>52</v>
      </c>
      <c r="AN166" s="111">
        <v>23994</v>
      </c>
    </row>
    <row r="167" spans="1:40" ht="8.85" customHeight="1" x14ac:dyDescent="0.3">
      <c r="A167" s="64">
        <v>53</v>
      </c>
      <c r="B167" s="116"/>
      <c r="C167" s="64" t="s">
        <v>182</v>
      </c>
      <c r="D167" s="79"/>
      <c r="E167" s="88">
        <v>77782399</v>
      </c>
      <c r="F167" s="79"/>
      <c r="G167" s="88">
        <v>11192327</v>
      </c>
      <c r="H167" s="79"/>
      <c r="I167" s="88">
        <v>40070878</v>
      </c>
      <c r="J167" s="79"/>
      <c r="K167" s="88">
        <v>0</v>
      </c>
      <c r="L167" s="79"/>
      <c r="M167" s="88">
        <v>7081843</v>
      </c>
      <c r="N167" s="79"/>
      <c r="O167" s="88">
        <v>4012088</v>
      </c>
      <c r="P167" s="79"/>
      <c r="Q167" s="88">
        <v>10289868</v>
      </c>
      <c r="R167" s="79"/>
      <c r="S167" s="88">
        <v>0</v>
      </c>
      <c r="T167" s="79"/>
      <c r="U167" s="88">
        <v>0</v>
      </c>
      <c r="V167" s="79"/>
      <c r="W167" s="79"/>
      <c r="X167" s="88">
        <v>6493249</v>
      </c>
      <c r="Y167" s="79"/>
      <c r="Z167" s="88">
        <v>0</v>
      </c>
      <c r="AA167" s="88"/>
      <c r="AB167" s="88">
        <v>0</v>
      </c>
      <c r="AC167" s="88"/>
      <c r="AD167" s="88">
        <v>17997096</v>
      </c>
      <c r="AE167" s="79"/>
      <c r="AF167" s="88">
        <f>SUM(E167:AD167)</f>
        <v>174919748</v>
      </c>
      <c r="AG167" s="79"/>
      <c r="AH167" s="84">
        <f t="shared" ref="AH167:AH181" si="3">AF167/AN167</f>
        <v>430.46042991965152</v>
      </c>
      <c r="AI167" s="79"/>
      <c r="AJ167" s="84">
        <f>IF(AH$219,AH167/AH$219*100,0)</f>
        <v>119.62734207353746</v>
      </c>
      <c r="AK167" s="111"/>
      <c r="AL167" s="64">
        <v>53</v>
      </c>
      <c r="AN167" s="111">
        <v>406355</v>
      </c>
    </row>
    <row r="168" spans="1:40" ht="8.85" customHeight="1" x14ac:dyDescent="0.3">
      <c r="A168" s="64">
        <v>54</v>
      </c>
      <c r="B168" s="116"/>
      <c r="C168" s="64" t="s">
        <v>183</v>
      </c>
      <c r="D168" s="79"/>
      <c r="E168" s="88">
        <v>3859107</v>
      </c>
      <c r="F168" s="79"/>
      <c r="G168" s="88">
        <v>652128</v>
      </c>
      <c r="H168" s="79"/>
      <c r="I168" s="88">
        <v>206832</v>
      </c>
      <c r="J168" s="79"/>
      <c r="K168" s="88">
        <v>18244</v>
      </c>
      <c r="L168" s="79"/>
      <c r="M168" s="88">
        <v>1439736</v>
      </c>
      <c r="N168" s="79"/>
      <c r="O168" s="88">
        <v>0</v>
      </c>
      <c r="P168" s="79"/>
      <c r="Q168" s="88">
        <v>667383</v>
      </c>
      <c r="R168" s="79"/>
      <c r="S168" s="88">
        <v>0</v>
      </c>
      <c r="T168" s="79"/>
      <c r="U168" s="88">
        <v>0</v>
      </c>
      <c r="V168" s="79"/>
      <c r="W168" s="79"/>
      <c r="X168" s="88">
        <v>189649</v>
      </c>
      <c r="Y168" s="79"/>
      <c r="Z168" s="88">
        <v>1225806</v>
      </c>
      <c r="AA168" s="88"/>
      <c r="AB168" s="88">
        <v>0</v>
      </c>
      <c r="AC168" s="88"/>
      <c r="AD168" s="88">
        <v>0</v>
      </c>
      <c r="AE168" s="79"/>
      <c r="AF168" s="88">
        <f>SUM(E168:AD168)</f>
        <v>8258885</v>
      </c>
      <c r="AG168" s="79"/>
      <c r="AH168" s="84">
        <f t="shared" si="3"/>
        <v>229.2797257155548</v>
      </c>
      <c r="AI168" s="79"/>
      <c r="AJ168" s="84">
        <f>IF(AH$219,AH168/AH$219*100,0)</f>
        <v>63.718108035670483</v>
      </c>
      <c r="AK168" s="111"/>
      <c r="AL168" s="64">
        <v>54</v>
      </c>
      <c r="AN168" s="111">
        <v>36021</v>
      </c>
    </row>
    <row r="169" spans="1:40" ht="8.85" customHeight="1" x14ac:dyDescent="0.3">
      <c r="A169" s="64">
        <v>55</v>
      </c>
      <c r="B169" s="116"/>
      <c r="C169" s="64" t="s">
        <v>184</v>
      </c>
      <c r="D169" s="79"/>
      <c r="E169" s="88">
        <v>449132</v>
      </c>
      <c r="F169" s="79"/>
      <c r="G169" s="88">
        <v>184421</v>
      </c>
      <c r="H169" s="79"/>
      <c r="I169" s="88">
        <v>0</v>
      </c>
      <c r="J169" s="79"/>
      <c r="K169" s="88">
        <v>0</v>
      </c>
      <c r="L169" s="79"/>
      <c r="M169" s="88">
        <v>239000</v>
      </c>
      <c r="N169" s="79"/>
      <c r="O169" s="88">
        <v>0</v>
      </c>
      <c r="P169" s="79"/>
      <c r="Q169" s="88">
        <v>58773</v>
      </c>
      <c r="R169" s="79"/>
      <c r="S169" s="88">
        <v>0</v>
      </c>
      <c r="T169" s="79"/>
      <c r="U169" s="88">
        <v>0</v>
      </c>
      <c r="V169" s="79"/>
      <c r="W169" s="79"/>
      <c r="X169" s="88">
        <v>0</v>
      </c>
      <c r="Y169" s="79"/>
      <c r="Z169" s="88">
        <v>0</v>
      </c>
      <c r="AA169" s="88"/>
      <c r="AB169" s="88">
        <v>0</v>
      </c>
      <c r="AC169" s="88"/>
      <c r="AD169" s="88">
        <v>24641</v>
      </c>
      <c r="AE169" s="79"/>
      <c r="AF169" s="88">
        <f>SUM(E169:AD169)</f>
        <v>955967</v>
      </c>
      <c r="AG169" s="79"/>
      <c r="AH169" s="89">
        <f t="shared" si="3"/>
        <v>78.127410918600845</v>
      </c>
      <c r="AI169" s="79"/>
      <c r="AJ169" s="89">
        <f>IF(AH$219,AH169/AH$219*100,0)</f>
        <v>21.712041018552668</v>
      </c>
      <c r="AK169" s="111"/>
      <c r="AL169" s="64">
        <v>55</v>
      </c>
      <c r="AN169" s="111">
        <v>12236</v>
      </c>
    </row>
    <row r="170" spans="1:40" ht="8.85" customHeight="1" x14ac:dyDescent="0.3">
      <c r="A170" s="90"/>
      <c r="B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c r="AI170" s="79"/>
      <c r="AJ170" s="79"/>
      <c r="AK170" s="79"/>
      <c r="AL170" s="90"/>
      <c r="AM170" s="90"/>
      <c r="AN170" s="79"/>
    </row>
    <row r="171" spans="1:40" ht="8.85" customHeight="1" x14ac:dyDescent="0.3">
      <c r="A171" s="64">
        <v>56</v>
      </c>
      <c r="B171" s="116"/>
      <c r="C171" s="64" t="s">
        <v>185</v>
      </c>
      <c r="D171" s="79"/>
      <c r="E171" s="88">
        <v>1074001</v>
      </c>
      <c r="F171" s="79"/>
      <c r="G171" s="88">
        <v>397192</v>
      </c>
      <c r="H171" s="79"/>
      <c r="I171" s="88">
        <v>0</v>
      </c>
      <c r="J171" s="79"/>
      <c r="K171" s="88">
        <v>16324</v>
      </c>
      <c r="L171" s="79"/>
      <c r="M171" s="88">
        <v>468604</v>
      </c>
      <c r="N171" s="79"/>
      <c r="O171" s="88">
        <v>133442</v>
      </c>
      <c r="P171" s="79"/>
      <c r="Q171" s="88">
        <v>162549</v>
      </c>
      <c r="R171" s="79"/>
      <c r="S171" s="88">
        <v>0</v>
      </c>
      <c r="T171" s="79"/>
      <c r="U171" s="88">
        <v>0</v>
      </c>
      <c r="V171" s="79"/>
      <c r="W171" s="79"/>
      <c r="X171" s="88">
        <v>154340</v>
      </c>
      <c r="Y171" s="79"/>
      <c r="Z171" s="88">
        <v>502163</v>
      </c>
      <c r="AA171" s="88"/>
      <c r="AB171" s="88">
        <v>0</v>
      </c>
      <c r="AC171" s="88"/>
      <c r="AD171" s="88">
        <v>0</v>
      </c>
      <c r="AE171" s="79"/>
      <c r="AF171" s="88">
        <f>SUM(E171:AD171)</f>
        <v>2908615</v>
      </c>
      <c r="AG171" s="79"/>
      <c r="AH171" s="89">
        <f t="shared" si="3"/>
        <v>219.05520409700256</v>
      </c>
      <c r="AI171" s="79"/>
      <c r="AJ171" s="89">
        <f>IF(AH$219,AH171/AH$219*100,0)</f>
        <v>60.876656742623325</v>
      </c>
      <c r="AK171" s="111"/>
      <c r="AL171" s="64">
        <v>56</v>
      </c>
      <c r="AN171" s="111">
        <v>13278</v>
      </c>
    </row>
    <row r="172" spans="1:40" ht="8.85" customHeight="1" x14ac:dyDescent="0.3">
      <c r="A172" s="64">
        <v>57</v>
      </c>
      <c r="B172" s="116"/>
      <c r="C172" s="64" t="s">
        <v>186</v>
      </c>
      <c r="D172" s="79"/>
      <c r="E172" s="88">
        <v>508533</v>
      </c>
      <c r="F172" s="79"/>
      <c r="G172" s="88">
        <v>152448</v>
      </c>
      <c r="H172" s="79"/>
      <c r="I172" s="88">
        <v>184942</v>
      </c>
      <c r="J172" s="79"/>
      <c r="K172" s="88">
        <v>0</v>
      </c>
      <c r="L172" s="79"/>
      <c r="M172" s="88">
        <v>300405</v>
      </c>
      <c r="N172" s="79"/>
      <c r="O172" s="88">
        <v>99325</v>
      </c>
      <c r="P172" s="79"/>
      <c r="Q172" s="88">
        <v>90022</v>
      </c>
      <c r="R172" s="79"/>
      <c r="S172" s="88">
        <v>0</v>
      </c>
      <c r="T172" s="79"/>
      <c r="U172" s="88">
        <v>0</v>
      </c>
      <c r="V172" s="79"/>
      <c r="W172" s="79"/>
      <c r="X172" s="88">
        <v>0</v>
      </c>
      <c r="Y172" s="79"/>
      <c r="Z172" s="88">
        <v>285984</v>
      </c>
      <c r="AA172" s="88"/>
      <c r="AB172" s="88">
        <v>0</v>
      </c>
      <c r="AC172" s="88"/>
      <c r="AD172" s="88">
        <v>37202</v>
      </c>
      <c r="AE172" s="79"/>
      <c r="AF172" s="88">
        <f>SUM(E172:AD172)</f>
        <v>1658861</v>
      </c>
      <c r="AG172" s="79"/>
      <c r="AH172" s="89">
        <f t="shared" si="3"/>
        <v>190.58605238970588</v>
      </c>
      <c r="AI172" s="79"/>
      <c r="AJ172" s="89">
        <f>IF(AH$219,AH172/AH$219*100,0)</f>
        <v>52.964921509566231</v>
      </c>
      <c r="AK172" s="111"/>
      <c r="AL172" s="64">
        <v>57</v>
      </c>
      <c r="AN172" s="111">
        <v>8704</v>
      </c>
    </row>
    <row r="173" spans="1:40" ht="8.85" customHeight="1" x14ac:dyDescent="0.3">
      <c r="A173" s="64">
        <v>58</v>
      </c>
      <c r="B173" s="116"/>
      <c r="C173" s="64" t="s">
        <v>187</v>
      </c>
      <c r="D173" s="79"/>
      <c r="E173" s="88">
        <v>4726635</v>
      </c>
      <c r="F173" s="79"/>
      <c r="G173" s="88">
        <v>532924</v>
      </c>
      <c r="H173" s="79"/>
      <c r="I173" s="88">
        <v>1750</v>
      </c>
      <c r="J173" s="79"/>
      <c r="K173" s="88">
        <v>6930</v>
      </c>
      <c r="L173" s="79"/>
      <c r="M173" s="88">
        <v>633548</v>
      </c>
      <c r="N173" s="79"/>
      <c r="O173" s="88">
        <v>0</v>
      </c>
      <c r="P173" s="79"/>
      <c r="Q173" s="88">
        <v>332581</v>
      </c>
      <c r="R173" s="79"/>
      <c r="S173" s="88">
        <v>0</v>
      </c>
      <c r="T173" s="79"/>
      <c r="U173" s="88">
        <v>0</v>
      </c>
      <c r="V173" s="79"/>
      <c r="W173" s="79"/>
      <c r="X173" s="88">
        <v>83540</v>
      </c>
      <c r="Y173" s="79"/>
      <c r="Z173" s="88">
        <v>0</v>
      </c>
      <c r="AA173" s="88"/>
      <c r="AB173" s="88">
        <v>0</v>
      </c>
      <c r="AC173" s="88"/>
      <c r="AD173" s="88">
        <v>72519</v>
      </c>
      <c r="AE173" s="79"/>
      <c r="AF173" s="88">
        <f>SUM(E173:AD173)</f>
        <v>6390427</v>
      </c>
      <c r="AG173" s="79"/>
      <c r="AH173" s="89">
        <f t="shared" si="3"/>
        <v>206.24260125867355</v>
      </c>
      <c r="AI173" s="79"/>
      <c r="AJ173" s="89">
        <f>IF(AH$219,AH173/AH$219*100,0)</f>
        <v>57.315963317494202</v>
      </c>
      <c r="AK173" s="111"/>
      <c r="AL173" s="64">
        <v>58</v>
      </c>
      <c r="AN173" s="111">
        <v>30985</v>
      </c>
    </row>
    <row r="174" spans="1:40" ht="8.85" customHeight="1" x14ac:dyDescent="0.3">
      <c r="A174" s="64">
        <v>59</v>
      </c>
      <c r="B174" s="116"/>
      <c r="C174" s="64" t="s">
        <v>188</v>
      </c>
      <c r="D174" s="79"/>
      <c r="E174" s="88">
        <v>1143220</v>
      </c>
      <c r="F174" s="79"/>
      <c r="G174" s="88">
        <v>233684</v>
      </c>
      <c r="H174" s="79"/>
      <c r="I174" s="88">
        <v>390067</v>
      </c>
      <c r="J174" s="79"/>
      <c r="K174" s="88">
        <v>0</v>
      </c>
      <c r="L174" s="79"/>
      <c r="M174" s="88">
        <v>282339</v>
      </c>
      <c r="N174" s="79"/>
      <c r="O174" s="88">
        <v>130310</v>
      </c>
      <c r="P174" s="79"/>
      <c r="Q174" s="88">
        <v>146552</v>
      </c>
      <c r="R174" s="79"/>
      <c r="S174" s="88">
        <v>0</v>
      </c>
      <c r="T174" s="79"/>
      <c r="U174" s="88">
        <v>0</v>
      </c>
      <c r="V174" s="79"/>
      <c r="W174" s="79"/>
      <c r="X174" s="88">
        <v>48177</v>
      </c>
      <c r="Y174" s="79"/>
      <c r="Z174" s="88">
        <v>401497</v>
      </c>
      <c r="AA174" s="88"/>
      <c r="AB174" s="88">
        <v>0</v>
      </c>
      <c r="AC174" s="88"/>
      <c r="AD174" s="88">
        <v>47189</v>
      </c>
      <c r="AE174" s="79"/>
      <c r="AF174" s="88">
        <f>SUM(E174:AD174)</f>
        <v>2823035</v>
      </c>
      <c r="AG174" s="79"/>
      <c r="AH174" s="89">
        <f t="shared" si="3"/>
        <v>259.25567086050143</v>
      </c>
      <c r="AI174" s="79"/>
      <c r="AJ174" s="89">
        <f>IF(AH$219,AH174/AH$219*100,0)</f>
        <v>72.048589526156064</v>
      </c>
      <c r="AK174" s="111"/>
      <c r="AL174" s="64">
        <v>59</v>
      </c>
      <c r="AN174" s="111">
        <v>10889</v>
      </c>
    </row>
    <row r="175" spans="1:40" ht="8.85" customHeight="1" x14ac:dyDescent="0.3">
      <c r="A175" s="64">
        <v>60</v>
      </c>
      <c r="B175" s="116"/>
      <c r="C175" s="64" t="s">
        <v>189</v>
      </c>
      <c r="D175" s="79"/>
      <c r="E175" s="88">
        <v>9781761</v>
      </c>
      <c r="F175" s="79"/>
      <c r="G175" s="88">
        <v>824535</v>
      </c>
      <c r="H175" s="79"/>
      <c r="I175" s="88">
        <v>0</v>
      </c>
      <c r="J175" s="79"/>
      <c r="K175" s="88">
        <v>0</v>
      </c>
      <c r="L175" s="79"/>
      <c r="M175" s="88">
        <v>781522</v>
      </c>
      <c r="N175" s="79"/>
      <c r="O175" s="88">
        <v>42740</v>
      </c>
      <c r="P175" s="79"/>
      <c r="Q175" s="88">
        <v>849449</v>
      </c>
      <c r="R175" s="79"/>
      <c r="S175" s="88">
        <v>0</v>
      </c>
      <c r="T175" s="79"/>
      <c r="U175" s="88">
        <v>0</v>
      </c>
      <c r="V175" s="79"/>
      <c r="W175" s="79"/>
      <c r="X175" s="88">
        <v>40707</v>
      </c>
      <c r="Y175" s="79"/>
      <c r="Z175" s="88">
        <v>270926</v>
      </c>
      <c r="AA175" s="88"/>
      <c r="AB175" s="88">
        <v>0</v>
      </c>
      <c r="AC175" s="88"/>
      <c r="AD175" s="88">
        <v>0</v>
      </c>
      <c r="AE175" s="79"/>
      <c r="AF175" s="88">
        <f>SUM(E175:AD175)</f>
        <v>12591640</v>
      </c>
      <c r="AG175" s="79"/>
      <c r="AH175" s="89">
        <f t="shared" si="3"/>
        <v>126.63441714521336</v>
      </c>
      <c r="AI175" s="79"/>
      <c r="AJ175" s="89">
        <f>IF(AH$219,AH175/AH$219*100,0)</f>
        <v>35.192407211369307</v>
      </c>
      <c r="AK175" s="111"/>
      <c r="AL175" s="64">
        <v>60</v>
      </c>
      <c r="AN175" s="111">
        <v>99433</v>
      </c>
    </row>
    <row r="176" spans="1:40" ht="8.85" customHeight="1" x14ac:dyDescent="0.3">
      <c r="A176" s="90"/>
      <c r="B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c r="AL176" s="90"/>
      <c r="AM176" s="90"/>
      <c r="AN176" s="79"/>
    </row>
    <row r="177" spans="1:40" ht="8.85" customHeight="1" x14ac:dyDescent="0.3">
      <c r="A177" s="64">
        <v>61</v>
      </c>
      <c r="B177" s="116"/>
      <c r="C177" s="64" t="s">
        <v>190</v>
      </c>
      <c r="D177" s="79"/>
      <c r="E177" s="88">
        <v>1307940</v>
      </c>
      <c r="F177" s="79"/>
      <c r="G177" s="88">
        <v>490333</v>
      </c>
      <c r="H177" s="79"/>
      <c r="I177" s="88">
        <v>38168</v>
      </c>
      <c r="J177" s="79"/>
      <c r="K177" s="88">
        <v>89855</v>
      </c>
      <c r="L177" s="79"/>
      <c r="M177" s="88">
        <v>727732</v>
      </c>
      <c r="N177" s="79"/>
      <c r="O177" s="88">
        <v>109836</v>
      </c>
      <c r="P177" s="79"/>
      <c r="Q177" s="88">
        <v>229347</v>
      </c>
      <c r="R177" s="79"/>
      <c r="S177" s="88">
        <v>0</v>
      </c>
      <c r="T177" s="79"/>
      <c r="U177" s="88">
        <v>0</v>
      </c>
      <c r="V177" s="79"/>
      <c r="W177" s="79"/>
      <c r="X177" s="88">
        <v>603144</v>
      </c>
      <c r="Y177" s="79"/>
      <c r="Z177" s="88">
        <v>1127613</v>
      </c>
      <c r="AA177" s="88"/>
      <c r="AB177" s="88">
        <v>0</v>
      </c>
      <c r="AC177" s="88"/>
      <c r="AD177" s="88">
        <v>0</v>
      </c>
      <c r="AE177" s="79"/>
      <c r="AF177" s="88">
        <f>SUM(E177:AD177)</f>
        <v>4723968</v>
      </c>
      <c r="AG177" s="79"/>
      <c r="AH177" s="89">
        <f t="shared" si="3"/>
        <v>318.41251011054192</v>
      </c>
      <c r="AI177" s="79"/>
      <c r="AJ177" s="89">
        <f>IF(AH$219,AH177/AH$219*100,0)</f>
        <v>88.48860341146208</v>
      </c>
      <c r="AK177" s="111"/>
      <c r="AL177" s="64">
        <v>61</v>
      </c>
      <c r="AN177" s="111">
        <v>14836</v>
      </c>
    </row>
    <row r="178" spans="1:40" ht="8.85" customHeight="1" x14ac:dyDescent="0.3">
      <c r="A178" s="64">
        <v>62</v>
      </c>
      <c r="B178" s="116"/>
      <c r="C178" s="64" t="s">
        <v>191</v>
      </c>
      <c r="D178" s="79"/>
      <c r="E178" s="88">
        <v>1934551</v>
      </c>
      <c r="F178" s="79"/>
      <c r="G178" s="88">
        <v>322425</v>
      </c>
      <c r="H178" s="79"/>
      <c r="I178" s="88">
        <v>1045788</v>
      </c>
      <c r="J178" s="79"/>
      <c r="K178" s="88">
        <v>7764</v>
      </c>
      <c r="L178" s="79"/>
      <c r="M178" s="88">
        <v>606581</v>
      </c>
      <c r="N178" s="79"/>
      <c r="O178" s="88">
        <v>99543</v>
      </c>
      <c r="P178" s="79"/>
      <c r="Q178" s="88">
        <v>442058</v>
      </c>
      <c r="R178" s="79"/>
      <c r="S178" s="88">
        <v>0</v>
      </c>
      <c r="T178" s="79"/>
      <c r="U178" s="88">
        <v>900</v>
      </c>
      <c r="V178" s="79"/>
      <c r="W178" s="79"/>
      <c r="X178" s="88">
        <v>27636</v>
      </c>
      <c r="Y178" s="79"/>
      <c r="Z178" s="88">
        <v>1004151</v>
      </c>
      <c r="AA178" s="88"/>
      <c r="AB178" s="88">
        <v>0</v>
      </c>
      <c r="AC178" s="88"/>
      <c r="AD178" s="88">
        <v>0</v>
      </c>
      <c r="AE178" s="79"/>
      <c r="AF178" s="88">
        <f>SUM(E178:AD178)</f>
        <v>5491397</v>
      </c>
      <c r="AG178" s="79"/>
      <c r="AH178" s="89">
        <f t="shared" si="3"/>
        <v>244.47497996616508</v>
      </c>
      <c r="AI178" s="79"/>
      <c r="AJ178" s="89">
        <f>IF(AH$219,AH178/AH$219*100,0)</f>
        <v>67.940953509461025</v>
      </c>
      <c r="AK178" s="111"/>
      <c r="AL178" s="64">
        <v>62</v>
      </c>
      <c r="AN178" s="111">
        <v>22462</v>
      </c>
    </row>
    <row r="179" spans="1:40" ht="8.85" customHeight="1" x14ac:dyDescent="0.3">
      <c r="A179" s="64">
        <v>63</v>
      </c>
      <c r="B179" s="116"/>
      <c r="C179" s="64" t="s">
        <v>192</v>
      </c>
      <c r="D179" s="79"/>
      <c r="E179" s="88">
        <v>1347759</v>
      </c>
      <c r="F179" s="79"/>
      <c r="G179" s="88">
        <v>328478</v>
      </c>
      <c r="H179" s="79"/>
      <c r="I179" s="88">
        <v>38126</v>
      </c>
      <c r="J179" s="79"/>
      <c r="K179" s="88">
        <v>0</v>
      </c>
      <c r="L179" s="79"/>
      <c r="M179" s="88">
        <v>351828</v>
      </c>
      <c r="N179" s="79"/>
      <c r="O179" s="88">
        <v>32055</v>
      </c>
      <c r="P179" s="79"/>
      <c r="Q179" s="88">
        <v>191341</v>
      </c>
      <c r="R179" s="79"/>
      <c r="S179" s="88">
        <v>0</v>
      </c>
      <c r="T179" s="79"/>
      <c r="U179" s="88">
        <v>0</v>
      </c>
      <c r="V179" s="79"/>
      <c r="W179" s="79"/>
      <c r="X179" s="88">
        <v>468790</v>
      </c>
      <c r="Y179" s="79"/>
      <c r="Z179" s="88">
        <v>375222</v>
      </c>
      <c r="AA179" s="88"/>
      <c r="AB179" s="88">
        <v>0</v>
      </c>
      <c r="AC179" s="88"/>
      <c r="AD179" s="88">
        <v>0</v>
      </c>
      <c r="AE179" s="79"/>
      <c r="AF179" s="88">
        <f>SUM(E179:AD179)</f>
        <v>3133599</v>
      </c>
      <c r="AG179" s="79"/>
      <c r="AH179" s="89">
        <f t="shared" si="3"/>
        <v>264.17121901871525</v>
      </c>
      <c r="AI179" s="79"/>
      <c r="AJ179" s="89">
        <f>IF(AH$219,AH179/AH$219*100,0)</f>
        <v>73.414647635402844</v>
      </c>
      <c r="AK179" s="111"/>
      <c r="AL179" s="64">
        <v>63</v>
      </c>
      <c r="AN179" s="111">
        <v>11862</v>
      </c>
    </row>
    <row r="180" spans="1:40" ht="8.85" customHeight="1" x14ac:dyDescent="0.3">
      <c r="A180" s="64">
        <v>64</v>
      </c>
      <c r="B180" s="116"/>
      <c r="C180" s="64" t="s">
        <v>193</v>
      </c>
      <c r="D180" s="79"/>
      <c r="E180" s="88">
        <v>762085</v>
      </c>
      <c r="F180" s="79"/>
      <c r="G180" s="88">
        <v>337821</v>
      </c>
      <c r="H180" s="79"/>
      <c r="I180" s="88">
        <v>0</v>
      </c>
      <c r="J180" s="79"/>
      <c r="K180" s="88">
        <v>0</v>
      </c>
      <c r="L180" s="79"/>
      <c r="M180" s="88">
        <v>373827</v>
      </c>
      <c r="N180" s="79"/>
      <c r="O180" s="88">
        <v>260643</v>
      </c>
      <c r="P180" s="79"/>
      <c r="Q180" s="88">
        <v>158791</v>
      </c>
      <c r="R180" s="79"/>
      <c r="S180" s="88">
        <v>0</v>
      </c>
      <c r="T180" s="79"/>
      <c r="U180" s="88">
        <v>0</v>
      </c>
      <c r="V180" s="79"/>
      <c r="W180" s="79"/>
      <c r="X180" s="88">
        <v>0</v>
      </c>
      <c r="Y180" s="79"/>
      <c r="Z180" s="88">
        <v>0</v>
      </c>
      <c r="AA180" s="88"/>
      <c r="AB180" s="88">
        <v>0</v>
      </c>
      <c r="AC180" s="88"/>
      <c r="AD180" s="88">
        <v>56250</v>
      </c>
      <c r="AE180" s="79"/>
      <c r="AF180" s="88">
        <f>SUM(E180:AD180)</f>
        <v>1949417</v>
      </c>
      <c r="AG180" s="79"/>
      <c r="AH180" s="89">
        <f t="shared" si="3"/>
        <v>161.4424016563147</v>
      </c>
      <c r="AI180" s="79"/>
      <c r="AJ180" s="89">
        <f>IF(AH$219,AH180/AH$219*100,0)</f>
        <v>44.865739254403209</v>
      </c>
      <c r="AK180" s="111"/>
      <c r="AL180" s="64">
        <v>64</v>
      </c>
      <c r="AN180" s="111">
        <v>12075</v>
      </c>
    </row>
    <row r="181" spans="1:40" ht="8.85" customHeight="1" x14ac:dyDescent="0.3">
      <c r="A181" s="64">
        <v>65</v>
      </c>
      <c r="B181" s="116"/>
      <c r="C181" s="64" t="s">
        <v>194</v>
      </c>
      <c r="D181" s="79"/>
      <c r="E181" s="88">
        <v>1337785</v>
      </c>
      <c r="F181" s="79"/>
      <c r="G181" s="88">
        <v>150544</v>
      </c>
      <c r="H181" s="79"/>
      <c r="I181" s="88">
        <v>201139</v>
      </c>
      <c r="J181" s="79"/>
      <c r="K181" s="88">
        <v>0</v>
      </c>
      <c r="L181" s="79"/>
      <c r="M181" s="88">
        <v>145851</v>
      </c>
      <c r="N181" s="79"/>
      <c r="O181" s="88">
        <v>0</v>
      </c>
      <c r="P181" s="79"/>
      <c r="Q181" s="88">
        <v>82291</v>
      </c>
      <c r="R181" s="79"/>
      <c r="S181" s="88">
        <v>0</v>
      </c>
      <c r="T181" s="79"/>
      <c r="U181" s="88">
        <v>0</v>
      </c>
      <c r="V181" s="79"/>
      <c r="W181" s="79"/>
      <c r="X181" s="88">
        <v>515</v>
      </c>
      <c r="Y181" s="79"/>
      <c r="Z181" s="88">
        <v>0</v>
      </c>
      <c r="AA181" s="88"/>
      <c r="AB181" s="88">
        <v>0</v>
      </c>
      <c r="AC181" s="88"/>
      <c r="AD181" s="88">
        <v>28019</v>
      </c>
      <c r="AE181" s="79"/>
      <c r="AF181" s="88">
        <f>SUM(E181:AD181)</f>
        <v>1946144</v>
      </c>
      <c r="AG181" s="79"/>
      <c r="AH181" s="89">
        <f t="shared" si="3"/>
        <v>124.28277667794879</v>
      </c>
      <c r="AI181" s="79"/>
      <c r="AJ181" s="89">
        <f>IF(AH$219,AH181/AH$219*100,0)</f>
        <v>34.538873276405894</v>
      </c>
      <c r="AK181" s="111"/>
      <c r="AL181" s="64">
        <v>65</v>
      </c>
      <c r="AN181" s="111">
        <v>15659</v>
      </c>
    </row>
    <row r="182" spans="1:40" ht="8.85" customHeight="1" x14ac:dyDescent="0.3">
      <c r="A182" s="90"/>
      <c r="B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90"/>
      <c r="AM182" s="90"/>
      <c r="AN182" s="79"/>
    </row>
    <row r="183" spans="1:40" ht="8.85" customHeight="1" x14ac:dyDescent="0.3">
      <c r="A183" s="64">
        <v>66</v>
      </c>
      <c r="B183" s="116"/>
      <c r="C183" s="64" t="s">
        <v>195</v>
      </c>
      <c r="D183" s="79"/>
      <c r="E183" s="88">
        <v>3437449</v>
      </c>
      <c r="F183" s="79"/>
      <c r="G183" s="88">
        <v>768540</v>
      </c>
      <c r="H183" s="79"/>
      <c r="I183" s="88">
        <v>0</v>
      </c>
      <c r="J183" s="79"/>
      <c r="K183" s="88">
        <v>17440</v>
      </c>
      <c r="L183" s="79"/>
      <c r="M183" s="88">
        <v>1053306</v>
      </c>
      <c r="N183" s="79"/>
      <c r="O183" s="88">
        <v>100897</v>
      </c>
      <c r="P183" s="79"/>
      <c r="Q183" s="88">
        <v>542503</v>
      </c>
      <c r="R183" s="79"/>
      <c r="S183" s="88">
        <v>0</v>
      </c>
      <c r="T183" s="79"/>
      <c r="U183" s="88">
        <v>0</v>
      </c>
      <c r="V183" s="79"/>
      <c r="W183" s="79"/>
      <c r="X183" s="88">
        <v>44495</v>
      </c>
      <c r="Y183" s="79"/>
      <c r="Z183" s="88">
        <v>789063</v>
      </c>
      <c r="AA183" s="88"/>
      <c r="AB183" s="88">
        <v>0</v>
      </c>
      <c r="AC183" s="88"/>
      <c r="AD183" s="88">
        <v>0</v>
      </c>
      <c r="AE183" s="79"/>
      <c r="AF183" s="88">
        <f>SUM(E183:AD183)</f>
        <v>6753693</v>
      </c>
      <c r="AG183" s="79"/>
      <c r="AH183" s="89">
        <f>AF183/AN183</f>
        <v>189.80644707998425</v>
      </c>
      <c r="AI183" s="79"/>
      <c r="AJ183" s="89">
        <f>IF(AH$219,AH183/AH$219*100,0)</f>
        <v>52.748264868011915</v>
      </c>
      <c r="AK183" s="111"/>
      <c r="AL183" s="64">
        <v>66</v>
      </c>
      <c r="AN183" s="111">
        <v>35582</v>
      </c>
    </row>
    <row r="184" spans="1:40" ht="8.85" customHeight="1" x14ac:dyDescent="0.3">
      <c r="A184" s="64">
        <v>67</v>
      </c>
      <c r="B184" s="116"/>
      <c r="C184" s="64" t="s">
        <v>196</v>
      </c>
      <c r="D184" s="79"/>
      <c r="E184" s="88">
        <v>1747457</v>
      </c>
      <c r="F184" s="79"/>
      <c r="G184" s="88">
        <v>59768</v>
      </c>
      <c r="H184" s="79"/>
      <c r="I184" s="88">
        <v>175424</v>
      </c>
      <c r="J184" s="79"/>
      <c r="K184" s="88">
        <v>0</v>
      </c>
      <c r="L184" s="79"/>
      <c r="M184" s="88">
        <v>504913</v>
      </c>
      <c r="N184" s="79"/>
      <c r="O184" s="88">
        <v>0</v>
      </c>
      <c r="P184" s="79"/>
      <c r="Q184" s="88">
        <v>171588</v>
      </c>
      <c r="R184" s="79"/>
      <c r="S184" s="88">
        <v>0</v>
      </c>
      <c r="T184" s="79"/>
      <c r="U184" s="88">
        <v>0</v>
      </c>
      <c r="V184" s="79"/>
      <c r="W184" s="79"/>
      <c r="X184" s="88">
        <v>1013668</v>
      </c>
      <c r="Y184" s="79"/>
      <c r="Z184" s="88">
        <v>354730</v>
      </c>
      <c r="AA184" s="88"/>
      <c r="AB184" s="88">
        <v>0</v>
      </c>
      <c r="AC184" s="88"/>
      <c r="AD184" s="88">
        <v>0</v>
      </c>
      <c r="AE184" s="79"/>
      <c r="AF184" s="88">
        <f>SUM(E184:AD184)</f>
        <v>4027548</v>
      </c>
      <c r="AG184" s="79"/>
      <c r="AH184" s="89">
        <f>AF184/AN184</f>
        <v>168.99039147400663</v>
      </c>
      <c r="AI184" s="79"/>
      <c r="AJ184" s="89">
        <f>IF(AH$219,AH184/AH$219*100,0)</f>
        <v>46.963367508078349</v>
      </c>
      <c r="AK184" s="111"/>
      <c r="AL184" s="64">
        <v>67</v>
      </c>
      <c r="AN184" s="111">
        <v>23833</v>
      </c>
    </row>
    <row r="185" spans="1:40" ht="8.85" customHeight="1" x14ac:dyDescent="0.3">
      <c r="A185" s="64">
        <v>68</v>
      </c>
      <c r="B185" s="116"/>
      <c r="C185" s="64" t="s">
        <v>197</v>
      </c>
      <c r="D185" s="79"/>
      <c r="E185" s="88">
        <v>1182111</v>
      </c>
      <c r="F185" s="79"/>
      <c r="G185" s="88">
        <v>408760</v>
      </c>
      <c r="H185" s="79"/>
      <c r="I185" s="88">
        <v>0</v>
      </c>
      <c r="J185" s="79"/>
      <c r="K185" s="88">
        <v>4970</v>
      </c>
      <c r="L185" s="79"/>
      <c r="M185" s="88">
        <v>457281</v>
      </c>
      <c r="N185" s="79"/>
      <c r="O185" s="88">
        <v>24902</v>
      </c>
      <c r="P185" s="79"/>
      <c r="Q185" s="88">
        <v>92004</v>
      </c>
      <c r="R185" s="79"/>
      <c r="S185" s="88">
        <v>0</v>
      </c>
      <c r="T185" s="79"/>
      <c r="U185" s="88">
        <v>0</v>
      </c>
      <c r="V185" s="79"/>
      <c r="W185" s="79"/>
      <c r="X185" s="88">
        <v>403892</v>
      </c>
      <c r="Y185" s="79"/>
      <c r="Z185" s="88">
        <v>0</v>
      </c>
      <c r="AA185" s="88"/>
      <c r="AB185" s="88">
        <v>0</v>
      </c>
      <c r="AC185" s="88"/>
      <c r="AD185" s="88">
        <v>57039</v>
      </c>
      <c r="AE185" s="79"/>
      <c r="AF185" s="88">
        <f>SUM(E185:AD185)</f>
        <v>2630959</v>
      </c>
      <c r="AG185" s="79"/>
      <c r="AH185" s="89">
        <f>AF185/AN185</f>
        <v>147.88976953344576</v>
      </c>
      <c r="AI185" s="79"/>
      <c r="AJ185" s="89">
        <f>IF(AH$219,AH185/AH$219*100,0)</f>
        <v>41.099387584722727</v>
      </c>
      <c r="AK185" s="111"/>
      <c r="AL185" s="64">
        <v>68</v>
      </c>
      <c r="AN185" s="111">
        <v>17790</v>
      </c>
    </row>
    <row r="186" spans="1:40" ht="8.85" customHeight="1" x14ac:dyDescent="0.3">
      <c r="A186" s="64">
        <v>69</v>
      </c>
      <c r="B186" s="116"/>
      <c r="C186" s="64" t="s">
        <v>198</v>
      </c>
      <c r="D186" s="79"/>
      <c r="E186" s="88">
        <v>2633244</v>
      </c>
      <c r="F186" s="79"/>
      <c r="G186" s="88">
        <v>1299471</v>
      </c>
      <c r="H186" s="79"/>
      <c r="I186" s="88">
        <v>700</v>
      </c>
      <c r="J186" s="79"/>
      <c r="K186" s="88">
        <v>33710</v>
      </c>
      <c r="L186" s="79"/>
      <c r="M186" s="88">
        <v>2347943</v>
      </c>
      <c r="N186" s="79"/>
      <c r="O186" s="88">
        <v>85746</v>
      </c>
      <c r="P186" s="79"/>
      <c r="Q186" s="88">
        <v>349399</v>
      </c>
      <c r="R186" s="79"/>
      <c r="S186" s="88">
        <v>0</v>
      </c>
      <c r="T186" s="79"/>
      <c r="U186" s="88">
        <v>0</v>
      </c>
      <c r="V186" s="79"/>
      <c r="W186" s="79"/>
      <c r="X186" s="88">
        <v>0</v>
      </c>
      <c r="Y186" s="79"/>
      <c r="Z186" s="88">
        <v>773714</v>
      </c>
      <c r="AA186" s="88"/>
      <c r="AB186" s="88">
        <v>0</v>
      </c>
      <c r="AC186" s="88"/>
      <c r="AD186" s="88">
        <v>204994</v>
      </c>
      <c r="AE186" s="79"/>
      <c r="AF186" s="88">
        <f>SUM(E186:AD186)</f>
        <v>7728921</v>
      </c>
      <c r="AG186" s="79"/>
      <c r="AH186" s="89">
        <f>AF186/AN186</f>
        <v>125.38807592472421</v>
      </c>
      <c r="AI186" s="79"/>
      <c r="AJ186" s="89">
        <f>IF(AH$219,AH186/AH$219*100,0)</f>
        <v>34.846042070323392</v>
      </c>
      <c r="AK186" s="111"/>
      <c r="AL186" s="64">
        <v>69</v>
      </c>
      <c r="AN186" s="111">
        <v>61640</v>
      </c>
    </row>
    <row r="187" spans="1:40" ht="8.85" customHeight="1" x14ac:dyDescent="0.3">
      <c r="A187" s="64">
        <v>70</v>
      </c>
      <c r="B187" s="116"/>
      <c r="C187" s="64" t="s">
        <v>199</v>
      </c>
      <c r="D187" s="79"/>
      <c r="E187" s="88">
        <v>3268169</v>
      </c>
      <c r="F187" s="79"/>
      <c r="G187" s="88">
        <v>705408</v>
      </c>
      <c r="H187" s="79"/>
      <c r="I187" s="88">
        <v>101315</v>
      </c>
      <c r="J187" s="79"/>
      <c r="K187" s="88">
        <v>273405</v>
      </c>
      <c r="L187" s="79"/>
      <c r="M187" s="88">
        <v>1094043</v>
      </c>
      <c r="N187" s="79"/>
      <c r="O187" s="88">
        <v>0</v>
      </c>
      <c r="P187" s="79"/>
      <c r="Q187" s="88">
        <v>431471</v>
      </c>
      <c r="R187" s="79"/>
      <c r="S187" s="88">
        <v>0</v>
      </c>
      <c r="T187" s="79"/>
      <c r="U187" s="88">
        <v>0</v>
      </c>
      <c r="V187" s="79"/>
      <c r="W187" s="79"/>
      <c r="X187" s="88">
        <v>39515</v>
      </c>
      <c r="Y187" s="79"/>
      <c r="Z187" s="88">
        <v>0</v>
      </c>
      <c r="AA187" s="88"/>
      <c r="AB187" s="88">
        <v>0</v>
      </c>
      <c r="AC187" s="88"/>
      <c r="AD187" s="88">
        <v>35093</v>
      </c>
      <c r="AE187" s="79"/>
      <c r="AF187" s="88">
        <f>SUM(E187:AD187)</f>
        <v>5948419</v>
      </c>
      <c r="AG187" s="79"/>
      <c r="AH187" s="89">
        <f>AF187/AN187</f>
        <v>201.4774082102696</v>
      </c>
      <c r="AI187" s="79"/>
      <c r="AJ187" s="89">
        <f>IF(AH$219,AH187/AH$219*100,0)</f>
        <v>55.991689727574986</v>
      </c>
      <c r="AK187" s="111"/>
      <c r="AL187" s="64">
        <v>70</v>
      </c>
      <c r="AN187" s="111">
        <v>29524</v>
      </c>
    </row>
    <row r="188" spans="1:40" ht="8.85" customHeight="1" x14ac:dyDescent="0.3">
      <c r="A188" s="90"/>
      <c r="B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111"/>
      <c r="AG188" s="79"/>
      <c r="AH188" s="79"/>
      <c r="AI188" s="79"/>
      <c r="AJ188" s="79"/>
      <c r="AK188" s="79"/>
      <c r="AL188" s="90"/>
      <c r="AM188" s="90"/>
      <c r="AN188" s="79"/>
    </row>
    <row r="189" spans="1:40" ht="8.85" customHeight="1" x14ac:dyDescent="0.3">
      <c r="A189" s="64">
        <v>71</v>
      </c>
      <c r="B189" s="116"/>
      <c r="C189" s="64" t="s">
        <v>200</v>
      </c>
      <c r="D189" s="79"/>
      <c r="E189" s="88">
        <v>2999634</v>
      </c>
      <c r="F189" s="79"/>
      <c r="G189" s="88">
        <v>316994</v>
      </c>
      <c r="H189" s="79"/>
      <c r="I189" s="88">
        <v>0</v>
      </c>
      <c r="J189" s="79"/>
      <c r="K189" s="88">
        <v>65355</v>
      </c>
      <c r="L189" s="79"/>
      <c r="M189" s="88">
        <v>547162</v>
      </c>
      <c r="N189" s="79"/>
      <c r="O189" s="88">
        <v>0</v>
      </c>
      <c r="P189" s="79"/>
      <c r="Q189" s="88">
        <v>156349</v>
      </c>
      <c r="R189" s="79"/>
      <c r="S189" s="88">
        <v>0</v>
      </c>
      <c r="T189" s="79"/>
      <c r="U189" s="88">
        <v>0</v>
      </c>
      <c r="V189" s="79"/>
      <c r="W189" s="79"/>
      <c r="X189" s="88">
        <v>0</v>
      </c>
      <c r="Y189" s="79"/>
      <c r="Z189" s="88">
        <v>0</v>
      </c>
      <c r="AA189" s="88"/>
      <c r="AB189" s="88">
        <v>0</v>
      </c>
      <c r="AC189" s="88"/>
      <c r="AD189" s="88">
        <v>0</v>
      </c>
      <c r="AE189" s="79"/>
      <c r="AF189" s="88">
        <f>SUM(E189:AD189)</f>
        <v>4085494</v>
      </c>
      <c r="AG189" s="79"/>
      <c r="AH189" s="89">
        <f t="shared" ref="AH189:AH204" si="4">AF189/AN189</f>
        <v>175.72773022495591</v>
      </c>
      <c r="AI189" s="79"/>
      <c r="AJ189" s="89">
        <f>IF(AH$219,AH189/AH$219*100,0)</f>
        <v>48.835711332052014</v>
      </c>
      <c r="AK189" s="111"/>
      <c r="AL189" s="64">
        <v>71</v>
      </c>
      <c r="AN189" s="111">
        <v>23249</v>
      </c>
    </row>
    <row r="190" spans="1:40" ht="8.85" customHeight="1" x14ac:dyDescent="0.3">
      <c r="A190" s="64">
        <v>72</v>
      </c>
      <c r="B190" s="116"/>
      <c r="C190" s="64" t="s">
        <v>201</v>
      </c>
      <c r="D190" s="79"/>
      <c r="E190" s="88">
        <v>2719468</v>
      </c>
      <c r="F190" s="79"/>
      <c r="G190" s="88">
        <v>871175</v>
      </c>
      <c r="H190" s="79"/>
      <c r="I190" s="88">
        <v>1719426</v>
      </c>
      <c r="J190" s="79"/>
      <c r="K190" s="88">
        <v>0</v>
      </c>
      <c r="L190" s="79"/>
      <c r="M190" s="88">
        <v>1104815</v>
      </c>
      <c r="N190" s="79"/>
      <c r="O190" s="88">
        <v>139945</v>
      </c>
      <c r="P190" s="79"/>
      <c r="Q190" s="88">
        <v>397765</v>
      </c>
      <c r="R190" s="79"/>
      <c r="S190" s="88">
        <v>0</v>
      </c>
      <c r="T190" s="79"/>
      <c r="U190" s="88">
        <v>0</v>
      </c>
      <c r="V190" s="79"/>
      <c r="W190" s="79"/>
      <c r="X190" s="88">
        <v>715524</v>
      </c>
      <c r="Y190" s="79"/>
      <c r="Z190" s="88">
        <v>1216561</v>
      </c>
      <c r="AA190" s="88"/>
      <c r="AB190" s="88">
        <v>0</v>
      </c>
      <c r="AC190" s="88"/>
      <c r="AD190" s="88">
        <v>0</v>
      </c>
      <c r="AE190" s="79"/>
      <c r="AF190" s="88">
        <f>SUM(E190:AD190)</f>
        <v>8884679</v>
      </c>
      <c r="AG190" s="79"/>
      <c r="AH190" s="89">
        <f t="shared" si="4"/>
        <v>238.75843813823496</v>
      </c>
      <c r="AI190" s="79"/>
      <c r="AJ190" s="89">
        <f>IF(AH$219,AH190/AH$219*100,0)</f>
        <v>66.352294814734719</v>
      </c>
      <c r="AK190" s="111"/>
      <c r="AL190" s="64">
        <v>72</v>
      </c>
      <c r="AN190" s="111">
        <v>37212</v>
      </c>
    </row>
    <row r="191" spans="1:40" ht="8.85" customHeight="1" x14ac:dyDescent="0.3">
      <c r="A191" s="64">
        <v>73</v>
      </c>
      <c r="B191" s="116"/>
      <c r="C191" s="64" t="s">
        <v>202</v>
      </c>
      <c r="D191" s="79"/>
      <c r="E191" s="88">
        <v>68710000</v>
      </c>
      <c r="F191" s="79"/>
      <c r="G191" s="88">
        <v>14443000</v>
      </c>
      <c r="H191" s="79"/>
      <c r="I191" s="88">
        <v>26945000</v>
      </c>
      <c r="J191" s="79"/>
      <c r="K191" s="88">
        <v>1602000</v>
      </c>
      <c r="L191" s="79"/>
      <c r="M191" s="88">
        <v>8987000</v>
      </c>
      <c r="N191" s="79"/>
      <c r="O191" s="88">
        <v>2307000</v>
      </c>
      <c r="P191" s="79"/>
      <c r="Q191" s="88">
        <v>8318000</v>
      </c>
      <c r="R191" s="79"/>
      <c r="S191" s="88">
        <v>0</v>
      </c>
      <c r="T191" s="79"/>
      <c r="U191" s="88">
        <v>0</v>
      </c>
      <c r="V191" s="79"/>
      <c r="W191" s="79"/>
      <c r="X191" s="88">
        <v>5943000</v>
      </c>
      <c r="Y191" s="79"/>
      <c r="Z191" s="88">
        <v>0</v>
      </c>
      <c r="AA191" s="88"/>
      <c r="AB191" s="88">
        <v>0</v>
      </c>
      <c r="AC191" s="88"/>
      <c r="AD191" s="88">
        <v>7793000</v>
      </c>
      <c r="AE191" s="79"/>
      <c r="AF191" s="88">
        <f>SUM(E191:AD191)</f>
        <v>145048000</v>
      </c>
      <c r="AG191" s="79"/>
      <c r="AH191" s="89">
        <f t="shared" si="4"/>
        <v>313.24749592913014</v>
      </c>
      <c r="AI191" s="79"/>
      <c r="AJ191" s="89">
        <f>IF(AH$219,AH191/AH$219*100,0)</f>
        <v>87.053217310096727</v>
      </c>
      <c r="AK191" s="111"/>
      <c r="AL191" s="64">
        <v>73</v>
      </c>
      <c r="AN191" s="111">
        <v>463046</v>
      </c>
    </row>
    <row r="192" spans="1:40" ht="8.85" customHeight="1" x14ac:dyDescent="0.3">
      <c r="A192" s="64">
        <v>74</v>
      </c>
      <c r="B192" s="116"/>
      <c r="C192" s="64" t="s">
        <v>203</v>
      </c>
      <c r="D192" s="79"/>
      <c r="E192" s="88">
        <v>3543264</v>
      </c>
      <c r="F192" s="79"/>
      <c r="G192" s="88">
        <v>657497</v>
      </c>
      <c r="H192" s="79"/>
      <c r="I192" s="88">
        <v>894443</v>
      </c>
      <c r="J192" s="79"/>
      <c r="K192" s="88">
        <v>0</v>
      </c>
      <c r="L192" s="79"/>
      <c r="M192" s="88">
        <v>576367</v>
      </c>
      <c r="N192" s="79"/>
      <c r="O192" s="88">
        <v>21402</v>
      </c>
      <c r="P192" s="79"/>
      <c r="Q192" s="88">
        <v>126195</v>
      </c>
      <c r="R192" s="79"/>
      <c r="S192" s="88">
        <v>0</v>
      </c>
      <c r="T192" s="79"/>
      <c r="U192" s="88">
        <v>0</v>
      </c>
      <c r="V192" s="79"/>
      <c r="W192" s="79"/>
      <c r="X192" s="88">
        <v>365125</v>
      </c>
      <c r="Y192" s="79"/>
      <c r="Z192" s="88">
        <v>1562132</v>
      </c>
      <c r="AA192" s="88"/>
      <c r="AB192" s="88">
        <v>0</v>
      </c>
      <c r="AC192" s="88"/>
      <c r="AD192" s="88">
        <v>103268</v>
      </c>
      <c r="AE192" s="79"/>
      <c r="AF192" s="88">
        <f>SUM(E192:AD192)</f>
        <v>7849693</v>
      </c>
      <c r="AG192" s="79"/>
      <c r="AH192" s="89">
        <f t="shared" si="4"/>
        <v>229.63733434748266</v>
      </c>
      <c r="AI192" s="79"/>
      <c r="AJ192" s="89">
        <f>IF(AH$219,AH192/AH$219*100,0)</f>
        <v>63.817489458831886</v>
      </c>
      <c r="AK192" s="111"/>
      <c r="AL192" s="64">
        <v>74</v>
      </c>
      <c r="AN192" s="111">
        <v>34183</v>
      </c>
    </row>
    <row r="193" spans="1:40" ht="8.85" customHeight="1" x14ac:dyDescent="0.3">
      <c r="A193" s="64">
        <v>75</v>
      </c>
      <c r="B193" s="116"/>
      <c r="C193" s="64" t="s">
        <v>204</v>
      </c>
      <c r="D193" s="79"/>
      <c r="E193" s="88">
        <v>596506</v>
      </c>
      <c r="F193" s="79"/>
      <c r="G193" s="88">
        <v>173943</v>
      </c>
      <c r="H193" s="79"/>
      <c r="I193" s="88">
        <v>0</v>
      </c>
      <c r="J193" s="79"/>
      <c r="K193" s="88">
        <v>30988</v>
      </c>
      <c r="L193" s="79"/>
      <c r="M193" s="88">
        <v>211542</v>
      </c>
      <c r="N193" s="79"/>
      <c r="O193" s="88">
        <v>101357</v>
      </c>
      <c r="P193" s="79"/>
      <c r="Q193" s="88">
        <v>144931</v>
      </c>
      <c r="R193" s="79"/>
      <c r="S193" s="88">
        <v>0</v>
      </c>
      <c r="T193" s="79"/>
      <c r="U193" s="88">
        <v>0</v>
      </c>
      <c r="V193" s="79"/>
      <c r="W193" s="79"/>
      <c r="X193" s="88">
        <v>59428</v>
      </c>
      <c r="Y193" s="79"/>
      <c r="Z193" s="88">
        <v>237711</v>
      </c>
      <c r="AA193" s="88"/>
      <c r="AB193" s="88">
        <v>0</v>
      </c>
      <c r="AC193" s="88"/>
      <c r="AD193" s="88">
        <v>0</v>
      </c>
      <c r="AE193" s="79"/>
      <c r="AF193" s="88">
        <f>SUM(E193:AD193)</f>
        <v>1556406</v>
      </c>
      <c r="AG193" s="79"/>
      <c r="AH193" s="89">
        <f t="shared" si="4"/>
        <v>215.5985593572517</v>
      </c>
      <c r="AI193" s="79"/>
      <c r="AJ193" s="89">
        <f>IF(AH$219,AH193/AH$219*100,0)</f>
        <v>59.916035988734166</v>
      </c>
      <c r="AK193" s="111"/>
      <c r="AL193" s="64">
        <v>75</v>
      </c>
      <c r="AN193" s="111">
        <v>7219</v>
      </c>
    </row>
    <row r="194" spans="1:40" ht="8.85" customHeight="1" x14ac:dyDescent="0.3">
      <c r="A194" s="90"/>
      <c r="B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111"/>
      <c r="AG194" s="79"/>
      <c r="AH194" s="79"/>
      <c r="AI194" s="79"/>
      <c r="AJ194" s="79"/>
      <c r="AK194" s="79"/>
      <c r="AL194" s="90"/>
      <c r="AM194" s="90"/>
      <c r="AN194" s="79"/>
    </row>
    <row r="195" spans="1:40" ht="8.85" customHeight="1" x14ac:dyDescent="0.3">
      <c r="A195" s="64">
        <v>76</v>
      </c>
      <c r="B195" s="116"/>
      <c r="C195" s="64" t="s">
        <v>121</v>
      </c>
      <c r="D195" s="79"/>
      <c r="E195" s="88">
        <v>1490760</v>
      </c>
      <c r="F195" s="79"/>
      <c r="G195" s="88">
        <v>123100</v>
      </c>
      <c r="H195" s="79"/>
      <c r="I195" s="88">
        <v>0</v>
      </c>
      <c r="J195" s="79"/>
      <c r="K195" s="88">
        <v>0</v>
      </c>
      <c r="L195" s="79"/>
      <c r="M195" s="88">
        <v>252417</v>
      </c>
      <c r="N195" s="79"/>
      <c r="O195" s="88">
        <v>0</v>
      </c>
      <c r="P195" s="79"/>
      <c r="Q195" s="88">
        <v>77607</v>
      </c>
      <c r="R195" s="79"/>
      <c r="S195" s="88">
        <v>0</v>
      </c>
      <c r="T195" s="79"/>
      <c r="U195" s="88">
        <v>0</v>
      </c>
      <c r="V195" s="79"/>
      <c r="W195" s="79"/>
      <c r="X195" s="88">
        <v>0</v>
      </c>
      <c r="Y195" s="79"/>
      <c r="Z195" s="88">
        <v>0</v>
      </c>
      <c r="AA195" s="88"/>
      <c r="AB195" s="88">
        <v>0</v>
      </c>
      <c r="AC195" s="88"/>
      <c r="AD195" s="88">
        <v>21373</v>
      </c>
      <c r="AE195" s="79"/>
      <c r="AF195" s="88">
        <f>SUM(E195:AD195)</f>
        <v>1965257</v>
      </c>
      <c r="AG195" s="79"/>
      <c r="AH195" s="89">
        <f t="shared" si="4"/>
        <v>214.89961727720066</v>
      </c>
      <c r="AI195" s="79"/>
      <c r="AJ195" s="89">
        <f>IF(AH$219,AH195/AH$219*100,0)</f>
        <v>59.721796106300694</v>
      </c>
      <c r="AK195" s="111"/>
      <c r="AL195" s="64">
        <v>76</v>
      </c>
      <c r="AN195" s="111">
        <v>9145</v>
      </c>
    </row>
    <row r="196" spans="1:40" ht="8.85" customHeight="1" x14ac:dyDescent="0.3">
      <c r="A196" s="64">
        <v>77</v>
      </c>
      <c r="B196" s="116"/>
      <c r="C196" s="64" t="s">
        <v>122</v>
      </c>
      <c r="D196" s="79"/>
      <c r="E196" s="88">
        <v>11029879</v>
      </c>
      <c r="F196" s="79"/>
      <c r="G196" s="88">
        <v>3738985</v>
      </c>
      <c r="H196" s="79"/>
      <c r="I196" s="88">
        <v>7126903</v>
      </c>
      <c r="J196" s="79"/>
      <c r="K196" s="88">
        <v>673020</v>
      </c>
      <c r="L196" s="79"/>
      <c r="M196" s="88">
        <v>2401262</v>
      </c>
      <c r="N196" s="79"/>
      <c r="O196" s="88">
        <v>803331</v>
      </c>
      <c r="P196" s="79"/>
      <c r="Q196" s="88">
        <v>1329610</v>
      </c>
      <c r="R196" s="79"/>
      <c r="S196" s="88">
        <v>0</v>
      </c>
      <c r="T196" s="79"/>
      <c r="U196" s="88">
        <v>86512</v>
      </c>
      <c r="V196" s="79"/>
      <c r="W196" s="79"/>
      <c r="X196" s="88">
        <v>1506236</v>
      </c>
      <c r="Y196" s="79"/>
      <c r="Z196" s="88">
        <v>4517454</v>
      </c>
      <c r="AA196" s="88"/>
      <c r="AB196" s="88">
        <v>0</v>
      </c>
      <c r="AC196" s="88"/>
      <c r="AD196" s="88">
        <v>0</v>
      </c>
      <c r="AE196" s="79"/>
      <c r="AF196" s="88">
        <f>SUM(E196:AD196)</f>
        <v>33213192</v>
      </c>
      <c r="AG196" s="79"/>
      <c r="AH196" s="89">
        <f t="shared" si="4"/>
        <v>354.56904944914169</v>
      </c>
      <c r="AI196" s="79"/>
      <c r="AJ196" s="89">
        <f>IF(AH$219,AH196/AH$219*100,0)</f>
        <v>98.536706324106888</v>
      </c>
      <c r="AK196" s="111"/>
      <c r="AL196" s="64">
        <v>77</v>
      </c>
      <c r="AN196" s="111">
        <v>93672</v>
      </c>
    </row>
    <row r="197" spans="1:40" ht="8.85" customHeight="1" x14ac:dyDescent="0.3">
      <c r="A197" s="64">
        <v>78</v>
      </c>
      <c r="B197" s="116"/>
      <c r="C197" s="64" t="s">
        <v>205</v>
      </c>
      <c r="D197" s="79"/>
      <c r="E197" s="88">
        <v>2849016</v>
      </c>
      <c r="F197" s="79"/>
      <c r="G197" s="88">
        <v>584509</v>
      </c>
      <c r="H197" s="79"/>
      <c r="I197" s="88">
        <v>959186</v>
      </c>
      <c r="J197" s="79"/>
      <c r="K197" s="88">
        <v>0</v>
      </c>
      <c r="L197" s="79"/>
      <c r="M197" s="88">
        <v>531572</v>
      </c>
      <c r="N197" s="79"/>
      <c r="O197" s="88">
        <v>215957</v>
      </c>
      <c r="P197" s="79"/>
      <c r="Q197" s="88">
        <v>202609</v>
      </c>
      <c r="R197" s="79"/>
      <c r="S197" s="88">
        <v>0</v>
      </c>
      <c r="T197" s="79"/>
      <c r="U197" s="88">
        <v>0</v>
      </c>
      <c r="V197" s="79"/>
      <c r="W197" s="79"/>
      <c r="X197" s="88">
        <v>1657136</v>
      </c>
      <c r="Y197" s="79"/>
      <c r="Z197" s="88">
        <v>1554996</v>
      </c>
      <c r="AA197" s="88"/>
      <c r="AB197" s="88">
        <v>0</v>
      </c>
      <c r="AC197" s="88"/>
      <c r="AD197" s="88">
        <v>0</v>
      </c>
      <c r="AE197" s="79"/>
      <c r="AF197" s="88">
        <f>SUM(E197:AD197)</f>
        <v>8554981</v>
      </c>
      <c r="AG197" s="79"/>
      <c r="AH197" s="89">
        <f t="shared" si="4"/>
        <v>379.56346776698166</v>
      </c>
      <c r="AI197" s="79"/>
      <c r="AJ197" s="89">
        <f>IF(AH$219,AH197/AH$219*100,0)</f>
        <v>105.48279386714874</v>
      </c>
      <c r="AK197" s="111"/>
      <c r="AL197" s="64">
        <v>78</v>
      </c>
      <c r="AN197" s="111">
        <v>22539</v>
      </c>
    </row>
    <row r="198" spans="1:40" ht="8.85" customHeight="1" x14ac:dyDescent="0.3">
      <c r="A198" s="64">
        <v>79</v>
      </c>
      <c r="B198" s="116"/>
      <c r="C198" s="64" t="s">
        <v>206</v>
      </c>
      <c r="D198" s="79"/>
      <c r="E198" s="88">
        <v>6665270</v>
      </c>
      <c r="F198" s="79"/>
      <c r="G198" s="88">
        <v>1114925</v>
      </c>
      <c r="H198" s="79"/>
      <c r="I198" s="88">
        <v>335876</v>
      </c>
      <c r="J198" s="79"/>
      <c r="K198" s="88">
        <v>0</v>
      </c>
      <c r="L198" s="79"/>
      <c r="M198" s="88">
        <v>1350626</v>
      </c>
      <c r="N198" s="79"/>
      <c r="O198" s="88">
        <v>151654</v>
      </c>
      <c r="P198" s="79"/>
      <c r="Q198" s="88">
        <v>1040173</v>
      </c>
      <c r="R198" s="79"/>
      <c r="S198" s="88">
        <v>0</v>
      </c>
      <c r="T198" s="79"/>
      <c r="U198" s="88">
        <v>0</v>
      </c>
      <c r="V198" s="79"/>
      <c r="W198" s="79"/>
      <c r="X198" s="88">
        <v>612543</v>
      </c>
      <c r="Y198" s="79"/>
      <c r="Z198" s="88">
        <v>1275618</v>
      </c>
      <c r="AA198" s="88"/>
      <c r="AB198" s="88">
        <v>0</v>
      </c>
      <c r="AC198" s="88"/>
      <c r="AD198" s="88">
        <v>0</v>
      </c>
      <c r="AE198" s="79"/>
      <c r="AF198" s="88">
        <f>SUM(E198:AD198)</f>
        <v>12546685</v>
      </c>
      <c r="AG198" s="79"/>
      <c r="AH198" s="89">
        <f t="shared" si="4"/>
        <v>154.09453219031712</v>
      </c>
      <c r="AI198" s="79"/>
      <c r="AJ198" s="89">
        <f>IF(AH$219,AH198/AH$219*100,0)</f>
        <v>42.823725556919641</v>
      </c>
      <c r="AK198" s="111"/>
      <c r="AL198" s="64">
        <v>79</v>
      </c>
      <c r="AN198" s="111">
        <v>81422</v>
      </c>
    </row>
    <row r="199" spans="1:40" ht="8.85" customHeight="1" x14ac:dyDescent="0.3">
      <c r="A199" s="64">
        <v>80</v>
      </c>
      <c r="B199" s="116"/>
      <c r="C199" s="64" t="s">
        <v>207</v>
      </c>
      <c r="D199" s="79"/>
      <c r="E199" s="88">
        <v>1794619</v>
      </c>
      <c r="F199" s="79"/>
      <c r="G199" s="88">
        <v>532700</v>
      </c>
      <c r="H199" s="79"/>
      <c r="I199" s="88">
        <v>0</v>
      </c>
      <c r="J199" s="79"/>
      <c r="K199" s="88">
        <v>0</v>
      </c>
      <c r="L199" s="79"/>
      <c r="M199" s="88">
        <v>9684</v>
      </c>
      <c r="N199" s="79"/>
      <c r="O199" s="88">
        <v>16838</v>
      </c>
      <c r="P199" s="79"/>
      <c r="Q199" s="88">
        <v>24274</v>
      </c>
      <c r="R199" s="79"/>
      <c r="S199" s="88">
        <v>0</v>
      </c>
      <c r="T199" s="79"/>
      <c r="U199" s="88">
        <v>0</v>
      </c>
      <c r="V199" s="79"/>
      <c r="W199" s="79"/>
      <c r="X199" s="88">
        <v>0</v>
      </c>
      <c r="Y199" s="79"/>
      <c r="Z199" s="88">
        <v>0</v>
      </c>
      <c r="AA199" s="88"/>
      <c r="AB199" s="88">
        <v>720869</v>
      </c>
      <c r="AC199" s="88"/>
      <c r="AD199" s="88">
        <v>151512</v>
      </c>
      <c r="AE199" s="79"/>
      <c r="AF199" s="88">
        <f>SUM(E199:AD199)</f>
        <v>3250496</v>
      </c>
      <c r="AG199" s="79"/>
      <c r="AH199" s="89">
        <f>AF199/AN199</f>
        <v>120.13512214953616</v>
      </c>
      <c r="AI199" s="79"/>
      <c r="AJ199" s="89">
        <f>IF(AH$219,AH199/AH$219*100,0)</f>
        <v>33.386217067876139</v>
      </c>
      <c r="AK199" s="111"/>
      <c r="AL199" s="64">
        <v>80</v>
      </c>
      <c r="AN199" s="111">
        <v>27057</v>
      </c>
    </row>
    <row r="200" spans="1:40" ht="8.85" customHeight="1" x14ac:dyDescent="0.3">
      <c r="A200" s="90"/>
      <c r="B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c r="AL200" s="90"/>
      <c r="AM200" s="90"/>
      <c r="AN200" s="79"/>
    </row>
    <row r="201" spans="1:40" ht="8.85" customHeight="1" x14ac:dyDescent="0.3">
      <c r="A201" s="64">
        <v>81</v>
      </c>
      <c r="B201" s="116"/>
      <c r="C201" s="64" t="s">
        <v>208</v>
      </c>
      <c r="D201" s="79"/>
      <c r="E201" s="88">
        <v>1589210</v>
      </c>
      <c r="F201" s="79"/>
      <c r="G201" s="88">
        <v>397733</v>
      </c>
      <c r="H201" s="79"/>
      <c r="I201" s="88">
        <v>0</v>
      </c>
      <c r="J201" s="79"/>
      <c r="K201" s="88">
        <v>68819</v>
      </c>
      <c r="L201" s="79"/>
      <c r="M201" s="88">
        <v>458320</v>
      </c>
      <c r="N201" s="79"/>
      <c r="O201" s="88">
        <v>21143</v>
      </c>
      <c r="P201" s="79"/>
      <c r="Q201" s="88">
        <v>87577</v>
      </c>
      <c r="R201" s="79"/>
      <c r="S201" s="88">
        <v>0</v>
      </c>
      <c r="T201" s="79"/>
      <c r="U201" s="88">
        <v>0</v>
      </c>
      <c r="V201" s="79"/>
      <c r="W201" s="79"/>
      <c r="X201" s="88">
        <v>1983</v>
      </c>
      <c r="Y201" s="79"/>
      <c r="Z201" s="88">
        <v>0</v>
      </c>
      <c r="AA201" s="88"/>
      <c r="AB201" s="88">
        <v>5039</v>
      </c>
      <c r="AC201" s="88"/>
      <c r="AD201" s="88">
        <v>0</v>
      </c>
      <c r="AE201" s="79"/>
      <c r="AF201" s="88">
        <f>SUM(E201:AD201)</f>
        <v>2629824</v>
      </c>
      <c r="AG201" s="79"/>
      <c r="AH201" s="89">
        <f t="shared" si="4"/>
        <v>118.88359477419647</v>
      </c>
      <c r="AI201" s="79"/>
      <c r="AJ201" s="89">
        <f>IF(AH$219,AH201/AH$219*100,0)</f>
        <v>33.038410665619601</v>
      </c>
      <c r="AK201" s="111"/>
      <c r="AL201" s="64">
        <v>81</v>
      </c>
      <c r="AN201" s="111">
        <v>22121</v>
      </c>
    </row>
    <row r="202" spans="1:40" ht="8.85" customHeight="1" x14ac:dyDescent="0.3">
      <c r="A202" s="64">
        <v>82</v>
      </c>
      <c r="B202" s="116"/>
      <c r="C202" s="64" t="s">
        <v>209</v>
      </c>
      <c r="D202" s="79"/>
      <c r="E202" s="88">
        <v>3756891</v>
      </c>
      <c r="F202" s="79"/>
      <c r="G202" s="88">
        <v>785236</v>
      </c>
      <c r="H202" s="79"/>
      <c r="I202" s="88">
        <v>0</v>
      </c>
      <c r="J202" s="79"/>
      <c r="K202" s="88">
        <v>26439</v>
      </c>
      <c r="L202" s="79"/>
      <c r="M202" s="88">
        <v>916167</v>
      </c>
      <c r="N202" s="79"/>
      <c r="O202" s="88">
        <v>0</v>
      </c>
      <c r="P202" s="79"/>
      <c r="Q202" s="88">
        <v>404259</v>
      </c>
      <c r="R202" s="79"/>
      <c r="S202" s="88">
        <v>0</v>
      </c>
      <c r="T202" s="79"/>
      <c r="U202" s="88">
        <v>0</v>
      </c>
      <c r="V202" s="79"/>
      <c r="W202" s="79"/>
      <c r="X202" s="88">
        <v>166242</v>
      </c>
      <c r="Y202" s="79"/>
      <c r="Z202" s="88">
        <v>0</v>
      </c>
      <c r="AA202" s="88"/>
      <c r="AB202" s="88">
        <v>0</v>
      </c>
      <c r="AC202" s="88"/>
      <c r="AD202" s="88">
        <v>0</v>
      </c>
      <c r="AE202" s="79"/>
      <c r="AF202" s="88">
        <f>SUM(E202:AD202)</f>
        <v>6055234</v>
      </c>
      <c r="AG202" s="79"/>
      <c r="AH202" s="89">
        <f t="shared" si="4"/>
        <v>141.01616208663251</v>
      </c>
      <c r="AI202" s="79"/>
      <c r="AJ202" s="89">
        <f>IF(AH$219,AH202/AH$219*100,0)</f>
        <v>39.189173934021717</v>
      </c>
      <c r="AK202" s="111"/>
      <c r="AL202" s="64">
        <v>82</v>
      </c>
      <c r="AN202" s="111">
        <v>42940</v>
      </c>
    </row>
    <row r="203" spans="1:40" ht="8.85" customHeight="1" x14ac:dyDescent="0.3">
      <c r="A203" s="64">
        <v>83</v>
      </c>
      <c r="B203" s="116"/>
      <c r="C203" s="64" t="s">
        <v>210</v>
      </c>
      <c r="D203" s="79"/>
      <c r="E203" s="88">
        <v>2200129</v>
      </c>
      <c r="F203" s="79"/>
      <c r="G203" s="88">
        <v>566863</v>
      </c>
      <c r="H203" s="79"/>
      <c r="I203" s="88">
        <v>0</v>
      </c>
      <c r="J203" s="79"/>
      <c r="K203" s="88">
        <v>0</v>
      </c>
      <c r="L203" s="79"/>
      <c r="M203" s="88">
        <v>494971</v>
      </c>
      <c r="N203" s="79"/>
      <c r="O203" s="88">
        <v>0</v>
      </c>
      <c r="P203" s="79"/>
      <c r="Q203" s="88">
        <v>107380</v>
      </c>
      <c r="R203" s="79"/>
      <c r="S203" s="88">
        <v>0</v>
      </c>
      <c r="T203" s="79"/>
      <c r="U203" s="88">
        <v>0</v>
      </c>
      <c r="V203" s="79"/>
      <c r="W203" s="79"/>
      <c r="X203" s="88">
        <v>52176</v>
      </c>
      <c r="Y203" s="79"/>
      <c r="Z203" s="88">
        <v>0</v>
      </c>
      <c r="AA203" s="88"/>
      <c r="AB203" s="88">
        <v>0</v>
      </c>
      <c r="AC203" s="88"/>
      <c r="AD203" s="88">
        <v>118836</v>
      </c>
      <c r="AE203" s="79"/>
      <c r="AF203" s="88">
        <f>SUM(E203:AD203)</f>
        <v>3540355</v>
      </c>
      <c r="AG203" s="79"/>
      <c r="AH203" s="89">
        <f t="shared" si="4"/>
        <v>116.17243642329778</v>
      </c>
      <c r="AI203" s="79"/>
      <c r="AJ203" s="89">
        <f>IF(AH$219,AH203/AH$219*100,0)</f>
        <v>32.284964715851295</v>
      </c>
      <c r="AK203" s="111"/>
      <c r="AL203" s="64">
        <v>83</v>
      </c>
      <c r="AN203" s="111">
        <v>30475</v>
      </c>
    </row>
    <row r="204" spans="1:40" ht="8.85" customHeight="1" x14ac:dyDescent="0.3">
      <c r="A204" s="64">
        <v>84</v>
      </c>
      <c r="B204" s="116"/>
      <c r="C204" s="64" t="s">
        <v>211</v>
      </c>
      <c r="D204" s="79"/>
      <c r="E204" s="88">
        <v>662947</v>
      </c>
      <c r="F204" s="79"/>
      <c r="G204" s="88">
        <v>531760</v>
      </c>
      <c r="H204" s="79"/>
      <c r="I204" s="88">
        <v>189766</v>
      </c>
      <c r="J204" s="79"/>
      <c r="K204" s="88">
        <v>0</v>
      </c>
      <c r="L204" s="79"/>
      <c r="M204" s="88">
        <v>539363</v>
      </c>
      <c r="N204" s="79"/>
      <c r="O204" s="88">
        <v>38387</v>
      </c>
      <c r="P204" s="79"/>
      <c r="Q204" s="88">
        <v>125279</v>
      </c>
      <c r="R204" s="79"/>
      <c r="S204" s="88">
        <v>0</v>
      </c>
      <c r="T204" s="79"/>
      <c r="U204" s="88">
        <v>0</v>
      </c>
      <c r="V204" s="79"/>
      <c r="W204" s="79"/>
      <c r="X204" s="88">
        <v>10908</v>
      </c>
      <c r="Y204" s="79"/>
      <c r="Z204" s="88">
        <v>176644</v>
      </c>
      <c r="AA204" s="88"/>
      <c r="AB204" s="88">
        <v>0</v>
      </c>
      <c r="AC204" s="88"/>
      <c r="AD204" s="88">
        <v>71019</v>
      </c>
      <c r="AE204" s="79"/>
      <c r="AF204" s="88">
        <f>SUM(E204:AD204)</f>
        <v>2346073</v>
      </c>
      <c r="AG204" s="79"/>
      <c r="AH204" s="89">
        <f t="shared" si="4"/>
        <v>131.42529830261611</v>
      </c>
      <c r="AI204" s="79"/>
      <c r="AJ204" s="89">
        <f>IF(AH$219,AH204/AH$219*100,0)</f>
        <v>36.523819669321043</v>
      </c>
      <c r="AK204" s="111"/>
      <c r="AL204" s="64">
        <v>84</v>
      </c>
      <c r="AN204" s="111">
        <v>17851</v>
      </c>
    </row>
    <row r="205" spans="1:40" ht="8.85" customHeight="1" x14ac:dyDescent="0.3">
      <c r="A205" s="64">
        <v>85</v>
      </c>
      <c r="B205" s="116"/>
      <c r="C205" s="64" t="s">
        <v>212</v>
      </c>
      <c r="D205" s="79"/>
      <c r="E205" s="88">
        <v>18933735</v>
      </c>
      <c r="F205" s="79"/>
      <c r="G205" s="88">
        <v>2731219</v>
      </c>
      <c r="H205" s="79"/>
      <c r="I205" s="88">
        <v>4821876</v>
      </c>
      <c r="J205" s="79"/>
      <c r="K205" s="88">
        <v>640113</v>
      </c>
      <c r="L205" s="79"/>
      <c r="M205" s="88">
        <v>3142254</v>
      </c>
      <c r="N205" s="79"/>
      <c r="O205" s="88">
        <v>971355</v>
      </c>
      <c r="P205" s="79"/>
      <c r="Q205" s="88">
        <v>2020186</v>
      </c>
      <c r="R205" s="79"/>
      <c r="S205" s="88">
        <v>0</v>
      </c>
      <c r="T205" s="79"/>
      <c r="U205" s="88">
        <v>0</v>
      </c>
      <c r="V205" s="79"/>
      <c r="W205" s="79"/>
      <c r="X205" s="88">
        <v>1462612</v>
      </c>
      <c r="Y205" s="79"/>
      <c r="Z205" s="88">
        <v>9469342</v>
      </c>
      <c r="AA205" s="88"/>
      <c r="AB205" s="88">
        <v>0</v>
      </c>
      <c r="AC205" s="88"/>
      <c r="AD205" s="88">
        <v>5539193</v>
      </c>
      <c r="AE205" s="79"/>
      <c r="AF205" s="88">
        <f>SUM(E205:AD205)</f>
        <v>49731885</v>
      </c>
      <c r="AG205" s="79"/>
      <c r="AH205" s="89">
        <f>AF205/AN205</f>
        <v>372.68819178513348</v>
      </c>
      <c r="AI205" s="79"/>
      <c r="AJ205" s="89">
        <f>IF(AH$219,AH205/AH$219*100,0)</f>
        <v>103.57211652130292</v>
      </c>
      <c r="AK205" s="111"/>
      <c r="AL205" s="64">
        <v>85</v>
      </c>
      <c r="AN205" s="111">
        <v>133441</v>
      </c>
    </row>
    <row r="206" spans="1:40" ht="8.85" customHeight="1" x14ac:dyDescent="0.3">
      <c r="A206" s="79"/>
      <c r="B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111"/>
      <c r="AG206" s="79"/>
      <c r="AH206" s="79"/>
      <c r="AI206" s="79"/>
      <c r="AJ206" s="117"/>
      <c r="AK206" s="79"/>
      <c r="AL206" s="79"/>
      <c r="AM206" s="79"/>
      <c r="AN206" s="79"/>
    </row>
    <row r="207" spans="1:40" ht="8.85" customHeight="1" x14ac:dyDescent="0.3">
      <c r="A207" s="64">
        <v>86</v>
      </c>
      <c r="B207" s="116"/>
      <c r="C207" s="64" t="s">
        <v>213</v>
      </c>
      <c r="D207" s="79"/>
      <c r="E207" s="88">
        <v>14958972</v>
      </c>
      <c r="F207" s="79"/>
      <c r="G207" s="88">
        <v>6970652</v>
      </c>
      <c r="H207" s="79"/>
      <c r="I207" s="88">
        <v>0</v>
      </c>
      <c r="J207" s="79"/>
      <c r="K207" s="88">
        <v>295671</v>
      </c>
      <c r="L207" s="79"/>
      <c r="M207" s="88">
        <v>2752636</v>
      </c>
      <c r="N207" s="79"/>
      <c r="O207" s="88">
        <v>620560</v>
      </c>
      <c r="P207" s="79"/>
      <c r="Q207" s="88">
        <v>2718176</v>
      </c>
      <c r="R207" s="79"/>
      <c r="S207" s="88">
        <v>0</v>
      </c>
      <c r="T207" s="79"/>
      <c r="U207" s="88">
        <v>0</v>
      </c>
      <c r="V207" s="79"/>
      <c r="W207" s="79"/>
      <c r="X207" s="88">
        <v>2004852</v>
      </c>
      <c r="Y207" s="79"/>
      <c r="Z207" s="88">
        <v>9103132</v>
      </c>
      <c r="AA207" s="88"/>
      <c r="AB207" s="88">
        <v>0</v>
      </c>
      <c r="AC207" s="88"/>
      <c r="AD207" s="88">
        <v>7926312</v>
      </c>
      <c r="AE207" s="79"/>
      <c r="AF207" s="88">
        <f>SUM(E207:AD207)</f>
        <v>47350963</v>
      </c>
      <c r="AG207" s="79"/>
      <c r="AH207" s="89">
        <f t="shared" ref="AH207:AH219" si="5">AF207/AN207</f>
        <v>317.55725974113074</v>
      </c>
      <c r="AI207" s="79"/>
      <c r="AJ207" s="89">
        <f>IF(AH$219,AH207/AH$219*100,0)</f>
        <v>88.250924588070177</v>
      </c>
      <c r="AK207" s="111"/>
      <c r="AL207" s="64">
        <v>86</v>
      </c>
      <c r="AN207" s="111">
        <v>149110</v>
      </c>
    </row>
    <row r="208" spans="1:40" ht="8.85" customHeight="1" x14ac:dyDescent="0.3">
      <c r="A208" s="64">
        <v>87</v>
      </c>
      <c r="B208" s="116"/>
      <c r="C208" s="64" t="s">
        <v>214</v>
      </c>
      <c r="D208" s="79"/>
      <c r="E208" s="88">
        <v>502909</v>
      </c>
      <c r="F208" s="79"/>
      <c r="G208" s="88">
        <v>0</v>
      </c>
      <c r="H208" s="79"/>
      <c r="I208" s="88">
        <v>395780</v>
      </c>
      <c r="J208" s="79"/>
      <c r="K208" s="88">
        <v>0</v>
      </c>
      <c r="L208" s="79"/>
      <c r="M208" s="88">
        <v>135484</v>
      </c>
      <c r="N208" s="79"/>
      <c r="O208" s="88">
        <v>0</v>
      </c>
      <c r="P208" s="79"/>
      <c r="Q208" s="88">
        <v>71986</v>
      </c>
      <c r="R208" s="79"/>
      <c r="S208" s="88">
        <v>0</v>
      </c>
      <c r="T208" s="79"/>
      <c r="U208" s="88">
        <v>0</v>
      </c>
      <c r="V208" s="79"/>
      <c r="W208" s="79"/>
      <c r="X208" s="88">
        <v>0</v>
      </c>
      <c r="Y208" s="79"/>
      <c r="Z208" s="88">
        <v>0</v>
      </c>
      <c r="AA208" s="88"/>
      <c r="AB208" s="88">
        <v>0</v>
      </c>
      <c r="AC208" s="88"/>
      <c r="AD208" s="88">
        <v>20041</v>
      </c>
      <c r="AE208" s="79"/>
      <c r="AF208" s="88">
        <f>SUM(E208:AD208)</f>
        <v>1126200</v>
      </c>
      <c r="AG208" s="79"/>
      <c r="AH208" s="89">
        <f t="shared" si="5"/>
        <v>171.05103280680439</v>
      </c>
      <c r="AI208" s="79"/>
      <c r="AJ208" s="89">
        <f>IF(AH$219,AH208/AH$219*100,0)</f>
        <v>47.536031168836857</v>
      </c>
      <c r="AK208" s="111"/>
      <c r="AL208" s="64">
        <v>87</v>
      </c>
      <c r="AN208" s="111">
        <v>6584</v>
      </c>
    </row>
    <row r="209" spans="1:40" ht="8.85" customHeight="1" x14ac:dyDescent="0.3">
      <c r="A209" s="64">
        <v>88</v>
      </c>
      <c r="B209" s="116"/>
      <c r="C209" s="64" t="s">
        <v>215</v>
      </c>
      <c r="D209" s="79"/>
      <c r="E209" s="88">
        <v>885439</v>
      </c>
      <c r="F209" s="79"/>
      <c r="G209" s="88">
        <v>92558</v>
      </c>
      <c r="H209" s="79"/>
      <c r="I209" s="88">
        <v>33082</v>
      </c>
      <c r="J209" s="79"/>
      <c r="K209" s="88">
        <v>0</v>
      </c>
      <c r="L209" s="79"/>
      <c r="M209" s="88">
        <v>231840</v>
      </c>
      <c r="N209" s="79"/>
      <c r="O209" s="88">
        <v>13016</v>
      </c>
      <c r="P209" s="79"/>
      <c r="Q209" s="88">
        <v>0</v>
      </c>
      <c r="R209" s="79"/>
      <c r="S209" s="88">
        <v>0</v>
      </c>
      <c r="T209" s="79"/>
      <c r="U209" s="88">
        <v>0</v>
      </c>
      <c r="V209" s="79"/>
      <c r="W209" s="79"/>
      <c r="X209" s="88">
        <v>63354</v>
      </c>
      <c r="Y209" s="79"/>
      <c r="Z209" s="88">
        <v>0</v>
      </c>
      <c r="AA209" s="88"/>
      <c r="AB209" s="88">
        <v>0</v>
      </c>
      <c r="AC209" s="88"/>
      <c r="AD209" s="88">
        <v>37435</v>
      </c>
      <c r="AE209" s="79"/>
      <c r="AF209" s="88">
        <f>SUM(E209:AD209)</f>
        <v>1356724</v>
      </c>
      <c r="AG209" s="79"/>
      <c r="AH209" s="89">
        <f t="shared" si="5"/>
        <v>118.25363897847119</v>
      </c>
      <c r="AI209" s="79"/>
      <c r="AJ209" s="89">
        <f>IF(AH$219,AH209/AH$219*100,0)</f>
        <v>32.863342454400964</v>
      </c>
      <c r="AK209" s="111"/>
      <c r="AL209" s="64">
        <v>88</v>
      </c>
      <c r="AN209" s="111">
        <v>11473</v>
      </c>
    </row>
    <row r="210" spans="1:40" ht="8.85" customHeight="1" x14ac:dyDescent="0.3">
      <c r="A210" s="64">
        <v>89</v>
      </c>
      <c r="B210" s="116"/>
      <c r="C210" s="64" t="s">
        <v>216</v>
      </c>
      <c r="D210" s="79"/>
      <c r="E210" s="88">
        <v>4713962</v>
      </c>
      <c r="F210" s="79"/>
      <c r="G210" s="88">
        <v>845507</v>
      </c>
      <c r="H210" s="79"/>
      <c r="I210" s="88">
        <v>0</v>
      </c>
      <c r="J210" s="79"/>
      <c r="K210" s="88">
        <v>22061</v>
      </c>
      <c r="L210" s="79"/>
      <c r="M210" s="88">
        <v>3160</v>
      </c>
      <c r="N210" s="79"/>
      <c r="O210" s="88">
        <v>61364</v>
      </c>
      <c r="P210" s="79"/>
      <c r="Q210" s="88">
        <v>208966</v>
      </c>
      <c r="R210" s="79"/>
      <c r="S210" s="88">
        <v>0</v>
      </c>
      <c r="T210" s="79"/>
      <c r="U210" s="88">
        <v>0</v>
      </c>
      <c r="V210" s="79"/>
      <c r="W210" s="79"/>
      <c r="X210" s="88">
        <v>180730</v>
      </c>
      <c r="Y210" s="79"/>
      <c r="Z210" s="88">
        <v>0</v>
      </c>
      <c r="AA210" s="88"/>
      <c r="AB210" s="88">
        <v>1659129</v>
      </c>
      <c r="AC210" s="88"/>
      <c r="AD210" s="88">
        <v>6993</v>
      </c>
      <c r="AE210" s="79"/>
      <c r="AF210" s="88">
        <f>SUM(E210:AD210)</f>
        <v>7701872</v>
      </c>
      <c r="AG210" s="79"/>
      <c r="AH210" s="89">
        <f t="shared" si="5"/>
        <v>183.49586639029852</v>
      </c>
      <c r="AI210" s="79"/>
      <c r="AJ210" s="89">
        <f>IF(AH$219,AH210/AH$219*100,0)</f>
        <v>50.994519477318043</v>
      </c>
      <c r="AK210" s="111"/>
      <c r="AL210" s="64">
        <v>89</v>
      </c>
      <c r="AN210" s="111">
        <v>41973</v>
      </c>
    </row>
    <row r="211" spans="1:40" ht="8.85" customHeight="1" x14ac:dyDescent="0.3">
      <c r="A211" s="64">
        <v>90</v>
      </c>
      <c r="B211" s="116"/>
      <c r="C211" s="64" t="s">
        <v>217</v>
      </c>
      <c r="D211" s="79"/>
      <c r="E211" s="118">
        <v>3925330</v>
      </c>
      <c r="F211" s="79"/>
      <c r="G211" s="118">
        <v>735999</v>
      </c>
      <c r="H211" s="79"/>
      <c r="I211" s="118">
        <v>831320</v>
      </c>
      <c r="J211" s="79"/>
      <c r="K211" s="118">
        <v>0</v>
      </c>
      <c r="L211" s="79"/>
      <c r="M211" s="118">
        <v>895786</v>
      </c>
      <c r="N211" s="79"/>
      <c r="O211" s="118">
        <v>0</v>
      </c>
      <c r="P211" s="79"/>
      <c r="Q211" s="118">
        <v>595099</v>
      </c>
      <c r="R211" s="79"/>
      <c r="S211" s="118">
        <v>0</v>
      </c>
      <c r="T211" s="79"/>
      <c r="U211" s="118">
        <v>0</v>
      </c>
      <c r="V211" s="79"/>
      <c r="W211" s="79"/>
      <c r="X211" s="118">
        <v>193895</v>
      </c>
      <c r="Y211" s="79"/>
      <c r="Z211" s="118">
        <v>1015726</v>
      </c>
      <c r="AA211" s="118"/>
      <c r="AB211" s="118">
        <v>0</v>
      </c>
      <c r="AC211" s="118"/>
      <c r="AD211" s="118">
        <v>0</v>
      </c>
      <c r="AE211" s="79"/>
      <c r="AF211" s="88">
        <f>SUM(E211:AD211)</f>
        <v>8193155</v>
      </c>
      <c r="AG211" s="79"/>
      <c r="AH211" s="89">
        <f>AF211/AN211</f>
        <v>206.74123139036084</v>
      </c>
      <c r="AI211" s="79"/>
      <c r="AJ211" s="89">
        <f>IF(AH$219,AH211/AH$219*100,0)</f>
        <v>57.454535397958516</v>
      </c>
      <c r="AK211" s="111"/>
      <c r="AL211" s="64">
        <v>90</v>
      </c>
      <c r="AN211" s="111">
        <v>39630</v>
      </c>
    </row>
    <row r="212" spans="1:40" ht="8.85" customHeight="1" x14ac:dyDescent="0.3">
      <c r="A212" s="79"/>
      <c r="B212" s="79"/>
      <c r="D212" s="79"/>
      <c r="E212" s="111"/>
      <c r="F212" s="79"/>
      <c r="G212" s="111"/>
      <c r="H212" s="79"/>
      <c r="I212" s="111"/>
      <c r="J212" s="79"/>
      <c r="K212" s="111"/>
      <c r="L212" s="79"/>
      <c r="M212" s="111"/>
      <c r="N212" s="79"/>
      <c r="O212" s="111"/>
      <c r="P212" s="79"/>
      <c r="Q212" s="111"/>
      <c r="R212" s="79"/>
      <c r="S212" s="111"/>
      <c r="T212" s="79"/>
      <c r="U212" s="111"/>
      <c r="V212" s="79"/>
      <c r="W212" s="79"/>
      <c r="X212" s="111"/>
      <c r="Y212" s="79"/>
      <c r="Z212" s="111"/>
      <c r="AA212" s="111"/>
      <c r="AB212" s="111"/>
      <c r="AC212" s="111"/>
      <c r="AD212" s="111"/>
      <c r="AE212" s="79"/>
      <c r="AF212" s="111"/>
      <c r="AG212" s="79"/>
      <c r="AH212" s="79"/>
      <c r="AI212" s="79"/>
      <c r="AJ212" s="117"/>
      <c r="AK212" s="111"/>
      <c r="AL212" s="79"/>
      <c r="AM212" s="79"/>
      <c r="AN212" s="79"/>
    </row>
    <row r="213" spans="1:40" ht="8.85" customHeight="1" x14ac:dyDescent="0.3">
      <c r="A213" s="64">
        <v>91</v>
      </c>
      <c r="B213" s="116"/>
      <c r="C213" s="64" t="s">
        <v>218</v>
      </c>
      <c r="D213" s="79"/>
      <c r="E213" s="88">
        <v>6957945</v>
      </c>
      <c r="F213" s="79"/>
      <c r="G213" s="88">
        <v>1136652</v>
      </c>
      <c r="H213" s="79"/>
      <c r="I213" s="88">
        <v>0</v>
      </c>
      <c r="J213" s="79"/>
      <c r="K213" s="88">
        <v>152236</v>
      </c>
      <c r="L213" s="79"/>
      <c r="M213" s="88">
        <v>1128996</v>
      </c>
      <c r="N213" s="79"/>
      <c r="O213" s="88">
        <v>45846</v>
      </c>
      <c r="P213" s="79"/>
      <c r="Q213" s="88">
        <v>474567</v>
      </c>
      <c r="R213" s="79"/>
      <c r="S213" s="88">
        <v>0</v>
      </c>
      <c r="T213" s="79"/>
      <c r="U213" s="88">
        <v>0</v>
      </c>
      <c r="V213" s="79"/>
      <c r="W213" s="79"/>
      <c r="X213" s="88">
        <v>152105</v>
      </c>
      <c r="Y213" s="79"/>
      <c r="Z213" s="88">
        <v>0</v>
      </c>
      <c r="AA213" s="88"/>
      <c r="AB213" s="88">
        <v>0</v>
      </c>
      <c r="AC213" s="88"/>
      <c r="AD213" s="88">
        <v>0</v>
      </c>
      <c r="AE213" s="79"/>
      <c r="AF213" s="88">
        <f>SUM(E213:AD213)</f>
        <v>10048347</v>
      </c>
      <c r="AG213" s="79"/>
      <c r="AH213" s="89">
        <f t="shared" si="5"/>
        <v>186.10807156615795</v>
      </c>
      <c r="AI213" s="79"/>
      <c r="AJ213" s="89">
        <f>IF(AH$219,AH213/AH$219*100,0)</f>
        <v>51.720465790657755</v>
      </c>
      <c r="AK213" s="111"/>
      <c r="AL213" s="64">
        <v>91</v>
      </c>
      <c r="AN213" s="111">
        <v>53992</v>
      </c>
    </row>
    <row r="214" spans="1:40" ht="8.85" customHeight="1" x14ac:dyDescent="0.3">
      <c r="A214" s="64">
        <v>92</v>
      </c>
      <c r="B214" s="116"/>
      <c r="C214" s="64" t="s">
        <v>219</v>
      </c>
      <c r="D214" s="79"/>
      <c r="E214" s="88">
        <v>830126</v>
      </c>
      <c r="F214" s="79"/>
      <c r="G214" s="88">
        <v>340214</v>
      </c>
      <c r="H214" s="79"/>
      <c r="I214" s="88">
        <v>0</v>
      </c>
      <c r="J214" s="79"/>
      <c r="K214" s="88">
        <v>67249</v>
      </c>
      <c r="L214" s="79"/>
      <c r="M214" s="88">
        <v>819444</v>
      </c>
      <c r="N214" s="79"/>
      <c r="O214" s="88">
        <v>0</v>
      </c>
      <c r="P214" s="79"/>
      <c r="Q214" s="88">
        <v>206819</v>
      </c>
      <c r="R214" s="79"/>
      <c r="S214" s="88">
        <v>0</v>
      </c>
      <c r="T214" s="79"/>
      <c r="U214" s="88">
        <v>0</v>
      </c>
      <c r="V214" s="79"/>
      <c r="W214" s="79"/>
      <c r="X214" s="88">
        <v>0</v>
      </c>
      <c r="Y214" s="79"/>
      <c r="Z214" s="88">
        <v>0</v>
      </c>
      <c r="AA214" s="88"/>
      <c r="AB214" s="88">
        <v>0</v>
      </c>
      <c r="AC214" s="88"/>
      <c r="AD214" s="88">
        <v>4215</v>
      </c>
      <c r="AE214" s="79"/>
      <c r="AF214" s="88">
        <f>SUM(E214:AD214)</f>
        <v>2268067</v>
      </c>
      <c r="AG214" s="79"/>
      <c r="AH214" s="89">
        <f t="shared" si="5"/>
        <v>126.62983641337725</v>
      </c>
      <c r="AI214" s="79"/>
      <c r="AJ214" s="89">
        <f>IF(AH$219,AH214/AH$219*100,0)</f>
        <v>35.191134200573849</v>
      </c>
      <c r="AK214" s="111"/>
      <c r="AL214" s="64">
        <v>92</v>
      </c>
      <c r="AN214" s="111">
        <v>17911</v>
      </c>
    </row>
    <row r="215" spans="1:40" ht="8.85" customHeight="1" x14ac:dyDescent="0.3">
      <c r="A215" s="64">
        <v>93</v>
      </c>
      <c r="B215" s="116"/>
      <c r="C215" s="64" t="s">
        <v>220</v>
      </c>
      <c r="D215" s="79"/>
      <c r="E215" s="88">
        <v>2712818</v>
      </c>
      <c r="F215" s="79"/>
      <c r="G215" s="88">
        <v>471553</v>
      </c>
      <c r="H215" s="79"/>
      <c r="I215" s="88">
        <v>0</v>
      </c>
      <c r="J215" s="79"/>
      <c r="K215" s="88">
        <v>25878</v>
      </c>
      <c r="L215" s="79"/>
      <c r="M215" s="88">
        <v>0</v>
      </c>
      <c r="N215" s="79"/>
      <c r="O215" s="88">
        <v>18580</v>
      </c>
      <c r="P215" s="79"/>
      <c r="Q215" s="88">
        <v>108168</v>
      </c>
      <c r="R215" s="79"/>
      <c r="S215" s="88">
        <v>0</v>
      </c>
      <c r="T215" s="79"/>
      <c r="U215" s="88">
        <v>0</v>
      </c>
      <c r="V215" s="79"/>
      <c r="W215" s="79"/>
      <c r="X215" s="88">
        <v>62446</v>
      </c>
      <c r="Y215" s="79"/>
      <c r="Z215" s="88">
        <v>0</v>
      </c>
      <c r="AA215" s="88"/>
      <c r="AB215" s="88">
        <v>2333142</v>
      </c>
      <c r="AC215" s="88"/>
      <c r="AD215" s="88">
        <v>107624</v>
      </c>
      <c r="AE215" s="79"/>
      <c r="AF215" s="88">
        <f>SUM(E215:AD215)</f>
        <v>5840209</v>
      </c>
      <c r="AG215" s="79"/>
      <c r="AH215" s="89">
        <f t="shared" si="5"/>
        <v>152.1442452977648</v>
      </c>
      <c r="AI215" s="79"/>
      <c r="AJ215" s="89">
        <f>IF(AH$219,AH215/AH$219*100,0)</f>
        <v>42.281730007455451</v>
      </c>
      <c r="AK215" s="111"/>
      <c r="AL215" s="64">
        <v>93</v>
      </c>
      <c r="AN215" s="111">
        <v>38386</v>
      </c>
    </row>
    <row r="216" spans="1:40" ht="8.85" customHeight="1" x14ac:dyDescent="0.3">
      <c r="A216" s="64">
        <v>94</v>
      </c>
      <c r="B216" s="116"/>
      <c r="C216" s="64" t="s">
        <v>221</v>
      </c>
      <c r="D216" s="79"/>
      <c r="E216" s="88">
        <v>3959231</v>
      </c>
      <c r="F216" s="79"/>
      <c r="G216" s="88">
        <v>732185</v>
      </c>
      <c r="H216" s="79"/>
      <c r="I216" s="88">
        <v>0</v>
      </c>
      <c r="J216" s="79"/>
      <c r="K216" s="88">
        <v>0</v>
      </c>
      <c r="L216" s="79"/>
      <c r="M216" s="88">
        <v>445334</v>
      </c>
      <c r="N216" s="79"/>
      <c r="O216" s="88">
        <v>38350</v>
      </c>
      <c r="P216" s="79"/>
      <c r="Q216" s="88">
        <v>147384</v>
      </c>
      <c r="R216" s="79"/>
      <c r="S216" s="88">
        <v>0</v>
      </c>
      <c r="T216" s="79"/>
      <c r="U216" s="88">
        <v>16550</v>
      </c>
      <c r="V216" s="79"/>
      <c r="W216" s="79"/>
      <c r="X216" s="88">
        <v>191010</v>
      </c>
      <c r="Y216" s="79"/>
      <c r="Z216" s="88">
        <v>793923</v>
      </c>
      <c r="AA216" s="88"/>
      <c r="AB216" s="88">
        <v>0</v>
      </c>
      <c r="AC216" s="88"/>
      <c r="AD216" s="88">
        <v>0</v>
      </c>
      <c r="AE216" s="79"/>
      <c r="AF216" s="88">
        <f>SUM(E216:AD216)</f>
        <v>6323967</v>
      </c>
      <c r="AG216" s="79"/>
      <c r="AH216" s="89">
        <f t="shared" si="5"/>
        <v>220.73183246073299</v>
      </c>
      <c r="AI216" s="79"/>
      <c r="AJ216" s="89">
        <f>IF(AH$219,AH216/AH$219*100,0)</f>
        <v>61.342601068413302</v>
      </c>
      <c r="AK216" s="111"/>
      <c r="AL216" s="64">
        <v>94</v>
      </c>
      <c r="AN216" s="111">
        <v>28650</v>
      </c>
    </row>
    <row r="217" spans="1:40" ht="8.85" customHeight="1" x14ac:dyDescent="0.3">
      <c r="A217" s="92">
        <v>95</v>
      </c>
      <c r="B217" s="79"/>
      <c r="C217" s="64" t="s">
        <v>222</v>
      </c>
      <c r="D217" s="79"/>
      <c r="E217" s="93">
        <v>14197978</v>
      </c>
      <c r="F217" s="79"/>
      <c r="G217" s="93">
        <v>232768</v>
      </c>
      <c r="H217" s="79"/>
      <c r="I217" s="93">
        <v>7226009</v>
      </c>
      <c r="J217" s="79"/>
      <c r="K217" s="93">
        <v>4403</v>
      </c>
      <c r="L217" s="79"/>
      <c r="M217" s="93">
        <v>1621817</v>
      </c>
      <c r="N217" s="79"/>
      <c r="O217" s="93">
        <v>348604</v>
      </c>
      <c r="P217" s="79"/>
      <c r="Q217" s="93">
        <v>1282266</v>
      </c>
      <c r="R217" s="79"/>
      <c r="S217" s="93">
        <v>0</v>
      </c>
      <c r="T217" s="79"/>
      <c r="U217" s="93">
        <v>0</v>
      </c>
      <c r="V217" s="79"/>
      <c r="W217" s="79"/>
      <c r="X217" s="93">
        <v>5241150</v>
      </c>
      <c r="Y217" s="119"/>
      <c r="Z217" s="93">
        <v>3360564</v>
      </c>
      <c r="AA217" s="88"/>
      <c r="AB217" s="93">
        <v>0</v>
      </c>
      <c r="AC217" s="88"/>
      <c r="AD217" s="93">
        <v>8172</v>
      </c>
      <c r="AE217" s="79"/>
      <c r="AF217" s="93">
        <f>SUM(E217:AD217)</f>
        <v>33523731</v>
      </c>
      <c r="AG217" s="79"/>
      <c r="AH217" s="89">
        <f t="shared" si="5"/>
        <v>487.79528555838488</v>
      </c>
      <c r="AI217" s="79"/>
      <c r="AJ217" s="89">
        <f>IF(AH$219,AH217/AH$219*100,0)</f>
        <v>135.56101660318444</v>
      </c>
      <c r="AK217" s="111"/>
      <c r="AL217" s="92">
        <v>95</v>
      </c>
      <c r="AN217" s="125">
        <v>68725</v>
      </c>
    </row>
    <row r="218" spans="1:40" ht="9.75" customHeight="1" x14ac:dyDescent="0.3">
      <c r="A218" s="79"/>
      <c r="B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row>
    <row r="219" spans="1:40" ht="10.5" customHeight="1" x14ac:dyDescent="0.3">
      <c r="A219" s="92">
        <v>95</v>
      </c>
      <c r="B219" s="79"/>
      <c r="C219" s="76" t="s">
        <v>72</v>
      </c>
      <c r="D219" s="79"/>
      <c r="E219" s="94">
        <f>SUM(E89:E218)</f>
        <v>829717442</v>
      </c>
      <c r="F219" s="79"/>
      <c r="G219" s="94">
        <f>SUM(G89:G218)</f>
        <v>168644373</v>
      </c>
      <c r="H219" s="79"/>
      <c r="I219" s="94">
        <f>SUM(I89:I218)</f>
        <v>442609106</v>
      </c>
      <c r="J219" s="79"/>
      <c r="K219" s="94">
        <f>SUM(K89:K218)</f>
        <v>10133551</v>
      </c>
      <c r="L219" s="79"/>
      <c r="M219" s="94">
        <f>SUM(M89:M218)</f>
        <v>132972016</v>
      </c>
      <c r="N219" s="111"/>
      <c r="O219" s="94">
        <f>SUM(O89:O218)</f>
        <v>67201265</v>
      </c>
      <c r="P219" s="111"/>
      <c r="Q219" s="94">
        <f>SUM(Q89:Q218)</f>
        <v>97602210</v>
      </c>
      <c r="R219" s="79"/>
      <c r="S219" s="94">
        <f>SUM(S89:S218)</f>
        <v>7965442</v>
      </c>
      <c r="T219" s="79"/>
      <c r="U219" s="94">
        <f>SUM(U89:U218)</f>
        <v>391607</v>
      </c>
      <c r="V219" s="79"/>
      <c r="W219" s="79"/>
      <c r="X219" s="94">
        <f>SUM(X89:X218)</f>
        <v>113321115</v>
      </c>
      <c r="Y219" s="79"/>
      <c r="Z219" s="94">
        <f>SUM(Z89:Z218)</f>
        <v>154643401</v>
      </c>
      <c r="AA219" s="95"/>
      <c r="AB219" s="94">
        <f>SUM(AB89:AB218)</f>
        <v>30095554</v>
      </c>
      <c r="AC219" s="95"/>
      <c r="AD219" s="94">
        <f>SUM(AD89:AD217)</f>
        <v>81339636</v>
      </c>
      <c r="AE219" s="79"/>
      <c r="AF219" s="94">
        <f>SUM(AF89:AF218)</f>
        <v>2136636718</v>
      </c>
      <c r="AG219" s="113"/>
      <c r="AH219" s="97">
        <f t="shared" si="5"/>
        <v>359.83448470754985</v>
      </c>
      <c r="AI219" s="79"/>
      <c r="AJ219" s="89">
        <f>IF(AH$219,AH219/AH$219*100,0)</f>
        <v>100</v>
      </c>
      <c r="AK219" s="111"/>
      <c r="AL219" s="92">
        <v>95</v>
      </c>
      <c r="AN219" s="115">
        <f>SUM(AN89:AN217)</f>
        <v>5937832</v>
      </c>
    </row>
    <row r="220" spans="1:40" ht="8.85" customHeight="1" x14ac:dyDescent="0.3">
      <c r="A220" s="79"/>
      <c r="B220" s="79"/>
      <c r="D220" s="79"/>
      <c r="E220" s="111"/>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row>
    <row r="221" spans="1:40" ht="8.85" customHeight="1" x14ac:dyDescent="0.3">
      <c r="A221" s="79"/>
      <c r="B221" s="79"/>
      <c r="D221" s="79"/>
      <c r="E221" s="111"/>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row>
    <row r="222" spans="1:40" ht="5.4" customHeight="1" x14ac:dyDescent="0.3">
      <c r="A222" s="79"/>
      <c r="B222" s="79"/>
      <c r="D222" s="79"/>
      <c r="E222" s="111"/>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row>
    <row r="223" spans="1:40" ht="8.85" customHeight="1" x14ac:dyDescent="0.3">
      <c r="A223" s="79"/>
      <c r="B223" s="79"/>
      <c r="D223" s="79"/>
      <c r="E223" s="111"/>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row>
    <row r="224" spans="1:40" ht="7.65" customHeight="1" x14ac:dyDescent="0.3">
      <c r="A224" s="79"/>
      <c r="B224" s="79"/>
      <c r="D224" s="79"/>
      <c r="E224" s="111"/>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row>
    <row r="225" spans="1:40" ht="8.85" hidden="1" customHeight="1" x14ac:dyDescent="0.3">
      <c r="A225" s="79"/>
      <c r="B225" s="79"/>
      <c r="D225" s="79"/>
      <c r="E225" s="111"/>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c r="AJ225" s="79"/>
      <c r="AK225" s="79"/>
      <c r="AL225" s="79"/>
      <c r="AM225" s="79"/>
      <c r="AN225" s="79"/>
    </row>
    <row r="226" spans="1:40" ht="8.85" customHeight="1" x14ac:dyDescent="0.3">
      <c r="A226" s="79"/>
      <c r="B226" s="79"/>
      <c r="D226" s="79"/>
      <c r="E226" s="111"/>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row>
    <row r="227" spans="1:40" s="63" customFormat="1" ht="10.5" customHeight="1" x14ac:dyDescent="0.3">
      <c r="A227" s="99" t="s">
        <v>353</v>
      </c>
      <c r="E227" s="68"/>
      <c r="AM227" s="100" t="s">
        <v>354</v>
      </c>
    </row>
    <row r="228" spans="1:40" s="63" customFormat="1" ht="10.5" customHeight="1" x14ac:dyDescent="0.3">
      <c r="U228" s="66" t="s">
        <v>49</v>
      </c>
      <c r="X228" s="67" t="s">
        <v>50</v>
      </c>
      <c r="Z228" s="67"/>
      <c r="AA228" s="67"/>
      <c r="AB228" s="67"/>
      <c r="AC228" s="67"/>
      <c r="AD228" s="107"/>
      <c r="AL228" s="66" t="s">
        <v>323</v>
      </c>
      <c r="AM228" s="66"/>
    </row>
    <row r="229" spans="1:40" s="63" customFormat="1" ht="10.5" customHeight="1" x14ac:dyDescent="0.3">
      <c r="A229" s="68"/>
      <c r="U229" s="66" t="s">
        <v>261</v>
      </c>
      <c r="X229" s="67" t="s">
        <v>262</v>
      </c>
      <c r="Z229" s="67"/>
      <c r="AA229" s="67"/>
      <c r="AB229" s="67"/>
      <c r="AC229" s="67"/>
      <c r="AD229" s="107"/>
      <c r="AL229" s="66" t="s">
        <v>355</v>
      </c>
      <c r="AM229" s="66"/>
    </row>
    <row r="230" spans="1:40" s="63" customFormat="1" ht="10.5" customHeight="1" x14ac:dyDescent="0.3">
      <c r="A230" s="69"/>
      <c r="U230" s="66" t="s">
        <v>55</v>
      </c>
      <c r="X230" s="70" t="s">
        <v>56</v>
      </c>
      <c r="Z230" s="67"/>
      <c r="AA230" s="67"/>
      <c r="AB230" s="67"/>
      <c r="AC230" s="67"/>
      <c r="AD230" s="107"/>
    </row>
    <row r="231" spans="1:40" ht="9.6" customHeight="1" x14ac:dyDescent="0.3"/>
    <row r="232" spans="1:40" ht="9.6" customHeight="1" x14ac:dyDescent="0.3"/>
    <row r="233" spans="1:40" ht="9.6" customHeight="1" x14ac:dyDescent="0.3"/>
    <row r="234" spans="1:40" ht="9.6" customHeight="1" x14ac:dyDescent="0.3"/>
    <row r="235" spans="1:40" ht="9.6" customHeight="1" x14ac:dyDescent="0.3">
      <c r="AD235" s="71"/>
      <c r="AF235" s="75" t="s">
        <v>72</v>
      </c>
      <c r="AG235" s="75"/>
      <c r="AH235" s="75"/>
      <c r="AI235" s="75"/>
      <c r="AJ235" s="75"/>
    </row>
    <row r="236" spans="1:40" ht="9.6" customHeight="1" x14ac:dyDescent="0.3">
      <c r="M236" s="76"/>
      <c r="AJ236" s="76"/>
    </row>
    <row r="237" spans="1:40" ht="9.6" customHeight="1" x14ac:dyDescent="0.3">
      <c r="E237" s="76" t="s">
        <v>325</v>
      </c>
      <c r="G237" s="76" t="s">
        <v>326</v>
      </c>
      <c r="I237" s="76" t="s">
        <v>327</v>
      </c>
      <c r="K237" s="76" t="s">
        <v>328</v>
      </c>
      <c r="M237" s="76" t="s">
        <v>329</v>
      </c>
      <c r="O237" s="76" t="s">
        <v>330</v>
      </c>
      <c r="Q237" s="76" t="s">
        <v>331</v>
      </c>
      <c r="U237" s="76"/>
      <c r="X237" s="76" t="s">
        <v>332</v>
      </c>
      <c r="Z237" s="76" t="s">
        <v>333</v>
      </c>
      <c r="AA237" s="76"/>
      <c r="AB237" s="76" t="s">
        <v>334</v>
      </c>
      <c r="AC237" s="76"/>
      <c r="AD237" s="76" t="s">
        <v>335</v>
      </c>
      <c r="AH237" s="76" t="s">
        <v>70</v>
      </c>
      <c r="AJ237" s="76" t="s">
        <v>71</v>
      </c>
    </row>
    <row r="238" spans="1:40" ht="9.6" customHeight="1" x14ac:dyDescent="0.3">
      <c r="A238" s="78" t="s">
        <v>78</v>
      </c>
      <c r="C238" s="78" t="s">
        <v>80</v>
      </c>
      <c r="E238" s="78" t="s">
        <v>336</v>
      </c>
      <c r="G238" s="78" t="s">
        <v>337</v>
      </c>
      <c r="I238" s="78" t="s">
        <v>338</v>
      </c>
      <c r="K238" s="78" t="s">
        <v>338</v>
      </c>
      <c r="M238" s="78" t="s">
        <v>338</v>
      </c>
      <c r="O238" s="78" t="s">
        <v>339</v>
      </c>
      <c r="Q238" s="78" t="s">
        <v>340</v>
      </c>
      <c r="S238" s="78" t="s">
        <v>341</v>
      </c>
      <c r="U238" s="78" t="s">
        <v>342</v>
      </c>
      <c r="X238" s="78" t="s">
        <v>343</v>
      </c>
      <c r="Z238" s="78" t="s">
        <v>344</v>
      </c>
      <c r="AA238" s="76"/>
      <c r="AB238" s="78" t="s">
        <v>345</v>
      </c>
      <c r="AC238" s="76"/>
      <c r="AD238" s="78" t="s">
        <v>346</v>
      </c>
      <c r="AF238" s="78" t="s">
        <v>81</v>
      </c>
      <c r="AH238" s="78" t="s">
        <v>82</v>
      </c>
      <c r="AJ238" s="78" t="s">
        <v>87</v>
      </c>
      <c r="AL238" s="78" t="s">
        <v>78</v>
      </c>
      <c r="AM238" s="76"/>
    </row>
    <row r="239" spans="1:40" ht="8.85" customHeight="1" x14ac:dyDescent="0.3"/>
    <row r="240" spans="1:40" ht="8.85" customHeight="1" x14ac:dyDescent="0.3">
      <c r="B240" s="64" t="s">
        <v>297</v>
      </c>
      <c r="E240" s="85"/>
    </row>
    <row r="241" spans="1:40" ht="8.85" customHeight="1" x14ac:dyDescent="0.3">
      <c r="A241" s="64">
        <v>1</v>
      </c>
      <c r="B241" s="76"/>
      <c r="C241" s="64" t="s">
        <v>224</v>
      </c>
      <c r="D241" s="79"/>
      <c r="E241" s="82">
        <v>488092</v>
      </c>
      <c r="F241" s="79"/>
      <c r="G241" s="82">
        <v>84167</v>
      </c>
      <c r="H241" s="79"/>
      <c r="I241" s="82">
        <v>838602</v>
      </c>
      <c r="J241" s="79"/>
      <c r="K241" s="82">
        <v>60555</v>
      </c>
      <c r="L241" s="79"/>
      <c r="M241" s="82">
        <v>158944</v>
      </c>
      <c r="N241" s="79"/>
      <c r="O241" s="82">
        <v>618639</v>
      </c>
      <c r="P241" s="79"/>
      <c r="Q241" s="82">
        <v>0</v>
      </c>
      <c r="R241" s="79"/>
      <c r="S241" s="82">
        <v>256458</v>
      </c>
      <c r="T241" s="79"/>
      <c r="U241" s="82">
        <v>0</v>
      </c>
      <c r="V241" s="79"/>
      <c r="W241" s="79"/>
      <c r="X241" s="82">
        <v>3038690</v>
      </c>
      <c r="Y241" s="79"/>
      <c r="Z241" s="82">
        <v>896562</v>
      </c>
      <c r="AA241" s="82"/>
      <c r="AB241" s="82">
        <v>0</v>
      </c>
      <c r="AC241" s="82"/>
      <c r="AD241" s="82">
        <v>0</v>
      </c>
      <c r="AE241" s="79"/>
      <c r="AF241" s="82">
        <f>SUM(E241:AD241)</f>
        <v>6440709</v>
      </c>
      <c r="AG241" s="113"/>
      <c r="AH241" s="83">
        <f>AF241/AN241</f>
        <v>786.31534611158588</v>
      </c>
      <c r="AI241" s="79"/>
      <c r="AJ241" s="84">
        <f>IF(AH$287,AH241/AH$287*100,0)</f>
        <v>150.20318921594651</v>
      </c>
      <c r="AK241" s="111"/>
      <c r="AL241" s="64">
        <v>1</v>
      </c>
      <c r="AN241" s="111">
        <v>8191</v>
      </c>
    </row>
    <row r="242" spans="1:40" ht="8.85" customHeight="1" x14ac:dyDescent="0.3">
      <c r="A242" s="64">
        <v>2</v>
      </c>
      <c r="B242" s="76"/>
      <c r="C242" s="64" t="s">
        <v>225</v>
      </c>
      <c r="D242" s="79"/>
      <c r="E242" s="88">
        <v>576532</v>
      </c>
      <c r="F242" s="79"/>
      <c r="G242" s="88">
        <v>161034</v>
      </c>
      <c r="H242" s="79"/>
      <c r="I242" s="88">
        <v>527836</v>
      </c>
      <c r="J242" s="79"/>
      <c r="K242" s="88">
        <v>0</v>
      </c>
      <c r="L242" s="79"/>
      <c r="M242" s="88">
        <v>118455</v>
      </c>
      <c r="N242" s="79"/>
      <c r="O242" s="88">
        <v>407590</v>
      </c>
      <c r="P242" s="79"/>
      <c r="Q242" s="88">
        <v>0</v>
      </c>
      <c r="R242" s="79"/>
      <c r="S242" s="88">
        <v>249339</v>
      </c>
      <c r="T242" s="79"/>
      <c r="U242" s="88">
        <v>0</v>
      </c>
      <c r="V242" s="79"/>
      <c r="W242" s="79"/>
      <c r="X242" s="88">
        <v>787839</v>
      </c>
      <c r="Y242" s="79"/>
      <c r="Z242" s="88">
        <v>2805264</v>
      </c>
      <c r="AA242" s="88"/>
      <c r="AB242" s="88">
        <v>0</v>
      </c>
      <c r="AC242" s="88"/>
      <c r="AD242" s="88">
        <v>47200</v>
      </c>
      <c r="AE242" s="79"/>
      <c r="AF242" s="88">
        <f>SUM(E242:AD242)</f>
        <v>5681089</v>
      </c>
      <c r="AG242" s="79"/>
      <c r="AH242" s="84">
        <f>AF242/AN242</f>
        <v>786.30989619377158</v>
      </c>
      <c r="AI242" s="79"/>
      <c r="AJ242" s="84">
        <f>IF(AH$287,AH242/AH$287*100,0)</f>
        <v>150.20214816410805</v>
      </c>
      <c r="AK242" s="111"/>
      <c r="AL242" s="64">
        <v>2</v>
      </c>
      <c r="AN242" s="111">
        <v>7225</v>
      </c>
    </row>
    <row r="243" spans="1:40" ht="8.85" customHeight="1" x14ac:dyDescent="0.3">
      <c r="A243" s="64">
        <v>3</v>
      </c>
      <c r="B243" s="76"/>
      <c r="C243" s="64" t="s">
        <v>140</v>
      </c>
      <c r="D243" s="79"/>
      <c r="E243" s="88">
        <v>220334</v>
      </c>
      <c r="F243" s="79"/>
      <c r="G243" s="88">
        <v>0</v>
      </c>
      <c r="H243" s="79"/>
      <c r="I243" s="88">
        <v>20730</v>
      </c>
      <c r="J243" s="79"/>
      <c r="K243" s="88">
        <v>0</v>
      </c>
      <c r="L243" s="79"/>
      <c r="M243" s="88">
        <v>0</v>
      </c>
      <c r="N243" s="79"/>
      <c r="O243" s="88">
        <v>318173</v>
      </c>
      <c r="P243" s="79"/>
      <c r="Q243" s="88">
        <v>0</v>
      </c>
      <c r="R243" s="79"/>
      <c r="S243" s="88">
        <v>244260</v>
      </c>
      <c r="T243" s="79"/>
      <c r="U243" s="88">
        <v>0</v>
      </c>
      <c r="V243" s="79"/>
      <c r="W243" s="79"/>
      <c r="X243" s="88">
        <v>55657</v>
      </c>
      <c r="Y243" s="79"/>
      <c r="Z243" s="88">
        <v>1428102</v>
      </c>
      <c r="AA243" s="88"/>
      <c r="AB243" s="88">
        <v>0</v>
      </c>
      <c r="AC243" s="88"/>
      <c r="AD243" s="88">
        <v>0</v>
      </c>
      <c r="AE243" s="79"/>
      <c r="AF243" s="88">
        <f>SUM(E243:AD243)</f>
        <v>2287256</v>
      </c>
      <c r="AG243" s="79"/>
      <c r="AH243" s="84">
        <f>AF243/AN243</f>
        <v>370.5858716785483</v>
      </c>
      <c r="AI243" s="79"/>
      <c r="AJ243" s="84">
        <f>IF(AH$287,AH243/AH$287*100,0)</f>
        <v>70.78989374905359</v>
      </c>
      <c r="AK243" s="111"/>
      <c r="AL243" s="64">
        <v>3</v>
      </c>
      <c r="AN243" s="111">
        <v>6172</v>
      </c>
    </row>
    <row r="244" spans="1:40" ht="8.85" customHeight="1" x14ac:dyDescent="0.3">
      <c r="A244" s="64">
        <v>4</v>
      </c>
      <c r="B244" s="76"/>
      <c r="C244" s="64" t="s">
        <v>226</v>
      </c>
      <c r="D244" s="79"/>
      <c r="E244" s="88">
        <v>199882</v>
      </c>
      <c r="F244" s="79"/>
      <c r="G244" s="88">
        <v>100035</v>
      </c>
      <c r="H244" s="79"/>
      <c r="I244" s="88">
        <v>247092</v>
      </c>
      <c r="J244" s="79"/>
      <c r="K244" s="88">
        <v>0</v>
      </c>
      <c r="L244" s="79"/>
      <c r="M244" s="88">
        <v>102664</v>
      </c>
      <c r="N244" s="79"/>
      <c r="O244" s="88">
        <v>141414</v>
      </c>
      <c r="P244" s="79"/>
      <c r="Q244" s="88">
        <v>0</v>
      </c>
      <c r="R244" s="79"/>
      <c r="S244" s="88">
        <v>40761</v>
      </c>
      <c r="T244" s="79"/>
      <c r="U244" s="88">
        <v>0</v>
      </c>
      <c r="V244" s="79"/>
      <c r="W244" s="79"/>
      <c r="X244" s="88">
        <v>7963</v>
      </c>
      <c r="Y244" s="79"/>
      <c r="Z244" s="88">
        <v>235481</v>
      </c>
      <c r="AA244" s="88"/>
      <c r="AB244" s="88">
        <v>0</v>
      </c>
      <c r="AC244" s="88"/>
      <c r="AD244" s="88">
        <v>0</v>
      </c>
      <c r="AE244" s="79"/>
      <c r="AF244" s="88">
        <f>SUM(E244:AD244)</f>
        <v>1075292</v>
      </c>
      <c r="AG244" s="79"/>
      <c r="AH244" s="84">
        <f>AF244/AN244</f>
        <v>256.93954599761054</v>
      </c>
      <c r="AI244" s="79"/>
      <c r="AJ244" s="84">
        <f>IF(AH$287,AH244/AH$287*100,0)</f>
        <v>49.080994584915224</v>
      </c>
      <c r="AK244" s="111"/>
      <c r="AL244" s="64">
        <v>4</v>
      </c>
      <c r="AN244" s="111">
        <v>4185</v>
      </c>
    </row>
    <row r="245" spans="1:40" ht="8.85" customHeight="1" x14ac:dyDescent="0.3">
      <c r="A245" s="64">
        <v>5</v>
      </c>
      <c r="B245" s="76"/>
      <c r="C245" s="64" t="s">
        <v>227</v>
      </c>
      <c r="D245" s="79"/>
      <c r="E245" s="88">
        <v>201422</v>
      </c>
      <c r="F245" s="79"/>
      <c r="G245" s="88">
        <v>113187</v>
      </c>
      <c r="H245" s="79"/>
      <c r="I245" s="88">
        <v>293453</v>
      </c>
      <c r="J245" s="79"/>
      <c r="K245" s="88">
        <v>0</v>
      </c>
      <c r="L245" s="79"/>
      <c r="M245" s="88">
        <v>65634</v>
      </c>
      <c r="N245" s="79"/>
      <c r="O245" s="88">
        <v>95600</v>
      </c>
      <c r="P245" s="79"/>
      <c r="Q245" s="88">
        <v>0</v>
      </c>
      <c r="R245" s="79"/>
      <c r="S245" s="88">
        <v>50888</v>
      </c>
      <c r="T245" s="79"/>
      <c r="U245" s="88">
        <v>0</v>
      </c>
      <c r="V245" s="79"/>
      <c r="W245" s="79"/>
      <c r="X245" s="88">
        <v>4789</v>
      </c>
      <c r="Y245" s="79"/>
      <c r="Z245" s="88">
        <v>749410</v>
      </c>
      <c r="AA245" s="88"/>
      <c r="AB245" s="88">
        <v>38286</v>
      </c>
      <c r="AC245" s="88"/>
      <c r="AD245" s="88">
        <v>0</v>
      </c>
      <c r="AE245" s="79"/>
      <c r="AF245" s="88">
        <f>SUM(E245:AD245)</f>
        <v>1612669</v>
      </c>
      <c r="AG245" s="79"/>
      <c r="AH245" s="89">
        <f>AF245/AN245</f>
        <v>287.2584609903812</v>
      </c>
      <c r="AI245" s="79"/>
      <c r="AJ245" s="89">
        <f>IF(AH$287,AH245/AH$287*100,0)</f>
        <v>54.872561222907656</v>
      </c>
      <c r="AK245" s="111"/>
      <c r="AL245" s="64">
        <v>5</v>
      </c>
      <c r="AN245" s="111">
        <v>5614</v>
      </c>
    </row>
    <row r="246" spans="1:40" ht="8.85" customHeight="1" x14ac:dyDescent="0.3">
      <c r="A246" s="91"/>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c r="AL246" s="90"/>
      <c r="AM246" s="90"/>
      <c r="AN246" s="79"/>
    </row>
    <row r="247" spans="1:40" ht="8.85" customHeight="1" x14ac:dyDescent="0.3">
      <c r="A247" s="64">
        <v>6</v>
      </c>
      <c r="B247" s="76"/>
      <c r="C247" s="64" t="s">
        <v>228</v>
      </c>
      <c r="D247" s="79"/>
      <c r="E247" s="88">
        <v>1538871</v>
      </c>
      <c r="F247" s="79"/>
      <c r="G247" s="88">
        <v>890441</v>
      </c>
      <c r="H247" s="79"/>
      <c r="I247" s="88">
        <v>2664578</v>
      </c>
      <c r="J247" s="79"/>
      <c r="K247" s="88">
        <v>505537</v>
      </c>
      <c r="L247" s="79"/>
      <c r="M247" s="88">
        <v>278377</v>
      </c>
      <c r="N247" s="79"/>
      <c r="O247" s="88">
        <v>717686</v>
      </c>
      <c r="P247" s="79"/>
      <c r="Q247" s="88">
        <v>0</v>
      </c>
      <c r="R247" s="79"/>
      <c r="S247" s="88">
        <v>173368</v>
      </c>
      <c r="T247" s="79"/>
      <c r="U247" s="88">
        <v>0</v>
      </c>
      <c r="V247" s="79"/>
      <c r="W247" s="79"/>
      <c r="X247" s="88">
        <v>1545612</v>
      </c>
      <c r="Y247" s="79"/>
      <c r="Z247" s="88">
        <v>5919740</v>
      </c>
      <c r="AA247" s="88"/>
      <c r="AB247" s="88">
        <v>0</v>
      </c>
      <c r="AC247" s="88"/>
      <c r="AD247" s="88">
        <v>0</v>
      </c>
      <c r="AE247" s="79"/>
      <c r="AF247" s="88">
        <f>SUM(E247:AD247)</f>
        <v>14234210</v>
      </c>
      <c r="AG247" s="79"/>
      <c r="AH247" s="89">
        <f>AF247/AN247</f>
        <v>333.97958704833411</v>
      </c>
      <c r="AI247" s="79"/>
      <c r="AJ247" s="89">
        <f>IF(AH$287,AH247/AH$287*100,0)</f>
        <v>63.797303913442548</v>
      </c>
      <c r="AK247" s="111"/>
      <c r="AL247" s="64">
        <v>6</v>
      </c>
      <c r="AN247" s="111">
        <v>42620</v>
      </c>
    </row>
    <row r="248" spans="1:40" ht="8.85" customHeight="1" x14ac:dyDescent="0.3">
      <c r="A248" s="64">
        <v>7</v>
      </c>
      <c r="B248" s="76"/>
      <c r="C248" s="64" t="s">
        <v>229</v>
      </c>
      <c r="D248" s="79"/>
      <c r="E248" s="88">
        <v>209198</v>
      </c>
      <c r="F248" s="79"/>
      <c r="G248" s="88">
        <v>15619</v>
      </c>
      <c r="H248" s="79"/>
      <c r="I248" s="88">
        <v>189018</v>
      </c>
      <c r="J248" s="79"/>
      <c r="K248" s="88">
        <v>0</v>
      </c>
      <c r="L248" s="79"/>
      <c r="M248" s="88">
        <v>57932</v>
      </c>
      <c r="N248" s="79"/>
      <c r="O248" s="88">
        <v>142867</v>
      </c>
      <c r="P248" s="79"/>
      <c r="Q248" s="88">
        <v>0</v>
      </c>
      <c r="R248" s="79"/>
      <c r="S248" s="88">
        <v>87303</v>
      </c>
      <c r="T248" s="79"/>
      <c r="U248" s="88">
        <v>0</v>
      </c>
      <c r="V248" s="79"/>
      <c r="W248" s="79"/>
      <c r="X248" s="88">
        <v>29608</v>
      </c>
      <c r="Y248" s="79"/>
      <c r="Z248" s="88">
        <v>675820</v>
      </c>
      <c r="AA248" s="88"/>
      <c r="AB248" s="88">
        <v>0</v>
      </c>
      <c r="AC248" s="88"/>
      <c r="AD248" s="88">
        <v>0</v>
      </c>
      <c r="AE248" s="79"/>
      <c r="AF248" s="88">
        <f>SUM(E248:AD248)</f>
        <v>1407365</v>
      </c>
      <c r="AG248" s="79"/>
      <c r="AH248" s="89">
        <f>AF248/AN248</f>
        <v>388.66749516708092</v>
      </c>
      <c r="AI248" s="79"/>
      <c r="AJ248" s="89">
        <f>IF(AH$287,AH248/AH$287*100,0)</f>
        <v>74.243873793586715</v>
      </c>
      <c r="AK248" s="111"/>
      <c r="AL248" s="64">
        <v>7</v>
      </c>
      <c r="AN248" s="111">
        <v>3621</v>
      </c>
    </row>
    <row r="249" spans="1:40" ht="8.85" customHeight="1" x14ac:dyDescent="0.3">
      <c r="A249" s="64">
        <v>8</v>
      </c>
      <c r="B249" s="76"/>
      <c r="C249" s="64" t="s">
        <v>230</v>
      </c>
      <c r="D249" s="79"/>
      <c r="E249" s="88">
        <v>353613</v>
      </c>
      <c r="F249" s="79"/>
      <c r="G249" s="88">
        <v>121427</v>
      </c>
      <c r="H249" s="79"/>
      <c r="I249" s="88">
        <v>597659</v>
      </c>
      <c r="J249" s="79"/>
      <c r="K249" s="88">
        <v>7458</v>
      </c>
      <c r="L249" s="79"/>
      <c r="M249" s="88">
        <v>32441</v>
      </c>
      <c r="N249" s="79"/>
      <c r="O249" s="88">
        <v>231111</v>
      </c>
      <c r="P249" s="79"/>
      <c r="Q249" s="88">
        <v>0</v>
      </c>
      <c r="R249" s="79"/>
      <c r="S249" s="88">
        <v>290745</v>
      </c>
      <c r="T249" s="79"/>
      <c r="U249" s="88">
        <v>0</v>
      </c>
      <c r="V249" s="79"/>
      <c r="W249" s="79"/>
      <c r="X249" s="88">
        <v>0</v>
      </c>
      <c r="Y249" s="79"/>
      <c r="Z249" s="88">
        <v>1599634</v>
      </c>
      <c r="AA249" s="88"/>
      <c r="AB249" s="88">
        <v>0</v>
      </c>
      <c r="AC249" s="88"/>
      <c r="AD249" s="88">
        <v>26635</v>
      </c>
      <c r="AE249" s="79"/>
      <c r="AF249" s="88">
        <f>SUM(E249:AD249)</f>
        <v>3260723</v>
      </c>
      <c r="AG249" s="79"/>
      <c r="AH249" s="89">
        <f>AF249/AN249</f>
        <v>598.95720058780307</v>
      </c>
      <c r="AI249" s="79"/>
      <c r="AJ249" s="89">
        <f>IF(AH$287,AH249/AH$287*100,0)</f>
        <v>114.4137427522322</v>
      </c>
      <c r="AK249" s="111"/>
      <c r="AL249" s="64">
        <v>8</v>
      </c>
      <c r="AN249" s="111">
        <v>5444</v>
      </c>
    </row>
    <row r="250" spans="1:40" ht="8.85" customHeight="1" x14ac:dyDescent="0.3">
      <c r="A250" s="64">
        <v>9</v>
      </c>
      <c r="B250" s="76"/>
      <c r="C250" s="64" t="s">
        <v>231</v>
      </c>
      <c r="D250" s="79"/>
      <c r="E250" s="88">
        <v>206402</v>
      </c>
      <c r="F250" s="79"/>
      <c r="G250" s="88">
        <v>541858</v>
      </c>
      <c r="H250" s="79"/>
      <c r="I250" s="88">
        <v>222382</v>
      </c>
      <c r="J250" s="79"/>
      <c r="K250" s="88">
        <v>0</v>
      </c>
      <c r="L250" s="79"/>
      <c r="M250" s="88">
        <v>87762</v>
      </c>
      <c r="N250" s="79"/>
      <c r="O250" s="88">
        <v>185621</v>
      </c>
      <c r="P250" s="79"/>
      <c r="Q250" s="88">
        <v>0</v>
      </c>
      <c r="R250" s="79"/>
      <c r="S250" s="88">
        <v>17599</v>
      </c>
      <c r="T250" s="79"/>
      <c r="U250" s="88">
        <v>0</v>
      </c>
      <c r="V250" s="79"/>
      <c r="W250" s="79"/>
      <c r="X250" s="88">
        <v>0</v>
      </c>
      <c r="Y250" s="79"/>
      <c r="Z250" s="88">
        <v>646425</v>
      </c>
      <c r="AA250" s="88"/>
      <c r="AB250" s="88">
        <v>0</v>
      </c>
      <c r="AC250" s="88"/>
      <c r="AD250" s="88">
        <v>34500</v>
      </c>
      <c r="AE250" s="79"/>
      <c r="AF250" s="88">
        <f>SUM(E250:AD250)</f>
        <v>1942549</v>
      </c>
      <c r="AG250" s="79"/>
      <c r="AH250" s="89">
        <f>AF250/AN250</f>
        <v>344.17948263642808</v>
      </c>
      <c r="AI250" s="79"/>
      <c r="AJ250" s="89">
        <f>IF(AH$287,AH250/AH$287*100,0)</f>
        <v>65.745703947318972</v>
      </c>
      <c r="AK250" s="111"/>
      <c r="AL250" s="64">
        <v>9</v>
      </c>
      <c r="AN250" s="111">
        <v>5644</v>
      </c>
    </row>
    <row r="251" spans="1:40" ht="8.85" customHeight="1" x14ac:dyDescent="0.3">
      <c r="A251" s="64">
        <v>10</v>
      </c>
      <c r="B251" s="76"/>
      <c r="C251" s="64" t="s">
        <v>232</v>
      </c>
      <c r="D251" s="79"/>
      <c r="E251" s="88">
        <v>195207</v>
      </c>
      <c r="F251" s="79"/>
      <c r="G251" s="88">
        <v>71514</v>
      </c>
      <c r="H251" s="79"/>
      <c r="I251" s="88">
        <v>75383</v>
      </c>
      <c r="J251" s="79"/>
      <c r="K251" s="88">
        <v>0</v>
      </c>
      <c r="L251" s="79"/>
      <c r="M251" s="88">
        <v>77132</v>
      </c>
      <c r="N251" s="79"/>
      <c r="O251" s="88">
        <v>113524</v>
      </c>
      <c r="P251" s="79"/>
      <c r="Q251" s="88">
        <v>0</v>
      </c>
      <c r="R251" s="79"/>
      <c r="S251" s="88">
        <v>54003</v>
      </c>
      <c r="T251" s="79"/>
      <c r="U251" s="88">
        <v>0</v>
      </c>
      <c r="V251" s="79"/>
      <c r="W251" s="79"/>
      <c r="X251" s="88">
        <v>0</v>
      </c>
      <c r="Y251" s="79"/>
      <c r="Z251" s="88">
        <v>181382</v>
      </c>
      <c r="AA251" s="88"/>
      <c r="AB251" s="88">
        <v>0</v>
      </c>
      <c r="AC251" s="88"/>
      <c r="AD251" s="88">
        <v>0</v>
      </c>
      <c r="AE251" s="79"/>
      <c r="AF251" s="88">
        <f>SUM(E251:AD251)</f>
        <v>768145</v>
      </c>
      <c r="AG251" s="79"/>
      <c r="AH251" s="89">
        <f>AF251/AN251</f>
        <v>208.11297751286915</v>
      </c>
      <c r="AI251" s="79"/>
      <c r="AJ251" s="89">
        <f>IF(AH$287,AH251/AH$287*100,0)</f>
        <v>39.75406698373596</v>
      </c>
      <c r="AK251" s="111"/>
      <c r="AL251" s="64">
        <v>10</v>
      </c>
      <c r="AN251" s="111">
        <v>3691</v>
      </c>
    </row>
    <row r="252" spans="1:40" ht="8.85" customHeight="1" x14ac:dyDescent="0.3">
      <c r="A252" s="91"/>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c r="AI252" s="79"/>
      <c r="AJ252" s="79"/>
      <c r="AK252" s="79"/>
      <c r="AL252" s="90"/>
      <c r="AM252" s="90"/>
      <c r="AN252" s="79"/>
    </row>
    <row r="253" spans="1:40" ht="8.85" customHeight="1" x14ac:dyDescent="0.3">
      <c r="A253" s="64">
        <v>11</v>
      </c>
      <c r="B253" s="76"/>
      <c r="C253" s="64" t="s">
        <v>233</v>
      </c>
      <c r="D253" s="79"/>
      <c r="E253" s="88">
        <v>2076594</v>
      </c>
      <c r="F253" s="79"/>
      <c r="G253" s="88">
        <v>604614</v>
      </c>
      <c r="H253" s="79"/>
      <c r="I253" s="88">
        <v>2603996</v>
      </c>
      <c r="J253" s="79"/>
      <c r="K253" s="88">
        <v>128788</v>
      </c>
      <c r="L253" s="79"/>
      <c r="M253" s="88">
        <v>603805</v>
      </c>
      <c r="N253" s="79"/>
      <c r="O253" s="88">
        <v>934793</v>
      </c>
      <c r="P253" s="79"/>
      <c r="Q253" s="88">
        <v>0</v>
      </c>
      <c r="R253" s="79"/>
      <c r="S253" s="88">
        <v>465833</v>
      </c>
      <c r="T253" s="79"/>
      <c r="U253" s="88">
        <v>0</v>
      </c>
      <c r="V253" s="79"/>
      <c r="W253" s="79"/>
      <c r="X253" s="88">
        <v>1600581</v>
      </c>
      <c r="Y253" s="79"/>
      <c r="Z253" s="88">
        <v>7283251</v>
      </c>
      <c r="AA253" s="88"/>
      <c r="AB253" s="88">
        <v>0</v>
      </c>
      <c r="AC253" s="88"/>
      <c r="AD253" s="88">
        <v>0</v>
      </c>
      <c r="AE253" s="79"/>
      <c r="AF253" s="88">
        <f>SUM(E253:AD253)</f>
        <v>16302255</v>
      </c>
      <c r="AG253" s="79"/>
      <c r="AH253" s="89">
        <f>AF253/AN253</f>
        <v>774.78518131267526</v>
      </c>
      <c r="AI253" s="79"/>
      <c r="AJ253" s="89">
        <f>IF(AH$287,AH253/AH$287*100,0)</f>
        <v>148.00067907348767</v>
      </c>
      <c r="AK253" s="111"/>
      <c r="AL253" s="64">
        <v>11</v>
      </c>
      <c r="AN253" s="111">
        <v>21041</v>
      </c>
    </row>
    <row r="254" spans="1:40" ht="8.85" customHeight="1" x14ac:dyDescent="0.3">
      <c r="A254" s="64">
        <v>12</v>
      </c>
      <c r="B254" s="76"/>
      <c r="C254" s="64" t="s">
        <v>234</v>
      </c>
      <c r="D254" s="79"/>
      <c r="E254" s="88">
        <v>117540</v>
      </c>
      <c r="F254" s="79"/>
      <c r="G254" s="88">
        <v>163115</v>
      </c>
      <c r="H254" s="79"/>
      <c r="I254" s="88">
        <v>219656</v>
      </c>
      <c r="J254" s="79"/>
      <c r="K254" s="88">
        <v>0</v>
      </c>
      <c r="L254" s="79"/>
      <c r="M254" s="88">
        <v>50886</v>
      </c>
      <c r="N254" s="79"/>
      <c r="O254" s="88">
        <v>76641</v>
      </c>
      <c r="P254" s="79"/>
      <c r="Q254" s="88">
        <v>0</v>
      </c>
      <c r="R254" s="79"/>
      <c r="S254" s="88">
        <v>12997</v>
      </c>
      <c r="T254" s="79"/>
      <c r="U254" s="88">
        <v>0</v>
      </c>
      <c r="V254" s="79"/>
      <c r="W254" s="79"/>
      <c r="X254" s="88">
        <v>9118</v>
      </c>
      <c r="Y254" s="79"/>
      <c r="Z254" s="88">
        <v>427740</v>
      </c>
      <c r="AA254" s="88"/>
      <c r="AB254" s="88">
        <v>0</v>
      </c>
      <c r="AC254" s="88"/>
      <c r="AD254" s="88">
        <v>0</v>
      </c>
      <c r="AE254" s="79"/>
      <c r="AF254" s="88">
        <f>SUM(E254:AD254)</f>
        <v>1077693</v>
      </c>
      <c r="AG254" s="79"/>
      <c r="AH254" s="89">
        <f>AF254/AN254</f>
        <v>277.46987641606592</v>
      </c>
      <c r="AI254" s="79"/>
      <c r="AJ254" s="89">
        <f>IF(AH$287,AH254/AH$287*100,0)</f>
        <v>53.002730463222179</v>
      </c>
      <c r="AK254" s="111"/>
      <c r="AL254" s="64">
        <v>12</v>
      </c>
      <c r="AN254" s="111">
        <v>3884</v>
      </c>
    </row>
    <row r="255" spans="1:40" ht="8.85" customHeight="1" x14ac:dyDescent="0.3">
      <c r="A255" s="64">
        <v>13</v>
      </c>
      <c r="B255" s="76"/>
      <c r="C255" s="64" t="s">
        <v>235</v>
      </c>
      <c r="D255" s="79"/>
      <c r="E255" s="88">
        <v>239060</v>
      </c>
      <c r="F255" s="79"/>
      <c r="G255" s="88">
        <v>105262</v>
      </c>
      <c r="H255" s="79"/>
      <c r="I255" s="88">
        <v>126808</v>
      </c>
      <c r="J255" s="79"/>
      <c r="K255" s="88">
        <v>0</v>
      </c>
      <c r="L255" s="79"/>
      <c r="M255" s="88">
        <v>71086</v>
      </c>
      <c r="N255" s="79"/>
      <c r="O255" s="88">
        <v>71397</v>
      </c>
      <c r="P255" s="79"/>
      <c r="Q255" s="88">
        <v>0</v>
      </c>
      <c r="R255" s="79"/>
      <c r="S255" s="88">
        <v>83171</v>
      </c>
      <c r="T255" s="79"/>
      <c r="U255" s="88">
        <v>0</v>
      </c>
      <c r="V255" s="79"/>
      <c r="W255" s="79"/>
      <c r="X255" s="88">
        <v>63348</v>
      </c>
      <c r="Y255" s="79"/>
      <c r="Z255" s="88">
        <v>491018</v>
      </c>
      <c r="AA255" s="88"/>
      <c r="AB255" s="88">
        <v>0</v>
      </c>
      <c r="AC255" s="88"/>
      <c r="AD255" s="88">
        <v>0</v>
      </c>
      <c r="AE255" s="79"/>
      <c r="AF255" s="88">
        <f>SUM(E255:AD255)</f>
        <v>1251150</v>
      </c>
      <c r="AG255" s="79"/>
      <c r="AH255" s="89">
        <f>AF255/AN255</f>
        <v>353.23263692828908</v>
      </c>
      <c r="AI255" s="79"/>
      <c r="AJ255" s="89">
        <f>IF(AH$287,AH255/AH$287*100,0)</f>
        <v>67.47505166236229</v>
      </c>
      <c r="AK255" s="111"/>
      <c r="AL255" s="64">
        <v>13</v>
      </c>
      <c r="AN255" s="111">
        <v>3542</v>
      </c>
    </row>
    <row r="256" spans="1:40" ht="8.85" customHeight="1" x14ac:dyDescent="0.3">
      <c r="A256" s="64">
        <v>14</v>
      </c>
      <c r="B256" s="76"/>
      <c r="C256" s="64" t="s">
        <v>154</v>
      </c>
      <c r="D256" s="79"/>
      <c r="E256" s="88">
        <v>1587561</v>
      </c>
      <c r="F256" s="79"/>
      <c r="G256" s="88">
        <v>65117</v>
      </c>
      <c r="H256" s="79"/>
      <c r="I256" s="88">
        <v>966873</v>
      </c>
      <c r="J256" s="79"/>
      <c r="K256" s="88">
        <v>0</v>
      </c>
      <c r="L256" s="79"/>
      <c r="M256" s="88">
        <v>0</v>
      </c>
      <c r="N256" s="79"/>
      <c r="O256" s="88">
        <v>483997</v>
      </c>
      <c r="P256" s="79"/>
      <c r="Q256" s="88">
        <v>0</v>
      </c>
      <c r="R256" s="79"/>
      <c r="S256" s="88">
        <v>247326</v>
      </c>
      <c r="T256" s="79"/>
      <c r="U256" s="88">
        <v>43569</v>
      </c>
      <c r="V256" s="79"/>
      <c r="W256" s="79"/>
      <c r="X256" s="88">
        <v>448369</v>
      </c>
      <c r="Y256" s="79"/>
      <c r="Z256" s="88">
        <v>4332531</v>
      </c>
      <c r="AA256" s="88"/>
      <c r="AB256" s="88">
        <v>0</v>
      </c>
      <c r="AC256" s="88"/>
      <c r="AD256" s="88">
        <v>0</v>
      </c>
      <c r="AE256" s="79"/>
      <c r="AF256" s="88">
        <f>SUM(E256:AD256)</f>
        <v>8175343</v>
      </c>
      <c r="AG256" s="79"/>
      <c r="AH256" s="89">
        <f>AF256/AN256</f>
        <v>499.13566151779719</v>
      </c>
      <c r="AI256" s="79"/>
      <c r="AJ256" s="89">
        <f>IF(AH$287,AH256/AH$287*100,0)</f>
        <v>95.345675983723069</v>
      </c>
      <c r="AK256" s="111"/>
      <c r="AL256" s="64">
        <v>14</v>
      </c>
      <c r="AN256" s="111">
        <v>16379</v>
      </c>
    </row>
    <row r="257" spans="1:40" ht="8.85" customHeight="1" x14ac:dyDescent="0.3">
      <c r="A257" s="64">
        <v>15</v>
      </c>
      <c r="B257" s="76"/>
      <c r="C257" s="64" t="s">
        <v>236</v>
      </c>
      <c r="D257" s="79"/>
      <c r="E257" s="88">
        <v>403763</v>
      </c>
      <c r="F257" s="79"/>
      <c r="G257" s="88">
        <v>195047</v>
      </c>
      <c r="H257" s="79"/>
      <c r="I257" s="88">
        <v>391997</v>
      </c>
      <c r="J257" s="79"/>
      <c r="K257" s="88">
        <v>121125</v>
      </c>
      <c r="L257" s="79"/>
      <c r="M257" s="88">
        <v>3759</v>
      </c>
      <c r="N257" s="79"/>
      <c r="O257" s="88">
        <v>42456</v>
      </c>
      <c r="P257" s="79"/>
      <c r="Q257" s="88">
        <v>0</v>
      </c>
      <c r="R257" s="79"/>
      <c r="S257" s="88">
        <v>191957</v>
      </c>
      <c r="T257" s="79"/>
      <c r="U257" s="88">
        <v>0</v>
      </c>
      <c r="V257" s="79"/>
      <c r="W257" s="79"/>
      <c r="X257" s="88">
        <v>176358</v>
      </c>
      <c r="Y257" s="79"/>
      <c r="Z257" s="88">
        <v>691409</v>
      </c>
      <c r="AA257" s="88"/>
      <c r="AB257" s="88">
        <v>0</v>
      </c>
      <c r="AC257" s="88"/>
      <c r="AD257" s="88">
        <v>39995</v>
      </c>
      <c r="AE257" s="79"/>
      <c r="AF257" s="88">
        <f>SUM(E257:AD257)</f>
        <v>2257866</v>
      </c>
      <c r="AG257" s="79"/>
      <c r="AH257" s="89">
        <f>AF257/AN257</f>
        <v>455.12316065309415</v>
      </c>
      <c r="AI257" s="79"/>
      <c r="AJ257" s="89">
        <f>IF(AH$287,AH257/AH$287*100,0)</f>
        <v>86.938339120797508</v>
      </c>
      <c r="AK257" s="111"/>
      <c r="AL257" s="64">
        <v>15</v>
      </c>
      <c r="AN257" s="111">
        <v>4961</v>
      </c>
    </row>
    <row r="258" spans="1:40" ht="8.85" customHeight="1" x14ac:dyDescent="0.3">
      <c r="A258" s="91"/>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c r="AI258" s="79"/>
      <c r="AJ258" s="79"/>
      <c r="AK258" s="79"/>
      <c r="AL258" s="90"/>
      <c r="AM258" s="90"/>
      <c r="AN258" s="79"/>
    </row>
    <row r="259" spans="1:40" ht="8.85" customHeight="1" x14ac:dyDescent="0.3">
      <c r="A259" s="64">
        <v>16</v>
      </c>
      <c r="B259" s="76"/>
      <c r="C259" s="64" t="s">
        <v>237</v>
      </c>
      <c r="D259" s="79"/>
      <c r="E259" s="88">
        <v>392110</v>
      </c>
      <c r="F259" s="79"/>
      <c r="G259" s="88">
        <v>380347</v>
      </c>
      <c r="H259" s="79"/>
      <c r="I259" s="88">
        <v>1499673</v>
      </c>
      <c r="J259" s="79"/>
      <c r="K259" s="88">
        <v>23048</v>
      </c>
      <c r="L259" s="79"/>
      <c r="M259" s="88">
        <v>101383</v>
      </c>
      <c r="N259" s="79"/>
      <c r="O259" s="88">
        <v>256119</v>
      </c>
      <c r="P259" s="79"/>
      <c r="Q259" s="88">
        <v>0</v>
      </c>
      <c r="R259" s="79"/>
      <c r="S259" s="88">
        <v>196232</v>
      </c>
      <c r="T259" s="79"/>
      <c r="U259" s="88">
        <v>0</v>
      </c>
      <c r="V259" s="79"/>
      <c r="W259" s="79"/>
      <c r="X259" s="88">
        <v>639815</v>
      </c>
      <c r="Y259" s="79"/>
      <c r="Z259" s="88">
        <v>2936957</v>
      </c>
      <c r="AA259" s="88"/>
      <c r="AB259" s="88">
        <v>0</v>
      </c>
      <c r="AC259" s="88"/>
      <c r="AD259" s="88">
        <v>27267</v>
      </c>
      <c r="AE259" s="79"/>
      <c r="AF259" s="88">
        <f>SUM(E259:AD259)</f>
        <v>6452951</v>
      </c>
      <c r="AG259" s="79"/>
      <c r="AH259" s="89">
        <f>AF259/AN259</f>
        <v>785.41273125608564</v>
      </c>
      <c r="AI259" s="79"/>
      <c r="AJ259" s="89">
        <f>IF(AH$287,AH259/AH$287*100,0)</f>
        <v>150.03077031225826</v>
      </c>
      <c r="AK259" s="111"/>
      <c r="AL259" s="64">
        <v>16</v>
      </c>
      <c r="AN259" s="111">
        <v>8216</v>
      </c>
    </row>
    <row r="260" spans="1:40" ht="8.85" customHeight="1" x14ac:dyDescent="0.3">
      <c r="A260" s="64">
        <v>17</v>
      </c>
      <c r="B260" s="76"/>
      <c r="C260" s="64" t="s">
        <v>238</v>
      </c>
      <c r="D260" s="79"/>
      <c r="E260" s="88">
        <v>951020</v>
      </c>
      <c r="F260" s="79"/>
      <c r="G260" s="88">
        <v>232517</v>
      </c>
      <c r="H260" s="79"/>
      <c r="I260" s="88">
        <v>763876</v>
      </c>
      <c r="J260" s="79"/>
      <c r="K260" s="88">
        <v>49029</v>
      </c>
      <c r="L260" s="79"/>
      <c r="M260" s="88">
        <v>377554</v>
      </c>
      <c r="N260" s="79"/>
      <c r="O260" s="88">
        <v>319706</v>
      </c>
      <c r="P260" s="79"/>
      <c r="Q260" s="88">
        <v>0</v>
      </c>
      <c r="R260" s="79"/>
      <c r="S260" s="88">
        <v>0</v>
      </c>
      <c r="T260" s="79"/>
      <c r="U260" s="88">
        <v>0</v>
      </c>
      <c r="V260" s="79"/>
      <c r="W260" s="79"/>
      <c r="X260" s="88">
        <v>316171</v>
      </c>
      <c r="Y260" s="79"/>
      <c r="Z260" s="88">
        <v>1755650</v>
      </c>
      <c r="AA260" s="88"/>
      <c r="AB260" s="88">
        <v>0</v>
      </c>
      <c r="AC260" s="88"/>
      <c r="AD260" s="88">
        <v>0</v>
      </c>
      <c r="AE260" s="79"/>
      <c r="AF260" s="88">
        <f>SUM(E260:AD260)</f>
        <v>4765523</v>
      </c>
      <c r="AG260" s="79"/>
      <c r="AH260" s="89">
        <f t="shared" ref="AH260:AH277" si="6">AF260/AN260</f>
        <v>330.02236842105265</v>
      </c>
      <c r="AI260" s="79"/>
      <c r="AJ260" s="89">
        <f>IF(AH$287,AH260/AH$287*100,0)</f>
        <v>63.041389812081391</v>
      </c>
      <c r="AK260" s="111"/>
      <c r="AL260" s="64">
        <v>17</v>
      </c>
      <c r="AN260" s="111">
        <v>14440</v>
      </c>
    </row>
    <row r="261" spans="1:40" ht="8.85" customHeight="1" x14ac:dyDescent="0.3">
      <c r="A261" s="64">
        <v>18</v>
      </c>
      <c r="B261" s="76"/>
      <c r="C261" s="64" t="s">
        <v>239</v>
      </c>
      <c r="D261" s="79"/>
      <c r="E261" s="88">
        <v>1871909</v>
      </c>
      <c r="F261" s="79"/>
      <c r="G261" s="88">
        <v>798265</v>
      </c>
      <c r="H261" s="79"/>
      <c r="I261" s="88">
        <v>4930755</v>
      </c>
      <c r="J261" s="79"/>
      <c r="K261" s="88">
        <v>0</v>
      </c>
      <c r="L261" s="79"/>
      <c r="M261" s="88">
        <v>461004</v>
      </c>
      <c r="N261" s="79"/>
      <c r="O261" s="88">
        <v>386039</v>
      </c>
      <c r="P261" s="79"/>
      <c r="Q261" s="88">
        <v>0</v>
      </c>
      <c r="R261" s="79"/>
      <c r="S261" s="88">
        <v>254081</v>
      </c>
      <c r="T261" s="79"/>
      <c r="U261" s="88">
        <v>0</v>
      </c>
      <c r="V261" s="79"/>
      <c r="W261" s="79"/>
      <c r="X261" s="88">
        <v>2345943</v>
      </c>
      <c r="Y261" s="79"/>
      <c r="Z261" s="88">
        <v>2308551</v>
      </c>
      <c r="AA261" s="88"/>
      <c r="AB261" s="88">
        <v>0</v>
      </c>
      <c r="AC261" s="88"/>
      <c r="AD261" s="88">
        <v>414510</v>
      </c>
      <c r="AE261" s="79"/>
      <c r="AF261" s="88">
        <f>SUM(E261:AD261)</f>
        <v>13771057</v>
      </c>
      <c r="AG261" s="79"/>
      <c r="AH261" s="89">
        <f t="shared" si="6"/>
        <v>591.23548857976982</v>
      </c>
      <c r="AI261" s="79"/>
      <c r="AJ261" s="89">
        <f>IF(AH$287,AH261/AH$287*100,0)</f>
        <v>112.93872922801557</v>
      </c>
      <c r="AK261" s="111"/>
      <c r="AL261" s="64">
        <v>18</v>
      </c>
      <c r="AN261" s="111">
        <v>23292</v>
      </c>
    </row>
    <row r="262" spans="1:40" ht="8.85" customHeight="1" x14ac:dyDescent="0.3">
      <c r="A262" s="64">
        <v>19</v>
      </c>
      <c r="B262" s="76"/>
      <c r="C262" s="64" t="s">
        <v>240</v>
      </c>
      <c r="D262" s="79"/>
      <c r="E262" s="88">
        <v>5693638</v>
      </c>
      <c r="F262" s="79"/>
      <c r="G262" s="88">
        <v>1383235</v>
      </c>
      <c r="H262" s="79"/>
      <c r="I262" s="88">
        <v>3840451</v>
      </c>
      <c r="J262" s="79"/>
      <c r="K262" s="88">
        <v>255908</v>
      </c>
      <c r="L262" s="79"/>
      <c r="M262" s="88">
        <v>1086694</v>
      </c>
      <c r="N262" s="79"/>
      <c r="O262" s="88">
        <v>1330907</v>
      </c>
      <c r="P262" s="79"/>
      <c r="Q262" s="88">
        <v>0</v>
      </c>
      <c r="R262" s="79"/>
      <c r="S262" s="88">
        <v>726665</v>
      </c>
      <c r="T262" s="79"/>
      <c r="U262" s="88">
        <v>0</v>
      </c>
      <c r="V262" s="79"/>
      <c r="W262" s="79"/>
      <c r="X262" s="88">
        <v>862456</v>
      </c>
      <c r="Y262" s="79"/>
      <c r="Z262" s="88">
        <v>5827426</v>
      </c>
      <c r="AA262" s="88"/>
      <c r="AB262" s="88">
        <v>0</v>
      </c>
      <c r="AC262" s="88"/>
      <c r="AD262" s="88">
        <v>361704</v>
      </c>
      <c r="AE262" s="79"/>
      <c r="AF262" s="88">
        <f>SUM(E262:AD262)</f>
        <v>21369084</v>
      </c>
      <c r="AG262" s="79"/>
      <c r="AH262" s="89">
        <f t="shared" si="6"/>
        <v>501.43335836305613</v>
      </c>
      <c r="AI262" s="79"/>
      <c r="AJ262" s="89">
        <f>IF(AH$287,AH262/AH$287*100,0)</f>
        <v>95.784585634559676</v>
      </c>
      <c r="AK262" s="111"/>
      <c r="AL262" s="64">
        <v>19</v>
      </c>
      <c r="AN262" s="111">
        <v>42616</v>
      </c>
    </row>
    <row r="263" spans="1:40" ht="8.85" customHeight="1" x14ac:dyDescent="0.3">
      <c r="A263" s="64">
        <v>20</v>
      </c>
      <c r="B263" s="76"/>
      <c r="C263" s="64" t="s">
        <v>241</v>
      </c>
      <c r="D263" s="79"/>
      <c r="E263" s="88">
        <v>195600</v>
      </c>
      <c r="F263" s="79"/>
      <c r="G263" s="88">
        <v>70113</v>
      </c>
      <c r="H263" s="79"/>
      <c r="I263" s="88">
        <v>330098</v>
      </c>
      <c r="J263" s="79"/>
      <c r="K263" s="88">
        <v>35112</v>
      </c>
      <c r="L263" s="79"/>
      <c r="M263" s="88">
        <v>57654</v>
      </c>
      <c r="N263" s="79"/>
      <c r="O263" s="88">
        <v>263527</v>
      </c>
      <c r="P263" s="79"/>
      <c r="Q263" s="88">
        <v>0</v>
      </c>
      <c r="R263" s="79"/>
      <c r="S263" s="88">
        <v>134664</v>
      </c>
      <c r="T263" s="79"/>
      <c r="U263" s="88">
        <v>0</v>
      </c>
      <c r="V263" s="79"/>
      <c r="W263" s="79"/>
      <c r="X263" s="88">
        <v>204916</v>
      </c>
      <c r="Y263" s="79"/>
      <c r="Z263" s="88">
        <v>681755</v>
      </c>
      <c r="AA263" s="88"/>
      <c r="AB263" s="88">
        <v>0</v>
      </c>
      <c r="AC263" s="88"/>
      <c r="AD263" s="88">
        <v>18591</v>
      </c>
      <c r="AE263" s="79"/>
      <c r="AF263" s="88">
        <f>SUM(E263:AD263)</f>
        <v>1992030</v>
      </c>
      <c r="AG263" s="79"/>
      <c r="AH263" s="89">
        <f t="shared" si="6"/>
        <v>406.95199182839633</v>
      </c>
      <c r="AI263" s="79"/>
      <c r="AJ263" s="89">
        <f>IF(AH$287,AH263/AH$287*100,0)</f>
        <v>77.736606989395611</v>
      </c>
      <c r="AK263" s="111"/>
      <c r="AL263" s="64">
        <v>20</v>
      </c>
      <c r="AN263" s="111">
        <v>4895</v>
      </c>
    </row>
    <row r="264" spans="1:40" ht="8.85" customHeight="1" x14ac:dyDescent="0.3">
      <c r="A264" s="91"/>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c r="AF264" s="111"/>
      <c r="AG264" s="79"/>
      <c r="AH264" s="79"/>
      <c r="AI264" s="79"/>
      <c r="AJ264" s="79"/>
      <c r="AK264" s="79"/>
      <c r="AL264" s="90"/>
      <c r="AM264" s="90"/>
      <c r="AN264" s="79"/>
    </row>
    <row r="265" spans="1:40" ht="8.85" customHeight="1" x14ac:dyDescent="0.3">
      <c r="A265" s="64">
        <v>21</v>
      </c>
      <c r="B265" s="76"/>
      <c r="C265" s="64" t="s">
        <v>242</v>
      </c>
      <c r="D265" s="79"/>
      <c r="E265" s="88">
        <v>207433</v>
      </c>
      <c r="F265" s="79"/>
      <c r="G265" s="88">
        <v>111331</v>
      </c>
      <c r="H265" s="79"/>
      <c r="I265" s="88">
        <v>625016</v>
      </c>
      <c r="J265" s="79"/>
      <c r="K265" s="88">
        <v>6363</v>
      </c>
      <c r="L265" s="79"/>
      <c r="M265" s="88">
        <v>82481</v>
      </c>
      <c r="N265" s="79"/>
      <c r="O265" s="88">
        <v>181215</v>
      </c>
      <c r="P265" s="79"/>
      <c r="Q265" s="88">
        <v>0</v>
      </c>
      <c r="R265" s="79"/>
      <c r="S265" s="88">
        <v>96140</v>
      </c>
      <c r="T265" s="79"/>
      <c r="U265" s="88">
        <v>0</v>
      </c>
      <c r="V265" s="79"/>
      <c r="W265" s="79"/>
      <c r="X265" s="88">
        <v>128529</v>
      </c>
      <c r="Y265" s="79"/>
      <c r="Z265" s="88">
        <v>1358010</v>
      </c>
      <c r="AA265" s="88"/>
      <c r="AB265" s="88">
        <v>0</v>
      </c>
      <c r="AC265" s="88"/>
      <c r="AD265" s="88">
        <v>0</v>
      </c>
      <c r="AE265" s="79"/>
      <c r="AF265" s="88">
        <f t="shared" ref="AF265:AF277" si="7">SUM(E265:AD265)</f>
        <v>2796518</v>
      </c>
      <c r="AG265" s="79"/>
      <c r="AH265" s="89">
        <f t="shared" si="6"/>
        <v>468.58545576407505</v>
      </c>
      <c r="AI265" s="79"/>
      <c r="AJ265" s="89">
        <f>IF(AH$287,AH265/AH$287*100,0)</f>
        <v>89.509927822245317</v>
      </c>
      <c r="AK265" s="111"/>
      <c r="AL265" s="64">
        <v>21</v>
      </c>
      <c r="AN265" s="111">
        <v>5968</v>
      </c>
    </row>
    <row r="266" spans="1:40" ht="8.85" customHeight="1" x14ac:dyDescent="0.3">
      <c r="A266" s="64">
        <v>22</v>
      </c>
      <c r="B266" s="76"/>
      <c r="C266" s="64" t="s">
        <v>195</v>
      </c>
      <c r="D266" s="79"/>
      <c r="E266" s="88">
        <v>231072</v>
      </c>
      <c r="F266" s="79"/>
      <c r="G266" s="88">
        <v>257938</v>
      </c>
      <c r="H266" s="79"/>
      <c r="I266" s="88">
        <v>206</v>
      </c>
      <c r="J266" s="79"/>
      <c r="K266" s="88">
        <v>0</v>
      </c>
      <c r="L266" s="79"/>
      <c r="M266" s="88">
        <v>89060</v>
      </c>
      <c r="N266" s="79"/>
      <c r="O266" s="88">
        <v>178975</v>
      </c>
      <c r="P266" s="79"/>
      <c r="Q266" s="88">
        <v>0</v>
      </c>
      <c r="R266" s="79"/>
      <c r="S266" s="88">
        <v>77520</v>
      </c>
      <c r="T266" s="79"/>
      <c r="U266" s="88">
        <v>0</v>
      </c>
      <c r="V266" s="79"/>
      <c r="W266" s="79"/>
      <c r="X266" s="88">
        <v>149260</v>
      </c>
      <c r="Y266" s="79"/>
      <c r="Z266" s="88">
        <v>1289772</v>
      </c>
      <c r="AA266" s="88"/>
      <c r="AB266" s="88">
        <v>0</v>
      </c>
      <c r="AC266" s="88"/>
      <c r="AD266" s="88">
        <v>0</v>
      </c>
      <c r="AE266" s="79"/>
      <c r="AF266" s="88">
        <f t="shared" si="7"/>
        <v>2273803</v>
      </c>
      <c r="AG266" s="79"/>
      <c r="AH266" s="89">
        <f t="shared" si="6"/>
        <v>481.63588222834147</v>
      </c>
      <c r="AI266" s="79"/>
      <c r="AJ266" s="89">
        <f>IF(AH$287,AH266/AH$287*100,0)</f>
        <v>92.002840729585216</v>
      </c>
      <c r="AK266" s="111"/>
      <c r="AL266" s="64">
        <v>22</v>
      </c>
      <c r="AN266" s="111">
        <v>4721</v>
      </c>
    </row>
    <row r="267" spans="1:40" ht="8.85" customHeight="1" x14ac:dyDescent="0.3">
      <c r="A267" s="64">
        <v>23</v>
      </c>
      <c r="B267" s="76"/>
      <c r="C267" s="64" t="s">
        <v>203</v>
      </c>
      <c r="D267" s="79"/>
      <c r="E267" s="88">
        <v>603917</v>
      </c>
      <c r="F267" s="79"/>
      <c r="G267" s="88">
        <v>228402</v>
      </c>
      <c r="H267" s="79"/>
      <c r="I267" s="88">
        <v>443782</v>
      </c>
      <c r="J267" s="79"/>
      <c r="K267" s="88">
        <v>0</v>
      </c>
      <c r="L267" s="79"/>
      <c r="M267" s="88">
        <v>113181</v>
      </c>
      <c r="N267" s="79"/>
      <c r="O267" s="88">
        <v>176780</v>
      </c>
      <c r="P267" s="79"/>
      <c r="Q267" s="88">
        <v>0</v>
      </c>
      <c r="R267" s="79"/>
      <c r="S267" s="88">
        <v>148785</v>
      </c>
      <c r="T267" s="79"/>
      <c r="U267" s="88">
        <v>0</v>
      </c>
      <c r="V267" s="79"/>
      <c r="W267" s="79"/>
      <c r="X267" s="88">
        <v>33538</v>
      </c>
      <c r="Y267" s="79"/>
      <c r="Z267" s="88">
        <v>998008</v>
      </c>
      <c r="AA267" s="88"/>
      <c r="AB267" s="88">
        <v>0</v>
      </c>
      <c r="AC267" s="88"/>
      <c r="AD267" s="88">
        <v>51755</v>
      </c>
      <c r="AE267" s="79"/>
      <c r="AF267" s="88">
        <f t="shared" si="7"/>
        <v>2798148</v>
      </c>
      <c r="AG267" s="79"/>
      <c r="AH267" s="89">
        <f t="shared" si="6"/>
        <v>307.96257979308825</v>
      </c>
      <c r="AI267" s="79"/>
      <c r="AJ267" s="89">
        <f>IF(AH$287,AH267/AH$287*100,0)</f>
        <v>58.82749443062243</v>
      </c>
      <c r="AK267" s="111"/>
      <c r="AL267" s="64">
        <v>23</v>
      </c>
      <c r="AN267" s="111">
        <v>9086</v>
      </c>
    </row>
    <row r="268" spans="1:40" ht="8.85" customHeight="1" x14ac:dyDescent="0.3">
      <c r="A268" s="64">
        <v>24</v>
      </c>
      <c r="B268" s="76"/>
      <c r="C268" s="102" t="s">
        <v>243</v>
      </c>
      <c r="D268" s="79"/>
      <c r="E268" s="88">
        <v>1225507</v>
      </c>
      <c r="F268" s="79"/>
      <c r="G268" s="88">
        <v>222898</v>
      </c>
      <c r="H268" s="79"/>
      <c r="I268" s="88">
        <v>888875</v>
      </c>
      <c r="J268" s="79"/>
      <c r="K268" s="88">
        <v>12743</v>
      </c>
      <c r="L268" s="79"/>
      <c r="M268" s="88">
        <v>181409</v>
      </c>
      <c r="N268" s="79"/>
      <c r="O268" s="88">
        <v>356412</v>
      </c>
      <c r="P268" s="79"/>
      <c r="Q268" s="88">
        <v>0</v>
      </c>
      <c r="R268" s="79"/>
      <c r="S268" s="88">
        <v>209943</v>
      </c>
      <c r="T268" s="79"/>
      <c r="U268" s="88">
        <v>0</v>
      </c>
      <c r="V268" s="79"/>
      <c r="W268" s="79"/>
      <c r="X268" s="88">
        <v>0</v>
      </c>
      <c r="Y268" s="79"/>
      <c r="Z268" s="88">
        <v>2206283</v>
      </c>
      <c r="AA268" s="88"/>
      <c r="AB268" s="88">
        <v>0</v>
      </c>
      <c r="AC268" s="88"/>
      <c r="AD268" s="88">
        <v>0</v>
      </c>
      <c r="AE268" s="79"/>
      <c r="AF268" s="88">
        <f t="shared" si="7"/>
        <v>5304070</v>
      </c>
      <c r="AG268" s="79"/>
      <c r="AH268" s="89">
        <f t="shared" si="6"/>
        <v>686.43328588067811</v>
      </c>
      <c r="AI268" s="79"/>
      <c r="AJ268" s="89">
        <f>IF(AH$287,AH268/AH$287*100,0)</f>
        <v>131.12356160047253</v>
      </c>
      <c r="AK268" s="111"/>
      <c r="AL268" s="64">
        <v>24</v>
      </c>
      <c r="AN268" s="111">
        <v>7727</v>
      </c>
    </row>
    <row r="269" spans="1:40" ht="8.85" customHeight="1" x14ac:dyDescent="0.3">
      <c r="A269" s="64">
        <v>25</v>
      </c>
      <c r="B269" s="76"/>
      <c r="C269" s="64" t="s">
        <v>244</v>
      </c>
      <c r="D269" s="79"/>
      <c r="E269" s="88">
        <v>384909</v>
      </c>
      <c r="F269" s="79"/>
      <c r="G269" s="88">
        <v>254836</v>
      </c>
      <c r="H269" s="79"/>
      <c r="I269" s="88">
        <v>460171</v>
      </c>
      <c r="J269" s="79"/>
      <c r="K269" s="88">
        <v>0</v>
      </c>
      <c r="L269" s="79"/>
      <c r="M269" s="88">
        <v>34130</v>
      </c>
      <c r="N269" s="79"/>
      <c r="O269" s="88">
        <v>207839</v>
      </c>
      <c r="P269" s="79"/>
      <c r="Q269" s="88">
        <v>0</v>
      </c>
      <c r="R269" s="79"/>
      <c r="S269" s="88">
        <v>90308</v>
      </c>
      <c r="T269" s="79"/>
      <c r="U269" s="88">
        <v>0</v>
      </c>
      <c r="V269" s="79"/>
      <c r="W269" s="79"/>
      <c r="X269" s="88">
        <v>0</v>
      </c>
      <c r="Y269" s="79"/>
      <c r="Z269" s="88">
        <v>775145</v>
      </c>
      <c r="AA269" s="88"/>
      <c r="AB269" s="88">
        <v>0</v>
      </c>
      <c r="AC269" s="88"/>
      <c r="AD269" s="88">
        <v>0</v>
      </c>
      <c r="AE269" s="79"/>
      <c r="AF269" s="88">
        <f t="shared" si="7"/>
        <v>2207338</v>
      </c>
      <c r="AG269" s="79"/>
      <c r="AH269" s="89">
        <f t="shared" si="6"/>
        <v>379.07229950197495</v>
      </c>
      <c r="AI269" s="79"/>
      <c r="AJ269" s="89">
        <f>IF(AH$287,AH269/AH$287*100,0)</f>
        <v>72.410984486291653</v>
      </c>
      <c r="AK269" s="111"/>
      <c r="AL269" s="64">
        <v>25</v>
      </c>
      <c r="AN269" s="111">
        <v>5823</v>
      </c>
    </row>
    <row r="270" spans="1:40" ht="8.85" customHeight="1" x14ac:dyDescent="0.3">
      <c r="A270" s="91"/>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111"/>
      <c r="AG270" s="79"/>
      <c r="AH270" s="79"/>
      <c r="AI270" s="79"/>
      <c r="AJ270" s="79"/>
      <c r="AK270" s="79"/>
      <c r="AL270" s="90"/>
      <c r="AM270" s="90"/>
      <c r="AN270" s="79"/>
    </row>
    <row r="271" spans="1:40" ht="8.85" customHeight="1" x14ac:dyDescent="0.3">
      <c r="A271" s="64">
        <v>26</v>
      </c>
      <c r="B271" s="76"/>
      <c r="C271" s="64" t="s">
        <v>245</v>
      </c>
      <c r="D271" s="79"/>
      <c r="E271" s="88">
        <v>219461</v>
      </c>
      <c r="F271" s="79"/>
      <c r="G271" s="88">
        <v>323155</v>
      </c>
      <c r="H271" s="79"/>
      <c r="I271" s="88">
        <v>703410</v>
      </c>
      <c r="J271" s="79"/>
      <c r="K271" s="88">
        <v>0</v>
      </c>
      <c r="L271" s="79"/>
      <c r="M271" s="88">
        <v>0</v>
      </c>
      <c r="N271" s="79"/>
      <c r="O271" s="88">
        <v>319352</v>
      </c>
      <c r="P271" s="79"/>
      <c r="Q271" s="88">
        <v>0</v>
      </c>
      <c r="R271" s="79"/>
      <c r="S271" s="88">
        <v>87225</v>
      </c>
      <c r="T271" s="79"/>
      <c r="U271" s="88">
        <v>0</v>
      </c>
      <c r="V271" s="79"/>
      <c r="W271" s="79"/>
      <c r="X271" s="88">
        <v>212306</v>
      </c>
      <c r="Y271" s="79"/>
      <c r="Z271" s="88">
        <v>1564903</v>
      </c>
      <c r="AA271" s="88"/>
      <c r="AB271" s="88">
        <v>0</v>
      </c>
      <c r="AC271" s="88"/>
      <c r="AD271" s="88">
        <v>0</v>
      </c>
      <c r="AE271" s="79"/>
      <c r="AF271" s="88">
        <f t="shared" si="7"/>
        <v>3429812</v>
      </c>
      <c r="AG271" s="79"/>
      <c r="AH271" s="89">
        <f t="shared" si="6"/>
        <v>714.69306105438636</v>
      </c>
      <c r="AI271" s="79"/>
      <c r="AJ271" s="89">
        <f>IF(AH$287,AH271/AH$287*100,0)</f>
        <v>136.52178812448372</v>
      </c>
      <c r="AK271" s="111"/>
      <c r="AL271" s="64">
        <v>26</v>
      </c>
      <c r="AN271" s="111">
        <v>4799</v>
      </c>
    </row>
    <row r="272" spans="1:40" ht="8.85" customHeight="1" x14ac:dyDescent="0.3">
      <c r="A272" s="64">
        <v>27</v>
      </c>
      <c r="B272" s="76"/>
      <c r="C272" s="64" t="s">
        <v>246</v>
      </c>
      <c r="D272" s="79"/>
      <c r="E272" s="88">
        <v>357250</v>
      </c>
      <c r="F272" s="79"/>
      <c r="G272" s="88">
        <v>192386</v>
      </c>
      <c r="H272" s="79"/>
      <c r="I272" s="88">
        <v>403131</v>
      </c>
      <c r="J272" s="79"/>
      <c r="K272" s="88">
        <v>0</v>
      </c>
      <c r="L272" s="79"/>
      <c r="M272" s="88">
        <v>254331</v>
      </c>
      <c r="N272" s="79"/>
      <c r="O272" s="88">
        <v>157713</v>
      </c>
      <c r="P272" s="79"/>
      <c r="Q272" s="88">
        <v>0</v>
      </c>
      <c r="R272" s="79"/>
      <c r="S272" s="88">
        <v>161289</v>
      </c>
      <c r="T272" s="79"/>
      <c r="U272" s="88">
        <v>0</v>
      </c>
      <c r="V272" s="79"/>
      <c r="W272" s="79"/>
      <c r="X272" s="88">
        <v>221906</v>
      </c>
      <c r="Y272" s="79"/>
      <c r="Z272" s="88">
        <v>1810845</v>
      </c>
      <c r="AA272" s="88"/>
      <c r="AB272" s="88">
        <v>0</v>
      </c>
      <c r="AC272" s="88"/>
      <c r="AD272" s="88">
        <v>48946</v>
      </c>
      <c r="AE272" s="79"/>
      <c r="AF272" s="88">
        <f t="shared" si="7"/>
        <v>3607797</v>
      </c>
      <c r="AG272" s="79"/>
      <c r="AH272" s="89">
        <f t="shared" si="6"/>
        <v>446.01273334157497</v>
      </c>
      <c r="AI272" s="79"/>
      <c r="AJ272" s="89">
        <f>IF(AH$287,AH272/AH$287*100,0)</f>
        <v>85.198051023818095</v>
      </c>
      <c r="AK272" s="111"/>
      <c r="AL272" s="64">
        <v>27</v>
      </c>
      <c r="AN272" s="111">
        <v>8089</v>
      </c>
    </row>
    <row r="273" spans="1:40" ht="8.85" customHeight="1" x14ac:dyDescent="0.3">
      <c r="A273" s="64">
        <v>28</v>
      </c>
      <c r="B273" s="76"/>
      <c r="C273" s="64" t="s">
        <v>247</v>
      </c>
      <c r="D273" s="79"/>
      <c r="E273" s="88">
        <v>443828</v>
      </c>
      <c r="F273" s="79"/>
      <c r="G273" s="88">
        <v>412782</v>
      </c>
      <c r="H273" s="79"/>
      <c r="I273" s="88">
        <v>600042</v>
      </c>
      <c r="J273" s="79"/>
      <c r="K273" s="88">
        <v>13040</v>
      </c>
      <c r="L273" s="79"/>
      <c r="M273" s="88">
        <v>136856</v>
      </c>
      <c r="N273" s="79"/>
      <c r="O273" s="88">
        <v>321059</v>
      </c>
      <c r="P273" s="79"/>
      <c r="Q273" s="88">
        <v>0</v>
      </c>
      <c r="R273" s="79"/>
      <c r="S273" s="88">
        <v>92001</v>
      </c>
      <c r="T273" s="79"/>
      <c r="U273" s="88">
        <v>0</v>
      </c>
      <c r="V273" s="79"/>
      <c r="W273" s="79"/>
      <c r="X273" s="88">
        <v>237017</v>
      </c>
      <c r="Y273" s="79"/>
      <c r="Z273" s="88">
        <v>2058523</v>
      </c>
      <c r="AA273" s="88"/>
      <c r="AB273" s="88">
        <v>0</v>
      </c>
      <c r="AC273" s="88"/>
      <c r="AD273" s="88">
        <v>99848</v>
      </c>
      <c r="AE273" s="79"/>
      <c r="AF273" s="88">
        <f t="shared" si="7"/>
        <v>4414996</v>
      </c>
      <c r="AG273" s="79"/>
      <c r="AH273" s="89">
        <f t="shared" si="6"/>
        <v>542.24957013018911</v>
      </c>
      <c r="AI273" s="79"/>
      <c r="AJ273" s="89">
        <f>IF(AH$287,AH273/AH$287*100,0)</f>
        <v>103.58136234692314</v>
      </c>
      <c r="AK273" s="111"/>
      <c r="AL273" s="64">
        <v>28</v>
      </c>
      <c r="AN273" s="111">
        <v>8142</v>
      </c>
    </row>
    <row r="274" spans="1:40" ht="8.85" customHeight="1" x14ac:dyDescent="0.3">
      <c r="A274" s="64">
        <v>29</v>
      </c>
      <c r="B274" s="76"/>
      <c r="C274" s="64" t="s">
        <v>248</v>
      </c>
      <c r="D274" s="79"/>
      <c r="E274" s="88">
        <v>517773</v>
      </c>
      <c r="F274" s="79"/>
      <c r="G274" s="88">
        <v>193783</v>
      </c>
      <c r="H274" s="79"/>
      <c r="I274" s="88">
        <v>852522</v>
      </c>
      <c r="J274" s="79"/>
      <c r="K274" s="88">
        <v>0</v>
      </c>
      <c r="L274" s="79"/>
      <c r="M274" s="88">
        <v>41323</v>
      </c>
      <c r="N274" s="79"/>
      <c r="O274" s="88">
        <v>252417</v>
      </c>
      <c r="P274" s="79"/>
      <c r="Q274" s="88">
        <v>0</v>
      </c>
      <c r="R274" s="79"/>
      <c r="S274" s="88">
        <v>0</v>
      </c>
      <c r="T274" s="79"/>
      <c r="U274" s="88">
        <v>0</v>
      </c>
      <c r="V274" s="79"/>
      <c r="W274" s="79"/>
      <c r="X274" s="88">
        <v>502969</v>
      </c>
      <c r="Y274" s="79"/>
      <c r="Z274" s="88">
        <v>1985463</v>
      </c>
      <c r="AA274" s="88"/>
      <c r="AB274" s="88">
        <v>0</v>
      </c>
      <c r="AC274" s="88"/>
      <c r="AD274" s="88">
        <v>342510</v>
      </c>
      <c r="AE274" s="79"/>
      <c r="AF274" s="88">
        <f t="shared" si="7"/>
        <v>4688760</v>
      </c>
      <c r="AG274" s="79"/>
      <c r="AH274" s="89">
        <f t="shared" si="6"/>
        <v>1008.3354838709678</v>
      </c>
      <c r="AI274" s="79"/>
      <c r="AJ274" s="89">
        <f>IF(AH$287,AH274/AH$287*100,0)</f>
        <v>192.61382373622271</v>
      </c>
      <c r="AK274" s="111"/>
      <c r="AL274" s="64">
        <v>29</v>
      </c>
      <c r="AN274" s="111">
        <v>4650</v>
      </c>
    </row>
    <row r="275" spans="1:40" ht="8.85" customHeight="1" x14ac:dyDescent="0.3">
      <c r="A275" s="64">
        <v>30</v>
      </c>
      <c r="B275" s="76"/>
      <c r="C275" s="64" t="s">
        <v>249</v>
      </c>
      <c r="D275" s="79"/>
      <c r="E275" s="88">
        <v>394025</v>
      </c>
      <c r="F275" s="79"/>
      <c r="G275" s="88">
        <v>155648</v>
      </c>
      <c r="H275" s="79"/>
      <c r="I275" s="88">
        <v>137475</v>
      </c>
      <c r="J275" s="79"/>
      <c r="K275" s="88">
        <v>12440</v>
      </c>
      <c r="L275" s="79"/>
      <c r="M275" s="88">
        <v>176152</v>
      </c>
      <c r="N275" s="79"/>
      <c r="O275" s="88">
        <v>111316</v>
      </c>
      <c r="P275" s="79"/>
      <c r="Q275" s="88">
        <v>0</v>
      </c>
      <c r="R275" s="79"/>
      <c r="S275" s="88">
        <v>121020</v>
      </c>
      <c r="T275" s="79"/>
      <c r="U275" s="88">
        <v>0</v>
      </c>
      <c r="V275" s="79"/>
      <c r="W275" s="79"/>
      <c r="X275" s="88">
        <v>182577</v>
      </c>
      <c r="Y275" s="79"/>
      <c r="Z275" s="88">
        <v>803566</v>
      </c>
      <c r="AA275" s="88"/>
      <c r="AB275" s="88">
        <v>0</v>
      </c>
      <c r="AC275" s="88"/>
      <c r="AD275" s="88">
        <v>0</v>
      </c>
      <c r="AE275" s="79"/>
      <c r="AF275" s="88">
        <f t="shared" si="7"/>
        <v>2094219</v>
      </c>
      <c r="AG275" s="79"/>
      <c r="AH275" s="89">
        <f t="shared" si="6"/>
        <v>327.3240075023445</v>
      </c>
      <c r="AI275" s="79"/>
      <c r="AJ275" s="89">
        <f>IF(AH$287,AH275/AH$287*100,0)</f>
        <v>62.525944682274506</v>
      </c>
      <c r="AK275" s="111"/>
      <c r="AL275" s="64">
        <v>30</v>
      </c>
      <c r="AN275" s="111">
        <v>6398</v>
      </c>
    </row>
    <row r="276" spans="1:40" ht="8.85" customHeight="1" x14ac:dyDescent="0.3">
      <c r="A276" s="91"/>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111"/>
      <c r="AG276" s="79"/>
      <c r="AH276" s="79"/>
      <c r="AI276" s="79"/>
      <c r="AJ276" s="117"/>
      <c r="AK276" s="79"/>
      <c r="AL276" s="79"/>
      <c r="AM276" s="79"/>
      <c r="AN276" s="79"/>
    </row>
    <row r="277" spans="1:40" ht="8.85" customHeight="1" x14ac:dyDescent="0.3">
      <c r="A277" s="64">
        <v>31</v>
      </c>
      <c r="B277" s="76"/>
      <c r="C277" s="64" t="s">
        <v>216</v>
      </c>
      <c r="D277" s="79"/>
      <c r="E277" s="88">
        <v>297171</v>
      </c>
      <c r="F277" s="79"/>
      <c r="G277" s="88">
        <v>17666</v>
      </c>
      <c r="H277" s="79"/>
      <c r="I277" s="88">
        <v>244020</v>
      </c>
      <c r="J277" s="79"/>
      <c r="K277" s="88">
        <v>0</v>
      </c>
      <c r="L277" s="79"/>
      <c r="M277" s="88">
        <v>36897</v>
      </c>
      <c r="N277" s="79"/>
      <c r="O277" s="88">
        <v>204058</v>
      </c>
      <c r="P277" s="79"/>
      <c r="Q277" s="88">
        <v>0</v>
      </c>
      <c r="R277" s="79"/>
      <c r="S277" s="88">
        <v>107677</v>
      </c>
      <c r="T277" s="79"/>
      <c r="U277" s="88">
        <v>0</v>
      </c>
      <c r="V277" s="79"/>
      <c r="W277" s="79"/>
      <c r="X277" s="88">
        <v>8393</v>
      </c>
      <c r="Y277" s="79"/>
      <c r="Z277" s="88">
        <v>821109</v>
      </c>
      <c r="AA277" s="88"/>
      <c r="AB277" s="88">
        <v>0</v>
      </c>
      <c r="AC277" s="88"/>
      <c r="AD277" s="88">
        <v>0</v>
      </c>
      <c r="AE277" s="79"/>
      <c r="AF277" s="88">
        <f t="shared" si="7"/>
        <v>1736991</v>
      </c>
      <c r="AG277" s="79"/>
      <c r="AH277" s="89">
        <f t="shared" si="6"/>
        <v>375.40328506591743</v>
      </c>
      <c r="AI277" s="79"/>
      <c r="AJ277" s="89">
        <f t="shared" ref="AJ277:AJ285" si="8">IF(AH$287,AH277/AH$287*100,0)</f>
        <v>71.710123601024151</v>
      </c>
      <c r="AK277" s="111"/>
      <c r="AL277" s="64">
        <v>31</v>
      </c>
      <c r="AN277" s="111">
        <v>4627</v>
      </c>
    </row>
    <row r="278" spans="1:40" ht="8.85" customHeight="1" x14ac:dyDescent="0.3">
      <c r="A278" s="64">
        <v>32</v>
      </c>
      <c r="B278" s="76"/>
      <c r="C278" s="64" t="s">
        <v>250</v>
      </c>
      <c r="D278" s="79"/>
      <c r="E278" s="88">
        <v>1493524</v>
      </c>
      <c r="F278" s="79"/>
      <c r="G278" s="88">
        <v>684098</v>
      </c>
      <c r="H278" s="79"/>
      <c r="I278" s="88">
        <v>2389726</v>
      </c>
      <c r="J278" s="79"/>
      <c r="K278" s="88">
        <v>455031</v>
      </c>
      <c r="L278" s="79"/>
      <c r="M278" s="88">
        <v>395429</v>
      </c>
      <c r="N278" s="79"/>
      <c r="O278" s="88">
        <v>1114289</v>
      </c>
      <c r="P278" s="79"/>
      <c r="Q278" s="88">
        <v>0</v>
      </c>
      <c r="R278" s="79"/>
      <c r="S278" s="88">
        <v>206304</v>
      </c>
      <c r="T278" s="79"/>
      <c r="U278" s="88">
        <v>0</v>
      </c>
      <c r="V278" s="79"/>
      <c r="W278" s="79"/>
      <c r="X278" s="88">
        <v>0</v>
      </c>
      <c r="Y278" s="79"/>
      <c r="Z278" s="88">
        <v>2829794</v>
      </c>
      <c r="AA278" s="88"/>
      <c r="AB278" s="88">
        <v>0</v>
      </c>
      <c r="AC278" s="88"/>
      <c r="AD278" s="88">
        <v>964480</v>
      </c>
      <c r="AE278" s="79"/>
      <c r="AF278" s="88">
        <f>SUM(E278:AD278)</f>
        <v>10532675</v>
      </c>
      <c r="AG278" s="79"/>
      <c r="AH278" s="89">
        <f>AF278/AN278</f>
        <v>671.42697775227896</v>
      </c>
      <c r="AI278" s="79"/>
      <c r="AJ278" s="89">
        <f t="shared" si="8"/>
        <v>128.25703311366505</v>
      </c>
      <c r="AK278" s="111"/>
      <c r="AL278" s="64">
        <v>32</v>
      </c>
      <c r="AN278" s="111">
        <v>15687</v>
      </c>
    </row>
    <row r="279" spans="1:40" ht="8.85" customHeight="1" x14ac:dyDescent="0.3">
      <c r="A279" s="64">
        <v>33</v>
      </c>
      <c r="B279" s="76"/>
      <c r="C279" s="64" t="s">
        <v>251</v>
      </c>
      <c r="D279" s="79"/>
      <c r="E279" s="88">
        <v>1468511</v>
      </c>
      <c r="F279" s="79"/>
      <c r="G279" s="88">
        <v>412186</v>
      </c>
      <c r="H279" s="79"/>
      <c r="I279" s="88">
        <v>586740</v>
      </c>
      <c r="J279" s="79"/>
      <c r="K279" s="88">
        <v>61165</v>
      </c>
      <c r="L279" s="79"/>
      <c r="M279" s="88">
        <v>167873</v>
      </c>
      <c r="N279" s="79"/>
      <c r="O279" s="88">
        <v>230859</v>
      </c>
      <c r="P279" s="79"/>
      <c r="Q279" s="88">
        <v>0</v>
      </c>
      <c r="R279" s="79"/>
      <c r="S279" s="88">
        <v>153104</v>
      </c>
      <c r="T279" s="79"/>
      <c r="U279" s="88">
        <v>2324</v>
      </c>
      <c r="V279" s="79"/>
      <c r="W279" s="79"/>
      <c r="X279" s="88">
        <v>2940</v>
      </c>
      <c r="Y279" s="79"/>
      <c r="Z279" s="88">
        <v>1078908</v>
      </c>
      <c r="AA279" s="88"/>
      <c r="AB279" s="88">
        <v>0</v>
      </c>
      <c r="AC279" s="88"/>
      <c r="AD279" s="88">
        <v>88889</v>
      </c>
      <c r="AE279" s="79"/>
      <c r="AF279" s="88">
        <f>SUM(E279:AD279)</f>
        <v>4253499</v>
      </c>
      <c r="AG279" s="79"/>
      <c r="AH279" s="89">
        <f>AF279/AN279</f>
        <v>525.25302543837984</v>
      </c>
      <c r="AI279" s="79"/>
      <c r="AJ279" s="89">
        <f t="shared" si="8"/>
        <v>100.33465575396949</v>
      </c>
      <c r="AK279" s="111"/>
      <c r="AL279" s="64">
        <v>33</v>
      </c>
      <c r="AN279" s="111">
        <v>8098</v>
      </c>
    </row>
    <row r="280" spans="1:40" ht="8.85" customHeight="1" x14ac:dyDescent="0.3">
      <c r="A280" s="64">
        <v>34</v>
      </c>
      <c r="B280" s="76"/>
      <c r="C280" s="64" t="s">
        <v>252</v>
      </c>
      <c r="D280" s="79"/>
      <c r="E280" s="88">
        <v>709173</v>
      </c>
      <c r="F280" s="79"/>
      <c r="G280" s="88">
        <v>498267</v>
      </c>
      <c r="H280" s="79"/>
      <c r="I280" s="88">
        <v>1998815</v>
      </c>
      <c r="J280" s="79"/>
      <c r="K280" s="88">
        <v>22450</v>
      </c>
      <c r="L280" s="79"/>
      <c r="M280" s="88">
        <v>216600</v>
      </c>
      <c r="N280" s="79"/>
      <c r="O280" s="88">
        <v>932498</v>
      </c>
      <c r="P280" s="79"/>
      <c r="Q280" s="88">
        <v>0</v>
      </c>
      <c r="R280" s="79"/>
      <c r="S280" s="88">
        <v>184943</v>
      </c>
      <c r="T280" s="79"/>
      <c r="U280" s="88">
        <v>0</v>
      </c>
      <c r="V280" s="79"/>
      <c r="W280" s="79"/>
      <c r="X280" s="88">
        <v>220994</v>
      </c>
      <c r="Y280" s="79"/>
      <c r="Z280" s="88">
        <v>2659254</v>
      </c>
      <c r="AA280" s="88"/>
      <c r="AB280" s="88">
        <v>0</v>
      </c>
      <c r="AC280" s="88"/>
      <c r="AD280" s="88">
        <v>47762</v>
      </c>
      <c r="AE280" s="79"/>
      <c r="AF280" s="88">
        <f>SUM(E280:AD280)</f>
        <v>7490756</v>
      </c>
      <c r="AG280" s="79"/>
      <c r="AH280" s="89">
        <f>AF280/AN280</f>
        <v>779.39402767662057</v>
      </c>
      <c r="AI280" s="79"/>
      <c r="AJ280" s="89">
        <f t="shared" si="8"/>
        <v>148.88106812591329</v>
      </c>
      <c r="AK280" s="111"/>
      <c r="AL280" s="64">
        <v>34</v>
      </c>
      <c r="AN280" s="111">
        <v>9611</v>
      </c>
    </row>
    <row r="281" spans="1:40" ht="8.85" customHeight="1" x14ac:dyDescent="0.3">
      <c r="A281" s="64">
        <v>35</v>
      </c>
      <c r="B281" s="76"/>
      <c r="C281" s="64" t="s">
        <v>253</v>
      </c>
      <c r="D281" s="79"/>
      <c r="E281" s="88">
        <v>332346</v>
      </c>
      <c r="F281" s="79"/>
      <c r="G281" s="88">
        <v>114466</v>
      </c>
      <c r="H281" s="79"/>
      <c r="I281" s="88">
        <v>226418</v>
      </c>
      <c r="J281" s="79"/>
      <c r="K281" s="88">
        <v>0</v>
      </c>
      <c r="L281" s="79"/>
      <c r="M281" s="88">
        <v>53848</v>
      </c>
      <c r="N281" s="79"/>
      <c r="O281" s="88">
        <v>70250</v>
      </c>
      <c r="P281" s="79"/>
      <c r="Q281" s="88">
        <v>0</v>
      </c>
      <c r="R281" s="79"/>
      <c r="S281" s="88">
        <v>0</v>
      </c>
      <c r="T281" s="79"/>
      <c r="U281" s="88">
        <v>0</v>
      </c>
      <c r="V281" s="79"/>
      <c r="W281" s="79"/>
      <c r="X281" s="88">
        <v>0</v>
      </c>
      <c r="Y281" s="79"/>
      <c r="Z281" s="88">
        <v>320366</v>
      </c>
      <c r="AA281" s="88"/>
      <c r="AB281" s="88">
        <v>0</v>
      </c>
      <c r="AC281" s="88"/>
      <c r="AD281" s="88">
        <v>44465</v>
      </c>
      <c r="AE281" s="79"/>
      <c r="AF281" s="88">
        <f>SUM(E281:AD281)</f>
        <v>1162159</v>
      </c>
      <c r="AG281" s="79"/>
      <c r="AH281" s="89">
        <f>AF281/AN281</f>
        <v>351.5302480338778</v>
      </c>
      <c r="AI281" s="79"/>
      <c r="AJ281" s="89">
        <f t="shared" si="8"/>
        <v>67.149858668875808</v>
      </c>
      <c r="AK281" s="111"/>
      <c r="AL281" s="64">
        <v>35</v>
      </c>
      <c r="AN281" s="111">
        <v>3306</v>
      </c>
    </row>
    <row r="282" spans="1:40" ht="8.85" customHeight="1" x14ac:dyDescent="0.3">
      <c r="B282" s="76"/>
      <c r="D282" s="79"/>
      <c r="E282" s="88"/>
      <c r="F282" s="79"/>
      <c r="G282" s="88"/>
      <c r="H282" s="79"/>
      <c r="I282" s="88"/>
      <c r="J282" s="79"/>
      <c r="K282" s="88"/>
      <c r="L282" s="79"/>
      <c r="M282" s="88"/>
      <c r="N282" s="79"/>
      <c r="O282" s="88"/>
      <c r="P282" s="79"/>
      <c r="Q282" s="88"/>
      <c r="R282" s="79"/>
      <c r="S282" s="88"/>
      <c r="T282" s="79"/>
      <c r="U282" s="88"/>
      <c r="V282" s="79"/>
      <c r="W282" s="79"/>
      <c r="X282" s="88"/>
      <c r="Y282" s="79"/>
      <c r="Z282" s="88"/>
      <c r="AA282" s="88"/>
      <c r="AB282" s="88"/>
      <c r="AC282" s="88"/>
      <c r="AD282" s="88"/>
      <c r="AE282" s="79"/>
      <c r="AF282" s="88"/>
      <c r="AG282" s="79"/>
      <c r="AH282" s="89"/>
      <c r="AI282" s="79"/>
      <c r="AJ282" s="89"/>
      <c r="AK282" s="111"/>
      <c r="AN282" s="111"/>
    </row>
    <row r="283" spans="1:40" ht="8.85" customHeight="1" x14ac:dyDescent="0.3">
      <c r="A283" s="64">
        <v>36</v>
      </c>
      <c r="B283" s="76"/>
      <c r="C283" s="64" t="s">
        <v>220</v>
      </c>
      <c r="D283" s="79"/>
      <c r="E283" s="88">
        <v>114549</v>
      </c>
      <c r="F283" s="79"/>
      <c r="G283" s="88">
        <v>105702</v>
      </c>
      <c r="H283" s="79"/>
      <c r="I283" s="88">
        <v>407875</v>
      </c>
      <c r="J283" s="79"/>
      <c r="K283" s="88">
        <v>4604</v>
      </c>
      <c r="L283" s="79"/>
      <c r="M283" s="88">
        <v>0</v>
      </c>
      <c r="N283" s="79"/>
      <c r="O283" s="88">
        <v>188546</v>
      </c>
      <c r="P283" s="79"/>
      <c r="Q283" s="88">
        <v>0</v>
      </c>
      <c r="R283" s="79"/>
      <c r="S283" s="88">
        <v>47940</v>
      </c>
      <c r="T283" s="79"/>
      <c r="U283" s="88">
        <v>0</v>
      </c>
      <c r="V283" s="79"/>
      <c r="W283" s="79"/>
      <c r="X283" s="88">
        <v>105724</v>
      </c>
      <c r="Y283" s="79"/>
      <c r="Z283" s="88">
        <v>1239007</v>
      </c>
      <c r="AA283" s="88"/>
      <c r="AB283" s="88">
        <v>36240</v>
      </c>
      <c r="AC283" s="88"/>
      <c r="AD283" s="88">
        <v>0</v>
      </c>
      <c r="AE283" s="79"/>
      <c r="AF283" s="88">
        <f>SUM(E283:AD283)</f>
        <v>2250187</v>
      </c>
      <c r="AG283" s="79"/>
      <c r="AH283" s="89">
        <f>AF283/AN283</f>
        <v>684.77997565429098</v>
      </c>
      <c r="AI283" s="79"/>
      <c r="AJ283" s="89">
        <f>IF(AH$287,AH283/AH$287*100,0)</f>
        <v>130.80774369103617</v>
      </c>
      <c r="AK283" s="111"/>
      <c r="AL283" s="64">
        <v>36</v>
      </c>
      <c r="AN283" s="111">
        <v>3286</v>
      </c>
    </row>
    <row r="284" spans="1:40" ht="8.85" customHeight="1" x14ac:dyDescent="0.3">
      <c r="A284" s="64">
        <v>37</v>
      </c>
      <c r="B284" s="76"/>
      <c r="C284" s="64" t="s">
        <v>254</v>
      </c>
      <c r="D284" s="79"/>
      <c r="E284" s="88">
        <v>264256</v>
      </c>
      <c r="F284" s="79"/>
      <c r="G284" s="88">
        <v>92364</v>
      </c>
      <c r="H284" s="79"/>
      <c r="I284" s="88">
        <v>408278</v>
      </c>
      <c r="J284" s="79"/>
      <c r="K284" s="88">
        <v>0</v>
      </c>
      <c r="L284" s="79"/>
      <c r="M284" s="88">
        <v>108012</v>
      </c>
      <c r="N284" s="79"/>
      <c r="O284" s="88">
        <v>224417</v>
      </c>
      <c r="P284" s="79"/>
      <c r="Q284" s="88">
        <v>0</v>
      </c>
      <c r="R284" s="79"/>
      <c r="S284" s="88">
        <v>188589</v>
      </c>
      <c r="T284" s="79"/>
      <c r="U284" s="88">
        <v>440</v>
      </c>
      <c r="V284" s="79"/>
      <c r="W284" s="79"/>
      <c r="X284" s="88">
        <v>292863</v>
      </c>
      <c r="Y284" s="79"/>
      <c r="Z284" s="88">
        <v>1512305</v>
      </c>
      <c r="AA284" s="88"/>
      <c r="AB284" s="88">
        <v>0</v>
      </c>
      <c r="AC284" s="88"/>
      <c r="AD284" s="88">
        <v>22875</v>
      </c>
      <c r="AE284" s="79"/>
      <c r="AF284" s="88">
        <f>SUM(E284:AD284)</f>
        <v>3114399</v>
      </c>
      <c r="AG284" s="79"/>
      <c r="AH284" s="89">
        <f>AF284/AN284</f>
        <v>611.02589758681574</v>
      </c>
      <c r="AI284" s="79"/>
      <c r="AJ284" s="89">
        <f>IF(AH$287,AH284/AH$287*100,0)</f>
        <v>116.71912415919176</v>
      </c>
      <c r="AK284" s="111"/>
      <c r="AL284" s="64">
        <v>37</v>
      </c>
      <c r="AN284" s="111">
        <v>5097</v>
      </c>
    </row>
    <row r="285" spans="1:40" ht="8.85" customHeight="1" x14ac:dyDescent="0.3">
      <c r="A285" s="92">
        <v>38</v>
      </c>
      <c r="B285" s="76"/>
      <c r="C285" s="64" t="s">
        <v>255</v>
      </c>
      <c r="D285" s="79"/>
      <c r="E285" s="93">
        <v>608917</v>
      </c>
      <c r="F285" s="79"/>
      <c r="G285" s="93">
        <v>238097</v>
      </c>
      <c r="H285" s="79"/>
      <c r="I285" s="93">
        <v>1361813</v>
      </c>
      <c r="J285" s="79"/>
      <c r="K285" s="93">
        <v>0</v>
      </c>
      <c r="L285" s="79"/>
      <c r="M285" s="93">
        <v>97375</v>
      </c>
      <c r="N285" s="79"/>
      <c r="O285" s="93">
        <v>425218</v>
      </c>
      <c r="P285" s="79"/>
      <c r="Q285" s="93">
        <v>0</v>
      </c>
      <c r="R285" s="79"/>
      <c r="S285" s="93">
        <v>189853</v>
      </c>
      <c r="T285" s="79"/>
      <c r="U285" s="93">
        <v>0</v>
      </c>
      <c r="V285" s="79"/>
      <c r="W285" s="79"/>
      <c r="X285" s="93">
        <v>1502331</v>
      </c>
      <c r="Y285" s="79"/>
      <c r="Z285" s="93">
        <v>3157233</v>
      </c>
      <c r="AA285" s="88"/>
      <c r="AB285" s="93">
        <v>0</v>
      </c>
      <c r="AC285" s="88"/>
      <c r="AD285" s="93">
        <v>74448</v>
      </c>
      <c r="AE285" s="79"/>
      <c r="AF285" s="93">
        <f>SUM(E285:AD285)</f>
        <v>7655285</v>
      </c>
      <c r="AG285" s="79"/>
      <c r="AH285" s="89">
        <f>AF285/AN285</f>
        <v>932.32066739739378</v>
      </c>
      <c r="AI285" s="79"/>
      <c r="AJ285" s="89">
        <f t="shared" si="8"/>
        <v>178.09335441248729</v>
      </c>
      <c r="AK285" s="111"/>
      <c r="AL285" s="92">
        <v>38</v>
      </c>
      <c r="AN285" s="111">
        <v>8211</v>
      </c>
    </row>
    <row r="286" spans="1:40" ht="8.85" customHeight="1" x14ac:dyDescent="0.3">
      <c r="A286" s="79"/>
      <c r="B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111"/>
      <c r="AE286" s="79"/>
      <c r="AF286" s="79"/>
      <c r="AG286" s="79"/>
      <c r="AH286" s="79"/>
      <c r="AI286" s="79"/>
      <c r="AJ286" s="79"/>
      <c r="AK286" s="79"/>
      <c r="AL286" s="79"/>
      <c r="AM286" s="79"/>
      <c r="AN286" s="79"/>
    </row>
    <row r="287" spans="1:40" ht="8.85" customHeight="1" x14ac:dyDescent="0.3">
      <c r="A287" s="92">
        <f>A285</f>
        <v>38</v>
      </c>
      <c r="B287" s="79"/>
      <c r="C287" s="76" t="s">
        <v>72</v>
      </c>
      <c r="D287" s="79"/>
      <c r="E287" s="94">
        <f>SUM(E241:E285)</f>
        <v>27591970</v>
      </c>
      <c r="F287" s="79"/>
      <c r="G287" s="94">
        <f>SUM(G241:G285)</f>
        <v>10612919</v>
      </c>
      <c r="H287" s="79"/>
      <c r="I287" s="94">
        <f>SUM(I241:I285)</f>
        <v>34089231</v>
      </c>
      <c r="J287" s="79"/>
      <c r="K287" s="94">
        <f>SUM(K241:K285)</f>
        <v>1774396</v>
      </c>
      <c r="L287" s="79"/>
      <c r="M287" s="94">
        <f>SUM(M241:M285)</f>
        <v>5978123</v>
      </c>
      <c r="N287" s="111"/>
      <c r="O287" s="94">
        <f>SUM(O241:O285)</f>
        <v>12791020</v>
      </c>
      <c r="P287" s="111"/>
      <c r="Q287" s="94">
        <f>SUM(Q241:Q285)</f>
        <v>0</v>
      </c>
      <c r="R287" s="79"/>
      <c r="S287" s="94">
        <f>SUM(S241:S285)</f>
        <v>5940291</v>
      </c>
      <c r="T287" s="79"/>
      <c r="U287" s="94">
        <f>SUM(U241:U285)</f>
        <v>46333</v>
      </c>
      <c r="V287" s="79"/>
      <c r="W287" s="79"/>
      <c r="X287" s="94">
        <f>SUM(X241:X285)</f>
        <v>15938580</v>
      </c>
      <c r="Y287" s="79"/>
      <c r="Z287" s="94">
        <f>SUM(Z241:Z285)</f>
        <v>70342602</v>
      </c>
      <c r="AA287" s="95"/>
      <c r="AB287" s="94">
        <f>SUM(AB241:AB285)</f>
        <v>74526</v>
      </c>
      <c r="AC287" s="95"/>
      <c r="AD287" s="94">
        <f>SUM(AD241:AD285)</f>
        <v>2756380</v>
      </c>
      <c r="AE287" s="79"/>
      <c r="AF287" s="94">
        <f>SUM(AF241:AF285)</f>
        <v>187936371</v>
      </c>
      <c r="AG287" s="113"/>
      <c r="AH287" s="97">
        <f>AF287/AN287</f>
        <v>523.50109888885481</v>
      </c>
      <c r="AI287" s="79"/>
      <c r="AJ287" s="89">
        <f>IF(AH$287,AH287/AH$287*100,0)</f>
        <v>100</v>
      </c>
      <c r="AK287" s="111"/>
      <c r="AL287" s="92">
        <f>AL285</f>
        <v>38</v>
      </c>
      <c r="AN287" s="115">
        <f>SUM(AN241:AN285)</f>
        <v>358999</v>
      </c>
    </row>
    <row r="288" spans="1:40" ht="8.85" customHeight="1" x14ac:dyDescent="0.3">
      <c r="A288" s="79"/>
      <c r="B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c r="AI288" s="79"/>
      <c r="AJ288" s="79"/>
      <c r="AK288" s="79"/>
      <c r="AL288" s="79"/>
      <c r="AM288" s="79"/>
      <c r="AN288" s="79"/>
    </row>
    <row r="289" spans="1:40" ht="12" thickBot="1" x14ac:dyDescent="0.35">
      <c r="A289" s="104">
        <f>A60+A219+A287</f>
        <v>171</v>
      </c>
      <c r="B289" s="79"/>
      <c r="C289" s="76" t="s">
        <v>256</v>
      </c>
      <c r="D289" s="79"/>
      <c r="E289" s="105">
        <f>E60+E219+E287</f>
        <v>1307652599</v>
      </c>
      <c r="F289" s="79"/>
      <c r="G289" s="105">
        <f>G60+G219+G287</f>
        <v>333084976</v>
      </c>
      <c r="H289" s="79"/>
      <c r="I289" s="105">
        <f>I60+I219+I287</f>
        <v>808206503</v>
      </c>
      <c r="J289" s="79"/>
      <c r="K289" s="105">
        <f>K60+K219+K287</f>
        <v>14180508</v>
      </c>
      <c r="L289" s="79"/>
      <c r="M289" s="105">
        <f>M60+M219+M287</f>
        <v>200717045</v>
      </c>
      <c r="N289" s="111"/>
      <c r="O289" s="105">
        <f>O60+O219+O287</f>
        <v>120211609</v>
      </c>
      <c r="P289" s="111"/>
      <c r="Q289" s="105">
        <f>Q60+Q219+Q287</f>
        <v>121835115</v>
      </c>
      <c r="R289" s="79"/>
      <c r="S289" s="105">
        <f>S60+S219+S287</f>
        <v>65968597</v>
      </c>
      <c r="T289" s="79"/>
      <c r="U289" s="105">
        <f>U60+U219+U287</f>
        <v>22186712</v>
      </c>
      <c r="V289" s="79"/>
      <c r="W289" s="79"/>
      <c r="X289" s="105">
        <f>X60+X219+X287</f>
        <v>251498465</v>
      </c>
      <c r="Y289" s="79"/>
      <c r="Z289" s="105">
        <f>Z60+Z219+Z287</f>
        <v>655743955</v>
      </c>
      <c r="AA289" s="95"/>
      <c r="AB289" s="105">
        <f>AB60+AB219+AB287</f>
        <v>30209854</v>
      </c>
      <c r="AC289" s="95"/>
      <c r="AD289" s="105">
        <f>(AD60+AD219+AD287)</f>
        <v>92674535</v>
      </c>
      <c r="AE289" s="79"/>
      <c r="AF289" s="105">
        <f>AF60+AF219+AF287</f>
        <v>4024170473</v>
      </c>
      <c r="AG289" s="113"/>
      <c r="AH289" s="97">
        <f>AF289/AN289</f>
        <v>454.50736357704733</v>
      </c>
      <c r="AI289" s="79"/>
      <c r="AJ289" s="89"/>
      <c r="AK289" s="111"/>
      <c r="AL289" s="104">
        <f>AL60+AL219+AL287</f>
        <v>171</v>
      </c>
      <c r="AN289" s="115">
        <f>AN60+AN219+AN287</f>
        <v>8853917</v>
      </c>
    </row>
    <row r="290" spans="1:40" ht="8.85" customHeight="1" thickTop="1" x14ac:dyDescent="0.3">
      <c r="A290" s="79"/>
      <c r="B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row>
    <row r="291" spans="1:40" ht="8.85" customHeight="1" x14ac:dyDescent="0.3">
      <c r="A291" s="79"/>
      <c r="B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c r="AI291" s="79"/>
      <c r="AJ291" s="79"/>
      <c r="AK291" s="79"/>
      <c r="AL291" s="79"/>
      <c r="AM291" s="79"/>
      <c r="AN291" s="79"/>
    </row>
    <row r="292" spans="1:40" ht="11.1" customHeight="1" x14ac:dyDescent="0.3">
      <c r="A292" s="79"/>
      <c r="B292" s="79"/>
      <c r="C292" s="64" t="s">
        <v>257</v>
      </c>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c r="AI292" s="79"/>
      <c r="AJ292" s="79"/>
      <c r="AK292" s="79"/>
      <c r="AL292" s="79"/>
      <c r="AM292" s="79"/>
      <c r="AN292" s="79"/>
    </row>
    <row r="293" spans="1:40" ht="5.7" customHeight="1" x14ac:dyDescent="0.3">
      <c r="A293" s="79"/>
      <c r="B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c r="AI293" s="79"/>
      <c r="AJ293" s="79"/>
      <c r="AK293" s="79"/>
      <c r="AL293" s="79"/>
      <c r="AM293" s="79"/>
      <c r="AN293" s="79"/>
    </row>
    <row r="294" spans="1:40" ht="8.85" customHeight="1" x14ac:dyDescent="0.3">
      <c r="A294" s="79"/>
      <c r="B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c r="AI294" s="79"/>
      <c r="AJ294" s="79"/>
      <c r="AK294" s="79"/>
      <c r="AL294" s="79"/>
      <c r="AM294" s="79"/>
      <c r="AN294" s="79"/>
    </row>
    <row r="295" spans="1:40" ht="8.85" customHeight="1" x14ac:dyDescent="0.3">
      <c r="A295" s="79"/>
      <c r="B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row>
    <row r="296" spans="1:40" ht="8.85" customHeight="1" x14ac:dyDescent="0.3">
      <c r="A296" s="79"/>
      <c r="B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row>
    <row r="297" spans="1:40" ht="8.85" customHeight="1" x14ac:dyDescent="0.3">
      <c r="A297" s="79"/>
      <c r="B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row>
    <row r="298" spans="1:40" ht="8.85" customHeight="1" x14ac:dyDescent="0.3">
      <c r="A298" s="79"/>
      <c r="B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c r="AI298" s="79"/>
      <c r="AJ298" s="79"/>
      <c r="AK298" s="79"/>
      <c r="AL298" s="79"/>
      <c r="AM298" s="79"/>
      <c r="AN298" s="79"/>
    </row>
    <row r="299" spans="1:40" ht="8.85" customHeight="1" x14ac:dyDescent="0.3">
      <c r="A299" s="79"/>
      <c r="B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c r="AI299" s="79"/>
      <c r="AJ299" s="79"/>
      <c r="AK299" s="79"/>
      <c r="AL299" s="79"/>
      <c r="AM299" s="79"/>
      <c r="AN299" s="79"/>
    </row>
    <row r="300" spans="1:40" ht="8.85" hidden="1" customHeight="1" x14ac:dyDescent="0.3">
      <c r="A300" s="79"/>
      <c r="B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79"/>
    </row>
    <row r="301" spans="1:40" ht="8.85" hidden="1" customHeight="1" x14ac:dyDescent="0.3">
      <c r="A301" s="79"/>
      <c r="B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c r="AI301" s="79"/>
      <c r="AJ301" s="79"/>
      <c r="AK301" s="79"/>
      <c r="AL301" s="79"/>
      <c r="AM301" s="79"/>
      <c r="AN301" s="79"/>
    </row>
    <row r="302" spans="1:40" ht="8.85" customHeight="1" x14ac:dyDescent="0.3">
      <c r="A302" s="79"/>
      <c r="B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row>
    <row r="303" spans="1:40" ht="8.85" customHeight="1" x14ac:dyDescent="0.3">
      <c r="A303" s="79"/>
      <c r="B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c r="AI303" s="79"/>
      <c r="AJ303" s="79"/>
      <c r="AK303" s="79"/>
      <c r="AL303" s="79"/>
      <c r="AM303" s="79"/>
      <c r="AN303" s="79"/>
    </row>
    <row r="304" spans="1:40" s="63" customFormat="1" ht="10.5" customHeight="1" x14ac:dyDescent="0.3">
      <c r="A304" s="99" t="s">
        <v>356</v>
      </c>
      <c r="AM304" s="100" t="s">
        <v>357</v>
      </c>
    </row>
  </sheetData>
  <printOptions gridLinesSet="0"/>
  <pageMargins left="3.75" right="0.25" top="0.5" bottom="0.3" header="0.5" footer="0.5"/>
  <pageSetup paperSize="17" pageOrder="overThenDown" orientation="landscape" r:id="rId1"/>
  <headerFooter alignWithMargins="0"/>
  <rowBreaks count="3" manualBreakCount="3">
    <brk id="75" max="44" man="1"/>
    <brk id="151" max="44" man="1"/>
    <brk id="227" max="44" man="1"/>
  </rowBreaks>
  <colBreaks count="1" manualBreakCount="1">
    <brk id="22" max="303"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1AC6B-0330-477C-B1BB-1BC1B801DB6E}">
  <sheetPr transitionEvaluation="1" transitionEntry="1"/>
  <dimension ref="A1:CD304"/>
  <sheetViews>
    <sheetView showGridLines="0" zoomScale="130" zoomScaleNormal="130" workbookViewId="0">
      <pane xSplit="3" ySplit="12" topLeftCell="AM13"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3.77734375" style="64" customWidth="1"/>
    <col min="2" max="2" width="1.44140625" style="64" customWidth="1"/>
    <col min="3" max="3" width="13.109375" style="64" customWidth="1"/>
    <col min="4" max="4" width="1.109375" style="64" customWidth="1"/>
    <col min="5" max="5" width="11.5546875" style="64" customWidth="1"/>
    <col min="6" max="6" width="1.44140625" style="64" customWidth="1"/>
    <col min="7" max="7" width="6.88671875" style="64" customWidth="1"/>
    <col min="8" max="8" width="1.44140625" style="64" customWidth="1"/>
    <col min="9" max="9" width="6.88671875" style="64" customWidth="1"/>
    <col min="10" max="10" width="1.6640625" style="64" customWidth="1"/>
    <col min="11" max="11" width="10.77734375" style="64" customWidth="1"/>
    <col min="12" max="12" width="0.77734375" style="64" customWidth="1"/>
    <col min="13" max="13" width="6.77734375" style="64" customWidth="1"/>
    <col min="14" max="14" width="1.88671875" style="64" customWidth="1"/>
    <col min="15" max="15" width="6.109375" style="64" customWidth="1"/>
    <col min="16" max="16" width="1.109375" style="64" customWidth="1"/>
    <col min="17" max="17" width="11.5546875" style="64" customWidth="1"/>
    <col min="18" max="18" width="1.44140625" style="64" customWidth="1"/>
    <col min="19" max="19" width="7.33203125" style="64" customWidth="1"/>
    <col min="20" max="20" width="1.44140625" style="64" customWidth="1"/>
    <col min="21" max="21" width="6.109375" style="64" customWidth="1"/>
    <col min="22" max="22" width="1.109375" style="64" customWidth="1"/>
    <col min="23" max="23" width="11.5546875" style="64" customWidth="1"/>
    <col min="24" max="24" width="1.109375" style="64" customWidth="1"/>
    <col min="25" max="25" width="7.33203125" style="64" customWidth="1"/>
    <col min="26" max="26" width="1.44140625" style="64" customWidth="1"/>
    <col min="27" max="27" width="6.109375" style="64" customWidth="1"/>
    <col min="28" max="28" width="1.109375" style="64" customWidth="1"/>
    <col min="29" max="29" width="11.5546875" style="64" customWidth="1"/>
    <col min="30" max="30" width="0.77734375" style="64" customWidth="1"/>
    <col min="31" max="31" width="7.33203125" style="64" customWidth="1"/>
    <col min="32" max="32" width="1.5546875" style="64" customWidth="1"/>
    <col min="33" max="33" width="7.6640625" style="64" customWidth="1"/>
    <col min="34" max="35" width="1.44140625" style="64" customWidth="1"/>
    <col min="36" max="36" width="13.109375" style="64" customWidth="1"/>
    <col min="37" max="37" width="1.44140625" style="64" customWidth="1"/>
    <col min="38" max="38" width="8.44140625" style="64" customWidth="1"/>
    <col min="39" max="39" width="1.44140625" style="64" customWidth="1"/>
    <col min="40" max="40" width="7.6640625" style="64" customWidth="1"/>
    <col min="41" max="41" width="1.44140625" style="64" customWidth="1"/>
    <col min="42" max="42" width="13.109375" style="64" customWidth="1"/>
    <col min="43" max="43" width="1.44140625" style="64" customWidth="1"/>
    <col min="44" max="44" width="8.44140625" style="64" customWidth="1"/>
    <col min="45" max="45" width="1.44140625" style="64" customWidth="1"/>
    <col min="46" max="46" width="8.44140625" style="64" customWidth="1"/>
    <col min="47" max="47" width="1.44140625" style="64" customWidth="1"/>
    <col min="48" max="48" width="13.109375" style="64" customWidth="1"/>
    <col min="49" max="49" width="1.44140625" style="64" customWidth="1"/>
    <col min="50" max="50" width="8.44140625" style="64" customWidth="1"/>
    <col min="51" max="51" width="1.44140625" style="64" customWidth="1"/>
    <col min="52" max="52" width="8.44140625" style="64" customWidth="1"/>
    <col min="53" max="53" width="1.44140625" style="64" customWidth="1"/>
    <col min="54" max="54" width="11.5546875" style="64" customWidth="1"/>
    <col min="55" max="55" width="1.44140625" style="64" customWidth="1"/>
    <col min="56" max="56" width="8.44140625" style="64" customWidth="1"/>
    <col min="57" max="57" width="1.44140625" style="64" customWidth="1"/>
    <col min="58" max="58" width="8.44140625" style="64" customWidth="1"/>
    <col min="59" max="59" width="1.44140625" style="64" customWidth="1"/>
    <col min="60" max="60" width="13.109375" style="64" customWidth="1"/>
    <col min="61" max="61" width="1.44140625" style="64" customWidth="1"/>
    <col min="62" max="62" width="4.5546875" style="64" customWidth="1"/>
    <col min="63" max="63" width="4.88671875" style="64" customWidth="1"/>
    <col min="64" max="64" width="8.44140625" style="64" hidden="1" customWidth="1"/>
    <col min="65" max="65" width="1.44140625" style="64" hidden="1" customWidth="1"/>
    <col min="66" max="66" width="11.5546875" style="64" hidden="1" customWidth="1"/>
    <col min="67" max="67" width="1.44140625" style="64" hidden="1" customWidth="1"/>
    <col min="68" max="68" width="11.5546875" style="64" hidden="1" customWidth="1"/>
    <col min="69" max="69" width="1.44140625" style="64" hidden="1" customWidth="1"/>
    <col min="70" max="70" width="11.5546875" style="64" hidden="1" customWidth="1"/>
    <col min="71" max="71" width="1.44140625" style="64" hidden="1" customWidth="1"/>
    <col min="72" max="72" width="11.5546875" style="64" hidden="1" customWidth="1"/>
    <col min="73" max="73" width="1.44140625" style="64" hidden="1" customWidth="1"/>
    <col min="74" max="74" width="11.5546875" style="64" hidden="1" customWidth="1"/>
    <col min="75" max="75" width="1.44140625" style="64" hidden="1" customWidth="1"/>
    <col min="76" max="76" width="11.5546875" style="64" hidden="1" customWidth="1"/>
    <col min="77" max="77" width="1.44140625" style="64" hidden="1" customWidth="1"/>
    <col min="78" max="78" width="11.5546875" style="64" hidden="1" customWidth="1"/>
    <col min="79" max="79" width="1.44140625" style="64" hidden="1" customWidth="1"/>
    <col min="80" max="80" width="11.5546875" style="64" hidden="1" customWidth="1"/>
    <col min="81" max="81" width="1.44140625" style="64" hidden="1" customWidth="1"/>
    <col min="82" max="82" width="11.5546875" style="64" hidden="1" customWidth="1"/>
    <col min="83" max="256" width="11.5546875" style="64"/>
    <col min="257" max="257" width="3.77734375" style="64" customWidth="1"/>
    <col min="258" max="258" width="1.44140625" style="64" customWidth="1"/>
    <col min="259" max="259" width="13.109375" style="64" customWidth="1"/>
    <col min="260" max="260" width="1.109375" style="64" customWidth="1"/>
    <col min="261" max="261" width="11.5546875" style="64"/>
    <col min="262" max="262" width="1.44140625" style="64" customWidth="1"/>
    <col min="263" max="263" width="6.88671875" style="64" customWidth="1"/>
    <col min="264" max="264" width="1.44140625" style="64" customWidth="1"/>
    <col min="265" max="265" width="6.88671875" style="64" customWidth="1"/>
    <col min="266" max="266" width="1.6640625" style="64" customWidth="1"/>
    <col min="267" max="267" width="10.77734375" style="64" customWidth="1"/>
    <col min="268" max="268" width="0.77734375" style="64" customWidth="1"/>
    <col min="269" max="269" width="6.77734375" style="64" customWidth="1"/>
    <col min="270" max="270" width="1.88671875" style="64" customWidth="1"/>
    <col min="271" max="271" width="6.109375" style="64" customWidth="1"/>
    <col min="272" max="272" width="1.109375" style="64" customWidth="1"/>
    <col min="273" max="273" width="11.5546875" style="64"/>
    <col min="274" max="274" width="1.44140625" style="64" customWidth="1"/>
    <col min="275" max="275" width="7.33203125" style="64" customWidth="1"/>
    <col min="276" max="276" width="1.44140625" style="64" customWidth="1"/>
    <col min="277" max="277" width="6.109375" style="64" customWidth="1"/>
    <col min="278" max="278" width="1.109375" style="64" customWidth="1"/>
    <col min="279" max="279" width="11.5546875" style="64"/>
    <col min="280" max="280" width="1.109375" style="64" customWidth="1"/>
    <col min="281" max="281" width="7.33203125" style="64" customWidth="1"/>
    <col min="282" max="282" width="1.44140625" style="64" customWidth="1"/>
    <col min="283" max="283" width="6.109375" style="64" customWidth="1"/>
    <col min="284" max="284" width="1.109375" style="64" customWidth="1"/>
    <col min="285" max="285" width="11.5546875" style="64"/>
    <col min="286" max="286" width="0.77734375" style="64" customWidth="1"/>
    <col min="287" max="287" width="7.33203125" style="64" customWidth="1"/>
    <col min="288" max="288" width="1.5546875" style="64" customWidth="1"/>
    <col min="289" max="289" width="7.6640625" style="64" customWidth="1"/>
    <col min="290" max="291" width="1.44140625" style="64" customWidth="1"/>
    <col min="292" max="292" width="13.109375" style="64" customWidth="1"/>
    <col min="293" max="293" width="1.44140625" style="64" customWidth="1"/>
    <col min="294" max="294" width="8.44140625" style="64" customWidth="1"/>
    <col min="295" max="295" width="1.44140625" style="64" customWidth="1"/>
    <col min="296" max="296" width="7.6640625" style="64" customWidth="1"/>
    <col min="297" max="297" width="1.44140625" style="64" customWidth="1"/>
    <col min="298" max="298" width="13.109375" style="64" customWidth="1"/>
    <col min="299" max="299" width="1.44140625" style="64" customWidth="1"/>
    <col min="300" max="300" width="8.44140625" style="64" customWidth="1"/>
    <col min="301" max="301" width="1.44140625" style="64" customWidth="1"/>
    <col min="302" max="302" width="8.44140625" style="64" customWidth="1"/>
    <col min="303" max="303" width="1.44140625" style="64" customWidth="1"/>
    <col min="304" max="304" width="13.109375" style="64" customWidth="1"/>
    <col min="305" max="305" width="1.44140625" style="64" customWidth="1"/>
    <col min="306" max="306" width="8.44140625" style="64" customWidth="1"/>
    <col min="307" max="307" width="1.44140625" style="64" customWidth="1"/>
    <col min="308" max="308" width="8.44140625" style="64" customWidth="1"/>
    <col min="309" max="309" width="1.44140625" style="64" customWidth="1"/>
    <col min="310" max="310" width="11.5546875" style="64"/>
    <col min="311" max="311" width="1.44140625" style="64" customWidth="1"/>
    <col min="312" max="312" width="8.44140625" style="64" customWidth="1"/>
    <col min="313" max="313" width="1.44140625" style="64" customWidth="1"/>
    <col min="314" max="314" width="8.44140625" style="64" customWidth="1"/>
    <col min="315" max="315" width="1.44140625" style="64" customWidth="1"/>
    <col min="316" max="316" width="13.109375" style="64" customWidth="1"/>
    <col min="317" max="317" width="1.44140625" style="64" customWidth="1"/>
    <col min="318" max="318" width="4.5546875" style="64" customWidth="1"/>
    <col min="319" max="319" width="4.88671875" style="64" customWidth="1"/>
    <col min="320" max="320" width="8.44140625" style="64" customWidth="1"/>
    <col min="321" max="321" width="1.44140625" style="64" customWidth="1"/>
    <col min="322" max="322" width="11.5546875" style="64"/>
    <col min="323" max="323" width="1.44140625" style="64" customWidth="1"/>
    <col min="324" max="324" width="11.5546875" style="64"/>
    <col min="325" max="325" width="1.44140625" style="64" customWidth="1"/>
    <col min="326" max="326" width="11.5546875" style="64"/>
    <col min="327" max="327" width="1.44140625" style="64" customWidth="1"/>
    <col min="328" max="328" width="11.5546875" style="64"/>
    <col min="329" max="329" width="1.44140625" style="64" customWidth="1"/>
    <col min="330" max="330" width="11.5546875" style="64"/>
    <col min="331" max="331" width="1.44140625" style="64" customWidth="1"/>
    <col min="332" max="332" width="11.5546875" style="64"/>
    <col min="333" max="333" width="1.44140625" style="64" customWidth="1"/>
    <col min="334" max="334" width="11.5546875" style="64"/>
    <col min="335" max="335" width="1.44140625" style="64" customWidth="1"/>
    <col min="336" max="336" width="11.5546875" style="64"/>
    <col min="337" max="337" width="1.44140625" style="64" customWidth="1"/>
    <col min="338" max="512" width="11.5546875" style="64"/>
    <col min="513" max="513" width="3.77734375" style="64" customWidth="1"/>
    <col min="514" max="514" width="1.44140625" style="64" customWidth="1"/>
    <col min="515" max="515" width="13.109375" style="64" customWidth="1"/>
    <col min="516" max="516" width="1.109375" style="64" customWidth="1"/>
    <col min="517" max="517" width="11.5546875" style="64"/>
    <col min="518" max="518" width="1.44140625" style="64" customWidth="1"/>
    <col min="519" max="519" width="6.88671875" style="64" customWidth="1"/>
    <col min="520" max="520" width="1.44140625" style="64" customWidth="1"/>
    <col min="521" max="521" width="6.88671875" style="64" customWidth="1"/>
    <col min="522" max="522" width="1.6640625" style="64" customWidth="1"/>
    <col min="523" max="523" width="10.77734375" style="64" customWidth="1"/>
    <col min="524" max="524" width="0.77734375" style="64" customWidth="1"/>
    <col min="525" max="525" width="6.77734375" style="64" customWidth="1"/>
    <col min="526" max="526" width="1.88671875" style="64" customWidth="1"/>
    <col min="527" max="527" width="6.109375" style="64" customWidth="1"/>
    <col min="528" max="528" width="1.109375" style="64" customWidth="1"/>
    <col min="529" max="529" width="11.5546875" style="64"/>
    <col min="530" max="530" width="1.44140625" style="64" customWidth="1"/>
    <col min="531" max="531" width="7.33203125" style="64" customWidth="1"/>
    <col min="532" max="532" width="1.44140625" style="64" customWidth="1"/>
    <col min="533" max="533" width="6.109375" style="64" customWidth="1"/>
    <col min="534" max="534" width="1.109375" style="64" customWidth="1"/>
    <col min="535" max="535" width="11.5546875" style="64"/>
    <col min="536" max="536" width="1.109375" style="64" customWidth="1"/>
    <col min="537" max="537" width="7.33203125" style="64" customWidth="1"/>
    <col min="538" max="538" width="1.44140625" style="64" customWidth="1"/>
    <col min="539" max="539" width="6.109375" style="64" customWidth="1"/>
    <col min="540" max="540" width="1.109375" style="64" customWidth="1"/>
    <col min="541" max="541" width="11.5546875" style="64"/>
    <col min="542" max="542" width="0.77734375" style="64" customWidth="1"/>
    <col min="543" max="543" width="7.33203125" style="64" customWidth="1"/>
    <col min="544" max="544" width="1.5546875" style="64" customWidth="1"/>
    <col min="545" max="545" width="7.6640625" style="64" customWidth="1"/>
    <col min="546" max="547" width="1.44140625" style="64" customWidth="1"/>
    <col min="548" max="548" width="13.109375" style="64" customWidth="1"/>
    <col min="549" max="549" width="1.44140625" style="64" customWidth="1"/>
    <col min="550" max="550" width="8.44140625" style="64" customWidth="1"/>
    <col min="551" max="551" width="1.44140625" style="64" customWidth="1"/>
    <col min="552" max="552" width="7.6640625" style="64" customWidth="1"/>
    <col min="553" max="553" width="1.44140625" style="64" customWidth="1"/>
    <col min="554" max="554" width="13.109375" style="64" customWidth="1"/>
    <col min="555" max="555" width="1.44140625" style="64" customWidth="1"/>
    <col min="556" max="556" width="8.44140625" style="64" customWidth="1"/>
    <col min="557" max="557" width="1.44140625" style="64" customWidth="1"/>
    <col min="558" max="558" width="8.44140625" style="64" customWidth="1"/>
    <col min="559" max="559" width="1.44140625" style="64" customWidth="1"/>
    <col min="560" max="560" width="13.109375" style="64" customWidth="1"/>
    <col min="561" max="561" width="1.44140625" style="64" customWidth="1"/>
    <col min="562" max="562" width="8.44140625" style="64" customWidth="1"/>
    <col min="563" max="563" width="1.44140625" style="64" customWidth="1"/>
    <col min="564" max="564" width="8.44140625" style="64" customWidth="1"/>
    <col min="565" max="565" width="1.44140625" style="64" customWidth="1"/>
    <col min="566" max="566" width="11.5546875" style="64"/>
    <col min="567" max="567" width="1.44140625" style="64" customWidth="1"/>
    <col min="568" max="568" width="8.44140625" style="64" customWidth="1"/>
    <col min="569" max="569" width="1.44140625" style="64" customWidth="1"/>
    <col min="570" max="570" width="8.44140625" style="64" customWidth="1"/>
    <col min="571" max="571" width="1.44140625" style="64" customWidth="1"/>
    <col min="572" max="572" width="13.109375" style="64" customWidth="1"/>
    <col min="573" max="573" width="1.44140625" style="64" customWidth="1"/>
    <col min="574" max="574" width="4.5546875" style="64" customWidth="1"/>
    <col min="575" max="575" width="4.88671875" style="64" customWidth="1"/>
    <col min="576" max="576" width="8.44140625" style="64" customWidth="1"/>
    <col min="577" max="577" width="1.44140625" style="64" customWidth="1"/>
    <col min="578" max="578" width="11.5546875" style="64"/>
    <col min="579" max="579" width="1.44140625" style="64" customWidth="1"/>
    <col min="580" max="580" width="11.5546875" style="64"/>
    <col min="581" max="581" width="1.44140625" style="64" customWidth="1"/>
    <col min="582" max="582" width="11.5546875" style="64"/>
    <col min="583" max="583" width="1.44140625" style="64" customWidth="1"/>
    <col min="584" max="584" width="11.5546875" style="64"/>
    <col min="585" max="585" width="1.44140625" style="64" customWidth="1"/>
    <col min="586" max="586" width="11.5546875" style="64"/>
    <col min="587" max="587" width="1.44140625" style="64" customWidth="1"/>
    <col min="588" max="588" width="11.5546875" style="64"/>
    <col min="589" max="589" width="1.44140625" style="64" customWidth="1"/>
    <col min="590" max="590" width="11.5546875" style="64"/>
    <col min="591" max="591" width="1.44140625" style="64" customWidth="1"/>
    <col min="592" max="592" width="11.5546875" style="64"/>
    <col min="593" max="593" width="1.44140625" style="64" customWidth="1"/>
    <col min="594" max="768" width="11.5546875" style="64"/>
    <col min="769" max="769" width="3.77734375" style="64" customWidth="1"/>
    <col min="770" max="770" width="1.44140625" style="64" customWidth="1"/>
    <col min="771" max="771" width="13.109375" style="64" customWidth="1"/>
    <col min="772" max="772" width="1.109375" style="64" customWidth="1"/>
    <col min="773" max="773" width="11.5546875" style="64"/>
    <col min="774" max="774" width="1.44140625" style="64" customWidth="1"/>
    <col min="775" max="775" width="6.88671875" style="64" customWidth="1"/>
    <col min="776" max="776" width="1.44140625" style="64" customWidth="1"/>
    <col min="777" max="777" width="6.88671875" style="64" customWidth="1"/>
    <col min="778" max="778" width="1.6640625" style="64" customWidth="1"/>
    <col min="779" max="779" width="10.77734375" style="64" customWidth="1"/>
    <col min="780" max="780" width="0.77734375" style="64" customWidth="1"/>
    <col min="781" max="781" width="6.77734375" style="64" customWidth="1"/>
    <col min="782" max="782" width="1.88671875" style="64" customWidth="1"/>
    <col min="783" max="783" width="6.109375" style="64" customWidth="1"/>
    <col min="784" max="784" width="1.109375" style="64" customWidth="1"/>
    <col min="785" max="785" width="11.5546875" style="64"/>
    <col min="786" max="786" width="1.44140625" style="64" customWidth="1"/>
    <col min="787" max="787" width="7.33203125" style="64" customWidth="1"/>
    <col min="788" max="788" width="1.44140625" style="64" customWidth="1"/>
    <col min="789" max="789" width="6.109375" style="64" customWidth="1"/>
    <col min="790" max="790" width="1.109375" style="64" customWidth="1"/>
    <col min="791" max="791" width="11.5546875" style="64"/>
    <col min="792" max="792" width="1.109375" style="64" customWidth="1"/>
    <col min="793" max="793" width="7.33203125" style="64" customWidth="1"/>
    <col min="794" max="794" width="1.44140625" style="64" customWidth="1"/>
    <col min="795" max="795" width="6.109375" style="64" customWidth="1"/>
    <col min="796" max="796" width="1.109375" style="64" customWidth="1"/>
    <col min="797" max="797" width="11.5546875" style="64"/>
    <col min="798" max="798" width="0.77734375" style="64" customWidth="1"/>
    <col min="799" max="799" width="7.33203125" style="64" customWidth="1"/>
    <col min="800" max="800" width="1.5546875" style="64" customWidth="1"/>
    <col min="801" max="801" width="7.6640625" style="64" customWidth="1"/>
    <col min="802" max="803" width="1.44140625" style="64" customWidth="1"/>
    <col min="804" max="804" width="13.109375" style="64" customWidth="1"/>
    <col min="805" max="805" width="1.44140625" style="64" customWidth="1"/>
    <col min="806" max="806" width="8.44140625" style="64" customWidth="1"/>
    <col min="807" max="807" width="1.44140625" style="64" customWidth="1"/>
    <col min="808" max="808" width="7.6640625" style="64" customWidth="1"/>
    <col min="809" max="809" width="1.44140625" style="64" customWidth="1"/>
    <col min="810" max="810" width="13.109375" style="64" customWidth="1"/>
    <col min="811" max="811" width="1.44140625" style="64" customWidth="1"/>
    <col min="812" max="812" width="8.44140625" style="64" customWidth="1"/>
    <col min="813" max="813" width="1.44140625" style="64" customWidth="1"/>
    <col min="814" max="814" width="8.44140625" style="64" customWidth="1"/>
    <col min="815" max="815" width="1.44140625" style="64" customWidth="1"/>
    <col min="816" max="816" width="13.109375" style="64" customWidth="1"/>
    <col min="817" max="817" width="1.44140625" style="64" customWidth="1"/>
    <col min="818" max="818" width="8.44140625" style="64" customWidth="1"/>
    <col min="819" max="819" width="1.44140625" style="64" customWidth="1"/>
    <col min="820" max="820" width="8.44140625" style="64" customWidth="1"/>
    <col min="821" max="821" width="1.44140625" style="64" customWidth="1"/>
    <col min="822" max="822" width="11.5546875" style="64"/>
    <col min="823" max="823" width="1.44140625" style="64" customWidth="1"/>
    <col min="824" max="824" width="8.44140625" style="64" customWidth="1"/>
    <col min="825" max="825" width="1.44140625" style="64" customWidth="1"/>
    <col min="826" max="826" width="8.44140625" style="64" customWidth="1"/>
    <col min="827" max="827" width="1.44140625" style="64" customWidth="1"/>
    <col min="828" max="828" width="13.109375" style="64" customWidth="1"/>
    <col min="829" max="829" width="1.44140625" style="64" customWidth="1"/>
    <col min="830" max="830" width="4.5546875" style="64" customWidth="1"/>
    <col min="831" max="831" width="4.88671875" style="64" customWidth="1"/>
    <col min="832" max="832" width="8.44140625" style="64" customWidth="1"/>
    <col min="833" max="833" width="1.44140625" style="64" customWidth="1"/>
    <col min="834" max="834" width="11.5546875" style="64"/>
    <col min="835" max="835" width="1.44140625" style="64" customWidth="1"/>
    <col min="836" max="836" width="11.5546875" style="64"/>
    <col min="837" max="837" width="1.44140625" style="64" customWidth="1"/>
    <col min="838" max="838" width="11.5546875" style="64"/>
    <col min="839" max="839" width="1.44140625" style="64" customWidth="1"/>
    <col min="840" max="840" width="11.5546875" style="64"/>
    <col min="841" max="841" width="1.44140625" style="64" customWidth="1"/>
    <col min="842" max="842" width="11.5546875" style="64"/>
    <col min="843" max="843" width="1.44140625" style="64" customWidth="1"/>
    <col min="844" max="844" width="11.5546875" style="64"/>
    <col min="845" max="845" width="1.44140625" style="64" customWidth="1"/>
    <col min="846" max="846" width="11.5546875" style="64"/>
    <col min="847" max="847" width="1.44140625" style="64" customWidth="1"/>
    <col min="848" max="848" width="11.5546875" style="64"/>
    <col min="849" max="849" width="1.44140625" style="64" customWidth="1"/>
    <col min="850" max="1024" width="11.5546875" style="64"/>
    <col min="1025" max="1025" width="3.77734375" style="64" customWidth="1"/>
    <col min="1026" max="1026" width="1.44140625" style="64" customWidth="1"/>
    <col min="1027" max="1027" width="13.109375" style="64" customWidth="1"/>
    <col min="1028" max="1028" width="1.109375" style="64" customWidth="1"/>
    <col min="1029" max="1029" width="11.5546875" style="64"/>
    <col min="1030" max="1030" width="1.44140625" style="64" customWidth="1"/>
    <col min="1031" max="1031" width="6.88671875" style="64" customWidth="1"/>
    <col min="1032" max="1032" width="1.44140625" style="64" customWidth="1"/>
    <col min="1033" max="1033" width="6.88671875" style="64" customWidth="1"/>
    <col min="1034" max="1034" width="1.6640625" style="64" customWidth="1"/>
    <col min="1035" max="1035" width="10.77734375" style="64" customWidth="1"/>
    <col min="1036" max="1036" width="0.77734375" style="64" customWidth="1"/>
    <col min="1037" max="1037" width="6.77734375" style="64" customWidth="1"/>
    <col min="1038" max="1038" width="1.88671875" style="64" customWidth="1"/>
    <col min="1039" max="1039" width="6.109375" style="64" customWidth="1"/>
    <col min="1040" max="1040" width="1.109375" style="64" customWidth="1"/>
    <col min="1041" max="1041" width="11.5546875" style="64"/>
    <col min="1042" max="1042" width="1.44140625" style="64" customWidth="1"/>
    <col min="1043" max="1043" width="7.33203125" style="64" customWidth="1"/>
    <col min="1044" max="1044" width="1.44140625" style="64" customWidth="1"/>
    <col min="1045" max="1045" width="6.109375" style="64" customWidth="1"/>
    <col min="1046" max="1046" width="1.109375" style="64" customWidth="1"/>
    <col min="1047" max="1047" width="11.5546875" style="64"/>
    <col min="1048" max="1048" width="1.109375" style="64" customWidth="1"/>
    <col min="1049" max="1049" width="7.33203125" style="64" customWidth="1"/>
    <col min="1050" max="1050" width="1.44140625" style="64" customWidth="1"/>
    <col min="1051" max="1051" width="6.109375" style="64" customWidth="1"/>
    <col min="1052" max="1052" width="1.109375" style="64" customWidth="1"/>
    <col min="1053" max="1053" width="11.5546875" style="64"/>
    <col min="1054" max="1054" width="0.77734375" style="64" customWidth="1"/>
    <col min="1055" max="1055" width="7.33203125" style="64" customWidth="1"/>
    <col min="1056" max="1056" width="1.5546875" style="64" customWidth="1"/>
    <col min="1057" max="1057" width="7.6640625" style="64" customWidth="1"/>
    <col min="1058" max="1059" width="1.44140625" style="64" customWidth="1"/>
    <col min="1060" max="1060" width="13.109375" style="64" customWidth="1"/>
    <col min="1061" max="1061" width="1.44140625" style="64" customWidth="1"/>
    <col min="1062" max="1062" width="8.44140625" style="64" customWidth="1"/>
    <col min="1063" max="1063" width="1.44140625" style="64" customWidth="1"/>
    <col min="1064" max="1064" width="7.6640625" style="64" customWidth="1"/>
    <col min="1065" max="1065" width="1.44140625" style="64" customWidth="1"/>
    <col min="1066" max="1066" width="13.109375" style="64" customWidth="1"/>
    <col min="1067" max="1067" width="1.44140625" style="64" customWidth="1"/>
    <col min="1068" max="1068" width="8.44140625" style="64" customWidth="1"/>
    <col min="1069" max="1069" width="1.44140625" style="64" customWidth="1"/>
    <col min="1070" max="1070" width="8.44140625" style="64" customWidth="1"/>
    <col min="1071" max="1071" width="1.44140625" style="64" customWidth="1"/>
    <col min="1072" max="1072" width="13.109375" style="64" customWidth="1"/>
    <col min="1073" max="1073" width="1.44140625" style="64" customWidth="1"/>
    <col min="1074" max="1074" width="8.44140625" style="64" customWidth="1"/>
    <col min="1075" max="1075" width="1.44140625" style="64" customWidth="1"/>
    <col min="1076" max="1076" width="8.44140625" style="64" customWidth="1"/>
    <col min="1077" max="1077" width="1.44140625" style="64" customWidth="1"/>
    <col min="1078" max="1078" width="11.5546875" style="64"/>
    <col min="1079" max="1079" width="1.44140625" style="64" customWidth="1"/>
    <col min="1080" max="1080" width="8.44140625" style="64" customWidth="1"/>
    <col min="1081" max="1081" width="1.44140625" style="64" customWidth="1"/>
    <col min="1082" max="1082" width="8.44140625" style="64" customWidth="1"/>
    <col min="1083" max="1083" width="1.44140625" style="64" customWidth="1"/>
    <col min="1084" max="1084" width="13.109375" style="64" customWidth="1"/>
    <col min="1085" max="1085" width="1.44140625" style="64" customWidth="1"/>
    <col min="1086" max="1086" width="4.5546875" style="64" customWidth="1"/>
    <col min="1087" max="1087" width="4.88671875" style="64" customWidth="1"/>
    <col min="1088" max="1088" width="8.44140625" style="64" customWidth="1"/>
    <col min="1089" max="1089" width="1.44140625" style="64" customWidth="1"/>
    <col min="1090" max="1090" width="11.5546875" style="64"/>
    <col min="1091" max="1091" width="1.44140625" style="64" customWidth="1"/>
    <col min="1092" max="1092" width="11.5546875" style="64"/>
    <col min="1093" max="1093" width="1.44140625" style="64" customWidth="1"/>
    <col min="1094" max="1094" width="11.5546875" style="64"/>
    <col min="1095" max="1095" width="1.44140625" style="64" customWidth="1"/>
    <col min="1096" max="1096" width="11.5546875" style="64"/>
    <col min="1097" max="1097" width="1.44140625" style="64" customWidth="1"/>
    <col min="1098" max="1098" width="11.5546875" style="64"/>
    <col min="1099" max="1099" width="1.44140625" style="64" customWidth="1"/>
    <col min="1100" max="1100" width="11.5546875" style="64"/>
    <col min="1101" max="1101" width="1.44140625" style="64" customWidth="1"/>
    <col min="1102" max="1102" width="11.5546875" style="64"/>
    <col min="1103" max="1103" width="1.44140625" style="64" customWidth="1"/>
    <col min="1104" max="1104" width="11.5546875" style="64"/>
    <col min="1105" max="1105" width="1.44140625" style="64" customWidth="1"/>
    <col min="1106" max="1280" width="11.5546875" style="64"/>
    <col min="1281" max="1281" width="3.77734375" style="64" customWidth="1"/>
    <col min="1282" max="1282" width="1.44140625" style="64" customWidth="1"/>
    <col min="1283" max="1283" width="13.109375" style="64" customWidth="1"/>
    <col min="1284" max="1284" width="1.109375" style="64" customWidth="1"/>
    <col min="1285" max="1285" width="11.5546875" style="64"/>
    <col min="1286" max="1286" width="1.44140625" style="64" customWidth="1"/>
    <col min="1287" max="1287" width="6.88671875" style="64" customWidth="1"/>
    <col min="1288" max="1288" width="1.44140625" style="64" customWidth="1"/>
    <col min="1289" max="1289" width="6.88671875" style="64" customWidth="1"/>
    <col min="1290" max="1290" width="1.6640625" style="64" customWidth="1"/>
    <col min="1291" max="1291" width="10.77734375" style="64" customWidth="1"/>
    <col min="1292" max="1292" width="0.77734375" style="64" customWidth="1"/>
    <col min="1293" max="1293" width="6.77734375" style="64" customWidth="1"/>
    <col min="1294" max="1294" width="1.88671875" style="64" customWidth="1"/>
    <col min="1295" max="1295" width="6.109375" style="64" customWidth="1"/>
    <col min="1296" max="1296" width="1.109375" style="64" customWidth="1"/>
    <col min="1297" max="1297" width="11.5546875" style="64"/>
    <col min="1298" max="1298" width="1.44140625" style="64" customWidth="1"/>
    <col min="1299" max="1299" width="7.33203125" style="64" customWidth="1"/>
    <col min="1300" max="1300" width="1.44140625" style="64" customWidth="1"/>
    <col min="1301" max="1301" width="6.109375" style="64" customWidth="1"/>
    <col min="1302" max="1302" width="1.109375" style="64" customWidth="1"/>
    <col min="1303" max="1303" width="11.5546875" style="64"/>
    <col min="1304" max="1304" width="1.109375" style="64" customWidth="1"/>
    <col min="1305" max="1305" width="7.33203125" style="64" customWidth="1"/>
    <col min="1306" max="1306" width="1.44140625" style="64" customWidth="1"/>
    <col min="1307" max="1307" width="6.109375" style="64" customWidth="1"/>
    <col min="1308" max="1308" width="1.109375" style="64" customWidth="1"/>
    <col min="1309" max="1309" width="11.5546875" style="64"/>
    <col min="1310" max="1310" width="0.77734375" style="64" customWidth="1"/>
    <col min="1311" max="1311" width="7.33203125" style="64" customWidth="1"/>
    <col min="1312" max="1312" width="1.5546875" style="64" customWidth="1"/>
    <col min="1313" max="1313" width="7.6640625" style="64" customWidth="1"/>
    <col min="1314" max="1315" width="1.44140625" style="64" customWidth="1"/>
    <col min="1316" max="1316" width="13.109375" style="64" customWidth="1"/>
    <col min="1317" max="1317" width="1.44140625" style="64" customWidth="1"/>
    <col min="1318" max="1318" width="8.44140625" style="64" customWidth="1"/>
    <col min="1319" max="1319" width="1.44140625" style="64" customWidth="1"/>
    <col min="1320" max="1320" width="7.6640625" style="64" customWidth="1"/>
    <col min="1321" max="1321" width="1.44140625" style="64" customWidth="1"/>
    <col min="1322" max="1322" width="13.109375" style="64" customWidth="1"/>
    <col min="1323" max="1323" width="1.44140625" style="64" customWidth="1"/>
    <col min="1324" max="1324" width="8.44140625" style="64" customWidth="1"/>
    <col min="1325" max="1325" width="1.44140625" style="64" customWidth="1"/>
    <col min="1326" max="1326" width="8.44140625" style="64" customWidth="1"/>
    <col min="1327" max="1327" width="1.44140625" style="64" customWidth="1"/>
    <col min="1328" max="1328" width="13.109375" style="64" customWidth="1"/>
    <col min="1329" max="1329" width="1.44140625" style="64" customWidth="1"/>
    <col min="1330" max="1330" width="8.44140625" style="64" customWidth="1"/>
    <col min="1331" max="1331" width="1.44140625" style="64" customWidth="1"/>
    <col min="1332" max="1332" width="8.44140625" style="64" customWidth="1"/>
    <col min="1333" max="1333" width="1.44140625" style="64" customWidth="1"/>
    <col min="1334" max="1334" width="11.5546875" style="64"/>
    <col min="1335" max="1335" width="1.44140625" style="64" customWidth="1"/>
    <col min="1336" max="1336" width="8.44140625" style="64" customWidth="1"/>
    <col min="1337" max="1337" width="1.44140625" style="64" customWidth="1"/>
    <col min="1338" max="1338" width="8.44140625" style="64" customWidth="1"/>
    <col min="1339" max="1339" width="1.44140625" style="64" customWidth="1"/>
    <col min="1340" max="1340" width="13.109375" style="64" customWidth="1"/>
    <col min="1341" max="1341" width="1.44140625" style="64" customWidth="1"/>
    <col min="1342" max="1342" width="4.5546875" style="64" customWidth="1"/>
    <col min="1343" max="1343" width="4.88671875" style="64" customWidth="1"/>
    <col min="1344" max="1344" width="8.44140625" style="64" customWidth="1"/>
    <col min="1345" max="1345" width="1.44140625" style="64" customWidth="1"/>
    <col min="1346" max="1346" width="11.5546875" style="64"/>
    <col min="1347" max="1347" width="1.44140625" style="64" customWidth="1"/>
    <col min="1348" max="1348" width="11.5546875" style="64"/>
    <col min="1349" max="1349" width="1.44140625" style="64" customWidth="1"/>
    <col min="1350" max="1350" width="11.5546875" style="64"/>
    <col min="1351" max="1351" width="1.44140625" style="64" customWidth="1"/>
    <col min="1352" max="1352" width="11.5546875" style="64"/>
    <col min="1353" max="1353" width="1.44140625" style="64" customWidth="1"/>
    <col min="1354" max="1354" width="11.5546875" style="64"/>
    <col min="1355" max="1355" width="1.44140625" style="64" customWidth="1"/>
    <col min="1356" max="1356" width="11.5546875" style="64"/>
    <col min="1357" max="1357" width="1.44140625" style="64" customWidth="1"/>
    <col min="1358" max="1358" width="11.5546875" style="64"/>
    <col min="1359" max="1359" width="1.44140625" style="64" customWidth="1"/>
    <col min="1360" max="1360" width="11.5546875" style="64"/>
    <col min="1361" max="1361" width="1.44140625" style="64" customWidth="1"/>
    <col min="1362" max="1536" width="11.5546875" style="64"/>
    <col min="1537" max="1537" width="3.77734375" style="64" customWidth="1"/>
    <col min="1538" max="1538" width="1.44140625" style="64" customWidth="1"/>
    <col min="1539" max="1539" width="13.109375" style="64" customWidth="1"/>
    <col min="1540" max="1540" width="1.109375" style="64" customWidth="1"/>
    <col min="1541" max="1541" width="11.5546875" style="64"/>
    <col min="1542" max="1542" width="1.44140625" style="64" customWidth="1"/>
    <col min="1543" max="1543" width="6.88671875" style="64" customWidth="1"/>
    <col min="1544" max="1544" width="1.44140625" style="64" customWidth="1"/>
    <col min="1545" max="1545" width="6.88671875" style="64" customWidth="1"/>
    <col min="1546" max="1546" width="1.6640625" style="64" customWidth="1"/>
    <col min="1547" max="1547" width="10.77734375" style="64" customWidth="1"/>
    <col min="1548" max="1548" width="0.77734375" style="64" customWidth="1"/>
    <col min="1549" max="1549" width="6.77734375" style="64" customWidth="1"/>
    <col min="1550" max="1550" width="1.88671875" style="64" customWidth="1"/>
    <col min="1551" max="1551" width="6.109375" style="64" customWidth="1"/>
    <col min="1552" max="1552" width="1.109375" style="64" customWidth="1"/>
    <col min="1553" max="1553" width="11.5546875" style="64"/>
    <col min="1554" max="1554" width="1.44140625" style="64" customWidth="1"/>
    <col min="1555" max="1555" width="7.33203125" style="64" customWidth="1"/>
    <col min="1556" max="1556" width="1.44140625" style="64" customWidth="1"/>
    <col min="1557" max="1557" width="6.109375" style="64" customWidth="1"/>
    <col min="1558" max="1558" width="1.109375" style="64" customWidth="1"/>
    <col min="1559" max="1559" width="11.5546875" style="64"/>
    <col min="1560" max="1560" width="1.109375" style="64" customWidth="1"/>
    <col min="1561" max="1561" width="7.33203125" style="64" customWidth="1"/>
    <col min="1562" max="1562" width="1.44140625" style="64" customWidth="1"/>
    <col min="1563" max="1563" width="6.109375" style="64" customWidth="1"/>
    <col min="1564" max="1564" width="1.109375" style="64" customWidth="1"/>
    <col min="1565" max="1565" width="11.5546875" style="64"/>
    <col min="1566" max="1566" width="0.77734375" style="64" customWidth="1"/>
    <col min="1567" max="1567" width="7.33203125" style="64" customWidth="1"/>
    <col min="1568" max="1568" width="1.5546875" style="64" customWidth="1"/>
    <col min="1569" max="1569" width="7.6640625" style="64" customWidth="1"/>
    <col min="1570" max="1571" width="1.44140625" style="64" customWidth="1"/>
    <col min="1572" max="1572" width="13.109375" style="64" customWidth="1"/>
    <col min="1573" max="1573" width="1.44140625" style="64" customWidth="1"/>
    <col min="1574" max="1574" width="8.44140625" style="64" customWidth="1"/>
    <col min="1575" max="1575" width="1.44140625" style="64" customWidth="1"/>
    <col min="1576" max="1576" width="7.6640625" style="64" customWidth="1"/>
    <col min="1577" max="1577" width="1.44140625" style="64" customWidth="1"/>
    <col min="1578" max="1578" width="13.109375" style="64" customWidth="1"/>
    <col min="1579" max="1579" width="1.44140625" style="64" customWidth="1"/>
    <col min="1580" max="1580" width="8.44140625" style="64" customWidth="1"/>
    <col min="1581" max="1581" width="1.44140625" style="64" customWidth="1"/>
    <col min="1582" max="1582" width="8.44140625" style="64" customWidth="1"/>
    <col min="1583" max="1583" width="1.44140625" style="64" customWidth="1"/>
    <col min="1584" max="1584" width="13.109375" style="64" customWidth="1"/>
    <col min="1585" max="1585" width="1.44140625" style="64" customWidth="1"/>
    <col min="1586" max="1586" width="8.44140625" style="64" customWidth="1"/>
    <col min="1587" max="1587" width="1.44140625" style="64" customWidth="1"/>
    <col min="1588" max="1588" width="8.44140625" style="64" customWidth="1"/>
    <col min="1589" max="1589" width="1.44140625" style="64" customWidth="1"/>
    <col min="1590" max="1590" width="11.5546875" style="64"/>
    <col min="1591" max="1591" width="1.44140625" style="64" customWidth="1"/>
    <col min="1592" max="1592" width="8.44140625" style="64" customWidth="1"/>
    <col min="1593" max="1593" width="1.44140625" style="64" customWidth="1"/>
    <col min="1594" max="1594" width="8.44140625" style="64" customWidth="1"/>
    <col min="1595" max="1595" width="1.44140625" style="64" customWidth="1"/>
    <col min="1596" max="1596" width="13.109375" style="64" customWidth="1"/>
    <col min="1597" max="1597" width="1.44140625" style="64" customWidth="1"/>
    <col min="1598" max="1598" width="4.5546875" style="64" customWidth="1"/>
    <col min="1599" max="1599" width="4.88671875" style="64" customWidth="1"/>
    <col min="1600" max="1600" width="8.44140625" style="64" customWidth="1"/>
    <col min="1601" max="1601" width="1.44140625" style="64" customWidth="1"/>
    <col min="1602" max="1602" width="11.5546875" style="64"/>
    <col min="1603" max="1603" width="1.44140625" style="64" customWidth="1"/>
    <col min="1604" max="1604" width="11.5546875" style="64"/>
    <col min="1605" max="1605" width="1.44140625" style="64" customWidth="1"/>
    <col min="1606" max="1606" width="11.5546875" style="64"/>
    <col min="1607" max="1607" width="1.44140625" style="64" customWidth="1"/>
    <col min="1608" max="1608" width="11.5546875" style="64"/>
    <col min="1609" max="1609" width="1.44140625" style="64" customWidth="1"/>
    <col min="1610" max="1610" width="11.5546875" style="64"/>
    <col min="1611" max="1611" width="1.44140625" style="64" customWidth="1"/>
    <col min="1612" max="1612" width="11.5546875" style="64"/>
    <col min="1613" max="1613" width="1.44140625" style="64" customWidth="1"/>
    <col min="1614" max="1614" width="11.5546875" style="64"/>
    <col min="1615" max="1615" width="1.44140625" style="64" customWidth="1"/>
    <col min="1616" max="1616" width="11.5546875" style="64"/>
    <col min="1617" max="1617" width="1.44140625" style="64" customWidth="1"/>
    <col min="1618" max="1792" width="11.5546875" style="64"/>
    <col min="1793" max="1793" width="3.77734375" style="64" customWidth="1"/>
    <col min="1794" max="1794" width="1.44140625" style="64" customWidth="1"/>
    <col min="1795" max="1795" width="13.109375" style="64" customWidth="1"/>
    <col min="1796" max="1796" width="1.109375" style="64" customWidth="1"/>
    <col min="1797" max="1797" width="11.5546875" style="64"/>
    <col min="1798" max="1798" width="1.44140625" style="64" customWidth="1"/>
    <col min="1799" max="1799" width="6.88671875" style="64" customWidth="1"/>
    <col min="1800" max="1800" width="1.44140625" style="64" customWidth="1"/>
    <col min="1801" max="1801" width="6.88671875" style="64" customWidth="1"/>
    <col min="1802" max="1802" width="1.6640625" style="64" customWidth="1"/>
    <col min="1803" max="1803" width="10.77734375" style="64" customWidth="1"/>
    <col min="1804" max="1804" width="0.77734375" style="64" customWidth="1"/>
    <col min="1805" max="1805" width="6.77734375" style="64" customWidth="1"/>
    <col min="1806" max="1806" width="1.88671875" style="64" customWidth="1"/>
    <col min="1807" max="1807" width="6.109375" style="64" customWidth="1"/>
    <col min="1808" max="1808" width="1.109375" style="64" customWidth="1"/>
    <col min="1809" max="1809" width="11.5546875" style="64"/>
    <col min="1810" max="1810" width="1.44140625" style="64" customWidth="1"/>
    <col min="1811" max="1811" width="7.33203125" style="64" customWidth="1"/>
    <col min="1812" max="1812" width="1.44140625" style="64" customWidth="1"/>
    <col min="1813" max="1813" width="6.109375" style="64" customWidth="1"/>
    <col min="1814" max="1814" width="1.109375" style="64" customWidth="1"/>
    <col min="1815" max="1815" width="11.5546875" style="64"/>
    <col min="1816" max="1816" width="1.109375" style="64" customWidth="1"/>
    <col min="1817" max="1817" width="7.33203125" style="64" customWidth="1"/>
    <col min="1818" max="1818" width="1.44140625" style="64" customWidth="1"/>
    <col min="1819" max="1819" width="6.109375" style="64" customWidth="1"/>
    <col min="1820" max="1820" width="1.109375" style="64" customWidth="1"/>
    <col min="1821" max="1821" width="11.5546875" style="64"/>
    <col min="1822" max="1822" width="0.77734375" style="64" customWidth="1"/>
    <col min="1823" max="1823" width="7.33203125" style="64" customWidth="1"/>
    <col min="1824" max="1824" width="1.5546875" style="64" customWidth="1"/>
    <col min="1825" max="1825" width="7.6640625" style="64" customWidth="1"/>
    <col min="1826" max="1827" width="1.44140625" style="64" customWidth="1"/>
    <col min="1828" max="1828" width="13.109375" style="64" customWidth="1"/>
    <col min="1829" max="1829" width="1.44140625" style="64" customWidth="1"/>
    <col min="1830" max="1830" width="8.44140625" style="64" customWidth="1"/>
    <col min="1831" max="1831" width="1.44140625" style="64" customWidth="1"/>
    <col min="1832" max="1832" width="7.6640625" style="64" customWidth="1"/>
    <col min="1833" max="1833" width="1.44140625" style="64" customWidth="1"/>
    <col min="1834" max="1834" width="13.109375" style="64" customWidth="1"/>
    <col min="1835" max="1835" width="1.44140625" style="64" customWidth="1"/>
    <col min="1836" max="1836" width="8.44140625" style="64" customWidth="1"/>
    <col min="1837" max="1837" width="1.44140625" style="64" customWidth="1"/>
    <col min="1838" max="1838" width="8.44140625" style="64" customWidth="1"/>
    <col min="1839" max="1839" width="1.44140625" style="64" customWidth="1"/>
    <col min="1840" max="1840" width="13.109375" style="64" customWidth="1"/>
    <col min="1841" max="1841" width="1.44140625" style="64" customWidth="1"/>
    <col min="1842" max="1842" width="8.44140625" style="64" customWidth="1"/>
    <col min="1843" max="1843" width="1.44140625" style="64" customWidth="1"/>
    <col min="1844" max="1844" width="8.44140625" style="64" customWidth="1"/>
    <col min="1845" max="1845" width="1.44140625" style="64" customWidth="1"/>
    <col min="1846" max="1846" width="11.5546875" style="64"/>
    <col min="1847" max="1847" width="1.44140625" style="64" customWidth="1"/>
    <col min="1848" max="1848" width="8.44140625" style="64" customWidth="1"/>
    <col min="1849" max="1849" width="1.44140625" style="64" customWidth="1"/>
    <col min="1850" max="1850" width="8.44140625" style="64" customWidth="1"/>
    <col min="1851" max="1851" width="1.44140625" style="64" customWidth="1"/>
    <col min="1852" max="1852" width="13.109375" style="64" customWidth="1"/>
    <col min="1853" max="1853" width="1.44140625" style="64" customWidth="1"/>
    <col min="1854" max="1854" width="4.5546875" style="64" customWidth="1"/>
    <col min="1855" max="1855" width="4.88671875" style="64" customWidth="1"/>
    <col min="1856" max="1856" width="8.44140625" style="64" customWidth="1"/>
    <col min="1857" max="1857" width="1.44140625" style="64" customWidth="1"/>
    <col min="1858" max="1858" width="11.5546875" style="64"/>
    <col min="1859" max="1859" width="1.44140625" style="64" customWidth="1"/>
    <col min="1860" max="1860" width="11.5546875" style="64"/>
    <col min="1861" max="1861" width="1.44140625" style="64" customWidth="1"/>
    <col min="1862" max="1862" width="11.5546875" style="64"/>
    <col min="1863" max="1863" width="1.44140625" style="64" customWidth="1"/>
    <col min="1864" max="1864" width="11.5546875" style="64"/>
    <col min="1865" max="1865" width="1.44140625" style="64" customWidth="1"/>
    <col min="1866" max="1866" width="11.5546875" style="64"/>
    <col min="1867" max="1867" width="1.44140625" style="64" customWidth="1"/>
    <col min="1868" max="1868" width="11.5546875" style="64"/>
    <col min="1869" max="1869" width="1.44140625" style="64" customWidth="1"/>
    <col min="1870" max="1870" width="11.5546875" style="64"/>
    <col min="1871" max="1871" width="1.44140625" style="64" customWidth="1"/>
    <col min="1872" max="1872" width="11.5546875" style="64"/>
    <col min="1873" max="1873" width="1.44140625" style="64" customWidth="1"/>
    <col min="1874" max="2048" width="11.5546875" style="64"/>
    <col min="2049" max="2049" width="3.77734375" style="64" customWidth="1"/>
    <col min="2050" max="2050" width="1.44140625" style="64" customWidth="1"/>
    <col min="2051" max="2051" width="13.109375" style="64" customWidth="1"/>
    <col min="2052" max="2052" width="1.109375" style="64" customWidth="1"/>
    <col min="2053" max="2053" width="11.5546875" style="64"/>
    <col min="2054" max="2054" width="1.44140625" style="64" customWidth="1"/>
    <col min="2055" max="2055" width="6.88671875" style="64" customWidth="1"/>
    <col min="2056" max="2056" width="1.44140625" style="64" customWidth="1"/>
    <col min="2057" max="2057" width="6.88671875" style="64" customWidth="1"/>
    <col min="2058" max="2058" width="1.6640625" style="64" customWidth="1"/>
    <col min="2059" max="2059" width="10.77734375" style="64" customWidth="1"/>
    <col min="2060" max="2060" width="0.77734375" style="64" customWidth="1"/>
    <col min="2061" max="2061" width="6.77734375" style="64" customWidth="1"/>
    <col min="2062" max="2062" width="1.88671875" style="64" customWidth="1"/>
    <col min="2063" max="2063" width="6.109375" style="64" customWidth="1"/>
    <col min="2064" max="2064" width="1.109375" style="64" customWidth="1"/>
    <col min="2065" max="2065" width="11.5546875" style="64"/>
    <col min="2066" max="2066" width="1.44140625" style="64" customWidth="1"/>
    <col min="2067" max="2067" width="7.33203125" style="64" customWidth="1"/>
    <col min="2068" max="2068" width="1.44140625" style="64" customWidth="1"/>
    <col min="2069" max="2069" width="6.109375" style="64" customWidth="1"/>
    <col min="2070" max="2070" width="1.109375" style="64" customWidth="1"/>
    <col min="2071" max="2071" width="11.5546875" style="64"/>
    <col min="2072" max="2072" width="1.109375" style="64" customWidth="1"/>
    <col min="2073" max="2073" width="7.33203125" style="64" customWidth="1"/>
    <col min="2074" max="2074" width="1.44140625" style="64" customWidth="1"/>
    <col min="2075" max="2075" width="6.109375" style="64" customWidth="1"/>
    <col min="2076" max="2076" width="1.109375" style="64" customWidth="1"/>
    <col min="2077" max="2077" width="11.5546875" style="64"/>
    <col min="2078" max="2078" width="0.77734375" style="64" customWidth="1"/>
    <col min="2079" max="2079" width="7.33203125" style="64" customWidth="1"/>
    <col min="2080" max="2080" width="1.5546875" style="64" customWidth="1"/>
    <col min="2081" max="2081" width="7.6640625" style="64" customWidth="1"/>
    <col min="2082" max="2083" width="1.44140625" style="64" customWidth="1"/>
    <col min="2084" max="2084" width="13.109375" style="64" customWidth="1"/>
    <col min="2085" max="2085" width="1.44140625" style="64" customWidth="1"/>
    <col min="2086" max="2086" width="8.44140625" style="64" customWidth="1"/>
    <col min="2087" max="2087" width="1.44140625" style="64" customWidth="1"/>
    <col min="2088" max="2088" width="7.6640625" style="64" customWidth="1"/>
    <col min="2089" max="2089" width="1.44140625" style="64" customWidth="1"/>
    <col min="2090" max="2090" width="13.109375" style="64" customWidth="1"/>
    <col min="2091" max="2091" width="1.44140625" style="64" customWidth="1"/>
    <col min="2092" max="2092" width="8.44140625" style="64" customWidth="1"/>
    <col min="2093" max="2093" width="1.44140625" style="64" customWidth="1"/>
    <col min="2094" max="2094" width="8.44140625" style="64" customWidth="1"/>
    <col min="2095" max="2095" width="1.44140625" style="64" customWidth="1"/>
    <col min="2096" max="2096" width="13.109375" style="64" customWidth="1"/>
    <col min="2097" max="2097" width="1.44140625" style="64" customWidth="1"/>
    <col min="2098" max="2098" width="8.44140625" style="64" customWidth="1"/>
    <col min="2099" max="2099" width="1.44140625" style="64" customWidth="1"/>
    <col min="2100" max="2100" width="8.44140625" style="64" customWidth="1"/>
    <col min="2101" max="2101" width="1.44140625" style="64" customWidth="1"/>
    <col min="2102" max="2102" width="11.5546875" style="64"/>
    <col min="2103" max="2103" width="1.44140625" style="64" customWidth="1"/>
    <col min="2104" max="2104" width="8.44140625" style="64" customWidth="1"/>
    <col min="2105" max="2105" width="1.44140625" style="64" customWidth="1"/>
    <col min="2106" max="2106" width="8.44140625" style="64" customWidth="1"/>
    <col min="2107" max="2107" width="1.44140625" style="64" customWidth="1"/>
    <col min="2108" max="2108" width="13.109375" style="64" customWidth="1"/>
    <col min="2109" max="2109" width="1.44140625" style="64" customWidth="1"/>
    <col min="2110" max="2110" width="4.5546875" style="64" customWidth="1"/>
    <col min="2111" max="2111" width="4.88671875" style="64" customWidth="1"/>
    <col min="2112" max="2112" width="8.44140625" style="64" customWidth="1"/>
    <col min="2113" max="2113" width="1.44140625" style="64" customWidth="1"/>
    <col min="2114" max="2114" width="11.5546875" style="64"/>
    <col min="2115" max="2115" width="1.44140625" style="64" customWidth="1"/>
    <col min="2116" max="2116" width="11.5546875" style="64"/>
    <col min="2117" max="2117" width="1.44140625" style="64" customWidth="1"/>
    <col min="2118" max="2118" width="11.5546875" style="64"/>
    <col min="2119" max="2119" width="1.44140625" style="64" customWidth="1"/>
    <col min="2120" max="2120" width="11.5546875" style="64"/>
    <col min="2121" max="2121" width="1.44140625" style="64" customWidth="1"/>
    <col min="2122" max="2122" width="11.5546875" style="64"/>
    <col min="2123" max="2123" width="1.44140625" style="64" customWidth="1"/>
    <col min="2124" max="2124" width="11.5546875" style="64"/>
    <col min="2125" max="2125" width="1.44140625" style="64" customWidth="1"/>
    <col min="2126" max="2126" width="11.5546875" style="64"/>
    <col min="2127" max="2127" width="1.44140625" style="64" customWidth="1"/>
    <col min="2128" max="2128" width="11.5546875" style="64"/>
    <col min="2129" max="2129" width="1.44140625" style="64" customWidth="1"/>
    <col min="2130" max="2304" width="11.5546875" style="64"/>
    <col min="2305" max="2305" width="3.77734375" style="64" customWidth="1"/>
    <col min="2306" max="2306" width="1.44140625" style="64" customWidth="1"/>
    <col min="2307" max="2307" width="13.109375" style="64" customWidth="1"/>
    <col min="2308" max="2308" width="1.109375" style="64" customWidth="1"/>
    <col min="2309" max="2309" width="11.5546875" style="64"/>
    <col min="2310" max="2310" width="1.44140625" style="64" customWidth="1"/>
    <col min="2311" max="2311" width="6.88671875" style="64" customWidth="1"/>
    <col min="2312" max="2312" width="1.44140625" style="64" customWidth="1"/>
    <col min="2313" max="2313" width="6.88671875" style="64" customWidth="1"/>
    <col min="2314" max="2314" width="1.6640625" style="64" customWidth="1"/>
    <col min="2315" max="2315" width="10.77734375" style="64" customWidth="1"/>
    <col min="2316" max="2316" width="0.77734375" style="64" customWidth="1"/>
    <col min="2317" max="2317" width="6.77734375" style="64" customWidth="1"/>
    <col min="2318" max="2318" width="1.88671875" style="64" customWidth="1"/>
    <col min="2319" max="2319" width="6.109375" style="64" customWidth="1"/>
    <col min="2320" max="2320" width="1.109375" style="64" customWidth="1"/>
    <col min="2321" max="2321" width="11.5546875" style="64"/>
    <col min="2322" max="2322" width="1.44140625" style="64" customWidth="1"/>
    <col min="2323" max="2323" width="7.33203125" style="64" customWidth="1"/>
    <col min="2324" max="2324" width="1.44140625" style="64" customWidth="1"/>
    <col min="2325" max="2325" width="6.109375" style="64" customWidth="1"/>
    <col min="2326" max="2326" width="1.109375" style="64" customWidth="1"/>
    <col min="2327" max="2327" width="11.5546875" style="64"/>
    <col min="2328" max="2328" width="1.109375" style="64" customWidth="1"/>
    <col min="2329" max="2329" width="7.33203125" style="64" customWidth="1"/>
    <col min="2330" max="2330" width="1.44140625" style="64" customWidth="1"/>
    <col min="2331" max="2331" width="6.109375" style="64" customWidth="1"/>
    <col min="2332" max="2332" width="1.109375" style="64" customWidth="1"/>
    <col min="2333" max="2333" width="11.5546875" style="64"/>
    <col min="2334" max="2334" width="0.77734375" style="64" customWidth="1"/>
    <col min="2335" max="2335" width="7.33203125" style="64" customWidth="1"/>
    <col min="2336" max="2336" width="1.5546875" style="64" customWidth="1"/>
    <col min="2337" max="2337" width="7.6640625" style="64" customWidth="1"/>
    <col min="2338" max="2339" width="1.44140625" style="64" customWidth="1"/>
    <col min="2340" max="2340" width="13.109375" style="64" customWidth="1"/>
    <col min="2341" max="2341" width="1.44140625" style="64" customWidth="1"/>
    <col min="2342" max="2342" width="8.44140625" style="64" customWidth="1"/>
    <col min="2343" max="2343" width="1.44140625" style="64" customWidth="1"/>
    <col min="2344" max="2344" width="7.6640625" style="64" customWidth="1"/>
    <col min="2345" max="2345" width="1.44140625" style="64" customWidth="1"/>
    <col min="2346" max="2346" width="13.109375" style="64" customWidth="1"/>
    <col min="2347" max="2347" width="1.44140625" style="64" customWidth="1"/>
    <col min="2348" max="2348" width="8.44140625" style="64" customWidth="1"/>
    <col min="2349" max="2349" width="1.44140625" style="64" customWidth="1"/>
    <col min="2350" max="2350" width="8.44140625" style="64" customWidth="1"/>
    <col min="2351" max="2351" width="1.44140625" style="64" customWidth="1"/>
    <col min="2352" max="2352" width="13.109375" style="64" customWidth="1"/>
    <col min="2353" max="2353" width="1.44140625" style="64" customWidth="1"/>
    <col min="2354" max="2354" width="8.44140625" style="64" customWidth="1"/>
    <col min="2355" max="2355" width="1.44140625" style="64" customWidth="1"/>
    <col min="2356" max="2356" width="8.44140625" style="64" customWidth="1"/>
    <col min="2357" max="2357" width="1.44140625" style="64" customWidth="1"/>
    <col min="2358" max="2358" width="11.5546875" style="64"/>
    <col min="2359" max="2359" width="1.44140625" style="64" customWidth="1"/>
    <col min="2360" max="2360" width="8.44140625" style="64" customWidth="1"/>
    <col min="2361" max="2361" width="1.44140625" style="64" customWidth="1"/>
    <col min="2362" max="2362" width="8.44140625" style="64" customWidth="1"/>
    <col min="2363" max="2363" width="1.44140625" style="64" customWidth="1"/>
    <col min="2364" max="2364" width="13.109375" style="64" customWidth="1"/>
    <col min="2365" max="2365" width="1.44140625" style="64" customWidth="1"/>
    <col min="2366" max="2366" width="4.5546875" style="64" customWidth="1"/>
    <col min="2367" max="2367" width="4.88671875" style="64" customWidth="1"/>
    <col min="2368" max="2368" width="8.44140625" style="64" customWidth="1"/>
    <col min="2369" max="2369" width="1.44140625" style="64" customWidth="1"/>
    <col min="2370" max="2370" width="11.5546875" style="64"/>
    <col min="2371" max="2371" width="1.44140625" style="64" customWidth="1"/>
    <col min="2372" max="2372" width="11.5546875" style="64"/>
    <col min="2373" max="2373" width="1.44140625" style="64" customWidth="1"/>
    <col min="2374" max="2374" width="11.5546875" style="64"/>
    <col min="2375" max="2375" width="1.44140625" style="64" customWidth="1"/>
    <col min="2376" max="2376" width="11.5546875" style="64"/>
    <col min="2377" max="2377" width="1.44140625" style="64" customWidth="1"/>
    <col min="2378" max="2378" width="11.5546875" style="64"/>
    <col min="2379" max="2379" width="1.44140625" style="64" customWidth="1"/>
    <col min="2380" max="2380" width="11.5546875" style="64"/>
    <col min="2381" max="2381" width="1.44140625" style="64" customWidth="1"/>
    <col min="2382" max="2382" width="11.5546875" style="64"/>
    <col min="2383" max="2383" width="1.44140625" style="64" customWidth="1"/>
    <col min="2384" max="2384" width="11.5546875" style="64"/>
    <col min="2385" max="2385" width="1.44140625" style="64" customWidth="1"/>
    <col min="2386" max="2560" width="11.5546875" style="64"/>
    <col min="2561" max="2561" width="3.77734375" style="64" customWidth="1"/>
    <col min="2562" max="2562" width="1.44140625" style="64" customWidth="1"/>
    <col min="2563" max="2563" width="13.109375" style="64" customWidth="1"/>
    <col min="2564" max="2564" width="1.109375" style="64" customWidth="1"/>
    <col min="2565" max="2565" width="11.5546875" style="64"/>
    <col min="2566" max="2566" width="1.44140625" style="64" customWidth="1"/>
    <col min="2567" max="2567" width="6.88671875" style="64" customWidth="1"/>
    <col min="2568" max="2568" width="1.44140625" style="64" customWidth="1"/>
    <col min="2569" max="2569" width="6.88671875" style="64" customWidth="1"/>
    <col min="2570" max="2570" width="1.6640625" style="64" customWidth="1"/>
    <col min="2571" max="2571" width="10.77734375" style="64" customWidth="1"/>
    <col min="2572" max="2572" width="0.77734375" style="64" customWidth="1"/>
    <col min="2573" max="2573" width="6.77734375" style="64" customWidth="1"/>
    <col min="2574" max="2574" width="1.88671875" style="64" customWidth="1"/>
    <col min="2575" max="2575" width="6.109375" style="64" customWidth="1"/>
    <col min="2576" max="2576" width="1.109375" style="64" customWidth="1"/>
    <col min="2577" max="2577" width="11.5546875" style="64"/>
    <col min="2578" max="2578" width="1.44140625" style="64" customWidth="1"/>
    <col min="2579" max="2579" width="7.33203125" style="64" customWidth="1"/>
    <col min="2580" max="2580" width="1.44140625" style="64" customWidth="1"/>
    <col min="2581" max="2581" width="6.109375" style="64" customWidth="1"/>
    <col min="2582" max="2582" width="1.109375" style="64" customWidth="1"/>
    <col min="2583" max="2583" width="11.5546875" style="64"/>
    <col min="2584" max="2584" width="1.109375" style="64" customWidth="1"/>
    <col min="2585" max="2585" width="7.33203125" style="64" customWidth="1"/>
    <col min="2586" max="2586" width="1.44140625" style="64" customWidth="1"/>
    <col min="2587" max="2587" width="6.109375" style="64" customWidth="1"/>
    <col min="2588" max="2588" width="1.109375" style="64" customWidth="1"/>
    <col min="2589" max="2589" width="11.5546875" style="64"/>
    <col min="2590" max="2590" width="0.77734375" style="64" customWidth="1"/>
    <col min="2591" max="2591" width="7.33203125" style="64" customWidth="1"/>
    <col min="2592" max="2592" width="1.5546875" style="64" customWidth="1"/>
    <col min="2593" max="2593" width="7.6640625" style="64" customWidth="1"/>
    <col min="2594" max="2595" width="1.44140625" style="64" customWidth="1"/>
    <col min="2596" max="2596" width="13.109375" style="64" customWidth="1"/>
    <col min="2597" max="2597" width="1.44140625" style="64" customWidth="1"/>
    <col min="2598" max="2598" width="8.44140625" style="64" customWidth="1"/>
    <col min="2599" max="2599" width="1.44140625" style="64" customWidth="1"/>
    <col min="2600" max="2600" width="7.6640625" style="64" customWidth="1"/>
    <col min="2601" max="2601" width="1.44140625" style="64" customWidth="1"/>
    <col min="2602" max="2602" width="13.109375" style="64" customWidth="1"/>
    <col min="2603" max="2603" width="1.44140625" style="64" customWidth="1"/>
    <col min="2604" max="2604" width="8.44140625" style="64" customWidth="1"/>
    <col min="2605" max="2605" width="1.44140625" style="64" customWidth="1"/>
    <col min="2606" max="2606" width="8.44140625" style="64" customWidth="1"/>
    <col min="2607" max="2607" width="1.44140625" style="64" customWidth="1"/>
    <col min="2608" max="2608" width="13.109375" style="64" customWidth="1"/>
    <col min="2609" max="2609" width="1.44140625" style="64" customWidth="1"/>
    <col min="2610" max="2610" width="8.44140625" style="64" customWidth="1"/>
    <col min="2611" max="2611" width="1.44140625" style="64" customWidth="1"/>
    <col min="2612" max="2612" width="8.44140625" style="64" customWidth="1"/>
    <col min="2613" max="2613" width="1.44140625" style="64" customWidth="1"/>
    <col min="2614" max="2614" width="11.5546875" style="64"/>
    <col min="2615" max="2615" width="1.44140625" style="64" customWidth="1"/>
    <col min="2616" max="2616" width="8.44140625" style="64" customWidth="1"/>
    <col min="2617" max="2617" width="1.44140625" style="64" customWidth="1"/>
    <col min="2618" max="2618" width="8.44140625" style="64" customWidth="1"/>
    <col min="2619" max="2619" width="1.44140625" style="64" customWidth="1"/>
    <col min="2620" max="2620" width="13.109375" style="64" customWidth="1"/>
    <col min="2621" max="2621" width="1.44140625" style="64" customWidth="1"/>
    <col min="2622" max="2622" width="4.5546875" style="64" customWidth="1"/>
    <col min="2623" max="2623" width="4.88671875" style="64" customWidth="1"/>
    <col min="2624" max="2624" width="8.44140625" style="64" customWidth="1"/>
    <col min="2625" max="2625" width="1.44140625" style="64" customWidth="1"/>
    <col min="2626" max="2626" width="11.5546875" style="64"/>
    <col min="2627" max="2627" width="1.44140625" style="64" customWidth="1"/>
    <col min="2628" max="2628" width="11.5546875" style="64"/>
    <col min="2629" max="2629" width="1.44140625" style="64" customWidth="1"/>
    <col min="2630" max="2630" width="11.5546875" style="64"/>
    <col min="2631" max="2631" width="1.44140625" style="64" customWidth="1"/>
    <col min="2632" max="2632" width="11.5546875" style="64"/>
    <col min="2633" max="2633" width="1.44140625" style="64" customWidth="1"/>
    <col min="2634" max="2634" width="11.5546875" style="64"/>
    <col min="2635" max="2635" width="1.44140625" style="64" customWidth="1"/>
    <col min="2636" max="2636" width="11.5546875" style="64"/>
    <col min="2637" max="2637" width="1.44140625" style="64" customWidth="1"/>
    <col min="2638" max="2638" width="11.5546875" style="64"/>
    <col min="2639" max="2639" width="1.44140625" style="64" customWidth="1"/>
    <col min="2640" max="2640" width="11.5546875" style="64"/>
    <col min="2641" max="2641" width="1.44140625" style="64" customWidth="1"/>
    <col min="2642" max="2816" width="11.5546875" style="64"/>
    <col min="2817" max="2817" width="3.77734375" style="64" customWidth="1"/>
    <col min="2818" max="2818" width="1.44140625" style="64" customWidth="1"/>
    <col min="2819" max="2819" width="13.109375" style="64" customWidth="1"/>
    <col min="2820" max="2820" width="1.109375" style="64" customWidth="1"/>
    <col min="2821" max="2821" width="11.5546875" style="64"/>
    <col min="2822" max="2822" width="1.44140625" style="64" customWidth="1"/>
    <col min="2823" max="2823" width="6.88671875" style="64" customWidth="1"/>
    <col min="2824" max="2824" width="1.44140625" style="64" customWidth="1"/>
    <col min="2825" max="2825" width="6.88671875" style="64" customWidth="1"/>
    <col min="2826" max="2826" width="1.6640625" style="64" customWidth="1"/>
    <col min="2827" max="2827" width="10.77734375" style="64" customWidth="1"/>
    <col min="2828" max="2828" width="0.77734375" style="64" customWidth="1"/>
    <col min="2829" max="2829" width="6.77734375" style="64" customWidth="1"/>
    <col min="2830" max="2830" width="1.88671875" style="64" customWidth="1"/>
    <col min="2831" max="2831" width="6.109375" style="64" customWidth="1"/>
    <col min="2832" max="2832" width="1.109375" style="64" customWidth="1"/>
    <col min="2833" max="2833" width="11.5546875" style="64"/>
    <col min="2834" max="2834" width="1.44140625" style="64" customWidth="1"/>
    <col min="2835" max="2835" width="7.33203125" style="64" customWidth="1"/>
    <col min="2836" max="2836" width="1.44140625" style="64" customWidth="1"/>
    <col min="2837" max="2837" width="6.109375" style="64" customWidth="1"/>
    <col min="2838" max="2838" width="1.109375" style="64" customWidth="1"/>
    <col min="2839" max="2839" width="11.5546875" style="64"/>
    <col min="2840" max="2840" width="1.109375" style="64" customWidth="1"/>
    <col min="2841" max="2841" width="7.33203125" style="64" customWidth="1"/>
    <col min="2842" max="2842" width="1.44140625" style="64" customWidth="1"/>
    <col min="2843" max="2843" width="6.109375" style="64" customWidth="1"/>
    <col min="2844" max="2844" width="1.109375" style="64" customWidth="1"/>
    <col min="2845" max="2845" width="11.5546875" style="64"/>
    <col min="2846" max="2846" width="0.77734375" style="64" customWidth="1"/>
    <col min="2847" max="2847" width="7.33203125" style="64" customWidth="1"/>
    <col min="2848" max="2848" width="1.5546875" style="64" customWidth="1"/>
    <col min="2849" max="2849" width="7.6640625" style="64" customWidth="1"/>
    <col min="2850" max="2851" width="1.44140625" style="64" customWidth="1"/>
    <col min="2852" max="2852" width="13.109375" style="64" customWidth="1"/>
    <col min="2853" max="2853" width="1.44140625" style="64" customWidth="1"/>
    <col min="2854" max="2854" width="8.44140625" style="64" customWidth="1"/>
    <col min="2855" max="2855" width="1.44140625" style="64" customWidth="1"/>
    <col min="2856" max="2856" width="7.6640625" style="64" customWidth="1"/>
    <col min="2857" max="2857" width="1.44140625" style="64" customWidth="1"/>
    <col min="2858" max="2858" width="13.109375" style="64" customWidth="1"/>
    <col min="2859" max="2859" width="1.44140625" style="64" customWidth="1"/>
    <col min="2860" max="2860" width="8.44140625" style="64" customWidth="1"/>
    <col min="2861" max="2861" width="1.44140625" style="64" customWidth="1"/>
    <col min="2862" max="2862" width="8.44140625" style="64" customWidth="1"/>
    <col min="2863" max="2863" width="1.44140625" style="64" customWidth="1"/>
    <col min="2864" max="2864" width="13.109375" style="64" customWidth="1"/>
    <col min="2865" max="2865" width="1.44140625" style="64" customWidth="1"/>
    <col min="2866" max="2866" width="8.44140625" style="64" customWidth="1"/>
    <col min="2867" max="2867" width="1.44140625" style="64" customWidth="1"/>
    <col min="2868" max="2868" width="8.44140625" style="64" customWidth="1"/>
    <col min="2869" max="2869" width="1.44140625" style="64" customWidth="1"/>
    <col min="2870" max="2870" width="11.5546875" style="64"/>
    <col min="2871" max="2871" width="1.44140625" style="64" customWidth="1"/>
    <col min="2872" max="2872" width="8.44140625" style="64" customWidth="1"/>
    <col min="2873" max="2873" width="1.44140625" style="64" customWidth="1"/>
    <col min="2874" max="2874" width="8.44140625" style="64" customWidth="1"/>
    <col min="2875" max="2875" width="1.44140625" style="64" customWidth="1"/>
    <col min="2876" max="2876" width="13.109375" style="64" customWidth="1"/>
    <col min="2877" max="2877" width="1.44140625" style="64" customWidth="1"/>
    <col min="2878" max="2878" width="4.5546875" style="64" customWidth="1"/>
    <col min="2879" max="2879" width="4.88671875" style="64" customWidth="1"/>
    <col min="2880" max="2880" width="8.44140625" style="64" customWidth="1"/>
    <col min="2881" max="2881" width="1.44140625" style="64" customWidth="1"/>
    <col min="2882" max="2882" width="11.5546875" style="64"/>
    <col min="2883" max="2883" width="1.44140625" style="64" customWidth="1"/>
    <col min="2884" max="2884" width="11.5546875" style="64"/>
    <col min="2885" max="2885" width="1.44140625" style="64" customWidth="1"/>
    <col min="2886" max="2886" width="11.5546875" style="64"/>
    <col min="2887" max="2887" width="1.44140625" style="64" customWidth="1"/>
    <col min="2888" max="2888" width="11.5546875" style="64"/>
    <col min="2889" max="2889" width="1.44140625" style="64" customWidth="1"/>
    <col min="2890" max="2890" width="11.5546875" style="64"/>
    <col min="2891" max="2891" width="1.44140625" style="64" customWidth="1"/>
    <col min="2892" max="2892" width="11.5546875" style="64"/>
    <col min="2893" max="2893" width="1.44140625" style="64" customWidth="1"/>
    <col min="2894" max="2894" width="11.5546875" style="64"/>
    <col min="2895" max="2895" width="1.44140625" style="64" customWidth="1"/>
    <col min="2896" max="2896" width="11.5546875" style="64"/>
    <col min="2897" max="2897" width="1.44140625" style="64" customWidth="1"/>
    <col min="2898" max="3072" width="11.5546875" style="64"/>
    <col min="3073" max="3073" width="3.77734375" style="64" customWidth="1"/>
    <col min="3074" max="3074" width="1.44140625" style="64" customWidth="1"/>
    <col min="3075" max="3075" width="13.109375" style="64" customWidth="1"/>
    <col min="3076" max="3076" width="1.109375" style="64" customWidth="1"/>
    <col min="3077" max="3077" width="11.5546875" style="64"/>
    <col min="3078" max="3078" width="1.44140625" style="64" customWidth="1"/>
    <col min="3079" max="3079" width="6.88671875" style="64" customWidth="1"/>
    <col min="3080" max="3080" width="1.44140625" style="64" customWidth="1"/>
    <col min="3081" max="3081" width="6.88671875" style="64" customWidth="1"/>
    <col min="3082" max="3082" width="1.6640625" style="64" customWidth="1"/>
    <col min="3083" max="3083" width="10.77734375" style="64" customWidth="1"/>
    <col min="3084" max="3084" width="0.77734375" style="64" customWidth="1"/>
    <col min="3085" max="3085" width="6.77734375" style="64" customWidth="1"/>
    <col min="3086" max="3086" width="1.88671875" style="64" customWidth="1"/>
    <col min="3087" max="3087" width="6.109375" style="64" customWidth="1"/>
    <col min="3088" max="3088" width="1.109375" style="64" customWidth="1"/>
    <col min="3089" max="3089" width="11.5546875" style="64"/>
    <col min="3090" max="3090" width="1.44140625" style="64" customWidth="1"/>
    <col min="3091" max="3091" width="7.33203125" style="64" customWidth="1"/>
    <col min="3092" max="3092" width="1.44140625" style="64" customWidth="1"/>
    <col min="3093" max="3093" width="6.109375" style="64" customWidth="1"/>
    <col min="3094" max="3094" width="1.109375" style="64" customWidth="1"/>
    <col min="3095" max="3095" width="11.5546875" style="64"/>
    <col min="3096" max="3096" width="1.109375" style="64" customWidth="1"/>
    <col min="3097" max="3097" width="7.33203125" style="64" customWidth="1"/>
    <col min="3098" max="3098" width="1.44140625" style="64" customWidth="1"/>
    <col min="3099" max="3099" width="6.109375" style="64" customWidth="1"/>
    <col min="3100" max="3100" width="1.109375" style="64" customWidth="1"/>
    <col min="3101" max="3101" width="11.5546875" style="64"/>
    <col min="3102" max="3102" width="0.77734375" style="64" customWidth="1"/>
    <col min="3103" max="3103" width="7.33203125" style="64" customWidth="1"/>
    <col min="3104" max="3104" width="1.5546875" style="64" customWidth="1"/>
    <col min="3105" max="3105" width="7.6640625" style="64" customWidth="1"/>
    <col min="3106" max="3107" width="1.44140625" style="64" customWidth="1"/>
    <col min="3108" max="3108" width="13.109375" style="64" customWidth="1"/>
    <col min="3109" max="3109" width="1.44140625" style="64" customWidth="1"/>
    <col min="3110" max="3110" width="8.44140625" style="64" customWidth="1"/>
    <col min="3111" max="3111" width="1.44140625" style="64" customWidth="1"/>
    <col min="3112" max="3112" width="7.6640625" style="64" customWidth="1"/>
    <col min="3113" max="3113" width="1.44140625" style="64" customWidth="1"/>
    <col min="3114" max="3114" width="13.109375" style="64" customWidth="1"/>
    <col min="3115" max="3115" width="1.44140625" style="64" customWidth="1"/>
    <col min="3116" max="3116" width="8.44140625" style="64" customWidth="1"/>
    <col min="3117" max="3117" width="1.44140625" style="64" customWidth="1"/>
    <col min="3118" max="3118" width="8.44140625" style="64" customWidth="1"/>
    <col min="3119" max="3119" width="1.44140625" style="64" customWidth="1"/>
    <col min="3120" max="3120" width="13.109375" style="64" customWidth="1"/>
    <col min="3121" max="3121" width="1.44140625" style="64" customWidth="1"/>
    <col min="3122" max="3122" width="8.44140625" style="64" customWidth="1"/>
    <col min="3123" max="3123" width="1.44140625" style="64" customWidth="1"/>
    <col min="3124" max="3124" width="8.44140625" style="64" customWidth="1"/>
    <col min="3125" max="3125" width="1.44140625" style="64" customWidth="1"/>
    <col min="3126" max="3126" width="11.5546875" style="64"/>
    <col min="3127" max="3127" width="1.44140625" style="64" customWidth="1"/>
    <col min="3128" max="3128" width="8.44140625" style="64" customWidth="1"/>
    <col min="3129" max="3129" width="1.44140625" style="64" customWidth="1"/>
    <col min="3130" max="3130" width="8.44140625" style="64" customWidth="1"/>
    <col min="3131" max="3131" width="1.44140625" style="64" customWidth="1"/>
    <col min="3132" max="3132" width="13.109375" style="64" customWidth="1"/>
    <col min="3133" max="3133" width="1.44140625" style="64" customWidth="1"/>
    <col min="3134" max="3134" width="4.5546875" style="64" customWidth="1"/>
    <col min="3135" max="3135" width="4.88671875" style="64" customWidth="1"/>
    <col min="3136" max="3136" width="8.44140625" style="64" customWidth="1"/>
    <col min="3137" max="3137" width="1.44140625" style="64" customWidth="1"/>
    <col min="3138" max="3138" width="11.5546875" style="64"/>
    <col min="3139" max="3139" width="1.44140625" style="64" customWidth="1"/>
    <col min="3140" max="3140" width="11.5546875" style="64"/>
    <col min="3141" max="3141" width="1.44140625" style="64" customWidth="1"/>
    <col min="3142" max="3142" width="11.5546875" style="64"/>
    <col min="3143" max="3143" width="1.44140625" style="64" customWidth="1"/>
    <col min="3144" max="3144" width="11.5546875" style="64"/>
    <col min="3145" max="3145" width="1.44140625" style="64" customWidth="1"/>
    <col min="3146" max="3146" width="11.5546875" style="64"/>
    <col min="3147" max="3147" width="1.44140625" style="64" customWidth="1"/>
    <col min="3148" max="3148" width="11.5546875" style="64"/>
    <col min="3149" max="3149" width="1.44140625" style="64" customWidth="1"/>
    <col min="3150" max="3150" width="11.5546875" style="64"/>
    <col min="3151" max="3151" width="1.44140625" style="64" customWidth="1"/>
    <col min="3152" max="3152" width="11.5546875" style="64"/>
    <col min="3153" max="3153" width="1.44140625" style="64" customWidth="1"/>
    <col min="3154" max="3328" width="11.5546875" style="64"/>
    <col min="3329" max="3329" width="3.77734375" style="64" customWidth="1"/>
    <col min="3330" max="3330" width="1.44140625" style="64" customWidth="1"/>
    <col min="3331" max="3331" width="13.109375" style="64" customWidth="1"/>
    <col min="3332" max="3332" width="1.109375" style="64" customWidth="1"/>
    <col min="3333" max="3333" width="11.5546875" style="64"/>
    <col min="3334" max="3334" width="1.44140625" style="64" customWidth="1"/>
    <col min="3335" max="3335" width="6.88671875" style="64" customWidth="1"/>
    <col min="3336" max="3336" width="1.44140625" style="64" customWidth="1"/>
    <col min="3337" max="3337" width="6.88671875" style="64" customWidth="1"/>
    <col min="3338" max="3338" width="1.6640625" style="64" customWidth="1"/>
    <col min="3339" max="3339" width="10.77734375" style="64" customWidth="1"/>
    <col min="3340" max="3340" width="0.77734375" style="64" customWidth="1"/>
    <col min="3341" max="3341" width="6.77734375" style="64" customWidth="1"/>
    <col min="3342" max="3342" width="1.88671875" style="64" customWidth="1"/>
    <col min="3343" max="3343" width="6.109375" style="64" customWidth="1"/>
    <col min="3344" max="3344" width="1.109375" style="64" customWidth="1"/>
    <col min="3345" max="3345" width="11.5546875" style="64"/>
    <col min="3346" max="3346" width="1.44140625" style="64" customWidth="1"/>
    <col min="3347" max="3347" width="7.33203125" style="64" customWidth="1"/>
    <col min="3348" max="3348" width="1.44140625" style="64" customWidth="1"/>
    <col min="3349" max="3349" width="6.109375" style="64" customWidth="1"/>
    <col min="3350" max="3350" width="1.109375" style="64" customWidth="1"/>
    <col min="3351" max="3351" width="11.5546875" style="64"/>
    <col min="3352" max="3352" width="1.109375" style="64" customWidth="1"/>
    <col min="3353" max="3353" width="7.33203125" style="64" customWidth="1"/>
    <col min="3354" max="3354" width="1.44140625" style="64" customWidth="1"/>
    <col min="3355" max="3355" width="6.109375" style="64" customWidth="1"/>
    <col min="3356" max="3356" width="1.109375" style="64" customWidth="1"/>
    <col min="3357" max="3357" width="11.5546875" style="64"/>
    <col min="3358" max="3358" width="0.77734375" style="64" customWidth="1"/>
    <col min="3359" max="3359" width="7.33203125" style="64" customWidth="1"/>
    <col min="3360" max="3360" width="1.5546875" style="64" customWidth="1"/>
    <col min="3361" max="3361" width="7.6640625" style="64" customWidth="1"/>
    <col min="3362" max="3363" width="1.44140625" style="64" customWidth="1"/>
    <col min="3364" max="3364" width="13.109375" style="64" customWidth="1"/>
    <col min="3365" max="3365" width="1.44140625" style="64" customWidth="1"/>
    <col min="3366" max="3366" width="8.44140625" style="64" customWidth="1"/>
    <col min="3367" max="3367" width="1.44140625" style="64" customWidth="1"/>
    <col min="3368" max="3368" width="7.6640625" style="64" customWidth="1"/>
    <col min="3369" max="3369" width="1.44140625" style="64" customWidth="1"/>
    <col min="3370" max="3370" width="13.109375" style="64" customWidth="1"/>
    <col min="3371" max="3371" width="1.44140625" style="64" customWidth="1"/>
    <col min="3372" max="3372" width="8.44140625" style="64" customWidth="1"/>
    <col min="3373" max="3373" width="1.44140625" style="64" customWidth="1"/>
    <col min="3374" max="3374" width="8.44140625" style="64" customWidth="1"/>
    <col min="3375" max="3375" width="1.44140625" style="64" customWidth="1"/>
    <col min="3376" max="3376" width="13.109375" style="64" customWidth="1"/>
    <col min="3377" max="3377" width="1.44140625" style="64" customWidth="1"/>
    <col min="3378" max="3378" width="8.44140625" style="64" customWidth="1"/>
    <col min="3379" max="3379" width="1.44140625" style="64" customWidth="1"/>
    <col min="3380" max="3380" width="8.44140625" style="64" customWidth="1"/>
    <col min="3381" max="3381" width="1.44140625" style="64" customWidth="1"/>
    <col min="3382" max="3382" width="11.5546875" style="64"/>
    <col min="3383" max="3383" width="1.44140625" style="64" customWidth="1"/>
    <col min="3384" max="3384" width="8.44140625" style="64" customWidth="1"/>
    <col min="3385" max="3385" width="1.44140625" style="64" customWidth="1"/>
    <col min="3386" max="3386" width="8.44140625" style="64" customWidth="1"/>
    <col min="3387" max="3387" width="1.44140625" style="64" customWidth="1"/>
    <col min="3388" max="3388" width="13.109375" style="64" customWidth="1"/>
    <col min="3389" max="3389" width="1.44140625" style="64" customWidth="1"/>
    <col min="3390" max="3390" width="4.5546875" style="64" customWidth="1"/>
    <col min="3391" max="3391" width="4.88671875" style="64" customWidth="1"/>
    <col min="3392" max="3392" width="8.44140625" style="64" customWidth="1"/>
    <col min="3393" max="3393" width="1.44140625" style="64" customWidth="1"/>
    <col min="3394" max="3394" width="11.5546875" style="64"/>
    <col min="3395" max="3395" width="1.44140625" style="64" customWidth="1"/>
    <col min="3396" max="3396" width="11.5546875" style="64"/>
    <col min="3397" max="3397" width="1.44140625" style="64" customWidth="1"/>
    <col min="3398" max="3398" width="11.5546875" style="64"/>
    <col min="3399" max="3399" width="1.44140625" style="64" customWidth="1"/>
    <col min="3400" max="3400" width="11.5546875" style="64"/>
    <col min="3401" max="3401" width="1.44140625" style="64" customWidth="1"/>
    <col min="3402" max="3402" width="11.5546875" style="64"/>
    <col min="3403" max="3403" width="1.44140625" style="64" customWidth="1"/>
    <col min="3404" max="3404" width="11.5546875" style="64"/>
    <col min="3405" max="3405" width="1.44140625" style="64" customWidth="1"/>
    <col min="3406" max="3406" width="11.5546875" style="64"/>
    <col min="3407" max="3407" width="1.44140625" style="64" customWidth="1"/>
    <col min="3408" max="3408" width="11.5546875" style="64"/>
    <col min="3409" max="3409" width="1.44140625" style="64" customWidth="1"/>
    <col min="3410" max="3584" width="11.5546875" style="64"/>
    <col min="3585" max="3585" width="3.77734375" style="64" customWidth="1"/>
    <col min="3586" max="3586" width="1.44140625" style="64" customWidth="1"/>
    <col min="3587" max="3587" width="13.109375" style="64" customWidth="1"/>
    <col min="3588" max="3588" width="1.109375" style="64" customWidth="1"/>
    <col min="3589" max="3589" width="11.5546875" style="64"/>
    <col min="3590" max="3590" width="1.44140625" style="64" customWidth="1"/>
    <col min="3591" max="3591" width="6.88671875" style="64" customWidth="1"/>
    <col min="3592" max="3592" width="1.44140625" style="64" customWidth="1"/>
    <col min="3593" max="3593" width="6.88671875" style="64" customWidth="1"/>
    <col min="3594" max="3594" width="1.6640625" style="64" customWidth="1"/>
    <col min="3595" max="3595" width="10.77734375" style="64" customWidth="1"/>
    <col min="3596" max="3596" width="0.77734375" style="64" customWidth="1"/>
    <col min="3597" max="3597" width="6.77734375" style="64" customWidth="1"/>
    <col min="3598" max="3598" width="1.88671875" style="64" customWidth="1"/>
    <col min="3599" max="3599" width="6.109375" style="64" customWidth="1"/>
    <col min="3600" max="3600" width="1.109375" style="64" customWidth="1"/>
    <col min="3601" max="3601" width="11.5546875" style="64"/>
    <col min="3602" max="3602" width="1.44140625" style="64" customWidth="1"/>
    <col min="3603" max="3603" width="7.33203125" style="64" customWidth="1"/>
    <col min="3604" max="3604" width="1.44140625" style="64" customWidth="1"/>
    <col min="3605" max="3605" width="6.109375" style="64" customWidth="1"/>
    <col min="3606" max="3606" width="1.109375" style="64" customWidth="1"/>
    <col min="3607" max="3607" width="11.5546875" style="64"/>
    <col min="3608" max="3608" width="1.109375" style="64" customWidth="1"/>
    <col min="3609" max="3609" width="7.33203125" style="64" customWidth="1"/>
    <col min="3610" max="3610" width="1.44140625" style="64" customWidth="1"/>
    <col min="3611" max="3611" width="6.109375" style="64" customWidth="1"/>
    <col min="3612" max="3612" width="1.109375" style="64" customWidth="1"/>
    <col min="3613" max="3613" width="11.5546875" style="64"/>
    <col min="3614" max="3614" width="0.77734375" style="64" customWidth="1"/>
    <col min="3615" max="3615" width="7.33203125" style="64" customWidth="1"/>
    <col min="3616" max="3616" width="1.5546875" style="64" customWidth="1"/>
    <col min="3617" max="3617" width="7.6640625" style="64" customWidth="1"/>
    <col min="3618" max="3619" width="1.44140625" style="64" customWidth="1"/>
    <col min="3620" max="3620" width="13.109375" style="64" customWidth="1"/>
    <col min="3621" max="3621" width="1.44140625" style="64" customWidth="1"/>
    <col min="3622" max="3622" width="8.44140625" style="64" customWidth="1"/>
    <col min="3623" max="3623" width="1.44140625" style="64" customWidth="1"/>
    <col min="3624" max="3624" width="7.6640625" style="64" customWidth="1"/>
    <col min="3625" max="3625" width="1.44140625" style="64" customWidth="1"/>
    <col min="3626" max="3626" width="13.109375" style="64" customWidth="1"/>
    <col min="3627" max="3627" width="1.44140625" style="64" customWidth="1"/>
    <col min="3628" max="3628" width="8.44140625" style="64" customWidth="1"/>
    <col min="3629" max="3629" width="1.44140625" style="64" customWidth="1"/>
    <col min="3630" max="3630" width="8.44140625" style="64" customWidth="1"/>
    <col min="3631" max="3631" width="1.44140625" style="64" customWidth="1"/>
    <col min="3632" max="3632" width="13.109375" style="64" customWidth="1"/>
    <col min="3633" max="3633" width="1.44140625" style="64" customWidth="1"/>
    <col min="3634" max="3634" width="8.44140625" style="64" customWidth="1"/>
    <col min="3635" max="3635" width="1.44140625" style="64" customWidth="1"/>
    <col min="3636" max="3636" width="8.44140625" style="64" customWidth="1"/>
    <col min="3637" max="3637" width="1.44140625" style="64" customWidth="1"/>
    <col min="3638" max="3638" width="11.5546875" style="64"/>
    <col min="3639" max="3639" width="1.44140625" style="64" customWidth="1"/>
    <col min="3640" max="3640" width="8.44140625" style="64" customWidth="1"/>
    <col min="3641" max="3641" width="1.44140625" style="64" customWidth="1"/>
    <col min="3642" max="3642" width="8.44140625" style="64" customWidth="1"/>
    <col min="3643" max="3643" width="1.44140625" style="64" customWidth="1"/>
    <col min="3644" max="3644" width="13.109375" style="64" customWidth="1"/>
    <col min="3645" max="3645" width="1.44140625" style="64" customWidth="1"/>
    <col min="3646" max="3646" width="4.5546875" style="64" customWidth="1"/>
    <col min="3647" max="3647" width="4.88671875" style="64" customWidth="1"/>
    <col min="3648" max="3648" width="8.44140625" style="64" customWidth="1"/>
    <col min="3649" max="3649" width="1.44140625" style="64" customWidth="1"/>
    <col min="3650" max="3650" width="11.5546875" style="64"/>
    <col min="3651" max="3651" width="1.44140625" style="64" customWidth="1"/>
    <col min="3652" max="3652" width="11.5546875" style="64"/>
    <col min="3653" max="3653" width="1.44140625" style="64" customWidth="1"/>
    <col min="3654" max="3654" width="11.5546875" style="64"/>
    <col min="3655" max="3655" width="1.44140625" style="64" customWidth="1"/>
    <col min="3656" max="3656" width="11.5546875" style="64"/>
    <col min="3657" max="3657" width="1.44140625" style="64" customWidth="1"/>
    <col min="3658" max="3658" width="11.5546875" style="64"/>
    <col min="3659" max="3659" width="1.44140625" style="64" customWidth="1"/>
    <col min="3660" max="3660" width="11.5546875" style="64"/>
    <col min="3661" max="3661" width="1.44140625" style="64" customWidth="1"/>
    <col min="3662" max="3662" width="11.5546875" style="64"/>
    <col min="3663" max="3663" width="1.44140625" style="64" customWidth="1"/>
    <col min="3664" max="3664" width="11.5546875" style="64"/>
    <col min="3665" max="3665" width="1.44140625" style="64" customWidth="1"/>
    <col min="3666" max="3840" width="11.5546875" style="64"/>
    <col min="3841" max="3841" width="3.77734375" style="64" customWidth="1"/>
    <col min="3842" max="3842" width="1.44140625" style="64" customWidth="1"/>
    <col min="3843" max="3843" width="13.109375" style="64" customWidth="1"/>
    <col min="3844" max="3844" width="1.109375" style="64" customWidth="1"/>
    <col min="3845" max="3845" width="11.5546875" style="64"/>
    <col min="3846" max="3846" width="1.44140625" style="64" customWidth="1"/>
    <col min="3847" max="3847" width="6.88671875" style="64" customWidth="1"/>
    <col min="3848" max="3848" width="1.44140625" style="64" customWidth="1"/>
    <col min="3849" max="3849" width="6.88671875" style="64" customWidth="1"/>
    <col min="3850" max="3850" width="1.6640625" style="64" customWidth="1"/>
    <col min="3851" max="3851" width="10.77734375" style="64" customWidth="1"/>
    <col min="3852" max="3852" width="0.77734375" style="64" customWidth="1"/>
    <col min="3853" max="3853" width="6.77734375" style="64" customWidth="1"/>
    <col min="3854" max="3854" width="1.88671875" style="64" customWidth="1"/>
    <col min="3855" max="3855" width="6.109375" style="64" customWidth="1"/>
    <col min="3856" max="3856" width="1.109375" style="64" customWidth="1"/>
    <col min="3857" max="3857" width="11.5546875" style="64"/>
    <col min="3858" max="3858" width="1.44140625" style="64" customWidth="1"/>
    <col min="3859" max="3859" width="7.33203125" style="64" customWidth="1"/>
    <col min="3860" max="3860" width="1.44140625" style="64" customWidth="1"/>
    <col min="3861" max="3861" width="6.109375" style="64" customWidth="1"/>
    <col min="3862" max="3862" width="1.109375" style="64" customWidth="1"/>
    <col min="3863" max="3863" width="11.5546875" style="64"/>
    <col min="3864" max="3864" width="1.109375" style="64" customWidth="1"/>
    <col min="3865" max="3865" width="7.33203125" style="64" customWidth="1"/>
    <col min="3866" max="3866" width="1.44140625" style="64" customWidth="1"/>
    <col min="3867" max="3867" width="6.109375" style="64" customWidth="1"/>
    <col min="3868" max="3868" width="1.109375" style="64" customWidth="1"/>
    <col min="3869" max="3869" width="11.5546875" style="64"/>
    <col min="3870" max="3870" width="0.77734375" style="64" customWidth="1"/>
    <col min="3871" max="3871" width="7.33203125" style="64" customWidth="1"/>
    <col min="3872" max="3872" width="1.5546875" style="64" customWidth="1"/>
    <col min="3873" max="3873" width="7.6640625" style="64" customWidth="1"/>
    <col min="3874" max="3875" width="1.44140625" style="64" customWidth="1"/>
    <col min="3876" max="3876" width="13.109375" style="64" customWidth="1"/>
    <col min="3877" max="3877" width="1.44140625" style="64" customWidth="1"/>
    <col min="3878" max="3878" width="8.44140625" style="64" customWidth="1"/>
    <col min="3879" max="3879" width="1.44140625" style="64" customWidth="1"/>
    <col min="3880" max="3880" width="7.6640625" style="64" customWidth="1"/>
    <col min="3881" max="3881" width="1.44140625" style="64" customWidth="1"/>
    <col min="3882" max="3882" width="13.109375" style="64" customWidth="1"/>
    <col min="3883" max="3883" width="1.44140625" style="64" customWidth="1"/>
    <col min="3884" max="3884" width="8.44140625" style="64" customWidth="1"/>
    <col min="3885" max="3885" width="1.44140625" style="64" customWidth="1"/>
    <col min="3886" max="3886" width="8.44140625" style="64" customWidth="1"/>
    <col min="3887" max="3887" width="1.44140625" style="64" customWidth="1"/>
    <col min="3888" max="3888" width="13.109375" style="64" customWidth="1"/>
    <col min="3889" max="3889" width="1.44140625" style="64" customWidth="1"/>
    <col min="3890" max="3890" width="8.44140625" style="64" customWidth="1"/>
    <col min="3891" max="3891" width="1.44140625" style="64" customWidth="1"/>
    <col min="3892" max="3892" width="8.44140625" style="64" customWidth="1"/>
    <col min="3893" max="3893" width="1.44140625" style="64" customWidth="1"/>
    <col min="3894" max="3894" width="11.5546875" style="64"/>
    <col min="3895" max="3895" width="1.44140625" style="64" customWidth="1"/>
    <col min="3896" max="3896" width="8.44140625" style="64" customWidth="1"/>
    <col min="3897" max="3897" width="1.44140625" style="64" customWidth="1"/>
    <col min="3898" max="3898" width="8.44140625" style="64" customWidth="1"/>
    <col min="3899" max="3899" width="1.44140625" style="64" customWidth="1"/>
    <col min="3900" max="3900" width="13.109375" style="64" customWidth="1"/>
    <col min="3901" max="3901" width="1.44140625" style="64" customWidth="1"/>
    <col min="3902" max="3902" width="4.5546875" style="64" customWidth="1"/>
    <col min="3903" max="3903" width="4.88671875" style="64" customWidth="1"/>
    <col min="3904" max="3904" width="8.44140625" style="64" customWidth="1"/>
    <col min="3905" max="3905" width="1.44140625" style="64" customWidth="1"/>
    <col min="3906" max="3906" width="11.5546875" style="64"/>
    <col min="3907" max="3907" width="1.44140625" style="64" customWidth="1"/>
    <col min="3908" max="3908" width="11.5546875" style="64"/>
    <col min="3909" max="3909" width="1.44140625" style="64" customWidth="1"/>
    <col min="3910" max="3910" width="11.5546875" style="64"/>
    <col min="3911" max="3911" width="1.44140625" style="64" customWidth="1"/>
    <col min="3912" max="3912" width="11.5546875" style="64"/>
    <col min="3913" max="3913" width="1.44140625" style="64" customWidth="1"/>
    <col min="3914" max="3914" width="11.5546875" style="64"/>
    <col min="3915" max="3915" width="1.44140625" style="64" customWidth="1"/>
    <col min="3916" max="3916" width="11.5546875" style="64"/>
    <col min="3917" max="3917" width="1.44140625" style="64" customWidth="1"/>
    <col min="3918" max="3918" width="11.5546875" style="64"/>
    <col min="3919" max="3919" width="1.44140625" style="64" customWidth="1"/>
    <col min="3920" max="3920" width="11.5546875" style="64"/>
    <col min="3921" max="3921" width="1.44140625" style="64" customWidth="1"/>
    <col min="3922" max="4096" width="11.5546875" style="64"/>
    <col min="4097" max="4097" width="3.77734375" style="64" customWidth="1"/>
    <col min="4098" max="4098" width="1.44140625" style="64" customWidth="1"/>
    <col min="4099" max="4099" width="13.109375" style="64" customWidth="1"/>
    <col min="4100" max="4100" width="1.109375" style="64" customWidth="1"/>
    <col min="4101" max="4101" width="11.5546875" style="64"/>
    <col min="4102" max="4102" width="1.44140625" style="64" customWidth="1"/>
    <col min="4103" max="4103" width="6.88671875" style="64" customWidth="1"/>
    <col min="4104" max="4104" width="1.44140625" style="64" customWidth="1"/>
    <col min="4105" max="4105" width="6.88671875" style="64" customWidth="1"/>
    <col min="4106" max="4106" width="1.6640625" style="64" customWidth="1"/>
    <col min="4107" max="4107" width="10.77734375" style="64" customWidth="1"/>
    <col min="4108" max="4108" width="0.77734375" style="64" customWidth="1"/>
    <col min="4109" max="4109" width="6.77734375" style="64" customWidth="1"/>
    <col min="4110" max="4110" width="1.88671875" style="64" customWidth="1"/>
    <col min="4111" max="4111" width="6.109375" style="64" customWidth="1"/>
    <col min="4112" max="4112" width="1.109375" style="64" customWidth="1"/>
    <col min="4113" max="4113" width="11.5546875" style="64"/>
    <col min="4114" max="4114" width="1.44140625" style="64" customWidth="1"/>
    <col min="4115" max="4115" width="7.33203125" style="64" customWidth="1"/>
    <col min="4116" max="4116" width="1.44140625" style="64" customWidth="1"/>
    <col min="4117" max="4117" width="6.109375" style="64" customWidth="1"/>
    <col min="4118" max="4118" width="1.109375" style="64" customWidth="1"/>
    <col min="4119" max="4119" width="11.5546875" style="64"/>
    <col min="4120" max="4120" width="1.109375" style="64" customWidth="1"/>
    <col min="4121" max="4121" width="7.33203125" style="64" customWidth="1"/>
    <col min="4122" max="4122" width="1.44140625" style="64" customWidth="1"/>
    <col min="4123" max="4123" width="6.109375" style="64" customWidth="1"/>
    <col min="4124" max="4124" width="1.109375" style="64" customWidth="1"/>
    <col min="4125" max="4125" width="11.5546875" style="64"/>
    <col min="4126" max="4126" width="0.77734375" style="64" customWidth="1"/>
    <col min="4127" max="4127" width="7.33203125" style="64" customWidth="1"/>
    <col min="4128" max="4128" width="1.5546875" style="64" customWidth="1"/>
    <col min="4129" max="4129" width="7.6640625" style="64" customWidth="1"/>
    <col min="4130" max="4131" width="1.44140625" style="64" customWidth="1"/>
    <col min="4132" max="4132" width="13.109375" style="64" customWidth="1"/>
    <col min="4133" max="4133" width="1.44140625" style="64" customWidth="1"/>
    <col min="4134" max="4134" width="8.44140625" style="64" customWidth="1"/>
    <col min="4135" max="4135" width="1.44140625" style="64" customWidth="1"/>
    <col min="4136" max="4136" width="7.6640625" style="64" customWidth="1"/>
    <col min="4137" max="4137" width="1.44140625" style="64" customWidth="1"/>
    <col min="4138" max="4138" width="13.109375" style="64" customWidth="1"/>
    <col min="4139" max="4139" width="1.44140625" style="64" customWidth="1"/>
    <col min="4140" max="4140" width="8.44140625" style="64" customWidth="1"/>
    <col min="4141" max="4141" width="1.44140625" style="64" customWidth="1"/>
    <col min="4142" max="4142" width="8.44140625" style="64" customWidth="1"/>
    <col min="4143" max="4143" width="1.44140625" style="64" customWidth="1"/>
    <col min="4144" max="4144" width="13.109375" style="64" customWidth="1"/>
    <col min="4145" max="4145" width="1.44140625" style="64" customWidth="1"/>
    <col min="4146" max="4146" width="8.44140625" style="64" customWidth="1"/>
    <col min="4147" max="4147" width="1.44140625" style="64" customWidth="1"/>
    <col min="4148" max="4148" width="8.44140625" style="64" customWidth="1"/>
    <col min="4149" max="4149" width="1.44140625" style="64" customWidth="1"/>
    <col min="4150" max="4150" width="11.5546875" style="64"/>
    <col min="4151" max="4151" width="1.44140625" style="64" customWidth="1"/>
    <col min="4152" max="4152" width="8.44140625" style="64" customWidth="1"/>
    <col min="4153" max="4153" width="1.44140625" style="64" customWidth="1"/>
    <col min="4154" max="4154" width="8.44140625" style="64" customWidth="1"/>
    <col min="4155" max="4155" width="1.44140625" style="64" customWidth="1"/>
    <col min="4156" max="4156" width="13.109375" style="64" customWidth="1"/>
    <col min="4157" max="4157" width="1.44140625" style="64" customWidth="1"/>
    <col min="4158" max="4158" width="4.5546875" style="64" customWidth="1"/>
    <col min="4159" max="4159" width="4.88671875" style="64" customWidth="1"/>
    <col min="4160" max="4160" width="8.44140625" style="64" customWidth="1"/>
    <col min="4161" max="4161" width="1.44140625" style="64" customWidth="1"/>
    <col min="4162" max="4162" width="11.5546875" style="64"/>
    <col min="4163" max="4163" width="1.44140625" style="64" customWidth="1"/>
    <col min="4164" max="4164" width="11.5546875" style="64"/>
    <col min="4165" max="4165" width="1.44140625" style="64" customWidth="1"/>
    <col min="4166" max="4166" width="11.5546875" style="64"/>
    <col min="4167" max="4167" width="1.44140625" style="64" customWidth="1"/>
    <col min="4168" max="4168" width="11.5546875" style="64"/>
    <col min="4169" max="4169" width="1.44140625" style="64" customWidth="1"/>
    <col min="4170" max="4170" width="11.5546875" style="64"/>
    <col min="4171" max="4171" width="1.44140625" style="64" customWidth="1"/>
    <col min="4172" max="4172" width="11.5546875" style="64"/>
    <col min="4173" max="4173" width="1.44140625" style="64" customWidth="1"/>
    <col min="4174" max="4174" width="11.5546875" style="64"/>
    <col min="4175" max="4175" width="1.44140625" style="64" customWidth="1"/>
    <col min="4176" max="4176" width="11.5546875" style="64"/>
    <col min="4177" max="4177" width="1.44140625" style="64" customWidth="1"/>
    <col min="4178" max="4352" width="11.5546875" style="64"/>
    <col min="4353" max="4353" width="3.77734375" style="64" customWidth="1"/>
    <col min="4354" max="4354" width="1.44140625" style="64" customWidth="1"/>
    <col min="4355" max="4355" width="13.109375" style="64" customWidth="1"/>
    <col min="4356" max="4356" width="1.109375" style="64" customWidth="1"/>
    <col min="4357" max="4357" width="11.5546875" style="64"/>
    <col min="4358" max="4358" width="1.44140625" style="64" customWidth="1"/>
    <col min="4359" max="4359" width="6.88671875" style="64" customWidth="1"/>
    <col min="4360" max="4360" width="1.44140625" style="64" customWidth="1"/>
    <col min="4361" max="4361" width="6.88671875" style="64" customWidth="1"/>
    <col min="4362" max="4362" width="1.6640625" style="64" customWidth="1"/>
    <col min="4363" max="4363" width="10.77734375" style="64" customWidth="1"/>
    <col min="4364" max="4364" width="0.77734375" style="64" customWidth="1"/>
    <col min="4365" max="4365" width="6.77734375" style="64" customWidth="1"/>
    <col min="4366" max="4366" width="1.88671875" style="64" customWidth="1"/>
    <col min="4367" max="4367" width="6.109375" style="64" customWidth="1"/>
    <col min="4368" max="4368" width="1.109375" style="64" customWidth="1"/>
    <col min="4369" max="4369" width="11.5546875" style="64"/>
    <col min="4370" max="4370" width="1.44140625" style="64" customWidth="1"/>
    <col min="4371" max="4371" width="7.33203125" style="64" customWidth="1"/>
    <col min="4372" max="4372" width="1.44140625" style="64" customWidth="1"/>
    <col min="4373" max="4373" width="6.109375" style="64" customWidth="1"/>
    <col min="4374" max="4374" width="1.109375" style="64" customWidth="1"/>
    <col min="4375" max="4375" width="11.5546875" style="64"/>
    <col min="4376" max="4376" width="1.109375" style="64" customWidth="1"/>
    <col min="4377" max="4377" width="7.33203125" style="64" customWidth="1"/>
    <col min="4378" max="4378" width="1.44140625" style="64" customWidth="1"/>
    <col min="4379" max="4379" width="6.109375" style="64" customWidth="1"/>
    <col min="4380" max="4380" width="1.109375" style="64" customWidth="1"/>
    <col min="4381" max="4381" width="11.5546875" style="64"/>
    <col min="4382" max="4382" width="0.77734375" style="64" customWidth="1"/>
    <col min="4383" max="4383" width="7.33203125" style="64" customWidth="1"/>
    <col min="4384" max="4384" width="1.5546875" style="64" customWidth="1"/>
    <col min="4385" max="4385" width="7.6640625" style="64" customWidth="1"/>
    <col min="4386" max="4387" width="1.44140625" style="64" customWidth="1"/>
    <col min="4388" max="4388" width="13.109375" style="64" customWidth="1"/>
    <col min="4389" max="4389" width="1.44140625" style="64" customWidth="1"/>
    <col min="4390" max="4390" width="8.44140625" style="64" customWidth="1"/>
    <col min="4391" max="4391" width="1.44140625" style="64" customWidth="1"/>
    <col min="4392" max="4392" width="7.6640625" style="64" customWidth="1"/>
    <col min="4393" max="4393" width="1.44140625" style="64" customWidth="1"/>
    <col min="4394" max="4394" width="13.109375" style="64" customWidth="1"/>
    <col min="4395" max="4395" width="1.44140625" style="64" customWidth="1"/>
    <col min="4396" max="4396" width="8.44140625" style="64" customWidth="1"/>
    <col min="4397" max="4397" width="1.44140625" style="64" customWidth="1"/>
    <col min="4398" max="4398" width="8.44140625" style="64" customWidth="1"/>
    <col min="4399" max="4399" width="1.44140625" style="64" customWidth="1"/>
    <col min="4400" max="4400" width="13.109375" style="64" customWidth="1"/>
    <col min="4401" max="4401" width="1.44140625" style="64" customWidth="1"/>
    <col min="4402" max="4402" width="8.44140625" style="64" customWidth="1"/>
    <col min="4403" max="4403" width="1.44140625" style="64" customWidth="1"/>
    <col min="4404" max="4404" width="8.44140625" style="64" customWidth="1"/>
    <col min="4405" max="4405" width="1.44140625" style="64" customWidth="1"/>
    <col min="4406" max="4406" width="11.5546875" style="64"/>
    <col min="4407" max="4407" width="1.44140625" style="64" customWidth="1"/>
    <col min="4408" max="4408" width="8.44140625" style="64" customWidth="1"/>
    <col min="4409" max="4409" width="1.44140625" style="64" customWidth="1"/>
    <col min="4410" max="4410" width="8.44140625" style="64" customWidth="1"/>
    <col min="4411" max="4411" width="1.44140625" style="64" customWidth="1"/>
    <col min="4412" max="4412" width="13.109375" style="64" customWidth="1"/>
    <col min="4413" max="4413" width="1.44140625" style="64" customWidth="1"/>
    <col min="4414" max="4414" width="4.5546875" style="64" customWidth="1"/>
    <col min="4415" max="4415" width="4.88671875" style="64" customWidth="1"/>
    <col min="4416" max="4416" width="8.44140625" style="64" customWidth="1"/>
    <col min="4417" max="4417" width="1.44140625" style="64" customWidth="1"/>
    <col min="4418" max="4418" width="11.5546875" style="64"/>
    <col min="4419" max="4419" width="1.44140625" style="64" customWidth="1"/>
    <col min="4420" max="4420" width="11.5546875" style="64"/>
    <col min="4421" max="4421" width="1.44140625" style="64" customWidth="1"/>
    <col min="4422" max="4422" width="11.5546875" style="64"/>
    <col min="4423" max="4423" width="1.44140625" style="64" customWidth="1"/>
    <col min="4424" max="4424" width="11.5546875" style="64"/>
    <col min="4425" max="4425" width="1.44140625" style="64" customWidth="1"/>
    <col min="4426" max="4426" width="11.5546875" style="64"/>
    <col min="4427" max="4427" width="1.44140625" style="64" customWidth="1"/>
    <col min="4428" max="4428" width="11.5546875" style="64"/>
    <col min="4429" max="4429" width="1.44140625" style="64" customWidth="1"/>
    <col min="4430" max="4430" width="11.5546875" style="64"/>
    <col min="4431" max="4431" width="1.44140625" style="64" customWidth="1"/>
    <col min="4432" max="4432" width="11.5546875" style="64"/>
    <col min="4433" max="4433" width="1.44140625" style="64" customWidth="1"/>
    <col min="4434" max="4608" width="11.5546875" style="64"/>
    <col min="4609" max="4609" width="3.77734375" style="64" customWidth="1"/>
    <col min="4610" max="4610" width="1.44140625" style="64" customWidth="1"/>
    <col min="4611" max="4611" width="13.109375" style="64" customWidth="1"/>
    <col min="4612" max="4612" width="1.109375" style="64" customWidth="1"/>
    <col min="4613" max="4613" width="11.5546875" style="64"/>
    <col min="4614" max="4614" width="1.44140625" style="64" customWidth="1"/>
    <col min="4615" max="4615" width="6.88671875" style="64" customWidth="1"/>
    <col min="4616" max="4616" width="1.44140625" style="64" customWidth="1"/>
    <col min="4617" max="4617" width="6.88671875" style="64" customWidth="1"/>
    <col min="4618" max="4618" width="1.6640625" style="64" customWidth="1"/>
    <col min="4619" max="4619" width="10.77734375" style="64" customWidth="1"/>
    <col min="4620" max="4620" width="0.77734375" style="64" customWidth="1"/>
    <col min="4621" max="4621" width="6.77734375" style="64" customWidth="1"/>
    <col min="4622" max="4622" width="1.88671875" style="64" customWidth="1"/>
    <col min="4623" max="4623" width="6.109375" style="64" customWidth="1"/>
    <col min="4624" max="4624" width="1.109375" style="64" customWidth="1"/>
    <col min="4625" max="4625" width="11.5546875" style="64"/>
    <col min="4626" max="4626" width="1.44140625" style="64" customWidth="1"/>
    <col min="4627" max="4627" width="7.33203125" style="64" customWidth="1"/>
    <col min="4628" max="4628" width="1.44140625" style="64" customWidth="1"/>
    <col min="4629" max="4629" width="6.109375" style="64" customWidth="1"/>
    <col min="4630" max="4630" width="1.109375" style="64" customWidth="1"/>
    <col min="4631" max="4631" width="11.5546875" style="64"/>
    <col min="4632" max="4632" width="1.109375" style="64" customWidth="1"/>
    <col min="4633" max="4633" width="7.33203125" style="64" customWidth="1"/>
    <col min="4634" max="4634" width="1.44140625" style="64" customWidth="1"/>
    <col min="4635" max="4635" width="6.109375" style="64" customWidth="1"/>
    <col min="4636" max="4636" width="1.109375" style="64" customWidth="1"/>
    <col min="4637" max="4637" width="11.5546875" style="64"/>
    <col min="4638" max="4638" width="0.77734375" style="64" customWidth="1"/>
    <col min="4639" max="4639" width="7.33203125" style="64" customWidth="1"/>
    <col min="4640" max="4640" width="1.5546875" style="64" customWidth="1"/>
    <col min="4641" max="4641" width="7.6640625" style="64" customWidth="1"/>
    <col min="4642" max="4643" width="1.44140625" style="64" customWidth="1"/>
    <col min="4644" max="4644" width="13.109375" style="64" customWidth="1"/>
    <col min="4645" max="4645" width="1.44140625" style="64" customWidth="1"/>
    <col min="4646" max="4646" width="8.44140625" style="64" customWidth="1"/>
    <col min="4647" max="4647" width="1.44140625" style="64" customWidth="1"/>
    <col min="4648" max="4648" width="7.6640625" style="64" customWidth="1"/>
    <col min="4649" max="4649" width="1.44140625" style="64" customWidth="1"/>
    <col min="4650" max="4650" width="13.109375" style="64" customWidth="1"/>
    <col min="4651" max="4651" width="1.44140625" style="64" customWidth="1"/>
    <col min="4652" max="4652" width="8.44140625" style="64" customWidth="1"/>
    <col min="4653" max="4653" width="1.44140625" style="64" customWidth="1"/>
    <col min="4654" max="4654" width="8.44140625" style="64" customWidth="1"/>
    <col min="4655" max="4655" width="1.44140625" style="64" customWidth="1"/>
    <col min="4656" max="4656" width="13.109375" style="64" customWidth="1"/>
    <col min="4657" max="4657" width="1.44140625" style="64" customWidth="1"/>
    <col min="4658" max="4658" width="8.44140625" style="64" customWidth="1"/>
    <col min="4659" max="4659" width="1.44140625" style="64" customWidth="1"/>
    <col min="4660" max="4660" width="8.44140625" style="64" customWidth="1"/>
    <col min="4661" max="4661" width="1.44140625" style="64" customWidth="1"/>
    <col min="4662" max="4662" width="11.5546875" style="64"/>
    <col min="4663" max="4663" width="1.44140625" style="64" customWidth="1"/>
    <col min="4664" max="4664" width="8.44140625" style="64" customWidth="1"/>
    <col min="4665" max="4665" width="1.44140625" style="64" customWidth="1"/>
    <col min="4666" max="4666" width="8.44140625" style="64" customWidth="1"/>
    <col min="4667" max="4667" width="1.44140625" style="64" customWidth="1"/>
    <col min="4668" max="4668" width="13.109375" style="64" customWidth="1"/>
    <col min="4669" max="4669" width="1.44140625" style="64" customWidth="1"/>
    <col min="4670" max="4670" width="4.5546875" style="64" customWidth="1"/>
    <col min="4671" max="4671" width="4.88671875" style="64" customWidth="1"/>
    <col min="4672" max="4672" width="8.44140625" style="64" customWidth="1"/>
    <col min="4673" max="4673" width="1.44140625" style="64" customWidth="1"/>
    <col min="4674" max="4674" width="11.5546875" style="64"/>
    <col min="4675" max="4675" width="1.44140625" style="64" customWidth="1"/>
    <col min="4676" max="4676" width="11.5546875" style="64"/>
    <col min="4677" max="4677" width="1.44140625" style="64" customWidth="1"/>
    <col min="4678" max="4678" width="11.5546875" style="64"/>
    <col min="4679" max="4679" width="1.44140625" style="64" customWidth="1"/>
    <col min="4680" max="4680" width="11.5546875" style="64"/>
    <col min="4681" max="4681" width="1.44140625" style="64" customWidth="1"/>
    <col min="4682" max="4682" width="11.5546875" style="64"/>
    <col min="4683" max="4683" width="1.44140625" style="64" customWidth="1"/>
    <col min="4684" max="4684" width="11.5546875" style="64"/>
    <col min="4685" max="4685" width="1.44140625" style="64" customWidth="1"/>
    <col min="4686" max="4686" width="11.5546875" style="64"/>
    <col min="4687" max="4687" width="1.44140625" style="64" customWidth="1"/>
    <col min="4688" max="4688" width="11.5546875" style="64"/>
    <col min="4689" max="4689" width="1.44140625" style="64" customWidth="1"/>
    <col min="4690" max="4864" width="11.5546875" style="64"/>
    <col min="4865" max="4865" width="3.77734375" style="64" customWidth="1"/>
    <col min="4866" max="4866" width="1.44140625" style="64" customWidth="1"/>
    <col min="4867" max="4867" width="13.109375" style="64" customWidth="1"/>
    <col min="4868" max="4868" width="1.109375" style="64" customWidth="1"/>
    <col min="4869" max="4869" width="11.5546875" style="64"/>
    <col min="4870" max="4870" width="1.44140625" style="64" customWidth="1"/>
    <col min="4871" max="4871" width="6.88671875" style="64" customWidth="1"/>
    <col min="4872" max="4872" width="1.44140625" style="64" customWidth="1"/>
    <col min="4873" max="4873" width="6.88671875" style="64" customWidth="1"/>
    <col min="4874" max="4874" width="1.6640625" style="64" customWidth="1"/>
    <col min="4875" max="4875" width="10.77734375" style="64" customWidth="1"/>
    <col min="4876" max="4876" width="0.77734375" style="64" customWidth="1"/>
    <col min="4877" max="4877" width="6.77734375" style="64" customWidth="1"/>
    <col min="4878" max="4878" width="1.88671875" style="64" customWidth="1"/>
    <col min="4879" max="4879" width="6.109375" style="64" customWidth="1"/>
    <col min="4880" max="4880" width="1.109375" style="64" customWidth="1"/>
    <col min="4881" max="4881" width="11.5546875" style="64"/>
    <col min="4882" max="4882" width="1.44140625" style="64" customWidth="1"/>
    <col min="4883" max="4883" width="7.33203125" style="64" customWidth="1"/>
    <col min="4884" max="4884" width="1.44140625" style="64" customWidth="1"/>
    <col min="4885" max="4885" width="6.109375" style="64" customWidth="1"/>
    <col min="4886" max="4886" width="1.109375" style="64" customWidth="1"/>
    <col min="4887" max="4887" width="11.5546875" style="64"/>
    <col min="4888" max="4888" width="1.109375" style="64" customWidth="1"/>
    <col min="4889" max="4889" width="7.33203125" style="64" customWidth="1"/>
    <col min="4890" max="4890" width="1.44140625" style="64" customWidth="1"/>
    <col min="4891" max="4891" width="6.109375" style="64" customWidth="1"/>
    <col min="4892" max="4892" width="1.109375" style="64" customWidth="1"/>
    <col min="4893" max="4893" width="11.5546875" style="64"/>
    <col min="4894" max="4894" width="0.77734375" style="64" customWidth="1"/>
    <col min="4895" max="4895" width="7.33203125" style="64" customWidth="1"/>
    <col min="4896" max="4896" width="1.5546875" style="64" customWidth="1"/>
    <col min="4897" max="4897" width="7.6640625" style="64" customWidth="1"/>
    <col min="4898" max="4899" width="1.44140625" style="64" customWidth="1"/>
    <col min="4900" max="4900" width="13.109375" style="64" customWidth="1"/>
    <col min="4901" max="4901" width="1.44140625" style="64" customWidth="1"/>
    <col min="4902" max="4902" width="8.44140625" style="64" customWidth="1"/>
    <col min="4903" max="4903" width="1.44140625" style="64" customWidth="1"/>
    <col min="4904" max="4904" width="7.6640625" style="64" customWidth="1"/>
    <col min="4905" max="4905" width="1.44140625" style="64" customWidth="1"/>
    <col min="4906" max="4906" width="13.109375" style="64" customWidth="1"/>
    <col min="4907" max="4907" width="1.44140625" style="64" customWidth="1"/>
    <col min="4908" max="4908" width="8.44140625" style="64" customWidth="1"/>
    <col min="4909" max="4909" width="1.44140625" style="64" customWidth="1"/>
    <col min="4910" max="4910" width="8.44140625" style="64" customWidth="1"/>
    <col min="4911" max="4911" width="1.44140625" style="64" customWidth="1"/>
    <col min="4912" max="4912" width="13.109375" style="64" customWidth="1"/>
    <col min="4913" max="4913" width="1.44140625" style="64" customWidth="1"/>
    <col min="4914" max="4914" width="8.44140625" style="64" customWidth="1"/>
    <col min="4915" max="4915" width="1.44140625" style="64" customWidth="1"/>
    <col min="4916" max="4916" width="8.44140625" style="64" customWidth="1"/>
    <col min="4917" max="4917" width="1.44140625" style="64" customWidth="1"/>
    <col min="4918" max="4918" width="11.5546875" style="64"/>
    <col min="4919" max="4919" width="1.44140625" style="64" customWidth="1"/>
    <col min="4920" max="4920" width="8.44140625" style="64" customWidth="1"/>
    <col min="4921" max="4921" width="1.44140625" style="64" customWidth="1"/>
    <col min="4922" max="4922" width="8.44140625" style="64" customWidth="1"/>
    <col min="4923" max="4923" width="1.44140625" style="64" customWidth="1"/>
    <col min="4924" max="4924" width="13.109375" style="64" customWidth="1"/>
    <col min="4925" max="4925" width="1.44140625" style="64" customWidth="1"/>
    <col min="4926" max="4926" width="4.5546875" style="64" customWidth="1"/>
    <col min="4927" max="4927" width="4.88671875" style="64" customWidth="1"/>
    <col min="4928" max="4928" width="8.44140625" style="64" customWidth="1"/>
    <col min="4929" max="4929" width="1.44140625" style="64" customWidth="1"/>
    <col min="4930" max="4930" width="11.5546875" style="64"/>
    <col min="4931" max="4931" width="1.44140625" style="64" customWidth="1"/>
    <col min="4932" max="4932" width="11.5546875" style="64"/>
    <col min="4933" max="4933" width="1.44140625" style="64" customWidth="1"/>
    <col min="4934" max="4934" width="11.5546875" style="64"/>
    <col min="4935" max="4935" width="1.44140625" style="64" customWidth="1"/>
    <col min="4936" max="4936" width="11.5546875" style="64"/>
    <col min="4937" max="4937" width="1.44140625" style="64" customWidth="1"/>
    <col min="4938" max="4938" width="11.5546875" style="64"/>
    <col min="4939" max="4939" width="1.44140625" style="64" customWidth="1"/>
    <col min="4940" max="4940" width="11.5546875" style="64"/>
    <col min="4941" max="4941" width="1.44140625" style="64" customWidth="1"/>
    <col min="4942" max="4942" width="11.5546875" style="64"/>
    <col min="4943" max="4943" width="1.44140625" style="64" customWidth="1"/>
    <col min="4944" max="4944" width="11.5546875" style="64"/>
    <col min="4945" max="4945" width="1.44140625" style="64" customWidth="1"/>
    <col min="4946" max="5120" width="11.5546875" style="64"/>
    <col min="5121" max="5121" width="3.77734375" style="64" customWidth="1"/>
    <col min="5122" max="5122" width="1.44140625" style="64" customWidth="1"/>
    <col min="5123" max="5123" width="13.109375" style="64" customWidth="1"/>
    <col min="5124" max="5124" width="1.109375" style="64" customWidth="1"/>
    <col min="5125" max="5125" width="11.5546875" style="64"/>
    <col min="5126" max="5126" width="1.44140625" style="64" customWidth="1"/>
    <col min="5127" max="5127" width="6.88671875" style="64" customWidth="1"/>
    <col min="5128" max="5128" width="1.44140625" style="64" customWidth="1"/>
    <col min="5129" max="5129" width="6.88671875" style="64" customWidth="1"/>
    <col min="5130" max="5130" width="1.6640625" style="64" customWidth="1"/>
    <col min="5131" max="5131" width="10.77734375" style="64" customWidth="1"/>
    <col min="5132" max="5132" width="0.77734375" style="64" customWidth="1"/>
    <col min="5133" max="5133" width="6.77734375" style="64" customWidth="1"/>
    <col min="5134" max="5134" width="1.88671875" style="64" customWidth="1"/>
    <col min="5135" max="5135" width="6.109375" style="64" customWidth="1"/>
    <col min="5136" max="5136" width="1.109375" style="64" customWidth="1"/>
    <col min="5137" max="5137" width="11.5546875" style="64"/>
    <col min="5138" max="5138" width="1.44140625" style="64" customWidth="1"/>
    <col min="5139" max="5139" width="7.33203125" style="64" customWidth="1"/>
    <col min="5140" max="5140" width="1.44140625" style="64" customWidth="1"/>
    <col min="5141" max="5141" width="6.109375" style="64" customWidth="1"/>
    <col min="5142" max="5142" width="1.109375" style="64" customWidth="1"/>
    <col min="5143" max="5143" width="11.5546875" style="64"/>
    <col min="5144" max="5144" width="1.109375" style="64" customWidth="1"/>
    <col min="5145" max="5145" width="7.33203125" style="64" customWidth="1"/>
    <col min="5146" max="5146" width="1.44140625" style="64" customWidth="1"/>
    <col min="5147" max="5147" width="6.109375" style="64" customWidth="1"/>
    <col min="5148" max="5148" width="1.109375" style="64" customWidth="1"/>
    <col min="5149" max="5149" width="11.5546875" style="64"/>
    <col min="5150" max="5150" width="0.77734375" style="64" customWidth="1"/>
    <col min="5151" max="5151" width="7.33203125" style="64" customWidth="1"/>
    <col min="5152" max="5152" width="1.5546875" style="64" customWidth="1"/>
    <col min="5153" max="5153" width="7.6640625" style="64" customWidth="1"/>
    <col min="5154" max="5155" width="1.44140625" style="64" customWidth="1"/>
    <col min="5156" max="5156" width="13.109375" style="64" customWidth="1"/>
    <col min="5157" max="5157" width="1.44140625" style="64" customWidth="1"/>
    <col min="5158" max="5158" width="8.44140625" style="64" customWidth="1"/>
    <col min="5159" max="5159" width="1.44140625" style="64" customWidth="1"/>
    <col min="5160" max="5160" width="7.6640625" style="64" customWidth="1"/>
    <col min="5161" max="5161" width="1.44140625" style="64" customWidth="1"/>
    <col min="5162" max="5162" width="13.109375" style="64" customWidth="1"/>
    <col min="5163" max="5163" width="1.44140625" style="64" customWidth="1"/>
    <col min="5164" max="5164" width="8.44140625" style="64" customWidth="1"/>
    <col min="5165" max="5165" width="1.44140625" style="64" customWidth="1"/>
    <col min="5166" max="5166" width="8.44140625" style="64" customWidth="1"/>
    <col min="5167" max="5167" width="1.44140625" style="64" customWidth="1"/>
    <col min="5168" max="5168" width="13.109375" style="64" customWidth="1"/>
    <col min="5169" max="5169" width="1.44140625" style="64" customWidth="1"/>
    <col min="5170" max="5170" width="8.44140625" style="64" customWidth="1"/>
    <col min="5171" max="5171" width="1.44140625" style="64" customWidth="1"/>
    <col min="5172" max="5172" width="8.44140625" style="64" customWidth="1"/>
    <col min="5173" max="5173" width="1.44140625" style="64" customWidth="1"/>
    <col min="5174" max="5174" width="11.5546875" style="64"/>
    <col min="5175" max="5175" width="1.44140625" style="64" customWidth="1"/>
    <col min="5176" max="5176" width="8.44140625" style="64" customWidth="1"/>
    <col min="5177" max="5177" width="1.44140625" style="64" customWidth="1"/>
    <col min="5178" max="5178" width="8.44140625" style="64" customWidth="1"/>
    <col min="5179" max="5179" width="1.44140625" style="64" customWidth="1"/>
    <col min="5180" max="5180" width="13.109375" style="64" customWidth="1"/>
    <col min="5181" max="5181" width="1.44140625" style="64" customWidth="1"/>
    <col min="5182" max="5182" width="4.5546875" style="64" customWidth="1"/>
    <col min="5183" max="5183" width="4.88671875" style="64" customWidth="1"/>
    <col min="5184" max="5184" width="8.44140625" style="64" customWidth="1"/>
    <col min="5185" max="5185" width="1.44140625" style="64" customWidth="1"/>
    <col min="5186" max="5186" width="11.5546875" style="64"/>
    <col min="5187" max="5187" width="1.44140625" style="64" customWidth="1"/>
    <col min="5188" max="5188" width="11.5546875" style="64"/>
    <col min="5189" max="5189" width="1.44140625" style="64" customWidth="1"/>
    <col min="5190" max="5190" width="11.5546875" style="64"/>
    <col min="5191" max="5191" width="1.44140625" style="64" customWidth="1"/>
    <col min="5192" max="5192" width="11.5546875" style="64"/>
    <col min="5193" max="5193" width="1.44140625" style="64" customWidth="1"/>
    <col min="5194" max="5194" width="11.5546875" style="64"/>
    <col min="5195" max="5195" width="1.44140625" style="64" customWidth="1"/>
    <col min="5196" max="5196" width="11.5546875" style="64"/>
    <col min="5197" max="5197" width="1.44140625" style="64" customWidth="1"/>
    <col min="5198" max="5198" width="11.5546875" style="64"/>
    <col min="5199" max="5199" width="1.44140625" style="64" customWidth="1"/>
    <col min="5200" max="5200" width="11.5546875" style="64"/>
    <col min="5201" max="5201" width="1.44140625" style="64" customWidth="1"/>
    <col min="5202" max="5376" width="11.5546875" style="64"/>
    <col min="5377" max="5377" width="3.77734375" style="64" customWidth="1"/>
    <col min="5378" max="5378" width="1.44140625" style="64" customWidth="1"/>
    <col min="5379" max="5379" width="13.109375" style="64" customWidth="1"/>
    <col min="5380" max="5380" width="1.109375" style="64" customWidth="1"/>
    <col min="5381" max="5381" width="11.5546875" style="64"/>
    <col min="5382" max="5382" width="1.44140625" style="64" customWidth="1"/>
    <col min="5383" max="5383" width="6.88671875" style="64" customWidth="1"/>
    <col min="5384" max="5384" width="1.44140625" style="64" customWidth="1"/>
    <col min="5385" max="5385" width="6.88671875" style="64" customWidth="1"/>
    <col min="5386" max="5386" width="1.6640625" style="64" customWidth="1"/>
    <col min="5387" max="5387" width="10.77734375" style="64" customWidth="1"/>
    <col min="5388" max="5388" width="0.77734375" style="64" customWidth="1"/>
    <col min="5389" max="5389" width="6.77734375" style="64" customWidth="1"/>
    <col min="5390" max="5390" width="1.88671875" style="64" customWidth="1"/>
    <col min="5391" max="5391" width="6.109375" style="64" customWidth="1"/>
    <col min="5392" max="5392" width="1.109375" style="64" customWidth="1"/>
    <col min="5393" max="5393" width="11.5546875" style="64"/>
    <col min="5394" max="5394" width="1.44140625" style="64" customWidth="1"/>
    <col min="5395" max="5395" width="7.33203125" style="64" customWidth="1"/>
    <col min="5396" max="5396" width="1.44140625" style="64" customWidth="1"/>
    <col min="5397" max="5397" width="6.109375" style="64" customWidth="1"/>
    <col min="5398" max="5398" width="1.109375" style="64" customWidth="1"/>
    <col min="5399" max="5399" width="11.5546875" style="64"/>
    <col min="5400" max="5400" width="1.109375" style="64" customWidth="1"/>
    <col min="5401" max="5401" width="7.33203125" style="64" customWidth="1"/>
    <col min="5402" max="5402" width="1.44140625" style="64" customWidth="1"/>
    <col min="5403" max="5403" width="6.109375" style="64" customWidth="1"/>
    <col min="5404" max="5404" width="1.109375" style="64" customWidth="1"/>
    <col min="5405" max="5405" width="11.5546875" style="64"/>
    <col min="5406" max="5406" width="0.77734375" style="64" customWidth="1"/>
    <col min="5407" max="5407" width="7.33203125" style="64" customWidth="1"/>
    <col min="5408" max="5408" width="1.5546875" style="64" customWidth="1"/>
    <col min="5409" max="5409" width="7.6640625" style="64" customWidth="1"/>
    <col min="5410" max="5411" width="1.44140625" style="64" customWidth="1"/>
    <col min="5412" max="5412" width="13.109375" style="64" customWidth="1"/>
    <col min="5413" max="5413" width="1.44140625" style="64" customWidth="1"/>
    <col min="5414" max="5414" width="8.44140625" style="64" customWidth="1"/>
    <col min="5415" max="5415" width="1.44140625" style="64" customWidth="1"/>
    <col min="5416" max="5416" width="7.6640625" style="64" customWidth="1"/>
    <col min="5417" max="5417" width="1.44140625" style="64" customWidth="1"/>
    <col min="5418" max="5418" width="13.109375" style="64" customWidth="1"/>
    <col min="5419" max="5419" width="1.44140625" style="64" customWidth="1"/>
    <col min="5420" max="5420" width="8.44140625" style="64" customWidth="1"/>
    <col min="5421" max="5421" width="1.44140625" style="64" customWidth="1"/>
    <col min="5422" max="5422" width="8.44140625" style="64" customWidth="1"/>
    <col min="5423" max="5423" width="1.44140625" style="64" customWidth="1"/>
    <col min="5424" max="5424" width="13.109375" style="64" customWidth="1"/>
    <col min="5425" max="5425" width="1.44140625" style="64" customWidth="1"/>
    <col min="5426" max="5426" width="8.44140625" style="64" customWidth="1"/>
    <col min="5427" max="5427" width="1.44140625" style="64" customWidth="1"/>
    <col min="5428" max="5428" width="8.44140625" style="64" customWidth="1"/>
    <col min="5429" max="5429" width="1.44140625" style="64" customWidth="1"/>
    <col min="5430" max="5430" width="11.5546875" style="64"/>
    <col min="5431" max="5431" width="1.44140625" style="64" customWidth="1"/>
    <col min="5432" max="5432" width="8.44140625" style="64" customWidth="1"/>
    <col min="5433" max="5433" width="1.44140625" style="64" customWidth="1"/>
    <col min="5434" max="5434" width="8.44140625" style="64" customWidth="1"/>
    <col min="5435" max="5435" width="1.44140625" style="64" customWidth="1"/>
    <col min="5436" max="5436" width="13.109375" style="64" customWidth="1"/>
    <col min="5437" max="5437" width="1.44140625" style="64" customWidth="1"/>
    <col min="5438" max="5438" width="4.5546875" style="64" customWidth="1"/>
    <col min="5439" max="5439" width="4.88671875" style="64" customWidth="1"/>
    <col min="5440" max="5440" width="8.44140625" style="64" customWidth="1"/>
    <col min="5441" max="5441" width="1.44140625" style="64" customWidth="1"/>
    <col min="5442" max="5442" width="11.5546875" style="64"/>
    <col min="5443" max="5443" width="1.44140625" style="64" customWidth="1"/>
    <col min="5444" max="5444" width="11.5546875" style="64"/>
    <col min="5445" max="5445" width="1.44140625" style="64" customWidth="1"/>
    <col min="5446" max="5446" width="11.5546875" style="64"/>
    <col min="5447" max="5447" width="1.44140625" style="64" customWidth="1"/>
    <col min="5448" max="5448" width="11.5546875" style="64"/>
    <col min="5449" max="5449" width="1.44140625" style="64" customWidth="1"/>
    <col min="5450" max="5450" width="11.5546875" style="64"/>
    <col min="5451" max="5451" width="1.44140625" style="64" customWidth="1"/>
    <col min="5452" max="5452" width="11.5546875" style="64"/>
    <col min="5453" max="5453" width="1.44140625" style="64" customWidth="1"/>
    <col min="5454" max="5454" width="11.5546875" style="64"/>
    <col min="5455" max="5455" width="1.44140625" style="64" customWidth="1"/>
    <col min="5456" max="5456" width="11.5546875" style="64"/>
    <col min="5457" max="5457" width="1.44140625" style="64" customWidth="1"/>
    <col min="5458" max="5632" width="11.5546875" style="64"/>
    <col min="5633" max="5633" width="3.77734375" style="64" customWidth="1"/>
    <col min="5634" max="5634" width="1.44140625" style="64" customWidth="1"/>
    <col min="5635" max="5635" width="13.109375" style="64" customWidth="1"/>
    <col min="5636" max="5636" width="1.109375" style="64" customWidth="1"/>
    <col min="5637" max="5637" width="11.5546875" style="64"/>
    <col min="5638" max="5638" width="1.44140625" style="64" customWidth="1"/>
    <col min="5639" max="5639" width="6.88671875" style="64" customWidth="1"/>
    <col min="5640" max="5640" width="1.44140625" style="64" customWidth="1"/>
    <col min="5641" max="5641" width="6.88671875" style="64" customWidth="1"/>
    <col min="5642" max="5642" width="1.6640625" style="64" customWidth="1"/>
    <col min="5643" max="5643" width="10.77734375" style="64" customWidth="1"/>
    <col min="5644" max="5644" width="0.77734375" style="64" customWidth="1"/>
    <col min="5645" max="5645" width="6.77734375" style="64" customWidth="1"/>
    <col min="5646" max="5646" width="1.88671875" style="64" customWidth="1"/>
    <col min="5647" max="5647" width="6.109375" style="64" customWidth="1"/>
    <col min="5648" max="5648" width="1.109375" style="64" customWidth="1"/>
    <col min="5649" max="5649" width="11.5546875" style="64"/>
    <col min="5650" max="5650" width="1.44140625" style="64" customWidth="1"/>
    <col min="5651" max="5651" width="7.33203125" style="64" customWidth="1"/>
    <col min="5652" max="5652" width="1.44140625" style="64" customWidth="1"/>
    <col min="5653" max="5653" width="6.109375" style="64" customWidth="1"/>
    <col min="5654" max="5654" width="1.109375" style="64" customWidth="1"/>
    <col min="5655" max="5655" width="11.5546875" style="64"/>
    <col min="5656" max="5656" width="1.109375" style="64" customWidth="1"/>
    <col min="5657" max="5657" width="7.33203125" style="64" customWidth="1"/>
    <col min="5658" max="5658" width="1.44140625" style="64" customWidth="1"/>
    <col min="5659" max="5659" width="6.109375" style="64" customWidth="1"/>
    <col min="5660" max="5660" width="1.109375" style="64" customWidth="1"/>
    <col min="5661" max="5661" width="11.5546875" style="64"/>
    <col min="5662" max="5662" width="0.77734375" style="64" customWidth="1"/>
    <col min="5663" max="5663" width="7.33203125" style="64" customWidth="1"/>
    <col min="5664" max="5664" width="1.5546875" style="64" customWidth="1"/>
    <col min="5665" max="5665" width="7.6640625" style="64" customWidth="1"/>
    <col min="5666" max="5667" width="1.44140625" style="64" customWidth="1"/>
    <col min="5668" max="5668" width="13.109375" style="64" customWidth="1"/>
    <col min="5669" max="5669" width="1.44140625" style="64" customWidth="1"/>
    <col min="5670" max="5670" width="8.44140625" style="64" customWidth="1"/>
    <col min="5671" max="5671" width="1.44140625" style="64" customWidth="1"/>
    <col min="5672" max="5672" width="7.6640625" style="64" customWidth="1"/>
    <col min="5673" max="5673" width="1.44140625" style="64" customWidth="1"/>
    <col min="5674" max="5674" width="13.109375" style="64" customWidth="1"/>
    <col min="5675" max="5675" width="1.44140625" style="64" customWidth="1"/>
    <col min="5676" max="5676" width="8.44140625" style="64" customWidth="1"/>
    <col min="5677" max="5677" width="1.44140625" style="64" customWidth="1"/>
    <col min="5678" max="5678" width="8.44140625" style="64" customWidth="1"/>
    <col min="5679" max="5679" width="1.44140625" style="64" customWidth="1"/>
    <col min="5680" max="5680" width="13.109375" style="64" customWidth="1"/>
    <col min="5681" max="5681" width="1.44140625" style="64" customWidth="1"/>
    <col min="5682" max="5682" width="8.44140625" style="64" customWidth="1"/>
    <col min="5683" max="5683" width="1.44140625" style="64" customWidth="1"/>
    <col min="5684" max="5684" width="8.44140625" style="64" customWidth="1"/>
    <col min="5685" max="5685" width="1.44140625" style="64" customWidth="1"/>
    <col min="5686" max="5686" width="11.5546875" style="64"/>
    <col min="5687" max="5687" width="1.44140625" style="64" customWidth="1"/>
    <col min="5688" max="5688" width="8.44140625" style="64" customWidth="1"/>
    <col min="5689" max="5689" width="1.44140625" style="64" customWidth="1"/>
    <col min="5690" max="5690" width="8.44140625" style="64" customWidth="1"/>
    <col min="5691" max="5691" width="1.44140625" style="64" customWidth="1"/>
    <col min="5692" max="5692" width="13.109375" style="64" customWidth="1"/>
    <col min="5693" max="5693" width="1.44140625" style="64" customWidth="1"/>
    <col min="5694" max="5694" width="4.5546875" style="64" customWidth="1"/>
    <col min="5695" max="5695" width="4.88671875" style="64" customWidth="1"/>
    <col min="5696" max="5696" width="8.44140625" style="64" customWidth="1"/>
    <col min="5697" max="5697" width="1.44140625" style="64" customWidth="1"/>
    <col min="5698" max="5698" width="11.5546875" style="64"/>
    <col min="5699" max="5699" width="1.44140625" style="64" customWidth="1"/>
    <col min="5700" max="5700" width="11.5546875" style="64"/>
    <col min="5701" max="5701" width="1.44140625" style="64" customWidth="1"/>
    <col min="5702" max="5702" width="11.5546875" style="64"/>
    <col min="5703" max="5703" width="1.44140625" style="64" customWidth="1"/>
    <col min="5704" max="5704" width="11.5546875" style="64"/>
    <col min="5705" max="5705" width="1.44140625" style="64" customWidth="1"/>
    <col min="5706" max="5706" width="11.5546875" style="64"/>
    <col min="5707" max="5707" width="1.44140625" style="64" customWidth="1"/>
    <col min="5708" max="5708" width="11.5546875" style="64"/>
    <col min="5709" max="5709" width="1.44140625" style="64" customWidth="1"/>
    <col min="5710" max="5710" width="11.5546875" style="64"/>
    <col min="5711" max="5711" width="1.44140625" style="64" customWidth="1"/>
    <col min="5712" max="5712" width="11.5546875" style="64"/>
    <col min="5713" max="5713" width="1.44140625" style="64" customWidth="1"/>
    <col min="5714" max="5888" width="11.5546875" style="64"/>
    <col min="5889" max="5889" width="3.77734375" style="64" customWidth="1"/>
    <col min="5890" max="5890" width="1.44140625" style="64" customWidth="1"/>
    <col min="5891" max="5891" width="13.109375" style="64" customWidth="1"/>
    <col min="5892" max="5892" width="1.109375" style="64" customWidth="1"/>
    <col min="5893" max="5893" width="11.5546875" style="64"/>
    <col min="5894" max="5894" width="1.44140625" style="64" customWidth="1"/>
    <col min="5895" max="5895" width="6.88671875" style="64" customWidth="1"/>
    <col min="5896" max="5896" width="1.44140625" style="64" customWidth="1"/>
    <col min="5897" max="5897" width="6.88671875" style="64" customWidth="1"/>
    <col min="5898" max="5898" width="1.6640625" style="64" customWidth="1"/>
    <col min="5899" max="5899" width="10.77734375" style="64" customWidth="1"/>
    <col min="5900" max="5900" width="0.77734375" style="64" customWidth="1"/>
    <col min="5901" max="5901" width="6.77734375" style="64" customWidth="1"/>
    <col min="5902" max="5902" width="1.88671875" style="64" customWidth="1"/>
    <col min="5903" max="5903" width="6.109375" style="64" customWidth="1"/>
    <col min="5904" max="5904" width="1.109375" style="64" customWidth="1"/>
    <col min="5905" max="5905" width="11.5546875" style="64"/>
    <col min="5906" max="5906" width="1.44140625" style="64" customWidth="1"/>
    <col min="5907" max="5907" width="7.33203125" style="64" customWidth="1"/>
    <col min="5908" max="5908" width="1.44140625" style="64" customWidth="1"/>
    <col min="5909" max="5909" width="6.109375" style="64" customWidth="1"/>
    <col min="5910" max="5910" width="1.109375" style="64" customWidth="1"/>
    <col min="5911" max="5911" width="11.5546875" style="64"/>
    <col min="5912" max="5912" width="1.109375" style="64" customWidth="1"/>
    <col min="5913" max="5913" width="7.33203125" style="64" customWidth="1"/>
    <col min="5914" max="5914" width="1.44140625" style="64" customWidth="1"/>
    <col min="5915" max="5915" width="6.109375" style="64" customWidth="1"/>
    <col min="5916" max="5916" width="1.109375" style="64" customWidth="1"/>
    <col min="5917" max="5917" width="11.5546875" style="64"/>
    <col min="5918" max="5918" width="0.77734375" style="64" customWidth="1"/>
    <col min="5919" max="5919" width="7.33203125" style="64" customWidth="1"/>
    <col min="5920" max="5920" width="1.5546875" style="64" customWidth="1"/>
    <col min="5921" max="5921" width="7.6640625" style="64" customWidth="1"/>
    <col min="5922" max="5923" width="1.44140625" style="64" customWidth="1"/>
    <col min="5924" max="5924" width="13.109375" style="64" customWidth="1"/>
    <col min="5925" max="5925" width="1.44140625" style="64" customWidth="1"/>
    <col min="5926" max="5926" width="8.44140625" style="64" customWidth="1"/>
    <col min="5927" max="5927" width="1.44140625" style="64" customWidth="1"/>
    <col min="5928" max="5928" width="7.6640625" style="64" customWidth="1"/>
    <col min="5929" max="5929" width="1.44140625" style="64" customWidth="1"/>
    <col min="5930" max="5930" width="13.109375" style="64" customWidth="1"/>
    <col min="5931" max="5931" width="1.44140625" style="64" customWidth="1"/>
    <col min="5932" max="5932" width="8.44140625" style="64" customWidth="1"/>
    <col min="5933" max="5933" width="1.44140625" style="64" customWidth="1"/>
    <col min="5934" max="5934" width="8.44140625" style="64" customWidth="1"/>
    <col min="5935" max="5935" width="1.44140625" style="64" customWidth="1"/>
    <col min="5936" max="5936" width="13.109375" style="64" customWidth="1"/>
    <col min="5937" max="5937" width="1.44140625" style="64" customWidth="1"/>
    <col min="5938" max="5938" width="8.44140625" style="64" customWidth="1"/>
    <col min="5939" max="5939" width="1.44140625" style="64" customWidth="1"/>
    <col min="5940" max="5940" width="8.44140625" style="64" customWidth="1"/>
    <col min="5941" max="5941" width="1.44140625" style="64" customWidth="1"/>
    <col min="5942" max="5942" width="11.5546875" style="64"/>
    <col min="5943" max="5943" width="1.44140625" style="64" customWidth="1"/>
    <col min="5944" max="5944" width="8.44140625" style="64" customWidth="1"/>
    <col min="5945" max="5945" width="1.44140625" style="64" customWidth="1"/>
    <col min="5946" max="5946" width="8.44140625" style="64" customWidth="1"/>
    <col min="5947" max="5947" width="1.44140625" style="64" customWidth="1"/>
    <col min="5948" max="5948" width="13.109375" style="64" customWidth="1"/>
    <col min="5949" max="5949" width="1.44140625" style="64" customWidth="1"/>
    <col min="5950" max="5950" width="4.5546875" style="64" customWidth="1"/>
    <col min="5951" max="5951" width="4.88671875" style="64" customWidth="1"/>
    <col min="5952" max="5952" width="8.44140625" style="64" customWidth="1"/>
    <col min="5953" max="5953" width="1.44140625" style="64" customWidth="1"/>
    <col min="5954" max="5954" width="11.5546875" style="64"/>
    <col min="5955" max="5955" width="1.44140625" style="64" customWidth="1"/>
    <col min="5956" max="5956" width="11.5546875" style="64"/>
    <col min="5957" max="5957" width="1.44140625" style="64" customWidth="1"/>
    <col min="5958" max="5958" width="11.5546875" style="64"/>
    <col min="5959" max="5959" width="1.44140625" style="64" customWidth="1"/>
    <col min="5960" max="5960" width="11.5546875" style="64"/>
    <col min="5961" max="5961" width="1.44140625" style="64" customWidth="1"/>
    <col min="5962" max="5962" width="11.5546875" style="64"/>
    <col min="5963" max="5963" width="1.44140625" style="64" customWidth="1"/>
    <col min="5964" max="5964" width="11.5546875" style="64"/>
    <col min="5965" max="5965" width="1.44140625" style="64" customWidth="1"/>
    <col min="5966" max="5966" width="11.5546875" style="64"/>
    <col min="5967" max="5967" width="1.44140625" style="64" customWidth="1"/>
    <col min="5968" max="5968" width="11.5546875" style="64"/>
    <col min="5969" max="5969" width="1.44140625" style="64" customWidth="1"/>
    <col min="5970" max="6144" width="11.5546875" style="64"/>
    <col min="6145" max="6145" width="3.77734375" style="64" customWidth="1"/>
    <col min="6146" max="6146" width="1.44140625" style="64" customWidth="1"/>
    <col min="6147" max="6147" width="13.109375" style="64" customWidth="1"/>
    <col min="6148" max="6148" width="1.109375" style="64" customWidth="1"/>
    <col min="6149" max="6149" width="11.5546875" style="64"/>
    <col min="6150" max="6150" width="1.44140625" style="64" customWidth="1"/>
    <col min="6151" max="6151" width="6.88671875" style="64" customWidth="1"/>
    <col min="6152" max="6152" width="1.44140625" style="64" customWidth="1"/>
    <col min="6153" max="6153" width="6.88671875" style="64" customWidth="1"/>
    <col min="6154" max="6154" width="1.6640625" style="64" customWidth="1"/>
    <col min="6155" max="6155" width="10.77734375" style="64" customWidth="1"/>
    <col min="6156" max="6156" width="0.77734375" style="64" customWidth="1"/>
    <col min="6157" max="6157" width="6.77734375" style="64" customWidth="1"/>
    <col min="6158" max="6158" width="1.88671875" style="64" customWidth="1"/>
    <col min="6159" max="6159" width="6.109375" style="64" customWidth="1"/>
    <col min="6160" max="6160" width="1.109375" style="64" customWidth="1"/>
    <col min="6161" max="6161" width="11.5546875" style="64"/>
    <col min="6162" max="6162" width="1.44140625" style="64" customWidth="1"/>
    <col min="6163" max="6163" width="7.33203125" style="64" customWidth="1"/>
    <col min="6164" max="6164" width="1.44140625" style="64" customWidth="1"/>
    <col min="6165" max="6165" width="6.109375" style="64" customWidth="1"/>
    <col min="6166" max="6166" width="1.109375" style="64" customWidth="1"/>
    <col min="6167" max="6167" width="11.5546875" style="64"/>
    <col min="6168" max="6168" width="1.109375" style="64" customWidth="1"/>
    <col min="6169" max="6169" width="7.33203125" style="64" customWidth="1"/>
    <col min="6170" max="6170" width="1.44140625" style="64" customWidth="1"/>
    <col min="6171" max="6171" width="6.109375" style="64" customWidth="1"/>
    <col min="6172" max="6172" width="1.109375" style="64" customWidth="1"/>
    <col min="6173" max="6173" width="11.5546875" style="64"/>
    <col min="6174" max="6174" width="0.77734375" style="64" customWidth="1"/>
    <col min="6175" max="6175" width="7.33203125" style="64" customWidth="1"/>
    <col min="6176" max="6176" width="1.5546875" style="64" customWidth="1"/>
    <col min="6177" max="6177" width="7.6640625" style="64" customWidth="1"/>
    <col min="6178" max="6179" width="1.44140625" style="64" customWidth="1"/>
    <col min="6180" max="6180" width="13.109375" style="64" customWidth="1"/>
    <col min="6181" max="6181" width="1.44140625" style="64" customWidth="1"/>
    <col min="6182" max="6182" width="8.44140625" style="64" customWidth="1"/>
    <col min="6183" max="6183" width="1.44140625" style="64" customWidth="1"/>
    <col min="6184" max="6184" width="7.6640625" style="64" customWidth="1"/>
    <col min="6185" max="6185" width="1.44140625" style="64" customWidth="1"/>
    <col min="6186" max="6186" width="13.109375" style="64" customWidth="1"/>
    <col min="6187" max="6187" width="1.44140625" style="64" customWidth="1"/>
    <col min="6188" max="6188" width="8.44140625" style="64" customWidth="1"/>
    <col min="6189" max="6189" width="1.44140625" style="64" customWidth="1"/>
    <col min="6190" max="6190" width="8.44140625" style="64" customWidth="1"/>
    <col min="6191" max="6191" width="1.44140625" style="64" customWidth="1"/>
    <col min="6192" max="6192" width="13.109375" style="64" customWidth="1"/>
    <col min="6193" max="6193" width="1.44140625" style="64" customWidth="1"/>
    <col min="6194" max="6194" width="8.44140625" style="64" customWidth="1"/>
    <col min="6195" max="6195" width="1.44140625" style="64" customWidth="1"/>
    <col min="6196" max="6196" width="8.44140625" style="64" customWidth="1"/>
    <col min="6197" max="6197" width="1.44140625" style="64" customWidth="1"/>
    <col min="6198" max="6198" width="11.5546875" style="64"/>
    <col min="6199" max="6199" width="1.44140625" style="64" customWidth="1"/>
    <col min="6200" max="6200" width="8.44140625" style="64" customWidth="1"/>
    <col min="6201" max="6201" width="1.44140625" style="64" customWidth="1"/>
    <col min="6202" max="6202" width="8.44140625" style="64" customWidth="1"/>
    <col min="6203" max="6203" width="1.44140625" style="64" customWidth="1"/>
    <col min="6204" max="6204" width="13.109375" style="64" customWidth="1"/>
    <col min="6205" max="6205" width="1.44140625" style="64" customWidth="1"/>
    <col min="6206" max="6206" width="4.5546875" style="64" customWidth="1"/>
    <col min="6207" max="6207" width="4.88671875" style="64" customWidth="1"/>
    <col min="6208" max="6208" width="8.44140625" style="64" customWidth="1"/>
    <col min="6209" max="6209" width="1.44140625" style="64" customWidth="1"/>
    <col min="6210" max="6210" width="11.5546875" style="64"/>
    <col min="6211" max="6211" width="1.44140625" style="64" customWidth="1"/>
    <col min="6212" max="6212" width="11.5546875" style="64"/>
    <col min="6213" max="6213" width="1.44140625" style="64" customWidth="1"/>
    <col min="6214" max="6214" width="11.5546875" style="64"/>
    <col min="6215" max="6215" width="1.44140625" style="64" customWidth="1"/>
    <col min="6216" max="6216" width="11.5546875" style="64"/>
    <col min="6217" max="6217" width="1.44140625" style="64" customWidth="1"/>
    <col min="6218" max="6218" width="11.5546875" style="64"/>
    <col min="6219" max="6219" width="1.44140625" style="64" customWidth="1"/>
    <col min="6220" max="6220" width="11.5546875" style="64"/>
    <col min="6221" max="6221" width="1.44140625" style="64" customWidth="1"/>
    <col min="6222" max="6222" width="11.5546875" style="64"/>
    <col min="6223" max="6223" width="1.44140625" style="64" customWidth="1"/>
    <col min="6224" max="6224" width="11.5546875" style="64"/>
    <col min="6225" max="6225" width="1.44140625" style="64" customWidth="1"/>
    <col min="6226" max="6400" width="11.5546875" style="64"/>
    <col min="6401" max="6401" width="3.77734375" style="64" customWidth="1"/>
    <col min="6402" max="6402" width="1.44140625" style="64" customWidth="1"/>
    <col min="6403" max="6403" width="13.109375" style="64" customWidth="1"/>
    <col min="6404" max="6404" width="1.109375" style="64" customWidth="1"/>
    <col min="6405" max="6405" width="11.5546875" style="64"/>
    <col min="6406" max="6406" width="1.44140625" style="64" customWidth="1"/>
    <col min="6407" max="6407" width="6.88671875" style="64" customWidth="1"/>
    <col min="6408" max="6408" width="1.44140625" style="64" customWidth="1"/>
    <col min="6409" max="6409" width="6.88671875" style="64" customWidth="1"/>
    <col min="6410" max="6410" width="1.6640625" style="64" customWidth="1"/>
    <col min="6411" max="6411" width="10.77734375" style="64" customWidth="1"/>
    <col min="6412" max="6412" width="0.77734375" style="64" customWidth="1"/>
    <col min="6413" max="6413" width="6.77734375" style="64" customWidth="1"/>
    <col min="6414" max="6414" width="1.88671875" style="64" customWidth="1"/>
    <col min="6415" max="6415" width="6.109375" style="64" customWidth="1"/>
    <col min="6416" max="6416" width="1.109375" style="64" customWidth="1"/>
    <col min="6417" max="6417" width="11.5546875" style="64"/>
    <col min="6418" max="6418" width="1.44140625" style="64" customWidth="1"/>
    <col min="6419" max="6419" width="7.33203125" style="64" customWidth="1"/>
    <col min="6420" max="6420" width="1.44140625" style="64" customWidth="1"/>
    <col min="6421" max="6421" width="6.109375" style="64" customWidth="1"/>
    <col min="6422" max="6422" width="1.109375" style="64" customWidth="1"/>
    <col min="6423" max="6423" width="11.5546875" style="64"/>
    <col min="6424" max="6424" width="1.109375" style="64" customWidth="1"/>
    <col min="6425" max="6425" width="7.33203125" style="64" customWidth="1"/>
    <col min="6426" max="6426" width="1.44140625" style="64" customWidth="1"/>
    <col min="6427" max="6427" width="6.109375" style="64" customWidth="1"/>
    <col min="6428" max="6428" width="1.109375" style="64" customWidth="1"/>
    <col min="6429" max="6429" width="11.5546875" style="64"/>
    <col min="6430" max="6430" width="0.77734375" style="64" customWidth="1"/>
    <col min="6431" max="6431" width="7.33203125" style="64" customWidth="1"/>
    <col min="6432" max="6432" width="1.5546875" style="64" customWidth="1"/>
    <col min="6433" max="6433" width="7.6640625" style="64" customWidth="1"/>
    <col min="6434" max="6435" width="1.44140625" style="64" customWidth="1"/>
    <col min="6436" max="6436" width="13.109375" style="64" customWidth="1"/>
    <col min="6437" max="6437" width="1.44140625" style="64" customWidth="1"/>
    <col min="6438" max="6438" width="8.44140625" style="64" customWidth="1"/>
    <col min="6439" max="6439" width="1.44140625" style="64" customWidth="1"/>
    <col min="6440" max="6440" width="7.6640625" style="64" customWidth="1"/>
    <col min="6441" max="6441" width="1.44140625" style="64" customWidth="1"/>
    <col min="6442" max="6442" width="13.109375" style="64" customWidth="1"/>
    <col min="6443" max="6443" width="1.44140625" style="64" customWidth="1"/>
    <col min="6444" max="6444" width="8.44140625" style="64" customWidth="1"/>
    <col min="6445" max="6445" width="1.44140625" style="64" customWidth="1"/>
    <col min="6446" max="6446" width="8.44140625" style="64" customWidth="1"/>
    <col min="6447" max="6447" width="1.44140625" style="64" customWidth="1"/>
    <col min="6448" max="6448" width="13.109375" style="64" customWidth="1"/>
    <col min="6449" max="6449" width="1.44140625" style="64" customWidth="1"/>
    <col min="6450" max="6450" width="8.44140625" style="64" customWidth="1"/>
    <col min="6451" max="6451" width="1.44140625" style="64" customWidth="1"/>
    <col min="6452" max="6452" width="8.44140625" style="64" customWidth="1"/>
    <col min="6453" max="6453" width="1.44140625" style="64" customWidth="1"/>
    <col min="6454" max="6454" width="11.5546875" style="64"/>
    <col min="6455" max="6455" width="1.44140625" style="64" customWidth="1"/>
    <col min="6456" max="6456" width="8.44140625" style="64" customWidth="1"/>
    <col min="6457" max="6457" width="1.44140625" style="64" customWidth="1"/>
    <col min="6458" max="6458" width="8.44140625" style="64" customWidth="1"/>
    <col min="6459" max="6459" width="1.44140625" style="64" customWidth="1"/>
    <col min="6460" max="6460" width="13.109375" style="64" customWidth="1"/>
    <col min="6461" max="6461" width="1.44140625" style="64" customWidth="1"/>
    <col min="6462" max="6462" width="4.5546875" style="64" customWidth="1"/>
    <col min="6463" max="6463" width="4.88671875" style="64" customWidth="1"/>
    <col min="6464" max="6464" width="8.44140625" style="64" customWidth="1"/>
    <col min="6465" max="6465" width="1.44140625" style="64" customWidth="1"/>
    <col min="6466" max="6466" width="11.5546875" style="64"/>
    <col min="6467" max="6467" width="1.44140625" style="64" customWidth="1"/>
    <col min="6468" max="6468" width="11.5546875" style="64"/>
    <col min="6469" max="6469" width="1.44140625" style="64" customWidth="1"/>
    <col min="6470" max="6470" width="11.5546875" style="64"/>
    <col min="6471" max="6471" width="1.44140625" style="64" customWidth="1"/>
    <col min="6472" max="6472" width="11.5546875" style="64"/>
    <col min="6473" max="6473" width="1.44140625" style="64" customWidth="1"/>
    <col min="6474" max="6474" width="11.5546875" style="64"/>
    <col min="6475" max="6475" width="1.44140625" style="64" customWidth="1"/>
    <col min="6476" max="6476" width="11.5546875" style="64"/>
    <col min="6477" max="6477" width="1.44140625" style="64" customWidth="1"/>
    <col min="6478" max="6478" width="11.5546875" style="64"/>
    <col min="6479" max="6479" width="1.44140625" style="64" customWidth="1"/>
    <col min="6480" max="6480" width="11.5546875" style="64"/>
    <col min="6481" max="6481" width="1.44140625" style="64" customWidth="1"/>
    <col min="6482" max="6656" width="11.5546875" style="64"/>
    <col min="6657" max="6657" width="3.77734375" style="64" customWidth="1"/>
    <col min="6658" max="6658" width="1.44140625" style="64" customWidth="1"/>
    <col min="6659" max="6659" width="13.109375" style="64" customWidth="1"/>
    <col min="6660" max="6660" width="1.109375" style="64" customWidth="1"/>
    <col min="6661" max="6661" width="11.5546875" style="64"/>
    <col min="6662" max="6662" width="1.44140625" style="64" customWidth="1"/>
    <col min="6663" max="6663" width="6.88671875" style="64" customWidth="1"/>
    <col min="6664" max="6664" width="1.44140625" style="64" customWidth="1"/>
    <col min="6665" max="6665" width="6.88671875" style="64" customWidth="1"/>
    <col min="6666" max="6666" width="1.6640625" style="64" customWidth="1"/>
    <col min="6667" max="6667" width="10.77734375" style="64" customWidth="1"/>
    <col min="6668" max="6668" width="0.77734375" style="64" customWidth="1"/>
    <col min="6669" max="6669" width="6.77734375" style="64" customWidth="1"/>
    <col min="6670" max="6670" width="1.88671875" style="64" customWidth="1"/>
    <col min="6671" max="6671" width="6.109375" style="64" customWidth="1"/>
    <col min="6672" max="6672" width="1.109375" style="64" customWidth="1"/>
    <col min="6673" max="6673" width="11.5546875" style="64"/>
    <col min="6674" max="6674" width="1.44140625" style="64" customWidth="1"/>
    <col min="6675" max="6675" width="7.33203125" style="64" customWidth="1"/>
    <col min="6676" max="6676" width="1.44140625" style="64" customWidth="1"/>
    <col min="6677" max="6677" width="6.109375" style="64" customWidth="1"/>
    <col min="6678" max="6678" width="1.109375" style="64" customWidth="1"/>
    <col min="6679" max="6679" width="11.5546875" style="64"/>
    <col min="6680" max="6680" width="1.109375" style="64" customWidth="1"/>
    <col min="6681" max="6681" width="7.33203125" style="64" customWidth="1"/>
    <col min="6682" max="6682" width="1.44140625" style="64" customWidth="1"/>
    <col min="6683" max="6683" width="6.109375" style="64" customWidth="1"/>
    <col min="6684" max="6684" width="1.109375" style="64" customWidth="1"/>
    <col min="6685" max="6685" width="11.5546875" style="64"/>
    <col min="6686" max="6686" width="0.77734375" style="64" customWidth="1"/>
    <col min="6687" max="6687" width="7.33203125" style="64" customWidth="1"/>
    <col min="6688" max="6688" width="1.5546875" style="64" customWidth="1"/>
    <col min="6689" max="6689" width="7.6640625" style="64" customWidth="1"/>
    <col min="6690" max="6691" width="1.44140625" style="64" customWidth="1"/>
    <col min="6692" max="6692" width="13.109375" style="64" customWidth="1"/>
    <col min="6693" max="6693" width="1.44140625" style="64" customWidth="1"/>
    <col min="6694" max="6694" width="8.44140625" style="64" customWidth="1"/>
    <col min="6695" max="6695" width="1.44140625" style="64" customWidth="1"/>
    <col min="6696" max="6696" width="7.6640625" style="64" customWidth="1"/>
    <col min="6697" max="6697" width="1.44140625" style="64" customWidth="1"/>
    <col min="6698" max="6698" width="13.109375" style="64" customWidth="1"/>
    <col min="6699" max="6699" width="1.44140625" style="64" customWidth="1"/>
    <col min="6700" max="6700" width="8.44140625" style="64" customWidth="1"/>
    <col min="6701" max="6701" width="1.44140625" style="64" customWidth="1"/>
    <col min="6702" max="6702" width="8.44140625" style="64" customWidth="1"/>
    <col min="6703" max="6703" width="1.44140625" style="64" customWidth="1"/>
    <col min="6704" max="6704" width="13.109375" style="64" customWidth="1"/>
    <col min="6705" max="6705" width="1.44140625" style="64" customWidth="1"/>
    <col min="6706" max="6706" width="8.44140625" style="64" customWidth="1"/>
    <col min="6707" max="6707" width="1.44140625" style="64" customWidth="1"/>
    <col min="6708" max="6708" width="8.44140625" style="64" customWidth="1"/>
    <col min="6709" max="6709" width="1.44140625" style="64" customWidth="1"/>
    <col min="6710" max="6710" width="11.5546875" style="64"/>
    <col min="6711" max="6711" width="1.44140625" style="64" customWidth="1"/>
    <col min="6712" max="6712" width="8.44140625" style="64" customWidth="1"/>
    <col min="6713" max="6713" width="1.44140625" style="64" customWidth="1"/>
    <col min="6714" max="6714" width="8.44140625" style="64" customWidth="1"/>
    <col min="6715" max="6715" width="1.44140625" style="64" customWidth="1"/>
    <col min="6716" max="6716" width="13.109375" style="64" customWidth="1"/>
    <col min="6717" max="6717" width="1.44140625" style="64" customWidth="1"/>
    <col min="6718" max="6718" width="4.5546875" style="64" customWidth="1"/>
    <col min="6719" max="6719" width="4.88671875" style="64" customWidth="1"/>
    <col min="6720" max="6720" width="8.44140625" style="64" customWidth="1"/>
    <col min="6721" max="6721" width="1.44140625" style="64" customWidth="1"/>
    <col min="6722" max="6722" width="11.5546875" style="64"/>
    <col min="6723" max="6723" width="1.44140625" style="64" customWidth="1"/>
    <col min="6724" max="6724" width="11.5546875" style="64"/>
    <col min="6725" max="6725" width="1.44140625" style="64" customWidth="1"/>
    <col min="6726" max="6726" width="11.5546875" style="64"/>
    <col min="6727" max="6727" width="1.44140625" style="64" customWidth="1"/>
    <col min="6728" max="6728" width="11.5546875" style="64"/>
    <col min="6729" max="6729" width="1.44140625" style="64" customWidth="1"/>
    <col min="6730" max="6730" width="11.5546875" style="64"/>
    <col min="6731" max="6731" width="1.44140625" style="64" customWidth="1"/>
    <col min="6732" max="6732" width="11.5546875" style="64"/>
    <col min="6733" max="6733" width="1.44140625" style="64" customWidth="1"/>
    <col min="6734" max="6734" width="11.5546875" style="64"/>
    <col min="6735" max="6735" width="1.44140625" style="64" customWidth="1"/>
    <col min="6736" max="6736" width="11.5546875" style="64"/>
    <col min="6737" max="6737" width="1.44140625" style="64" customWidth="1"/>
    <col min="6738" max="6912" width="11.5546875" style="64"/>
    <col min="6913" max="6913" width="3.77734375" style="64" customWidth="1"/>
    <col min="6914" max="6914" width="1.44140625" style="64" customWidth="1"/>
    <col min="6915" max="6915" width="13.109375" style="64" customWidth="1"/>
    <col min="6916" max="6916" width="1.109375" style="64" customWidth="1"/>
    <col min="6917" max="6917" width="11.5546875" style="64"/>
    <col min="6918" max="6918" width="1.44140625" style="64" customWidth="1"/>
    <col min="6919" max="6919" width="6.88671875" style="64" customWidth="1"/>
    <col min="6920" max="6920" width="1.44140625" style="64" customWidth="1"/>
    <col min="6921" max="6921" width="6.88671875" style="64" customWidth="1"/>
    <col min="6922" max="6922" width="1.6640625" style="64" customWidth="1"/>
    <col min="6923" max="6923" width="10.77734375" style="64" customWidth="1"/>
    <col min="6924" max="6924" width="0.77734375" style="64" customWidth="1"/>
    <col min="6925" max="6925" width="6.77734375" style="64" customWidth="1"/>
    <col min="6926" max="6926" width="1.88671875" style="64" customWidth="1"/>
    <col min="6927" max="6927" width="6.109375" style="64" customWidth="1"/>
    <col min="6928" max="6928" width="1.109375" style="64" customWidth="1"/>
    <col min="6929" max="6929" width="11.5546875" style="64"/>
    <col min="6930" max="6930" width="1.44140625" style="64" customWidth="1"/>
    <col min="6931" max="6931" width="7.33203125" style="64" customWidth="1"/>
    <col min="6932" max="6932" width="1.44140625" style="64" customWidth="1"/>
    <col min="6933" max="6933" width="6.109375" style="64" customWidth="1"/>
    <col min="6934" max="6934" width="1.109375" style="64" customWidth="1"/>
    <col min="6935" max="6935" width="11.5546875" style="64"/>
    <col min="6936" max="6936" width="1.109375" style="64" customWidth="1"/>
    <col min="6937" max="6937" width="7.33203125" style="64" customWidth="1"/>
    <col min="6938" max="6938" width="1.44140625" style="64" customWidth="1"/>
    <col min="6939" max="6939" width="6.109375" style="64" customWidth="1"/>
    <col min="6940" max="6940" width="1.109375" style="64" customWidth="1"/>
    <col min="6941" max="6941" width="11.5546875" style="64"/>
    <col min="6942" max="6942" width="0.77734375" style="64" customWidth="1"/>
    <col min="6943" max="6943" width="7.33203125" style="64" customWidth="1"/>
    <col min="6944" max="6944" width="1.5546875" style="64" customWidth="1"/>
    <col min="6945" max="6945" width="7.6640625" style="64" customWidth="1"/>
    <col min="6946" max="6947" width="1.44140625" style="64" customWidth="1"/>
    <col min="6948" max="6948" width="13.109375" style="64" customWidth="1"/>
    <col min="6949" max="6949" width="1.44140625" style="64" customWidth="1"/>
    <col min="6950" max="6950" width="8.44140625" style="64" customWidth="1"/>
    <col min="6951" max="6951" width="1.44140625" style="64" customWidth="1"/>
    <col min="6952" max="6952" width="7.6640625" style="64" customWidth="1"/>
    <col min="6953" max="6953" width="1.44140625" style="64" customWidth="1"/>
    <col min="6954" max="6954" width="13.109375" style="64" customWidth="1"/>
    <col min="6955" max="6955" width="1.44140625" style="64" customWidth="1"/>
    <col min="6956" max="6956" width="8.44140625" style="64" customWidth="1"/>
    <col min="6957" max="6957" width="1.44140625" style="64" customWidth="1"/>
    <col min="6958" max="6958" width="8.44140625" style="64" customWidth="1"/>
    <col min="6959" max="6959" width="1.44140625" style="64" customWidth="1"/>
    <col min="6960" max="6960" width="13.109375" style="64" customWidth="1"/>
    <col min="6961" max="6961" width="1.44140625" style="64" customWidth="1"/>
    <col min="6962" max="6962" width="8.44140625" style="64" customWidth="1"/>
    <col min="6963" max="6963" width="1.44140625" style="64" customWidth="1"/>
    <col min="6964" max="6964" width="8.44140625" style="64" customWidth="1"/>
    <col min="6965" max="6965" width="1.44140625" style="64" customWidth="1"/>
    <col min="6966" max="6966" width="11.5546875" style="64"/>
    <col min="6967" max="6967" width="1.44140625" style="64" customWidth="1"/>
    <col min="6968" max="6968" width="8.44140625" style="64" customWidth="1"/>
    <col min="6969" max="6969" width="1.44140625" style="64" customWidth="1"/>
    <col min="6970" max="6970" width="8.44140625" style="64" customWidth="1"/>
    <col min="6971" max="6971" width="1.44140625" style="64" customWidth="1"/>
    <col min="6972" max="6972" width="13.109375" style="64" customWidth="1"/>
    <col min="6973" max="6973" width="1.44140625" style="64" customWidth="1"/>
    <col min="6974" max="6974" width="4.5546875" style="64" customWidth="1"/>
    <col min="6975" max="6975" width="4.88671875" style="64" customWidth="1"/>
    <col min="6976" max="6976" width="8.44140625" style="64" customWidth="1"/>
    <col min="6977" max="6977" width="1.44140625" style="64" customWidth="1"/>
    <col min="6978" max="6978" width="11.5546875" style="64"/>
    <col min="6979" max="6979" width="1.44140625" style="64" customWidth="1"/>
    <col min="6980" max="6980" width="11.5546875" style="64"/>
    <col min="6981" max="6981" width="1.44140625" style="64" customWidth="1"/>
    <col min="6982" max="6982" width="11.5546875" style="64"/>
    <col min="6983" max="6983" width="1.44140625" style="64" customWidth="1"/>
    <col min="6984" max="6984" width="11.5546875" style="64"/>
    <col min="6985" max="6985" width="1.44140625" style="64" customWidth="1"/>
    <col min="6986" max="6986" width="11.5546875" style="64"/>
    <col min="6987" max="6987" width="1.44140625" style="64" customWidth="1"/>
    <col min="6988" max="6988" width="11.5546875" style="64"/>
    <col min="6989" max="6989" width="1.44140625" style="64" customWidth="1"/>
    <col min="6990" max="6990" width="11.5546875" style="64"/>
    <col min="6991" max="6991" width="1.44140625" style="64" customWidth="1"/>
    <col min="6992" max="6992" width="11.5546875" style="64"/>
    <col min="6993" max="6993" width="1.44140625" style="64" customWidth="1"/>
    <col min="6994" max="7168" width="11.5546875" style="64"/>
    <col min="7169" max="7169" width="3.77734375" style="64" customWidth="1"/>
    <col min="7170" max="7170" width="1.44140625" style="64" customWidth="1"/>
    <col min="7171" max="7171" width="13.109375" style="64" customWidth="1"/>
    <col min="7172" max="7172" width="1.109375" style="64" customWidth="1"/>
    <col min="7173" max="7173" width="11.5546875" style="64"/>
    <col min="7174" max="7174" width="1.44140625" style="64" customWidth="1"/>
    <col min="7175" max="7175" width="6.88671875" style="64" customWidth="1"/>
    <col min="7176" max="7176" width="1.44140625" style="64" customWidth="1"/>
    <col min="7177" max="7177" width="6.88671875" style="64" customWidth="1"/>
    <col min="7178" max="7178" width="1.6640625" style="64" customWidth="1"/>
    <col min="7179" max="7179" width="10.77734375" style="64" customWidth="1"/>
    <col min="7180" max="7180" width="0.77734375" style="64" customWidth="1"/>
    <col min="7181" max="7181" width="6.77734375" style="64" customWidth="1"/>
    <col min="7182" max="7182" width="1.88671875" style="64" customWidth="1"/>
    <col min="7183" max="7183" width="6.109375" style="64" customWidth="1"/>
    <col min="7184" max="7184" width="1.109375" style="64" customWidth="1"/>
    <col min="7185" max="7185" width="11.5546875" style="64"/>
    <col min="7186" max="7186" width="1.44140625" style="64" customWidth="1"/>
    <col min="7187" max="7187" width="7.33203125" style="64" customWidth="1"/>
    <col min="7188" max="7188" width="1.44140625" style="64" customWidth="1"/>
    <col min="7189" max="7189" width="6.109375" style="64" customWidth="1"/>
    <col min="7190" max="7190" width="1.109375" style="64" customWidth="1"/>
    <col min="7191" max="7191" width="11.5546875" style="64"/>
    <col min="7192" max="7192" width="1.109375" style="64" customWidth="1"/>
    <col min="7193" max="7193" width="7.33203125" style="64" customWidth="1"/>
    <col min="7194" max="7194" width="1.44140625" style="64" customWidth="1"/>
    <col min="7195" max="7195" width="6.109375" style="64" customWidth="1"/>
    <col min="7196" max="7196" width="1.109375" style="64" customWidth="1"/>
    <col min="7197" max="7197" width="11.5546875" style="64"/>
    <col min="7198" max="7198" width="0.77734375" style="64" customWidth="1"/>
    <col min="7199" max="7199" width="7.33203125" style="64" customWidth="1"/>
    <col min="7200" max="7200" width="1.5546875" style="64" customWidth="1"/>
    <col min="7201" max="7201" width="7.6640625" style="64" customWidth="1"/>
    <col min="7202" max="7203" width="1.44140625" style="64" customWidth="1"/>
    <col min="7204" max="7204" width="13.109375" style="64" customWidth="1"/>
    <col min="7205" max="7205" width="1.44140625" style="64" customWidth="1"/>
    <col min="7206" max="7206" width="8.44140625" style="64" customWidth="1"/>
    <col min="7207" max="7207" width="1.44140625" style="64" customWidth="1"/>
    <col min="7208" max="7208" width="7.6640625" style="64" customWidth="1"/>
    <col min="7209" max="7209" width="1.44140625" style="64" customWidth="1"/>
    <col min="7210" max="7210" width="13.109375" style="64" customWidth="1"/>
    <col min="7211" max="7211" width="1.44140625" style="64" customWidth="1"/>
    <col min="7212" max="7212" width="8.44140625" style="64" customWidth="1"/>
    <col min="7213" max="7213" width="1.44140625" style="64" customWidth="1"/>
    <col min="7214" max="7214" width="8.44140625" style="64" customWidth="1"/>
    <col min="7215" max="7215" width="1.44140625" style="64" customWidth="1"/>
    <col min="7216" max="7216" width="13.109375" style="64" customWidth="1"/>
    <col min="7217" max="7217" width="1.44140625" style="64" customWidth="1"/>
    <col min="7218" max="7218" width="8.44140625" style="64" customWidth="1"/>
    <col min="7219" max="7219" width="1.44140625" style="64" customWidth="1"/>
    <col min="7220" max="7220" width="8.44140625" style="64" customWidth="1"/>
    <col min="7221" max="7221" width="1.44140625" style="64" customWidth="1"/>
    <col min="7222" max="7222" width="11.5546875" style="64"/>
    <col min="7223" max="7223" width="1.44140625" style="64" customWidth="1"/>
    <col min="7224" max="7224" width="8.44140625" style="64" customWidth="1"/>
    <col min="7225" max="7225" width="1.44140625" style="64" customWidth="1"/>
    <col min="7226" max="7226" width="8.44140625" style="64" customWidth="1"/>
    <col min="7227" max="7227" width="1.44140625" style="64" customWidth="1"/>
    <col min="7228" max="7228" width="13.109375" style="64" customWidth="1"/>
    <col min="7229" max="7229" width="1.44140625" style="64" customWidth="1"/>
    <col min="7230" max="7230" width="4.5546875" style="64" customWidth="1"/>
    <col min="7231" max="7231" width="4.88671875" style="64" customWidth="1"/>
    <col min="7232" max="7232" width="8.44140625" style="64" customWidth="1"/>
    <col min="7233" max="7233" width="1.44140625" style="64" customWidth="1"/>
    <col min="7234" max="7234" width="11.5546875" style="64"/>
    <col min="7235" max="7235" width="1.44140625" style="64" customWidth="1"/>
    <col min="7236" max="7236" width="11.5546875" style="64"/>
    <col min="7237" max="7237" width="1.44140625" style="64" customWidth="1"/>
    <col min="7238" max="7238" width="11.5546875" style="64"/>
    <col min="7239" max="7239" width="1.44140625" style="64" customWidth="1"/>
    <col min="7240" max="7240" width="11.5546875" style="64"/>
    <col min="7241" max="7241" width="1.44140625" style="64" customWidth="1"/>
    <col min="7242" max="7242" width="11.5546875" style="64"/>
    <col min="7243" max="7243" width="1.44140625" style="64" customWidth="1"/>
    <col min="7244" max="7244" width="11.5546875" style="64"/>
    <col min="7245" max="7245" width="1.44140625" style="64" customWidth="1"/>
    <col min="7246" max="7246" width="11.5546875" style="64"/>
    <col min="7247" max="7247" width="1.44140625" style="64" customWidth="1"/>
    <col min="7248" max="7248" width="11.5546875" style="64"/>
    <col min="7249" max="7249" width="1.44140625" style="64" customWidth="1"/>
    <col min="7250" max="7424" width="11.5546875" style="64"/>
    <col min="7425" max="7425" width="3.77734375" style="64" customWidth="1"/>
    <col min="7426" max="7426" width="1.44140625" style="64" customWidth="1"/>
    <col min="7427" max="7427" width="13.109375" style="64" customWidth="1"/>
    <col min="7428" max="7428" width="1.109375" style="64" customWidth="1"/>
    <col min="7429" max="7429" width="11.5546875" style="64"/>
    <col min="7430" max="7430" width="1.44140625" style="64" customWidth="1"/>
    <col min="7431" max="7431" width="6.88671875" style="64" customWidth="1"/>
    <col min="7432" max="7432" width="1.44140625" style="64" customWidth="1"/>
    <col min="7433" max="7433" width="6.88671875" style="64" customWidth="1"/>
    <col min="7434" max="7434" width="1.6640625" style="64" customWidth="1"/>
    <col min="7435" max="7435" width="10.77734375" style="64" customWidth="1"/>
    <col min="7436" max="7436" width="0.77734375" style="64" customWidth="1"/>
    <col min="7437" max="7437" width="6.77734375" style="64" customWidth="1"/>
    <col min="7438" max="7438" width="1.88671875" style="64" customWidth="1"/>
    <col min="7439" max="7439" width="6.109375" style="64" customWidth="1"/>
    <col min="7440" max="7440" width="1.109375" style="64" customWidth="1"/>
    <col min="7441" max="7441" width="11.5546875" style="64"/>
    <col min="7442" max="7442" width="1.44140625" style="64" customWidth="1"/>
    <col min="7443" max="7443" width="7.33203125" style="64" customWidth="1"/>
    <col min="7444" max="7444" width="1.44140625" style="64" customWidth="1"/>
    <col min="7445" max="7445" width="6.109375" style="64" customWidth="1"/>
    <col min="7446" max="7446" width="1.109375" style="64" customWidth="1"/>
    <col min="7447" max="7447" width="11.5546875" style="64"/>
    <col min="7448" max="7448" width="1.109375" style="64" customWidth="1"/>
    <col min="7449" max="7449" width="7.33203125" style="64" customWidth="1"/>
    <col min="7450" max="7450" width="1.44140625" style="64" customWidth="1"/>
    <col min="7451" max="7451" width="6.109375" style="64" customWidth="1"/>
    <col min="7452" max="7452" width="1.109375" style="64" customWidth="1"/>
    <col min="7453" max="7453" width="11.5546875" style="64"/>
    <col min="7454" max="7454" width="0.77734375" style="64" customWidth="1"/>
    <col min="7455" max="7455" width="7.33203125" style="64" customWidth="1"/>
    <col min="7456" max="7456" width="1.5546875" style="64" customWidth="1"/>
    <col min="7457" max="7457" width="7.6640625" style="64" customWidth="1"/>
    <col min="7458" max="7459" width="1.44140625" style="64" customWidth="1"/>
    <col min="7460" max="7460" width="13.109375" style="64" customWidth="1"/>
    <col min="7461" max="7461" width="1.44140625" style="64" customWidth="1"/>
    <col min="7462" max="7462" width="8.44140625" style="64" customWidth="1"/>
    <col min="7463" max="7463" width="1.44140625" style="64" customWidth="1"/>
    <col min="7464" max="7464" width="7.6640625" style="64" customWidth="1"/>
    <col min="7465" max="7465" width="1.44140625" style="64" customWidth="1"/>
    <col min="7466" max="7466" width="13.109375" style="64" customWidth="1"/>
    <col min="7467" max="7467" width="1.44140625" style="64" customWidth="1"/>
    <col min="7468" max="7468" width="8.44140625" style="64" customWidth="1"/>
    <col min="7469" max="7469" width="1.44140625" style="64" customWidth="1"/>
    <col min="7470" max="7470" width="8.44140625" style="64" customWidth="1"/>
    <col min="7471" max="7471" width="1.44140625" style="64" customWidth="1"/>
    <col min="7472" max="7472" width="13.109375" style="64" customWidth="1"/>
    <col min="7473" max="7473" width="1.44140625" style="64" customWidth="1"/>
    <col min="7474" max="7474" width="8.44140625" style="64" customWidth="1"/>
    <col min="7475" max="7475" width="1.44140625" style="64" customWidth="1"/>
    <col min="7476" max="7476" width="8.44140625" style="64" customWidth="1"/>
    <col min="7477" max="7477" width="1.44140625" style="64" customWidth="1"/>
    <col min="7478" max="7478" width="11.5546875" style="64"/>
    <col min="7479" max="7479" width="1.44140625" style="64" customWidth="1"/>
    <col min="7480" max="7480" width="8.44140625" style="64" customWidth="1"/>
    <col min="7481" max="7481" width="1.44140625" style="64" customWidth="1"/>
    <col min="7482" max="7482" width="8.44140625" style="64" customWidth="1"/>
    <col min="7483" max="7483" width="1.44140625" style="64" customWidth="1"/>
    <col min="7484" max="7484" width="13.109375" style="64" customWidth="1"/>
    <col min="7485" max="7485" width="1.44140625" style="64" customWidth="1"/>
    <col min="7486" max="7486" width="4.5546875" style="64" customWidth="1"/>
    <col min="7487" max="7487" width="4.88671875" style="64" customWidth="1"/>
    <col min="7488" max="7488" width="8.44140625" style="64" customWidth="1"/>
    <col min="7489" max="7489" width="1.44140625" style="64" customWidth="1"/>
    <col min="7490" max="7490" width="11.5546875" style="64"/>
    <col min="7491" max="7491" width="1.44140625" style="64" customWidth="1"/>
    <col min="7492" max="7492" width="11.5546875" style="64"/>
    <col min="7493" max="7493" width="1.44140625" style="64" customWidth="1"/>
    <col min="7494" max="7494" width="11.5546875" style="64"/>
    <col min="7495" max="7495" width="1.44140625" style="64" customWidth="1"/>
    <col min="7496" max="7496" width="11.5546875" style="64"/>
    <col min="7497" max="7497" width="1.44140625" style="64" customWidth="1"/>
    <col min="7498" max="7498" width="11.5546875" style="64"/>
    <col min="7499" max="7499" width="1.44140625" style="64" customWidth="1"/>
    <col min="7500" max="7500" width="11.5546875" style="64"/>
    <col min="7501" max="7501" width="1.44140625" style="64" customWidth="1"/>
    <col min="7502" max="7502" width="11.5546875" style="64"/>
    <col min="7503" max="7503" width="1.44140625" style="64" customWidth="1"/>
    <col min="7504" max="7504" width="11.5546875" style="64"/>
    <col min="7505" max="7505" width="1.44140625" style="64" customWidth="1"/>
    <col min="7506" max="7680" width="11.5546875" style="64"/>
    <col min="7681" max="7681" width="3.77734375" style="64" customWidth="1"/>
    <col min="7682" max="7682" width="1.44140625" style="64" customWidth="1"/>
    <col min="7683" max="7683" width="13.109375" style="64" customWidth="1"/>
    <col min="7684" max="7684" width="1.109375" style="64" customWidth="1"/>
    <col min="7685" max="7685" width="11.5546875" style="64"/>
    <col min="7686" max="7686" width="1.44140625" style="64" customWidth="1"/>
    <col min="7687" max="7687" width="6.88671875" style="64" customWidth="1"/>
    <col min="7688" max="7688" width="1.44140625" style="64" customWidth="1"/>
    <col min="7689" max="7689" width="6.88671875" style="64" customWidth="1"/>
    <col min="7690" max="7690" width="1.6640625" style="64" customWidth="1"/>
    <col min="7691" max="7691" width="10.77734375" style="64" customWidth="1"/>
    <col min="7692" max="7692" width="0.77734375" style="64" customWidth="1"/>
    <col min="7693" max="7693" width="6.77734375" style="64" customWidth="1"/>
    <col min="7694" max="7694" width="1.88671875" style="64" customWidth="1"/>
    <col min="7695" max="7695" width="6.109375" style="64" customWidth="1"/>
    <col min="7696" max="7696" width="1.109375" style="64" customWidth="1"/>
    <col min="7697" max="7697" width="11.5546875" style="64"/>
    <col min="7698" max="7698" width="1.44140625" style="64" customWidth="1"/>
    <col min="7699" max="7699" width="7.33203125" style="64" customWidth="1"/>
    <col min="7700" max="7700" width="1.44140625" style="64" customWidth="1"/>
    <col min="7701" max="7701" width="6.109375" style="64" customWidth="1"/>
    <col min="7702" max="7702" width="1.109375" style="64" customWidth="1"/>
    <col min="7703" max="7703" width="11.5546875" style="64"/>
    <col min="7704" max="7704" width="1.109375" style="64" customWidth="1"/>
    <col min="7705" max="7705" width="7.33203125" style="64" customWidth="1"/>
    <col min="7706" max="7706" width="1.44140625" style="64" customWidth="1"/>
    <col min="7707" max="7707" width="6.109375" style="64" customWidth="1"/>
    <col min="7708" max="7708" width="1.109375" style="64" customWidth="1"/>
    <col min="7709" max="7709" width="11.5546875" style="64"/>
    <col min="7710" max="7710" width="0.77734375" style="64" customWidth="1"/>
    <col min="7711" max="7711" width="7.33203125" style="64" customWidth="1"/>
    <col min="7712" max="7712" width="1.5546875" style="64" customWidth="1"/>
    <col min="7713" max="7713" width="7.6640625" style="64" customWidth="1"/>
    <col min="7714" max="7715" width="1.44140625" style="64" customWidth="1"/>
    <col min="7716" max="7716" width="13.109375" style="64" customWidth="1"/>
    <col min="7717" max="7717" width="1.44140625" style="64" customWidth="1"/>
    <col min="7718" max="7718" width="8.44140625" style="64" customWidth="1"/>
    <col min="7719" max="7719" width="1.44140625" style="64" customWidth="1"/>
    <col min="7720" max="7720" width="7.6640625" style="64" customWidth="1"/>
    <col min="7721" max="7721" width="1.44140625" style="64" customWidth="1"/>
    <col min="7722" max="7722" width="13.109375" style="64" customWidth="1"/>
    <col min="7723" max="7723" width="1.44140625" style="64" customWidth="1"/>
    <col min="7724" max="7724" width="8.44140625" style="64" customWidth="1"/>
    <col min="7725" max="7725" width="1.44140625" style="64" customWidth="1"/>
    <col min="7726" max="7726" width="8.44140625" style="64" customWidth="1"/>
    <col min="7727" max="7727" width="1.44140625" style="64" customWidth="1"/>
    <col min="7728" max="7728" width="13.109375" style="64" customWidth="1"/>
    <col min="7729" max="7729" width="1.44140625" style="64" customWidth="1"/>
    <col min="7730" max="7730" width="8.44140625" style="64" customWidth="1"/>
    <col min="7731" max="7731" width="1.44140625" style="64" customWidth="1"/>
    <col min="7732" max="7732" width="8.44140625" style="64" customWidth="1"/>
    <col min="7733" max="7733" width="1.44140625" style="64" customWidth="1"/>
    <col min="7734" max="7734" width="11.5546875" style="64"/>
    <col min="7735" max="7735" width="1.44140625" style="64" customWidth="1"/>
    <col min="7736" max="7736" width="8.44140625" style="64" customWidth="1"/>
    <col min="7737" max="7737" width="1.44140625" style="64" customWidth="1"/>
    <col min="7738" max="7738" width="8.44140625" style="64" customWidth="1"/>
    <col min="7739" max="7739" width="1.44140625" style="64" customWidth="1"/>
    <col min="7740" max="7740" width="13.109375" style="64" customWidth="1"/>
    <col min="7741" max="7741" width="1.44140625" style="64" customWidth="1"/>
    <col min="7742" max="7742" width="4.5546875" style="64" customWidth="1"/>
    <col min="7743" max="7743" width="4.88671875" style="64" customWidth="1"/>
    <col min="7744" max="7744" width="8.44140625" style="64" customWidth="1"/>
    <col min="7745" max="7745" width="1.44140625" style="64" customWidth="1"/>
    <col min="7746" max="7746" width="11.5546875" style="64"/>
    <col min="7747" max="7747" width="1.44140625" style="64" customWidth="1"/>
    <col min="7748" max="7748" width="11.5546875" style="64"/>
    <col min="7749" max="7749" width="1.44140625" style="64" customWidth="1"/>
    <col min="7750" max="7750" width="11.5546875" style="64"/>
    <col min="7751" max="7751" width="1.44140625" style="64" customWidth="1"/>
    <col min="7752" max="7752" width="11.5546875" style="64"/>
    <col min="7753" max="7753" width="1.44140625" style="64" customWidth="1"/>
    <col min="7754" max="7754" width="11.5546875" style="64"/>
    <col min="7755" max="7755" width="1.44140625" style="64" customWidth="1"/>
    <col min="7756" max="7756" width="11.5546875" style="64"/>
    <col min="7757" max="7757" width="1.44140625" style="64" customWidth="1"/>
    <col min="7758" max="7758" width="11.5546875" style="64"/>
    <col min="7759" max="7759" width="1.44140625" style="64" customWidth="1"/>
    <col min="7760" max="7760" width="11.5546875" style="64"/>
    <col min="7761" max="7761" width="1.44140625" style="64" customWidth="1"/>
    <col min="7762" max="7936" width="11.5546875" style="64"/>
    <col min="7937" max="7937" width="3.77734375" style="64" customWidth="1"/>
    <col min="7938" max="7938" width="1.44140625" style="64" customWidth="1"/>
    <col min="7939" max="7939" width="13.109375" style="64" customWidth="1"/>
    <col min="7940" max="7940" width="1.109375" style="64" customWidth="1"/>
    <col min="7941" max="7941" width="11.5546875" style="64"/>
    <col min="7942" max="7942" width="1.44140625" style="64" customWidth="1"/>
    <col min="7943" max="7943" width="6.88671875" style="64" customWidth="1"/>
    <col min="7944" max="7944" width="1.44140625" style="64" customWidth="1"/>
    <col min="7945" max="7945" width="6.88671875" style="64" customWidth="1"/>
    <col min="7946" max="7946" width="1.6640625" style="64" customWidth="1"/>
    <col min="7947" max="7947" width="10.77734375" style="64" customWidth="1"/>
    <col min="7948" max="7948" width="0.77734375" style="64" customWidth="1"/>
    <col min="7949" max="7949" width="6.77734375" style="64" customWidth="1"/>
    <col min="7950" max="7950" width="1.88671875" style="64" customWidth="1"/>
    <col min="7951" max="7951" width="6.109375" style="64" customWidth="1"/>
    <col min="7952" max="7952" width="1.109375" style="64" customWidth="1"/>
    <col min="7953" max="7953" width="11.5546875" style="64"/>
    <col min="7954" max="7954" width="1.44140625" style="64" customWidth="1"/>
    <col min="7955" max="7955" width="7.33203125" style="64" customWidth="1"/>
    <col min="7956" max="7956" width="1.44140625" style="64" customWidth="1"/>
    <col min="7957" max="7957" width="6.109375" style="64" customWidth="1"/>
    <col min="7958" max="7958" width="1.109375" style="64" customWidth="1"/>
    <col min="7959" max="7959" width="11.5546875" style="64"/>
    <col min="7960" max="7960" width="1.109375" style="64" customWidth="1"/>
    <col min="7961" max="7961" width="7.33203125" style="64" customWidth="1"/>
    <col min="7962" max="7962" width="1.44140625" style="64" customWidth="1"/>
    <col min="7963" max="7963" width="6.109375" style="64" customWidth="1"/>
    <col min="7964" max="7964" width="1.109375" style="64" customWidth="1"/>
    <col min="7965" max="7965" width="11.5546875" style="64"/>
    <col min="7966" max="7966" width="0.77734375" style="64" customWidth="1"/>
    <col min="7967" max="7967" width="7.33203125" style="64" customWidth="1"/>
    <col min="7968" max="7968" width="1.5546875" style="64" customWidth="1"/>
    <col min="7969" max="7969" width="7.6640625" style="64" customWidth="1"/>
    <col min="7970" max="7971" width="1.44140625" style="64" customWidth="1"/>
    <col min="7972" max="7972" width="13.109375" style="64" customWidth="1"/>
    <col min="7973" max="7973" width="1.44140625" style="64" customWidth="1"/>
    <col min="7974" max="7974" width="8.44140625" style="64" customWidth="1"/>
    <col min="7975" max="7975" width="1.44140625" style="64" customWidth="1"/>
    <col min="7976" max="7976" width="7.6640625" style="64" customWidth="1"/>
    <col min="7977" max="7977" width="1.44140625" style="64" customWidth="1"/>
    <col min="7978" max="7978" width="13.109375" style="64" customWidth="1"/>
    <col min="7979" max="7979" width="1.44140625" style="64" customWidth="1"/>
    <col min="7980" max="7980" width="8.44140625" style="64" customWidth="1"/>
    <col min="7981" max="7981" width="1.44140625" style="64" customWidth="1"/>
    <col min="7982" max="7982" width="8.44140625" style="64" customWidth="1"/>
    <col min="7983" max="7983" width="1.44140625" style="64" customWidth="1"/>
    <col min="7984" max="7984" width="13.109375" style="64" customWidth="1"/>
    <col min="7985" max="7985" width="1.44140625" style="64" customWidth="1"/>
    <col min="7986" max="7986" width="8.44140625" style="64" customWidth="1"/>
    <col min="7987" max="7987" width="1.44140625" style="64" customWidth="1"/>
    <col min="7988" max="7988" width="8.44140625" style="64" customWidth="1"/>
    <col min="7989" max="7989" width="1.44140625" style="64" customWidth="1"/>
    <col min="7990" max="7990" width="11.5546875" style="64"/>
    <col min="7991" max="7991" width="1.44140625" style="64" customWidth="1"/>
    <col min="7992" max="7992" width="8.44140625" style="64" customWidth="1"/>
    <col min="7993" max="7993" width="1.44140625" style="64" customWidth="1"/>
    <col min="7994" max="7994" width="8.44140625" style="64" customWidth="1"/>
    <col min="7995" max="7995" width="1.44140625" style="64" customWidth="1"/>
    <col min="7996" max="7996" width="13.109375" style="64" customWidth="1"/>
    <col min="7997" max="7997" width="1.44140625" style="64" customWidth="1"/>
    <col min="7998" max="7998" width="4.5546875" style="64" customWidth="1"/>
    <col min="7999" max="7999" width="4.88671875" style="64" customWidth="1"/>
    <col min="8000" max="8000" width="8.44140625" style="64" customWidth="1"/>
    <col min="8001" max="8001" width="1.44140625" style="64" customWidth="1"/>
    <col min="8002" max="8002" width="11.5546875" style="64"/>
    <col min="8003" max="8003" width="1.44140625" style="64" customWidth="1"/>
    <col min="8004" max="8004" width="11.5546875" style="64"/>
    <col min="8005" max="8005" width="1.44140625" style="64" customWidth="1"/>
    <col min="8006" max="8006" width="11.5546875" style="64"/>
    <col min="8007" max="8007" width="1.44140625" style="64" customWidth="1"/>
    <col min="8008" max="8008" width="11.5546875" style="64"/>
    <col min="8009" max="8009" width="1.44140625" style="64" customWidth="1"/>
    <col min="8010" max="8010" width="11.5546875" style="64"/>
    <col min="8011" max="8011" width="1.44140625" style="64" customWidth="1"/>
    <col min="8012" max="8012" width="11.5546875" style="64"/>
    <col min="8013" max="8013" width="1.44140625" style="64" customWidth="1"/>
    <col min="8014" max="8014" width="11.5546875" style="64"/>
    <col min="8015" max="8015" width="1.44140625" style="64" customWidth="1"/>
    <col min="8016" max="8016" width="11.5546875" style="64"/>
    <col min="8017" max="8017" width="1.44140625" style="64" customWidth="1"/>
    <col min="8018" max="8192" width="11.5546875" style="64"/>
    <col min="8193" max="8193" width="3.77734375" style="64" customWidth="1"/>
    <col min="8194" max="8194" width="1.44140625" style="64" customWidth="1"/>
    <col min="8195" max="8195" width="13.109375" style="64" customWidth="1"/>
    <col min="8196" max="8196" width="1.109375" style="64" customWidth="1"/>
    <col min="8197" max="8197" width="11.5546875" style="64"/>
    <col min="8198" max="8198" width="1.44140625" style="64" customWidth="1"/>
    <col min="8199" max="8199" width="6.88671875" style="64" customWidth="1"/>
    <col min="8200" max="8200" width="1.44140625" style="64" customWidth="1"/>
    <col min="8201" max="8201" width="6.88671875" style="64" customWidth="1"/>
    <col min="8202" max="8202" width="1.6640625" style="64" customWidth="1"/>
    <col min="8203" max="8203" width="10.77734375" style="64" customWidth="1"/>
    <col min="8204" max="8204" width="0.77734375" style="64" customWidth="1"/>
    <col min="8205" max="8205" width="6.77734375" style="64" customWidth="1"/>
    <col min="8206" max="8206" width="1.88671875" style="64" customWidth="1"/>
    <col min="8207" max="8207" width="6.109375" style="64" customWidth="1"/>
    <col min="8208" max="8208" width="1.109375" style="64" customWidth="1"/>
    <col min="8209" max="8209" width="11.5546875" style="64"/>
    <col min="8210" max="8210" width="1.44140625" style="64" customWidth="1"/>
    <col min="8211" max="8211" width="7.33203125" style="64" customWidth="1"/>
    <col min="8212" max="8212" width="1.44140625" style="64" customWidth="1"/>
    <col min="8213" max="8213" width="6.109375" style="64" customWidth="1"/>
    <col min="8214" max="8214" width="1.109375" style="64" customWidth="1"/>
    <col min="8215" max="8215" width="11.5546875" style="64"/>
    <col min="8216" max="8216" width="1.109375" style="64" customWidth="1"/>
    <col min="8217" max="8217" width="7.33203125" style="64" customWidth="1"/>
    <col min="8218" max="8218" width="1.44140625" style="64" customWidth="1"/>
    <col min="8219" max="8219" width="6.109375" style="64" customWidth="1"/>
    <col min="8220" max="8220" width="1.109375" style="64" customWidth="1"/>
    <col min="8221" max="8221" width="11.5546875" style="64"/>
    <col min="8222" max="8222" width="0.77734375" style="64" customWidth="1"/>
    <col min="8223" max="8223" width="7.33203125" style="64" customWidth="1"/>
    <col min="8224" max="8224" width="1.5546875" style="64" customWidth="1"/>
    <col min="8225" max="8225" width="7.6640625" style="64" customWidth="1"/>
    <col min="8226" max="8227" width="1.44140625" style="64" customWidth="1"/>
    <col min="8228" max="8228" width="13.109375" style="64" customWidth="1"/>
    <col min="8229" max="8229" width="1.44140625" style="64" customWidth="1"/>
    <col min="8230" max="8230" width="8.44140625" style="64" customWidth="1"/>
    <col min="8231" max="8231" width="1.44140625" style="64" customWidth="1"/>
    <col min="8232" max="8232" width="7.6640625" style="64" customWidth="1"/>
    <col min="8233" max="8233" width="1.44140625" style="64" customWidth="1"/>
    <col min="8234" max="8234" width="13.109375" style="64" customWidth="1"/>
    <col min="8235" max="8235" width="1.44140625" style="64" customWidth="1"/>
    <col min="8236" max="8236" width="8.44140625" style="64" customWidth="1"/>
    <col min="8237" max="8237" width="1.44140625" style="64" customWidth="1"/>
    <col min="8238" max="8238" width="8.44140625" style="64" customWidth="1"/>
    <col min="8239" max="8239" width="1.44140625" style="64" customWidth="1"/>
    <col min="8240" max="8240" width="13.109375" style="64" customWidth="1"/>
    <col min="8241" max="8241" width="1.44140625" style="64" customWidth="1"/>
    <col min="8242" max="8242" width="8.44140625" style="64" customWidth="1"/>
    <col min="8243" max="8243" width="1.44140625" style="64" customWidth="1"/>
    <col min="8244" max="8244" width="8.44140625" style="64" customWidth="1"/>
    <col min="8245" max="8245" width="1.44140625" style="64" customWidth="1"/>
    <col min="8246" max="8246" width="11.5546875" style="64"/>
    <col min="8247" max="8247" width="1.44140625" style="64" customWidth="1"/>
    <col min="8248" max="8248" width="8.44140625" style="64" customWidth="1"/>
    <col min="8249" max="8249" width="1.44140625" style="64" customWidth="1"/>
    <col min="8250" max="8250" width="8.44140625" style="64" customWidth="1"/>
    <col min="8251" max="8251" width="1.44140625" style="64" customWidth="1"/>
    <col min="8252" max="8252" width="13.109375" style="64" customWidth="1"/>
    <col min="8253" max="8253" width="1.44140625" style="64" customWidth="1"/>
    <col min="8254" max="8254" width="4.5546875" style="64" customWidth="1"/>
    <col min="8255" max="8255" width="4.88671875" style="64" customWidth="1"/>
    <col min="8256" max="8256" width="8.44140625" style="64" customWidth="1"/>
    <col min="8257" max="8257" width="1.44140625" style="64" customWidth="1"/>
    <col min="8258" max="8258" width="11.5546875" style="64"/>
    <col min="8259" max="8259" width="1.44140625" style="64" customWidth="1"/>
    <col min="8260" max="8260" width="11.5546875" style="64"/>
    <col min="8261" max="8261" width="1.44140625" style="64" customWidth="1"/>
    <col min="8262" max="8262" width="11.5546875" style="64"/>
    <col min="8263" max="8263" width="1.44140625" style="64" customWidth="1"/>
    <col min="8264" max="8264" width="11.5546875" style="64"/>
    <col min="8265" max="8265" width="1.44140625" style="64" customWidth="1"/>
    <col min="8266" max="8266" width="11.5546875" style="64"/>
    <col min="8267" max="8267" width="1.44140625" style="64" customWidth="1"/>
    <col min="8268" max="8268" width="11.5546875" style="64"/>
    <col min="8269" max="8269" width="1.44140625" style="64" customWidth="1"/>
    <col min="8270" max="8270" width="11.5546875" style="64"/>
    <col min="8271" max="8271" width="1.44140625" style="64" customWidth="1"/>
    <col min="8272" max="8272" width="11.5546875" style="64"/>
    <col min="8273" max="8273" width="1.44140625" style="64" customWidth="1"/>
    <col min="8274" max="8448" width="11.5546875" style="64"/>
    <col min="8449" max="8449" width="3.77734375" style="64" customWidth="1"/>
    <col min="8450" max="8450" width="1.44140625" style="64" customWidth="1"/>
    <col min="8451" max="8451" width="13.109375" style="64" customWidth="1"/>
    <col min="8452" max="8452" width="1.109375" style="64" customWidth="1"/>
    <col min="8453" max="8453" width="11.5546875" style="64"/>
    <col min="8454" max="8454" width="1.44140625" style="64" customWidth="1"/>
    <col min="8455" max="8455" width="6.88671875" style="64" customWidth="1"/>
    <col min="8456" max="8456" width="1.44140625" style="64" customWidth="1"/>
    <col min="8457" max="8457" width="6.88671875" style="64" customWidth="1"/>
    <col min="8458" max="8458" width="1.6640625" style="64" customWidth="1"/>
    <col min="8459" max="8459" width="10.77734375" style="64" customWidth="1"/>
    <col min="8460" max="8460" width="0.77734375" style="64" customWidth="1"/>
    <col min="8461" max="8461" width="6.77734375" style="64" customWidth="1"/>
    <col min="8462" max="8462" width="1.88671875" style="64" customWidth="1"/>
    <col min="8463" max="8463" width="6.109375" style="64" customWidth="1"/>
    <col min="8464" max="8464" width="1.109375" style="64" customWidth="1"/>
    <col min="8465" max="8465" width="11.5546875" style="64"/>
    <col min="8466" max="8466" width="1.44140625" style="64" customWidth="1"/>
    <col min="8467" max="8467" width="7.33203125" style="64" customWidth="1"/>
    <col min="8468" max="8468" width="1.44140625" style="64" customWidth="1"/>
    <col min="8469" max="8469" width="6.109375" style="64" customWidth="1"/>
    <col min="8470" max="8470" width="1.109375" style="64" customWidth="1"/>
    <col min="8471" max="8471" width="11.5546875" style="64"/>
    <col min="8472" max="8472" width="1.109375" style="64" customWidth="1"/>
    <col min="8473" max="8473" width="7.33203125" style="64" customWidth="1"/>
    <col min="8474" max="8474" width="1.44140625" style="64" customWidth="1"/>
    <col min="8475" max="8475" width="6.109375" style="64" customWidth="1"/>
    <col min="8476" max="8476" width="1.109375" style="64" customWidth="1"/>
    <col min="8477" max="8477" width="11.5546875" style="64"/>
    <col min="8478" max="8478" width="0.77734375" style="64" customWidth="1"/>
    <col min="8479" max="8479" width="7.33203125" style="64" customWidth="1"/>
    <col min="8480" max="8480" width="1.5546875" style="64" customWidth="1"/>
    <col min="8481" max="8481" width="7.6640625" style="64" customWidth="1"/>
    <col min="8482" max="8483" width="1.44140625" style="64" customWidth="1"/>
    <col min="8484" max="8484" width="13.109375" style="64" customWidth="1"/>
    <col min="8485" max="8485" width="1.44140625" style="64" customWidth="1"/>
    <col min="8486" max="8486" width="8.44140625" style="64" customWidth="1"/>
    <col min="8487" max="8487" width="1.44140625" style="64" customWidth="1"/>
    <col min="8488" max="8488" width="7.6640625" style="64" customWidth="1"/>
    <col min="8489" max="8489" width="1.44140625" style="64" customWidth="1"/>
    <col min="8490" max="8490" width="13.109375" style="64" customWidth="1"/>
    <col min="8491" max="8491" width="1.44140625" style="64" customWidth="1"/>
    <col min="8492" max="8492" width="8.44140625" style="64" customWidth="1"/>
    <col min="8493" max="8493" width="1.44140625" style="64" customWidth="1"/>
    <col min="8494" max="8494" width="8.44140625" style="64" customWidth="1"/>
    <col min="8495" max="8495" width="1.44140625" style="64" customWidth="1"/>
    <col min="8496" max="8496" width="13.109375" style="64" customWidth="1"/>
    <col min="8497" max="8497" width="1.44140625" style="64" customWidth="1"/>
    <col min="8498" max="8498" width="8.44140625" style="64" customWidth="1"/>
    <col min="8499" max="8499" width="1.44140625" style="64" customWidth="1"/>
    <col min="8500" max="8500" width="8.44140625" style="64" customWidth="1"/>
    <col min="8501" max="8501" width="1.44140625" style="64" customWidth="1"/>
    <col min="8502" max="8502" width="11.5546875" style="64"/>
    <col min="8503" max="8503" width="1.44140625" style="64" customWidth="1"/>
    <col min="8504" max="8504" width="8.44140625" style="64" customWidth="1"/>
    <col min="8505" max="8505" width="1.44140625" style="64" customWidth="1"/>
    <col min="8506" max="8506" width="8.44140625" style="64" customWidth="1"/>
    <col min="8507" max="8507" width="1.44140625" style="64" customWidth="1"/>
    <col min="8508" max="8508" width="13.109375" style="64" customWidth="1"/>
    <col min="8509" max="8509" width="1.44140625" style="64" customWidth="1"/>
    <col min="8510" max="8510" width="4.5546875" style="64" customWidth="1"/>
    <col min="8511" max="8511" width="4.88671875" style="64" customWidth="1"/>
    <col min="8512" max="8512" width="8.44140625" style="64" customWidth="1"/>
    <col min="8513" max="8513" width="1.44140625" style="64" customWidth="1"/>
    <col min="8514" max="8514" width="11.5546875" style="64"/>
    <col min="8515" max="8515" width="1.44140625" style="64" customWidth="1"/>
    <col min="8516" max="8516" width="11.5546875" style="64"/>
    <col min="8517" max="8517" width="1.44140625" style="64" customWidth="1"/>
    <col min="8518" max="8518" width="11.5546875" style="64"/>
    <col min="8519" max="8519" width="1.44140625" style="64" customWidth="1"/>
    <col min="8520" max="8520" width="11.5546875" style="64"/>
    <col min="8521" max="8521" width="1.44140625" style="64" customWidth="1"/>
    <col min="8522" max="8522" width="11.5546875" style="64"/>
    <col min="8523" max="8523" width="1.44140625" style="64" customWidth="1"/>
    <col min="8524" max="8524" width="11.5546875" style="64"/>
    <col min="8525" max="8525" width="1.44140625" style="64" customWidth="1"/>
    <col min="8526" max="8526" width="11.5546875" style="64"/>
    <col min="8527" max="8527" width="1.44140625" style="64" customWidth="1"/>
    <col min="8528" max="8528" width="11.5546875" style="64"/>
    <col min="8529" max="8529" width="1.44140625" style="64" customWidth="1"/>
    <col min="8530" max="8704" width="11.5546875" style="64"/>
    <col min="8705" max="8705" width="3.77734375" style="64" customWidth="1"/>
    <col min="8706" max="8706" width="1.44140625" style="64" customWidth="1"/>
    <col min="8707" max="8707" width="13.109375" style="64" customWidth="1"/>
    <col min="8708" max="8708" width="1.109375" style="64" customWidth="1"/>
    <col min="8709" max="8709" width="11.5546875" style="64"/>
    <col min="8710" max="8710" width="1.44140625" style="64" customWidth="1"/>
    <col min="8711" max="8711" width="6.88671875" style="64" customWidth="1"/>
    <col min="8712" max="8712" width="1.44140625" style="64" customWidth="1"/>
    <col min="8713" max="8713" width="6.88671875" style="64" customWidth="1"/>
    <col min="8714" max="8714" width="1.6640625" style="64" customWidth="1"/>
    <col min="8715" max="8715" width="10.77734375" style="64" customWidth="1"/>
    <col min="8716" max="8716" width="0.77734375" style="64" customWidth="1"/>
    <col min="8717" max="8717" width="6.77734375" style="64" customWidth="1"/>
    <col min="8718" max="8718" width="1.88671875" style="64" customWidth="1"/>
    <col min="8719" max="8719" width="6.109375" style="64" customWidth="1"/>
    <col min="8720" max="8720" width="1.109375" style="64" customWidth="1"/>
    <col min="8721" max="8721" width="11.5546875" style="64"/>
    <col min="8722" max="8722" width="1.44140625" style="64" customWidth="1"/>
    <col min="8723" max="8723" width="7.33203125" style="64" customWidth="1"/>
    <col min="8724" max="8724" width="1.44140625" style="64" customWidth="1"/>
    <col min="8725" max="8725" width="6.109375" style="64" customWidth="1"/>
    <col min="8726" max="8726" width="1.109375" style="64" customWidth="1"/>
    <col min="8727" max="8727" width="11.5546875" style="64"/>
    <col min="8728" max="8728" width="1.109375" style="64" customWidth="1"/>
    <col min="8729" max="8729" width="7.33203125" style="64" customWidth="1"/>
    <col min="8730" max="8730" width="1.44140625" style="64" customWidth="1"/>
    <col min="8731" max="8731" width="6.109375" style="64" customWidth="1"/>
    <col min="8732" max="8732" width="1.109375" style="64" customWidth="1"/>
    <col min="8733" max="8733" width="11.5546875" style="64"/>
    <col min="8734" max="8734" width="0.77734375" style="64" customWidth="1"/>
    <col min="8735" max="8735" width="7.33203125" style="64" customWidth="1"/>
    <col min="8736" max="8736" width="1.5546875" style="64" customWidth="1"/>
    <col min="8737" max="8737" width="7.6640625" style="64" customWidth="1"/>
    <col min="8738" max="8739" width="1.44140625" style="64" customWidth="1"/>
    <col min="8740" max="8740" width="13.109375" style="64" customWidth="1"/>
    <col min="8741" max="8741" width="1.44140625" style="64" customWidth="1"/>
    <col min="8742" max="8742" width="8.44140625" style="64" customWidth="1"/>
    <col min="8743" max="8743" width="1.44140625" style="64" customWidth="1"/>
    <col min="8744" max="8744" width="7.6640625" style="64" customWidth="1"/>
    <col min="8745" max="8745" width="1.44140625" style="64" customWidth="1"/>
    <col min="8746" max="8746" width="13.109375" style="64" customWidth="1"/>
    <col min="8747" max="8747" width="1.44140625" style="64" customWidth="1"/>
    <col min="8748" max="8748" width="8.44140625" style="64" customWidth="1"/>
    <col min="8749" max="8749" width="1.44140625" style="64" customWidth="1"/>
    <col min="8750" max="8750" width="8.44140625" style="64" customWidth="1"/>
    <col min="8751" max="8751" width="1.44140625" style="64" customWidth="1"/>
    <col min="8752" max="8752" width="13.109375" style="64" customWidth="1"/>
    <col min="8753" max="8753" width="1.44140625" style="64" customWidth="1"/>
    <col min="8754" max="8754" width="8.44140625" style="64" customWidth="1"/>
    <col min="8755" max="8755" width="1.44140625" style="64" customWidth="1"/>
    <col min="8756" max="8756" width="8.44140625" style="64" customWidth="1"/>
    <col min="8757" max="8757" width="1.44140625" style="64" customWidth="1"/>
    <col min="8758" max="8758" width="11.5546875" style="64"/>
    <col min="8759" max="8759" width="1.44140625" style="64" customWidth="1"/>
    <col min="8760" max="8760" width="8.44140625" style="64" customWidth="1"/>
    <col min="8761" max="8761" width="1.44140625" style="64" customWidth="1"/>
    <col min="8762" max="8762" width="8.44140625" style="64" customWidth="1"/>
    <col min="8763" max="8763" width="1.44140625" style="64" customWidth="1"/>
    <col min="8764" max="8764" width="13.109375" style="64" customWidth="1"/>
    <col min="8765" max="8765" width="1.44140625" style="64" customWidth="1"/>
    <col min="8766" max="8766" width="4.5546875" style="64" customWidth="1"/>
    <col min="8767" max="8767" width="4.88671875" style="64" customWidth="1"/>
    <col min="8768" max="8768" width="8.44140625" style="64" customWidth="1"/>
    <col min="8769" max="8769" width="1.44140625" style="64" customWidth="1"/>
    <col min="8770" max="8770" width="11.5546875" style="64"/>
    <col min="8771" max="8771" width="1.44140625" style="64" customWidth="1"/>
    <col min="8772" max="8772" width="11.5546875" style="64"/>
    <col min="8773" max="8773" width="1.44140625" style="64" customWidth="1"/>
    <col min="8774" max="8774" width="11.5546875" style="64"/>
    <col min="8775" max="8775" width="1.44140625" style="64" customWidth="1"/>
    <col min="8776" max="8776" width="11.5546875" style="64"/>
    <col min="8777" max="8777" width="1.44140625" style="64" customWidth="1"/>
    <col min="8778" max="8778" width="11.5546875" style="64"/>
    <col min="8779" max="8779" width="1.44140625" style="64" customWidth="1"/>
    <col min="8780" max="8780" width="11.5546875" style="64"/>
    <col min="8781" max="8781" width="1.44140625" style="64" customWidth="1"/>
    <col min="8782" max="8782" width="11.5546875" style="64"/>
    <col min="8783" max="8783" width="1.44140625" style="64" customWidth="1"/>
    <col min="8784" max="8784" width="11.5546875" style="64"/>
    <col min="8785" max="8785" width="1.44140625" style="64" customWidth="1"/>
    <col min="8786" max="8960" width="11.5546875" style="64"/>
    <col min="8961" max="8961" width="3.77734375" style="64" customWidth="1"/>
    <col min="8962" max="8962" width="1.44140625" style="64" customWidth="1"/>
    <col min="8963" max="8963" width="13.109375" style="64" customWidth="1"/>
    <col min="8964" max="8964" width="1.109375" style="64" customWidth="1"/>
    <col min="8965" max="8965" width="11.5546875" style="64"/>
    <col min="8966" max="8966" width="1.44140625" style="64" customWidth="1"/>
    <col min="8967" max="8967" width="6.88671875" style="64" customWidth="1"/>
    <col min="8968" max="8968" width="1.44140625" style="64" customWidth="1"/>
    <col min="8969" max="8969" width="6.88671875" style="64" customWidth="1"/>
    <col min="8970" max="8970" width="1.6640625" style="64" customWidth="1"/>
    <col min="8971" max="8971" width="10.77734375" style="64" customWidth="1"/>
    <col min="8972" max="8972" width="0.77734375" style="64" customWidth="1"/>
    <col min="8973" max="8973" width="6.77734375" style="64" customWidth="1"/>
    <col min="8974" max="8974" width="1.88671875" style="64" customWidth="1"/>
    <col min="8975" max="8975" width="6.109375" style="64" customWidth="1"/>
    <col min="8976" max="8976" width="1.109375" style="64" customWidth="1"/>
    <col min="8977" max="8977" width="11.5546875" style="64"/>
    <col min="8978" max="8978" width="1.44140625" style="64" customWidth="1"/>
    <col min="8979" max="8979" width="7.33203125" style="64" customWidth="1"/>
    <col min="8980" max="8980" width="1.44140625" style="64" customWidth="1"/>
    <col min="8981" max="8981" width="6.109375" style="64" customWidth="1"/>
    <col min="8982" max="8982" width="1.109375" style="64" customWidth="1"/>
    <col min="8983" max="8983" width="11.5546875" style="64"/>
    <col min="8984" max="8984" width="1.109375" style="64" customWidth="1"/>
    <col min="8985" max="8985" width="7.33203125" style="64" customWidth="1"/>
    <col min="8986" max="8986" width="1.44140625" style="64" customWidth="1"/>
    <col min="8987" max="8987" width="6.109375" style="64" customWidth="1"/>
    <col min="8988" max="8988" width="1.109375" style="64" customWidth="1"/>
    <col min="8989" max="8989" width="11.5546875" style="64"/>
    <col min="8990" max="8990" width="0.77734375" style="64" customWidth="1"/>
    <col min="8991" max="8991" width="7.33203125" style="64" customWidth="1"/>
    <col min="8992" max="8992" width="1.5546875" style="64" customWidth="1"/>
    <col min="8993" max="8993" width="7.6640625" style="64" customWidth="1"/>
    <col min="8994" max="8995" width="1.44140625" style="64" customWidth="1"/>
    <col min="8996" max="8996" width="13.109375" style="64" customWidth="1"/>
    <col min="8997" max="8997" width="1.44140625" style="64" customWidth="1"/>
    <col min="8998" max="8998" width="8.44140625" style="64" customWidth="1"/>
    <col min="8999" max="8999" width="1.44140625" style="64" customWidth="1"/>
    <col min="9000" max="9000" width="7.6640625" style="64" customWidth="1"/>
    <col min="9001" max="9001" width="1.44140625" style="64" customWidth="1"/>
    <col min="9002" max="9002" width="13.109375" style="64" customWidth="1"/>
    <col min="9003" max="9003" width="1.44140625" style="64" customWidth="1"/>
    <col min="9004" max="9004" width="8.44140625" style="64" customWidth="1"/>
    <col min="9005" max="9005" width="1.44140625" style="64" customWidth="1"/>
    <col min="9006" max="9006" width="8.44140625" style="64" customWidth="1"/>
    <col min="9007" max="9007" width="1.44140625" style="64" customWidth="1"/>
    <col min="9008" max="9008" width="13.109375" style="64" customWidth="1"/>
    <col min="9009" max="9009" width="1.44140625" style="64" customWidth="1"/>
    <col min="9010" max="9010" width="8.44140625" style="64" customWidth="1"/>
    <col min="9011" max="9011" width="1.44140625" style="64" customWidth="1"/>
    <col min="9012" max="9012" width="8.44140625" style="64" customWidth="1"/>
    <col min="9013" max="9013" width="1.44140625" style="64" customWidth="1"/>
    <col min="9014" max="9014" width="11.5546875" style="64"/>
    <col min="9015" max="9015" width="1.44140625" style="64" customWidth="1"/>
    <col min="9016" max="9016" width="8.44140625" style="64" customWidth="1"/>
    <col min="9017" max="9017" width="1.44140625" style="64" customWidth="1"/>
    <col min="9018" max="9018" width="8.44140625" style="64" customWidth="1"/>
    <col min="9019" max="9019" width="1.44140625" style="64" customWidth="1"/>
    <col min="9020" max="9020" width="13.109375" style="64" customWidth="1"/>
    <col min="9021" max="9021" width="1.44140625" style="64" customWidth="1"/>
    <col min="9022" max="9022" width="4.5546875" style="64" customWidth="1"/>
    <col min="9023" max="9023" width="4.88671875" style="64" customWidth="1"/>
    <col min="9024" max="9024" width="8.44140625" style="64" customWidth="1"/>
    <col min="9025" max="9025" width="1.44140625" style="64" customWidth="1"/>
    <col min="9026" max="9026" width="11.5546875" style="64"/>
    <col min="9027" max="9027" width="1.44140625" style="64" customWidth="1"/>
    <col min="9028" max="9028" width="11.5546875" style="64"/>
    <col min="9029" max="9029" width="1.44140625" style="64" customWidth="1"/>
    <col min="9030" max="9030" width="11.5546875" style="64"/>
    <col min="9031" max="9031" width="1.44140625" style="64" customWidth="1"/>
    <col min="9032" max="9032" width="11.5546875" style="64"/>
    <col min="9033" max="9033" width="1.44140625" style="64" customWidth="1"/>
    <col min="9034" max="9034" width="11.5546875" style="64"/>
    <col min="9035" max="9035" width="1.44140625" style="64" customWidth="1"/>
    <col min="9036" max="9036" width="11.5546875" style="64"/>
    <col min="9037" max="9037" width="1.44140625" style="64" customWidth="1"/>
    <col min="9038" max="9038" width="11.5546875" style="64"/>
    <col min="9039" max="9039" width="1.44140625" style="64" customWidth="1"/>
    <col min="9040" max="9040" width="11.5546875" style="64"/>
    <col min="9041" max="9041" width="1.44140625" style="64" customWidth="1"/>
    <col min="9042" max="9216" width="11.5546875" style="64"/>
    <col min="9217" max="9217" width="3.77734375" style="64" customWidth="1"/>
    <col min="9218" max="9218" width="1.44140625" style="64" customWidth="1"/>
    <col min="9219" max="9219" width="13.109375" style="64" customWidth="1"/>
    <col min="9220" max="9220" width="1.109375" style="64" customWidth="1"/>
    <col min="9221" max="9221" width="11.5546875" style="64"/>
    <col min="9222" max="9222" width="1.44140625" style="64" customWidth="1"/>
    <col min="9223" max="9223" width="6.88671875" style="64" customWidth="1"/>
    <col min="9224" max="9224" width="1.44140625" style="64" customWidth="1"/>
    <col min="9225" max="9225" width="6.88671875" style="64" customWidth="1"/>
    <col min="9226" max="9226" width="1.6640625" style="64" customWidth="1"/>
    <col min="9227" max="9227" width="10.77734375" style="64" customWidth="1"/>
    <col min="9228" max="9228" width="0.77734375" style="64" customWidth="1"/>
    <col min="9229" max="9229" width="6.77734375" style="64" customWidth="1"/>
    <col min="9230" max="9230" width="1.88671875" style="64" customWidth="1"/>
    <col min="9231" max="9231" width="6.109375" style="64" customWidth="1"/>
    <col min="9232" max="9232" width="1.109375" style="64" customWidth="1"/>
    <col min="9233" max="9233" width="11.5546875" style="64"/>
    <col min="9234" max="9234" width="1.44140625" style="64" customWidth="1"/>
    <col min="9235" max="9235" width="7.33203125" style="64" customWidth="1"/>
    <col min="9236" max="9236" width="1.44140625" style="64" customWidth="1"/>
    <col min="9237" max="9237" width="6.109375" style="64" customWidth="1"/>
    <col min="9238" max="9238" width="1.109375" style="64" customWidth="1"/>
    <col min="9239" max="9239" width="11.5546875" style="64"/>
    <col min="9240" max="9240" width="1.109375" style="64" customWidth="1"/>
    <col min="9241" max="9241" width="7.33203125" style="64" customWidth="1"/>
    <col min="9242" max="9242" width="1.44140625" style="64" customWidth="1"/>
    <col min="9243" max="9243" width="6.109375" style="64" customWidth="1"/>
    <col min="9244" max="9244" width="1.109375" style="64" customWidth="1"/>
    <col min="9245" max="9245" width="11.5546875" style="64"/>
    <col min="9246" max="9246" width="0.77734375" style="64" customWidth="1"/>
    <col min="9247" max="9247" width="7.33203125" style="64" customWidth="1"/>
    <col min="9248" max="9248" width="1.5546875" style="64" customWidth="1"/>
    <col min="9249" max="9249" width="7.6640625" style="64" customWidth="1"/>
    <col min="9250" max="9251" width="1.44140625" style="64" customWidth="1"/>
    <col min="9252" max="9252" width="13.109375" style="64" customWidth="1"/>
    <col min="9253" max="9253" width="1.44140625" style="64" customWidth="1"/>
    <col min="9254" max="9254" width="8.44140625" style="64" customWidth="1"/>
    <col min="9255" max="9255" width="1.44140625" style="64" customWidth="1"/>
    <col min="9256" max="9256" width="7.6640625" style="64" customWidth="1"/>
    <col min="9257" max="9257" width="1.44140625" style="64" customWidth="1"/>
    <col min="9258" max="9258" width="13.109375" style="64" customWidth="1"/>
    <col min="9259" max="9259" width="1.44140625" style="64" customWidth="1"/>
    <col min="9260" max="9260" width="8.44140625" style="64" customWidth="1"/>
    <col min="9261" max="9261" width="1.44140625" style="64" customWidth="1"/>
    <col min="9262" max="9262" width="8.44140625" style="64" customWidth="1"/>
    <col min="9263" max="9263" width="1.44140625" style="64" customWidth="1"/>
    <col min="9264" max="9264" width="13.109375" style="64" customWidth="1"/>
    <col min="9265" max="9265" width="1.44140625" style="64" customWidth="1"/>
    <col min="9266" max="9266" width="8.44140625" style="64" customWidth="1"/>
    <col min="9267" max="9267" width="1.44140625" style="64" customWidth="1"/>
    <col min="9268" max="9268" width="8.44140625" style="64" customWidth="1"/>
    <col min="9269" max="9269" width="1.44140625" style="64" customWidth="1"/>
    <col min="9270" max="9270" width="11.5546875" style="64"/>
    <col min="9271" max="9271" width="1.44140625" style="64" customWidth="1"/>
    <col min="9272" max="9272" width="8.44140625" style="64" customWidth="1"/>
    <col min="9273" max="9273" width="1.44140625" style="64" customWidth="1"/>
    <col min="9274" max="9274" width="8.44140625" style="64" customWidth="1"/>
    <col min="9275" max="9275" width="1.44140625" style="64" customWidth="1"/>
    <col min="9276" max="9276" width="13.109375" style="64" customWidth="1"/>
    <col min="9277" max="9277" width="1.44140625" style="64" customWidth="1"/>
    <col min="9278" max="9278" width="4.5546875" style="64" customWidth="1"/>
    <col min="9279" max="9279" width="4.88671875" style="64" customWidth="1"/>
    <col min="9280" max="9280" width="8.44140625" style="64" customWidth="1"/>
    <col min="9281" max="9281" width="1.44140625" style="64" customWidth="1"/>
    <col min="9282" max="9282" width="11.5546875" style="64"/>
    <col min="9283" max="9283" width="1.44140625" style="64" customWidth="1"/>
    <col min="9284" max="9284" width="11.5546875" style="64"/>
    <col min="9285" max="9285" width="1.44140625" style="64" customWidth="1"/>
    <col min="9286" max="9286" width="11.5546875" style="64"/>
    <col min="9287" max="9287" width="1.44140625" style="64" customWidth="1"/>
    <col min="9288" max="9288" width="11.5546875" style="64"/>
    <col min="9289" max="9289" width="1.44140625" style="64" customWidth="1"/>
    <col min="9290" max="9290" width="11.5546875" style="64"/>
    <col min="9291" max="9291" width="1.44140625" style="64" customWidth="1"/>
    <col min="9292" max="9292" width="11.5546875" style="64"/>
    <col min="9293" max="9293" width="1.44140625" style="64" customWidth="1"/>
    <col min="9294" max="9294" width="11.5546875" style="64"/>
    <col min="9295" max="9295" width="1.44140625" style="64" customWidth="1"/>
    <col min="9296" max="9296" width="11.5546875" style="64"/>
    <col min="9297" max="9297" width="1.44140625" style="64" customWidth="1"/>
    <col min="9298" max="9472" width="11.5546875" style="64"/>
    <col min="9473" max="9473" width="3.77734375" style="64" customWidth="1"/>
    <col min="9474" max="9474" width="1.44140625" style="64" customWidth="1"/>
    <col min="9475" max="9475" width="13.109375" style="64" customWidth="1"/>
    <col min="9476" max="9476" width="1.109375" style="64" customWidth="1"/>
    <col min="9477" max="9477" width="11.5546875" style="64"/>
    <col min="9478" max="9478" width="1.44140625" style="64" customWidth="1"/>
    <col min="9479" max="9479" width="6.88671875" style="64" customWidth="1"/>
    <col min="9480" max="9480" width="1.44140625" style="64" customWidth="1"/>
    <col min="9481" max="9481" width="6.88671875" style="64" customWidth="1"/>
    <col min="9482" max="9482" width="1.6640625" style="64" customWidth="1"/>
    <col min="9483" max="9483" width="10.77734375" style="64" customWidth="1"/>
    <col min="9484" max="9484" width="0.77734375" style="64" customWidth="1"/>
    <col min="9485" max="9485" width="6.77734375" style="64" customWidth="1"/>
    <col min="9486" max="9486" width="1.88671875" style="64" customWidth="1"/>
    <col min="9487" max="9487" width="6.109375" style="64" customWidth="1"/>
    <col min="9488" max="9488" width="1.109375" style="64" customWidth="1"/>
    <col min="9489" max="9489" width="11.5546875" style="64"/>
    <col min="9490" max="9490" width="1.44140625" style="64" customWidth="1"/>
    <col min="9491" max="9491" width="7.33203125" style="64" customWidth="1"/>
    <col min="9492" max="9492" width="1.44140625" style="64" customWidth="1"/>
    <col min="9493" max="9493" width="6.109375" style="64" customWidth="1"/>
    <col min="9494" max="9494" width="1.109375" style="64" customWidth="1"/>
    <col min="9495" max="9495" width="11.5546875" style="64"/>
    <col min="9496" max="9496" width="1.109375" style="64" customWidth="1"/>
    <col min="9497" max="9497" width="7.33203125" style="64" customWidth="1"/>
    <col min="9498" max="9498" width="1.44140625" style="64" customWidth="1"/>
    <col min="9499" max="9499" width="6.109375" style="64" customWidth="1"/>
    <col min="9500" max="9500" width="1.109375" style="64" customWidth="1"/>
    <col min="9501" max="9501" width="11.5546875" style="64"/>
    <col min="9502" max="9502" width="0.77734375" style="64" customWidth="1"/>
    <col min="9503" max="9503" width="7.33203125" style="64" customWidth="1"/>
    <col min="9504" max="9504" width="1.5546875" style="64" customWidth="1"/>
    <col min="9505" max="9505" width="7.6640625" style="64" customWidth="1"/>
    <col min="9506" max="9507" width="1.44140625" style="64" customWidth="1"/>
    <col min="9508" max="9508" width="13.109375" style="64" customWidth="1"/>
    <col min="9509" max="9509" width="1.44140625" style="64" customWidth="1"/>
    <col min="9510" max="9510" width="8.44140625" style="64" customWidth="1"/>
    <col min="9511" max="9511" width="1.44140625" style="64" customWidth="1"/>
    <col min="9512" max="9512" width="7.6640625" style="64" customWidth="1"/>
    <col min="9513" max="9513" width="1.44140625" style="64" customWidth="1"/>
    <col min="9514" max="9514" width="13.109375" style="64" customWidth="1"/>
    <col min="9515" max="9515" width="1.44140625" style="64" customWidth="1"/>
    <col min="9516" max="9516" width="8.44140625" style="64" customWidth="1"/>
    <col min="9517" max="9517" width="1.44140625" style="64" customWidth="1"/>
    <col min="9518" max="9518" width="8.44140625" style="64" customWidth="1"/>
    <col min="9519" max="9519" width="1.44140625" style="64" customWidth="1"/>
    <col min="9520" max="9520" width="13.109375" style="64" customWidth="1"/>
    <col min="9521" max="9521" width="1.44140625" style="64" customWidth="1"/>
    <col min="9522" max="9522" width="8.44140625" style="64" customWidth="1"/>
    <col min="9523" max="9523" width="1.44140625" style="64" customWidth="1"/>
    <col min="9524" max="9524" width="8.44140625" style="64" customWidth="1"/>
    <col min="9525" max="9525" width="1.44140625" style="64" customWidth="1"/>
    <col min="9526" max="9526" width="11.5546875" style="64"/>
    <col min="9527" max="9527" width="1.44140625" style="64" customWidth="1"/>
    <col min="9528" max="9528" width="8.44140625" style="64" customWidth="1"/>
    <col min="9529" max="9529" width="1.44140625" style="64" customWidth="1"/>
    <col min="9530" max="9530" width="8.44140625" style="64" customWidth="1"/>
    <col min="9531" max="9531" width="1.44140625" style="64" customWidth="1"/>
    <col min="9532" max="9532" width="13.109375" style="64" customWidth="1"/>
    <col min="9533" max="9533" width="1.44140625" style="64" customWidth="1"/>
    <col min="9534" max="9534" width="4.5546875" style="64" customWidth="1"/>
    <col min="9535" max="9535" width="4.88671875" style="64" customWidth="1"/>
    <col min="9536" max="9536" width="8.44140625" style="64" customWidth="1"/>
    <col min="9537" max="9537" width="1.44140625" style="64" customWidth="1"/>
    <col min="9538" max="9538" width="11.5546875" style="64"/>
    <col min="9539" max="9539" width="1.44140625" style="64" customWidth="1"/>
    <col min="9540" max="9540" width="11.5546875" style="64"/>
    <col min="9541" max="9541" width="1.44140625" style="64" customWidth="1"/>
    <col min="9542" max="9542" width="11.5546875" style="64"/>
    <col min="9543" max="9543" width="1.44140625" style="64" customWidth="1"/>
    <col min="9544" max="9544" width="11.5546875" style="64"/>
    <col min="9545" max="9545" width="1.44140625" style="64" customWidth="1"/>
    <col min="9546" max="9546" width="11.5546875" style="64"/>
    <col min="9547" max="9547" width="1.44140625" style="64" customWidth="1"/>
    <col min="9548" max="9548" width="11.5546875" style="64"/>
    <col min="9549" max="9549" width="1.44140625" style="64" customWidth="1"/>
    <col min="9550" max="9550" width="11.5546875" style="64"/>
    <col min="9551" max="9551" width="1.44140625" style="64" customWidth="1"/>
    <col min="9552" max="9552" width="11.5546875" style="64"/>
    <col min="9553" max="9553" width="1.44140625" style="64" customWidth="1"/>
    <col min="9554" max="9728" width="11.5546875" style="64"/>
    <col min="9729" max="9729" width="3.77734375" style="64" customWidth="1"/>
    <col min="9730" max="9730" width="1.44140625" style="64" customWidth="1"/>
    <col min="9731" max="9731" width="13.109375" style="64" customWidth="1"/>
    <col min="9732" max="9732" width="1.109375" style="64" customWidth="1"/>
    <col min="9733" max="9733" width="11.5546875" style="64"/>
    <col min="9734" max="9734" width="1.44140625" style="64" customWidth="1"/>
    <col min="9735" max="9735" width="6.88671875" style="64" customWidth="1"/>
    <col min="9736" max="9736" width="1.44140625" style="64" customWidth="1"/>
    <col min="9737" max="9737" width="6.88671875" style="64" customWidth="1"/>
    <col min="9738" max="9738" width="1.6640625" style="64" customWidth="1"/>
    <col min="9739" max="9739" width="10.77734375" style="64" customWidth="1"/>
    <col min="9740" max="9740" width="0.77734375" style="64" customWidth="1"/>
    <col min="9741" max="9741" width="6.77734375" style="64" customWidth="1"/>
    <col min="9742" max="9742" width="1.88671875" style="64" customWidth="1"/>
    <col min="9743" max="9743" width="6.109375" style="64" customWidth="1"/>
    <col min="9744" max="9744" width="1.109375" style="64" customWidth="1"/>
    <col min="9745" max="9745" width="11.5546875" style="64"/>
    <col min="9746" max="9746" width="1.44140625" style="64" customWidth="1"/>
    <col min="9747" max="9747" width="7.33203125" style="64" customWidth="1"/>
    <col min="9748" max="9748" width="1.44140625" style="64" customWidth="1"/>
    <col min="9749" max="9749" width="6.109375" style="64" customWidth="1"/>
    <col min="9750" max="9750" width="1.109375" style="64" customWidth="1"/>
    <col min="9751" max="9751" width="11.5546875" style="64"/>
    <col min="9752" max="9752" width="1.109375" style="64" customWidth="1"/>
    <col min="9753" max="9753" width="7.33203125" style="64" customWidth="1"/>
    <col min="9754" max="9754" width="1.44140625" style="64" customWidth="1"/>
    <col min="9755" max="9755" width="6.109375" style="64" customWidth="1"/>
    <col min="9756" max="9756" width="1.109375" style="64" customWidth="1"/>
    <col min="9757" max="9757" width="11.5546875" style="64"/>
    <col min="9758" max="9758" width="0.77734375" style="64" customWidth="1"/>
    <col min="9759" max="9759" width="7.33203125" style="64" customWidth="1"/>
    <col min="9760" max="9760" width="1.5546875" style="64" customWidth="1"/>
    <col min="9761" max="9761" width="7.6640625" style="64" customWidth="1"/>
    <col min="9762" max="9763" width="1.44140625" style="64" customWidth="1"/>
    <col min="9764" max="9764" width="13.109375" style="64" customWidth="1"/>
    <col min="9765" max="9765" width="1.44140625" style="64" customWidth="1"/>
    <col min="9766" max="9766" width="8.44140625" style="64" customWidth="1"/>
    <col min="9767" max="9767" width="1.44140625" style="64" customWidth="1"/>
    <col min="9768" max="9768" width="7.6640625" style="64" customWidth="1"/>
    <col min="9769" max="9769" width="1.44140625" style="64" customWidth="1"/>
    <col min="9770" max="9770" width="13.109375" style="64" customWidth="1"/>
    <col min="9771" max="9771" width="1.44140625" style="64" customWidth="1"/>
    <col min="9772" max="9772" width="8.44140625" style="64" customWidth="1"/>
    <col min="9773" max="9773" width="1.44140625" style="64" customWidth="1"/>
    <col min="9774" max="9774" width="8.44140625" style="64" customWidth="1"/>
    <col min="9775" max="9775" width="1.44140625" style="64" customWidth="1"/>
    <col min="9776" max="9776" width="13.109375" style="64" customWidth="1"/>
    <col min="9777" max="9777" width="1.44140625" style="64" customWidth="1"/>
    <col min="9778" max="9778" width="8.44140625" style="64" customWidth="1"/>
    <col min="9779" max="9779" width="1.44140625" style="64" customWidth="1"/>
    <col min="9780" max="9780" width="8.44140625" style="64" customWidth="1"/>
    <col min="9781" max="9781" width="1.44140625" style="64" customWidth="1"/>
    <col min="9782" max="9782" width="11.5546875" style="64"/>
    <col min="9783" max="9783" width="1.44140625" style="64" customWidth="1"/>
    <col min="9784" max="9784" width="8.44140625" style="64" customWidth="1"/>
    <col min="9785" max="9785" width="1.44140625" style="64" customWidth="1"/>
    <col min="9786" max="9786" width="8.44140625" style="64" customWidth="1"/>
    <col min="9787" max="9787" width="1.44140625" style="64" customWidth="1"/>
    <col min="9788" max="9788" width="13.109375" style="64" customWidth="1"/>
    <col min="9789" max="9789" width="1.44140625" style="64" customWidth="1"/>
    <col min="9790" max="9790" width="4.5546875" style="64" customWidth="1"/>
    <col min="9791" max="9791" width="4.88671875" style="64" customWidth="1"/>
    <col min="9792" max="9792" width="8.44140625" style="64" customWidth="1"/>
    <col min="9793" max="9793" width="1.44140625" style="64" customWidth="1"/>
    <col min="9794" max="9794" width="11.5546875" style="64"/>
    <col min="9795" max="9795" width="1.44140625" style="64" customWidth="1"/>
    <col min="9796" max="9796" width="11.5546875" style="64"/>
    <col min="9797" max="9797" width="1.44140625" style="64" customWidth="1"/>
    <col min="9798" max="9798" width="11.5546875" style="64"/>
    <col min="9799" max="9799" width="1.44140625" style="64" customWidth="1"/>
    <col min="9800" max="9800" width="11.5546875" style="64"/>
    <col min="9801" max="9801" width="1.44140625" style="64" customWidth="1"/>
    <col min="9802" max="9802" width="11.5546875" style="64"/>
    <col min="9803" max="9803" width="1.44140625" style="64" customWidth="1"/>
    <col min="9804" max="9804" width="11.5546875" style="64"/>
    <col min="9805" max="9805" width="1.44140625" style="64" customWidth="1"/>
    <col min="9806" max="9806" width="11.5546875" style="64"/>
    <col min="9807" max="9807" width="1.44140625" style="64" customWidth="1"/>
    <col min="9808" max="9808" width="11.5546875" style="64"/>
    <col min="9809" max="9809" width="1.44140625" style="64" customWidth="1"/>
    <col min="9810" max="9984" width="11.5546875" style="64"/>
    <col min="9985" max="9985" width="3.77734375" style="64" customWidth="1"/>
    <col min="9986" max="9986" width="1.44140625" style="64" customWidth="1"/>
    <col min="9987" max="9987" width="13.109375" style="64" customWidth="1"/>
    <col min="9988" max="9988" width="1.109375" style="64" customWidth="1"/>
    <col min="9989" max="9989" width="11.5546875" style="64"/>
    <col min="9990" max="9990" width="1.44140625" style="64" customWidth="1"/>
    <col min="9991" max="9991" width="6.88671875" style="64" customWidth="1"/>
    <col min="9992" max="9992" width="1.44140625" style="64" customWidth="1"/>
    <col min="9993" max="9993" width="6.88671875" style="64" customWidth="1"/>
    <col min="9994" max="9994" width="1.6640625" style="64" customWidth="1"/>
    <col min="9995" max="9995" width="10.77734375" style="64" customWidth="1"/>
    <col min="9996" max="9996" width="0.77734375" style="64" customWidth="1"/>
    <col min="9997" max="9997" width="6.77734375" style="64" customWidth="1"/>
    <col min="9998" max="9998" width="1.88671875" style="64" customWidth="1"/>
    <col min="9999" max="9999" width="6.109375" style="64" customWidth="1"/>
    <col min="10000" max="10000" width="1.109375" style="64" customWidth="1"/>
    <col min="10001" max="10001" width="11.5546875" style="64"/>
    <col min="10002" max="10002" width="1.44140625" style="64" customWidth="1"/>
    <col min="10003" max="10003" width="7.33203125" style="64" customWidth="1"/>
    <col min="10004" max="10004" width="1.44140625" style="64" customWidth="1"/>
    <col min="10005" max="10005" width="6.109375" style="64" customWidth="1"/>
    <col min="10006" max="10006" width="1.109375" style="64" customWidth="1"/>
    <col min="10007" max="10007" width="11.5546875" style="64"/>
    <col min="10008" max="10008" width="1.109375" style="64" customWidth="1"/>
    <col min="10009" max="10009" width="7.33203125" style="64" customWidth="1"/>
    <col min="10010" max="10010" width="1.44140625" style="64" customWidth="1"/>
    <col min="10011" max="10011" width="6.109375" style="64" customWidth="1"/>
    <col min="10012" max="10012" width="1.109375" style="64" customWidth="1"/>
    <col min="10013" max="10013" width="11.5546875" style="64"/>
    <col min="10014" max="10014" width="0.77734375" style="64" customWidth="1"/>
    <col min="10015" max="10015" width="7.33203125" style="64" customWidth="1"/>
    <col min="10016" max="10016" width="1.5546875" style="64" customWidth="1"/>
    <col min="10017" max="10017" width="7.6640625" style="64" customWidth="1"/>
    <col min="10018" max="10019" width="1.44140625" style="64" customWidth="1"/>
    <col min="10020" max="10020" width="13.109375" style="64" customWidth="1"/>
    <col min="10021" max="10021" width="1.44140625" style="64" customWidth="1"/>
    <col min="10022" max="10022" width="8.44140625" style="64" customWidth="1"/>
    <col min="10023" max="10023" width="1.44140625" style="64" customWidth="1"/>
    <col min="10024" max="10024" width="7.6640625" style="64" customWidth="1"/>
    <col min="10025" max="10025" width="1.44140625" style="64" customWidth="1"/>
    <col min="10026" max="10026" width="13.109375" style="64" customWidth="1"/>
    <col min="10027" max="10027" width="1.44140625" style="64" customWidth="1"/>
    <col min="10028" max="10028" width="8.44140625" style="64" customWidth="1"/>
    <col min="10029" max="10029" width="1.44140625" style="64" customWidth="1"/>
    <col min="10030" max="10030" width="8.44140625" style="64" customWidth="1"/>
    <col min="10031" max="10031" width="1.44140625" style="64" customWidth="1"/>
    <col min="10032" max="10032" width="13.109375" style="64" customWidth="1"/>
    <col min="10033" max="10033" width="1.44140625" style="64" customWidth="1"/>
    <col min="10034" max="10034" width="8.44140625" style="64" customWidth="1"/>
    <col min="10035" max="10035" width="1.44140625" style="64" customWidth="1"/>
    <col min="10036" max="10036" width="8.44140625" style="64" customWidth="1"/>
    <col min="10037" max="10037" width="1.44140625" style="64" customWidth="1"/>
    <col min="10038" max="10038" width="11.5546875" style="64"/>
    <col min="10039" max="10039" width="1.44140625" style="64" customWidth="1"/>
    <col min="10040" max="10040" width="8.44140625" style="64" customWidth="1"/>
    <col min="10041" max="10041" width="1.44140625" style="64" customWidth="1"/>
    <col min="10042" max="10042" width="8.44140625" style="64" customWidth="1"/>
    <col min="10043" max="10043" width="1.44140625" style="64" customWidth="1"/>
    <col min="10044" max="10044" width="13.109375" style="64" customWidth="1"/>
    <col min="10045" max="10045" width="1.44140625" style="64" customWidth="1"/>
    <col min="10046" max="10046" width="4.5546875" style="64" customWidth="1"/>
    <col min="10047" max="10047" width="4.88671875" style="64" customWidth="1"/>
    <col min="10048" max="10048" width="8.44140625" style="64" customWidth="1"/>
    <col min="10049" max="10049" width="1.44140625" style="64" customWidth="1"/>
    <col min="10050" max="10050" width="11.5546875" style="64"/>
    <col min="10051" max="10051" width="1.44140625" style="64" customWidth="1"/>
    <col min="10052" max="10052" width="11.5546875" style="64"/>
    <col min="10053" max="10053" width="1.44140625" style="64" customWidth="1"/>
    <col min="10054" max="10054" width="11.5546875" style="64"/>
    <col min="10055" max="10055" width="1.44140625" style="64" customWidth="1"/>
    <col min="10056" max="10056" width="11.5546875" style="64"/>
    <col min="10057" max="10057" width="1.44140625" style="64" customWidth="1"/>
    <col min="10058" max="10058" width="11.5546875" style="64"/>
    <col min="10059" max="10059" width="1.44140625" style="64" customWidth="1"/>
    <col min="10060" max="10060" width="11.5546875" style="64"/>
    <col min="10061" max="10061" width="1.44140625" style="64" customWidth="1"/>
    <col min="10062" max="10062" width="11.5546875" style="64"/>
    <col min="10063" max="10063" width="1.44140625" style="64" customWidth="1"/>
    <col min="10064" max="10064" width="11.5546875" style="64"/>
    <col min="10065" max="10065" width="1.44140625" style="64" customWidth="1"/>
    <col min="10066" max="10240" width="11.5546875" style="64"/>
    <col min="10241" max="10241" width="3.77734375" style="64" customWidth="1"/>
    <col min="10242" max="10242" width="1.44140625" style="64" customWidth="1"/>
    <col min="10243" max="10243" width="13.109375" style="64" customWidth="1"/>
    <col min="10244" max="10244" width="1.109375" style="64" customWidth="1"/>
    <col min="10245" max="10245" width="11.5546875" style="64"/>
    <col min="10246" max="10246" width="1.44140625" style="64" customWidth="1"/>
    <col min="10247" max="10247" width="6.88671875" style="64" customWidth="1"/>
    <col min="10248" max="10248" width="1.44140625" style="64" customWidth="1"/>
    <col min="10249" max="10249" width="6.88671875" style="64" customWidth="1"/>
    <col min="10250" max="10250" width="1.6640625" style="64" customWidth="1"/>
    <col min="10251" max="10251" width="10.77734375" style="64" customWidth="1"/>
    <col min="10252" max="10252" width="0.77734375" style="64" customWidth="1"/>
    <col min="10253" max="10253" width="6.77734375" style="64" customWidth="1"/>
    <col min="10254" max="10254" width="1.88671875" style="64" customWidth="1"/>
    <col min="10255" max="10255" width="6.109375" style="64" customWidth="1"/>
    <col min="10256" max="10256" width="1.109375" style="64" customWidth="1"/>
    <col min="10257" max="10257" width="11.5546875" style="64"/>
    <col min="10258" max="10258" width="1.44140625" style="64" customWidth="1"/>
    <col min="10259" max="10259" width="7.33203125" style="64" customWidth="1"/>
    <col min="10260" max="10260" width="1.44140625" style="64" customWidth="1"/>
    <col min="10261" max="10261" width="6.109375" style="64" customWidth="1"/>
    <col min="10262" max="10262" width="1.109375" style="64" customWidth="1"/>
    <col min="10263" max="10263" width="11.5546875" style="64"/>
    <col min="10264" max="10264" width="1.109375" style="64" customWidth="1"/>
    <col min="10265" max="10265" width="7.33203125" style="64" customWidth="1"/>
    <col min="10266" max="10266" width="1.44140625" style="64" customWidth="1"/>
    <col min="10267" max="10267" width="6.109375" style="64" customWidth="1"/>
    <col min="10268" max="10268" width="1.109375" style="64" customWidth="1"/>
    <col min="10269" max="10269" width="11.5546875" style="64"/>
    <col min="10270" max="10270" width="0.77734375" style="64" customWidth="1"/>
    <col min="10271" max="10271" width="7.33203125" style="64" customWidth="1"/>
    <col min="10272" max="10272" width="1.5546875" style="64" customWidth="1"/>
    <col min="10273" max="10273" width="7.6640625" style="64" customWidth="1"/>
    <col min="10274" max="10275" width="1.44140625" style="64" customWidth="1"/>
    <col min="10276" max="10276" width="13.109375" style="64" customWidth="1"/>
    <col min="10277" max="10277" width="1.44140625" style="64" customWidth="1"/>
    <col min="10278" max="10278" width="8.44140625" style="64" customWidth="1"/>
    <col min="10279" max="10279" width="1.44140625" style="64" customWidth="1"/>
    <col min="10280" max="10280" width="7.6640625" style="64" customWidth="1"/>
    <col min="10281" max="10281" width="1.44140625" style="64" customWidth="1"/>
    <col min="10282" max="10282" width="13.109375" style="64" customWidth="1"/>
    <col min="10283" max="10283" width="1.44140625" style="64" customWidth="1"/>
    <col min="10284" max="10284" width="8.44140625" style="64" customWidth="1"/>
    <col min="10285" max="10285" width="1.44140625" style="64" customWidth="1"/>
    <col min="10286" max="10286" width="8.44140625" style="64" customWidth="1"/>
    <col min="10287" max="10287" width="1.44140625" style="64" customWidth="1"/>
    <col min="10288" max="10288" width="13.109375" style="64" customWidth="1"/>
    <col min="10289" max="10289" width="1.44140625" style="64" customWidth="1"/>
    <col min="10290" max="10290" width="8.44140625" style="64" customWidth="1"/>
    <col min="10291" max="10291" width="1.44140625" style="64" customWidth="1"/>
    <col min="10292" max="10292" width="8.44140625" style="64" customWidth="1"/>
    <col min="10293" max="10293" width="1.44140625" style="64" customWidth="1"/>
    <col min="10294" max="10294" width="11.5546875" style="64"/>
    <col min="10295" max="10295" width="1.44140625" style="64" customWidth="1"/>
    <col min="10296" max="10296" width="8.44140625" style="64" customWidth="1"/>
    <col min="10297" max="10297" width="1.44140625" style="64" customWidth="1"/>
    <col min="10298" max="10298" width="8.44140625" style="64" customWidth="1"/>
    <col min="10299" max="10299" width="1.44140625" style="64" customWidth="1"/>
    <col min="10300" max="10300" width="13.109375" style="64" customWidth="1"/>
    <col min="10301" max="10301" width="1.44140625" style="64" customWidth="1"/>
    <col min="10302" max="10302" width="4.5546875" style="64" customWidth="1"/>
    <col min="10303" max="10303" width="4.88671875" style="64" customWidth="1"/>
    <col min="10304" max="10304" width="8.44140625" style="64" customWidth="1"/>
    <col min="10305" max="10305" width="1.44140625" style="64" customWidth="1"/>
    <col min="10306" max="10306" width="11.5546875" style="64"/>
    <col min="10307" max="10307" width="1.44140625" style="64" customWidth="1"/>
    <col min="10308" max="10308" width="11.5546875" style="64"/>
    <col min="10309" max="10309" width="1.44140625" style="64" customWidth="1"/>
    <col min="10310" max="10310" width="11.5546875" style="64"/>
    <col min="10311" max="10311" width="1.44140625" style="64" customWidth="1"/>
    <col min="10312" max="10312" width="11.5546875" style="64"/>
    <col min="10313" max="10313" width="1.44140625" style="64" customWidth="1"/>
    <col min="10314" max="10314" width="11.5546875" style="64"/>
    <col min="10315" max="10315" width="1.44140625" style="64" customWidth="1"/>
    <col min="10316" max="10316" width="11.5546875" style="64"/>
    <col min="10317" max="10317" width="1.44140625" style="64" customWidth="1"/>
    <col min="10318" max="10318" width="11.5546875" style="64"/>
    <col min="10319" max="10319" width="1.44140625" style="64" customWidth="1"/>
    <col min="10320" max="10320" width="11.5546875" style="64"/>
    <col min="10321" max="10321" width="1.44140625" style="64" customWidth="1"/>
    <col min="10322" max="10496" width="11.5546875" style="64"/>
    <col min="10497" max="10497" width="3.77734375" style="64" customWidth="1"/>
    <col min="10498" max="10498" width="1.44140625" style="64" customWidth="1"/>
    <col min="10499" max="10499" width="13.109375" style="64" customWidth="1"/>
    <col min="10500" max="10500" width="1.109375" style="64" customWidth="1"/>
    <col min="10501" max="10501" width="11.5546875" style="64"/>
    <col min="10502" max="10502" width="1.44140625" style="64" customWidth="1"/>
    <col min="10503" max="10503" width="6.88671875" style="64" customWidth="1"/>
    <col min="10504" max="10504" width="1.44140625" style="64" customWidth="1"/>
    <col min="10505" max="10505" width="6.88671875" style="64" customWidth="1"/>
    <col min="10506" max="10506" width="1.6640625" style="64" customWidth="1"/>
    <col min="10507" max="10507" width="10.77734375" style="64" customWidth="1"/>
    <col min="10508" max="10508" width="0.77734375" style="64" customWidth="1"/>
    <col min="10509" max="10509" width="6.77734375" style="64" customWidth="1"/>
    <col min="10510" max="10510" width="1.88671875" style="64" customWidth="1"/>
    <col min="10511" max="10511" width="6.109375" style="64" customWidth="1"/>
    <col min="10512" max="10512" width="1.109375" style="64" customWidth="1"/>
    <col min="10513" max="10513" width="11.5546875" style="64"/>
    <col min="10514" max="10514" width="1.44140625" style="64" customWidth="1"/>
    <col min="10515" max="10515" width="7.33203125" style="64" customWidth="1"/>
    <col min="10516" max="10516" width="1.44140625" style="64" customWidth="1"/>
    <col min="10517" max="10517" width="6.109375" style="64" customWidth="1"/>
    <col min="10518" max="10518" width="1.109375" style="64" customWidth="1"/>
    <col min="10519" max="10519" width="11.5546875" style="64"/>
    <col min="10520" max="10520" width="1.109375" style="64" customWidth="1"/>
    <col min="10521" max="10521" width="7.33203125" style="64" customWidth="1"/>
    <col min="10522" max="10522" width="1.44140625" style="64" customWidth="1"/>
    <col min="10523" max="10523" width="6.109375" style="64" customWidth="1"/>
    <col min="10524" max="10524" width="1.109375" style="64" customWidth="1"/>
    <col min="10525" max="10525" width="11.5546875" style="64"/>
    <col min="10526" max="10526" width="0.77734375" style="64" customWidth="1"/>
    <col min="10527" max="10527" width="7.33203125" style="64" customWidth="1"/>
    <col min="10528" max="10528" width="1.5546875" style="64" customWidth="1"/>
    <col min="10529" max="10529" width="7.6640625" style="64" customWidth="1"/>
    <col min="10530" max="10531" width="1.44140625" style="64" customWidth="1"/>
    <col min="10532" max="10532" width="13.109375" style="64" customWidth="1"/>
    <col min="10533" max="10533" width="1.44140625" style="64" customWidth="1"/>
    <col min="10534" max="10534" width="8.44140625" style="64" customWidth="1"/>
    <col min="10535" max="10535" width="1.44140625" style="64" customWidth="1"/>
    <col min="10536" max="10536" width="7.6640625" style="64" customWidth="1"/>
    <col min="10537" max="10537" width="1.44140625" style="64" customWidth="1"/>
    <col min="10538" max="10538" width="13.109375" style="64" customWidth="1"/>
    <col min="10539" max="10539" width="1.44140625" style="64" customWidth="1"/>
    <col min="10540" max="10540" width="8.44140625" style="64" customWidth="1"/>
    <col min="10541" max="10541" width="1.44140625" style="64" customWidth="1"/>
    <col min="10542" max="10542" width="8.44140625" style="64" customWidth="1"/>
    <col min="10543" max="10543" width="1.44140625" style="64" customWidth="1"/>
    <col min="10544" max="10544" width="13.109375" style="64" customWidth="1"/>
    <col min="10545" max="10545" width="1.44140625" style="64" customWidth="1"/>
    <col min="10546" max="10546" width="8.44140625" style="64" customWidth="1"/>
    <col min="10547" max="10547" width="1.44140625" style="64" customWidth="1"/>
    <col min="10548" max="10548" width="8.44140625" style="64" customWidth="1"/>
    <col min="10549" max="10549" width="1.44140625" style="64" customWidth="1"/>
    <col min="10550" max="10550" width="11.5546875" style="64"/>
    <col min="10551" max="10551" width="1.44140625" style="64" customWidth="1"/>
    <col min="10552" max="10552" width="8.44140625" style="64" customWidth="1"/>
    <col min="10553" max="10553" width="1.44140625" style="64" customWidth="1"/>
    <col min="10554" max="10554" width="8.44140625" style="64" customWidth="1"/>
    <col min="10555" max="10555" width="1.44140625" style="64" customWidth="1"/>
    <col min="10556" max="10556" width="13.109375" style="64" customWidth="1"/>
    <col min="10557" max="10557" width="1.44140625" style="64" customWidth="1"/>
    <col min="10558" max="10558" width="4.5546875" style="64" customWidth="1"/>
    <col min="10559" max="10559" width="4.88671875" style="64" customWidth="1"/>
    <col min="10560" max="10560" width="8.44140625" style="64" customWidth="1"/>
    <col min="10561" max="10561" width="1.44140625" style="64" customWidth="1"/>
    <col min="10562" max="10562" width="11.5546875" style="64"/>
    <col min="10563" max="10563" width="1.44140625" style="64" customWidth="1"/>
    <col min="10564" max="10564" width="11.5546875" style="64"/>
    <col min="10565" max="10565" width="1.44140625" style="64" customWidth="1"/>
    <col min="10566" max="10566" width="11.5546875" style="64"/>
    <col min="10567" max="10567" width="1.44140625" style="64" customWidth="1"/>
    <col min="10568" max="10568" width="11.5546875" style="64"/>
    <col min="10569" max="10569" width="1.44140625" style="64" customWidth="1"/>
    <col min="10570" max="10570" width="11.5546875" style="64"/>
    <col min="10571" max="10571" width="1.44140625" style="64" customWidth="1"/>
    <col min="10572" max="10572" width="11.5546875" style="64"/>
    <col min="10573" max="10573" width="1.44140625" style="64" customWidth="1"/>
    <col min="10574" max="10574" width="11.5546875" style="64"/>
    <col min="10575" max="10575" width="1.44140625" style="64" customWidth="1"/>
    <col min="10576" max="10576" width="11.5546875" style="64"/>
    <col min="10577" max="10577" width="1.44140625" style="64" customWidth="1"/>
    <col min="10578" max="10752" width="11.5546875" style="64"/>
    <col min="10753" max="10753" width="3.77734375" style="64" customWidth="1"/>
    <col min="10754" max="10754" width="1.44140625" style="64" customWidth="1"/>
    <col min="10755" max="10755" width="13.109375" style="64" customWidth="1"/>
    <col min="10756" max="10756" width="1.109375" style="64" customWidth="1"/>
    <col min="10757" max="10757" width="11.5546875" style="64"/>
    <col min="10758" max="10758" width="1.44140625" style="64" customWidth="1"/>
    <col min="10759" max="10759" width="6.88671875" style="64" customWidth="1"/>
    <col min="10760" max="10760" width="1.44140625" style="64" customWidth="1"/>
    <col min="10761" max="10761" width="6.88671875" style="64" customWidth="1"/>
    <col min="10762" max="10762" width="1.6640625" style="64" customWidth="1"/>
    <col min="10763" max="10763" width="10.77734375" style="64" customWidth="1"/>
    <col min="10764" max="10764" width="0.77734375" style="64" customWidth="1"/>
    <col min="10765" max="10765" width="6.77734375" style="64" customWidth="1"/>
    <col min="10766" max="10766" width="1.88671875" style="64" customWidth="1"/>
    <col min="10767" max="10767" width="6.109375" style="64" customWidth="1"/>
    <col min="10768" max="10768" width="1.109375" style="64" customWidth="1"/>
    <col min="10769" max="10769" width="11.5546875" style="64"/>
    <col min="10770" max="10770" width="1.44140625" style="64" customWidth="1"/>
    <col min="10771" max="10771" width="7.33203125" style="64" customWidth="1"/>
    <col min="10772" max="10772" width="1.44140625" style="64" customWidth="1"/>
    <col min="10773" max="10773" width="6.109375" style="64" customWidth="1"/>
    <col min="10774" max="10774" width="1.109375" style="64" customWidth="1"/>
    <col min="10775" max="10775" width="11.5546875" style="64"/>
    <col min="10776" max="10776" width="1.109375" style="64" customWidth="1"/>
    <col min="10777" max="10777" width="7.33203125" style="64" customWidth="1"/>
    <col min="10778" max="10778" width="1.44140625" style="64" customWidth="1"/>
    <col min="10779" max="10779" width="6.109375" style="64" customWidth="1"/>
    <col min="10780" max="10780" width="1.109375" style="64" customWidth="1"/>
    <col min="10781" max="10781" width="11.5546875" style="64"/>
    <col min="10782" max="10782" width="0.77734375" style="64" customWidth="1"/>
    <col min="10783" max="10783" width="7.33203125" style="64" customWidth="1"/>
    <col min="10784" max="10784" width="1.5546875" style="64" customWidth="1"/>
    <col min="10785" max="10785" width="7.6640625" style="64" customWidth="1"/>
    <col min="10786" max="10787" width="1.44140625" style="64" customWidth="1"/>
    <col min="10788" max="10788" width="13.109375" style="64" customWidth="1"/>
    <col min="10789" max="10789" width="1.44140625" style="64" customWidth="1"/>
    <col min="10790" max="10790" width="8.44140625" style="64" customWidth="1"/>
    <col min="10791" max="10791" width="1.44140625" style="64" customWidth="1"/>
    <col min="10792" max="10792" width="7.6640625" style="64" customWidth="1"/>
    <col min="10793" max="10793" width="1.44140625" style="64" customWidth="1"/>
    <col min="10794" max="10794" width="13.109375" style="64" customWidth="1"/>
    <col min="10795" max="10795" width="1.44140625" style="64" customWidth="1"/>
    <col min="10796" max="10796" width="8.44140625" style="64" customWidth="1"/>
    <col min="10797" max="10797" width="1.44140625" style="64" customWidth="1"/>
    <col min="10798" max="10798" width="8.44140625" style="64" customWidth="1"/>
    <col min="10799" max="10799" width="1.44140625" style="64" customWidth="1"/>
    <col min="10800" max="10800" width="13.109375" style="64" customWidth="1"/>
    <col min="10801" max="10801" width="1.44140625" style="64" customWidth="1"/>
    <col min="10802" max="10802" width="8.44140625" style="64" customWidth="1"/>
    <col min="10803" max="10803" width="1.44140625" style="64" customWidth="1"/>
    <col min="10804" max="10804" width="8.44140625" style="64" customWidth="1"/>
    <col min="10805" max="10805" width="1.44140625" style="64" customWidth="1"/>
    <col min="10806" max="10806" width="11.5546875" style="64"/>
    <col min="10807" max="10807" width="1.44140625" style="64" customWidth="1"/>
    <col min="10808" max="10808" width="8.44140625" style="64" customWidth="1"/>
    <col min="10809" max="10809" width="1.44140625" style="64" customWidth="1"/>
    <col min="10810" max="10810" width="8.44140625" style="64" customWidth="1"/>
    <col min="10811" max="10811" width="1.44140625" style="64" customWidth="1"/>
    <col min="10812" max="10812" width="13.109375" style="64" customWidth="1"/>
    <col min="10813" max="10813" width="1.44140625" style="64" customWidth="1"/>
    <col min="10814" max="10814" width="4.5546875" style="64" customWidth="1"/>
    <col min="10815" max="10815" width="4.88671875" style="64" customWidth="1"/>
    <col min="10816" max="10816" width="8.44140625" style="64" customWidth="1"/>
    <col min="10817" max="10817" width="1.44140625" style="64" customWidth="1"/>
    <col min="10818" max="10818" width="11.5546875" style="64"/>
    <col min="10819" max="10819" width="1.44140625" style="64" customWidth="1"/>
    <col min="10820" max="10820" width="11.5546875" style="64"/>
    <col min="10821" max="10821" width="1.44140625" style="64" customWidth="1"/>
    <col min="10822" max="10822" width="11.5546875" style="64"/>
    <col min="10823" max="10823" width="1.44140625" style="64" customWidth="1"/>
    <col min="10824" max="10824" width="11.5546875" style="64"/>
    <col min="10825" max="10825" width="1.44140625" style="64" customWidth="1"/>
    <col min="10826" max="10826" width="11.5546875" style="64"/>
    <col min="10827" max="10827" width="1.44140625" style="64" customWidth="1"/>
    <col min="10828" max="10828" width="11.5546875" style="64"/>
    <col min="10829" max="10829" width="1.44140625" style="64" customWidth="1"/>
    <col min="10830" max="10830" width="11.5546875" style="64"/>
    <col min="10831" max="10831" width="1.44140625" style="64" customWidth="1"/>
    <col min="10832" max="10832" width="11.5546875" style="64"/>
    <col min="10833" max="10833" width="1.44140625" style="64" customWidth="1"/>
    <col min="10834" max="11008" width="11.5546875" style="64"/>
    <col min="11009" max="11009" width="3.77734375" style="64" customWidth="1"/>
    <col min="11010" max="11010" width="1.44140625" style="64" customWidth="1"/>
    <col min="11011" max="11011" width="13.109375" style="64" customWidth="1"/>
    <col min="11012" max="11012" width="1.109375" style="64" customWidth="1"/>
    <col min="11013" max="11013" width="11.5546875" style="64"/>
    <col min="11014" max="11014" width="1.44140625" style="64" customWidth="1"/>
    <col min="11015" max="11015" width="6.88671875" style="64" customWidth="1"/>
    <col min="11016" max="11016" width="1.44140625" style="64" customWidth="1"/>
    <col min="11017" max="11017" width="6.88671875" style="64" customWidth="1"/>
    <col min="11018" max="11018" width="1.6640625" style="64" customWidth="1"/>
    <col min="11019" max="11019" width="10.77734375" style="64" customWidth="1"/>
    <col min="11020" max="11020" width="0.77734375" style="64" customWidth="1"/>
    <col min="11021" max="11021" width="6.77734375" style="64" customWidth="1"/>
    <col min="11022" max="11022" width="1.88671875" style="64" customWidth="1"/>
    <col min="11023" max="11023" width="6.109375" style="64" customWidth="1"/>
    <col min="11024" max="11024" width="1.109375" style="64" customWidth="1"/>
    <col min="11025" max="11025" width="11.5546875" style="64"/>
    <col min="11026" max="11026" width="1.44140625" style="64" customWidth="1"/>
    <col min="11027" max="11027" width="7.33203125" style="64" customWidth="1"/>
    <col min="11028" max="11028" width="1.44140625" style="64" customWidth="1"/>
    <col min="11029" max="11029" width="6.109375" style="64" customWidth="1"/>
    <col min="11030" max="11030" width="1.109375" style="64" customWidth="1"/>
    <col min="11031" max="11031" width="11.5546875" style="64"/>
    <col min="11032" max="11032" width="1.109375" style="64" customWidth="1"/>
    <col min="11033" max="11033" width="7.33203125" style="64" customWidth="1"/>
    <col min="11034" max="11034" width="1.44140625" style="64" customWidth="1"/>
    <col min="11035" max="11035" width="6.109375" style="64" customWidth="1"/>
    <col min="11036" max="11036" width="1.109375" style="64" customWidth="1"/>
    <col min="11037" max="11037" width="11.5546875" style="64"/>
    <col min="11038" max="11038" width="0.77734375" style="64" customWidth="1"/>
    <col min="11039" max="11039" width="7.33203125" style="64" customWidth="1"/>
    <col min="11040" max="11040" width="1.5546875" style="64" customWidth="1"/>
    <col min="11041" max="11041" width="7.6640625" style="64" customWidth="1"/>
    <col min="11042" max="11043" width="1.44140625" style="64" customWidth="1"/>
    <col min="11044" max="11044" width="13.109375" style="64" customWidth="1"/>
    <col min="11045" max="11045" width="1.44140625" style="64" customWidth="1"/>
    <col min="11046" max="11046" width="8.44140625" style="64" customWidth="1"/>
    <col min="11047" max="11047" width="1.44140625" style="64" customWidth="1"/>
    <col min="11048" max="11048" width="7.6640625" style="64" customWidth="1"/>
    <col min="11049" max="11049" width="1.44140625" style="64" customWidth="1"/>
    <col min="11050" max="11050" width="13.109375" style="64" customWidth="1"/>
    <col min="11051" max="11051" width="1.44140625" style="64" customWidth="1"/>
    <col min="11052" max="11052" width="8.44140625" style="64" customWidth="1"/>
    <col min="11053" max="11053" width="1.44140625" style="64" customWidth="1"/>
    <col min="11054" max="11054" width="8.44140625" style="64" customWidth="1"/>
    <col min="11055" max="11055" width="1.44140625" style="64" customWidth="1"/>
    <col min="11056" max="11056" width="13.109375" style="64" customWidth="1"/>
    <col min="11057" max="11057" width="1.44140625" style="64" customWidth="1"/>
    <col min="11058" max="11058" width="8.44140625" style="64" customWidth="1"/>
    <col min="11059" max="11059" width="1.44140625" style="64" customWidth="1"/>
    <col min="11060" max="11060" width="8.44140625" style="64" customWidth="1"/>
    <col min="11061" max="11061" width="1.44140625" style="64" customWidth="1"/>
    <col min="11062" max="11062" width="11.5546875" style="64"/>
    <col min="11063" max="11063" width="1.44140625" style="64" customWidth="1"/>
    <col min="11064" max="11064" width="8.44140625" style="64" customWidth="1"/>
    <col min="11065" max="11065" width="1.44140625" style="64" customWidth="1"/>
    <col min="11066" max="11066" width="8.44140625" style="64" customWidth="1"/>
    <col min="11067" max="11067" width="1.44140625" style="64" customWidth="1"/>
    <col min="11068" max="11068" width="13.109375" style="64" customWidth="1"/>
    <col min="11069" max="11069" width="1.44140625" style="64" customWidth="1"/>
    <col min="11070" max="11070" width="4.5546875" style="64" customWidth="1"/>
    <col min="11071" max="11071" width="4.88671875" style="64" customWidth="1"/>
    <col min="11072" max="11072" width="8.44140625" style="64" customWidth="1"/>
    <col min="11073" max="11073" width="1.44140625" style="64" customWidth="1"/>
    <col min="11074" max="11074" width="11.5546875" style="64"/>
    <col min="11075" max="11075" width="1.44140625" style="64" customWidth="1"/>
    <col min="11076" max="11076" width="11.5546875" style="64"/>
    <col min="11077" max="11077" width="1.44140625" style="64" customWidth="1"/>
    <col min="11078" max="11078" width="11.5546875" style="64"/>
    <col min="11079" max="11079" width="1.44140625" style="64" customWidth="1"/>
    <col min="11080" max="11080" width="11.5546875" style="64"/>
    <col min="11081" max="11081" width="1.44140625" style="64" customWidth="1"/>
    <col min="11082" max="11082" width="11.5546875" style="64"/>
    <col min="11083" max="11083" width="1.44140625" style="64" customWidth="1"/>
    <col min="11084" max="11084" width="11.5546875" style="64"/>
    <col min="11085" max="11085" width="1.44140625" style="64" customWidth="1"/>
    <col min="11086" max="11086" width="11.5546875" style="64"/>
    <col min="11087" max="11087" width="1.44140625" style="64" customWidth="1"/>
    <col min="11088" max="11088" width="11.5546875" style="64"/>
    <col min="11089" max="11089" width="1.44140625" style="64" customWidth="1"/>
    <col min="11090" max="11264" width="11.5546875" style="64"/>
    <col min="11265" max="11265" width="3.77734375" style="64" customWidth="1"/>
    <col min="11266" max="11266" width="1.44140625" style="64" customWidth="1"/>
    <col min="11267" max="11267" width="13.109375" style="64" customWidth="1"/>
    <col min="11268" max="11268" width="1.109375" style="64" customWidth="1"/>
    <col min="11269" max="11269" width="11.5546875" style="64"/>
    <col min="11270" max="11270" width="1.44140625" style="64" customWidth="1"/>
    <col min="11271" max="11271" width="6.88671875" style="64" customWidth="1"/>
    <col min="11272" max="11272" width="1.44140625" style="64" customWidth="1"/>
    <col min="11273" max="11273" width="6.88671875" style="64" customWidth="1"/>
    <col min="11274" max="11274" width="1.6640625" style="64" customWidth="1"/>
    <col min="11275" max="11275" width="10.77734375" style="64" customWidth="1"/>
    <col min="11276" max="11276" width="0.77734375" style="64" customWidth="1"/>
    <col min="11277" max="11277" width="6.77734375" style="64" customWidth="1"/>
    <col min="11278" max="11278" width="1.88671875" style="64" customWidth="1"/>
    <col min="11279" max="11279" width="6.109375" style="64" customWidth="1"/>
    <col min="11280" max="11280" width="1.109375" style="64" customWidth="1"/>
    <col min="11281" max="11281" width="11.5546875" style="64"/>
    <col min="11282" max="11282" width="1.44140625" style="64" customWidth="1"/>
    <col min="11283" max="11283" width="7.33203125" style="64" customWidth="1"/>
    <col min="11284" max="11284" width="1.44140625" style="64" customWidth="1"/>
    <col min="11285" max="11285" width="6.109375" style="64" customWidth="1"/>
    <col min="11286" max="11286" width="1.109375" style="64" customWidth="1"/>
    <col min="11287" max="11287" width="11.5546875" style="64"/>
    <col min="11288" max="11288" width="1.109375" style="64" customWidth="1"/>
    <col min="11289" max="11289" width="7.33203125" style="64" customWidth="1"/>
    <col min="11290" max="11290" width="1.44140625" style="64" customWidth="1"/>
    <col min="11291" max="11291" width="6.109375" style="64" customWidth="1"/>
    <col min="11292" max="11292" width="1.109375" style="64" customWidth="1"/>
    <col min="11293" max="11293" width="11.5546875" style="64"/>
    <col min="11294" max="11294" width="0.77734375" style="64" customWidth="1"/>
    <col min="11295" max="11295" width="7.33203125" style="64" customWidth="1"/>
    <col min="11296" max="11296" width="1.5546875" style="64" customWidth="1"/>
    <col min="11297" max="11297" width="7.6640625" style="64" customWidth="1"/>
    <col min="11298" max="11299" width="1.44140625" style="64" customWidth="1"/>
    <col min="11300" max="11300" width="13.109375" style="64" customWidth="1"/>
    <col min="11301" max="11301" width="1.44140625" style="64" customWidth="1"/>
    <col min="11302" max="11302" width="8.44140625" style="64" customWidth="1"/>
    <col min="11303" max="11303" width="1.44140625" style="64" customWidth="1"/>
    <col min="11304" max="11304" width="7.6640625" style="64" customWidth="1"/>
    <col min="11305" max="11305" width="1.44140625" style="64" customWidth="1"/>
    <col min="11306" max="11306" width="13.109375" style="64" customWidth="1"/>
    <col min="11307" max="11307" width="1.44140625" style="64" customWidth="1"/>
    <col min="11308" max="11308" width="8.44140625" style="64" customWidth="1"/>
    <col min="11309" max="11309" width="1.44140625" style="64" customWidth="1"/>
    <col min="11310" max="11310" width="8.44140625" style="64" customWidth="1"/>
    <col min="11311" max="11311" width="1.44140625" style="64" customWidth="1"/>
    <col min="11312" max="11312" width="13.109375" style="64" customWidth="1"/>
    <col min="11313" max="11313" width="1.44140625" style="64" customWidth="1"/>
    <col min="11314" max="11314" width="8.44140625" style="64" customWidth="1"/>
    <col min="11315" max="11315" width="1.44140625" style="64" customWidth="1"/>
    <col min="11316" max="11316" width="8.44140625" style="64" customWidth="1"/>
    <col min="11317" max="11317" width="1.44140625" style="64" customWidth="1"/>
    <col min="11318" max="11318" width="11.5546875" style="64"/>
    <col min="11319" max="11319" width="1.44140625" style="64" customWidth="1"/>
    <col min="11320" max="11320" width="8.44140625" style="64" customWidth="1"/>
    <col min="11321" max="11321" width="1.44140625" style="64" customWidth="1"/>
    <col min="11322" max="11322" width="8.44140625" style="64" customWidth="1"/>
    <col min="11323" max="11323" width="1.44140625" style="64" customWidth="1"/>
    <col min="11324" max="11324" width="13.109375" style="64" customWidth="1"/>
    <col min="11325" max="11325" width="1.44140625" style="64" customWidth="1"/>
    <col min="11326" max="11326" width="4.5546875" style="64" customWidth="1"/>
    <col min="11327" max="11327" width="4.88671875" style="64" customWidth="1"/>
    <col min="11328" max="11328" width="8.44140625" style="64" customWidth="1"/>
    <col min="11329" max="11329" width="1.44140625" style="64" customWidth="1"/>
    <col min="11330" max="11330" width="11.5546875" style="64"/>
    <col min="11331" max="11331" width="1.44140625" style="64" customWidth="1"/>
    <col min="11332" max="11332" width="11.5546875" style="64"/>
    <col min="11333" max="11333" width="1.44140625" style="64" customWidth="1"/>
    <col min="11334" max="11334" width="11.5546875" style="64"/>
    <col min="11335" max="11335" width="1.44140625" style="64" customWidth="1"/>
    <col min="11336" max="11336" width="11.5546875" style="64"/>
    <col min="11337" max="11337" width="1.44140625" style="64" customWidth="1"/>
    <col min="11338" max="11338" width="11.5546875" style="64"/>
    <col min="11339" max="11339" width="1.44140625" style="64" customWidth="1"/>
    <col min="11340" max="11340" width="11.5546875" style="64"/>
    <col min="11341" max="11341" width="1.44140625" style="64" customWidth="1"/>
    <col min="11342" max="11342" width="11.5546875" style="64"/>
    <col min="11343" max="11343" width="1.44140625" style="64" customWidth="1"/>
    <col min="11344" max="11344" width="11.5546875" style="64"/>
    <col min="11345" max="11345" width="1.44140625" style="64" customWidth="1"/>
    <col min="11346" max="11520" width="11.5546875" style="64"/>
    <col min="11521" max="11521" width="3.77734375" style="64" customWidth="1"/>
    <col min="11522" max="11522" width="1.44140625" style="64" customWidth="1"/>
    <col min="11523" max="11523" width="13.109375" style="64" customWidth="1"/>
    <col min="11524" max="11524" width="1.109375" style="64" customWidth="1"/>
    <col min="11525" max="11525" width="11.5546875" style="64"/>
    <col min="11526" max="11526" width="1.44140625" style="64" customWidth="1"/>
    <col min="11527" max="11527" width="6.88671875" style="64" customWidth="1"/>
    <col min="11528" max="11528" width="1.44140625" style="64" customWidth="1"/>
    <col min="11529" max="11529" width="6.88671875" style="64" customWidth="1"/>
    <col min="11530" max="11530" width="1.6640625" style="64" customWidth="1"/>
    <col min="11531" max="11531" width="10.77734375" style="64" customWidth="1"/>
    <col min="11532" max="11532" width="0.77734375" style="64" customWidth="1"/>
    <col min="11533" max="11533" width="6.77734375" style="64" customWidth="1"/>
    <col min="11534" max="11534" width="1.88671875" style="64" customWidth="1"/>
    <col min="11535" max="11535" width="6.109375" style="64" customWidth="1"/>
    <col min="11536" max="11536" width="1.109375" style="64" customWidth="1"/>
    <col min="11537" max="11537" width="11.5546875" style="64"/>
    <col min="11538" max="11538" width="1.44140625" style="64" customWidth="1"/>
    <col min="11539" max="11539" width="7.33203125" style="64" customWidth="1"/>
    <col min="11540" max="11540" width="1.44140625" style="64" customWidth="1"/>
    <col min="11541" max="11541" width="6.109375" style="64" customWidth="1"/>
    <col min="11542" max="11542" width="1.109375" style="64" customWidth="1"/>
    <col min="11543" max="11543" width="11.5546875" style="64"/>
    <col min="11544" max="11544" width="1.109375" style="64" customWidth="1"/>
    <col min="11545" max="11545" width="7.33203125" style="64" customWidth="1"/>
    <col min="11546" max="11546" width="1.44140625" style="64" customWidth="1"/>
    <col min="11547" max="11547" width="6.109375" style="64" customWidth="1"/>
    <col min="11548" max="11548" width="1.109375" style="64" customWidth="1"/>
    <col min="11549" max="11549" width="11.5546875" style="64"/>
    <col min="11550" max="11550" width="0.77734375" style="64" customWidth="1"/>
    <col min="11551" max="11551" width="7.33203125" style="64" customWidth="1"/>
    <col min="11552" max="11552" width="1.5546875" style="64" customWidth="1"/>
    <col min="11553" max="11553" width="7.6640625" style="64" customWidth="1"/>
    <col min="11554" max="11555" width="1.44140625" style="64" customWidth="1"/>
    <col min="11556" max="11556" width="13.109375" style="64" customWidth="1"/>
    <col min="11557" max="11557" width="1.44140625" style="64" customWidth="1"/>
    <col min="11558" max="11558" width="8.44140625" style="64" customWidth="1"/>
    <col min="11559" max="11559" width="1.44140625" style="64" customWidth="1"/>
    <col min="11560" max="11560" width="7.6640625" style="64" customWidth="1"/>
    <col min="11561" max="11561" width="1.44140625" style="64" customWidth="1"/>
    <col min="11562" max="11562" width="13.109375" style="64" customWidth="1"/>
    <col min="11563" max="11563" width="1.44140625" style="64" customWidth="1"/>
    <col min="11564" max="11564" width="8.44140625" style="64" customWidth="1"/>
    <col min="11565" max="11565" width="1.44140625" style="64" customWidth="1"/>
    <col min="11566" max="11566" width="8.44140625" style="64" customWidth="1"/>
    <col min="11567" max="11567" width="1.44140625" style="64" customWidth="1"/>
    <col min="11568" max="11568" width="13.109375" style="64" customWidth="1"/>
    <col min="11569" max="11569" width="1.44140625" style="64" customWidth="1"/>
    <col min="11570" max="11570" width="8.44140625" style="64" customWidth="1"/>
    <col min="11571" max="11571" width="1.44140625" style="64" customWidth="1"/>
    <col min="11572" max="11572" width="8.44140625" style="64" customWidth="1"/>
    <col min="11573" max="11573" width="1.44140625" style="64" customWidth="1"/>
    <col min="11574" max="11574" width="11.5546875" style="64"/>
    <col min="11575" max="11575" width="1.44140625" style="64" customWidth="1"/>
    <col min="11576" max="11576" width="8.44140625" style="64" customWidth="1"/>
    <col min="11577" max="11577" width="1.44140625" style="64" customWidth="1"/>
    <col min="11578" max="11578" width="8.44140625" style="64" customWidth="1"/>
    <col min="11579" max="11579" width="1.44140625" style="64" customWidth="1"/>
    <col min="11580" max="11580" width="13.109375" style="64" customWidth="1"/>
    <col min="11581" max="11581" width="1.44140625" style="64" customWidth="1"/>
    <col min="11582" max="11582" width="4.5546875" style="64" customWidth="1"/>
    <col min="11583" max="11583" width="4.88671875" style="64" customWidth="1"/>
    <col min="11584" max="11584" width="8.44140625" style="64" customWidth="1"/>
    <col min="11585" max="11585" width="1.44140625" style="64" customWidth="1"/>
    <col min="11586" max="11586" width="11.5546875" style="64"/>
    <col min="11587" max="11587" width="1.44140625" style="64" customWidth="1"/>
    <col min="11588" max="11588" width="11.5546875" style="64"/>
    <col min="11589" max="11589" width="1.44140625" style="64" customWidth="1"/>
    <col min="11590" max="11590" width="11.5546875" style="64"/>
    <col min="11591" max="11591" width="1.44140625" style="64" customWidth="1"/>
    <col min="11592" max="11592" width="11.5546875" style="64"/>
    <col min="11593" max="11593" width="1.44140625" style="64" customWidth="1"/>
    <col min="11594" max="11594" width="11.5546875" style="64"/>
    <col min="11595" max="11595" width="1.44140625" style="64" customWidth="1"/>
    <col min="11596" max="11596" width="11.5546875" style="64"/>
    <col min="11597" max="11597" width="1.44140625" style="64" customWidth="1"/>
    <col min="11598" max="11598" width="11.5546875" style="64"/>
    <col min="11599" max="11599" width="1.44140625" style="64" customWidth="1"/>
    <col min="11600" max="11600" width="11.5546875" style="64"/>
    <col min="11601" max="11601" width="1.44140625" style="64" customWidth="1"/>
    <col min="11602" max="11776" width="11.5546875" style="64"/>
    <col min="11777" max="11777" width="3.77734375" style="64" customWidth="1"/>
    <col min="11778" max="11778" width="1.44140625" style="64" customWidth="1"/>
    <col min="11779" max="11779" width="13.109375" style="64" customWidth="1"/>
    <col min="11780" max="11780" width="1.109375" style="64" customWidth="1"/>
    <col min="11781" max="11781" width="11.5546875" style="64"/>
    <col min="11782" max="11782" width="1.44140625" style="64" customWidth="1"/>
    <col min="11783" max="11783" width="6.88671875" style="64" customWidth="1"/>
    <col min="11784" max="11784" width="1.44140625" style="64" customWidth="1"/>
    <col min="11785" max="11785" width="6.88671875" style="64" customWidth="1"/>
    <col min="11786" max="11786" width="1.6640625" style="64" customWidth="1"/>
    <col min="11787" max="11787" width="10.77734375" style="64" customWidth="1"/>
    <col min="11788" max="11788" width="0.77734375" style="64" customWidth="1"/>
    <col min="11789" max="11789" width="6.77734375" style="64" customWidth="1"/>
    <col min="11790" max="11790" width="1.88671875" style="64" customWidth="1"/>
    <col min="11791" max="11791" width="6.109375" style="64" customWidth="1"/>
    <col min="11792" max="11792" width="1.109375" style="64" customWidth="1"/>
    <col min="11793" max="11793" width="11.5546875" style="64"/>
    <col min="11794" max="11794" width="1.44140625" style="64" customWidth="1"/>
    <col min="11795" max="11795" width="7.33203125" style="64" customWidth="1"/>
    <col min="11796" max="11796" width="1.44140625" style="64" customWidth="1"/>
    <col min="11797" max="11797" width="6.109375" style="64" customWidth="1"/>
    <col min="11798" max="11798" width="1.109375" style="64" customWidth="1"/>
    <col min="11799" max="11799" width="11.5546875" style="64"/>
    <col min="11800" max="11800" width="1.109375" style="64" customWidth="1"/>
    <col min="11801" max="11801" width="7.33203125" style="64" customWidth="1"/>
    <col min="11802" max="11802" width="1.44140625" style="64" customWidth="1"/>
    <col min="11803" max="11803" width="6.109375" style="64" customWidth="1"/>
    <col min="11804" max="11804" width="1.109375" style="64" customWidth="1"/>
    <col min="11805" max="11805" width="11.5546875" style="64"/>
    <col min="11806" max="11806" width="0.77734375" style="64" customWidth="1"/>
    <col min="11807" max="11807" width="7.33203125" style="64" customWidth="1"/>
    <col min="11808" max="11808" width="1.5546875" style="64" customWidth="1"/>
    <col min="11809" max="11809" width="7.6640625" style="64" customWidth="1"/>
    <col min="11810" max="11811" width="1.44140625" style="64" customWidth="1"/>
    <col min="11812" max="11812" width="13.109375" style="64" customWidth="1"/>
    <col min="11813" max="11813" width="1.44140625" style="64" customWidth="1"/>
    <col min="11814" max="11814" width="8.44140625" style="64" customWidth="1"/>
    <col min="11815" max="11815" width="1.44140625" style="64" customWidth="1"/>
    <col min="11816" max="11816" width="7.6640625" style="64" customWidth="1"/>
    <col min="11817" max="11817" width="1.44140625" style="64" customWidth="1"/>
    <col min="11818" max="11818" width="13.109375" style="64" customWidth="1"/>
    <col min="11819" max="11819" width="1.44140625" style="64" customWidth="1"/>
    <col min="11820" max="11820" width="8.44140625" style="64" customWidth="1"/>
    <col min="11821" max="11821" width="1.44140625" style="64" customWidth="1"/>
    <col min="11822" max="11822" width="8.44140625" style="64" customWidth="1"/>
    <col min="11823" max="11823" width="1.44140625" style="64" customWidth="1"/>
    <col min="11824" max="11824" width="13.109375" style="64" customWidth="1"/>
    <col min="11825" max="11825" width="1.44140625" style="64" customWidth="1"/>
    <col min="11826" max="11826" width="8.44140625" style="64" customWidth="1"/>
    <col min="11827" max="11827" width="1.44140625" style="64" customWidth="1"/>
    <col min="11828" max="11828" width="8.44140625" style="64" customWidth="1"/>
    <col min="11829" max="11829" width="1.44140625" style="64" customWidth="1"/>
    <col min="11830" max="11830" width="11.5546875" style="64"/>
    <col min="11831" max="11831" width="1.44140625" style="64" customWidth="1"/>
    <col min="11832" max="11832" width="8.44140625" style="64" customWidth="1"/>
    <col min="11833" max="11833" width="1.44140625" style="64" customWidth="1"/>
    <col min="11834" max="11834" width="8.44140625" style="64" customWidth="1"/>
    <col min="11835" max="11835" width="1.44140625" style="64" customWidth="1"/>
    <col min="11836" max="11836" width="13.109375" style="64" customWidth="1"/>
    <col min="11837" max="11837" width="1.44140625" style="64" customWidth="1"/>
    <col min="11838" max="11838" width="4.5546875" style="64" customWidth="1"/>
    <col min="11839" max="11839" width="4.88671875" style="64" customWidth="1"/>
    <col min="11840" max="11840" width="8.44140625" style="64" customWidth="1"/>
    <col min="11841" max="11841" width="1.44140625" style="64" customWidth="1"/>
    <col min="11842" max="11842" width="11.5546875" style="64"/>
    <col min="11843" max="11843" width="1.44140625" style="64" customWidth="1"/>
    <col min="11844" max="11844" width="11.5546875" style="64"/>
    <col min="11845" max="11845" width="1.44140625" style="64" customWidth="1"/>
    <col min="11846" max="11846" width="11.5546875" style="64"/>
    <col min="11847" max="11847" width="1.44140625" style="64" customWidth="1"/>
    <col min="11848" max="11848" width="11.5546875" style="64"/>
    <col min="11849" max="11849" width="1.44140625" style="64" customWidth="1"/>
    <col min="11850" max="11850" width="11.5546875" style="64"/>
    <col min="11851" max="11851" width="1.44140625" style="64" customWidth="1"/>
    <col min="11852" max="11852" width="11.5546875" style="64"/>
    <col min="11853" max="11853" width="1.44140625" style="64" customWidth="1"/>
    <col min="11854" max="11854" width="11.5546875" style="64"/>
    <col min="11855" max="11855" width="1.44140625" style="64" customWidth="1"/>
    <col min="11856" max="11856" width="11.5546875" style="64"/>
    <col min="11857" max="11857" width="1.44140625" style="64" customWidth="1"/>
    <col min="11858" max="12032" width="11.5546875" style="64"/>
    <col min="12033" max="12033" width="3.77734375" style="64" customWidth="1"/>
    <col min="12034" max="12034" width="1.44140625" style="64" customWidth="1"/>
    <col min="12035" max="12035" width="13.109375" style="64" customWidth="1"/>
    <col min="12036" max="12036" width="1.109375" style="64" customWidth="1"/>
    <col min="12037" max="12037" width="11.5546875" style="64"/>
    <col min="12038" max="12038" width="1.44140625" style="64" customWidth="1"/>
    <col min="12039" max="12039" width="6.88671875" style="64" customWidth="1"/>
    <col min="12040" max="12040" width="1.44140625" style="64" customWidth="1"/>
    <col min="12041" max="12041" width="6.88671875" style="64" customWidth="1"/>
    <col min="12042" max="12042" width="1.6640625" style="64" customWidth="1"/>
    <col min="12043" max="12043" width="10.77734375" style="64" customWidth="1"/>
    <col min="12044" max="12044" width="0.77734375" style="64" customWidth="1"/>
    <col min="12045" max="12045" width="6.77734375" style="64" customWidth="1"/>
    <col min="12046" max="12046" width="1.88671875" style="64" customWidth="1"/>
    <col min="12047" max="12047" width="6.109375" style="64" customWidth="1"/>
    <col min="12048" max="12048" width="1.109375" style="64" customWidth="1"/>
    <col min="12049" max="12049" width="11.5546875" style="64"/>
    <col min="12050" max="12050" width="1.44140625" style="64" customWidth="1"/>
    <col min="12051" max="12051" width="7.33203125" style="64" customWidth="1"/>
    <col min="12052" max="12052" width="1.44140625" style="64" customWidth="1"/>
    <col min="12053" max="12053" width="6.109375" style="64" customWidth="1"/>
    <col min="12054" max="12054" width="1.109375" style="64" customWidth="1"/>
    <col min="12055" max="12055" width="11.5546875" style="64"/>
    <col min="12056" max="12056" width="1.109375" style="64" customWidth="1"/>
    <col min="12057" max="12057" width="7.33203125" style="64" customWidth="1"/>
    <col min="12058" max="12058" width="1.44140625" style="64" customWidth="1"/>
    <col min="12059" max="12059" width="6.109375" style="64" customWidth="1"/>
    <col min="12060" max="12060" width="1.109375" style="64" customWidth="1"/>
    <col min="12061" max="12061" width="11.5546875" style="64"/>
    <col min="12062" max="12062" width="0.77734375" style="64" customWidth="1"/>
    <col min="12063" max="12063" width="7.33203125" style="64" customWidth="1"/>
    <col min="12064" max="12064" width="1.5546875" style="64" customWidth="1"/>
    <col min="12065" max="12065" width="7.6640625" style="64" customWidth="1"/>
    <col min="12066" max="12067" width="1.44140625" style="64" customWidth="1"/>
    <col min="12068" max="12068" width="13.109375" style="64" customWidth="1"/>
    <col min="12069" max="12069" width="1.44140625" style="64" customWidth="1"/>
    <col min="12070" max="12070" width="8.44140625" style="64" customWidth="1"/>
    <col min="12071" max="12071" width="1.44140625" style="64" customWidth="1"/>
    <col min="12072" max="12072" width="7.6640625" style="64" customWidth="1"/>
    <col min="12073" max="12073" width="1.44140625" style="64" customWidth="1"/>
    <col min="12074" max="12074" width="13.109375" style="64" customWidth="1"/>
    <col min="12075" max="12075" width="1.44140625" style="64" customWidth="1"/>
    <col min="12076" max="12076" width="8.44140625" style="64" customWidth="1"/>
    <col min="12077" max="12077" width="1.44140625" style="64" customWidth="1"/>
    <col min="12078" max="12078" width="8.44140625" style="64" customWidth="1"/>
    <col min="12079" max="12079" width="1.44140625" style="64" customWidth="1"/>
    <col min="12080" max="12080" width="13.109375" style="64" customWidth="1"/>
    <col min="12081" max="12081" width="1.44140625" style="64" customWidth="1"/>
    <col min="12082" max="12082" width="8.44140625" style="64" customWidth="1"/>
    <col min="12083" max="12083" width="1.44140625" style="64" customWidth="1"/>
    <col min="12084" max="12084" width="8.44140625" style="64" customWidth="1"/>
    <col min="12085" max="12085" width="1.44140625" style="64" customWidth="1"/>
    <col min="12086" max="12086" width="11.5546875" style="64"/>
    <col min="12087" max="12087" width="1.44140625" style="64" customWidth="1"/>
    <col min="12088" max="12088" width="8.44140625" style="64" customWidth="1"/>
    <col min="12089" max="12089" width="1.44140625" style="64" customWidth="1"/>
    <col min="12090" max="12090" width="8.44140625" style="64" customWidth="1"/>
    <col min="12091" max="12091" width="1.44140625" style="64" customWidth="1"/>
    <col min="12092" max="12092" width="13.109375" style="64" customWidth="1"/>
    <col min="12093" max="12093" width="1.44140625" style="64" customWidth="1"/>
    <col min="12094" max="12094" width="4.5546875" style="64" customWidth="1"/>
    <col min="12095" max="12095" width="4.88671875" style="64" customWidth="1"/>
    <col min="12096" max="12096" width="8.44140625" style="64" customWidth="1"/>
    <col min="12097" max="12097" width="1.44140625" style="64" customWidth="1"/>
    <col min="12098" max="12098" width="11.5546875" style="64"/>
    <col min="12099" max="12099" width="1.44140625" style="64" customWidth="1"/>
    <col min="12100" max="12100" width="11.5546875" style="64"/>
    <col min="12101" max="12101" width="1.44140625" style="64" customWidth="1"/>
    <col min="12102" max="12102" width="11.5546875" style="64"/>
    <col min="12103" max="12103" width="1.44140625" style="64" customWidth="1"/>
    <col min="12104" max="12104" width="11.5546875" style="64"/>
    <col min="12105" max="12105" width="1.44140625" style="64" customWidth="1"/>
    <col min="12106" max="12106" width="11.5546875" style="64"/>
    <col min="12107" max="12107" width="1.44140625" style="64" customWidth="1"/>
    <col min="12108" max="12108" width="11.5546875" style="64"/>
    <col min="12109" max="12109" width="1.44140625" style="64" customWidth="1"/>
    <col min="12110" max="12110" width="11.5546875" style="64"/>
    <col min="12111" max="12111" width="1.44140625" style="64" customWidth="1"/>
    <col min="12112" max="12112" width="11.5546875" style="64"/>
    <col min="12113" max="12113" width="1.44140625" style="64" customWidth="1"/>
    <col min="12114" max="12288" width="11.5546875" style="64"/>
    <col min="12289" max="12289" width="3.77734375" style="64" customWidth="1"/>
    <col min="12290" max="12290" width="1.44140625" style="64" customWidth="1"/>
    <col min="12291" max="12291" width="13.109375" style="64" customWidth="1"/>
    <col min="12292" max="12292" width="1.109375" style="64" customWidth="1"/>
    <col min="12293" max="12293" width="11.5546875" style="64"/>
    <col min="12294" max="12294" width="1.44140625" style="64" customWidth="1"/>
    <col min="12295" max="12295" width="6.88671875" style="64" customWidth="1"/>
    <col min="12296" max="12296" width="1.44140625" style="64" customWidth="1"/>
    <col min="12297" max="12297" width="6.88671875" style="64" customWidth="1"/>
    <col min="12298" max="12298" width="1.6640625" style="64" customWidth="1"/>
    <col min="12299" max="12299" width="10.77734375" style="64" customWidth="1"/>
    <col min="12300" max="12300" width="0.77734375" style="64" customWidth="1"/>
    <col min="12301" max="12301" width="6.77734375" style="64" customWidth="1"/>
    <col min="12302" max="12302" width="1.88671875" style="64" customWidth="1"/>
    <col min="12303" max="12303" width="6.109375" style="64" customWidth="1"/>
    <col min="12304" max="12304" width="1.109375" style="64" customWidth="1"/>
    <col min="12305" max="12305" width="11.5546875" style="64"/>
    <col min="12306" max="12306" width="1.44140625" style="64" customWidth="1"/>
    <col min="12307" max="12307" width="7.33203125" style="64" customWidth="1"/>
    <col min="12308" max="12308" width="1.44140625" style="64" customWidth="1"/>
    <col min="12309" max="12309" width="6.109375" style="64" customWidth="1"/>
    <col min="12310" max="12310" width="1.109375" style="64" customWidth="1"/>
    <col min="12311" max="12311" width="11.5546875" style="64"/>
    <col min="12312" max="12312" width="1.109375" style="64" customWidth="1"/>
    <col min="12313" max="12313" width="7.33203125" style="64" customWidth="1"/>
    <col min="12314" max="12314" width="1.44140625" style="64" customWidth="1"/>
    <col min="12315" max="12315" width="6.109375" style="64" customWidth="1"/>
    <col min="12316" max="12316" width="1.109375" style="64" customWidth="1"/>
    <col min="12317" max="12317" width="11.5546875" style="64"/>
    <col min="12318" max="12318" width="0.77734375" style="64" customWidth="1"/>
    <col min="12319" max="12319" width="7.33203125" style="64" customWidth="1"/>
    <col min="12320" max="12320" width="1.5546875" style="64" customWidth="1"/>
    <col min="12321" max="12321" width="7.6640625" style="64" customWidth="1"/>
    <col min="12322" max="12323" width="1.44140625" style="64" customWidth="1"/>
    <col min="12324" max="12324" width="13.109375" style="64" customWidth="1"/>
    <col min="12325" max="12325" width="1.44140625" style="64" customWidth="1"/>
    <col min="12326" max="12326" width="8.44140625" style="64" customWidth="1"/>
    <col min="12327" max="12327" width="1.44140625" style="64" customWidth="1"/>
    <col min="12328" max="12328" width="7.6640625" style="64" customWidth="1"/>
    <col min="12329" max="12329" width="1.44140625" style="64" customWidth="1"/>
    <col min="12330" max="12330" width="13.109375" style="64" customWidth="1"/>
    <col min="12331" max="12331" width="1.44140625" style="64" customWidth="1"/>
    <col min="12332" max="12332" width="8.44140625" style="64" customWidth="1"/>
    <col min="12333" max="12333" width="1.44140625" style="64" customWidth="1"/>
    <col min="12334" max="12334" width="8.44140625" style="64" customWidth="1"/>
    <col min="12335" max="12335" width="1.44140625" style="64" customWidth="1"/>
    <col min="12336" max="12336" width="13.109375" style="64" customWidth="1"/>
    <col min="12337" max="12337" width="1.44140625" style="64" customWidth="1"/>
    <col min="12338" max="12338" width="8.44140625" style="64" customWidth="1"/>
    <col min="12339" max="12339" width="1.44140625" style="64" customWidth="1"/>
    <col min="12340" max="12340" width="8.44140625" style="64" customWidth="1"/>
    <col min="12341" max="12341" width="1.44140625" style="64" customWidth="1"/>
    <col min="12342" max="12342" width="11.5546875" style="64"/>
    <col min="12343" max="12343" width="1.44140625" style="64" customWidth="1"/>
    <col min="12344" max="12344" width="8.44140625" style="64" customWidth="1"/>
    <col min="12345" max="12345" width="1.44140625" style="64" customWidth="1"/>
    <col min="12346" max="12346" width="8.44140625" style="64" customWidth="1"/>
    <col min="12347" max="12347" width="1.44140625" style="64" customWidth="1"/>
    <col min="12348" max="12348" width="13.109375" style="64" customWidth="1"/>
    <col min="12349" max="12349" width="1.44140625" style="64" customWidth="1"/>
    <col min="12350" max="12350" width="4.5546875" style="64" customWidth="1"/>
    <col min="12351" max="12351" width="4.88671875" style="64" customWidth="1"/>
    <col min="12352" max="12352" width="8.44140625" style="64" customWidth="1"/>
    <col min="12353" max="12353" width="1.44140625" style="64" customWidth="1"/>
    <col min="12354" max="12354" width="11.5546875" style="64"/>
    <col min="12355" max="12355" width="1.44140625" style="64" customWidth="1"/>
    <col min="12356" max="12356" width="11.5546875" style="64"/>
    <col min="12357" max="12357" width="1.44140625" style="64" customWidth="1"/>
    <col min="12358" max="12358" width="11.5546875" style="64"/>
    <col min="12359" max="12359" width="1.44140625" style="64" customWidth="1"/>
    <col min="12360" max="12360" width="11.5546875" style="64"/>
    <col min="12361" max="12361" width="1.44140625" style="64" customWidth="1"/>
    <col min="12362" max="12362" width="11.5546875" style="64"/>
    <col min="12363" max="12363" width="1.44140625" style="64" customWidth="1"/>
    <col min="12364" max="12364" width="11.5546875" style="64"/>
    <col min="12365" max="12365" width="1.44140625" style="64" customWidth="1"/>
    <col min="12366" max="12366" width="11.5546875" style="64"/>
    <col min="12367" max="12367" width="1.44140625" style="64" customWidth="1"/>
    <col min="12368" max="12368" width="11.5546875" style="64"/>
    <col min="12369" max="12369" width="1.44140625" style="64" customWidth="1"/>
    <col min="12370" max="12544" width="11.5546875" style="64"/>
    <col min="12545" max="12545" width="3.77734375" style="64" customWidth="1"/>
    <col min="12546" max="12546" width="1.44140625" style="64" customWidth="1"/>
    <col min="12547" max="12547" width="13.109375" style="64" customWidth="1"/>
    <col min="12548" max="12548" width="1.109375" style="64" customWidth="1"/>
    <col min="12549" max="12549" width="11.5546875" style="64"/>
    <col min="12550" max="12550" width="1.44140625" style="64" customWidth="1"/>
    <col min="12551" max="12551" width="6.88671875" style="64" customWidth="1"/>
    <col min="12552" max="12552" width="1.44140625" style="64" customWidth="1"/>
    <col min="12553" max="12553" width="6.88671875" style="64" customWidth="1"/>
    <col min="12554" max="12554" width="1.6640625" style="64" customWidth="1"/>
    <col min="12555" max="12555" width="10.77734375" style="64" customWidth="1"/>
    <col min="12556" max="12556" width="0.77734375" style="64" customWidth="1"/>
    <col min="12557" max="12557" width="6.77734375" style="64" customWidth="1"/>
    <col min="12558" max="12558" width="1.88671875" style="64" customWidth="1"/>
    <col min="12559" max="12559" width="6.109375" style="64" customWidth="1"/>
    <col min="12560" max="12560" width="1.109375" style="64" customWidth="1"/>
    <col min="12561" max="12561" width="11.5546875" style="64"/>
    <col min="12562" max="12562" width="1.44140625" style="64" customWidth="1"/>
    <col min="12563" max="12563" width="7.33203125" style="64" customWidth="1"/>
    <col min="12564" max="12564" width="1.44140625" style="64" customWidth="1"/>
    <col min="12565" max="12565" width="6.109375" style="64" customWidth="1"/>
    <col min="12566" max="12566" width="1.109375" style="64" customWidth="1"/>
    <col min="12567" max="12567" width="11.5546875" style="64"/>
    <col min="12568" max="12568" width="1.109375" style="64" customWidth="1"/>
    <col min="12569" max="12569" width="7.33203125" style="64" customWidth="1"/>
    <col min="12570" max="12570" width="1.44140625" style="64" customWidth="1"/>
    <col min="12571" max="12571" width="6.109375" style="64" customWidth="1"/>
    <col min="12572" max="12572" width="1.109375" style="64" customWidth="1"/>
    <col min="12573" max="12573" width="11.5546875" style="64"/>
    <col min="12574" max="12574" width="0.77734375" style="64" customWidth="1"/>
    <col min="12575" max="12575" width="7.33203125" style="64" customWidth="1"/>
    <col min="12576" max="12576" width="1.5546875" style="64" customWidth="1"/>
    <col min="12577" max="12577" width="7.6640625" style="64" customWidth="1"/>
    <col min="12578" max="12579" width="1.44140625" style="64" customWidth="1"/>
    <col min="12580" max="12580" width="13.109375" style="64" customWidth="1"/>
    <col min="12581" max="12581" width="1.44140625" style="64" customWidth="1"/>
    <col min="12582" max="12582" width="8.44140625" style="64" customWidth="1"/>
    <col min="12583" max="12583" width="1.44140625" style="64" customWidth="1"/>
    <col min="12584" max="12584" width="7.6640625" style="64" customWidth="1"/>
    <col min="12585" max="12585" width="1.44140625" style="64" customWidth="1"/>
    <col min="12586" max="12586" width="13.109375" style="64" customWidth="1"/>
    <col min="12587" max="12587" width="1.44140625" style="64" customWidth="1"/>
    <col min="12588" max="12588" width="8.44140625" style="64" customWidth="1"/>
    <col min="12589" max="12589" width="1.44140625" style="64" customWidth="1"/>
    <col min="12590" max="12590" width="8.44140625" style="64" customWidth="1"/>
    <col min="12591" max="12591" width="1.44140625" style="64" customWidth="1"/>
    <col min="12592" max="12592" width="13.109375" style="64" customWidth="1"/>
    <col min="12593" max="12593" width="1.44140625" style="64" customWidth="1"/>
    <col min="12594" max="12594" width="8.44140625" style="64" customWidth="1"/>
    <col min="12595" max="12595" width="1.44140625" style="64" customWidth="1"/>
    <col min="12596" max="12596" width="8.44140625" style="64" customWidth="1"/>
    <col min="12597" max="12597" width="1.44140625" style="64" customWidth="1"/>
    <col min="12598" max="12598" width="11.5546875" style="64"/>
    <col min="12599" max="12599" width="1.44140625" style="64" customWidth="1"/>
    <col min="12600" max="12600" width="8.44140625" style="64" customWidth="1"/>
    <col min="12601" max="12601" width="1.44140625" style="64" customWidth="1"/>
    <col min="12602" max="12602" width="8.44140625" style="64" customWidth="1"/>
    <col min="12603" max="12603" width="1.44140625" style="64" customWidth="1"/>
    <col min="12604" max="12604" width="13.109375" style="64" customWidth="1"/>
    <col min="12605" max="12605" width="1.44140625" style="64" customWidth="1"/>
    <col min="12606" max="12606" width="4.5546875" style="64" customWidth="1"/>
    <col min="12607" max="12607" width="4.88671875" style="64" customWidth="1"/>
    <col min="12608" max="12608" width="8.44140625" style="64" customWidth="1"/>
    <col min="12609" max="12609" width="1.44140625" style="64" customWidth="1"/>
    <col min="12610" max="12610" width="11.5546875" style="64"/>
    <col min="12611" max="12611" width="1.44140625" style="64" customWidth="1"/>
    <col min="12612" max="12612" width="11.5546875" style="64"/>
    <col min="12613" max="12613" width="1.44140625" style="64" customWidth="1"/>
    <col min="12614" max="12614" width="11.5546875" style="64"/>
    <col min="12615" max="12615" width="1.44140625" style="64" customWidth="1"/>
    <col min="12616" max="12616" width="11.5546875" style="64"/>
    <col min="12617" max="12617" width="1.44140625" style="64" customWidth="1"/>
    <col min="12618" max="12618" width="11.5546875" style="64"/>
    <col min="12619" max="12619" width="1.44140625" style="64" customWidth="1"/>
    <col min="12620" max="12620" width="11.5546875" style="64"/>
    <col min="12621" max="12621" width="1.44140625" style="64" customWidth="1"/>
    <col min="12622" max="12622" width="11.5546875" style="64"/>
    <col min="12623" max="12623" width="1.44140625" style="64" customWidth="1"/>
    <col min="12624" max="12624" width="11.5546875" style="64"/>
    <col min="12625" max="12625" width="1.44140625" style="64" customWidth="1"/>
    <col min="12626" max="12800" width="11.5546875" style="64"/>
    <col min="12801" max="12801" width="3.77734375" style="64" customWidth="1"/>
    <col min="12802" max="12802" width="1.44140625" style="64" customWidth="1"/>
    <col min="12803" max="12803" width="13.109375" style="64" customWidth="1"/>
    <col min="12804" max="12804" width="1.109375" style="64" customWidth="1"/>
    <col min="12805" max="12805" width="11.5546875" style="64"/>
    <col min="12806" max="12806" width="1.44140625" style="64" customWidth="1"/>
    <col min="12807" max="12807" width="6.88671875" style="64" customWidth="1"/>
    <col min="12808" max="12808" width="1.44140625" style="64" customWidth="1"/>
    <col min="12809" max="12809" width="6.88671875" style="64" customWidth="1"/>
    <col min="12810" max="12810" width="1.6640625" style="64" customWidth="1"/>
    <col min="12811" max="12811" width="10.77734375" style="64" customWidth="1"/>
    <col min="12812" max="12812" width="0.77734375" style="64" customWidth="1"/>
    <col min="12813" max="12813" width="6.77734375" style="64" customWidth="1"/>
    <col min="12814" max="12814" width="1.88671875" style="64" customWidth="1"/>
    <col min="12815" max="12815" width="6.109375" style="64" customWidth="1"/>
    <col min="12816" max="12816" width="1.109375" style="64" customWidth="1"/>
    <col min="12817" max="12817" width="11.5546875" style="64"/>
    <col min="12818" max="12818" width="1.44140625" style="64" customWidth="1"/>
    <col min="12819" max="12819" width="7.33203125" style="64" customWidth="1"/>
    <col min="12820" max="12820" width="1.44140625" style="64" customWidth="1"/>
    <col min="12821" max="12821" width="6.109375" style="64" customWidth="1"/>
    <col min="12822" max="12822" width="1.109375" style="64" customWidth="1"/>
    <col min="12823" max="12823" width="11.5546875" style="64"/>
    <col min="12824" max="12824" width="1.109375" style="64" customWidth="1"/>
    <col min="12825" max="12825" width="7.33203125" style="64" customWidth="1"/>
    <col min="12826" max="12826" width="1.44140625" style="64" customWidth="1"/>
    <col min="12827" max="12827" width="6.109375" style="64" customWidth="1"/>
    <col min="12828" max="12828" width="1.109375" style="64" customWidth="1"/>
    <col min="12829" max="12829" width="11.5546875" style="64"/>
    <col min="12830" max="12830" width="0.77734375" style="64" customWidth="1"/>
    <col min="12831" max="12831" width="7.33203125" style="64" customWidth="1"/>
    <col min="12832" max="12832" width="1.5546875" style="64" customWidth="1"/>
    <col min="12833" max="12833" width="7.6640625" style="64" customWidth="1"/>
    <col min="12834" max="12835" width="1.44140625" style="64" customWidth="1"/>
    <col min="12836" max="12836" width="13.109375" style="64" customWidth="1"/>
    <col min="12837" max="12837" width="1.44140625" style="64" customWidth="1"/>
    <col min="12838" max="12838" width="8.44140625" style="64" customWidth="1"/>
    <col min="12839" max="12839" width="1.44140625" style="64" customWidth="1"/>
    <col min="12840" max="12840" width="7.6640625" style="64" customWidth="1"/>
    <col min="12841" max="12841" width="1.44140625" style="64" customWidth="1"/>
    <col min="12842" max="12842" width="13.109375" style="64" customWidth="1"/>
    <col min="12843" max="12843" width="1.44140625" style="64" customWidth="1"/>
    <col min="12844" max="12844" width="8.44140625" style="64" customWidth="1"/>
    <col min="12845" max="12845" width="1.44140625" style="64" customWidth="1"/>
    <col min="12846" max="12846" width="8.44140625" style="64" customWidth="1"/>
    <col min="12847" max="12847" width="1.44140625" style="64" customWidth="1"/>
    <col min="12848" max="12848" width="13.109375" style="64" customWidth="1"/>
    <col min="12849" max="12849" width="1.44140625" style="64" customWidth="1"/>
    <col min="12850" max="12850" width="8.44140625" style="64" customWidth="1"/>
    <col min="12851" max="12851" width="1.44140625" style="64" customWidth="1"/>
    <col min="12852" max="12852" width="8.44140625" style="64" customWidth="1"/>
    <col min="12853" max="12853" width="1.44140625" style="64" customWidth="1"/>
    <col min="12854" max="12854" width="11.5546875" style="64"/>
    <col min="12855" max="12855" width="1.44140625" style="64" customWidth="1"/>
    <col min="12856" max="12856" width="8.44140625" style="64" customWidth="1"/>
    <col min="12857" max="12857" width="1.44140625" style="64" customWidth="1"/>
    <col min="12858" max="12858" width="8.44140625" style="64" customWidth="1"/>
    <col min="12859" max="12859" width="1.44140625" style="64" customWidth="1"/>
    <col min="12860" max="12860" width="13.109375" style="64" customWidth="1"/>
    <col min="12861" max="12861" width="1.44140625" style="64" customWidth="1"/>
    <col min="12862" max="12862" width="4.5546875" style="64" customWidth="1"/>
    <col min="12863" max="12863" width="4.88671875" style="64" customWidth="1"/>
    <col min="12864" max="12864" width="8.44140625" style="64" customWidth="1"/>
    <col min="12865" max="12865" width="1.44140625" style="64" customWidth="1"/>
    <col min="12866" max="12866" width="11.5546875" style="64"/>
    <col min="12867" max="12867" width="1.44140625" style="64" customWidth="1"/>
    <col min="12868" max="12868" width="11.5546875" style="64"/>
    <col min="12869" max="12869" width="1.44140625" style="64" customWidth="1"/>
    <col min="12870" max="12870" width="11.5546875" style="64"/>
    <col min="12871" max="12871" width="1.44140625" style="64" customWidth="1"/>
    <col min="12872" max="12872" width="11.5546875" style="64"/>
    <col min="12873" max="12873" width="1.44140625" style="64" customWidth="1"/>
    <col min="12874" max="12874" width="11.5546875" style="64"/>
    <col min="12875" max="12875" width="1.44140625" style="64" customWidth="1"/>
    <col min="12876" max="12876" width="11.5546875" style="64"/>
    <col min="12877" max="12877" width="1.44140625" style="64" customWidth="1"/>
    <col min="12878" max="12878" width="11.5546875" style="64"/>
    <col min="12879" max="12879" width="1.44140625" style="64" customWidth="1"/>
    <col min="12880" max="12880" width="11.5546875" style="64"/>
    <col min="12881" max="12881" width="1.44140625" style="64" customWidth="1"/>
    <col min="12882" max="13056" width="11.5546875" style="64"/>
    <col min="13057" max="13057" width="3.77734375" style="64" customWidth="1"/>
    <col min="13058" max="13058" width="1.44140625" style="64" customWidth="1"/>
    <col min="13059" max="13059" width="13.109375" style="64" customWidth="1"/>
    <col min="13060" max="13060" width="1.109375" style="64" customWidth="1"/>
    <col min="13061" max="13061" width="11.5546875" style="64"/>
    <col min="13062" max="13062" width="1.44140625" style="64" customWidth="1"/>
    <col min="13063" max="13063" width="6.88671875" style="64" customWidth="1"/>
    <col min="13064" max="13064" width="1.44140625" style="64" customWidth="1"/>
    <col min="13065" max="13065" width="6.88671875" style="64" customWidth="1"/>
    <col min="13066" max="13066" width="1.6640625" style="64" customWidth="1"/>
    <col min="13067" max="13067" width="10.77734375" style="64" customWidth="1"/>
    <col min="13068" max="13068" width="0.77734375" style="64" customWidth="1"/>
    <col min="13069" max="13069" width="6.77734375" style="64" customWidth="1"/>
    <col min="13070" max="13070" width="1.88671875" style="64" customWidth="1"/>
    <col min="13071" max="13071" width="6.109375" style="64" customWidth="1"/>
    <col min="13072" max="13072" width="1.109375" style="64" customWidth="1"/>
    <col min="13073" max="13073" width="11.5546875" style="64"/>
    <col min="13074" max="13074" width="1.44140625" style="64" customWidth="1"/>
    <col min="13075" max="13075" width="7.33203125" style="64" customWidth="1"/>
    <col min="13076" max="13076" width="1.44140625" style="64" customWidth="1"/>
    <col min="13077" max="13077" width="6.109375" style="64" customWidth="1"/>
    <col min="13078" max="13078" width="1.109375" style="64" customWidth="1"/>
    <col min="13079" max="13079" width="11.5546875" style="64"/>
    <col min="13080" max="13080" width="1.109375" style="64" customWidth="1"/>
    <col min="13081" max="13081" width="7.33203125" style="64" customWidth="1"/>
    <col min="13082" max="13082" width="1.44140625" style="64" customWidth="1"/>
    <col min="13083" max="13083" width="6.109375" style="64" customWidth="1"/>
    <col min="13084" max="13084" width="1.109375" style="64" customWidth="1"/>
    <col min="13085" max="13085" width="11.5546875" style="64"/>
    <col min="13086" max="13086" width="0.77734375" style="64" customWidth="1"/>
    <col min="13087" max="13087" width="7.33203125" style="64" customWidth="1"/>
    <col min="13088" max="13088" width="1.5546875" style="64" customWidth="1"/>
    <col min="13089" max="13089" width="7.6640625" style="64" customWidth="1"/>
    <col min="13090" max="13091" width="1.44140625" style="64" customWidth="1"/>
    <col min="13092" max="13092" width="13.109375" style="64" customWidth="1"/>
    <col min="13093" max="13093" width="1.44140625" style="64" customWidth="1"/>
    <col min="13094" max="13094" width="8.44140625" style="64" customWidth="1"/>
    <col min="13095" max="13095" width="1.44140625" style="64" customWidth="1"/>
    <col min="13096" max="13096" width="7.6640625" style="64" customWidth="1"/>
    <col min="13097" max="13097" width="1.44140625" style="64" customWidth="1"/>
    <col min="13098" max="13098" width="13.109375" style="64" customWidth="1"/>
    <col min="13099" max="13099" width="1.44140625" style="64" customWidth="1"/>
    <col min="13100" max="13100" width="8.44140625" style="64" customWidth="1"/>
    <col min="13101" max="13101" width="1.44140625" style="64" customWidth="1"/>
    <col min="13102" max="13102" width="8.44140625" style="64" customWidth="1"/>
    <col min="13103" max="13103" width="1.44140625" style="64" customWidth="1"/>
    <col min="13104" max="13104" width="13.109375" style="64" customWidth="1"/>
    <col min="13105" max="13105" width="1.44140625" style="64" customWidth="1"/>
    <col min="13106" max="13106" width="8.44140625" style="64" customWidth="1"/>
    <col min="13107" max="13107" width="1.44140625" style="64" customWidth="1"/>
    <col min="13108" max="13108" width="8.44140625" style="64" customWidth="1"/>
    <col min="13109" max="13109" width="1.44140625" style="64" customWidth="1"/>
    <col min="13110" max="13110" width="11.5546875" style="64"/>
    <col min="13111" max="13111" width="1.44140625" style="64" customWidth="1"/>
    <col min="13112" max="13112" width="8.44140625" style="64" customWidth="1"/>
    <col min="13113" max="13113" width="1.44140625" style="64" customWidth="1"/>
    <col min="13114" max="13114" width="8.44140625" style="64" customWidth="1"/>
    <col min="13115" max="13115" width="1.44140625" style="64" customWidth="1"/>
    <col min="13116" max="13116" width="13.109375" style="64" customWidth="1"/>
    <col min="13117" max="13117" width="1.44140625" style="64" customWidth="1"/>
    <col min="13118" max="13118" width="4.5546875" style="64" customWidth="1"/>
    <col min="13119" max="13119" width="4.88671875" style="64" customWidth="1"/>
    <col min="13120" max="13120" width="8.44140625" style="64" customWidth="1"/>
    <col min="13121" max="13121" width="1.44140625" style="64" customWidth="1"/>
    <col min="13122" max="13122" width="11.5546875" style="64"/>
    <col min="13123" max="13123" width="1.44140625" style="64" customWidth="1"/>
    <col min="13124" max="13124" width="11.5546875" style="64"/>
    <col min="13125" max="13125" width="1.44140625" style="64" customWidth="1"/>
    <col min="13126" max="13126" width="11.5546875" style="64"/>
    <col min="13127" max="13127" width="1.44140625" style="64" customWidth="1"/>
    <col min="13128" max="13128" width="11.5546875" style="64"/>
    <col min="13129" max="13129" width="1.44140625" style="64" customWidth="1"/>
    <col min="13130" max="13130" width="11.5546875" style="64"/>
    <col min="13131" max="13131" width="1.44140625" style="64" customWidth="1"/>
    <col min="13132" max="13132" width="11.5546875" style="64"/>
    <col min="13133" max="13133" width="1.44140625" style="64" customWidth="1"/>
    <col min="13134" max="13134" width="11.5546875" style="64"/>
    <col min="13135" max="13135" width="1.44140625" style="64" customWidth="1"/>
    <col min="13136" max="13136" width="11.5546875" style="64"/>
    <col min="13137" max="13137" width="1.44140625" style="64" customWidth="1"/>
    <col min="13138" max="13312" width="11.5546875" style="64"/>
    <col min="13313" max="13313" width="3.77734375" style="64" customWidth="1"/>
    <col min="13314" max="13314" width="1.44140625" style="64" customWidth="1"/>
    <col min="13315" max="13315" width="13.109375" style="64" customWidth="1"/>
    <col min="13316" max="13316" width="1.109375" style="64" customWidth="1"/>
    <col min="13317" max="13317" width="11.5546875" style="64"/>
    <col min="13318" max="13318" width="1.44140625" style="64" customWidth="1"/>
    <col min="13319" max="13319" width="6.88671875" style="64" customWidth="1"/>
    <col min="13320" max="13320" width="1.44140625" style="64" customWidth="1"/>
    <col min="13321" max="13321" width="6.88671875" style="64" customWidth="1"/>
    <col min="13322" max="13322" width="1.6640625" style="64" customWidth="1"/>
    <col min="13323" max="13323" width="10.77734375" style="64" customWidth="1"/>
    <col min="13324" max="13324" width="0.77734375" style="64" customWidth="1"/>
    <col min="13325" max="13325" width="6.77734375" style="64" customWidth="1"/>
    <col min="13326" max="13326" width="1.88671875" style="64" customWidth="1"/>
    <col min="13327" max="13327" width="6.109375" style="64" customWidth="1"/>
    <col min="13328" max="13328" width="1.109375" style="64" customWidth="1"/>
    <col min="13329" max="13329" width="11.5546875" style="64"/>
    <col min="13330" max="13330" width="1.44140625" style="64" customWidth="1"/>
    <col min="13331" max="13331" width="7.33203125" style="64" customWidth="1"/>
    <col min="13332" max="13332" width="1.44140625" style="64" customWidth="1"/>
    <col min="13333" max="13333" width="6.109375" style="64" customWidth="1"/>
    <col min="13334" max="13334" width="1.109375" style="64" customWidth="1"/>
    <col min="13335" max="13335" width="11.5546875" style="64"/>
    <col min="13336" max="13336" width="1.109375" style="64" customWidth="1"/>
    <col min="13337" max="13337" width="7.33203125" style="64" customWidth="1"/>
    <col min="13338" max="13338" width="1.44140625" style="64" customWidth="1"/>
    <col min="13339" max="13339" width="6.109375" style="64" customWidth="1"/>
    <col min="13340" max="13340" width="1.109375" style="64" customWidth="1"/>
    <col min="13341" max="13341" width="11.5546875" style="64"/>
    <col min="13342" max="13342" width="0.77734375" style="64" customWidth="1"/>
    <col min="13343" max="13343" width="7.33203125" style="64" customWidth="1"/>
    <col min="13344" max="13344" width="1.5546875" style="64" customWidth="1"/>
    <col min="13345" max="13345" width="7.6640625" style="64" customWidth="1"/>
    <col min="13346" max="13347" width="1.44140625" style="64" customWidth="1"/>
    <col min="13348" max="13348" width="13.109375" style="64" customWidth="1"/>
    <col min="13349" max="13349" width="1.44140625" style="64" customWidth="1"/>
    <col min="13350" max="13350" width="8.44140625" style="64" customWidth="1"/>
    <col min="13351" max="13351" width="1.44140625" style="64" customWidth="1"/>
    <col min="13352" max="13352" width="7.6640625" style="64" customWidth="1"/>
    <col min="13353" max="13353" width="1.44140625" style="64" customWidth="1"/>
    <col min="13354" max="13354" width="13.109375" style="64" customWidth="1"/>
    <col min="13355" max="13355" width="1.44140625" style="64" customWidth="1"/>
    <col min="13356" max="13356" width="8.44140625" style="64" customWidth="1"/>
    <col min="13357" max="13357" width="1.44140625" style="64" customWidth="1"/>
    <col min="13358" max="13358" width="8.44140625" style="64" customWidth="1"/>
    <col min="13359" max="13359" width="1.44140625" style="64" customWidth="1"/>
    <col min="13360" max="13360" width="13.109375" style="64" customWidth="1"/>
    <col min="13361" max="13361" width="1.44140625" style="64" customWidth="1"/>
    <col min="13362" max="13362" width="8.44140625" style="64" customWidth="1"/>
    <col min="13363" max="13363" width="1.44140625" style="64" customWidth="1"/>
    <col min="13364" max="13364" width="8.44140625" style="64" customWidth="1"/>
    <col min="13365" max="13365" width="1.44140625" style="64" customWidth="1"/>
    <col min="13366" max="13366" width="11.5546875" style="64"/>
    <col min="13367" max="13367" width="1.44140625" style="64" customWidth="1"/>
    <col min="13368" max="13368" width="8.44140625" style="64" customWidth="1"/>
    <col min="13369" max="13369" width="1.44140625" style="64" customWidth="1"/>
    <col min="13370" max="13370" width="8.44140625" style="64" customWidth="1"/>
    <col min="13371" max="13371" width="1.44140625" style="64" customWidth="1"/>
    <col min="13372" max="13372" width="13.109375" style="64" customWidth="1"/>
    <col min="13373" max="13373" width="1.44140625" style="64" customWidth="1"/>
    <col min="13374" max="13374" width="4.5546875" style="64" customWidth="1"/>
    <col min="13375" max="13375" width="4.88671875" style="64" customWidth="1"/>
    <col min="13376" max="13376" width="8.44140625" style="64" customWidth="1"/>
    <col min="13377" max="13377" width="1.44140625" style="64" customWidth="1"/>
    <col min="13378" max="13378" width="11.5546875" style="64"/>
    <col min="13379" max="13379" width="1.44140625" style="64" customWidth="1"/>
    <col min="13380" max="13380" width="11.5546875" style="64"/>
    <col min="13381" max="13381" width="1.44140625" style="64" customWidth="1"/>
    <col min="13382" max="13382" width="11.5546875" style="64"/>
    <col min="13383" max="13383" width="1.44140625" style="64" customWidth="1"/>
    <col min="13384" max="13384" width="11.5546875" style="64"/>
    <col min="13385" max="13385" width="1.44140625" style="64" customWidth="1"/>
    <col min="13386" max="13386" width="11.5546875" style="64"/>
    <col min="13387" max="13387" width="1.44140625" style="64" customWidth="1"/>
    <col min="13388" max="13388" width="11.5546875" style="64"/>
    <col min="13389" max="13389" width="1.44140625" style="64" customWidth="1"/>
    <col min="13390" max="13390" width="11.5546875" style="64"/>
    <col min="13391" max="13391" width="1.44140625" style="64" customWidth="1"/>
    <col min="13392" max="13392" width="11.5546875" style="64"/>
    <col min="13393" max="13393" width="1.44140625" style="64" customWidth="1"/>
    <col min="13394" max="13568" width="11.5546875" style="64"/>
    <col min="13569" max="13569" width="3.77734375" style="64" customWidth="1"/>
    <col min="13570" max="13570" width="1.44140625" style="64" customWidth="1"/>
    <col min="13571" max="13571" width="13.109375" style="64" customWidth="1"/>
    <col min="13572" max="13572" width="1.109375" style="64" customWidth="1"/>
    <col min="13573" max="13573" width="11.5546875" style="64"/>
    <col min="13574" max="13574" width="1.44140625" style="64" customWidth="1"/>
    <col min="13575" max="13575" width="6.88671875" style="64" customWidth="1"/>
    <col min="13576" max="13576" width="1.44140625" style="64" customWidth="1"/>
    <col min="13577" max="13577" width="6.88671875" style="64" customWidth="1"/>
    <col min="13578" max="13578" width="1.6640625" style="64" customWidth="1"/>
    <col min="13579" max="13579" width="10.77734375" style="64" customWidth="1"/>
    <col min="13580" max="13580" width="0.77734375" style="64" customWidth="1"/>
    <col min="13581" max="13581" width="6.77734375" style="64" customWidth="1"/>
    <col min="13582" max="13582" width="1.88671875" style="64" customWidth="1"/>
    <col min="13583" max="13583" width="6.109375" style="64" customWidth="1"/>
    <col min="13584" max="13584" width="1.109375" style="64" customWidth="1"/>
    <col min="13585" max="13585" width="11.5546875" style="64"/>
    <col min="13586" max="13586" width="1.44140625" style="64" customWidth="1"/>
    <col min="13587" max="13587" width="7.33203125" style="64" customWidth="1"/>
    <col min="13588" max="13588" width="1.44140625" style="64" customWidth="1"/>
    <col min="13589" max="13589" width="6.109375" style="64" customWidth="1"/>
    <col min="13590" max="13590" width="1.109375" style="64" customWidth="1"/>
    <col min="13591" max="13591" width="11.5546875" style="64"/>
    <col min="13592" max="13592" width="1.109375" style="64" customWidth="1"/>
    <col min="13593" max="13593" width="7.33203125" style="64" customWidth="1"/>
    <col min="13594" max="13594" width="1.44140625" style="64" customWidth="1"/>
    <col min="13595" max="13595" width="6.109375" style="64" customWidth="1"/>
    <col min="13596" max="13596" width="1.109375" style="64" customWidth="1"/>
    <col min="13597" max="13597" width="11.5546875" style="64"/>
    <col min="13598" max="13598" width="0.77734375" style="64" customWidth="1"/>
    <col min="13599" max="13599" width="7.33203125" style="64" customWidth="1"/>
    <col min="13600" max="13600" width="1.5546875" style="64" customWidth="1"/>
    <col min="13601" max="13601" width="7.6640625" style="64" customWidth="1"/>
    <col min="13602" max="13603" width="1.44140625" style="64" customWidth="1"/>
    <col min="13604" max="13604" width="13.109375" style="64" customWidth="1"/>
    <col min="13605" max="13605" width="1.44140625" style="64" customWidth="1"/>
    <col min="13606" max="13606" width="8.44140625" style="64" customWidth="1"/>
    <col min="13607" max="13607" width="1.44140625" style="64" customWidth="1"/>
    <col min="13608" max="13608" width="7.6640625" style="64" customWidth="1"/>
    <col min="13609" max="13609" width="1.44140625" style="64" customWidth="1"/>
    <col min="13610" max="13610" width="13.109375" style="64" customWidth="1"/>
    <col min="13611" max="13611" width="1.44140625" style="64" customWidth="1"/>
    <col min="13612" max="13612" width="8.44140625" style="64" customWidth="1"/>
    <col min="13613" max="13613" width="1.44140625" style="64" customWidth="1"/>
    <col min="13614" max="13614" width="8.44140625" style="64" customWidth="1"/>
    <col min="13615" max="13615" width="1.44140625" style="64" customWidth="1"/>
    <col min="13616" max="13616" width="13.109375" style="64" customWidth="1"/>
    <col min="13617" max="13617" width="1.44140625" style="64" customWidth="1"/>
    <col min="13618" max="13618" width="8.44140625" style="64" customWidth="1"/>
    <col min="13619" max="13619" width="1.44140625" style="64" customWidth="1"/>
    <col min="13620" max="13620" width="8.44140625" style="64" customWidth="1"/>
    <col min="13621" max="13621" width="1.44140625" style="64" customWidth="1"/>
    <col min="13622" max="13622" width="11.5546875" style="64"/>
    <col min="13623" max="13623" width="1.44140625" style="64" customWidth="1"/>
    <col min="13624" max="13624" width="8.44140625" style="64" customWidth="1"/>
    <col min="13625" max="13625" width="1.44140625" style="64" customWidth="1"/>
    <col min="13626" max="13626" width="8.44140625" style="64" customWidth="1"/>
    <col min="13627" max="13627" width="1.44140625" style="64" customWidth="1"/>
    <col min="13628" max="13628" width="13.109375" style="64" customWidth="1"/>
    <col min="13629" max="13629" width="1.44140625" style="64" customWidth="1"/>
    <col min="13630" max="13630" width="4.5546875" style="64" customWidth="1"/>
    <col min="13631" max="13631" width="4.88671875" style="64" customWidth="1"/>
    <col min="13632" max="13632" width="8.44140625" style="64" customWidth="1"/>
    <col min="13633" max="13633" width="1.44140625" style="64" customWidth="1"/>
    <col min="13634" max="13634" width="11.5546875" style="64"/>
    <col min="13635" max="13635" width="1.44140625" style="64" customWidth="1"/>
    <col min="13636" max="13636" width="11.5546875" style="64"/>
    <col min="13637" max="13637" width="1.44140625" style="64" customWidth="1"/>
    <col min="13638" max="13638" width="11.5546875" style="64"/>
    <col min="13639" max="13639" width="1.44140625" style="64" customWidth="1"/>
    <col min="13640" max="13640" width="11.5546875" style="64"/>
    <col min="13641" max="13641" width="1.44140625" style="64" customWidth="1"/>
    <col min="13642" max="13642" width="11.5546875" style="64"/>
    <col min="13643" max="13643" width="1.44140625" style="64" customWidth="1"/>
    <col min="13644" max="13644" width="11.5546875" style="64"/>
    <col min="13645" max="13645" width="1.44140625" style="64" customWidth="1"/>
    <col min="13646" max="13646" width="11.5546875" style="64"/>
    <col min="13647" max="13647" width="1.44140625" style="64" customWidth="1"/>
    <col min="13648" max="13648" width="11.5546875" style="64"/>
    <col min="13649" max="13649" width="1.44140625" style="64" customWidth="1"/>
    <col min="13650" max="13824" width="11.5546875" style="64"/>
    <col min="13825" max="13825" width="3.77734375" style="64" customWidth="1"/>
    <col min="13826" max="13826" width="1.44140625" style="64" customWidth="1"/>
    <col min="13827" max="13827" width="13.109375" style="64" customWidth="1"/>
    <col min="13828" max="13828" width="1.109375" style="64" customWidth="1"/>
    <col min="13829" max="13829" width="11.5546875" style="64"/>
    <col min="13830" max="13830" width="1.44140625" style="64" customWidth="1"/>
    <col min="13831" max="13831" width="6.88671875" style="64" customWidth="1"/>
    <col min="13832" max="13832" width="1.44140625" style="64" customWidth="1"/>
    <col min="13833" max="13833" width="6.88671875" style="64" customWidth="1"/>
    <col min="13834" max="13834" width="1.6640625" style="64" customWidth="1"/>
    <col min="13835" max="13835" width="10.77734375" style="64" customWidth="1"/>
    <col min="13836" max="13836" width="0.77734375" style="64" customWidth="1"/>
    <col min="13837" max="13837" width="6.77734375" style="64" customWidth="1"/>
    <col min="13838" max="13838" width="1.88671875" style="64" customWidth="1"/>
    <col min="13839" max="13839" width="6.109375" style="64" customWidth="1"/>
    <col min="13840" max="13840" width="1.109375" style="64" customWidth="1"/>
    <col min="13841" max="13841" width="11.5546875" style="64"/>
    <col min="13842" max="13842" width="1.44140625" style="64" customWidth="1"/>
    <col min="13843" max="13843" width="7.33203125" style="64" customWidth="1"/>
    <col min="13844" max="13844" width="1.44140625" style="64" customWidth="1"/>
    <col min="13845" max="13845" width="6.109375" style="64" customWidth="1"/>
    <col min="13846" max="13846" width="1.109375" style="64" customWidth="1"/>
    <col min="13847" max="13847" width="11.5546875" style="64"/>
    <col min="13848" max="13848" width="1.109375" style="64" customWidth="1"/>
    <col min="13849" max="13849" width="7.33203125" style="64" customWidth="1"/>
    <col min="13850" max="13850" width="1.44140625" style="64" customWidth="1"/>
    <col min="13851" max="13851" width="6.109375" style="64" customWidth="1"/>
    <col min="13852" max="13852" width="1.109375" style="64" customWidth="1"/>
    <col min="13853" max="13853" width="11.5546875" style="64"/>
    <col min="13854" max="13854" width="0.77734375" style="64" customWidth="1"/>
    <col min="13855" max="13855" width="7.33203125" style="64" customWidth="1"/>
    <col min="13856" max="13856" width="1.5546875" style="64" customWidth="1"/>
    <col min="13857" max="13857" width="7.6640625" style="64" customWidth="1"/>
    <col min="13858" max="13859" width="1.44140625" style="64" customWidth="1"/>
    <col min="13860" max="13860" width="13.109375" style="64" customWidth="1"/>
    <col min="13861" max="13861" width="1.44140625" style="64" customWidth="1"/>
    <col min="13862" max="13862" width="8.44140625" style="64" customWidth="1"/>
    <col min="13863" max="13863" width="1.44140625" style="64" customWidth="1"/>
    <col min="13864" max="13864" width="7.6640625" style="64" customWidth="1"/>
    <col min="13865" max="13865" width="1.44140625" style="64" customWidth="1"/>
    <col min="13866" max="13866" width="13.109375" style="64" customWidth="1"/>
    <col min="13867" max="13867" width="1.44140625" style="64" customWidth="1"/>
    <col min="13868" max="13868" width="8.44140625" style="64" customWidth="1"/>
    <col min="13869" max="13869" width="1.44140625" style="64" customWidth="1"/>
    <col min="13870" max="13870" width="8.44140625" style="64" customWidth="1"/>
    <col min="13871" max="13871" width="1.44140625" style="64" customWidth="1"/>
    <col min="13872" max="13872" width="13.109375" style="64" customWidth="1"/>
    <col min="13873" max="13873" width="1.44140625" style="64" customWidth="1"/>
    <col min="13874" max="13874" width="8.44140625" style="64" customWidth="1"/>
    <col min="13875" max="13875" width="1.44140625" style="64" customWidth="1"/>
    <col min="13876" max="13876" width="8.44140625" style="64" customWidth="1"/>
    <col min="13877" max="13877" width="1.44140625" style="64" customWidth="1"/>
    <col min="13878" max="13878" width="11.5546875" style="64"/>
    <col min="13879" max="13879" width="1.44140625" style="64" customWidth="1"/>
    <col min="13880" max="13880" width="8.44140625" style="64" customWidth="1"/>
    <col min="13881" max="13881" width="1.44140625" style="64" customWidth="1"/>
    <col min="13882" max="13882" width="8.44140625" style="64" customWidth="1"/>
    <col min="13883" max="13883" width="1.44140625" style="64" customWidth="1"/>
    <col min="13884" max="13884" width="13.109375" style="64" customWidth="1"/>
    <col min="13885" max="13885" width="1.44140625" style="64" customWidth="1"/>
    <col min="13886" max="13886" width="4.5546875" style="64" customWidth="1"/>
    <col min="13887" max="13887" width="4.88671875" style="64" customWidth="1"/>
    <col min="13888" max="13888" width="8.44140625" style="64" customWidth="1"/>
    <col min="13889" max="13889" width="1.44140625" style="64" customWidth="1"/>
    <col min="13890" max="13890" width="11.5546875" style="64"/>
    <col min="13891" max="13891" width="1.44140625" style="64" customWidth="1"/>
    <col min="13892" max="13892" width="11.5546875" style="64"/>
    <col min="13893" max="13893" width="1.44140625" style="64" customWidth="1"/>
    <col min="13894" max="13894" width="11.5546875" style="64"/>
    <col min="13895" max="13895" width="1.44140625" style="64" customWidth="1"/>
    <col min="13896" max="13896" width="11.5546875" style="64"/>
    <col min="13897" max="13897" width="1.44140625" style="64" customWidth="1"/>
    <col min="13898" max="13898" width="11.5546875" style="64"/>
    <col min="13899" max="13899" width="1.44140625" style="64" customWidth="1"/>
    <col min="13900" max="13900" width="11.5546875" style="64"/>
    <col min="13901" max="13901" width="1.44140625" style="64" customWidth="1"/>
    <col min="13902" max="13902" width="11.5546875" style="64"/>
    <col min="13903" max="13903" width="1.44140625" style="64" customWidth="1"/>
    <col min="13904" max="13904" width="11.5546875" style="64"/>
    <col min="13905" max="13905" width="1.44140625" style="64" customWidth="1"/>
    <col min="13906" max="14080" width="11.5546875" style="64"/>
    <col min="14081" max="14081" width="3.77734375" style="64" customWidth="1"/>
    <col min="14082" max="14082" width="1.44140625" style="64" customWidth="1"/>
    <col min="14083" max="14083" width="13.109375" style="64" customWidth="1"/>
    <col min="14084" max="14084" width="1.109375" style="64" customWidth="1"/>
    <col min="14085" max="14085" width="11.5546875" style="64"/>
    <col min="14086" max="14086" width="1.44140625" style="64" customWidth="1"/>
    <col min="14087" max="14087" width="6.88671875" style="64" customWidth="1"/>
    <col min="14088" max="14088" width="1.44140625" style="64" customWidth="1"/>
    <col min="14089" max="14089" width="6.88671875" style="64" customWidth="1"/>
    <col min="14090" max="14090" width="1.6640625" style="64" customWidth="1"/>
    <col min="14091" max="14091" width="10.77734375" style="64" customWidth="1"/>
    <col min="14092" max="14092" width="0.77734375" style="64" customWidth="1"/>
    <col min="14093" max="14093" width="6.77734375" style="64" customWidth="1"/>
    <col min="14094" max="14094" width="1.88671875" style="64" customWidth="1"/>
    <col min="14095" max="14095" width="6.109375" style="64" customWidth="1"/>
    <col min="14096" max="14096" width="1.109375" style="64" customWidth="1"/>
    <col min="14097" max="14097" width="11.5546875" style="64"/>
    <col min="14098" max="14098" width="1.44140625" style="64" customWidth="1"/>
    <col min="14099" max="14099" width="7.33203125" style="64" customWidth="1"/>
    <col min="14100" max="14100" width="1.44140625" style="64" customWidth="1"/>
    <col min="14101" max="14101" width="6.109375" style="64" customWidth="1"/>
    <col min="14102" max="14102" width="1.109375" style="64" customWidth="1"/>
    <col min="14103" max="14103" width="11.5546875" style="64"/>
    <col min="14104" max="14104" width="1.109375" style="64" customWidth="1"/>
    <col min="14105" max="14105" width="7.33203125" style="64" customWidth="1"/>
    <col min="14106" max="14106" width="1.44140625" style="64" customWidth="1"/>
    <col min="14107" max="14107" width="6.109375" style="64" customWidth="1"/>
    <col min="14108" max="14108" width="1.109375" style="64" customWidth="1"/>
    <col min="14109" max="14109" width="11.5546875" style="64"/>
    <col min="14110" max="14110" width="0.77734375" style="64" customWidth="1"/>
    <col min="14111" max="14111" width="7.33203125" style="64" customWidth="1"/>
    <col min="14112" max="14112" width="1.5546875" style="64" customWidth="1"/>
    <col min="14113" max="14113" width="7.6640625" style="64" customWidth="1"/>
    <col min="14114" max="14115" width="1.44140625" style="64" customWidth="1"/>
    <col min="14116" max="14116" width="13.109375" style="64" customWidth="1"/>
    <col min="14117" max="14117" width="1.44140625" style="64" customWidth="1"/>
    <col min="14118" max="14118" width="8.44140625" style="64" customWidth="1"/>
    <col min="14119" max="14119" width="1.44140625" style="64" customWidth="1"/>
    <col min="14120" max="14120" width="7.6640625" style="64" customWidth="1"/>
    <col min="14121" max="14121" width="1.44140625" style="64" customWidth="1"/>
    <col min="14122" max="14122" width="13.109375" style="64" customWidth="1"/>
    <col min="14123" max="14123" width="1.44140625" style="64" customWidth="1"/>
    <col min="14124" max="14124" width="8.44140625" style="64" customWidth="1"/>
    <col min="14125" max="14125" width="1.44140625" style="64" customWidth="1"/>
    <col min="14126" max="14126" width="8.44140625" style="64" customWidth="1"/>
    <col min="14127" max="14127" width="1.44140625" style="64" customWidth="1"/>
    <col min="14128" max="14128" width="13.109375" style="64" customWidth="1"/>
    <col min="14129" max="14129" width="1.44140625" style="64" customWidth="1"/>
    <col min="14130" max="14130" width="8.44140625" style="64" customWidth="1"/>
    <col min="14131" max="14131" width="1.44140625" style="64" customWidth="1"/>
    <col min="14132" max="14132" width="8.44140625" style="64" customWidth="1"/>
    <col min="14133" max="14133" width="1.44140625" style="64" customWidth="1"/>
    <col min="14134" max="14134" width="11.5546875" style="64"/>
    <col min="14135" max="14135" width="1.44140625" style="64" customWidth="1"/>
    <col min="14136" max="14136" width="8.44140625" style="64" customWidth="1"/>
    <col min="14137" max="14137" width="1.44140625" style="64" customWidth="1"/>
    <col min="14138" max="14138" width="8.44140625" style="64" customWidth="1"/>
    <col min="14139" max="14139" width="1.44140625" style="64" customWidth="1"/>
    <col min="14140" max="14140" width="13.109375" style="64" customWidth="1"/>
    <col min="14141" max="14141" width="1.44140625" style="64" customWidth="1"/>
    <col min="14142" max="14142" width="4.5546875" style="64" customWidth="1"/>
    <col min="14143" max="14143" width="4.88671875" style="64" customWidth="1"/>
    <col min="14144" max="14144" width="8.44140625" style="64" customWidth="1"/>
    <col min="14145" max="14145" width="1.44140625" style="64" customWidth="1"/>
    <col min="14146" max="14146" width="11.5546875" style="64"/>
    <col min="14147" max="14147" width="1.44140625" style="64" customWidth="1"/>
    <col min="14148" max="14148" width="11.5546875" style="64"/>
    <col min="14149" max="14149" width="1.44140625" style="64" customWidth="1"/>
    <col min="14150" max="14150" width="11.5546875" style="64"/>
    <col min="14151" max="14151" width="1.44140625" style="64" customWidth="1"/>
    <col min="14152" max="14152" width="11.5546875" style="64"/>
    <col min="14153" max="14153" width="1.44140625" style="64" customWidth="1"/>
    <col min="14154" max="14154" width="11.5546875" style="64"/>
    <col min="14155" max="14155" width="1.44140625" style="64" customWidth="1"/>
    <col min="14156" max="14156" width="11.5546875" style="64"/>
    <col min="14157" max="14157" width="1.44140625" style="64" customWidth="1"/>
    <col min="14158" max="14158" width="11.5546875" style="64"/>
    <col min="14159" max="14159" width="1.44140625" style="64" customWidth="1"/>
    <col min="14160" max="14160" width="11.5546875" style="64"/>
    <col min="14161" max="14161" width="1.44140625" style="64" customWidth="1"/>
    <col min="14162" max="14336" width="11.5546875" style="64"/>
    <col min="14337" max="14337" width="3.77734375" style="64" customWidth="1"/>
    <col min="14338" max="14338" width="1.44140625" style="64" customWidth="1"/>
    <col min="14339" max="14339" width="13.109375" style="64" customWidth="1"/>
    <col min="14340" max="14340" width="1.109375" style="64" customWidth="1"/>
    <col min="14341" max="14341" width="11.5546875" style="64"/>
    <col min="14342" max="14342" width="1.44140625" style="64" customWidth="1"/>
    <col min="14343" max="14343" width="6.88671875" style="64" customWidth="1"/>
    <col min="14344" max="14344" width="1.44140625" style="64" customWidth="1"/>
    <col min="14345" max="14345" width="6.88671875" style="64" customWidth="1"/>
    <col min="14346" max="14346" width="1.6640625" style="64" customWidth="1"/>
    <col min="14347" max="14347" width="10.77734375" style="64" customWidth="1"/>
    <col min="14348" max="14348" width="0.77734375" style="64" customWidth="1"/>
    <col min="14349" max="14349" width="6.77734375" style="64" customWidth="1"/>
    <col min="14350" max="14350" width="1.88671875" style="64" customWidth="1"/>
    <col min="14351" max="14351" width="6.109375" style="64" customWidth="1"/>
    <col min="14352" max="14352" width="1.109375" style="64" customWidth="1"/>
    <col min="14353" max="14353" width="11.5546875" style="64"/>
    <col min="14354" max="14354" width="1.44140625" style="64" customWidth="1"/>
    <col min="14355" max="14355" width="7.33203125" style="64" customWidth="1"/>
    <col min="14356" max="14356" width="1.44140625" style="64" customWidth="1"/>
    <col min="14357" max="14357" width="6.109375" style="64" customWidth="1"/>
    <col min="14358" max="14358" width="1.109375" style="64" customWidth="1"/>
    <col min="14359" max="14359" width="11.5546875" style="64"/>
    <col min="14360" max="14360" width="1.109375" style="64" customWidth="1"/>
    <col min="14361" max="14361" width="7.33203125" style="64" customWidth="1"/>
    <col min="14362" max="14362" width="1.44140625" style="64" customWidth="1"/>
    <col min="14363" max="14363" width="6.109375" style="64" customWidth="1"/>
    <col min="14364" max="14364" width="1.109375" style="64" customWidth="1"/>
    <col min="14365" max="14365" width="11.5546875" style="64"/>
    <col min="14366" max="14366" width="0.77734375" style="64" customWidth="1"/>
    <col min="14367" max="14367" width="7.33203125" style="64" customWidth="1"/>
    <col min="14368" max="14368" width="1.5546875" style="64" customWidth="1"/>
    <col min="14369" max="14369" width="7.6640625" style="64" customWidth="1"/>
    <col min="14370" max="14371" width="1.44140625" style="64" customWidth="1"/>
    <col min="14372" max="14372" width="13.109375" style="64" customWidth="1"/>
    <col min="14373" max="14373" width="1.44140625" style="64" customWidth="1"/>
    <col min="14374" max="14374" width="8.44140625" style="64" customWidth="1"/>
    <col min="14375" max="14375" width="1.44140625" style="64" customWidth="1"/>
    <col min="14376" max="14376" width="7.6640625" style="64" customWidth="1"/>
    <col min="14377" max="14377" width="1.44140625" style="64" customWidth="1"/>
    <col min="14378" max="14378" width="13.109375" style="64" customWidth="1"/>
    <col min="14379" max="14379" width="1.44140625" style="64" customWidth="1"/>
    <col min="14380" max="14380" width="8.44140625" style="64" customWidth="1"/>
    <col min="14381" max="14381" width="1.44140625" style="64" customWidth="1"/>
    <col min="14382" max="14382" width="8.44140625" style="64" customWidth="1"/>
    <col min="14383" max="14383" width="1.44140625" style="64" customWidth="1"/>
    <col min="14384" max="14384" width="13.109375" style="64" customWidth="1"/>
    <col min="14385" max="14385" width="1.44140625" style="64" customWidth="1"/>
    <col min="14386" max="14386" width="8.44140625" style="64" customWidth="1"/>
    <col min="14387" max="14387" width="1.44140625" style="64" customWidth="1"/>
    <col min="14388" max="14388" width="8.44140625" style="64" customWidth="1"/>
    <col min="14389" max="14389" width="1.44140625" style="64" customWidth="1"/>
    <col min="14390" max="14390" width="11.5546875" style="64"/>
    <col min="14391" max="14391" width="1.44140625" style="64" customWidth="1"/>
    <col min="14392" max="14392" width="8.44140625" style="64" customWidth="1"/>
    <col min="14393" max="14393" width="1.44140625" style="64" customWidth="1"/>
    <col min="14394" max="14394" width="8.44140625" style="64" customWidth="1"/>
    <col min="14395" max="14395" width="1.44140625" style="64" customWidth="1"/>
    <col min="14396" max="14396" width="13.109375" style="64" customWidth="1"/>
    <col min="14397" max="14397" width="1.44140625" style="64" customWidth="1"/>
    <col min="14398" max="14398" width="4.5546875" style="64" customWidth="1"/>
    <col min="14399" max="14399" width="4.88671875" style="64" customWidth="1"/>
    <col min="14400" max="14400" width="8.44140625" style="64" customWidth="1"/>
    <col min="14401" max="14401" width="1.44140625" style="64" customWidth="1"/>
    <col min="14402" max="14402" width="11.5546875" style="64"/>
    <col min="14403" max="14403" width="1.44140625" style="64" customWidth="1"/>
    <col min="14404" max="14404" width="11.5546875" style="64"/>
    <col min="14405" max="14405" width="1.44140625" style="64" customWidth="1"/>
    <col min="14406" max="14406" width="11.5546875" style="64"/>
    <col min="14407" max="14407" width="1.44140625" style="64" customWidth="1"/>
    <col min="14408" max="14408" width="11.5546875" style="64"/>
    <col min="14409" max="14409" width="1.44140625" style="64" customWidth="1"/>
    <col min="14410" max="14410" width="11.5546875" style="64"/>
    <col min="14411" max="14411" width="1.44140625" style="64" customWidth="1"/>
    <col min="14412" max="14412" width="11.5546875" style="64"/>
    <col min="14413" max="14413" width="1.44140625" style="64" customWidth="1"/>
    <col min="14414" max="14414" width="11.5546875" style="64"/>
    <col min="14415" max="14415" width="1.44140625" style="64" customWidth="1"/>
    <col min="14416" max="14416" width="11.5546875" style="64"/>
    <col min="14417" max="14417" width="1.44140625" style="64" customWidth="1"/>
    <col min="14418" max="14592" width="11.5546875" style="64"/>
    <col min="14593" max="14593" width="3.77734375" style="64" customWidth="1"/>
    <col min="14594" max="14594" width="1.44140625" style="64" customWidth="1"/>
    <col min="14595" max="14595" width="13.109375" style="64" customWidth="1"/>
    <col min="14596" max="14596" width="1.109375" style="64" customWidth="1"/>
    <col min="14597" max="14597" width="11.5546875" style="64"/>
    <col min="14598" max="14598" width="1.44140625" style="64" customWidth="1"/>
    <col min="14599" max="14599" width="6.88671875" style="64" customWidth="1"/>
    <col min="14600" max="14600" width="1.44140625" style="64" customWidth="1"/>
    <col min="14601" max="14601" width="6.88671875" style="64" customWidth="1"/>
    <col min="14602" max="14602" width="1.6640625" style="64" customWidth="1"/>
    <col min="14603" max="14603" width="10.77734375" style="64" customWidth="1"/>
    <col min="14604" max="14604" width="0.77734375" style="64" customWidth="1"/>
    <col min="14605" max="14605" width="6.77734375" style="64" customWidth="1"/>
    <col min="14606" max="14606" width="1.88671875" style="64" customWidth="1"/>
    <col min="14607" max="14607" width="6.109375" style="64" customWidth="1"/>
    <col min="14608" max="14608" width="1.109375" style="64" customWidth="1"/>
    <col min="14609" max="14609" width="11.5546875" style="64"/>
    <col min="14610" max="14610" width="1.44140625" style="64" customWidth="1"/>
    <col min="14611" max="14611" width="7.33203125" style="64" customWidth="1"/>
    <col min="14612" max="14612" width="1.44140625" style="64" customWidth="1"/>
    <col min="14613" max="14613" width="6.109375" style="64" customWidth="1"/>
    <col min="14614" max="14614" width="1.109375" style="64" customWidth="1"/>
    <col min="14615" max="14615" width="11.5546875" style="64"/>
    <col min="14616" max="14616" width="1.109375" style="64" customWidth="1"/>
    <col min="14617" max="14617" width="7.33203125" style="64" customWidth="1"/>
    <col min="14618" max="14618" width="1.44140625" style="64" customWidth="1"/>
    <col min="14619" max="14619" width="6.109375" style="64" customWidth="1"/>
    <col min="14620" max="14620" width="1.109375" style="64" customWidth="1"/>
    <col min="14621" max="14621" width="11.5546875" style="64"/>
    <col min="14622" max="14622" width="0.77734375" style="64" customWidth="1"/>
    <col min="14623" max="14623" width="7.33203125" style="64" customWidth="1"/>
    <col min="14624" max="14624" width="1.5546875" style="64" customWidth="1"/>
    <col min="14625" max="14625" width="7.6640625" style="64" customWidth="1"/>
    <col min="14626" max="14627" width="1.44140625" style="64" customWidth="1"/>
    <col min="14628" max="14628" width="13.109375" style="64" customWidth="1"/>
    <col min="14629" max="14629" width="1.44140625" style="64" customWidth="1"/>
    <col min="14630" max="14630" width="8.44140625" style="64" customWidth="1"/>
    <col min="14631" max="14631" width="1.44140625" style="64" customWidth="1"/>
    <col min="14632" max="14632" width="7.6640625" style="64" customWidth="1"/>
    <col min="14633" max="14633" width="1.44140625" style="64" customWidth="1"/>
    <col min="14634" max="14634" width="13.109375" style="64" customWidth="1"/>
    <col min="14635" max="14635" width="1.44140625" style="64" customWidth="1"/>
    <col min="14636" max="14636" width="8.44140625" style="64" customWidth="1"/>
    <col min="14637" max="14637" width="1.44140625" style="64" customWidth="1"/>
    <col min="14638" max="14638" width="8.44140625" style="64" customWidth="1"/>
    <col min="14639" max="14639" width="1.44140625" style="64" customWidth="1"/>
    <col min="14640" max="14640" width="13.109375" style="64" customWidth="1"/>
    <col min="14641" max="14641" width="1.44140625" style="64" customWidth="1"/>
    <col min="14642" max="14642" width="8.44140625" style="64" customWidth="1"/>
    <col min="14643" max="14643" width="1.44140625" style="64" customWidth="1"/>
    <col min="14644" max="14644" width="8.44140625" style="64" customWidth="1"/>
    <col min="14645" max="14645" width="1.44140625" style="64" customWidth="1"/>
    <col min="14646" max="14646" width="11.5546875" style="64"/>
    <col min="14647" max="14647" width="1.44140625" style="64" customWidth="1"/>
    <col min="14648" max="14648" width="8.44140625" style="64" customWidth="1"/>
    <col min="14649" max="14649" width="1.44140625" style="64" customWidth="1"/>
    <col min="14650" max="14650" width="8.44140625" style="64" customWidth="1"/>
    <col min="14651" max="14651" width="1.44140625" style="64" customWidth="1"/>
    <col min="14652" max="14652" width="13.109375" style="64" customWidth="1"/>
    <col min="14653" max="14653" width="1.44140625" style="64" customWidth="1"/>
    <col min="14654" max="14654" width="4.5546875" style="64" customWidth="1"/>
    <col min="14655" max="14655" width="4.88671875" style="64" customWidth="1"/>
    <col min="14656" max="14656" width="8.44140625" style="64" customWidth="1"/>
    <col min="14657" max="14657" width="1.44140625" style="64" customWidth="1"/>
    <col min="14658" max="14658" width="11.5546875" style="64"/>
    <col min="14659" max="14659" width="1.44140625" style="64" customWidth="1"/>
    <col min="14660" max="14660" width="11.5546875" style="64"/>
    <col min="14661" max="14661" width="1.44140625" style="64" customWidth="1"/>
    <col min="14662" max="14662" width="11.5546875" style="64"/>
    <col min="14663" max="14663" width="1.44140625" style="64" customWidth="1"/>
    <col min="14664" max="14664" width="11.5546875" style="64"/>
    <col min="14665" max="14665" width="1.44140625" style="64" customWidth="1"/>
    <col min="14666" max="14666" width="11.5546875" style="64"/>
    <col min="14667" max="14667" width="1.44140625" style="64" customWidth="1"/>
    <col min="14668" max="14668" width="11.5546875" style="64"/>
    <col min="14669" max="14669" width="1.44140625" style="64" customWidth="1"/>
    <col min="14670" max="14670" width="11.5546875" style="64"/>
    <col min="14671" max="14671" width="1.44140625" style="64" customWidth="1"/>
    <col min="14672" max="14672" width="11.5546875" style="64"/>
    <col min="14673" max="14673" width="1.44140625" style="64" customWidth="1"/>
    <col min="14674" max="14848" width="11.5546875" style="64"/>
    <col min="14849" max="14849" width="3.77734375" style="64" customWidth="1"/>
    <col min="14850" max="14850" width="1.44140625" style="64" customWidth="1"/>
    <col min="14851" max="14851" width="13.109375" style="64" customWidth="1"/>
    <col min="14852" max="14852" width="1.109375" style="64" customWidth="1"/>
    <col min="14853" max="14853" width="11.5546875" style="64"/>
    <col min="14854" max="14854" width="1.44140625" style="64" customWidth="1"/>
    <col min="14855" max="14855" width="6.88671875" style="64" customWidth="1"/>
    <col min="14856" max="14856" width="1.44140625" style="64" customWidth="1"/>
    <col min="14857" max="14857" width="6.88671875" style="64" customWidth="1"/>
    <col min="14858" max="14858" width="1.6640625" style="64" customWidth="1"/>
    <col min="14859" max="14859" width="10.77734375" style="64" customWidth="1"/>
    <col min="14860" max="14860" width="0.77734375" style="64" customWidth="1"/>
    <col min="14861" max="14861" width="6.77734375" style="64" customWidth="1"/>
    <col min="14862" max="14862" width="1.88671875" style="64" customWidth="1"/>
    <col min="14863" max="14863" width="6.109375" style="64" customWidth="1"/>
    <col min="14864" max="14864" width="1.109375" style="64" customWidth="1"/>
    <col min="14865" max="14865" width="11.5546875" style="64"/>
    <col min="14866" max="14866" width="1.44140625" style="64" customWidth="1"/>
    <col min="14867" max="14867" width="7.33203125" style="64" customWidth="1"/>
    <col min="14868" max="14868" width="1.44140625" style="64" customWidth="1"/>
    <col min="14869" max="14869" width="6.109375" style="64" customWidth="1"/>
    <col min="14870" max="14870" width="1.109375" style="64" customWidth="1"/>
    <col min="14871" max="14871" width="11.5546875" style="64"/>
    <col min="14872" max="14872" width="1.109375" style="64" customWidth="1"/>
    <col min="14873" max="14873" width="7.33203125" style="64" customWidth="1"/>
    <col min="14874" max="14874" width="1.44140625" style="64" customWidth="1"/>
    <col min="14875" max="14875" width="6.109375" style="64" customWidth="1"/>
    <col min="14876" max="14876" width="1.109375" style="64" customWidth="1"/>
    <col min="14877" max="14877" width="11.5546875" style="64"/>
    <col min="14878" max="14878" width="0.77734375" style="64" customWidth="1"/>
    <col min="14879" max="14879" width="7.33203125" style="64" customWidth="1"/>
    <col min="14880" max="14880" width="1.5546875" style="64" customWidth="1"/>
    <col min="14881" max="14881" width="7.6640625" style="64" customWidth="1"/>
    <col min="14882" max="14883" width="1.44140625" style="64" customWidth="1"/>
    <col min="14884" max="14884" width="13.109375" style="64" customWidth="1"/>
    <col min="14885" max="14885" width="1.44140625" style="64" customWidth="1"/>
    <col min="14886" max="14886" width="8.44140625" style="64" customWidth="1"/>
    <col min="14887" max="14887" width="1.44140625" style="64" customWidth="1"/>
    <col min="14888" max="14888" width="7.6640625" style="64" customWidth="1"/>
    <col min="14889" max="14889" width="1.44140625" style="64" customWidth="1"/>
    <col min="14890" max="14890" width="13.109375" style="64" customWidth="1"/>
    <col min="14891" max="14891" width="1.44140625" style="64" customWidth="1"/>
    <col min="14892" max="14892" width="8.44140625" style="64" customWidth="1"/>
    <col min="14893" max="14893" width="1.44140625" style="64" customWidth="1"/>
    <col min="14894" max="14894" width="8.44140625" style="64" customWidth="1"/>
    <col min="14895" max="14895" width="1.44140625" style="64" customWidth="1"/>
    <col min="14896" max="14896" width="13.109375" style="64" customWidth="1"/>
    <col min="14897" max="14897" width="1.44140625" style="64" customWidth="1"/>
    <col min="14898" max="14898" width="8.44140625" style="64" customWidth="1"/>
    <col min="14899" max="14899" width="1.44140625" style="64" customWidth="1"/>
    <col min="14900" max="14900" width="8.44140625" style="64" customWidth="1"/>
    <col min="14901" max="14901" width="1.44140625" style="64" customWidth="1"/>
    <col min="14902" max="14902" width="11.5546875" style="64"/>
    <col min="14903" max="14903" width="1.44140625" style="64" customWidth="1"/>
    <col min="14904" max="14904" width="8.44140625" style="64" customWidth="1"/>
    <col min="14905" max="14905" width="1.44140625" style="64" customWidth="1"/>
    <col min="14906" max="14906" width="8.44140625" style="64" customWidth="1"/>
    <col min="14907" max="14907" width="1.44140625" style="64" customWidth="1"/>
    <col min="14908" max="14908" width="13.109375" style="64" customWidth="1"/>
    <col min="14909" max="14909" width="1.44140625" style="64" customWidth="1"/>
    <col min="14910" max="14910" width="4.5546875" style="64" customWidth="1"/>
    <col min="14911" max="14911" width="4.88671875" style="64" customWidth="1"/>
    <col min="14912" max="14912" width="8.44140625" style="64" customWidth="1"/>
    <col min="14913" max="14913" width="1.44140625" style="64" customWidth="1"/>
    <col min="14914" max="14914" width="11.5546875" style="64"/>
    <col min="14915" max="14915" width="1.44140625" style="64" customWidth="1"/>
    <col min="14916" max="14916" width="11.5546875" style="64"/>
    <col min="14917" max="14917" width="1.44140625" style="64" customWidth="1"/>
    <col min="14918" max="14918" width="11.5546875" style="64"/>
    <col min="14919" max="14919" width="1.44140625" style="64" customWidth="1"/>
    <col min="14920" max="14920" width="11.5546875" style="64"/>
    <col min="14921" max="14921" width="1.44140625" style="64" customWidth="1"/>
    <col min="14922" max="14922" width="11.5546875" style="64"/>
    <col min="14923" max="14923" width="1.44140625" style="64" customWidth="1"/>
    <col min="14924" max="14924" width="11.5546875" style="64"/>
    <col min="14925" max="14925" width="1.44140625" style="64" customWidth="1"/>
    <col min="14926" max="14926" width="11.5546875" style="64"/>
    <col min="14927" max="14927" width="1.44140625" style="64" customWidth="1"/>
    <col min="14928" max="14928" width="11.5546875" style="64"/>
    <col min="14929" max="14929" width="1.44140625" style="64" customWidth="1"/>
    <col min="14930" max="15104" width="11.5546875" style="64"/>
    <col min="15105" max="15105" width="3.77734375" style="64" customWidth="1"/>
    <col min="15106" max="15106" width="1.44140625" style="64" customWidth="1"/>
    <col min="15107" max="15107" width="13.109375" style="64" customWidth="1"/>
    <col min="15108" max="15108" width="1.109375" style="64" customWidth="1"/>
    <col min="15109" max="15109" width="11.5546875" style="64"/>
    <col min="15110" max="15110" width="1.44140625" style="64" customWidth="1"/>
    <col min="15111" max="15111" width="6.88671875" style="64" customWidth="1"/>
    <col min="15112" max="15112" width="1.44140625" style="64" customWidth="1"/>
    <col min="15113" max="15113" width="6.88671875" style="64" customWidth="1"/>
    <col min="15114" max="15114" width="1.6640625" style="64" customWidth="1"/>
    <col min="15115" max="15115" width="10.77734375" style="64" customWidth="1"/>
    <col min="15116" max="15116" width="0.77734375" style="64" customWidth="1"/>
    <col min="15117" max="15117" width="6.77734375" style="64" customWidth="1"/>
    <col min="15118" max="15118" width="1.88671875" style="64" customWidth="1"/>
    <col min="15119" max="15119" width="6.109375" style="64" customWidth="1"/>
    <col min="15120" max="15120" width="1.109375" style="64" customWidth="1"/>
    <col min="15121" max="15121" width="11.5546875" style="64"/>
    <col min="15122" max="15122" width="1.44140625" style="64" customWidth="1"/>
    <col min="15123" max="15123" width="7.33203125" style="64" customWidth="1"/>
    <col min="15124" max="15124" width="1.44140625" style="64" customWidth="1"/>
    <col min="15125" max="15125" width="6.109375" style="64" customWidth="1"/>
    <col min="15126" max="15126" width="1.109375" style="64" customWidth="1"/>
    <col min="15127" max="15127" width="11.5546875" style="64"/>
    <col min="15128" max="15128" width="1.109375" style="64" customWidth="1"/>
    <col min="15129" max="15129" width="7.33203125" style="64" customWidth="1"/>
    <col min="15130" max="15130" width="1.44140625" style="64" customWidth="1"/>
    <col min="15131" max="15131" width="6.109375" style="64" customWidth="1"/>
    <col min="15132" max="15132" width="1.109375" style="64" customWidth="1"/>
    <col min="15133" max="15133" width="11.5546875" style="64"/>
    <col min="15134" max="15134" width="0.77734375" style="64" customWidth="1"/>
    <col min="15135" max="15135" width="7.33203125" style="64" customWidth="1"/>
    <col min="15136" max="15136" width="1.5546875" style="64" customWidth="1"/>
    <col min="15137" max="15137" width="7.6640625" style="64" customWidth="1"/>
    <col min="15138" max="15139" width="1.44140625" style="64" customWidth="1"/>
    <col min="15140" max="15140" width="13.109375" style="64" customWidth="1"/>
    <col min="15141" max="15141" width="1.44140625" style="64" customWidth="1"/>
    <col min="15142" max="15142" width="8.44140625" style="64" customWidth="1"/>
    <col min="15143" max="15143" width="1.44140625" style="64" customWidth="1"/>
    <col min="15144" max="15144" width="7.6640625" style="64" customWidth="1"/>
    <col min="15145" max="15145" width="1.44140625" style="64" customWidth="1"/>
    <col min="15146" max="15146" width="13.109375" style="64" customWidth="1"/>
    <col min="15147" max="15147" width="1.44140625" style="64" customWidth="1"/>
    <col min="15148" max="15148" width="8.44140625" style="64" customWidth="1"/>
    <col min="15149" max="15149" width="1.44140625" style="64" customWidth="1"/>
    <col min="15150" max="15150" width="8.44140625" style="64" customWidth="1"/>
    <col min="15151" max="15151" width="1.44140625" style="64" customWidth="1"/>
    <col min="15152" max="15152" width="13.109375" style="64" customWidth="1"/>
    <col min="15153" max="15153" width="1.44140625" style="64" customWidth="1"/>
    <col min="15154" max="15154" width="8.44140625" style="64" customWidth="1"/>
    <col min="15155" max="15155" width="1.44140625" style="64" customWidth="1"/>
    <col min="15156" max="15156" width="8.44140625" style="64" customWidth="1"/>
    <col min="15157" max="15157" width="1.44140625" style="64" customWidth="1"/>
    <col min="15158" max="15158" width="11.5546875" style="64"/>
    <col min="15159" max="15159" width="1.44140625" style="64" customWidth="1"/>
    <col min="15160" max="15160" width="8.44140625" style="64" customWidth="1"/>
    <col min="15161" max="15161" width="1.44140625" style="64" customWidth="1"/>
    <col min="15162" max="15162" width="8.44140625" style="64" customWidth="1"/>
    <col min="15163" max="15163" width="1.44140625" style="64" customWidth="1"/>
    <col min="15164" max="15164" width="13.109375" style="64" customWidth="1"/>
    <col min="15165" max="15165" width="1.44140625" style="64" customWidth="1"/>
    <col min="15166" max="15166" width="4.5546875" style="64" customWidth="1"/>
    <col min="15167" max="15167" width="4.88671875" style="64" customWidth="1"/>
    <col min="15168" max="15168" width="8.44140625" style="64" customWidth="1"/>
    <col min="15169" max="15169" width="1.44140625" style="64" customWidth="1"/>
    <col min="15170" max="15170" width="11.5546875" style="64"/>
    <col min="15171" max="15171" width="1.44140625" style="64" customWidth="1"/>
    <col min="15172" max="15172" width="11.5546875" style="64"/>
    <col min="15173" max="15173" width="1.44140625" style="64" customWidth="1"/>
    <col min="15174" max="15174" width="11.5546875" style="64"/>
    <col min="15175" max="15175" width="1.44140625" style="64" customWidth="1"/>
    <col min="15176" max="15176" width="11.5546875" style="64"/>
    <col min="15177" max="15177" width="1.44140625" style="64" customWidth="1"/>
    <col min="15178" max="15178" width="11.5546875" style="64"/>
    <col min="15179" max="15179" width="1.44140625" style="64" customWidth="1"/>
    <col min="15180" max="15180" width="11.5546875" style="64"/>
    <col min="15181" max="15181" width="1.44140625" style="64" customWidth="1"/>
    <col min="15182" max="15182" width="11.5546875" style="64"/>
    <col min="15183" max="15183" width="1.44140625" style="64" customWidth="1"/>
    <col min="15184" max="15184" width="11.5546875" style="64"/>
    <col min="15185" max="15185" width="1.44140625" style="64" customWidth="1"/>
    <col min="15186" max="15360" width="11.5546875" style="64"/>
    <col min="15361" max="15361" width="3.77734375" style="64" customWidth="1"/>
    <col min="15362" max="15362" width="1.44140625" style="64" customWidth="1"/>
    <col min="15363" max="15363" width="13.109375" style="64" customWidth="1"/>
    <col min="15364" max="15364" width="1.109375" style="64" customWidth="1"/>
    <col min="15365" max="15365" width="11.5546875" style="64"/>
    <col min="15366" max="15366" width="1.44140625" style="64" customWidth="1"/>
    <col min="15367" max="15367" width="6.88671875" style="64" customWidth="1"/>
    <col min="15368" max="15368" width="1.44140625" style="64" customWidth="1"/>
    <col min="15369" max="15369" width="6.88671875" style="64" customWidth="1"/>
    <col min="15370" max="15370" width="1.6640625" style="64" customWidth="1"/>
    <col min="15371" max="15371" width="10.77734375" style="64" customWidth="1"/>
    <col min="15372" max="15372" width="0.77734375" style="64" customWidth="1"/>
    <col min="15373" max="15373" width="6.77734375" style="64" customWidth="1"/>
    <col min="15374" max="15374" width="1.88671875" style="64" customWidth="1"/>
    <col min="15375" max="15375" width="6.109375" style="64" customWidth="1"/>
    <col min="15376" max="15376" width="1.109375" style="64" customWidth="1"/>
    <col min="15377" max="15377" width="11.5546875" style="64"/>
    <col min="15378" max="15378" width="1.44140625" style="64" customWidth="1"/>
    <col min="15379" max="15379" width="7.33203125" style="64" customWidth="1"/>
    <col min="15380" max="15380" width="1.44140625" style="64" customWidth="1"/>
    <col min="15381" max="15381" width="6.109375" style="64" customWidth="1"/>
    <col min="15382" max="15382" width="1.109375" style="64" customWidth="1"/>
    <col min="15383" max="15383" width="11.5546875" style="64"/>
    <col min="15384" max="15384" width="1.109375" style="64" customWidth="1"/>
    <col min="15385" max="15385" width="7.33203125" style="64" customWidth="1"/>
    <col min="15386" max="15386" width="1.44140625" style="64" customWidth="1"/>
    <col min="15387" max="15387" width="6.109375" style="64" customWidth="1"/>
    <col min="15388" max="15388" width="1.109375" style="64" customWidth="1"/>
    <col min="15389" max="15389" width="11.5546875" style="64"/>
    <col min="15390" max="15390" width="0.77734375" style="64" customWidth="1"/>
    <col min="15391" max="15391" width="7.33203125" style="64" customWidth="1"/>
    <col min="15392" max="15392" width="1.5546875" style="64" customWidth="1"/>
    <col min="15393" max="15393" width="7.6640625" style="64" customWidth="1"/>
    <col min="15394" max="15395" width="1.44140625" style="64" customWidth="1"/>
    <col min="15396" max="15396" width="13.109375" style="64" customWidth="1"/>
    <col min="15397" max="15397" width="1.44140625" style="64" customWidth="1"/>
    <col min="15398" max="15398" width="8.44140625" style="64" customWidth="1"/>
    <col min="15399" max="15399" width="1.44140625" style="64" customWidth="1"/>
    <col min="15400" max="15400" width="7.6640625" style="64" customWidth="1"/>
    <col min="15401" max="15401" width="1.44140625" style="64" customWidth="1"/>
    <col min="15402" max="15402" width="13.109375" style="64" customWidth="1"/>
    <col min="15403" max="15403" width="1.44140625" style="64" customWidth="1"/>
    <col min="15404" max="15404" width="8.44140625" style="64" customWidth="1"/>
    <col min="15405" max="15405" width="1.44140625" style="64" customWidth="1"/>
    <col min="15406" max="15406" width="8.44140625" style="64" customWidth="1"/>
    <col min="15407" max="15407" width="1.44140625" style="64" customWidth="1"/>
    <col min="15408" max="15408" width="13.109375" style="64" customWidth="1"/>
    <col min="15409" max="15409" width="1.44140625" style="64" customWidth="1"/>
    <col min="15410" max="15410" width="8.44140625" style="64" customWidth="1"/>
    <col min="15411" max="15411" width="1.44140625" style="64" customWidth="1"/>
    <col min="15412" max="15412" width="8.44140625" style="64" customWidth="1"/>
    <col min="15413" max="15413" width="1.44140625" style="64" customWidth="1"/>
    <col min="15414" max="15414" width="11.5546875" style="64"/>
    <col min="15415" max="15415" width="1.44140625" style="64" customWidth="1"/>
    <col min="15416" max="15416" width="8.44140625" style="64" customWidth="1"/>
    <col min="15417" max="15417" width="1.44140625" style="64" customWidth="1"/>
    <col min="15418" max="15418" width="8.44140625" style="64" customWidth="1"/>
    <col min="15419" max="15419" width="1.44140625" style="64" customWidth="1"/>
    <col min="15420" max="15420" width="13.109375" style="64" customWidth="1"/>
    <col min="15421" max="15421" width="1.44140625" style="64" customWidth="1"/>
    <col min="15422" max="15422" width="4.5546875" style="64" customWidth="1"/>
    <col min="15423" max="15423" width="4.88671875" style="64" customWidth="1"/>
    <col min="15424" max="15424" width="8.44140625" style="64" customWidth="1"/>
    <col min="15425" max="15425" width="1.44140625" style="64" customWidth="1"/>
    <col min="15426" max="15426" width="11.5546875" style="64"/>
    <col min="15427" max="15427" width="1.44140625" style="64" customWidth="1"/>
    <col min="15428" max="15428" width="11.5546875" style="64"/>
    <col min="15429" max="15429" width="1.44140625" style="64" customWidth="1"/>
    <col min="15430" max="15430" width="11.5546875" style="64"/>
    <col min="15431" max="15431" width="1.44140625" style="64" customWidth="1"/>
    <col min="15432" max="15432" width="11.5546875" style="64"/>
    <col min="15433" max="15433" width="1.44140625" style="64" customWidth="1"/>
    <col min="15434" max="15434" width="11.5546875" style="64"/>
    <col min="15435" max="15435" width="1.44140625" style="64" customWidth="1"/>
    <col min="15436" max="15436" width="11.5546875" style="64"/>
    <col min="15437" max="15437" width="1.44140625" style="64" customWidth="1"/>
    <col min="15438" max="15438" width="11.5546875" style="64"/>
    <col min="15439" max="15439" width="1.44140625" style="64" customWidth="1"/>
    <col min="15440" max="15440" width="11.5546875" style="64"/>
    <col min="15441" max="15441" width="1.44140625" style="64" customWidth="1"/>
    <col min="15442" max="15616" width="11.5546875" style="64"/>
    <col min="15617" max="15617" width="3.77734375" style="64" customWidth="1"/>
    <col min="15618" max="15618" width="1.44140625" style="64" customWidth="1"/>
    <col min="15619" max="15619" width="13.109375" style="64" customWidth="1"/>
    <col min="15620" max="15620" width="1.109375" style="64" customWidth="1"/>
    <col min="15621" max="15621" width="11.5546875" style="64"/>
    <col min="15622" max="15622" width="1.44140625" style="64" customWidth="1"/>
    <col min="15623" max="15623" width="6.88671875" style="64" customWidth="1"/>
    <col min="15624" max="15624" width="1.44140625" style="64" customWidth="1"/>
    <col min="15625" max="15625" width="6.88671875" style="64" customWidth="1"/>
    <col min="15626" max="15626" width="1.6640625" style="64" customWidth="1"/>
    <col min="15627" max="15627" width="10.77734375" style="64" customWidth="1"/>
    <col min="15628" max="15628" width="0.77734375" style="64" customWidth="1"/>
    <col min="15629" max="15629" width="6.77734375" style="64" customWidth="1"/>
    <col min="15630" max="15630" width="1.88671875" style="64" customWidth="1"/>
    <col min="15631" max="15631" width="6.109375" style="64" customWidth="1"/>
    <col min="15632" max="15632" width="1.109375" style="64" customWidth="1"/>
    <col min="15633" max="15633" width="11.5546875" style="64"/>
    <col min="15634" max="15634" width="1.44140625" style="64" customWidth="1"/>
    <col min="15635" max="15635" width="7.33203125" style="64" customWidth="1"/>
    <col min="15636" max="15636" width="1.44140625" style="64" customWidth="1"/>
    <col min="15637" max="15637" width="6.109375" style="64" customWidth="1"/>
    <col min="15638" max="15638" width="1.109375" style="64" customWidth="1"/>
    <col min="15639" max="15639" width="11.5546875" style="64"/>
    <col min="15640" max="15640" width="1.109375" style="64" customWidth="1"/>
    <col min="15641" max="15641" width="7.33203125" style="64" customWidth="1"/>
    <col min="15642" max="15642" width="1.44140625" style="64" customWidth="1"/>
    <col min="15643" max="15643" width="6.109375" style="64" customWidth="1"/>
    <col min="15644" max="15644" width="1.109375" style="64" customWidth="1"/>
    <col min="15645" max="15645" width="11.5546875" style="64"/>
    <col min="15646" max="15646" width="0.77734375" style="64" customWidth="1"/>
    <col min="15647" max="15647" width="7.33203125" style="64" customWidth="1"/>
    <col min="15648" max="15648" width="1.5546875" style="64" customWidth="1"/>
    <col min="15649" max="15649" width="7.6640625" style="64" customWidth="1"/>
    <col min="15650" max="15651" width="1.44140625" style="64" customWidth="1"/>
    <col min="15652" max="15652" width="13.109375" style="64" customWidth="1"/>
    <col min="15653" max="15653" width="1.44140625" style="64" customWidth="1"/>
    <col min="15654" max="15654" width="8.44140625" style="64" customWidth="1"/>
    <col min="15655" max="15655" width="1.44140625" style="64" customWidth="1"/>
    <col min="15656" max="15656" width="7.6640625" style="64" customWidth="1"/>
    <col min="15657" max="15657" width="1.44140625" style="64" customWidth="1"/>
    <col min="15658" max="15658" width="13.109375" style="64" customWidth="1"/>
    <col min="15659" max="15659" width="1.44140625" style="64" customWidth="1"/>
    <col min="15660" max="15660" width="8.44140625" style="64" customWidth="1"/>
    <col min="15661" max="15661" width="1.44140625" style="64" customWidth="1"/>
    <col min="15662" max="15662" width="8.44140625" style="64" customWidth="1"/>
    <col min="15663" max="15663" width="1.44140625" style="64" customWidth="1"/>
    <col min="15664" max="15664" width="13.109375" style="64" customWidth="1"/>
    <col min="15665" max="15665" width="1.44140625" style="64" customWidth="1"/>
    <col min="15666" max="15666" width="8.44140625" style="64" customWidth="1"/>
    <col min="15667" max="15667" width="1.44140625" style="64" customWidth="1"/>
    <col min="15668" max="15668" width="8.44140625" style="64" customWidth="1"/>
    <col min="15669" max="15669" width="1.44140625" style="64" customWidth="1"/>
    <col min="15670" max="15670" width="11.5546875" style="64"/>
    <col min="15671" max="15671" width="1.44140625" style="64" customWidth="1"/>
    <col min="15672" max="15672" width="8.44140625" style="64" customWidth="1"/>
    <col min="15673" max="15673" width="1.44140625" style="64" customWidth="1"/>
    <col min="15674" max="15674" width="8.44140625" style="64" customWidth="1"/>
    <col min="15675" max="15675" width="1.44140625" style="64" customWidth="1"/>
    <col min="15676" max="15676" width="13.109375" style="64" customWidth="1"/>
    <col min="15677" max="15677" width="1.44140625" style="64" customWidth="1"/>
    <col min="15678" max="15678" width="4.5546875" style="64" customWidth="1"/>
    <col min="15679" max="15679" width="4.88671875" style="64" customWidth="1"/>
    <col min="15680" max="15680" width="8.44140625" style="64" customWidth="1"/>
    <col min="15681" max="15681" width="1.44140625" style="64" customWidth="1"/>
    <col min="15682" max="15682" width="11.5546875" style="64"/>
    <col min="15683" max="15683" width="1.44140625" style="64" customWidth="1"/>
    <col min="15684" max="15684" width="11.5546875" style="64"/>
    <col min="15685" max="15685" width="1.44140625" style="64" customWidth="1"/>
    <col min="15686" max="15686" width="11.5546875" style="64"/>
    <col min="15687" max="15687" width="1.44140625" style="64" customWidth="1"/>
    <col min="15688" max="15688" width="11.5546875" style="64"/>
    <col min="15689" max="15689" width="1.44140625" style="64" customWidth="1"/>
    <col min="15690" max="15690" width="11.5546875" style="64"/>
    <col min="15691" max="15691" width="1.44140625" style="64" customWidth="1"/>
    <col min="15692" max="15692" width="11.5546875" style="64"/>
    <col min="15693" max="15693" width="1.44140625" style="64" customWidth="1"/>
    <col min="15694" max="15694" width="11.5546875" style="64"/>
    <col min="15695" max="15695" width="1.44140625" style="64" customWidth="1"/>
    <col min="15696" max="15696" width="11.5546875" style="64"/>
    <col min="15697" max="15697" width="1.44140625" style="64" customWidth="1"/>
    <col min="15698" max="15872" width="11.5546875" style="64"/>
    <col min="15873" max="15873" width="3.77734375" style="64" customWidth="1"/>
    <col min="15874" max="15874" width="1.44140625" style="64" customWidth="1"/>
    <col min="15875" max="15875" width="13.109375" style="64" customWidth="1"/>
    <col min="15876" max="15876" width="1.109375" style="64" customWidth="1"/>
    <col min="15877" max="15877" width="11.5546875" style="64"/>
    <col min="15878" max="15878" width="1.44140625" style="64" customWidth="1"/>
    <col min="15879" max="15879" width="6.88671875" style="64" customWidth="1"/>
    <col min="15880" max="15880" width="1.44140625" style="64" customWidth="1"/>
    <col min="15881" max="15881" width="6.88671875" style="64" customWidth="1"/>
    <col min="15882" max="15882" width="1.6640625" style="64" customWidth="1"/>
    <col min="15883" max="15883" width="10.77734375" style="64" customWidth="1"/>
    <col min="15884" max="15884" width="0.77734375" style="64" customWidth="1"/>
    <col min="15885" max="15885" width="6.77734375" style="64" customWidth="1"/>
    <col min="15886" max="15886" width="1.88671875" style="64" customWidth="1"/>
    <col min="15887" max="15887" width="6.109375" style="64" customWidth="1"/>
    <col min="15888" max="15888" width="1.109375" style="64" customWidth="1"/>
    <col min="15889" max="15889" width="11.5546875" style="64"/>
    <col min="15890" max="15890" width="1.44140625" style="64" customWidth="1"/>
    <col min="15891" max="15891" width="7.33203125" style="64" customWidth="1"/>
    <col min="15892" max="15892" width="1.44140625" style="64" customWidth="1"/>
    <col min="15893" max="15893" width="6.109375" style="64" customWidth="1"/>
    <col min="15894" max="15894" width="1.109375" style="64" customWidth="1"/>
    <col min="15895" max="15895" width="11.5546875" style="64"/>
    <col min="15896" max="15896" width="1.109375" style="64" customWidth="1"/>
    <col min="15897" max="15897" width="7.33203125" style="64" customWidth="1"/>
    <col min="15898" max="15898" width="1.44140625" style="64" customWidth="1"/>
    <col min="15899" max="15899" width="6.109375" style="64" customWidth="1"/>
    <col min="15900" max="15900" width="1.109375" style="64" customWidth="1"/>
    <col min="15901" max="15901" width="11.5546875" style="64"/>
    <col min="15902" max="15902" width="0.77734375" style="64" customWidth="1"/>
    <col min="15903" max="15903" width="7.33203125" style="64" customWidth="1"/>
    <col min="15904" max="15904" width="1.5546875" style="64" customWidth="1"/>
    <col min="15905" max="15905" width="7.6640625" style="64" customWidth="1"/>
    <col min="15906" max="15907" width="1.44140625" style="64" customWidth="1"/>
    <col min="15908" max="15908" width="13.109375" style="64" customWidth="1"/>
    <col min="15909" max="15909" width="1.44140625" style="64" customWidth="1"/>
    <col min="15910" max="15910" width="8.44140625" style="64" customWidth="1"/>
    <col min="15911" max="15911" width="1.44140625" style="64" customWidth="1"/>
    <col min="15912" max="15912" width="7.6640625" style="64" customWidth="1"/>
    <col min="15913" max="15913" width="1.44140625" style="64" customWidth="1"/>
    <col min="15914" max="15914" width="13.109375" style="64" customWidth="1"/>
    <col min="15915" max="15915" width="1.44140625" style="64" customWidth="1"/>
    <col min="15916" max="15916" width="8.44140625" style="64" customWidth="1"/>
    <col min="15917" max="15917" width="1.44140625" style="64" customWidth="1"/>
    <col min="15918" max="15918" width="8.44140625" style="64" customWidth="1"/>
    <col min="15919" max="15919" width="1.44140625" style="64" customWidth="1"/>
    <col min="15920" max="15920" width="13.109375" style="64" customWidth="1"/>
    <col min="15921" max="15921" width="1.44140625" style="64" customWidth="1"/>
    <col min="15922" max="15922" width="8.44140625" style="64" customWidth="1"/>
    <col min="15923" max="15923" width="1.44140625" style="64" customWidth="1"/>
    <col min="15924" max="15924" width="8.44140625" style="64" customWidth="1"/>
    <col min="15925" max="15925" width="1.44140625" style="64" customWidth="1"/>
    <col min="15926" max="15926" width="11.5546875" style="64"/>
    <col min="15927" max="15927" width="1.44140625" style="64" customWidth="1"/>
    <col min="15928" max="15928" width="8.44140625" style="64" customWidth="1"/>
    <col min="15929" max="15929" width="1.44140625" style="64" customWidth="1"/>
    <col min="15930" max="15930" width="8.44140625" style="64" customWidth="1"/>
    <col min="15931" max="15931" width="1.44140625" style="64" customWidth="1"/>
    <col min="15932" max="15932" width="13.109375" style="64" customWidth="1"/>
    <col min="15933" max="15933" width="1.44140625" style="64" customWidth="1"/>
    <col min="15934" max="15934" width="4.5546875" style="64" customWidth="1"/>
    <col min="15935" max="15935" width="4.88671875" style="64" customWidth="1"/>
    <col min="15936" max="15936" width="8.44140625" style="64" customWidth="1"/>
    <col min="15937" max="15937" width="1.44140625" style="64" customWidth="1"/>
    <col min="15938" max="15938" width="11.5546875" style="64"/>
    <col min="15939" max="15939" width="1.44140625" style="64" customWidth="1"/>
    <col min="15940" max="15940" width="11.5546875" style="64"/>
    <col min="15941" max="15941" width="1.44140625" style="64" customWidth="1"/>
    <col min="15942" max="15942" width="11.5546875" style="64"/>
    <col min="15943" max="15943" width="1.44140625" style="64" customWidth="1"/>
    <col min="15944" max="15944" width="11.5546875" style="64"/>
    <col min="15945" max="15945" width="1.44140625" style="64" customWidth="1"/>
    <col min="15946" max="15946" width="11.5546875" style="64"/>
    <col min="15947" max="15947" width="1.44140625" style="64" customWidth="1"/>
    <col min="15948" max="15948" width="11.5546875" style="64"/>
    <col min="15949" max="15949" width="1.44140625" style="64" customWidth="1"/>
    <col min="15950" max="15950" width="11.5546875" style="64"/>
    <col min="15951" max="15951" width="1.44140625" style="64" customWidth="1"/>
    <col min="15952" max="15952" width="11.5546875" style="64"/>
    <col min="15953" max="15953" width="1.44140625" style="64" customWidth="1"/>
    <col min="15954" max="16128" width="11.5546875" style="64"/>
    <col min="16129" max="16129" width="3.77734375" style="64" customWidth="1"/>
    <col min="16130" max="16130" width="1.44140625" style="64" customWidth="1"/>
    <col min="16131" max="16131" width="13.109375" style="64" customWidth="1"/>
    <col min="16132" max="16132" width="1.109375" style="64" customWidth="1"/>
    <col min="16133" max="16133" width="11.5546875" style="64"/>
    <col min="16134" max="16134" width="1.44140625" style="64" customWidth="1"/>
    <col min="16135" max="16135" width="6.88671875" style="64" customWidth="1"/>
    <col min="16136" max="16136" width="1.44140625" style="64" customWidth="1"/>
    <col min="16137" max="16137" width="6.88671875" style="64" customWidth="1"/>
    <col min="16138" max="16138" width="1.6640625" style="64" customWidth="1"/>
    <col min="16139" max="16139" width="10.77734375" style="64" customWidth="1"/>
    <col min="16140" max="16140" width="0.77734375" style="64" customWidth="1"/>
    <col min="16141" max="16141" width="6.77734375" style="64" customWidth="1"/>
    <col min="16142" max="16142" width="1.88671875" style="64" customWidth="1"/>
    <col min="16143" max="16143" width="6.109375" style="64" customWidth="1"/>
    <col min="16144" max="16144" width="1.109375" style="64" customWidth="1"/>
    <col min="16145" max="16145" width="11.5546875" style="64"/>
    <col min="16146" max="16146" width="1.44140625" style="64" customWidth="1"/>
    <col min="16147" max="16147" width="7.33203125" style="64" customWidth="1"/>
    <col min="16148" max="16148" width="1.44140625" style="64" customWidth="1"/>
    <col min="16149" max="16149" width="6.109375" style="64" customWidth="1"/>
    <col min="16150" max="16150" width="1.109375" style="64" customWidth="1"/>
    <col min="16151" max="16151" width="11.5546875" style="64"/>
    <col min="16152" max="16152" width="1.109375" style="64" customWidth="1"/>
    <col min="16153" max="16153" width="7.33203125" style="64" customWidth="1"/>
    <col min="16154" max="16154" width="1.44140625" style="64" customWidth="1"/>
    <col min="16155" max="16155" width="6.109375" style="64" customWidth="1"/>
    <col min="16156" max="16156" width="1.109375" style="64" customWidth="1"/>
    <col min="16157" max="16157" width="11.5546875" style="64"/>
    <col min="16158" max="16158" width="0.77734375" style="64" customWidth="1"/>
    <col min="16159" max="16159" width="7.33203125" style="64" customWidth="1"/>
    <col min="16160" max="16160" width="1.5546875" style="64" customWidth="1"/>
    <col min="16161" max="16161" width="7.6640625" style="64" customWidth="1"/>
    <col min="16162" max="16163" width="1.44140625" style="64" customWidth="1"/>
    <col min="16164" max="16164" width="13.109375" style="64" customWidth="1"/>
    <col min="16165" max="16165" width="1.44140625" style="64" customWidth="1"/>
    <col min="16166" max="16166" width="8.44140625" style="64" customWidth="1"/>
    <col min="16167" max="16167" width="1.44140625" style="64" customWidth="1"/>
    <col min="16168" max="16168" width="7.6640625" style="64" customWidth="1"/>
    <col min="16169" max="16169" width="1.44140625" style="64" customWidth="1"/>
    <col min="16170" max="16170" width="13.109375" style="64" customWidth="1"/>
    <col min="16171" max="16171" width="1.44140625" style="64" customWidth="1"/>
    <col min="16172" max="16172" width="8.44140625" style="64" customWidth="1"/>
    <col min="16173" max="16173" width="1.44140625" style="64" customWidth="1"/>
    <col min="16174" max="16174" width="8.44140625" style="64" customWidth="1"/>
    <col min="16175" max="16175" width="1.44140625" style="64" customWidth="1"/>
    <col min="16176" max="16176" width="13.109375" style="64" customWidth="1"/>
    <col min="16177" max="16177" width="1.44140625" style="64" customWidth="1"/>
    <col min="16178" max="16178" width="8.44140625" style="64" customWidth="1"/>
    <col min="16179" max="16179" width="1.44140625" style="64" customWidth="1"/>
    <col min="16180" max="16180" width="8.44140625" style="64" customWidth="1"/>
    <col min="16181" max="16181" width="1.44140625" style="64" customWidth="1"/>
    <col min="16182" max="16182" width="11.5546875" style="64"/>
    <col min="16183" max="16183" width="1.44140625" style="64" customWidth="1"/>
    <col min="16184" max="16184" width="8.44140625" style="64" customWidth="1"/>
    <col min="16185" max="16185" width="1.44140625" style="64" customWidth="1"/>
    <col min="16186" max="16186" width="8.44140625" style="64" customWidth="1"/>
    <col min="16187" max="16187" width="1.44140625" style="64" customWidth="1"/>
    <col min="16188" max="16188" width="13.109375" style="64" customWidth="1"/>
    <col min="16189" max="16189" width="1.44140625" style="64" customWidth="1"/>
    <col min="16190" max="16190" width="4.5546875" style="64" customWidth="1"/>
    <col min="16191" max="16191" width="4.88671875" style="64" customWidth="1"/>
    <col min="16192" max="16192" width="8.44140625" style="64" customWidth="1"/>
    <col min="16193" max="16193" width="1.44140625" style="64" customWidth="1"/>
    <col min="16194" max="16194" width="11.5546875" style="64"/>
    <col min="16195" max="16195" width="1.44140625" style="64" customWidth="1"/>
    <col min="16196" max="16196" width="11.5546875" style="64"/>
    <col min="16197" max="16197" width="1.44140625" style="64" customWidth="1"/>
    <col min="16198" max="16198" width="11.5546875" style="64"/>
    <col min="16199" max="16199" width="1.44140625" style="64" customWidth="1"/>
    <col min="16200" max="16200" width="11.5546875" style="64"/>
    <col min="16201" max="16201" width="1.44140625" style="64" customWidth="1"/>
    <col min="16202" max="16202" width="11.5546875" style="64"/>
    <col min="16203" max="16203" width="1.44140625" style="64" customWidth="1"/>
    <col min="16204" max="16204" width="11.5546875" style="64"/>
    <col min="16205" max="16205" width="1.44140625" style="64" customWidth="1"/>
    <col min="16206" max="16206" width="11.5546875" style="64"/>
    <col min="16207" max="16207" width="1.44140625" style="64" customWidth="1"/>
    <col min="16208" max="16208" width="11.5546875" style="64"/>
    <col min="16209" max="16209" width="1.44140625" style="64" customWidth="1"/>
    <col min="16210" max="16384" width="11.5546875" style="64"/>
  </cols>
  <sheetData>
    <row r="1" spans="1:82" s="63" customFormat="1" ht="10.5" customHeight="1" x14ac:dyDescent="0.3">
      <c r="C1" s="64"/>
      <c r="AG1" s="66" t="s">
        <v>49</v>
      </c>
      <c r="AJ1" s="67" t="s">
        <v>50</v>
      </c>
      <c r="BJ1" s="66" t="s">
        <v>358</v>
      </c>
    </row>
    <row r="2" spans="1:82" s="63" customFormat="1" ht="10.5" customHeight="1" x14ac:dyDescent="0.3">
      <c r="A2" s="68"/>
      <c r="C2" s="64"/>
      <c r="AG2" s="66" t="s">
        <v>359</v>
      </c>
      <c r="AJ2" s="67" t="s">
        <v>360</v>
      </c>
      <c r="BJ2" s="66" t="s">
        <v>54</v>
      </c>
    </row>
    <row r="3" spans="1:82" s="63" customFormat="1" ht="10.5" customHeight="1" x14ac:dyDescent="0.3">
      <c r="A3" s="69"/>
      <c r="C3" s="64"/>
      <c r="AG3" s="66" t="s">
        <v>55</v>
      </c>
      <c r="AJ3" s="70" t="s">
        <v>56</v>
      </c>
    </row>
    <row r="4" spans="1:82" ht="9.6" customHeight="1" x14ac:dyDescent="0.3"/>
    <row r="5" spans="1:82" ht="9.6" customHeight="1" x14ac:dyDescent="0.3">
      <c r="AG5" s="81" t="s">
        <v>361</v>
      </c>
      <c r="AJ5" s="120" t="s">
        <v>362</v>
      </c>
    </row>
    <row r="6" spans="1:82" ht="9.6" customHeight="1" x14ac:dyDescent="0.3">
      <c r="E6" s="71" t="s">
        <v>4</v>
      </c>
      <c r="F6" s="71"/>
      <c r="G6" s="71"/>
      <c r="H6" s="71"/>
      <c r="I6" s="71"/>
    </row>
    <row r="7" spans="1:82" ht="9.6" customHeight="1" x14ac:dyDescent="0.3">
      <c r="E7" s="121" t="s">
        <v>363</v>
      </c>
      <c r="F7" s="75"/>
      <c r="G7" s="75"/>
      <c r="H7" s="75"/>
      <c r="I7" s="75"/>
      <c r="K7" s="121" t="s">
        <v>364</v>
      </c>
      <c r="L7" s="75"/>
      <c r="M7" s="75"/>
      <c r="N7" s="75"/>
      <c r="O7" s="75"/>
      <c r="Q7" s="121" t="s">
        <v>365</v>
      </c>
      <c r="R7" s="75"/>
      <c r="S7" s="75"/>
      <c r="T7" s="75"/>
      <c r="U7" s="75"/>
      <c r="W7" s="121" t="s">
        <v>366</v>
      </c>
      <c r="X7" s="75"/>
      <c r="Y7" s="75"/>
      <c r="Z7" s="75"/>
      <c r="AA7" s="75"/>
      <c r="AC7" s="121" t="s">
        <v>367</v>
      </c>
      <c r="AD7" s="75"/>
      <c r="AE7" s="75"/>
      <c r="AF7" s="75"/>
      <c r="AG7" s="75"/>
      <c r="AH7" s="71"/>
      <c r="AJ7" s="121" t="s">
        <v>368</v>
      </c>
      <c r="AK7" s="75"/>
      <c r="AL7" s="75"/>
      <c r="AM7" s="75"/>
      <c r="AN7" s="75"/>
      <c r="AP7" s="121" t="s">
        <v>369</v>
      </c>
      <c r="AQ7" s="75"/>
      <c r="AR7" s="75"/>
      <c r="AS7" s="75"/>
      <c r="AT7" s="75"/>
      <c r="AV7" s="121" t="s">
        <v>370</v>
      </c>
      <c r="AW7" s="75"/>
      <c r="AX7" s="75"/>
      <c r="AY7" s="75"/>
      <c r="AZ7" s="75"/>
      <c r="BB7" s="75" t="s">
        <v>371</v>
      </c>
      <c r="BC7" s="75"/>
      <c r="BD7" s="75"/>
      <c r="BE7" s="75"/>
      <c r="BF7" s="75"/>
    </row>
    <row r="8" spans="1:82" ht="9.6" customHeight="1" x14ac:dyDescent="0.3"/>
    <row r="9" spans="1:82" ht="9.6" customHeight="1" x14ac:dyDescent="0.3">
      <c r="I9" s="76" t="s">
        <v>71</v>
      </c>
      <c r="O9" s="76" t="s">
        <v>71</v>
      </c>
      <c r="U9" s="76" t="s">
        <v>71</v>
      </c>
      <c r="AA9" s="76" t="s">
        <v>71</v>
      </c>
      <c r="AG9" s="76" t="s">
        <v>71</v>
      </c>
      <c r="AH9" s="76"/>
      <c r="AN9" s="76" t="s">
        <v>71</v>
      </c>
      <c r="AT9" s="76" t="s">
        <v>71</v>
      </c>
      <c r="AZ9" s="76" t="s">
        <v>71</v>
      </c>
      <c r="BF9" s="76" t="s">
        <v>71</v>
      </c>
      <c r="BN9" s="76" t="s">
        <v>68</v>
      </c>
      <c r="BV9" s="76" t="s">
        <v>372</v>
      </c>
      <c r="BZ9" s="76" t="s">
        <v>373</v>
      </c>
    </row>
    <row r="10" spans="1:82" ht="9.6" customHeight="1" x14ac:dyDescent="0.3">
      <c r="G10" s="76" t="s">
        <v>70</v>
      </c>
      <c r="I10" s="76" t="s">
        <v>374</v>
      </c>
      <c r="M10" s="76" t="s">
        <v>70</v>
      </c>
      <c r="O10" s="76" t="s">
        <v>374</v>
      </c>
      <c r="S10" s="76" t="s">
        <v>70</v>
      </c>
      <c r="U10" s="76" t="s">
        <v>374</v>
      </c>
      <c r="Y10" s="76" t="s">
        <v>70</v>
      </c>
      <c r="AA10" s="76" t="s">
        <v>374</v>
      </c>
      <c r="AE10" s="76" t="s">
        <v>70</v>
      </c>
      <c r="AG10" s="76" t="s">
        <v>374</v>
      </c>
      <c r="AH10" s="76"/>
      <c r="AL10" s="76" t="s">
        <v>70</v>
      </c>
      <c r="AN10" s="76" t="s">
        <v>374</v>
      </c>
      <c r="AR10" s="76" t="s">
        <v>70</v>
      </c>
      <c r="AT10" s="76" t="s">
        <v>374</v>
      </c>
      <c r="AX10" s="76" t="s">
        <v>70</v>
      </c>
      <c r="AZ10" s="76" t="s">
        <v>374</v>
      </c>
      <c r="BD10" s="76" t="s">
        <v>70</v>
      </c>
      <c r="BF10" s="76" t="s">
        <v>374</v>
      </c>
      <c r="BH10" s="76" t="s">
        <v>72</v>
      </c>
      <c r="BN10" s="76" t="s">
        <v>375</v>
      </c>
      <c r="BP10" s="76" t="s">
        <v>376</v>
      </c>
      <c r="BR10" s="76" t="s">
        <v>271</v>
      </c>
      <c r="BT10" s="76" t="s">
        <v>271</v>
      </c>
      <c r="BV10" s="76" t="s">
        <v>277</v>
      </c>
      <c r="BZ10" s="76" t="s">
        <v>377</v>
      </c>
      <c r="CB10" s="76" t="s">
        <v>378</v>
      </c>
    </row>
    <row r="11" spans="1:82" ht="9.6" customHeight="1" x14ac:dyDescent="0.3">
      <c r="A11" s="78" t="s">
        <v>78</v>
      </c>
      <c r="C11" s="78" t="s">
        <v>80</v>
      </c>
      <c r="E11" s="78" t="s">
        <v>81</v>
      </c>
      <c r="G11" s="78" t="s">
        <v>82</v>
      </c>
      <c r="I11" s="78" t="s">
        <v>379</v>
      </c>
      <c r="K11" s="78" t="s">
        <v>81</v>
      </c>
      <c r="M11" s="78" t="s">
        <v>82</v>
      </c>
      <c r="O11" s="78" t="s">
        <v>379</v>
      </c>
      <c r="Q11" s="78" t="s">
        <v>81</v>
      </c>
      <c r="S11" s="78" t="s">
        <v>82</v>
      </c>
      <c r="U11" s="78" t="s">
        <v>379</v>
      </c>
      <c r="W11" s="78" t="s">
        <v>81</v>
      </c>
      <c r="Y11" s="78" t="s">
        <v>82</v>
      </c>
      <c r="AA11" s="78" t="s">
        <v>379</v>
      </c>
      <c r="AC11" s="78" t="s">
        <v>81</v>
      </c>
      <c r="AE11" s="78" t="s">
        <v>82</v>
      </c>
      <c r="AG11" s="78" t="s">
        <v>379</v>
      </c>
      <c r="AH11" s="76"/>
      <c r="AJ11" s="78" t="s">
        <v>81</v>
      </c>
      <c r="AL11" s="78" t="s">
        <v>82</v>
      </c>
      <c r="AN11" s="78" t="s">
        <v>379</v>
      </c>
      <c r="AP11" s="78" t="s">
        <v>81</v>
      </c>
      <c r="AR11" s="78" t="s">
        <v>82</v>
      </c>
      <c r="AT11" s="78" t="s">
        <v>379</v>
      </c>
      <c r="AV11" s="78" t="s">
        <v>81</v>
      </c>
      <c r="AX11" s="78" t="s">
        <v>82</v>
      </c>
      <c r="AZ11" s="78" t="s">
        <v>379</v>
      </c>
      <c r="BB11" s="78" t="s">
        <v>81</v>
      </c>
      <c r="BD11" s="78" t="s">
        <v>82</v>
      </c>
      <c r="BF11" s="78" t="s">
        <v>379</v>
      </c>
      <c r="BH11" s="78" t="s">
        <v>380</v>
      </c>
      <c r="BJ11" s="78" t="s">
        <v>78</v>
      </c>
      <c r="BN11" s="122" t="s">
        <v>381</v>
      </c>
      <c r="BP11" s="122" t="s">
        <v>381</v>
      </c>
      <c r="BR11" s="122" t="s">
        <v>382</v>
      </c>
      <c r="BT11" s="122" t="s">
        <v>383</v>
      </c>
      <c r="BV11" s="122" t="s">
        <v>384</v>
      </c>
      <c r="BX11" s="122" t="s">
        <v>385</v>
      </c>
      <c r="BZ11" s="122" t="s">
        <v>386</v>
      </c>
      <c r="CB11" s="122" t="s">
        <v>387</v>
      </c>
      <c r="CD11" s="122" t="s">
        <v>371</v>
      </c>
    </row>
    <row r="12" spans="1:82" ht="8.85" customHeight="1" x14ac:dyDescent="0.3">
      <c r="E12" s="85"/>
      <c r="K12" s="85"/>
      <c r="Q12" s="85"/>
      <c r="X12" s="85"/>
      <c r="AD12" s="85"/>
      <c r="AJ12" s="85"/>
      <c r="AP12" s="85"/>
    </row>
    <row r="13" spans="1:82" ht="8.85" customHeight="1" x14ac:dyDescent="0.3">
      <c r="B13" s="64" t="s">
        <v>289</v>
      </c>
    </row>
    <row r="14" spans="1:82" ht="8.85" customHeight="1" x14ac:dyDescent="0.3">
      <c r="A14" s="64">
        <v>1</v>
      </c>
      <c r="B14" s="116"/>
      <c r="C14" s="64" t="s">
        <v>91</v>
      </c>
      <c r="D14" s="79"/>
      <c r="E14" s="82">
        <v>39484723</v>
      </c>
      <c r="F14" s="79"/>
      <c r="G14" s="83">
        <f>(E14/$BL14)</f>
        <v>245.1705867742937</v>
      </c>
      <c r="H14" s="79"/>
      <c r="I14" s="84">
        <f>IF(G14,G14/G$60*100,0)</f>
        <v>133.77750304516661</v>
      </c>
      <c r="J14" s="79"/>
      <c r="K14" s="82">
        <v>20323570</v>
      </c>
      <c r="L14" s="79"/>
      <c r="M14" s="83">
        <f>(K14/$BL14)</f>
        <v>126.19416330332194</v>
      </c>
      <c r="N14" s="79"/>
      <c r="O14" s="84">
        <f>IF(M14,M14/M$60*100,0)</f>
        <v>161.77346978888241</v>
      </c>
      <c r="P14" s="79"/>
      <c r="Q14" s="82">
        <v>157058320</v>
      </c>
      <c r="R14" s="79"/>
      <c r="S14" s="83">
        <f>(Q14/$BL14)</f>
        <v>975.21465383421298</v>
      </c>
      <c r="T14" s="79"/>
      <c r="U14" s="84">
        <f>IF(S14,S14/S$60*100,0)</f>
        <v>131.41065214941537</v>
      </c>
      <c r="V14" s="79"/>
      <c r="W14" s="82">
        <v>39104183</v>
      </c>
      <c r="X14" s="79"/>
      <c r="Y14" s="83">
        <f>(W14/$BL14)</f>
        <v>242.80771809996895</v>
      </c>
      <c r="Z14" s="79"/>
      <c r="AA14" s="84">
        <f>IF(Y14,Y14/Y$60*100,0)</f>
        <v>72.450463517615802</v>
      </c>
      <c r="AB14" s="79"/>
      <c r="AC14" s="82">
        <v>106140494</v>
      </c>
      <c r="AD14" s="79"/>
      <c r="AE14" s="83">
        <f>(AC14/$BL14)</f>
        <v>659.05305184725239</v>
      </c>
      <c r="AF14" s="79"/>
      <c r="AG14" s="84">
        <f>IF(AE14,AE14/AE$60*100,0)</f>
        <v>147.65164161649972</v>
      </c>
      <c r="AH14" s="117"/>
      <c r="AI14" s="79"/>
      <c r="AJ14" s="82">
        <v>296697136</v>
      </c>
      <c r="AK14" s="79"/>
      <c r="AL14" s="83">
        <f>(AJ14/$BL14)</f>
        <v>1842.2672213598262</v>
      </c>
      <c r="AM14" s="79"/>
      <c r="AN14" s="84">
        <f>IF(AL14,AL14/AL$60*100,0)</f>
        <v>102.12581209166646</v>
      </c>
      <c r="AO14" s="79"/>
      <c r="AP14" s="82">
        <v>36086017</v>
      </c>
      <c r="AQ14" s="79"/>
      <c r="AR14" s="83">
        <f>(AP14/$BL14)</f>
        <v>224.06716547656006</v>
      </c>
      <c r="AS14" s="79"/>
      <c r="AT14" s="84">
        <f>IF(AR14,AR14/AR$60*100,0)</f>
        <v>134.74156792671127</v>
      </c>
      <c r="AU14" s="79"/>
      <c r="AV14" s="82">
        <v>32219761</v>
      </c>
      <c r="AW14" s="79"/>
      <c r="AX14" s="83">
        <f>(AV14/$BL14)</f>
        <v>200.06060850667495</v>
      </c>
      <c r="AY14" s="79"/>
      <c r="AZ14" s="84">
        <f>IF(AX14,AX14/AX$60*100,0)</f>
        <v>111.9637155599069</v>
      </c>
      <c r="BA14" s="79"/>
      <c r="BB14" s="82">
        <v>0</v>
      </c>
      <c r="BC14" s="79"/>
      <c r="BD14" s="83">
        <f>(BB14/$BL14)</f>
        <v>0</v>
      </c>
      <c r="BE14" s="79"/>
      <c r="BF14" s="84">
        <f>IF(BD14,BD14/BD$60*100,0)</f>
        <v>0</v>
      </c>
      <c r="BG14" s="79"/>
      <c r="BH14" s="82">
        <f>(E14+K14+Q14+W14+AC14+AJ14+AP14+AV14+BB14)</f>
        <v>727114204</v>
      </c>
      <c r="BI14" s="79"/>
      <c r="BJ14" s="64">
        <v>1</v>
      </c>
      <c r="BK14" s="79"/>
      <c r="BL14" s="114">
        <v>161050</v>
      </c>
      <c r="BM14" s="79"/>
      <c r="BN14" s="114">
        <f>IF(E14,BL14,0)</f>
        <v>161050</v>
      </c>
      <c r="BO14" s="79"/>
      <c r="BP14" s="114">
        <f>IF(K14,BL14,0)</f>
        <v>161050</v>
      </c>
      <c r="BQ14" s="79"/>
      <c r="BR14" s="114">
        <f>IF(Q14,BL14,0)</f>
        <v>161050</v>
      </c>
      <c r="BS14" s="79"/>
      <c r="BT14" s="114">
        <f>IF(W14,BL14,0)</f>
        <v>161050</v>
      </c>
      <c r="BU14" s="79"/>
      <c r="BV14" s="114">
        <f>IF(AC14,BL14,0)</f>
        <v>161050</v>
      </c>
      <c r="BW14" s="79"/>
      <c r="BX14" s="114">
        <f>IF(AJ14,BL14,0)</f>
        <v>161050</v>
      </c>
      <c r="BY14" s="79"/>
      <c r="BZ14" s="114">
        <f>IF(AP14,BL14,0)</f>
        <v>161050</v>
      </c>
      <c r="CA14" s="79"/>
      <c r="CB14" s="114">
        <f>IF(AV14,BL14,0)</f>
        <v>161050</v>
      </c>
      <c r="CC14" s="79"/>
      <c r="CD14" s="114">
        <f>IF(BB14,$BL14,0)</f>
        <v>0</v>
      </c>
    </row>
    <row r="15" spans="1:82" ht="8.85" customHeight="1" x14ac:dyDescent="0.3">
      <c r="A15" s="64">
        <v>2</v>
      </c>
      <c r="B15" s="116"/>
      <c r="C15" s="64" t="s">
        <v>92</v>
      </c>
      <c r="D15" s="79"/>
      <c r="E15" s="88">
        <v>3361090</v>
      </c>
      <c r="F15" s="79"/>
      <c r="G15" s="84">
        <f>(E15/$BL15)</f>
        <v>199.15210049179356</v>
      </c>
      <c r="H15" s="79"/>
      <c r="I15" s="84">
        <f>IF(G15,G15/G$60*100,0)</f>
        <v>108.66748365096166</v>
      </c>
      <c r="J15" s="79"/>
      <c r="K15" s="88">
        <v>2008353</v>
      </c>
      <c r="L15" s="79"/>
      <c r="M15" s="84">
        <f>(K15/$BL15)</f>
        <v>118.99940747763227</v>
      </c>
      <c r="N15" s="79"/>
      <c r="O15" s="84">
        <f>IF(M15,M15/M$60*100,0)</f>
        <v>152.55021743125968</v>
      </c>
      <c r="P15" s="79"/>
      <c r="Q15" s="88">
        <v>15065080</v>
      </c>
      <c r="R15" s="79"/>
      <c r="S15" s="84">
        <f>(Q15/$BL15)</f>
        <v>892.63968714818986</v>
      </c>
      <c r="T15" s="79"/>
      <c r="U15" s="84">
        <f>IF(S15,S15/S$60*100,0)</f>
        <v>120.28363495298255</v>
      </c>
      <c r="V15" s="79"/>
      <c r="W15" s="88">
        <v>18348011</v>
      </c>
      <c r="X15" s="79"/>
      <c r="Y15" s="84">
        <f>(W15/$BL15)</f>
        <v>1087.1606920661254</v>
      </c>
      <c r="Z15" s="79"/>
      <c r="AA15" s="84">
        <f>IF(Y15,Y15/Y$60*100,0)</f>
        <v>324.39370821768307</v>
      </c>
      <c r="AB15" s="79"/>
      <c r="AC15" s="88">
        <v>18591294</v>
      </c>
      <c r="AD15" s="79"/>
      <c r="AE15" s="84">
        <f>(AC15/$BL15)</f>
        <v>1101.5757539847129</v>
      </c>
      <c r="AF15" s="79"/>
      <c r="AG15" s="84">
        <f>IF(AE15,AE15/AE$60*100,0)</f>
        <v>246.79267926138562</v>
      </c>
      <c r="AH15" s="117"/>
      <c r="AI15" s="79"/>
      <c r="AJ15" s="88">
        <v>27220132</v>
      </c>
      <c r="AK15" s="79"/>
      <c r="AL15" s="84">
        <f>(AJ15/$BL15)</f>
        <v>1612.8537062274102</v>
      </c>
      <c r="AM15" s="79"/>
      <c r="AN15" s="84">
        <f>IF(AL15,AL15/AL$60*100,0)</f>
        <v>89.408307667738114</v>
      </c>
      <c r="AO15" s="79"/>
      <c r="AP15" s="88">
        <v>3076595</v>
      </c>
      <c r="AQ15" s="79"/>
      <c r="AR15" s="84">
        <f>(AP15/$BL15)</f>
        <v>182.29513539136101</v>
      </c>
      <c r="AS15" s="79"/>
      <c r="AT15" s="84">
        <f>IF(AR15,AR15/AR$60*100,0)</f>
        <v>109.62218545409159</v>
      </c>
      <c r="AU15" s="79"/>
      <c r="AV15" s="88">
        <v>3320396</v>
      </c>
      <c r="AW15" s="79"/>
      <c r="AX15" s="89">
        <f>(AV15/$BL15)</f>
        <v>196.74088996859632</v>
      </c>
      <c r="AY15" s="79"/>
      <c r="AZ15" s="89">
        <f>IF(AX15,AX15/AX$60*100,0)</f>
        <v>110.1058384650065</v>
      </c>
      <c r="BA15" s="79"/>
      <c r="BB15" s="88">
        <v>0</v>
      </c>
      <c r="BC15" s="79"/>
      <c r="BD15" s="84">
        <f>(BB15/$BL15)</f>
        <v>0</v>
      </c>
      <c r="BE15" s="79"/>
      <c r="BF15" s="84">
        <f>IF(BD15,BD15/BD$60*100,0)</f>
        <v>0</v>
      </c>
      <c r="BG15" s="79"/>
      <c r="BH15" s="88">
        <f>(E15+K15+Q15+W15+AC15+AJ15+AP15+AV15+BB15)</f>
        <v>90990951</v>
      </c>
      <c r="BI15" s="79"/>
      <c r="BJ15" s="64">
        <v>2</v>
      </c>
      <c r="BK15" s="79"/>
      <c r="BL15" s="114">
        <v>16877</v>
      </c>
      <c r="BM15" s="79"/>
      <c r="BN15" s="114">
        <f>IF(E15,BL15,0)</f>
        <v>16877</v>
      </c>
      <c r="BO15" s="79"/>
      <c r="BP15" s="114">
        <f>IF(K15,BL15,0)</f>
        <v>16877</v>
      </c>
      <c r="BQ15" s="79"/>
      <c r="BR15" s="114">
        <f>IF(Q15,BL15,0)</f>
        <v>16877</v>
      </c>
      <c r="BS15" s="79"/>
      <c r="BT15" s="114">
        <f>IF(W15,BL15,0)</f>
        <v>16877</v>
      </c>
      <c r="BU15" s="79"/>
      <c r="BV15" s="114">
        <f>IF(AC15,BL15,0)</f>
        <v>16877</v>
      </c>
      <c r="BW15" s="79"/>
      <c r="BX15" s="114">
        <f>IF(AJ15,BL15,0)</f>
        <v>16877</v>
      </c>
      <c r="BY15" s="79"/>
      <c r="BZ15" s="114">
        <f>IF(AP15,BL15,0)</f>
        <v>16877</v>
      </c>
      <c r="CA15" s="79"/>
      <c r="CB15" s="114">
        <f>IF(AV15,BL15,0)</f>
        <v>16877</v>
      </c>
      <c r="CC15" s="79"/>
      <c r="CD15" s="114">
        <f>IF(BB15,$BL15,0)</f>
        <v>0</v>
      </c>
    </row>
    <row r="16" spans="1:82" ht="8.85" customHeight="1" x14ac:dyDescent="0.3">
      <c r="A16" s="64">
        <v>3</v>
      </c>
      <c r="B16" s="123"/>
      <c r="C16" s="64" t="s">
        <v>94</v>
      </c>
      <c r="D16" s="79"/>
      <c r="E16" s="88">
        <v>1204135</v>
      </c>
      <c r="F16" s="79"/>
      <c r="G16" s="84">
        <f>(E16/$BL16)</f>
        <v>189.59770114942529</v>
      </c>
      <c r="H16" s="79"/>
      <c r="I16" s="84">
        <f>IF(G16,G16/G$60*100,0)</f>
        <v>103.454118932399</v>
      </c>
      <c r="J16" s="79"/>
      <c r="K16" s="88">
        <v>1012532</v>
      </c>
      <c r="L16" s="79"/>
      <c r="M16" s="84">
        <f>(K16/$BL16)</f>
        <v>159.42875137773578</v>
      </c>
      <c r="N16" s="79"/>
      <c r="O16" s="84">
        <f>IF(M16,M16/M$60*100,0)</f>
        <v>204.37825030380344</v>
      </c>
      <c r="P16" s="79"/>
      <c r="Q16" s="88">
        <v>3669971</v>
      </c>
      <c r="R16" s="79"/>
      <c r="S16" s="84">
        <f>(Q16/$BL16)</f>
        <v>577.85718784443395</v>
      </c>
      <c r="T16" s="79"/>
      <c r="U16" s="84">
        <f>IF(S16,S16/S$60*100,0)</f>
        <v>77.866539028415318</v>
      </c>
      <c r="V16" s="79"/>
      <c r="W16" s="88">
        <v>2571675</v>
      </c>
      <c r="X16" s="79"/>
      <c r="Y16" s="84">
        <f>(W16/$BL16)</f>
        <v>404.92442135096837</v>
      </c>
      <c r="Z16" s="79"/>
      <c r="AA16" s="84">
        <f>IF(Y16,Y16/Y$60*100,0)</f>
        <v>120.82384467037986</v>
      </c>
      <c r="AB16" s="79"/>
      <c r="AC16" s="88">
        <v>7335270</v>
      </c>
      <c r="AD16" s="79"/>
      <c r="AE16" s="84">
        <f>(AC16/$BL16)</f>
        <v>1154.9787435049598</v>
      </c>
      <c r="AF16" s="79"/>
      <c r="AG16" s="84">
        <f>IF(AE16,AE16/AE$60*100,0)</f>
        <v>258.75687402202328</v>
      </c>
      <c r="AH16" s="117"/>
      <c r="AI16" s="79"/>
      <c r="AJ16" s="88">
        <v>10917766</v>
      </c>
      <c r="AK16" s="79"/>
      <c r="AL16" s="84">
        <f>(AJ16/$BL16)</f>
        <v>1719.0625098409698</v>
      </c>
      <c r="AM16" s="79"/>
      <c r="AN16" s="84">
        <f>IF(AL16,AL16/AL$60*100,0)</f>
        <v>95.295977053894205</v>
      </c>
      <c r="AO16" s="79"/>
      <c r="AP16" s="88">
        <v>1239967</v>
      </c>
      <c r="AQ16" s="79"/>
      <c r="AR16" s="84">
        <f>(AP16/$BL16)</f>
        <v>195.23964729963785</v>
      </c>
      <c r="AS16" s="79"/>
      <c r="AT16" s="84">
        <f>IF(AR16,AR16/AR$60*100,0)</f>
        <v>117.40629709248185</v>
      </c>
      <c r="AU16" s="79"/>
      <c r="AV16" s="88">
        <v>502978</v>
      </c>
      <c r="AW16" s="79"/>
      <c r="AX16" s="89">
        <f>(AV16/$BL16)</f>
        <v>79.196661943001104</v>
      </c>
      <c r="AY16" s="79"/>
      <c r="AZ16" s="89">
        <f>IF(AX16,AX16/AX$60*100,0)</f>
        <v>44.322331103898591</v>
      </c>
      <c r="BA16" s="79"/>
      <c r="BB16" s="88">
        <v>0</v>
      </c>
      <c r="BC16" s="79"/>
      <c r="BD16" s="84">
        <f>(BB16/$BL16)</f>
        <v>0</v>
      </c>
      <c r="BE16" s="79"/>
      <c r="BF16" s="84">
        <f>IF(BD16,BD16/BD$60*100,0)</f>
        <v>0</v>
      </c>
      <c r="BG16" s="79"/>
      <c r="BH16" s="88">
        <f>(E16+K16+Q16+W16+AC16+AJ16+AP16+AV16+BB16)</f>
        <v>28454294</v>
      </c>
      <c r="BI16" s="79"/>
      <c r="BJ16" s="64">
        <v>3</v>
      </c>
      <c r="BK16" s="79"/>
      <c r="BL16" s="114">
        <v>6351</v>
      </c>
      <c r="BM16" s="79"/>
      <c r="BN16" s="114">
        <f>IF(E16,BL16,0)</f>
        <v>6351</v>
      </c>
      <c r="BO16" s="79"/>
      <c r="BP16" s="114">
        <f>IF(K16,BL16,0)</f>
        <v>6351</v>
      </c>
      <c r="BQ16" s="79"/>
      <c r="BR16" s="114">
        <f>IF(Q16,BL16,0)</f>
        <v>6351</v>
      </c>
      <c r="BS16" s="79"/>
      <c r="BT16" s="114">
        <f>IF(W16,BL16,0)</f>
        <v>6351</v>
      </c>
      <c r="BU16" s="79"/>
      <c r="BV16" s="114">
        <f>IF(AC16,BL16,0)</f>
        <v>6351</v>
      </c>
      <c r="BW16" s="79"/>
      <c r="BX16" s="114">
        <f>IF(AJ16,BL16,0)</f>
        <v>6351</v>
      </c>
      <c r="BY16" s="79"/>
      <c r="BZ16" s="114">
        <f>IF(AP16,BL16,0)</f>
        <v>6351</v>
      </c>
      <c r="CA16" s="79"/>
      <c r="CB16" s="114">
        <f>IF(AV16,BL16,0)</f>
        <v>6351</v>
      </c>
      <c r="CC16" s="79"/>
      <c r="CD16" s="114">
        <f>IF(BB16,$BL16,0)</f>
        <v>0</v>
      </c>
    </row>
    <row r="17" spans="1:82" ht="8.85" customHeight="1" x14ac:dyDescent="0.3">
      <c r="A17" s="64">
        <v>4</v>
      </c>
      <c r="B17" s="116"/>
      <c r="C17" s="64" t="s">
        <v>95</v>
      </c>
      <c r="D17" s="79"/>
      <c r="E17" s="88">
        <v>18815060</v>
      </c>
      <c r="F17" s="79"/>
      <c r="G17" s="84">
        <f>(E17/$BL17)</f>
        <v>381.79135975325175</v>
      </c>
      <c r="H17" s="79"/>
      <c r="I17" s="84">
        <f>IF(G17,G17/G$60*100,0)</f>
        <v>208.32472387492854</v>
      </c>
      <c r="J17" s="79"/>
      <c r="K17" s="88">
        <v>4308919</v>
      </c>
      <c r="L17" s="79"/>
      <c r="M17" s="84">
        <f>(K17/$BL17)</f>
        <v>87.435705444288871</v>
      </c>
      <c r="N17" s="79"/>
      <c r="O17" s="84">
        <f>IF(M17,M17/M$60*100,0)</f>
        <v>112.08741421077228</v>
      </c>
      <c r="P17" s="79"/>
      <c r="Q17" s="88">
        <v>42191507</v>
      </c>
      <c r="R17" s="79"/>
      <c r="S17" s="84">
        <f>(Q17/$BL17)</f>
        <v>856.14145411010327</v>
      </c>
      <c r="T17" s="79"/>
      <c r="U17" s="84">
        <f>IF(S17,S17/S$60*100,0)</f>
        <v>115.36548017856543</v>
      </c>
      <c r="V17" s="79"/>
      <c r="W17" s="88">
        <v>11369755</v>
      </c>
      <c r="X17" s="79"/>
      <c r="Y17" s="84">
        <f>(W17/$BL17)</f>
        <v>230.71274933544368</v>
      </c>
      <c r="Z17" s="79"/>
      <c r="AA17" s="84">
        <f>IF(Y17,Y17/Y$60*100,0)</f>
        <v>68.841492188046473</v>
      </c>
      <c r="AB17" s="79"/>
      <c r="AC17" s="88">
        <v>54967628</v>
      </c>
      <c r="AD17" s="79"/>
      <c r="AE17" s="84">
        <f>(AC17/$BL17)</f>
        <v>1115.3918954566668</v>
      </c>
      <c r="AF17" s="79"/>
      <c r="AG17" s="84">
        <f>IF(AE17,AE17/AE$60*100,0)</f>
        <v>249.88799300497874</v>
      </c>
      <c r="AH17" s="117"/>
      <c r="AI17" s="79"/>
      <c r="AJ17" s="88">
        <v>81222060</v>
      </c>
      <c r="AK17" s="79"/>
      <c r="AL17" s="84">
        <f>(AJ17/$BL17)</f>
        <v>1648.1414744018994</v>
      </c>
      <c r="AM17" s="79"/>
      <c r="AN17" s="84">
        <f>IF(AL17,AL17/AL$60*100,0)</f>
        <v>91.364479899398461</v>
      </c>
      <c r="AO17" s="79"/>
      <c r="AP17" s="88">
        <v>13926477</v>
      </c>
      <c r="AQ17" s="79"/>
      <c r="AR17" s="84">
        <f>(AP17/$BL17)</f>
        <v>282.59323065684544</v>
      </c>
      <c r="AS17" s="79"/>
      <c r="AT17" s="84">
        <f>IF(AR17,AR17/AR$60*100,0)</f>
        <v>169.9358980294746</v>
      </c>
      <c r="AU17" s="79"/>
      <c r="AV17" s="88">
        <v>10808821</v>
      </c>
      <c r="AW17" s="79"/>
      <c r="AX17" s="89">
        <f>(AV17/$BL17)</f>
        <v>219.33039102290942</v>
      </c>
      <c r="AY17" s="79"/>
      <c r="AZ17" s="89">
        <f>IF(AX17,AX17/AX$60*100,0)</f>
        <v>122.74802969677485</v>
      </c>
      <c r="BA17" s="79"/>
      <c r="BB17" s="88">
        <v>0</v>
      </c>
      <c r="BC17" s="79"/>
      <c r="BD17" s="84">
        <f>(BB17/$BL17)</f>
        <v>0</v>
      </c>
      <c r="BE17" s="79"/>
      <c r="BF17" s="84">
        <f>IF(BD17,BD17/BD$60*100,0)</f>
        <v>0</v>
      </c>
      <c r="BG17" s="79"/>
      <c r="BH17" s="88">
        <f>(E17+K17+Q17+W17+AC17+AJ17+AP17+AV17+BB17)</f>
        <v>237610227</v>
      </c>
      <c r="BI17" s="79"/>
      <c r="BJ17" s="64">
        <v>4</v>
      </c>
      <c r="BK17" s="79"/>
      <c r="BL17" s="114">
        <v>49281</v>
      </c>
      <c r="BM17" s="79"/>
      <c r="BN17" s="114">
        <f>IF(E17,BL17,0)</f>
        <v>49281</v>
      </c>
      <c r="BO17" s="79"/>
      <c r="BP17" s="114">
        <f>IF(K17,BL17,0)</f>
        <v>49281</v>
      </c>
      <c r="BQ17" s="79"/>
      <c r="BR17" s="114">
        <f>IF(Q17,BL17,0)</f>
        <v>49281</v>
      </c>
      <c r="BS17" s="79"/>
      <c r="BT17" s="114">
        <f>IF(W17,BL17,0)</f>
        <v>49281</v>
      </c>
      <c r="BU17" s="79"/>
      <c r="BV17" s="114">
        <f>IF(AC17,BL17,0)</f>
        <v>49281</v>
      </c>
      <c r="BW17" s="79"/>
      <c r="BX17" s="114">
        <f>IF(AJ17,BL17,0)</f>
        <v>49281</v>
      </c>
      <c r="BY17" s="79"/>
      <c r="BZ17" s="114">
        <f>IF(AP17,BL17,0)</f>
        <v>49281</v>
      </c>
      <c r="CA17" s="79"/>
      <c r="CB17" s="114">
        <f>IF(AV17,BL17,0)</f>
        <v>49281</v>
      </c>
      <c r="CC17" s="79"/>
      <c r="CD17" s="114">
        <f>IF(BB17,$BL17,0)</f>
        <v>0</v>
      </c>
    </row>
    <row r="18" spans="1:82" ht="8.85" customHeight="1" x14ac:dyDescent="0.3">
      <c r="A18" s="64">
        <v>5</v>
      </c>
      <c r="B18" s="123"/>
      <c r="C18" s="64" t="s">
        <v>96</v>
      </c>
      <c r="D18" s="79"/>
      <c r="E18" s="88">
        <v>30645159</v>
      </c>
      <c r="F18" s="79"/>
      <c r="G18" s="89">
        <f>(E18/$BL18)</f>
        <v>125.66289550084473</v>
      </c>
      <c r="H18" s="79"/>
      <c r="I18" s="84">
        <f>IF(G18,G18/G$60*100,0)</f>
        <v>68.568047279688358</v>
      </c>
      <c r="J18" s="79"/>
      <c r="K18" s="88">
        <v>25260706</v>
      </c>
      <c r="L18" s="79"/>
      <c r="M18" s="84">
        <f>(K18/$BL18)</f>
        <v>103.58352059310775</v>
      </c>
      <c r="N18" s="79"/>
      <c r="O18" s="84">
        <f>IF(M18,M18/M$60*100,0)</f>
        <v>132.78796024042487</v>
      </c>
      <c r="P18" s="79"/>
      <c r="Q18" s="88">
        <v>153017531</v>
      </c>
      <c r="R18" s="79"/>
      <c r="S18" s="84">
        <f>(Q18/$BL18)</f>
        <v>627.4604745190021</v>
      </c>
      <c r="T18" s="79"/>
      <c r="U18" s="84">
        <f>IF(S18,S18/S$60*100,0)</f>
        <v>84.550606197659818</v>
      </c>
      <c r="V18" s="79"/>
      <c r="W18" s="88">
        <v>76184035</v>
      </c>
      <c r="X18" s="79"/>
      <c r="Y18" s="84">
        <f>(W18/$BL18)</f>
        <v>312.39865418997164</v>
      </c>
      <c r="Z18" s="79"/>
      <c r="AA18" s="84">
        <f>IF(Y18,Y18/Y$60*100,0)</f>
        <v>93.215435964948071</v>
      </c>
      <c r="AB18" s="79"/>
      <c r="AC18" s="88">
        <v>59502038</v>
      </c>
      <c r="AD18" s="79"/>
      <c r="AE18" s="84">
        <f>(AC18/$BL18)</f>
        <v>243.99280758443092</v>
      </c>
      <c r="AF18" s="79"/>
      <c r="AG18" s="84">
        <f>IF(AE18,AE18/AE$60*100,0)</f>
        <v>54.663184521311706</v>
      </c>
      <c r="AH18" s="117"/>
      <c r="AI18" s="79"/>
      <c r="AJ18" s="88">
        <v>496280751</v>
      </c>
      <c r="AK18" s="79"/>
      <c r="AL18" s="84">
        <f>(AJ18/$BL18)</f>
        <v>2035.0384265258253</v>
      </c>
      <c r="AM18" s="79"/>
      <c r="AN18" s="84">
        <f>IF(AL18,AL18/AL$60*100,0)</f>
        <v>112.81205545919244</v>
      </c>
      <c r="AO18" s="79"/>
      <c r="AP18" s="88">
        <v>21761721</v>
      </c>
      <c r="AQ18" s="79"/>
      <c r="AR18" s="84">
        <f>(AP18/$BL18)</f>
        <v>89.235656174651865</v>
      </c>
      <c r="AS18" s="79"/>
      <c r="AT18" s="84">
        <f>IF(AR18,AR18/AR$60*100,0)</f>
        <v>53.661375161187216</v>
      </c>
      <c r="AU18" s="79"/>
      <c r="AV18" s="88">
        <v>18550756</v>
      </c>
      <c r="AW18" s="79"/>
      <c r="AX18" s="89">
        <f>(AV18/$BL18)</f>
        <v>76.068840520281469</v>
      </c>
      <c r="AY18" s="79"/>
      <c r="AZ18" s="89">
        <f>IF(AX18,AX18/AX$60*100,0)</f>
        <v>42.571849033941874</v>
      </c>
      <c r="BA18" s="79"/>
      <c r="BB18" s="88">
        <v>0</v>
      </c>
      <c r="BC18" s="79"/>
      <c r="BD18" s="89">
        <f>(BB18/$BL18)</f>
        <v>0</v>
      </c>
      <c r="BE18" s="79"/>
      <c r="BF18" s="89">
        <f>IF(BD18,BD18/BD$60*100,0)</f>
        <v>0</v>
      </c>
      <c r="BG18" s="79"/>
      <c r="BH18" s="88">
        <f>(E18+K18+Q18+W18+AC18+AJ18+AP18+AV18+BB18)</f>
        <v>881202697</v>
      </c>
      <c r="BI18" s="79"/>
      <c r="BJ18" s="64">
        <v>5</v>
      </c>
      <c r="BK18" s="79"/>
      <c r="BL18" s="114">
        <v>243868</v>
      </c>
      <c r="BM18" s="79"/>
      <c r="BN18" s="114">
        <f>IF(E18,BL18,0)</f>
        <v>243868</v>
      </c>
      <c r="BO18" s="79"/>
      <c r="BP18" s="114">
        <f>IF(K18,BL18,0)</f>
        <v>243868</v>
      </c>
      <c r="BQ18" s="79"/>
      <c r="BR18" s="114">
        <f>IF(Q18,BL18,0)</f>
        <v>243868</v>
      </c>
      <c r="BS18" s="79"/>
      <c r="BT18" s="114">
        <f>IF(W18,BL18,0)</f>
        <v>243868</v>
      </c>
      <c r="BU18" s="79"/>
      <c r="BV18" s="114">
        <f>IF(AC18,BL18,0)</f>
        <v>243868</v>
      </c>
      <c r="BW18" s="79"/>
      <c r="BX18" s="114">
        <f>IF(AJ18,BL18,0)</f>
        <v>243868</v>
      </c>
      <c r="BY18" s="79"/>
      <c r="BZ18" s="114">
        <f>IF(AP18,BL18,0)</f>
        <v>243868</v>
      </c>
      <c r="CA18" s="79"/>
      <c r="CB18" s="114">
        <f>IF(AV18,BL18,0)</f>
        <v>243868</v>
      </c>
      <c r="CC18" s="79"/>
      <c r="CD18" s="114">
        <f>IF(BB18,$BL18,0)</f>
        <v>0</v>
      </c>
    </row>
    <row r="19" spans="1:82" ht="8.85" customHeight="1" x14ac:dyDescent="0.3">
      <c r="A19" s="90"/>
      <c r="B19" s="79"/>
      <c r="D19" s="79"/>
      <c r="E19" s="79"/>
      <c r="F19" s="79"/>
      <c r="G19" s="79"/>
      <c r="H19" s="79"/>
      <c r="I19" s="79"/>
      <c r="J19" s="79"/>
      <c r="K19" s="79"/>
      <c r="L19" s="79"/>
      <c r="M19" s="79"/>
      <c r="N19" s="79"/>
      <c r="O19" s="79"/>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9"/>
      <c r="BJ19" s="90"/>
      <c r="BK19" s="79"/>
      <c r="BL19" s="111"/>
      <c r="BM19" s="79"/>
      <c r="BN19" s="79"/>
      <c r="BO19" s="79"/>
      <c r="BP19" s="79"/>
      <c r="BQ19" s="79"/>
      <c r="BR19" s="79"/>
      <c r="BS19" s="79"/>
      <c r="BT19" s="79"/>
      <c r="BU19" s="79"/>
      <c r="BV19" s="79"/>
      <c r="BW19" s="79"/>
      <c r="BX19" s="79"/>
      <c r="BY19" s="79"/>
      <c r="BZ19" s="79"/>
      <c r="CA19" s="79"/>
      <c r="CB19" s="79"/>
      <c r="CC19" s="79"/>
      <c r="CD19" s="79"/>
    </row>
    <row r="20" spans="1:82" ht="8.85" customHeight="1" x14ac:dyDescent="0.3">
      <c r="A20" s="64">
        <v>6</v>
      </c>
      <c r="B20" s="123"/>
      <c r="C20" s="64" t="s">
        <v>97</v>
      </c>
      <c r="D20" s="79"/>
      <c r="E20" s="88">
        <v>3607769</v>
      </c>
      <c r="F20" s="79"/>
      <c r="G20" s="89">
        <f>(E20/$BL20)</f>
        <v>205.43041794784193</v>
      </c>
      <c r="H20" s="79"/>
      <c r="I20" s="89">
        <f>IF(G20,G20/G$60*100,0)</f>
        <v>112.09325198494314</v>
      </c>
      <c r="J20" s="79"/>
      <c r="K20" s="88">
        <v>2675403</v>
      </c>
      <c r="L20" s="79"/>
      <c r="M20" s="84">
        <f>(K20/$BL20)</f>
        <v>152.34045097369321</v>
      </c>
      <c r="N20" s="79"/>
      <c r="O20" s="84">
        <f>IF(M20,M20/M$60*100,0)</f>
        <v>195.29146751408217</v>
      </c>
      <c r="P20" s="79"/>
      <c r="Q20" s="88">
        <v>16997904</v>
      </c>
      <c r="R20" s="79"/>
      <c r="S20" s="84">
        <f>(Q20/$BL20)</f>
        <v>967.87974034847969</v>
      </c>
      <c r="T20" s="79"/>
      <c r="U20" s="84">
        <f>IF(S20,S20/S$60*100,0)</f>
        <v>130.42226896543625</v>
      </c>
      <c r="V20" s="79"/>
      <c r="W20" s="88">
        <v>4557404</v>
      </c>
      <c r="X20" s="79"/>
      <c r="Y20" s="84">
        <f>(W20/$BL20)</f>
        <v>259.50370117298712</v>
      </c>
      <c r="Z20" s="79"/>
      <c r="AA20" s="84">
        <f>IF(Y20,Y20/Y$60*100,0)</f>
        <v>77.432313855768584</v>
      </c>
      <c r="AB20" s="79"/>
      <c r="AC20" s="88">
        <v>4477934</v>
      </c>
      <c r="AD20" s="79"/>
      <c r="AE20" s="84">
        <f>(AC20/$BL20)</f>
        <v>254.97859013779751</v>
      </c>
      <c r="AF20" s="79"/>
      <c r="AG20" s="84">
        <f>IF(AE20,AE20/AE$60*100,0)</f>
        <v>57.124395836394768</v>
      </c>
      <c r="AH20" s="117"/>
      <c r="AI20" s="79"/>
      <c r="AJ20" s="88">
        <v>38269394</v>
      </c>
      <c r="AK20" s="79"/>
      <c r="AL20" s="84">
        <f>(AJ20/$BL20)</f>
        <v>2179.1022662566907</v>
      </c>
      <c r="AM20" s="79"/>
      <c r="AN20" s="84">
        <f>IF(AL20,AL20/AL$60*100,0)</f>
        <v>120.79821319731825</v>
      </c>
      <c r="AO20" s="79"/>
      <c r="AP20" s="88">
        <v>2383721</v>
      </c>
      <c r="AQ20" s="79"/>
      <c r="AR20" s="84">
        <f>(AP20/$BL20)</f>
        <v>135.73175037011731</v>
      </c>
      <c r="AS20" s="79"/>
      <c r="AT20" s="84">
        <f>IF(AR20,AR20/AR$60*100,0)</f>
        <v>81.621547822096147</v>
      </c>
      <c r="AU20" s="79"/>
      <c r="AV20" s="88">
        <v>327929</v>
      </c>
      <c r="AW20" s="79"/>
      <c r="AX20" s="89">
        <f>(AV20/$BL20)</f>
        <v>18.672645484568957</v>
      </c>
      <c r="AY20" s="79"/>
      <c r="AZ20" s="89">
        <f>IF(AX20,AX20/AX$60*100,0)</f>
        <v>10.450127005964315</v>
      </c>
      <c r="BA20" s="79"/>
      <c r="BB20" s="88">
        <v>0</v>
      </c>
      <c r="BC20" s="79"/>
      <c r="BD20" s="89">
        <f>(BB20/$BL20)</f>
        <v>0</v>
      </c>
      <c r="BE20" s="79"/>
      <c r="BF20" s="89">
        <f>IF(BD20,BD20/BD$60*100,0)</f>
        <v>0</v>
      </c>
      <c r="BG20" s="79"/>
      <c r="BH20" s="88">
        <f>(E20+K20+Q20+W20+AC20+AJ20+AP20+AV20+BB20)</f>
        <v>73297458</v>
      </c>
      <c r="BI20" s="79"/>
      <c r="BJ20" s="64">
        <v>6</v>
      </c>
      <c r="BK20" s="79"/>
      <c r="BL20" s="114">
        <v>17562</v>
      </c>
      <c r="BM20" s="79"/>
      <c r="BN20" s="114">
        <f>IF(E20,BL20,0)</f>
        <v>17562</v>
      </c>
      <c r="BO20" s="79"/>
      <c r="BP20" s="114">
        <f>IF(K20,BL20,0)</f>
        <v>17562</v>
      </c>
      <c r="BQ20" s="79"/>
      <c r="BR20" s="114">
        <f>IF(Q20,BL20,0)</f>
        <v>17562</v>
      </c>
      <c r="BS20" s="79"/>
      <c r="BT20" s="114">
        <f>IF(W20,BL20,0)</f>
        <v>17562</v>
      </c>
      <c r="BU20" s="79"/>
      <c r="BV20" s="114">
        <f>IF(AC20,BL20,0)</f>
        <v>17562</v>
      </c>
      <c r="BW20" s="79"/>
      <c r="BX20" s="114">
        <f>IF(AJ20,BL20,0)</f>
        <v>17562</v>
      </c>
      <c r="BY20" s="79"/>
      <c r="BZ20" s="114">
        <f>IF(AP20,BL20,0)</f>
        <v>17562</v>
      </c>
      <c r="CA20" s="79"/>
      <c r="CB20" s="114">
        <f>IF(AV20,BL20,0)</f>
        <v>17562</v>
      </c>
      <c r="CC20" s="79"/>
      <c r="CD20" s="114">
        <f>IF(BB20,$BL20,0)</f>
        <v>0</v>
      </c>
    </row>
    <row r="21" spans="1:82" ht="8.85" customHeight="1" x14ac:dyDescent="0.3">
      <c r="A21" s="64">
        <v>7</v>
      </c>
      <c r="B21" s="123"/>
      <c r="C21" s="64" t="s">
        <v>98</v>
      </c>
      <c r="D21" s="79"/>
      <c r="E21" s="88">
        <v>1982053</v>
      </c>
      <c r="F21" s="79"/>
      <c r="G21" s="89">
        <f>(E21/$BL21)</f>
        <v>346.75524842547236</v>
      </c>
      <c r="H21" s="79"/>
      <c r="I21" s="89">
        <f>IF(G21,G21/G$60*100,0)</f>
        <v>189.20724509613137</v>
      </c>
      <c r="J21" s="79"/>
      <c r="K21" s="88">
        <v>210420</v>
      </c>
      <c r="L21" s="79"/>
      <c r="M21" s="84">
        <f>(K21/$BL21)</f>
        <v>36.812456263121064</v>
      </c>
      <c r="N21" s="79"/>
      <c r="O21" s="84">
        <f>IF(M21,M21/M$60*100,0)</f>
        <v>47.191396378788014</v>
      </c>
      <c r="P21" s="79"/>
      <c r="Q21" s="88">
        <v>4131406</v>
      </c>
      <c r="R21" s="79"/>
      <c r="S21" s="84">
        <f>(Q21/$BL21)</f>
        <v>722.77921623512941</v>
      </c>
      <c r="T21" s="79"/>
      <c r="U21" s="84">
        <f>IF(S21,S21/S$60*100,0)</f>
        <v>97.394853319798926</v>
      </c>
      <c r="V21" s="79"/>
      <c r="W21" s="88">
        <v>4330508</v>
      </c>
      <c r="X21" s="79"/>
      <c r="Y21" s="84">
        <f>(W21/$BL21)</f>
        <v>757.61161651504551</v>
      </c>
      <c r="Z21" s="79"/>
      <c r="AA21" s="84">
        <f>IF(Y21,Y21/Y$60*100,0)</f>
        <v>226.06082381716624</v>
      </c>
      <c r="AB21" s="79"/>
      <c r="AC21" s="88">
        <v>4133111</v>
      </c>
      <c r="AD21" s="79"/>
      <c r="AE21" s="84">
        <f>(AC21/$BL21)</f>
        <v>723.07750174947512</v>
      </c>
      <c r="AF21" s="79"/>
      <c r="AG21" s="84">
        <f>IF(AE21,AE21/AE$60*100,0)</f>
        <v>161.99542639248995</v>
      </c>
      <c r="AH21" s="117"/>
      <c r="AI21" s="79"/>
      <c r="AJ21" s="88">
        <v>11366320</v>
      </c>
      <c r="AK21" s="79"/>
      <c r="AL21" s="84">
        <f>(AJ21/$BL21)</f>
        <v>1988.5094471658501</v>
      </c>
      <c r="AM21" s="79"/>
      <c r="AN21" s="84">
        <f>IF(AL21,AL21/AL$60*100,0)</f>
        <v>110.23272834104156</v>
      </c>
      <c r="AO21" s="79"/>
      <c r="AP21" s="88">
        <v>1935743</v>
      </c>
      <c r="AQ21" s="79"/>
      <c r="AR21" s="84">
        <f>(AP21/$BL21)</f>
        <v>338.65342897130859</v>
      </c>
      <c r="AS21" s="79"/>
      <c r="AT21" s="84">
        <f>IF(AR21,AR21/AR$60*100,0)</f>
        <v>203.64739254098674</v>
      </c>
      <c r="AU21" s="79"/>
      <c r="AV21" s="88">
        <v>232781</v>
      </c>
      <c r="AW21" s="79"/>
      <c r="AX21" s="89">
        <f>(AV21/$BL21)</f>
        <v>40.724457662701191</v>
      </c>
      <c r="AY21" s="79"/>
      <c r="AZ21" s="89">
        <f>IF(AX21,AX21/AX$60*100,0)</f>
        <v>22.791401206429978</v>
      </c>
      <c r="BA21" s="79"/>
      <c r="BB21" s="88">
        <v>0</v>
      </c>
      <c r="BC21" s="79"/>
      <c r="BD21" s="89">
        <f>(BB21/$BL21)</f>
        <v>0</v>
      </c>
      <c r="BE21" s="79"/>
      <c r="BF21" s="89">
        <f>IF(BD21,BD21/BD$60*100,0)</f>
        <v>0</v>
      </c>
      <c r="BG21" s="79"/>
      <c r="BH21" s="88">
        <f>(E21+K21+Q21+W21+AC21+AJ21+AP21+AV21+BB21)</f>
        <v>28322342</v>
      </c>
      <c r="BI21" s="79"/>
      <c r="BJ21" s="64">
        <v>7</v>
      </c>
      <c r="BK21" s="79"/>
      <c r="BL21" s="114">
        <v>5716</v>
      </c>
      <c r="BM21" s="79"/>
      <c r="BN21" s="114">
        <f>IF(E21,BL21,0)</f>
        <v>5716</v>
      </c>
      <c r="BO21" s="79"/>
      <c r="BP21" s="114">
        <f>IF(K21,BL21,0)</f>
        <v>5716</v>
      </c>
      <c r="BQ21" s="79"/>
      <c r="BR21" s="114">
        <f>IF(Q21,BL21,0)</f>
        <v>5716</v>
      </c>
      <c r="BS21" s="79"/>
      <c r="BT21" s="114">
        <f>IF(W21,BL21,0)</f>
        <v>5716</v>
      </c>
      <c r="BU21" s="79"/>
      <c r="BV21" s="114">
        <f>IF(AC21,BL21,0)</f>
        <v>5716</v>
      </c>
      <c r="BW21" s="79"/>
      <c r="BX21" s="114">
        <f>IF(AJ21,BL21,0)</f>
        <v>5716</v>
      </c>
      <c r="BY21" s="79"/>
      <c r="BZ21" s="114">
        <f>IF(AP21,BL21,0)</f>
        <v>5716</v>
      </c>
      <c r="CA21" s="79"/>
      <c r="CB21" s="114">
        <f>IF(AV21,BL21,0)</f>
        <v>5716</v>
      </c>
      <c r="CC21" s="79"/>
      <c r="CD21" s="114">
        <f>IF(BB21,$BL21,0)</f>
        <v>0</v>
      </c>
    </row>
    <row r="22" spans="1:82" ht="8.85" customHeight="1" x14ac:dyDescent="0.3">
      <c r="A22" s="64">
        <v>8</v>
      </c>
      <c r="B22" s="116"/>
      <c r="C22" s="64" t="s">
        <v>99</v>
      </c>
      <c r="D22" s="79"/>
      <c r="E22" s="88">
        <v>5561263</v>
      </c>
      <c r="F22" s="79"/>
      <c r="G22" s="89">
        <f>(E22/$BL22)</f>
        <v>137.01066765213108</v>
      </c>
      <c r="H22" s="79"/>
      <c r="I22" s="89">
        <f>IF(G22,G22/G$60*100,0)</f>
        <v>74.759967132301526</v>
      </c>
      <c r="J22" s="79"/>
      <c r="K22" s="88">
        <v>4449321</v>
      </c>
      <c r="L22" s="79"/>
      <c r="M22" s="84">
        <f>(K22/$BL22)</f>
        <v>109.61618625277161</v>
      </c>
      <c r="N22" s="79"/>
      <c r="O22" s="84">
        <f>IF(M22,M22/M$60*100,0)</f>
        <v>140.52148158795589</v>
      </c>
      <c r="P22" s="79"/>
      <c r="Q22" s="88">
        <v>34347027</v>
      </c>
      <c r="R22" s="79"/>
      <c r="S22" s="84">
        <f>(Q22/$BL22)</f>
        <v>846.19430894308948</v>
      </c>
      <c r="T22" s="79"/>
      <c r="U22" s="84">
        <f>IF(S22,S22/S$60*100,0)</f>
        <v>114.02509749637039</v>
      </c>
      <c r="V22" s="79"/>
      <c r="W22" s="88">
        <v>25206998</v>
      </c>
      <c r="X22" s="79"/>
      <c r="Y22" s="84">
        <f>(W22/$BL22)</f>
        <v>621.01497905888152</v>
      </c>
      <c r="Z22" s="79"/>
      <c r="AA22" s="84">
        <f>IF(Y22,Y22/Y$60*100,0)</f>
        <v>185.30227719398098</v>
      </c>
      <c r="AB22" s="79"/>
      <c r="AC22" s="88">
        <v>24662982</v>
      </c>
      <c r="AD22" s="79"/>
      <c r="AE22" s="84">
        <f>(AC22/$BL22)</f>
        <v>607.61226903178124</v>
      </c>
      <c r="AF22" s="79"/>
      <c r="AG22" s="84">
        <f>IF(AE22,AE22/AE$60*100,0)</f>
        <v>136.12705189272359</v>
      </c>
      <c r="AH22" s="117"/>
      <c r="AI22" s="79"/>
      <c r="AJ22" s="88">
        <v>80935315</v>
      </c>
      <c r="AK22" s="79"/>
      <c r="AL22" s="84">
        <f>(AJ22/$BL22)</f>
        <v>1993.9717910815473</v>
      </c>
      <c r="AM22" s="79"/>
      <c r="AN22" s="84">
        <f>IF(AL22,AL22/AL$60*100,0)</f>
        <v>110.53553257152815</v>
      </c>
      <c r="AO22" s="79"/>
      <c r="AP22" s="88">
        <v>6175600</v>
      </c>
      <c r="AQ22" s="79"/>
      <c r="AR22" s="84">
        <f>(AP22/$BL22)</f>
        <v>152.14584873121458</v>
      </c>
      <c r="AS22" s="79"/>
      <c r="AT22" s="84">
        <f>IF(AR22,AR22/AR$60*100,0)</f>
        <v>91.492076351225379</v>
      </c>
      <c r="AU22" s="79"/>
      <c r="AV22" s="88">
        <v>8101034</v>
      </c>
      <c r="AW22" s="79"/>
      <c r="AX22" s="89">
        <f>(AV22/$BL22)</f>
        <v>199.58201527469819</v>
      </c>
      <c r="AY22" s="79"/>
      <c r="AZ22" s="89">
        <f>IF(AX22,AX22/AX$60*100,0)</f>
        <v>111.69587134562641</v>
      </c>
      <c r="BA22" s="79"/>
      <c r="BB22" s="88">
        <v>0</v>
      </c>
      <c r="BC22" s="79"/>
      <c r="BD22" s="89">
        <f>(BB22/$BL22)</f>
        <v>0</v>
      </c>
      <c r="BE22" s="79"/>
      <c r="BF22" s="89">
        <f>IF(BD22,BD22/BD$60*100,0)</f>
        <v>0</v>
      </c>
      <c r="BG22" s="79"/>
      <c r="BH22" s="88">
        <f>(E22+K22+Q22+W22+AC22+AJ22+AP22+AV22+BB22)</f>
        <v>189439540</v>
      </c>
      <c r="BI22" s="79"/>
      <c r="BJ22" s="64">
        <v>8</v>
      </c>
      <c r="BK22" s="79"/>
      <c r="BL22" s="114">
        <v>40590</v>
      </c>
      <c r="BM22" s="79"/>
      <c r="BN22" s="114">
        <f>IF(E22,BL22,0)</f>
        <v>40590</v>
      </c>
      <c r="BO22" s="79"/>
      <c r="BP22" s="114">
        <f>IF(K22,BL22,0)</f>
        <v>40590</v>
      </c>
      <c r="BQ22" s="79"/>
      <c r="BR22" s="114">
        <f>IF(Q22,BL22,0)</f>
        <v>40590</v>
      </c>
      <c r="BS22" s="79"/>
      <c r="BT22" s="114">
        <f>IF(W22,BL22,0)</f>
        <v>40590</v>
      </c>
      <c r="BU22" s="79"/>
      <c r="BV22" s="114">
        <f>IF(AC22,BL22,0)</f>
        <v>40590</v>
      </c>
      <c r="BW22" s="79"/>
      <c r="BX22" s="114">
        <f>IF(AJ22,BL22,0)</f>
        <v>40590</v>
      </c>
      <c r="BY22" s="79"/>
      <c r="BZ22" s="114">
        <f>IF(AP22,BL22,0)</f>
        <v>40590</v>
      </c>
      <c r="CA22" s="79"/>
      <c r="CB22" s="114">
        <f>IF(AV22,BL22,0)</f>
        <v>40590</v>
      </c>
      <c r="CC22" s="79"/>
      <c r="CD22" s="114">
        <f>IF(BB22,$BL22,0)</f>
        <v>0</v>
      </c>
    </row>
    <row r="23" spans="1:82" ht="8.85" customHeight="1" x14ac:dyDescent="0.3">
      <c r="A23" s="64">
        <v>9</v>
      </c>
      <c r="B23" s="123"/>
      <c r="C23" s="64" t="s">
        <v>100</v>
      </c>
      <c r="D23" s="79"/>
      <c r="E23" s="88">
        <v>1309304</v>
      </c>
      <c r="F23" s="79"/>
      <c r="G23" s="89">
        <f>(E23/$BL23)</f>
        <v>236.7210269390707</v>
      </c>
      <c r="H23" s="79"/>
      <c r="I23" s="89">
        <f>IF(G23,G23/G$60*100,0)</f>
        <v>129.16699478045587</v>
      </c>
      <c r="J23" s="79"/>
      <c r="K23" s="88">
        <v>2205661</v>
      </c>
      <c r="L23" s="79"/>
      <c r="M23" s="84">
        <f>(K23/$BL23)</f>
        <v>398.78159464834567</v>
      </c>
      <c r="N23" s="79"/>
      <c r="O23" s="84">
        <f>IF(M23,M23/M$60*100,0)</f>
        <v>511.21446955628153</v>
      </c>
      <c r="P23" s="79"/>
      <c r="Q23" s="88">
        <v>6334846</v>
      </c>
      <c r="R23" s="79"/>
      <c r="S23" s="84">
        <f>(Q23/$BL23)</f>
        <v>1145.3346591936358</v>
      </c>
      <c r="T23" s="79"/>
      <c r="U23" s="84">
        <f>IF(S23,S23/S$60*100,0)</f>
        <v>154.33440617633573</v>
      </c>
      <c r="V23" s="79"/>
      <c r="W23" s="88">
        <v>3060317</v>
      </c>
      <c r="X23" s="79"/>
      <c r="Y23" s="84">
        <f>(W23/$BL23)</f>
        <v>553.30265774724285</v>
      </c>
      <c r="Z23" s="79"/>
      <c r="AA23" s="84">
        <f>IF(Y23,Y23/Y$60*100,0)</f>
        <v>165.09785740341181</v>
      </c>
      <c r="AB23" s="79"/>
      <c r="AC23" s="88">
        <v>2308094</v>
      </c>
      <c r="AD23" s="79"/>
      <c r="AE23" s="84">
        <f>(AC23/$BL23)</f>
        <v>417.30139215331764</v>
      </c>
      <c r="AF23" s="79"/>
      <c r="AG23" s="84">
        <f>IF(AE23,AE23/AE$60*100,0)</f>
        <v>93.49055501311679</v>
      </c>
      <c r="AH23" s="117"/>
      <c r="AI23" s="79"/>
      <c r="AJ23" s="88">
        <v>12522114</v>
      </c>
      <c r="AK23" s="79"/>
      <c r="AL23" s="84">
        <f>(AJ23/$BL23)</f>
        <v>2263.9873440607485</v>
      </c>
      <c r="AM23" s="79"/>
      <c r="AN23" s="84">
        <f>IF(AL23,AL23/AL$60*100,0)</f>
        <v>125.50380498372853</v>
      </c>
      <c r="AO23" s="79"/>
      <c r="AP23" s="88">
        <v>392108</v>
      </c>
      <c r="AQ23" s="79"/>
      <c r="AR23" s="84">
        <f>(AP23/$BL23)</f>
        <v>70.892786114626645</v>
      </c>
      <c r="AS23" s="79"/>
      <c r="AT23" s="84">
        <f>IF(AR23,AR23/AR$60*100,0)</f>
        <v>42.630990290172818</v>
      </c>
      <c r="AU23" s="79"/>
      <c r="AV23" s="88">
        <v>822469</v>
      </c>
      <c r="AW23" s="79"/>
      <c r="AX23" s="89">
        <f>(AV23/$BL23)</f>
        <v>148.70168143192913</v>
      </c>
      <c r="AY23" s="79"/>
      <c r="AZ23" s="89">
        <f>IF(AX23,AX23/AX$60*100,0)</f>
        <v>83.220744390412591</v>
      </c>
      <c r="BA23" s="79"/>
      <c r="BB23" s="88">
        <v>0</v>
      </c>
      <c r="BC23" s="79"/>
      <c r="BD23" s="89">
        <v>0</v>
      </c>
      <c r="BE23" s="79"/>
      <c r="BF23" s="89">
        <f>IF(BD23,BD23/BD$60*100,0)</f>
        <v>0</v>
      </c>
      <c r="BG23" s="79"/>
      <c r="BH23" s="88">
        <f>(E23+K23+Q23+W23+AC23+AJ23+AP23+AV23+BB23)</f>
        <v>28954913</v>
      </c>
      <c r="BI23" s="79"/>
      <c r="BJ23" s="64">
        <v>9</v>
      </c>
      <c r="BK23" s="79"/>
      <c r="BL23" s="114">
        <v>5531</v>
      </c>
      <c r="BM23" s="79"/>
      <c r="BN23" s="114">
        <f>IF(E23,BL23,0)</f>
        <v>5531</v>
      </c>
      <c r="BO23" s="79"/>
      <c r="BP23" s="114">
        <f>IF(K23,BL23,0)</f>
        <v>5531</v>
      </c>
      <c r="BQ23" s="79"/>
      <c r="BR23" s="114">
        <f>IF(Q23,BL23,0)</f>
        <v>5531</v>
      </c>
      <c r="BS23" s="79"/>
      <c r="BT23" s="114">
        <f>IF(W23,BL23,0)</f>
        <v>5531</v>
      </c>
      <c r="BU23" s="79"/>
      <c r="BV23" s="114">
        <f>IF(AC23,BL23,0)</f>
        <v>5531</v>
      </c>
      <c r="BW23" s="79"/>
      <c r="BX23" s="114">
        <f>IF(AJ23,BL23,0)</f>
        <v>5531</v>
      </c>
      <c r="BY23" s="79"/>
      <c r="BZ23" s="114">
        <f>IF(AP23,BL23,0)</f>
        <v>5531</v>
      </c>
      <c r="CA23" s="79"/>
      <c r="CB23" s="114">
        <f>IF(AV23,BL23,0)</f>
        <v>5531</v>
      </c>
      <c r="CC23" s="79"/>
      <c r="CD23" s="114">
        <f>IF(BB23,$BL23,0)</f>
        <v>0</v>
      </c>
    </row>
    <row r="24" spans="1:82" ht="8.85" customHeight="1" x14ac:dyDescent="0.3">
      <c r="A24" s="64">
        <v>10</v>
      </c>
      <c r="B24" s="116"/>
      <c r="C24" s="64" t="s">
        <v>101</v>
      </c>
      <c r="D24" s="79"/>
      <c r="E24" s="88">
        <v>10225079</v>
      </c>
      <c r="F24" s="79"/>
      <c r="G24" s="89">
        <f>(E24/$BL24)</f>
        <v>416.46623492994462</v>
      </c>
      <c r="H24" s="79"/>
      <c r="I24" s="89">
        <f>IF(G24,G24/G$60*100,0)</f>
        <v>227.24509389391145</v>
      </c>
      <c r="J24" s="79"/>
      <c r="K24" s="88">
        <v>472823</v>
      </c>
      <c r="L24" s="79"/>
      <c r="M24" s="84">
        <f>(K24/$BL24)</f>
        <v>19.258023786249591</v>
      </c>
      <c r="N24" s="79"/>
      <c r="O24" s="84">
        <f>IF(M24,M24/M$60*100,0)</f>
        <v>24.687649948517198</v>
      </c>
      <c r="P24" s="79"/>
      <c r="Q24" s="88">
        <v>28462727</v>
      </c>
      <c r="R24" s="79"/>
      <c r="S24" s="84">
        <f>(Q24/$BL24)</f>
        <v>1159.2834392310199</v>
      </c>
      <c r="T24" s="79"/>
      <c r="U24" s="84">
        <f>IF(S24,S24/S$60*100,0)</f>
        <v>156.2140111168425</v>
      </c>
      <c r="V24" s="79"/>
      <c r="W24" s="88">
        <v>12458871</v>
      </c>
      <c r="X24" s="79"/>
      <c r="Y24" s="84">
        <f>(W24/$BL24)</f>
        <v>507.44831378299119</v>
      </c>
      <c r="Z24" s="79"/>
      <c r="AA24" s="84">
        <f>IF(Y24,Y24/Y$60*100,0)</f>
        <v>151.41555561950221</v>
      </c>
      <c r="AB24" s="79"/>
      <c r="AC24" s="88">
        <v>7052150</v>
      </c>
      <c r="AD24" s="79"/>
      <c r="AE24" s="84">
        <f>(AC24/$BL24)</f>
        <v>287.2332192896709</v>
      </c>
      <c r="AF24" s="79"/>
      <c r="AG24" s="84">
        <f>IF(AE24,AE24/AE$60*100,0)</f>
        <v>64.35059550371578</v>
      </c>
      <c r="AH24" s="117"/>
      <c r="AI24" s="79"/>
      <c r="AJ24" s="88">
        <v>49916417</v>
      </c>
      <c r="AK24" s="79"/>
      <c r="AL24" s="84">
        <f>(AJ24/$BL24)</f>
        <v>2033.0896464646464</v>
      </c>
      <c r="AM24" s="79"/>
      <c r="AN24" s="84">
        <f>IF(AL24,AL24/AL$60*100,0)</f>
        <v>112.70402512351234</v>
      </c>
      <c r="AO24" s="79"/>
      <c r="AP24" s="88">
        <v>6931434</v>
      </c>
      <c r="AQ24" s="79"/>
      <c r="AR24" s="84">
        <f>(AP24/$BL24)</f>
        <v>282.31647116324535</v>
      </c>
      <c r="AS24" s="79"/>
      <c r="AT24" s="84">
        <f>IF(AR24,AR24/AR$60*100,0)</f>
        <v>169.76947021740779</v>
      </c>
      <c r="AU24" s="79"/>
      <c r="AV24" s="88">
        <v>4265262</v>
      </c>
      <c r="AW24" s="79"/>
      <c r="AX24" s="89">
        <f>(AV24/$BL24)</f>
        <v>173.72360703812316</v>
      </c>
      <c r="AY24" s="79"/>
      <c r="AZ24" s="89">
        <f>IF(AX24,AX24/AX$60*100,0)</f>
        <v>97.224239542430922</v>
      </c>
      <c r="BA24" s="79"/>
      <c r="BB24" s="88">
        <v>0</v>
      </c>
      <c r="BC24" s="79"/>
      <c r="BD24" s="89">
        <f>(BB24/$BL24)</f>
        <v>0</v>
      </c>
      <c r="BE24" s="79"/>
      <c r="BF24" s="89">
        <f>IF(BD24,BD24/BD$60*100,0)</f>
        <v>0</v>
      </c>
      <c r="BG24" s="79"/>
      <c r="BH24" s="88">
        <f>(E24+K24+Q24+W24+AC24+AJ24+AP24+AV24+BB24)</f>
        <v>119784763</v>
      </c>
      <c r="BI24" s="79"/>
      <c r="BJ24" s="64">
        <v>10</v>
      </c>
      <c r="BK24" s="79"/>
      <c r="BL24" s="114">
        <v>24552</v>
      </c>
      <c r="BM24" s="79"/>
      <c r="BN24" s="114">
        <f>IF(E24,BL24,0)</f>
        <v>24552</v>
      </c>
      <c r="BO24" s="79"/>
      <c r="BP24" s="114">
        <f>IF(K24,BL24,0)</f>
        <v>24552</v>
      </c>
      <c r="BQ24" s="79"/>
      <c r="BR24" s="114">
        <f>IF(Q24,BL24,0)</f>
        <v>24552</v>
      </c>
      <c r="BS24" s="79"/>
      <c r="BT24" s="114">
        <f>IF(W24,BL24,0)</f>
        <v>24552</v>
      </c>
      <c r="BU24" s="79"/>
      <c r="BV24" s="114">
        <f>IF(AC24,BL24,0)</f>
        <v>24552</v>
      </c>
      <c r="BW24" s="79"/>
      <c r="BX24" s="114">
        <f>IF(AJ24,BL24,0)</f>
        <v>24552</v>
      </c>
      <c r="BY24" s="79"/>
      <c r="BZ24" s="114">
        <f>IF(AP24,BL24,0)</f>
        <v>24552</v>
      </c>
      <c r="CA24" s="79"/>
      <c r="CB24" s="114">
        <f>IF(AV24,BL24,0)</f>
        <v>24552</v>
      </c>
      <c r="CC24" s="79"/>
      <c r="CD24" s="114">
        <f>IF(BB24,$BL24,0)</f>
        <v>0</v>
      </c>
    </row>
    <row r="25" spans="1:82" ht="8.85" customHeight="1" x14ac:dyDescent="0.3">
      <c r="A25" s="90"/>
      <c r="B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90"/>
      <c r="BK25" s="79"/>
      <c r="BL25" s="111"/>
      <c r="BM25" s="79"/>
      <c r="BN25" s="79"/>
      <c r="BO25" s="79"/>
      <c r="BP25" s="79"/>
      <c r="BQ25" s="79"/>
      <c r="BR25" s="79"/>
      <c r="BS25" s="79"/>
      <c r="BT25" s="79"/>
      <c r="BU25" s="79"/>
      <c r="BV25" s="79"/>
      <c r="BW25" s="79"/>
      <c r="BX25" s="79"/>
      <c r="BY25" s="79"/>
      <c r="BZ25" s="79"/>
      <c r="CA25" s="79"/>
      <c r="CB25" s="79"/>
      <c r="CC25" s="79"/>
      <c r="CD25" s="79"/>
    </row>
    <row r="26" spans="1:82" ht="8.85" customHeight="1" x14ac:dyDescent="0.3">
      <c r="A26" s="64">
        <v>11</v>
      </c>
      <c r="B26" s="116"/>
      <c r="C26" s="64" t="s">
        <v>102</v>
      </c>
      <c r="D26" s="79"/>
      <c r="E26" s="88">
        <v>5750891</v>
      </c>
      <c r="F26" s="79"/>
      <c r="G26" s="89">
        <f>(E26/$BL26)</f>
        <v>397.71030428769018</v>
      </c>
      <c r="H26" s="79"/>
      <c r="I26" s="89">
        <f>IF(G26,G26/G$60*100,0)</f>
        <v>217.01090715225698</v>
      </c>
      <c r="J26" s="79"/>
      <c r="K26" s="88">
        <v>1339836</v>
      </c>
      <c r="L26" s="79"/>
      <c r="M26" s="84">
        <f>(K26/$BL26)</f>
        <v>92.658091286307055</v>
      </c>
      <c r="N26" s="79"/>
      <c r="O26" s="84">
        <f>IF(M26,M26/M$60*100,0)</f>
        <v>118.7822046521411</v>
      </c>
      <c r="P26" s="79"/>
      <c r="Q26" s="88">
        <v>12011875</v>
      </c>
      <c r="R26" s="79"/>
      <c r="S26" s="84">
        <f>(Q26/$BL26)</f>
        <v>830.69674965421848</v>
      </c>
      <c r="T26" s="79"/>
      <c r="U26" s="84">
        <f>IF(S26,S26/S$60*100,0)</f>
        <v>111.93679379331614</v>
      </c>
      <c r="V26" s="79"/>
      <c r="W26" s="88">
        <v>6524352</v>
      </c>
      <c r="X26" s="79"/>
      <c r="Y26" s="84">
        <f>(W26/$BL26)</f>
        <v>451.2</v>
      </c>
      <c r="Z26" s="79"/>
      <c r="AA26" s="84">
        <f>IF(Y26,Y26/Y$60*100,0)</f>
        <v>134.63183705589313</v>
      </c>
      <c r="AB26" s="79"/>
      <c r="AC26" s="88">
        <v>2895712</v>
      </c>
      <c r="AD26" s="79"/>
      <c r="AE26" s="84">
        <f>(AC26/$BL26)</f>
        <v>200.2567081604426</v>
      </c>
      <c r="AF26" s="79"/>
      <c r="AG26" s="84">
        <f>IF(AE26,AE26/AE$60*100,0)</f>
        <v>44.864721621012421</v>
      </c>
      <c r="AH26" s="117"/>
      <c r="AI26" s="79"/>
      <c r="AJ26" s="88">
        <v>53001011</v>
      </c>
      <c r="AK26" s="79"/>
      <c r="AL26" s="84">
        <f>(AJ26/$BL26)</f>
        <v>3665.3534578146609</v>
      </c>
      <c r="AM26" s="79"/>
      <c r="AN26" s="84">
        <f>IF(AL26,AL26/AL$60*100,0)</f>
        <v>203.18832911005126</v>
      </c>
      <c r="AO26" s="79"/>
      <c r="AP26" s="88">
        <v>5113874</v>
      </c>
      <c r="AQ26" s="79"/>
      <c r="AR26" s="84">
        <f>(AP26/$BL26)</f>
        <v>353.65656984785613</v>
      </c>
      <c r="AS26" s="79"/>
      <c r="AT26" s="84">
        <f>IF(AR26,AR26/AR$60*100,0)</f>
        <v>212.66944948195712</v>
      </c>
      <c r="AU26" s="79"/>
      <c r="AV26" s="88">
        <v>3144840</v>
      </c>
      <c r="AW26" s="79"/>
      <c r="AX26" s="89">
        <f>(AV26/$BL26)</f>
        <v>217.48547717842322</v>
      </c>
      <c r="AY26" s="79"/>
      <c r="AZ26" s="89">
        <f>IF(AX26,AX26/AX$60*100,0)</f>
        <v>121.71552554486584</v>
      </c>
      <c r="BA26" s="79"/>
      <c r="BB26" s="88">
        <v>0</v>
      </c>
      <c r="BC26" s="79"/>
      <c r="BD26" s="89">
        <f>(BB26/$BL26)</f>
        <v>0</v>
      </c>
      <c r="BE26" s="79"/>
      <c r="BF26" s="89">
        <f>IF(BD26,BD26/BD$60*100,0)</f>
        <v>0</v>
      </c>
      <c r="BG26" s="79"/>
      <c r="BH26" s="88">
        <f>(E26+K26+Q26+W26+AC26+AJ26+AP26+AV26+BB26)</f>
        <v>89782391</v>
      </c>
      <c r="BI26" s="79"/>
      <c r="BJ26" s="64">
        <v>11</v>
      </c>
      <c r="BK26" s="79"/>
      <c r="BL26" s="114">
        <v>14460</v>
      </c>
      <c r="BM26" s="79"/>
      <c r="BN26" s="114">
        <f>IF(E26,BL26,0)</f>
        <v>14460</v>
      </c>
      <c r="BO26" s="79"/>
      <c r="BP26" s="114">
        <f>IF(K26,BL26,0)</f>
        <v>14460</v>
      </c>
      <c r="BQ26" s="79"/>
      <c r="BR26" s="114">
        <f>IF(Q26,BL26,0)</f>
        <v>14460</v>
      </c>
      <c r="BS26" s="79"/>
      <c r="BT26" s="114">
        <f>IF(W26,BL26,0)</f>
        <v>14460</v>
      </c>
      <c r="BU26" s="79"/>
      <c r="BV26" s="114">
        <f>IF(AC26,BL26,0)</f>
        <v>14460</v>
      </c>
      <c r="BW26" s="79"/>
      <c r="BX26" s="114">
        <f>IF(AJ26,BL26,0)</f>
        <v>14460</v>
      </c>
      <c r="BY26" s="79"/>
      <c r="BZ26" s="114">
        <f>IF(AP26,BL26,0)</f>
        <v>14460</v>
      </c>
      <c r="CA26" s="79"/>
      <c r="CB26" s="114">
        <f>IF(AV26,BL26,0)</f>
        <v>14460</v>
      </c>
      <c r="CC26" s="79"/>
      <c r="CD26" s="114">
        <f>IF(BB26,$BL26,0)</f>
        <v>0</v>
      </c>
    </row>
    <row r="27" spans="1:82" ht="8.85" customHeight="1" x14ac:dyDescent="0.3">
      <c r="A27" s="64">
        <v>12</v>
      </c>
      <c r="B27" s="123"/>
      <c r="C27" s="64" t="s">
        <v>103</v>
      </c>
      <c r="D27" s="79"/>
      <c r="E27" s="88">
        <v>2503932</v>
      </c>
      <c r="F27" s="79"/>
      <c r="G27" s="89">
        <f>(E27/$BL27)</f>
        <v>301.38805970149252</v>
      </c>
      <c r="H27" s="79"/>
      <c r="I27" s="89">
        <f>IF(G27,G27/G$60*100,0)</f>
        <v>164.45260667263997</v>
      </c>
      <c r="J27" s="79"/>
      <c r="K27" s="88">
        <v>417244</v>
      </c>
      <c r="L27" s="79"/>
      <c r="M27" s="84">
        <f>(K27/$BL27)</f>
        <v>50.221954742416948</v>
      </c>
      <c r="N27" s="79"/>
      <c r="O27" s="84">
        <f>IF(M27,M27/M$60*100,0)</f>
        <v>64.381582044588399</v>
      </c>
      <c r="P27" s="79"/>
      <c r="Q27" s="88">
        <v>8724519</v>
      </c>
      <c r="R27" s="79"/>
      <c r="S27" s="84">
        <f>(Q27/$BL27)</f>
        <v>1050.134689455946</v>
      </c>
      <c r="T27" s="79"/>
      <c r="U27" s="84">
        <f>IF(S27,S27/S$60*100,0)</f>
        <v>141.50616363645162</v>
      </c>
      <c r="V27" s="79"/>
      <c r="W27" s="88">
        <v>3959151</v>
      </c>
      <c r="X27" s="79"/>
      <c r="Y27" s="84">
        <f>(W27/$BL27)</f>
        <v>476.54682233991332</v>
      </c>
      <c r="Z27" s="79"/>
      <c r="AA27" s="84">
        <f>IF(Y27,Y27/Y$60*100,0)</f>
        <v>142.19497813557371</v>
      </c>
      <c r="AB27" s="79"/>
      <c r="AC27" s="88">
        <v>4783770</v>
      </c>
      <c r="AD27" s="79"/>
      <c r="AE27" s="84">
        <f>(AC27/$BL27)</f>
        <v>575.80284063553199</v>
      </c>
      <c r="AF27" s="79"/>
      <c r="AG27" s="84">
        <f>IF(AE27,AE27/AE$60*100,0)</f>
        <v>129.0005932435688</v>
      </c>
      <c r="AH27" s="117"/>
      <c r="AI27" s="79"/>
      <c r="AJ27" s="88">
        <v>15576150</v>
      </c>
      <c r="AK27" s="79"/>
      <c r="AL27" s="84">
        <f>(AJ27/$BL27)</f>
        <v>1874.8375060182957</v>
      </c>
      <c r="AM27" s="79"/>
      <c r="AN27" s="84">
        <f>IF(AL27,AL27/AL$60*100,0)</f>
        <v>103.93134102484032</v>
      </c>
      <c r="AO27" s="79"/>
      <c r="AP27" s="88">
        <v>822869</v>
      </c>
      <c r="AQ27" s="79"/>
      <c r="AR27" s="84">
        <f>(AP27/$BL27)</f>
        <v>99.045377948964855</v>
      </c>
      <c r="AS27" s="79"/>
      <c r="AT27" s="84">
        <f>IF(AR27,AR27/AR$60*100,0)</f>
        <v>59.560397849248147</v>
      </c>
      <c r="AU27" s="79"/>
      <c r="AV27" s="88">
        <v>1586349</v>
      </c>
      <c r="AW27" s="79"/>
      <c r="AX27" s="89">
        <f>(AV27/$BL27)</f>
        <v>190.94234472797305</v>
      </c>
      <c r="AY27" s="79"/>
      <c r="AZ27" s="89">
        <f>IF(AX27,AX27/AX$60*100,0)</f>
        <v>106.86068853355093</v>
      </c>
      <c r="BA27" s="79"/>
      <c r="BB27" s="88">
        <v>0</v>
      </c>
      <c r="BC27" s="79"/>
      <c r="BD27" s="89">
        <f>(BB27/$BL27)</f>
        <v>0</v>
      </c>
      <c r="BE27" s="79"/>
      <c r="BF27" s="89">
        <f>IF(BD27,BD27/BD$60*100,0)</f>
        <v>0</v>
      </c>
      <c r="BG27" s="79"/>
      <c r="BH27" s="88">
        <f>(E27+K27+Q27+W27+AC27+AJ27+AP27+AV27+BB27)</f>
        <v>38373984</v>
      </c>
      <c r="BI27" s="79"/>
      <c r="BJ27" s="64">
        <v>12</v>
      </c>
      <c r="BK27" s="79"/>
      <c r="BL27" s="114">
        <v>8308</v>
      </c>
      <c r="BM27" s="79"/>
      <c r="BN27" s="114">
        <f>IF(E27,BL27,0)</f>
        <v>8308</v>
      </c>
      <c r="BO27" s="79"/>
      <c r="BP27" s="114">
        <f>IF(K27,BL27,0)</f>
        <v>8308</v>
      </c>
      <c r="BQ27" s="79"/>
      <c r="BR27" s="114">
        <f>IF(Q27,BL27,0)</f>
        <v>8308</v>
      </c>
      <c r="BS27" s="79"/>
      <c r="BT27" s="114">
        <f>IF(W27,BL27,0)</f>
        <v>8308</v>
      </c>
      <c r="BU27" s="79"/>
      <c r="BV27" s="114">
        <f>IF(AC27,BL27,0)</f>
        <v>8308</v>
      </c>
      <c r="BW27" s="79"/>
      <c r="BX27" s="114">
        <f>IF(AJ27,BL27,0)</f>
        <v>8308</v>
      </c>
      <c r="BY27" s="79"/>
      <c r="BZ27" s="114">
        <f>IF(AP27,BL27,0)</f>
        <v>8308</v>
      </c>
      <c r="CA27" s="79"/>
      <c r="CB27" s="114">
        <f>IF(AV27,BL27,0)</f>
        <v>8308</v>
      </c>
      <c r="CC27" s="79"/>
      <c r="CD27" s="114">
        <f>IF(BB27,$BL27,0)</f>
        <v>0</v>
      </c>
    </row>
    <row r="28" spans="1:82" ht="8.85" customHeight="1" x14ac:dyDescent="0.3">
      <c r="A28" s="64">
        <v>13</v>
      </c>
      <c r="B28" s="116"/>
      <c r="C28" s="64" t="s">
        <v>104</v>
      </c>
      <c r="D28" s="79"/>
      <c r="E28" s="88">
        <v>7190531</v>
      </c>
      <c r="F28" s="79"/>
      <c r="G28" s="89">
        <f>(E28/$BL28)</f>
        <v>253.30366012611407</v>
      </c>
      <c r="H28" s="79"/>
      <c r="I28" s="89">
        <f>IF(G28,G28/G$60*100,0)</f>
        <v>138.21532023769694</v>
      </c>
      <c r="J28" s="79"/>
      <c r="K28" s="88">
        <v>4936446</v>
      </c>
      <c r="L28" s="79"/>
      <c r="M28" s="84">
        <f>(K28/$BL28)</f>
        <v>173.89812237996267</v>
      </c>
      <c r="N28" s="79"/>
      <c r="O28" s="84">
        <f>IF(M28,M28/M$60*100,0)</f>
        <v>222.9271299937983</v>
      </c>
      <c r="P28" s="79"/>
      <c r="Q28" s="88">
        <v>25847583</v>
      </c>
      <c r="R28" s="79"/>
      <c r="S28" s="84">
        <f>(Q28/$BL28)</f>
        <v>910.5429598055448</v>
      </c>
      <c r="T28" s="79"/>
      <c r="U28" s="84">
        <f>IF(S28,S28/S$60*100,0)</f>
        <v>122.69610971047504</v>
      </c>
      <c r="V28" s="79"/>
      <c r="W28" s="88">
        <v>12519980</v>
      </c>
      <c r="X28" s="79"/>
      <c r="Y28" s="84">
        <f>(W28/$BL28)</f>
        <v>441.04625356677354</v>
      </c>
      <c r="Z28" s="79"/>
      <c r="AA28" s="84">
        <f>IF(Y28,Y28/Y$60*100,0)</f>
        <v>131.60209961062498</v>
      </c>
      <c r="AB28" s="79"/>
      <c r="AC28" s="88">
        <v>17729835</v>
      </c>
      <c r="AD28" s="79"/>
      <c r="AE28" s="84">
        <f>(AC28/$BL28)</f>
        <v>624.57586219043924</v>
      </c>
      <c r="AF28" s="79"/>
      <c r="AG28" s="84">
        <f>IF(AE28,AE28/AE$60*100,0)</f>
        <v>139.92750827566556</v>
      </c>
      <c r="AH28" s="117"/>
      <c r="AI28" s="79"/>
      <c r="AJ28" s="88">
        <v>49656392</v>
      </c>
      <c r="AK28" s="79"/>
      <c r="AL28" s="84">
        <f>(AJ28/$BL28)</f>
        <v>1749.2652270405467</v>
      </c>
      <c r="AM28" s="79"/>
      <c r="AN28" s="84">
        <f>IF(AL28,AL28/AL$60*100,0)</f>
        <v>96.970260233673628</v>
      </c>
      <c r="AO28" s="79"/>
      <c r="AP28" s="88">
        <v>4594244</v>
      </c>
      <c r="AQ28" s="79"/>
      <c r="AR28" s="84">
        <f>(AP28/$BL28)</f>
        <v>161.84323810194809</v>
      </c>
      <c r="AS28" s="79"/>
      <c r="AT28" s="84">
        <f>IF(AR28,AR28/AR$60*100,0)</f>
        <v>97.323548561039843</v>
      </c>
      <c r="AU28" s="79"/>
      <c r="AV28" s="88">
        <v>3171808</v>
      </c>
      <c r="AW28" s="79"/>
      <c r="AX28" s="89">
        <f>(AV28/$BL28)</f>
        <v>111.73452636770352</v>
      </c>
      <c r="AY28" s="79"/>
      <c r="AZ28" s="89">
        <f>IF(AX28,AX28/AX$60*100,0)</f>
        <v>62.532113752103648</v>
      </c>
      <c r="BA28" s="79"/>
      <c r="BB28" s="88">
        <v>0</v>
      </c>
      <c r="BC28" s="79"/>
      <c r="BD28" s="89">
        <f>(BB28/$BL28)</f>
        <v>0</v>
      </c>
      <c r="BE28" s="79"/>
      <c r="BF28" s="89">
        <f>IF(BD28,BD28/BD$60*100,0)</f>
        <v>0</v>
      </c>
      <c r="BG28" s="79"/>
      <c r="BH28" s="88">
        <f>(E28+K28+Q28+W28+AC28+AJ28+AP28+AV28+BB28)</f>
        <v>125646819</v>
      </c>
      <c r="BI28" s="79"/>
      <c r="BJ28" s="64">
        <v>13</v>
      </c>
      <c r="BK28" s="79"/>
      <c r="BL28" s="114">
        <v>28387</v>
      </c>
      <c r="BM28" s="79"/>
      <c r="BN28" s="114">
        <f>IF(E28,BL28,0)</f>
        <v>28387</v>
      </c>
      <c r="BO28" s="79"/>
      <c r="BP28" s="114">
        <f>IF(K28,BL28,0)</f>
        <v>28387</v>
      </c>
      <c r="BQ28" s="79"/>
      <c r="BR28" s="114">
        <f>IF(Q28,BL28,0)</f>
        <v>28387</v>
      </c>
      <c r="BS28" s="79"/>
      <c r="BT28" s="114">
        <f>IF(W28,BL28,0)</f>
        <v>28387</v>
      </c>
      <c r="BU28" s="79"/>
      <c r="BV28" s="114">
        <f>IF(AC28,BL28,0)</f>
        <v>28387</v>
      </c>
      <c r="BW28" s="79"/>
      <c r="BX28" s="114">
        <f>IF(AJ28,BL28,0)</f>
        <v>28387</v>
      </c>
      <c r="BY28" s="79"/>
      <c r="BZ28" s="114">
        <f>IF(AP28,BL28,0)</f>
        <v>28387</v>
      </c>
      <c r="CA28" s="79"/>
      <c r="CB28" s="114">
        <f>IF(AV28,BL28,0)</f>
        <v>28387</v>
      </c>
      <c r="CC28" s="79"/>
      <c r="CD28" s="114">
        <f>IF(BB28,$BL28,0)</f>
        <v>0</v>
      </c>
    </row>
    <row r="29" spans="1:82" ht="8.85" customHeight="1" x14ac:dyDescent="0.3">
      <c r="A29" s="64">
        <v>14</v>
      </c>
      <c r="B29" s="123"/>
      <c r="C29" s="64" t="s">
        <v>105</v>
      </c>
      <c r="D29" s="79"/>
      <c r="E29" s="88">
        <v>1513984</v>
      </c>
      <c r="F29" s="79"/>
      <c r="G29" s="89">
        <f>(E29/$BL29)</f>
        <v>229.84423865189009</v>
      </c>
      <c r="H29" s="79"/>
      <c r="I29" s="89">
        <f>IF(G29,G29/G$60*100,0)</f>
        <v>125.41467041670096</v>
      </c>
      <c r="J29" s="79"/>
      <c r="K29" s="88">
        <v>601352</v>
      </c>
      <c r="L29" s="79"/>
      <c r="M29" s="84">
        <f>(K29/$BL29)</f>
        <v>91.293760437224833</v>
      </c>
      <c r="N29" s="79"/>
      <c r="O29" s="84">
        <f>IF(M29,M29/M$60*100,0)</f>
        <v>117.03321302195346</v>
      </c>
      <c r="P29" s="79"/>
      <c r="Q29" s="88">
        <v>3210032</v>
      </c>
      <c r="R29" s="79"/>
      <c r="S29" s="84">
        <f>(Q29/$BL29)</f>
        <v>487.32837407013812</v>
      </c>
      <c r="T29" s="79"/>
      <c r="U29" s="84">
        <f>IF(S29,S29/S$60*100,0)</f>
        <v>65.667737041980445</v>
      </c>
      <c r="V29" s="79"/>
      <c r="W29" s="88">
        <v>2759203</v>
      </c>
      <c r="X29" s="79"/>
      <c r="Y29" s="84">
        <f>(W29/$BL29)</f>
        <v>418.88613936541674</v>
      </c>
      <c r="Z29" s="79"/>
      <c r="AA29" s="84">
        <f>IF(Y29,Y29/Y$60*100,0)</f>
        <v>124.98982814720063</v>
      </c>
      <c r="AB29" s="79"/>
      <c r="AC29" s="88">
        <v>6644958</v>
      </c>
      <c r="AD29" s="79"/>
      <c r="AE29" s="84">
        <f>(AC29/$BL29)</f>
        <v>1008.7988462122362</v>
      </c>
      <c r="AF29" s="79"/>
      <c r="AG29" s="84">
        <f>IF(AE29,AE29/AE$60*100,0)</f>
        <v>226.00730743386285</v>
      </c>
      <c r="AH29" s="117"/>
      <c r="AI29" s="79"/>
      <c r="AJ29" s="88">
        <v>15605423</v>
      </c>
      <c r="AK29" s="79"/>
      <c r="AL29" s="84">
        <f>(AJ29/$BL29)</f>
        <v>2369.1244876271444</v>
      </c>
      <c r="AM29" s="79"/>
      <c r="AN29" s="84">
        <f>IF(AL29,AL29/AL$60*100,0)</f>
        <v>131.33206705300145</v>
      </c>
      <c r="AO29" s="79"/>
      <c r="AP29" s="88">
        <v>1932287</v>
      </c>
      <c r="AQ29" s="79"/>
      <c r="AR29" s="84">
        <f>(AP29/$BL29)</f>
        <v>293.34856535600426</v>
      </c>
      <c r="AS29" s="79"/>
      <c r="AT29" s="84">
        <f>IF(AR29,AR29/AR$60*100,0)</f>
        <v>176.40355989264404</v>
      </c>
      <c r="AU29" s="79"/>
      <c r="AV29" s="88">
        <v>520458</v>
      </c>
      <c r="AW29" s="79"/>
      <c r="AX29" s="89">
        <f>(AV29/$BL29)</f>
        <v>79.012904205252767</v>
      </c>
      <c r="AY29" s="79"/>
      <c r="AZ29" s="89">
        <f>IF(AX29,AX29/AX$60*100,0)</f>
        <v>44.219491273335443</v>
      </c>
      <c r="BA29" s="79"/>
      <c r="BB29" s="88">
        <v>0</v>
      </c>
      <c r="BC29" s="79"/>
      <c r="BD29" s="89">
        <f>(BB29/$BL29)</f>
        <v>0</v>
      </c>
      <c r="BE29" s="79"/>
      <c r="BF29" s="89">
        <f>IF(BD29,BD29/BD$60*100,0)</f>
        <v>0</v>
      </c>
      <c r="BG29" s="79"/>
      <c r="BH29" s="88">
        <f>(E29+K29+Q29+W29+AC29+AJ29+AP29+AV29+BB29)</f>
        <v>32787697</v>
      </c>
      <c r="BI29" s="79"/>
      <c r="BJ29" s="64">
        <v>14</v>
      </c>
      <c r="BK29" s="79"/>
      <c r="BL29" s="114">
        <v>6587</v>
      </c>
      <c r="BM29" s="79"/>
      <c r="BN29" s="114">
        <f>IF(E29,BL29,0)</f>
        <v>6587</v>
      </c>
      <c r="BO29" s="79"/>
      <c r="BP29" s="114">
        <f>IF(K29,BL29,0)</f>
        <v>6587</v>
      </c>
      <c r="BQ29" s="79"/>
      <c r="BR29" s="114">
        <f>IF(Q29,BL29,0)</f>
        <v>6587</v>
      </c>
      <c r="BS29" s="79"/>
      <c r="BT29" s="114">
        <f>IF(W29,BL29,0)</f>
        <v>6587</v>
      </c>
      <c r="BU29" s="79"/>
      <c r="BV29" s="114">
        <f>IF(AC29,BL29,0)</f>
        <v>6587</v>
      </c>
      <c r="BW29" s="79"/>
      <c r="BX29" s="114">
        <f>IF(AJ29,BL29,0)</f>
        <v>6587</v>
      </c>
      <c r="BY29" s="79"/>
      <c r="BZ29" s="114">
        <f>IF(AP29,BL29,0)</f>
        <v>6587</v>
      </c>
      <c r="CA29" s="79"/>
      <c r="CB29" s="114">
        <f>IF(AV29,BL29,0)</f>
        <v>6587</v>
      </c>
      <c r="CC29" s="79"/>
      <c r="CD29" s="114">
        <f>IF(BB29,$BL29,0)</f>
        <v>0</v>
      </c>
    </row>
    <row r="30" spans="1:82" ht="8.85" customHeight="1" x14ac:dyDescent="0.3">
      <c r="A30" s="64">
        <v>15</v>
      </c>
      <c r="B30" s="116"/>
      <c r="C30" s="64" t="s">
        <v>106</v>
      </c>
      <c r="D30" s="79"/>
      <c r="E30" s="88">
        <v>36673706</v>
      </c>
      <c r="F30" s="79"/>
      <c r="G30" s="89">
        <f>(E30/$BL30)</f>
        <v>270.39723068075409</v>
      </c>
      <c r="H30" s="79"/>
      <c r="I30" s="89">
        <f>IF(G30,G30/G$60*100,0)</f>
        <v>147.54243902879122</v>
      </c>
      <c r="J30" s="79"/>
      <c r="K30" s="88">
        <v>7150265</v>
      </c>
      <c r="L30" s="79"/>
      <c r="M30" s="84">
        <f>(K30/$BL30)</f>
        <v>52.719293071540747</v>
      </c>
      <c r="N30" s="79"/>
      <c r="O30" s="84">
        <f>IF(M30,M30/M$60*100,0)</f>
        <v>67.583022397800761</v>
      </c>
      <c r="P30" s="79"/>
      <c r="Q30" s="88">
        <v>96306195</v>
      </c>
      <c r="R30" s="79"/>
      <c r="S30" s="84">
        <f>(Q30/$BL30)</f>
        <v>710.0708181878507</v>
      </c>
      <c r="T30" s="79"/>
      <c r="U30" s="84">
        <f>IF(S30,S30/S$60*100,0)</f>
        <v>95.682390459851831</v>
      </c>
      <c r="V30" s="79"/>
      <c r="W30" s="88">
        <v>44685745</v>
      </c>
      <c r="X30" s="79"/>
      <c r="Y30" s="84">
        <f>(W30/$BL30)</f>
        <v>329.47043036518738</v>
      </c>
      <c r="Z30" s="79"/>
      <c r="AA30" s="84">
        <f>IF(Y30,Y30/Y$60*100,0)</f>
        <v>98.309417765205879</v>
      </c>
      <c r="AB30" s="79"/>
      <c r="AC30" s="88">
        <v>66746301</v>
      </c>
      <c r="AD30" s="79"/>
      <c r="AE30" s="84">
        <f>(AC30/$BL30)</f>
        <v>492.12411062530873</v>
      </c>
      <c r="AF30" s="79"/>
      <c r="AG30" s="84">
        <f>IF(AE30,AE30/AE$60*100,0)</f>
        <v>110.25354121222961</v>
      </c>
      <c r="AH30" s="117"/>
      <c r="AI30" s="79"/>
      <c r="AJ30" s="88">
        <v>232673820</v>
      </c>
      <c r="AK30" s="79"/>
      <c r="AL30" s="84">
        <f>(AJ30/$BL30)</f>
        <v>1715.5167405200953</v>
      </c>
      <c r="AM30" s="79"/>
      <c r="AN30" s="84">
        <f>IF(AL30,AL30/AL$60*100,0)</f>
        <v>95.099417853803374</v>
      </c>
      <c r="AO30" s="79"/>
      <c r="AP30" s="88">
        <v>25343058</v>
      </c>
      <c r="AQ30" s="79"/>
      <c r="AR30" s="84">
        <f>(AP30/$BL30)</f>
        <v>186.85574618997413</v>
      </c>
      <c r="AS30" s="79"/>
      <c r="AT30" s="84">
        <f>IF(AR30,AR30/AR$60*100,0)</f>
        <v>112.36468388487084</v>
      </c>
      <c r="AU30" s="79"/>
      <c r="AV30" s="88">
        <v>25066430</v>
      </c>
      <c r="AW30" s="79"/>
      <c r="AX30" s="89">
        <f>(AV30/$BL30)</f>
        <v>184.81615288765676</v>
      </c>
      <c r="AY30" s="79"/>
      <c r="AZ30" s="89">
        <f>IF(AX30,AX30/AX$60*100,0)</f>
        <v>103.43217151666046</v>
      </c>
      <c r="BA30" s="79"/>
      <c r="BB30" s="88">
        <v>0</v>
      </c>
      <c r="BC30" s="79"/>
      <c r="BD30" s="89">
        <f>(BB30/$BL30)</f>
        <v>0</v>
      </c>
      <c r="BE30" s="79"/>
      <c r="BF30" s="89">
        <f>IF(BD30,BD30/BD$60*100,0)</f>
        <v>0</v>
      </c>
      <c r="BG30" s="79"/>
      <c r="BH30" s="88">
        <f>(E30+K30+Q30+W30+AC30+AJ30+AP30+AV30+BB30)</f>
        <v>534645520</v>
      </c>
      <c r="BI30" s="79"/>
      <c r="BJ30" s="64">
        <v>15</v>
      </c>
      <c r="BK30" s="79"/>
      <c r="BL30" s="114">
        <v>135629</v>
      </c>
      <c r="BM30" s="79"/>
      <c r="BN30" s="114">
        <f>IF(E30,BL30,0)</f>
        <v>135629</v>
      </c>
      <c r="BO30" s="79"/>
      <c r="BP30" s="114">
        <f>IF(K30,BL30,0)</f>
        <v>135629</v>
      </c>
      <c r="BQ30" s="79"/>
      <c r="BR30" s="114">
        <f>IF(Q30,BL30,0)</f>
        <v>135629</v>
      </c>
      <c r="BS30" s="79"/>
      <c r="BT30" s="114">
        <f>IF(W30,BL30,0)</f>
        <v>135629</v>
      </c>
      <c r="BU30" s="79"/>
      <c r="BV30" s="114">
        <f>IF(AC30,BL30,0)</f>
        <v>135629</v>
      </c>
      <c r="BW30" s="79"/>
      <c r="BX30" s="114">
        <f>IF(AJ30,BL30,0)</f>
        <v>135629</v>
      </c>
      <c r="BY30" s="79"/>
      <c r="BZ30" s="114">
        <f>IF(AP30,BL30,0)</f>
        <v>135629</v>
      </c>
      <c r="CA30" s="79"/>
      <c r="CB30" s="114">
        <f>IF(AV30,BL30,0)</f>
        <v>135629</v>
      </c>
      <c r="CC30" s="79"/>
      <c r="CD30" s="114">
        <f>IF(BB30,$BL30,0)</f>
        <v>0</v>
      </c>
    </row>
    <row r="31" spans="1:82" ht="8.85" customHeight="1" x14ac:dyDescent="0.3">
      <c r="A31" s="90"/>
      <c r="B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90"/>
      <c r="BK31" s="79"/>
      <c r="BL31" s="111"/>
      <c r="BM31" s="79"/>
      <c r="BN31" s="79"/>
      <c r="BO31" s="79"/>
      <c r="BP31" s="79"/>
      <c r="BQ31" s="79"/>
      <c r="BR31" s="79"/>
      <c r="BS31" s="79"/>
      <c r="BT31" s="79"/>
      <c r="BU31" s="79"/>
      <c r="BV31" s="79"/>
      <c r="BW31" s="79"/>
      <c r="BX31" s="79"/>
      <c r="BY31" s="79"/>
      <c r="BZ31" s="79"/>
      <c r="CA31" s="79"/>
      <c r="CB31" s="79"/>
      <c r="CC31" s="79"/>
      <c r="CD31" s="79"/>
    </row>
    <row r="32" spans="1:82" ht="8.85" customHeight="1" x14ac:dyDescent="0.3">
      <c r="A32" s="64">
        <v>16</v>
      </c>
      <c r="B32" s="116"/>
      <c r="C32" s="64" t="s">
        <v>107</v>
      </c>
      <c r="D32" s="79"/>
      <c r="E32" s="88">
        <v>4596675</v>
      </c>
      <c r="F32" s="79"/>
      <c r="G32" s="89">
        <f>(E32/$BL32)</f>
        <v>84.178936380617515</v>
      </c>
      <c r="H32" s="79"/>
      <c r="I32" s="89">
        <f>IF(G32,G32/G$60*100,0)</f>
        <v>45.932295819661903</v>
      </c>
      <c r="J32" s="79"/>
      <c r="K32" s="88">
        <v>2051518</v>
      </c>
      <c r="L32" s="79"/>
      <c r="M32" s="84">
        <f>(K32/$BL32)</f>
        <v>37.569461231366517</v>
      </c>
      <c r="N32" s="79"/>
      <c r="O32" s="84">
        <f>IF(M32,M32/M$60*100,0)</f>
        <v>48.161832072126181</v>
      </c>
      <c r="P32" s="79"/>
      <c r="Q32" s="88">
        <v>36527610</v>
      </c>
      <c r="R32" s="79"/>
      <c r="S32" s="84">
        <f>(Q32/$BL32)</f>
        <v>668.93033732556864</v>
      </c>
      <c r="T32" s="79"/>
      <c r="U32" s="84">
        <f>IF(S32,S32/S$60*100,0)</f>
        <v>90.13869051789824</v>
      </c>
      <c r="V32" s="79"/>
      <c r="W32" s="88">
        <v>14127310</v>
      </c>
      <c r="X32" s="79"/>
      <c r="Y32" s="84">
        <f>(W32/$BL32)</f>
        <v>258.71351133575064</v>
      </c>
      <c r="Z32" s="79"/>
      <c r="AA32" s="84">
        <f>IF(Y32,Y32/Y$60*100,0)</f>
        <v>77.196532141650579</v>
      </c>
      <c r="AB32" s="79"/>
      <c r="AC32" s="88">
        <v>17457911</v>
      </c>
      <c r="AD32" s="79"/>
      <c r="AE32" s="84">
        <f>(AC32/$BL32)</f>
        <v>319.70682708859835</v>
      </c>
      <c r="AF32" s="79"/>
      <c r="AG32" s="84">
        <f>IF(AE32,AE32/AE$60*100,0)</f>
        <v>71.625854281871455</v>
      </c>
      <c r="AH32" s="117"/>
      <c r="AI32" s="79"/>
      <c r="AJ32" s="88">
        <v>85051319</v>
      </c>
      <c r="AK32" s="79"/>
      <c r="AL32" s="84">
        <f>(AJ32/$BL32)</f>
        <v>1557.5453063765885</v>
      </c>
      <c r="AM32" s="79"/>
      <c r="AN32" s="84">
        <f>IF(AL32,AL32/AL$60*100,0)</f>
        <v>86.34229466768781</v>
      </c>
      <c r="AO32" s="79"/>
      <c r="AP32" s="88">
        <v>6656074</v>
      </c>
      <c r="AQ32" s="79"/>
      <c r="AR32" s="84">
        <f>(AP32/$BL32)</f>
        <v>121.89272241145662</v>
      </c>
      <c r="AS32" s="79"/>
      <c r="AT32" s="84">
        <f>IF(AR32,AR32/AR$60*100,0)</f>
        <v>73.299523835379517</v>
      </c>
      <c r="AU32" s="79"/>
      <c r="AV32" s="88">
        <v>4271320</v>
      </c>
      <c r="AW32" s="79"/>
      <c r="AX32" s="89">
        <f>(AV32/$BL32)</f>
        <v>78.220708347068083</v>
      </c>
      <c r="AY32" s="79"/>
      <c r="AZ32" s="89">
        <f>IF(AX32,AX32/AX$60*100,0)</f>
        <v>43.776139669061145</v>
      </c>
      <c r="BA32" s="79"/>
      <c r="BB32" s="88">
        <v>0</v>
      </c>
      <c r="BC32" s="79"/>
      <c r="BD32" s="89">
        <f>(BB32/$BL32)</f>
        <v>0</v>
      </c>
      <c r="BE32" s="79"/>
      <c r="BF32" s="89">
        <f>IF(BD32,BD32/BD$60*100,0)</f>
        <v>0</v>
      </c>
      <c r="BG32" s="79"/>
      <c r="BH32" s="88">
        <f>(E32+K32+Q32+W32+AC32+AJ32+AP32+AV32+BB32)</f>
        <v>170739737</v>
      </c>
      <c r="BI32" s="79"/>
      <c r="BJ32" s="64">
        <v>16</v>
      </c>
      <c r="BK32" s="79"/>
      <c r="BL32" s="114">
        <v>54606</v>
      </c>
      <c r="BM32" s="79"/>
      <c r="BN32" s="114">
        <f>IF(E32,BL32,0)</f>
        <v>54606</v>
      </c>
      <c r="BO32" s="79"/>
      <c r="BP32" s="114">
        <f>IF(K32,BL32,0)</f>
        <v>54606</v>
      </c>
      <c r="BQ32" s="79"/>
      <c r="BR32" s="114">
        <f>IF(Q32,BL32,0)</f>
        <v>54606</v>
      </c>
      <c r="BS32" s="79"/>
      <c r="BT32" s="114">
        <f>IF(W32,BL32,0)</f>
        <v>54606</v>
      </c>
      <c r="BU32" s="79"/>
      <c r="BV32" s="114">
        <f>IF(AC32,BL32,0)</f>
        <v>54606</v>
      </c>
      <c r="BW32" s="79"/>
      <c r="BX32" s="114">
        <f>IF(AJ32,BL32,0)</f>
        <v>54606</v>
      </c>
      <c r="BY32" s="79"/>
      <c r="BZ32" s="114">
        <f>IF(AP32,BL32,0)</f>
        <v>54606</v>
      </c>
      <c r="CA32" s="79"/>
      <c r="CB32" s="114">
        <f>IF(AV32,BL32,0)</f>
        <v>54606</v>
      </c>
      <c r="CC32" s="79"/>
      <c r="CD32" s="114">
        <f>IF(BB32,$BL32,0)</f>
        <v>0</v>
      </c>
    </row>
    <row r="33" spans="1:82" ht="8.85" customHeight="1" x14ac:dyDescent="0.3">
      <c r="A33" s="64">
        <v>17</v>
      </c>
      <c r="B33" s="123"/>
      <c r="C33" s="64" t="s">
        <v>108</v>
      </c>
      <c r="D33" s="79"/>
      <c r="E33" s="88">
        <v>0</v>
      </c>
      <c r="F33" s="79"/>
      <c r="G33" s="89">
        <v>0</v>
      </c>
      <c r="H33" s="79"/>
      <c r="I33" s="89">
        <f>IF(G33,G33/G$60*100,0)</f>
        <v>0</v>
      </c>
      <c r="J33" s="79"/>
      <c r="K33" s="88">
        <v>0</v>
      </c>
      <c r="L33" s="79"/>
      <c r="M33" s="84">
        <v>0</v>
      </c>
      <c r="N33" s="79"/>
      <c r="O33" s="84">
        <f>IF(M33,M33/M$60*100,0)</f>
        <v>0</v>
      </c>
      <c r="P33" s="79"/>
      <c r="Q33" s="88">
        <v>0</v>
      </c>
      <c r="R33" s="79"/>
      <c r="S33" s="84">
        <v>0</v>
      </c>
      <c r="T33" s="79"/>
      <c r="U33" s="84">
        <f>IF(S33,S33/S$60*100,0)</f>
        <v>0</v>
      </c>
      <c r="V33" s="79"/>
      <c r="W33" s="88">
        <v>0</v>
      </c>
      <c r="X33" s="79"/>
      <c r="Y33" s="84">
        <v>0</v>
      </c>
      <c r="Z33" s="79"/>
      <c r="AA33" s="84">
        <f>IF(Y33,Y33/Y$60*100,0)</f>
        <v>0</v>
      </c>
      <c r="AB33" s="79"/>
      <c r="AC33" s="88">
        <v>0</v>
      </c>
      <c r="AD33" s="79"/>
      <c r="AE33" s="84">
        <v>0</v>
      </c>
      <c r="AF33" s="79"/>
      <c r="AG33" s="84">
        <f>IF(AE33,AE33/AE$60*100,0)</f>
        <v>0</v>
      </c>
      <c r="AH33" s="117"/>
      <c r="AI33" s="79"/>
      <c r="AJ33" s="88">
        <v>0</v>
      </c>
      <c r="AK33" s="79"/>
      <c r="AL33" s="84">
        <v>0</v>
      </c>
      <c r="AM33" s="79"/>
      <c r="AN33" s="84">
        <f>IF(AL33,AL33/AL$60*100,0)</f>
        <v>0</v>
      </c>
      <c r="AO33" s="79"/>
      <c r="AP33" s="88">
        <v>0</v>
      </c>
      <c r="AQ33" s="79"/>
      <c r="AR33" s="84">
        <v>0</v>
      </c>
      <c r="AS33" s="79"/>
      <c r="AT33" s="84">
        <f>IF(AR33,AR33/AR$60*100,0)</f>
        <v>0</v>
      </c>
      <c r="AU33" s="79"/>
      <c r="AV33" s="88">
        <v>0</v>
      </c>
      <c r="AW33" s="79"/>
      <c r="AX33" s="89">
        <v>0</v>
      </c>
      <c r="AY33" s="79"/>
      <c r="AZ33" s="89">
        <f>IF(AX33,AX33/AX$60*100,0)</f>
        <v>0</v>
      </c>
      <c r="BA33" s="79"/>
      <c r="BB33" s="88">
        <v>0</v>
      </c>
      <c r="BC33" s="79"/>
      <c r="BD33" s="89">
        <v>0</v>
      </c>
      <c r="BE33" s="79"/>
      <c r="BF33" s="89">
        <f>IF(BD33,BD33/BD$60*100,0)</f>
        <v>0</v>
      </c>
      <c r="BG33" s="79"/>
      <c r="BH33" s="88">
        <f>(E33+K33+Q33+W33+AC33+AJ33+AP33+AV33+BB33)</f>
        <v>0</v>
      </c>
      <c r="BI33" s="79"/>
      <c r="BJ33" s="64">
        <v>17</v>
      </c>
      <c r="BK33" s="79"/>
      <c r="BL33" s="114">
        <v>0</v>
      </c>
      <c r="BM33" s="79"/>
      <c r="BN33" s="114">
        <f>IF(E33,BL33,0)</f>
        <v>0</v>
      </c>
      <c r="BO33" s="79"/>
      <c r="BP33" s="114">
        <f>IF(K33,BL33,0)</f>
        <v>0</v>
      </c>
      <c r="BQ33" s="79"/>
      <c r="BR33" s="114">
        <f>IF(Q33,BL33,0)</f>
        <v>0</v>
      </c>
      <c r="BS33" s="79"/>
      <c r="BT33" s="114">
        <f>IF(W33,BL33,0)</f>
        <v>0</v>
      </c>
      <c r="BU33" s="79"/>
      <c r="BV33" s="114">
        <f>IF(AC33,BL33,0)</f>
        <v>0</v>
      </c>
      <c r="BW33" s="79"/>
      <c r="BX33" s="114">
        <f>IF(AJ33,BL33,0)</f>
        <v>0</v>
      </c>
      <c r="BY33" s="79"/>
      <c r="BZ33" s="114">
        <f>IF(AP33,BL33,0)</f>
        <v>0</v>
      </c>
      <c r="CA33" s="79"/>
      <c r="CB33" s="114">
        <f>IF(AV33,BL33,0)</f>
        <v>0</v>
      </c>
      <c r="CC33" s="79"/>
      <c r="CD33" s="114">
        <f>IF(BB33,$BL33,0)</f>
        <v>0</v>
      </c>
    </row>
    <row r="34" spans="1:82" ht="8.85" customHeight="1" x14ac:dyDescent="0.3">
      <c r="A34" s="64">
        <v>18</v>
      </c>
      <c r="B34" s="116"/>
      <c r="C34" s="64" t="s">
        <v>109</v>
      </c>
      <c r="D34" s="79"/>
      <c r="E34" s="88">
        <v>1405555</v>
      </c>
      <c r="F34" s="79"/>
      <c r="G34" s="89">
        <f>(E34/$BL34)</f>
        <v>190.92026623200218</v>
      </c>
      <c r="H34" s="79"/>
      <c r="I34" s="89">
        <f>IF(G34,G34/G$60*100,0)</f>
        <v>104.17577749956124</v>
      </c>
      <c r="J34" s="79"/>
      <c r="K34" s="88">
        <v>364687</v>
      </c>
      <c r="L34" s="79"/>
      <c r="M34" s="84">
        <f>(K34/$BL34)</f>
        <v>49.536403151317579</v>
      </c>
      <c r="N34" s="79"/>
      <c r="O34" s="84">
        <f>IF(M34,M34/M$60*100,0)</f>
        <v>63.502745363807335</v>
      </c>
      <c r="P34" s="79"/>
      <c r="Q34" s="88">
        <v>3854082</v>
      </c>
      <c r="R34" s="79"/>
      <c r="S34" s="84">
        <f>(Q34/$BL34)</f>
        <v>523.51018744906276</v>
      </c>
      <c r="T34" s="79"/>
      <c r="U34" s="84">
        <f>IF(S34,S34/S$60*100,0)</f>
        <v>70.543254112380453</v>
      </c>
      <c r="V34" s="79"/>
      <c r="W34" s="88">
        <v>3534141</v>
      </c>
      <c r="X34" s="79"/>
      <c r="Y34" s="84">
        <f>(W34/$BL34)</f>
        <v>480.05175224123877</v>
      </c>
      <c r="Z34" s="79"/>
      <c r="AA34" s="84">
        <f>IF(Y34,Y34/Y$60*100,0)</f>
        <v>143.24080072282456</v>
      </c>
      <c r="AB34" s="79"/>
      <c r="AC34" s="88">
        <v>3200383</v>
      </c>
      <c r="AD34" s="79"/>
      <c r="AE34" s="84">
        <f>(AC34/$BL34)</f>
        <v>434.71651725074707</v>
      </c>
      <c r="AF34" s="79"/>
      <c r="AG34" s="84">
        <f>IF(AE34,AE34/AE$60*100,0)</f>
        <v>97.392170827480882</v>
      </c>
      <c r="AH34" s="117"/>
      <c r="AI34" s="79"/>
      <c r="AJ34" s="88">
        <v>7216432</v>
      </c>
      <c r="AK34" s="79"/>
      <c r="AL34" s="84">
        <f>(AJ34/$BL34)</f>
        <v>980.22711219777239</v>
      </c>
      <c r="AM34" s="79"/>
      <c r="AN34" s="84">
        <f>IF(AL34,AL34/AL$60*100,0)</f>
        <v>54.338745599335645</v>
      </c>
      <c r="AO34" s="79"/>
      <c r="AP34" s="88">
        <v>675357</v>
      </c>
      <c r="AQ34" s="79"/>
      <c r="AR34" s="84">
        <f>(AP34/$BL34)</f>
        <v>91.735533822330893</v>
      </c>
      <c r="AS34" s="79"/>
      <c r="AT34" s="84">
        <f>IF(AR34,AR34/AR$60*100,0)</f>
        <v>55.164662950617696</v>
      </c>
      <c r="AU34" s="79"/>
      <c r="AV34" s="88">
        <v>826276</v>
      </c>
      <c r="AW34" s="79"/>
      <c r="AX34" s="89">
        <f>(AV34/$BL34)</f>
        <v>112.23526215702255</v>
      </c>
      <c r="AY34" s="79"/>
      <c r="AZ34" s="89">
        <f>IF(AX34,AX34/AX$60*100,0)</f>
        <v>62.812350026023154</v>
      </c>
      <c r="BA34" s="79"/>
      <c r="BB34" s="88">
        <v>0</v>
      </c>
      <c r="BC34" s="79"/>
      <c r="BD34" s="89">
        <f>(BB34/$BL34)</f>
        <v>0</v>
      </c>
      <c r="BE34" s="79"/>
      <c r="BF34" s="89">
        <f>IF(BD34,BD34/BD$60*100,0)</f>
        <v>0</v>
      </c>
      <c r="BG34" s="79"/>
      <c r="BH34" s="88">
        <f>(E34+K34+Q34+W34+AC34+AJ34+AP34+AV34+BB34)</f>
        <v>21076913</v>
      </c>
      <c r="BI34" s="79"/>
      <c r="BJ34" s="64">
        <v>18</v>
      </c>
      <c r="BK34" s="79"/>
      <c r="BL34" s="114">
        <v>7362</v>
      </c>
      <c r="BM34" s="79"/>
      <c r="BN34" s="114">
        <f>IF(E34,BL34,0)</f>
        <v>7362</v>
      </c>
      <c r="BO34" s="79"/>
      <c r="BP34" s="114">
        <f>IF(K34,BL34,0)</f>
        <v>7362</v>
      </c>
      <c r="BQ34" s="79"/>
      <c r="BR34" s="114">
        <f>IF(Q34,BL34,0)</f>
        <v>7362</v>
      </c>
      <c r="BS34" s="79"/>
      <c r="BT34" s="114">
        <f>IF(W34,BL34,0)</f>
        <v>7362</v>
      </c>
      <c r="BU34" s="79"/>
      <c r="BV34" s="114">
        <f>IF(AC34,BL34,0)</f>
        <v>7362</v>
      </c>
      <c r="BW34" s="79"/>
      <c r="BX34" s="114">
        <f>IF(AJ34,BL34,0)</f>
        <v>7362</v>
      </c>
      <c r="BY34" s="79"/>
      <c r="BZ34" s="114">
        <f>IF(AP34,BL34,0)</f>
        <v>7362</v>
      </c>
      <c r="CA34" s="79"/>
      <c r="CB34" s="114">
        <f>IF(AV34,BL34,0)</f>
        <v>7362</v>
      </c>
      <c r="CC34" s="79"/>
      <c r="CD34" s="114">
        <f>IF(BB34,$BL34,0)</f>
        <v>0</v>
      </c>
    </row>
    <row r="35" spans="1:82" ht="8.85" customHeight="1" x14ac:dyDescent="0.3">
      <c r="A35" s="64">
        <v>19</v>
      </c>
      <c r="B35" s="123"/>
      <c r="C35" s="64" t="s">
        <v>110</v>
      </c>
      <c r="D35" s="79"/>
      <c r="E35" s="88">
        <v>11026439</v>
      </c>
      <c r="F35" s="79"/>
      <c r="G35" s="89">
        <f>(E35/$BL35)</f>
        <v>135.56152645102594</v>
      </c>
      <c r="H35" s="79"/>
      <c r="I35" s="89">
        <f>IF(G35,G35/G$60*100,0)</f>
        <v>73.969242217072633</v>
      </c>
      <c r="J35" s="79"/>
      <c r="K35" s="88">
        <v>6488832</v>
      </c>
      <c r="L35" s="79"/>
      <c r="M35" s="84">
        <f>(K35/$BL35)</f>
        <v>79.775163205842219</v>
      </c>
      <c r="N35" s="79"/>
      <c r="O35" s="84">
        <f>IF(M35,M35/M$60*100,0)</f>
        <v>102.26705116118278</v>
      </c>
      <c r="P35" s="79"/>
      <c r="Q35" s="88">
        <v>58844266</v>
      </c>
      <c r="R35" s="79"/>
      <c r="S35" s="84">
        <f>(Q35/$BL35)</f>
        <v>723.44466983857683</v>
      </c>
      <c r="T35" s="79"/>
      <c r="U35" s="84">
        <f>IF(S35,S35/S$60*100,0)</f>
        <v>97.484523518724245</v>
      </c>
      <c r="V35" s="79"/>
      <c r="W35" s="88">
        <v>27672269</v>
      </c>
      <c r="X35" s="79"/>
      <c r="Y35" s="84">
        <f>(W35/$BL35)</f>
        <v>340.20911247986822</v>
      </c>
      <c r="Z35" s="79"/>
      <c r="AA35" s="84">
        <f>IF(Y35,Y35/Y$60*100,0)</f>
        <v>101.51369192446728</v>
      </c>
      <c r="AB35" s="79"/>
      <c r="AC35" s="88">
        <v>53714959</v>
      </c>
      <c r="AD35" s="79"/>
      <c r="AE35" s="84">
        <f>(AC35/$BL35)</f>
        <v>660.38381342283526</v>
      </c>
      <c r="AF35" s="79"/>
      <c r="AG35" s="84">
        <f>IF(AE35,AE35/AE$60*100,0)</f>
        <v>147.94978018164898</v>
      </c>
      <c r="AH35" s="117"/>
      <c r="AI35" s="79"/>
      <c r="AJ35" s="88">
        <v>109354561</v>
      </c>
      <c r="AK35" s="79"/>
      <c r="AL35" s="84">
        <f>(AJ35/$BL35)</f>
        <v>1344.4296217066844</v>
      </c>
      <c r="AM35" s="79"/>
      <c r="AN35" s="84">
        <f>IF(AL35,AL35/AL$60*100,0)</f>
        <v>74.528258075145914</v>
      </c>
      <c r="AO35" s="79"/>
      <c r="AP35" s="88">
        <v>9666939</v>
      </c>
      <c r="AQ35" s="79"/>
      <c r="AR35" s="84">
        <f>(AP35/$BL35)</f>
        <v>118.84752701656032</v>
      </c>
      <c r="AS35" s="79"/>
      <c r="AT35" s="84">
        <f>IF(AR35,AR35/AR$60*100,0)</f>
        <v>71.468312192750645</v>
      </c>
      <c r="AU35" s="79"/>
      <c r="AV35" s="88">
        <v>4844173</v>
      </c>
      <c r="AW35" s="79"/>
      <c r="AX35" s="89">
        <f>(AV35/$BL35)</f>
        <v>59.555354749873985</v>
      </c>
      <c r="AY35" s="79"/>
      <c r="AZ35" s="89">
        <f>IF(AX35,AX35/AX$60*100,0)</f>
        <v>33.330093560431031</v>
      </c>
      <c r="BA35" s="79"/>
      <c r="BB35" s="88">
        <v>0</v>
      </c>
      <c r="BC35" s="79"/>
      <c r="BD35" s="89">
        <f>(BB35/$BL35)</f>
        <v>0</v>
      </c>
      <c r="BE35" s="79"/>
      <c r="BF35" s="89">
        <f>IF(BD35,BD35/BD$60*100,0)</f>
        <v>0</v>
      </c>
      <c r="BG35" s="79"/>
      <c r="BH35" s="88">
        <f>(E35+K35+Q35+W35+AC35+AJ35+AP35+AV35+BB35)</f>
        <v>281612438</v>
      </c>
      <c r="BI35" s="79"/>
      <c r="BJ35" s="64">
        <v>19</v>
      </c>
      <c r="BK35" s="79"/>
      <c r="BL35" s="114">
        <v>81339</v>
      </c>
      <c r="BM35" s="79"/>
      <c r="BN35" s="114">
        <f>IF(E35,BL35,0)</f>
        <v>81339</v>
      </c>
      <c r="BO35" s="79"/>
      <c r="BP35" s="114">
        <f>IF(K35,BL35,0)</f>
        <v>81339</v>
      </c>
      <c r="BQ35" s="79"/>
      <c r="BR35" s="114">
        <f>IF(Q35,BL35,0)</f>
        <v>81339</v>
      </c>
      <c r="BS35" s="79"/>
      <c r="BT35" s="114">
        <f>IF(W35,BL35,0)</f>
        <v>81339</v>
      </c>
      <c r="BU35" s="79"/>
      <c r="BV35" s="114">
        <f>IF(AC35,BL35,0)</f>
        <v>81339</v>
      </c>
      <c r="BW35" s="79"/>
      <c r="BX35" s="114">
        <f>IF(AJ35,BL35,0)</f>
        <v>81339</v>
      </c>
      <c r="BY35" s="79"/>
      <c r="BZ35" s="114">
        <f>IF(AP35,BL35,0)</f>
        <v>81339</v>
      </c>
      <c r="CA35" s="79"/>
      <c r="CB35" s="114">
        <f>IF(AV35,BL35,0)</f>
        <v>81339</v>
      </c>
      <c r="CC35" s="79"/>
      <c r="CD35" s="114">
        <f>IF(BB35,$BL35,0)</f>
        <v>0</v>
      </c>
    </row>
    <row r="36" spans="1:82" ht="8.85" customHeight="1" x14ac:dyDescent="0.3">
      <c r="A36" s="64">
        <v>20</v>
      </c>
      <c r="B36" s="123"/>
      <c r="C36" s="64" t="s">
        <v>111</v>
      </c>
      <c r="D36" s="79"/>
      <c r="E36" s="88">
        <v>5748364</v>
      </c>
      <c r="F36" s="79"/>
      <c r="G36" s="89">
        <f>(E36/$BL36)</f>
        <v>136.69331557796116</v>
      </c>
      <c r="H36" s="79"/>
      <c r="I36" s="89">
        <f>IF(G36,G36/G$60*100,0)</f>
        <v>74.586803749910374</v>
      </c>
      <c r="J36" s="79"/>
      <c r="K36" s="88">
        <v>1601149</v>
      </c>
      <c r="L36" s="79"/>
      <c r="M36" s="84">
        <f>(K36/$BL36)</f>
        <v>38.074548783677741</v>
      </c>
      <c r="N36" s="79"/>
      <c r="O36" s="84">
        <f>IF(M36,M36/M$60*100,0)</f>
        <v>48.809324505577024</v>
      </c>
      <c r="P36" s="79"/>
      <c r="Q36" s="88">
        <v>33101380</v>
      </c>
      <c r="R36" s="79"/>
      <c r="S36" s="84">
        <f>(Q36/$BL36)</f>
        <v>787.13480607804433</v>
      </c>
      <c r="T36" s="79"/>
      <c r="U36" s="84">
        <f>IF(S36,S36/S$60*100,0)</f>
        <v>106.0668005649184</v>
      </c>
      <c r="V36" s="79"/>
      <c r="W36" s="88">
        <v>12226104</v>
      </c>
      <c r="X36" s="79"/>
      <c r="Y36" s="84">
        <f>(W36/$BL36)</f>
        <v>290.73083965472142</v>
      </c>
      <c r="Z36" s="79"/>
      <c r="AA36" s="84">
        <f>IF(Y36,Y36/Y$60*100,0)</f>
        <v>86.750059910278026</v>
      </c>
      <c r="AB36" s="79"/>
      <c r="AC36" s="88">
        <v>11702519</v>
      </c>
      <c r="AD36" s="79"/>
      <c r="AE36" s="84">
        <f>(AC36/$BL36)</f>
        <v>278.28024159988587</v>
      </c>
      <c r="AF36" s="79"/>
      <c r="AG36" s="84">
        <f>IF(AE36,AE36/AE$60*100,0)</f>
        <v>62.344805758038312</v>
      </c>
      <c r="AH36" s="117"/>
      <c r="AI36" s="79"/>
      <c r="AJ36" s="88">
        <v>107246108</v>
      </c>
      <c r="AK36" s="79"/>
      <c r="AL36" s="84">
        <f>(AJ36/$BL36)</f>
        <v>2550.2605759398853</v>
      </c>
      <c r="AM36" s="79"/>
      <c r="AN36" s="84">
        <f>IF(AL36,AL36/AL$60*100,0)</f>
        <v>141.37331943135734</v>
      </c>
      <c r="AO36" s="79"/>
      <c r="AP36" s="88">
        <v>5234286</v>
      </c>
      <c r="AQ36" s="79"/>
      <c r="AR36" s="84">
        <f>(AP36/$BL36)</f>
        <v>124.46878938482391</v>
      </c>
      <c r="AS36" s="79"/>
      <c r="AT36" s="84">
        <f>IF(AR36,AR36/AR$60*100,0)</f>
        <v>74.848627660286155</v>
      </c>
      <c r="AU36" s="79"/>
      <c r="AV36" s="88">
        <v>2490850</v>
      </c>
      <c r="AW36" s="79"/>
      <c r="AX36" s="89">
        <f>(AV36/$BL36)</f>
        <v>59.231208237224457</v>
      </c>
      <c r="AY36" s="79"/>
      <c r="AZ36" s="89">
        <f>IF(AX36,AX36/AX$60*100,0)</f>
        <v>33.148685295141185</v>
      </c>
      <c r="BA36" s="79"/>
      <c r="BB36" s="88">
        <v>0</v>
      </c>
      <c r="BC36" s="79"/>
      <c r="BD36" s="89">
        <f>(BB36/$BL36)</f>
        <v>0</v>
      </c>
      <c r="BE36" s="79"/>
      <c r="BF36" s="89">
        <f>IF(BD36,BD36/BD$60*100,0)</f>
        <v>0</v>
      </c>
      <c r="BG36" s="79"/>
      <c r="BH36" s="88">
        <f>(E36+K36+Q36+W36+AC36+AJ36+AP36+AV36+BB36)</f>
        <v>179350760</v>
      </c>
      <c r="BI36" s="79"/>
      <c r="BJ36" s="64">
        <v>20</v>
      </c>
      <c r="BK36" s="79"/>
      <c r="BL36" s="114">
        <v>42053</v>
      </c>
      <c r="BM36" s="79"/>
      <c r="BN36" s="114">
        <f>IF(E36,BL36,0)</f>
        <v>42053</v>
      </c>
      <c r="BO36" s="79"/>
      <c r="BP36" s="114">
        <f>IF(K36,BL36,0)</f>
        <v>42053</v>
      </c>
      <c r="BQ36" s="79"/>
      <c r="BR36" s="114">
        <f>IF(Q36,BL36,0)</f>
        <v>42053</v>
      </c>
      <c r="BS36" s="79"/>
      <c r="BT36" s="114">
        <f>IF(W36,BL36,0)</f>
        <v>42053</v>
      </c>
      <c r="BU36" s="79"/>
      <c r="BV36" s="114">
        <f>IF(AC36,BL36,0)</f>
        <v>42053</v>
      </c>
      <c r="BW36" s="79"/>
      <c r="BX36" s="114">
        <f>IF(AJ36,BL36,0)</f>
        <v>42053</v>
      </c>
      <c r="BY36" s="79"/>
      <c r="BZ36" s="114">
        <f>IF(AP36,BL36,0)</f>
        <v>42053</v>
      </c>
      <c r="CA36" s="79"/>
      <c r="CB36" s="114">
        <f>IF(AV36,BL36,0)</f>
        <v>42053</v>
      </c>
      <c r="CC36" s="79"/>
      <c r="CD36" s="114">
        <f>IF(BB36,$BL36,0)</f>
        <v>0</v>
      </c>
    </row>
    <row r="37" spans="1:82" ht="8.85" customHeight="1" x14ac:dyDescent="0.3">
      <c r="A37" s="90"/>
      <c r="B37" s="79"/>
      <c r="D37" s="79"/>
      <c r="E37" s="111"/>
      <c r="F37" s="79"/>
      <c r="G37" s="79"/>
      <c r="H37" s="79"/>
      <c r="I37" s="79"/>
      <c r="J37" s="79"/>
      <c r="K37" s="111"/>
      <c r="L37" s="79"/>
      <c r="M37" s="79"/>
      <c r="N37" s="79"/>
      <c r="O37" s="79"/>
      <c r="P37" s="79"/>
      <c r="Q37" s="111"/>
      <c r="R37" s="79"/>
      <c r="S37" s="79"/>
      <c r="T37" s="79"/>
      <c r="U37" s="79"/>
      <c r="V37" s="79"/>
      <c r="W37" s="111"/>
      <c r="X37" s="79"/>
      <c r="Y37" s="79"/>
      <c r="Z37" s="79"/>
      <c r="AA37" s="79"/>
      <c r="AB37" s="79"/>
      <c r="AC37" s="111"/>
      <c r="AD37" s="79"/>
      <c r="AE37" s="79"/>
      <c r="AF37" s="79"/>
      <c r="AG37" s="79"/>
      <c r="AH37" s="79"/>
      <c r="AI37" s="79"/>
      <c r="AJ37" s="111"/>
      <c r="AK37" s="79"/>
      <c r="AL37" s="79"/>
      <c r="AM37" s="79"/>
      <c r="AN37" s="79"/>
      <c r="AO37" s="79"/>
      <c r="AP37" s="111"/>
      <c r="AQ37" s="79"/>
      <c r="AR37" s="79"/>
      <c r="AS37" s="79"/>
      <c r="AT37" s="79"/>
      <c r="AU37" s="79"/>
      <c r="AV37" s="111"/>
      <c r="AW37" s="79"/>
      <c r="AX37" s="79"/>
      <c r="AY37" s="79"/>
      <c r="AZ37" s="79"/>
      <c r="BA37" s="79"/>
      <c r="BB37" s="79"/>
      <c r="BC37" s="79"/>
      <c r="BD37" s="79"/>
      <c r="BE37" s="79"/>
      <c r="BF37" s="79"/>
      <c r="BG37" s="79"/>
      <c r="BH37" s="111"/>
      <c r="BI37" s="79"/>
      <c r="BJ37" s="90"/>
      <c r="BK37" s="79"/>
      <c r="BL37" s="111"/>
      <c r="BM37" s="79"/>
      <c r="BN37" s="79"/>
      <c r="BO37" s="79"/>
      <c r="BP37" s="79"/>
      <c r="BQ37" s="79"/>
      <c r="BR37" s="79"/>
      <c r="BS37" s="79"/>
      <c r="BT37" s="79"/>
      <c r="BU37" s="79"/>
      <c r="BV37" s="79"/>
      <c r="BW37" s="79"/>
      <c r="BX37" s="79"/>
      <c r="BY37" s="79"/>
      <c r="BZ37" s="79"/>
      <c r="CA37" s="79"/>
      <c r="CB37" s="79"/>
      <c r="CC37" s="79"/>
      <c r="CD37" s="79"/>
    </row>
    <row r="38" spans="1:82" ht="8.85" customHeight="1" x14ac:dyDescent="0.3">
      <c r="A38" s="64">
        <v>21</v>
      </c>
      <c r="B38" s="116"/>
      <c r="C38" s="64" t="s">
        <v>112</v>
      </c>
      <c r="D38" s="79"/>
      <c r="E38" s="88">
        <v>3327738</v>
      </c>
      <c r="F38" s="79"/>
      <c r="G38" s="89">
        <f>(E38/$BL38)</f>
        <v>201.33942400774444</v>
      </c>
      <c r="H38" s="79"/>
      <c r="I38" s="89">
        <f>IF(G38,G38/G$60*100,0)</f>
        <v>109.86099826527902</v>
      </c>
      <c r="J38" s="79"/>
      <c r="K38" s="88">
        <v>244970</v>
      </c>
      <c r="L38" s="79"/>
      <c r="M38" s="84">
        <f>(K38/$BL38)</f>
        <v>14.82151500484027</v>
      </c>
      <c r="N38" s="79"/>
      <c r="O38" s="84">
        <f>IF(M38,M38/M$60*100,0)</f>
        <v>19.000307518960163</v>
      </c>
      <c r="P38" s="79"/>
      <c r="Q38" s="88">
        <v>8494768</v>
      </c>
      <c r="R38" s="79"/>
      <c r="S38" s="84">
        <f>(Q38/$BL38)</f>
        <v>513.96224588576956</v>
      </c>
      <c r="T38" s="79"/>
      <c r="U38" s="84">
        <f>IF(S38,S38/S$60*100,0)</f>
        <v>69.256664311269674</v>
      </c>
      <c r="V38" s="79"/>
      <c r="W38" s="88">
        <v>2899240</v>
      </c>
      <c r="X38" s="79"/>
      <c r="Y38" s="84">
        <f>(W38/$BL38)</f>
        <v>175.41384317521781</v>
      </c>
      <c r="Z38" s="79"/>
      <c r="AA38" s="84">
        <f>IF(Y38,Y38/Y$60*100,0)</f>
        <v>52.341063722770201</v>
      </c>
      <c r="AB38" s="79"/>
      <c r="AC38" s="88">
        <v>4544981</v>
      </c>
      <c r="AD38" s="79"/>
      <c r="AE38" s="84">
        <f>(AC38/$BL38)</f>
        <v>274.98674975798644</v>
      </c>
      <c r="AF38" s="79"/>
      <c r="AG38" s="84">
        <f>IF(AE38,AE38/AE$60*100,0)</f>
        <v>61.606944859368653</v>
      </c>
      <c r="AH38" s="117"/>
      <c r="AI38" s="79"/>
      <c r="AJ38" s="88">
        <v>42410087</v>
      </c>
      <c r="AK38" s="79"/>
      <c r="AL38" s="84">
        <f>(AJ38/$BL38)</f>
        <v>2565.9539569215876</v>
      </c>
      <c r="AM38" s="79"/>
      <c r="AN38" s="84">
        <f>IF(AL38,AL38/AL$60*100,0)</f>
        <v>142.24327969479694</v>
      </c>
      <c r="AO38" s="79"/>
      <c r="AP38" s="88">
        <v>3403446</v>
      </c>
      <c r="AQ38" s="79"/>
      <c r="AR38" s="84">
        <f>(AP38/$BL38)</f>
        <v>205.92001452081317</v>
      </c>
      <c r="AS38" s="79"/>
      <c r="AT38" s="84">
        <f>IF(AR38,AR38/AR$60*100,0)</f>
        <v>123.82887767162858</v>
      </c>
      <c r="AU38" s="79"/>
      <c r="AV38" s="88">
        <v>422119</v>
      </c>
      <c r="AW38" s="79"/>
      <c r="AX38" s="89">
        <f>(AV38/$BL38)</f>
        <v>25.53962971926428</v>
      </c>
      <c r="AY38" s="79"/>
      <c r="AZ38" s="89">
        <f>IF(AX38,AX38/AX$60*100,0)</f>
        <v>14.293227731023538</v>
      </c>
      <c r="BA38" s="79"/>
      <c r="BB38" s="88">
        <v>0</v>
      </c>
      <c r="BC38" s="79"/>
      <c r="BD38" s="89">
        <v>0</v>
      </c>
      <c r="BE38" s="79"/>
      <c r="BF38" s="89">
        <f>IF(BD38,BD38/BD$60*100,0)</f>
        <v>0</v>
      </c>
      <c r="BG38" s="79"/>
      <c r="BH38" s="88">
        <f>(E38+K38+Q38+W38+AC38+AJ38+AP38+AV38+BB38)</f>
        <v>65747349</v>
      </c>
      <c r="BI38" s="79"/>
      <c r="BJ38" s="64">
        <v>21</v>
      </c>
      <c r="BK38" s="79"/>
      <c r="BL38" s="114">
        <v>16528</v>
      </c>
      <c r="BM38" s="79"/>
      <c r="BN38" s="114">
        <f>IF(E38,BL38,0)</f>
        <v>16528</v>
      </c>
      <c r="BO38" s="79"/>
      <c r="BP38" s="114">
        <f>IF(K38,BL38,0)</f>
        <v>16528</v>
      </c>
      <c r="BQ38" s="79"/>
      <c r="BR38" s="114">
        <f>IF(Q38,BL38,0)</f>
        <v>16528</v>
      </c>
      <c r="BS38" s="79"/>
      <c r="BT38" s="114">
        <f>IF(W38,BL38,0)</f>
        <v>16528</v>
      </c>
      <c r="BU38" s="79"/>
      <c r="BV38" s="114">
        <f>IF(AC38,BL38,0)</f>
        <v>16528</v>
      </c>
      <c r="BW38" s="79"/>
      <c r="BX38" s="114">
        <f>IF(AJ38,BL38,0)</f>
        <v>16528</v>
      </c>
      <c r="BY38" s="79"/>
      <c r="BZ38" s="114">
        <f>IF(AP38,BL38,0)</f>
        <v>16528</v>
      </c>
      <c r="CA38" s="79"/>
      <c r="CB38" s="114">
        <f>IF(AV38,BL38,0)</f>
        <v>16528</v>
      </c>
      <c r="CC38" s="79"/>
      <c r="CD38" s="114">
        <f>IF(BB38,$BL38,0)</f>
        <v>0</v>
      </c>
    </row>
    <row r="39" spans="1:82" ht="8.85" customHeight="1" x14ac:dyDescent="0.3">
      <c r="A39" s="64">
        <v>22</v>
      </c>
      <c r="B39" s="116"/>
      <c r="C39" s="64" t="s">
        <v>113</v>
      </c>
      <c r="D39" s="79"/>
      <c r="E39" s="88">
        <v>3219197</v>
      </c>
      <c r="F39" s="79"/>
      <c r="G39" s="89">
        <f>(E39/$BL39)</f>
        <v>245.38432807378612</v>
      </c>
      <c r="H39" s="79"/>
      <c r="I39" s="89">
        <f>IF(G39,G39/G$60*100,0)</f>
        <v>133.89413113550947</v>
      </c>
      <c r="J39" s="79"/>
      <c r="K39" s="88">
        <v>2497230</v>
      </c>
      <c r="L39" s="79"/>
      <c r="M39" s="84">
        <f>(K39/$BL39)</f>
        <v>190.35216098788018</v>
      </c>
      <c r="N39" s="79"/>
      <c r="O39" s="84">
        <f>IF(M39,M39/M$60*100,0)</f>
        <v>244.02023642571029</v>
      </c>
      <c r="P39" s="79"/>
      <c r="Q39" s="88">
        <v>10854947</v>
      </c>
      <c r="R39" s="79"/>
      <c r="S39" s="84">
        <f>(Q39/$BL39)</f>
        <v>827.42183093223571</v>
      </c>
      <c r="T39" s="79"/>
      <c r="U39" s="84">
        <f>IF(S39,S39/S$60*100,0)</f>
        <v>111.49549689185956</v>
      </c>
      <c r="V39" s="79"/>
      <c r="W39" s="88">
        <v>6523709</v>
      </c>
      <c r="X39" s="79"/>
      <c r="Y39" s="84">
        <f>(W39/$BL39)</f>
        <v>497.27181949843737</v>
      </c>
      <c r="Z39" s="79"/>
      <c r="AA39" s="84">
        <f>IF(Y39,Y39/Y$60*100,0)</f>
        <v>148.37903053014432</v>
      </c>
      <c r="AB39" s="79"/>
      <c r="AC39" s="88">
        <v>8115275</v>
      </c>
      <c r="AD39" s="79"/>
      <c r="AE39" s="84">
        <f>(AC39/$BL39)</f>
        <v>618.58945041542802</v>
      </c>
      <c r="AF39" s="79"/>
      <c r="AG39" s="84">
        <f>IF(AE39,AE39/AE$60*100,0)</f>
        <v>138.58633623572848</v>
      </c>
      <c r="AH39" s="117"/>
      <c r="AI39" s="79"/>
      <c r="AJ39" s="88">
        <v>25233901</v>
      </c>
      <c r="AK39" s="79"/>
      <c r="AL39" s="84">
        <f>(AJ39/$BL39)</f>
        <v>1923.4622303529231</v>
      </c>
      <c r="AM39" s="79"/>
      <c r="AN39" s="84">
        <f>IF(AL39,AL39/AL$60*100,0)</f>
        <v>106.62684545700507</v>
      </c>
      <c r="AO39" s="79"/>
      <c r="AP39" s="88">
        <v>962351</v>
      </c>
      <c r="AQ39" s="79"/>
      <c r="AR39" s="84">
        <f>(AP39/$BL39)</f>
        <v>73.355514902050459</v>
      </c>
      <c r="AS39" s="79"/>
      <c r="AT39" s="84">
        <f>IF(AR39,AR39/AR$60*100,0)</f>
        <v>44.111938815093787</v>
      </c>
      <c r="AU39" s="79"/>
      <c r="AV39" s="88">
        <v>3107963</v>
      </c>
      <c r="AW39" s="79"/>
      <c r="AX39" s="89">
        <f>(AV39/$BL39)</f>
        <v>236.90548060065555</v>
      </c>
      <c r="AY39" s="79"/>
      <c r="AZ39" s="89">
        <f>IF(AX39,AX39/AX$60*100,0)</f>
        <v>132.58391065860346</v>
      </c>
      <c r="BA39" s="79"/>
      <c r="BB39" s="88">
        <v>0</v>
      </c>
      <c r="BC39" s="79"/>
      <c r="BD39" s="89">
        <f>(BB39/$BL39)</f>
        <v>0</v>
      </c>
      <c r="BE39" s="79"/>
      <c r="BF39" s="89">
        <f>IF(BD39,BD39/BD$60*100,0)</f>
        <v>0</v>
      </c>
      <c r="BG39" s="79"/>
      <c r="BH39" s="88">
        <f>(E39+K39+Q39+W39+AC39+AJ39+AP39+AV39+BB39)</f>
        <v>60514573</v>
      </c>
      <c r="BI39" s="79"/>
      <c r="BJ39" s="64">
        <v>22</v>
      </c>
      <c r="BK39" s="79"/>
      <c r="BL39" s="114">
        <v>13119</v>
      </c>
      <c r="BM39" s="79"/>
      <c r="BN39" s="114">
        <f>IF(E39,BL39,0)</f>
        <v>13119</v>
      </c>
      <c r="BO39" s="79"/>
      <c r="BP39" s="114">
        <f>IF(K39,BL39,0)</f>
        <v>13119</v>
      </c>
      <c r="BQ39" s="79"/>
      <c r="BR39" s="114">
        <f>IF(Q39,BL39,0)</f>
        <v>13119</v>
      </c>
      <c r="BS39" s="79"/>
      <c r="BT39" s="114">
        <f>IF(W39,BL39,0)</f>
        <v>13119</v>
      </c>
      <c r="BU39" s="79"/>
      <c r="BV39" s="114">
        <f>IF(AC39,BL39,0)</f>
        <v>13119</v>
      </c>
      <c r="BW39" s="79"/>
      <c r="BX39" s="114">
        <f>IF(AJ39,BL39,0)</f>
        <v>13119</v>
      </c>
      <c r="BY39" s="79"/>
      <c r="BZ39" s="114">
        <f>IF(AP39,BL39,0)</f>
        <v>13119</v>
      </c>
      <c r="CA39" s="79"/>
      <c r="CB39" s="114">
        <f>IF(AV39,BL39,0)</f>
        <v>13119</v>
      </c>
      <c r="CC39" s="79"/>
      <c r="CD39" s="114">
        <f>IF(BB39,$BL39,0)</f>
        <v>0</v>
      </c>
    </row>
    <row r="40" spans="1:82" ht="8.85" customHeight="1" x14ac:dyDescent="0.3">
      <c r="A40" s="64">
        <v>23</v>
      </c>
      <c r="B40" s="116"/>
      <c r="C40" s="64" t="s">
        <v>114</v>
      </c>
      <c r="D40" s="79"/>
      <c r="E40" s="88">
        <v>26644922</v>
      </c>
      <c r="F40" s="79"/>
      <c r="G40" s="89">
        <f>(E40/$BL40)</f>
        <v>147.11279324642913</v>
      </c>
      <c r="H40" s="79"/>
      <c r="I40" s="89">
        <f>IF(G40,G40/G$60*100,0)</f>
        <v>80.272199065318873</v>
      </c>
      <c r="J40" s="79"/>
      <c r="K40" s="88">
        <v>12445908</v>
      </c>
      <c r="L40" s="79"/>
      <c r="M40" s="84">
        <f>(K40/$BL40)</f>
        <v>68.71674423997483</v>
      </c>
      <c r="N40" s="79"/>
      <c r="O40" s="84">
        <f>IF(M40,M40/M$60*100,0)</f>
        <v>88.090810678589392</v>
      </c>
      <c r="P40" s="79"/>
      <c r="Q40" s="88">
        <v>140318402</v>
      </c>
      <c r="R40" s="79"/>
      <c r="S40" s="84">
        <f>(Q40/$BL40)</f>
        <v>774.73043689508006</v>
      </c>
      <c r="T40" s="79"/>
      <c r="U40" s="84">
        <f>IF(S40,S40/S$60*100,0)</f>
        <v>104.39530574331519</v>
      </c>
      <c r="V40" s="79"/>
      <c r="W40" s="88">
        <v>41346752</v>
      </c>
      <c r="X40" s="79"/>
      <c r="Y40" s="84">
        <f>(W40/$BL40)</f>
        <v>228.2850059905366</v>
      </c>
      <c r="Z40" s="79"/>
      <c r="AA40" s="84">
        <f>IF(Y40,Y40/Y$60*100,0)</f>
        <v>68.117087164941296</v>
      </c>
      <c r="AB40" s="79"/>
      <c r="AC40" s="88">
        <v>81193936</v>
      </c>
      <c r="AD40" s="79"/>
      <c r="AE40" s="84">
        <f>(AC40/$BL40)</f>
        <v>448.29054930736146</v>
      </c>
      <c r="AF40" s="79"/>
      <c r="AG40" s="84">
        <f>IF(AE40,AE40/AE$60*100,0)</f>
        <v>100.43324333430941</v>
      </c>
      <c r="AH40" s="117"/>
      <c r="AI40" s="79"/>
      <c r="AJ40" s="88">
        <v>355149316</v>
      </c>
      <c r="AK40" s="79"/>
      <c r="AL40" s="84">
        <f>(AJ40/$BL40)</f>
        <v>1960.8617317895969</v>
      </c>
      <c r="AM40" s="79"/>
      <c r="AN40" s="84">
        <f>IF(AL40,AL40/AL$60*100,0)</f>
        <v>108.70008131104395</v>
      </c>
      <c r="AO40" s="79"/>
      <c r="AP40" s="88">
        <v>36379069</v>
      </c>
      <c r="AQ40" s="79"/>
      <c r="AR40" s="84">
        <f>(AP40/$BL40)</f>
        <v>200.85727615545579</v>
      </c>
      <c r="AS40" s="79"/>
      <c r="AT40" s="84">
        <f>IF(AR40,AR40/AR$60*100,0)</f>
        <v>120.78442756712487</v>
      </c>
      <c r="AU40" s="79"/>
      <c r="AV40" s="88">
        <v>34024468</v>
      </c>
      <c r="AW40" s="79"/>
      <c r="AX40" s="89">
        <f>(AV40/$BL40)</f>
        <v>187.85697800893334</v>
      </c>
      <c r="AY40" s="79"/>
      <c r="AZ40" s="89">
        <f>IF(AX40,AX40/AX$60*100,0)</f>
        <v>105.13396619521993</v>
      </c>
      <c r="BA40" s="79"/>
      <c r="BB40" s="88">
        <v>0</v>
      </c>
      <c r="BC40" s="79"/>
      <c r="BD40" s="89">
        <f>(BB40/$BL40)</f>
        <v>0</v>
      </c>
      <c r="BE40" s="79"/>
      <c r="BF40" s="89">
        <f>IF(BD40,BD40/BD$60*100,0)</f>
        <v>0</v>
      </c>
      <c r="BG40" s="79"/>
      <c r="BH40" s="88">
        <f>(E40+K40+Q40+W40+AC40+AJ40+AP40+AV40+BB40)</f>
        <v>727502773</v>
      </c>
      <c r="BI40" s="79"/>
      <c r="BJ40" s="64">
        <v>23</v>
      </c>
      <c r="BK40" s="79"/>
      <c r="BL40" s="114">
        <v>181119</v>
      </c>
      <c r="BM40" s="79"/>
      <c r="BN40" s="114">
        <f>IF(E40,BL40,0)</f>
        <v>181119</v>
      </c>
      <c r="BO40" s="79"/>
      <c r="BP40" s="114">
        <f>IF(K40,BL40,0)</f>
        <v>181119</v>
      </c>
      <c r="BQ40" s="79"/>
      <c r="BR40" s="114">
        <f>IF(Q40,BL40,0)</f>
        <v>181119</v>
      </c>
      <c r="BS40" s="79"/>
      <c r="BT40" s="114">
        <f>IF(W40,BL40,0)</f>
        <v>181119</v>
      </c>
      <c r="BU40" s="79"/>
      <c r="BV40" s="114">
        <f>IF(AC40,BL40,0)</f>
        <v>181119</v>
      </c>
      <c r="BW40" s="79"/>
      <c r="BX40" s="114">
        <f>IF(AJ40,BL40,0)</f>
        <v>181119</v>
      </c>
      <c r="BY40" s="79"/>
      <c r="BZ40" s="114">
        <f>IF(AP40,BL40,0)</f>
        <v>181119</v>
      </c>
      <c r="CA40" s="79"/>
      <c r="CB40" s="114">
        <f>IF(AV40,BL40,0)</f>
        <v>181119</v>
      </c>
      <c r="CC40" s="79"/>
      <c r="CD40" s="114">
        <f>IF(BB40,$BL40,0)</f>
        <v>0</v>
      </c>
    </row>
    <row r="41" spans="1:82" ht="8.85" customHeight="1" x14ac:dyDescent="0.3">
      <c r="A41" s="64">
        <v>24</v>
      </c>
      <c r="B41" s="116"/>
      <c r="C41" s="64" t="s">
        <v>115</v>
      </c>
      <c r="D41" s="79"/>
      <c r="E41" s="88">
        <v>39787785</v>
      </c>
      <c r="F41" s="79"/>
      <c r="G41" s="89">
        <f>(E41/$BL41)</f>
        <v>161.90942903300629</v>
      </c>
      <c r="H41" s="79"/>
      <c r="I41" s="89">
        <f>IF(G41,G41/G$60*100,0)</f>
        <v>88.345993785316651</v>
      </c>
      <c r="J41" s="79"/>
      <c r="K41" s="88">
        <v>15539417</v>
      </c>
      <c r="L41" s="79"/>
      <c r="M41" s="84">
        <f>(K41/$BL41)</f>
        <v>63.234938410765807</v>
      </c>
      <c r="N41" s="79"/>
      <c r="O41" s="84">
        <f>IF(M41,M41/M$60*100,0)</f>
        <v>81.063459123759444</v>
      </c>
      <c r="P41" s="79"/>
      <c r="Q41" s="88">
        <v>173344025</v>
      </c>
      <c r="R41" s="79"/>
      <c r="S41" s="84">
        <f>(Q41/$BL41)</f>
        <v>705.3931781835347</v>
      </c>
      <c r="T41" s="79"/>
      <c r="U41" s="84">
        <f>IF(S41,S41/S$60*100,0)</f>
        <v>95.052076178713207</v>
      </c>
      <c r="V41" s="79"/>
      <c r="W41" s="88">
        <v>87553378</v>
      </c>
      <c r="X41" s="79"/>
      <c r="Y41" s="84">
        <f>(W41/$BL41)</f>
        <v>356.28315177361532</v>
      </c>
      <c r="Z41" s="79"/>
      <c r="AA41" s="84">
        <f>IF(Y41,Y41/Y$60*100,0)</f>
        <v>106.30996284429392</v>
      </c>
      <c r="AB41" s="79"/>
      <c r="AC41" s="88">
        <v>82769017</v>
      </c>
      <c r="AD41" s="79"/>
      <c r="AE41" s="84">
        <f>(AC41/$BL41)</f>
        <v>336.8140318465376</v>
      </c>
      <c r="AF41" s="79"/>
      <c r="AG41" s="84">
        <f>IF(AE41,AE41/AE$60*100,0)</f>
        <v>75.458484840063221</v>
      </c>
      <c r="AH41" s="117"/>
      <c r="AI41" s="79"/>
      <c r="AJ41" s="88">
        <v>373370461</v>
      </c>
      <c r="AK41" s="79"/>
      <c r="AL41" s="84">
        <f>(AJ41/$BL41)</f>
        <v>1519.3657590715427</v>
      </c>
      <c r="AM41" s="79"/>
      <c r="AN41" s="84">
        <f>IF(AL41,AL41/AL$60*100,0)</f>
        <v>84.225817085818903</v>
      </c>
      <c r="AO41" s="79"/>
      <c r="AP41" s="88">
        <v>54879998</v>
      </c>
      <c r="AQ41" s="79"/>
      <c r="AR41" s="84">
        <f>(AP41/$BL41)</f>
        <v>223.32454901705455</v>
      </c>
      <c r="AS41" s="79"/>
      <c r="AT41" s="84">
        <f>IF(AR41,AR41/AR$60*100,0)</f>
        <v>134.29499956891934</v>
      </c>
      <c r="AU41" s="79"/>
      <c r="AV41" s="88">
        <v>41085710</v>
      </c>
      <c r="AW41" s="79"/>
      <c r="AX41" s="89">
        <f>(AV41/$BL41)</f>
        <v>167.19110771096399</v>
      </c>
      <c r="AY41" s="79"/>
      <c r="AZ41" s="89">
        <f>IF(AX41,AX41/AX$60*100,0)</f>
        <v>93.568332954818359</v>
      </c>
      <c r="BA41" s="79"/>
      <c r="BB41" s="88">
        <v>0</v>
      </c>
      <c r="BC41" s="79"/>
      <c r="BD41" s="89">
        <f>(BB41/$BL41)</f>
        <v>0</v>
      </c>
      <c r="BE41" s="79"/>
      <c r="BF41" s="89">
        <f>IF(BD41,BD41/BD$60*100,0)</f>
        <v>0</v>
      </c>
      <c r="BG41" s="79"/>
      <c r="BH41" s="88">
        <f>(E41+K41+Q41+W41+AC41+AJ41+AP41+AV41+BB41)</f>
        <v>868329791</v>
      </c>
      <c r="BI41" s="79"/>
      <c r="BJ41" s="64">
        <v>24</v>
      </c>
      <c r="BK41" s="79"/>
      <c r="BL41" s="114">
        <v>245741</v>
      </c>
      <c r="BM41" s="79"/>
      <c r="BN41" s="114">
        <f>IF(E41,BL41,0)</f>
        <v>245741</v>
      </c>
      <c r="BO41" s="79"/>
      <c r="BP41" s="114">
        <f>IF(K41,BL41,0)</f>
        <v>245741</v>
      </c>
      <c r="BQ41" s="79"/>
      <c r="BR41" s="114">
        <f>IF(Q41,BL41,0)</f>
        <v>245741</v>
      </c>
      <c r="BS41" s="79"/>
      <c r="BT41" s="114">
        <f>IF(W41,BL41,0)</f>
        <v>245741</v>
      </c>
      <c r="BU41" s="79"/>
      <c r="BV41" s="114">
        <f>IF(AC41,BL41,0)</f>
        <v>245741</v>
      </c>
      <c r="BW41" s="79"/>
      <c r="BX41" s="114">
        <f>IF(AJ41,BL41,0)</f>
        <v>245741</v>
      </c>
      <c r="BY41" s="79"/>
      <c r="BZ41" s="114">
        <f>IF(AP41,BL41,0)</f>
        <v>245741</v>
      </c>
      <c r="CA41" s="79"/>
      <c r="CB41" s="114">
        <f>IF(AV41,BL41,0)</f>
        <v>245741</v>
      </c>
      <c r="CC41" s="79"/>
      <c r="CD41" s="114">
        <f>IF(BB41,$BL41,0)</f>
        <v>0</v>
      </c>
    </row>
    <row r="42" spans="1:82" ht="8.85" customHeight="1" x14ac:dyDescent="0.3">
      <c r="A42" s="64">
        <v>25</v>
      </c>
      <c r="B42" s="123"/>
      <c r="C42" s="64" t="s">
        <v>116</v>
      </c>
      <c r="D42" s="79"/>
      <c r="E42" s="88">
        <v>906178</v>
      </c>
      <c r="F42" s="79"/>
      <c r="G42" s="89">
        <f>(E42/$BL42)</f>
        <v>231.87768679631526</v>
      </c>
      <c r="H42" s="79"/>
      <c r="I42" s="89">
        <f>IF(G42,G42/G$60*100,0)</f>
        <v>126.52422282636036</v>
      </c>
      <c r="J42" s="79"/>
      <c r="K42" s="88">
        <v>402036</v>
      </c>
      <c r="L42" s="79"/>
      <c r="M42" s="84">
        <f>(K42/$BL42)</f>
        <v>102.87512794268167</v>
      </c>
      <c r="N42" s="79"/>
      <c r="O42" s="84">
        <f>IF(M42,M42/M$60*100,0)</f>
        <v>131.87984266959143</v>
      </c>
      <c r="P42" s="79"/>
      <c r="Q42" s="88">
        <v>3383106</v>
      </c>
      <c r="R42" s="79"/>
      <c r="S42" s="84">
        <f>(Q42/$BL42)</f>
        <v>865.68730808597752</v>
      </c>
      <c r="T42" s="79"/>
      <c r="U42" s="84">
        <f>IF(S42,S42/S$60*100,0)</f>
        <v>116.65178867624924</v>
      </c>
      <c r="V42" s="79"/>
      <c r="W42" s="88">
        <v>2067780</v>
      </c>
      <c r="X42" s="79"/>
      <c r="Y42" s="84">
        <f>(W42/$BL42)</f>
        <v>529.11463664278403</v>
      </c>
      <c r="Z42" s="79"/>
      <c r="AA42" s="84">
        <f>IF(Y42,Y42/Y$60*100,0)</f>
        <v>157.88048657885506</v>
      </c>
      <c r="AB42" s="79"/>
      <c r="AC42" s="88">
        <v>1788788</v>
      </c>
      <c r="AD42" s="79"/>
      <c r="AE42" s="84">
        <f>(AC42/$BL42)</f>
        <v>457.72466734902764</v>
      </c>
      <c r="AF42" s="79"/>
      <c r="AG42" s="84">
        <f>IF(AE42,AE42/AE$60*100,0)</f>
        <v>102.54682586329022</v>
      </c>
      <c r="AH42" s="117"/>
      <c r="AI42" s="79"/>
      <c r="AJ42" s="88">
        <v>8352101</v>
      </c>
      <c r="AK42" s="79"/>
      <c r="AL42" s="84">
        <f>(AJ42/$BL42)</f>
        <v>2137.1803991811666</v>
      </c>
      <c r="AM42" s="79"/>
      <c r="AN42" s="84">
        <f>IF(AL42,AL42/AL$60*100,0)</f>
        <v>118.47428067013217</v>
      </c>
      <c r="AO42" s="79"/>
      <c r="AP42" s="88">
        <v>580846</v>
      </c>
      <c r="AQ42" s="79"/>
      <c r="AR42" s="84">
        <f>(AP42/$BL42)</f>
        <v>148.62998976458547</v>
      </c>
      <c r="AS42" s="79"/>
      <c r="AT42" s="84">
        <f>IF(AR42,AR42/AR$60*100,0)</f>
        <v>89.377833736671704</v>
      </c>
      <c r="AU42" s="79"/>
      <c r="AV42" s="88">
        <v>288388</v>
      </c>
      <c r="AW42" s="79"/>
      <c r="AX42" s="89">
        <f>(AV42/$BL42)</f>
        <v>73.794268167860793</v>
      </c>
      <c r="AY42" s="79"/>
      <c r="AZ42" s="89">
        <f>IF(AX42,AX42/AX$60*100,0)</f>
        <v>41.298886936166589</v>
      </c>
      <c r="BA42" s="79"/>
      <c r="BB42" s="88">
        <v>0</v>
      </c>
      <c r="BC42" s="79"/>
      <c r="BD42" s="89">
        <v>0</v>
      </c>
      <c r="BE42" s="79"/>
      <c r="BF42" s="89">
        <f>IF(BD42,BD42/BD$60*100,0)</f>
        <v>0</v>
      </c>
      <c r="BG42" s="79"/>
      <c r="BH42" s="88">
        <f>(E42+K42+Q42+W42+AC42+AJ42+AP42+AV42+BB42)</f>
        <v>17769223</v>
      </c>
      <c r="BI42" s="79"/>
      <c r="BJ42" s="64">
        <v>25</v>
      </c>
      <c r="BK42" s="79"/>
      <c r="BL42" s="114">
        <v>3908</v>
      </c>
      <c r="BM42" s="79"/>
      <c r="BN42" s="114">
        <f>IF(E42,BL42,0)</f>
        <v>3908</v>
      </c>
      <c r="BO42" s="79"/>
      <c r="BP42" s="114">
        <f>IF(K42,BL42,0)</f>
        <v>3908</v>
      </c>
      <c r="BQ42" s="79"/>
      <c r="BR42" s="114">
        <f>IF(Q42,BL42,0)</f>
        <v>3908</v>
      </c>
      <c r="BS42" s="79"/>
      <c r="BT42" s="114">
        <f>IF(W42,BL42,0)</f>
        <v>3908</v>
      </c>
      <c r="BU42" s="79"/>
      <c r="BV42" s="114">
        <f>IF(AC42,BL42,0)</f>
        <v>3908</v>
      </c>
      <c r="BW42" s="79"/>
      <c r="BX42" s="114">
        <f>IF(AJ42,BL42,0)</f>
        <v>3908</v>
      </c>
      <c r="BY42" s="79"/>
      <c r="BZ42" s="114">
        <f>IF(AP42,BL42,0)</f>
        <v>3908</v>
      </c>
      <c r="CA42" s="79"/>
      <c r="CB42" s="114">
        <f>IF(AV42,BL42,0)</f>
        <v>3908</v>
      </c>
      <c r="CC42" s="79"/>
      <c r="CD42" s="114">
        <f>IF(BB42,$BL42,0)</f>
        <v>0</v>
      </c>
    </row>
    <row r="43" spans="1:82" ht="8.85" customHeight="1" x14ac:dyDescent="0.3">
      <c r="A43" s="90"/>
      <c r="B43" s="79"/>
      <c r="D43" s="79"/>
      <c r="E43" s="111"/>
      <c r="F43" s="79"/>
      <c r="G43" s="79"/>
      <c r="H43" s="79"/>
      <c r="I43" s="79"/>
      <c r="J43" s="79"/>
      <c r="K43" s="111"/>
      <c r="L43" s="79"/>
      <c r="M43" s="79"/>
      <c r="N43" s="79"/>
      <c r="O43" s="79"/>
      <c r="P43" s="79"/>
      <c r="Q43" s="111"/>
      <c r="R43" s="79"/>
      <c r="S43" s="79"/>
      <c r="T43" s="79"/>
      <c r="U43" s="79"/>
      <c r="V43" s="79"/>
      <c r="W43" s="111"/>
      <c r="X43" s="79"/>
      <c r="Y43" s="79"/>
      <c r="Z43" s="79"/>
      <c r="AA43" s="79"/>
      <c r="AB43" s="79"/>
      <c r="AC43" s="111"/>
      <c r="AD43" s="79"/>
      <c r="AE43" s="79"/>
      <c r="AF43" s="79"/>
      <c r="AG43" s="79"/>
      <c r="AH43" s="79"/>
      <c r="AI43" s="79"/>
      <c r="AJ43" s="111"/>
      <c r="AK43" s="79"/>
      <c r="AL43" s="79"/>
      <c r="AM43" s="79"/>
      <c r="AN43" s="79"/>
      <c r="AO43" s="79"/>
      <c r="AP43" s="111"/>
      <c r="AQ43" s="79"/>
      <c r="AR43" s="79"/>
      <c r="AS43" s="79"/>
      <c r="AT43" s="79"/>
      <c r="AU43" s="79"/>
      <c r="AV43" s="111"/>
      <c r="AW43" s="79"/>
      <c r="AX43" s="79"/>
      <c r="AY43" s="79"/>
      <c r="AZ43" s="79"/>
      <c r="BA43" s="79"/>
      <c r="BB43" s="79"/>
      <c r="BC43" s="79"/>
      <c r="BD43" s="79"/>
      <c r="BE43" s="79"/>
      <c r="BF43" s="79"/>
      <c r="BG43" s="79"/>
      <c r="BH43" s="111"/>
      <c r="BI43" s="79"/>
      <c r="BJ43" s="90"/>
      <c r="BK43" s="79"/>
      <c r="BL43" s="111"/>
      <c r="BM43" s="79"/>
      <c r="BN43" s="79"/>
      <c r="BO43" s="79"/>
      <c r="BP43" s="79"/>
      <c r="BQ43" s="79"/>
      <c r="BR43" s="79"/>
      <c r="BS43" s="79"/>
      <c r="BT43" s="79"/>
      <c r="BU43" s="79"/>
      <c r="BV43" s="79"/>
      <c r="BW43" s="79"/>
      <c r="BX43" s="79"/>
      <c r="BY43" s="79"/>
      <c r="BZ43" s="79"/>
      <c r="CA43" s="79"/>
      <c r="CB43" s="79"/>
      <c r="CC43" s="79"/>
      <c r="CD43" s="79"/>
    </row>
    <row r="44" spans="1:82" ht="8.85" customHeight="1" x14ac:dyDescent="0.3">
      <c r="A44" s="64">
        <v>26</v>
      </c>
      <c r="B44" s="123"/>
      <c r="C44" s="64" t="s">
        <v>117</v>
      </c>
      <c r="D44" s="79"/>
      <c r="E44" s="88">
        <v>5481089</v>
      </c>
      <c r="F44" s="79"/>
      <c r="G44" s="89">
        <f>(E44/$BL44)</f>
        <v>172.65447615447616</v>
      </c>
      <c r="H44" s="79"/>
      <c r="I44" s="89">
        <f>IF(G44,G44/G$60*100,0)</f>
        <v>94.209036301653313</v>
      </c>
      <c r="J44" s="79"/>
      <c r="K44" s="88">
        <v>4302272</v>
      </c>
      <c r="L44" s="79"/>
      <c r="M44" s="84">
        <f>(K44/$BL44)</f>
        <v>135.52170352170353</v>
      </c>
      <c r="N44" s="79"/>
      <c r="O44" s="84">
        <f>IF(M44,M44/M$60*100,0)</f>
        <v>173.73082586799052</v>
      </c>
      <c r="P44" s="79"/>
      <c r="Q44" s="88">
        <v>28232286</v>
      </c>
      <c r="R44" s="79"/>
      <c r="S44" s="84">
        <f>(Q44/$BL44)</f>
        <v>889.31789831789831</v>
      </c>
      <c r="T44" s="79"/>
      <c r="U44" s="84">
        <f>IF(S44,S44/S$60*100,0)</f>
        <v>119.83602228147991</v>
      </c>
      <c r="V44" s="79"/>
      <c r="W44" s="88">
        <v>8457462</v>
      </c>
      <c r="X44" s="79"/>
      <c r="Y44" s="84">
        <f>(W44/$BL44)</f>
        <v>266.4103194103194</v>
      </c>
      <c r="Z44" s="79"/>
      <c r="AA44" s="84">
        <f>IF(Y44,Y44/Y$60*100,0)</f>
        <v>79.493153175661718</v>
      </c>
      <c r="AB44" s="79"/>
      <c r="AC44" s="88">
        <v>19998536</v>
      </c>
      <c r="AD44" s="79"/>
      <c r="AE44" s="84">
        <f>(AC44/$BL44)</f>
        <v>629.95451395451391</v>
      </c>
      <c r="AF44" s="79"/>
      <c r="AG44" s="84">
        <f>IF(AE44,AE44/AE$60*100,0)</f>
        <v>141.13252016419736</v>
      </c>
      <c r="AH44" s="117"/>
      <c r="AI44" s="79"/>
      <c r="AJ44" s="88">
        <v>52994816</v>
      </c>
      <c r="AK44" s="79"/>
      <c r="AL44" s="84">
        <f>(AJ44/$BL44)</f>
        <v>1669.3383733383732</v>
      </c>
      <c r="AM44" s="79"/>
      <c r="AN44" s="84">
        <f>IF(AL44,AL44/AL$60*100,0)</f>
        <v>92.539526870116703</v>
      </c>
      <c r="AO44" s="79"/>
      <c r="AP44" s="88">
        <v>3010346</v>
      </c>
      <c r="AQ44" s="79"/>
      <c r="AR44" s="84">
        <f>(AP44/$BL44)</f>
        <v>94.82599382599382</v>
      </c>
      <c r="AS44" s="79"/>
      <c r="AT44" s="84">
        <f>IF(AR44,AR44/AR$60*100,0)</f>
        <v>57.023094218861203</v>
      </c>
      <c r="AU44" s="79"/>
      <c r="AV44" s="88">
        <v>632659</v>
      </c>
      <c r="AW44" s="79"/>
      <c r="AX44" s="89">
        <f>(AV44/$BL44)</f>
        <v>19.928778428778429</v>
      </c>
      <c r="AY44" s="79"/>
      <c r="AZ44" s="89">
        <f>IF(AX44,AX44/AX$60*100,0)</f>
        <v>11.153120527381128</v>
      </c>
      <c r="BA44" s="79"/>
      <c r="BB44" s="88">
        <v>0</v>
      </c>
      <c r="BC44" s="79"/>
      <c r="BD44" s="89">
        <v>0</v>
      </c>
      <c r="BE44" s="79"/>
      <c r="BF44" s="89">
        <f>IF(BD44,BD44/BD$60*100,0)</f>
        <v>0</v>
      </c>
      <c r="BG44" s="79"/>
      <c r="BH44" s="88">
        <f>(E44+K44+Q44+W44+AC44+AJ44+AP44+AV44+BB44)</f>
        <v>123109466</v>
      </c>
      <c r="BI44" s="79"/>
      <c r="BJ44" s="64">
        <v>26</v>
      </c>
      <c r="BK44" s="79"/>
      <c r="BL44" s="114">
        <v>31746</v>
      </c>
      <c r="BM44" s="79"/>
      <c r="BN44" s="114">
        <f>IF(E44,BL44,0)</f>
        <v>31746</v>
      </c>
      <c r="BO44" s="79"/>
      <c r="BP44" s="114">
        <f>IF(K44,BL44,0)</f>
        <v>31746</v>
      </c>
      <c r="BQ44" s="79"/>
      <c r="BR44" s="114">
        <f>IF(Q44,BL44,0)</f>
        <v>31746</v>
      </c>
      <c r="BS44" s="79"/>
      <c r="BT44" s="114">
        <f>IF(W44,BL44,0)</f>
        <v>31746</v>
      </c>
      <c r="BU44" s="79"/>
      <c r="BV44" s="114">
        <f>IF(AC44,BL44,0)</f>
        <v>31746</v>
      </c>
      <c r="BW44" s="79"/>
      <c r="BX44" s="114">
        <f>IF(AJ44,BL44,0)</f>
        <v>31746</v>
      </c>
      <c r="BY44" s="79"/>
      <c r="BZ44" s="114">
        <f>IF(AP44,BL44,0)</f>
        <v>31746</v>
      </c>
      <c r="CA44" s="79"/>
      <c r="CB44" s="114">
        <f>IF(AV44,BL44,0)</f>
        <v>31746</v>
      </c>
      <c r="CC44" s="79"/>
      <c r="CD44" s="114">
        <f>IF(BB44,$BL44,0)</f>
        <v>0</v>
      </c>
    </row>
    <row r="45" spans="1:82" ht="8.85" customHeight="1" x14ac:dyDescent="0.3">
      <c r="A45" s="64">
        <v>27</v>
      </c>
      <c r="B45" s="116"/>
      <c r="C45" s="64" t="s">
        <v>118</v>
      </c>
      <c r="D45" s="79"/>
      <c r="E45" s="88">
        <v>2509197</v>
      </c>
      <c r="F45" s="79"/>
      <c r="G45" s="89">
        <f>(E45/$BL45)</f>
        <v>203.66858766233767</v>
      </c>
      <c r="H45" s="79"/>
      <c r="I45" s="89">
        <f>IF(G45,G45/G$60*100,0)</f>
        <v>111.13190805096995</v>
      </c>
      <c r="J45" s="79"/>
      <c r="K45" s="88">
        <v>476137</v>
      </c>
      <c r="L45" s="79"/>
      <c r="M45" s="84">
        <f>(K45/$BL45)</f>
        <v>38.647483766233769</v>
      </c>
      <c r="N45" s="79"/>
      <c r="O45" s="84">
        <f>IF(M45,M45/M$60*100,0)</f>
        <v>49.543793340468703</v>
      </c>
      <c r="P45" s="79"/>
      <c r="Q45" s="88">
        <v>7342975</v>
      </c>
      <c r="R45" s="79"/>
      <c r="S45" s="84">
        <f>(Q45/$BL45)</f>
        <v>596.0206980519481</v>
      </c>
      <c r="T45" s="79"/>
      <c r="U45" s="84">
        <f>IF(S45,S45/S$60*100,0)</f>
        <v>80.314080923225447</v>
      </c>
      <c r="V45" s="79"/>
      <c r="W45" s="88">
        <v>2839909</v>
      </c>
      <c r="X45" s="79"/>
      <c r="Y45" s="84">
        <f>(W45/$BL45)</f>
        <v>230.51209415584415</v>
      </c>
      <c r="Z45" s="79"/>
      <c r="AA45" s="84">
        <f>IF(Y45,Y45/Y$60*100,0)</f>
        <v>68.781619458781705</v>
      </c>
      <c r="AB45" s="79"/>
      <c r="AC45" s="88">
        <v>2303808</v>
      </c>
      <c r="AD45" s="79"/>
      <c r="AE45" s="84">
        <f>(AC45/$BL45)</f>
        <v>186.99740259740258</v>
      </c>
      <c r="AF45" s="79"/>
      <c r="AG45" s="84">
        <f>IF(AE45,AE45/AE$60*100,0)</f>
        <v>41.894159194224066</v>
      </c>
      <c r="AH45" s="117"/>
      <c r="AI45" s="79"/>
      <c r="AJ45" s="88">
        <v>24283733</v>
      </c>
      <c r="AK45" s="79"/>
      <c r="AL45" s="84">
        <f>(AJ45/$BL45)</f>
        <v>1971.082224025974</v>
      </c>
      <c r="AM45" s="79"/>
      <c r="AN45" s="84">
        <f>IF(AL45,AL45/AL$60*100,0)</f>
        <v>109.26665279291947</v>
      </c>
      <c r="AO45" s="79"/>
      <c r="AP45" s="88">
        <v>1705296</v>
      </c>
      <c r="AQ45" s="79"/>
      <c r="AR45" s="84">
        <f>(AP45/$BL45)</f>
        <v>138.41688311688313</v>
      </c>
      <c r="AS45" s="79"/>
      <c r="AT45" s="84">
        <f>IF(AR45,AR45/AR$60*100,0)</f>
        <v>83.236237755005718</v>
      </c>
      <c r="AU45" s="79"/>
      <c r="AV45" s="88">
        <v>1256932</v>
      </c>
      <c r="AW45" s="79"/>
      <c r="AX45" s="89">
        <f>(AV45/$BL45)</f>
        <v>102.0237012987013</v>
      </c>
      <c r="AY45" s="79"/>
      <c r="AZ45" s="89">
        <f>IF(AX45,AX45/AX$60*100,0)</f>
        <v>57.097460403833431</v>
      </c>
      <c r="BA45" s="79"/>
      <c r="BB45" s="88">
        <v>0</v>
      </c>
      <c r="BC45" s="79"/>
      <c r="BD45" s="89">
        <f>(BB45/$BL45)</f>
        <v>0</v>
      </c>
      <c r="BE45" s="79"/>
      <c r="BF45" s="89">
        <f>IF(BD45,BD45/BD$60*100,0)</f>
        <v>0</v>
      </c>
      <c r="BG45" s="79"/>
      <c r="BH45" s="88">
        <f>(E45+K45+Q45+W45+AC45+AJ45+AP45+AV45+BB45)</f>
        <v>42717987</v>
      </c>
      <c r="BI45" s="79"/>
      <c r="BJ45" s="64">
        <v>27</v>
      </c>
      <c r="BK45" s="79"/>
      <c r="BL45" s="114">
        <v>12320</v>
      </c>
      <c r="BM45" s="79"/>
      <c r="BN45" s="114">
        <f>IF(E45,BL45,0)</f>
        <v>12320</v>
      </c>
      <c r="BO45" s="79"/>
      <c r="BP45" s="114">
        <f>IF(K45,BL45,0)</f>
        <v>12320</v>
      </c>
      <c r="BQ45" s="79"/>
      <c r="BR45" s="114">
        <f>IF(Q45,BL45,0)</f>
        <v>12320</v>
      </c>
      <c r="BS45" s="79"/>
      <c r="BT45" s="114">
        <f>IF(W45,BL45,0)</f>
        <v>12320</v>
      </c>
      <c r="BU45" s="79"/>
      <c r="BV45" s="114">
        <f>IF(AC45,BL45,0)</f>
        <v>12320</v>
      </c>
      <c r="BW45" s="79"/>
      <c r="BX45" s="114">
        <f>IF(AJ45,BL45,0)</f>
        <v>12320</v>
      </c>
      <c r="BY45" s="79"/>
      <c r="BZ45" s="114">
        <f>IF(AP45,BL45,0)</f>
        <v>12320</v>
      </c>
      <c r="CA45" s="79"/>
      <c r="CB45" s="114">
        <f>IF(AV45,BL45,0)</f>
        <v>12320</v>
      </c>
      <c r="CC45" s="79"/>
      <c r="CD45" s="114">
        <f>IF(BB45,$BL45,0)</f>
        <v>0</v>
      </c>
    </row>
    <row r="46" spans="1:82" ht="8.85" customHeight="1" x14ac:dyDescent="0.3">
      <c r="A46" s="64">
        <v>28</v>
      </c>
      <c r="B46" s="123"/>
      <c r="C46" s="64" t="s">
        <v>119</v>
      </c>
      <c r="D46" s="79"/>
      <c r="E46" s="88">
        <v>19709329</v>
      </c>
      <c r="F46" s="79"/>
      <c r="G46" s="89">
        <f>(E46/$BL46)</f>
        <v>207.5693132391815</v>
      </c>
      <c r="H46" s="79"/>
      <c r="I46" s="89">
        <f>IF(G46,G46/G$60*100,0)</f>
        <v>113.26034170445298</v>
      </c>
      <c r="J46" s="79"/>
      <c r="K46" s="88">
        <v>8530642</v>
      </c>
      <c r="L46" s="79"/>
      <c r="M46" s="84">
        <f>(K46/$BL46)</f>
        <v>89.840679072804434</v>
      </c>
      <c r="N46" s="79"/>
      <c r="O46" s="84">
        <f>IF(M46,M46/M$60*100,0)</f>
        <v>115.17044846886684</v>
      </c>
      <c r="P46" s="79"/>
      <c r="Q46" s="88">
        <v>81986587</v>
      </c>
      <c r="R46" s="79"/>
      <c r="S46" s="84">
        <f>(Q46/$BL46)</f>
        <v>863.44388276305119</v>
      </c>
      <c r="T46" s="79"/>
      <c r="U46" s="84">
        <f>IF(S46,S46/S$60*100,0)</f>
        <v>116.34948601541946</v>
      </c>
      <c r="V46" s="79"/>
      <c r="W46" s="88">
        <v>26261821</v>
      </c>
      <c r="X46" s="79"/>
      <c r="Y46" s="84">
        <f>(W46/$BL46)</f>
        <v>276.57705391088223</v>
      </c>
      <c r="Z46" s="79"/>
      <c r="AA46" s="84">
        <f>IF(Y46,Y46/Y$60*100,0)</f>
        <v>82.526766080516097</v>
      </c>
      <c r="AB46" s="79"/>
      <c r="AC46" s="88">
        <v>30531758</v>
      </c>
      <c r="AD46" s="79"/>
      <c r="AE46" s="84">
        <f>(AC46/$BL46)</f>
        <v>321.54600697187027</v>
      </c>
      <c r="AF46" s="79"/>
      <c r="AG46" s="84">
        <f>IF(AE46,AE46/AE$60*100,0)</f>
        <v>72.037896875759742</v>
      </c>
      <c r="AH46" s="117"/>
      <c r="AI46" s="79"/>
      <c r="AJ46" s="88">
        <v>173802214</v>
      </c>
      <c r="AK46" s="79"/>
      <c r="AL46" s="84">
        <f>(AJ46/$BL46)</f>
        <v>1830.4025570545427</v>
      </c>
      <c r="AM46" s="79"/>
      <c r="AN46" s="84">
        <f>IF(AL46,AL46/AL$60*100,0)</f>
        <v>101.46809617330057</v>
      </c>
      <c r="AO46" s="79"/>
      <c r="AP46" s="88">
        <v>13850581</v>
      </c>
      <c r="AQ46" s="79"/>
      <c r="AR46" s="84">
        <f>(AP46/$BL46)</f>
        <v>145.86775562646784</v>
      </c>
      <c r="AS46" s="79"/>
      <c r="AT46" s="84">
        <f>IF(AR46,AR46/AR$60*100,0)</f>
        <v>87.716779302573499</v>
      </c>
      <c r="AU46" s="79"/>
      <c r="AV46" s="88">
        <v>4015982</v>
      </c>
      <c r="AW46" s="79"/>
      <c r="AX46" s="89">
        <f>(AV46/$BL46)</f>
        <v>42.294419344307187</v>
      </c>
      <c r="AY46" s="79"/>
      <c r="AZ46" s="89">
        <f>IF(AX46,AX46/AX$60*100,0)</f>
        <v>23.670028660736765</v>
      </c>
      <c r="BA46" s="79"/>
      <c r="BB46" s="88">
        <v>0</v>
      </c>
      <c r="BC46" s="79"/>
      <c r="BD46" s="89">
        <f>(BB46/$BL46)</f>
        <v>0</v>
      </c>
      <c r="BE46" s="79"/>
      <c r="BF46" s="89">
        <f>IF(BD46,BD46/BD$60*100,0)</f>
        <v>0</v>
      </c>
      <c r="BG46" s="79"/>
      <c r="BH46" s="88">
        <f>(E46+K46+Q46+W46+AC46+AJ46+AP46+AV46+BB46)</f>
        <v>358688914</v>
      </c>
      <c r="BI46" s="79"/>
      <c r="BJ46" s="64">
        <v>28</v>
      </c>
      <c r="BK46" s="79"/>
      <c r="BL46" s="114">
        <v>94953</v>
      </c>
      <c r="BM46" s="79"/>
      <c r="BN46" s="114">
        <f>IF(E46,BL46,0)</f>
        <v>94953</v>
      </c>
      <c r="BO46" s="79"/>
      <c r="BP46" s="114">
        <f>IF(K46,BL46,0)</f>
        <v>94953</v>
      </c>
      <c r="BQ46" s="79"/>
      <c r="BR46" s="114">
        <f>IF(Q46,BL46,0)</f>
        <v>94953</v>
      </c>
      <c r="BS46" s="79"/>
      <c r="BT46" s="114">
        <f>IF(W46,BL46,0)</f>
        <v>94953</v>
      </c>
      <c r="BU46" s="79"/>
      <c r="BV46" s="114">
        <f>IF(AC46,BL46,0)</f>
        <v>94953</v>
      </c>
      <c r="BW46" s="79"/>
      <c r="BX46" s="114">
        <f>IF(AJ46,BL46,0)</f>
        <v>94953</v>
      </c>
      <c r="BY46" s="79"/>
      <c r="BZ46" s="114">
        <f>IF(AP46,BL46,0)</f>
        <v>94953</v>
      </c>
      <c r="CA46" s="79"/>
      <c r="CB46" s="114">
        <f>IF(AV46,BL46,0)</f>
        <v>94953</v>
      </c>
      <c r="CC46" s="79"/>
      <c r="CD46" s="114">
        <f>IF(BB46,$BL46,0)</f>
        <v>0</v>
      </c>
    </row>
    <row r="47" spans="1:82" ht="8.85" customHeight="1" x14ac:dyDescent="0.3">
      <c r="A47" s="64">
        <v>29</v>
      </c>
      <c r="B47" s="116"/>
      <c r="C47" s="64" t="s">
        <v>120</v>
      </c>
      <c r="D47" s="79"/>
      <c r="E47" s="88">
        <v>2767029</v>
      </c>
      <c r="F47" s="79"/>
      <c r="G47" s="89">
        <f>(E47/$BL47)</f>
        <v>153.37448035031318</v>
      </c>
      <c r="H47" s="79"/>
      <c r="I47" s="89">
        <f>IF(G47,G47/G$60*100,0)</f>
        <v>83.688893035949604</v>
      </c>
      <c r="J47" s="79"/>
      <c r="K47" s="88">
        <v>1274648</v>
      </c>
      <c r="L47" s="79"/>
      <c r="M47" s="84">
        <f>(K47/$BL47)</f>
        <v>70.652846294551296</v>
      </c>
      <c r="N47" s="79"/>
      <c r="O47" s="84">
        <f>IF(M47,M47/M$60*100,0)</f>
        <v>90.572779250157836</v>
      </c>
      <c r="P47" s="79"/>
      <c r="Q47" s="88">
        <v>9075854</v>
      </c>
      <c r="R47" s="79"/>
      <c r="S47" s="84">
        <f>(Q47/$BL47)</f>
        <v>503.0682334682113</v>
      </c>
      <c r="T47" s="79"/>
      <c r="U47" s="84">
        <f>IF(S47,S47/S$60*100,0)</f>
        <v>67.78869080339976</v>
      </c>
      <c r="V47" s="79"/>
      <c r="W47" s="88">
        <v>4236851</v>
      </c>
      <c r="X47" s="79"/>
      <c r="Y47" s="84">
        <f>(W47/$BL47)</f>
        <v>234.84568482900062</v>
      </c>
      <c r="Z47" s="79"/>
      <c r="AA47" s="84">
        <f>IF(Y47,Y47/Y$60*100,0)</f>
        <v>70.074702954737688</v>
      </c>
      <c r="AB47" s="79"/>
      <c r="AC47" s="88">
        <v>11990149</v>
      </c>
      <c r="AD47" s="79"/>
      <c r="AE47" s="84">
        <f>(AC47/$BL47)</f>
        <v>664.60556510171273</v>
      </c>
      <c r="AF47" s="79"/>
      <c r="AG47" s="84">
        <f>IF(AE47,AE47/AE$60*100,0)</f>
        <v>148.8956047463578</v>
      </c>
      <c r="AH47" s="117"/>
      <c r="AI47" s="79"/>
      <c r="AJ47" s="88">
        <v>18221059</v>
      </c>
      <c r="AK47" s="79"/>
      <c r="AL47" s="84">
        <f>(AJ47/$BL47)</f>
        <v>1009.9805443157253</v>
      </c>
      <c r="AM47" s="79"/>
      <c r="AN47" s="84">
        <f>IF(AL47,AL47/AL$60*100,0)</f>
        <v>55.988122726784809</v>
      </c>
      <c r="AO47" s="79"/>
      <c r="AP47" s="88">
        <v>2044692</v>
      </c>
      <c r="AQ47" s="79"/>
      <c r="AR47" s="84">
        <f>(AP47/$BL47)</f>
        <v>113.3358461282634</v>
      </c>
      <c r="AS47" s="79"/>
      <c r="AT47" s="84">
        <f>IF(AR47,AR47/AR$60*100,0)</f>
        <v>68.15389295055023</v>
      </c>
      <c r="AU47" s="79"/>
      <c r="AV47" s="88">
        <v>476572</v>
      </c>
      <c r="AW47" s="79"/>
      <c r="AX47" s="89">
        <f>(AV47/$BL47)</f>
        <v>26.41605232525913</v>
      </c>
      <c r="AY47" s="79"/>
      <c r="AZ47" s="89">
        <f>IF(AX47,AX47/AX$60*100,0)</f>
        <v>14.78371674882839</v>
      </c>
      <c r="BA47" s="79"/>
      <c r="BB47" s="88">
        <v>0</v>
      </c>
      <c r="BC47" s="79"/>
      <c r="BD47" s="89">
        <f>(BB47/$BL47)</f>
        <v>0</v>
      </c>
      <c r="BE47" s="79"/>
      <c r="BF47" s="89">
        <f>IF(BD47,BD47/BD$60*100,0)</f>
        <v>0</v>
      </c>
      <c r="BG47" s="79"/>
      <c r="BH47" s="88">
        <f>(E47+K47+Q47+W47+AC47+AJ47+AP47+AV47+BB47)</f>
        <v>50086854</v>
      </c>
      <c r="BI47" s="79"/>
      <c r="BJ47" s="64">
        <v>29</v>
      </c>
      <c r="BK47" s="79"/>
      <c r="BL47" s="114">
        <v>18041</v>
      </c>
      <c r="BM47" s="79"/>
      <c r="BN47" s="114">
        <f>IF(E47,BL47,0)</f>
        <v>18041</v>
      </c>
      <c r="BO47" s="79"/>
      <c r="BP47" s="114">
        <f>IF(K47,BL47,0)</f>
        <v>18041</v>
      </c>
      <c r="BQ47" s="79"/>
      <c r="BR47" s="114">
        <f>IF(Q47,BL47,0)</f>
        <v>18041</v>
      </c>
      <c r="BS47" s="79"/>
      <c r="BT47" s="114">
        <f>IF(W47,BL47,0)</f>
        <v>18041</v>
      </c>
      <c r="BU47" s="79"/>
      <c r="BV47" s="114">
        <f>IF(AC47,BL47,0)</f>
        <v>18041</v>
      </c>
      <c r="BW47" s="79"/>
      <c r="BX47" s="114">
        <f>IF(AJ47,BL47,0)</f>
        <v>18041</v>
      </c>
      <c r="BY47" s="79"/>
      <c r="BZ47" s="114">
        <f>IF(AP47,BL47,0)</f>
        <v>18041</v>
      </c>
      <c r="CA47" s="79"/>
      <c r="CB47" s="114">
        <f>IF(AV47,BL47,0)</f>
        <v>18041</v>
      </c>
      <c r="CC47" s="79"/>
      <c r="CD47" s="114">
        <f>IF(BB47,$BL47,0)</f>
        <v>0</v>
      </c>
    </row>
    <row r="48" spans="1:82" ht="8.85" customHeight="1" x14ac:dyDescent="0.3">
      <c r="A48" s="64">
        <v>30</v>
      </c>
      <c r="B48" s="123"/>
      <c r="C48" s="64" t="s">
        <v>121</v>
      </c>
      <c r="D48" s="79"/>
      <c r="E48" s="88">
        <v>45378703</v>
      </c>
      <c r="F48" s="79"/>
      <c r="G48" s="89">
        <f>(E48/$BL48)</f>
        <v>199.97753824051753</v>
      </c>
      <c r="H48" s="79"/>
      <c r="I48" s="89">
        <f>IF(G48,G48/G$60*100,0)</f>
        <v>109.11788433889238</v>
      </c>
      <c r="J48" s="79"/>
      <c r="K48" s="88">
        <v>18862034</v>
      </c>
      <c r="L48" s="79"/>
      <c r="M48" s="84">
        <f>(K48/$BL48)</f>
        <v>83.122321180685617</v>
      </c>
      <c r="N48" s="79"/>
      <c r="O48" s="84">
        <f>IF(M48,M48/M$60*100,0)</f>
        <v>106.55791014663707</v>
      </c>
      <c r="P48" s="79"/>
      <c r="Q48" s="88">
        <v>229576078</v>
      </c>
      <c r="R48" s="79"/>
      <c r="S48" s="84">
        <f>(Q48/$BL48)</f>
        <v>1011.7093676598257</v>
      </c>
      <c r="T48" s="79"/>
      <c r="U48" s="84">
        <f>IF(S48,S48/S$60*100,0)</f>
        <v>136.32833270822834</v>
      </c>
      <c r="V48" s="79"/>
      <c r="W48" s="88">
        <v>94696204</v>
      </c>
      <c r="X48" s="79"/>
      <c r="Y48" s="84">
        <f>(W48/$BL48)</f>
        <v>417.3128032469736</v>
      </c>
      <c r="Z48" s="79"/>
      <c r="AA48" s="84">
        <f>IF(Y48,Y48/Y$60*100,0)</f>
        <v>124.52036641862709</v>
      </c>
      <c r="AB48" s="79"/>
      <c r="AC48" s="88">
        <v>126714694</v>
      </c>
      <c r="AD48" s="79"/>
      <c r="AE48" s="84">
        <f>(AC48/$BL48)</f>
        <v>558.41376878974438</v>
      </c>
      <c r="AF48" s="79"/>
      <c r="AG48" s="84">
        <f>IF(AE48,AE48/AE$60*100,0)</f>
        <v>125.10481429675822</v>
      </c>
      <c r="AH48" s="117"/>
      <c r="AI48" s="79"/>
      <c r="AJ48" s="88">
        <v>370551781</v>
      </c>
      <c r="AK48" s="79"/>
      <c r="AL48" s="84">
        <f>(AJ48/$BL48)</f>
        <v>1632.9693899585316</v>
      </c>
      <c r="AM48" s="79"/>
      <c r="AN48" s="84">
        <f>IF(AL48,AL48/AL$60*100,0)</f>
        <v>90.523417632786249</v>
      </c>
      <c r="AO48" s="79"/>
      <c r="AP48" s="88">
        <v>29897255</v>
      </c>
      <c r="AQ48" s="79"/>
      <c r="AR48" s="84">
        <f>(AP48/$BL48)</f>
        <v>131.75298234171666</v>
      </c>
      <c r="AS48" s="79"/>
      <c r="AT48" s="84">
        <f>IF(AR48,AR48/AR$60*100,0)</f>
        <v>79.228937367890822</v>
      </c>
      <c r="AU48" s="79"/>
      <c r="AV48" s="88">
        <v>114887273</v>
      </c>
      <c r="AW48" s="79"/>
      <c r="AX48" s="89">
        <f>(AV48/$BL48)</f>
        <v>506.29199405955427</v>
      </c>
      <c r="AY48" s="79"/>
      <c r="AZ48" s="89">
        <f>IF(AX48,AX48/AX$60*100,0)</f>
        <v>283.3457982371911</v>
      </c>
      <c r="BA48" s="79"/>
      <c r="BB48" s="88">
        <v>0</v>
      </c>
      <c r="BC48" s="79"/>
      <c r="BD48" s="89">
        <v>0</v>
      </c>
      <c r="BE48" s="79"/>
      <c r="BF48" s="89">
        <f>IF(BD48,BD48/BD$60*100,0)</f>
        <v>0</v>
      </c>
      <c r="BG48" s="79"/>
      <c r="BH48" s="88">
        <f>(E48+K48+Q48+W48+AC48+AJ48+AP48+AV48+BB48)</f>
        <v>1030564022</v>
      </c>
      <c r="BI48" s="79"/>
      <c r="BJ48" s="64">
        <v>30</v>
      </c>
      <c r="BK48" s="79"/>
      <c r="BL48" s="114">
        <v>226919</v>
      </c>
      <c r="BM48" s="79"/>
      <c r="BN48" s="114">
        <f>IF(E48,BL48,0)</f>
        <v>226919</v>
      </c>
      <c r="BO48" s="79"/>
      <c r="BP48" s="114">
        <f>IF(K48,BL48,0)</f>
        <v>226919</v>
      </c>
      <c r="BQ48" s="79"/>
      <c r="BR48" s="114">
        <f>IF(Q48,BL48,0)</f>
        <v>226919</v>
      </c>
      <c r="BS48" s="79"/>
      <c r="BT48" s="114">
        <f>IF(W48,BL48,0)</f>
        <v>226919</v>
      </c>
      <c r="BU48" s="79"/>
      <c r="BV48" s="114">
        <f>IF(AC48,BL48,0)</f>
        <v>226919</v>
      </c>
      <c r="BW48" s="79"/>
      <c r="BX48" s="114">
        <f>IF(AJ48,BL48,0)</f>
        <v>226919</v>
      </c>
      <c r="BY48" s="79"/>
      <c r="BZ48" s="114">
        <f>IF(AP48,BL48,0)</f>
        <v>226919</v>
      </c>
      <c r="CA48" s="79"/>
      <c r="CB48" s="114">
        <f>IF(AV48,BL48,0)</f>
        <v>226919</v>
      </c>
      <c r="CC48" s="79"/>
      <c r="CD48" s="114">
        <f>IF(BB48,$BL48,0)</f>
        <v>0</v>
      </c>
    </row>
    <row r="49" spans="1:82" ht="8.85" customHeight="1" x14ac:dyDescent="0.3">
      <c r="A49" s="90"/>
      <c r="B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90"/>
      <c r="BK49" s="79"/>
      <c r="BL49" s="111"/>
      <c r="BM49" s="79"/>
      <c r="BN49" s="79"/>
      <c r="BO49" s="79"/>
      <c r="BP49" s="79"/>
      <c r="BQ49" s="79"/>
      <c r="BR49" s="79"/>
      <c r="BS49" s="79"/>
      <c r="BT49" s="79"/>
      <c r="BU49" s="79"/>
      <c r="BV49" s="79"/>
      <c r="BW49" s="79"/>
      <c r="BX49" s="79"/>
      <c r="BY49" s="79"/>
      <c r="BZ49" s="79"/>
      <c r="CA49" s="79"/>
      <c r="CB49" s="79"/>
      <c r="CC49" s="79"/>
      <c r="CD49" s="79"/>
    </row>
    <row r="50" spans="1:82" ht="8.85" customHeight="1" x14ac:dyDescent="0.3">
      <c r="A50" s="64">
        <v>31</v>
      </c>
      <c r="B50" s="116"/>
      <c r="C50" s="64" t="s">
        <v>122</v>
      </c>
      <c r="D50" s="79"/>
      <c r="E50" s="88">
        <v>14719116</v>
      </c>
      <c r="F50" s="79"/>
      <c r="G50" s="89">
        <f>(E50/$BL50)</f>
        <v>147.14260294102945</v>
      </c>
      <c r="H50" s="79"/>
      <c r="I50" s="89">
        <f>IF(G50,G50/G$60*100,0)</f>
        <v>80.288464746135801</v>
      </c>
      <c r="J50" s="79"/>
      <c r="K50" s="88">
        <v>6654684</v>
      </c>
      <c r="L50" s="79"/>
      <c r="M50" s="84">
        <f>(K50/$BL50)</f>
        <v>66.524886787360174</v>
      </c>
      <c r="N50" s="79"/>
      <c r="O50" s="84">
        <f>IF(M50,M50/M$60*100,0)</f>
        <v>85.280978780581478</v>
      </c>
      <c r="P50" s="79"/>
      <c r="Q50" s="88">
        <v>73311951</v>
      </c>
      <c r="R50" s="79"/>
      <c r="S50" s="84">
        <f>(Q50/$BL50)</f>
        <v>732.87766037207723</v>
      </c>
      <c r="T50" s="79"/>
      <c r="U50" s="84">
        <f>IF(S50,S50/S$60*100,0)</f>
        <v>98.755623612280957</v>
      </c>
      <c r="V50" s="79"/>
      <c r="W50" s="88">
        <v>33354795</v>
      </c>
      <c r="X50" s="79"/>
      <c r="Y50" s="84">
        <f>(W50/$BL50)</f>
        <v>333.43791548788897</v>
      </c>
      <c r="Z50" s="79"/>
      <c r="AA50" s="84">
        <f>IF(Y50,Y50/Y$60*100,0)</f>
        <v>99.493260430456857</v>
      </c>
      <c r="AB50" s="79"/>
      <c r="AC50" s="88">
        <v>58404837</v>
      </c>
      <c r="AD50" s="79"/>
      <c r="AE50" s="84">
        <f>(AC50/$BL50)</f>
        <v>583.85569761978547</v>
      </c>
      <c r="AF50" s="79"/>
      <c r="AG50" s="84">
        <f>IF(AE50,AE50/AE$60*100,0)</f>
        <v>130.80472350303006</v>
      </c>
      <c r="AH50" s="117"/>
      <c r="AI50" s="79"/>
      <c r="AJ50" s="88">
        <v>200574745</v>
      </c>
      <c r="AK50" s="79"/>
      <c r="AL50" s="84">
        <f>(AJ50/$BL50)</f>
        <v>2005.0857716953406</v>
      </c>
      <c r="AM50" s="79"/>
      <c r="AN50" s="84">
        <f>IF(AL50,AL50/AL$60*100,0)</f>
        <v>111.15163445001508</v>
      </c>
      <c r="AO50" s="79"/>
      <c r="AP50" s="88">
        <v>11516382</v>
      </c>
      <c r="AQ50" s="79"/>
      <c r="AR50" s="84">
        <f>(AP50/$BL50)</f>
        <v>115.12582847660272</v>
      </c>
      <c r="AS50" s="79"/>
      <c r="AT50" s="84">
        <f>IF(AR50,AR50/AR$60*100,0)</f>
        <v>69.230289073397628</v>
      </c>
      <c r="AU50" s="79"/>
      <c r="AV50" s="88">
        <v>13727741</v>
      </c>
      <c r="AW50" s="79"/>
      <c r="AX50" s="89">
        <f>(AV50/$BL50)</f>
        <v>137.23212339927824</v>
      </c>
      <c r="AY50" s="79"/>
      <c r="AZ50" s="89">
        <f>IF(AX50,AX50/AX$60*100,0)</f>
        <v>76.801817932320162</v>
      </c>
      <c r="BA50" s="79"/>
      <c r="BB50" s="88">
        <v>0</v>
      </c>
      <c r="BC50" s="79"/>
      <c r="BD50" s="89">
        <f>(BB50/$BL50)</f>
        <v>0</v>
      </c>
      <c r="BE50" s="79"/>
      <c r="BF50" s="89">
        <f>IF(BD50,BD50/BD$60*100,0)</f>
        <v>0</v>
      </c>
      <c r="BG50" s="79"/>
      <c r="BH50" s="88">
        <f>(E50+K50+Q50+W50+AC50+AJ50+AP50+AV50+BB50)</f>
        <v>412264251</v>
      </c>
      <c r="BI50" s="79"/>
      <c r="BJ50" s="64">
        <v>31</v>
      </c>
      <c r="BK50" s="79"/>
      <c r="BL50" s="114">
        <v>100033</v>
      </c>
      <c r="BM50" s="79"/>
      <c r="BN50" s="114">
        <f>IF(E50,BL50,0)</f>
        <v>100033</v>
      </c>
      <c r="BO50" s="79"/>
      <c r="BP50" s="114">
        <f>IF(K50,BL50,0)</f>
        <v>100033</v>
      </c>
      <c r="BQ50" s="79"/>
      <c r="BR50" s="114">
        <f>IF(Q50,BL50,0)</f>
        <v>100033</v>
      </c>
      <c r="BS50" s="79"/>
      <c r="BT50" s="114">
        <f>IF(W50,BL50,0)</f>
        <v>100033</v>
      </c>
      <c r="BU50" s="79"/>
      <c r="BV50" s="114">
        <f>IF(AC50,BL50,0)</f>
        <v>100033</v>
      </c>
      <c r="BW50" s="79"/>
      <c r="BX50" s="114">
        <f>IF(AJ50,BL50,0)</f>
        <v>100033</v>
      </c>
      <c r="BY50" s="79"/>
      <c r="BZ50" s="114">
        <f>IF(AP50,BL50,0)</f>
        <v>100033</v>
      </c>
      <c r="CA50" s="79"/>
      <c r="CB50" s="114">
        <f>IF(AV50,BL50,0)</f>
        <v>100033</v>
      </c>
      <c r="CC50" s="79"/>
      <c r="CD50" s="114">
        <f>IF(BB50,$BL50,0)</f>
        <v>0</v>
      </c>
    </row>
    <row r="51" spans="1:82" ht="8.85" customHeight="1" x14ac:dyDescent="0.3">
      <c r="A51" s="64">
        <v>32</v>
      </c>
      <c r="B51" s="123"/>
      <c r="C51" s="64" t="s">
        <v>123</v>
      </c>
      <c r="D51" s="79"/>
      <c r="E51" s="88">
        <v>4733223</v>
      </c>
      <c r="F51" s="79"/>
      <c r="G51" s="89">
        <f>(E51/$BL51)</f>
        <v>184.14344070961718</v>
      </c>
      <c r="H51" s="79"/>
      <c r="I51" s="89">
        <f>IF(G51,G51/G$60*100,0)</f>
        <v>100.47799788869773</v>
      </c>
      <c r="J51" s="79"/>
      <c r="K51" s="88">
        <v>2291988</v>
      </c>
      <c r="L51" s="79"/>
      <c r="M51" s="84">
        <f>(K51/$BL51)</f>
        <v>89.168534080298784</v>
      </c>
      <c r="N51" s="79"/>
      <c r="O51" s="84">
        <f>IF(M51,M51/M$60*100,0)</f>
        <v>114.30879825626943</v>
      </c>
      <c r="P51" s="79"/>
      <c r="Q51" s="88">
        <v>19478277</v>
      </c>
      <c r="R51" s="79"/>
      <c r="S51" s="84">
        <f>(Q51/$BL51)</f>
        <v>757.79166666666663</v>
      </c>
      <c r="T51" s="79"/>
      <c r="U51" s="84">
        <f>IF(S51,S51/S$60*100,0)</f>
        <v>102.11279816042224</v>
      </c>
      <c r="V51" s="79"/>
      <c r="W51" s="88">
        <v>10393735</v>
      </c>
      <c r="X51" s="79"/>
      <c r="Y51" s="84">
        <f>(W51/$BL51)</f>
        <v>404.36255057578586</v>
      </c>
      <c r="Z51" s="79"/>
      <c r="AA51" s="84">
        <f>IF(Y51,Y51/Y$60*100,0)</f>
        <v>120.6561902052849</v>
      </c>
      <c r="AB51" s="79"/>
      <c r="AC51" s="88">
        <v>8192348</v>
      </c>
      <c r="AD51" s="79"/>
      <c r="AE51" s="84">
        <f>(AC51/$BL51)</f>
        <v>318.71879863056336</v>
      </c>
      <c r="AF51" s="79"/>
      <c r="AG51" s="84">
        <f>IF(AE51,AE51/AE$60*100,0)</f>
        <v>71.404500290134692</v>
      </c>
      <c r="AH51" s="117"/>
      <c r="AI51" s="79"/>
      <c r="AJ51" s="88">
        <v>44531936</v>
      </c>
      <c r="AK51" s="79"/>
      <c r="AL51" s="84">
        <f>(AJ51/$BL51)</f>
        <v>1732.4905073140367</v>
      </c>
      <c r="AM51" s="79"/>
      <c r="AN51" s="84">
        <f>IF(AL51,AL51/AL$60*100,0)</f>
        <v>96.040356116172461</v>
      </c>
      <c r="AO51" s="79"/>
      <c r="AP51" s="88">
        <v>6429663</v>
      </c>
      <c r="AQ51" s="79"/>
      <c r="AR51" s="84">
        <f>(AP51/$BL51)</f>
        <v>250.14250700280112</v>
      </c>
      <c r="AS51" s="79"/>
      <c r="AT51" s="84">
        <f>IF(AR51,AR51/AR$60*100,0)</f>
        <v>150.42183234206018</v>
      </c>
      <c r="AU51" s="79"/>
      <c r="AV51" s="88">
        <v>3447926</v>
      </c>
      <c r="AW51" s="79"/>
      <c r="AX51" s="89">
        <f>(AV51/$BL51)</f>
        <v>134.13966697790227</v>
      </c>
      <c r="AY51" s="79"/>
      <c r="AZ51" s="89">
        <f>IF(AX51,AX51/AX$60*100,0)</f>
        <v>75.071127849305668</v>
      </c>
      <c r="BA51" s="79"/>
      <c r="BB51" s="88">
        <v>0</v>
      </c>
      <c r="BC51" s="79"/>
      <c r="BD51" s="89">
        <f>(BB51/$BL51)</f>
        <v>0</v>
      </c>
      <c r="BE51" s="79"/>
      <c r="BF51" s="89">
        <f>IF(BD51,BD51/BD$60*100,0)</f>
        <v>0</v>
      </c>
      <c r="BG51" s="79"/>
      <c r="BH51" s="88">
        <f>(E51+K51+Q51+W51+AC51+AJ51+AP51+AV51+BB51)</f>
        <v>99499096</v>
      </c>
      <c r="BI51" s="79"/>
      <c r="BJ51" s="64">
        <v>32</v>
      </c>
      <c r="BK51" s="79"/>
      <c r="BL51" s="114">
        <v>25704</v>
      </c>
      <c r="BM51" s="79"/>
      <c r="BN51" s="114">
        <f>IF(E51,BL51,0)</f>
        <v>25704</v>
      </c>
      <c r="BO51" s="79"/>
      <c r="BP51" s="114">
        <f>IF(K51,BL51,0)</f>
        <v>25704</v>
      </c>
      <c r="BQ51" s="79"/>
      <c r="BR51" s="114">
        <f>IF(Q51,BL51,0)</f>
        <v>25704</v>
      </c>
      <c r="BS51" s="79"/>
      <c r="BT51" s="114">
        <f>IF(W51,BL51,0)</f>
        <v>25704</v>
      </c>
      <c r="BU51" s="79"/>
      <c r="BV51" s="114">
        <f>IF(AC51,BL51,0)</f>
        <v>25704</v>
      </c>
      <c r="BW51" s="79"/>
      <c r="BX51" s="114">
        <f>IF(AJ51,BL51,0)</f>
        <v>25704</v>
      </c>
      <c r="BY51" s="79"/>
      <c r="BZ51" s="114">
        <f>IF(AP51,BL51,0)</f>
        <v>25704</v>
      </c>
      <c r="CA51" s="79"/>
      <c r="CB51" s="114">
        <f>IF(AV51,BL51,0)</f>
        <v>25704</v>
      </c>
      <c r="CC51" s="79"/>
      <c r="CD51" s="114">
        <f>IF(BB51,$BL51,0)</f>
        <v>0</v>
      </c>
    </row>
    <row r="52" spans="1:82" ht="8.85" customHeight="1" x14ac:dyDescent="0.3">
      <c r="A52" s="64">
        <v>33</v>
      </c>
      <c r="B52" s="116"/>
      <c r="C52" s="64" t="s">
        <v>124</v>
      </c>
      <c r="D52" s="79"/>
      <c r="E52" s="88">
        <v>4214839</v>
      </c>
      <c r="F52" s="79"/>
      <c r="G52" s="89">
        <f>(E52/$BL52)</f>
        <v>168.78259650808906</v>
      </c>
      <c r="H52" s="79"/>
      <c r="I52" s="89">
        <f>IF(G52,G52/G$60*100,0)</f>
        <v>92.096342450404691</v>
      </c>
      <c r="J52" s="79"/>
      <c r="K52" s="88">
        <v>1655624</v>
      </c>
      <c r="L52" s="79"/>
      <c r="M52" s="84">
        <f>(K52/$BL52)</f>
        <v>66.299215120935443</v>
      </c>
      <c r="N52" s="79"/>
      <c r="O52" s="84">
        <f>IF(M52,M52/M$60*100,0)</f>
        <v>84.991681022627191</v>
      </c>
      <c r="P52" s="79"/>
      <c r="Q52" s="88">
        <v>14845144</v>
      </c>
      <c r="R52" s="79"/>
      <c r="S52" s="84">
        <f>(Q52/$BL52)</f>
        <v>594.47156815633514</v>
      </c>
      <c r="T52" s="79"/>
      <c r="U52" s="84">
        <f>IF(S52,S52/S$60*100,0)</f>
        <v>80.105334911210264</v>
      </c>
      <c r="V52" s="79"/>
      <c r="W52" s="88">
        <v>10746955</v>
      </c>
      <c r="X52" s="79"/>
      <c r="Y52" s="84">
        <f>(W52/$BL52)</f>
        <v>430.36020342783917</v>
      </c>
      <c r="Z52" s="79"/>
      <c r="AA52" s="84">
        <f>IF(Y52,Y52/Y$60*100,0)</f>
        <v>128.41353010469385</v>
      </c>
      <c r="AB52" s="79"/>
      <c r="AC52" s="88">
        <v>14027523</v>
      </c>
      <c r="AD52" s="79"/>
      <c r="AE52" s="84">
        <f>(AC52/$BL52)</f>
        <v>561.73005766458436</v>
      </c>
      <c r="AF52" s="79"/>
      <c r="AG52" s="84">
        <f>IF(AE52,AE52/AE$60*100,0)</f>
        <v>125.84778255260987</v>
      </c>
      <c r="AH52" s="117"/>
      <c r="AI52" s="79"/>
      <c r="AJ52" s="88">
        <v>34388636</v>
      </c>
      <c r="AK52" s="79"/>
      <c r="AL52" s="84">
        <f>(AJ52/$BL52)</f>
        <v>1377.0877783117091</v>
      </c>
      <c r="AM52" s="79"/>
      <c r="AN52" s="84">
        <f>IF(AL52,AL52/AL$60*100,0)</f>
        <v>76.338658176735493</v>
      </c>
      <c r="AO52" s="79"/>
      <c r="AP52" s="88">
        <v>3643853</v>
      </c>
      <c r="AQ52" s="79"/>
      <c r="AR52" s="84">
        <f>(AP52/$BL52)</f>
        <v>145.91754765337177</v>
      </c>
      <c r="AS52" s="79"/>
      <c r="AT52" s="84">
        <f>IF(AR52,AR52/AR$60*100,0)</f>
        <v>87.746721466393069</v>
      </c>
      <c r="AU52" s="79"/>
      <c r="AV52" s="88">
        <v>2540759</v>
      </c>
      <c r="AW52" s="79"/>
      <c r="AX52" s="89">
        <f>(AV52/$BL52)</f>
        <v>101.74431363126702</v>
      </c>
      <c r="AY52" s="79"/>
      <c r="AZ52" s="89">
        <f>IF(AX52,AX52/AX$60*100,0)</f>
        <v>56.941101380630158</v>
      </c>
      <c r="BA52" s="79"/>
      <c r="BB52" s="88">
        <v>0</v>
      </c>
      <c r="BC52" s="79"/>
      <c r="BD52" s="89">
        <f>(BB52/$BL52)</f>
        <v>0</v>
      </c>
      <c r="BE52" s="79"/>
      <c r="BF52" s="89">
        <f>IF(BD52,BD52/BD$60*100,0)</f>
        <v>0</v>
      </c>
      <c r="BG52" s="79"/>
      <c r="BH52" s="88">
        <f>(E52+K52+Q52+W52+AC52+AJ52+AP52+AV52+BB52)</f>
        <v>86063333</v>
      </c>
      <c r="BI52" s="79"/>
      <c r="BJ52" s="64">
        <v>33</v>
      </c>
      <c r="BK52" s="79"/>
      <c r="BL52" s="114">
        <v>24972</v>
      </c>
      <c r="BM52" s="79"/>
      <c r="BN52" s="114">
        <f>IF(E52,BL52,0)</f>
        <v>24972</v>
      </c>
      <c r="BO52" s="79"/>
      <c r="BP52" s="114">
        <f>IF(K52,BL52,0)</f>
        <v>24972</v>
      </c>
      <c r="BQ52" s="79"/>
      <c r="BR52" s="114">
        <f>IF(Q52,BL52,0)</f>
        <v>24972</v>
      </c>
      <c r="BS52" s="79"/>
      <c r="BT52" s="114">
        <f>IF(W52,BL52,0)</f>
        <v>24972</v>
      </c>
      <c r="BU52" s="79"/>
      <c r="BV52" s="114">
        <f>IF(AC52,BL52,0)</f>
        <v>24972</v>
      </c>
      <c r="BW52" s="79"/>
      <c r="BX52" s="114">
        <f>IF(AJ52,BL52,0)</f>
        <v>24972</v>
      </c>
      <c r="BY52" s="79"/>
      <c r="BZ52" s="114">
        <f>IF(AP52,BL52,0)</f>
        <v>24972</v>
      </c>
      <c r="CA52" s="79"/>
      <c r="CB52" s="114">
        <f>IF(AV52,BL52,0)</f>
        <v>24972</v>
      </c>
      <c r="CC52" s="79"/>
      <c r="CD52" s="114">
        <f>IF(BB52,$BL52,0)</f>
        <v>0</v>
      </c>
    </row>
    <row r="53" spans="1:82" ht="8.85" customHeight="1" x14ac:dyDescent="0.3">
      <c r="A53" s="64">
        <v>34</v>
      </c>
      <c r="B53" s="116"/>
      <c r="C53" s="64" t="s">
        <v>125</v>
      </c>
      <c r="D53" s="79"/>
      <c r="E53" s="88">
        <v>10824773</v>
      </c>
      <c r="F53" s="79"/>
      <c r="G53" s="89">
        <f>(E53/$BL53)</f>
        <v>116.75445995211079</v>
      </c>
      <c r="H53" s="79"/>
      <c r="I53" s="89">
        <f>IF(G53,G53/G$60*100,0)</f>
        <v>63.707153159279216</v>
      </c>
      <c r="J53" s="79"/>
      <c r="K53" s="88">
        <v>9482818</v>
      </c>
      <c r="L53" s="79"/>
      <c r="M53" s="84">
        <f>(K53/$BL53)</f>
        <v>102.28032443859611</v>
      </c>
      <c r="N53" s="79"/>
      <c r="O53" s="84">
        <f>IF(M53,M53/M$60*100,0)</f>
        <v>131.11733968070735</v>
      </c>
      <c r="P53" s="79"/>
      <c r="Q53" s="88">
        <v>70903072</v>
      </c>
      <c r="R53" s="79"/>
      <c r="S53" s="84">
        <f>(Q53/$BL53)</f>
        <v>764.75043682723208</v>
      </c>
      <c r="T53" s="79"/>
      <c r="U53" s="84">
        <f>IF(S53,S53/S$60*100,0)</f>
        <v>103.05049584714432</v>
      </c>
      <c r="V53" s="79"/>
      <c r="W53" s="88">
        <v>33954819</v>
      </c>
      <c r="X53" s="79"/>
      <c r="Y53" s="84">
        <f>(W53/$BL53)</f>
        <v>366.23184200875812</v>
      </c>
      <c r="Z53" s="79"/>
      <c r="AA53" s="84">
        <f>IF(Y53,Y53/Y$60*100,0)</f>
        <v>109.27851435727554</v>
      </c>
      <c r="AB53" s="79"/>
      <c r="AC53" s="88">
        <v>35038690</v>
      </c>
      <c r="AD53" s="79"/>
      <c r="AE53" s="84">
        <f>(AC53/$BL53)</f>
        <v>377.92232025368338</v>
      </c>
      <c r="AF53" s="79"/>
      <c r="AG53" s="84">
        <f>IF(AE53,AE53/AE$60*100,0)</f>
        <v>84.668223343430867</v>
      </c>
      <c r="AH53" s="117"/>
      <c r="AI53" s="79"/>
      <c r="AJ53" s="88">
        <v>164542657</v>
      </c>
      <c r="AK53" s="79"/>
      <c r="AL53" s="84">
        <f>(AJ53/$BL53)</f>
        <v>1774.7336648186897</v>
      </c>
      <c r="AM53" s="79"/>
      <c r="AN53" s="84">
        <f>IF(AL53,AL53/AL$60*100,0)</f>
        <v>98.382099330978463</v>
      </c>
      <c r="AO53" s="79"/>
      <c r="AP53" s="88">
        <v>11809865</v>
      </c>
      <c r="AQ53" s="79"/>
      <c r="AR53" s="84">
        <f>(AP53/$BL53)</f>
        <v>127.3795219707919</v>
      </c>
      <c r="AS53" s="79"/>
      <c r="AT53" s="84">
        <f>IF(AR53,AR53/AR$60*100,0)</f>
        <v>76.598980826108331</v>
      </c>
      <c r="AU53" s="79"/>
      <c r="AV53" s="88">
        <v>9921701</v>
      </c>
      <c r="AW53" s="79"/>
      <c r="AX53" s="89">
        <f>(AV53/$BL53)</f>
        <v>107.01405397243134</v>
      </c>
      <c r="AY53" s="79"/>
      <c r="AZ53" s="89">
        <f>IF(AX53,AX53/AX$60*100,0)</f>
        <v>59.890306189296936</v>
      </c>
      <c r="BA53" s="79"/>
      <c r="BB53" s="88">
        <v>0</v>
      </c>
      <c r="BC53" s="79"/>
      <c r="BD53" s="89">
        <f>(BB53/$BL53)</f>
        <v>0</v>
      </c>
      <c r="BE53" s="79"/>
      <c r="BF53" s="89">
        <f>IF(BD53,BD53/BD$60*100,0)</f>
        <v>0</v>
      </c>
      <c r="BG53" s="79"/>
      <c r="BH53" s="88">
        <f>(E53+K53+Q53+W53+AC53+AJ53+AP53+AV53+BB53)</f>
        <v>346478395</v>
      </c>
      <c r="BI53" s="79"/>
      <c r="BJ53" s="64">
        <v>34</v>
      </c>
      <c r="BK53" s="79"/>
      <c r="BL53" s="114">
        <v>92714</v>
      </c>
      <c r="BM53" s="79"/>
      <c r="BN53" s="114">
        <f>IF(E53,BL53,0)</f>
        <v>92714</v>
      </c>
      <c r="BO53" s="79"/>
      <c r="BP53" s="114">
        <f>IF(K53,BL53,0)</f>
        <v>92714</v>
      </c>
      <c r="BQ53" s="79"/>
      <c r="BR53" s="114">
        <f>IF(Q53,BL53,0)</f>
        <v>92714</v>
      </c>
      <c r="BS53" s="79"/>
      <c r="BT53" s="114">
        <f>IF(W53,BL53,0)</f>
        <v>92714</v>
      </c>
      <c r="BU53" s="79"/>
      <c r="BV53" s="114">
        <f>IF(AC53,BL53,0)</f>
        <v>92714</v>
      </c>
      <c r="BW53" s="79"/>
      <c r="BX53" s="114">
        <f>IF(AJ53,BL53,0)</f>
        <v>92714</v>
      </c>
      <c r="BY53" s="79"/>
      <c r="BZ53" s="114">
        <f>IF(AP53,BL53,0)</f>
        <v>92714</v>
      </c>
      <c r="CA53" s="79"/>
      <c r="CB53" s="114">
        <f>IF(AV53,BL53,0)</f>
        <v>92714</v>
      </c>
      <c r="CC53" s="79"/>
      <c r="CD53" s="114">
        <f>IF(BB53,$BL53,0)</f>
        <v>0</v>
      </c>
    </row>
    <row r="54" spans="1:82" ht="8.85" customHeight="1" x14ac:dyDescent="0.3">
      <c r="A54" s="64">
        <v>35</v>
      </c>
      <c r="B54" s="116"/>
      <c r="C54" s="64" t="s">
        <v>126</v>
      </c>
      <c r="D54" s="79"/>
      <c r="E54" s="88">
        <v>80045447</v>
      </c>
      <c r="F54" s="79"/>
      <c r="G54" s="89">
        <f>(E54/$BL54)</f>
        <v>176.54098277497187</v>
      </c>
      <c r="H54" s="79"/>
      <c r="I54" s="89">
        <f>IF(G54,G54/G$60*100,0)</f>
        <v>96.32971137160807</v>
      </c>
      <c r="J54" s="79"/>
      <c r="K54" s="88">
        <v>20064476</v>
      </c>
      <c r="L54" s="79"/>
      <c r="M54" s="84">
        <f>(K54/$BL54)</f>
        <v>44.252389669394148</v>
      </c>
      <c r="N54" s="79"/>
      <c r="O54" s="84">
        <f>IF(M54,M54/M$60*100,0)</f>
        <v>56.728951925141338</v>
      </c>
      <c r="P54" s="79"/>
      <c r="Q54" s="88">
        <v>226051248</v>
      </c>
      <c r="R54" s="79"/>
      <c r="S54" s="84">
        <f>(Q54/$BL54)</f>
        <v>498.55814384332064</v>
      </c>
      <c r="T54" s="79"/>
      <c r="U54" s="84">
        <f>IF(S54,S54/S$60*100,0)</f>
        <v>67.180954017935136</v>
      </c>
      <c r="V54" s="79"/>
      <c r="W54" s="88">
        <v>143493291</v>
      </c>
      <c r="X54" s="79"/>
      <c r="Y54" s="84">
        <f>(W54/$BL54)</f>
        <v>316.47579674025718</v>
      </c>
      <c r="Z54" s="79"/>
      <c r="AA54" s="84">
        <f>IF(Y54,Y54/Y$60*100,0)</f>
        <v>94.431998889335674</v>
      </c>
      <c r="AB54" s="79"/>
      <c r="AC54" s="88">
        <v>150555485</v>
      </c>
      <c r="AD54" s="79"/>
      <c r="AE54" s="84">
        <f>(AC54/$BL54)</f>
        <v>332.05153172625216</v>
      </c>
      <c r="AF54" s="79"/>
      <c r="AG54" s="84">
        <f>IF(AE54,AE54/AE$60*100,0)</f>
        <v>74.391513131203126</v>
      </c>
      <c r="AH54" s="117"/>
      <c r="AI54" s="79"/>
      <c r="AJ54" s="88">
        <v>832258669</v>
      </c>
      <c r="AK54" s="79"/>
      <c r="AL54" s="84">
        <f>(AJ54/$BL54)</f>
        <v>1835.5542864074457</v>
      </c>
      <c r="AM54" s="79"/>
      <c r="AN54" s="84">
        <f>IF(AL54,AL54/AL$60*100,0)</f>
        <v>101.75368153124521</v>
      </c>
      <c r="AO54" s="79"/>
      <c r="AP54" s="88">
        <v>80829156</v>
      </c>
      <c r="AQ54" s="79"/>
      <c r="AR54" s="84">
        <f>(AP54/$BL54)</f>
        <v>178.26946031185904</v>
      </c>
      <c r="AS54" s="79"/>
      <c r="AT54" s="84">
        <f>IF(AR54,AR54/AR$60*100,0)</f>
        <v>107.20136770053132</v>
      </c>
      <c r="AU54" s="79"/>
      <c r="AV54" s="88">
        <v>93691849</v>
      </c>
      <c r="AW54" s="79"/>
      <c r="AX54" s="89">
        <f>(AV54/$BL54)</f>
        <v>206.63825014887189</v>
      </c>
      <c r="AY54" s="79"/>
      <c r="AZ54" s="89">
        <f>IF(AX54,AX54/AX$60*100,0)</f>
        <v>115.64488599810119</v>
      </c>
      <c r="BA54" s="79"/>
      <c r="BB54" s="88">
        <v>0</v>
      </c>
      <c r="BC54" s="79"/>
      <c r="BD54" s="89">
        <f>(BB54/$BL54)</f>
        <v>0</v>
      </c>
      <c r="BE54" s="79"/>
      <c r="BF54" s="89">
        <f>IF(BD54,BD54/BD$60*100,0)</f>
        <v>0</v>
      </c>
      <c r="BG54" s="79"/>
      <c r="BH54" s="88">
        <f>(E54+K54+Q54+W54+AC54+AJ54+AP54+AV54+BB54)</f>
        <v>1626989621</v>
      </c>
      <c r="BI54" s="79"/>
      <c r="BJ54" s="64">
        <v>35</v>
      </c>
      <c r="BK54" s="79"/>
      <c r="BL54" s="114">
        <v>453410</v>
      </c>
      <c r="BM54" s="79"/>
      <c r="BN54" s="114">
        <f>IF(E54,BL54,0)</f>
        <v>453410</v>
      </c>
      <c r="BO54" s="79"/>
      <c r="BP54" s="114">
        <f>IF(K54,BL54,0)</f>
        <v>453410</v>
      </c>
      <c r="BQ54" s="79"/>
      <c r="BR54" s="114">
        <f>IF(Q54,BL54,0)</f>
        <v>453410</v>
      </c>
      <c r="BS54" s="79"/>
      <c r="BT54" s="114">
        <f>IF(W54,BL54,0)</f>
        <v>453410</v>
      </c>
      <c r="BU54" s="79"/>
      <c r="BV54" s="114">
        <f>IF(AC54,BL54,0)</f>
        <v>453410</v>
      </c>
      <c r="BW54" s="79"/>
      <c r="BX54" s="114">
        <f>IF(AJ54,BL54,0)</f>
        <v>453410</v>
      </c>
      <c r="BY54" s="79"/>
      <c r="BZ54" s="114">
        <f>IF(AP54,BL54,0)</f>
        <v>453410</v>
      </c>
      <c r="CA54" s="79"/>
      <c r="CB54" s="114">
        <f>IF(AV54,BL54,0)</f>
        <v>453410</v>
      </c>
      <c r="CC54" s="79"/>
      <c r="CD54" s="114">
        <f>IF(BB54,$BL54,0)</f>
        <v>0</v>
      </c>
    </row>
    <row r="55" spans="1:82" ht="8.85" customHeight="1" x14ac:dyDescent="0.3">
      <c r="A55" s="90"/>
      <c r="B55" s="79"/>
      <c r="D55" s="79"/>
      <c r="E55" s="114"/>
      <c r="F55" s="79"/>
      <c r="G55" s="79"/>
      <c r="H55" s="79"/>
      <c r="I55" s="79"/>
      <c r="J55" s="79"/>
      <c r="K55" s="114"/>
      <c r="L55" s="79"/>
      <c r="M55" s="79"/>
      <c r="N55" s="79"/>
      <c r="O55" s="79"/>
      <c r="P55" s="79"/>
      <c r="Q55" s="114"/>
      <c r="R55" s="79"/>
      <c r="S55" s="79"/>
      <c r="T55" s="79"/>
      <c r="U55" s="79"/>
      <c r="V55" s="79"/>
      <c r="W55" s="114"/>
      <c r="X55" s="79"/>
      <c r="Y55" s="79"/>
      <c r="Z55" s="79"/>
      <c r="AA55" s="79"/>
      <c r="AB55" s="79"/>
      <c r="AC55" s="114"/>
      <c r="AD55" s="79"/>
      <c r="AE55" s="79"/>
      <c r="AF55" s="79"/>
      <c r="AG55" s="79"/>
      <c r="AH55" s="79"/>
      <c r="AI55" s="79"/>
      <c r="AJ55" s="114"/>
      <c r="AK55" s="79"/>
      <c r="AL55" s="79"/>
      <c r="AM55" s="79"/>
      <c r="AN55" s="79"/>
      <c r="AO55" s="79"/>
      <c r="AP55" s="114"/>
      <c r="AQ55" s="79"/>
      <c r="AR55" s="79"/>
      <c r="AS55" s="79"/>
      <c r="AT55" s="79"/>
      <c r="AU55" s="79"/>
      <c r="AV55" s="114"/>
      <c r="AW55" s="79"/>
      <c r="AX55" s="79"/>
      <c r="AY55" s="79"/>
      <c r="AZ55" s="79"/>
      <c r="BA55" s="79"/>
      <c r="BB55" s="79"/>
      <c r="BC55" s="79"/>
      <c r="BD55" s="79"/>
      <c r="BE55" s="79"/>
      <c r="BF55" s="79"/>
      <c r="BG55" s="79"/>
      <c r="BH55" s="114"/>
      <c r="BI55" s="79"/>
      <c r="BJ55" s="90"/>
      <c r="BK55" s="79"/>
      <c r="BL55" s="111"/>
      <c r="BM55" s="79"/>
      <c r="BN55" s="79"/>
      <c r="BO55" s="79"/>
      <c r="BP55" s="79"/>
      <c r="BQ55" s="79"/>
      <c r="BR55" s="79"/>
      <c r="BS55" s="79"/>
      <c r="BT55" s="79"/>
      <c r="BU55" s="79"/>
      <c r="BV55" s="79"/>
      <c r="BW55" s="79"/>
      <c r="BX55" s="79"/>
      <c r="BY55" s="79"/>
      <c r="BZ55" s="79"/>
      <c r="CA55" s="79"/>
      <c r="CB55" s="79"/>
      <c r="CC55" s="79"/>
      <c r="CD55" s="79"/>
    </row>
    <row r="56" spans="1:82" ht="8.85" customHeight="1" x14ac:dyDescent="0.3">
      <c r="A56" s="64">
        <v>36</v>
      </c>
      <c r="B56" s="123"/>
      <c r="C56" s="64" t="s">
        <v>127</v>
      </c>
      <c r="D56" s="79"/>
      <c r="E56" s="88">
        <v>4584739</v>
      </c>
      <c r="F56" s="79"/>
      <c r="G56" s="89">
        <f>(E56/$BL56)</f>
        <v>205.73206192506171</v>
      </c>
      <c r="H56" s="79"/>
      <c r="I56" s="89">
        <f>IF(G56,G56/G$60*100,0)</f>
        <v>112.25784423318956</v>
      </c>
      <c r="J56" s="79"/>
      <c r="K56" s="88">
        <v>2309754</v>
      </c>
      <c r="L56" s="79"/>
      <c r="M56" s="84">
        <f>(K56/$BL56)</f>
        <v>103.64612968364371</v>
      </c>
      <c r="N56" s="79"/>
      <c r="O56" s="84">
        <f>IF(M56,M56/M$60*100,0)</f>
        <v>132.8682213995086</v>
      </c>
      <c r="P56" s="79"/>
      <c r="Q56" s="88">
        <v>19553628</v>
      </c>
      <c r="R56" s="79"/>
      <c r="S56" s="84">
        <f>(Q56/$BL56)</f>
        <v>877.43450751626654</v>
      </c>
      <c r="T56" s="79"/>
      <c r="U56" s="84">
        <f>IF(S56,S56/S$60*100,0)</f>
        <v>118.23472955187511</v>
      </c>
      <c r="V56" s="79"/>
      <c r="W56" s="88">
        <v>9569303</v>
      </c>
      <c r="X56" s="79"/>
      <c r="Y56" s="84">
        <f>(W56/$BL56)</f>
        <v>429.40556428090645</v>
      </c>
      <c r="Z56" s="79"/>
      <c r="AA56" s="84">
        <f>IF(Y56,Y56/Y$60*100,0)</f>
        <v>128.12867899193449</v>
      </c>
      <c r="AB56" s="79"/>
      <c r="AC56" s="88">
        <v>13531480</v>
      </c>
      <c r="AD56" s="79"/>
      <c r="AE56" s="84">
        <f>(AC56/$BL56)</f>
        <v>607.20125645052724</v>
      </c>
      <c r="AF56" s="79"/>
      <c r="AG56" s="84">
        <f>IF(AE56,AE56/AE$60*100,0)</f>
        <v>136.03497025805535</v>
      </c>
      <c r="AH56" s="117"/>
      <c r="AI56" s="79"/>
      <c r="AJ56" s="88">
        <v>37564498</v>
      </c>
      <c r="AK56" s="79"/>
      <c r="AL56" s="84">
        <f>(AJ56/$BL56)</f>
        <v>1685.6404756562711</v>
      </c>
      <c r="AM56" s="79"/>
      <c r="AN56" s="84">
        <f>IF(AL56,AL56/AL$60*100,0)</f>
        <v>93.443231511177345</v>
      </c>
      <c r="AO56" s="79"/>
      <c r="AP56" s="88">
        <v>4521193</v>
      </c>
      <c r="AQ56" s="79"/>
      <c r="AR56" s="84">
        <f>(AP56/$BL56)</f>
        <v>202.88054745344402</v>
      </c>
      <c r="AS56" s="79"/>
      <c r="AT56" s="84">
        <f>IF(AR56,AR56/AR$60*100,0)</f>
        <v>122.00111072751663</v>
      </c>
      <c r="AU56" s="79"/>
      <c r="AV56" s="88">
        <v>1634137</v>
      </c>
      <c r="AW56" s="79"/>
      <c r="AX56" s="89">
        <f>(AV56/$BL56)</f>
        <v>73.329010545209783</v>
      </c>
      <c r="AY56" s="79"/>
      <c r="AZ56" s="89">
        <f>IF(AX56,AX56/AX$60*100,0)</f>
        <v>41.038505982047688</v>
      </c>
      <c r="BA56" s="79"/>
      <c r="BB56" s="88">
        <v>0</v>
      </c>
      <c r="BC56" s="79"/>
      <c r="BD56" s="89">
        <f>(BB56/$BL56)</f>
        <v>0</v>
      </c>
      <c r="BE56" s="79"/>
      <c r="BF56" s="89">
        <f>IF(BD56,BD56/BD$60*100,0)</f>
        <v>0</v>
      </c>
      <c r="BG56" s="79"/>
      <c r="BH56" s="88">
        <f>(E56+K56+Q56+W56+AC56+AJ56+AP56+AV56+BB56)</f>
        <v>93268732</v>
      </c>
      <c r="BI56" s="79"/>
      <c r="BJ56" s="64">
        <v>36</v>
      </c>
      <c r="BK56" s="79"/>
      <c r="BL56" s="114">
        <v>22285</v>
      </c>
      <c r="BM56" s="79"/>
      <c r="BN56" s="114">
        <f>IF(E56,BL56,0)</f>
        <v>22285</v>
      </c>
      <c r="BO56" s="79"/>
      <c r="BP56" s="114">
        <f>IF(K56,BL56,0)</f>
        <v>22285</v>
      </c>
      <c r="BQ56" s="79"/>
      <c r="BR56" s="114">
        <f>IF(Q56,BL56,0)</f>
        <v>22285</v>
      </c>
      <c r="BS56" s="79"/>
      <c r="BT56" s="114">
        <f>IF(W56,BL56,0)</f>
        <v>22285</v>
      </c>
      <c r="BU56" s="79"/>
      <c r="BV56" s="114">
        <f>IF(AC56,BL56,0)</f>
        <v>22285</v>
      </c>
      <c r="BW56" s="79"/>
      <c r="BX56" s="114">
        <f>IF(AJ56,BL56,0)</f>
        <v>22285</v>
      </c>
      <c r="BY56" s="79"/>
      <c r="BZ56" s="114">
        <f>IF(AP56,BL56,0)</f>
        <v>22285</v>
      </c>
      <c r="CA56" s="79"/>
      <c r="CB56" s="114">
        <f>IF(AV56,BL56,0)</f>
        <v>22285</v>
      </c>
      <c r="CC56" s="79"/>
      <c r="CD56" s="114">
        <f>IF(BB56,$BL56,0)</f>
        <v>0</v>
      </c>
    </row>
    <row r="57" spans="1:82" ht="8.85" customHeight="1" x14ac:dyDescent="0.3">
      <c r="A57" s="64">
        <v>37</v>
      </c>
      <c r="B57" s="116"/>
      <c r="C57" s="64" t="s">
        <v>128</v>
      </c>
      <c r="D57" s="79"/>
      <c r="E57" s="88">
        <v>3116475</v>
      </c>
      <c r="F57" s="79"/>
      <c r="G57" s="89">
        <f>(E57/$BL57)</f>
        <v>205.26081802015412</v>
      </c>
      <c r="H57" s="79"/>
      <c r="I57" s="89">
        <f>IF(G57,G57/G$60*100,0)</f>
        <v>112.00070966515989</v>
      </c>
      <c r="J57" s="79"/>
      <c r="K57" s="88">
        <v>434188</v>
      </c>
      <c r="L57" s="79"/>
      <c r="M57" s="84">
        <f>(K57/$BL57)</f>
        <v>28.596983468352764</v>
      </c>
      <c r="N57" s="79"/>
      <c r="O57" s="84">
        <f>IF(M57,M57/M$60*100,0)</f>
        <v>36.659645106177067</v>
      </c>
      <c r="P57" s="79"/>
      <c r="Q57" s="88">
        <v>12653474</v>
      </c>
      <c r="R57" s="79"/>
      <c r="S57" s="84">
        <f>(Q57/$BL57)</f>
        <v>833.39748402818941</v>
      </c>
      <c r="T57" s="79"/>
      <c r="U57" s="84">
        <f>IF(S57,S57/S$60*100,0)</f>
        <v>112.30071907271027</v>
      </c>
      <c r="V57" s="79"/>
      <c r="W57" s="88">
        <v>3537325</v>
      </c>
      <c r="X57" s="79"/>
      <c r="Y57" s="84">
        <f>(W57/$BL57)</f>
        <v>232.9793189751696</v>
      </c>
      <c r="Z57" s="79"/>
      <c r="AA57" s="84">
        <f>IF(Y57,Y57/Y$60*100,0)</f>
        <v>69.517805207575321</v>
      </c>
      <c r="AB57" s="79"/>
      <c r="AC57" s="88">
        <v>4094470</v>
      </c>
      <c r="AD57" s="79"/>
      <c r="AE57" s="84">
        <f>(AC57/$BL57)</f>
        <v>269.67463610617136</v>
      </c>
      <c r="AF57" s="79"/>
      <c r="AG57" s="84">
        <f>IF(AE57,AE57/AE$60*100,0)</f>
        <v>60.416839906595129</v>
      </c>
      <c r="AH57" s="117"/>
      <c r="AI57" s="79"/>
      <c r="AJ57" s="88">
        <v>11734052</v>
      </c>
      <c r="AK57" s="79"/>
      <c r="AL57" s="84">
        <f>(AJ57/$BL57)</f>
        <v>772.84146743067902</v>
      </c>
      <c r="AM57" s="79"/>
      <c r="AN57" s="84">
        <f>IF(AL57,AL57/AL$60*100,0)</f>
        <v>42.84235292490041</v>
      </c>
      <c r="AO57" s="79"/>
      <c r="AP57" s="88">
        <v>2277891</v>
      </c>
      <c r="AQ57" s="79"/>
      <c r="AR57" s="84">
        <f>(AP57/$BL57)</f>
        <v>150.02904564315352</v>
      </c>
      <c r="AS57" s="79"/>
      <c r="AT57" s="84">
        <f>IF(AR57,AR57/AR$60*100,0)</f>
        <v>90.219148358983304</v>
      </c>
      <c r="AU57" s="79"/>
      <c r="AV57" s="88">
        <v>4790939</v>
      </c>
      <c r="AW57" s="79"/>
      <c r="AX57" s="89">
        <f>(AV57/$BL57)</f>
        <v>315.54626885332277</v>
      </c>
      <c r="AY57" s="79"/>
      <c r="AZ57" s="89">
        <f>IF(AX57,AX57/AX$60*100,0)</f>
        <v>176.59514761850068</v>
      </c>
      <c r="BA57" s="79"/>
      <c r="BB57" s="88">
        <v>0</v>
      </c>
      <c r="BC57" s="79"/>
      <c r="BD57" s="89">
        <f>(BB57/$BL57)</f>
        <v>0</v>
      </c>
      <c r="BE57" s="79"/>
      <c r="BF57" s="89">
        <f>IF(BD57,BD57/BD$60*100,0)</f>
        <v>0</v>
      </c>
      <c r="BG57" s="79"/>
      <c r="BH57" s="88">
        <f>(E57+K57+Q57+W57+AC57+AJ57+AP57+AV57+BB57)</f>
        <v>42638814</v>
      </c>
      <c r="BI57" s="79"/>
      <c r="BJ57" s="64">
        <v>37</v>
      </c>
      <c r="BK57" s="79"/>
      <c r="BL57" s="114">
        <v>15183</v>
      </c>
      <c r="BM57" s="79"/>
      <c r="BN57" s="114">
        <f>IF(E57,BL57,0)</f>
        <v>15183</v>
      </c>
      <c r="BO57" s="79"/>
      <c r="BP57" s="114">
        <f>IF(K57,BL57,0)</f>
        <v>15183</v>
      </c>
      <c r="BQ57" s="79"/>
      <c r="BR57" s="114">
        <f>IF(Q57,BL57,0)</f>
        <v>15183</v>
      </c>
      <c r="BS57" s="79"/>
      <c r="BT57" s="114">
        <f>IF(W57,BL57,0)</f>
        <v>15183</v>
      </c>
      <c r="BU57" s="79"/>
      <c r="BV57" s="114">
        <f>IF(AC57,BL57,0)</f>
        <v>15183</v>
      </c>
      <c r="BW57" s="79"/>
      <c r="BX57" s="114">
        <f>IF(AJ57,BL57,0)</f>
        <v>15183</v>
      </c>
      <c r="BY57" s="79"/>
      <c r="BZ57" s="114">
        <f>IF(AP57,BL57,0)</f>
        <v>15183</v>
      </c>
      <c r="CA57" s="79"/>
      <c r="CB57" s="114">
        <f>IF(AV57,BL57,0)</f>
        <v>15183</v>
      </c>
      <c r="CC57" s="79"/>
      <c r="CD57" s="114">
        <f>IF(BB57,$BL57,0)</f>
        <v>0</v>
      </c>
    </row>
    <row r="58" spans="1:82" ht="8.85" customHeight="1" x14ac:dyDescent="0.3">
      <c r="A58" s="92">
        <v>38</v>
      </c>
      <c r="B58" s="116"/>
      <c r="C58" s="64" t="s">
        <v>129</v>
      </c>
      <c r="D58" s="79"/>
      <c r="E58" s="93">
        <v>4055079</v>
      </c>
      <c r="F58" s="79"/>
      <c r="G58" s="89">
        <f>(E58/$BL58)</f>
        <v>143.38020649176156</v>
      </c>
      <c r="H58" s="79"/>
      <c r="I58" s="89">
        <f>IF(G58,G58/G$60*100,0)</f>
        <v>78.235510478369477</v>
      </c>
      <c r="J58" s="79"/>
      <c r="K58" s="93">
        <v>4122006</v>
      </c>
      <c r="L58" s="79"/>
      <c r="M58" s="84">
        <f>(K58/$BL58)</f>
        <v>145.7466232939679</v>
      </c>
      <c r="N58" s="79"/>
      <c r="O58" s="84">
        <f>IF(M58,M58/M$60*100,0)</f>
        <v>186.83856957477582</v>
      </c>
      <c r="P58" s="79"/>
      <c r="Q58" s="93">
        <v>28535369</v>
      </c>
      <c r="R58" s="79"/>
      <c r="S58" s="84">
        <f>(Q58/$BL58)</f>
        <v>1008.9586662895127</v>
      </c>
      <c r="T58" s="79"/>
      <c r="U58" s="84">
        <f>IF(S58,S58/S$60*100,0)</f>
        <v>135.9576743516092</v>
      </c>
      <c r="V58" s="79"/>
      <c r="W58" s="93">
        <v>9838701</v>
      </c>
      <c r="X58" s="79"/>
      <c r="Y58" s="84">
        <f>(W58/$BL58)</f>
        <v>347.87854465737928</v>
      </c>
      <c r="Z58" s="79"/>
      <c r="AA58" s="84">
        <f>IF(Y58,Y58/Y$60*100,0)</f>
        <v>103.80214436957786</v>
      </c>
      <c r="AB58" s="79"/>
      <c r="AC58" s="93">
        <v>13529449</v>
      </c>
      <c r="AD58" s="79"/>
      <c r="AE58" s="84">
        <f>(AC58/$BL58)</f>
        <v>478.37667067392687</v>
      </c>
      <c r="AF58" s="79"/>
      <c r="AG58" s="84">
        <f>IF(AE58,AE58/AE$60*100,0)</f>
        <v>107.17361908584482</v>
      </c>
      <c r="AH58" s="117"/>
      <c r="AI58" s="79"/>
      <c r="AJ58" s="93">
        <v>62083471</v>
      </c>
      <c r="AK58" s="79"/>
      <c r="AL58" s="84">
        <f>(AJ58/$BL58)</f>
        <v>2195.1584399971712</v>
      </c>
      <c r="AM58" s="79"/>
      <c r="AN58" s="84">
        <f>IF(AL58,AL58/AL$60*100,0)</f>
        <v>121.68828482390947</v>
      </c>
      <c r="AO58" s="79"/>
      <c r="AP58" s="93">
        <v>3537848</v>
      </c>
      <c r="AQ58" s="79"/>
      <c r="AR58" s="84">
        <f>(AP58/$BL58)</f>
        <v>125.0918605473446</v>
      </c>
      <c r="AS58" s="79"/>
      <c r="AT58" s="84">
        <f>IF(AR58,AR58/AR$60*100,0)</f>
        <v>75.223308105720449</v>
      </c>
      <c r="AU58" s="79"/>
      <c r="AV58" s="93">
        <v>1881091</v>
      </c>
      <c r="AW58" s="79"/>
      <c r="AX58" s="89">
        <f>(AV58/$BL58)</f>
        <v>66.511951064281163</v>
      </c>
      <c r="AY58" s="79"/>
      <c r="AZ58" s="89">
        <f>IF(AX58,AX58/AX$60*100,0)</f>
        <v>37.22334559452846</v>
      </c>
      <c r="BA58" s="79"/>
      <c r="BB58" s="93">
        <v>0</v>
      </c>
      <c r="BC58" s="79"/>
      <c r="BD58" s="89">
        <f>(BB58/$BL58)</f>
        <v>0</v>
      </c>
      <c r="BE58" s="79"/>
      <c r="BF58" s="89">
        <f>IF(BD58,BD58/BD$60*100,0)</f>
        <v>0</v>
      </c>
      <c r="BG58" s="79"/>
      <c r="BH58" s="93">
        <f>(E58+K58+Q58+W58+AC58+AJ58+AP58+AV58+BB58)</f>
        <v>127583014</v>
      </c>
      <c r="BI58" s="79"/>
      <c r="BJ58" s="92">
        <v>38</v>
      </c>
      <c r="BK58" s="79"/>
      <c r="BL58" s="124">
        <v>28282</v>
      </c>
      <c r="BM58" s="79"/>
      <c r="BN58" s="124">
        <f>IF(E58,BL58,0)</f>
        <v>28282</v>
      </c>
      <c r="BO58" s="79"/>
      <c r="BP58" s="124">
        <f>IF(K58,BL58,0)</f>
        <v>28282</v>
      </c>
      <c r="BQ58" s="79"/>
      <c r="BR58" s="124">
        <f>IF(Q58,BL58,0)</f>
        <v>28282</v>
      </c>
      <c r="BS58" s="79"/>
      <c r="BT58" s="124">
        <f>IF(W58,BL58,0)</f>
        <v>28282</v>
      </c>
      <c r="BU58" s="79"/>
      <c r="BV58" s="124">
        <f>IF(AC58,BL58,0)</f>
        <v>28282</v>
      </c>
      <c r="BW58" s="79"/>
      <c r="BX58" s="124">
        <f>IF(AJ58,BL58,0)</f>
        <v>28282</v>
      </c>
      <c r="BY58" s="79"/>
      <c r="BZ58" s="124">
        <f>IF(AP58,BL58,0)</f>
        <v>28282</v>
      </c>
      <c r="CA58" s="79"/>
      <c r="CB58" s="124">
        <f>IF(AV58,BL58,0)</f>
        <v>28282</v>
      </c>
      <c r="CC58" s="79"/>
      <c r="CD58" s="124">
        <f>IF(BB58,$BL58,0)</f>
        <v>0</v>
      </c>
    </row>
    <row r="59" spans="1:82" ht="8.85" customHeight="1" x14ac:dyDescent="0.3">
      <c r="A59" s="79"/>
      <c r="B59" s="79"/>
      <c r="D59" s="79"/>
      <c r="E59" s="79"/>
      <c r="F59" s="79"/>
      <c r="G59" s="79"/>
      <c r="H59" s="79"/>
      <c r="I59" s="79"/>
      <c r="J59" s="79"/>
      <c r="K59" s="79"/>
      <c r="L59" s="79"/>
      <c r="M59" s="79"/>
      <c r="N59" s="79"/>
      <c r="O59" s="79"/>
      <c r="Q59" s="79"/>
      <c r="R59" s="79"/>
      <c r="S59" s="79"/>
      <c r="T59" s="79"/>
      <c r="U59" s="79"/>
      <c r="W59" s="79"/>
      <c r="X59" s="79"/>
      <c r="Y59" s="79"/>
      <c r="Z59" s="79"/>
      <c r="AA59" s="79"/>
      <c r="AC59" s="79"/>
      <c r="AD59" s="79"/>
      <c r="AE59" s="79"/>
      <c r="AF59" s="79"/>
      <c r="AG59" s="79"/>
      <c r="AJ59" s="79"/>
      <c r="AK59" s="79"/>
      <c r="AL59" s="79"/>
      <c r="AM59" s="79"/>
      <c r="AN59" s="79"/>
      <c r="AP59" s="79"/>
      <c r="AQ59" s="79"/>
      <c r="AR59" s="79"/>
      <c r="AS59" s="79"/>
      <c r="AT59" s="79"/>
      <c r="AV59" s="79"/>
      <c r="AW59" s="79"/>
      <c r="AX59" s="79"/>
      <c r="AY59" s="79"/>
      <c r="AZ59" s="79"/>
      <c r="BB59" s="79"/>
      <c r="BC59" s="79"/>
      <c r="BD59" s="79"/>
      <c r="BE59" s="79"/>
      <c r="BF59" s="79"/>
      <c r="BH59" s="79"/>
      <c r="BJ59" s="79"/>
      <c r="BK59" s="79"/>
      <c r="BL59" s="111"/>
      <c r="BM59" s="79"/>
      <c r="BN59" s="79"/>
      <c r="BO59" s="79"/>
      <c r="BP59" s="79"/>
      <c r="BQ59" s="79"/>
      <c r="BR59" s="79"/>
      <c r="BS59" s="79"/>
      <c r="BT59" s="79"/>
      <c r="BU59" s="79"/>
      <c r="BV59" s="79"/>
      <c r="BW59" s="79"/>
      <c r="BX59" s="79"/>
      <c r="BY59" s="79"/>
      <c r="BZ59" s="79"/>
      <c r="CA59" s="79"/>
      <c r="CB59" s="79"/>
      <c r="CC59" s="79"/>
      <c r="CD59" s="79"/>
    </row>
    <row r="60" spans="1:82" ht="8.85" customHeight="1" x14ac:dyDescent="0.3">
      <c r="A60" s="92">
        <f>A58</f>
        <v>38</v>
      </c>
      <c r="B60" s="79"/>
      <c r="C60" s="76" t="s">
        <v>72</v>
      </c>
      <c r="D60" s="79"/>
      <c r="E60" s="94">
        <f>SUM(E14:E58)</f>
        <v>468630570</v>
      </c>
      <c r="F60" s="79"/>
      <c r="G60" s="97">
        <f>IF(E60=0,0,IF(ISNONTEXT(H60),E60/$BL60,E60/BN60))</f>
        <v>183.26742628132178</v>
      </c>
      <c r="H60" s="300"/>
      <c r="I60" s="89">
        <f>IF(G60,G60/G$60*100,0)</f>
        <v>100</v>
      </c>
      <c r="J60" s="79"/>
      <c r="K60" s="94">
        <f>SUM(K14:K58)</f>
        <v>199469869</v>
      </c>
      <c r="L60" s="79"/>
      <c r="M60" s="97">
        <f>IF(K60=0,0,IF(ISNONTEXT(N60),K60/$BL60,K60/BP60))</f>
        <v>78.00671115480668</v>
      </c>
      <c r="N60" s="300"/>
      <c r="O60" s="89">
        <f>IF(M60,M60/M$60*100,0)</f>
        <v>100</v>
      </c>
      <c r="P60" s="79"/>
      <c r="Q60" s="94">
        <f>SUM(Q14:Q58)</f>
        <v>1897645052</v>
      </c>
      <c r="R60" s="79"/>
      <c r="S60" s="97">
        <f>IF(Q60=0,0,IF(ISNONTEXT(T60),Q60/$BL60,Q60/BR60))</f>
        <v>742.11233098925891</v>
      </c>
      <c r="T60" s="300"/>
      <c r="U60" s="89">
        <f>IF(S60,S60/S$60*100,0)</f>
        <v>100</v>
      </c>
      <c r="V60" s="79"/>
      <c r="W60" s="94">
        <f>SUM(W14:W58)</f>
        <v>856972042</v>
      </c>
      <c r="X60" s="79"/>
      <c r="Y60" s="97">
        <f>IF(W60=0,0,IF(ISNONTEXT(Z60),W60/$BL60,W60/BT60))</f>
        <v>335.13618313971449</v>
      </c>
      <c r="Z60" s="300"/>
      <c r="AA60" s="89">
        <f>IF(Y60,Y60/Y$60*100,0)</f>
        <v>100</v>
      </c>
      <c r="AB60" s="79"/>
      <c r="AC60" s="94">
        <f>SUM(AC14:AC58)</f>
        <v>1141372567</v>
      </c>
      <c r="AD60" s="79"/>
      <c r="AE60" s="97">
        <f>IF(AC60=0,0,IF(ISNONTEXT(AF60),AC60/$BL60,AC60/BV60))</f>
        <v>446.35673849061004</v>
      </c>
      <c r="AF60" s="300"/>
      <c r="AG60" s="89">
        <f>IF(AE60,AE60/AE$60*100,0)</f>
        <v>100</v>
      </c>
      <c r="AH60" s="117"/>
      <c r="AI60" s="79"/>
      <c r="AJ60" s="94">
        <f>SUM(AJ14:AJ58)</f>
        <v>4612776754</v>
      </c>
      <c r="AK60" s="79"/>
      <c r="AL60" s="97">
        <f>IF(AJ60=0,0,IF(ISNONTEXT(AM60),AJ60/$BL60,AJ60/BX60))</f>
        <v>1803.9192870321922</v>
      </c>
      <c r="AM60" s="300"/>
      <c r="AN60" s="89">
        <f>IF(AL60,AL60/AL$60*100,0)</f>
        <v>100</v>
      </c>
      <c r="AO60" s="79"/>
      <c r="AP60" s="94">
        <f>SUM(AP14:AP58)</f>
        <v>425228102</v>
      </c>
      <c r="AQ60" s="79"/>
      <c r="AR60" s="97">
        <f>IF(AP60=0,0,IF(ISNONTEXT(AS60),AP60/$BL60,AP60/BZ60))</f>
        <v>166.29401670495244</v>
      </c>
      <c r="AS60" s="300"/>
      <c r="AT60" s="89">
        <f>IF(AR60,AR60/AR$60*100,0)</f>
        <v>100</v>
      </c>
      <c r="AU60" s="79"/>
      <c r="AV60" s="94">
        <f>SUM(AV14:AV58)</f>
        <v>456908900</v>
      </c>
      <c r="AW60" s="79"/>
      <c r="AX60" s="97">
        <f>IF(AV60=0,0,IF(ISNONTEXT(AY60),AV60/$BL60,AV60/CB60))</f>
        <v>178.68343106176329</v>
      </c>
      <c r="AY60" s="300"/>
      <c r="AZ60" s="89">
        <f>IF(AX60,AX60/AX$60*100,0)</f>
        <v>100</v>
      </c>
      <c r="BA60" s="79"/>
      <c r="BB60" s="94">
        <f>SUM(BB14:BB58)</f>
        <v>0</v>
      </c>
      <c r="BC60" s="79"/>
      <c r="BD60" s="97">
        <f>IF(BB60=0,0,IF(ISNONTEXT(BE60),BB60/$BL60,BB60/CD60))</f>
        <v>0</v>
      </c>
      <c r="BE60" s="300" t="s">
        <v>388</v>
      </c>
      <c r="BF60" s="89">
        <f>IF(BD60,BD60/BD$60*100,0)</f>
        <v>0</v>
      </c>
      <c r="BG60" s="79"/>
      <c r="BH60" s="94">
        <f>SUM(BH14:BH58)</f>
        <v>10059003856</v>
      </c>
      <c r="BI60" s="79"/>
      <c r="BJ60" s="92">
        <f>BJ58</f>
        <v>38</v>
      </c>
      <c r="BK60" s="79"/>
      <c r="BL60" s="125">
        <f>SUM(BL14:BL59)</f>
        <v>2557086</v>
      </c>
      <c r="BM60" s="79"/>
      <c r="BN60" s="124">
        <f>SUM(BN14:BN59)</f>
        <v>2557086</v>
      </c>
      <c r="BO60" s="79"/>
      <c r="BP60" s="124">
        <f>SUM(BP14:BP59)</f>
        <v>2557086</v>
      </c>
      <c r="BQ60" s="79"/>
      <c r="BR60" s="124">
        <f>SUM(BR14:BR59)</f>
        <v>2557086</v>
      </c>
      <c r="BS60" s="79"/>
      <c r="BT60" s="124">
        <f>SUM(BT14:BT59)</f>
        <v>2557086</v>
      </c>
      <c r="BU60" s="79"/>
      <c r="BV60" s="124">
        <f>SUM(BV14:BV59)</f>
        <v>2557086</v>
      </c>
      <c r="BW60" s="79"/>
      <c r="BX60" s="124">
        <f>SUM(BX14:BX59)</f>
        <v>2557086</v>
      </c>
      <c r="BY60" s="79"/>
      <c r="BZ60" s="124">
        <f>SUM(BZ14:BZ59)</f>
        <v>2557086</v>
      </c>
      <c r="CA60" s="79"/>
      <c r="CB60" s="124">
        <f>SUM(CB14:CB59)</f>
        <v>2557086</v>
      </c>
      <c r="CC60" s="79"/>
      <c r="CD60" s="124">
        <f>SUM(CD14:CD59)</f>
        <v>0</v>
      </c>
    </row>
    <row r="61" spans="1:82" ht="8.85" customHeight="1" x14ac:dyDescent="0.3">
      <c r="A61" s="79"/>
      <c r="B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111"/>
      <c r="BI61" s="79"/>
      <c r="BJ61" s="79"/>
      <c r="BK61" s="79"/>
      <c r="BL61" s="79"/>
      <c r="BM61" s="79"/>
      <c r="BN61" s="79"/>
      <c r="BO61" s="79"/>
      <c r="BP61" s="79"/>
      <c r="BQ61" s="79"/>
      <c r="BR61" s="114"/>
      <c r="BS61" s="79"/>
      <c r="BT61" s="114"/>
      <c r="BU61" s="79"/>
      <c r="BV61" s="114"/>
      <c r="BW61" s="79"/>
      <c r="BX61" s="114"/>
      <c r="BY61" s="79"/>
      <c r="BZ61" s="114"/>
      <c r="CA61" s="79"/>
      <c r="CB61" s="114"/>
      <c r="CC61" s="79"/>
      <c r="CD61" s="79"/>
    </row>
    <row r="62" spans="1:82" ht="8.85" customHeight="1" x14ac:dyDescent="0.3">
      <c r="A62" s="79"/>
      <c r="B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111"/>
      <c r="BI62" s="79"/>
      <c r="BJ62" s="79"/>
      <c r="BK62" s="79"/>
      <c r="BL62" s="79"/>
      <c r="BM62" s="79"/>
      <c r="BN62" s="79"/>
      <c r="BO62" s="79"/>
      <c r="BP62" s="79"/>
      <c r="BQ62" s="79"/>
      <c r="BR62" s="114"/>
      <c r="BS62" s="79"/>
      <c r="BT62" s="114"/>
      <c r="BU62" s="79"/>
      <c r="BV62" s="114"/>
      <c r="BW62" s="79"/>
      <c r="BX62" s="114"/>
      <c r="BY62" s="79"/>
      <c r="BZ62" s="114"/>
      <c r="CA62" s="79"/>
      <c r="CB62" s="114"/>
      <c r="CC62" s="79"/>
      <c r="CD62" s="79"/>
    </row>
    <row r="63" spans="1:82" ht="8.85" customHeight="1" x14ac:dyDescent="0.3">
      <c r="A63" s="79"/>
      <c r="B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111"/>
      <c r="BI63" s="79"/>
      <c r="BJ63" s="79"/>
      <c r="BK63" s="79"/>
      <c r="BL63" s="79"/>
      <c r="BM63" s="79"/>
      <c r="BN63" s="79"/>
      <c r="BO63" s="79"/>
      <c r="BP63" s="79"/>
      <c r="BQ63" s="79"/>
      <c r="BR63" s="114"/>
      <c r="BS63" s="79"/>
      <c r="BT63" s="114"/>
      <c r="BU63" s="79"/>
      <c r="BV63" s="114"/>
      <c r="BW63" s="79"/>
      <c r="BX63" s="114"/>
      <c r="BY63" s="79"/>
      <c r="BZ63" s="114"/>
      <c r="CA63" s="79"/>
      <c r="CB63" s="114"/>
      <c r="CC63" s="79"/>
      <c r="CD63" s="79"/>
    </row>
    <row r="64" spans="1:82" ht="8.85" customHeight="1" x14ac:dyDescent="0.3">
      <c r="A64" s="79"/>
      <c r="B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111"/>
      <c r="BI64" s="79"/>
      <c r="BJ64" s="79"/>
      <c r="BK64" s="79"/>
      <c r="BL64" s="79"/>
      <c r="BM64" s="79"/>
      <c r="BN64" s="79"/>
      <c r="BO64" s="79"/>
      <c r="BP64" s="79"/>
      <c r="BQ64" s="79"/>
      <c r="BR64" s="114"/>
      <c r="BS64" s="79"/>
      <c r="BT64" s="114"/>
      <c r="BU64" s="79"/>
      <c r="BV64" s="114"/>
      <c r="BW64" s="79"/>
      <c r="BX64" s="114"/>
      <c r="BY64" s="79"/>
      <c r="BZ64" s="114"/>
      <c r="CA64" s="79"/>
      <c r="CB64" s="114"/>
      <c r="CC64" s="79"/>
      <c r="CD64" s="79"/>
    </row>
    <row r="65" spans="1:82" ht="8.85" customHeight="1" x14ac:dyDescent="0.3">
      <c r="A65" s="79"/>
      <c r="B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79"/>
      <c r="BG65" s="79"/>
      <c r="BH65" s="111"/>
      <c r="BI65" s="79"/>
      <c r="BJ65" s="79"/>
      <c r="BK65" s="79"/>
      <c r="BL65" s="79"/>
      <c r="BM65" s="79"/>
      <c r="BN65" s="79"/>
      <c r="BO65" s="79"/>
      <c r="BP65" s="79"/>
      <c r="BQ65" s="79"/>
      <c r="BR65" s="79"/>
      <c r="BS65" s="79"/>
      <c r="BT65" s="79"/>
      <c r="BU65" s="79"/>
      <c r="BV65" s="79"/>
      <c r="BW65" s="79"/>
      <c r="BX65" s="79"/>
      <c r="BY65" s="79"/>
      <c r="BZ65" s="79"/>
      <c r="CA65" s="79"/>
      <c r="CB65" s="79"/>
      <c r="CC65" s="79"/>
      <c r="CD65" s="79"/>
    </row>
    <row r="66" spans="1:82" ht="8.85" customHeight="1" x14ac:dyDescent="0.3">
      <c r="A66" s="79"/>
      <c r="B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c r="BF66" s="79"/>
      <c r="BG66" s="79"/>
      <c r="BH66" s="111"/>
      <c r="BI66" s="79"/>
      <c r="BJ66" s="79"/>
      <c r="BK66" s="79"/>
      <c r="BL66" s="79"/>
      <c r="BM66" s="79"/>
      <c r="BN66" s="79"/>
      <c r="BO66" s="79"/>
      <c r="BP66" s="79"/>
      <c r="BQ66" s="79"/>
      <c r="BR66" s="79"/>
      <c r="BS66" s="79"/>
      <c r="BT66" s="79"/>
      <c r="BU66" s="79"/>
      <c r="BV66" s="79"/>
      <c r="BW66" s="79"/>
      <c r="BX66" s="79"/>
      <c r="BY66" s="79"/>
      <c r="BZ66" s="79"/>
      <c r="CA66" s="79"/>
      <c r="CB66" s="79"/>
      <c r="CC66" s="79"/>
      <c r="CD66" s="79"/>
    </row>
    <row r="67" spans="1:82" ht="8.85" customHeight="1" x14ac:dyDescent="0.3">
      <c r="A67" s="79"/>
      <c r="B67" s="79"/>
      <c r="D67" s="79"/>
      <c r="E67" s="79"/>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c r="BF67" s="79"/>
      <c r="BG67" s="79"/>
      <c r="BH67" s="111"/>
      <c r="BI67" s="79"/>
      <c r="BJ67" s="79"/>
      <c r="BK67" s="79"/>
      <c r="BL67" s="79"/>
      <c r="BM67" s="79"/>
      <c r="BN67" s="79"/>
      <c r="BO67" s="79"/>
      <c r="BP67" s="79"/>
      <c r="BQ67" s="79"/>
      <c r="BR67" s="79"/>
      <c r="BS67" s="79"/>
      <c r="BT67" s="79"/>
      <c r="BU67" s="79"/>
      <c r="BV67" s="79"/>
      <c r="BW67" s="79"/>
      <c r="BX67" s="79"/>
      <c r="BY67" s="79"/>
      <c r="BZ67" s="79"/>
      <c r="CA67" s="79"/>
      <c r="CB67" s="79"/>
      <c r="CC67" s="79"/>
      <c r="CD67" s="79"/>
    </row>
    <row r="68" spans="1:82" ht="8.85" customHeight="1" x14ac:dyDescent="0.3">
      <c r="A68" s="79"/>
      <c r="B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c r="AU68" s="79"/>
      <c r="AV68" s="79"/>
      <c r="AW68" s="79"/>
      <c r="AX68" s="79"/>
      <c r="AY68" s="79"/>
      <c r="AZ68" s="79"/>
      <c r="BA68" s="79"/>
      <c r="BB68" s="79"/>
      <c r="BC68" s="79"/>
      <c r="BD68" s="79"/>
      <c r="BE68" s="79"/>
      <c r="BF68" s="79"/>
      <c r="BG68" s="79"/>
      <c r="BH68" s="111"/>
      <c r="BI68" s="79"/>
      <c r="BJ68" s="79"/>
      <c r="BK68" s="79"/>
      <c r="BL68" s="79"/>
      <c r="BM68" s="79"/>
      <c r="BN68" s="79"/>
      <c r="BO68" s="79"/>
      <c r="BP68" s="79"/>
      <c r="BQ68" s="79"/>
      <c r="BR68" s="79"/>
      <c r="BS68" s="79"/>
      <c r="BT68" s="79"/>
      <c r="BU68" s="79"/>
      <c r="BV68" s="79"/>
      <c r="BW68" s="79"/>
      <c r="BX68" s="79"/>
      <c r="BY68" s="79"/>
      <c r="BZ68" s="79"/>
      <c r="CA68" s="79"/>
      <c r="CB68" s="79"/>
      <c r="CC68" s="79"/>
      <c r="CD68" s="79"/>
    </row>
    <row r="69" spans="1:82" ht="8.85" customHeight="1" x14ac:dyDescent="0.3">
      <c r="A69" s="79"/>
      <c r="B69" s="79"/>
      <c r="D69" s="79"/>
      <c r="E69" s="79"/>
      <c r="F69" s="79"/>
      <c r="G69" s="79"/>
      <c r="H69" s="79"/>
      <c r="I69" s="79"/>
      <c r="J69" s="79"/>
      <c r="K69" s="79"/>
      <c r="L69" s="79"/>
      <c r="M69" s="79"/>
      <c r="N69" s="79"/>
      <c r="O69" s="79"/>
      <c r="P69" s="79"/>
      <c r="Q69" s="79"/>
      <c r="R69" s="79"/>
      <c r="S69" s="79"/>
      <c r="T69" s="79"/>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c r="AU69" s="79"/>
      <c r="AV69" s="79"/>
      <c r="AW69" s="79"/>
      <c r="AX69" s="79"/>
      <c r="AY69" s="79"/>
      <c r="AZ69" s="79"/>
      <c r="BA69" s="79"/>
      <c r="BB69" s="79"/>
      <c r="BC69" s="79"/>
      <c r="BD69" s="79"/>
      <c r="BE69" s="79"/>
      <c r="BF69" s="79"/>
      <c r="BG69" s="79"/>
      <c r="BH69" s="111"/>
      <c r="BI69" s="79"/>
      <c r="BJ69" s="79"/>
      <c r="BK69" s="79"/>
      <c r="BL69" s="79"/>
      <c r="BM69" s="79"/>
      <c r="BN69" s="79"/>
      <c r="BO69" s="79"/>
      <c r="BP69" s="79"/>
      <c r="BQ69" s="79"/>
      <c r="BR69" s="79"/>
      <c r="BS69" s="79"/>
      <c r="BT69" s="79"/>
      <c r="BU69" s="79"/>
      <c r="BV69" s="79"/>
      <c r="BW69" s="79"/>
      <c r="BX69" s="79"/>
      <c r="BY69" s="79"/>
      <c r="BZ69" s="79"/>
      <c r="CA69" s="79"/>
      <c r="CB69" s="79"/>
      <c r="CC69" s="79"/>
      <c r="CD69" s="79"/>
    </row>
    <row r="70" spans="1:82" ht="8.85" customHeight="1" x14ac:dyDescent="0.3">
      <c r="A70" s="79"/>
      <c r="B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c r="AU70" s="79"/>
      <c r="AV70" s="79"/>
      <c r="AW70" s="79"/>
      <c r="AX70" s="79"/>
      <c r="AY70" s="79"/>
      <c r="AZ70" s="79"/>
      <c r="BA70" s="79"/>
      <c r="BB70" s="79"/>
      <c r="BC70" s="79"/>
      <c r="BD70" s="79"/>
      <c r="BE70" s="79"/>
      <c r="BF70" s="79"/>
      <c r="BG70" s="79"/>
      <c r="BH70" s="111"/>
      <c r="BI70" s="79"/>
      <c r="BJ70" s="79"/>
      <c r="BK70" s="79"/>
      <c r="BL70" s="79"/>
      <c r="BM70" s="79"/>
      <c r="BN70" s="79"/>
      <c r="BO70" s="79"/>
      <c r="BP70" s="79"/>
      <c r="BQ70" s="79"/>
      <c r="BR70" s="79"/>
      <c r="BS70" s="79"/>
      <c r="BT70" s="79"/>
      <c r="BU70" s="79"/>
      <c r="BV70" s="79"/>
      <c r="BW70" s="79"/>
      <c r="BX70" s="79"/>
      <c r="BY70" s="79"/>
      <c r="BZ70" s="79"/>
      <c r="CA70" s="79"/>
      <c r="CB70" s="79"/>
      <c r="CC70" s="79"/>
      <c r="CD70" s="79"/>
    </row>
    <row r="71" spans="1:82" ht="8.85" customHeight="1" x14ac:dyDescent="0.3">
      <c r="A71" s="79"/>
      <c r="B71" s="79"/>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c r="AT71" s="79"/>
      <c r="AU71" s="79"/>
      <c r="AV71" s="79"/>
      <c r="AW71" s="79"/>
      <c r="AX71" s="79"/>
      <c r="AY71" s="79"/>
      <c r="AZ71" s="79"/>
      <c r="BA71" s="79"/>
      <c r="BB71" s="79"/>
      <c r="BC71" s="79"/>
      <c r="BD71" s="79"/>
      <c r="BE71" s="79"/>
      <c r="BF71" s="79"/>
      <c r="BG71" s="79"/>
      <c r="BH71" s="111"/>
      <c r="BI71" s="79"/>
      <c r="BJ71" s="79"/>
      <c r="BK71" s="79"/>
      <c r="BL71" s="79"/>
      <c r="BM71" s="79"/>
      <c r="BN71" s="79"/>
      <c r="BO71" s="79"/>
      <c r="BP71" s="79"/>
      <c r="BQ71" s="79"/>
      <c r="BR71" s="79"/>
      <c r="BS71" s="79"/>
      <c r="BT71" s="79"/>
      <c r="BU71" s="79"/>
      <c r="BV71" s="79"/>
      <c r="BW71" s="79"/>
      <c r="BX71" s="79"/>
      <c r="BY71" s="79"/>
      <c r="BZ71" s="79"/>
      <c r="CA71" s="79"/>
      <c r="CB71" s="79"/>
      <c r="CC71" s="79"/>
      <c r="CD71" s="79"/>
    </row>
    <row r="72" spans="1:82" ht="8.85" customHeight="1" x14ac:dyDescent="0.3">
      <c r="A72" s="79"/>
      <c r="B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c r="AU72" s="79"/>
      <c r="AV72" s="79"/>
      <c r="AW72" s="79"/>
      <c r="AX72" s="79"/>
      <c r="AY72" s="79"/>
      <c r="AZ72" s="79"/>
      <c r="BA72" s="79"/>
      <c r="BB72" s="79"/>
      <c r="BC72" s="79"/>
      <c r="BD72" s="79"/>
      <c r="BE72" s="79"/>
      <c r="BF72" s="79"/>
      <c r="BG72" s="79"/>
      <c r="BH72" s="111"/>
      <c r="BI72" s="79"/>
      <c r="BJ72" s="79"/>
      <c r="BK72" s="79"/>
      <c r="BL72" s="79"/>
      <c r="BM72" s="79"/>
      <c r="BN72" s="79"/>
      <c r="BO72" s="79"/>
      <c r="BP72" s="79"/>
      <c r="BQ72" s="79"/>
      <c r="BR72" s="79"/>
      <c r="BS72" s="79"/>
      <c r="BT72" s="79"/>
      <c r="BU72" s="79"/>
      <c r="BV72" s="79"/>
      <c r="BW72" s="79"/>
      <c r="BX72" s="79"/>
      <c r="BY72" s="79"/>
      <c r="BZ72" s="79"/>
      <c r="CA72" s="79"/>
      <c r="CB72" s="79"/>
      <c r="CC72" s="79"/>
      <c r="CD72" s="79"/>
    </row>
    <row r="73" spans="1:82" ht="8.85" customHeight="1" x14ac:dyDescent="0.3">
      <c r="A73" s="79"/>
      <c r="B73" s="79"/>
      <c r="D73" s="79"/>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c r="AU73" s="79"/>
      <c r="AV73" s="79"/>
      <c r="AW73" s="79"/>
      <c r="AX73" s="79"/>
      <c r="AY73" s="79"/>
      <c r="AZ73" s="79"/>
      <c r="BA73" s="79"/>
      <c r="BB73" s="79"/>
      <c r="BC73" s="79"/>
      <c r="BD73" s="79"/>
      <c r="BE73" s="79"/>
      <c r="BF73" s="79"/>
      <c r="BG73" s="79"/>
      <c r="BH73" s="111"/>
      <c r="BI73" s="79"/>
      <c r="BJ73" s="79"/>
      <c r="BK73" s="79"/>
      <c r="BL73" s="79"/>
      <c r="BM73" s="79"/>
      <c r="BN73" s="79"/>
      <c r="BO73" s="79"/>
      <c r="BP73" s="79"/>
      <c r="BQ73" s="79"/>
      <c r="BR73" s="79"/>
      <c r="BS73" s="79"/>
      <c r="BT73" s="79"/>
      <c r="BU73" s="79"/>
      <c r="BV73" s="79"/>
      <c r="BW73" s="79"/>
      <c r="BX73" s="79"/>
      <c r="BY73" s="79"/>
      <c r="BZ73" s="79"/>
      <c r="CA73" s="79"/>
      <c r="CB73" s="79"/>
      <c r="CC73" s="79"/>
      <c r="CD73" s="79"/>
    </row>
    <row r="74" spans="1:82" ht="8.85" customHeight="1" x14ac:dyDescent="0.3">
      <c r="A74" s="79"/>
      <c r="B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79"/>
      <c r="BF74" s="79"/>
      <c r="BG74" s="79"/>
      <c r="BH74" s="79"/>
      <c r="BI74" s="79"/>
      <c r="BJ74" s="79"/>
      <c r="BK74" s="79"/>
      <c r="BL74" s="79"/>
      <c r="BM74" s="79"/>
      <c r="BN74" s="79"/>
      <c r="BO74" s="79"/>
      <c r="BP74" s="79"/>
      <c r="BQ74" s="79"/>
      <c r="BR74" s="79"/>
      <c r="BS74" s="79"/>
      <c r="BT74" s="79"/>
      <c r="BU74" s="79"/>
      <c r="BV74" s="79"/>
      <c r="BW74" s="79"/>
      <c r="BX74" s="79"/>
      <c r="BY74" s="79"/>
      <c r="BZ74" s="79"/>
      <c r="CA74" s="79"/>
      <c r="CB74" s="79"/>
      <c r="CC74" s="79"/>
      <c r="CD74" s="79"/>
    </row>
    <row r="75" spans="1:82" s="63" customFormat="1" ht="10.5" customHeight="1" x14ac:dyDescent="0.3">
      <c r="A75" s="99" t="s">
        <v>389</v>
      </c>
      <c r="BK75" s="100" t="s">
        <v>390</v>
      </c>
    </row>
    <row r="76" spans="1:82" s="63" customFormat="1" ht="10.5" customHeight="1" x14ac:dyDescent="0.3">
      <c r="A76" s="67"/>
      <c r="AG76" s="66" t="s">
        <v>49</v>
      </c>
      <c r="AJ76" s="67" t="s">
        <v>50</v>
      </c>
      <c r="BJ76" s="66" t="s">
        <v>358</v>
      </c>
    </row>
    <row r="77" spans="1:82" s="63" customFormat="1" ht="10.5" customHeight="1" x14ac:dyDescent="0.3">
      <c r="A77" s="68"/>
      <c r="AG77" s="66" t="s">
        <v>359</v>
      </c>
      <c r="AJ77" s="67" t="s">
        <v>360</v>
      </c>
      <c r="BJ77" s="100" t="s">
        <v>130</v>
      </c>
    </row>
    <row r="78" spans="1:82" s="63" customFormat="1" ht="10.5" customHeight="1" x14ac:dyDescent="0.3">
      <c r="A78" s="69"/>
      <c r="AG78" s="66" t="s">
        <v>55</v>
      </c>
      <c r="AJ78" s="70" t="s">
        <v>56</v>
      </c>
      <c r="BJ78" s="69"/>
    </row>
    <row r="79" spans="1:82" ht="9.6" customHeight="1" x14ac:dyDescent="0.3"/>
    <row r="80" spans="1:82" ht="9.6" customHeight="1" x14ac:dyDescent="0.3">
      <c r="AG80" s="81" t="s">
        <v>361</v>
      </c>
      <c r="AJ80" s="120" t="s">
        <v>362</v>
      </c>
    </row>
    <row r="81" spans="1:82" ht="9.6" customHeight="1" x14ac:dyDescent="0.3">
      <c r="E81" s="71" t="s">
        <v>4</v>
      </c>
      <c r="F81" s="71"/>
      <c r="G81" s="71"/>
      <c r="H81" s="71"/>
      <c r="I81" s="71"/>
    </row>
    <row r="82" spans="1:82" ht="9.6" customHeight="1" x14ac:dyDescent="0.3">
      <c r="E82" s="121" t="s">
        <v>363</v>
      </c>
      <c r="F82" s="75"/>
      <c r="G82" s="75"/>
      <c r="H82" s="75"/>
      <c r="I82" s="75"/>
      <c r="K82" s="121" t="s">
        <v>364</v>
      </c>
      <c r="L82" s="75"/>
      <c r="M82" s="75"/>
      <c r="N82" s="75"/>
      <c r="O82" s="75"/>
      <c r="Q82" s="121" t="s">
        <v>365</v>
      </c>
      <c r="R82" s="75"/>
      <c r="S82" s="75"/>
      <c r="T82" s="75"/>
      <c r="U82" s="75"/>
      <c r="W82" s="121" t="s">
        <v>366</v>
      </c>
      <c r="X82" s="75"/>
      <c r="Y82" s="75"/>
      <c r="Z82" s="75"/>
      <c r="AA82" s="75"/>
      <c r="AC82" s="121" t="s">
        <v>367</v>
      </c>
      <c r="AD82" s="75"/>
      <c r="AE82" s="75"/>
      <c r="AF82" s="75"/>
      <c r="AG82" s="75"/>
      <c r="AH82" s="71"/>
      <c r="AJ82" s="121" t="s">
        <v>368</v>
      </c>
      <c r="AK82" s="75"/>
      <c r="AL82" s="75"/>
      <c r="AM82" s="75"/>
      <c r="AN82" s="75"/>
      <c r="AP82" s="121" t="s">
        <v>369</v>
      </c>
      <c r="AQ82" s="75"/>
      <c r="AR82" s="75"/>
      <c r="AS82" s="75"/>
      <c r="AT82" s="75"/>
      <c r="AV82" s="121" t="s">
        <v>370</v>
      </c>
      <c r="AW82" s="75"/>
      <c r="AX82" s="75"/>
      <c r="AY82" s="75"/>
      <c r="AZ82" s="75"/>
      <c r="BB82" s="75" t="s">
        <v>371</v>
      </c>
      <c r="BC82" s="75"/>
      <c r="BD82" s="75"/>
      <c r="BE82" s="75"/>
      <c r="BF82" s="75"/>
    </row>
    <row r="83" spans="1:82" ht="9.6" customHeight="1" x14ac:dyDescent="0.3"/>
    <row r="84" spans="1:82" ht="9.6" customHeight="1" x14ac:dyDescent="0.3">
      <c r="I84" s="76" t="s">
        <v>71</v>
      </c>
      <c r="O84" s="76" t="s">
        <v>71</v>
      </c>
      <c r="U84" s="76" t="s">
        <v>71</v>
      </c>
      <c r="AA84" s="76" t="s">
        <v>71</v>
      </c>
      <c r="AG84" s="76" t="s">
        <v>71</v>
      </c>
      <c r="AH84" s="76"/>
      <c r="AN84" s="76" t="s">
        <v>71</v>
      </c>
      <c r="AT84" s="76" t="s">
        <v>71</v>
      </c>
      <c r="AZ84" s="76" t="s">
        <v>71</v>
      </c>
      <c r="BF84" s="76" t="s">
        <v>71</v>
      </c>
      <c r="BN84" s="76" t="s">
        <v>68</v>
      </c>
      <c r="BV84" s="76" t="s">
        <v>372</v>
      </c>
      <c r="BZ84" s="76" t="s">
        <v>373</v>
      </c>
    </row>
    <row r="85" spans="1:82" ht="9.6" customHeight="1" x14ac:dyDescent="0.3">
      <c r="G85" s="76" t="s">
        <v>70</v>
      </c>
      <c r="I85" s="76" t="s">
        <v>374</v>
      </c>
      <c r="M85" s="76" t="s">
        <v>70</v>
      </c>
      <c r="O85" s="76" t="s">
        <v>374</v>
      </c>
      <c r="S85" s="76" t="s">
        <v>70</v>
      </c>
      <c r="U85" s="76" t="s">
        <v>374</v>
      </c>
      <c r="Y85" s="76" t="s">
        <v>70</v>
      </c>
      <c r="AA85" s="76" t="s">
        <v>374</v>
      </c>
      <c r="AE85" s="76" t="s">
        <v>70</v>
      </c>
      <c r="AG85" s="76" t="s">
        <v>374</v>
      </c>
      <c r="AH85" s="76"/>
      <c r="AL85" s="76" t="s">
        <v>70</v>
      </c>
      <c r="AN85" s="76" t="s">
        <v>374</v>
      </c>
      <c r="AR85" s="76" t="s">
        <v>70</v>
      </c>
      <c r="AT85" s="76" t="s">
        <v>374</v>
      </c>
      <c r="AX85" s="76" t="s">
        <v>70</v>
      </c>
      <c r="AZ85" s="76" t="s">
        <v>374</v>
      </c>
      <c r="BD85" s="76" t="s">
        <v>70</v>
      </c>
      <c r="BF85" s="76" t="s">
        <v>374</v>
      </c>
      <c r="BH85" s="76" t="s">
        <v>72</v>
      </c>
      <c r="BN85" s="76" t="s">
        <v>375</v>
      </c>
      <c r="BP85" s="76" t="s">
        <v>376</v>
      </c>
      <c r="BR85" s="76" t="s">
        <v>271</v>
      </c>
      <c r="BT85" s="76" t="s">
        <v>271</v>
      </c>
      <c r="BV85" s="76" t="s">
        <v>277</v>
      </c>
      <c r="BZ85" s="76" t="s">
        <v>377</v>
      </c>
      <c r="CB85" s="76" t="s">
        <v>378</v>
      </c>
    </row>
    <row r="86" spans="1:82" ht="9.6" customHeight="1" x14ac:dyDescent="0.3">
      <c r="A86" s="78" t="s">
        <v>78</v>
      </c>
      <c r="C86" s="78" t="s">
        <v>80</v>
      </c>
      <c r="E86" s="78" t="s">
        <v>81</v>
      </c>
      <c r="G86" s="78" t="s">
        <v>82</v>
      </c>
      <c r="I86" s="78" t="s">
        <v>379</v>
      </c>
      <c r="K86" s="78" t="s">
        <v>81</v>
      </c>
      <c r="M86" s="78" t="s">
        <v>82</v>
      </c>
      <c r="O86" s="78" t="s">
        <v>379</v>
      </c>
      <c r="Q86" s="78" t="s">
        <v>81</v>
      </c>
      <c r="S86" s="78" t="s">
        <v>82</v>
      </c>
      <c r="U86" s="78" t="s">
        <v>379</v>
      </c>
      <c r="W86" s="78" t="s">
        <v>81</v>
      </c>
      <c r="Y86" s="78" t="s">
        <v>82</v>
      </c>
      <c r="AA86" s="78" t="s">
        <v>379</v>
      </c>
      <c r="AC86" s="78" t="s">
        <v>81</v>
      </c>
      <c r="AE86" s="78" t="s">
        <v>82</v>
      </c>
      <c r="AG86" s="78" t="s">
        <v>379</v>
      </c>
      <c r="AH86" s="76"/>
      <c r="AJ86" s="78" t="s">
        <v>81</v>
      </c>
      <c r="AL86" s="78" t="s">
        <v>82</v>
      </c>
      <c r="AN86" s="78" t="s">
        <v>379</v>
      </c>
      <c r="AP86" s="78" t="s">
        <v>81</v>
      </c>
      <c r="AR86" s="78" t="s">
        <v>82</v>
      </c>
      <c r="AT86" s="78" t="s">
        <v>379</v>
      </c>
      <c r="AV86" s="78" t="s">
        <v>81</v>
      </c>
      <c r="AX86" s="78" t="s">
        <v>82</v>
      </c>
      <c r="AZ86" s="78" t="s">
        <v>379</v>
      </c>
      <c r="BB86" s="78" t="s">
        <v>81</v>
      </c>
      <c r="BD86" s="78" t="s">
        <v>82</v>
      </c>
      <c r="BF86" s="78" t="s">
        <v>379</v>
      </c>
      <c r="BH86" s="78" t="s">
        <v>380</v>
      </c>
      <c r="BJ86" s="78" t="s">
        <v>78</v>
      </c>
      <c r="BN86" s="122" t="s">
        <v>381</v>
      </c>
      <c r="BP86" s="122" t="s">
        <v>381</v>
      </c>
      <c r="BR86" s="122" t="s">
        <v>382</v>
      </c>
      <c r="BT86" s="122" t="s">
        <v>383</v>
      </c>
      <c r="BV86" s="122" t="s">
        <v>384</v>
      </c>
      <c r="BX86" s="122" t="s">
        <v>385</v>
      </c>
      <c r="BZ86" s="122" t="s">
        <v>386</v>
      </c>
      <c r="CB86" s="122" t="s">
        <v>387</v>
      </c>
      <c r="CD86" s="122" t="s">
        <v>371</v>
      </c>
    </row>
    <row r="87" spans="1:82" ht="8.85" customHeight="1" x14ac:dyDescent="0.3">
      <c r="E87" s="85"/>
      <c r="K87" s="85"/>
      <c r="Q87" s="85"/>
      <c r="X87" s="85"/>
      <c r="AD87" s="85"/>
      <c r="AJ87" s="85"/>
      <c r="AP87" s="85"/>
    </row>
    <row r="88" spans="1:82" ht="8.85" customHeight="1" x14ac:dyDescent="0.3">
      <c r="B88" s="64" t="s">
        <v>292</v>
      </c>
      <c r="BH88" s="85"/>
    </row>
    <row r="89" spans="1:82" ht="8.85" customHeight="1" x14ac:dyDescent="0.3">
      <c r="A89" s="64">
        <v>1</v>
      </c>
      <c r="B89" s="116"/>
      <c r="C89" s="64" t="s">
        <v>131</v>
      </c>
      <c r="D89" s="79"/>
      <c r="E89" s="82">
        <v>3933022</v>
      </c>
      <c r="F89" s="79"/>
      <c r="G89" s="83">
        <f>(E89/$BL89)</f>
        <v>120.02264335194849</v>
      </c>
      <c r="H89" s="79"/>
      <c r="I89" s="84">
        <f>IF(G89,G89/G$219*100,0)</f>
        <v>97.578170244481512</v>
      </c>
      <c r="J89" s="79"/>
      <c r="K89" s="82">
        <v>1693149</v>
      </c>
      <c r="L89" s="79"/>
      <c r="M89" s="83">
        <f>(K89/$BL89)</f>
        <v>51.669230065000455</v>
      </c>
      <c r="N89" s="79"/>
      <c r="O89" s="84">
        <f>IF(M89,M89/M$219*100,0)</f>
        <v>87.682694170230619</v>
      </c>
      <c r="P89" s="79"/>
      <c r="Q89" s="82">
        <v>12859432</v>
      </c>
      <c r="R89" s="79"/>
      <c r="S89" s="83">
        <f>(Q89/$BL89)</f>
        <v>392.42674478928257</v>
      </c>
      <c r="T89" s="79"/>
      <c r="U89" s="84">
        <f>IF(S89,S89/S$219*100,0)</f>
        <v>73.058244071665186</v>
      </c>
      <c r="V89" s="79"/>
      <c r="W89" s="82">
        <v>8118859</v>
      </c>
      <c r="X89" s="79"/>
      <c r="Y89" s="83">
        <f>(W89/$BL89)</f>
        <v>247.76035277243736</v>
      </c>
      <c r="Z89" s="79"/>
      <c r="AA89" s="84">
        <f>IF(Y89,Y89/Y$219*100,0)</f>
        <v>167.13933945045008</v>
      </c>
      <c r="AB89" s="79"/>
      <c r="AC89" s="82">
        <v>13587570</v>
      </c>
      <c r="AD89" s="79"/>
      <c r="AE89" s="83">
        <f>(AC89/$BL89)</f>
        <v>414.64707497940128</v>
      </c>
      <c r="AF89" s="79"/>
      <c r="AG89" s="84">
        <f>IF(AE89,AE89/AE$219*100,0)</f>
        <v>107.65161170728578</v>
      </c>
      <c r="AH89" s="117"/>
      <c r="AI89" s="79"/>
      <c r="AJ89" s="82">
        <v>57153916</v>
      </c>
      <c r="AK89" s="79"/>
      <c r="AL89" s="83">
        <f>(AJ89/$BL89)</f>
        <v>1744.1458695718513</v>
      </c>
      <c r="AM89" s="79"/>
      <c r="AN89" s="84">
        <f>IF(AL89,AL89/AL$219*100,0)</f>
        <v>86.240133257418762</v>
      </c>
      <c r="AO89" s="79"/>
      <c r="AP89" s="82">
        <v>1963884</v>
      </c>
      <c r="AQ89" s="79"/>
      <c r="AR89" s="83">
        <f>(AP89/$BL89)</f>
        <v>59.931154444749609</v>
      </c>
      <c r="AS89" s="79"/>
      <c r="AT89" s="84">
        <f>IF(AR89,AR89/AR$219*100,0)</f>
        <v>63.039525520778547</v>
      </c>
      <c r="AU89" s="79"/>
      <c r="AV89" s="82">
        <v>2809875</v>
      </c>
      <c r="AW89" s="79"/>
      <c r="AX89" s="83">
        <f>(AV89/$BL89)</f>
        <v>85.747963013824048</v>
      </c>
      <c r="AY89" s="79"/>
      <c r="AZ89" s="84">
        <f>IF(AX89,AX89/AX$219*100,0)</f>
        <v>57.932281521820293</v>
      </c>
      <c r="BA89" s="79"/>
      <c r="BB89" s="82">
        <v>0</v>
      </c>
      <c r="BC89" s="79"/>
      <c r="BD89" s="83">
        <f>(BB89/$BL89)</f>
        <v>0</v>
      </c>
      <c r="BE89" s="79"/>
      <c r="BF89" s="84">
        <f>IF(BD89,BD89/BD$219*100,0)</f>
        <v>0</v>
      </c>
      <c r="BG89" s="79"/>
      <c r="BH89" s="82">
        <f>(E89+K89+Q89+W89+AC89+AJ89+AP89+AV89+BB89)</f>
        <v>102119707</v>
      </c>
      <c r="BI89" s="79"/>
      <c r="BJ89" s="64">
        <v>1</v>
      </c>
      <c r="BK89" s="79"/>
      <c r="BL89" s="114">
        <v>32769</v>
      </c>
      <c r="BM89" s="79"/>
      <c r="BN89" s="114">
        <f>IF(E89,BL89,0)</f>
        <v>32769</v>
      </c>
      <c r="BO89" s="79"/>
      <c r="BP89" s="114">
        <f>IF(K89,BL89,0)</f>
        <v>32769</v>
      </c>
      <c r="BQ89" s="79"/>
      <c r="BR89" s="114">
        <f>IF(Q89,BL89,0)</f>
        <v>32769</v>
      </c>
      <c r="BS89" s="79"/>
      <c r="BT89" s="114">
        <f>IF(W89,BL89,0)</f>
        <v>32769</v>
      </c>
      <c r="BU89" s="79"/>
      <c r="BV89" s="114">
        <f>IF(AC89,BL89,0)</f>
        <v>32769</v>
      </c>
      <c r="BW89" s="79"/>
      <c r="BX89" s="114">
        <f>IF(AJ89,BL89,0)</f>
        <v>32769</v>
      </c>
      <c r="BY89" s="79"/>
      <c r="BZ89" s="114">
        <f>IF(AP89,BL89,0)</f>
        <v>32769</v>
      </c>
      <c r="CA89" s="79"/>
      <c r="CB89" s="114">
        <f>IF(AV89,BL89,0)</f>
        <v>32769</v>
      </c>
      <c r="CC89" s="79"/>
      <c r="CD89" s="114">
        <f>IF(BB89,$BL89,0)</f>
        <v>0</v>
      </c>
    </row>
    <row r="90" spans="1:82" ht="8.85" customHeight="1" x14ac:dyDescent="0.3">
      <c r="A90" s="64">
        <v>2</v>
      </c>
      <c r="B90" s="116"/>
      <c r="C90" s="64" t="s">
        <v>132</v>
      </c>
      <c r="D90" s="79"/>
      <c r="E90" s="88">
        <v>12082750</v>
      </c>
      <c r="F90" s="79"/>
      <c r="G90" s="84">
        <f>(E90/$BL90)</f>
        <v>111.21926748221173</v>
      </c>
      <c r="H90" s="79"/>
      <c r="I90" s="84">
        <f>IF(G90,G90/G$219*100,0)</f>
        <v>90.421043177846315</v>
      </c>
      <c r="J90" s="79"/>
      <c r="K90" s="88">
        <v>6281938</v>
      </c>
      <c r="L90" s="79"/>
      <c r="M90" s="84">
        <f>(K90/$BL90)</f>
        <v>57.823967451835898</v>
      </c>
      <c r="N90" s="79"/>
      <c r="O90" s="84">
        <f>IF(M90,M90/M$219*100,0)</f>
        <v>98.127284796200314</v>
      </c>
      <c r="P90" s="79"/>
      <c r="Q90" s="88">
        <v>47843817</v>
      </c>
      <c r="R90" s="79"/>
      <c r="S90" s="84">
        <f>(Q90/$BL90)</f>
        <v>440.39264904868418</v>
      </c>
      <c r="T90" s="79"/>
      <c r="U90" s="84">
        <f>IF(S90,S90/S$219*100,0)</f>
        <v>81.988075656877754</v>
      </c>
      <c r="V90" s="79"/>
      <c r="W90" s="88">
        <v>5950012</v>
      </c>
      <c r="X90" s="79"/>
      <c r="Y90" s="84">
        <f>(W90/$BL90)</f>
        <v>54.768655823415166</v>
      </c>
      <c r="Z90" s="79"/>
      <c r="AA90" s="84">
        <f>IF(Y90,Y90/Y$219*100,0)</f>
        <v>36.946980638675505</v>
      </c>
      <c r="AB90" s="79"/>
      <c r="AC90" s="88">
        <v>45386311</v>
      </c>
      <c r="AD90" s="79"/>
      <c r="AE90" s="84">
        <f>(AC90/$BL90)</f>
        <v>417.77180386417399</v>
      </c>
      <c r="AF90" s="79"/>
      <c r="AG90" s="84">
        <f>IF(AE90,AE90/AE$219*100,0)</f>
        <v>108.46286088976417</v>
      </c>
      <c r="AH90" s="117"/>
      <c r="AI90" s="79"/>
      <c r="AJ90" s="88">
        <v>196190233</v>
      </c>
      <c r="AK90" s="79"/>
      <c r="AL90" s="84">
        <f>(AJ90/$BL90)</f>
        <v>1805.8913741842248</v>
      </c>
      <c r="AM90" s="79"/>
      <c r="AN90" s="84">
        <f>IF(AL90,AL90/AL$219*100,0)</f>
        <v>89.293169496368662</v>
      </c>
      <c r="AO90" s="79"/>
      <c r="AP90" s="88">
        <v>9191424</v>
      </c>
      <c r="AQ90" s="79"/>
      <c r="AR90" s="84">
        <f>(AP90/$BL90)</f>
        <v>84.60519702869135</v>
      </c>
      <c r="AS90" s="79"/>
      <c r="AT90" s="84">
        <f>IF(AR90,AR90/AR$219*100,0)</f>
        <v>88.993304512390139</v>
      </c>
      <c r="AU90" s="79"/>
      <c r="AV90" s="88">
        <v>29832639</v>
      </c>
      <c r="AW90" s="79"/>
      <c r="AX90" s="84">
        <f>(AV90/$BL90)</f>
        <v>274.60340209317098</v>
      </c>
      <c r="AY90" s="79"/>
      <c r="AZ90" s="84">
        <f>IF(AX90,AX90/AX$219*100,0)</f>
        <v>185.52512546970343</v>
      </c>
      <c r="BA90" s="79"/>
      <c r="BB90" s="88">
        <v>0</v>
      </c>
      <c r="BC90" s="79"/>
      <c r="BD90" s="84">
        <f>(BB90/$BL90)</f>
        <v>0</v>
      </c>
      <c r="BE90" s="79"/>
      <c r="BF90" s="84">
        <f>IF(BD90,BD90/BD$219*100,0)</f>
        <v>0</v>
      </c>
      <c r="BG90" s="79"/>
      <c r="BH90" s="88">
        <f>(E90+K90+Q90+W90+AC90+AJ90+AP90+AV90+BB90)</f>
        <v>352759124</v>
      </c>
      <c r="BI90" s="79"/>
      <c r="BJ90" s="64">
        <v>2</v>
      </c>
      <c r="BK90" s="79"/>
      <c r="BL90" s="114">
        <v>108639</v>
      </c>
      <c r="BM90" s="79"/>
      <c r="BN90" s="114">
        <f>IF(E90,BL90,0)</f>
        <v>108639</v>
      </c>
      <c r="BO90" s="79"/>
      <c r="BP90" s="114">
        <f>IF(K90,BL90,0)</f>
        <v>108639</v>
      </c>
      <c r="BQ90" s="79"/>
      <c r="BR90" s="114">
        <f>IF(Q90,BL90,0)</f>
        <v>108639</v>
      </c>
      <c r="BS90" s="79"/>
      <c r="BT90" s="114">
        <f>IF(W90,BL90,0)</f>
        <v>108639</v>
      </c>
      <c r="BU90" s="79"/>
      <c r="BV90" s="114">
        <f>IF(AC90,BL90,0)</f>
        <v>108639</v>
      </c>
      <c r="BW90" s="79"/>
      <c r="BX90" s="114">
        <f>IF(AJ90,BL90,0)</f>
        <v>108639</v>
      </c>
      <c r="BY90" s="79"/>
      <c r="BZ90" s="114">
        <f>IF(AP90,BL90,0)</f>
        <v>108639</v>
      </c>
      <c r="CA90" s="79"/>
      <c r="CB90" s="114">
        <f>IF(AV90,BL90,0)</f>
        <v>108639</v>
      </c>
      <c r="CC90" s="79"/>
      <c r="CD90" s="114">
        <f>IF(BB90,$BL90,0)</f>
        <v>0</v>
      </c>
    </row>
    <row r="91" spans="1:82" ht="8.85" customHeight="1" x14ac:dyDescent="0.3">
      <c r="A91" s="64">
        <v>3</v>
      </c>
      <c r="B91" s="116"/>
      <c r="C91" s="64" t="s">
        <v>133</v>
      </c>
      <c r="D91" s="79"/>
      <c r="E91" s="88">
        <v>1329718</v>
      </c>
      <c r="F91" s="79"/>
      <c r="G91" s="84">
        <f>(E91/$BL91)</f>
        <v>87.804939249867928</v>
      </c>
      <c r="H91" s="79"/>
      <c r="I91" s="84">
        <f>IF(G91,G91/G$219*100,0)</f>
        <v>71.385240910800817</v>
      </c>
      <c r="J91" s="79"/>
      <c r="K91" s="88">
        <v>1918052</v>
      </c>
      <c r="L91" s="79"/>
      <c r="M91" s="84">
        <f>(K91/$BL91)</f>
        <v>126.65425250924459</v>
      </c>
      <c r="N91" s="79"/>
      <c r="O91" s="84">
        <f>IF(M91,M91/M$219*100,0)</f>
        <v>214.9322928589522</v>
      </c>
      <c r="P91" s="79"/>
      <c r="Q91" s="88">
        <v>9182425</v>
      </c>
      <c r="R91" s="79"/>
      <c r="S91" s="84">
        <f>(Q91/$BL91)</f>
        <v>606.34079503433702</v>
      </c>
      <c r="T91" s="79"/>
      <c r="U91" s="84">
        <f>IF(S91,S91/S$219*100,0)</f>
        <v>112.88270838424242</v>
      </c>
      <c r="V91" s="79"/>
      <c r="W91" s="88">
        <v>3041975</v>
      </c>
      <c r="X91" s="79"/>
      <c r="Y91" s="84">
        <f>(W91/$BL91)</f>
        <v>200.86998151082938</v>
      </c>
      <c r="Z91" s="79"/>
      <c r="AA91" s="84">
        <f>IF(Y91,Y91/Y$219*100,0)</f>
        <v>135.50705611071066</v>
      </c>
      <c r="AB91" s="79"/>
      <c r="AC91" s="88">
        <v>9654685</v>
      </c>
      <c r="AD91" s="79"/>
      <c r="AE91" s="84">
        <f>(AC91/$BL91)</f>
        <v>637.52542260961434</v>
      </c>
      <c r="AF91" s="79"/>
      <c r="AG91" s="84">
        <f>IF(AE91,AE91/AE$219*100,0)</f>
        <v>165.5157925609457</v>
      </c>
      <c r="AH91" s="117"/>
      <c r="AI91" s="79"/>
      <c r="AJ91" s="88">
        <v>26109911</v>
      </c>
      <c r="AK91" s="79"/>
      <c r="AL91" s="84">
        <f>(AJ91/$BL91)</f>
        <v>1724.1092842049657</v>
      </c>
      <c r="AM91" s="79"/>
      <c r="AN91" s="84">
        <f>IF(AL91,AL91/AL$219*100,0)</f>
        <v>85.249414635651164</v>
      </c>
      <c r="AO91" s="79"/>
      <c r="AP91" s="88">
        <v>960422</v>
      </c>
      <c r="AQ91" s="79"/>
      <c r="AR91" s="84">
        <f>(AP91/$BL91)</f>
        <v>63.419307976756471</v>
      </c>
      <c r="AS91" s="79"/>
      <c r="AT91" s="84">
        <f>IF(AR91,AR91/AR$219*100,0)</f>
        <v>66.708594565728419</v>
      </c>
      <c r="AU91" s="79"/>
      <c r="AV91" s="88">
        <v>484727</v>
      </c>
      <c r="AW91" s="79"/>
      <c r="AX91" s="84">
        <f>(AV91/$BL91)</f>
        <v>32.007857897517169</v>
      </c>
      <c r="AY91" s="79"/>
      <c r="AZ91" s="84">
        <f>IF(AX91,AX91/AX$219*100,0)</f>
        <v>21.624866287849198</v>
      </c>
      <c r="BA91" s="79"/>
      <c r="BB91" s="88">
        <v>0</v>
      </c>
      <c r="BC91" s="79"/>
      <c r="BD91" s="84">
        <f>(BB91/$BL91)</f>
        <v>0</v>
      </c>
      <c r="BE91" s="79"/>
      <c r="BF91" s="84">
        <f>IF(BD91,BD91/BD$219*100,0)</f>
        <v>0</v>
      </c>
      <c r="BG91" s="79"/>
      <c r="BH91" s="88">
        <f>(E91+K91+Q91+W91+AC91+AJ91+AP91+AV91+BB91)</f>
        <v>52681915</v>
      </c>
      <c r="BI91" s="79"/>
      <c r="BJ91" s="64">
        <v>3</v>
      </c>
      <c r="BK91" s="79"/>
      <c r="BL91" s="114">
        <v>15144</v>
      </c>
      <c r="BM91" s="79"/>
      <c r="BN91" s="114">
        <f>IF(E91,BL91,0)</f>
        <v>15144</v>
      </c>
      <c r="BO91" s="79"/>
      <c r="BP91" s="114">
        <f>IF(K91,BL91,0)</f>
        <v>15144</v>
      </c>
      <c r="BQ91" s="79"/>
      <c r="BR91" s="114">
        <f>IF(Q91,BL91,0)</f>
        <v>15144</v>
      </c>
      <c r="BS91" s="79"/>
      <c r="BT91" s="114">
        <f>IF(W91,BL91,0)</f>
        <v>15144</v>
      </c>
      <c r="BU91" s="79"/>
      <c r="BV91" s="114">
        <f>IF(AC91,BL91,0)</f>
        <v>15144</v>
      </c>
      <c r="BW91" s="79"/>
      <c r="BX91" s="114">
        <f>IF(AJ91,BL91,0)</f>
        <v>15144</v>
      </c>
      <c r="BY91" s="79"/>
      <c r="BZ91" s="114">
        <f>IF(AP91,BL91,0)</f>
        <v>15144</v>
      </c>
      <c r="CA91" s="79"/>
      <c r="CB91" s="114">
        <f>IF(AV91,BL91,0)</f>
        <v>15144</v>
      </c>
      <c r="CC91" s="79"/>
      <c r="CD91" s="114">
        <f>IF(BB91,$BL91,0)</f>
        <v>0</v>
      </c>
    </row>
    <row r="92" spans="1:82" ht="8.85" customHeight="1" x14ac:dyDescent="0.3">
      <c r="A92" s="64">
        <v>4</v>
      </c>
      <c r="B92" s="116"/>
      <c r="C92" s="64" t="s">
        <v>134</v>
      </c>
      <c r="D92" s="79"/>
      <c r="E92" s="88">
        <v>2020948</v>
      </c>
      <c r="F92" s="79"/>
      <c r="G92" s="84">
        <f>(E92/$BL92)</f>
        <v>155.51735282801079</v>
      </c>
      <c r="H92" s="79"/>
      <c r="I92" s="84">
        <f>IF(G92,G92/G$219*100,0)</f>
        <v>126.43529842718112</v>
      </c>
      <c r="J92" s="79"/>
      <c r="K92" s="88">
        <v>808065</v>
      </c>
      <c r="L92" s="79"/>
      <c r="M92" s="84">
        <f>(K92/$BL92)</f>
        <v>62.182762601000384</v>
      </c>
      <c r="N92" s="79"/>
      <c r="O92" s="84">
        <f>IF(M92,M92/M$219*100,0)</f>
        <v>105.52416107119174</v>
      </c>
      <c r="P92" s="79"/>
      <c r="Q92" s="88">
        <v>5386869</v>
      </c>
      <c r="R92" s="79"/>
      <c r="S92" s="84">
        <f>(Q92/$BL92)</f>
        <v>414.53397460561757</v>
      </c>
      <c r="T92" s="79"/>
      <c r="U92" s="84">
        <f>IF(S92,S92/S$219*100,0)</f>
        <v>77.173955890790694</v>
      </c>
      <c r="V92" s="79"/>
      <c r="W92" s="88">
        <v>1086935</v>
      </c>
      <c r="X92" s="79"/>
      <c r="Y92" s="84">
        <f>(W92/$BL92)</f>
        <v>83.642554828780305</v>
      </c>
      <c r="Z92" s="79"/>
      <c r="AA92" s="84">
        <f>IF(Y92,Y92/Y$219*100,0)</f>
        <v>56.425336853111006</v>
      </c>
      <c r="AB92" s="79"/>
      <c r="AC92" s="88">
        <v>4821890</v>
      </c>
      <c r="AD92" s="79"/>
      <c r="AE92" s="84">
        <f>(AC92/$BL92)</f>
        <v>371.05732974220854</v>
      </c>
      <c r="AF92" s="79"/>
      <c r="AG92" s="84">
        <f>IF(AE92,AE92/AE$219*100,0)</f>
        <v>96.334743430988667</v>
      </c>
      <c r="AH92" s="117"/>
      <c r="AI92" s="79"/>
      <c r="AJ92" s="88">
        <v>18348945</v>
      </c>
      <c r="AK92" s="79"/>
      <c r="AL92" s="84">
        <f>(AJ92/$BL92)</f>
        <v>1412.0003847633704</v>
      </c>
      <c r="AM92" s="79"/>
      <c r="AN92" s="84">
        <f>IF(AL92,AL92/AL$219*100,0)</f>
        <v>69.817039655869891</v>
      </c>
      <c r="AO92" s="79"/>
      <c r="AP92" s="88">
        <v>759586</v>
      </c>
      <c r="AQ92" s="79"/>
      <c r="AR92" s="84">
        <f>(AP92/$BL92)</f>
        <v>58.452173913043481</v>
      </c>
      <c r="AS92" s="79"/>
      <c r="AT92" s="84">
        <f>IF(AR92,AR92/AR$219*100,0)</f>
        <v>61.483836633470766</v>
      </c>
      <c r="AU92" s="79"/>
      <c r="AV92" s="88">
        <v>239761</v>
      </c>
      <c r="AW92" s="79"/>
      <c r="AX92" s="84">
        <f>(AV92/$BL92)</f>
        <v>18.450250096190842</v>
      </c>
      <c r="AY92" s="79"/>
      <c r="AZ92" s="84">
        <f>IF(AX92,AX92/AX$219*100,0)</f>
        <v>12.465195033824889</v>
      </c>
      <c r="BA92" s="79"/>
      <c r="BB92" s="88">
        <v>0</v>
      </c>
      <c r="BC92" s="79"/>
      <c r="BD92" s="84">
        <f>(BB92/$BL92)</f>
        <v>0</v>
      </c>
      <c r="BE92" s="79"/>
      <c r="BF92" s="84">
        <f>IF(BD92,BD92/BD$219*100,0)</f>
        <v>0</v>
      </c>
      <c r="BG92" s="79"/>
      <c r="BH92" s="88">
        <f>(E92+K92+Q92+W92+AC92+AJ92+AP92+AV92+BB92)</f>
        <v>33472999</v>
      </c>
      <c r="BI92" s="79"/>
      <c r="BJ92" s="64">
        <v>4</v>
      </c>
      <c r="BK92" s="79"/>
      <c r="BL92" s="114">
        <v>12995</v>
      </c>
      <c r="BM92" s="79"/>
      <c r="BN92" s="114">
        <f>IF(E92,BL92,0)</f>
        <v>12995</v>
      </c>
      <c r="BO92" s="79"/>
      <c r="BP92" s="114">
        <f>IF(K92,BL92,0)</f>
        <v>12995</v>
      </c>
      <c r="BQ92" s="79"/>
      <c r="BR92" s="114">
        <f>IF(Q92,BL92,0)</f>
        <v>12995</v>
      </c>
      <c r="BS92" s="79"/>
      <c r="BT92" s="114">
        <f>IF(W92,BL92,0)</f>
        <v>12995</v>
      </c>
      <c r="BU92" s="79"/>
      <c r="BV92" s="114">
        <f>IF(AC92,BL92,0)</f>
        <v>12995</v>
      </c>
      <c r="BW92" s="79"/>
      <c r="BX92" s="114">
        <f>IF(AJ92,BL92,0)</f>
        <v>12995</v>
      </c>
      <c r="BY92" s="79"/>
      <c r="BZ92" s="114">
        <f>IF(AP92,BL92,0)</f>
        <v>12995</v>
      </c>
      <c r="CA92" s="79"/>
      <c r="CB92" s="114">
        <f>IF(AV92,BL92,0)</f>
        <v>12995</v>
      </c>
      <c r="CC92" s="79"/>
      <c r="CD92" s="114">
        <f>IF(BB92,$BL92,0)</f>
        <v>0</v>
      </c>
    </row>
    <row r="93" spans="1:82" ht="8.85" customHeight="1" x14ac:dyDescent="0.3">
      <c r="A93" s="64">
        <v>5</v>
      </c>
      <c r="B93" s="116"/>
      <c r="C93" s="64" t="s">
        <v>135</v>
      </c>
      <c r="D93" s="79"/>
      <c r="E93" s="88">
        <v>3076836</v>
      </c>
      <c r="F93" s="79"/>
      <c r="G93" s="84">
        <f>(E93/$BL93)</f>
        <v>96.552420999780338</v>
      </c>
      <c r="H93" s="79"/>
      <c r="I93" s="84">
        <f>IF(G93,G93/G$219*100,0)</f>
        <v>78.49692616922745</v>
      </c>
      <c r="J93" s="79"/>
      <c r="K93" s="88">
        <v>1811748</v>
      </c>
      <c r="L93" s="79"/>
      <c r="M93" s="84">
        <f>(K93/$BL93)</f>
        <v>56.853422035334361</v>
      </c>
      <c r="N93" s="79"/>
      <c r="O93" s="84">
        <f>IF(M93,M93/M$219*100,0)</f>
        <v>96.480269022472584</v>
      </c>
      <c r="P93" s="79"/>
      <c r="Q93" s="88">
        <v>12529965</v>
      </c>
      <c r="R93" s="79"/>
      <c r="S93" s="84">
        <f>(Q93/$BL93)</f>
        <v>393.1956255687702</v>
      </c>
      <c r="T93" s="79"/>
      <c r="U93" s="84">
        <f>IF(S93,S93/S$219*100,0)</f>
        <v>73.201386913980855</v>
      </c>
      <c r="V93" s="79"/>
      <c r="W93" s="88">
        <v>3298556</v>
      </c>
      <c r="X93" s="79"/>
      <c r="Y93" s="84">
        <f>(W93/$BL93)</f>
        <v>103.51008880660244</v>
      </c>
      <c r="Z93" s="79"/>
      <c r="AA93" s="84">
        <f>IF(Y93,Y93/Y$219*100,0)</f>
        <v>69.827991750896473</v>
      </c>
      <c r="AB93" s="79"/>
      <c r="AC93" s="88">
        <v>11335558</v>
      </c>
      <c r="AD93" s="79"/>
      <c r="AE93" s="84">
        <f>(AC93/$BL93)</f>
        <v>355.71462641604165</v>
      </c>
      <c r="AF93" s="79"/>
      <c r="AG93" s="84">
        <f>IF(AE93,AE93/AE$219*100,0)</f>
        <v>92.351436081984346</v>
      </c>
      <c r="AH93" s="117"/>
      <c r="AI93" s="79"/>
      <c r="AJ93" s="88">
        <v>46426877</v>
      </c>
      <c r="AK93" s="79"/>
      <c r="AL93" s="84">
        <f>(AJ93/$BL93)</f>
        <v>1456.8951266200145</v>
      </c>
      <c r="AM93" s="79"/>
      <c r="AN93" s="84">
        <f>IF(AL93,AL93/AL$219*100,0)</f>
        <v>72.036881807733508</v>
      </c>
      <c r="AO93" s="79"/>
      <c r="AP93" s="88">
        <v>1237179</v>
      </c>
      <c r="AQ93" s="79"/>
      <c r="AR93" s="84">
        <f>(AP93/$BL93)</f>
        <v>38.823202686164372</v>
      </c>
      <c r="AS93" s="79"/>
      <c r="AT93" s="84">
        <f>IF(AR93,AR93/AR$219*100,0)</f>
        <v>40.836795139480685</v>
      </c>
      <c r="AU93" s="79"/>
      <c r="AV93" s="88">
        <v>1080559</v>
      </c>
      <c r="AW93" s="79"/>
      <c r="AX93" s="84">
        <f>(AV93/$BL93)</f>
        <v>33.908400539743305</v>
      </c>
      <c r="AY93" s="79"/>
      <c r="AZ93" s="84">
        <f>IF(AX93,AX93/AX$219*100,0)</f>
        <v>22.908894123891415</v>
      </c>
      <c r="BA93" s="79"/>
      <c r="BB93" s="88">
        <v>0</v>
      </c>
      <c r="BC93" s="79"/>
      <c r="BD93" s="89">
        <f>(BB93/$BL93)</f>
        <v>0</v>
      </c>
      <c r="BE93" s="79"/>
      <c r="BF93" s="89">
        <f>IF(BD93,BD93/BD$219*100,0)</f>
        <v>0</v>
      </c>
      <c r="BG93" s="79"/>
      <c r="BH93" s="88">
        <f>(E93+K93+Q93+W93+AC93+AJ93+AP93+AV93+BB93)</f>
        <v>80797278</v>
      </c>
      <c r="BI93" s="79"/>
      <c r="BJ93" s="64">
        <v>5</v>
      </c>
      <c r="BK93" s="79"/>
      <c r="BL93" s="114">
        <v>31867</v>
      </c>
      <c r="BM93" s="79"/>
      <c r="BN93" s="114">
        <f>IF(E93,BL93,0)</f>
        <v>31867</v>
      </c>
      <c r="BO93" s="79"/>
      <c r="BP93" s="114">
        <f>IF(K93,BL93,0)</f>
        <v>31867</v>
      </c>
      <c r="BQ93" s="79"/>
      <c r="BR93" s="114">
        <f>IF(Q93,BL93,0)</f>
        <v>31867</v>
      </c>
      <c r="BS93" s="79"/>
      <c r="BT93" s="114">
        <f>IF(W93,BL93,0)</f>
        <v>31867</v>
      </c>
      <c r="BU93" s="79"/>
      <c r="BV93" s="114">
        <f>IF(AC93,BL93,0)</f>
        <v>31867</v>
      </c>
      <c r="BW93" s="79"/>
      <c r="BX93" s="114">
        <f>IF(AJ93,BL93,0)</f>
        <v>31867</v>
      </c>
      <c r="BY93" s="79"/>
      <c r="BZ93" s="114">
        <f>IF(AP93,BL93,0)</f>
        <v>31867</v>
      </c>
      <c r="CA93" s="79"/>
      <c r="CB93" s="114">
        <f>IF(AV93,BL93,0)</f>
        <v>31867</v>
      </c>
      <c r="CC93" s="79"/>
      <c r="CD93" s="114">
        <f>IF(BB93,$BL93,0)</f>
        <v>0</v>
      </c>
    </row>
    <row r="94" spans="1:82" ht="8.85" customHeight="1" x14ac:dyDescent="0.3">
      <c r="A94" s="90"/>
      <c r="B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90"/>
      <c r="BK94" s="79"/>
      <c r="BL94" s="111"/>
      <c r="BM94" s="79"/>
      <c r="BN94" s="79"/>
      <c r="BO94" s="79"/>
      <c r="BP94" s="79"/>
      <c r="BQ94" s="79"/>
      <c r="BR94" s="79"/>
      <c r="BS94" s="79"/>
      <c r="BT94" s="79"/>
      <c r="BU94" s="79"/>
      <c r="BV94" s="79"/>
      <c r="BW94" s="79"/>
      <c r="BX94" s="79"/>
      <c r="BY94" s="79"/>
      <c r="BZ94" s="79"/>
      <c r="CA94" s="79"/>
      <c r="CB94" s="79"/>
      <c r="CC94" s="79"/>
      <c r="CD94" s="79"/>
    </row>
    <row r="95" spans="1:82" ht="8.85" customHeight="1" x14ac:dyDescent="0.3">
      <c r="A95" s="64">
        <v>6</v>
      </c>
      <c r="B95" s="116"/>
      <c r="C95" s="64" t="s">
        <v>136</v>
      </c>
      <c r="D95" s="79"/>
      <c r="E95" s="88">
        <v>1759442</v>
      </c>
      <c r="F95" s="79"/>
      <c r="G95" s="84">
        <f>(E95/$BL95)</f>
        <v>112.21646788698258</v>
      </c>
      <c r="H95" s="79"/>
      <c r="I95" s="84">
        <f>IF(G95,G95/G$219*100,0)</f>
        <v>91.23176512286517</v>
      </c>
      <c r="J95" s="79"/>
      <c r="K95" s="88">
        <v>1184678</v>
      </c>
      <c r="L95" s="79"/>
      <c r="M95" s="84">
        <f>(K95/$BL95)</f>
        <v>75.558262644301294</v>
      </c>
      <c r="N95" s="79"/>
      <c r="O95" s="84">
        <f>IF(M95,M95/M$219*100,0)</f>
        <v>128.2223874274828</v>
      </c>
      <c r="P95" s="79"/>
      <c r="Q95" s="88">
        <v>5201768</v>
      </c>
      <c r="R95" s="79"/>
      <c r="S95" s="84">
        <f>(Q95/$BL95)</f>
        <v>331.76656674532813</v>
      </c>
      <c r="T95" s="79"/>
      <c r="U95" s="84">
        <f>IF(S95,S95/S$219*100,0)</f>
        <v>61.765114457511217</v>
      </c>
      <c r="V95" s="79"/>
      <c r="W95" s="88">
        <v>1714454</v>
      </c>
      <c r="X95" s="79"/>
      <c r="Y95" s="84">
        <f>(W95/$BL95)</f>
        <v>109.34715224185216</v>
      </c>
      <c r="Z95" s="79"/>
      <c r="AA95" s="84">
        <f>IF(Y95,Y95/Y$219*100,0)</f>
        <v>73.765679585051629</v>
      </c>
      <c r="AB95" s="79"/>
      <c r="AC95" s="88">
        <v>5492821</v>
      </c>
      <c r="AD95" s="79"/>
      <c r="AE95" s="84">
        <f>(AC95/$BL95)</f>
        <v>350.32980419669622</v>
      </c>
      <c r="AF95" s="79"/>
      <c r="AG95" s="84">
        <f>IF(AE95,AE95/AE$219*100,0)</f>
        <v>90.953416354729441</v>
      </c>
      <c r="AH95" s="117"/>
      <c r="AI95" s="79"/>
      <c r="AJ95" s="88">
        <v>23357384</v>
      </c>
      <c r="AK95" s="79"/>
      <c r="AL95" s="84">
        <f>(AJ95/$BL95)</f>
        <v>1489.7240895465272</v>
      </c>
      <c r="AM95" s="79"/>
      <c r="AN95" s="84">
        <f>IF(AL95,AL95/AL$219*100,0)</f>
        <v>73.660125704289186</v>
      </c>
      <c r="AO95" s="79"/>
      <c r="AP95" s="88">
        <v>468302</v>
      </c>
      <c r="AQ95" s="79"/>
      <c r="AR95" s="84">
        <f>(AP95/$BL95)</f>
        <v>29.868103833152624</v>
      </c>
      <c r="AS95" s="79"/>
      <c r="AT95" s="84">
        <f>IF(AR95,AR95/AR$219*100,0)</f>
        <v>31.417233845930713</v>
      </c>
      <c r="AU95" s="79"/>
      <c r="AV95" s="88">
        <v>540115</v>
      </c>
      <c r="AW95" s="79"/>
      <c r="AX95" s="84">
        <f>(AV95/$BL95)</f>
        <v>34.448306652209965</v>
      </c>
      <c r="AY95" s="79"/>
      <c r="AZ95" s="84">
        <f>IF(AX95,AX95/AX$219*100,0)</f>
        <v>23.273660723626591</v>
      </c>
      <c r="BA95" s="79"/>
      <c r="BB95" s="88">
        <v>0</v>
      </c>
      <c r="BC95" s="79"/>
      <c r="BD95" s="84">
        <f>(BB95/$BL95)</f>
        <v>0</v>
      </c>
      <c r="BE95" s="79"/>
      <c r="BF95" s="84">
        <f>IF(BD95,BD95/BD$219*100,0)</f>
        <v>0</v>
      </c>
      <c r="BG95" s="79"/>
      <c r="BH95" s="88">
        <f>(E95+K95+Q95+W95+AC95+AJ95+AP95+AV95+BB95)</f>
        <v>39718964</v>
      </c>
      <c r="BI95" s="79"/>
      <c r="BJ95" s="64">
        <v>6</v>
      </c>
      <c r="BK95" s="79"/>
      <c r="BL95" s="114">
        <v>15679</v>
      </c>
      <c r="BM95" s="79"/>
      <c r="BN95" s="114">
        <f>IF(E95,BL95,0)</f>
        <v>15679</v>
      </c>
      <c r="BO95" s="79"/>
      <c r="BP95" s="114">
        <f>IF(K95,BL95,0)</f>
        <v>15679</v>
      </c>
      <c r="BQ95" s="79"/>
      <c r="BR95" s="114">
        <f>IF(Q95,BL95,0)</f>
        <v>15679</v>
      </c>
      <c r="BS95" s="79"/>
      <c r="BT95" s="114">
        <f>IF(W95,BL95,0)</f>
        <v>15679</v>
      </c>
      <c r="BU95" s="79"/>
      <c r="BV95" s="114">
        <f>IF(AC95,BL95,0)</f>
        <v>15679</v>
      </c>
      <c r="BW95" s="79"/>
      <c r="BX95" s="114">
        <f>IF(AJ95,BL95,0)</f>
        <v>15679</v>
      </c>
      <c r="BY95" s="79"/>
      <c r="BZ95" s="114">
        <f>IF(AP95,BL95,0)</f>
        <v>15679</v>
      </c>
      <c r="CA95" s="79"/>
      <c r="CB95" s="114">
        <f>IF(AV95,BL95,0)</f>
        <v>15679</v>
      </c>
      <c r="CC95" s="79"/>
      <c r="CD95" s="114">
        <f>IF(BB95,$BL95,0)</f>
        <v>0</v>
      </c>
    </row>
    <row r="96" spans="1:82" ht="8.85" customHeight="1" x14ac:dyDescent="0.3">
      <c r="A96" s="64">
        <v>7</v>
      </c>
      <c r="B96" s="116"/>
      <c r="C96" s="64" t="s">
        <v>137</v>
      </c>
      <c r="D96" s="79"/>
      <c r="E96" s="88">
        <v>49573120</v>
      </c>
      <c r="F96" s="79"/>
      <c r="G96" s="84">
        <f>(E96/$BL96)</f>
        <v>205.67113773746945</v>
      </c>
      <c r="H96" s="79"/>
      <c r="I96" s="84">
        <f>IF(G96,G96/G$219*100,0)</f>
        <v>167.21022577109565</v>
      </c>
      <c r="J96" s="79"/>
      <c r="K96" s="88">
        <v>19349341</v>
      </c>
      <c r="L96" s="79"/>
      <c r="M96" s="84">
        <f>(K96/$BL96)</f>
        <v>80.277395853645388</v>
      </c>
      <c r="N96" s="79"/>
      <c r="O96" s="84">
        <f>IF(M96,M96/M$219*100,0)</f>
        <v>136.2307574655683</v>
      </c>
      <c r="P96" s="79"/>
      <c r="Q96" s="88">
        <v>235268997</v>
      </c>
      <c r="R96" s="79"/>
      <c r="S96" s="84">
        <f>(Q96/$BL96)</f>
        <v>976.09434885969029</v>
      </c>
      <c r="T96" s="79"/>
      <c r="U96" s="84">
        <f>IF(S96,S96/S$219*100,0)</f>
        <v>181.71987542351607</v>
      </c>
      <c r="V96" s="79"/>
      <c r="W96" s="88">
        <v>90448606</v>
      </c>
      <c r="X96" s="79"/>
      <c r="Y96" s="84">
        <f>(W96/$BL96)</f>
        <v>375.25714949529316</v>
      </c>
      <c r="Z96" s="79"/>
      <c r="AA96" s="84">
        <f>IF(Y96,Y96/Y$219*100,0)</f>
        <v>253.14878425407028</v>
      </c>
      <c r="AB96" s="79"/>
      <c r="AC96" s="88">
        <v>186518943</v>
      </c>
      <c r="AD96" s="79"/>
      <c r="AE96" s="84">
        <f>(AC96/$BL96)</f>
        <v>773.83798349589881</v>
      </c>
      <c r="AF96" s="79"/>
      <c r="AG96" s="84">
        <f>IF(AE96,AE96/AE$219*100,0)</f>
        <v>200.90556801296123</v>
      </c>
      <c r="AH96" s="117"/>
      <c r="AI96" s="79"/>
      <c r="AJ96" s="88">
        <v>566108074</v>
      </c>
      <c r="AK96" s="79"/>
      <c r="AL96" s="84">
        <f>(AJ96/$BL96)</f>
        <v>2348.6940435047773</v>
      </c>
      <c r="AM96" s="79"/>
      <c r="AN96" s="84">
        <f>IF(AL96,AL96/AL$219*100,0)</f>
        <v>116.13230912990069</v>
      </c>
      <c r="AO96" s="79"/>
      <c r="AP96" s="88">
        <v>69083320</v>
      </c>
      <c r="AQ96" s="79"/>
      <c r="AR96" s="84">
        <f>(AP96/$BL96)</f>
        <v>286.61591247598858</v>
      </c>
      <c r="AS96" s="79"/>
      <c r="AT96" s="84">
        <f>IF(AR96,AR96/AR$219*100,0)</f>
        <v>301.48144644615985</v>
      </c>
      <c r="AU96" s="79"/>
      <c r="AV96" s="88">
        <v>50676808</v>
      </c>
      <c r="AW96" s="79"/>
      <c r="AX96" s="84">
        <f>(AV96/$BL96)</f>
        <v>210.25016699096795</v>
      </c>
      <c r="AY96" s="79"/>
      <c r="AZ96" s="84">
        <f>IF(AX96,AX96/AX$219*100,0)</f>
        <v>142.04736108036542</v>
      </c>
      <c r="BA96" s="79"/>
      <c r="BB96" s="88">
        <v>0</v>
      </c>
      <c r="BC96" s="79"/>
      <c r="BD96" s="84">
        <f>(BB96/$BL96)</f>
        <v>0</v>
      </c>
      <c r="BE96" s="79"/>
      <c r="BF96" s="84">
        <f>IF(BD96,BD96/BD$219*100,0)</f>
        <v>0</v>
      </c>
      <c r="BG96" s="79"/>
      <c r="BH96" s="88">
        <f>(E96+K96+Q96+W96+AC96+AJ96+AP96+AV96+BB96)</f>
        <v>1267027209</v>
      </c>
      <c r="BI96" s="79"/>
      <c r="BJ96" s="64">
        <v>7</v>
      </c>
      <c r="BK96" s="79"/>
      <c r="BL96" s="114">
        <v>241031</v>
      </c>
      <c r="BM96" s="79"/>
      <c r="BN96" s="114">
        <f>IF(E96,BL96,0)</f>
        <v>241031</v>
      </c>
      <c r="BO96" s="79"/>
      <c r="BP96" s="114">
        <f>IF(K96,BL96,0)</f>
        <v>241031</v>
      </c>
      <c r="BQ96" s="79"/>
      <c r="BR96" s="114">
        <f>IF(Q96,BL96,0)</f>
        <v>241031</v>
      </c>
      <c r="BS96" s="79"/>
      <c r="BT96" s="114">
        <f>IF(W96,BL96,0)</f>
        <v>241031</v>
      </c>
      <c r="BU96" s="79"/>
      <c r="BV96" s="114">
        <f>IF(AC96,BL96,0)</f>
        <v>241031</v>
      </c>
      <c r="BW96" s="79"/>
      <c r="BX96" s="114">
        <f>IF(AJ96,BL96,0)</f>
        <v>241031</v>
      </c>
      <c r="BY96" s="79"/>
      <c r="BZ96" s="114">
        <f>IF(AP96,BL96,0)</f>
        <v>241031</v>
      </c>
      <c r="CA96" s="79"/>
      <c r="CB96" s="114">
        <f>IF(AV96,BL96,0)</f>
        <v>241031</v>
      </c>
      <c r="CC96" s="79"/>
      <c r="CD96" s="114">
        <f>IF(BB96,$BL96,0)</f>
        <v>0</v>
      </c>
    </row>
    <row r="97" spans="1:82" ht="8.85" customHeight="1" x14ac:dyDescent="0.3">
      <c r="A97" s="64">
        <v>8</v>
      </c>
      <c r="B97" s="116"/>
      <c r="C97" s="64" t="s">
        <v>138</v>
      </c>
      <c r="D97" s="79"/>
      <c r="E97" s="88">
        <v>5910807</v>
      </c>
      <c r="F97" s="79"/>
      <c r="G97" s="84">
        <f>(E97/$BL97)</f>
        <v>78.544755096074624</v>
      </c>
      <c r="H97" s="79"/>
      <c r="I97" s="84">
        <f>IF(G97,G97/G$219*100,0)</f>
        <v>63.856729618107124</v>
      </c>
      <c r="J97" s="79"/>
      <c r="K97" s="88">
        <v>2450422</v>
      </c>
      <c r="L97" s="79"/>
      <c r="M97" s="84">
        <f>(K97/$BL97)</f>
        <v>32.562016636989398</v>
      </c>
      <c r="N97" s="79"/>
      <c r="O97" s="84">
        <f>IF(M97,M97/M$219*100,0)</f>
        <v>55.257749007587755</v>
      </c>
      <c r="P97" s="79"/>
      <c r="Q97" s="88">
        <v>29109652</v>
      </c>
      <c r="R97" s="79"/>
      <c r="S97" s="84">
        <f>(Q97/$BL97)</f>
        <v>386.8186674462487</v>
      </c>
      <c r="T97" s="79"/>
      <c r="U97" s="84">
        <f>IF(S97,S97/S$219*100,0)</f>
        <v>72.01418606914514</v>
      </c>
      <c r="V97" s="79"/>
      <c r="W97" s="88">
        <v>4483864</v>
      </c>
      <c r="X97" s="79"/>
      <c r="Y97" s="84">
        <f>(W97/$BL97)</f>
        <v>59.583065352007864</v>
      </c>
      <c r="Z97" s="79"/>
      <c r="AA97" s="84">
        <f>IF(Y97,Y97/Y$219*100,0)</f>
        <v>40.194785299302602</v>
      </c>
      <c r="AB97" s="79"/>
      <c r="AC97" s="88">
        <v>26038608</v>
      </c>
      <c r="AD97" s="79"/>
      <c r="AE97" s="84">
        <f>(AC97/$BL97)</f>
        <v>346.00962075105645</v>
      </c>
      <c r="AF97" s="79"/>
      <c r="AG97" s="84">
        <f>IF(AE97,AE97/AE$219*100,0)</f>
        <v>89.831800554552004</v>
      </c>
      <c r="AH97" s="117"/>
      <c r="AI97" s="79"/>
      <c r="AJ97" s="88">
        <v>116701152</v>
      </c>
      <c r="AK97" s="79"/>
      <c r="AL97" s="84">
        <f>(AJ97/$BL97)</f>
        <v>1550.7634411459856</v>
      </c>
      <c r="AM97" s="79"/>
      <c r="AN97" s="84">
        <f>IF(AL97,AL97/AL$219*100,0)</f>
        <v>76.678245867126222</v>
      </c>
      <c r="AO97" s="79"/>
      <c r="AP97" s="88">
        <v>2518757</v>
      </c>
      <c r="AQ97" s="79"/>
      <c r="AR97" s="84">
        <f>(AP97/$BL97)</f>
        <v>33.470074680415657</v>
      </c>
      <c r="AS97" s="79"/>
      <c r="AT97" s="84">
        <f>IF(AR97,AR97/AR$219*100,0)</f>
        <v>35.206023420482801</v>
      </c>
      <c r="AU97" s="79"/>
      <c r="AV97" s="88">
        <v>1901124</v>
      </c>
      <c r="AW97" s="79"/>
      <c r="AX97" s="84">
        <f>(AV97/$BL97)</f>
        <v>25.262763441145985</v>
      </c>
      <c r="AY97" s="79"/>
      <c r="AZ97" s="84">
        <f>IF(AX97,AX97/AX$219*100,0)</f>
        <v>17.067805137897825</v>
      </c>
      <c r="BA97" s="79"/>
      <c r="BB97" s="88">
        <v>0</v>
      </c>
      <c r="BC97" s="79"/>
      <c r="BD97" s="84">
        <f>(BB97/$BL97)</f>
        <v>0</v>
      </c>
      <c r="BE97" s="79"/>
      <c r="BF97" s="84">
        <f>IF(BD97,BD97/BD$219*100,0)</f>
        <v>0</v>
      </c>
      <c r="BG97" s="79"/>
      <c r="BH97" s="88">
        <f>(E97+K97+Q97+W97+AC97+AJ97+AP97+AV97+BB97)</f>
        <v>189114386</v>
      </c>
      <c r="BI97" s="79"/>
      <c r="BJ97" s="64">
        <v>8</v>
      </c>
      <c r="BK97" s="79"/>
      <c r="BL97" s="114">
        <v>75254</v>
      </c>
      <c r="BM97" s="79"/>
      <c r="BN97" s="114">
        <f>IF(E97,BL97,0)</f>
        <v>75254</v>
      </c>
      <c r="BO97" s="79"/>
      <c r="BP97" s="114">
        <f>IF(K97,BL97,0)</f>
        <v>75254</v>
      </c>
      <c r="BQ97" s="79"/>
      <c r="BR97" s="114">
        <f>IF(Q97,BL97,0)</f>
        <v>75254</v>
      </c>
      <c r="BS97" s="79"/>
      <c r="BT97" s="114">
        <f>IF(W97,BL97,0)</f>
        <v>75254</v>
      </c>
      <c r="BU97" s="79"/>
      <c r="BV97" s="114">
        <f>IF(AC97,BL97,0)</f>
        <v>75254</v>
      </c>
      <c r="BW97" s="79"/>
      <c r="BX97" s="114">
        <f>IF(AJ97,BL97,0)</f>
        <v>75254</v>
      </c>
      <c r="BY97" s="79"/>
      <c r="BZ97" s="114">
        <f>IF(AP97,BL97,0)</f>
        <v>75254</v>
      </c>
      <c r="CA97" s="79"/>
      <c r="CB97" s="114">
        <f>IF(AV97,BL97,0)</f>
        <v>75254</v>
      </c>
      <c r="CC97" s="79"/>
      <c r="CD97" s="114">
        <f>IF(BB97,$BL97,0)</f>
        <v>0</v>
      </c>
    </row>
    <row r="98" spans="1:82" ht="8.85" customHeight="1" x14ac:dyDescent="0.3">
      <c r="A98" s="64">
        <v>9</v>
      </c>
      <c r="B98" s="116"/>
      <c r="C98" s="64" t="s">
        <v>139</v>
      </c>
      <c r="D98" s="79"/>
      <c r="E98" s="88">
        <v>1146000</v>
      </c>
      <c r="F98" s="79"/>
      <c r="G98" s="84">
        <f>(E98/$BL98)</f>
        <v>258.74915330774439</v>
      </c>
      <c r="H98" s="79"/>
      <c r="I98" s="84">
        <f>IF(G98,G98/G$219*100,0)</f>
        <v>210.36254682411672</v>
      </c>
      <c r="J98" s="79"/>
      <c r="K98" s="88">
        <v>558366</v>
      </c>
      <c r="L98" s="79"/>
      <c r="M98" s="84">
        <f>(K98/$BL98)</f>
        <v>126.07044479566494</v>
      </c>
      <c r="N98" s="79"/>
      <c r="O98" s="84">
        <f>IF(M98,M98/M$219*100,0)</f>
        <v>213.94157104754476</v>
      </c>
      <c r="P98" s="79"/>
      <c r="Q98" s="88">
        <v>2621537</v>
      </c>
      <c r="R98" s="79"/>
      <c r="S98" s="84">
        <f>(Q98/$BL98)</f>
        <v>591.90268683675777</v>
      </c>
      <c r="T98" s="79"/>
      <c r="U98" s="84">
        <f>IF(S98,S98/S$219*100,0)</f>
        <v>110.19476000498949</v>
      </c>
      <c r="V98" s="79"/>
      <c r="W98" s="88">
        <v>1347909</v>
      </c>
      <c r="X98" s="79"/>
      <c r="Y98" s="84">
        <f>(W98/$BL98)</f>
        <v>304.33709641002486</v>
      </c>
      <c r="Z98" s="79"/>
      <c r="AA98" s="84">
        <f>IF(Y98,Y98/Y$219*100,0)</f>
        <v>205.30605762803171</v>
      </c>
      <c r="AB98" s="79"/>
      <c r="AC98" s="88">
        <v>1970754</v>
      </c>
      <c r="AD98" s="79"/>
      <c r="AE98" s="84">
        <f>(AC98/$BL98)</f>
        <v>444.965906525175</v>
      </c>
      <c r="AF98" s="79"/>
      <c r="AG98" s="84">
        <f>IF(AE98,AE98/AE$219*100,0)</f>
        <v>115.52305534678663</v>
      </c>
      <c r="AH98" s="117"/>
      <c r="AI98" s="79"/>
      <c r="AJ98" s="88">
        <v>11112119</v>
      </c>
      <c r="AK98" s="79"/>
      <c r="AL98" s="84">
        <f>(AJ98/$BL98)</f>
        <v>2508.9453601264395</v>
      </c>
      <c r="AM98" s="79"/>
      <c r="AN98" s="84">
        <f>IF(AL98,AL98/AL$219*100,0)</f>
        <v>124.05601272673429</v>
      </c>
      <c r="AO98" s="79"/>
      <c r="AP98" s="88">
        <v>685867</v>
      </c>
      <c r="AQ98" s="79"/>
      <c r="AR98" s="84">
        <f>(AP98/$BL98)</f>
        <v>154.85820727026416</v>
      </c>
      <c r="AS98" s="79"/>
      <c r="AT98" s="84">
        <f>IF(AR98,AR98/AR$219*100,0)</f>
        <v>162.89003607156559</v>
      </c>
      <c r="AU98" s="79"/>
      <c r="AV98" s="88">
        <v>641317</v>
      </c>
      <c r="AW98" s="79"/>
      <c r="AX98" s="84">
        <f>(AV98/$BL98)</f>
        <v>144.79950327387672</v>
      </c>
      <c r="AY98" s="79"/>
      <c r="AZ98" s="84">
        <f>IF(AX98,AX98/AX$219*100,0)</f>
        <v>97.828161661747984</v>
      </c>
      <c r="BA98" s="79"/>
      <c r="BB98" s="88">
        <v>0</v>
      </c>
      <c r="BC98" s="79"/>
      <c r="BD98" s="84">
        <f>(BB98/$BL98)</f>
        <v>0</v>
      </c>
      <c r="BE98" s="79"/>
      <c r="BF98" s="84">
        <f>IF(BD98,BD98/BD$219*100,0)</f>
        <v>0</v>
      </c>
      <c r="BG98" s="79"/>
      <c r="BH98" s="88">
        <f>(E98+K98+Q98+W98+AC98+AJ98+AP98+AV98+BB98)</f>
        <v>20083869</v>
      </c>
      <c r="BI98" s="79"/>
      <c r="BJ98" s="64">
        <v>9</v>
      </c>
      <c r="BK98" s="79"/>
      <c r="BL98" s="114">
        <v>4429</v>
      </c>
      <c r="BM98" s="79"/>
      <c r="BN98" s="114">
        <f>IF(E98,BL98,0)</f>
        <v>4429</v>
      </c>
      <c r="BO98" s="79"/>
      <c r="BP98" s="114">
        <f>IF(K98,BL98,0)</f>
        <v>4429</v>
      </c>
      <c r="BQ98" s="79"/>
      <c r="BR98" s="114">
        <f>IF(Q98,BL98,0)</f>
        <v>4429</v>
      </c>
      <c r="BS98" s="79"/>
      <c r="BT98" s="114">
        <f>IF(W98,BL98,0)</f>
        <v>4429</v>
      </c>
      <c r="BU98" s="79"/>
      <c r="BV98" s="114">
        <f>IF(AC98,BL98,0)</f>
        <v>4429</v>
      </c>
      <c r="BW98" s="79"/>
      <c r="BX98" s="114">
        <f>IF(AJ98,BL98,0)</f>
        <v>4429</v>
      </c>
      <c r="BY98" s="79"/>
      <c r="BZ98" s="114">
        <f>IF(AP98,BL98,0)</f>
        <v>4429</v>
      </c>
      <c r="CA98" s="79"/>
      <c r="CB98" s="114">
        <f>IF(AV98,BL98,0)</f>
        <v>4429</v>
      </c>
      <c r="CC98" s="79"/>
      <c r="CD98" s="114">
        <f>IF(BB98,$BL98,0)</f>
        <v>0</v>
      </c>
    </row>
    <row r="99" spans="1:82" ht="8.85" customHeight="1" x14ac:dyDescent="0.3">
      <c r="A99" s="64">
        <v>10</v>
      </c>
      <c r="B99" s="116"/>
      <c r="C99" s="64" t="s">
        <v>140</v>
      </c>
      <c r="D99" s="79"/>
      <c r="E99" s="88">
        <v>4686665</v>
      </c>
      <c r="F99" s="79"/>
      <c r="G99" s="84">
        <f>(E99/$BL99)</f>
        <v>59.833075872282294</v>
      </c>
      <c r="H99" s="79"/>
      <c r="I99" s="84">
        <f>IF(G99,G99/G$219*100,0)</f>
        <v>48.644171638482398</v>
      </c>
      <c r="J99" s="79"/>
      <c r="K99" s="88">
        <v>3722568</v>
      </c>
      <c r="L99" s="79"/>
      <c r="M99" s="84">
        <f>(K99/$BL99)</f>
        <v>47.524773710886137</v>
      </c>
      <c r="N99" s="79"/>
      <c r="O99" s="84">
        <f>IF(M99,M99/M$219*100,0)</f>
        <v>80.649550875033114</v>
      </c>
      <c r="P99" s="79"/>
      <c r="Q99" s="88">
        <v>22521361</v>
      </c>
      <c r="R99" s="79"/>
      <c r="S99" s="84">
        <f>(Q99/$BL99)</f>
        <v>287.52264167805026</v>
      </c>
      <c r="T99" s="79"/>
      <c r="U99" s="84">
        <f>IF(S99,S99/S$219*100,0)</f>
        <v>53.528205227511329</v>
      </c>
      <c r="V99" s="79"/>
      <c r="W99" s="88">
        <v>10241628</v>
      </c>
      <c r="X99" s="79"/>
      <c r="Y99" s="84">
        <f>(W99/$BL99)</f>
        <v>130.75142029133528</v>
      </c>
      <c r="Z99" s="79"/>
      <c r="AA99" s="84">
        <f>IF(Y99,Y99/Y$219*100,0)</f>
        <v>88.20501656200868</v>
      </c>
      <c r="AB99" s="79"/>
      <c r="AC99" s="88">
        <v>20108660</v>
      </c>
      <c r="AD99" s="79"/>
      <c r="AE99" s="84">
        <f>(AC99/$BL99)</f>
        <v>256.72049943188347</v>
      </c>
      <c r="AF99" s="79"/>
      <c r="AG99" s="84">
        <f>IF(AE99,AE99/AE$219*100,0)</f>
        <v>66.650356869186922</v>
      </c>
      <c r="AH99" s="117"/>
      <c r="AI99" s="79"/>
      <c r="AJ99" s="88">
        <v>104170995</v>
      </c>
      <c r="AK99" s="79"/>
      <c r="AL99" s="84">
        <f>(AJ99/$BL99)</f>
        <v>1329.9160591862528</v>
      </c>
      <c r="AM99" s="79"/>
      <c r="AN99" s="84">
        <f>IF(AL99,AL99/AL$219*100,0)</f>
        <v>65.758340610328659</v>
      </c>
      <c r="AO99" s="79"/>
      <c r="AP99" s="88">
        <v>3528601</v>
      </c>
      <c r="AQ99" s="79"/>
      <c r="AR99" s="84">
        <f>(AP99/$BL99)</f>
        <v>45.048462255358807</v>
      </c>
      <c r="AS99" s="79"/>
      <c r="AT99" s="84">
        <f>IF(AR99,AR99/AR$219*100,0)</f>
        <v>47.384932133028684</v>
      </c>
      <c r="AU99" s="79"/>
      <c r="AV99" s="88">
        <v>7044036</v>
      </c>
      <c r="AW99" s="79"/>
      <c r="AX99" s="84">
        <f>(AV99/$BL99)</f>
        <v>89.928838616604324</v>
      </c>
      <c r="AY99" s="79"/>
      <c r="AZ99" s="84">
        <f>IF(AX99,AX99/AX$219*100,0)</f>
        <v>60.756927774803927</v>
      </c>
      <c r="BA99" s="79"/>
      <c r="BB99" s="88">
        <v>0</v>
      </c>
      <c r="BC99" s="79"/>
      <c r="BD99" s="84">
        <f>(BB99/$BL99)</f>
        <v>0</v>
      </c>
      <c r="BE99" s="79"/>
      <c r="BF99" s="84">
        <f>IF(BD99,BD99/BD$219*100,0)</f>
        <v>0</v>
      </c>
      <c r="BG99" s="79"/>
      <c r="BH99" s="88">
        <f>(E99+K99+Q99+W99+AC99+AJ99+AP99+AV99+BB99)</f>
        <v>176024514</v>
      </c>
      <c r="BI99" s="79"/>
      <c r="BJ99" s="64">
        <v>10</v>
      </c>
      <c r="BK99" s="79"/>
      <c r="BL99" s="114">
        <v>78329</v>
      </c>
      <c r="BM99" s="79"/>
      <c r="BN99" s="114">
        <f>IF(E99,BL99,0)</f>
        <v>78329</v>
      </c>
      <c r="BO99" s="79"/>
      <c r="BP99" s="114">
        <f>IF(K99,BL99,0)</f>
        <v>78329</v>
      </c>
      <c r="BQ99" s="79"/>
      <c r="BR99" s="114">
        <f>IF(Q99,BL99,0)</f>
        <v>78329</v>
      </c>
      <c r="BS99" s="79"/>
      <c r="BT99" s="114">
        <f>IF(W99,BL99,0)</f>
        <v>78329</v>
      </c>
      <c r="BU99" s="79"/>
      <c r="BV99" s="114">
        <f>IF(AC99,BL99,0)</f>
        <v>78329</v>
      </c>
      <c r="BW99" s="79"/>
      <c r="BX99" s="114">
        <f>IF(AJ99,BL99,0)</f>
        <v>78329</v>
      </c>
      <c r="BY99" s="79"/>
      <c r="BZ99" s="114">
        <f>IF(AP99,BL99,0)</f>
        <v>78329</v>
      </c>
      <c r="CA99" s="79"/>
      <c r="CB99" s="114">
        <f>IF(AV99,BL99,0)</f>
        <v>78329</v>
      </c>
      <c r="CC99" s="79"/>
      <c r="CD99" s="114">
        <f>IF(BB99,$BL99,0)</f>
        <v>0</v>
      </c>
    </row>
    <row r="100" spans="1:82" ht="8.85" customHeight="1" x14ac:dyDescent="0.3">
      <c r="A100" s="90"/>
      <c r="B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c r="AU100" s="79"/>
      <c r="AV100" s="79"/>
      <c r="AW100" s="79"/>
      <c r="AX100" s="79"/>
      <c r="AY100" s="79"/>
      <c r="AZ100" s="79"/>
      <c r="BA100" s="79"/>
      <c r="BB100" s="79"/>
      <c r="BC100" s="79"/>
      <c r="BD100" s="79"/>
      <c r="BE100" s="79"/>
      <c r="BF100" s="79"/>
      <c r="BG100" s="79"/>
      <c r="BH100" s="79"/>
      <c r="BI100" s="79"/>
      <c r="BJ100" s="90"/>
      <c r="BK100" s="79"/>
      <c r="BL100" s="111"/>
      <c r="BM100" s="79"/>
      <c r="BN100" s="79"/>
      <c r="BO100" s="79"/>
      <c r="BP100" s="79"/>
      <c r="BQ100" s="79"/>
      <c r="BR100" s="79"/>
      <c r="BS100" s="79"/>
      <c r="BT100" s="79"/>
      <c r="BU100" s="79"/>
      <c r="BV100" s="79"/>
      <c r="BW100" s="79"/>
      <c r="BX100" s="79"/>
      <c r="BY100" s="79"/>
      <c r="BZ100" s="79"/>
      <c r="CA100" s="79"/>
      <c r="CB100" s="79"/>
      <c r="CC100" s="79"/>
      <c r="CD100" s="79"/>
    </row>
    <row r="101" spans="1:82" ht="8.85" customHeight="1" x14ac:dyDescent="0.3">
      <c r="A101" s="64">
        <v>11</v>
      </c>
      <c r="B101" s="116"/>
      <c r="C101" s="64" t="s">
        <v>141</v>
      </c>
      <c r="D101" s="79"/>
      <c r="E101" s="88">
        <v>1225268</v>
      </c>
      <c r="F101" s="79"/>
      <c r="G101" s="84">
        <f>(E101/$BL101)</f>
        <v>190.49564676616916</v>
      </c>
      <c r="H101" s="79"/>
      <c r="I101" s="84">
        <f>IF(G101,G101/G$219*100,0)</f>
        <v>154.87258180504071</v>
      </c>
      <c r="J101" s="79"/>
      <c r="K101" s="88">
        <v>687095</v>
      </c>
      <c r="L101" s="79"/>
      <c r="M101" s="84">
        <f>(K101/$BL101)</f>
        <v>106.82447139303483</v>
      </c>
      <c r="N101" s="79"/>
      <c r="O101" s="84">
        <f>IF(M101,M101/M$219*100,0)</f>
        <v>181.28115017910395</v>
      </c>
      <c r="P101" s="79"/>
      <c r="Q101" s="88">
        <v>1748278</v>
      </c>
      <c r="R101" s="79"/>
      <c r="S101" s="84">
        <f>(Q101/$BL101)</f>
        <v>271.80939054726366</v>
      </c>
      <c r="T101" s="79"/>
      <c r="U101" s="84">
        <f>IF(S101,S101/S$219*100,0)</f>
        <v>50.602862978249505</v>
      </c>
      <c r="V101" s="79"/>
      <c r="W101" s="88">
        <v>1648838</v>
      </c>
      <c r="X101" s="79"/>
      <c r="Y101" s="84">
        <f>(W101/$BL101)</f>
        <v>256.34919154228857</v>
      </c>
      <c r="Z101" s="79"/>
      <c r="AA101" s="84">
        <f>IF(Y101,Y101/Y$219*100,0)</f>
        <v>172.93337720740249</v>
      </c>
      <c r="AB101" s="79"/>
      <c r="AC101" s="88">
        <v>4893033</v>
      </c>
      <c r="AD101" s="79"/>
      <c r="AE101" s="84">
        <f>(AC101/$BL101)</f>
        <v>760.73274253731347</v>
      </c>
      <c r="AF101" s="79"/>
      <c r="AG101" s="84">
        <f>IF(AE101,AE101/AE$219*100,0)</f>
        <v>197.50315570588265</v>
      </c>
      <c r="AH101" s="117"/>
      <c r="AI101" s="79"/>
      <c r="AJ101" s="88">
        <v>8247194</v>
      </c>
      <c r="AK101" s="79"/>
      <c r="AL101" s="84">
        <f>(AJ101/$BL101)</f>
        <v>1282.2129975124378</v>
      </c>
      <c r="AM101" s="79"/>
      <c r="AN101" s="84">
        <f>IF(AL101,AL101/AL$219*100,0)</f>
        <v>63.399639731401294</v>
      </c>
      <c r="AO101" s="79"/>
      <c r="AP101" s="88">
        <v>426440</v>
      </c>
      <c r="AQ101" s="79"/>
      <c r="AR101" s="84">
        <f>(AP101/$BL101)</f>
        <v>66.299751243781088</v>
      </c>
      <c r="AS101" s="79"/>
      <c r="AT101" s="84">
        <f>IF(AR101,AR101/AR$219*100,0)</f>
        <v>69.738434029444278</v>
      </c>
      <c r="AU101" s="79"/>
      <c r="AV101" s="88">
        <v>430457</v>
      </c>
      <c r="AW101" s="79"/>
      <c r="AX101" s="84">
        <f>(AV101/$BL101)</f>
        <v>66.924284825870643</v>
      </c>
      <c r="AY101" s="79"/>
      <c r="AZ101" s="84">
        <f>IF(AX101,AX101/AX$219*100,0)</f>
        <v>45.214794298422838</v>
      </c>
      <c r="BA101" s="79"/>
      <c r="BB101" s="88">
        <v>0</v>
      </c>
      <c r="BC101" s="79"/>
      <c r="BD101" s="84">
        <f>(BB101/$BL101)</f>
        <v>0</v>
      </c>
      <c r="BE101" s="79"/>
      <c r="BF101" s="84">
        <f>IF(BD101,BD101/BD$219*100,0)</f>
        <v>0</v>
      </c>
      <c r="BG101" s="79"/>
      <c r="BH101" s="88">
        <f>(E101+K101+Q101+W101+AC101+AJ101+AP101+AV101+BB101)</f>
        <v>19306603</v>
      </c>
      <c r="BI101" s="79"/>
      <c r="BJ101" s="64">
        <v>11</v>
      </c>
      <c r="BK101" s="79"/>
      <c r="BL101" s="114">
        <v>6432</v>
      </c>
      <c r="BM101" s="79"/>
      <c r="BN101" s="114">
        <f>IF(E101,BL101,0)</f>
        <v>6432</v>
      </c>
      <c r="BO101" s="79"/>
      <c r="BP101" s="114">
        <f>IF(K101,BL101,0)</f>
        <v>6432</v>
      </c>
      <c r="BQ101" s="79"/>
      <c r="BR101" s="114">
        <f>IF(Q101,BL101,0)</f>
        <v>6432</v>
      </c>
      <c r="BS101" s="79"/>
      <c r="BT101" s="114">
        <f>IF(W101,BL101,0)</f>
        <v>6432</v>
      </c>
      <c r="BU101" s="79"/>
      <c r="BV101" s="114">
        <f>IF(AC101,BL101,0)</f>
        <v>6432</v>
      </c>
      <c r="BW101" s="79"/>
      <c r="BX101" s="114">
        <f>IF(AJ101,BL101,0)</f>
        <v>6432</v>
      </c>
      <c r="BY101" s="79"/>
      <c r="BZ101" s="114">
        <f>IF(AP101,BL101,0)</f>
        <v>6432</v>
      </c>
      <c r="CA101" s="79"/>
      <c r="CB101" s="114">
        <f>IF(AV101,BL101,0)</f>
        <v>6432</v>
      </c>
      <c r="CC101" s="79"/>
      <c r="CD101" s="114">
        <f>IF(BB101,$BL101,0)</f>
        <v>0</v>
      </c>
    </row>
    <row r="102" spans="1:82" ht="8.85" customHeight="1" x14ac:dyDescent="0.3">
      <c r="A102" s="64">
        <v>12</v>
      </c>
      <c r="B102" s="116"/>
      <c r="C102" s="64" t="s">
        <v>142</v>
      </c>
      <c r="D102" s="79"/>
      <c r="E102" s="88">
        <v>3736027</v>
      </c>
      <c r="F102" s="79"/>
      <c r="G102" s="84">
        <f>(E102/$BL102)</f>
        <v>112.23344748858447</v>
      </c>
      <c r="H102" s="79"/>
      <c r="I102" s="84">
        <f>IF(G102,G102/G$219*100,0)</f>
        <v>91.245569505184378</v>
      </c>
      <c r="J102" s="79"/>
      <c r="K102" s="88">
        <v>2555024</v>
      </c>
      <c r="L102" s="79"/>
      <c r="M102" s="84">
        <f>(K102/$BL102)</f>
        <v>76.755106945445803</v>
      </c>
      <c r="N102" s="79"/>
      <c r="O102" s="84">
        <f>IF(M102,M102/M$219*100,0)</f>
        <v>130.25343245553177</v>
      </c>
      <c r="P102" s="79"/>
      <c r="Q102" s="88">
        <v>15205605</v>
      </c>
      <c r="R102" s="79"/>
      <c r="S102" s="84">
        <f>(Q102/$BL102)</f>
        <v>456.78938356164383</v>
      </c>
      <c r="T102" s="79"/>
      <c r="U102" s="84">
        <f>IF(S102,S102/S$219*100,0)</f>
        <v>85.040662280833104</v>
      </c>
      <c r="V102" s="79"/>
      <c r="W102" s="88">
        <v>1571935</v>
      </c>
      <c r="X102" s="79"/>
      <c r="Y102" s="84">
        <f>(W102/$BL102)</f>
        <v>47.222272290314827</v>
      </c>
      <c r="Z102" s="79"/>
      <c r="AA102" s="84">
        <f>IF(Y102,Y102/Y$219*100,0)</f>
        <v>31.856184048953907</v>
      </c>
      <c r="AB102" s="79"/>
      <c r="AC102" s="88">
        <v>4947891</v>
      </c>
      <c r="AD102" s="79"/>
      <c r="AE102" s="84">
        <f>(AC102/$BL102)</f>
        <v>148.63887887527036</v>
      </c>
      <c r="AF102" s="79"/>
      <c r="AG102" s="84">
        <f>IF(AE102,AE102/AE$219*100,0)</f>
        <v>38.589962015484602</v>
      </c>
      <c r="AH102" s="117"/>
      <c r="AI102" s="79"/>
      <c r="AJ102" s="88">
        <v>54365269</v>
      </c>
      <c r="AK102" s="79"/>
      <c r="AL102" s="84">
        <f>(AJ102/$BL102)</f>
        <v>1633.1791937034366</v>
      </c>
      <c r="AM102" s="79"/>
      <c r="AN102" s="84">
        <f>IF(AL102,AL102/AL$219*100,0)</f>
        <v>80.753332479468895</v>
      </c>
      <c r="AO102" s="79"/>
      <c r="AP102" s="88">
        <v>2859672</v>
      </c>
      <c r="AQ102" s="79"/>
      <c r="AR102" s="84">
        <f>(AP102/$BL102)</f>
        <v>85.906993511175202</v>
      </c>
      <c r="AS102" s="79"/>
      <c r="AT102" s="84">
        <f>IF(AR102,AR102/AR$219*100,0)</f>
        <v>90.362619576328314</v>
      </c>
      <c r="AU102" s="79"/>
      <c r="AV102" s="88">
        <v>4207339</v>
      </c>
      <c r="AW102" s="79"/>
      <c r="AX102" s="84">
        <f>(AV102/$BL102)</f>
        <v>126.3920632059601</v>
      </c>
      <c r="AY102" s="79"/>
      <c r="AZ102" s="84">
        <f>IF(AX102,AX102/AX$219*100,0)</f>
        <v>85.391889561165698</v>
      </c>
      <c r="BA102" s="79"/>
      <c r="BB102" s="88">
        <v>0</v>
      </c>
      <c r="BC102" s="79"/>
      <c r="BD102" s="84">
        <f>(BB102/$BL102)</f>
        <v>0</v>
      </c>
      <c r="BE102" s="79"/>
      <c r="BF102" s="84">
        <f>IF(BD102,BD102/BD$219*100,0)</f>
        <v>0</v>
      </c>
      <c r="BG102" s="79"/>
      <c r="BH102" s="88">
        <f>(E102+K102+Q102+W102+AC102+AJ102+AP102+AV102+BB102)</f>
        <v>89448762</v>
      </c>
      <c r="BI102" s="79"/>
      <c r="BJ102" s="64">
        <v>12</v>
      </c>
      <c r="BK102" s="79"/>
      <c r="BL102" s="114">
        <v>33288</v>
      </c>
      <c r="BM102" s="79"/>
      <c r="BN102" s="114">
        <f>IF(E102,BL102,0)</f>
        <v>33288</v>
      </c>
      <c r="BO102" s="79"/>
      <c r="BP102" s="114">
        <f>IF(K102,BL102,0)</f>
        <v>33288</v>
      </c>
      <c r="BQ102" s="79"/>
      <c r="BR102" s="114">
        <f>IF(Q102,BL102,0)</f>
        <v>33288</v>
      </c>
      <c r="BS102" s="79"/>
      <c r="BT102" s="114">
        <f>IF(W102,BL102,0)</f>
        <v>33288</v>
      </c>
      <c r="BU102" s="79"/>
      <c r="BV102" s="114">
        <f>IF(AC102,BL102,0)</f>
        <v>33288</v>
      </c>
      <c r="BW102" s="79"/>
      <c r="BX102" s="114">
        <f>IF(AJ102,BL102,0)</f>
        <v>33288</v>
      </c>
      <c r="BY102" s="79"/>
      <c r="BZ102" s="114">
        <f>IF(AP102,BL102,0)</f>
        <v>33288</v>
      </c>
      <c r="CA102" s="79"/>
      <c r="CB102" s="114">
        <f>IF(AV102,BL102,0)</f>
        <v>33288</v>
      </c>
      <c r="CC102" s="79"/>
      <c r="CD102" s="114">
        <f>IF(BB102,$BL102,0)</f>
        <v>0</v>
      </c>
    </row>
    <row r="103" spans="1:82" ht="8.85" customHeight="1" x14ac:dyDescent="0.3">
      <c r="A103" s="64">
        <v>13</v>
      </c>
      <c r="B103" s="116"/>
      <c r="C103" s="64" t="s">
        <v>143</v>
      </c>
      <c r="D103" s="79"/>
      <c r="E103" s="88">
        <v>1703431</v>
      </c>
      <c r="F103" s="79"/>
      <c r="G103" s="84">
        <f>(E103/$BL103)</f>
        <v>103.35725987500759</v>
      </c>
      <c r="H103" s="79"/>
      <c r="I103" s="84">
        <f>IF(G103,G103/G$219*100,0)</f>
        <v>84.029246635675577</v>
      </c>
      <c r="J103" s="79"/>
      <c r="K103" s="88">
        <v>1662746</v>
      </c>
      <c r="L103" s="79"/>
      <c r="M103" s="84">
        <f>(K103/$BL103)</f>
        <v>100.88865966870942</v>
      </c>
      <c r="N103" s="79"/>
      <c r="O103" s="84">
        <f>IF(M103,M103/M$219*100,0)</f>
        <v>171.20807644796184</v>
      </c>
      <c r="P103" s="79"/>
      <c r="Q103" s="88">
        <v>11528118</v>
      </c>
      <c r="R103" s="79"/>
      <c r="S103" s="84">
        <f>(Q103/$BL103)</f>
        <v>699.47927916995332</v>
      </c>
      <c r="T103" s="79"/>
      <c r="U103" s="84">
        <f>IF(S103,S103/S$219*100,0)</f>
        <v>130.22233723675228</v>
      </c>
      <c r="V103" s="79"/>
      <c r="W103" s="88">
        <v>1907087</v>
      </c>
      <c r="X103" s="79"/>
      <c r="Y103" s="84">
        <f>(W103/$BL103)</f>
        <v>115.71427704629573</v>
      </c>
      <c r="Z103" s="79"/>
      <c r="AA103" s="84">
        <f>IF(Y103,Y103/Y$219*100,0)</f>
        <v>78.060947258450184</v>
      </c>
      <c r="AB103" s="79"/>
      <c r="AC103" s="88">
        <v>5922290</v>
      </c>
      <c r="AD103" s="79"/>
      <c r="AE103" s="84">
        <f>(AC103/$BL103)</f>
        <v>359.34045264243673</v>
      </c>
      <c r="AF103" s="79"/>
      <c r="AG103" s="84">
        <f>IF(AE103,AE103/AE$219*100,0)</f>
        <v>93.29278128998169</v>
      </c>
      <c r="AH103" s="117"/>
      <c r="AI103" s="79"/>
      <c r="AJ103" s="88">
        <v>22237567</v>
      </c>
      <c r="AK103" s="79"/>
      <c r="AL103" s="84">
        <f>(AJ103/$BL103)</f>
        <v>1349.2850555184759</v>
      </c>
      <c r="AM103" s="79"/>
      <c r="AN103" s="84">
        <f>IF(AL103,AL103/AL$219*100,0)</f>
        <v>66.716049970477201</v>
      </c>
      <c r="AO103" s="79"/>
      <c r="AP103" s="88">
        <v>579409</v>
      </c>
      <c r="AQ103" s="79"/>
      <c r="AR103" s="84">
        <f>(AP103/$BL103)</f>
        <v>35.156179843456101</v>
      </c>
      <c r="AS103" s="79"/>
      <c r="AT103" s="84">
        <f>IF(AR103,AR103/AR$219*100,0)</f>
        <v>36.979579602421431</v>
      </c>
      <c r="AU103" s="79"/>
      <c r="AV103" s="88">
        <v>594805</v>
      </c>
      <c r="AW103" s="79"/>
      <c r="AX103" s="84">
        <f>(AV103/$BL103)</f>
        <v>36.090346459559491</v>
      </c>
      <c r="AY103" s="79"/>
      <c r="AZ103" s="84">
        <f>IF(AX103,AX103/AX$219*100,0)</f>
        <v>24.3830411572361</v>
      </c>
      <c r="BA103" s="79"/>
      <c r="BB103" s="88">
        <v>0</v>
      </c>
      <c r="BC103" s="79"/>
      <c r="BD103" s="84">
        <f>(BB103/$BL103)</f>
        <v>0</v>
      </c>
      <c r="BE103" s="79"/>
      <c r="BF103" s="84">
        <f>IF(BD103,BD103/BD$219*100,0)</f>
        <v>0</v>
      </c>
      <c r="BG103" s="79"/>
      <c r="BH103" s="88">
        <f>(E103+K103+Q103+W103+AC103+AJ103+AP103+AV103+BB103)</f>
        <v>46135453</v>
      </c>
      <c r="BI103" s="79"/>
      <c r="BJ103" s="64">
        <v>13</v>
      </c>
      <c r="BK103" s="79"/>
      <c r="BL103" s="114">
        <v>16481</v>
      </c>
      <c r="BM103" s="79"/>
      <c r="BN103" s="114">
        <f>IF(E103,BL103,0)</f>
        <v>16481</v>
      </c>
      <c r="BO103" s="79"/>
      <c r="BP103" s="114">
        <f>IF(K103,BL103,0)</f>
        <v>16481</v>
      </c>
      <c r="BQ103" s="79"/>
      <c r="BR103" s="114">
        <f>IF(Q103,BL103,0)</f>
        <v>16481</v>
      </c>
      <c r="BS103" s="79"/>
      <c r="BT103" s="114">
        <f>IF(W103,BL103,0)</f>
        <v>16481</v>
      </c>
      <c r="BU103" s="79"/>
      <c r="BV103" s="114">
        <f>IF(AC103,BL103,0)</f>
        <v>16481</v>
      </c>
      <c r="BW103" s="79"/>
      <c r="BX103" s="114">
        <f>IF(AJ103,BL103,0)</f>
        <v>16481</v>
      </c>
      <c r="BY103" s="79"/>
      <c r="BZ103" s="114">
        <f>IF(AP103,BL103,0)</f>
        <v>16481</v>
      </c>
      <c r="CA103" s="79"/>
      <c r="CB103" s="114">
        <f>IF(AV103,BL103,0)</f>
        <v>16481</v>
      </c>
      <c r="CC103" s="79"/>
      <c r="CD103" s="114">
        <f>IF(BB103,$BL103,0)</f>
        <v>0</v>
      </c>
    </row>
    <row r="104" spans="1:82" ht="8.85" customHeight="1" x14ac:dyDescent="0.3">
      <c r="A104" s="64">
        <v>14</v>
      </c>
      <c r="B104" s="116"/>
      <c r="C104" s="64" t="s">
        <v>144</v>
      </c>
      <c r="D104" s="79"/>
      <c r="E104" s="88">
        <v>2003427</v>
      </c>
      <c r="F104" s="79"/>
      <c r="G104" s="84">
        <f>(E104/$BL104)</f>
        <v>92.854421579532811</v>
      </c>
      <c r="H104" s="79"/>
      <c r="I104" s="84">
        <f>IF(G104,G104/G$219*100,0)</f>
        <v>75.490459998216807</v>
      </c>
      <c r="J104" s="79"/>
      <c r="K104" s="88">
        <v>2505479</v>
      </c>
      <c r="L104" s="79"/>
      <c r="M104" s="84">
        <f>(K104/$BL104)</f>
        <v>116.12342417500928</v>
      </c>
      <c r="N104" s="79"/>
      <c r="O104" s="84">
        <f>IF(M104,M104/M$219*100,0)</f>
        <v>197.0614749847872</v>
      </c>
      <c r="P104" s="79"/>
      <c r="Q104" s="88">
        <v>8907104</v>
      </c>
      <c r="R104" s="79"/>
      <c r="S104" s="84">
        <f>(Q104/$BL104)</f>
        <v>412.82461994809046</v>
      </c>
      <c r="T104" s="79"/>
      <c r="U104" s="84">
        <f>IF(S104,S104/S$219*100,0)</f>
        <v>76.855724650354446</v>
      </c>
      <c r="V104" s="79"/>
      <c r="W104" s="88">
        <v>5562757</v>
      </c>
      <c r="X104" s="79"/>
      <c r="Y104" s="84">
        <f>(W104/$BL104)</f>
        <v>257.82151464590288</v>
      </c>
      <c r="Z104" s="79"/>
      <c r="AA104" s="84">
        <f>IF(Y104,Y104/Y$219*100,0)</f>
        <v>173.92660759411311</v>
      </c>
      <c r="AB104" s="79"/>
      <c r="AC104" s="88">
        <v>14097759</v>
      </c>
      <c r="AD104" s="79"/>
      <c r="AE104" s="84">
        <f>(AC104/$BL104)</f>
        <v>653.40002780867633</v>
      </c>
      <c r="AF104" s="79"/>
      <c r="AG104" s="84">
        <f>IF(AE104,AE104/AE$219*100,0)</f>
        <v>169.63719347757046</v>
      </c>
      <c r="AH104" s="117"/>
      <c r="AI104" s="79"/>
      <c r="AJ104" s="88">
        <v>34026238</v>
      </c>
      <c r="AK104" s="79"/>
      <c r="AL104" s="84">
        <f>(AJ104/$BL104)</f>
        <v>1577.0410641453466</v>
      </c>
      <c r="AM104" s="79"/>
      <c r="AN104" s="84">
        <f>IF(AL104,AL104/AL$219*100,0)</f>
        <v>77.977555603019695</v>
      </c>
      <c r="AO104" s="79"/>
      <c r="AP104" s="88">
        <v>1575430</v>
      </c>
      <c r="AQ104" s="79"/>
      <c r="AR104" s="84">
        <f>(AP104/$BL104)</f>
        <v>73.017704857248802</v>
      </c>
      <c r="AS104" s="79"/>
      <c r="AT104" s="84">
        <f>IF(AR104,AR104/AR$219*100,0)</f>
        <v>76.804818987104738</v>
      </c>
      <c r="AU104" s="79"/>
      <c r="AV104" s="88">
        <v>4170959</v>
      </c>
      <c r="AW104" s="79"/>
      <c r="AX104" s="84">
        <f>(AV104/$BL104)</f>
        <v>193.31474786800149</v>
      </c>
      <c r="AY104" s="79"/>
      <c r="AZ104" s="84">
        <f>IF(AX104,AX104/AX$219*100,0)</f>
        <v>130.60560277103343</v>
      </c>
      <c r="BA104" s="79"/>
      <c r="BB104" s="88">
        <v>0</v>
      </c>
      <c r="BC104" s="79"/>
      <c r="BD104" s="84">
        <f>(BB104/$BL104)</f>
        <v>0</v>
      </c>
      <c r="BE104" s="79"/>
      <c r="BF104" s="84">
        <f>IF(BD104,BD104/BD$219*100,0)</f>
        <v>0</v>
      </c>
      <c r="BG104" s="79"/>
      <c r="BH104" s="88">
        <f>(E104+K104+Q104+W104+AC104+AJ104+AP104+AV104+BB104)</f>
        <v>72849153</v>
      </c>
      <c r="BI104" s="79"/>
      <c r="BJ104" s="64">
        <v>14</v>
      </c>
      <c r="BK104" s="79"/>
      <c r="BL104" s="114">
        <v>21576</v>
      </c>
      <c r="BM104" s="79"/>
      <c r="BN104" s="114">
        <f>IF(E104,BL104,0)</f>
        <v>21576</v>
      </c>
      <c r="BO104" s="79"/>
      <c r="BP104" s="114">
        <f>IF(K104,BL104,0)</f>
        <v>21576</v>
      </c>
      <c r="BQ104" s="79"/>
      <c r="BR104" s="114">
        <f>IF(Q104,BL104,0)</f>
        <v>21576</v>
      </c>
      <c r="BS104" s="79"/>
      <c r="BT104" s="114">
        <f>IF(W104,BL104,0)</f>
        <v>21576</v>
      </c>
      <c r="BU104" s="79"/>
      <c r="BV104" s="114">
        <f>IF(AC104,BL104,0)</f>
        <v>21576</v>
      </c>
      <c r="BW104" s="79"/>
      <c r="BX104" s="114">
        <f>IF(AJ104,BL104,0)</f>
        <v>21576</v>
      </c>
      <c r="BY104" s="79"/>
      <c r="BZ104" s="114">
        <f>IF(AP104,BL104,0)</f>
        <v>21576</v>
      </c>
      <c r="CA104" s="79"/>
      <c r="CB104" s="114">
        <f>IF(AV104,BL104,0)</f>
        <v>21576</v>
      </c>
      <c r="CC104" s="79"/>
      <c r="CD104" s="114">
        <f>IF(BB104,$BL104,0)</f>
        <v>0</v>
      </c>
    </row>
    <row r="105" spans="1:82" ht="8.85" customHeight="1" x14ac:dyDescent="0.3">
      <c r="A105" s="64">
        <v>15</v>
      </c>
      <c r="B105" s="116"/>
      <c r="C105" s="64" t="s">
        <v>145</v>
      </c>
      <c r="D105" s="79"/>
      <c r="E105" s="88">
        <v>1713203</v>
      </c>
      <c r="F105" s="79"/>
      <c r="G105" s="84">
        <f>(E105/$BL105)</f>
        <v>101.06199858423784</v>
      </c>
      <c r="H105" s="79"/>
      <c r="I105" s="84">
        <f>IF(G105,G105/G$219*100,0)</f>
        <v>82.163203773000518</v>
      </c>
      <c r="J105" s="79"/>
      <c r="K105" s="88">
        <v>1219935</v>
      </c>
      <c r="L105" s="79"/>
      <c r="M105" s="84">
        <f>(K105/$BL105)</f>
        <v>71.96407503539406</v>
      </c>
      <c r="N105" s="79"/>
      <c r="O105" s="84">
        <f>IF(M105,M105/M$219*100,0)</f>
        <v>122.12305030738663</v>
      </c>
      <c r="P105" s="79"/>
      <c r="Q105" s="88">
        <v>5299035</v>
      </c>
      <c r="R105" s="79"/>
      <c r="S105" s="84">
        <f>(Q105/$BL105)</f>
        <v>312.59054978763567</v>
      </c>
      <c r="T105" s="79"/>
      <c r="U105" s="84">
        <f>IF(S105,S105/S$219*100,0)</f>
        <v>58.19510770894022</v>
      </c>
      <c r="V105" s="79"/>
      <c r="W105" s="88">
        <v>1696635</v>
      </c>
      <c r="X105" s="79"/>
      <c r="Y105" s="84">
        <f>(W105/$BL105)</f>
        <v>100.08465077866919</v>
      </c>
      <c r="Z105" s="79"/>
      <c r="AA105" s="84">
        <f>IF(Y105,Y105/Y$219*100,0)</f>
        <v>67.517188416502336</v>
      </c>
      <c r="AB105" s="79"/>
      <c r="AC105" s="88">
        <v>5230940</v>
      </c>
      <c r="AD105" s="79"/>
      <c r="AE105" s="84">
        <f>(AC105/$BL105)</f>
        <v>308.57361963190186</v>
      </c>
      <c r="AF105" s="79"/>
      <c r="AG105" s="84">
        <f>IF(AE105,AE105/AE$219*100,0)</f>
        <v>80.112581248463925</v>
      </c>
      <c r="AH105" s="117"/>
      <c r="AI105" s="79"/>
      <c r="AJ105" s="88">
        <v>24728321</v>
      </c>
      <c r="AK105" s="79"/>
      <c r="AL105" s="84">
        <f>(AJ105/$BL105)</f>
        <v>1458.7258730533269</v>
      </c>
      <c r="AM105" s="79"/>
      <c r="AN105" s="84">
        <f>IF(AL105,AL105/AL$219*100,0)</f>
        <v>72.127403947609437</v>
      </c>
      <c r="AO105" s="79"/>
      <c r="AP105" s="88">
        <v>519327</v>
      </c>
      <c r="AQ105" s="79"/>
      <c r="AR105" s="84">
        <f>(AP105/$BL105)</f>
        <v>30.63514629542237</v>
      </c>
      <c r="AS105" s="79"/>
      <c r="AT105" s="84">
        <f>IF(AR105,AR105/AR$219*100,0)</f>
        <v>32.224059499862541</v>
      </c>
      <c r="AU105" s="79"/>
      <c r="AV105" s="88">
        <v>214648</v>
      </c>
      <c r="AW105" s="79"/>
      <c r="AX105" s="84">
        <f>(AV105/$BL105)</f>
        <v>12.662104766399246</v>
      </c>
      <c r="AY105" s="79"/>
      <c r="AZ105" s="84">
        <f>IF(AX105,AX105/AX$219*100,0)</f>
        <v>8.5546594018514881</v>
      </c>
      <c r="BA105" s="79"/>
      <c r="BB105" s="88">
        <v>0</v>
      </c>
      <c r="BC105" s="79"/>
      <c r="BD105" s="84">
        <f>(BB105/$BL105)</f>
        <v>0</v>
      </c>
      <c r="BE105" s="79"/>
      <c r="BF105" s="84">
        <f>IF(BD105,BD105/BD$219*100,0)</f>
        <v>0</v>
      </c>
      <c r="BG105" s="79"/>
      <c r="BH105" s="88">
        <f>(E105+K105+Q105+W105+AC105+AJ105+AP105+AV105+BB105)</f>
        <v>40622044</v>
      </c>
      <c r="BI105" s="79"/>
      <c r="BJ105" s="64">
        <v>15</v>
      </c>
      <c r="BK105" s="79"/>
      <c r="BL105" s="114">
        <v>16952</v>
      </c>
      <c r="BM105" s="79"/>
      <c r="BN105" s="114">
        <f>IF(E105,BL105,0)</f>
        <v>16952</v>
      </c>
      <c r="BO105" s="79"/>
      <c r="BP105" s="114">
        <f>IF(K105,BL105,0)</f>
        <v>16952</v>
      </c>
      <c r="BQ105" s="79"/>
      <c r="BR105" s="114">
        <f>IF(Q105,BL105,0)</f>
        <v>16952</v>
      </c>
      <c r="BS105" s="79"/>
      <c r="BT105" s="114">
        <f>IF(W105,BL105,0)</f>
        <v>16952</v>
      </c>
      <c r="BU105" s="79"/>
      <c r="BV105" s="114">
        <f>IF(AC105,BL105,0)</f>
        <v>16952</v>
      </c>
      <c r="BW105" s="79"/>
      <c r="BX105" s="114">
        <f>IF(AJ105,BL105,0)</f>
        <v>16952</v>
      </c>
      <c r="BY105" s="79"/>
      <c r="BZ105" s="114">
        <f>IF(AP105,BL105,0)</f>
        <v>16952</v>
      </c>
      <c r="CA105" s="79"/>
      <c r="CB105" s="114">
        <f>IF(AV105,BL105,0)</f>
        <v>16952</v>
      </c>
      <c r="CC105" s="79"/>
      <c r="CD105" s="114">
        <f>IF(BB105,$BL105,0)</f>
        <v>0</v>
      </c>
    </row>
    <row r="106" spans="1:82" ht="8.85" customHeight="1" x14ac:dyDescent="0.3">
      <c r="A106" s="90"/>
      <c r="B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79"/>
      <c r="BA106" s="79"/>
      <c r="BB106" s="79"/>
      <c r="BC106" s="79"/>
      <c r="BD106" s="79"/>
      <c r="BE106" s="79"/>
      <c r="BF106" s="79"/>
      <c r="BG106" s="79"/>
      <c r="BH106" s="79"/>
      <c r="BI106" s="79"/>
      <c r="BJ106" s="90"/>
      <c r="BK106" s="79"/>
      <c r="BL106" s="111"/>
      <c r="BM106" s="79"/>
      <c r="BN106" s="79"/>
      <c r="BO106" s="79"/>
      <c r="BP106" s="79"/>
      <c r="BQ106" s="79"/>
      <c r="BR106" s="79"/>
      <c r="BS106" s="79"/>
      <c r="BT106" s="79"/>
      <c r="BU106" s="79"/>
      <c r="BV106" s="79"/>
      <c r="BW106" s="79"/>
      <c r="BX106" s="79"/>
      <c r="BY106" s="79"/>
      <c r="BZ106" s="79"/>
      <c r="CA106" s="79"/>
      <c r="CB106" s="79"/>
      <c r="CC106" s="79"/>
      <c r="CD106" s="79"/>
    </row>
    <row r="107" spans="1:82" ht="8.85" customHeight="1" x14ac:dyDescent="0.3">
      <c r="A107" s="64">
        <v>16</v>
      </c>
      <c r="B107" s="116"/>
      <c r="C107" s="64" t="s">
        <v>146</v>
      </c>
      <c r="D107" s="79"/>
      <c r="E107" s="88">
        <v>4778131</v>
      </c>
      <c r="F107" s="79"/>
      <c r="G107" s="84">
        <f>(E107/$BL107)</f>
        <v>86.208949030221021</v>
      </c>
      <c r="H107" s="79"/>
      <c r="I107" s="84">
        <f>IF(G107,G107/G$219*100,0)</f>
        <v>70.087704037657915</v>
      </c>
      <c r="J107" s="79"/>
      <c r="K107" s="88">
        <v>2457775</v>
      </c>
      <c r="L107" s="79"/>
      <c r="M107" s="84">
        <f>(K107/$BL107)</f>
        <v>44.344158773116824</v>
      </c>
      <c r="N107" s="79"/>
      <c r="O107" s="84">
        <f>IF(M107,M107/M$219*100,0)</f>
        <v>75.252046663902945</v>
      </c>
      <c r="P107" s="79"/>
      <c r="Q107" s="88">
        <v>18225323</v>
      </c>
      <c r="R107" s="79"/>
      <c r="S107" s="84">
        <f>(Q107/$BL107)</f>
        <v>328.82856111862878</v>
      </c>
      <c r="T107" s="79"/>
      <c r="U107" s="84">
        <f>IF(S107,S107/S$219*100,0)</f>
        <v>61.21814477461006</v>
      </c>
      <c r="V107" s="79"/>
      <c r="W107" s="88">
        <v>4977644</v>
      </c>
      <c r="X107" s="79"/>
      <c r="Y107" s="84">
        <f>(W107/$BL107)</f>
        <v>89.808642309427157</v>
      </c>
      <c r="Z107" s="79"/>
      <c r="AA107" s="84">
        <f>IF(Y107,Y107/Y$219*100,0)</f>
        <v>60.584984581154025</v>
      </c>
      <c r="AB107" s="79"/>
      <c r="AC107" s="88">
        <v>19521670</v>
      </c>
      <c r="AD107" s="79"/>
      <c r="AE107" s="84">
        <f>(AC107/$BL107)</f>
        <v>352.21777176364458</v>
      </c>
      <c r="AF107" s="79"/>
      <c r="AG107" s="84">
        <f>IF(AE107,AE107/AE$219*100,0)</f>
        <v>91.443574765814745</v>
      </c>
      <c r="AH107" s="117"/>
      <c r="AI107" s="79"/>
      <c r="AJ107" s="88">
        <v>86839989</v>
      </c>
      <c r="AK107" s="79"/>
      <c r="AL107" s="84">
        <f>(AJ107/$BL107)</f>
        <v>1566.8017861975643</v>
      </c>
      <c r="AM107" s="79"/>
      <c r="AN107" s="84">
        <f>IF(AL107,AL107/AL$219*100,0)</f>
        <v>77.471269569218364</v>
      </c>
      <c r="AO107" s="79"/>
      <c r="AP107" s="88">
        <v>1776568</v>
      </c>
      <c r="AQ107" s="79"/>
      <c r="AR107" s="84">
        <f>(AP107/$BL107)</f>
        <v>32.053549842129001</v>
      </c>
      <c r="AS107" s="79"/>
      <c r="AT107" s="84">
        <f>IF(AR107,AR107/AR$219*100,0)</f>
        <v>33.716029534643155</v>
      </c>
      <c r="AU107" s="79"/>
      <c r="AV107" s="88">
        <v>2122812</v>
      </c>
      <c r="AW107" s="79"/>
      <c r="AX107" s="84">
        <f>(AV107/$BL107)</f>
        <v>38.300622462787551</v>
      </c>
      <c r="AY107" s="79"/>
      <c r="AZ107" s="84">
        <f>IF(AX107,AX107/AX$219*100,0)</f>
        <v>25.876328311349468</v>
      </c>
      <c r="BA107" s="79"/>
      <c r="BB107" s="88">
        <v>0</v>
      </c>
      <c r="BC107" s="79"/>
      <c r="BD107" s="84">
        <f>(BB107/$BL107)</f>
        <v>0</v>
      </c>
      <c r="BE107" s="79"/>
      <c r="BF107" s="84">
        <f>IF(BD107,BD107/BD$219*100,0)</f>
        <v>0</v>
      </c>
      <c r="BG107" s="79"/>
      <c r="BH107" s="88">
        <f>(E107+K107+Q107+W107+AC107+AJ107+AP107+AV107+BB107)</f>
        <v>140699912</v>
      </c>
      <c r="BI107" s="79"/>
      <c r="BJ107" s="64">
        <v>16</v>
      </c>
      <c r="BK107" s="79"/>
      <c r="BL107" s="114">
        <v>55425</v>
      </c>
      <c r="BM107" s="79"/>
      <c r="BN107" s="114">
        <f>IF(E107,BL107,0)</f>
        <v>55425</v>
      </c>
      <c r="BO107" s="79"/>
      <c r="BP107" s="114">
        <f>IF(K107,BL107,0)</f>
        <v>55425</v>
      </c>
      <c r="BQ107" s="79"/>
      <c r="BR107" s="114">
        <f>IF(Q107,BL107,0)</f>
        <v>55425</v>
      </c>
      <c r="BS107" s="79"/>
      <c r="BT107" s="114">
        <f>IF(W107,BL107,0)</f>
        <v>55425</v>
      </c>
      <c r="BU107" s="79"/>
      <c r="BV107" s="114">
        <f>IF(AC107,BL107,0)</f>
        <v>55425</v>
      </c>
      <c r="BW107" s="79"/>
      <c r="BX107" s="114">
        <f>IF(AJ107,BL107,0)</f>
        <v>55425</v>
      </c>
      <c r="BY107" s="79"/>
      <c r="BZ107" s="114">
        <f>IF(AP107,BL107,0)</f>
        <v>55425</v>
      </c>
      <c r="CA107" s="79"/>
      <c r="CB107" s="114">
        <f>IF(AV107,BL107,0)</f>
        <v>55425</v>
      </c>
      <c r="CC107" s="79"/>
      <c r="CD107" s="114">
        <f>IF(BB107,$BL107,0)</f>
        <v>0</v>
      </c>
    </row>
    <row r="108" spans="1:82" ht="8.85" customHeight="1" x14ac:dyDescent="0.3">
      <c r="A108" s="64">
        <v>17</v>
      </c>
      <c r="B108" s="116"/>
      <c r="C108" s="64" t="s">
        <v>147</v>
      </c>
      <c r="D108" s="79"/>
      <c r="E108" s="88">
        <v>3517697</v>
      </c>
      <c r="F108" s="79"/>
      <c r="G108" s="84">
        <f>(E108/$BL108)</f>
        <v>116.1262709626304</v>
      </c>
      <c r="H108" s="79"/>
      <c r="I108" s="84">
        <f>IF(G108,G108/G$219*100,0)</f>
        <v>94.410427244305325</v>
      </c>
      <c r="J108" s="79"/>
      <c r="K108" s="88">
        <v>2184385</v>
      </c>
      <c r="L108" s="79"/>
      <c r="M108" s="84">
        <f>(K108/$BL108)</f>
        <v>72.110953387032879</v>
      </c>
      <c r="N108" s="79"/>
      <c r="O108" s="84">
        <f>IF(M108,M108/M$219*100,0)</f>
        <v>122.37230290067616</v>
      </c>
      <c r="P108" s="79"/>
      <c r="Q108" s="88">
        <v>14272921</v>
      </c>
      <c r="R108" s="79"/>
      <c r="S108" s="84">
        <f>(Q108/$BL108)</f>
        <v>471.17790175623929</v>
      </c>
      <c r="T108" s="79"/>
      <c r="U108" s="84">
        <f>IF(S108,S108/S$219*100,0)</f>
        <v>87.719378469391557</v>
      </c>
      <c r="V108" s="79"/>
      <c r="W108" s="88">
        <v>3741639</v>
      </c>
      <c r="X108" s="79"/>
      <c r="Y108" s="84">
        <f>(W108/$BL108)</f>
        <v>123.51904793344778</v>
      </c>
      <c r="Z108" s="79"/>
      <c r="AA108" s="84">
        <f>IF(Y108,Y108/Y$219*100,0)</f>
        <v>83.326052171498304</v>
      </c>
      <c r="AB108" s="79"/>
      <c r="AC108" s="88">
        <v>8635206</v>
      </c>
      <c r="AD108" s="79"/>
      <c r="AE108" s="84">
        <f>(AC108/$BL108)</f>
        <v>285.06556186451866</v>
      </c>
      <c r="AF108" s="79"/>
      <c r="AG108" s="84">
        <f>IF(AE108,AE108/AE$219*100,0)</f>
        <v>74.009366106062416</v>
      </c>
      <c r="AH108" s="117"/>
      <c r="AI108" s="79"/>
      <c r="AJ108" s="88">
        <v>45530444</v>
      </c>
      <c r="AK108" s="79"/>
      <c r="AL108" s="84">
        <f>(AJ108/$BL108)</f>
        <v>1503.0517628416744</v>
      </c>
      <c r="AM108" s="79"/>
      <c r="AN108" s="84">
        <f>IF(AL108,AL108/AL$219*100,0)</f>
        <v>74.319118934750463</v>
      </c>
      <c r="AO108" s="79"/>
      <c r="AP108" s="88">
        <v>890567</v>
      </c>
      <c r="AQ108" s="79"/>
      <c r="AR108" s="84">
        <f>(AP108/$BL108)</f>
        <v>29.399412386108544</v>
      </c>
      <c r="AS108" s="79"/>
      <c r="AT108" s="84">
        <f>IF(AR108,AR108/AR$219*100,0)</f>
        <v>30.924233390474036</v>
      </c>
      <c r="AU108" s="79"/>
      <c r="AV108" s="88">
        <v>1384947</v>
      </c>
      <c r="AW108" s="79"/>
      <c r="AX108" s="84">
        <f>(AV108/$BL108)</f>
        <v>45.719893041066946</v>
      </c>
      <c r="AY108" s="79"/>
      <c r="AZ108" s="84">
        <f>IF(AX108,AX108/AX$219*100,0)</f>
        <v>30.888870379061871</v>
      </c>
      <c r="BA108" s="79"/>
      <c r="BB108" s="88">
        <v>0</v>
      </c>
      <c r="BC108" s="79"/>
      <c r="BD108" s="84">
        <f>(BB108/$BL108)</f>
        <v>0</v>
      </c>
      <c r="BE108" s="79"/>
      <c r="BF108" s="84">
        <f>IF(BD108,BD108/BD$219*100,0)</f>
        <v>0</v>
      </c>
      <c r="BG108" s="79"/>
      <c r="BH108" s="88">
        <f>(E108+K108+Q108+W108+AC108+AJ108+AP108+AV108+BB108)</f>
        <v>80157806</v>
      </c>
      <c r="BI108" s="79"/>
      <c r="BJ108" s="64">
        <v>17</v>
      </c>
      <c r="BK108" s="79"/>
      <c r="BL108" s="114">
        <v>30292</v>
      </c>
      <c r="BM108" s="79"/>
      <c r="BN108" s="114">
        <f>IF(E108,BL108,0)</f>
        <v>30292</v>
      </c>
      <c r="BO108" s="79"/>
      <c r="BP108" s="114">
        <f>IF(K108,BL108,0)</f>
        <v>30292</v>
      </c>
      <c r="BQ108" s="79"/>
      <c r="BR108" s="114">
        <f>IF(Q108,BL108,0)</f>
        <v>30292</v>
      </c>
      <c r="BS108" s="79"/>
      <c r="BT108" s="114">
        <f>IF(W108,BL108,0)</f>
        <v>30292</v>
      </c>
      <c r="BU108" s="79"/>
      <c r="BV108" s="114">
        <f>IF(AC108,BL108,0)</f>
        <v>30292</v>
      </c>
      <c r="BW108" s="79"/>
      <c r="BX108" s="114">
        <f>IF(AJ108,BL108,0)</f>
        <v>30292</v>
      </c>
      <c r="BY108" s="79"/>
      <c r="BZ108" s="114">
        <f>IF(AP108,BL108,0)</f>
        <v>30292</v>
      </c>
      <c r="CA108" s="79"/>
      <c r="CB108" s="114">
        <f>IF(AV108,BL108,0)</f>
        <v>30292</v>
      </c>
      <c r="CC108" s="79"/>
      <c r="CD108" s="114">
        <f>IF(BB108,$BL108,0)</f>
        <v>0</v>
      </c>
    </row>
    <row r="109" spans="1:82" ht="8.85" customHeight="1" x14ac:dyDescent="0.3">
      <c r="A109" s="64">
        <v>18</v>
      </c>
      <c r="B109" s="116"/>
      <c r="C109" s="64" t="s">
        <v>148</v>
      </c>
      <c r="D109" s="79"/>
      <c r="E109" s="88">
        <v>2006343</v>
      </c>
      <c r="F109" s="79"/>
      <c r="G109" s="84">
        <f>(E109/$BL109)</f>
        <v>68.849490408702522</v>
      </c>
      <c r="H109" s="79"/>
      <c r="I109" s="84">
        <f>IF(G109,G109/G$219*100,0)</f>
        <v>55.974498717263131</v>
      </c>
      <c r="J109" s="79"/>
      <c r="K109" s="88">
        <v>1487111</v>
      </c>
      <c r="L109" s="79"/>
      <c r="M109" s="84">
        <f>(K109/$BL109)</f>
        <v>51.031570639305443</v>
      </c>
      <c r="N109" s="79"/>
      <c r="O109" s="84">
        <f>IF(M109,M109/M$219*100,0)</f>
        <v>86.600585992159381</v>
      </c>
      <c r="P109" s="79"/>
      <c r="Q109" s="88">
        <v>12084559</v>
      </c>
      <c r="R109" s="79"/>
      <c r="S109" s="84">
        <f>(Q109/$BL109)</f>
        <v>414.69266668954396</v>
      </c>
      <c r="T109" s="79"/>
      <c r="U109" s="84">
        <f>IF(S109,S109/S$219*100,0)</f>
        <v>77.20349965954162</v>
      </c>
      <c r="V109" s="79"/>
      <c r="W109" s="88">
        <v>1676662</v>
      </c>
      <c r="X109" s="79"/>
      <c r="Y109" s="84">
        <f>(W109/$BL109)</f>
        <v>57.536186129508252</v>
      </c>
      <c r="Z109" s="79"/>
      <c r="AA109" s="84">
        <f>IF(Y109,Y109/Y$219*100,0)</f>
        <v>38.81395887830675</v>
      </c>
      <c r="AB109" s="79"/>
      <c r="AC109" s="88">
        <v>21712120</v>
      </c>
      <c r="AD109" s="79"/>
      <c r="AE109" s="84">
        <f>(AC109/$BL109)</f>
        <v>745.07120551799869</v>
      </c>
      <c r="AF109" s="79"/>
      <c r="AG109" s="84">
        <f>IF(AE109,AE109/AE$219*100,0)</f>
        <v>193.43707203213114</v>
      </c>
      <c r="AH109" s="117"/>
      <c r="AI109" s="79"/>
      <c r="AJ109" s="88">
        <v>43981958</v>
      </c>
      <c r="AK109" s="79"/>
      <c r="AL109" s="84">
        <f>(AJ109/$BL109)</f>
        <v>1509.2810130057308</v>
      </c>
      <c r="AM109" s="79"/>
      <c r="AN109" s="84">
        <f>IF(AL109,AL109/AL$219*100,0)</f>
        <v>74.627127211818419</v>
      </c>
      <c r="AO109" s="79"/>
      <c r="AP109" s="88">
        <v>1349086</v>
      </c>
      <c r="AQ109" s="79"/>
      <c r="AR109" s="84">
        <f>(AP109/$BL109)</f>
        <v>46.295116845681342</v>
      </c>
      <c r="AS109" s="79"/>
      <c r="AT109" s="84">
        <f>IF(AR109,AR109/AR$219*100,0)</f>
        <v>48.696245332154255</v>
      </c>
      <c r="AU109" s="79"/>
      <c r="AV109" s="88">
        <v>1829619</v>
      </c>
      <c r="AW109" s="79"/>
      <c r="AX109" s="84">
        <f>(AV109/$BL109)</f>
        <v>62.785045125424659</v>
      </c>
      <c r="AY109" s="79"/>
      <c r="AZ109" s="84">
        <f>IF(AX109,AX109/AX$219*100,0)</f>
        <v>42.418277726083126</v>
      </c>
      <c r="BA109" s="79"/>
      <c r="BB109" s="88">
        <v>0</v>
      </c>
      <c r="BC109" s="79"/>
      <c r="BD109" s="84">
        <f>(BB109/$BL109)</f>
        <v>0</v>
      </c>
      <c r="BE109" s="79"/>
      <c r="BF109" s="84">
        <f>IF(BD109,BD109/BD$219*100,0)</f>
        <v>0</v>
      </c>
      <c r="BG109" s="79"/>
      <c r="BH109" s="88">
        <f>(E109+K109+Q109+W109+AC109+AJ109+AP109+AV109+BB109)</f>
        <v>86127458</v>
      </c>
      <c r="BI109" s="79"/>
      <c r="BJ109" s="64">
        <v>18</v>
      </c>
      <c r="BK109" s="79"/>
      <c r="BL109" s="114">
        <v>29141</v>
      </c>
      <c r="BM109" s="79"/>
      <c r="BN109" s="114">
        <f>IF(E109,BL109,0)</f>
        <v>29141</v>
      </c>
      <c r="BO109" s="79"/>
      <c r="BP109" s="114">
        <f>IF(K109,BL109,0)</f>
        <v>29141</v>
      </c>
      <c r="BQ109" s="79"/>
      <c r="BR109" s="114">
        <f>IF(Q109,BL109,0)</f>
        <v>29141</v>
      </c>
      <c r="BS109" s="79"/>
      <c r="BT109" s="114">
        <f>IF(W109,BL109,0)</f>
        <v>29141</v>
      </c>
      <c r="BU109" s="79"/>
      <c r="BV109" s="114">
        <f>IF(AC109,BL109,0)</f>
        <v>29141</v>
      </c>
      <c r="BW109" s="79"/>
      <c r="BX109" s="114">
        <f>IF(AJ109,BL109,0)</f>
        <v>29141</v>
      </c>
      <c r="BY109" s="79"/>
      <c r="BZ109" s="114">
        <f>IF(AP109,BL109,0)</f>
        <v>29141</v>
      </c>
      <c r="CA109" s="79"/>
      <c r="CB109" s="114">
        <f>IF(AV109,BL109,0)</f>
        <v>29141</v>
      </c>
      <c r="CC109" s="79"/>
      <c r="CD109" s="114">
        <f>IF(BB109,$BL109,0)</f>
        <v>0</v>
      </c>
    </row>
    <row r="110" spans="1:82" ht="8.85" customHeight="1" x14ac:dyDescent="0.3">
      <c r="A110" s="64">
        <v>19</v>
      </c>
      <c r="B110" s="116"/>
      <c r="C110" s="64" t="s">
        <v>149</v>
      </c>
      <c r="D110" s="79"/>
      <c r="E110" s="88">
        <v>2175708</v>
      </c>
      <c r="F110" s="79"/>
      <c r="G110" s="84">
        <f>(E110/$BL110)</f>
        <v>310.06241983753739</v>
      </c>
      <c r="H110" s="79"/>
      <c r="I110" s="84">
        <f>IF(G110,G110/G$219*100,0)</f>
        <v>252.08013041842366</v>
      </c>
      <c r="J110" s="79"/>
      <c r="K110" s="88">
        <v>845634</v>
      </c>
      <c r="L110" s="79"/>
      <c r="M110" s="84">
        <f>(K110/$BL110)</f>
        <v>120.5121846943138</v>
      </c>
      <c r="N110" s="79"/>
      <c r="O110" s="84">
        <f>IF(M110,M110/M$219*100,0)</f>
        <v>204.50920249914063</v>
      </c>
      <c r="P110" s="79"/>
      <c r="Q110" s="88">
        <v>3116437</v>
      </c>
      <c r="R110" s="79"/>
      <c r="S110" s="84">
        <f>(Q110/$BL110)</f>
        <v>444.1266923186547</v>
      </c>
      <c r="T110" s="79"/>
      <c r="U110" s="84">
        <f>IF(S110,S110/S$219*100,0)</f>
        <v>82.68324398628954</v>
      </c>
      <c r="V110" s="79"/>
      <c r="W110" s="88">
        <v>1276023</v>
      </c>
      <c r="X110" s="79"/>
      <c r="Y110" s="84">
        <f>(W110/$BL110)</f>
        <v>181.84737067122703</v>
      </c>
      <c r="Z110" s="79"/>
      <c r="AA110" s="84">
        <f>IF(Y110,Y110/Y$219*100,0)</f>
        <v>122.67438706267157</v>
      </c>
      <c r="AB110" s="79"/>
      <c r="AC110" s="88">
        <v>2166128</v>
      </c>
      <c r="AD110" s="79"/>
      <c r="AE110" s="84">
        <f>(AC110/$BL110)</f>
        <v>308.69716403021232</v>
      </c>
      <c r="AF110" s="79"/>
      <c r="AG110" s="84">
        <f>IF(AE110,AE110/AE$219*100,0)</f>
        <v>80.144656124661211</v>
      </c>
      <c r="AH110" s="117"/>
      <c r="AI110" s="79"/>
      <c r="AJ110" s="88">
        <v>11011129</v>
      </c>
      <c r="AK110" s="79"/>
      <c r="AL110" s="84">
        <f>(AJ110/$BL110)</f>
        <v>1569.2074960809464</v>
      </c>
      <c r="AM110" s="79"/>
      <c r="AN110" s="84">
        <f>IF(AL110,AL110/AL$219*100,0)</f>
        <v>77.590221054034544</v>
      </c>
      <c r="AO110" s="79"/>
      <c r="AP110" s="88">
        <v>628758</v>
      </c>
      <c r="AQ110" s="79"/>
      <c r="AR110" s="84">
        <f>(AP110/$BL110)</f>
        <v>89.604959384352284</v>
      </c>
      <c r="AS110" s="79"/>
      <c r="AT110" s="84">
        <f>IF(AR110,AR110/AR$219*100,0)</f>
        <v>94.252383025687948</v>
      </c>
      <c r="AU110" s="79"/>
      <c r="AV110" s="88">
        <v>290937</v>
      </c>
      <c r="AW110" s="79"/>
      <c r="AX110" s="84">
        <f>(AV110/$BL110)</f>
        <v>41.461735784523299</v>
      </c>
      <c r="AY110" s="79"/>
      <c r="AZ110" s="84">
        <f>IF(AX110,AX110/AX$219*100,0)</f>
        <v>28.01201177764532</v>
      </c>
      <c r="BA110" s="79"/>
      <c r="BB110" s="88">
        <v>0</v>
      </c>
      <c r="BC110" s="79"/>
      <c r="BD110" s="84">
        <f>(BB110/$BL110)</f>
        <v>0</v>
      </c>
      <c r="BE110" s="79"/>
      <c r="BF110" s="84">
        <f>IF(BD110,BD110/BD$219*100,0)</f>
        <v>0</v>
      </c>
      <c r="BG110" s="79"/>
      <c r="BH110" s="88">
        <f>(E110+K110+Q110+W110+AC110+AJ110+AP110+AV110+BB110)</f>
        <v>21510754</v>
      </c>
      <c r="BI110" s="79"/>
      <c r="BJ110" s="64">
        <v>19</v>
      </c>
      <c r="BK110" s="79"/>
      <c r="BL110" s="114">
        <v>7017</v>
      </c>
      <c r="BM110" s="79"/>
      <c r="BN110" s="114">
        <f>IF(E110,BL110,0)</f>
        <v>7017</v>
      </c>
      <c r="BO110" s="79"/>
      <c r="BP110" s="114">
        <f>IF(K110,BL110,0)</f>
        <v>7017</v>
      </c>
      <c r="BQ110" s="79"/>
      <c r="BR110" s="114">
        <f>IF(Q110,BL110,0)</f>
        <v>7017</v>
      </c>
      <c r="BS110" s="79"/>
      <c r="BT110" s="114">
        <f>IF(W110,BL110,0)</f>
        <v>7017</v>
      </c>
      <c r="BU110" s="79"/>
      <c r="BV110" s="114">
        <f>IF(AC110,BL110,0)</f>
        <v>7017</v>
      </c>
      <c r="BW110" s="79"/>
      <c r="BX110" s="114">
        <f>IF(AJ110,BL110,0)</f>
        <v>7017</v>
      </c>
      <c r="BY110" s="79"/>
      <c r="BZ110" s="114">
        <f>IF(AP110,BL110,0)</f>
        <v>7017</v>
      </c>
      <c r="CA110" s="79"/>
      <c r="CB110" s="114">
        <f>IF(AV110,BL110,0)</f>
        <v>7017</v>
      </c>
      <c r="CC110" s="79"/>
      <c r="CD110" s="114">
        <f>IF(BB110,$BL110,0)</f>
        <v>0</v>
      </c>
    </row>
    <row r="111" spans="1:82" ht="8.85" customHeight="1" x14ac:dyDescent="0.3">
      <c r="A111" s="64">
        <v>20</v>
      </c>
      <c r="B111" s="116"/>
      <c r="C111" s="64" t="s">
        <v>150</v>
      </c>
      <c r="D111" s="79"/>
      <c r="E111" s="88">
        <v>1564691</v>
      </c>
      <c r="F111" s="79"/>
      <c r="G111" s="84">
        <f>(E111/$BL111)</f>
        <v>130.16313118708925</v>
      </c>
      <c r="H111" s="79"/>
      <c r="I111" s="84">
        <f>IF(G111,G111/G$219*100,0)</f>
        <v>105.82236667863208</v>
      </c>
      <c r="J111" s="79"/>
      <c r="K111" s="88">
        <v>1073555</v>
      </c>
      <c r="L111" s="79"/>
      <c r="M111" s="84">
        <f>(K111/$BL111)</f>
        <v>89.306630064054573</v>
      </c>
      <c r="N111" s="79"/>
      <c r="O111" s="84">
        <f>IF(M111,M111/M$219*100,0)</f>
        <v>151.5533697991896</v>
      </c>
      <c r="P111" s="79"/>
      <c r="Q111" s="88">
        <v>4368076</v>
      </c>
      <c r="R111" s="79"/>
      <c r="S111" s="84">
        <f>(Q111/$BL111)</f>
        <v>363.37043507195739</v>
      </c>
      <c r="T111" s="79"/>
      <c r="U111" s="84">
        <f>IF(S111,S111/S$219*100,0)</f>
        <v>67.648819267323418</v>
      </c>
      <c r="V111" s="79"/>
      <c r="W111" s="88">
        <v>1664813</v>
      </c>
      <c r="X111" s="79"/>
      <c r="Y111" s="84">
        <f>(W111/$BL111)</f>
        <v>138.49205556942019</v>
      </c>
      <c r="Z111" s="79"/>
      <c r="AA111" s="84">
        <f>IF(Y111,Y111/Y$219*100,0)</f>
        <v>93.42685553999182</v>
      </c>
      <c r="AB111" s="79"/>
      <c r="AC111" s="88">
        <v>8047062</v>
      </c>
      <c r="AD111" s="79"/>
      <c r="AE111" s="84">
        <f>(AC111/$BL111)</f>
        <v>669.41702021462436</v>
      </c>
      <c r="AF111" s="79"/>
      <c r="AG111" s="84">
        <f>IF(AE111,AE111/AE$219*100,0)</f>
        <v>173.79556128298503</v>
      </c>
      <c r="AH111" s="117"/>
      <c r="AI111" s="79"/>
      <c r="AJ111" s="88">
        <v>20574134</v>
      </c>
      <c r="AK111" s="79"/>
      <c r="AL111" s="84">
        <f>(AJ111/$BL111)</f>
        <v>1711.5160136427917</v>
      </c>
      <c r="AM111" s="79"/>
      <c r="AN111" s="84">
        <f>IF(AL111,AL111/AL$219*100,0)</f>
        <v>84.626734302328359</v>
      </c>
      <c r="AO111" s="79"/>
      <c r="AP111" s="88">
        <v>383383</v>
      </c>
      <c r="AQ111" s="79"/>
      <c r="AR111" s="84">
        <f>(AP111/$BL111)</f>
        <v>31.892770984111138</v>
      </c>
      <c r="AS111" s="79"/>
      <c r="AT111" s="84">
        <f>IF(AR111,AR111/AR$219*100,0)</f>
        <v>33.546911769148373</v>
      </c>
      <c r="AU111" s="79"/>
      <c r="AV111" s="88">
        <v>279684</v>
      </c>
      <c r="AW111" s="79"/>
      <c r="AX111" s="84">
        <f>(AV111/$BL111)</f>
        <v>23.266284002994759</v>
      </c>
      <c r="AY111" s="79"/>
      <c r="AZ111" s="84">
        <f>IF(AX111,AX111/AX$219*100,0)</f>
        <v>15.718961331020967</v>
      </c>
      <c r="BA111" s="79"/>
      <c r="BB111" s="88">
        <v>0</v>
      </c>
      <c r="BC111" s="79"/>
      <c r="BD111" s="84">
        <f>(BB111/$BL111)</f>
        <v>0</v>
      </c>
      <c r="BE111" s="79"/>
      <c r="BF111" s="84">
        <f>IF(BD111,BD111/BD$219*100,0)</f>
        <v>0</v>
      </c>
      <c r="BG111" s="79"/>
      <c r="BH111" s="88">
        <f>(E111+K111+Q111+W111+AC111+AJ111+AP111+AV111+BB111)</f>
        <v>37955398</v>
      </c>
      <c r="BI111" s="79"/>
      <c r="BJ111" s="64">
        <v>20</v>
      </c>
      <c r="BK111" s="79"/>
      <c r="BL111" s="114">
        <v>12021</v>
      </c>
      <c r="BM111" s="79"/>
      <c r="BN111" s="114">
        <f>IF(E111,BL111,0)</f>
        <v>12021</v>
      </c>
      <c r="BO111" s="79"/>
      <c r="BP111" s="114">
        <f>IF(K111,BL111,0)</f>
        <v>12021</v>
      </c>
      <c r="BQ111" s="79"/>
      <c r="BR111" s="114">
        <f>IF(Q111,BL111,0)</f>
        <v>12021</v>
      </c>
      <c r="BS111" s="79"/>
      <c r="BT111" s="114">
        <f>IF(W111,BL111,0)</f>
        <v>12021</v>
      </c>
      <c r="BU111" s="79"/>
      <c r="BV111" s="114">
        <f>IF(AC111,BL111,0)</f>
        <v>12021</v>
      </c>
      <c r="BW111" s="79"/>
      <c r="BX111" s="114">
        <f>IF(AJ111,BL111,0)</f>
        <v>12021</v>
      </c>
      <c r="BY111" s="79"/>
      <c r="BZ111" s="114">
        <f>IF(AP111,BL111,0)</f>
        <v>12021</v>
      </c>
      <c r="CA111" s="79"/>
      <c r="CB111" s="114">
        <f>IF(AV111,BL111,0)</f>
        <v>12021</v>
      </c>
      <c r="CC111" s="79"/>
      <c r="CD111" s="114">
        <f>IF(BB111,$BL111,0)</f>
        <v>0</v>
      </c>
    </row>
    <row r="112" spans="1:82" ht="8.85" customHeight="1" x14ac:dyDescent="0.3">
      <c r="A112" s="90"/>
      <c r="B112" s="79"/>
      <c r="D112" s="79"/>
      <c r="E112" s="111"/>
      <c r="F112" s="79"/>
      <c r="G112" s="79"/>
      <c r="H112" s="79"/>
      <c r="I112" s="79"/>
      <c r="J112" s="79"/>
      <c r="K112" s="111"/>
      <c r="L112" s="79"/>
      <c r="M112" s="79"/>
      <c r="N112" s="79"/>
      <c r="O112" s="79"/>
      <c r="P112" s="79"/>
      <c r="Q112" s="111"/>
      <c r="R112" s="79"/>
      <c r="S112" s="79"/>
      <c r="T112" s="79"/>
      <c r="U112" s="79"/>
      <c r="V112" s="79"/>
      <c r="W112" s="111"/>
      <c r="X112" s="79"/>
      <c r="Y112" s="79"/>
      <c r="Z112" s="79"/>
      <c r="AA112" s="79"/>
      <c r="AB112" s="79"/>
      <c r="AC112" s="111"/>
      <c r="AD112" s="79"/>
      <c r="AE112" s="79"/>
      <c r="AF112" s="79"/>
      <c r="AG112" s="79"/>
      <c r="AH112" s="79"/>
      <c r="AI112" s="79"/>
      <c r="AJ112" s="111"/>
      <c r="AK112" s="79"/>
      <c r="AL112" s="79"/>
      <c r="AM112" s="79"/>
      <c r="AN112" s="79"/>
      <c r="AO112" s="79"/>
      <c r="AP112" s="111"/>
      <c r="AQ112" s="79"/>
      <c r="AR112" s="79"/>
      <c r="AS112" s="79"/>
      <c r="AT112" s="79"/>
      <c r="AU112" s="79"/>
      <c r="AV112" s="111"/>
      <c r="AW112" s="79"/>
      <c r="AX112" s="79"/>
      <c r="AY112" s="79"/>
      <c r="AZ112" s="79"/>
      <c r="BA112" s="79"/>
      <c r="BB112" s="79"/>
      <c r="BC112" s="79"/>
      <c r="BD112" s="79"/>
      <c r="BE112" s="79"/>
      <c r="BF112" s="79"/>
      <c r="BG112" s="79"/>
      <c r="BH112" s="111"/>
      <c r="BI112" s="79"/>
      <c r="BJ112" s="90"/>
      <c r="BK112" s="79"/>
      <c r="BL112" s="111"/>
      <c r="BM112" s="79"/>
      <c r="BN112" s="79"/>
      <c r="BO112" s="79"/>
      <c r="BP112" s="79"/>
      <c r="BQ112" s="79"/>
      <c r="BR112" s="79"/>
      <c r="BS112" s="79"/>
      <c r="BT112" s="79"/>
      <c r="BU112" s="79"/>
      <c r="BV112" s="79"/>
      <c r="BW112" s="79"/>
      <c r="BX112" s="79"/>
      <c r="BY112" s="79"/>
      <c r="BZ112" s="79"/>
      <c r="CA112" s="79"/>
      <c r="CB112" s="79"/>
      <c r="CC112" s="79"/>
      <c r="CD112" s="79"/>
    </row>
    <row r="113" spans="1:82" ht="8.85" customHeight="1" x14ac:dyDescent="0.3">
      <c r="A113" s="64">
        <v>21</v>
      </c>
      <c r="B113" s="116"/>
      <c r="C113" s="64" t="s">
        <v>151</v>
      </c>
      <c r="D113" s="79"/>
      <c r="E113" s="88">
        <v>32046556</v>
      </c>
      <c r="F113" s="79"/>
      <c r="G113" s="84">
        <f>(E113/$BL113)</f>
        <v>92.524637873639051</v>
      </c>
      <c r="H113" s="79"/>
      <c r="I113" s="84">
        <f>IF(G113,G113/G$219*100,0)</f>
        <v>75.222346501472742</v>
      </c>
      <c r="J113" s="79"/>
      <c r="K113" s="88">
        <v>20581922</v>
      </c>
      <c r="L113" s="79"/>
      <c r="M113" s="84">
        <f>(K113/$BL113)</f>
        <v>59.424010486290157</v>
      </c>
      <c r="N113" s="79"/>
      <c r="O113" s="84">
        <f>IF(M113,M113/M$219*100,0)</f>
        <v>100.84255815856254</v>
      </c>
      <c r="P113" s="79"/>
      <c r="Q113" s="88">
        <v>195969860</v>
      </c>
      <c r="R113" s="79"/>
      <c r="S113" s="84">
        <f>(Q113/$BL113)</f>
        <v>565.80308756571981</v>
      </c>
      <c r="T113" s="79"/>
      <c r="U113" s="84">
        <f>IF(S113,S113/S$219*100,0)</f>
        <v>105.33578716729461</v>
      </c>
      <c r="V113" s="79"/>
      <c r="W113" s="88">
        <v>23844954</v>
      </c>
      <c r="X113" s="79"/>
      <c r="Y113" s="84">
        <f>(W113/$BL113)</f>
        <v>68.845018290376686</v>
      </c>
      <c r="Z113" s="79"/>
      <c r="AA113" s="84">
        <f>IF(Y113,Y113/Y$219*100,0)</f>
        <v>46.442906432557365</v>
      </c>
      <c r="AB113" s="79"/>
      <c r="AC113" s="88">
        <v>92848983</v>
      </c>
      <c r="AD113" s="79"/>
      <c r="AE113" s="84">
        <f>(AC113/$BL113)</f>
        <v>268.07306622935295</v>
      </c>
      <c r="AF113" s="79"/>
      <c r="AG113" s="84">
        <f>IF(AE113,AE113/AE$219*100,0)</f>
        <v>69.59773594529139</v>
      </c>
      <c r="AH113" s="117"/>
      <c r="AI113" s="79"/>
      <c r="AJ113" s="88">
        <v>643636965</v>
      </c>
      <c r="AK113" s="79"/>
      <c r="AL113" s="84">
        <f>(AJ113/$BL113)</f>
        <v>1858.3050580759159</v>
      </c>
      <c r="AM113" s="79"/>
      <c r="AN113" s="84">
        <f>IF(AL113,AL113/AL$219*100,0)</f>
        <v>91.884789361535823</v>
      </c>
      <c r="AO113" s="79"/>
      <c r="AP113" s="88">
        <v>21582348</v>
      </c>
      <c r="AQ113" s="79"/>
      <c r="AR113" s="84">
        <f>(AP113/$BL113)</f>
        <v>62.312434857675754</v>
      </c>
      <c r="AS113" s="79"/>
      <c r="AT113" s="84">
        <f>IF(AR113,AR113/AR$219*100,0)</f>
        <v>65.544312701228719</v>
      </c>
      <c r="AU113" s="79"/>
      <c r="AV113" s="88">
        <v>21031515</v>
      </c>
      <c r="AW113" s="79"/>
      <c r="AX113" s="84">
        <f>(AV113/$BL113)</f>
        <v>60.722072890110496</v>
      </c>
      <c r="AY113" s="79"/>
      <c r="AZ113" s="84">
        <f>IF(AX113,AX113/AX$219*100,0)</f>
        <v>41.024510642792158</v>
      </c>
      <c r="BA113" s="79"/>
      <c r="BB113" s="88">
        <v>0</v>
      </c>
      <c r="BC113" s="79"/>
      <c r="BD113" s="84">
        <f>(BB113/$BL113)</f>
        <v>0</v>
      </c>
      <c r="BE113" s="79"/>
      <c r="BF113" s="84">
        <f>IF(BD113,BD113/BD$219*100,0)</f>
        <v>0</v>
      </c>
      <c r="BG113" s="79"/>
      <c r="BH113" s="88">
        <f>(E113+K113+Q113+W113+AC113+AJ113+AP113+AV113+BB113)</f>
        <v>1051543103</v>
      </c>
      <c r="BI113" s="79"/>
      <c r="BJ113" s="64">
        <v>21</v>
      </c>
      <c r="BK113" s="79"/>
      <c r="BL113" s="114">
        <v>346357</v>
      </c>
      <c r="BM113" s="79"/>
      <c r="BN113" s="114">
        <f>IF(E113,BL113,0)</f>
        <v>346357</v>
      </c>
      <c r="BO113" s="79"/>
      <c r="BP113" s="114">
        <f>IF(K113,BL113,0)</f>
        <v>346357</v>
      </c>
      <c r="BQ113" s="79"/>
      <c r="BR113" s="114">
        <f>IF(Q113,BL113,0)</f>
        <v>346357</v>
      </c>
      <c r="BS113" s="79"/>
      <c r="BT113" s="114">
        <f>IF(W113,BL113,0)</f>
        <v>346357</v>
      </c>
      <c r="BU113" s="79"/>
      <c r="BV113" s="114">
        <f>IF(AC113,BL113,0)</f>
        <v>346357</v>
      </c>
      <c r="BW113" s="79"/>
      <c r="BX113" s="114">
        <f>IF(AJ113,BL113,0)</f>
        <v>346357</v>
      </c>
      <c r="BY113" s="79"/>
      <c r="BZ113" s="114">
        <f>IF(AP113,BL113,0)</f>
        <v>346357</v>
      </c>
      <c r="CA113" s="79"/>
      <c r="CB113" s="114">
        <f>IF(AV113,BL113,0)</f>
        <v>346357</v>
      </c>
      <c r="CC113" s="79"/>
      <c r="CD113" s="114">
        <f>IF(BB113,$BL113,0)</f>
        <v>0</v>
      </c>
    </row>
    <row r="114" spans="1:82" ht="8.85" customHeight="1" x14ac:dyDescent="0.3">
      <c r="A114" s="64">
        <v>22</v>
      </c>
      <c r="B114" s="116"/>
      <c r="C114" s="64" t="s">
        <v>152</v>
      </c>
      <c r="D114" s="79"/>
      <c r="E114" s="88">
        <v>2457909</v>
      </c>
      <c r="F114" s="79"/>
      <c r="G114" s="84">
        <f>(E114/$BL114)</f>
        <v>170.68812500000001</v>
      </c>
      <c r="H114" s="79"/>
      <c r="I114" s="84">
        <f>IF(G114,G114/G$219*100,0)</f>
        <v>138.76910601878484</v>
      </c>
      <c r="J114" s="79"/>
      <c r="K114" s="88">
        <v>902705</v>
      </c>
      <c r="L114" s="79"/>
      <c r="M114" s="84">
        <f>(K114/$BL114)</f>
        <v>62.687847222222224</v>
      </c>
      <c r="N114" s="79"/>
      <c r="O114" s="84">
        <f>IF(M114,M114/M$219*100,0)</f>
        <v>106.38128977848942</v>
      </c>
      <c r="P114" s="79"/>
      <c r="Q114" s="88">
        <v>5260805</v>
      </c>
      <c r="R114" s="79"/>
      <c r="S114" s="84">
        <f>(Q114/$BL114)</f>
        <v>365.33368055555553</v>
      </c>
      <c r="T114" s="79"/>
      <c r="U114" s="84">
        <f>IF(S114,S114/S$219*100,0)</f>
        <v>68.014317464420884</v>
      </c>
      <c r="V114" s="79"/>
      <c r="W114" s="88">
        <v>1013496</v>
      </c>
      <c r="X114" s="79"/>
      <c r="Y114" s="84">
        <f>(W114/$BL114)</f>
        <v>70.381666666666661</v>
      </c>
      <c r="Z114" s="79"/>
      <c r="AA114" s="84">
        <f>IF(Y114,Y114/Y$219*100,0)</f>
        <v>47.479530701560606</v>
      </c>
      <c r="AB114" s="79"/>
      <c r="AC114" s="88">
        <v>3416863</v>
      </c>
      <c r="AD114" s="79"/>
      <c r="AE114" s="84">
        <f>(AC114/$BL114)</f>
        <v>237.28215277777778</v>
      </c>
      <c r="AF114" s="79"/>
      <c r="AG114" s="84">
        <f>IF(AE114,AE114/AE$219*100,0)</f>
        <v>61.603729333364178</v>
      </c>
      <c r="AH114" s="117"/>
      <c r="AI114" s="79"/>
      <c r="AJ114" s="88">
        <v>24325676</v>
      </c>
      <c r="AK114" s="79"/>
      <c r="AL114" s="84">
        <f>(AJ114/$BL114)</f>
        <v>1689.2830555555556</v>
      </c>
      <c r="AM114" s="79"/>
      <c r="AN114" s="84">
        <f>IF(AL114,AL114/AL$219*100,0)</f>
        <v>83.527414972678187</v>
      </c>
      <c r="AO114" s="79"/>
      <c r="AP114" s="88">
        <v>1071994</v>
      </c>
      <c r="AQ114" s="79"/>
      <c r="AR114" s="84">
        <f>(AP114/$BL114)</f>
        <v>74.444027777777777</v>
      </c>
      <c r="AS114" s="79"/>
      <c r="AT114" s="84">
        <f>IF(AR114,AR114/AR$219*100,0)</f>
        <v>78.305119139547983</v>
      </c>
      <c r="AU114" s="79"/>
      <c r="AV114" s="88">
        <v>1152086</v>
      </c>
      <c r="AW114" s="79"/>
      <c r="AX114" s="84">
        <f>(AV114/$BL114)</f>
        <v>80.005972222222226</v>
      </c>
      <c r="AY114" s="79"/>
      <c r="AZ114" s="84">
        <f>IF(AX114,AX114/AX$219*100,0)</f>
        <v>54.052928411342926</v>
      </c>
      <c r="BA114" s="79"/>
      <c r="BB114" s="88">
        <v>0</v>
      </c>
      <c r="BC114" s="79"/>
      <c r="BD114" s="84">
        <v>0</v>
      </c>
      <c r="BE114" s="79"/>
      <c r="BF114" s="84">
        <f>IF(BD114,BD114/BD$219*100,0)</f>
        <v>0</v>
      </c>
      <c r="BG114" s="79"/>
      <c r="BH114" s="88">
        <f>(E114+K114+Q114+W114+AC114+AJ114+AP114+AV114+BB114)</f>
        <v>39601534</v>
      </c>
      <c r="BI114" s="79"/>
      <c r="BJ114" s="64">
        <v>22</v>
      </c>
      <c r="BK114" s="79"/>
      <c r="BL114" s="114">
        <v>14400</v>
      </c>
      <c r="BM114" s="79"/>
      <c r="BN114" s="114">
        <f>IF(E114,BL114,0)</f>
        <v>14400</v>
      </c>
      <c r="BO114" s="79"/>
      <c r="BP114" s="114">
        <f>IF(K114,BL114,0)</f>
        <v>14400</v>
      </c>
      <c r="BQ114" s="79"/>
      <c r="BR114" s="114">
        <f>IF(Q114,BL114,0)</f>
        <v>14400</v>
      </c>
      <c r="BS114" s="79"/>
      <c r="BT114" s="114">
        <f>IF(W114,BL114,0)</f>
        <v>14400</v>
      </c>
      <c r="BU114" s="79"/>
      <c r="BV114" s="114">
        <f>IF(AC114,BL114,0)</f>
        <v>14400</v>
      </c>
      <c r="BW114" s="79"/>
      <c r="BX114" s="114">
        <f>IF(AJ114,BL114,0)</f>
        <v>14400</v>
      </c>
      <c r="BY114" s="79"/>
      <c r="BZ114" s="114">
        <f>IF(AP114,BL114,0)</f>
        <v>14400</v>
      </c>
      <c r="CA114" s="79"/>
      <c r="CB114" s="114">
        <f>IF(AV114,BL114,0)</f>
        <v>14400</v>
      </c>
      <c r="CC114" s="79"/>
      <c r="CD114" s="114">
        <f>IF(BB114,$BL114,0)</f>
        <v>0</v>
      </c>
    </row>
    <row r="115" spans="1:82" ht="8.85" customHeight="1" x14ac:dyDescent="0.3">
      <c r="A115" s="64">
        <v>23</v>
      </c>
      <c r="B115" s="116"/>
      <c r="C115" s="64" t="s">
        <v>153</v>
      </c>
      <c r="D115" s="79"/>
      <c r="E115" s="88">
        <v>922899</v>
      </c>
      <c r="F115" s="79"/>
      <c r="G115" s="84">
        <f>(E115/$BL115)</f>
        <v>181.17373380447586</v>
      </c>
      <c r="H115" s="79"/>
      <c r="I115" s="84">
        <f>IF(G115,G115/G$219*100,0)</f>
        <v>147.2938851143418</v>
      </c>
      <c r="J115" s="79"/>
      <c r="K115" s="88">
        <v>567428</v>
      </c>
      <c r="L115" s="79"/>
      <c r="M115" s="84">
        <f>(K115/$BL115)</f>
        <v>111.39144091087555</v>
      </c>
      <c r="N115" s="79"/>
      <c r="O115" s="84">
        <f>IF(M115,M115/M$219*100,0)</f>
        <v>189.03129840105018</v>
      </c>
      <c r="P115" s="79"/>
      <c r="Q115" s="88">
        <v>1764666</v>
      </c>
      <c r="R115" s="79"/>
      <c r="S115" s="84">
        <f>(Q115/$BL115)</f>
        <v>346.42049469964667</v>
      </c>
      <c r="T115" s="79"/>
      <c r="U115" s="84">
        <f>IF(S115,S115/S$219*100,0)</f>
        <v>64.493242087217155</v>
      </c>
      <c r="V115" s="79"/>
      <c r="W115" s="88">
        <v>627689</v>
      </c>
      <c r="X115" s="79"/>
      <c r="Y115" s="84">
        <f>(W115/$BL115)</f>
        <v>123.22124067530427</v>
      </c>
      <c r="Z115" s="79"/>
      <c r="AA115" s="84">
        <f>IF(Y115,Y115/Y$219*100,0)</f>
        <v>83.125151148180137</v>
      </c>
      <c r="AB115" s="79"/>
      <c r="AC115" s="88">
        <v>1724175</v>
      </c>
      <c r="AD115" s="79"/>
      <c r="AE115" s="84">
        <f>(AC115/$BL115)</f>
        <v>338.47173144876325</v>
      </c>
      <c r="AF115" s="79"/>
      <c r="AG115" s="84">
        <f>IF(AE115,AE115/AE$219*100,0)</f>
        <v>87.874796680104609</v>
      </c>
      <c r="AH115" s="117"/>
      <c r="AI115" s="79"/>
      <c r="AJ115" s="88">
        <v>7206923</v>
      </c>
      <c r="AK115" s="79"/>
      <c r="AL115" s="84">
        <f>(AJ115/$BL115)</f>
        <v>1414.7866117000392</v>
      </c>
      <c r="AM115" s="79"/>
      <c r="AN115" s="84">
        <f>IF(AL115,AL115/AL$219*100,0)</f>
        <v>69.954805989807738</v>
      </c>
      <c r="AO115" s="79"/>
      <c r="AP115" s="88">
        <v>40909</v>
      </c>
      <c r="AQ115" s="79"/>
      <c r="AR115" s="84">
        <f>(AP115/$BL115)</f>
        <v>8.0308205732233997</v>
      </c>
      <c r="AS115" s="79"/>
      <c r="AT115" s="84">
        <f>IF(AR115,AR115/AR$219*100,0)</f>
        <v>8.4473446768863596</v>
      </c>
      <c r="AU115" s="79"/>
      <c r="AV115" s="88">
        <v>108279</v>
      </c>
      <c r="AW115" s="79"/>
      <c r="AX115" s="84">
        <f>(AV115/$BL115)</f>
        <v>21.256183745583037</v>
      </c>
      <c r="AY115" s="79"/>
      <c r="AZ115" s="84">
        <f>IF(AX115,AX115/AX$219*100,0)</f>
        <v>14.360915146522268</v>
      </c>
      <c r="BA115" s="79"/>
      <c r="BB115" s="88">
        <v>0</v>
      </c>
      <c r="BC115" s="79"/>
      <c r="BD115" s="84">
        <f>(BB115/$BL115)</f>
        <v>0</v>
      </c>
      <c r="BE115" s="79"/>
      <c r="BF115" s="84">
        <f>IF(BD115,BD115/BD$219*100,0)</f>
        <v>0</v>
      </c>
      <c r="BG115" s="79"/>
      <c r="BH115" s="88">
        <f>(E115+K115+Q115+W115+AC115+AJ115+AP115+AV115+BB115)</f>
        <v>12962968</v>
      </c>
      <c r="BI115" s="79"/>
      <c r="BJ115" s="64">
        <v>23</v>
      </c>
      <c r="BK115" s="79"/>
      <c r="BL115" s="114">
        <v>5094</v>
      </c>
      <c r="BM115" s="79"/>
      <c r="BN115" s="114">
        <f>IF(E115,BL115,0)</f>
        <v>5094</v>
      </c>
      <c r="BO115" s="79"/>
      <c r="BP115" s="114">
        <f>IF(K115,BL115,0)</f>
        <v>5094</v>
      </c>
      <c r="BQ115" s="79"/>
      <c r="BR115" s="114">
        <f>IF(Q115,BL115,0)</f>
        <v>5094</v>
      </c>
      <c r="BS115" s="79"/>
      <c r="BT115" s="114">
        <f>IF(W115,BL115,0)</f>
        <v>5094</v>
      </c>
      <c r="BU115" s="79"/>
      <c r="BV115" s="114">
        <f>IF(AC115,BL115,0)</f>
        <v>5094</v>
      </c>
      <c r="BW115" s="79"/>
      <c r="BX115" s="114">
        <f>IF(AJ115,BL115,0)</f>
        <v>5094</v>
      </c>
      <c r="BY115" s="79"/>
      <c r="BZ115" s="114">
        <f>IF(AP115,BL115,0)</f>
        <v>5094</v>
      </c>
      <c r="CA115" s="79"/>
      <c r="CB115" s="114">
        <f>IF(AV115,BL115,0)</f>
        <v>5094</v>
      </c>
      <c r="CC115" s="79"/>
      <c r="CD115" s="114">
        <f>IF(BB115,$BL115,0)</f>
        <v>0</v>
      </c>
    </row>
    <row r="116" spans="1:82" ht="8.85" customHeight="1" x14ac:dyDescent="0.3">
      <c r="A116" s="64">
        <v>24</v>
      </c>
      <c r="B116" s="116"/>
      <c r="C116" s="64" t="s">
        <v>154</v>
      </c>
      <c r="D116" s="79"/>
      <c r="E116" s="88">
        <v>4925221</v>
      </c>
      <c r="F116" s="79"/>
      <c r="G116" s="84">
        <f>(E116/$BL116)</f>
        <v>96.041905541905535</v>
      </c>
      <c r="H116" s="79"/>
      <c r="I116" s="84">
        <f>IF(G116,G116/G$219*100,0)</f>
        <v>78.081878117712094</v>
      </c>
      <c r="J116" s="79"/>
      <c r="K116" s="88">
        <v>4253329</v>
      </c>
      <c r="L116" s="79"/>
      <c r="M116" s="84">
        <f>(K116/$BL116)</f>
        <v>82.939998439998433</v>
      </c>
      <c r="N116" s="79"/>
      <c r="O116" s="84">
        <f>IF(M116,M116/M$219*100,0)</f>
        <v>140.74919460857117</v>
      </c>
      <c r="P116" s="79"/>
      <c r="Q116" s="88">
        <v>18319682</v>
      </c>
      <c r="R116" s="79"/>
      <c r="S116" s="84">
        <f>(Q116/$BL116)</f>
        <v>357.23415623415622</v>
      </c>
      <c r="T116" s="79"/>
      <c r="U116" s="84">
        <f>IF(S116,S116/S$219*100,0)</f>
        <v>66.506425781210254</v>
      </c>
      <c r="V116" s="79"/>
      <c r="W116" s="88">
        <v>6085134</v>
      </c>
      <c r="X116" s="79"/>
      <c r="Y116" s="84">
        <f>(W116/$BL116)</f>
        <v>118.66023166023166</v>
      </c>
      <c r="Z116" s="79"/>
      <c r="AA116" s="84">
        <f>IF(Y116,Y116/Y$219*100,0)</f>
        <v>80.048290684121298</v>
      </c>
      <c r="AB116" s="79"/>
      <c r="AC116" s="88">
        <v>24414767</v>
      </c>
      <c r="AD116" s="79"/>
      <c r="AE116" s="84">
        <f>(AC116/$BL116)</f>
        <v>476.08843258843257</v>
      </c>
      <c r="AF116" s="79"/>
      <c r="AG116" s="84">
        <f>IF(AE116,AE116/AE$219*100,0)</f>
        <v>123.60315597520209</v>
      </c>
      <c r="AH116" s="117"/>
      <c r="AI116" s="79"/>
      <c r="AJ116" s="88">
        <v>89113333</v>
      </c>
      <c r="AK116" s="79"/>
      <c r="AL116" s="84">
        <f>(AJ116/$BL116)</f>
        <v>1737.7117312117311</v>
      </c>
      <c r="AM116" s="79"/>
      <c r="AN116" s="84">
        <f>IF(AL116,AL116/AL$219*100,0)</f>
        <v>85.921994184733492</v>
      </c>
      <c r="AO116" s="79"/>
      <c r="AP116" s="88">
        <v>2496319</v>
      </c>
      <c r="AQ116" s="79"/>
      <c r="AR116" s="84">
        <f>(AP116/$BL116)</f>
        <v>48.678269178269176</v>
      </c>
      <c r="AS116" s="79"/>
      <c r="AT116" s="84">
        <f>IF(AR116,AR116/AR$219*100,0)</f>
        <v>51.203001520683422</v>
      </c>
      <c r="AU116" s="79"/>
      <c r="AV116" s="88">
        <v>2912051</v>
      </c>
      <c r="AW116" s="79"/>
      <c r="AX116" s="84">
        <f>(AV116/$BL116)</f>
        <v>56.785051285051289</v>
      </c>
      <c r="AY116" s="79"/>
      <c r="AZ116" s="84">
        <f>IF(AX116,AX116/AX$219*100,0)</f>
        <v>38.364614874247685</v>
      </c>
      <c r="BA116" s="79"/>
      <c r="BB116" s="88">
        <v>0</v>
      </c>
      <c r="BC116" s="79"/>
      <c r="BD116" s="84">
        <f>(BB116/$BL116)</f>
        <v>0</v>
      </c>
      <c r="BE116" s="79"/>
      <c r="BF116" s="84">
        <f>IF(BD116,BD116/BD$219*100,0)</f>
        <v>0</v>
      </c>
      <c r="BG116" s="79"/>
      <c r="BH116" s="88">
        <f>(E116+K116+Q116+W116+AC116+AJ116+AP116+AV116+BB116)</f>
        <v>152519836</v>
      </c>
      <c r="BI116" s="79"/>
      <c r="BJ116" s="64">
        <v>24</v>
      </c>
      <c r="BK116" s="79"/>
      <c r="BL116" s="114">
        <v>51282</v>
      </c>
      <c r="BM116" s="79"/>
      <c r="BN116" s="114">
        <f>IF(E116,BL116,0)</f>
        <v>51282</v>
      </c>
      <c r="BO116" s="79"/>
      <c r="BP116" s="114">
        <f>IF(K116,BL116,0)</f>
        <v>51282</v>
      </c>
      <c r="BQ116" s="79"/>
      <c r="BR116" s="114">
        <f>IF(Q116,BL116,0)</f>
        <v>51282</v>
      </c>
      <c r="BS116" s="79"/>
      <c r="BT116" s="114">
        <f>IF(W116,BL116,0)</f>
        <v>51282</v>
      </c>
      <c r="BU116" s="79"/>
      <c r="BV116" s="114">
        <f>IF(AC116,BL116,0)</f>
        <v>51282</v>
      </c>
      <c r="BW116" s="79"/>
      <c r="BX116" s="114">
        <f>IF(AJ116,BL116,0)</f>
        <v>51282</v>
      </c>
      <c r="BY116" s="79"/>
      <c r="BZ116" s="114">
        <f>IF(AP116,BL116,0)</f>
        <v>51282</v>
      </c>
      <c r="CA116" s="79"/>
      <c r="CB116" s="114">
        <f>IF(AV116,BL116,0)</f>
        <v>51282</v>
      </c>
      <c r="CC116" s="79"/>
      <c r="CD116" s="114">
        <f>IF(BB116,$BL116,0)</f>
        <v>0</v>
      </c>
    </row>
    <row r="117" spans="1:82" ht="8.85" customHeight="1" x14ac:dyDescent="0.3">
      <c r="A117" s="64">
        <v>25</v>
      </c>
      <c r="B117" s="116"/>
      <c r="C117" s="64" t="s">
        <v>155</v>
      </c>
      <c r="D117" s="79"/>
      <c r="E117" s="88">
        <v>3013686</v>
      </c>
      <c r="F117" s="79"/>
      <c r="G117" s="84">
        <f>(E117/$BL117)</f>
        <v>306.8926680244399</v>
      </c>
      <c r="H117" s="79"/>
      <c r="I117" s="84">
        <f>IF(G117,G117/G$219*100,0)</f>
        <v>249.50312850100872</v>
      </c>
      <c r="J117" s="79"/>
      <c r="K117" s="88">
        <v>756379</v>
      </c>
      <c r="L117" s="79"/>
      <c r="M117" s="84">
        <f>(K117/$BL117)</f>
        <v>77.024338085539711</v>
      </c>
      <c r="N117" s="79"/>
      <c r="O117" s="84">
        <f>IF(M117,M117/M$219*100,0)</f>
        <v>130.71031775628538</v>
      </c>
      <c r="P117" s="79"/>
      <c r="Q117" s="88">
        <v>3826814</v>
      </c>
      <c r="R117" s="79"/>
      <c r="S117" s="84">
        <f>(Q117/$BL117)</f>
        <v>389.69592668024438</v>
      </c>
      <c r="T117" s="79"/>
      <c r="U117" s="84">
        <f>IF(S117,S117/S$219*100,0)</f>
        <v>72.549846571814442</v>
      </c>
      <c r="V117" s="79"/>
      <c r="W117" s="88">
        <v>1808054</v>
      </c>
      <c r="X117" s="79"/>
      <c r="Y117" s="84">
        <f>(W117/$BL117)</f>
        <v>184.11955193482689</v>
      </c>
      <c r="Z117" s="79"/>
      <c r="AA117" s="84">
        <f>IF(Y117,Y117/Y$219*100,0)</f>
        <v>124.2072024274389</v>
      </c>
      <c r="AB117" s="79"/>
      <c r="AC117" s="88">
        <v>4587051</v>
      </c>
      <c r="AD117" s="79"/>
      <c r="AE117" s="84">
        <f>(AC117/$BL117)</f>
        <v>467.11313645621181</v>
      </c>
      <c r="AF117" s="79"/>
      <c r="AG117" s="84">
        <f>IF(AE117,AE117/AE$219*100,0)</f>
        <v>121.27296928756724</v>
      </c>
      <c r="AH117" s="117"/>
      <c r="AI117" s="79"/>
      <c r="AJ117" s="88">
        <v>16045243</v>
      </c>
      <c r="AK117" s="79"/>
      <c r="AL117" s="84">
        <f>(AJ117/$BL117)</f>
        <v>1633.9351323828921</v>
      </c>
      <c r="AM117" s="79"/>
      <c r="AN117" s="84">
        <f>IF(AL117,AL117/AL$219*100,0)</f>
        <v>80.790710231862221</v>
      </c>
      <c r="AO117" s="79"/>
      <c r="AP117" s="88">
        <v>183870</v>
      </c>
      <c r="AQ117" s="79"/>
      <c r="AR117" s="84">
        <f>(AP117/$BL117)</f>
        <v>18.724032586558046</v>
      </c>
      <c r="AS117" s="79"/>
      <c r="AT117" s="84">
        <f>IF(AR117,AR117/AR$219*100,0)</f>
        <v>19.695167580667594</v>
      </c>
      <c r="AU117" s="79"/>
      <c r="AV117" s="88">
        <v>314892</v>
      </c>
      <c r="AW117" s="79"/>
      <c r="AX117" s="84">
        <f>(AV117/$BL117)</f>
        <v>32.066395112016295</v>
      </c>
      <c r="AY117" s="79"/>
      <c r="AZ117" s="84">
        <f>IF(AX117,AX117/AX$219*100,0)</f>
        <v>21.664414683760594</v>
      </c>
      <c r="BA117" s="79"/>
      <c r="BB117" s="88">
        <v>0</v>
      </c>
      <c r="BC117" s="79"/>
      <c r="BD117" s="84">
        <f>(BB117/$BL117)</f>
        <v>0</v>
      </c>
      <c r="BE117" s="79"/>
      <c r="BF117" s="84">
        <f>IF(BD117,BD117/BD$219*100,0)</f>
        <v>0</v>
      </c>
      <c r="BG117" s="79"/>
      <c r="BH117" s="88">
        <f>(E117+K117+Q117+W117+AC117+AJ117+AP117+AV117+BB117)</f>
        <v>30535989</v>
      </c>
      <c r="BI117" s="79"/>
      <c r="BJ117" s="64">
        <v>25</v>
      </c>
      <c r="BK117" s="79"/>
      <c r="BL117" s="114">
        <v>9820</v>
      </c>
      <c r="BM117" s="79"/>
      <c r="BN117" s="114">
        <f>IF(E117,BL117,0)</f>
        <v>9820</v>
      </c>
      <c r="BO117" s="79"/>
      <c r="BP117" s="114">
        <f>IF(K117,BL117,0)</f>
        <v>9820</v>
      </c>
      <c r="BQ117" s="79"/>
      <c r="BR117" s="114">
        <f>IF(Q117,BL117,0)</f>
        <v>9820</v>
      </c>
      <c r="BS117" s="79"/>
      <c r="BT117" s="114">
        <f>IF(W117,BL117,0)</f>
        <v>9820</v>
      </c>
      <c r="BU117" s="79"/>
      <c r="BV117" s="114">
        <f>IF(AC117,BL117,0)</f>
        <v>9820</v>
      </c>
      <c r="BW117" s="79"/>
      <c r="BX117" s="114">
        <f>IF(AJ117,BL117,0)</f>
        <v>9820</v>
      </c>
      <c r="BY117" s="79"/>
      <c r="BZ117" s="114">
        <f>IF(AP117,BL117,0)</f>
        <v>9820</v>
      </c>
      <c r="CA117" s="79"/>
      <c r="CB117" s="114">
        <f>IF(AV117,BL117,0)</f>
        <v>9820</v>
      </c>
      <c r="CC117" s="79"/>
      <c r="CD117" s="114">
        <f>IF(BB117,$BL117,0)</f>
        <v>0</v>
      </c>
    </row>
    <row r="118" spans="1:82" ht="8.85" customHeight="1" x14ac:dyDescent="0.3">
      <c r="A118" s="90"/>
      <c r="B118" s="79"/>
      <c r="D118" s="79"/>
      <c r="E118" s="111"/>
      <c r="F118" s="79"/>
      <c r="G118" s="79"/>
      <c r="H118" s="79"/>
      <c r="I118" s="79"/>
      <c r="J118" s="79"/>
      <c r="K118" s="111"/>
      <c r="L118" s="79"/>
      <c r="M118" s="79"/>
      <c r="N118" s="79"/>
      <c r="O118" s="79"/>
      <c r="P118" s="79"/>
      <c r="Q118" s="111"/>
      <c r="R118" s="79"/>
      <c r="S118" s="79"/>
      <c r="T118" s="79"/>
      <c r="U118" s="79"/>
      <c r="V118" s="79"/>
      <c r="W118" s="111"/>
      <c r="X118" s="79"/>
      <c r="Y118" s="79"/>
      <c r="Z118" s="79"/>
      <c r="AA118" s="79"/>
      <c r="AB118" s="79"/>
      <c r="AC118" s="111"/>
      <c r="AD118" s="79"/>
      <c r="AE118" s="79"/>
      <c r="AF118" s="79"/>
      <c r="AG118" s="79"/>
      <c r="AH118" s="79"/>
      <c r="AI118" s="79"/>
      <c r="AJ118" s="111"/>
      <c r="AK118" s="79"/>
      <c r="AL118" s="79"/>
      <c r="AM118" s="79"/>
      <c r="AN118" s="79"/>
      <c r="AO118" s="79"/>
      <c r="AP118" s="111"/>
      <c r="AQ118" s="79"/>
      <c r="AR118" s="79"/>
      <c r="AS118" s="79"/>
      <c r="AT118" s="79"/>
      <c r="AU118" s="79"/>
      <c r="AV118" s="111"/>
      <c r="AW118" s="79"/>
      <c r="AX118" s="79"/>
      <c r="AY118" s="79"/>
      <c r="AZ118" s="79"/>
      <c r="BA118" s="79"/>
      <c r="BB118" s="79"/>
      <c r="BC118" s="79"/>
      <c r="BD118" s="79"/>
      <c r="BE118" s="79"/>
      <c r="BF118" s="79"/>
      <c r="BG118" s="79"/>
      <c r="BH118" s="111"/>
      <c r="BI118" s="79"/>
      <c r="BJ118" s="90"/>
      <c r="BK118" s="79"/>
      <c r="BL118" s="111"/>
      <c r="BM118" s="79"/>
      <c r="BN118" s="79"/>
      <c r="BO118" s="79"/>
      <c r="BP118" s="79"/>
      <c r="BQ118" s="79"/>
      <c r="BR118" s="79"/>
      <c r="BS118" s="79"/>
      <c r="BT118" s="79"/>
      <c r="BU118" s="79"/>
      <c r="BV118" s="79"/>
      <c r="BW118" s="79"/>
      <c r="BX118" s="79"/>
      <c r="BY118" s="79"/>
      <c r="BZ118" s="79"/>
      <c r="CA118" s="79"/>
      <c r="CB118" s="79"/>
      <c r="CC118" s="79"/>
      <c r="CD118" s="79"/>
    </row>
    <row r="119" spans="1:82" ht="8.85" customHeight="1" x14ac:dyDescent="0.3">
      <c r="A119" s="64">
        <v>26</v>
      </c>
      <c r="B119" s="116"/>
      <c r="C119" s="64" t="s">
        <v>156</v>
      </c>
      <c r="D119" s="79"/>
      <c r="E119" s="88">
        <v>1345714</v>
      </c>
      <c r="F119" s="79"/>
      <c r="G119" s="84">
        <f>(E119/$BL119)</f>
        <v>92.705566271700192</v>
      </c>
      <c r="H119" s="79"/>
      <c r="I119" s="84">
        <f>IF(G119,G119/G$219*100,0)</f>
        <v>75.369440929115882</v>
      </c>
      <c r="J119" s="79"/>
      <c r="K119" s="88">
        <v>1683766</v>
      </c>
      <c r="L119" s="79"/>
      <c r="M119" s="84">
        <f>(K119/$BL119)</f>
        <v>115.99379994488839</v>
      </c>
      <c r="N119" s="79"/>
      <c r="O119" s="84">
        <f>IF(M119,M119/M$219*100,0)</f>
        <v>196.84150263930337</v>
      </c>
      <c r="P119" s="79"/>
      <c r="Q119" s="88">
        <v>4915520</v>
      </c>
      <c r="R119" s="79"/>
      <c r="S119" s="84">
        <f>(Q119/$BL119)</f>
        <v>338.627721135299</v>
      </c>
      <c r="T119" s="79"/>
      <c r="U119" s="84">
        <f>IF(S119,S119/S$219*100,0)</f>
        <v>63.04245831516554</v>
      </c>
      <c r="V119" s="79"/>
      <c r="W119" s="88">
        <v>4974139</v>
      </c>
      <c r="X119" s="79"/>
      <c r="Y119" s="84">
        <f>(W119/$BL119)</f>
        <v>342.66595480848719</v>
      </c>
      <c r="Z119" s="79"/>
      <c r="AA119" s="84">
        <f>IF(Y119,Y119/Y$219*100,0)</f>
        <v>231.16273729014395</v>
      </c>
      <c r="AB119" s="79"/>
      <c r="AC119" s="88">
        <v>7369191</v>
      </c>
      <c r="AD119" s="79"/>
      <c r="AE119" s="84">
        <f>(AC119/$BL119)</f>
        <v>507.65989253237808</v>
      </c>
      <c r="AF119" s="79"/>
      <c r="AG119" s="84">
        <f>IF(AE119,AE119/AE$219*100,0)</f>
        <v>131.79980983339362</v>
      </c>
      <c r="AH119" s="117"/>
      <c r="AI119" s="79"/>
      <c r="AJ119" s="88">
        <v>25650202</v>
      </c>
      <c r="AK119" s="79"/>
      <c r="AL119" s="84">
        <f>(AJ119/$BL119)</f>
        <v>1767.0296224855333</v>
      </c>
      <c r="AM119" s="79"/>
      <c r="AN119" s="84">
        <f>IF(AL119,AL119/AL$219*100,0)</f>
        <v>87.371631450967342</v>
      </c>
      <c r="AO119" s="79"/>
      <c r="AP119" s="88">
        <v>372766</v>
      </c>
      <c r="AQ119" s="79"/>
      <c r="AR119" s="84">
        <f>(AP119/$BL119)</f>
        <v>25.679663819233948</v>
      </c>
      <c r="AS119" s="79"/>
      <c r="AT119" s="84">
        <f>IF(AR119,AR119/AR$219*100,0)</f>
        <v>27.011557472833449</v>
      </c>
      <c r="AU119" s="79"/>
      <c r="AV119" s="88">
        <v>2679766</v>
      </c>
      <c r="AW119" s="79"/>
      <c r="AX119" s="84">
        <f>(AV119/$BL119)</f>
        <v>184.60774317993938</v>
      </c>
      <c r="AY119" s="79"/>
      <c r="AZ119" s="84">
        <f>IF(AX119,AX119/AX$219*100,0)</f>
        <v>124.72305315618951</v>
      </c>
      <c r="BA119" s="79"/>
      <c r="BB119" s="88">
        <v>0</v>
      </c>
      <c r="BC119" s="79"/>
      <c r="BD119" s="84">
        <f>(BB119/$BL119)</f>
        <v>0</v>
      </c>
      <c r="BE119" s="79"/>
      <c r="BF119" s="84">
        <f>IF(BD119,BD119/BD$219*100,0)</f>
        <v>0</v>
      </c>
      <c r="BG119" s="79"/>
      <c r="BH119" s="88">
        <f>(E119+K119+Q119+W119+AC119+AJ119+AP119+AV119+BB119)</f>
        <v>48991064</v>
      </c>
      <c r="BI119" s="79"/>
      <c r="BJ119" s="64">
        <v>26</v>
      </c>
      <c r="BK119" s="79"/>
      <c r="BL119" s="114">
        <v>14516</v>
      </c>
      <c r="BM119" s="79"/>
      <c r="BN119" s="114">
        <f>IF(E119,BL119,0)</f>
        <v>14516</v>
      </c>
      <c r="BO119" s="79"/>
      <c r="BP119" s="114">
        <f>IF(K119,BL119,0)</f>
        <v>14516</v>
      </c>
      <c r="BQ119" s="79"/>
      <c r="BR119" s="114">
        <f>IF(Q119,BL119,0)</f>
        <v>14516</v>
      </c>
      <c r="BS119" s="79"/>
      <c r="BT119" s="114">
        <f>IF(W119,BL119,0)</f>
        <v>14516</v>
      </c>
      <c r="BU119" s="79"/>
      <c r="BV119" s="114">
        <f>IF(AC119,BL119,0)</f>
        <v>14516</v>
      </c>
      <c r="BW119" s="79"/>
      <c r="BX119" s="114">
        <f>IF(AJ119,BL119,0)</f>
        <v>14516</v>
      </c>
      <c r="BY119" s="79"/>
      <c r="BZ119" s="114">
        <f>IF(AP119,BL119,0)</f>
        <v>14516</v>
      </c>
      <c r="CA119" s="79"/>
      <c r="CB119" s="114">
        <f>IF(AV119,BL119,0)</f>
        <v>14516</v>
      </c>
      <c r="CC119" s="79"/>
      <c r="CD119" s="114">
        <f>IF(BB119,$BL119,0)</f>
        <v>0</v>
      </c>
    </row>
    <row r="120" spans="1:82" ht="8.85" customHeight="1" x14ac:dyDescent="0.3">
      <c r="A120" s="64">
        <v>27</v>
      </c>
      <c r="B120" s="116"/>
      <c r="C120" s="64" t="s">
        <v>157</v>
      </c>
      <c r="D120" s="79"/>
      <c r="E120" s="88">
        <v>3203729</v>
      </c>
      <c r="F120" s="79"/>
      <c r="G120" s="84">
        <f>(E120/$BL120)</f>
        <v>112.40365588379763</v>
      </c>
      <c r="H120" s="79"/>
      <c r="I120" s="84">
        <f>IF(G120,G120/G$219*100,0)</f>
        <v>91.383948591840934</v>
      </c>
      <c r="J120" s="79"/>
      <c r="K120" s="88">
        <v>1610083</v>
      </c>
      <c r="L120" s="79"/>
      <c r="M120" s="84">
        <f>(K120/$BL120)</f>
        <v>56.49017612799102</v>
      </c>
      <c r="N120" s="79"/>
      <c r="O120" s="84">
        <f>IF(M120,M120/M$219*100,0)</f>
        <v>95.863840642136637</v>
      </c>
      <c r="P120" s="79"/>
      <c r="Q120" s="88">
        <v>13759943</v>
      </c>
      <c r="R120" s="79"/>
      <c r="S120" s="84">
        <f>(Q120/$BL120)</f>
        <v>482.77113886744792</v>
      </c>
      <c r="T120" s="79"/>
      <c r="U120" s="84">
        <f>IF(S120,S120/S$219*100,0)</f>
        <v>89.87769606037574</v>
      </c>
      <c r="V120" s="79"/>
      <c r="W120" s="88">
        <v>4127714</v>
      </c>
      <c r="X120" s="79"/>
      <c r="Y120" s="84">
        <f>(W120/$BL120)</f>
        <v>144.82190723458004</v>
      </c>
      <c r="Z120" s="79"/>
      <c r="AA120" s="84">
        <f>IF(Y120,Y120/Y$219*100,0)</f>
        <v>97.696978722718583</v>
      </c>
      <c r="AB120" s="79"/>
      <c r="AC120" s="88">
        <v>7196752</v>
      </c>
      <c r="AD120" s="79"/>
      <c r="AE120" s="84">
        <f>(AC120/$BL120)</f>
        <v>252.49989474422847</v>
      </c>
      <c r="AF120" s="79"/>
      <c r="AG120" s="84">
        <f>IF(AE120,AE120/AE$219*100,0)</f>
        <v>65.554593931445339</v>
      </c>
      <c r="AH120" s="117"/>
      <c r="AI120" s="79"/>
      <c r="AJ120" s="88">
        <v>48626419</v>
      </c>
      <c r="AK120" s="79"/>
      <c r="AL120" s="84">
        <f>(AJ120/$BL120)</f>
        <v>1706.0704161111501</v>
      </c>
      <c r="AM120" s="79"/>
      <c r="AN120" s="84">
        <f>IF(AL120,AL120/AL$219*100,0)</f>
        <v>84.357474107416834</v>
      </c>
      <c r="AO120" s="79"/>
      <c r="AP120" s="88">
        <v>1162170</v>
      </c>
      <c r="AQ120" s="79"/>
      <c r="AR120" s="84">
        <f>(AP120/$BL120)</f>
        <v>40.775033330994319</v>
      </c>
      <c r="AS120" s="79"/>
      <c r="AT120" s="84">
        <f>IF(AR120,AR120/AR$219*100,0)</f>
        <v>42.889858840438215</v>
      </c>
      <c r="AU120" s="79"/>
      <c r="AV120" s="88">
        <v>1380977</v>
      </c>
      <c r="AW120" s="79"/>
      <c r="AX120" s="84">
        <f>(AV120/$BL120)</f>
        <v>48.451933197670336</v>
      </c>
      <c r="AY120" s="79"/>
      <c r="AZ120" s="84">
        <f>IF(AX120,AX120/AX$219*100,0)</f>
        <v>32.734667222722749</v>
      </c>
      <c r="BA120" s="79"/>
      <c r="BB120" s="88">
        <v>0</v>
      </c>
      <c r="BC120" s="79"/>
      <c r="BD120" s="84">
        <f>(BB120/$BL120)</f>
        <v>0</v>
      </c>
      <c r="BE120" s="79"/>
      <c r="BF120" s="84">
        <f>IF(BD120,BD120/BD$219*100,0)</f>
        <v>0</v>
      </c>
      <c r="BG120" s="79"/>
      <c r="BH120" s="88">
        <f>(E120+K120+Q120+W120+AC120+AJ120+AP120+AV120+BB120)</f>
        <v>81067787</v>
      </c>
      <c r="BI120" s="79"/>
      <c r="BJ120" s="64">
        <v>27</v>
      </c>
      <c r="BK120" s="79"/>
      <c r="BL120" s="114">
        <v>28502</v>
      </c>
      <c r="BM120" s="79"/>
      <c r="BN120" s="114">
        <f>IF(E120,BL120,0)</f>
        <v>28502</v>
      </c>
      <c r="BO120" s="79"/>
      <c r="BP120" s="114">
        <f>IF(K120,BL120,0)</f>
        <v>28502</v>
      </c>
      <c r="BQ120" s="79"/>
      <c r="BR120" s="114">
        <f>IF(Q120,BL120,0)</f>
        <v>28502</v>
      </c>
      <c r="BS120" s="79"/>
      <c r="BT120" s="114">
        <f>IF(W120,BL120,0)</f>
        <v>28502</v>
      </c>
      <c r="BU120" s="79"/>
      <c r="BV120" s="114">
        <f>IF(AC120,BL120,0)</f>
        <v>28502</v>
      </c>
      <c r="BW120" s="79"/>
      <c r="BX120" s="114">
        <f>IF(AJ120,BL120,0)</f>
        <v>28502</v>
      </c>
      <c r="BY120" s="79"/>
      <c r="BZ120" s="114">
        <f>IF(AP120,BL120,0)</f>
        <v>28502</v>
      </c>
      <c r="CA120" s="79"/>
      <c r="CB120" s="114">
        <f>IF(AV120,BL120,0)</f>
        <v>28502</v>
      </c>
      <c r="CC120" s="79"/>
      <c r="CD120" s="114">
        <f>IF(BB120,$BL120,0)</f>
        <v>0</v>
      </c>
    </row>
    <row r="121" spans="1:82" ht="8.85" customHeight="1" x14ac:dyDescent="0.3">
      <c r="A121" s="64">
        <v>28</v>
      </c>
      <c r="B121" s="116"/>
      <c r="C121" s="64" t="s">
        <v>158</v>
      </c>
      <c r="D121" s="79"/>
      <c r="E121" s="88">
        <v>1657963</v>
      </c>
      <c r="F121" s="79"/>
      <c r="G121" s="84">
        <f>(E121/$BL121)</f>
        <v>153.79990723562153</v>
      </c>
      <c r="H121" s="79"/>
      <c r="I121" s="84">
        <f>IF(G121,G121/G$219*100,0)</f>
        <v>125.03901857764994</v>
      </c>
      <c r="J121" s="79"/>
      <c r="K121" s="88">
        <v>740596</v>
      </c>
      <c r="L121" s="79"/>
      <c r="M121" s="84">
        <f>(K121/$BL121)</f>
        <v>68.70092764378478</v>
      </c>
      <c r="N121" s="79"/>
      <c r="O121" s="84">
        <f>IF(M121,M121/M$219*100,0)</f>
        <v>116.58548850491894</v>
      </c>
      <c r="P121" s="79"/>
      <c r="Q121" s="88">
        <v>4384791</v>
      </c>
      <c r="R121" s="79"/>
      <c r="S121" s="84">
        <f>(Q121/$BL121)</f>
        <v>406.75241187384046</v>
      </c>
      <c r="T121" s="79"/>
      <c r="U121" s="84">
        <f>IF(S121,S121/S$219*100,0)</f>
        <v>75.72525924392373</v>
      </c>
      <c r="V121" s="79"/>
      <c r="W121" s="88">
        <v>1911508</v>
      </c>
      <c r="X121" s="79"/>
      <c r="Y121" s="84">
        <f>(W121/$BL121)</f>
        <v>177.31985157699444</v>
      </c>
      <c r="Z121" s="79"/>
      <c r="AA121" s="84">
        <f>IF(Y121,Y121/Y$219*100,0)</f>
        <v>119.62011892698494</v>
      </c>
      <c r="AB121" s="79"/>
      <c r="AC121" s="88">
        <v>4716521</v>
      </c>
      <c r="AD121" s="79"/>
      <c r="AE121" s="84">
        <f>(AC121/$BL121)</f>
        <v>437.52513914656771</v>
      </c>
      <c r="AF121" s="79"/>
      <c r="AG121" s="84">
        <f>IF(AE121,AE121/AE$219*100,0)</f>
        <v>113.59126648589606</v>
      </c>
      <c r="AH121" s="117"/>
      <c r="AI121" s="79"/>
      <c r="AJ121" s="88">
        <v>18049888</v>
      </c>
      <c r="AK121" s="79"/>
      <c r="AL121" s="84">
        <f>(AJ121/$BL121)</f>
        <v>1674.3866419294991</v>
      </c>
      <c r="AM121" s="79"/>
      <c r="AN121" s="84">
        <f>IF(AL121,AL121/AL$219*100,0)</f>
        <v>82.790854620369984</v>
      </c>
      <c r="AO121" s="79"/>
      <c r="AP121" s="88">
        <v>395655</v>
      </c>
      <c r="AQ121" s="79"/>
      <c r="AR121" s="84">
        <f>(AP121/$BL121)</f>
        <v>36.702690166975884</v>
      </c>
      <c r="AS121" s="79"/>
      <c r="AT121" s="84">
        <f>IF(AR121,AR121/AR$219*100,0)</f>
        <v>38.606300761239588</v>
      </c>
      <c r="AU121" s="79"/>
      <c r="AV121" s="88">
        <v>174340</v>
      </c>
      <c r="AW121" s="79"/>
      <c r="AX121" s="84">
        <f>(AV121/$BL121)</f>
        <v>16.172541743970314</v>
      </c>
      <c r="AY121" s="79"/>
      <c r="AZ121" s="84">
        <f>IF(AX121,AX121/AX$219*100,0)</f>
        <v>10.926349831587629</v>
      </c>
      <c r="BA121" s="79"/>
      <c r="BB121" s="88">
        <v>0</v>
      </c>
      <c r="BC121" s="79"/>
      <c r="BD121" s="84">
        <f>(BB121/$BL121)</f>
        <v>0</v>
      </c>
      <c r="BE121" s="79"/>
      <c r="BF121" s="84">
        <f>IF(BD121,BD121/BD$219*100,0)</f>
        <v>0</v>
      </c>
      <c r="BG121" s="79"/>
      <c r="BH121" s="88">
        <f>(E121+K121+Q121+W121+AC121+AJ121+AP121+AV121+BB121)</f>
        <v>32031262</v>
      </c>
      <c r="BI121" s="79"/>
      <c r="BJ121" s="64">
        <v>28</v>
      </c>
      <c r="BK121" s="79"/>
      <c r="BL121" s="114">
        <v>10780</v>
      </c>
      <c r="BM121" s="79"/>
      <c r="BN121" s="114">
        <f>IF(E121,BL121,0)</f>
        <v>10780</v>
      </c>
      <c r="BO121" s="79"/>
      <c r="BP121" s="114">
        <f>IF(K121,BL121,0)</f>
        <v>10780</v>
      </c>
      <c r="BQ121" s="79"/>
      <c r="BR121" s="114">
        <f>IF(Q121,BL121,0)</f>
        <v>10780</v>
      </c>
      <c r="BS121" s="79"/>
      <c r="BT121" s="114">
        <f>IF(W121,BL121,0)</f>
        <v>10780</v>
      </c>
      <c r="BU121" s="79"/>
      <c r="BV121" s="114">
        <f>IF(AC121,BL121,0)</f>
        <v>10780</v>
      </c>
      <c r="BW121" s="79"/>
      <c r="BX121" s="114">
        <f>IF(AJ121,BL121,0)</f>
        <v>10780</v>
      </c>
      <c r="BY121" s="79"/>
      <c r="BZ121" s="114">
        <f>IF(AP121,BL121,0)</f>
        <v>10780</v>
      </c>
      <c r="CA121" s="79"/>
      <c r="CB121" s="114">
        <f>IF(AV121,BL121,0)</f>
        <v>10780</v>
      </c>
      <c r="CC121" s="79"/>
      <c r="CD121" s="114">
        <f>IF(BB121,$BL121,0)</f>
        <v>0</v>
      </c>
    </row>
    <row r="122" spans="1:82" ht="8.85" customHeight="1" x14ac:dyDescent="0.3">
      <c r="A122" s="64">
        <v>29</v>
      </c>
      <c r="B122" s="116"/>
      <c r="C122" s="64" t="s">
        <v>101</v>
      </c>
      <c r="D122" s="79"/>
      <c r="E122" s="88">
        <v>174827266</v>
      </c>
      <c r="F122" s="79"/>
      <c r="G122" s="84">
        <f>(E122/$BL122)</f>
        <v>152.55726200677501</v>
      </c>
      <c r="H122" s="79"/>
      <c r="I122" s="84">
        <f>IF(G122,G122/G$219*100,0)</f>
        <v>124.02875047900194</v>
      </c>
      <c r="J122" s="79"/>
      <c r="K122" s="88">
        <v>59801342</v>
      </c>
      <c r="L122" s="79"/>
      <c r="M122" s="84">
        <f>(K122/$BL122)</f>
        <v>52.1836736830899</v>
      </c>
      <c r="N122" s="79"/>
      <c r="O122" s="84">
        <f>IF(M122,M122/M$219*100,0)</f>
        <v>88.555705097159802</v>
      </c>
      <c r="P122" s="79"/>
      <c r="Q122" s="88">
        <v>768962046</v>
      </c>
      <c r="R122" s="79"/>
      <c r="S122" s="84">
        <f>(Q122/$BL122)</f>
        <v>671.00943124562605</v>
      </c>
      <c r="T122" s="79"/>
      <c r="U122" s="84">
        <f>IF(S122,S122/S$219*100,0)</f>
        <v>124.92209425903286</v>
      </c>
      <c r="V122" s="79"/>
      <c r="W122" s="88">
        <v>234582855</v>
      </c>
      <c r="X122" s="79"/>
      <c r="Y122" s="84">
        <f>(W122/$BL122)</f>
        <v>204.70101083964963</v>
      </c>
      <c r="Z122" s="79"/>
      <c r="AA122" s="84">
        <f>IF(Y122,Y122/Y$219*100,0)</f>
        <v>138.09147167304414</v>
      </c>
      <c r="AB122" s="79"/>
      <c r="AC122" s="88">
        <v>644516254</v>
      </c>
      <c r="AD122" s="79"/>
      <c r="AE122" s="84">
        <f>(AC122/$BL122)</f>
        <v>562.4159050173738</v>
      </c>
      <c r="AF122" s="79"/>
      <c r="AG122" s="84">
        <f>IF(AE122,AE122/AE$219*100,0)</f>
        <v>146.0156896752251</v>
      </c>
      <c r="AH122" s="117"/>
      <c r="AI122" s="79"/>
      <c r="AJ122" s="88">
        <v>2923611048</v>
      </c>
      <c r="AK122" s="79"/>
      <c r="AL122" s="84">
        <f>(AJ122/$BL122)</f>
        <v>2551.1929967241954</v>
      </c>
      <c r="AM122" s="79"/>
      <c r="AN122" s="84">
        <f>IF(AL122,AL122/AL$219*100,0)</f>
        <v>126.14496748307921</v>
      </c>
      <c r="AO122" s="79"/>
      <c r="AP122" s="88">
        <v>140676505</v>
      </c>
      <c r="AQ122" s="79"/>
      <c r="AR122" s="84">
        <f>(AP122/$BL122)</f>
        <v>122.75672395107061</v>
      </c>
      <c r="AS122" s="79"/>
      <c r="AT122" s="84">
        <f>IF(AR122,AR122/AR$219*100,0)</f>
        <v>129.12358695667729</v>
      </c>
      <c r="AU122" s="79"/>
      <c r="AV122" s="88">
        <v>429186140</v>
      </c>
      <c r="AW122" s="79"/>
      <c r="AX122" s="84">
        <f>(AV122/$BL122)</f>
        <v>374.51516521259572</v>
      </c>
      <c r="AY122" s="79"/>
      <c r="AZ122" s="84">
        <f>IF(AX122,AX122/AX$219*100,0)</f>
        <v>253.02662853681176</v>
      </c>
      <c r="BA122" s="79"/>
      <c r="BB122" s="88">
        <v>0</v>
      </c>
      <c r="BC122" s="79"/>
      <c r="BD122" s="84">
        <f>(BB122/$BL122)</f>
        <v>0</v>
      </c>
      <c r="BE122" s="79"/>
      <c r="BF122" s="84">
        <f>IF(BD122,BD122/BD$219*100,0)</f>
        <v>0</v>
      </c>
      <c r="BG122" s="79"/>
      <c r="BH122" s="88">
        <f>(E122+K122+Q122+W122+AC122+AJ122+AP122+AV122+BB122)</f>
        <v>5376163456</v>
      </c>
      <c r="BI122" s="79"/>
      <c r="BJ122" s="64">
        <v>29</v>
      </c>
      <c r="BK122" s="79"/>
      <c r="BL122" s="114">
        <v>1145978</v>
      </c>
      <c r="BM122" s="79"/>
      <c r="BN122" s="114">
        <f>IF(E122,BL122,0)</f>
        <v>1145978</v>
      </c>
      <c r="BO122" s="79"/>
      <c r="BP122" s="114">
        <f>IF(K122,BL122,0)</f>
        <v>1145978</v>
      </c>
      <c r="BQ122" s="79"/>
      <c r="BR122" s="114">
        <f>IF(Q122,BL122,0)</f>
        <v>1145978</v>
      </c>
      <c r="BS122" s="79"/>
      <c r="BT122" s="114">
        <f>IF(W122,BL122,0)</f>
        <v>1145978</v>
      </c>
      <c r="BU122" s="79"/>
      <c r="BV122" s="114">
        <f>IF(AC122,BL122,0)</f>
        <v>1145978</v>
      </c>
      <c r="BW122" s="79"/>
      <c r="BX122" s="114">
        <f>IF(AJ122,BL122,0)</f>
        <v>1145978</v>
      </c>
      <c r="BY122" s="79"/>
      <c r="BZ122" s="114">
        <f>IF(AP122,BL122,0)</f>
        <v>1145978</v>
      </c>
      <c r="CA122" s="79"/>
      <c r="CB122" s="114">
        <f>IF(AV122,BL122,0)</f>
        <v>1145978</v>
      </c>
      <c r="CC122" s="79"/>
      <c r="CD122" s="114">
        <f>IF(BB122,$BL122,0)</f>
        <v>0</v>
      </c>
    </row>
    <row r="123" spans="1:82" ht="8.85" customHeight="1" x14ac:dyDescent="0.3">
      <c r="A123" s="64">
        <v>30</v>
      </c>
      <c r="B123" s="116"/>
      <c r="C123" s="64" t="s">
        <v>159</v>
      </c>
      <c r="D123" s="79"/>
      <c r="E123" s="88">
        <v>11135935</v>
      </c>
      <c r="F123" s="79"/>
      <c r="G123" s="84">
        <f>(E123/$BL123)</f>
        <v>158.74461867426942</v>
      </c>
      <c r="H123" s="79"/>
      <c r="I123" s="84">
        <f>IF(G123,G123/G$219*100,0)</f>
        <v>129.05905913912443</v>
      </c>
      <c r="J123" s="79"/>
      <c r="K123" s="88">
        <v>7053451</v>
      </c>
      <c r="L123" s="79"/>
      <c r="M123" s="84">
        <f>(K123/$BL123)</f>
        <v>100.54812544547399</v>
      </c>
      <c r="N123" s="79"/>
      <c r="O123" s="84">
        <f>IF(M123,M123/M$219*100,0)</f>
        <v>170.63018980028224</v>
      </c>
      <c r="P123" s="79"/>
      <c r="Q123" s="88">
        <v>42124734</v>
      </c>
      <c r="R123" s="79"/>
      <c r="S123" s="84">
        <f>(Q123/$BL123)</f>
        <v>600.49513898788314</v>
      </c>
      <c r="T123" s="79"/>
      <c r="U123" s="84">
        <f>IF(S123,S123/S$219*100,0)</f>
        <v>111.79442025946094</v>
      </c>
      <c r="V123" s="79"/>
      <c r="W123" s="88">
        <v>19249741</v>
      </c>
      <c r="X123" s="79"/>
      <c r="Y123" s="84">
        <f>(W123/$BL123)</f>
        <v>274.40828225231644</v>
      </c>
      <c r="Z123" s="79"/>
      <c r="AA123" s="84">
        <f>IF(Y123,Y123/Y$219*100,0)</f>
        <v>185.11605477697367</v>
      </c>
      <c r="AB123" s="79"/>
      <c r="AC123" s="88">
        <v>23416960</v>
      </c>
      <c r="AD123" s="79"/>
      <c r="AE123" s="84">
        <f>(AC123/$BL123)</f>
        <v>333.8126870990734</v>
      </c>
      <c r="AF123" s="79"/>
      <c r="AG123" s="84">
        <f>IF(AE123,AE123/AE$219*100,0)</f>
        <v>86.665205045375842</v>
      </c>
      <c r="AH123" s="117"/>
      <c r="AI123" s="79"/>
      <c r="AJ123" s="88">
        <v>154183440</v>
      </c>
      <c r="AK123" s="79"/>
      <c r="AL123" s="84">
        <f>(AJ123/$BL123)</f>
        <v>2197.910762651461</v>
      </c>
      <c r="AM123" s="79"/>
      <c r="AN123" s="84">
        <f>IF(AL123,AL123/AL$219*100,0)</f>
        <v>108.67675712554174</v>
      </c>
      <c r="AO123" s="79"/>
      <c r="AP123" s="88">
        <v>7048517</v>
      </c>
      <c r="AQ123" s="79"/>
      <c r="AR123" s="84">
        <f>(AP123/$BL123)</f>
        <v>100.47779044903777</v>
      </c>
      <c r="AS123" s="79"/>
      <c r="AT123" s="84">
        <f>IF(AR123,AR123/AR$219*100,0)</f>
        <v>105.68914104804909</v>
      </c>
      <c r="AU123" s="79"/>
      <c r="AV123" s="88">
        <v>5775752</v>
      </c>
      <c r="AW123" s="79"/>
      <c r="AX123" s="84">
        <f>(AV123/$BL123)</f>
        <v>82.334312188168212</v>
      </c>
      <c r="AY123" s="79"/>
      <c r="AZ123" s="84">
        <f>IF(AX123,AX123/AX$219*100,0)</f>
        <v>55.62598089731209</v>
      </c>
      <c r="BA123" s="79"/>
      <c r="BB123" s="88">
        <v>0</v>
      </c>
      <c r="BC123" s="79"/>
      <c r="BD123" s="84">
        <f>(BB123/$BL123)</f>
        <v>0</v>
      </c>
      <c r="BE123" s="79"/>
      <c r="BF123" s="84">
        <f>IF(BD123,BD123/BD$219*100,0)</f>
        <v>0</v>
      </c>
      <c r="BG123" s="79"/>
      <c r="BH123" s="88">
        <f>(E123+K123+Q123+W123+AC123+AJ123+AP123+AV123+BB123)</f>
        <v>269988530</v>
      </c>
      <c r="BI123" s="79"/>
      <c r="BJ123" s="64">
        <v>30</v>
      </c>
      <c r="BK123" s="79"/>
      <c r="BL123" s="114">
        <v>70150</v>
      </c>
      <c r="BM123" s="79"/>
      <c r="BN123" s="114">
        <f>IF(E123,BL123,0)</f>
        <v>70150</v>
      </c>
      <c r="BO123" s="79"/>
      <c r="BP123" s="114">
        <f>IF(K123,BL123,0)</f>
        <v>70150</v>
      </c>
      <c r="BQ123" s="79"/>
      <c r="BR123" s="114">
        <f>IF(Q123,BL123,0)</f>
        <v>70150</v>
      </c>
      <c r="BS123" s="79"/>
      <c r="BT123" s="114">
        <f>IF(W123,BL123,0)</f>
        <v>70150</v>
      </c>
      <c r="BU123" s="79"/>
      <c r="BV123" s="114">
        <f>IF(AC123,BL123,0)</f>
        <v>70150</v>
      </c>
      <c r="BW123" s="79"/>
      <c r="BX123" s="114">
        <f>IF(AJ123,BL123,0)</f>
        <v>70150</v>
      </c>
      <c r="BY123" s="79"/>
      <c r="BZ123" s="114">
        <f>IF(AP123,BL123,0)</f>
        <v>70150</v>
      </c>
      <c r="CA123" s="79"/>
      <c r="CB123" s="114">
        <f>IF(AV123,BL123,0)</f>
        <v>70150</v>
      </c>
      <c r="CC123" s="79"/>
      <c r="CD123" s="114">
        <f>IF(BB123,$BL123,0)</f>
        <v>0</v>
      </c>
    </row>
    <row r="124" spans="1:82" ht="8.85" customHeight="1" x14ac:dyDescent="0.3">
      <c r="A124" s="90"/>
      <c r="B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90"/>
      <c r="BK124" s="79"/>
      <c r="BL124" s="111"/>
      <c r="BM124" s="79"/>
      <c r="BN124" s="79"/>
      <c r="BO124" s="79"/>
      <c r="BP124" s="79"/>
      <c r="BQ124" s="79"/>
      <c r="BR124" s="79"/>
      <c r="BS124" s="79"/>
      <c r="BT124" s="79"/>
      <c r="BU124" s="79"/>
      <c r="BV124" s="79"/>
      <c r="BW124" s="79"/>
      <c r="BX124" s="79"/>
      <c r="BY124" s="79"/>
      <c r="BZ124" s="79"/>
      <c r="CA124" s="79"/>
      <c r="CB124" s="79"/>
      <c r="CC124" s="79"/>
      <c r="CD124" s="79"/>
    </row>
    <row r="125" spans="1:82" ht="8.85" customHeight="1" x14ac:dyDescent="0.3">
      <c r="A125" s="64">
        <v>31</v>
      </c>
      <c r="B125" s="116"/>
      <c r="C125" s="64" t="s">
        <v>160</v>
      </c>
      <c r="D125" s="79"/>
      <c r="E125" s="88">
        <v>1358867</v>
      </c>
      <c r="F125" s="79"/>
      <c r="G125" s="84">
        <f>(E125/$BL125)</f>
        <v>86.867416735920216</v>
      </c>
      <c r="H125" s="79"/>
      <c r="I125" s="84">
        <f>IF(G125,G125/G$219*100,0)</f>
        <v>70.623036972284254</v>
      </c>
      <c r="J125" s="79"/>
      <c r="K125" s="88">
        <v>949510</v>
      </c>
      <c r="L125" s="79"/>
      <c r="M125" s="84">
        <f>(K125/$BL125)</f>
        <v>60.698715080227579</v>
      </c>
      <c r="N125" s="79"/>
      <c r="O125" s="84">
        <f>IF(M125,M125/M$219*100,0)</f>
        <v>103.00573211968012</v>
      </c>
      <c r="P125" s="79"/>
      <c r="Q125" s="88">
        <v>4996918</v>
      </c>
      <c r="R125" s="79"/>
      <c r="S125" s="84">
        <f>(Q125/$BL125)</f>
        <v>319.43476315284789</v>
      </c>
      <c r="T125" s="79"/>
      <c r="U125" s="84">
        <f>IF(S125,S125/S$219*100,0)</f>
        <v>59.469297649237795</v>
      </c>
      <c r="V125" s="79"/>
      <c r="W125" s="88">
        <v>1852654</v>
      </c>
      <c r="X125" s="79"/>
      <c r="Y125" s="84">
        <f>(W125/$BL125)</f>
        <v>118.43342069935434</v>
      </c>
      <c r="Z125" s="79"/>
      <c r="AA125" s="84">
        <f>IF(Y125,Y125/Y$219*100,0)</f>
        <v>79.895283821816832</v>
      </c>
      <c r="AB125" s="79"/>
      <c r="AC125" s="88">
        <v>5884209</v>
      </c>
      <c r="AD125" s="79"/>
      <c r="AE125" s="84">
        <f>(AC125/$BL125)</f>
        <v>376.15604423703894</v>
      </c>
      <c r="AF125" s="79"/>
      <c r="AG125" s="84">
        <f>IF(AE125,AE125/AE$219*100,0)</f>
        <v>97.658483223512377</v>
      </c>
      <c r="AH125" s="117"/>
      <c r="AI125" s="79"/>
      <c r="AJ125" s="88">
        <v>22207750</v>
      </c>
      <c r="AK125" s="79"/>
      <c r="AL125" s="84">
        <f>(AJ125/$BL125)</f>
        <v>1419.6605510451959</v>
      </c>
      <c r="AM125" s="79"/>
      <c r="AN125" s="84">
        <f>IF(AL125,AL125/AL$219*100,0)</f>
        <v>70.195800270130206</v>
      </c>
      <c r="AO125" s="79"/>
      <c r="AP125" s="88">
        <v>321856</v>
      </c>
      <c r="AQ125" s="79"/>
      <c r="AR125" s="84">
        <f>(AP125/$BL125)</f>
        <v>20.575081506104969</v>
      </c>
      <c r="AS125" s="79"/>
      <c r="AT125" s="84">
        <f>IF(AR125,AR125/AR$219*100,0)</f>
        <v>21.642222441951191</v>
      </c>
      <c r="AU125" s="79"/>
      <c r="AV125" s="88">
        <v>1607360</v>
      </c>
      <c r="AW125" s="79"/>
      <c r="AX125" s="84">
        <f>(AV125/$BL125)</f>
        <v>102.75266892539794</v>
      </c>
      <c r="AY125" s="79"/>
      <c r="AZ125" s="84">
        <f>IF(AX125,AX125/AX$219*100,0)</f>
        <v>69.420850759392067</v>
      </c>
      <c r="BA125" s="79"/>
      <c r="BB125" s="88">
        <v>0</v>
      </c>
      <c r="BC125" s="79"/>
      <c r="BD125" s="84">
        <f>(BB125/$BL125)</f>
        <v>0</v>
      </c>
      <c r="BE125" s="79"/>
      <c r="BF125" s="84">
        <f>IF(BD125,BD125/BD$219*100,0)</f>
        <v>0</v>
      </c>
      <c r="BG125" s="79"/>
      <c r="BH125" s="88">
        <f>(E125+K125+Q125+W125+AC125+AJ125+AP125+AV125+BB125)</f>
        <v>39179124</v>
      </c>
      <c r="BI125" s="79"/>
      <c r="BJ125" s="64">
        <v>31</v>
      </c>
      <c r="BK125" s="79"/>
      <c r="BL125" s="114">
        <v>15643</v>
      </c>
      <c r="BM125" s="79"/>
      <c r="BN125" s="114">
        <f>IF(E125,BL125,0)</f>
        <v>15643</v>
      </c>
      <c r="BO125" s="79"/>
      <c r="BP125" s="114">
        <f>IF(K125,BL125,0)</f>
        <v>15643</v>
      </c>
      <c r="BQ125" s="79"/>
      <c r="BR125" s="114">
        <f>IF(Q125,BL125,0)</f>
        <v>15643</v>
      </c>
      <c r="BS125" s="79"/>
      <c r="BT125" s="114">
        <f>IF(W125,BL125,0)</f>
        <v>15643</v>
      </c>
      <c r="BU125" s="79"/>
      <c r="BV125" s="114">
        <f>IF(AC125,BL125,0)</f>
        <v>15643</v>
      </c>
      <c r="BW125" s="79"/>
      <c r="BX125" s="114">
        <f>IF(AJ125,BL125,0)</f>
        <v>15643</v>
      </c>
      <c r="BY125" s="79"/>
      <c r="BZ125" s="114">
        <f>IF(AP125,BL125,0)</f>
        <v>15643</v>
      </c>
      <c r="CA125" s="79"/>
      <c r="CB125" s="114">
        <f>IF(AV125,BL125,0)</f>
        <v>15643</v>
      </c>
      <c r="CC125" s="79"/>
      <c r="CD125" s="114">
        <f>IF(BB125,$BL125,0)</f>
        <v>0</v>
      </c>
    </row>
    <row r="126" spans="1:82" ht="8.85" customHeight="1" x14ac:dyDescent="0.3">
      <c r="A126" s="64">
        <v>32</v>
      </c>
      <c r="B126" s="116"/>
      <c r="C126" s="64" t="s">
        <v>161</v>
      </c>
      <c r="D126" s="79"/>
      <c r="E126" s="88">
        <v>2766841</v>
      </c>
      <c r="F126" s="79"/>
      <c r="G126" s="84">
        <f>(E126/$BL126)</f>
        <v>103.65806234077627</v>
      </c>
      <c r="H126" s="79"/>
      <c r="I126" s="84">
        <f>IF(G126,G126/G$219*100,0)</f>
        <v>84.27379844185991</v>
      </c>
      <c r="J126" s="79"/>
      <c r="K126" s="88">
        <v>2624675</v>
      </c>
      <c r="L126" s="79"/>
      <c r="M126" s="84">
        <f>(K126/$BL126)</f>
        <v>98.331897197662215</v>
      </c>
      <c r="N126" s="79"/>
      <c r="O126" s="84">
        <f>IF(M126,M126/M$219*100,0)</f>
        <v>166.8692500026533</v>
      </c>
      <c r="P126" s="79"/>
      <c r="Q126" s="88">
        <v>7464663</v>
      </c>
      <c r="R126" s="79"/>
      <c r="S126" s="84">
        <f>(Q126/$BL126)</f>
        <v>279.65918627304063</v>
      </c>
      <c r="T126" s="79"/>
      <c r="U126" s="84">
        <f>IF(S126,S126/S$219*100,0)</f>
        <v>52.064262588906693</v>
      </c>
      <c r="V126" s="79"/>
      <c r="W126" s="88">
        <v>2216608</v>
      </c>
      <c r="X126" s="79"/>
      <c r="Y126" s="84">
        <f>(W126/$BL126)</f>
        <v>83.043908287127223</v>
      </c>
      <c r="Z126" s="79"/>
      <c r="AA126" s="84">
        <f>IF(Y126,Y126/Y$219*100,0)</f>
        <v>56.021489399648217</v>
      </c>
      <c r="AB126" s="79"/>
      <c r="AC126" s="88">
        <v>8488124</v>
      </c>
      <c r="AD126" s="79"/>
      <c r="AE126" s="84">
        <f>(AC126/$BL126)</f>
        <v>318.00254757979917</v>
      </c>
      <c r="AF126" s="79"/>
      <c r="AG126" s="84">
        <f>IF(AE126,AE126/AE$219*100,0)</f>
        <v>82.56054085438528</v>
      </c>
      <c r="AH126" s="117"/>
      <c r="AI126" s="79"/>
      <c r="AJ126" s="88">
        <v>41749499</v>
      </c>
      <c r="AK126" s="79"/>
      <c r="AL126" s="84">
        <f>(AJ126/$BL126)</f>
        <v>1564.1202982166942</v>
      </c>
      <c r="AM126" s="79"/>
      <c r="AN126" s="84">
        <f>IF(AL126,AL126/AL$219*100,0)</f>
        <v>77.338682103437677</v>
      </c>
      <c r="AO126" s="79"/>
      <c r="AP126" s="88">
        <v>910949</v>
      </c>
      <c r="AQ126" s="79"/>
      <c r="AR126" s="84">
        <f>(AP126/$BL126)</f>
        <v>34.128165742544581</v>
      </c>
      <c r="AS126" s="79"/>
      <c r="AT126" s="84">
        <f>IF(AR126,AR126/AR$219*100,0)</f>
        <v>35.898246834005029</v>
      </c>
      <c r="AU126" s="79"/>
      <c r="AV126" s="88">
        <v>754774</v>
      </c>
      <c r="AW126" s="79"/>
      <c r="AX126" s="84">
        <f>(AV126/$BL126)</f>
        <v>28.277161696388433</v>
      </c>
      <c r="AY126" s="79"/>
      <c r="AZ126" s="84">
        <f>IF(AX126,AX126/AX$219*100,0)</f>
        <v>19.104366266626162</v>
      </c>
      <c r="BA126" s="79"/>
      <c r="BB126" s="88">
        <v>0</v>
      </c>
      <c r="BC126" s="79"/>
      <c r="BD126" s="84">
        <f>(BB126/$BL126)</f>
        <v>0</v>
      </c>
      <c r="BE126" s="79"/>
      <c r="BF126" s="84">
        <f>IF(BD126,BD126/BD$219*100,0)</f>
        <v>0</v>
      </c>
      <c r="BG126" s="79"/>
      <c r="BH126" s="88">
        <f>(E126+K126+Q126+W126+AC126+AJ126+AP126+AV126+BB126)</f>
        <v>66976133</v>
      </c>
      <c r="BI126" s="79"/>
      <c r="BJ126" s="64">
        <v>32</v>
      </c>
      <c r="BK126" s="79"/>
      <c r="BL126" s="114">
        <v>26692</v>
      </c>
      <c r="BM126" s="79"/>
      <c r="BN126" s="114">
        <f>IF(E126,BL126,0)</f>
        <v>26692</v>
      </c>
      <c r="BO126" s="79"/>
      <c r="BP126" s="114">
        <f>IF(K126,BL126,0)</f>
        <v>26692</v>
      </c>
      <c r="BQ126" s="79"/>
      <c r="BR126" s="114">
        <f>IF(Q126,BL126,0)</f>
        <v>26692</v>
      </c>
      <c r="BS126" s="79"/>
      <c r="BT126" s="114">
        <f>IF(W126,BL126,0)</f>
        <v>26692</v>
      </c>
      <c r="BU126" s="79"/>
      <c r="BV126" s="114">
        <f>IF(AC126,BL126,0)</f>
        <v>26692</v>
      </c>
      <c r="BW126" s="79"/>
      <c r="BX126" s="114">
        <f>IF(AJ126,BL126,0)</f>
        <v>26692</v>
      </c>
      <c r="BY126" s="79"/>
      <c r="BZ126" s="114">
        <f>IF(AP126,BL126,0)</f>
        <v>26692</v>
      </c>
      <c r="CA126" s="79"/>
      <c r="CB126" s="114">
        <f>IF(AV126,BL126,0)</f>
        <v>26692</v>
      </c>
      <c r="CC126" s="79"/>
      <c r="CD126" s="114">
        <f>IF(BB126,$BL126,0)</f>
        <v>0</v>
      </c>
    </row>
    <row r="127" spans="1:82" ht="8.85" customHeight="1" x14ac:dyDescent="0.3">
      <c r="A127" s="64">
        <v>33</v>
      </c>
      <c r="B127" s="116"/>
      <c r="C127" s="64" t="s">
        <v>103</v>
      </c>
      <c r="D127" s="79"/>
      <c r="E127" s="88">
        <v>4247427</v>
      </c>
      <c r="F127" s="79"/>
      <c r="G127" s="84">
        <f>(E127/$BL127)</f>
        <v>75.675289967395372</v>
      </c>
      <c r="H127" s="79"/>
      <c r="I127" s="84">
        <f>IF(G127,G127/G$219*100,0)</f>
        <v>61.523860177664801</v>
      </c>
      <c r="J127" s="79"/>
      <c r="K127" s="88">
        <v>2668283</v>
      </c>
      <c r="L127" s="79"/>
      <c r="M127" s="84">
        <f>(K127/$BL127)</f>
        <v>47.540096566714773</v>
      </c>
      <c r="N127" s="79"/>
      <c r="O127" s="84">
        <f>IF(M127,M127/M$219*100,0)</f>
        <v>80.675553764562267</v>
      </c>
      <c r="P127" s="79"/>
      <c r="Q127" s="88">
        <v>18259351</v>
      </c>
      <c r="R127" s="79"/>
      <c r="S127" s="84">
        <f>(Q127/$BL127)</f>
        <v>325.32205533878528</v>
      </c>
      <c r="T127" s="79"/>
      <c r="U127" s="84">
        <f>IF(S127,S127/S$219*100,0)</f>
        <v>60.565337190763891</v>
      </c>
      <c r="V127" s="79"/>
      <c r="W127" s="88">
        <v>3966697</v>
      </c>
      <c r="X127" s="79"/>
      <c r="Y127" s="84">
        <f>(W127/$BL127)</f>
        <v>70.673597377376311</v>
      </c>
      <c r="Z127" s="79"/>
      <c r="AA127" s="84">
        <f>IF(Y127,Y127/Y$219*100,0)</f>
        <v>47.676467401106429</v>
      </c>
      <c r="AB127" s="79"/>
      <c r="AC127" s="88">
        <v>19666770</v>
      </c>
      <c r="AD127" s="79"/>
      <c r="AE127" s="84">
        <f>(AC127/$BL127)</f>
        <v>350.39766957079479</v>
      </c>
      <c r="AF127" s="79"/>
      <c r="AG127" s="84">
        <f>IF(AE127,AE127/AE$219*100,0)</f>
        <v>90.971035716692128</v>
      </c>
      <c r="AH127" s="117"/>
      <c r="AI127" s="79"/>
      <c r="AJ127" s="88">
        <v>84526199</v>
      </c>
      <c r="AK127" s="79"/>
      <c r="AL127" s="84">
        <f>(AJ127/$BL127)</f>
        <v>1505.9810608085236</v>
      </c>
      <c r="AM127" s="79"/>
      <c r="AN127" s="84">
        <f>IF(AL127,AL127/AL$219*100,0)</f>
        <v>74.46395948474057</v>
      </c>
      <c r="AO127" s="79"/>
      <c r="AP127" s="88">
        <v>2375084</v>
      </c>
      <c r="AQ127" s="79"/>
      <c r="AR127" s="84">
        <f>(AP127/$BL127)</f>
        <v>42.316247082509307</v>
      </c>
      <c r="AS127" s="79"/>
      <c r="AT127" s="84">
        <f>IF(AR127,AR127/AR$219*100,0)</f>
        <v>44.511008716854718</v>
      </c>
      <c r="AU127" s="79"/>
      <c r="AV127" s="88">
        <v>2853971</v>
      </c>
      <c r="AW127" s="79"/>
      <c r="AX127" s="84">
        <f>(AV127/$BL127)</f>
        <v>50.848450834714129</v>
      </c>
      <c r="AY127" s="79"/>
      <c r="AZ127" s="84">
        <f>IF(AX127,AX127/AX$219*100,0)</f>
        <v>34.353781304754591</v>
      </c>
      <c r="BA127" s="79"/>
      <c r="BB127" s="88">
        <v>0</v>
      </c>
      <c r="BC127" s="79"/>
      <c r="BD127" s="84">
        <f>(BB127/$BL127)</f>
        <v>0</v>
      </c>
      <c r="BE127" s="79"/>
      <c r="BF127" s="84">
        <f>IF(BD127,BD127/BD$219*100,0)</f>
        <v>0</v>
      </c>
      <c r="BG127" s="79"/>
      <c r="BH127" s="88">
        <f>(E127+K127+Q127+W127+AC127+AJ127+AP127+AV127+BB127)</f>
        <v>138563782</v>
      </c>
      <c r="BI127" s="79"/>
      <c r="BJ127" s="64">
        <v>33</v>
      </c>
      <c r="BK127" s="79"/>
      <c r="BL127" s="114">
        <v>56127</v>
      </c>
      <c r="BM127" s="79"/>
      <c r="BN127" s="114">
        <f>IF(E127,BL127,0)</f>
        <v>56127</v>
      </c>
      <c r="BO127" s="79"/>
      <c r="BP127" s="114">
        <f>IF(K127,BL127,0)</f>
        <v>56127</v>
      </c>
      <c r="BQ127" s="79"/>
      <c r="BR127" s="114">
        <f>IF(Q127,BL127,0)</f>
        <v>56127</v>
      </c>
      <c r="BS127" s="79"/>
      <c r="BT127" s="114">
        <f>IF(W127,BL127,0)</f>
        <v>56127</v>
      </c>
      <c r="BU127" s="79"/>
      <c r="BV127" s="114">
        <f>IF(AC127,BL127,0)</f>
        <v>56127</v>
      </c>
      <c r="BW127" s="79"/>
      <c r="BX127" s="114">
        <f>IF(AJ127,BL127,0)</f>
        <v>56127</v>
      </c>
      <c r="BY127" s="79"/>
      <c r="BZ127" s="114">
        <f>IF(AP127,BL127,0)</f>
        <v>56127</v>
      </c>
      <c r="CA127" s="79"/>
      <c r="CB127" s="114">
        <f>IF(AV127,BL127,0)</f>
        <v>56127</v>
      </c>
      <c r="CC127" s="79"/>
      <c r="CD127" s="114">
        <f>IF(BB127,$BL127,0)</f>
        <v>0</v>
      </c>
    </row>
    <row r="128" spans="1:82" ht="8.85" customHeight="1" x14ac:dyDescent="0.3">
      <c r="A128" s="64">
        <v>34</v>
      </c>
      <c r="B128" s="116"/>
      <c r="C128" s="64" t="s">
        <v>162</v>
      </c>
      <c r="D128" s="79"/>
      <c r="E128" s="88">
        <v>9414032</v>
      </c>
      <c r="F128" s="79"/>
      <c r="G128" s="84">
        <f>(E128/$BL128)</f>
        <v>107.25063798760482</v>
      </c>
      <c r="H128" s="79"/>
      <c r="I128" s="84">
        <f>IF(G128,G128/G$219*100,0)</f>
        <v>87.194555294835226</v>
      </c>
      <c r="J128" s="79"/>
      <c r="K128" s="88">
        <v>3965674</v>
      </c>
      <c r="L128" s="79"/>
      <c r="M128" s="84">
        <f>(K128/$BL128)</f>
        <v>45.179479584396645</v>
      </c>
      <c r="N128" s="79"/>
      <c r="O128" s="84">
        <f>IF(M128,M128/M$219*100,0)</f>
        <v>76.669586254435586</v>
      </c>
      <c r="P128" s="79"/>
      <c r="Q128" s="88">
        <v>43117840</v>
      </c>
      <c r="R128" s="79"/>
      <c r="S128" s="84">
        <f>(Q128/$BL128)</f>
        <v>491.22584761210356</v>
      </c>
      <c r="T128" s="79"/>
      <c r="U128" s="84">
        <f>IF(S128,S128/S$219*100,0)</f>
        <v>91.451712569759081</v>
      </c>
      <c r="V128" s="79"/>
      <c r="W128" s="88">
        <v>11787413</v>
      </c>
      <c r="X128" s="79"/>
      <c r="Y128" s="84">
        <f>(W128/$BL128)</f>
        <v>134.28970333576376</v>
      </c>
      <c r="Z128" s="79"/>
      <c r="AA128" s="84">
        <f>IF(Y128,Y128/Y$219*100,0)</f>
        <v>90.591945238114022</v>
      </c>
      <c r="AB128" s="79"/>
      <c r="AC128" s="88">
        <v>18013435</v>
      </c>
      <c r="AD128" s="79"/>
      <c r="AE128" s="84">
        <f>(AC128/$BL128)</f>
        <v>205.22050446591322</v>
      </c>
      <c r="AF128" s="79"/>
      <c r="AG128" s="84">
        <f>IF(AE128,AE128/AE$219*100,0)</f>
        <v>53.279811662087084</v>
      </c>
      <c r="AH128" s="117"/>
      <c r="AI128" s="79"/>
      <c r="AJ128" s="88">
        <v>173292927</v>
      </c>
      <c r="AK128" s="79"/>
      <c r="AL128" s="84">
        <f>(AJ128/$BL128)</f>
        <v>1974.2632040648925</v>
      </c>
      <c r="AM128" s="79"/>
      <c r="AN128" s="84">
        <f>IF(AL128,AL128/AL$219*100,0)</f>
        <v>97.618395785651842</v>
      </c>
      <c r="AO128" s="79"/>
      <c r="AP128" s="88">
        <v>7346862</v>
      </c>
      <c r="AQ128" s="79"/>
      <c r="AR128" s="84">
        <f>(AP128/$BL128)</f>
        <v>83.700123040466636</v>
      </c>
      <c r="AS128" s="79"/>
      <c r="AT128" s="84">
        <f>IF(AR128,AR128/AR$219*100,0)</f>
        <v>88.041288231250675</v>
      </c>
      <c r="AU128" s="79"/>
      <c r="AV128" s="88">
        <v>1789965</v>
      </c>
      <c r="AW128" s="79"/>
      <c r="AX128" s="84">
        <f>(AV128/$BL128)</f>
        <v>20.392419340138535</v>
      </c>
      <c r="AY128" s="79"/>
      <c r="AZ128" s="84">
        <f>IF(AX128,AX128/AX$219*100,0)</f>
        <v>13.777346266913181</v>
      </c>
      <c r="BA128" s="79"/>
      <c r="BB128" s="88">
        <v>0</v>
      </c>
      <c r="BC128" s="79"/>
      <c r="BD128" s="84">
        <f>(BB128/$BL128)</f>
        <v>0</v>
      </c>
      <c r="BE128" s="79"/>
      <c r="BF128" s="84">
        <f>IF(BD128,BD128/BD$219*100,0)</f>
        <v>0</v>
      </c>
      <c r="BG128" s="79"/>
      <c r="BH128" s="88">
        <f>(E128+K128+Q128+W128+AC128+AJ128+AP128+AV128+BB128)</f>
        <v>268728148</v>
      </c>
      <c r="BI128" s="79"/>
      <c r="BJ128" s="64">
        <v>34</v>
      </c>
      <c r="BK128" s="79"/>
      <c r="BL128" s="114">
        <v>87776</v>
      </c>
      <c r="BM128" s="79"/>
      <c r="BN128" s="114">
        <f>IF(E128,BL128,0)</f>
        <v>87776</v>
      </c>
      <c r="BO128" s="79"/>
      <c r="BP128" s="114">
        <f>IF(K128,BL128,0)</f>
        <v>87776</v>
      </c>
      <c r="BQ128" s="79"/>
      <c r="BR128" s="114">
        <f>IF(Q128,BL128,0)</f>
        <v>87776</v>
      </c>
      <c r="BS128" s="79"/>
      <c r="BT128" s="114">
        <f>IF(W128,BL128,0)</f>
        <v>87776</v>
      </c>
      <c r="BU128" s="79"/>
      <c r="BV128" s="114">
        <f>IF(AC128,BL128,0)</f>
        <v>87776</v>
      </c>
      <c r="BW128" s="79"/>
      <c r="BX128" s="114">
        <f>IF(AJ128,BL128,0)</f>
        <v>87776</v>
      </c>
      <c r="BY128" s="79"/>
      <c r="BZ128" s="114">
        <f>IF(AP128,BL128,0)</f>
        <v>87776</v>
      </c>
      <c r="CA128" s="79"/>
      <c r="CB128" s="114">
        <f>IF(AV128,BL128,0)</f>
        <v>87776</v>
      </c>
      <c r="CC128" s="79"/>
      <c r="CD128" s="114">
        <f>IF(BB128,$BL128,0)</f>
        <v>0</v>
      </c>
    </row>
    <row r="129" spans="1:82" ht="8.85" customHeight="1" x14ac:dyDescent="0.3">
      <c r="A129" s="64">
        <v>35</v>
      </c>
      <c r="B129" s="116"/>
      <c r="C129" s="64" t="s">
        <v>163</v>
      </c>
      <c r="D129" s="79"/>
      <c r="E129" s="88">
        <v>1895347</v>
      </c>
      <c r="F129" s="79"/>
      <c r="G129" s="84">
        <f>(E129/$BL129)</f>
        <v>111.94536648750812</v>
      </c>
      <c r="H129" s="79"/>
      <c r="I129" s="84">
        <f>IF(G129,G129/G$219*100,0)</f>
        <v>91.011360224483909</v>
      </c>
      <c r="J129" s="79"/>
      <c r="K129" s="88">
        <v>1345585</v>
      </c>
      <c r="L129" s="79"/>
      <c r="M129" s="84">
        <f>(K129/$BL129)</f>
        <v>79.474632331226744</v>
      </c>
      <c r="N129" s="79"/>
      <c r="O129" s="84">
        <f>IF(M129,M129/M$219*100,0)</f>
        <v>134.86846760100673</v>
      </c>
      <c r="P129" s="79"/>
      <c r="Q129" s="88">
        <v>5358141</v>
      </c>
      <c r="R129" s="79"/>
      <c r="S129" s="84">
        <f>(Q129/$BL129)</f>
        <v>316.4692575748627</v>
      </c>
      <c r="T129" s="79"/>
      <c r="U129" s="84">
        <f>IF(S129,S129/S$219*100,0)</f>
        <v>58.917208289404122</v>
      </c>
      <c r="V129" s="79"/>
      <c r="W129" s="88">
        <v>886993</v>
      </c>
      <c r="X129" s="79"/>
      <c r="Y129" s="84">
        <f>(W129/$BL129)</f>
        <v>52.38869529265844</v>
      </c>
      <c r="Z129" s="79"/>
      <c r="AA129" s="84">
        <f>IF(Y129,Y129/Y$219*100,0)</f>
        <v>35.341457290901708</v>
      </c>
      <c r="AB129" s="79"/>
      <c r="AC129" s="88">
        <v>11641686</v>
      </c>
      <c r="AD129" s="79"/>
      <c r="AE129" s="84">
        <f>(AC129/$BL129)</f>
        <v>687.59588919733039</v>
      </c>
      <c r="AF129" s="79"/>
      <c r="AG129" s="84">
        <f>IF(AE129,AE129/AE$219*100,0)</f>
        <v>178.51520037630581</v>
      </c>
      <c r="AH129" s="117"/>
      <c r="AI129" s="79"/>
      <c r="AJ129" s="88">
        <v>26247711</v>
      </c>
      <c r="AK129" s="79"/>
      <c r="AL129" s="84">
        <f>(AJ129/$BL129)</f>
        <v>1550.2752938397023</v>
      </c>
      <c r="AM129" s="79"/>
      <c r="AN129" s="84">
        <f>IF(AL129,AL129/AL$219*100,0)</f>
        <v>76.654109188263774</v>
      </c>
      <c r="AO129" s="79"/>
      <c r="AP129" s="88">
        <v>642682</v>
      </c>
      <c r="AQ129" s="79"/>
      <c r="AR129" s="84">
        <f>(AP129/$BL129)</f>
        <v>37.958891973303409</v>
      </c>
      <c r="AS129" s="79"/>
      <c r="AT129" s="84">
        <f>IF(AR129,AR129/AR$219*100,0)</f>
        <v>39.927656349379262</v>
      </c>
      <c r="AU129" s="79"/>
      <c r="AV129" s="88">
        <v>2667372</v>
      </c>
      <c r="AW129" s="79"/>
      <c r="AX129" s="84">
        <f>(AV129/$BL129)</f>
        <v>157.54367727836512</v>
      </c>
      <c r="AY129" s="79"/>
      <c r="AZ129" s="84">
        <f>IF(AX129,AX129/AX$219*100,0)</f>
        <v>106.43826795747491</v>
      </c>
      <c r="BA129" s="79"/>
      <c r="BB129" s="88">
        <v>0</v>
      </c>
      <c r="BC129" s="79"/>
      <c r="BD129" s="84">
        <f>(BB129/$BL129)</f>
        <v>0</v>
      </c>
      <c r="BE129" s="79"/>
      <c r="BF129" s="84">
        <f>IF(BD129,BD129/BD$219*100,0)</f>
        <v>0</v>
      </c>
      <c r="BG129" s="79"/>
      <c r="BH129" s="88">
        <f>(E129+K129+Q129+W129+AC129+AJ129+AP129+AV129+BB129)</f>
        <v>50685517</v>
      </c>
      <c r="BI129" s="79"/>
      <c r="BJ129" s="64">
        <v>35</v>
      </c>
      <c r="BK129" s="79"/>
      <c r="BL129" s="114">
        <v>16931</v>
      </c>
      <c r="BM129" s="79"/>
      <c r="BN129" s="114">
        <f>IF(E129,BL129,0)</f>
        <v>16931</v>
      </c>
      <c r="BO129" s="79"/>
      <c r="BP129" s="114">
        <f>IF(K129,BL129,0)</f>
        <v>16931</v>
      </c>
      <c r="BQ129" s="79"/>
      <c r="BR129" s="114">
        <f>IF(Q129,BL129,0)</f>
        <v>16931</v>
      </c>
      <c r="BS129" s="79"/>
      <c r="BT129" s="114">
        <f>IF(W129,BL129,0)</f>
        <v>16931</v>
      </c>
      <c r="BU129" s="79"/>
      <c r="BV129" s="114">
        <f>IF(AC129,BL129,0)</f>
        <v>16931</v>
      </c>
      <c r="BW129" s="79"/>
      <c r="BX129" s="114">
        <f>IF(AJ129,BL129,0)</f>
        <v>16931</v>
      </c>
      <c r="BY129" s="79"/>
      <c r="BZ129" s="114">
        <f>IF(AP129,BL129,0)</f>
        <v>16931</v>
      </c>
      <c r="CA129" s="79"/>
      <c r="CB129" s="114">
        <f>IF(AV129,BL129,0)</f>
        <v>16931</v>
      </c>
      <c r="CC129" s="79"/>
      <c r="CD129" s="114">
        <f>IF(BB129,$BL129,0)</f>
        <v>0</v>
      </c>
    </row>
    <row r="130" spans="1:82" ht="8.85" customHeight="1" x14ac:dyDescent="0.3">
      <c r="A130" s="79"/>
      <c r="B130" s="79"/>
      <c r="D130" s="79"/>
      <c r="E130" s="111"/>
      <c r="F130" s="79"/>
      <c r="G130" s="79"/>
      <c r="H130" s="79"/>
      <c r="I130" s="79"/>
      <c r="J130" s="79"/>
      <c r="K130" s="111"/>
      <c r="L130" s="79"/>
      <c r="M130" s="79"/>
      <c r="N130" s="79"/>
      <c r="O130" s="79"/>
      <c r="P130" s="79"/>
      <c r="Q130" s="111"/>
      <c r="R130" s="79"/>
      <c r="S130" s="79"/>
      <c r="T130" s="79"/>
      <c r="U130" s="79"/>
      <c r="V130" s="79"/>
      <c r="W130" s="111"/>
      <c r="X130" s="79"/>
      <c r="Y130" s="79"/>
      <c r="Z130" s="79"/>
      <c r="AA130" s="79"/>
      <c r="AB130" s="79"/>
      <c r="AC130" s="111"/>
      <c r="AD130" s="79"/>
      <c r="AE130" s="79"/>
      <c r="AF130" s="79"/>
      <c r="AG130" s="79"/>
      <c r="AH130" s="79"/>
      <c r="AI130" s="79"/>
      <c r="AJ130" s="111"/>
      <c r="AK130" s="79"/>
      <c r="AL130" s="79"/>
      <c r="AM130" s="79"/>
      <c r="AN130" s="79"/>
      <c r="AO130" s="79"/>
      <c r="AP130" s="111"/>
      <c r="AQ130" s="79"/>
      <c r="AR130" s="79"/>
      <c r="AS130" s="79"/>
      <c r="AT130" s="79"/>
      <c r="AU130" s="79"/>
      <c r="AV130" s="111"/>
      <c r="AW130" s="79"/>
      <c r="AX130" s="79"/>
      <c r="AY130" s="79"/>
      <c r="AZ130" s="79"/>
      <c r="BA130" s="79"/>
      <c r="BB130" s="79"/>
      <c r="BC130" s="79"/>
      <c r="BD130" s="79"/>
      <c r="BE130" s="79"/>
      <c r="BF130" s="79"/>
      <c r="BG130" s="79"/>
      <c r="BH130" s="111"/>
      <c r="BI130" s="79"/>
      <c r="BJ130" s="79"/>
      <c r="BK130" s="79"/>
      <c r="BL130" s="79"/>
      <c r="BM130" s="79"/>
      <c r="BN130" s="79"/>
      <c r="BO130" s="79"/>
      <c r="BP130" s="79"/>
      <c r="BQ130" s="79"/>
      <c r="BR130" s="79"/>
      <c r="BS130" s="79"/>
      <c r="BT130" s="79"/>
      <c r="BU130" s="79"/>
      <c r="BV130" s="79"/>
      <c r="BW130" s="79"/>
      <c r="BX130" s="79"/>
      <c r="BY130" s="79"/>
      <c r="BZ130" s="79"/>
      <c r="CA130" s="79"/>
      <c r="CB130" s="79"/>
      <c r="CC130" s="79"/>
      <c r="CD130" s="111"/>
    </row>
    <row r="131" spans="1:82" ht="8.85" customHeight="1" x14ac:dyDescent="0.3">
      <c r="A131" s="64">
        <v>36</v>
      </c>
      <c r="B131" s="116"/>
      <c r="C131" s="64" t="s">
        <v>164</v>
      </c>
      <c r="D131" s="79"/>
      <c r="E131" s="88">
        <v>6309658</v>
      </c>
      <c r="F131" s="79"/>
      <c r="G131" s="84">
        <f>(E131/$BL131)</f>
        <v>169.64182395009948</v>
      </c>
      <c r="H131" s="79"/>
      <c r="I131" s="84">
        <f>IF(G131,G131/G$219*100,0)</f>
        <v>137.91846534696768</v>
      </c>
      <c r="J131" s="79"/>
      <c r="K131" s="88">
        <v>2591386</v>
      </c>
      <c r="L131" s="79"/>
      <c r="M131" s="84">
        <f>(K131/$BL131)</f>
        <v>69.672151422272407</v>
      </c>
      <c r="N131" s="79"/>
      <c r="O131" s="84">
        <f>IF(M131,M131/M$219*100,0)</f>
        <v>118.23365545907821</v>
      </c>
      <c r="P131" s="79"/>
      <c r="Q131" s="88">
        <v>16437954</v>
      </c>
      <c r="R131" s="79"/>
      <c r="S131" s="84">
        <f>(Q131/$BL131)</f>
        <v>441.95176641393772</v>
      </c>
      <c r="T131" s="79"/>
      <c r="U131" s="84">
        <f>IF(S131,S131/S$219*100,0)</f>
        <v>82.278337160507505</v>
      </c>
      <c r="V131" s="79"/>
      <c r="W131" s="88">
        <v>2341170</v>
      </c>
      <c r="X131" s="79"/>
      <c r="Y131" s="84">
        <f>(W131/$BL131)</f>
        <v>62.944829811259879</v>
      </c>
      <c r="Z131" s="79"/>
      <c r="AA131" s="84">
        <f>IF(Y131,Y131/Y$219*100,0)</f>
        <v>42.462634391459247</v>
      </c>
      <c r="AB131" s="79"/>
      <c r="AC131" s="88">
        <v>12703962</v>
      </c>
      <c r="AD131" s="79"/>
      <c r="AE131" s="84">
        <f>(AC131/$BL131)</f>
        <v>341.55944507178577</v>
      </c>
      <c r="AF131" s="79"/>
      <c r="AG131" s="84">
        <f>IF(AE131,AE131/AE$219*100,0)</f>
        <v>88.676435876583753</v>
      </c>
      <c r="AH131" s="117"/>
      <c r="AI131" s="79"/>
      <c r="AJ131" s="88">
        <v>61973929</v>
      </c>
      <c r="AK131" s="79"/>
      <c r="AL131" s="84">
        <f>(AJ131/$BL131)</f>
        <v>1666.2345808463731</v>
      </c>
      <c r="AM131" s="79"/>
      <c r="AN131" s="84">
        <f>IF(AL131,AL131/AL$219*100,0)</f>
        <v>82.387772030549684</v>
      </c>
      <c r="AO131" s="79"/>
      <c r="AP131" s="88">
        <v>2416749</v>
      </c>
      <c r="AQ131" s="79"/>
      <c r="AR131" s="84">
        <f>(AP131/$BL131)</f>
        <v>64.976851105016934</v>
      </c>
      <c r="AS131" s="79"/>
      <c r="AT131" s="84">
        <f>IF(AR131,AR131/AR$219*100,0)</f>
        <v>68.346920753391075</v>
      </c>
      <c r="AU131" s="79"/>
      <c r="AV131" s="88">
        <v>3638704</v>
      </c>
      <c r="AW131" s="79"/>
      <c r="AX131" s="84">
        <f>(AV131/$BL131)</f>
        <v>97.830402753132219</v>
      </c>
      <c r="AY131" s="79"/>
      <c r="AZ131" s="84">
        <f>IF(AX131,AX131/AX$219*100,0)</f>
        <v>66.095312757153351</v>
      </c>
      <c r="BA131" s="79"/>
      <c r="BB131" s="88">
        <v>0</v>
      </c>
      <c r="BC131" s="79"/>
      <c r="BD131" s="84">
        <f>(BB131/$BL131)</f>
        <v>0</v>
      </c>
      <c r="BE131" s="79"/>
      <c r="BF131" s="84">
        <f>IF(BD131,BD131/BD$219*100,0)</f>
        <v>0</v>
      </c>
      <c r="BG131" s="79"/>
      <c r="BH131" s="88">
        <f>(E131+K131+Q131+W131+AC131+AJ131+AP131+AV131+BB131)</f>
        <v>108413512</v>
      </c>
      <c r="BI131" s="79"/>
      <c r="BJ131" s="64">
        <v>36</v>
      </c>
      <c r="BK131" s="79"/>
      <c r="BL131" s="114">
        <v>37194</v>
      </c>
      <c r="BM131" s="79"/>
      <c r="BN131" s="114">
        <f>IF(E131,BL131,0)</f>
        <v>37194</v>
      </c>
      <c r="BO131" s="79"/>
      <c r="BP131" s="114">
        <f>IF(K131,BL131,0)</f>
        <v>37194</v>
      </c>
      <c r="BQ131" s="79"/>
      <c r="BR131" s="114">
        <f>IF(Q131,BL131,0)</f>
        <v>37194</v>
      </c>
      <c r="BS131" s="79"/>
      <c r="BT131" s="114">
        <f>IF(W131,BL131,0)</f>
        <v>37194</v>
      </c>
      <c r="BU131" s="79"/>
      <c r="BV131" s="114">
        <f>IF(AC131,BL131,0)</f>
        <v>37194</v>
      </c>
      <c r="BW131" s="79"/>
      <c r="BX131" s="114">
        <f>IF(AJ131,BL131,0)</f>
        <v>37194</v>
      </c>
      <c r="BY131" s="79"/>
      <c r="BZ131" s="114">
        <f>IF(AP131,BL131,0)</f>
        <v>37194</v>
      </c>
      <c r="CA131" s="79"/>
      <c r="CB131" s="114">
        <f>IF(AV131,BL131,0)</f>
        <v>37194</v>
      </c>
      <c r="CC131" s="79"/>
      <c r="CD131" s="114">
        <f>IF(BB131,$BL131,0)</f>
        <v>0</v>
      </c>
    </row>
    <row r="132" spans="1:82" ht="8.85" customHeight="1" x14ac:dyDescent="0.3">
      <c r="A132" s="64">
        <v>37</v>
      </c>
      <c r="B132" s="116"/>
      <c r="C132" s="64" t="s">
        <v>165</v>
      </c>
      <c r="D132" s="79"/>
      <c r="E132" s="88">
        <v>4490284</v>
      </c>
      <c r="F132" s="79"/>
      <c r="G132" s="84">
        <f>(E132/$BL132)</f>
        <v>193.74715222644116</v>
      </c>
      <c r="H132" s="79"/>
      <c r="I132" s="84">
        <f>IF(G132,G132/G$219*100,0)</f>
        <v>157.51604927494901</v>
      </c>
      <c r="J132" s="79"/>
      <c r="K132" s="88">
        <v>2110106</v>
      </c>
      <c r="L132" s="79"/>
      <c r="M132" s="84">
        <f>(K132/$BL132)</f>
        <v>91.047031411805321</v>
      </c>
      <c r="N132" s="79"/>
      <c r="O132" s="84">
        <f>IF(M132,M132/M$219*100,0)</f>
        <v>154.50683124841788</v>
      </c>
      <c r="P132" s="79"/>
      <c r="Q132" s="88">
        <v>11145227</v>
      </c>
      <c r="R132" s="79"/>
      <c r="S132" s="84">
        <f>(Q132/$BL132)</f>
        <v>480.89519330341733</v>
      </c>
      <c r="T132" s="79"/>
      <c r="U132" s="84">
        <f>IF(S132,S132/S$219*100,0)</f>
        <v>89.52845052422937</v>
      </c>
      <c r="V132" s="79"/>
      <c r="W132" s="88">
        <v>2770763</v>
      </c>
      <c r="X132" s="79"/>
      <c r="Y132" s="84">
        <f>(W132/$BL132)</f>
        <v>119.55311529168105</v>
      </c>
      <c r="Z132" s="79"/>
      <c r="AA132" s="84">
        <f>IF(Y132,Y132/Y$219*100,0)</f>
        <v>80.650630722374473</v>
      </c>
      <c r="AB132" s="79"/>
      <c r="AC132" s="88">
        <v>7027229</v>
      </c>
      <c r="AD132" s="79"/>
      <c r="AE132" s="84">
        <f>(AC132/$BL132)</f>
        <v>303.211468760787</v>
      </c>
      <c r="AF132" s="79"/>
      <c r="AG132" s="84">
        <f>IF(AE132,AE132/AE$219*100,0)</f>
        <v>78.720447507928512</v>
      </c>
      <c r="AH132" s="117"/>
      <c r="AI132" s="79"/>
      <c r="AJ132" s="88">
        <v>34271293</v>
      </c>
      <c r="AK132" s="79"/>
      <c r="AL132" s="84">
        <f>(AJ132/$BL132)</f>
        <v>1478.7406368657232</v>
      </c>
      <c r="AM132" s="79"/>
      <c r="AN132" s="84">
        <f>IF(AL132,AL132/AL$219*100,0)</f>
        <v>73.117043592096593</v>
      </c>
      <c r="AO132" s="79"/>
      <c r="AP132" s="88">
        <v>1051231</v>
      </c>
      <c r="AQ132" s="79"/>
      <c r="AR132" s="84">
        <f>(AP132/$BL132)</f>
        <v>45.358603727994478</v>
      </c>
      <c r="AS132" s="79"/>
      <c r="AT132" s="84">
        <f>IF(AR132,AR132/AR$219*100,0)</f>
        <v>47.711159309201179</v>
      </c>
      <c r="AU132" s="79"/>
      <c r="AV132" s="88">
        <v>1966558</v>
      </c>
      <c r="AW132" s="79"/>
      <c r="AX132" s="84">
        <f>(AV132/$BL132)</f>
        <v>84.853210217466341</v>
      </c>
      <c r="AY132" s="79"/>
      <c r="AZ132" s="84">
        <f>IF(AX132,AX132/AX$219*100,0)</f>
        <v>57.32777653920428</v>
      </c>
      <c r="BA132" s="79"/>
      <c r="BB132" s="88">
        <v>0</v>
      </c>
      <c r="BC132" s="79"/>
      <c r="BD132" s="84">
        <f>(BB132/$BL132)</f>
        <v>0</v>
      </c>
      <c r="BE132" s="79"/>
      <c r="BF132" s="84">
        <f>IF(BD132,BD132/BD$219*100,0)</f>
        <v>0</v>
      </c>
      <c r="BG132" s="79"/>
      <c r="BH132" s="88">
        <f>(E132+K132+Q132+W132+AC132+AJ132+AP132+AV132+BB132)</f>
        <v>64832691</v>
      </c>
      <c r="BI132" s="79"/>
      <c r="BJ132" s="64">
        <v>37</v>
      </c>
      <c r="BK132" s="79"/>
      <c r="BL132" s="114">
        <v>23176</v>
      </c>
      <c r="BM132" s="79"/>
      <c r="BN132" s="114">
        <f>IF(E132,BL132,0)</f>
        <v>23176</v>
      </c>
      <c r="BO132" s="79"/>
      <c r="BP132" s="114">
        <f>IF(K132,BL132,0)</f>
        <v>23176</v>
      </c>
      <c r="BQ132" s="79"/>
      <c r="BR132" s="114">
        <f>IF(Q132,BL132,0)</f>
        <v>23176</v>
      </c>
      <c r="BS132" s="79"/>
      <c r="BT132" s="114">
        <f>IF(W132,BL132,0)</f>
        <v>23176</v>
      </c>
      <c r="BU132" s="79"/>
      <c r="BV132" s="114">
        <f>IF(AC132,BL132,0)</f>
        <v>23176</v>
      </c>
      <c r="BW132" s="79"/>
      <c r="BX132" s="114">
        <f>IF(AJ132,BL132,0)</f>
        <v>23176</v>
      </c>
      <c r="BY132" s="79"/>
      <c r="BZ132" s="114">
        <f>IF(AP132,BL132,0)</f>
        <v>23176</v>
      </c>
      <c r="CA132" s="79"/>
      <c r="CB132" s="114">
        <f>IF(AV132,BL132,0)</f>
        <v>23176</v>
      </c>
      <c r="CC132" s="79"/>
      <c r="CD132" s="114">
        <f>IF(BB132,$BL132,0)</f>
        <v>0</v>
      </c>
    </row>
    <row r="133" spans="1:82" ht="8.85" customHeight="1" x14ac:dyDescent="0.3">
      <c r="A133" s="64">
        <v>38</v>
      </c>
      <c r="B133" s="116"/>
      <c r="C133" s="64" t="s">
        <v>166</v>
      </c>
      <c r="D133" s="79"/>
      <c r="E133" s="88">
        <v>1506664</v>
      </c>
      <c r="F133" s="79"/>
      <c r="G133" s="84">
        <f>(E133/$BL133)</f>
        <v>98.282061317677758</v>
      </c>
      <c r="H133" s="79"/>
      <c r="I133" s="84">
        <f>IF(G133,G133/G$219*100,0)</f>
        <v>79.903120306333761</v>
      </c>
      <c r="J133" s="79"/>
      <c r="K133" s="88">
        <v>1612798</v>
      </c>
      <c r="L133" s="79"/>
      <c r="M133" s="84">
        <f>(K133/$BL133)</f>
        <v>105.20534898891063</v>
      </c>
      <c r="N133" s="79"/>
      <c r="O133" s="84">
        <f>IF(M133,M133/M$219*100,0)</f>
        <v>178.53349912244235</v>
      </c>
      <c r="P133" s="79"/>
      <c r="Q133" s="88">
        <v>4316720</v>
      </c>
      <c r="R133" s="79"/>
      <c r="S133" s="84">
        <f>(Q133/$BL133)</f>
        <v>281.58643183300717</v>
      </c>
      <c r="T133" s="79"/>
      <c r="U133" s="84">
        <f>IF(S133,S133/S$219*100,0)</f>
        <v>52.423058665819532</v>
      </c>
      <c r="V133" s="79"/>
      <c r="W133" s="88">
        <v>2565275</v>
      </c>
      <c r="X133" s="79"/>
      <c r="Y133" s="84">
        <f>(W133/$BL133)</f>
        <v>167.3369210697978</v>
      </c>
      <c r="Z133" s="79"/>
      <c r="AA133" s="84">
        <f>IF(Y133,Y133/Y$219*100,0)</f>
        <v>112.88562572788494</v>
      </c>
      <c r="AB133" s="79"/>
      <c r="AC133" s="88">
        <v>8012885</v>
      </c>
      <c r="AD133" s="79"/>
      <c r="AE133" s="84">
        <f>(AC133/$BL133)</f>
        <v>522.69308545335946</v>
      </c>
      <c r="AF133" s="79"/>
      <c r="AG133" s="84">
        <f>IF(AE133,AE133/AE$219*100,0)</f>
        <v>135.70276139076469</v>
      </c>
      <c r="AH133" s="117"/>
      <c r="AI133" s="79"/>
      <c r="AJ133" s="88">
        <v>19076348</v>
      </c>
      <c r="AK133" s="79"/>
      <c r="AL133" s="84">
        <f>(AJ133/$BL133)</f>
        <v>1244.3801696020873</v>
      </c>
      <c r="AM133" s="79"/>
      <c r="AN133" s="84">
        <f>IF(AL133,AL133/AL$219*100,0)</f>
        <v>61.528977318690046</v>
      </c>
      <c r="AO133" s="79"/>
      <c r="AP133" s="88">
        <v>612837</v>
      </c>
      <c r="AQ133" s="79"/>
      <c r="AR133" s="84">
        <f>(AP133/$BL133)</f>
        <v>39.976320939334641</v>
      </c>
      <c r="AS133" s="79"/>
      <c r="AT133" s="84">
        <f>IF(AR133,AR133/AR$219*100,0)</f>
        <v>42.049720674165947</v>
      </c>
      <c r="AU133" s="79"/>
      <c r="AV133" s="88">
        <v>647081</v>
      </c>
      <c r="AW133" s="79"/>
      <c r="AX133" s="84">
        <f>(AV133/$BL133)</f>
        <v>42.210110893672535</v>
      </c>
      <c r="AY133" s="79"/>
      <c r="AZ133" s="84">
        <f>IF(AX133,AX133/AX$219*100,0)</f>
        <v>28.517622359906809</v>
      </c>
      <c r="BA133" s="79"/>
      <c r="BB133" s="88">
        <v>0</v>
      </c>
      <c r="BC133" s="79"/>
      <c r="BD133" s="84">
        <f>(BB133/$BL133)</f>
        <v>0</v>
      </c>
      <c r="BE133" s="79"/>
      <c r="BF133" s="84">
        <f>IF(BD133,BD133/BD$219*100,0)</f>
        <v>0</v>
      </c>
      <c r="BG133" s="79"/>
      <c r="BH133" s="88">
        <f>(E133+K133+Q133+W133+AC133+AJ133+AP133+AV133+BB133)</f>
        <v>38350608</v>
      </c>
      <c r="BI133" s="79"/>
      <c r="BJ133" s="64">
        <v>38</v>
      </c>
      <c r="BK133" s="79"/>
      <c r="BL133" s="114">
        <v>15330</v>
      </c>
      <c r="BM133" s="79"/>
      <c r="BN133" s="114">
        <f>IF(E133,BL133,0)</f>
        <v>15330</v>
      </c>
      <c r="BO133" s="79"/>
      <c r="BP133" s="114">
        <f>IF(K133,BL133,0)</f>
        <v>15330</v>
      </c>
      <c r="BQ133" s="79"/>
      <c r="BR133" s="114">
        <f>IF(Q133,BL133,0)</f>
        <v>15330</v>
      </c>
      <c r="BS133" s="79"/>
      <c r="BT133" s="114">
        <f>IF(W133,BL133,0)</f>
        <v>15330</v>
      </c>
      <c r="BU133" s="79"/>
      <c r="BV133" s="114">
        <f>IF(AC133,BL133,0)</f>
        <v>15330</v>
      </c>
      <c r="BW133" s="79"/>
      <c r="BX133" s="114">
        <f>IF(AJ133,BL133,0)</f>
        <v>15330</v>
      </c>
      <c r="BY133" s="79"/>
      <c r="BZ133" s="114">
        <f>IF(AP133,BL133,0)</f>
        <v>15330</v>
      </c>
      <c r="CA133" s="79"/>
      <c r="CB133" s="114">
        <f>IF(AV133,BL133,0)</f>
        <v>15330</v>
      </c>
      <c r="CC133" s="79"/>
      <c r="CD133" s="114">
        <f>IF(BB133,$BL133,0)</f>
        <v>0</v>
      </c>
    </row>
    <row r="134" spans="1:82" ht="8.85" customHeight="1" x14ac:dyDescent="0.3">
      <c r="A134" s="64">
        <v>39</v>
      </c>
      <c r="B134" s="116"/>
      <c r="C134" s="64" t="s">
        <v>167</v>
      </c>
      <c r="D134" s="79"/>
      <c r="E134" s="88">
        <v>1653665</v>
      </c>
      <c r="F134" s="79"/>
      <c r="G134" s="84">
        <f>(E134/$BL134)</f>
        <v>82.853098852647932</v>
      </c>
      <c r="H134" s="79"/>
      <c r="I134" s="84">
        <f>IF(G134,G134/G$219*100,0)</f>
        <v>67.359404520191205</v>
      </c>
      <c r="J134" s="79"/>
      <c r="K134" s="88">
        <v>1481171</v>
      </c>
      <c r="L134" s="79"/>
      <c r="M134" s="84">
        <f>(K134/$BL134)</f>
        <v>74.21068189789068</v>
      </c>
      <c r="N134" s="79"/>
      <c r="O134" s="84">
        <f>IF(M134,M134/M$219*100,0)</f>
        <v>125.93554262045612</v>
      </c>
      <c r="P134" s="79"/>
      <c r="Q134" s="88">
        <v>8451833</v>
      </c>
      <c r="R134" s="79"/>
      <c r="S134" s="84">
        <f>(Q134/$BL134)</f>
        <v>423.45974247206772</v>
      </c>
      <c r="T134" s="79"/>
      <c r="U134" s="84">
        <f>IF(S134,S134/S$219*100,0)</f>
        <v>78.835669665330414</v>
      </c>
      <c r="V134" s="79"/>
      <c r="W134" s="88">
        <v>2327328</v>
      </c>
      <c r="X134" s="79"/>
      <c r="Y134" s="84">
        <f>(W134/$BL134)</f>
        <v>116.60544115436645</v>
      </c>
      <c r="Z134" s="79"/>
      <c r="AA134" s="84">
        <f>IF(Y134,Y134/Y$219*100,0)</f>
        <v>78.662127304806091</v>
      </c>
      <c r="AB134" s="79"/>
      <c r="AC134" s="88">
        <v>5087699</v>
      </c>
      <c r="AD134" s="79"/>
      <c r="AE134" s="84">
        <f>(AC134/$BL134)</f>
        <v>254.90751039631243</v>
      </c>
      <c r="AF134" s="79"/>
      <c r="AG134" s="84">
        <f>IF(AE134,AE134/AE$219*100,0)</f>
        <v>66.179664554049879</v>
      </c>
      <c r="AH134" s="117"/>
      <c r="AI134" s="79"/>
      <c r="AJ134" s="88">
        <v>35853572</v>
      </c>
      <c r="AK134" s="79"/>
      <c r="AL134" s="84">
        <f>(AJ134/$BL134)</f>
        <v>1796.3611403376922</v>
      </c>
      <c r="AM134" s="79"/>
      <c r="AN134" s="84">
        <f>IF(AL134,AL134/AL$219*100,0)</f>
        <v>88.821942489936518</v>
      </c>
      <c r="AO134" s="79"/>
      <c r="AP134" s="88">
        <v>646579</v>
      </c>
      <c r="AQ134" s="79"/>
      <c r="AR134" s="84">
        <f>(AP134/$BL134)</f>
        <v>32.395360489002456</v>
      </c>
      <c r="AS134" s="79"/>
      <c r="AT134" s="84">
        <f>IF(AR134,AR134/AR$219*100,0)</f>
        <v>34.075568428837457</v>
      </c>
      <c r="AU134" s="79"/>
      <c r="AV134" s="88">
        <v>1359146</v>
      </c>
      <c r="AW134" s="79"/>
      <c r="AX134" s="84">
        <f>(AV134/$BL134)</f>
        <v>68.096898642216544</v>
      </c>
      <c r="AY134" s="79"/>
      <c r="AZ134" s="84">
        <f>IF(AX134,AX134/AX$219*100,0)</f>
        <v>46.007025289542412</v>
      </c>
      <c r="BA134" s="79"/>
      <c r="BB134" s="88">
        <v>0</v>
      </c>
      <c r="BC134" s="79"/>
      <c r="BD134" s="84">
        <f>(BB134/$BL134)</f>
        <v>0</v>
      </c>
      <c r="BE134" s="79"/>
      <c r="BF134" s="84">
        <f>IF(BD134,BD134/BD$219*100,0)</f>
        <v>0</v>
      </c>
      <c r="BG134" s="79"/>
      <c r="BH134" s="88">
        <f>(E134+K134+Q134+W134+AC134+AJ134+AP134+AV134+BB134)</f>
        <v>56860993</v>
      </c>
      <c r="BI134" s="79"/>
      <c r="BJ134" s="64">
        <v>39</v>
      </c>
      <c r="BK134" s="79"/>
      <c r="BL134" s="114">
        <v>19959</v>
      </c>
      <c r="BM134" s="79"/>
      <c r="BN134" s="114">
        <f>IF(E134,BL134,0)</f>
        <v>19959</v>
      </c>
      <c r="BO134" s="79"/>
      <c r="BP134" s="114">
        <f>IF(K134,BL134,0)</f>
        <v>19959</v>
      </c>
      <c r="BQ134" s="79"/>
      <c r="BR134" s="114">
        <f>IF(Q134,BL134,0)</f>
        <v>19959</v>
      </c>
      <c r="BS134" s="79"/>
      <c r="BT134" s="114">
        <f>IF(W134,BL134,0)</f>
        <v>19959</v>
      </c>
      <c r="BU134" s="79"/>
      <c r="BV134" s="114">
        <f>IF(AC134,BL134,0)</f>
        <v>19959</v>
      </c>
      <c r="BW134" s="79"/>
      <c r="BX134" s="114">
        <f>IF(AJ134,BL134,0)</f>
        <v>19959</v>
      </c>
      <c r="BY134" s="79"/>
      <c r="BZ134" s="114">
        <f>IF(AP134,BL134,0)</f>
        <v>19959</v>
      </c>
      <c r="CA134" s="79"/>
      <c r="CB134" s="114">
        <f>IF(AV134,BL134,0)</f>
        <v>19959</v>
      </c>
      <c r="CC134" s="79"/>
      <c r="CD134" s="114">
        <f>IF(BB134,$BL134,0)</f>
        <v>0</v>
      </c>
    </row>
    <row r="135" spans="1:82" ht="8.85" customHeight="1" x14ac:dyDescent="0.3">
      <c r="A135" s="64">
        <v>40</v>
      </c>
      <c r="B135" s="116"/>
      <c r="C135" s="64" t="s">
        <v>168</v>
      </c>
      <c r="D135" s="79"/>
      <c r="E135" s="88">
        <v>2136765</v>
      </c>
      <c r="F135" s="79"/>
      <c r="G135" s="84">
        <f>(E135/$BL135)</f>
        <v>186.24291815566983</v>
      </c>
      <c r="H135" s="79"/>
      <c r="I135" s="84">
        <f>IF(G135,G135/G$219*100,0)</f>
        <v>151.41512190606122</v>
      </c>
      <c r="J135" s="79"/>
      <c r="K135" s="88">
        <v>1300197</v>
      </c>
      <c r="L135" s="79"/>
      <c r="M135" s="84">
        <f>(K135/$BL135)</f>
        <v>113.32668003137802</v>
      </c>
      <c r="N135" s="79"/>
      <c r="O135" s="84">
        <f>IF(M135,M135/M$219*100,0)</f>
        <v>192.31539959117467</v>
      </c>
      <c r="P135" s="79"/>
      <c r="Q135" s="88">
        <v>4671869</v>
      </c>
      <c r="R135" s="79"/>
      <c r="S135" s="84">
        <f>(Q135/$BL135)</f>
        <v>407.20552601760653</v>
      </c>
      <c r="T135" s="79"/>
      <c r="U135" s="84">
        <f>IF(S135,S135/S$219*100,0)</f>
        <v>75.809615685341512</v>
      </c>
      <c r="V135" s="79"/>
      <c r="W135" s="88">
        <v>2588745</v>
      </c>
      <c r="X135" s="79"/>
      <c r="Y135" s="84">
        <f>(W135/$BL135)</f>
        <v>225.6380196984224</v>
      </c>
      <c r="Z135" s="79"/>
      <c r="AA135" s="84">
        <f>IF(Y135,Y135/Y$219*100,0)</f>
        <v>152.21559521244527</v>
      </c>
      <c r="AB135" s="79"/>
      <c r="AC135" s="88">
        <v>3467040</v>
      </c>
      <c r="AD135" s="79"/>
      <c r="AE135" s="84">
        <f>(AC135/$BL135)</f>
        <v>302.19123158720475</v>
      </c>
      <c r="AF135" s="79"/>
      <c r="AG135" s="84">
        <f>IF(AE135,AE135/AE$219*100,0)</f>
        <v>78.455571224729681</v>
      </c>
      <c r="AH135" s="117"/>
      <c r="AI135" s="79"/>
      <c r="AJ135" s="88">
        <v>15659825</v>
      </c>
      <c r="AK135" s="79"/>
      <c r="AL135" s="84">
        <f>(AJ135/$BL135)</f>
        <v>1364.9285278479908</v>
      </c>
      <c r="AM135" s="79"/>
      <c r="AN135" s="84">
        <f>IF(AL135,AL135/AL$219*100,0)</f>
        <v>67.489549000485098</v>
      </c>
      <c r="AO135" s="79"/>
      <c r="AP135" s="88">
        <v>399198</v>
      </c>
      <c r="AQ135" s="79"/>
      <c r="AR135" s="84">
        <f>(AP135/$BL135)</f>
        <v>34.794561143554432</v>
      </c>
      <c r="AS135" s="79"/>
      <c r="AT135" s="84">
        <f>IF(AR135,AR135/AR$219*100,0)</f>
        <v>36.599205296729423</v>
      </c>
      <c r="AU135" s="79"/>
      <c r="AV135" s="88">
        <v>2270620</v>
      </c>
      <c r="AW135" s="79"/>
      <c r="AX135" s="84">
        <f>(AV135/$BL135)</f>
        <v>197.9098753595398</v>
      </c>
      <c r="AY135" s="79"/>
      <c r="AZ135" s="84">
        <f>IF(AX135,AX135/AX$219*100,0)</f>
        <v>133.71012222679633</v>
      </c>
      <c r="BA135" s="79"/>
      <c r="BB135" s="88">
        <v>0</v>
      </c>
      <c r="BC135" s="79"/>
      <c r="BD135" s="84">
        <f>(BB135/$BL135)</f>
        <v>0</v>
      </c>
      <c r="BE135" s="79"/>
      <c r="BF135" s="84">
        <f>IF(BD135,BD135/BD$219*100,0)</f>
        <v>0</v>
      </c>
      <c r="BG135" s="79"/>
      <c r="BH135" s="88">
        <f>(E135+K135+Q135+W135+AC135+AJ135+AP135+AV135+BB135)</f>
        <v>32494259</v>
      </c>
      <c r="BI135" s="79"/>
      <c r="BJ135" s="64">
        <v>40</v>
      </c>
      <c r="BK135" s="79"/>
      <c r="BL135" s="114">
        <v>11473</v>
      </c>
      <c r="BM135" s="79"/>
      <c r="BN135" s="114">
        <f>IF(E135,BL135,0)</f>
        <v>11473</v>
      </c>
      <c r="BO135" s="79"/>
      <c r="BP135" s="114">
        <f>IF(K135,BL135,0)</f>
        <v>11473</v>
      </c>
      <c r="BQ135" s="79"/>
      <c r="BR135" s="114">
        <f>IF(Q135,BL135,0)</f>
        <v>11473</v>
      </c>
      <c r="BS135" s="79"/>
      <c r="BT135" s="114">
        <f>IF(W135,BL135,0)</f>
        <v>11473</v>
      </c>
      <c r="BU135" s="79"/>
      <c r="BV135" s="114">
        <f>IF(AC135,BL135,0)</f>
        <v>11473</v>
      </c>
      <c r="BW135" s="79"/>
      <c r="BX135" s="114">
        <f>IF(AJ135,BL135,0)</f>
        <v>11473</v>
      </c>
      <c r="BY135" s="79"/>
      <c r="BZ135" s="114">
        <f>IF(AP135,BL135,0)</f>
        <v>11473</v>
      </c>
      <c r="CA135" s="79"/>
      <c r="CB135" s="114">
        <f>IF(AV135,BL135,0)</f>
        <v>11473</v>
      </c>
      <c r="CC135" s="79"/>
      <c r="CD135" s="114">
        <f>IF(BB135,$BL135,0)</f>
        <v>0</v>
      </c>
    </row>
    <row r="136" spans="1:82" ht="8.85" customHeight="1" x14ac:dyDescent="0.3">
      <c r="A136" s="90"/>
      <c r="B136" s="79"/>
      <c r="D136" s="79"/>
      <c r="E136" s="111"/>
      <c r="F136" s="79"/>
      <c r="G136" s="79"/>
      <c r="H136" s="79"/>
      <c r="I136" s="79"/>
      <c r="J136" s="79"/>
      <c r="K136" s="111"/>
      <c r="L136" s="79"/>
      <c r="M136" s="79"/>
      <c r="N136" s="79"/>
      <c r="O136" s="79"/>
      <c r="P136" s="79"/>
      <c r="Q136" s="111"/>
      <c r="R136" s="79"/>
      <c r="S136" s="79"/>
      <c r="T136" s="79"/>
      <c r="U136" s="79"/>
      <c r="V136" s="79"/>
      <c r="W136" s="111"/>
      <c r="X136" s="79"/>
      <c r="Y136" s="79"/>
      <c r="Z136" s="79"/>
      <c r="AA136" s="79"/>
      <c r="AB136" s="79"/>
      <c r="AC136" s="111"/>
      <c r="AD136" s="79"/>
      <c r="AE136" s="79"/>
      <c r="AF136" s="79"/>
      <c r="AG136" s="79"/>
      <c r="AH136" s="79"/>
      <c r="AI136" s="79"/>
      <c r="AJ136" s="111"/>
      <c r="AK136" s="79"/>
      <c r="AL136" s="79"/>
      <c r="AM136" s="79"/>
      <c r="AN136" s="79"/>
      <c r="AO136" s="79"/>
      <c r="AP136" s="111"/>
      <c r="AQ136" s="79"/>
      <c r="AR136" s="79"/>
      <c r="AS136" s="79"/>
      <c r="AT136" s="79"/>
      <c r="AU136" s="79"/>
      <c r="AV136" s="111"/>
      <c r="AW136" s="79"/>
      <c r="AX136" s="79"/>
      <c r="AY136" s="79"/>
      <c r="AZ136" s="79"/>
      <c r="BA136" s="79"/>
      <c r="BB136" s="111"/>
      <c r="BC136" s="79"/>
      <c r="BD136" s="79"/>
      <c r="BE136" s="79"/>
      <c r="BF136" s="79"/>
      <c r="BG136" s="79"/>
      <c r="BH136" s="111"/>
      <c r="BI136" s="79"/>
      <c r="BJ136" s="90"/>
      <c r="BK136" s="79"/>
      <c r="BL136" s="111"/>
      <c r="BM136" s="79"/>
      <c r="BN136" s="79"/>
      <c r="BO136" s="79"/>
      <c r="BP136" s="79"/>
      <c r="BQ136" s="79"/>
      <c r="BR136" s="79"/>
      <c r="BS136" s="79"/>
      <c r="BT136" s="79"/>
      <c r="BU136" s="79"/>
      <c r="BV136" s="79"/>
      <c r="BW136" s="79"/>
      <c r="BX136" s="79"/>
      <c r="BY136" s="79"/>
      <c r="BZ136" s="79"/>
      <c r="CA136" s="79"/>
      <c r="CB136" s="79"/>
      <c r="CC136" s="79"/>
      <c r="CD136" s="79"/>
    </row>
    <row r="137" spans="1:82" ht="8.85" customHeight="1" x14ac:dyDescent="0.3">
      <c r="A137" s="64">
        <v>41</v>
      </c>
      <c r="B137" s="116"/>
      <c r="C137" s="64" t="s">
        <v>169</v>
      </c>
      <c r="D137" s="79"/>
      <c r="E137" s="88">
        <v>2535322</v>
      </c>
      <c r="F137" s="79"/>
      <c r="G137" s="84">
        <f>(E137/$BL137)</f>
        <v>73.175801656709098</v>
      </c>
      <c r="H137" s="79"/>
      <c r="I137" s="84">
        <f>IF(G137,G137/G$219*100,0)</f>
        <v>59.491781154133804</v>
      </c>
      <c r="J137" s="79"/>
      <c r="K137" s="88">
        <v>2058981</v>
      </c>
      <c r="L137" s="79"/>
      <c r="M137" s="84">
        <f>(K137/$BL137)</f>
        <v>59.427396311368952</v>
      </c>
      <c r="N137" s="79"/>
      <c r="O137" s="84">
        <f>IF(M137,M137/M$219*100,0)</f>
        <v>100.84830390442568</v>
      </c>
      <c r="P137" s="79"/>
      <c r="Q137" s="88">
        <v>11652673</v>
      </c>
      <c r="R137" s="79"/>
      <c r="S137" s="84">
        <f>(Q137/$BL137)</f>
        <v>336.32559817588822</v>
      </c>
      <c r="T137" s="79"/>
      <c r="U137" s="84">
        <f>IF(S137,S137/S$219*100,0)</f>
        <v>62.613871162824722</v>
      </c>
      <c r="V137" s="79"/>
      <c r="W137" s="88">
        <v>3197964</v>
      </c>
      <c r="X137" s="79"/>
      <c r="Y137" s="84">
        <f>(W137/$BL137)</f>
        <v>92.301324790025106</v>
      </c>
      <c r="Z137" s="79"/>
      <c r="AA137" s="84">
        <f>IF(Y137,Y137/Y$219*100,0)</f>
        <v>62.266550249772159</v>
      </c>
      <c r="AB137" s="79"/>
      <c r="AC137" s="88">
        <v>13440410</v>
      </c>
      <c r="AD137" s="79"/>
      <c r="AE137" s="84">
        <f>(AC137/$BL137)</f>
        <v>387.92420700204923</v>
      </c>
      <c r="AF137" s="79"/>
      <c r="AG137" s="84">
        <f>IF(AE137,AE137/AE$219*100,0)</f>
        <v>100.71376026495771</v>
      </c>
      <c r="AH137" s="117"/>
      <c r="AI137" s="79"/>
      <c r="AJ137" s="88">
        <v>57072242</v>
      </c>
      <c r="AK137" s="79"/>
      <c r="AL137" s="84">
        <f>(AJ137/$BL137)</f>
        <v>1647.2491702023262</v>
      </c>
      <c r="AM137" s="79"/>
      <c r="AN137" s="84">
        <f>IF(AL137,AL137/AL$219*100,0)</f>
        <v>81.449029249654089</v>
      </c>
      <c r="AO137" s="79"/>
      <c r="AP137" s="88">
        <v>560565</v>
      </c>
      <c r="AQ137" s="79"/>
      <c r="AR137" s="84">
        <f>(AP137/$BL137)</f>
        <v>16.179322885098276</v>
      </c>
      <c r="AS137" s="79"/>
      <c r="AT137" s="84">
        <f>IF(AR137,AR137/AR$219*100,0)</f>
        <v>17.018474737781773</v>
      </c>
      <c r="AU137" s="79"/>
      <c r="AV137" s="88">
        <v>4108710</v>
      </c>
      <c r="AW137" s="79"/>
      <c r="AX137" s="84">
        <f>(AV137/$BL137)</f>
        <v>118.58775651571564</v>
      </c>
      <c r="AY137" s="79"/>
      <c r="AZ137" s="84">
        <f>IF(AX137,AX137/AX$219*100,0)</f>
        <v>80.119212795783213</v>
      </c>
      <c r="BA137" s="79"/>
      <c r="BB137" s="88">
        <v>0</v>
      </c>
      <c r="BC137" s="79"/>
      <c r="BD137" s="84">
        <f>(BB137/$BL137)</f>
        <v>0</v>
      </c>
      <c r="BE137" s="79"/>
      <c r="BF137" s="84">
        <f>IF(BD137,BD137/BD$219*100,0)</f>
        <v>0</v>
      </c>
      <c r="BG137" s="79"/>
      <c r="BH137" s="88">
        <f>(E137+K137+Q137+W137+AC137+AJ137+AP137+AV137+BB137)</f>
        <v>94626867</v>
      </c>
      <c r="BI137" s="79"/>
      <c r="BJ137" s="64">
        <v>41</v>
      </c>
      <c r="BK137" s="79"/>
      <c r="BL137" s="114">
        <v>34647</v>
      </c>
      <c r="BM137" s="79"/>
      <c r="BN137" s="114">
        <f>IF(E137,BL137,0)</f>
        <v>34647</v>
      </c>
      <c r="BO137" s="79"/>
      <c r="BP137" s="114">
        <f>IF(K137,BL137,0)</f>
        <v>34647</v>
      </c>
      <c r="BQ137" s="79"/>
      <c r="BR137" s="114">
        <f>IF(Q137,BL137,0)</f>
        <v>34647</v>
      </c>
      <c r="BS137" s="79"/>
      <c r="BT137" s="114">
        <f>IF(W137,BL137,0)</f>
        <v>34647</v>
      </c>
      <c r="BU137" s="79"/>
      <c r="BV137" s="114">
        <f>IF(AC137,BL137,0)</f>
        <v>34647</v>
      </c>
      <c r="BW137" s="79"/>
      <c r="BX137" s="114">
        <f>IF(AJ137,BL137,0)</f>
        <v>34647</v>
      </c>
      <c r="BY137" s="79"/>
      <c r="BZ137" s="114">
        <f>IF(AP137,BL137,0)</f>
        <v>34647</v>
      </c>
      <c r="CA137" s="79"/>
      <c r="CB137" s="114">
        <f>IF(AV137,BL137,0)</f>
        <v>34647</v>
      </c>
      <c r="CC137" s="79"/>
      <c r="CD137" s="114">
        <f>IF(BB137,$BL137,0)</f>
        <v>0</v>
      </c>
    </row>
    <row r="138" spans="1:82" ht="8.85" customHeight="1" x14ac:dyDescent="0.3">
      <c r="A138" s="64">
        <v>42</v>
      </c>
      <c r="B138" s="116"/>
      <c r="C138" s="64" t="s">
        <v>170</v>
      </c>
      <c r="D138" s="79"/>
      <c r="E138" s="88">
        <v>11449864</v>
      </c>
      <c r="F138" s="79"/>
      <c r="G138" s="84">
        <f>(E138/$BL138)</f>
        <v>106.65223506618106</v>
      </c>
      <c r="H138" s="79"/>
      <c r="I138" s="84">
        <f>IF(G138,G138/G$219*100,0)</f>
        <v>86.708054910318111</v>
      </c>
      <c r="J138" s="79"/>
      <c r="K138" s="88">
        <v>6652479</v>
      </c>
      <c r="L138" s="79"/>
      <c r="M138" s="84">
        <f>(K138/$BL138)</f>
        <v>61.96595471184925</v>
      </c>
      <c r="N138" s="79"/>
      <c r="O138" s="84">
        <f>IF(M138,M138/M$219*100,0)</f>
        <v>105.15623803819479</v>
      </c>
      <c r="P138" s="79"/>
      <c r="Q138" s="88">
        <v>70507648</v>
      </c>
      <c r="R138" s="79"/>
      <c r="S138" s="84">
        <f>(Q138/$BL138)</f>
        <v>656.75873953258758</v>
      </c>
      <c r="T138" s="79"/>
      <c r="U138" s="84">
        <f>IF(S138,S138/S$219*100,0)</f>
        <v>122.26903728168472</v>
      </c>
      <c r="V138" s="79"/>
      <c r="W138" s="88">
        <v>17653290</v>
      </c>
      <c r="X138" s="79"/>
      <c r="Y138" s="84">
        <f>(W138/$BL138)</f>
        <v>164.43538847024413</v>
      </c>
      <c r="Z138" s="79"/>
      <c r="AA138" s="84">
        <f>IF(Y138,Y138/Y$219*100,0)</f>
        <v>110.92824942995574</v>
      </c>
      <c r="AB138" s="79"/>
      <c r="AC138" s="88">
        <v>26365232</v>
      </c>
      <c r="AD138" s="79"/>
      <c r="AE138" s="84">
        <f>(AC138/$BL138)</f>
        <v>245.58465679927718</v>
      </c>
      <c r="AF138" s="79"/>
      <c r="AG138" s="84">
        <f>IF(AE138,AE138/AE$219*100,0)</f>
        <v>63.759244211082866</v>
      </c>
      <c r="AH138" s="117"/>
      <c r="AI138" s="79"/>
      <c r="AJ138" s="88">
        <v>203020874</v>
      </c>
      <c r="AK138" s="79"/>
      <c r="AL138" s="84">
        <f>(AJ138/$BL138)</f>
        <v>1891.0818484123065</v>
      </c>
      <c r="AM138" s="79"/>
      <c r="AN138" s="84">
        <f>IF(AL138,AL138/AL$219*100,0)</f>
        <v>93.505453559223994</v>
      </c>
      <c r="AO138" s="79"/>
      <c r="AP138" s="88">
        <v>7770476</v>
      </c>
      <c r="AQ138" s="79"/>
      <c r="AR138" s="84">
        <f>(AP138/$BL138)</f>
        <v>72.379779613811863</v>
      </c>
      <c r="AS138" s="79"/>
      <c r="AT138" s="84">
        <f>IF(AR138,AR138/AR$219*100,0)</f>
        <v>76.133807306509368</v>
      </c>
      <c r="AU138" s="79"/>
      <c r="AV138" s="88">
        <v>5188862</v>
      </c>
      <c r="AW138" s="79"/>
      <c r="AX138" s="84">
        <f>(AV138/$BL138)</f>
        <v>48.332777555259554</v>
      </c>
      <c r="AY138" s="79"/>
      <c r="AZ138" s="84">
        <f>IF(AX138,AX138/AX$219*100,0)</f>
        <v>32.654164339873596</v>
      </c>
      <c r="BA138" s="79"/>
      <c r="BB138" s="88">
        <v>0</v>
      </c>
      <c r="BC138" s="79"/>
      <c r="BD138" s="84">
        <f>(BB138/$BL138)</f>
        <v>0</v>
      </c>
      <c r="BE138" s="79"/>
      <c r="BF138" s="84">
        <f>IF(BD138,BD138/BD$219*100,0)</f>
        <v>0</v>
      </c>
      <c r="BG138" s="79"/>
      <c r="BH138" s="88">
        <f>(E138+K138+Q138+W138+AC138+AJ138+AP138+AV138+BB138)</f>
        <v>348608725</v>
      </c>
      <c r="BI138" s="79"/>
      <c r="BJ138" s="64">
        <v>42</v>
      </c>
      <c r="BK138" s="79"/>
      <c r="BL138" s="114">
        <v>107357</v>
      </c>
      <c r="BM138" s="79"/>
      <c r="BN138" s="114">
        <f>IF(E138,BL138,0)</f>
        <v>107357</v>
      </c>
      <c r="BO138" s="79"/>
      <c r="BP138" s="114">
        <f>IF(K138,BL138,0)</f>
        <v>107357</v>
      </c>
      <c r="BQ138" s="79"/>
      <c r="BR138" s="114">
        <f>IF(Q138,BL138,0)</f>
        <v>107357</v>
      </c>
      <c r="BS138" s="79"/>
      <c r="BT138" s="114">
        <f>IF(W138,BL138,0)</f>
        <v>107357</v>
      </c>
      <c r="BU138" s="79"/>
      <c r="BV138" s="114">
        <f>IF(AC138,BL138,0)</f>
        <v>107357</v>
      </c>
      <c r="BW138" s="79"/>
      <c r="BX138" s="114">
        <f>IF(AJ138,BL138,0)</f>
        <v>107357</v>
      </c>
      <c r="BY138" s="79"/>
      <c r="BZ138" s="114">
        <f>IF(AP138,BL138,0)</f>
        <v>107357</v>
      </c>
      <c r="CA138" s="79"/>
      <c r="CB138" s="114">
        <f>IF(AV138,BL138,0)</f>
        <v>107357</v>
      </c>
      <c r="CC138" s="79"/>
      <c r="CD138" s="114">
        <f>IF(BB138,$BL138,0)</f>
        <v>0</v>
      </c>
    </row>
    <row r="139" spans="1:82" ht="8.85" customHeight="1" x14ac:dyDescent="0.3">
      <c r="A139" s="64">
        <v>43</v>
      </c>
      <c r="B139" s="116"/>
      <c r="C139" s="64" t="s">
        <v>171</v>
      </c>
      <c r="D139" s="79"/>
      <c r="E139" s="88">
        <v>52714668</v>
      </c>
      <c r="F139" s="79"/>
      <c r="G139" s="84">
        <f>(E139/$BL139)</f>
        <v>161.2103867666892</v>
      </c>
      <c r="H139" s="79"/>
      <c r="I139" s="84">
        <f>IF(G139,G139/G$219*100,0)</f>
        <v>131.06372369229553</v>
      </c>
      <c r="J139" s="79"/>
      <c r="K139" s="88">
        <v>16064440</v>
      </c>
      <c r="L139" s="79"/>
      <c r="M139" s="84">
        <f>(K139/$BL139)</f>
        <v>49.12777949375063</v>
      </c>
      <c r="N139" s="79"/>
      <c r="O139" s="84">
        <f>IF(M139,M139/M$219*100,0)</f>
        <v>83.36985202206391</v>
      </c>
      <c r="P139" s="79"/>
      <c r="Q139" s="88">
        <v>196183227</v>
      </c>
      <c r="R139" s="79"/>
      <c r="S139" s="84">
        <f>(Q139/$BL139)</f>
        <v>599.96154963561912</v>
      </c>
      <c r="T139" s="79"/>
      <c r="U139" s="84">
        <f>IF(S139,S139/S$219*100,0)</f>
        <v>111.69508171628217</v>
      </c>
      <c r="V139" s="79"/>
      <c r="W139" s="88">
        <v>82241567</v>
      </c>
      <c r="X139" s="79"/>
      <c r="Y139" s="84">
        <f>(W139/$BL139)</f>
        <v>251.50864697409423</v>
      </c>
      <c r="Z139" s="79"/>
      <c r="AA139" s="84">
        <f>IF(Y139,Y139/Y$219*100,0)</f>
        <v>169.66794182738604</v>
      </c>
      <c r="AB139" s="79"/>
      <c r="AC139" s="88">
        <v>88657322</v>
      </c>
      <c r="AD139" s="79"/>
      <c r="AE139" s="84">
        <f>(AC139/$BL139)</f>
        <v>271.12911285562689</v>
      </c>
      <c r="AF139" s="79"/>
      <c r="AG139" s="84">
        <f>IF(AE139,AE139/AE$219*100,0)</f>
        <v>70.391153684430989</v>
      </c>
      <c r="AH139" s="117"/>
      <c r="AI139" s="79"/>
      <c r="AJ139" s="88">
        <v>558999558</v>
      </c>
      <c r="AK139" s="79"/>
      <c r="AL139" s="84">
        <f>(AJ139/$BL139)</f>
        <v>1709.5153657723561</v>
      </c>
      <c r="AM139" s="79"/>
      <c r="AN139" s="84">
        <f>IF(AL139,AL139/AL$219*100,0)</f>
        <v>84.527811303995719</v>
      </c>
      <c r="AO139" s="79"/>
      <c r="AP139" s="88">
        <v>38071236</v>
      </c>
      <c r="AQ139" s="79"/>
      <c r="AR139" s="84">
        <f>(AP139/$BL139)</f>
        <v>116.42829051386421</v>
      </c>
      <c r="AS139" s="79"/>
      <c r="AT139" s="84">
        <f>IF(AR139,AR139/AR$219*100,0)</f>
        <v>122.46692491057732</v>
      </c>
      <c r="AU139" s="79"/>
      <c r="AV139" s="88">
        <v>35616832</v>
      </c>
      <c r="AW139" s="79"/>
      <c r="AX139" s="84">
        <f>(AV139/$BL139)</f>
        <v>108.92230720535302</v>
      </c>
      <c r="AY139" s="79"/>
      <c r="AZ139" s="84">
        <f>IF(AX139,AX139/AX$219*100,0)</f>
        <v>73.589127289349207</v>
      </c>
      <c r="BA139" s="79"/>
      <c r="BB139" s="88">
        <v>0</v>
      </c>
      <c r="BC139" s="79"/>
      <c r="BD139" s="84">
        <f>(BB139/$BL139)</f>
        <v>0</v>
      </c>
      <c r="BE139" s="79"/>
      <c r="BF139" s="84">
        <f>IF(BD139,BD139/BD$219*100,0)</f>
        <v>0</v>
      </c>
      <c r="BG139" s="79"/>
      <c r="BH139" s="88">
        <f>(E139+K139+Q139+W139+AC139+AJ139+AP139+AV139+BB139)</f>
        <v>1068548850</v>
      </c>
      <c r="BI139" s="79"/>
      <c r="BJ139" s="64">
        <v>43</v>
      </c>
      <c r="BK139" s="79"/>
      <c r="BL139" s="114">
        <v>326993</v>
      </c>
      <c r="BM139" s="79"/>
      <c r="BN139" s="114">
        <f>IF(E139,BL139,0)</f>
        <v>326993</v>
      </c>
      <c r="BO139" s="79"/>
      <c r="BP139" s="114">
        <f>IF(K139,BL139,0)</f>
        <v>326993</v>
      </c>
      <c r="BQ139" s="79"/>
      <c r="BR139" s="114">
        <f>IF(Q139,BL139,0)</f>
        <v>326993</v>
      </c>
      <c r="BS139" s="79"/>
      <c r="BT139" s="114">
        <f>IF(W139,BL139,0)</f>
        <v>326993</v>
      </c>
      <c r="BU139" s="79"/>
      <c r="BV139" s="114">
        <f>IF(AC139,BL139,0)</f>
        <v>326993</v>
      </c>
      <c r="BW139" s="79"/>
      <c r="BX139" s="114">
        <f>IF(AJ139,BL139,0)</f>
        <v>326993</v>
      </c>
      <c r="BY139" s="79"/>
      <c r="BZ139" s="114">
        <f>IF(AP139,BL139,0)</f>
        <v>326993</v>
      </c>
      <c r="CA139" s="79"/>
      <c r="CB139" s="114">
        <f>IF(AV139,BL139,0)</f>
        <v>326993</v>
      </c>
      <c r="CC139" s="79"/>
      <c r="CD139" s="114">
        <f>IF(BB139,$BL139,0)</f>
        <v>0</v>
      </c>
    </row>
    <row r="140" spans="1:82" ht="8.85" customHeight="1" x14ac:dyDescent="0.3">
      <c r="A140" s="64">
        <v>44</v>
      </c>
      <c r="B140" s="116"/>
      <c r="C140" s="64" t="s">
        <v>172</v>
      </c>
      <c r="D140" s="79"/>
      <c r="E140" s="88">
        <v>2678122</v>
      </c>
      <c r="F140" s="79"/>
      <c r="G140" s="84">
        <f>(E140/$BL140)</f>
        <v>52.065049185427114</v>
      </c>
      <c r="H140" s="79"/>
      <c r="I140" s="84">
        <f>IF(G140,G140/G$219*100,0)</f>
        <v>42.328781397568122</v>
      </c>
      <c r="J140" s="79"/>
      <c r="K140" s="88">
        <v>2951883</v>
      </c>
      <c r="L140" s="79"/>
      <c r="M140" s="84">
        <f>(K140/$BL140)</f>
        <v>57.387204012597692</v>
      </c>
      <c r="N140" s="79"/>
      <c r="O140" s="84">
        <f>IF(M140,M140/M$219*100,0)</f>
        <v>97.386097148943264</v>
      </c>
      <c r="P140" s="79"/>
      <c r="Q140" s="88">
        <v>14545655</v>
      </c>
      <c r="R140" s="79"/>
      <c r="S140" s="84">
        <f>(Q140/$BL140)</f>
        <v>282.78033749368171</v>
      </c>
      <c r="T140" s="79"/>
      <c r="U140" s="84">
        <f>IF(S140,S140/S$219*100,0)</f>
        <v>52.645328560301209</v>
      </c>
      <c r="V140" s="79"/>
      <c r="W140" s="88">
        <v>3481540</v>
      </c>
      <c r="X140" s="79"/>
      <c r="Y140" s="84">
        <f>(W140/$BL140)</f>
        <v>67.684202340681992</v>
      </c>
      <c r="Z140" s="79"/>
      <c r="AA140" s="84">
        <f>IF(Y140,Y140/Y$219*100,0)</f>
        <v>45.65981903021693</v>
      </c>
      <c r="AB140" s="79"/>
      <c r="AC140" s="88">
        <v>17834568</v>
      </c>
      <c r="AD140" s="79"/>
      <c r="AE140" s="84">
        <f>(AC140/$BL140)</f>
        <v>346.71970138807887</v>
      </c>
      <c r="AF140" s="79"/>
      <c r="AG140" s="84">
        <f>IF(AE140,AE140/AE$219*100,0)</f>
        <v>90.016153296028349</v>
      </c>
      <c r="AH140" s="117"/>
      <c r="AI140" s="79"/>
      <c r="AJ140" s="88">
        <v>80556371</v>
      </c>
      <c r="AK140" s="79"/>
      <c r="AL140" s="84">
        <f>(AJ140/$BL140)</f>
        <v>1566.0867646487034</v>
      </c>
      <c r="AM140" s="79"/>
      <c r="AN140" s="84">
        <f>IF(AL140,AL140/AL$219*100,0)</f>
        <v>77.435914984070735</v>
      </c>
      <c r="AO140" s="79"/>
      <c r="AP140" s="88">
        <v>2464129</v>
      </c>
      <c r="AQ140" s="79"/>
      <c r="AR140" s="84">
        <f>(AP140/$BL140)</f>
        <v>47.904836891014426</v>
      </c>
      <c r="AS140" s="79"/>
      <c r="AT140" s="84">
        <f>IF(AR140,AR140/AR$219*100,0)</f>
        <v>50.389454629042305</v>
      </c>
      <c r="AU140" s="79"/>
      <c r="AV140" s="88">
        <v>9854020</v>
      </c>
      <c r="AW140" s="79"/>
      <c r="AX140" s="84">
        <f>(AV140/$BL140)</f>
        <v>191.57082312687118</v>
      </c>
      <c r="AY140" s="79"/>
      <c r="AZ140" s="84">
        <f>IF(AX140,AX140/AX$219*100,0)</f>
        <v>129.42738773821986</v>
      </c>
      <c r="BA140" s="79"/>
      <c r="BB140" s="88">
        <v>0</v>
      </c>
      <c r="BC140" s="79"/>
      <c r="BD140" s="84">
        <f>(BB140/$BL140)</f>
        <v>0</v>
      </c>
      <c r="BE140" s="79"/>
      <c r="BF140" s="84">
        <f>IF(BD140,BD140/BD$219*100,0)</f>
        <v>0</v>
      </c>
      <c r="BG140" s="79"/>
      <c r="BH140" s="88">
        <f>(E140+K140+Q140+W140+AC140+AJ140+AP140+AV140+BB140)</f>
        <v>134366288</v>
      </c>
      <c r="BI140" s="79"/>
      <c r="BJ140" s="64">
        <v>44</v>
      </c>
      <c r="BK140" s="79"/>
      <c r="BL140" s="114">
        <v>51438</v>
      </c>
      <c r="BM140" s="79"/>
      <c r="BN140" s="114">
        <f>IF(E140,BL140,0)</f>
        <v>51438</v>
      </c>
      <c r="BO140" s="79"/>
      <c r="BP140" s="114">
        <f>IF(K140,BL140,0)</f>
        <v>51438</v>
      </c>
      <c r="BQ140" s="79"/>
      <c r="BR140" s="114">
        <f>IF(Q140,BL140,0)</f>
        <v>51438</v>
      </c>
      <c r="BS140" s="79"/>
      <c r="BT140" s="114">
        <f>IF(W140,BL140,0)</f>
        <v>51438</v>
      </c>
      <c r="BU140" s="79"/>
      <c r="BV140" s="114">
        <f>IF(AC140,BL140,0)</f>
        <v>51438</v>
      </c>
      <c r="BW140" s="79"/>
      <c r="BX140" s="114">
        <f>IF(AJ140,BL140,0)</f>
        <v>51438</v>
      </c>
      <c r="BY140" s="79"/>
      <c r="BZ140" s="114">
        <f>IF(AP140,BL140,0)</f>
        <v>51438</v>
      </c>
      <c r="CA140" s="79"/>
      <c r="CB140" s="114">
        <f>IF(AV140,BL140,0)</f>
        <v>51438</v>
      </c>
      <c r="CC140" s="79"/>
      <c r="CD140" s="114">
        <f>IF(BB140,$BL140,0)</f>
        <v>0</v>
      </c>
    </row>
    <row r="141" spans="1:82" ht="8.85" customHeight="1" x14ac:dyDescent="0.3">
      <c r="A141" s="64">
        <v>45</v>
      </c>
      <c r="B141" s="116"/>
      <c r="C141" s="64" t="s">
        <v>173</v>
      </c>
      <c r="D141" s="79"/>
      <c r="E141" s="88">
        <v>753280</v>
      </c>
      <c r="F141" s="79"/>
      <c r="G141" s="84">
        <f>(E141/$BL141)</f>
        <v>332.57395143487861</v>
      </c>
      <c r="H141" s="79"/>
      <c r="I141" s="84">
        <f>IF(G141,G141/G$219*100,0)</f>
        <v>270.38196081744331</v>
      </c>
      <c r="J141" s="79"/>
      <c r="K141" s="88">
        <v>571237</v>
      </c>
      <c r="L141" s="79"/>
      <c r="M141" s="84">
        <f>(K141/$BL141)</f>
        <v>252.20176600441502</v>
      </c>
      <c r="N141" s="79"/>
      <c r="O141" s="84">
        <f>IF(M141,M141/M$219*100,0)</f>
        <v>427.98644938076046</v>
      </c>
      <c r="P141" s="79"/>
      <c r="Q141" s="88">
        <v>1180644</v>
      </c>
      <c r="R141" s="79"/>
      <c r="S141" s="84">
        <f>(Q141/$BL141)</f>
        <v>521.25562913907288</v>
      </c>
      <c r="T141" s="79"/>
      <c r="U141" s="84">
        <f>IF(S141,S141/S$219*100,0)</f>
        <v>97.042369010349432</v>
      </c>
      <c r="V141" s="79"/>
      <c r="W141" s="88">
        <v>418890</v>
      </c>
      <c r="X141" s="79"/>
      <c r="Y141" s="84">
        <f>(W141/$BL141)</f>
        <v>184.94039735099338</v>
      </c>
      <c r="Z141" s="79"/>
      <c r="AA141" s="84">
        <f>IF(Y141,Y141/Y$219*100,0)</f>
        <v>124.76094542592023</v>
      </c>
      <c r="AB141" s="79"/>
      <c r="AC141" s="88">
        <v>1067334</v>
      </c>
      <c r="AD141" s="79"/>
      <c r="AE141" s="84">
        <f>(AC141/$BL141)</f>
        <v>471.22913907284766</v>
      </c>
      <c r="AF141" s="79"/>
      <c r="AG141" s="84">
        <f>IF(AE141,AE141/AE$219*100,0)</f>
        <v>122.34157519897819</v>
      </c>
      <c r="AH141" s="117"/>
      <c r="AI141" s="79"/>
      <c r="AJ141" s="88">
        <v>4391075</v>
      </c>
      <c r="AK141" s="79"/>
      <c r="AL141" s="84">
        <f>(AJ141/$BL141)</f>
        <v>1938.664459161148</v>
      </c>
      <c r="AM141" s="79"/>
      <c r="AN141" s="84">
        <f>IF(AL141,AL141/AL$219*100,0)</f>
        <v>95.858198684104707</v>
      </c>
      <c r="AO141" s="79"/>
      <c r="AP141" s="88">
        <v>109723</v>
      </c>
      <c r="AQ141" s="79"/>
      <c r="AR141" s="84">
        <f>(AP141/$BL141)</f>
        <v>48.442825607064016</v>
      </c>
      <c r="AS141" s="79"/>
      <c r="AT141" s="84">
        <f>IF(AR141,AR141/AR$219*100,0)</f>
        <v>50.955346504637063</v>
      </c>
      <c r="AU141" s="79"/>
      <c r="AV141" s="88">
        <v>201788</v>
      </c>
      <c r="AW141" s="79"/>
      <c r="AX141" s="84">
        <f>(AV141/$BL141)</f>
        <v>89.089624724061807</v>
      </c>
      <c r="AY141" s="79"/>
      <c r="AZ141" s="84">
        <f>IF(AX141,AX141/AX$219*100,0)</f>
        <v>60.18994549591342</v>
      </c>
      <c r="BA141" s="79"/>
      <c r="BB141" s="88">
        <v>0</v>
      </c>
      <c r="BC141" s="79"/>
      <c r="BD141" s="84">
        <f>(BB141/$BL141)</f>
        <v>0</v>
      </c>
      <c r="BE141" s="79"/>
      <c r="BF141" s="84">
        <f>IF(BD141,BD141/BD$219*100,0)</f>
        <v>0</v>
      </c>
      <c r="BG141" s="79"/>
      <c r="BH141" s="88">
        <f>(E141+K141+Q141+W141+AC141+AJ141+AP141+AV141+BB141)</f>
        <v>8693971</v>
      </c>
      <c r="BI141" s="79"/>
      <c r="BJ141" s="64">
        <v>45</v>
      </c>
      <c r="BK141" s="79"/>
      <c r="BL141" s="114">
        <v>2265</v>
      </c>
      <c r="BM141" s="79"/>
      <c r="BN141" s="114">
        <f>IF(E141,BL141,0)</f>
        <v>2265</v>
      </c>
      <c r="BO141" s="79"/>
      <c r="BP141" s="114">
        <f>IF(K141,BL141,0)</f>
        <v>2265</v>
      </c>
      <c r="BQ141" s="79"/>
      <c r="BR141" s="114">
        <f>IF(Q141,BL141,0)</f>
        <v>2265</v>
      </c>
      <c r="BS141" s="79"/>
      <c r="BT141" s="114">
        <f>IF(W141,BL141,0)</f>
        <v>2265</v>
      </c>
      <c r="BU141" s="79"/>
      <c r="BV141" s="114">
        <f>IF(AC141,BL141,0)</f>
        <v>2265</v>
      </c>
      <c r="BW141" s="79"/>
      <c r="BX141" s="114">
        <f>IF(AJ141,BL141,0)</f>
        <v>2265</v>
      </c>
      <c r="BY141" s="79"/>
      <c r="BZ141" s="114">
        <f>IF(AP141,BL141,0)</f>
        <v>2265</v>
      </c>
      <c r="CA141" s="79"/>
      <c r="CB141" s="114">
        <f>IF(AV141,BL141,0)</f>
        <v>2265</v>
      </c>
      <c r="CC141" s="79"/>
      <c r="CD141" s="114">
        <f>IF(BB141,$BL141,0)</f>
        <v>0</v>
      </c>
    </row>
    <row r="142" spans="1:82" ht="8.85" customHeight="1" x14ac:dyDescent="0.3">
      <c r="A142" s="90"/>
      <c r="B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9"/>
      <c r="BI142" s="79"/>
      <c r="BJ142" s="90"/>
      <c r="BK142" s="79"/>
      <c r="BL142" s="111"/>
      <c r="BM142" s="79"/>
      <c r="BN142" s="79"/>
      <c r="BO142" s="79"/>
      <c r="BP142" s="79"/>
      <c r="BQ142" s="79"/>
      <c r="BR142" s="79"/>
      <c r="BS142" s="79"/>
      <c r="BT142" s="79"/>
      <c r="BU142" s="79"/>
      <c r="BV142" s="79"/>
      <c r="BW142" s="79"/>
      <c r="BX142" s="79"/>
      <c r="BY142" s="79"/>
      <c r="BZ142" s="79"/>
      <c r="CA142" s="79"/>
      <c r="CB142" s="79"/>
      <c r="CC142" s="79"/>
      <c r="CD142" s="79"/>
    </row>
    <row r="143" spans="1:82" ht="8.85" customHeight="1" x14ac:dyDescent="0.3">
      <c r="A143" s="64">
        <v>46</v>
      </c>
      <c r="B143" s="116"/>
      <c r="C143" s="64" t="s">
        <v>174</v>
      </c>
      <c r="D143" s="79"/>
      <c r="E143" s="88">
        <v>3776928</v>
      </c>
      <c r="F143" s="79"/>
      <c r="G143" s="84">
        <f>(E143/$BL143)</f>
        <v>100.73957110850314</v>
      </c>
      <c r="H143" s="79"/>
      <c r="I143" s="84">
        <f>IF(G143,G143/G$219*100,0)</f>
        <v>81.901070876739595</v>
      </c>
      <c r="J143" s="79"/>
      <c r="K143" s="88">
        <v>2601743</v>
      </c>
      <c r="L143" s="79"/>
      <c r="M143" s="84">
        <f>(K143/$BL143)</f>
        <v>69.394617518403919</v>
      </c>
      <c r="N143" s="79"/>
      <c r="O143" s="84">
        <f>IF(M143,M143/M$219*100,0)</f>
        <v>117.7626803664717</v>
      </c>
      <c r="P143" s="79"/>
      <c r="Q143" s="88">
        <v>14154998</v>
      </c>
      <c r="R143" s="79"/>
      <c r="S143" s="84">
        <f>(Q143/$BL143)</f>
        <v>377.54715672676838</v>
      </c>
      <c r="T143" s="79"/>
      <c r="U143" s="84">
        <f>IF(S143,S143/S$219*100,0)</f>
        <v>70.28810520933888</v>
      </c>
      <c r="V143" s="79"/>
      <c r="W143" s="88">
        <v>5495602</v>
      </c>
      <c r="X143" s="79"/>
      <c r="Y143" s="84">
        <f>(W143/$BL143)</f>
        <v>146.5806572068708</v>
      </c>
      <c r="Z143" s="79"/>
      <c r="AA143" s="84">
        <f>IF(Y143,Y143/Y$219*100,0)</f>
        <v>98.88343291257506</v>
      </c>
      <c r="AB143" s="79"/>
      <c r="AC143" s="88">
        <v>16072847</v>
      </c>
      <c r="AD143" s="79"/>
      <c r="AE143" s="84">
        <f>(AC143/$BL143)</f>
        <v>428.70070948469009</v>
      </c>
      <c r="AF143" s="79"/>
      <c r="AG143" s="84">
        <f>IF(AE143,AE143/AE$219*100,0)</f>
        <v>111.3002480926133</v>
      </c>
      <c r="AH143" s="117"/>
      <c r="AI143" s="79"/>
      <c r="AJ143" s="88">
        <v>63370519</v>
      </c>
      <c r="AK143" s="79"/>
      <c r="AL143" s="84">
        <f>(AJ143/$BL143)</f>
        <v>1690.2410914328391</v>
      </c>
      <c r="AM143" s="79"/>
      <c r="AN143" s="84">
        <f>IF(AL143,AL143/AL$219*100,0)</f>
        <v>83.574785518435689</v>
      </c>
      <c r="AO143" s="79"/>
      <c r="AP143" s="88">
        <v>2724891</v>
      </c>
      <c r="AQ143" s="79"/>
      <c r="AR143" s="84">
        <f>(AP143/$BL143)</f>
        <v>72.679264909847433</v>
      </c>
      <c r="AS143" s="79"/>
      <c r="AT143" s="84">
        <f>IF(AR143,AR143/AR$219*100,0)</f>
        <v>76.448825616058841</v>
      </c>
      <c r="AU143" s="79"/>
      <c r="AV143" s="88">
        <v>4531217</v>
      </c>
      <c r="AW143" s="79"/>
      <c r="AX143" s="84">
        <f>(AV143/$BL143)</f>
        <v>120.85823642377041</v>
      </c>
      <c r="AY143" s="79"/>
      <c r="AZ143" s="84">
        <f>IF(AX143,AX143/AX$219*100,0)</f>
        <v>81.653174380408373</v>
      </c>
      <c r="BA143" s="79"/>
      <c r="BB143" s="88">
        <v>0</v>
      </c>
      <c r="BC143" s="79"/>
      <c r="BD143" s="84">
        <f>(BB143/$BL143)</f>
        <v>0</v>
      </c>
      <c r="BE143" s="79"/>
      <c r="BF143" s="84">
        <f>IF(BD143,BD143/BD$219*100,0)</f>
        <v>0</v>
      </c>
      <c r="BG143" s="79"/>
      <c r="BH143" s="88">
        <f>(E143+K143+Q143+W143+AC143+AJ143+AP143+AV143+BB143)</f>
        <v>112728745</v>
      </c>
      <c r="BI143" s="79"/>
      <c r="BJ143" s="64">
        <v>46</v>
      </c>
      <c r="BK143" s="79"/>
      <c r="BL143" s="114">
        <v>37492</v>
      </c>
      <c r="BM143" s="79"/>
      <c r="BN143" s="114">
        <f>IF(E143,BL143,0)</f>
        <v>37492</v>
      </c>
      <c r="BO143" s="79"/>
      <c r="BP143" s="114">
        <f>IF(K143,BL143,0)</f>
        <v>37492</v>
      </c>
      <c r="BQ143" s="79"/>
      <c r="BR143" s="114">
        <f>IF(Q143,BL143,0)</f>
        <v>37492</v>
      </c>
      <c r="BS143" s="79"/>
      <c r="BT143" s="114">
        <f>IF(W143,BL143,0)</f>
        <v>37492</v>
      </c>
      <c r="BU143" s="79"/>
      <c r="BV143" s="114">
        <f>IF(AC143,BL143,0)</f>
        <v>37492</v>
      </c>
      <c r="BW143" s="79"/>
      <c r="BX143" s="114">
        <f>IF(AJ143,BL143,0)</f>
        <v>37492</v>
      </c>
      <c r="BY143" s="79"/>
      <c r="BZ143" s="114">
        <f>IF(AP143,BL143,0)</f>
        <v>37492</v>
      </c>
      <c r="CA143" s="79"/>
      <c r="CB143" s="114">
        <f>IF(AV143,BL143,0)</f>
        <v>37492</v>
      </c>
      <c r="CC143" s="79"/>
      <c r="CD143" s="114">
        <f>IF(BB143,$BL143,0)</f>
        <v>0</v>
      </c>
    </row>
    <row r="144" spans="1:82" ht="8.85" customHeight="1" x14ac:dyDescent="0.3">
      <c r="A144" s="64">
        <v>47</v>
      </c>
      <c r="B144" s="116"/>
      <c r="C144" s="64" t="s">
        <v>175</v>
      </c>
      <c r="D144" s="79"/>
      <c r="E144" s="88">
        <v>8521271</v>
      </c>
      <c r="F144" s="79"/>
      <c r="G144" s="84">
        <f>(E144/$BL144)</f>
        <v>112.36297585611246</v>
      </c>
      <c r="H144" s="79"/>
      <c r="I144" s="84">
        <f>IF(G144,G144/G$219*100,0)</f>
        <v>91.350875810271106</v>
      </c>
      <c r="J144" s="79"/>
      <c r="K144" s="88">
        <v>6532411</v>
      </c>
      <c r="L144" s="79"/>
      <c r="M144" s="84">
        <f>(K144/$BL144)</f>
        <v>86.137518625473049</v>
      </c>
      <c r="N144" s="79"/>
      <c r="O144" s="84">
        <f>IF(M144,M144/M$219*100,0)</f>
        <v>146.17538702857445</v>
      </c>
      <c r="P144" s="79"/>
      <c r="Q144" s="88">
        <v>35363863</v>
      </c>
      <c r="R144" s="79"/>
      <c r="S144" s="84">
        <f>(Q144/$BL144)</f>
        <v>466.31410788928889</v>
      </c>
      <c r="T144" s="79"/>
      <c r="U144" s="84">
        <f>IF(S144,S144/S$219*100,0)</f>
        <v>86.813884019372026</v>
      </c>
      <c r="V144" s="79"/>
      <c r="W144" s="88">
        <v>9139058</v>
      </c>
      <c r="X144" s="79"/>
      <c r="Y144" s="84">
        <f>(W144/$BL144)</f>
        <v>120.50922372984164</v>
      </c>
      <c r="Z144" s="79"/>
      <c r="AA144" s="84">
        <f>IF(Y144,Y144/Y$219*100,0)</f>
        <v>81.295622267667994</v>
      </c>
      <c r="AB144" s="79"/>
      <c r="AC144" s="88">
        <v>17285292</v>
      </c>
      <c r="AD144" s="79"/>
      <c r="AE144" s="84">
        <f>(AC144/$BL144)</f>
        <v>227.92689584239884</v>
      </c>
      <c r="AF144" s="79"/>
      <c r="AG144" s="84">
        <f>IF(AE144,AE144/AE$219*100,0)</f>
        <v>59.174896362386789</v>
      </c>
      <c r="AH144" s="117"/>
      <c r="AI144" s="79"/>
      <c r="AJ144" s="88">
        <v>134663901</v>
      </c>
      <c r="AK144" s="79"/>
      <c r="AL144" s="84">
        <f>(AJ144/$BL144)</f>
        <v>1775.7018473832034</v>
      </c>
      <c r="AM144" s="79"/>
      <c r="AN144" s="84">
        <f>IF(AL144,AL144/AL$219*100,0)</f>
        <v>87.800433791334072</v>
      </c>
      <c r="AO144" s="79"/>
      <c r="AP144" s="88">
        <v>11920095</v>
      </c>
      <c r="AQ144" s="79"/>
      <c r="AR144" s="84">
        <f>(AP144/$BL144)</f>
        <v>157.18046599944617</v>
      </c>
      <c r="AS144" s="79"/>
      <c r="AT144" s="84">
        <f>IF(AR144,AR144/AR$219*100,0)</f>
        <v>165.33274036752707</v>
      </c>
      <c r="AU144" s="79"/>
      <c r="AV144" s="88">
        <v>9912422</v>
      </c>
      <c r="AW144" s="79"/>
      <c r="AX144" s="84">
        <f>(AV144/$BL144)</f>
        <v>130.70693724699026</v>
      </c>
      <c r="AY144" s="79"/>
      <c r="AZ144" s="84">
        <f>IF(AX144,AX144/AX$219*100,0)</f>
        <v>88.307066655644945</v>
      </c>
      <c r="BA144" s="79"/>
      <c r="BB144" s="88">
        <v>1015671</v>
      </c>
      <c r="BC144" s="79"/>
      <c r="BD144" s="84">
        <f>(BB144/$BL144)</f>
        <v>13.392816171525773</v>
      </c>
      <c r="BE144" s="79"/>
      <c r="BF144" s="84">
        <f>IF(BD144,BD144/BD$219*100,0)</f>
        <v>58.443550983632854</v>
      </c>
      <c r="BG144" s="79"/>
      <c r="BH144" s="88">
        <f>(E144+K144+Q144+W144+AC144+AJ144+AP144+AV144+BB144)</f>
        <v>234353984</v>
      </c>
      <c r="BI144" s="79"/>
      <c r="BJ144" s="64">
        <v>47</v>
      </c>
      <c r="BK144" s="79"/>
      <c r="BL144" s="114">
        <v>75837</v>
      </c>
      <c r="BM144" s="79"/>
      <c r="BN144" s="114">
        <f>IF(E144,BL144,0)</f>
        <v>75837</v>
      </c>
      <c r="BO144" s="79"/>
      <c r="BP144" s="114">
        <f>IF(K144,BL144,0)</f>
        <v>75837</v>
      </c>
      <c r="BQ144" s="79"/>
      <c r="BR144" s="114">
        <f>IF(Q144,BL144,0)</f>
        <v>75837</v>
      </c>
      <c r="BS144" s="79"/>
      <c r="BT144" s="114">
        <f>IF(W144,BL144,0)</f>
        <v>75837</v>
      </c>
      <c r="BU144" s="79"/>
      <c r="BV144" s="114">
        <f>IF(AC144,BL144,0)</f>
        <v>75837</v>
      </c>
      <c r="BW144" s="79"/>
      <c r="BX144" s="114">
        <f>IF(AJ144,BL144,0)</f>
        <v>75837</v>
      </c>
      <c r="BY144" s="79"/>
      <c r="BZ144" s="114">
        <f>IF(AP144,BL144,0)</f>
        <v>75837</v>
      </c>
      <c r="CA144" s="79"/>
      <c r="CB144" s="114">
        <f>IF(AV144,BL144,0)</f>
        <v>75837</v>
      </c>
      <c r="CC144" s="79"/>
      <c r="CD144" s="114">
        <f>IF(BB144,$BL144,0)</f>
        <v>75837</v>
      </c>
    </row>
    <row r="145" spans="1:82" ht="8.85" customHeight="1" x14ac:dyDescent="0.3">
      <c r="A145" s="64">
        <v>48</v>
      </c>
      <c r="B145" s="116"/>
      <c r="C145" s="64" t="s">
        <v>176</v>
      </c>
      <c r="D145" s="79"/>
      <c r="E145" s="88">
        <v>1384396</v>
      </c>
      <c r="F145" s="79"/>
      <c r="G145" s="84">
        <f>(E145/$BL145)</f>
        <v>199.48069164265129</v>
      </c>
      <c r="H145" s="79"/>
      <c r="I145" s="84">
        <f>IF(G145,G145/G$219*100,0)</f>
        <v>162.17740541270581</v>
      </c>
      <c r="J145" s="79"/>
      <c r="K145" s="88">
        <v>788452</v>
      </c>
      <c r="L145" s="79"/>
      <c r="M145" s="84">
        <f>(K145/$BL145)</f>
        <v>113.60979827089338</v>
      </c>
      <c r="N145" s="79"/>
      <c r="O145" s="84">
        <f>IF(M145,M145/M$219*100,0)</f>
        <v>192.79585130253577</v>
      </c>
      <c r="P145" s="79"/>
      <c r="Q145" s="88">
        <v>3717529</v>
      </c>
      <c r="R145" s="79"/>
      <c r="S145" s="84">
        <f>(Q145/$BL145)</f>
        <v>535.66700288184438</v>
      </c>
      <c r="T145" s="79"/>
      <c r="U145" s="84">
        <f>IF(S145,S145/S$219*100,0)</f>
        <v>99.725340225455412</v>
      </c>
      <c r="V145" s="79"/>
      <c r="W145" s="88">
        <v>624973</v>
      </c>
      <c r="X145" s="79"/>
      <c r="Y145" s="84">
        <f>(W145/$BL145)</f>
        <v>90.053746397694525</v>
      </c>
      <c r="Z145" s="79"/>
      <c r="AA145" s="84">
        <f>IF(Y145,Y145/Y$219*100,0)</f>
        <v>60.750332002366477</v>
      </c>
      <c r="AB145" s="79"/>
      <c r="AC145" s="88">
        <v>3025912</v>
      </c>
      <c r="AD145" s="79"/>
      <c r="AE145" s="84">
        <f>(AC145/$BL145)</f>
        <v>436.01037463976945</v>
      </c>
      <c r="AF145" s="79"/>
      <c r="AG145" s="84">
        <f>IF(AE145,AE145/AE$219*100,0)</f>
        <v>113.19799989762475</v>
      </c>
      <c r="AH145" s="117"/>
      <c r="AI145" s="79"/>
      <c r="AJ145" s="88">
        <v>10936622</v>
      </c>
      <c r="AK145" s="79"/>
      <c r="AL145" s="84">
        <f>(AJ145/$BL145)</f>
        <v>1575.8821325648414</v>
      </c>
      <c r="AM145" s="79"/>
      <c r="AN145" s="84">
        <f>IF(AL145,AL145/AL$219*100,0)</f>
        <v>77.920251672377972</v>
      </c>
      <c r="AO145" s="79"/>
      <c r="AP145" s="88">
        <v>257593</v>
      </c>
      <c r="AQ145" s="79"/>
      <c r="AR145" s="84">
        <f>(AP145/$BL145)</f>
        <v>37.117146974063402</v>
      </c>
      <c r="AS145" s="79"/>
      <c r="AT145" s="84">
        <f>IF(AR145,AR145/AR$219*100,0)</f>
        <v>39.042253659356049</v>
      </c>
      <c r="AU145" s="79"/>
      <c r="AV145" s="88">
        <v>268090</v>
      </c>
      <c r="AW145" s="79"/>
      <c r="AX145" s="84">
        <f>(AV145/$BL145)</f>
        <v>38.629682997118152</v>
      </c>
      <c r="AY145" s="79"/>
      <c r="AZ145" s="84">
        <f>IF(AX145,AX145/AX$219*100,0)</f>
        <v>26.09864528358457</v>
      </c>
      <c r="BA145" s="79"/>
      <c r="BB145" s="88">
        <v>0</v>
      </c>
      <c r="BC145" s="79"/>
      <c r="BD145" s="84">
        <f>(BB145/$BL145)</f>
        <v>0</v>
      </c>
      <c r="BE145" s="79"/>
      <c r="BF145" s="84">
        <f>IF(BD145,BD145/BD$219*100,0)</f>
        <v>0</v>
      </c>
      <c r="BG145" s="79"/>
      <c r="BH145" s="88">
        <f>(E145+K145+Q145+W145+AC145+AJ145+AP145+AV145+BB145)</f>
        <v>21003567</v>
      </c>
      <c r="BI145" s="79"/>
      <c r="BJ145" s="64">
        <v>48</v>
      </c>
      <c r="BK145" s="79"/>
      <c r="BL145" s="114">
        <v>6940</v>
      </c>
      <c r="BM145" s="79"/>
      <c r="BN145" s="114">
        <f>IF(E145,BL145,0)</f>
        <v>6940</v>
      </c>
      <c r="BO145" s="79"/>
      <c r="BP145" s="114">
        <f>IF(K145,BL145,0)</f>
        <v>6940</v>
      </c>
      <c r="BQ145" s="79"/>
      <c r="BR145" s="114">
        <f>IF(Q145,BL145,0)</f>
        <v>6940</v>
      </c>
      <c r="BS145" s="79"/>
      <c r="BT145" s="114">
        <f>IF(W145,BL145,0)</f>
        <v>6940</v>
      </c>
      <c r="BU145" s="79"/>
      <c r="BV145" s="114">
        <f>IF(AC145,BL145,0)</f>
        <v>6940</v>
      </c>
      <c r="BW145" s="79"/>
      <c r="BX145" s="114">
        <f>IF(AJ145,BL145,0)</f>
        <v>6940</v>
      </c>
      <c r="BY145" s="79"/>
      <c r="BZ145" s="114">
        <f>IF(AP145,BL145,0)</f>
        <v>6940</v>
      </c>
      <c r="CA145" s="79"/>
      <c r="CB145" s="114">
        <f>IF(AV145,BL145,0)</f>
        <v>6940</v>
      </c>
      <c r="CC145" s="79"/>
      <c r="CD145" s="114">
        <f>IF(BB145,$BL145,0)</f>
        <v>0</v>
      </c>
    </row>
    <row r="146" spans="1:82" ht="8.85" customHeight="1" x14ac:dyDescent="0.3">
      <c r="A146" s="64">
        <v>49</v>
      </c>
      <c r="B146" s="116"/>
      <c r="C146" s="64" t="s">
        <v>177</v>
      </c>
      <c r="D146" s="79"/>
      <c r="E146" s="88">
        <v>3323115</v>
      </c>
      <c r="F146" s="79"/>
      <c r="G146" s="84">
        <f>(E146/$BL146)</f>
        <v>128.48915439044194</v>
      </c>
      <c r="H146" s="79"/>
      <c r="I146" s="84">
        <f>IF(G146,G146/G$219*100,0)</f>
        <v>104.46142687355227</v>
      </c>
      <c r="J146" s="79"/>
      <c r="K146" s="88">
        <v>2121190</v>
      </c>
      <c r="L146" s="79"/>
      <c r="M146" s="84">
        <f>(K146/$BL146)</f>
        <v>82.016394076479912</v>
      </c>
      <c r="N146" s="79"/>
      <c r="O146" s="84">
        <f>IF(M146,M146/M$219*100,0)</f>
        <v>139.18183781152186</v>
      </c>
      <c r="P146" s="79"/>
      <c r="Q146" s="88">
        <v>12034511</v>
      </c>
      <c r="R146" s="79"/>
      <c r="S146" s="84">
        <f>(Q146/$BL146)</f>
        <v>465.31767389707306</v>
      </c>
      <c r="T146" s="79"/>
      <c r="U146" s="84">
        <f>IF(S146,S146/S$219*100,0)</f>
        <v>86.628377504407823</v>
      </c>
      <c r="V146" s="79"/>
      <c r="W146" s="88">
        <v>2497844</v>
      </c>
      <c r="X146" s="79"/>
      <c r="Y146" s="84">
        <f>(W146/$BL146)</f>
        <v>96.579824459652784</v>
      </c>
      <c r="Z146" s="79"/>
      <c r="AA146" s="84">
        <f>IF(Y146,Y146/Y$219*100,0)</f>
        <v>65.152829675105991</v>
      </c>
      <c r="AB146" s="79"/>
      <c r="AC146" s="88">
        <v>8552158</v>
      </c>
      <c r="AD146" s="79"/>
      <c r="AE146" s="84">
        <f>(AC146/$BL146)</f>
        <v>330.67153849128096</v>
      </c>
      <c r="AF146" s="79"/>
      <c r="AG146" s="84">
        <f>IF(AE146,AE146/AE$219*100,0)</f>
        <v>85.849692937258951</v>
      </c>
      <c r="AH146" s="117"/>
      <c r="AI146" s="79"/>
      <c r="AJ146" s="88">
        <v>46695682</v>
      </c>
      <c r="AK146" s="79"/>
      <c r="AL146" s="84">
        <f>(AJ146/$BL146)</f>
        <v>1805.5013726172524</v>
      </c>
      <c r="AM146" s="79"/>
      <c r="AN146" s="84">
        <f>IF(AL146,AL146/AL$219*100,0)</f>
        <v>89.273885680895958</v>
      </c>
      <c r="AO146" s="79"/>
      <c r="AP146" s="88">
        <v>1369639</v>
      </c>
      <c r="AQ146" s="79"/>
      <c r="AR146" s="84">
        <f>(AP146/$BL146)</f>
        <v>52.957468197811544</v>
      </c>
      <c r="AS146" s="79"/>
      <c r="AT146" s="84">
        <f>IF(AR146,AR146/AR$219*100,0)</f>
        <v>55.704144178457881</v>
      </c>
      <c r="AU146" s="79"/>
      <c r="AV146" s="88">
        <v>1629650</v>
      </c>
      <c r="AW146" s="79"/>
      <c r="AX146" s="84">
        <f>(AV146/$BL146)</f>
        <v>63.010864942195411</v>
      </c>
      <c r="AY146" s="79"/>
      <c r="AZ146" s="84">
        <f>IF(AX146,AX146/AX$219*100,0)</f>
        <v>42.570844116450438</v>
      </c>
      <c r="BA146" s="79"/>
      <c r="BB146" s="88">
        <v>0</v>
      </c>
      <c r="BC146" s="79"/>
      <c r="BD146" s="84">
        <f>(BB146/$BL146)</f>
        <v>0</v>
      </c>
      <c r="BE146" s="79"/>
      <c r="BF146" s="84">
        <f>IF(BD146,BD146/BD$219*100,0)</f>
        <v>0</v>
      </c>
      <c r="BG146" s="79"/>
      <c r="BH146" s="88">
        <f>(E146+K146+Q146+W146+AC146+AJ146+AP146+AV146+BB146)</f>
        <v>78223789</v>
      </c>
      <c r="BI146" s="79"/>
      <c r="BJ146" s="64">
        <v>49</v>
      </c>
      <c r="BK146" s="79"/>
      <c r="BL146" s="114">
        <v>25863</v>
      </c>
      <c r="BM146" s="79"/>
      <c r="BN146" s="114">
        <f>IF(E146,BL146,0)</f>
        <v>25863</v>
      </c>
      <c r="BO146" s="79"/>
      <c r="BP146" s="114">
        <f>IF(K146,BL146,0)</f>
        <v>25863</v>
      </c>
      <c r="BQ146" s="79"/>
      <c r="BR146" s="114">
        <f>IF(Q146,BL146,0)</f>
        <v>25863</v>
      </c>
      <c r="BS146" s="79"/>
      <c r="BT146" s="114">
        <f>IF(W146,BL146,0)</f>
        <v>25863</v>
      </c>
      <c r="BU146" s="79"/>
      <c r="BV146" s="114">
        <f>IF(AC146,BL146,0)</f>
        <v>25863</v>
      </c>
      <c r="BW146" s="79"/>
      <c r="BX146" s="114">
        <f>IF(AJ146,BL146,0)</f>
        <v>25863</v>
      </c>
      <c r="BY146" s="79"/>
      <c r="BZ146" s="114">
        <f>IF(AP146,BL146,0)</f>
        <v>25863</v>
      </c>
      <c r="CA146" s="79"/>
      <c r="CB146" s="114">
        <f>IF(AV146,BL146,0)</f>
        <v>25863</v>
      </c>
      <c r="CC146" s="79"/>
      <c r="CD146" s="114">
        <f>IF(BB146,$BL146,0)</f>
        <v>0</v>
      </c>
    </row>
    <row r="147" spans="1:82" ht="8.85" customHeight="1" x14ac:dyDescent="0.3">
      <c r="A147" s="64">
        <v>50</v>
      </c>
      <c r="B147" s="116"/>
      <c r="C147" s="64" t="s">
        <v>178</v>
      </c>
      <c r="D147" s="79"/>
      <c r="E147" s="88">
        <v>1784250</v>
      </c>
      <c r="F147" s="79"/>
      <c r="G147" s="84">
        <f>(E147/$BL147)</f>
        <v>105.47706313549303</v>
      </c>
      <c r="H147" s="79"/>
      <c r="I147" s="84">
        <f>IF(G147,G147/G$219*100,0)</f>
        <v>85.752642468826068</v>
      </c>
      <c r="J147" s="79"/>
      <c r="K147" s="88">
        <v>1199466</v>
      </c>
      <c r="L147" s="79"/>
      <c r="M147" s="84">
        <f>(K147/$BL147)</f>
        <v>70.907188460628987</v>
      </c>
      <c r="N147" s="79"/>
      <c r="O147" s="84">
        <f>IF(M147,M147/M$219*100,0)</f>
        <v>120.32951357012216</v>
      </c>
      <c r="P147" s="79"/>
      <c r="Q147" s="88">
        <v>4797369</v>
      </c>
      <c r="R147" s="79"/>
      <c r="S147" s="84">
        <f>(Q147/$BL147)</f>
        <v>283.59949160558051</v>
      </c>
      <c r="T147" s="79"/>
      <c r="U147" s="84">
        <f>IF(S147,S147/S$219*100,0)</f>
        <v>52.797830809024205</v>
      </c>
      <c r="V147" s="79"/>
      <c r="W147" s="88">
        <v>2023151</v>
      </c>
      <c r="X147" s="79"/>
      <c r="Y147" s="84">
        <f>(W147/$BL147)</f>
        <v>119.59984629936154</v>
      </c>
      <c r="Z147" s="79"/>
      <c r="AA147" s="84">
        <f>IF(Y147,Y147/Y$219*100,0)</f>
        <v>80.68215549891022</v>
      </c>
      <c r="AB147" s="79"/>
      <c r="AC147" s="88">
        <v>5386860</v>
      </c>
      <c r="AD147" s="79"/>
      <c r="AE147" s="84">
        <f>(AC147/$BL147)</f>
        <v>318.44762355166705</v>
      </c>
      <c r="AF147" s="79"/>
      <c r="AG147" s="84">
        <f>IF(AE147,AE147/AE$219*100,0)</f>
        <v>82.676092485145361</v>
      </c>
      <c r="AH147" s="117"/>
      <c r="AI147" s="79"/>
      <c r="AJ147" s="88">
        <v>25040889</v>
      </c>
      <c r="AK147" s="79"/>
      <c r="AL147" s="84">
        <f>(AJ147/$BL147)</f>
        <v>1480.3079333175692</v>
      </c>
      <c r="AM147" s="79"/>
      <c r="AN147" s="84">
        <f>IF(AL147,AL147/AL$219*100,0)</f>
        <v>73.194539320647237</v>
      </c>
      <c r="AO147" s="79"/>
      <c r="AP147" s="88">
        <v>989911</v>
      </c>
      <c r="AQ147" s="79"/>
      <c r="AR147" s="84">
        <f>(AP147/$BL147)</f>
        <v>58.519212579806101</v>
      </c>
      <c r="AS147" s="79"/>
      <c r="AT147" s="84">
        <f>IF(AR147,AR147/AR$219*100,0)</f>
        <v>61.554352307387191</v>
      </c>
      <c r="AU147" s="79"/>
      <c r="AV147" s="88">
        <v>435973</v>
      </c>
      <c r="AW147" s="79"/>
      <c r="AX147" s="84">
        <f>(AV147/$BL147)</f>
        <v>25.772818633246629</v>
      </c>
      <c r="AY147" s="79"/>
      <c r="AZ147" s="84">
        <f>IF(AX147,AX147/AX$219*100,0)</f>
        <v>17.412404122432037</v>
      </c>
      <c r="BA147" s="79"/>
      <c r="BB147" s="88">
        <v>0</v>
      </c>
      <c r="BC147" s="79"/>
      <c r="BD147" s="84">
        <f>(BB147/$BL147)</f>
        <v>0</v>
      </c>
      <c r="BE147" s="79"/>
      <c r="BF147" s="84">
        <f>IF(BD147,BD147/BD$219*100,0)</f>
        <v>0</v>
      </c>
      <c r="BG147" s="79"/>
      <c r="BH147" s="88">
        <f>(E147+K147+Q147+W147+AC147+AJ147+AP147+AV147+BB147)</f>
        <v>41657869</v>
      </c>
      <c r="BI147" s="79"/>
      <c r="BJ147" s="64">
        <v>50</v>
      </c>
      <c r="BK147" s="79"/>
      <c r="BL147" s="114">
        <v>16916</v>
      </c>
      <c r="BM147" s="79"/>
      <c r="BN147" s="114">
        <f>IF(E147,BL147,0)</f>
        <v>16916</v>
      </c>
      <c r="BO147" s="79"/>
      <c r="BP147" s="114">
        <f>IF(K147,BL147,0)</f>
        <v>16916</v>
      </c>
      <c r="BQ147" s="79"/>
      <c r="BR147" s="114">
        <f>IF(Q147,BL147,0)</f>
        <v>16916</v>
      </c>
      <c r="BS147" s="79"/>
      <c r="BT147" s="114">
        <f>IF(W147,BL147,0)</f>
        <v>16916</v>
      </c>
      <c r="BU147" s="79"/>
      <c r="BV147" s="114">
        <f>IF(AC147,BL147,0)</f>
        <v>16916</v>
      </c>
      <c r="BW147" s="79"/>
      <c r="BX147" s="114">
        <f>IF(AJ147,BL147,0)</f>
        <v>16916</v>
      </c>
      <c r="BY147" s="79"/>
      <c r="BZ147" s="114">
        <f>IF(AP147,BL147,0)</f>
        <v>16916</v>
      </c>
      <c r="CA147" s="79"/>
      <c r="CB147" s="114">
        <f>IF(AV147,BL147,0)</f>
        <v>16916</v>
      </c>
      <c r="CC147" s="79"/>
      <c r="CD147" s="114">
        <f>IF(BB147,$BL147,0)</f>
        <v>0</v>
      </c>
    </row>
    <row r="148" spans="1:82" ht="8.85" customHeight="1" x14ac:dyDescent="0.3">
      <c r="A148" s="79"/>
      <c r="B148" s="116"/>
      <c r="D148" s="79"/>
      <c r="E148" s="88"/>
      <c r="F148" s="79"/>
      <c r="G148" s="89"/>
      <c r="H148" s="79"/>
      <c r="I148" s="89"/>
      <c r="J148" s="79"/>
      <c r="K148" s="88"/>
      <c r="L148" s="79"/>
      <c r="M148" s="89"/>
      <c r="N148" s="79"/>
      <c r="O148" s="89"/>
      <c r="P148" s="79"/>
      <c r="Q148" s="88"/>
      <c r="R148" s="79"/>
      <c r="S148" s="89"/>
      <c r="T148" s="79"/>
      <c r="U148" s="89"/>
      <c r="V148" s="79"/>
      <c r="W148" s="88"/>
      <c r="X148" s="79"/>
      <c r="Y148" s="89"/>
      <c r="Z148" s="79"/>
      <c r="AA148" s="89"/>
      <c r="AB148" s="79"/>
      <c r="AC148" s="88"/>
      <c r="AD148" s="79"/>
      <c r="AE148" s="89"/>
      <c r="AF148" s="79"/>
      <c r="AG148" s="89"/>
      <c r="AH148" s="117"/>
      <c r="AI148" s="79"/>
      <c r="AJ148" s="88"/>
      <c r="AK148" s="79"/>
      <c r="AL148" s="89"/>
      <c r="AM148" s="79"/>
      <c r="AN148" s="89"/>
      <c r="AO148" s="79"/>
      <c r="AP148" s="88"/>
      <c r="AQ148" s="79"/>
      <c r="AR148" s="89"/>
      <c r="AS148" s="79"/>
      <c r="AT148" s="89"/>
      <c r="AU148" s="79"/>
      <c r="AV148" s="88"/>
      <c r="AW148" s="79"/>
      <c r="AX148" s="89"/>
      <c r="AY148" s="79"/>
      <c r="AZ148" s="89"/>
      <c r="BA148" s="79"/>
      <c r="BB148" s="88"/>
      <c r="BC148" s="79"/>
      <c r="BD148" s="89"/>
      <c r="BE148" s="79"/>
      <c r="BF148" s="89"/>
      <c r="BG148" s="79"/>
      <c r="BH148" s="88"/>
      <c r="BI148" s="79"/>
      <c r="BJ148" s="79"/>
      <c r="BK148" s="79"/>
      <c r="BL148" s="114"/>
      <c r="BM148" s="79"/>
      <c r="BN148" s="114"/>
      <c r="BO148" s="79"/>
      <c r="BP148" s="114"/>
      <c r="BQ148" s="79"/>
      <c r="BR148" s="114"/>
      <c r="BS148" s="79"/>
      <c r="BT148" s="114"/>
      <c r="BU148" s="79"/>
      <c r="BV148" s="114"/>
      <c r="BW148" s="79"/>
      <c r="BX148" s="114"/>
      <c r="BY148" s="79"/>
      <c r="BZ148" s="114"/>
      <c r="CA148" s="79"/>
      <c r="CB148" s="114"/>
      <c r="CC148" s="79"/>
      <c r="CD148" s="114"/>
    </row>
    <row r="149" spans="1:82" ht="8.4" customHeight="1" x14ac:dyDescent="0.3">
      <c r="A149" s="79"/>
      <c r="B149" s="116"/>
      <c r="D149" s="79"/>
      <c r="E149" s="88"/>
      <c r="F149" s="79"/>
      <c r="G149" s="89"/>
      <c r="H149" s="79"/>
      <c r="I149" s="89"/>
      <c r="J149" s="79"/>
      <c r="K149" s="88"/>
      <c r="L149" s="79"/>
      <c r="M149" s="89"/>
      <c r="N149" s="79"/>
      <c r="O149" s="89"/>
      <c r="P149" s="79"/>
      <c r="Q149" s="88"/>
      <c r="R149" s="79"/>
      <c r="S149" s="89"/>
      <c r="T149" s="79"/>
      <c r="U149" s="89"/>
      <c r="V149" s="79"/>
      <c r="W149" s="88"/>
      <c r="X149" s="79"/>
      <c r="Y149" s="89"/>
      <c r="Z149" s="79"/>
      <c r="AA149" s="89"/>
      <c r="AB149" s="79"/>
      <c r="AC149" s="88"/>
      <c r="AD149" s="79"/>
      <c r="AE149" s="89"/>
      <c r="AF149" s="79"/>
      <c r="AG149" s="89"/>
      <c r="AH149" s="117"/>
      <c r="AI149" s="79"/>
      <c r="AJ149" s="88"/>
      <c r="AK149" s="79"/>
      <c r="AL149" s="89"/>
      <c r="AM149" s="79"/>
      <c r="AN149" s="89"/>
      <c r="AO149" s="79"/>
      <c r="AP149" s="88"/>
      <c r="AQ149" s="79"/>
      <c r="AR149" s="89"/>
      <c r="AS149" s="79"/>
      <c r="AT149" s="89"/>
      <c r="AU149" s="79"/>
      <c r="AV149" s="88"/>
      <c r="AW149" s="79"/>
      <c r="AX149" s="89"/>
      <c r="AY149" s="79"/>
      <c r="AZ149" s="89"/>
      <c r="BA149" s="79"/>
      <c r="BB149" s="88"/>
      <c r="BC149" s="79"/>
      <c r="BD149" s="89"/>
      <c r="BE149" s="79"/>
      <c r="BF149" s="89"/>
      <c r="BG149" s="79"/>
      <c r="BH149" s="88"/>
      <c r="BI149" s="79"/>
      <c r="BJ149" s="79"/>
      <c r="BK149" s="79"/>
      <c r="BL149" s="114"/>
      <c r="BM149" s="79"/>
      <c r="BN149" s="114"/>
      <c r="BO149" s="79"/>
      <c r="BP149" s="114"/>
      <c r="BQ149" s="79"/>
      <c r="BR149" s="114"/>
      <c r="BS149" s="79"/>
      <c r="BT149" s="114"/>
      <c r="BU149" s="79"/>
      <c r="BV149" s="114"/>
      <c r="BW149" s="79"/>
      <c r="BX149" s="114"/>
      <c r="BY149" s="79"/>
      <c r="BZ149" s="114"/>
      <c r="CA149" s="79"/>
      <c r="CB149" s="114"/>
      <c r="CC149" s="79"/>
      <c r="CD149" s="114"/>
    </row>
    <row r="150" spans="1:82" ht="8.85" hidden="1" customHeight="1" x14ac:dyDescent="0.3">
      <c r="A150" s="79"/>
      <c r="B150" s="116"/>
      <c r="D150" s="79"/>
      <c r="E150" s="88"/>
      <c r="F150" s="79"/>
      <c r="G150" s="89"/>
      <c r="H150" s="79"/>
      <c r="I150" s="89"/>
      <c r="J150" s="79"/>
      <c r="K150" s="88"/>
      <c r="L150" s="79"/>
      <c r="M150" s="89"/>
      <c r="N150" s="79"/>
      <c r="O150" s="89"/>
      <c r="P150" s="79"/>
      <c r="Q150" s="88"/>
      <c r="R150" s="79"/>
      <c r="S150" s="89"/>
      <c r="T150" s="79"/>
      <c r="U150" s="89"/>
      <c r="V150" s="79"/>
      <c r="W150" s="88"/>
      <c r="X150" s="79"/>
      <c r="Y150" s="89"/>
      <c r="Z150" s="79"/>
      <c r="AA150" s="89"/>
      <c r="AB150" s="79"/>
      <c r="AC150" s="88"/>
      <c r="AD150" s="79"/>
      <c r="AE150" s="89"/>
      <c r="AF150" s="79"/>
      <c r="AG150" s="89"/>
      <c r="AH150" s="117"/>
      <c r="AI150" s="79"/>
      <c r="AJ150" s="88"/>
      <c r="AK150" s="79"/>
      <c r="AL150" s="89"/>
      <c r="AM150" s="79"/>
      <c r="AN150" s="89"/>
      <c r="AO150" s="79"/>
      <c r="AP150" s="88"/>
      <c r="AQ150" s="79"/>
      <c r="AR150" s="89"/>
      <c r="AS150" s="79"/>
      <c r="AT150" s="89"/>
      <c r="AU150" s="79"/>
      <c r="AV150" s="88"/>
      <c r="AW150" s="79"/>
      <c r="AX150" s="89"/>
      <c r="AY150" s="79"/>
      <c r="AZ150" s="89"/>
      <c r="BA150" s="79"/>
      <c r="BB150" s="88"/>
      <c r="BC150" s="79"/>
      <c r="BD150" s="89"/>
      <c r="BE150" s="79"/>
      <c r="BF150" s="89"/>
      <c r="BG150" s="79"/>
      <c r="BH150" s="88"/>
      <c r="BI150" s="79"/>
      <c r="BJ150" s="79"/>
      <c r="BK150" s="79"/>
      <c r="BL150" s="114"/>
      <c r="BM150" s="79"/>
      <c r="BN150" s="114"/>
      <c r="BO150" s="79"/>
      <c r="BP150" s="114"/>
      <c r="BQ150" s="79"/>
      <c r="BR150" s="114"/>
      <c r="BS150" s="79"/>
      <c r="BT150" s="114"/>
      <c r="BU150" s="79"/>
      <c r="BV150" s="114"/>
      <c r="BW150" s="79"/>
      <c r="BX150" s="114"/>
      <c r="BY150" s="79"/>
      <c r="BZ150" s="114"/>
      <c r="CA150" s="79"/>
      <c r="CB150" s="114"/>
      <c r="CC150" s="79"/>
      <c r="CD150" s="114"/>
    </row>
    <row r="151" spans="1:82" s="63" customFormat="1" ht="10.5" customHeight="1" x14ac:dyDescent="0.3">
      <c r="A151" s="99" t="s">
        <v>391</v>
      </c>
      <c r="BK151" s="100" t="s">
        <v>392</v>
      </c>
    </row>
    <row r="152" spans="1:82" s="63" customFormat="1" ht="10.5" customHeight="1" x14ac:dyDescent="0.3">
      <c r="A152" s="67"/>
      <c r="AG152" s="66" t="s">
        <v>49</v>
      </c>
      <c r="AJ152" s="67" t="s">
        <v>50</v>
      </c>
      <c r="BJ152" s="66" t="s">
        <v>358</v>
      </c>
      <c r="BN152" s="126"/>
      <c r="BP152" s="126"/>
      <c r="BR152" s="126"/>
      <c r="BT152" s="126"/>
      <c r="BV152" s="126"/>
      <c r="BX152" s="126"/>
      <c r="BZ152" s="126"/>
      <c r="CB152" s="126"/>
      <c r="CD152" s="126"/>
    </row>
    <row r="153" spans="1:82" s="63" customFormat="1" ht="10.5" customHeight="1" x14ac:dyDescent="0.3">
      <c r="A153" s="68"/>
      <c r="AG153" s="66" t="s">
        <v>359</v>
      </c>
      <c r="AJ153" s="67" t="s">
        <v>360</v>
      </c>
      <c r="BJ153" s="100" t="s">
        <v>179</v>
      </c>
    </row>
    <row r="154" spans="1:82" s="63" customFormat="1" ht="10.5" customHeight="1" x14ac:dyDescent="0.3">
      <c r="A154" s="69"/>
      <c r="AG154" s="66" t="s">
        <v>55</v>
      </c>
      <c r="AJ154" s="70" t="s">
        <v>56</v>
      </c>
      <c r="BJ154" s="69"/>
    </row>
    <row r="155" spans="1:82" ht="9.6" customHeight="1" x14ac:dyDescent="0.3"/>
    <row r="156" spans="1:82" ht="9.6" customHeight="1" x14ac:dyDescent="0.3">
      <c r="AG156" s="81" t="s">
        <v>361</v>
      </c>
      <c r="AJ156" s="120" t="s">
        <v>362</v>
      </c>
    </row>
    <row r="157" spans="1:82" ht="9.6" customHeight="1" x14ac:dyDescent="0.3">
      <c r="E157" s="71" t="s">
        <v>4</v>
      </c>
      <c r="F157" s="71"/>
      <c r="G157" s="71"/>
      <c r="H157" s="71"/>
      <c r="I157" s="71"/>
    </row>
    <row r="158" spans="1:82" ht="9.6" customHeight="1" x14ac:dyDescent="0.3">
      <c r="E158" s="121" t="s">
        <v>363</v>
      </c>
      <c r="F158" s="75"/>
      <c r="G158" s="75"/>
      <c r="H158" s="75"/>
      <c r="I158" s="75"/>
      <c r="K158" s="121" t="s">
        <v>364</v>
      </c>
      <c r="L158" s="75"/>
      <c r="M158" s="75"/>
      <c r="N158" s="75"/>
      <c r="O158" s="75"/>
      <c r="Q158" s="121" t="s">
        <v>365</v>
      </c>
      <c r="R158" s="75"/>
      <c r="S158" s="75"/>
      <c r="T158" s="75"/>
      <c r="U158" s="75"/>
      <c r="W158" s="121" t="s">
        <v>366</v>
      </c>
      <c r="X158" s="75"/>
      <c r="Y158" s="75"/>
      <c r="Z158" s="75"/>
      <c r="AA158" s="75"/>
      <c r="AC158" s="121" t="s">
        <v>367</v>
      </c>
      <c r="AD158" s="75"/>
      <c r="AE158" s="75"/>
      <c r="AF158" s="75"/>
      <c r="AG158" s="75"/>
      <c r="AH158" s="71"/>
      <c r="AJ158" s="121" t="s">
        <v>368</v>
      </c>
      <c r="AK158" s="75"/>
      <c r="AL158" s="75"/>
      <c r="AM158" s="75"/>
      <c r="AN158" s="75"/>
      <c r="AP158" s="121" t="s">
        <v>369</v>
      </c>
      <c r="AQ158" s="75"/>
      <c r="AR158" s="75"/>
      <c r="AS158" s="75"/>
      <c r="AT158" s="75"/>
      <c r="AV158" s="121" t="s">
        <v>370</v>
      </c>
      <c r="AW158" s="75"/>
      <c r="AX158" s="75"/>
      <c r="AY158" s="75"/>
      <c r="AZ158" s="75"/>
      <c r="BB158" s="75" t="s">
        <v>371</v>
      </c>
      <c r="BC158" s="75"/>
      <c r="BD158" s="75"/>
      <c r="BE158" s="75"/>
      <c r="BF158" s="75"/>
    </row>
    <row r="159" spans="1:82" ht="9.6" customHeight="1" x14ac:dyDescent="0.3"/>
    <row r="160" spans="1:82" ht="9.6" customHeight="1" x14ac:dyDescent="0.3">
      <c r="I160" s="76" t="s">
        <v>71</v>
      </c>
      <c r="O160" s="76" t="s">
        <v>71</v>
      </c>
      <c r="U160" s="76" t="s">
        <v>71</v>
      </c>
      <c r="AA160" s="76" t="s">
        <v>71</v>
      </c>
      <c r="AG160" s="76" t="s">
        <v>71</v>
      </c>
      <c r="AH160" s="76"/>
      <c r="AN160" s="76" t="s">
        <v>71</v>
      </c>
      <c r="AT160" s="76" t="s">
        <v>71</v>
      </c>
      <c r="AZ160" s="76" t="s">
        <v>71</v>
      </c>
      <c r="BF160" s="76" t="s">
        <v>71</v>
      </c>
      <c r="BN160" s="76" t="s">
        <v>68</v>
      </c>
      <c r="BV160" s="76" t="s">
        <v>372</v>
      </c>
      <c r="BZ160" s="76" t="s">
        <v>373</v>
      </c>
    </row>
    <row r="161" spans="1:82" ht="9.6" customHeight="1" x14ac:dyDescent="0.3">
      <c r="G161" s="76" t="s">
        <v>70</v>
      </c>
      <c r="I161" s="76" t="s">
        <v>374</v>
      </c>
      <c r="M161" s="76" t="s">
        <v>70</v>
      </c>
      <c r="O161" s="76" t="s">
        <v>374</v>
      </c>
      <c r="S161" s="76" t="s">
        <v>70</v>
      </c>
      <c r="U161" s="76" t="s">
        <v>374</v>
      </c>
      <c r="Y161" s="76" t="s">
        <v>70</v>
      </c>
      <c r="AA161" s="76" t="s">
        <v>374</v>
      </c>
      <c r="AE161" s="76" t="s">
        <v>70</v>
      </c>
      <c r="AG161" s="76" t="s">
        <v>374</v>
      </c>
      <c r="AH161" s="76"/>
      <c r="AL161" s="76" t="s">
        <v>70</v>
      </c>
      <c r="AN161" s="76" t="s">
        <v>374</v>
      </c>
      <c r="AR161" s="76" t="s">
        <v>70</v>
      </c>
      <c r="AT161" s="76" t="s">
        <v>374</v>
      </c>
      <c r="AX161" s="76" t="s">
        <v>70</v>
      </c>
      <c r="AZ161" s="76" t="s">
        <v>374</v>
      </c>
      <c r="BD161" s="76" t="s">
        <v>70</v>
      </c>
      <c r="BF161" s="76" t="s">
        <v>374</v>
      </c>
      <c r="BH161" s="76" t="s">
        <v>72</v>
      </c>
      <c r="BN161" s="76" t="s">
        <v>375</v>
      </c>
      <c r="BP161" s="76" t="s">
        <v>376</v>
      </c>
      <c r="BR161" s="76" t="s">
        <v>271</v>
      </c>
      <c r="BT161" s="76" t="s">
        <v>271</v>
      </c>
      <c r="BV161" s="76" t="s">
        <v>277</v>
      </c>
      <c r="BZ161" s="76" t="s">
        <v>377</v>
      </c>
      <c r="CB161" s="76" t="s">
        <v>378</v>
      </c>
    </row>
    <row r="162" spans="1:82" ht="9.6" customHeight="1" x14ac:dyDescent="0.3">
      <c r="A162" s="78" t="s">
        <v>78</v>
      </c>
      <c r="C162" s="78" t="s">
        <v>80</v>
      </c>
      <c r="E162" s="78" t="s">
        <v>81</v>
      </c>
      <c r="G162" s="78" t="s">
        <v>82</v>
      </c>
      <c r="I162" s="78" t="s">
        <v>379</v>
      </c>
      <c r="K162" s="78" t="s">
        <v>81</v>
      </c>
      <c r="M162" s="78" t="s">
        <v>82</v>
      </c>
      <c r="O162" s="78" t="s">
        <v>379</v>
      </c>
      <c r="Q162" s="78" t="s">
        <v>81</v>
      </c>
      <c r="S162" s="78" t="s">
        <v>82</v>
      </c>
      <c r="U162" s="78" t="s">
        <v>379</v>
      </c>
      <c r="W162" s="78" t="s">
        <v>81</v>
      </c>
      <c r="Y162" s="78" t="s">
        <v>82</v>
      </c>
      <c r="AA162" s="78" t="s">
        <v>379</v>
      </c>
      <c r="AC162" s="78" t="s">
        <v>81</v>
      </c>
      <c r="AE162" s="78" t="s">
        <v>82</v>
      </c>
      <c r="AG162" s="78" t="s">
        <v>379</v>
      </c>
      <c r="AH162" s="76"/>
      <c r="AJ162" s="78" t="s">
        <v>81</v>
      </c>
      <c r="AL162" s="78" t="s">
        <v>82</v>
      </c>
      <c r="AN162" s="78" t="s">
        <v>379</v>
      </c>
      <c r="AP162" s="78" t="s">
        <v>81</v>
      </c>
      <c r="AR162" s="78" t="s">
        <v>82</v>
      </c>
      <c r="AT162" s="78" t="s">
        <v>379</v>
      </c>
      <c r="AV162" s="78" t="s">
        <v>81</v>
      </c>
      <c r="AX162" s="78" t="s">
        <v>82</v>
      </c>
      <c r="AZ162" s="78" t="s">
        <v>379</v>
      </c>
      <c r="BB162" s="78" t="s">
        <v>81</v>
      </c>
      <c r="BD162" s="78" t="s">
        <v>82</v>
      </c>
      <c r="BF162" s="78" t="s">
        <v>379</v>
      </c>
      <c r="BH162" s="78" t="s">
        <v>380</v>
      </c>
      <c r="BJ162" s="78" t="s">
        <v>78</v>
      </c>
      <c r="BN162" s="122" t="s">
        <v>381</v>
      </c>
      <c r="BP162" s="122" t="s">
        <v>381</v>
      </c>
      <c r="BR162" s="122" t="s">
        <v>382</v>
      </c>
      <c r="BT162" s="122" t="s">
        <v>383</v>
      </c>
      <c r="BV162" s="122" t="s">
        <v>384</v>
      </c>
      <c r="BX162" s="122" t="s">
        <v>385</v>
      </c>
      <c r="BZ162" s="122" t="s">
        <v>386</v>
      </c>
      <c r="CB162" s="122" t="s">
        <v>387</v>
      </c>
      <c r="CD162" s="122" t="s">
        <v>371</v>
      </c>
    </row>
    <row r="163" spans="1:82" ht="8.85" customHeight="1" x14ac:dyDescent="0.3">
      <c r="E163" s="85"/>
      <c r="K163" s="85"/>
      <c r="Q163" s="85"/>
      <c r="X163" s="85"/>
      <c r="AD163" s="85"/>
      <c r="AJ163" s="85"/>
      <c r="AP163" s="85"/>
      <c r="BN163" s="76"/>
      <c r="BV163" s="76"/>
      <c r="BZ163" s="76"/>
    </row>
    <row r="164" spans="1:82" ht="8.85" customHeight="1" x14ac:dyDescent="0.3">
      <c r="B164" s="64" t="s">
        <v>292</v>
      </c>
    </row>
    <row r="165" spans="1:82" ht="8.85" customHeight="1" x14ac:dyDescent="0.3">
      <c r="A165" s="64">
        <v>51</v>
      </c>
      <c r="B165" s="116"/>
      <c r="C165" s="64" t="s">
        <v>180</v>
      </c>
      <c r="D165" s="79"/>
      <c r="E165" s="82">
        <v>1477843</v>
      </c>
      <c r="F165" s="79"/>
      <c r="G165" s="83">
        <f>(E165/$BL165)</f>
        <v>134.60633937517079</v>
      </c>
      <c r="H165" s="79"/>
      <c r="I165" s="84">
        <f>IF(G165,G165/G$219*100,0)</f>
        <v>109.43468609520204</v>
      </c>
      <c r="J165" s="79"/>
      <c r="K165" s="82">
        <v>924245</v>
      </c>
      <c r="L165" s="79"/>
      <c r="M165" s="83">
        <f>(K165/$BL165)</f>
        <v>84.182985699972676</v>
      </c>
      <c r="N165" s="79"/>
      <c r="O165" s="84">
        <f>IF(M165,M165/M$219*100,0)</f>
        <v>142.85854424735439</v>
      </c>
      <c r="P165" s="79"/>
      <c r="Q165" s="82">
        <v>5658588</v>
      </c>
      <c r="R165" s="79"/>
      <c r="S165" s="83">
        <f>(Q165/$BL165)</f>
        <v>515.4010383459331</v>
      </c>
      <c r="T165" s="79"/>
      <c r="U165" s="84">
        <f>IF(S165,S165/S$219*100,0)</f>
        <v>95.952417500202998</v>
      </c>
      <c r="V165" s="79"/>
      <c r="W165" s="82">
        <v>1377773</v>
      </c>
      <c r="X165" s="79"/>
      <c r="Y165" s="83">
        <f>(W165/$BL165)</f>
        <v>125.49166590764186</v>
      </c>
      <c r="Z165" s="79"/>
      <c r="AA165" s="84">
        <f>IF(Y165,Y165/Y$219*100,0)</f>
        <v>84.656781892801661</v>
      </c>
      <c r="AB165" s="79"/>
      <c r="AC165" s="82">
        <v>4889284</v>
      </c>
      <c r="AD165" s="79"/>
      <c r="AE165" s="83">
        <f>(AC165/$BL165)</f>
        <v>445.33054012205116</v>
      </c>
      <c r="AF165" s="79"/>
      <c r="AG165" s="84">
        <f>IF(AE165,AE165/AE$219*100,0)</f>
        <v>115.61772234615783</v>
      </c>
      <c r="AH165" s="117"/>
      <c r="AI165" s="79"/>
      <c r="AJ165" s="82">
        <v>16386026</v>
      </c>
      <c r="AK165" s="79"/>
      <c r="AL165" s="83">
        <f>(AJ165/$BL165)</f>
        <v>1492.4880225885781</v>
      </c>
      <c r="AM165" s="79"/>
      <c r="AN165" s="84">
        <f>IF(AL165,AL165/AL$219*100,0)</f>
        <v>73.796789705861244</v>
      </c>
      <c r="AO165" s="79"/>
      <c r="AP165" s="82">
        <v>177992</v>
      </c>
      <c r="AQ165" s="79"/>
      <c r="AR165" s="83">
        <f>(AP165/$BL165)</f>
        <v>16.212041169505419</v>
      </c>
      <c r="AS165" s="79"/>
      <c r="AT165" s="84">
        <f>IF(AR165,AR165/AR$219*100,0)</f>
        <v>17.052889978802728</v>
      </c>
      <c r="AU165" s="79"/>
      <c r="AV165" s="82">
        <v>500165</v>
      </c>
      <c r="AW165" s="79"/>
      <c r="AX165" s="83">
        <f>(AV165/$BL165)</f>
        <v>45.556516986975133</v>
      </c>
      <c r="AY165" s="79"/>
      <c r="AZ165" s="84">
        <f>IF(AX165,AX165/AX$219*100,0)</f>
        <v>30.778491692188048</v>
      </c>
      <c r="BA165" s="79"/>
      <c r="BB165" s="82">
        <v>0</v>
      </c>
      <c r="BC165" s="79"/>
      <c r="BD165" s="83">
        <f>(BB165/$BL165)</f>
        <v>0</v>
      </c>
      <c r="BE165" s="79"/>
      <c r="BF165" s="84">
        <f>IF(BD165,BD165/BD$219*100,0)</f>
        <v>0</v>
      </c>
      <c r="BG165" s="79"/>
      <c r="BH165" s="82">
        <f>(E165+K165+Q165+W165+AC165+AJ165+AP165+AV165+BB165)</f>
        <v>31391916</v>
      </c>
      <c r="BI165" s="79"/>
      <c r="BJ165" s="64">
        <v>51</v>
      </c>
      <c r="BK165" s="79"/>
      <c r="BL165" s="114">
        <v>10979</v>
      </c>
      <c r="BM165" s="79"/>
      <c r="BN165" s="114">
        <f>IF(E165,BL165,0)</f>
        <v>10979</v>
      </c>
      <c r="BO165" s="79"/>
      <c r="BP165" s="114">
        <f>IF(K165,BL165,0)</f>
        <v>10979</v>
      </c>
      <c r="BQ165" s="79"/>
      <c r="BR165" s="114">
        <f>IF(Q165,BL165,0)</f>
        <v>10979</v>
      </c>
      <c r="BS165" s="79"/>
      <c r="BT165" s="114">
        <f>IF(W165,BL165,0)</f>
        <v>10979</v>
      </c>
      <c r="BU165" s="79"/>
      <c r="BV165" s="114">
        <f>IF(AC165,BL165,0)</f>
        <v>10979</v>
      </c>
      <c r="BW165" s="79"/>
      <c r="BX165" s="114">
        <f>IF(AJ165,BL165,0)</f>
        <v>10979</v>
      </c>
      <c r="BY165" s="79"/>
      <c r="BZ165" s="114">
        <f>IF(AP165,BL165,0)</f>
        <v>10979</v>
      </c>
      <c r="CA165" s="79"/>
      <c r="CB165" s="114">
        <f>IF(AV165,BL165,0)</f>
        <v>10979</v>
      </c>
      <c r="CC165" s="79"/>
      <c r="CD165" s="114">
        <f>IF(BB165,$BL165,0)</f>
        <v>0</v>
      </c>
    </row>
    <row r="166" spans="1:82" ht="8.85" customHeight="1" x14ac:dyDescent="0.3">
      <c r="A166" s="64">
        <v>52</v>
      </c>
      <c r="B166" s="116"/>
      <c r="C166" s="64" t="s">
        <v>181</v>
      </c>
      <c r="D166" s="79"/>
      <c r="E166" s="88">
        <v>1389040</v>
      </c>
      <c r="F166" s="79"/>
      <c r="G166" s="84">
        <f>(E166/$BL166)</f>
        <v>57.891139451529547</v>
      </c>
      <c r="H166" s="79"/>
      <c r="I166" s="84">
        <f>IF(G166,G166/G$219*100,0)</f>
        <v>47.065381192145388</v>
      </c>
      <c r="J166" s="79"/>
      <c r="K166" s="88">
        <v>1858674</v>
      </c>
      <c r="L166" s="79"/>
      <c r="M166" s="84">
        <f>(K166/$BL166)</f>
        <v>77.464116029007258</v>
      </c>
      <c r="N166" s="79"/>
      <c r="O166" s="84">
        <f>IF(M166,M166/M$219*100,0)</f>
        <v>131.45662101784683</v>
      </c>
      <c r="P166" s="79"/>
      <c r="Q166" s="88">
        <v>7832794</v>
      </c>
      <c r="R166" s="79"/>
      <c r="S166" s="84">
        <f>(Q166/$BL166)</f>
        <v>326.44802867383515</v>
      </c>
      <c r="T166" s="79"/>
      <c r="U166" s="84">
        <f>IF(S166,S166/S$219*100,0)</f>
        <v>60.774960097007011</v>
      </c>
      <c r="V166" s="79"/>
      <c r="W166" s="88">
        <v>2046401</v>
      </c>
      <c r="X166" s="79"/>
      <c r="Y166" s="84">
        <f>(W166/$BL166)</f>
        <v>85.288030340918567</v>
      </c>
      <c r="Z166" s="79"/>
      <c r="AA166" s="84">
        <f>IF(Y166,Y166/Y$219*100,0)</f>
        <v>57.535375998208949</v>
      </c>
      <c r="AB166" s="79"/>
      <c r="AC166" s="88">
        <v>12773634</v>
      </c>
      <c r="AD166" s="79"/>
      <c r="AE166" s="84">
        <f>(AC166/$BL166)</f>
        <v>532.36784196049007</v>
      </c>
      <c r="AF166" s="79"/>
      <c r="AG166" s="84">
        <f>IF(AE166,AE166/AE$219*100,0)</f>
        <v>138.21454356339885</v>
      </c>
      <c r="AH166" s="117"/>
      <c r="AI166" s="79"/>
      <c r="AJ166" s="88">
        <v>38974282</v>
      </c>
      <c r="AK166" s="79"/>
      <c r="AL166" s="84">
        <f>(AJ166/$BL166)</f>
        <v>1624.3345002917397</v>
      </c>
      <c r="AM166" s="79"/>
      <c r="AN166" s="84">
        <f>IF(AL166,AL166/AL$219*100,0)</f>
        <v>80.316002350290532</v>
      </c>
      <c r="AO166" s="79"/>
      <c r="AP166" s="88">
        <v>407966</v>
      </c>
      <c r="AQ166" s="79"/>
      <c r="AR166" s="84">
        <f>(AP166/$BL166)</f>
        <v>17.002834041843794</v>
      </c>
      <c r="AS166" s="79"/>
      <c r="AT166" s="84">
        <f>IF(AR166,AR166/AR$219*100,0)</f>
        <v>17.884697874367006</v>
      </c>
      <c r="AU166" s="79"/>
      <c r="AV166" s="88">
        <v>1017516</v>
      </c>
      <c r="AW166" s="79"/>
      <c r="AX166" s="84">
        <f>(AV166/$BL166)</f>
        <v>42.407101775443863</v>
      </c>
      <c r="AY166" s="79"/>
      <c r="AZ166" s="84">
        <f>IF(AX166,AX166/AX$219*100,0)</f>
        <v>28.650711599801269</v>
      </c>
      <c r="BA166" s="79"/>
      <c r="BB166" s="88">
        <v>0</v>
      </c>
      <c r="BC166" s="79"/>
      <c r="BD166" s="84">
        <f>(BB166/$BL166)</f>
        <v>0</v>
      </c>
      <c r="BE166" s="79"/>
      <c r="BF166" s="84">
        <f>IF(BD166,BD166/BD$219*100,0)</f>
        <v>0</v>
      </c>
      <c r="BG166" s="79"/>
      <c r="BH166" s="88">
        <f>(E166+K166+Q166+W166+AC166+AJ166+AP166+AV166+BB166)</f>
        <v>66300307</v>
      </c>
      <c r="BI166" s="79"/>
      <c r="BJ166" s="64">
        <v>52</v>
      </c>
      <c r="BK166" s="79"/>
      <c r="BL166" s="114">
        <v>23994</v>
      </c>
      <c r="BM166" s="79"/>
      <c r="BN166" s="114">
        <f>IF(E166,BL166,0)</f>
        <v>23994</v>
      </c>
      <c r="BO166" s="79"/>
      <c r="BP166" s="114">
        <f>IF(K166,BL166,0)</f>
        <v>23994</v>
      </c>
      <c r="BQ166" s="79"/>
      <c r="BR166" s="114">
        <f>IF(Q166,BL166,0)</f>
        <v>23994</v>
      </c>
      <c r="BS166" s="79"/>
      <c r="BT166" s="114">
        <f>IF(W166,BL166,0)</f>
        <v>23994</v>
      </c>
      <c r="BU166" s="79"/>
      <c r="BV166" s="114">
        <f>IF(AC166,BL166,0)</f>
        <v>23994</v>
      </c>
      <c r="BW166" s="79"/>
      <c r="BX166" s="114">
        <f>IF(AJ166,BL166,0)</f>
        <v>23994</v>
      </c>
      <c r="BY166" s="79"/>
      <c r="BZ166" s="114">
        <f>IF(AP166,BL166,0)</f>
        <v>23994</v>
      </c>
      <c r="CA166" s="79"/>
      <c r="CB166" s="114">
        <f>IF(AV166,BL166,0)</f>
        <v>23994</v>
      </c>
      <c r="CC166" s="79"/>
      <c r="CD166" s="114">
        <f>IF(BB166,$BL166,0)</f>
        <v>0</v>
      </c>
    </row>
    <row r="167" spans="1:82" ht="8.85" customHeight="1" x14ac:dyDescent="0.3">
      <c r="A167" s="64">
        <v>53</v>
      </c>
      <c r="B167" s="116"/>
      <c r="C167" s="64" t="s">
        <v>182</v>
      </c>
      <c r="D167" s="79"/>
      <c r="E167" s="88">
        <v>63457353</v>
      </c>
      <c r="F167" s="79"/>
      <c r="G167" s="84">
        <f>(E167/$BL167)</f>
        <v>156.16235311488722</v>
      </c>
      <c r="H167" s="79"/>
      <c r="I167" s="84">
        <f>IF(G167,G167/G$219*100,0)</f>
        <v>126.95968237709975</v>
      </c>
      <c r="J167" s="79"/>
      <c r="K167" s="88">
        <v>16198584</v>
      </c>
      <c r="L167" s="79"/>
      <c r="M167" s="84">
        <f>(K167/$BL167)</f>
        <v>39.863134451403333</v>
      </c>
      <c r="N167" s="79"/>
      <c r="O167" s="84">
        <f>IF(M167,M167/M$219*100,0)</f>
        <v>67.647747457665758</v>
      </c>
      <c r="P167" s="79"/>
      <c r="Q167" s="88">
        <v>203239684</v>
      </c>
      <c r="R167" s="79"/>
      <c r="S167" s="84">
        <f>(Q167/$BL167)</f>
        <v>500.1530287556447</v>
      </c>
      <c r="T167" s="79"/>
      <c r="U167" s="84">
        <f>IF(S167,S167/S$219*100,0)</f>
        <v>93.113689454660246</v>
      </c>
      <c r="V167" s="79"/>
      <c r="W167" s="88">
        <v>38860736</v>
      </c>
      <c r="X167" s="79"/>
      <c r="Y167" s="84">
        <f>(W167/$BL167)</f>
        <v>95.632478990045655</v>
      </c>
      <c r="Z167" s="79"/>
      <c r="AA167" s="84">
        <f>IF(Y167,Y167/Y$219*100,0)</f>
        <v>64.51374963566586</v>
      </c>
      <c r="AB167" s="79"/>
      <c r="AC167" s="88">
        <v>108322036</v>
      </c>
      <c r="AD167" s="79"/>
      <c r="AE167" s="84">
        <f>(AC167/$BL167)</f>
        <v>266.56995976424554</v>
      </c>
      <c r="AF167" s="79"/>
      <c r="AG167" s="84">
        <f>IF(AE167,AE167/AE$219*100,0)</f>
        <v>69.207496044179123</v>
      </c>
      <c r="AH167" s="117"/>
      <c r="AI167" s="79"/>
      <c r="AJ167" s="88">
        <v>1227109237</v>
      </c>
      <c r="AK167" s="79"/>
      <c r="AL167" s="84">
        <f>(AJ167/$BL167)</f>
        <v>3019.7960822433588</v>
      </c>
      <c r="AM167" s="79"/>
      <c r="AN167" s="84">
        <f>IF(AL167,AL167/AL$219*100,0)</f>
        <v>149.31527292887924</v>
      </c>
      <c r="AO167" s="79"/>
      <c r="AP167" s="88">
        <v>68076131</v>
      </c>
      <c r="AQ167" s="79"/>
      <c r="AR167" s="84">
        <f>(AP167/$BL167)</f>
        <v>167.52871503980509</v>
      </c>
      <c r="AS167" s="79"/>
      <c r="AT167" s="84">
        <f>IF(AR167,AR167/AR$219*100,0)</f>
        <v>176.21770855342237</v>
      </c>
      <c r="AU167" s="79"/>
      <c r="AV167" s="88">
        <v>36514272</v>
      </c>
      <c r="AW167" s="79"/>
      <c r="AX167" s="84">
        <f>(AV167/$BL167)</f>
        <v>89.8580600706279</v>
      </c>
      <c r="AY167" s="79"/>
      <c r="AZ167" s="84">
        <f>IF(AX167,AX167/AX$219*100,0)</f>
        <v>60.709108998624359</v>
      </c>
      <c r="BA167" s="79"/>
      <c r="BB167" s="88">
        <v>0</v>
      </c>
      <c r="BC167" s="79"/>
      <c r="BD167" s="84">
        <f>(BB167/$BL167)</f>
        <v>0</v>
      </c>
      <c r="BE167" s="79"/>
      <c r="BF167" s="84">
        <f>IF(BD167,BD167/BD$219*100,0)</f>
        <v>0</v>
      </c>
      <c r="BG167" s="79"/>
      <c r="BH167" s="88">
        <f>(E167+K167+Q167+W167+AC167+AJ167+AP167+AV167+BB167)</f>
        <v>1761778033</v>
      </c>
      <c r="BI167" s="79"/>
      <c r="BJ167" s="64">
        <v>53</v>
      </c>
      <c r="BK167" s="79"/>
      <c r="BL167" s="114">
        <v>406355</v>
      </c>
      <c r="BM167" s="79"/>
      <c r="BN167" s="114">
        <f>IF(E167,BL167,0)</f>
        <v>406355</v>
      </c>
      <c r="BO167" s="79"/>
      <c r="BP167" s="114">
        <f>IF(K167,BL167,0)</f>
        <v>406355</v>
      </c>
      <c r="BQ167" s="79"/>
      <c r="BR167" s="114">
        <f>IF(Q167,BL167,0)</f>
        <v>406355</v>
      </c>
      <c r="BS167" s="79"/>
      <c r="BT167" s="114">
        <f>IF(W167,BL167,0)</f>
        <v>406355</v>
      </c>
      <c r="BU167" s="79"/>
      <c r="BV167" s="114">
        <f>IF(AC167,BL167,0)</f>
        <v>406355</v>
      </c>
      <c r="BW167" s="79"/>
      <c r="BX167" s="114">
        <f>IF(AJ167,BL167,0)</f>
        <v>406355</v>
      </c>
      <c r="BY167" s="79"/>
      <c r="BZ167" s="114">
        <f>IF(AP167,BL167,0)</f>
        <v>406355</v>
      </c>
      <c r="CA167" s="79"/>
      <c r="CB167" s="114">
        <f>IF(AV167,BL167,0)</f>
        <v>406355</v>
      </c>
      <c r="CC167" s="79"/>
      <c r="CD167" s="114">
        <f>IF(BB167,$BL167,0)</f>
        <v>0</v>
      </c>
    </row>
    <row r="168" spans="1:82" ht="8.85" customHeight="1" x14ac:dyDescent="0.3">
      <c r="A168" s="64">
        <v>54</v>
      </c>
      <c r="B168" s="116"/>
      <c r="C168" s="64" t="s">
        <v>183</v>
      </c>
      <c r="D168" s="79"/>
      <c r="E168" s="88">
        <v>3552047</v>
      </c>
      <c r="F168" s="79"/>
      <c r="G168" s="84">
        <f>(E168/$BL168)</f>
        <v>98.610449460037202</v>
      </c>
      <c r="H168" s="79"/>
      <c r="I168" s="84">
        <f>IF(G168,G168/G$219*100,0)</f>
        <v>80.170099212701089</v>
      </c>
      <c r="J168" s="79"/>
      <c r="K168" s="88">
        <v>2102555</v>
      </c>
      <c r="L168" s="79"/>
      <c r="M168" s="84">
        <f>(K168/$BL168)</f>
        <v>58.370256239415895</v>
      </c>
      <c r="N168" s="79"/>
      <c r="O168" s="84">
        <f>IF(M168,M168/M$219*100,0)</f>
        <v>99.054336982380448</v>
      </c>
      <c r="P168" s="79"/>
      <c r="Q168" s="88">
        <v>16026670</v>
      </c>
      <c r="R168" s="79"/>
      <c r="S168" s="84">
        <f>(Q168/$BL168)</f>
        <v>444.92573776408204</v>
      </c>
      <c r="T168" s="79"/>
      <c r="U168" s="84">
        <f>IF(S168,S168/S$219*100,0)</f>
        <v>82.832002596530856</v>
      </c>
      <c r="V168" s="79"/>
      <c r="W168" s="88">
        <v>3443670</v>
      </c>
      <c r="X168" s="79"/>
      <c r="Y168" s="84">
        <f>(W168/$BL168)</f>
        <v>95.601732322811699</v>
      </c>
      <c r="Z168" s="79"/>
      <c r="AA168" s="84">
        <f>IF(Y168,Y168/Y$219*100,0)</f>
        <v>64.493007908451318</v>
      </c>
      <c r="AB168" s="79"/>
      <c r="AC168" s="88">
        <v>12109560</v>
      </c>
      <c r="AD168" s="79"/>
      <c r="AE168" s="84">
        <f>(AC168/$BL168)</f>
        <v>336.1805613392188</v>
      </c>
      <c r="AF168" s="79"/>
      <c r="AG168" s="84">
        <f>IF(AE168,AE168/AE$219*100,0)</f>
        <v>87.279957912701576</v>
      </c>
      <c r="AH168" s="117"/>
      <c r="AI168" s="79"/>
      <c r="AJ168" s="88">
        <v>61724667</v>
      </c>
      <c r="AK168" s="79"/>
      <c r="AL168" s="84">
        <f>(AJ168/$BL168)</f>
        <v>1713.5744982093779</v>
      </c>
      <c r="AM168" s="79"/>
      <c r="AN168" s="84">
        <f>IF(AL168,AL168/AL$219*100,0)</f>
        <v>84.728517063981386</v>
      </c>
      <c r="AO168" s="79"/>
      <c r="AP168" s="88">
        <v>1630358</v>
      </c>
      <c r="AQ168" s="79"/>
      <c r="AR168" s="84">
        <f>(AP168/$BL168)</f>
        <v>45.261319785680577</v>
      </c>
      <c r="AS168" s="79"/>
      <c r="AT168" s="84">
        <f>IF(AR168,AR168/AR$219*100,0)</f>
        <v>47.60882966744677</v>
      </c>
      <c r="AU168" s="79"/>
      <c r="AV168" s="88">
        <v>2555026</v>
      </c>
      <c r="AW168" s="79"/>
      <c r="AX168" s="84">
        <f>(AV168/$BL168)</f>
        <v>70.931567696621414</v>
      </c>
      <c r="AY168" s="79"/>
      <c r="AZ168" s="84">
        <f>IF(AX168,AX168/AX$219*100,0)</f>
        <v>47.922159362808976</v>
      </c>
      <c r="BA168" s="79"/>
      <c r="BB168" s="88">
        <v>0</v>
      </c>
      <c r="BC168" s="79"/>
      <c r="BD168" s="84">
        <f>(BB168/$BL168)</f>
        <v>0</v>
      </c>
      <c r="BE168" s="79"/>
      <c r="BF168" s="84">
        <f>IF(BD168,BD168/BD$219*100,0)</f>
        <v>0</v>
      </c>
      <c r="BG168" s="79"/>
      <c r="BH168" s="88">
        <f>(E168+K168+Q168+W168+AC168+AJ168+AP168+AV168+BB168)</f>
        <v>103144553</v>
      </c>
      <c r="BI168" s="79"/>
      <c r="BJ168" s="64">
        <v>54</v>
      </c>
      <c r="BK168" s="79"/>
      <c r="BL168" s="114">
        <v>36021</v>
      </c>
      <c r="BM168" s="79"/>
      <c r="BN168" s="114">
        <f>IF(E168,BL168,0)</f>
        <v>36021</v>
      </c>
      <c r="BO168" s="79"/>
      <c r="BP168" s="114">
        <f>IF(K168,BL168,0)</f>
        <v>36021</v>
      </c>
      <c r="BQ168" s="79"/>
      <c r="BR168" s="114">
        <f>IF(Q168,BL168,0)</f>
        <v>36021</v>
      </c>
      <c r="BS168" s="79"/>
      <c r="BT168" s="114">
        <f>IF(W168,BL168,0)</f>
        <v>36021</v>
      </c>
      <c r="BU168" s="79"/>
      <c r="BV168" s="114">
        <f>IF(AC168,BL168,0)</f>
        <v>36021</v>
      </c>
      <c r="BW168" s="79"/>
      <c r="BX168" s="114">
        <f>IF(AJ168,BL168,0)</f>
        <v>36021</v>
      </c>
      <c r="BY168" s="79"/>
      <c r="BZ168" s="114">
        <f>IF(AP168,BL168,0)</f>
        <v>36021</v>
      </c>
      <c r="CA168" s="79"/>
      <c r="CB168" s="114">
        <f>IF(AV168,BL168,0)</f>
        <v>36021</v>
      </c>
      <c r="CC168" s="79"/>
      <c r="CD168" s="114">
        <f>IF(BB168,$BL168,0)</f>
        <v>0</v>
      </c>
    </row>
    <row r="169" spans="1:82" ht="8.85" customHeight="1" x14ac:dyDescent="0.3">
      <c r="A169" s="64">
        <v>55</v>
      </c>
      <c r="B169" s="116"/>
      <c r="C169" s="64" t="s">
        <v>184</v>
      </c>
      <c r="D169" s="79"/>
      <c r="E169" s="88">
        <v>1127733</v>
      </c>
      <c r="F169" s="79"/>
      <c r="G169" s="84">
        <f>(E169/$BL169)</f>
        <v>92.165168355671781</v>
      </c>
      <c r="H169" s="79"/>
      <c r="I169" s="84">
        <f>IF(G169,G169/G$219*100,0)</f>
        <v>74.930098498576697</v>
      </c>
      <c r="J169" s="79"/>
      <c r="K169" s="88">
        <v>997577</v>
      </c>
      <c r="L169" s="79"/>
      <c r="M169" s="84">
        <f>(K169/$BL169)</f>
        <v>81.528032036613268</v>
      </c>
      <c r="N169" s="79"/>
      <c r="O169" s="84">
        <f>IF(M169,M169/M$219*100,0)</f>
        <v>138.35308732826309</v>
      </c>
      <c r="P169" s="79"/>
      <c r="Q169" s="88">
        <v>3355616</v>
      </c>
      <c r="R169" s="79"/>
      <c r="S169" s="84">
        <f>(Q169/$BL169)</f>
        <v>274.24125531219352</v>
      </c>
      <c r="T169" s="79"/>
      <c r="U169" s="84">
        <f>IF(S169,S169/S$219*100,0)</f>
        <v>51.055604214428321</v>
      </c>
      <c r="V169" s="79"/>
      <c r="W169" s="88">
        <v>415632</v>
      </c>
      <c r="X169" s="79"/>
      <c r="Y169" s="84">
        <f>(W169/$BL169)</f>
        <v>33.967963386727689</v>
      </c>
      <c r="Z169" s="79"/>
      <c r="AA169" s="84">
        <f>IF(Y169,Y169/Y$219*100,0)</f>
        <v>22.914816270661735</v>
      </c>
      <c r="AB169" s="79"/>
      <c r="AC169" s="88">
        <v>4662258</v>
      </c>
      <c r="AD169" s="79"/>
      <c r="AE169" s="84">
        <f>(AC169/$BL169)</f>
        <v>381.02795031055899</v>
      </c>
      <c r="AF169" s="79"/>
      <c r="AG169" s="84">
        <f>IF(AE169,AE169/AE$219*100,0)</f>
        <v>98.923338500562139</v>
      </c>
      <c r="AH169" s="117"/>
      <c r="AI169" s="79"/>
      <c r="AJ169" s="88">
        <v>17634059</v>
      </c>
      <c r="AK169" s="79"/>
      <c r="AL169" s="84">
        <f>(AJ169/$BL169)</f>
        <v>1441.1620627656098</v>
      </c>
      <c r="AM169" s="79"/>
      <c r="AN169" s="84">
        <f>IF(AL169,AL169/AL$219*100,0)</f>
        <v>71.258952881591327</v>
      </c>
      <c r="AO169" s="79"/>
      <c r="AP169" s="88">
        <v>0</v>
      </c>
      <c r="AQ169" s="79"/>
      <c r="AR169" s="84">
        <f>(AP169/$BL169)</f>
        <v>0</v>
      </c>
      <c r="AS169" s="79"/>
      <c r="AT169" s="84">
        <f>IF(AR169,AR169/AR$219*100,0)</f>
        <v>0</v>
      </c>
      <c r="AU169" s="79"/>
      <c r="AV169" s="88">
        <v>445968</v>
      </c>
      <c r="AW169" s="79"/>
      <c r="AX169" s="84">
        <f>(AV169/$BL169)</f>
        <v>36.447204968944099</v>
      </c>
      <c r="AY169" s="79"/>
      <c r="AZ169" s="84">
        <f>IF(AX169,AX169/AX$219*100,0)</f>
        <v>24.624138751890253</v>
      </c>
      <c r="BA169" s="79"/>
      <c r="BB169" s="88">
        <v>0</v>
      </c>
      <c r="BC169" s="79"/>
      <c r="BD169" s="84">
        <f>(BB169/$BL169)</f>
        <v>0</v>
      </c>
      <c r="BE169" s="79"/>
      <c r="BF169" s="84">
        <f>IF(BD169,BD169/BD$219*100,0)</f>
        <v>0</v>
      </c>
      <c r="BG169" s="79"/>
      <c r="BH169" s="88">
        <f>(E169+K169+Q169+W169+AC169+AJ169+AP169+AV169+BB169)</f>
        <v>28638843</v>
      </c>
      <c r="BI169" s="79"/>
      <c r="BJ169" s="64">
        <v>55</v>
      </c>
      <c r="BK169" s="79"/>
      <c r="BL169" s="114">
        <v>12236</v>
      </c>
      <c r="BM169" s="79"/>
      <c r="BN169" s="114">
        <f>IF(E169,BL169,0)</f>
        <v>12236</v>
      </c>
      <c r="BO169" s="79"/>
      <c r="BP169" s="114">
        <f>IF(K169,BL169,0)</f>
        <v>12236</v>
      </c>
      <c r="BQ169" s="79"/>
      <c r="BR169" s="114">
        <f>IF(Q169,BL169,0)</f>
        <v>12236</v>
      </c>
      <c r="BS169" s="79"/>
      <c r="BT169" s="114">
        <f>IF(W169,BL169,0)</f>
        <v>12236</v>
      </c>
      <c r="BU169" s="79"/>
      <c r="BV169" s="114">
        <f>IF(AC169,BL169,0)</f>
        <v>12236</v>
      </c>
      <c r="BW169" s="79"/>
      <c r="BX169" s="114">
        <f>IF(AJ169,BL169,0)</f>
        <v>12236</v>
      </c>
      <c r="BY169" s="79"/>
      <c r="BZ169" s="114">
        <f>IF(AP169,BL169,0)</f>
        <v>0</v>
      </c>
      <c r="CA169" s="79"/>
      <c r="CB169" s="114">
        <f>IF(AV169,BL169,0)</f>
        <v>12236</v>
      </c>
      <c r="CC169" s="79"/>
      <c r="CD169" s="114">
        <f>IF(BB169,$BL169,0)</f>
        <v>0</v>
      </c>
    </row>
    <row r="170" spans="1:82" ht="8.85" customHeight="1" x14ac:dyDescent="0.3">
      <c r="A170" s="90"/>
      <c r="B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c r="AU170" s="79"/>
      <c r="AV170" s="79"/>
      <c r="AW170" s="79"/>
      <c r="AX170" s="79"/>
      <c r="AY170" s="79"/>
      <c r="AZ170" s="79"/>
      <c r="BA170" s="79"/>
      <c r="BB170" s="79"/>
      <c r="BC170" s="79"/>
      <c r="BD170" s="79"/>
      <c r="BE170" s="79"/>
      <c r="BF170" s="79"/>
      <c r="BG170" s="79"/>
      <c r="BH170" s="79"/>
      <c r="BI170" s="79"/>
      <c r="BJ170" s="90"/>
      <c r="BK170" s="79"/>
      <c r="BL170" s="111"/>
      <c r="BM170" s="79"/>
      <c r="BN170" s="79"/>
      <c r="BO170" s="79"/>
      <c r="BP170" s="79"/>
      <c r="BQ170" s="79"/>
      <c r="BR170" s="79"/>
      <c r="BS170" s="79"/>
      <c r="BT170" s="79"/>
      <c r="BU170" s="79"/>
      <c r="BV170" s="79"/>
      <c r="BW170" s="79"/>
      <c r="BX170" s="79"/>
      <c r="BY170" s="79"/>
      <c r="BZ170" s="79"/>
      <c r="CA170" s="79"/>
      <c r="CB170" s="79"/>
      <c r="CC170" s="79"/>
      <c r="CD170" s="79"/>
    </row>
    <row r="171" spans="1:82" ht="8.85" customHeight="1" x14ac:dyDescent="0.3">
      <c r="A171" s="64">
        <v>56</v>
      </c>
      <c r="B171" s="116"/>
      <c r="C171" s="64" t="s">
        <v>185</v>
      </c>
      <c r="D171" s="79"/>
      <c r="E171" s="88">
        <v>1580825</v>
      </c>
      <c r="F171" s="79"/>
      <c r="G171" s="84">
        <f>(E171/$BL171)</f>
        <v>119.05595722247327</v>
      </c>
      <c r="H171" s="79"/>
      <c r="I171" s="84">
        <f>IF(G171,G171/G$219*100,0)</f>
        <v>96.792256344565885</v>
      </c>
      <c r="J171" s="79"/>
      <c r="K171" s="88">
        <v>1647562</v>
      </c>
      <c r="L171" s="79"/>
      <c r="M171" s="84">
        <f>(K171/$BL171)</f>
        <v>124.08209067630668</v>
      </c>
      <c r="N171" s="79"/>
      <c r="O171" s="84">
        <f>IF(M171,M171/M$219*100,0)</f>
        <v>210.56733369331124</v>
      </c>
      <c r="P171" s="79"/>
      <c r="Q171" s="88">
        <v>6249682</v>
      </c>
      <c r="R171" s="79"/>
      <c r="S171" s="84">
        <f>(Q171/$BL171)</f>
        <v>470.67946979966865</v>
      </c>
      <c r="T171" s="79"/>
      <c r="U171" s="84">
        <f>IF(S171,S171/S$219*100,0)</f>
        <v>87.626585192634124</v>
      </c>
      <c r="V171" s="79"/>
      <c r="W171" s="88">
        <v>1132134</v>
      </c>
      <c r="X171" s="79"/>
      <c r="Y171" s="84">
        <f>(W171/$BL171)</f>
        <v>85.263895164934482</v>
      </c>
      <c r="Z171" s="79"/>
      <c r="AA171" s="84">
        <f>IF(Y171,Y171/Y$219*100,0)</f>
        <v>57.519094388474535</v>
      </c>
      <c r="AB171" s="79"/>
      <c r="AC171" s="88">
        <v>6261640</v>
      </c>
      <c r="AD171" s="79"/>
      <c r="AE171" s="84">
        <f>(AC171/$BL171)</f>
        <v>471.58005723753575</v>
      </c>
      <c r="AF171" s="79"/>
      <c r="AG171" s="84">
        <f>IF(AE171,AE171/AE$219*100,0)</f>
        <v>122.43268136681482</v>
      </c>
      <c r="AH171" s="117"/>
      <c r="AI171" s="79"/>
      <c r="AJ171" s="88">
        <v>20821906</v>
      </c>
      <c r="AK171" s="79"/>
      <c r="AL171" s="84">
        <f>(AJ171/$BL171)</f>
        <v>1568.1507757192348</v>
      </c>
      <c r="AM171" s="79"/>
      <c r="AN171" s="84">
        <f>IF(AL171,AL171/AL$219*100,0)</f>
        <v>77.537971006375287</v>
      </c>
      <c r="AO171" s="79"/>
      <c r="AP171" s="88">
        <v>662141</v>
      </c>
      <c r="AQ171" s="79"/>
      <c r="AR171" s="84">
        <f>(AP171/$BL171)</f>
        <v>49.867525229703269</v>
      </c>
      <c r="AS171" s="79"/>
      <c r="AT171" s="84">
        <f>IF(AR171,AR171/AR$219*100,0)</f>
        <v>52.453939165714679</v>
      </c>
      <c r="AU171" s="79"/>
      <c r="AV171" s="88">
        <v>569985</v>
      </c>
      <c r="AW171" s="79"/>
      <c r="AX171" s="84">
        <f>(AV171/$BL171)</f>
        <v>42.927022141888841</v>
      </c>
      <c r="AY171" s="79"/>
      <c r="AZ171" s="84">
        <f>IF(AX171,AX171/AX$219*100,0)</f>
        <v>29.001975606305567</v>
      </c>
      <c r="BA171" s="79"/>
      <c r="BB171" s="88">
        <v>0</v>
      </c>
      <c r="BC171" s="79"/>
      <c r="BD171" s="84">
        <f>(BB171/$BL171)</f>
        <v>0</v>
      </c>
      <c r="BE171" s="79"/>
      <c r="BF171" s="84">
        <f>IF(BD171,BD171/BD$219*100,0)</f>
        <v>0</v>
      </c>
      <c r="BG171" s="79"/>
      <c r="BH171" s="88">
        <f>(E171+K171+Q171+W171+AC171+AJ171+AP171+AV171+BB171)</f>
        <v>38925875</v>
      </c>
      <c r="BI171" s="79"/>
      <c r="BJ171" s="64">
        <v>56</v>
      </c>
      <c r="BK171" s="79"/>
      <c r="BL171" s="114">
        <v>13278</v>
      </c>
      <c r="BM171" s="79"/>
      <c r="BN171" s="114">
        <f>IF(E171,BL171,0)</f>
        <v>13278</v>
      </c>
      <c r="BO171" s="79"/>
      <c r="BP171" s="114">
        <f>IF(K171,BL171,0)</f>
        <v>13278</v>
      </c>
      <c r="BQ171" s="79"/>
      <c r="BR171" s="114">
        <f>IF(Q171,BL171,0)</f>
        <v>13278</v>
      </c>
      <c r="BS171" s="79"/>
      <c r="BT171" s="114">
        <f>IF(W171,BL171,0)</f>
        <v>13278</v>
      </c>
      <c r="BU171" s="79"/>
      <c r="BV171" s="114">
        <f>IF(AC171,BL171,0)</f>
        <v>13278</v>
      </c>
      <c r="BW171" s="79"/>
      <c r="BX171" s="114">
        <f>IF(AJ171,BL171,0)</f>
        <v>13278</v>
      </c>
      <c r="BY171" s="79"/>
      <c r="BZ171" s="114">
        <f>IF(AP171,BL171,0)</f>
        <v>13278</v>
      </c>
      <c r="CA171" s="79"/>
      <c r="CB171" s="114">
        <f>IF(AV171,BL171,0)</f>
        <v>13278</v>
      </c>
      <c r="CC171" s="79"/>
      <c r="CD171" s="114">
        <f>IF(BB171,$BL171,0)</f>
        <v>0</v>
      </c>
    </row>
    <row r="172" spans="1:82" ht="8.85" customHeight="1" x14ac:dyDescent="0.3">
      <c r="A172" s="64">
        <v>57</v>
      </c>
      <c r="B172" s="116"/>
      <c r="C172" s="64" t="s">
        <v>186</v>
      </c>
      <c r="D172" s="79"/>
      <c r="E172" s="88">
        <v>1519331</v>
      </c>
      <c r="F172" s="79"/>
      <c r="G172" s="84">
        <f>(E172/$BL172)</f>
        <v>174.55549172794119</v>
      </c>
      <c r="H172" s="79"/>
      <c r="I172" s="84">
        <f>IF(G172,G172/G$219*100,0)</f>
        <v>141.91326747397213</v>
      </c>
      <c r="J172" s="79"/>
      <c r="K172" s="88">
        <v>873381</v>
      </c>
      <c r="L172" s="79"/>
      <c r="M172" s="84">
        <f>(K172/$BL172)</f>
        <v>100.34248621323529</v>
      </c>
      <c r="N172" s="79"/>
      <c r="O172" s="84">
        <f>IF(M172,M172/M$219*100,0)</f>
        <v>170.28121998038938</v>
      </c>
      <c r="P172" s="79"/>
      <c r="Q172" s="88">
        <v>2779846</v>
      </c>
      <c r="R172" s="79"/>
      <c r="S172" s="84">
        <f>(Q172/$BL172)</f>
        <v>319.3756893382353</v>
      </c>
      <c r="T172" s="79"/>
      <c r="U172" s="84">
        <f>IF(S172,S172/S$219*100,0)</f>
        <v>59.4582998535383</v>
      </c>
      <c r="V172" s="79"/>
      <c r="W172" s="88">
        <v>1303332</v>
      </c>
      <c r="X172" s="79"/>
      <c r="Y172" s="84">
        <f>(W172/$BL172)</f>
        <v>149.73943014705881</v>
      </c>
      <c r="Z172" s="79"/>
      <c r="AA172" s="84">
        <f>IF(Y172,Y172/Y$219*100,0)</f>
        <v>101.01434375762821</v>
      </c>
      <c r="AB172" s="79"/>
      <c r="AC172" s="88">
        <v>3706958</v>
      </c>
      <c r="AD172" s="79"/>
      <c r="AE172" s="84">
        <f>(AC172/$BL172)</f>
        <v>425.8913143382353</v>
      </c>
      <c r="AF172" s="79"/>
      <c r="AG172" s="84">
        <f>IF(AE172,AE172/AE$219*100,0)</f>
        <v>110.57086656869079</v>
      </c>
      <c r="AH172" s="117"/>
      <c r="AI172" s="79"/>
      <c r="AJ172" s="88">
        <v>14636468</v>
      </c>
      <c r="AK172" s="79"/>
      <c r="AL172" s="84">
        <f>(AJ172/$BL172)</f>
        <v>1681.5795036764705</v>
      </c>
      <c r="AM172" s="79"/>
      <c r="AN172" s="84">
        <f>IF(AL172,AL172/AL$219*100,0)</f>
        <v>83.146509136648064</v>
      </c>
      <c r="AO172" s="79"/>
      <c r="AP172" s="88">
        <v>564295</v>
      </c>
      <c r="AQ172" s="79"/>
      <c r="AR172" s="84">
        <f>(AP172/$BL172)</f>
        <v>64.831686580882348</v>
      </c>
      <c r="AS172" s="79"/>
      <c r="AT172" s="84">
        <f>IF(AR172,AR172/AR$219*100,0)</f>
        <v>68.194227170084076</v>
      </c>
      <c r="AU172" s="79"/>
      <c r="AV172" s="88">
        <v>414392</v>
      </c>
      <c r="AW172" s="79"/>
      <c r="AX172" s="84">
        <f>(AV172/$BL172)</f>
        <v>47.609375</v>
      </c>
      <c r="AY172" s="79"/>
      <c r="AZ172" s="84">
        <f>IF(AX172,AX172/AX$219*100,0)</f>
        <v>32.165425493935714</v>
      </c>
      <c r="BA172" s="79"/>
      <c r="BB172" s="88">
        <v>0</v>
      </c>
      <c r="BC172" s="79"/>
      <c r="BD172" s="84">
        <f>(BB172/$BL172)</f>
        <v>0</v>
      </c>
      <c r="BE172" s="79"/>
      <c r="BF172" s="84">
        <f>IF(BD172,BD172/BD$219*100,0)</f>
        <v>0</v>
      </c>
      <c r="BG172" s="79"/>
      <c r="BH172" s="88">
        <f>(E172+K172+Q172+W172+AC172+AJ172+AP172+AV172+BB172)</f>
        <v>25798003</v>
      </c>
      <c r="BI172" s="79"/>
      <c r="BJ172" s="64">
        <v>57</v>
      </c>
      <c r="BK172" s="79"/>
      <c r="BL172" s="114">
        <v>8704</v>
      </c>
      <c r="BM172" s="79"/>
      <c r="BN172" s="114">
        <f>IF(E172,BL172,0)</f>
        <v>8704</v>
      </c>
      <c r="BO172" s="79"/>
      <c r="BP172" s="114">
        <f>IF(K172,BL172,0)</f>
        <v>8704</v>
      </c>
      <c r="BQ172" s="79"/>
      <c r="BR172" s="114">
        <f>IF(Q172,BL172,0)</f>
        <v>8704</v>
      </c>
      <c r="BS172" s="79"/>
      <c r="BT172" s="114">
        <f>IF(W172,BL172,0)</f>
        <v>8704</v>
      </c>
      <c r="BU172" s="79"/>
      <c r="BV172" s="114">
        <f>IF(AC172,BL172,0)</f>
        <v>8704</v>
      </c>
      <c r="BW172" s="79"/>
      <c r="BX172" s="114">
        <f>IF(AJ172,BL172,0)</f>
        <v>8704</v>
      </c>
      <c r="BY172" s="79"/>
      <c r="BZ172" s="114">
        <f>IF(AP172,BL172,0)</f>
        <v>8704</v>
      </c>
      <c r="CA172" s="79"/>
      <c r="CB172" s="114">
        <f>IF(AV172,BL172,0)</f>
        <v>8704</v>
      </c>
      <c r="CC172" s="79"/>
      <c r="CD172" s="114">
        <f>IF(BB172,$BL172,0)</f>
        <v>0</v>
      </c>
    </row>
    <row r="173" spans="1:82" ht="8.85" customHeight="1" x14ac:dyDescent="0.3">
      <c r="A173" s="64">
        <v>58</v>
      </c>
      <c r="B173" s="116"/>
      <c r="C173" s="64" t="s">
        <v>187</v>
      </c>
      <c r="D173" s="79"/>
      <c r="E173" s="88">
        <v>3863297</v>
      </c>
      <c r="F173" s="79"/>
      <c r="G173" s="84">
        <f>(E173/$BL173)</f>
        <v>124.68281426496692</v>
      </c>
      <c r="H173" s="79"/>
      <c r="I173" s="84">
        <f>IF(G173,G173/G$219*100,0)</f>
        <v>101.36687992474963</v>
      </c>
      <c r="J173" s="79"/>
      <c r="K173" s="88">
        <v>2243257</v>
      </c>
      <c r="L173" s="79"/>
      <c r="M173" s="84">
        <f>(K173/$BL173)</f>
        <v>72.398160400193646</v>
      </c>
      <c r="N173" s="79"/>
      <c r="O173" s="84">
        <f>IF(M173,M173/M$219*100,0)</f>
        <v>122.85969326176418</v>
      </c>
      <c r="P173" s="79"/>
      <c r="Q173" s="88">
        <v>15434795</v>
      </c>
      <c r="R173" s="79"/>
      <c r="S173" s="84">
        <f>(Q173/$BL173)</f>
        <v>498.13764724866871</v>
      </c>
      <c r="T173" s="79"/>
      <c r="U173" s="84">
        <f>IF(S173,S173/S$219*100,0)</f>
        <v>92.738485073232994</v>
      </c>
      <c r="V173" s="79"/>
      <c r="W173" s="88">
        <v>3442226</v>
      </c>
      <c r="X173" s="79"/>
      <c r="Y173" s="84">
        <f>(W173/$BL173)</f>
        <v>111.09330321123124</v>
      </c>
      <c r="Z173" s="79"/>
      <c r="AA173" s="84">
        <f>IF(Y173,Y173/Y$219*100,0)</f>
        <v>74.943634477095401</v>
      </c>
      <c r="AB173" s="79"/>
      <c r="AC173" s="88">
        <v>11029720</v>
      </c>
      <c r="AD173" s="79"/>
      <c r="AE173" s="84">
        <f>(AC173/$BL173)</f>
        <v>355.96966274003552</v>
      </c>
      <c r="AF173" s="79"/>
      <c r="AG173" s="84">
        <f>IF(AE173,AE173/AE$219*100,0)</f>
        <v>92.417649189416011</v>
      </c>
      <c r="AH173" s="117"/>
      <c r="AI173" s="79"/>
      <c r="AJ173" s="88">
        <v>46190444</v>
      </c>
      <c r="AK173" s="79"/>
      <c r="AL173" s="84">
        <f>(AJ173/$BL173)</f>
        <v>1490.7356462804582</v>
      </c>
      <c r="AM173" s="79"/>
      <c r="AN173" s="84">
        <f>IF(AL173,AL173/AL$219*100,0)</f>
        <v>73.710142614602475</v>
      </c>
      <c r="AO173" s="79"/>
      <c r="AP173" s="88">
        <v>745273</v>
      </c>
      <c r="AQ173" s="79"/>
      <c r="AR173" s="84">
        <f>(AP173/$BL173)</f>
        <v>24.052702920768112</v>
      </c>
      <c r="AS173" s="79"/>
      <c r="AT173" s="84">
        <f>IF(AR173,AR173/AR$219*100,0)</f>
        <v>25.300213113954158</v>
      </c>
      <c r="AU173" s="79"/>
      <c r="AV173" s="88">
        <v>30214908</v>
      </c>
      <c r="AW173" s="79"/>
      <c r="AX173" s="84">
        <f>(AV173/$BL173)</f>
        <v>975.14629659512673</v>
      </c>
      <c r="AY173" s="79"/>
      <c r="AZ173" s="84">
        <f>IF(AX173,AX173/AX$219*100,0)</f>
        <v>658.81972928268624</v>
      </c>
      <c r="BA173" s="79"/>
      <c r="BB173" s="88">
        <v>0</v>
      </c>
      <c r="BC173" s="79"/>
      <c r="BD173" s="84">
        <f>(BB173/$BL173)</f>
        <v>0</v>
      </c>
      <c r="BE173" s="79"/>
      <c r="BF173" s="84">
        <f>IF(BD173,BD173/BD$219*100,0)</f>
        <v>0</v>
      </c>
      <c r="BG173" s="79"/>
      <c r="BH173" s="88">
        <f>(E173+K173+Q173+W173+AC173+AJ173+AP173+AV173+BB173)</f>
        <v>113163920</v>
      </c>
      <c r="BI173" s="79"/>
      <c r="BJ173" s="64">
        <v>58</v>
      </c>
      <c r="BK173" s="79"/>
      <c r="BL173" s="114">
        <v>30985</v>
      </c>
      <c r="BM173" s="79"/>
      <c r="BN173" s="114">
        <f>IF(E173,BL173,0)</f>
        <v>30985</v>
      </c>
      <c r="BO173" s="79"/>
      <c r="BP173" s="114">
        <f>IF(K173,BL173,0)</f>
        <v>30985</v>
      </c>
      <c r="BQ173" s="79"/>
      <c r="BR173" s="114">
        <f>IF(Q173,BL173,0)</f>
        <v>30985</v>
      </c>
      <c r="BS173" s="79"/>
      <c r="BT173" s="114">
        <f>IF(W173,BL173,0)</f>
        <v>30985</v>
      </c>
      <c r="BU173" s="79"/>
      <c r="BV173" s="114">
        <f>IF(AC173,BL173,0)</f>
        <v>30985</v>
      </c>
      <c r="BW173" s="79"/>
      <c r="BX173" s="114">
        <f>IF(AJ173,BL173,0)</f>
        <v>30985</v>
      </c>
      <c r="BY173" s="79"/>
      <c r="BZ173" s="114">
        <f>IF(AP173,BL173,0)</f>
        <v>30985</v>
      </c>
      <c r="CA173" s="79"/>
      <c r="CB173" s="114">
        <f>IF(AV173,BL173,0)</f>
        <v>30985</v>
      </c>
      <c r="CC173" s="79"/>
      <c r="CD173" s="114">
        <f>IF(BB173,$BL173,0)</f>
        <v>0</v>
      </c>
    </row>
    <row r="174" spans="1:82" ht="8.85" customHeight="1" x14ac:dyDescent="0.3">
      <c r="A174" s="64">
        <v>59</v>
      </c>
      <c r="B174" s="116"/>
      <c r="C174" s="64" t="s">
        <v>188</v>
      </c>
      <c r="D174" s="79"/>
      <c r="E174" s="88">
        <v>1629217</v>
      </c>
      <c r="F174" s="79"/>
      <c r="G174" s="84">
        <f>(E174/$BL174)</f>
        <v>149.62044264854441</v>
      </c>
      <c r="H174" s="79"/>
      <c r="I174" s="84">
        <f>IF(G174,G174/G$219*100,0)</f>
        <v>121.6411221839444</v>
      </c>
      <c r="J174" s="79"/>
      <c r="K174" s="88">
        <v>867493</v>
      </c>
      <c r="L174" s="79"/>
      <c r="M174" s="84">
        <f>(K174/$BL174)</f>
        <v>79.666911562126913</v>
      </c>
      <c r="N174" s="79"/>
      <c r="O174" s="84">
        <f>IF(M174,M174/M$219*100,0)</f>
        <v>135.19476549584851</v>
      </c>
      <c r="P174" s="79"/>
      <c r="Q174" s="88">
        <v>4202066</v>
      </c>
      <c r="R174" s="79"/>
      <c r="S174" s="84">
        <f>(Q174/$BL174)</f>
        <v>385.90008265221786</v>
      </c>
      <c r="T174" s="79"/>
      <c r="U174" s="84">
        <f>IF(S174,S174/S$219*100,0)</f>
        <v>71.843172770551377</v>
      </c>
      <c r="V174" s="79"/>
      <c r="W174" s="88">
        <v>2054924</v>
      </c>
      <c r="X174" s="79"/>
      <c r="Y174" s="84">
        <f>(W174/$BL174)</f>
        <v>188.71558453485167</v>
      </c>
      <c r="Z174" s="79"/>
      <c r="AA174" s="84">
        <f>IF(Y174,Y174/Y$219*100,0)</f>
        <v>127.30768983095192</v>
      </c>
      <c r="AB174" s="79"/>
      <c r="AC174" s="88">
        <v>4391861</v>
      </c>
      <c r="AD174" s="79"/>
      <c r="AE174" s="84">
        <f>(AC174/$BL174)</f>
        <v>403.33005785655246</v>
      </c>
      <c r="AF174" s="79"/>
      <c r="AG174" s="84">
        <f>IF(AE174,AE174/AE$219*100,0)</f>
        <v>104.71346211813423</v>
      </c>
      <c r="AH174" s="117"/>
      <c r="AI174" s="79"/>
      <c r="AJ174" s="88">
        <v>16524780</v>
      </c>
      <c r="AK174" s="79"/>
      <c r="AL174" s="84">
        <f>(AJ174/$BL174)</f>
        <v>1517.5663513637617</v>
      </c>
      <c r="AM174" s="79"/>
      <c r="AN174" s="84">
        <f>IF(AL174,AL174/AL$219*100,0)</f>
        <v>75.036799760740479</v>
      </c>
      <c r="AO174" s="79"/>
      <c r="AP174" s="88">
        <v>247699</v>
      </c>
      <c r="AQ174" s="79"/>
      <c r="AR174" s="84">
        <f>(AP174/$BL174)</f>
        <v>22.747635228211958</v>
      </c>
      <c r="AS174" s="79"/>
      <c r="AT174" s="84">
        <f>IF(AR174,AR174/AR$219*100,0)</f>
        <v>23.927457176354416</v>
      </c>
      <c r="AU174" s="79"/>
      <c r="AV174" s="88">
        <v>395301</v>
      </c>
      <c r="AW174" s="79"/>
      <c r="AX174" s="84">
        <f>(AV174/$BL174)</f>
        <v>36.302782624667095</v>
      </c>
      <c r="AY174" s="79"/>
      <c r="AZ174" s="84">
        <f>IF(AX174,AX174/AX$219*100,0)</f>
        <v>24.526565403059241</v>
      </c>
      <c r="BA174" s="79"/>
      <c r="BB174" s="88">
        <v>0</v>
      </c>
      <c r="BC174" s="79"/>
      <c r="BD174" s="84">
        <f>(BB174/$BL174)</f>
        <v>0</v>
      </c>
      <c r="BE174" s="79"/>
      <c r="BF174" s="84">
        <f>IF(BD174,BD174/BD$219*100,0)</f>
        <v>0</v>
      </c>
      <c r="BG174" s="79"/>
      <c r="BH174" s="88">
        <f>(E174+K174+Q174+W174+AC174+AJ174+AP174+AV174+BB174)</f>
        <v>30313341</v>
      </c>
      <c r="BI174" s="79"/>
      <c r="BJ174" s="64">
        <v>59</v>
      </c>
      <c r="BK174" s="79"/>
      <c r="BL174" s="114">
        <v>10889</v>
      </c>
      <c r="BM174" s="79"/>
      <c r="BN174" s="114">
        <f>IF(E174,BL174,0)</f>
        <v>10889</v>
      </c>
      <c r="BO174" s="79"/>
      <c r="BP174" s="114">
        <f>IF(K174,BL174,0)</f>
        <v>10889</v>
      </c>
      <c r="BQ174" s="79"/>
      <c r="BR174" s="114">
        <f>IF(Q174,BL174,0)</f>
        <v>10889</v>
      </c>
      <c r="BS174" s="79"/>
      <c r="BT174" s="114">
        <f>IF(W174,BL174,0)</f>
        <v>10889</v>
      </c>
      <c r="BU174" s="79"/>
      <c r="BV174" s="114">
        <f>IF(AC174,BL174,0)</f>
        <v>10889</v>
      </c>
      <c r="BW174" s="79"/>
      <c r="BX174" s="114">
        <f>IF(AJ174,BL174,0)</f>
        <v>10889</v>
      </c>
      <c r="BY174" s="79"/>
      <c r="BZ174" s="114">
        <f>IF(AP174,BL174,0)</f>
        <v>10889</v>
      </c>
      <c r="CA174" s="79"/>
      <c r="CB174" s="114">
        <f>IF(AV174,BL174,0)</f>
        <v>10889</v>
      </c>
      <c r="CC174" s="79"/>
      <c r="CD174" s="114">
        <f>IF(BB174,$BL174,0)</f>
        <v>0</v>
      </c>
    </row>
    <row r="175" spans="1:82" ht="8.85" customHeight="1" x14ac:dyDescent="0.3">
      <c r="A175" s="64">
        <v>60</v>
      </c>
      <c r="B175" s="116"/>
      <c r="C175" s="64" t="s">
        <v>189</v>
      </c>
      <c r="D175" s="79"/>
      <c r="E175" s="88">
        <v>7832821</v>
      </c>
      <c r="F175" s="79"/>
      <c r="G175" s="84">
        <f>(E175/$BL175)</f>
        <v>78.774863475908404</v>
      </c>
      <c r="H175" s="79"/>
      <c r="I175" s="84">
        <f>IF(G175,G175/G$219*100,0)</f>
        <v>64.043807273081441</v>
      </c>
      <c r="J175" s="79"/>
      <c r="K175" s="88">
        <v>3269102</v>
      </c>
      <c r="L175" s="79"/>
      <c r="M175" s="84">
        <f>(K175/$BL175)</f>
        <v>32.877435056771894</v>
      </c>
      <c r="N175" s="79"/>
      <c r="O175" s="84">
        <f>IF(M175,M175/M$219*100,0)</f>
        <v>55.793014131582318</v>
      </c>
      <c r="P175" s="79"/>
      <c r="Q175" s="88">
        <v>19499491</v>
      </c>
      <c r="R175" s="79"/>
      <c r="S175" s="84">
        <f>(Q175/$BL175)</f>
        <v>196.10683575875211</v>
      </c>
      <c r="T175" s="79"/>
      <c r="U175" s="84">
        <f>IF(S175,S175/S$219*100,0)</f>
        <v>36.509288067708063</v>
      </c>
      <c r="V175" s="79"/>
      <c r="W175" s="88">
        <v>6366594</v>
      </c>
      <c r="X175" s="79"/>
      <c r="Y175" s="84">
        <f>(W175/$BL175)</f>
        <v>64.028984341214681</v>
      </c>
      <c r="Z175" s="79"/>
      <c r="AA175" s="84">
        <f>IF(Y175,Y175/Y$219*100,0)</f>
        <v>43.194005936467065</v>
      </c>
      <c r="AB175" s="79"/>
      <c r="AC175" s="88">
        <v>25415227</v>
      </c>
      <c r="AD175" s="79"/>
      <c r="AE175" s="84">
        <f>(AC175/$BL175)</f>
        <v>255.60153067894964</v>
      </c>
      <c r="AF175" s="79"/>
      <c r="AG175" s="84">
        <f>IF(AE175,AE175/AE$219*100,0)</f>
        <v>66.359847669985655</v>
      </c>
      <c r="AH175" s="117"/>
      <c r="AI175" s="79"/>
      <c r="AJ175" s="88">
        <v>113782639</v>
      </c>
      <c r="AK175" s="79"/>
      <c r="AL175" s="84">
        <f>(AJ175/$BL175)</f>
        <v>1144.3146540886828</v>
      </c>
      <c r="AM175" s="79"/>
      <c r="AN175" s="84">
        <f>IF(AL175,AL175/AL$219*100,0)</f>
        <v>56.581189669216272</v>
      </c>
      <c r="AO175" s="79"/>
      <c r="AP175" s="88">
        <v>3796589</v>
      </c>
      <c r="AQ175" s="79"/>
      <c r="AR175" s="84">
        <f>(AP175/$BL175)</f>
        <v>38.182384117948772</v>
      </c>
      <c r="AS175" s="79"/>
      <c r="AT175" s="84">
        <f>IF(AR175,AR175/AR$219*100,0)</f>
        <v>40.162740069801394</v>
      </c>
      <c r="AU175" s="79"/>
      <c r="AV175" s="88">
        <v>4337128</v>
      </c>
      <c r="AW175" s="79"/>
      <c r="AX175" s="84">
        <f>(AV175/$BL175)</f>
        <v>43.618597447527478</v>
      </c>
      <c r="AY175" s="79"/>
      <c r="AZ175" s="84">
        <f>IF(AX175,AX175/AX$219*100,0)</f>
        <v>29.469211606924471</v>
      </c>
      <c r="BA175" s="79"/>
      <c r="BB175" s="88">
        <v>0</v>
      </c>
      <c r="BC175" s="79"/>
      <c r="BD175" s="84">
        <f>(BB175/$BL175)</f>
        <v>0</v>
      </c>
      <c r="BE175" s="79"/>
      <c r="BF175" s="84">
        <f>IF(BD175,BD175/BD$219*100,0)</f>
        <v>0</v>
      </c>
      <c r="BG175" s="79"/>
      <c r="BH175" s="88">
        <f>(E175+K175+Q175+W175+AC175+AJ175+AP175+AV175+BB175)</f>
        <v>184299591</v>
      </c>
      <c r="BI175" s="79"/>
      <c r="BJ175" s="64">
        <v>60</v>
      </c>
      <c r="BK175" s="79"/>
      <c r="BL175" s="114">
        <v>99433</v>
      </c>
      <c r="BM175" s="79"/>
      <c r="BN175" s="114">
        <f>IF(E175,BL175,0)</f>
        <v>99433</v>
      </c>
      <c r="BO175" s="79"/>
      <c r="BP175" s="114">
        <f>IF(K175,BL175,0)</f>
        <v>99433</v>
      </c>
      <c r="BQ175" s="79"/>
      <c r="BR175" s="114">
        <f>IF(Q175,BL175,0)</f>
        <v>99433</v>
      </c>
      <c r="BS175" s="79"/>
      <c r="BT175" s="114">
        <f>IF(W175,BL175,0)</f>
        <v>99433</v>
      </c>
      <c r="BU175" s="79"/>
      <c r="BV175" s="114">
        <f>IF(AC175,BL175,0)</f>
        <v>99433</v>
      </c>
      <c r="BW175" s="79"/>
      <c r="BX175" s="114">
        <f>IF(AJ175,BL175,0)</f>
        <v>99433</v>
      </c>
      <c r="BY175" s="79"/>
      <c r="BZ175" s="114">
        <f>IF(AP175,BL175,0)</f>
        <v>99433</v>
      </c>
      <c r="CA175" s="79"/>
      <c r="CB175" s="114">
        <f>IF(AV175,BL175,0)</f>
        <v>99433</v>
      </c>
      <c r="CC175" s="79"/>
      <c r="CD175" s="114">
        <f>IF(BB175,$BL175,0)</f>
        <v>0</v>
      </c>
    </row>
    <row r="176" spans="1:82" ht="8.85" customHeight="1" x14ac:dyDescent="0.3">
      <c r="A176" s="90"/>
      <c r="B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c r="AU176" s="79"/>
      <c r="AV176" s="79"/>
      <c r="AW176" s="79"/>
      <c r="AX176" s="79"/>
      <c r="AY176" s="79"/>
      <c r="AZ176" s="79"/>
      <c r="BA176" s="79"/>
      <c r="BB176" s="79"/>
      <c r="BC176" s="79"/>
      <c r="BD176" s="79"/>
      <c r="BE176" s="79"/>
      <c r="BF176" s="79"/>
      <c r="BG176" s="79"/>
      <c r="BH176" s="79"/>
      <c r="BI176" s="79"/>
      <c r="BJ176" s="90"/>
      <c r="BK176" s="79"/>
      <c r="BL176" s="111"/>
      <c r="BM176" s="79"/>
      <c r="BN176" s="79"/>
      <c r="BO176" s="79"/>
      <c r="BP176" s="79"/>
      <c r="BQ176" s="79"/>
      <c r="BR176" s="79"/>
      <c r="BS176" s="79"/>
      <c r="BT176" s="79"/>
      <c r="BU176" s="79"/>
      <c r="BV176" s="79"/>
      <c r="BW176" s="79"/>
      <c r="BX176" s="79"/>
      <c r="BY176" s="79"/>
      <c r="BZ176" s="79"/>
      <c r="CA176" s="79"/>
      <c r="CB176" s="79"/>
      <c r="CC176" s="79"/>
      <c r="CD176" s="79"/>
    </row>
    <row r="177" spans="1:82" ht="8.85" customHeight="1" x14ac:dyDescent="0.3">
      <c r="A177" s="64">
        <v>61</v>
      </c>
      <c r="B177" s="116"/>
      <c r="C177" s="64" t="s">
        <v>190</v>
      </c>
      <c r="D177" s="79"/>
      <c r="E177" s="88">
        <v>1993374</v>
      </c>
      <c r="F177" s="79"/>
      <c r="G177" s="84">
        <f>(E177/$BL177)</f>
        <v>134.36060932866002</v>
      </c>
      <c r="H177" s="79"/>
      <c r="I177" s="84">
        <f>IF(G177,G177/G$219*100,0)</f>
        <v>109.23490805630065</v>
      </c>
      <c r="J177" s="79"/>
      <c r="K177" s="88">
        <v>1090524</v>
      </c>
      <c r="L177" s="79"/>
      <c r="M177" s="84">
        <f>(K177/$BL177)</f>
        <v>73.505257481801024</v>
      </c>
      <c r="N177" s="79"/>
      <c r="O177" s="84">
        <f>IF(M177,M177/M$219*100,0)</f>
        <v>124.73843723958649</v>
      </c>
      <c r="P177" s="79"/>
      <c r="Q177" s="88">
        <v>4861764</v>
      </c>
      <c r="R177" s="79"/>
      <c r="S177" s="84">
        <f>(Q177/$BL177)</f>
        <v>327.70045834456727</v>
      </c>
      <c r="T177" s="79"/>
      <c r="U177" s="84">
        <f>IF(S177,S177/S$219*100,0)</f>
        <v>61.008125429854232</v>
      </c>
      <c r="V177" s="79"/>
      <c r="W177" s="88">
        <v>2787157</v>
      </c>
      <c r="X177" s="79"/>
      <c r="Y177" s="84">
        <f>(W177/$BL177)</f>
        <v>187.86445133459154</v>
      </c>
      <c r="Z177" s="79"/>
      <c r="AA177" s="84">
        <f>IF(Y177,Y177/Y$219*100,0)</f>
        <v>126.73351466820306</v>
      </c>
      <c r="AB177" s="79"/>
      <c r="AC177" s="88">
        <v>5314875</v>
      </c>
      <c r="AD177" s="79"/>
      <c r="AE177" s="84">
        <f>(AC177/$BL177)</f>
        <v>358.24177675923431</v>
      </c>
      <c r="AF177" s="79"/>
      <c r="AG177" s="84">
        <f>IF(AE177,AE177/AE$219*100,0)</f>
        <v>93.007540571530839</v>
      </c>
      <c r="AH177" s="117"/>
      <c r="AI177" s="79"/>
      <c r="AJ177" s="88">
        <v>26449059</v>
      </c>
      <c r="AK177" s="79"/>
      <c r="AL177" s="84">
        <f>(AJ177/$BL177)</f>
        <v>1782.7621326503101</v>
      </c>
      <c r="AM177" s="79"/>
      <c r="AN177" s="84">
        <f>IF(AL177,AL177/AL$219*100,0)</f>
        <v>88.149532999658973</v>
      </c>
      <c r="AO177" s="79"/>
      <c r="AP177" s="88">
        <v>550667</v>
      </c>
      <c r="AQ177" s="79"/>
      <c r="AR177" s="84">
        <f>(AP177/$BL177)</f>
        <v>37.116945268266377</v>
      </c>
      <c r="AS177" s="79"/>
      <c r="AT177" s="84">
        <f>IF(AR177,AR177/AR$219*100,0)</f>
        <v>39.042041491947344</v>
      </c>
      <c r="AU177" s="79"/>
      <c r="AV177" s="88">
        <v>675809</v>
      </c>
      <c r="AW177" s="79"/>
      <c r="AX177" s="84">
        <f>(AV177/$BL177)</f>
        <v>45.551968185494744</v>
      </c>
      <c r="AY177" s="79"/>
      <c r="AZ177" s="84">
        <f>IF(AX177,AX177/AX$219*100,0)</f>
        <v>30.775418471102828</v>
      </c>
      <c r="BA177" s="79"/>
      <c r="BB177" s="88">
        <v>0</v>
      </c>
      <c r="BC177" s="79"/>
      <c r="BD177" s="84">
        <f>(BB177/$BL177)</f>
        <v>0</v>
      </c>
      <c r="BE177" s="79"/>
      <c r="BF177" s="84">
        <f>IF(BD177,BD177/BD$219*100,0)</f>
        <v>0</v>
      </c>
      <c r="BG177" s="79"/>
      <c r="BH177" s="88">
        <f>(E177+K177+Q177+W177+AC177+AJ177+AP177+AV177+BB177)</f>
        <v>43723229</v>
      </c>
      <c r="BI177" s="79"/>
      <c r="BJ177" s="64">
        <v>61</v>
      </c>
      <c r="BK177" s="79"/>
      <c r="BL177" s="114">
        <v>14836</v>
      </c>
      <c r="BM177" s="79"/>
      <c r="BN177" s="114">
        <f>IF(E177,BL177,0)</f>
        <v>14836</v>
      </c>
      <c r="BO177" s="79"/>
      <c r="BP177" s="114">
        <f>IF(K177,BL177,0)</f>
        <v>14836</v>
      </c>
      <c r="BQ177" s="79"/>
      <c r="BR177" s="114">
        <f>IF(Q177,BL177,0)</f>
        <v>14836</v>
      </c>
      <c r="BS177" s="79"/>
      <c r="BT177" s="114">
        <f>IF(W177,BL177,0)</f>
        <v>14836</v>
      </c>
      <c r="BU177" s="79"/>
      <c r="BV177" s="114">
        <f>IF(AC177,BL177,0)</f>
        <v>14836</v>
      </c>
      <c r="BW177" s="79"/>
      <c r="BX177" s="114">
        <f>IF(AJ177,BL177,0)</f>
        <v>14836</v>
      </c>
      <c r="BY177" s="79"/>
      <c r="BZ177" s="114">
        <f>IF(AP177,BL177,0)</f>
        <v>14836</v>
      </c>
      <c r="CA177" s="79"/>
      <c r="CB177" s="114">
        <f>IF(AV177,BL177,0)</f>
        <v>14836</v>
      </c>
      <c r="CC177" s="79"/>
      <c r="CD177" s="114">
        <f>IF(BB177,$BL177,0)</f>
        <v>0</v>
      </c>
    </row>
    <row r="178" spans="1:82" ht="8.85" customHeight="1" x14ac:dyDescent="0.3">
      <c r="A178" s="64">
        <v>62</v>
      </c>
      <c r="B178" s="116"/>
      <c r="C178" s="64" t="s">
        <v>191</v>
      </c>
      <c r="D178" s="79"/>
      <c r="E178" s="88">
        <v>3606595</v>
      </c>
      <c r="F178" s="79"/>
      <c r="G178" s="84">
        <f>(E178/$BL178)</f>
        <v>160.56428635028047</v>
      </c>
      <c r="H178" s="79"/>
      <c r="I178" s="84">
        <f>IF(G178,G178/G$219*100,0)</f>
        <v>130.53844533925601</v>
      </c>
      <c r="J178" s="79"/>
      <c r="K178" s="88">
        <v>1631102</v>
      </c>
      <c r="L178" s="79"/>
      <c r="M178" s="84">
        <f>(K178/$BL178)</f>
        <v>72.616062683643491</v>
      </c>
      <c r="N178" s="79"/>
      <c r="O178" s="84">
        <f>IF(M178,M178/M$219*100,0)</f>
        <v>123.22947348211375</v>
      </c>
      <c r="P178" s="79"/>
      <c r="Q178" s="88">
        <v>9003578</v>
      </c>
      <c r="R178" s="79"/>
      <c r="S178" s="84">
        <f>(Q178/$BL178)</f>
        <v>400.83598967144513</v>
      </c>
      <c r="T178" s="79"/>
      <c r="U178" s="84">
        <f>IF(S178,S178/S$219*100,0)</f>
        <v>74.623796555579929</v>
      </c>
      <c r="V178" s="79"/>
      <c r="W178" s="88">
        <v>1823768</v>
      </c>
      <c r="X178" s="79"/>
      <c r="Y178" s="84">
        <f>(W178/$BL178)</f>
        <v>81.193482325705631</v>
      </c>
      <c r="Z178" s="79"/>
      <c r="AA178" s="84">
        <f>IF(Y178,Y178/Y$219*100,0)</f>
        <v>54.77319051149626</v>
      </c>
      <c r="AB178" s="79"/>
      <c r="AC178" s="88">
        <v>3000845</v>
      </c>
      <c r="AD178" s="79"/>
      <c r="AE178" s="84">
        <f>(AC178/$BL178)</f>
        <v>133.59651856468702</v>
      </c>
      <c r="AF178" s="79"/>
      <c r="AG178" s="84">
        <f>IF(AE178,AE178/AE$219*100,0)</f>
        <v>34.684630399684707</v>
      </c>
      <c r="AH178" s="117"/>
      <c r="AI178" s="79"/>
      <c r="AJ178" s="88">
        <v>33532434</v>
      </c>
      <c r="AK178" s="79"/>
      <c r="AL178" s="84">
        <f>(AJ178/$BL178)</f>
        <v>1492.8516605823168</v>
      </c>
      <c r="AM178" s="79"/>
      <c r="AN178" s="84">
        <f>IF(AL178,AL178/AL$219*100,0)</f>
        <v>73.814769961747288</v>
      </c>
      <c r="AO178" s="79"/>
      <c r="AP178" s="88">
        <v>745578</v>
      </c>
      <c r="AQ178" s="79"/>
      <c r="AR178" s="84">
        <f>(AP178/$BL178)</f>
        <v>33.19285905084142</v>
      </c>
      <c r="AS178" s="79"/>
      <c r="AT178" s="84">
        <f>IF(AR178,AR178/AR$219*100,0)</f>
        <v>34.914429809159756</v>
      </c>
      <c r="AU178" s="79"/>
      <c r="AV178" s="88">
        <v>1098125</v>
      </c>
      <c r="AW178" s="79"/>
      <c r="AX178" s="84">
        <f>(AV178/$BL178)</f>
        <v>48.888122161873383</v>
      </c>
      <c r="AY178" s="79"/>
      <c r="AZ178" s="84">
        <f>IF(AX178,AX178/AX$219*100,0)</f>
        <v>33.029361358685463</v>
      </c>
      <c r="BA178" s="79"/>
      <c r="BB178" s="88">
        <v>0</v>
      </c>
      <c r="BC178" s="79"/>
      <c r="BD178" s="84">
        <f>(BB178/$BL178)</f>
        <v>0</v>
      </c>
      <c r="BE178" s="79"/>
      <c r="BF178" s="84">
        <f>IF(BD178,BD178/BD$219*100,0)</f>
        <v>0</v>
      </c>
      <c r="BG178" s="79"/>
      <c r="BH178" s="88">
        <f>(E178+K178+Q178+W178+AC178+AJ178+AP178+AV178+BB178)</f>
        <v>54442025</v>
      </c>
      <c r="BI178" s="79"/>
      <c r="BJ178" s="64">
        <v>62</v>
      </c>
      <c r="BK178" s="79"/>
      <c r="BL178" s="114">
        <v>22462</v>
      </c>
      <c r="BM178" s="79"/>
      <c r="BN178" s="114">
        <f>IF(E178,BL178,0)</f>
        <v>22462</v>
      </c>
      <c r="BO178" s="79"/>
      <c r="BP178" s="114">
        <f>IF(K178,BL178,0)</f>
        <v>22462</v>
      </c>
      <c r="BQ178" s="79"/>
      <c r="BR178" s="114">
        <f>IF(Q178,BL178,0)</f>
        <v>22462</v>
      </c>
      <c r="BS178" s="79"/>
      <c r="BT178" s="114">
        <f>IF(W178,BL178,0)</f>
        <v>22462</v>
      </c>
      <c r="BU178" s="79"/>
      <c r="BV178" s="114">
        <f>IF(AC178,BL178,0)</f>
        <v>22462</v>
      </c>
      <c r="BW178" s="79"/>
      <c r="BX178" s="114">
        <f>IF(AJ178,BL178,0)</f>
        <v>22462</v>
      </c>
      <c r="BY178" s="79"/>
      <c r="BZ178" s="114">
        <f>IF(AP178,BL178,0)</f>
        <v>22462</v>
      </c>
      <c r="CA178" s="79"/>
      <c r="CB178" s="114">
        <f>IF(AV178,BL178,0)</f>
        <v>22462</v>
      </c>
      <c r="CC178" s="79"/>
      <c r="CD178" s="114">
        <f>IF(BB178,$BL178,0)</f>
        <v>0</v>
      </c>
    </row>
    <row r="179" spans="1:82" ht="8.85" customHeight="1" x14ac:dyDescent="0.3">
      <c r="A179" s="64">
        <v>63</v>
      </c>
      <c r="B179" s="116"/>
      <c r="C179" s="64" t="s">
        <v>192</v>
      </c>
      <c r="D179" s="79"/>
      <c r="E179" s="88">
        <v>2260416</v>
      </c>
      <c r="F179" s="79"/>
      <c r="G179" s="84">
        <f>(E179/$BL179)</f>
        <v>190.55943348507842</v>
      </c>
      <c r="H179" s="79"/>
      <c r="I179" s="84">
        <f>IF(G179,G179/G$219*100,0)</f>
        <v>154.92444028060197</v>
      </c>
      <c r="J179" s="79"/>
      <c r="K179" s="88">
        <v>1279326</v>
      </c>
      <c r="L179" s="79"/>
      <c r="M179" s="84">
        <f>(K179/$BL179)</f>
        <v>107.85078401618614</v>
      </c>
      <c r="N179" s="79"/>
      <c r="O179" s="84">
        <f>IF(M179,M179/M$219*100,0)</f>
        <v>183.0228029141189</v>
      </c>
      <c r="P179" s="79"/>
      <c r="Q179" s="88">
        <v>9101880</v>
      </c>
      <c r="R179" s="79"/>
      <c r="S179" s="84">
        <f>(Q179/$BL179)</f>
        <v>767.31411229135051</v>
      </c>
      <c r="T179" s="79"/>
      <c r="U179" s="84">
        <f>IF(S179,S179/S$219*100,0)</f>
        <v>142.85117525696631</v>
      </c>
      <c r="V179" s="79"/>
      <c r="W179" s="88">
        <v>2716341</v>
      </c>
      <c r="X179" s="79"/>
      <c r="Y179" s="84">
        <f>(W179/$BL179)</f>
        <v>228.99519473950431</v>
      </c>
      <c r="Z179" s="79"/>
      <c r="AA179" s="84">
        <f>IF(Y179,Y179/Y$219*100,0)</f>
        <v>154.48034827929828</v>
      </c>
      <c r="AB179" s="79"/>
      <c r="AC179" s="88">
        <v>5713858</v>
      </c>
      <c r="AD179" s="79"/>
      <c r="AE179" s="84">
        <f>(AC179/$BL179)</f>
        <v>481.6943179902209</v>
      </c>
      <c r="AF179" s="79"/>
      <c r="AG179" s="84">
        <f>IF(AE179,AE179/AE$219*100,0)</f>
        <v>125.05856862601806</v>
      </c>
      <c r="AH179" s="117"/>
      <c r="AI179" s="79"/>
      <c r="AJ179" s="88">
        <v>20614766</v>
      </c>
      <c r="AK179" s="79"/>
      <c r="AL179" s="84">
        <f>(AJ179/$BL179)</f>
        <v>1737.8828190861575</v>
      </c>
      <c r="AM179" s="79"/>
      <c r="AN179" s="84">
        <f>IF(AL179,AL179/AL$219*100,0)</f>
        <v>85.93045370715457</v>
      </c>
      <c r="AO179" s="79"/>
      <c r="AP179" s="88">
        <v>425608</v>
      </c>
      <c r="AQ179" s="79"/>
      <c r="AR179" s="84">
        <f>(AP179/$BL179)</f>
        <v>35.879952790423204</v>
      </c>
      <c r="AS179" s="79"/>
      <c r="AT179" s="84">
        <f>IF(AR179,AR179/AR$219*100,0)</f>
        <v>37.740891537495948</v>
      </c>
      <c r="AU179" s="79"/>
      <c r="AV179" s="88">
        <v>1156729</v>
      </c>
      <c r="AW179" s="79"/>
      <c r="AX179" s="84">
        <f>(AV179/$BL179)</f>
        <v>97.515511718091389</v>
      </c>
      <c r="AY179" s="79"/>
      <c r="AZ179" s="84">
        <f>IF(AX179,AX179/AX$219*100,0)</f>
        <v>65.882568856896015</v>
      </c>
      <c r="BA179" s="79"/>
      <c r="BB179" s="88">
        <v>0</v>
      </c>
      <c r="BC179" s="79"/>
      <c r="BD179" s="84">
        <f>(BB179/$BL179)</f>
        <v>0</v>
      </c>
      <c r="BE179" s="79"/>
      <c r="BF179" s="84">
        <f>IF(BD179,BD179/BD$219*100,0)</f>
        <v>0</v>
      </c>
      <c r="BG179" s="79"/>
      <c r="BH179" s="88">
        <f>(E179+K179+Q179+W179+AC179+AJ179+AP179+AV179+BB179)</f>
        <v>43268924</v>
      </c>
      <c r="BI179" s="79"/>
      <c r="BJ179" s="64">
        <v>63</v>
      </c>
      <c r="BK179" s="79"/>
      <c r="BL179" s="114">
        <v>11862</v>
      </c>
      <c r="BM179" s="79"/>
      <c r="BN179" s="114">
        <f>IF(E179,BL179,0)</f>
        <v>11862</v>
      </c>
      <c r="BO179" s="79"/>
      <c r="BP179" s="114">
        <f>IF(K179,BL179,0)</f>
        <v>11862</v>
      </c>
      <c r="BQ179" s="79"/>
      <c r="BR179" s="114">
        <f>IF(Q179,BL179,0)</f>
        <v>11862</v>
      </c>
      <c r="BS179" s="79"/>
      <c r="BT179" s="114">
        <f>IF(W179,BL179,0)</f>
        <v>11862</v>
      </c>
      <c r="BU179" s="79"/>
      <c r="BV179" s="114">
        <f>IF(AC179,BL179,0)</f>
        <v>11862</v>
      </c>
      <c r="BW179" s="79"/>
      <c r="BX179" s="114">
        <f>IF(AJ179,BL179,0)</f>
        <v>11862</v>
      </c>
      <c r="BY179" s="79"/>
      <c r="BZ179" s="114">
        <f>IF(AP179,BL179,0)</f>
        <v>11862</v>
      </c>
      <c r="CA179" s="79"/>
      <c r="CB179" s="114">
        <f>IF(AV179,BL179,0)</f>
        <v>11862</v>
      </c>
      <c r="CC179" s="79"/>
      <c r="CD179" s="114">
        <f>IF(BB179,$BL179,0)</f>
        <v>0</v>
      </c>
    </row>
    <row r="180" spans="1:82" ht="8.85" customHeight="1" x14ac:dyDescent="0.3">
      <c r="A180" s="64">
        <v>64</v>
      </c>
      <c r="B180" s="116"/>
      <c r="C180" s="64" t="s">
        <v>193</v>
      </c>
      <c r="D180" s="79"/>
      <c r="E180" s="88">
        <v>2046367</v>
      </c>
      <c r="F180" s="79"/>
      <c r="G180" s="84">
        <f>(E180/$BL180)</f>
        <v>169.47138716356108</v>
      </c>
      <c r="H180" s="79"/>
      <c r="I180" s="84">
        <f>IF(G180,G180/G$219*100,0)</f>
        <v>137.77990057861808</v>
      </c>
      <c r="J180" s="79"/>
      <c r="K180" s="88">
        <v>1350704</v>
      </c>
      <c r="L180" s="79"/>
      <c r="M180" s="84">
        <f>(K180/$BL180)</f>
        <v>111.85954451345755</v>
      </c>
      <c r="N180" s="79"/>
      <c r="O180" s="84">
        <f>IF(M180,M180/M$219*100,0)</f>
        <v>189.82567031202208</v>
      </c>
      <c r="P180" s="79"/>
      <c r="Q180" s="88">
        <v>6534444</v>
      </c>
      <c r="R180" s="79"/>
      <c r="S180" s="84">
        <f>(Q180/$BL180)</f>
        <v>541.15478260869565</v>
      </c>
      <c r="T180" s="79"/>
      <c r="U180" s="84">
        <f>IF(S180,S180/S$219*100,0)</f>
        <v>100.74700237264449</v>
      </c>
      <c r="V180" s="79"/>
      <c r="W180" s="88">
        <v>1631454</v>
      </c>
      <c r="X180" s="79"/>
      <c r="Y180" s="84">
        <f>(W180/$BL180)</f>
        <v>135.11006211180126</v>
      </c>
      <c r="Z180" s="79"/>
      <c r="AA180" s="84">
        <f>IF(Y180,Y180/Y$219*100,0)</f>
        <v>91.145359948760742</v>
      </c>
      <c r="AB180" s="79"/>
      <c r="AC180" s="88">
        <v>4594502</v>
      </c>
      <c r="AD180" s="79"/>
      <c r="AE180" s="84">
        <f>(AC180/$BL180)</f>
        <v>380.49706004140785</v>
      </c>
      <c r="AF180" s="79"/>
      <c r="AG180" s="84">
        <f>IF(AE180,AE180/AE$219*100,0)</f>
        <v>98.785507567794369</v>
      </c>
      <c r="AH180" s="117"/>
      <c r="AI180" s="79"/>
      <c r="AJ180" s="88">
        <v>18069730</v>
      </c>
      <c r="AK180" s="79"/>
      <c r="AL180" s="84">
        <f>(AJ180/$BL180)</f>
        <v>1496.4579710144928</v>
      </c>
      <c r="AM180" s="79"/>
      <c r="AN180" s="84">
        <f>IF(AL180,AL180/AL$219*100,0)</f>
        <v>73.993085719428052</v>
      </c>
      <c r="AO180" s="79"/>
      <c r="AP180" s="88">
        <v>322263</v>
      </c>
      <c r="AQ180" s="79"/>
      <c r="AR180" s="84">
        <f>(AP180/$BL180)</f>
        <v>26.688447204968945</v>
      </c>
      <c r="AS180" s="79"/>
      <c r="AT180" s="84">
        <f>IF(AR180,AR180/AR$219*100,0)</f>
        <v>28.072662111633711</v>
      </c>
      <c r="AU180" s="79"/>
      <c r="AV180" s="88">
        <v>337889</v>
      </c>
      <c r="AW180" s="79"/>
      <c r="AX180" s="84">
        <f>(AV180/$BL180)</f>
        <v>27.982525879917183</v>
      </c>
      <c r="AY180" s="79"/>
      <c r="AZ180" s="84">
        <f>IF(AX180,AX180/AX$219*100,0)</f>
        <v>18.905307018262771</v>
      </c>
      <c r="BA180" s="79"/>
      <c r="BB180" s="88">
        <v>0</v>
      </c>
      <c r="BC180" s="79"/>
      <c r="BD180" s="84">
        <f>(BB180/$BL180)</f>
        <v>0</v>
      </c>
      <c r="BE180" s="79"/>
      <c r="BF180" s="84">
        <f>IF(BD180,BD180/BD$219*100,0)</f>
        <v>0</v>
      </c>
      <c r="BG180" s="79"/>
      <c r="BH180" s="88">
        <f>(E180+K180+Q180+W180+AC180+AJ180+AP180+AV180+BB180)</f>
        <v>34887353</v>
      </c>
      <c r="BI180" s="79"/>
      <c r="BJ180" s="64">
        <v>64</v>
      </c>
      <c r="BK180" s="79"/>
      <c r="BL180" s="114">
        <v>12075</v>
      </c>
      <c r="BM180" s="79"/>
      <c r="BN180" s="114">
        <f>IF(E180,BL180,0)</f>
        <v>12075</v>
      </c>
      <c r="BO180" s="79"/>
      <c r="BP180" s="114">
        <f>IF(K180,BL180,0)</f>
        <v>12075</v>
      </c>
      <c r="BQ180" s="79"/>
      <c r="BR180" s="114">
        <f>IF(Q180,BL180,0)</f>
        <v>12075</v>
      </c>
      <c r="BS180" s="79"/>
      <c r="BT180" s="114">
        <f>IF(W180,BL180,0)</f>
        <v>12075</v>
      </c>
      <c r="BU180" s="79"/>
      <c r="BV180" s="114">
        <f>IF(AC180,BL180,0)</f>
        <v>12075</v>
      </c>
      <c r="BW180" s="79"/>
      <c r="BX180" s="114">
        <f>IF(AJ180,BL180,0)</f>
        <v>12075</v>
      </c>
      <c r="BY180" s="79"/>
      <c r="BZ180" s="114">
        <f>IF(AP180,BL180,0)</f>
        <v>12075</v>
      </c>
      <c r="CA180" s="79"/>
      <c r="CB180" s="114">
        <f>IF(AV180,BL180,0)</f>
        <v>12075</v>
      </c>
      <c r="CC180" s="79"/>
      <c r="CD180" s="114">
        <f>IF(BB180,$BL180,0)</f>
        <v>0</v>
      </c>
    </row>
    <row r="181" spans="1:82" ht="8.85" customHeight="1" x14ac:dyDescent="0.3">
      <c r="A181" s="64">
        <v>65</v>
      </c>
      <c r="B181" s="116"/>
      <c r="C181" s="64" t="s">
        <v>194</v>
      </c>
      <c r="D181" s="79"/>
      <c r="E181" s="88">
        <v>1092040</v>
      </c>
      <c r="F181" s="79"/>
      <c r="G181" s="84">
        <f>(E181/$BL181)</f>
        <v>69.738808353023813</v>
      </c>
      <c r="H181" s="79"/>
      <c r="I181" s="84">
        <f>IF(G181,G181/G$219*100,0)</f>
        <v>56.697512436582677</v>
      </c>
      <c r="J181" s="79"/>
      <c r="K181" s="88">
        <v>752658</v>
      </c>
      <c r="L181" s="79"/>
      <c r="M181" s="84">
        <f>(K181/$BL181)</f>
        <v>48.065521425378378</v>
      </c>
      <c r="N181" s="79"/>
      <c r="O181" s="84">
        <f>IF(M181,M181/M$219*100,0)</f>
        <v>81.567199859030495</v>
      </c>
      <c r="P181" s="79"/>
      <c r="Q181" s="88">
        <v>5131032</v>
      </c>
      <c r="R181" s="79"/>
      <c r="S181" s="84">
        <f>(Q181/$BL181)</f>
        <v>327.67303148349191</v>
      </c>
      <c r="T181" s="79"/>
      <c r="U181" s="84">
        <f>IF(S181,S181/S$219*100,0)</f>
        <v>61.003019360155442</v>
      </c>
      <c r="V181" s="79"/>
      <c r="W181" s="88">
        <v>3275820</v>
      </c>
      <c r="X181" s="79"/>
      <c r="Y181" s="84">
        <f>(W181/$BL181)</f>
        <v>209.19726674755731</v>
      </c>
      <c r="Z181" s="79"/>
      <c r="AA181" s="84">
        <f>IF(Y181,Y181/Y$219*100,0)</f>
        <v>141.12464963730912</v>
      </c>
      <c r="AB181" s="79"/>
      <c r="AC181" s="88">
        <v>4472337</v>
      </c>
      <c r="AD181" s="79"/>
      <c r="AE181" s="84">
        <f>(AC181/$BL181)</f>
        <v>285.60808480745897</v>
      </c>
      <c r="AF181" s="79"/>
      <c r="AG181" s="84">
        <f>IF(AE181,AE181/AE$219*100,0)</f>
        <v>74.150217139917174</v>
      </c>
      <c r="AH181" s="117"/>
      <c r="AI181" s="79"/>
      <c r="AJ181" s="88">
        <v>23014180</v>
      </c>
      <c r="AK181" s="79"/>
      <c r="AL181" s="84">
        <f>(AJ181/$BL181)</f>
        <v>1469.7094322753687</v>
      </c>
      <c r="AM181" s="79"/>
      <c r="AN181" s="84">
        <f>IF(AL181,AL181/AL$219*100,0)</f>
        <v>72.670491327784902</v>
      </c>
      <c r="AO181" s="79"/>
      <c r="AP181" s="88">
        <v>274906</v>
      </c>
      <c r="AQ181" s="79"/>
      <c r="AR181" s="84">
        <f>(AP181/$BL181)</f>
        <v>17.555782617025354</v>
      </c>
      <c r="AS181" s="79"/>
      <c r="AT181" s="84">
        <f>IF(AR181,AR181/AR$219*100,0)</f>
        <v>18.466325512609338</v>
      </c>
      <c r="AU181" s="79"/>
      <c r="AV181" s="88">
        <v>957371</v>
      </c>
      <c r="AW181" s="79"/>
      <c r="AX181" s="84">
        <f>(AV181/$BL181)</f>
        <v>61.138706175362408</v>
      </c>
      <c r="AY181" s="79"/>
      <c r="AZ181" s="84">
        <f>IF(AX181,AX181/AX$219*100,0)</f>
        <v>41.305992743640239</v>
      </c>
      <c r="BA181" s="79"/>
      <c r="BB181" s="88">
        <v>0</v>
      </c>
      <c r="BC181" s="79"/>
      <c r="BD181" s="84">
        <f>(BB181/$BL181)</f>
        <v>0</v>
      </c>
      <c r="BE181" s="79"/>
      <c r="BF181" s="84">
        <f>IF(BD181,BD181/BD$219*100,0)</f>
        <v>0</v>
      </c>
      <c r="BG181" s="79"/>
      <c r="BH181" s="88">
        <f>(E181+K181+Q181+W181+AC181+AJ181+AP181+AV181+BB181)</f>
        <v>38970344</v>
      </c>
      <c r="BI181" s="79"/>
      <c r="BJ181" s="64">
        <v>65</v>
      </c>
      <c r="BK181" s="79"/>
      <c r="BL181" s="114">
        <v>15659</v>
      </c>
      <c r="BM181" s="79"/>
      <c r="BN181" s="114">
        <f>IF(E181,BL181,0)</f>
        <v>15659</v>
      </c>
      <c r="BO181" s="79"/>
      <c r="BP181" s="114">
        <f>IF(K181,BL181,0)</f>
        <v>15659</v>
      </c>
      <c r="BQ181" s="79"/>
      <c r="BR181" s="114">
        <f>IF(Q181,BL181,0)</f>
        <v>15659</v>
      </c>
      <c r="BS181" s="79"/>
      <c r="BT181" s="114">
        <f>IF(W181,BL181,0)</f>
        <v>15659</v>
      </c>
      <c r="BU181" s="79"/>
      <c r="BV181" s="114">
        <f>IF(AC181,BL181,0)</f>
        <v>15659</v>
      </c>
      <c r="BW181" s="79"/>
      <c r="BX181" s="114">
        <f>IF(AJ181,BL181,0)</f>
        <v>15659</v>
      </c>
      <c r="BY181" s="79"/>
      <c r="BZ181" s="114">
        <f>IF(AP181,BL181,0)</f>
        <v>15659</v>
      </c>
      <c r="CA181" s="79"/>
      <c r="CB181" s="114">
        <f>IF(AV181,BL181,0)</f>
        <v>15659</v>
      </c>
      <c r="CC181" s="79"/>
      <c r="CD181" s="114">
        <f>IF(BB181,$BL181,0)</f>
        <v>0</v>
      </c>
    </row>
    <row r="182" spans="1:82" ht="8.85" customHeight="1" x14ac:dyDescent="0.3">
      <c r="A182" s="90"/>
      <c r="B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79"/>
      <c r="BA182" s="79"/>
      <c r="BB182" s="79"/>
      <c r="BC182" s="79"/>
      <c r="BD182" s="79"/>
      <c r="BE182" s="79"/>
      <c r="BF182" s="79"/>
      <c r="BG182" s="79"/>
      <c r="BH182" s="79"/>
      <c r="BI182" s="79"/>
      <c r="BJ182" s="90"/>
      <c r="BK182" s="79"/>
      <c r="BL182" s="111"/>
      <c r="BM182" s="79"/>
      <c r="BN182" s="79"/>
      <c r="BO182" s="79"/>
      <c r="BP182" s="79"/>
      <c r="BQ182" s="79"/>
      <c r="BR182" s="79"/>
      <c r="BS182" s="79"/>
      <c r="BT182" s="79"/>
      <c r="BU182" s="79"/>
      <c r="BV182" s="79"/>
      <c r="BW182" s="79"/>
      <c r="BX182" s="79"/>
      <c r="BY182" s="79"/>
      <c r="BZ182" s="79"/>
      <c r="CA182" s="79"/>
      <c r="CB182" s="79"/>
      <c r="CC182" s="79"/>
      <c r="CD182" s="79"/>
    </row>
    <row r="183" spans="1:82" ht="8.85" customHeight="1" x14ac:dyDescent="0.3">
      <c r="A183" s="64">
        <v>66</v>
      </c>
      <c r="B183" s="116"/>
      <c r="C183" s="64" t="s">
        <v>195</v>
      </c>
      <c r="D183" s="79"/>
      <c r="E183" s="88">
        <v>2156416</v>
      </c>
      <c r="F183" s="79"/>
      <c r="G183" s="84">
        <f>(E183/$BL183)</f>
        <v>60.604125681524366</v>
      </c>
      <c r="H183" s="79"/>
      <c r="I183" s="84">
        <f>IF(G183,G183/G$219*100,0)</f>
        <v>49.271033599292366</v>
      </c>
      <c r="J183" s="79"/>
      <c r="K183" s="88">
        <v>2096812</v>
      </c>
      <c r="L183" s="79"/>
      <c r="M183" s="84">
        <f>(K183/$BL183)</f>
        <v>58.929009049519422</v>
      </c>
      <c r="N183" s="79"/>
      <c r="O183" s="84">
        <f>IF(M183,M183/M$219*100,0)</f>
        <v>100.00254061737618</v>
      </c>
      <c r="P183" s="79"/>
      <c r="Q183" s="88">
        <v>17387795</v>
      </c>
      <c r="R183" s="79"/>
      <c r="S183" s="84">
        <f>(Q183/$BL183)</f>
        <v>488.66828733629364</v>
      </c>
      <c r="T183" s="79"/>
      <c r="U183" s="84">
        <f>IF(S183,S183/S$219*100,0)</f>
        <v>90.975570550033979</v>
      </c>
      <c r="V183" s="79"/>
      <c r="W183" s="88">
        <v>4163093</v>
      </c>
      <c r="X183" s="79"/>
      <c r="Y183" s="84">
        <f>(W183/$BL183)</f>
        <v>116.99997189590242</v>
      </c>
      <c r="Z183" s="79"/>
      <c r="AA183" s="84">
        <f>IF(Y183,Y183/Y$219*100,0)</f>
        <v>78.928278070234597</v>
      </c>
      <c r="AB183" s="79"/>
      <c r="AC183" s="88">
        <v>12028671</v>
      </c>
      <c r="AD183" s="79"/>
      <c r="AE183" s="84">
        <f>(AC183/$BL183)</f>
        <v>338.05494351076385</v>
      </c>
      <c r="AF183" s="79"/>
      <c r="AG183" s="84">
        <f>IF(AE183,AE183/AE$219*100,0)</f>
        <v>87.766589252696562</v>
      </c>
      <c r="AH183" s="117"/>
      <c r="AI183" s="79"/>
      <c r="AJ183" s="88">
        <v>58250571</v>
      </c>
      <c r="AK183" s="79"/>
      <c r="AL183" s="84">
        <f>(AJ183/$BL183)</f>
        <v>1637.0797313248272</v>
      </c>
      <c r="AM183" s="79"/>
      <c r="AN183" s="84">
        <f>IF(AL183,AL183/AL$219*100,0)</f>
        <v>80.946196442347684</v>
      </c>
      <c r="AO183" s="79"/>
      <c r="AP183" s="88">
        <v>1381750</v>
      </c>
      <c r="AQ183" s="79"/>
      <c r="AR183" s="84">
        <f>(AP183/$BL183)</f>
        <v>38.832836827609462</v>
      </c>
      <c r="AS183" s="79"/>
      <c r="AT183" s="84">
        <f>IF(AR183,AR183/AR$219*100,0)</f>
        <v>40.846928962383409</v>
      </c>
      <c r="AU183" s="79"/>
      <c r="AV183" s="88">
        <v>2048026</v>
      </c>
      <c r="AW183" s="79"/>
      <c r="AX183" s="84">
        <f>(AV183/$BL183)</f>
        <v>57.557922545107076</v>
      </c>
      <c r="AY183" s="79"/>
      <c r="AZ183" s="84">
        <f>IF(AX183,AX183/AX$219*100,0)</f>
        <v>38.886775329656494</v>
      </c>
      <c r="BA183" s="79"/>
      <c r="BB183" s="88">
        <v>0</v>
      </c>
      <c r="BC183" s="79"/>
      <c r="BD183" s="84">
        <f>(BB183/$BL183)</f>
        <v>0</v>
      </c>
      <c r="BE183" s="79"/>
      <c r="BF183" s="84">
        <f>IF(BD183,BD183/BD$219*100,0)</f>
        <v>0</v>
      </c>
      <c r="BG183" s="79"/>
      <c r="BH183" s="88">
        <f>(E183+K183+Q183+W183+AC183+AJ183+AP183+AV183+BB183)</f>
        <v>99513134</v>
      </c>
      <c r="BI183" s="79"/>
      <c r="BJ183" s="64">
        <v>66</v>
      </c>
      <c r="BK183" s="79"/>
      <c r="BL183" s="114">
        <v>35582</v>
      </c>
      <c r="BM183" s="79"/>
      <c r="BN183" s="114">
        <f>IF(E183,BL183,0)</f>
        <v>35582</v>
      </c>
      <c r="BO183" s="79"/>
      <c r="BP183" s="114">
        <f>IF(K183,BL183,0)</f>
        <v>35582</v>
      </c>
      <c r="BQ183" s="79"/>
      <c r="BR183" s="114">
        <f>IF(Q183,BL183,0)</f>
        <v>35582</v>
      </c>
      <c r="BS183" s="79"/>
      <c r="BT183" s="114">
        <f>IF(W183,BL183,0)</f>
        <v>35582</v>
      </c>
      <c r="BU183" s="79"/>
      <c r="BV183" s="114">
        <f>IF(AC183,BL183,0)</f>
        <v>35582</v>
      </c>
      <c r="BW183" s="79"/>
      <c r="BX183" s="114">
        <f>IF(AJ183,BL183,0)</f>
        <v>35582</v>
      </c>
      <c r="BY183" s="79"/>
      <c r="BZ183" s="114">
        <f>IF(AP183,BL183,0)</f>
        <v>35582</v>
      </c>
      <c r="CA183" s="79"/>
      <c r="CB183" s="114">
        <f>IF(AV183,BL183,0)</f>
        <v>35582</v>
      </c>
      <c r="CC183" s="79"/>
      <c r="CD183" s="114">
        <f>IF(BB183,$BL183,0)</f>
        <v>0</v>
      </c>
    </row>
    <row r="184" spans="1:82" ht="8.85" customHeight="1" x14ac:dyDescent="0.3">
      <c r="A184" s="64">
        <v>67</v>
      </c>
      <c r="B184" s="116"/>
      <c r="C184" s="64" t="s">
        <v>196</v>
      </c>
      <c r="D184" s="79"/>
      <c r="E184" s="88">
        <v>2562651</v>
      </c>
      <c r="F184" s="79"/>
      <c r="G184" s="84">
        <f>(E184/$BL184)</f>
        <v>107.52532203247598</v>
      </c>
      <c r="H184" s="79"/>
      <c r="I184" s="84">
        <f>IF(G184,G184/G$219*100,0)</f>
        <v>87.417872876795855</v>
      </c>
      <c r="J184" s="79"/>
      <c r="K184" s="88">
        <v>1379244</v>
      </c>
      <c r="L184" s="79"/>
      <c r="M184" s="84">
        <f>(K184/$BL184)</f>
        <v>57.871187009608526</v>
      </c>
      <c r="N184" s="79"/>
      <c r="O184" s="84">
        <f>IF(M184,M184/M$219*100,0)</f>
        <v>98.207416395564621</v>
      </c>
      <c r="P184" s="79"/>
      <c r="Q184" s="88">
        <v>10221774</v>
      </c>
      <c r="R184" s="79"/>
      <c r="S184" s="84">
        <f>(Q184/$BL184)</f>
        <v>428.89162086183023</v>
      </c>
      <c r="T184" s="79"/>
      <c r="U184" s="84">
        <f>IF(S184,S184/S$219*100,0)</f>
        <v>79.846924638229794</v>
      </c>
      <c r="V184" s="79"/>
      <c r="W184" s="88">
        <v>2131457</v>
      </c>
      <c r="X184" s="79"/>
      <c r="Y184" s="84">
        <f>(W184/$BL184)</f>
        <v>89.43301304913355</v>
      </c>
      <c r="Z184" s="79"/>
      <c r="AA184" s="84">
        <f>IF(Y184,Y184/Y$219*100,0)</f>
        <v>60.331584770646806</v>
      </c>
      <c r="AB184" s="79"/>
      <c r="AC184" s="88">
        <v>4969305</v>
      </c>
      <c r="AD184" s="79"/>
      <c r="AE184" s="84">
        <f>(AC184/$BL184)</f>
        <v>208.50522384928462</v>
      </c>
      <c r="AF184" s="79"/>
      <c r="AG184" s="84">
        <f>IF(AE184,AE184/AE$219*100,0)</f>
        <v>54.13259793977555</v>
      </c>
      <c r="AH184" s="117"/>
      <c r="AI184" s="79"/>
      <c r="AJ184" s="88">
        <v>36894470</v>
      </c>
      <c r="AK184" s="79"/>
      <c r="AL184" s="84">
        <f>(AJ184/$BL184)</f>
        <v>1548.041371207989</v>
      </c>
      <c r="AM184" s="79"/>
      <c r="AN184" s="84">
        <f>IF(AL184,AL184/AL$219*100,0)</f>
        <v>76.543651806913545</v>
      </c>
      <c r="AO184" s="79"/>
      <c r="AP184" s="88">
        <v>463340</v>
      </c>
      <c r="AQ184" s="79"/>
      <c r="AR184" s="84">
        <f>(AP184/$BL184)</f>
        <v>19.441111064490414</v>
      </c>
      <c r="AS184" s="79"/>
      <c r="AT184" s="84">
        <f>IF(AR184,AR184/AR$219*100,0)</f>
        <v>20.449437833407217</v>
      </c>
      <c r="AU184" s="79"/>
      <c r="AV184" s="88">
        <v>2950938</v>
      </c>
      <c r="AW184" s="79"/>
      <c r="AX184" s="84">
        <f>(AV184/$BL184)</f>
        <v>123.81731213023959</v>
      </c>
      <c r="AY184" s="79"/>
      <c r="AZ184" s="84">
        <f>IF(AX184,AX184/AX$219*100,0)</f>
        <v>83.652358977293943</v>
      </c>
      <c r="BA184" s="79"/>
      <c r="BB184" s="88">
        <v>0</v>
      </c>
      <c r="BC184" s="79"/>
      <c r="BD184" s="84">
        <f>(BB184/$BL184)</f>
        <v>0</v>
      </c>
      <c r="BE184" s="79"/>
      <c r="BF184" s="84">
        <f>IF(BD184,BD184/BD$219*100,0)</f>
        <v>0</v>
      </c>
      <c r="BG184" s="79"/>
      <c r="BH184" s="88">
        <f>(E184+K184+Q184+W184+AC184+AJ184+AP184+AV184+BB184)</f>
        <v>61573179</v>
      </c>
      <c r="BI184" s="79"/>
      <c r="BJ184" s="64">
        <v>67</v>
      </c>
      <c r="BK184" s="79"/>
      <c r="BL184" s="114">
        <v>23833</v>
      </c>
      <c r="BM184" s="79"/>
      <c r="BN184" s="114">
        <f>IF(E184,BL184,0)</f>
        <v>23833</v>
      </c>
      <c r="BO184" s="79"/>
      <c r="BP184" s="114">
        <f>IF(K184,BL184,0)</f>
        <v>23833</v>
      </c>
      <c r="BQ184" s="79"/>
      <c r="BR184" s="114">
        <f>IF(Q184,BL184,0)</f>
        <v>23833</v>
      </c>
      <c r="BS184" s="79"/>
      <c r="BT184" s="114">
        <f>IF(W184,BL184,0)</f>
        <v>23833</v>
      </c>
      <c r="BU184" s="79"/>
      <c r="BV184" s="114">
        <f>IF(AC184,BL184,0)</f>
        <v>23833</v>
      </c>
      <c r="BW184" s="79"/>
      <c r="BX184" s="114">
        <f>IF(AJ184,BL184,0)</f>
        <v>23833</v>
      </c>
      <c r="BY184" s="79"/>
      <c r="BZ184" s="114">
        <f>IF(AP184,BL184,0)</f>
        <v>23833</v>
      </c>
      <c r="CA184" s="79"/>
      <c r="CB184" s="114">
        <f>IF(AV184,BL184,0)</f>
        <v>23833</v>
      </c>
      <c r="CC184" s="79"/>
      <c r="CD184" s="114">
        <f>IF(BB184,$BL184,0)</f>
        <v>0</v>
      </c>
    </row>
    <row r="185" spans="1:82" ht="8.85" customHeight="1" x14ac:dyDescent="0.3">
      <c r="A185" s="64">
        <v>68</v>
      </c>
      <c r="B185" s="116"/>
      <c r="C185" s="64" t="s">
        <v>197</v>
      </c>
      <c r="D185" s="79"/>
      <c r="E185" s="88">
        <v>1399760</v>
      </c>
      <c r="F185" s="79"/>
      <c r="G185" s="84">
        <f>(E185/$BL185)</f>
        <v>78.682405845980881</v>
      </c>
      <c r="H185" s="79"/>
      <c r="I185" s="84">
        <f>IF(G185,G185/G$219*100,0)</f>
        <v>63.968639403906849</v>
      </c>
      <c r="J185" s="79"/>
      <c r="K185" s="88">
        <v>1952294</v>
      </c>
      <c r="L185" s="79"/>
      <c r="M185" s="84">
        <f>(K185/$BL185)</f>
        <v>109.74109050028106</v>
      </c>
      <c r="N185" s="79"/>
      <c r="O185" s="84">
        <f>IF(M185,M185/M$219*100,0)</f>
        <v>186.2306534109114</v>
      </c>
      <c r="P185" s="79"/>
      <c r="Q185" s="88">
        <v>6317279</v>
      </c>
      <c r="R185" s="79"/>
      <c r="S185" s="84">
        <f>(Q185/$BL185)</f>
        <v>355.10281056773471</v>
      </c>
      <c r="T185" s="79"/>
      <c r="U185" s="84">
        <f>IF(S185,S185/S$219*100,0)</f>
        <v>66.109632305826409</v>
      </c>
      <c r="V185" s="79"/>
      <c r="W185" s="88">
        <v>1512428</v>
      </c>
      <c r="X185" s="79"/>
      <c r="Y185" s="84">
        <f>(W185/$BL185)</f>
        <v>85.015626756604831</v>
      </c>
      <c r="Z185" s="79"/>
      <c r="AA185" s="84">
        <f>IF(Y185,Y185/Y$219*100,0)</f>
        <v>57.351612314323852</v>
      </c>
      <c r="AB185" s="79"/>
      <c r="AC185" s="88">
        <v>7241207</v>
      </c>
      <c r="AD185" s="79"/>
      <c r="AE185" s="84">
        <f>(AC185/$BL185)</f>
        <v>407.03805508712759</v>
      </c>
      <c r="AF185" s="79"/>
      <c r="AG185" s="84">
        <f>IF(AE185,AE185/AE$219*100,0)</f>
        <v>105.67614074814119</v>
      </c>
      <c r="AH185" s="117"/>
      <c r="AI185" s="79"/>
      <c r="AJ185" s="88">
        <v>28050581</v>
      </c>
      <c r="AK185" s="79"/>
      <c r="AL185" s="84">
        <f>(AJ185/$BL185)</f>
        <v>1576.7611579539066</v>
      </c>
      <c r="AM185" s="79"/>
      <c r="AN185" s="84">
        <f>IF(AL185,AL185/AL$219*100,0)</f>
        <v>77.963715506459835</v>
      </c>
      <c r="AO185" s="79"/>
      <c r="AP185" s="88">
        <v>592520</v>
      </c>
      <c r="AQ185" s="79"/>
      <c r="AR185" s="84">
        <f>(AP185/$BL185)</f>
        <v>33.306351883080382</v>
      </c>
      <c r="AS185" s="79"/>
      <c r="AT185" s="84">
        <f>IF(AR185,AR185/AR$219*100,0)</f>
        <v>35.033809026207031</v>
      </c>
      <c r="AU185" s="79"/>
      <c r="AV185" s="88">
        <v>922674</v>
      </c>
      <c r="AW185" s="79"/>
      <c r="AX185" s="84">
        <f>(AV185/$BL185)</f>
        <v>51.86475548060708</v>
      </c>
      <c r="AY185" s="79"/>
      <c r="AZ185" s="84">
        <f>IF(AX185,AX185/AX$219*100,0)</f>
        <v>35.040408074516023</v>
      </c>
      <c r="BA185" s="79"/>
      <c r="BB185" s="88">
        <v>0</v>
      </c>
      <c r="BC185" s="79"/>
      <c r="BD185" s="84">
        <f>(BB185/$BL185)</f>
        <v>0</v>
      </c>
      <c r="BE185" s="79"/>
      <c r="BF185" s="84">
        <f>IF(BD185,BD185/BD$219*100,0)</f>
        <v>0</v>
      </c>
      <c r="BG185" s="79"/>
      <c r="BH185" s="88">
        <f>(E185+K185+Q185+W185+AC185+AJ185+AP185+AV185+BB185)</f>
        <v>47988743</v>
      </c>
      <c r="BI185" s="79"/>
      <c r="BJ185" s="64">
        <v>68</v>
      </c>
      <c r="BK185" s="79"/>
      <c r="BL185" s="114">
        <v>17790</v>
      </c>
      <c r="BM185" s="79"/>
      <c r="BN185" s="114">
        <f>IF(E185,BL185,0)</f>
        <v>17790</v>
      </c>
      <c r="BO185" s="79"/>
      <c r="BP185" s="114">
        <f>IF(K185,BL185,0)</f>
        <v>17790</v>
      </c>
      <c r="BQ185" s="79"/>
      <c r="BR185" s="114">
        <f>IF(Q185,BL185,0)</f>
        <v>17790</v>
      </c>
      <c r="BS185" s="79"/>
      <c r="BT185" s="114">
        <f>IF(W185,BL185,0)</f>
        <v>17790</v>
      </c>
      <c r="BU185" s="79"/>
      <c r="BV185" s="114">
        <f>IF(AC185,BL185,0)</f>
        <v>17790</v>
      </c>
      <c r="BW185" s="79"/>
      <c r="BX185" s="114">
        <f>IF(AJ185,BL185,0)</f>
        <v>17790</v>
      </c>
      <c r="BY185" s="79"/>
      <c r="BZ185" s="114">
        <f>IF(AP185,BL185,0)</f>
        <v>17790</v>
      </c>
      <c r="CA185" s="79"/>
      <c r="CB185" s="114">
        <f>IF(AV185,BL185,0)</f>
        <v>17790</v>
      </c>
      <c r="CC185" s="79"/>
      <c r="CD185" s="114">
        <f>IF(BB185,$BL185,0)</f>
        <v>0</v>
      </c>
    </row>
    <row r="186" spans="1:82" ht="8.85" customHeight="1" x14ac:dyDescent="0.3">
      <c r="A186" s="64">
        <v>69</v>
      </c>
      <c r="B186" s="116"/>
      <c r="C186" s="64" t="s">
        <v>198</v>
      </c>
      <c r="D186" s="79"/>
      <c r="E186" s="88">
        <v>3265985</v>
      </c>
      <c r="F186" s="79"/>
      <c r="G186" s="84">
        <f>(E186/$BL186)</f>
        <v>52.984831278390658</v>
      </c>
      <c r="H186" s="79"/>
      <c r="I186" s="84">
        <f>IF(G186,G186/G$219*100,0)</f>
        <v>43.076562409121436</v>
      </c>
      <c r="J186" s="79"/>
      <c r="K186" s="88">
        <v>1963583</v>
      </c>
      <c r="L186" s="79"/>
      <c r="M186" s="84">
        <f>(K186/$BL186)</f>
        <v>31.855661907852046</v>
      </c>
      <c r="N186" s="79"/>
      <c r="O186" s="84">
        <f>IF(M186,M186/M$219*100,0)</f>
        <v>54.059064885282638</v>
      </c>
      <c r="P186" s="79"/>
      <c r="Q186" s="88">
        <v>17731991</v>
      </c>
      <c r="R186" s="79"/>
      <c r="S186" s="84">
        <f>(Q186/$BL186)</f>
        <v>287.67019792342637</v>
      </c>
      <c r="T186" s="79"/>
      <c r="U186" s="84">
        <f>IF(S186,S186/S$219*100,0)</f>
        <v>53.555675832744356</v>
      </c>
      <c r="V186" s="79"/>
      <c r="W186" s="88">
        <v>4335385</v>
      </c>
      <c r="X186" s="79"/>
      <c r="Y186" s="84">
        <f>(W186/$BL186)</f>
        <v>70.333955223880594</v>
      </c>
      <c r="Z186" s="79"/>
      <c r="AA186" s="84">
        <f>IF(Y186,Y186/Y$219*100,0)</f>
        <v>47.447344522689541</v>
      </c>
      <c r="AB186" s="79"/>
      <c r="AC186" s="88">
        <v>23101690</v>
      </c>
      <c r="AD186" s="79"/>
      <c r="AE186" s="84">
        <f>(AC186/$BL186)</f>
        <v>374.78406878650225</v>
      </c>
      <c r="AF186" s="79"/>
      <c r="AG186" s="84">
        <f>IF(AE186,AE186/AE$219*100,0)</f>
        <v>97.302287853074887</v>
      </c>
      <c r="AH186" s="117"/>
      <c r="AI186" s="79"/>
      <c r="AJ186" s="88">
        <v>90854664</v>
      </c>
      <c r="AK186" s="79"/>
      <c r="AL186" s="84">
        <f>(AJ186/$BL186)</f>
        <v>1473.9562621674238</v>
      </c>
      <c r="AM186" s="79"/>
      <c r="AN186" s="84">
        <f>IF(AL186,AL186/AL$219*100,0)</f>
        <v>72.880477878911108</v>
      </c>
      <c r="AO186" s="79"/>
      <c r="AP186" s="88">
        <v>1975372</v>
      </c>
      <c r="AQ186" s="79"/>
      <c r="AR186" s="84">
        <f>(AP186/$BL186)</f>
        <v>32.046917585983131</v>
      </c>
      <c r="AS186" s="79"/>
      <c r="AT186" s="84">
        <f>IF(AR186,AR186/AR$219*100,0)</f>
        <v>33.70905329191195</v>
      </c>
      <c r="AU186" s="79"/>
      <c r="AV186" s="88">
        <v>4946321</v>
      </c>
      <c r="AW186" s="79"/>
      <c r="AX186" s="84">
        <f>(AV186/$BL186)</f>
        <v>80.245311486048024</v>
      </c>
      <c r="AY186" s="79"/>
      <c r="AZ186" s="84">
        <f>IF(AX186,AX186/AX$219*100,0)</f>
        <v>54.214628691137868</v>
      </c>
      <c r="BA186" s="79"/>
      <c r="BB186" s="88">
        <v>0</v>
      </c>
      <c r="BC186" s="79"/>
      <c r="BD186" s="84">
        <f>(BB186/$BL186)</f>
        <v>0</v>
      </c>
      <c r="BE186" s="79"/>
      <c r="BF186" s="84">
        <f>IF(BD186,BD186/BD$219*100,0)</f>
        <v>0</v>
      </c>
      <c r="BG186" s="79"/>
      <c r="BH186" s="88">
        <f>(E186+K186+Q186+W186+AC186+AJ186+AP186+AV186+BB186)</f>
        <v>148174991</v>
      </c>
      <c r="BI186" s="79"/>
      <c r="BJ186" s="64">
        <v>69</v>
      </c>
      <c r="BK186" s="79"/>
      <c r="BL186" s="114">
        <v>61640</v>
      </c>
      <c r="BM186" s="79"/>
      <c r="BN186" s="114">
        <f>IF(E186,BL186,0)</f>
        <v>61640</v>
      </c>
      <c r="BO186" s="79"/>
      <c r="BP186" s="114">
        <f>IF(K186,BL186,0)</f>
        <v>61640</v>
      </c>
      <c r="BQ186" s="79"/>
      <c r="BR186" s="114">
        <f>IF(Q186,BL186,0)</f>
        <v>61640</v>
      </c>
      <c r="BS186" s="79"/>
      <c r="BT186" s="114">
        <f>IF(W186,BL186,0)</f>
        <v>61640</v>
      </c>
      <c r="BU186" s="79"/>
      <c r="BV186" s="114">
        <f>IF(AC186,BL186,0)</f>
        <v>61640</v>
      </c>
      <c r="BW186" s="79"/>
      <c r="BX186" s="114">
        <f>IF(AJ186,BL186,0)</f>
        <v>61640</v>
      </c>
      <c r="BY186" s="79"/>
      <c r="BZ186" s="114">
        <f>IF(AP186,BL186,0)</f>
        <v>61640</v>
      </c>
      <c r="CA186" s="79"/>
      <c r="CB186" s="114">
        <f>IF(AV186,BL186,0)</f>
        <v>61640</v>
      </c>
      <c r="CC186" s="79"/>
      <c r="CD186" s="114">
        <f>IF(BB186,$BL186,0)</f>
        <v>0</v>
      </c>
    </row>
    <row r="187" spans="1:82" ht="8.85" customHeight="1" x14ac:dyDescent="0.3">
      <c r="A187" s="64">
        <v>70</v>
      </c>
      <c r="B187" s="116"/>
      <c r="C187" s="64" t="s">
        <v>199</v>
      </c>
      <c r="D187" s="79"/>
      <c r="E187" s="88">
        <v>3627008</v>
      </c>
      <c r="F187" s="79"/>
      <c r="G187" s="84">
        <f>(E187/$BL187)</f>
        <v>122.849478390462</v>
      </c>
      <c r="H187" s="79"/>
      <c r="I187" s="84">
        <f>IF(G187,G187/G$219*100,0)</f>
        <v>99.87638150643717</v>
      </c>
      <c r="J187" s="79"/>
      <c r="K187" s="88">
        <v>1761918</v>
      </c>
      <c r="L187" s="79"/>
      <c r="M187" s="84">
        <f>(K187/$BL187)</f>
        <v>59.677482725917898</v>
      </c>
      <c r="N187" s="79"/>
      <c r="O187" s="84">
        <f>IF(M187,M187/M$219*100,0)</f>
        <v>101.2727006019464</v>
      </c>
      <c r="P187" s="79"/>
      <c r="Q187" s="88">
        <v>10081977</v>
      </c>
      <c r="R187" s="79"/>
      <c r="S187" s="84">
        <f>(Q187/$BL187)</f>
        <v>341.48411461861537</v>
      </c>
      <c r="T187" s="79"/>
      <c r="U187" s="84">
        <f>IF(S187,S187/S$219*100,0)</f>
        <v>63.574234232683324</v>
      </c>
      <c r="V187" s="79"/>
      <c r="W187" s="88">
        <v>2257421</v>
      </c>
      <c r="X187" s="79"/>
      <c r="Y187" s="84">
        <f>(W187/$BL187)</f>
        <v>76.460540577157573</v>
      </c>
      <c r="Z187" s="79"/>
      <c r="AA187" s="84">
        <f>IF(Y187,Y187/Y$219*100,0)</f>
        <v>51.580344082849329</v>
      </c>
      <c r="AB187" s="79"/>
      <c r="AC187" s="88">
        <v>6506560</v>
      </c>
      <c r="AD187" s="79"/>
      <c r="AE187" s="84">
        <f>(AC187/$BL187)</f>
        <v>220.38206205121259</v>
      </c>
      <c r="AF187" s="79"/>
      <c r="AG187" s="84">
        <f>IF(AE187,AE187/AE$219*100,0)</f>
        <v>57.216089544021699</v>
      </c>
      <c r="AH187" s="117"/>
      <c r="AI187" s="79"/>
      <c r="AJ187" s="88">
        <v>48917620</v>
      </c>
      <c r="AK187" s="79"/>
      <c r="AL187" s="84">
        <f>(AJ187/$BL187)</f>
        <v>1656.876439506842</v>
      </c>
      <c r="AM187" s="79"/>
      <c r="AN187" s="84">
        <f>IF(AL187,AL187/AL$219*100,0)</f>
        <v>81.925054221080543</v>
      </c>
      <c r="AO187" s="79"/>
      <c r="AP187" s="88">
        <v>621205</v>
      </c>
      <c r="AQ187" s="79"/>
      <c r="AR187" s="84">
        <f>(AP187/$BL187)</f>
        <v>21.040678769814388</v>
      </c>
      <c r="AS187" s="79"/>
      <c r="AT187" s="84">
        <f>IF(AR187,AR187/AR$219*100,0)</f>
        <v>22.131968232099005</v>
      </c>
      <c r="AU187" s="79"/>
      <c r="AV187" s="88">
        <v>1040055</v>
      </c>
      <c r="AW187" s="79"/>
      <c r="AX187" s="84">
        <f>(AV187/$BL187)</f>
        <v>35.227442081018829</v>
      </c>
      <c r="AY187" s="79"/>
      <c r="AZ187" s="84">
        <f>IF(AX187,AX187/AX$219*100,0)</f>
        <v>23.800053321408797</v>
      </c>
      <c r="BA187" s="79"/>
      <c r="BB187" s="88">
        <v>0</v>
      </c>
      <c r="BC187" s="79"/>
      <c r="BD187" s="84">
        <f>(BB187/$BL187)</f>
        <v>0</v>
      </c>
      <c r="BE187" s="79"/>
      <c r="BF187" s="84">
        <f>IF(BD187,BD187/BD$219*100,0)</f>
        <v>0</v>
      </c>
      <c r="BG187" s="79"/>
      <c r="BH187" s="88">
        <f>(E187+K187+Q187+W187+AC187+AJ187+AP187+AV187+BB187)</f>
        <v>74813764</v>
      </c>
      <c r="BI187" s="79"/>
      <c r="BJ187" s="64">
        <v>70</v>
      </c>
      <c r="BK187" s="79"/>
      <c r="BL187" s="114">
        <v>29524</v>
      </c>
      <c r="BM187" s="79"/>
      <c r="BN187" s="114">
        <f>IF(E187,BL187,0)</f>
        <v>29524</v>
      </c>
      <c r="BO187" s="79"/>
      <c r="BP187" s="114">
        <f>IF(K187,BL187,0)</f>
        <v>29524</v>
      </c>
      <c r="BQ187" s="79"/>
      <c r="BR187" s="114">
        <f>IF(Q187,BL187,0)</f>
        <v>29524</v>
      </c>
      <c r="BS187" s="79"/>
      <c r="BT187" s="114">
        <f>IF(W187,BL187,0)</f>
        <v>29524</v>
      </c>
      <c r="BU187" s="79"/>
      <c r="BV187" s="114">
        <f>IF(AC187,BL187,0)</f>
        <v>29524</v>
      </c>
      <c r="BW187" s="79"/>
      <c r="BX187" s="114">
        <f>IF(AJ187,BL187,0)</f>
        <v>29524</v>
      </c>
      <c r="BY187" s="79"/>
      <c r="BZ187" s="114">
        <f>IF(AP187,BL187,0)</f>
        <v>29524</v>
      </c>
      <c r="CA187" s="79"/>
      <c r="CB187" s="114">
        <f>IF(AV187,BL187,0)</f>
        <v>29524</v>
      </c>
      <c r="CC187" s="79"/>
      <c r="CD187" s="114">
        <f>IF(BB187,$BL187,0)</f>
        <v>0</v>
      </c>
    </row>
    <row r="188" spans="1:82" ht="8.85" customHeight="1" x14ac:dyDescent="0.3">
      <c r="A188" s="90"/>
      <c r="B188" s="79"/>
      <c r="D188" s="79"/>
      <c r="E188" s="111"/>
      <c r="F188" s="79"/>
      <c r="G188" s="79"/>
      <c r="H188" s="79"/>
      <c r="I188" s="79"/>
      <c r="J188" s="79"/>
      <c r="K188" s="111"/>
      <c r="L188" s="79"/>
      <c r="M188" s="79"/>
      <c r="N188" s="79"/>
      <c r="O188" s="79"/>
      <c r="P188" s="79"/>
      <c r="Q188" s="111"/>
      <c r="R188" s="79"/>
      <c r="S188" s="79"/>
      <c r="T188" s="79"/>
      <c r="U188" s="79"/>
      <c r="V188" s="79"/>
      <c r="W188" s="111"/>
      <c r="X188" s="79"/>
      <c r="Y188" s="79"/>
      <c r="Z188" s="79"/>
      <c r="AA188" s="79"/>
      <c r="AB188" s="79"/>
      <c r="AC188" s="111"/>
      <c r="AD188" s="79"/>
      <c r="AE188" s="79"/>
      <c r="AF188" s="79"/>
      <c r="AG188" s="79"/>
      <c r="AH188" s="79"/>
      <c r="AI188" s="79"/>
      <c r="AJ188" s="111"/>
      <c r="AK188" s="79"/>
      <c r="AL188" s="79"/>
      <c r="AM188" s="79"/>
      <c r="AN188" s="79"/>
      <c r="AO188" s="79"/>
      <c r="AP188" s="111"/>
      <c r="AQ188" s="79"/>
      <c r="AR188" s="79"/>
      <c r="AS188" s="79"/>
      <c r="AT188" s="79"/>
      <c r="AU188" s="79"/>
      <c r="AV188" s="111"/>
      <c r="AW188" s="79"/>
      <c r="AX188" s="79"/>
      <c r="AY188" s="79"/>
      <c r="AZ188" s="79"/>
      <c r="BA188" s="79"/>
      <c r="BB188" s="79"/>
      <c r="BC188" s="79"/>
      <c r="BD188" s="79"/>
      <c r="BE188" s="79"/>
      <c r="BF188" s="79"/>
      <c r="BG188" s="79"/>
      <c r="BH188" s="111"/>
      <c r="BI188" s="79"/>
      <c r="BJ188" s="90"/>
      <c r="BK188" s="79"/>
      <c r="BL188" s="111"/>
      <c r="BM188" s="79"/>
      <c r="BN188" s="79"/>
      <c r="BO188" s="79"/>
      <c r="BP188" s="79"/>
      <c r="BQ188" s="79"/>
      <c r="BR188" s="79"/>
      <c r="BS188" s="79"/>
      <c r="BT188" s="79"/>
      <c r="BU188" s="79"/>
      <c r="BV188" s="79"/>
      <c r="BW188" s="79"/>
      <c r="BX188" s="79"/>
      <c r="BY188" s="79"/>
      <c r="BZ188" s="79"/>
      <c r="CA188" s="79"/>
      <c r="CB188" s="79"/>
      <c r="CC188" s="79"/>
      <c r="CD188" s="79"/>
    </row>
    <row r="189" spans="1:82" ht="8.85" customHeight="1" x14ac:dyDescent="0.3">
      <c r="A189" s="64">
        <v>71</v>
      </c>
      <c r="B189" s="116"/>
      <c r="C189" s="64" t="s">
        <v>200</v>
      </c>
      <c r="D189" s="79"/>
      <c r="E189" s="88">
        <v>1557454</v>
      </c>
      <c r="F189" s="79"/>
      <c r="G189" s="84">
        <f>(E189/$BL189)</f>
        <v>66.990150113983404</v>
      </c>
      <c r="H189" s="79"/>
      <c r="I189" s="84">
        <f>IF(G189,G189/G$219*100,0)</f>
        <v>54.462858757055734</v>
      </c>
      <c r="J189" s="79"/>
      <c r="K189" s="88">
        <v>1627710</v>
      </c>
      <c r="L189" s="79"/>
      <c r="M189" s="84">
        <f>(K189/$BL189)</f>
        <v>70.012043528753921</v>
      </c>
      <c r="N189" s="79"/>
      <c r="O189" s="84">
        <f>IF(M189,M189/M$219*100,0)</f>
        <v>118.81045243449282</v>
      </c>
      <c r="P189" s="79"/>
      <c r="Q189" s="88">
        <v>8075514</v>
      </c>
      <c r="R189" s="79"/>
      <c r="S189" s="84">
        <f>(Q189/$BL189)</f>
        <v>347.3488752204396</v>
      </c>
      <c r="T189" s="79"/>
      <c r="U189" s="84">
        <f>IF(S189,S189/S$219*100,0)</f>
        <v>64.666079060181076</v>
      </c>
      <c r="V189" s="79"/>
      <c r="W189" s="88">
        <v>1936974</v>
      </c>
      <c r="X189" s="79"/>
      <c r="Y189" s="84">
        <f>(W189/$BL189)</f>
        <v>83.314293087874745</v>
      </c>
      <c r="Z189" s="79"/>
      <c r="AA189" s="84">
        <f>IF(Y189,Y189/Y$219*100,0)</f>
        <v>56.203891210465343</v>
      </c>
      <c r="AB189" s="79"/>
      <c r="AC189" s="88">
        <v>6588653</v>
      </c>
      <c r="AD189" s="79"/>
      <c r="AE189" s="84">
        <f>(AC189/$BL189)</f>
        <v>283.39511376833411</v>
      </c>
      <c r="AF189" s="79"/>
      <c r="AG189" s="84">
        <f>IF(AE189,AE189/AE$219*100,0)</f>
        <v>73.575680592094741</v>
      </c>
      <c r="AH189" s="117"/>
      <c r="AI189" s="79"/>
      <c r="AJ189" s="88">
        <v>26020322</v>
      </c>
      <c r="AK189" s="79"/>
      <c r="AL189" s="84">
        <f>(AJ189/$BL189)</f>
        <v>1119.201772119231</v>
      </c>
      <c r="AM189" s="79"/>
      <c r="AN189" s="84">
        <f>IF(AL189,AL189/AL$219*100,0)</f>
        <v>55.339471114990644</v>
      </c>
      <c r="AO189" s="79"/>
      <c r="AP189" s="88">
        <v>398224</v>
      </c>
      <c r="AQ189" s="79"/>
      <c r="AR189" s="84">
        <f>(AP189/$BL189)</f>
        <v>17.128650694653533</v>
      </c>
      <c r="AS189" s="79"/>
      <c r="AT189" s="84">
        <f>IF(AR189,AR189/AR$219*100,0)</f>
        <v>18.01704009552429</v>
      </c>
      <c r="AU189" s="79"/>
      <c r="AV189" s="88">
        <v>841366</v>
      </c>
      <c r="AW189" s="79"/>
      <c r="AX189" s="84">
        <f>(AV189/$BL189)</f>
        <v>36.189341477052778</v>
      </c>
      <c r="AY189" s="79"/>
      <c r="AZ189" s="84">
        <f>IF(AX189,AX189/AX$219*100,0)</f>
        <v>24.44992329671916</v>
      </c>
      <c r="BA189" s="79"/>
      <c r="BB189" s="88">
        <v>0</v>
      </c>
      <c r="BC189" s="79"/>
      <c r="BD189" s="84">
        <f>(BB189/$BL189)</f>
        <v>0</v>
      </c>
      <c r="BE189" s="79"/>
      <c r="BF189" s="84">
        <f>IF(BD189,BD189/BD$219*100,0)</f>
        <v>0</v>
      </c>
      <c r="BG189" s="79"/>
      <c r="BH189" s="88">
        <f>(E189+K189+Q189+W189+AC189+AJ189+AP189+AV189+BB189)</f>
        <v>47046217</v>
      </c>
      <c r="BI189" s="79"/>
      <c r="BJ189" s="64">
        <v>71</v>
      </c>
      <c r="BK189" s="79"/>
      <c r="BL189" s="114">
        <v>23249</v>
      </c>
      <c r="BM189" s="79"/>
      <c r="BN189" s="114">
        <f>IF(E189,BL189,0)</f>
        <v>23249</v>
      </c>
      <c r="BO189" s="79"/>
      <c r="BP189" s="114">
        <f>IF(K189,BL189,0)</f>
        <v>23249</v>
      </c>
      <c r="BQ189" s="79"/>
      <c r="BR189" s="114">
        <f>IF(Q189,BL189,0)</f>
        <v>23249</v>
      </c>
      <c r="BS189" s="79"/>
      <c r="BT189" s="114">
        <f>IF(W189,BL189,0)</f>
        <v>23249</v>
      </c>
      <c r="BU189" s="79"/>
      <c r="BV189" s="114">
        <f>IF(AC189,BL189,0)</f>
        <v>23249</v>
      </c>
      <c r="BW189" s="79"/>
      <c r="BX189" s="114">
        <f>IF(AJ189,BL189,0)</f>
        <v>23249</v>
      </c>
      <c r="BY189" s="79"/>
      <c r="BZ189" s="114">
        <f>IF(AP189,BL189,0)</f>
        <v>23249</v>
      </c>
      <c r="CA189" s="79"/>
      <c r="CB189" s="114">
        <f>IF(AV189,BL189,0)</f>
        <v>23249</v>
      </c>
      <c r="CC189" s="79"/>
      <c r="CD189" s="114">
        <f>IF(BB189,$BL189,0)</f>
        <v>0</v>
      </c>
    </row>
    <row r="190" spans="1:82" ht="8.85" customHeight="1" x14ac:dyDescent="0.3">
      <c r="A190" s="64">
        <v>72</v>
      </c>
      <c r="B190" s="116"/>
      <c r="C190" s="64" t="s">
        <v>201</v>
      </c>
      <c r="D190" s="79"/>
      <c r="E190" s="88">
        <v>4921693</v>
      </c>
      <c r="F190" s="79"/>
      <c r="G190" s="84">
        <f>(E190/$BL190)</f>
        <v>132.26091045899173</v>
      </c>
      <c r="H190" s="79"/>
      <c r="I190" s="84">
        <f>IF(G190,G190/G$219*100,0)</f>
        <v>107.52785705288422</v>
      </c>
      <c r="J190" s="79"/>
      <c r="K190" s="88">
        <v>2504136</v>
      </c>
      <c r="L190" s="79"/>
      <c r="M190" s="84">
        <f>(K190/$BL190)</f>
        <v>67.293776201225413</v>
      </c>
      <c r="N190" s="79"/>
      <c r="O190" s="84">
        <f>IF(M190,M190/M$219*100,0)</f>
        <v>114.19755221413396</v>
      </c>
      <c r="P190" s="79"/>
      <c r="Q190" s="88">
        <v>17958009</v>
      </c>
      <c r="R190" s="79"/>
      <c r="S190" s="84">
        <f>(Q190/$BL190)</f>
        <v>482.58650435343435</v>
      </c>
      <c r="T190" s="79"/>
      <c r="U190" s="84">
        <f>IF(S190,S190/S$219*100,0)</f>
        <v>89.843322579036951</v>
      </c>
      <c r="V190" s="79"/>
      <c r="W190" s="88">
        <v>3010979</v>
      </c>
      <c r="X190" s="79"/>
      <c r="Y190" s="84">
        <f>(W190/$BL190)</f>
        <v>80.91419434590992</v>
      </c>
      <c r="Z190" s="79"/>
      <c r="AA190" s="84">
        <f>IF(Y190,Y190/Y$219*100,0)</f>
        <v>54.584782608709723</v>
      </c>
      <c r="AB190" s="79"/>
      <c r="AC190" s="88">
        <v>7190154</v>
      </c>
      <c r="AD190" s="79"/>
      <c r="AE190" s="84">
        <f>(AC190/$BL190)</f>
        <v>193.22138019993551</v>
      </c>
      <c r="AF190" s="79"/>
      <c r="AG190" s="84">
        <f>IF(AE190,AE190/AE$219*100,0)</f>
        <v>50.164571873231289</v>
      </c>
      <c r="AH190" s="117"/>
      <c r="AI190" s="79"/>
      <c r="AJ190" s="88">
        <v>69627074</v>
      </c>
      <c r="AK190" s="79"/>
      <c r="AL190" s="84">
        <f>(AJ190/$BL190)</f>
        <v>1871.0919595829303</v>
      </c>
      <c r="AM190" s="79"/>
      <c r="AN190" s="84">
        <f>IF(AL190,AL190/AL$219*100,0)</f>
        <v>92.517043870262853</v>
      </c>
      <c r="AO190" s="79"/>
      <c r="AP190" s="88">
        <v>1614248</v>
      </c>
      <c r="AQ190" s="79"/>
      <c r="AR190" s="84">
        <f>(AP190/$BL190)</f>
        <v>43.379769966677415</v>
      </c>
      <c r="AS190" s="79"/>
      <c r="AT190" s="84">
        <f>IF(AR190,AR190/AR$219*100,0)</f>
        <v>45.629691956308335</v>
      </c>
      <c r="AU190" s="79"/>
      <c r="AV190" s="88">
        <v>1388707</v>
      </c>
      <c r="AW190" s="79"/>
      <c r="AX190" s="84">
        <f>(AV190/$BL190)</f>
        <v>37.318795012361605</v>
      </c>
      <c r="AY190" s="79"/>
      <c r="AZ190" s="84">
        <f>IF(AX190,AX190/AX$219*100,0)</f>
        <v>25.212994719917603</v>
      </c>
      <c r="BA190" s="79"/>
      <c r="BB190" s="88">
        <v>0</v>
      </c>
      <c r="BC190" s="79"/>
      <c r="BD190" s="84">
        <f>(BB190/$BL190)</f>
        <v>0</v>
      </c>
      <c r="BE190" s="79"/>
      <c r="BF190" s="84">
        <f>IF(BD190,BD190/BD$219*100,0)</f>
        <v>0</v>
      </c>
      <c r="BG190" s="79"/>
      <c r="BH190" s="88">
        <f>(E190+K190+Q190+W190+AC190+AJ190+AP190+AV190+BB190)</f>
        <v>108215000</v>
      </c>
      <c r="BI190" s="79"/>
      <c r="BJ190" s="64">
        <v>72</v>
      </c>
      <c r="BK190" s="79"/>
      <c r="BL190" s="114">
        <v>37212</v>
      </c>
      <c r="BM190" s="79"/>
      <c r="BN190" s="114">
        <f>IF(E190,BL190,0)</f>
        <v>37212</v>
      </c>
      <c r="BO190" s="79"/>
      <c r="BP190" s="114">
        <f>IF(K190,BL190,0)</f>
        <v>37212</v>
      </c>
      <c r="BQ190" s="79"/>
      <c r="BR190" s="114">
        <f>IF(Q190,BL190,0)</f>
        <v>37212</v>
      </c>
      <c r="BS190" s="79"/>
      <c r="BT190" s="114">
        <f>IF(W190,BL190,0)</f>
        <v>37212</v>
      </c>
      <c r="BU190" s="79"/>
      <c r="BV190" s="114">
        <f>IF(AC190,BL190,0)</f>
        <v>37212</v>
      </c>
      <c r="BW190" s="79"/>
      <c r="BX190" s="114">
        <f>IF(AJ190,BL190,0)</f>
        <v>37212</v>
      </c>
      <c r="BY190" s="79"/>
      <c r="BZ190" s="114">
        <f>IF(AP190,BL190,0)</f>
        <v>37212</v>
      </c>
      <c r="CA190" s="79"/>
      <c r="CB190" s="114">
        <f>IF(AV190,BL190,0)</f>
        <v>37212</v>
      </c>
      <c r="CC190" s="79"/>
      <c r="CD190" s="114">
        <f>IF(BB190,$BL190,0)</f>
        <v>0</v>
      </c>
    </row>
    <row r="191" spans="1:82" ht="8.85" customHeight="1" x14ac:dyDescent="0.3">
      <c r="A191" s="64">
        <v>73</v>
      </c>
      <c r="B191" s="116"/>
      <c r="C191" s="64" t="s">
        <v>202</v>
      </c>
      <c r="D191" s="79"/>
      <c r="E191" s="88">
        <v>43420000</v>
      </c>
      <c r="F191" s="79"/>
      <c r="G191" s="84">
        <f>(E191/$BL191)</f>
        <v>93.770381344402068</v>
      </c>
      <c r="H191" s="79"/>
      <c r="I191" s="84">
        <f>IF(G191,G191/G$219*100,0)</f>
        <v>76.235133464634487</v>
      </c>
      <c r="J191" s="79"/>
      <c r="K191" s="88">
        <v>20453000</v>
      </c>
      <c r="L191" s="79"/>
      <c r="M191" s="84">
        <f>(K191/$BL191)</f>
        <v>44.170557568794464</v>
      </c>
      <c r="N191" s="79"/>
      <c r="O191" s="84">
        <f>IF(M191,M191/M$219*100,0)</f>
        <v>74.957445384049691</v>
      </c>
      <c r="P191" s="79"/>
      <c r="Q191" s="88">
        <v>313003000</v>
      </c>
      <c r="R191" s="79"/>
      <c r="S191" s="84">
        <f>(Q191/$BL191)</f>
        <v>675.96523887475541</v>
      </c>
      <c r="T191" s="79"/>
      <c r="U191" s="84">
        <f>IF(S191,S191/S$219*100,0)</f>
        <v>125.84471894796829</v>
      </c>
      <c r="V191" s="79"/>
      <c r="W191" s="88">
        <v>47650000</v>
      </c>
      <c r="X191" s="79"/>
      <c r="Y191" s="84">
        <f>(W191/$BL191)</f>
        <v>102.9055428618323</v>
      </c>
      <c r="Z191" s="79"/>
      <c r="AA191" s="84">
        <f>IF(Y191,Y191/Y$219*100,0)</f>
        <v>69.420164555198483</v>
      </c>
      <c r="AB191" s="79"/>
      <c r="AC191" s="88">
        <v>116580000</v>
      </c>
      <c r="AD191" s="79"/>
      <c r="AE191" s="84">
        <f>(AC191/$BL191)</f>
        <v>251.7676429555595</v>
      </c>
      <c r="AF191" s="79"/>
      <c r="AG191" s="84">
        <f>IF(AE191,AE191/AE$219*100,0)</f>
        <v>65.364485065418307</v>
      </c>
      <c r="AH191" s="117"/>
      <c r="AI191" s="79"/>
      <c r="AJ191" s="88">
        <v>1057059000</v>
      </c>
      <c r="AK191" s="79"/>
      <c r="AL191" s="84">
        <f>(AJ191/$BL191)</f>
        <v>2282.8379901780818</v>
      </c>
      <c r="AM191" s="79"/>
      <c r="AN191" s="84">
        <f>IF(AL191,AL191/AL$219*100,0)</f>
        <v>112.87602482834967</v>
      </c>
      <c r="AO191" s="79"/>
      <c r="AP191" s="88">
        <v>54867000</v>
      </c>
      <c r="AQ191" s="79"/>
      <c r="AR191" s="84">
        <f>(AP191/$BL191)</f>
        <v>118.49146737041244</v>
      </c>
      <c r="AS191" s="79"/>
      <c r="AT191" s="84">
        <f>IF(AR191,AR191/AR$219*100,0)</f>
        <v>124.63710987209269</v>
      </c>
      <c r="AU191" s="79"/>
      <c r="AV191" s="88">
        <v>58968000</v>
      </c>
      <c r="AW191" s="79"/>
      <c r="AX191" s="84">
        <f>(AV191/$BL191)</f>
        <v>127.34803885575083</v>
      </c>
      <c r="AY191" s="79"/>
      <c r="AZ191" s="84">
        <f>IF(AX191,AX191/AX$219*100,0)</f>
        <v>86.037757387352471</v>
      </c>
      <c r="BA191" s="79"/>
      <c r="BB191" s="88">
        <v>0</v>
      </c>
      <c r="BC191" s="79"/>
      <c r="BD191" s="84">
        <f>(BB191/$BL191)</f>
        <v>0</v>
      </c>
      <c r="BE191" s="79"/>
      <c r="BF191" s="84">
        <f>IF(BD191,BD191/BD$219*100,0)</f>
        <v>0</v>
      </c>
      <c r="BG191" s="79"/>
      <c r="BH191" s="88">
        <f>(E191+K191+Q191+W191+AC191+AJ191+AP191+AV191+BB191)</f>
        <v>1712000000</v>
      </c>
      <c r="BI191" s="79"/>
      <c r="BJ191" s="64">
        <v>73</v>
      </c>
      <c r="BK191" s="79"/>
      <c r="BL191" s="114">
        <v>463046</v>
      </c>
      <c r="BM191" s="79"/>
      <c r="BN191" s="114">
        <f>IF(E191,BL191,0)</f>
        <v>463046</v>
      </c>
      <c r="BO191" s="79"/>
      <c r="BP191" s="114">
        <f>IF(K191,BL191,0)</f>
        <v>463046</v>
      </c>
      <c r="BQ191" s="79"/>
      <c r="BR191" s="114">
        <f>IF(Q191,BL191,0)</f>
        <v>463046</v>
      </c>
      <c r="BS191" s="79"/>
      <c r="BT191" s="114">
        <f>IF(W191,BL191,0)</f>
        <v>463046</v>
      </c>
      <c r="BU191" s="79"/>
      <c r="BV191" s="114">
        <f>IF(AC191,BL191,0)</f>
        <v>463046</v>
      </c>
      <c r="BW191" s="79"/>
      <c r="BX191" s="114">
        <f>IF(AJ191,BL191,0)</f>
        <v>463046</v>
      </c>
      <c r="BY191" s="79"/>
      <c r="BZ191" s="114">
        <f>IF(AP191,BL191,0)</f>
        <v>463046</v>
      </c>
      <c r="CA191" s="79"/>
      <c r="CB191" s="114">
        <f>IF(AV191,BL191,0)</f>
        <v>463046</v>
      </c>
      <c r="CC191" s="79"/>
      <c r="CD191" s="114">
        <f>IF(BB191,$BL191,0)</f>
        <v>0</v>
      </c>
    </row>
    <row r="192" spans="1:82" ht="8.85" customHeight="1" x14ac:dyDescent="0.3">
      <c r="A192" s="64">
        <v>74</v>
      </c>
      <c r="B192" s="116"/>
      <c r="C192" s="64" t="s">
        <v>203</v>
      </c>
      <c r="D192" s="79"/>
      <c r="E192" s="88">
        <v>2529939</v>
      </c>
      <c r="F192" s="79"/>
      <c r="G192" s="84">
        <f>(E192/$BL192)</f>
        <v>74.011613960155628</v>
      </c>
      <c r="H192" s="79"/>
      <c r="I192" s="84">
        <f>IF(G192,G192/G$219*100,0)</f>
        <v>60.171294893878603</v>
      </c>
      <c r="J192" s="79"/>
      <c r="K192" s="88">
        <v>2829933</v>
      </c>
      <c r="L192" s="79"/>
      <c r="M192" s="84">
        <f>(K192/$BL192)</f>
        <v>82.787730743351958</v>
      </c>
      <c r="N192" s="79"/>
      <c r="O192" s="84">
        <f>IF(M192,M192/M$219*100,0)</f>
        <v>140.4907962956824</v>
      </c>
      <c r="P192" s="79"/>
      <c r="Q192" s="88">
        <v>10992719</v>
      </c>
      <c r="R192" s="79"/>
      <c r="S192" s="84">
        <f>(Q192/$BL192)</f>
        <v>321.58438405055142</v>
      </c>
      <c r="T192" s="79"/>
      <c r="U192" s="84">
        <f>IF(S192,S192/S$219*100,0)</f>
        <v>59.869493431740608</v>
      </c>
      <c r="V192" s="79"/>
      <c r="W192" s="88">
        <v>5987642</v>
      </c>
      <c r="X192" s="79"/>
      <c r="Y192" s="84">
        <f>(W192/$BL192)</f>
        <v>175.16432144633296</v>
      </c>
      <c r="Z192" s="79"/>
      <c r="AA192" s="84">
        <f>IF(Y192,Y192/Y$219*100,0)</f>
        <v>118.16599651323779</v>
      </c>
      <c r="AB192" s="79"/>
      <c r="AC192" s="88">
        <v>24976079</v>
      </c>
      <c r="AD192" s="79"/>
      <c r="AE192" s="84">
        <f>(AC192/$BL192)</f>
        <v>730.6579001257935</v>
      </c>
      <c r="AF192" s="79"/>
      <c r="AG192" s="84">
        <f>IF(AE192,AE192/AE$219*100,0)</f>
        <v>189.6950570774199</v>
      </c>
      <c r="AH192" s="117"/>
      <c r="AI192" s="79"/>
      <c r="AJ192" s="88">
        <v>48075143</v>
      </c>
      <c r="AK192" s="79"/>
      <c r="AL192" s="84">
        <f>(AJ192/$BL192)</f>
        <v>1406.4050258900622</v>
      </c>
      <c r="AM192" s="79"/>
      <c r="AN192" s="84">
        <f>IF(AL192,AL192/AL$219*100,0)</f>
        <v>69.540374439229709</v>
      </c>
      <c r="AO192" s="79"/>
      <c r="AP192" s="88">
        <v>1449939</v>
      </c>
      <c r="AQ192" s="79"/>
      <c r="AR192" s="84">
        <f>(AP192/$BL192)</f>
        <v>42.416961647602612</v>
      </c>
      <c r="AS192" s="79"/>
      <c r="AT192" s="84">
        <f>IF(AR192,AR192/AR$219*100,0)</f>
        <v>44.616946913028904</v>
      </c>
      <c r="AU192" s="79"/>
      <c r="AV192" s="88">
        <v>6093282</v>
      </c>
      <c r="AW192" s="79"/>
      <c r="AX192" s="84">
        <f>(AV192/$BL192)</f>
        <v>178.2547465114238</v>
      </c>
      <c r="AY192" s="79"/>
      <c r="AZ192" s="84">
        <f>IF(AX192,AX192/AX$219*100,0)</f>
        <v>120.43089765101097</v>
      </c>
      <c r="BA192" s="79"/>
      <c r="BB192" s="88">
        <v>0</v>
      </c>
      <c r="BC192" s="79"/>
      <c r="BD192" s="84">
        <f>(BB192/$BL192)</f>
        <v>0</v>
      </c>
      <c r="BE192" s="79"/>
      <c r="BF192" s="84">
        <f>IF(BD192,BD192/BD$219*100,0)</f>
        <v>0</v>
      </c>
      <c r="BG192" s="79"/>
      <c r="BH192" s="88">
        <f>(E192+K192+Q192+W192+AC192+AJ192+AP192+AV192+BB192)</f>
        <v>102934676</v>
      </c>
      <c r="BI192" s="79"/>
      <c r="BJ192" s="64">
        <v>74</v>
      </c>
      <c r="BK192" s="79"/>
      <c r="BL192" s="114">
        <v>34183</v>
      </c>
      <c r="BM192" s="79"/>
      <c r="BN192" s="114">
        <f>IF(E192,BL192,0)</f>
        <v>34183</v>
      </c>
      <c r="BO192" s="79"/>
      <c r="BP192" s="114">
        <f>IF(K192,BL192,0)</f>
        <v>34183</v>
      </c>
      <c r="BQ192" s="79"/>
      <c r="BR192" s="114">
        <f>IF(Q192,BL192,0)</f>
        <v>34183</v>
      </c>
      <c r="BS192" s="79"/>
      <c r="BT192" s="114">
        <f>IF(W192,BL192,0)</f>
        <v>34183</v>
      </c>
      <c r="BU192" s="79"/>
      <c r="BV192" s="114">
        <f>IF(AC192,BL192,0)</f>
        <v>34183</v>
      </c>
      <c r="BW192" s="79"/>
      <c r="BX192" s="114">
        <f>IF(AJ192,BL192,0)</f>
        <v>34183</v>
      </c>
      <c r="BY192" s="79"/>
      <c r="BZ192" s="114">
        <f>IF(AP192,BL192,0)</f>
        <v>34183</v>
      </c>
      <c r="CA192" s="79"/>
      <c r="CB192" s="114">
        <f>IF(AV192,BL192,0)</f>
        <v>34183</v>
      </c>
      <c r="CC192" s="79"/>
      <c r="CD192" s="114">
        <f>IF(BB192,$BL192,0)</f>
        <v>0</v>
      </c>
    </row>
    <row r="193" spans="1:82" ht="8.85" customHeight="1" x14ac:dyDescent="0.3">
      <c r="A193" s="64">
        <v>75</v>
      </c>
      <c r="B193" s="116"/>
      <c r="C193" s="64" t="s">
        <v>204</v>
      </c>
      <c r="D193" s="79"/>
      <c r="E193" s="88">
        <v>1436290</v>
      </c>
      <c r="F193" s="79"/>
      <c r="G193" s="84">
        <f>(E193/$BL193)</f>
        <v>198.95968970771574</v>
      </c>
      <c r="H193" s="79"/>
      <c r="I193" s="84">
        <f>IF(G193,G193/G$219*100,0)</f>
        <v>161.75383187620426</v>
      </c>
      <c r="J193" s="79"/>
      <c r="K193" s="88">
        <v>1423199</v>
      </c>
      <c r="L193" s="79"/>
      <c r="M193" s="84">
        <f>(K193/$BL193)</f>
        <v>197.14628064828923</v>
      </c>
      <c r="N193" s="79"/>
      <c r="O193" s="84">
        <f>IF(M193,M193/M$219*100,0)</f>
        <v>334.55727927697046</v>
      </c>
      <c r="P193" s="79"/>
      <c r="Q193" s="88">
        <v>4069356</v>
      </c>
      <c r="R193" s="79"/>
      <c r="S193" s="84">
        <f>(Q193/$BL193)</f>
        <v>563.70078958304475</v>
      </c>
      <c r="T193" s="79"/>
      <c r="U193" s="84">
        <f>IF(S193,S193/S$219*100,0)</f>
        <v>104.94440151081466</v>
      </c>
      <c r="V193" s="79"/>
      <c r="W193" s="88">
        <v>1183188</v>
      </c>
      <c r="X193" s="79"/>
      <c r="Y193" s="84">
        <f>(W193/$BL193)</f>
        <v>163.89915500761879</v>
      </c>
      <c r="Z193" s="79"/>
      <c r="AA193" s="84">
        <f>IF(Y193,Y193/Y$219*100,0)</f>
        <v>110.56650589136486</v>
      </c>
      <c r="AB193" s="79"/>
      <c r="AC193" s="88">
        <v>4124752</v>
      </c>
      <c r="AD193" s="79"/>
      <c r="AE193" s="84">
        <f>(AC193/$BL193)</f>
        <v>571.37442859121757</v>
      </c>
      <c r="AF193" s="79"/>
      <c r="AG193" s="84">
        <f>IF(AE193,AE193/AE$219*100,0)</f>
        <v>148.34152183330775</v>
      </c>
      <c r="AH193" s="117"/>
      <c r="AI193" s="79"/>
      <c r="AJ193" s="88">
        <v>12980054</v>
      </c>
      <c r="AK193" s="79"/>
      <c r="AL193" s="84">
        <f>(AJ193/$BL193)</f>
        <v>1798.0404488156255</v>
      </c>
      <c r="AM193" s="79"/>
      <c r="AN193" s="84">
        <f>IF(AL193,AL193/AL$219*100,0)</f>
        <v>88.904976707110578</v>
      </c>
      <c r="AO193" s="79"/>
      <c r="AP193" s="88">
        <v>357649</v>
      </c>
      <c r="AQ193" s="79"/>
      <c r="AR193" s="84">
        <f>(AP193/$BL193)</f>
        <v>49.542734450754949</v>
      </c>
      <c r="AS193" s="79"/>
      <c r="AT193" s="84">
        <f>IF(AR193,AR193/AR$219*100,0)</f>
        <v>52.112302886752268</v>
      </c>
      <c r="AU193" s="79"/>
      <c r="AV193" s="88">
        <v>308779</v>
      </c>
      <c r="AW193" s="79"/>
      <c r="AX193" s="84">
        <f>(AV193/$BL193)</f>
        <v>42.773098767142265</v>
      </c>
      <c r="AY193" s="79"/>
      <c r="AZ193" s="84">
        <f>IF(AX193,AX193/AX$219*100,0)</f>
        <v>28.897983255173337</v>
      </c>
      <c r="BA193" s="79"/>
      <c r="BB193" s="88">
        <v>0</v>
      </c>
      <c r="BC193" s="79"/>
      <c r="BD193" s="84">
        <v>0</v>
      </c>
      <c r="BE193" s="79"/>
      <c r="BF193" s="84">
        <f>IF(BD193,BD193/BD$219*100,0)</f>
        <v>0</v>
      </c>
      <c r="BG193" s="79"/>
      <c r="BH193" s="88">
        <f>(E193+K193+Q193+W193+AC193+AJ193+AP193+AV193+BB193)</f>
        <v>25883267</v>
      </c>
      <c r="BI193" s="79"/>
      <c r="BJ193" s="64">
        <v>75</v>
      </c>
      <c r="BK193" s="79"/>
      <c r="BL193" s="114">
        <v>7219</v>
      </c>
      <c r="BM193" s="79"/>
      <c r="BN193" s="114">
        <f>IF(E193,BL193,0)</f>
        <v>7219</v>
      </c>
      <c r="BO193" s="79"/>
      <c r="BP193" s="114">
        <f>IF(K193,BL193,0)</f>
        <v>7219</v>
      </c>
      <c r="BQ193" s="79"/>
      <c r="BR193" s="114">
        <f>IF(Q193,BL193,0)</f>
        <v>7219</v>
      </c>
      <c r="BS193" s="79"/>
      <c r="BT193" s="114">
        <f>IF(W193,BL193,0)</f>
        <v>7219</v>
      </c>
      <c r="BU193" s="79"/>
      <c r="BV193" s="114">
        <f>IF(AC193,BL193,0)</f>
        <v>7219</v>
      </c>
      <c r="BW193" s="79"/>
      <c r="BX193" s="114">
        <f>IF(AJ193,BL193,0)</f>
        <v>7219</v>
      </c>
      <c r="BY193" s="79"/>
      <c r="BZ193" s="114">
        <f>IF(AP193,BL193,0)</f>
        <v>7219</v>
      </c>
      <c r="CA193" s="79"/>
      <c r="CB193" s="114">
        <f>IF(AV193,BL193,0)</f>
        <v>7219</v>
      </c>
      <c r="CC193" s="79"/>
      <c r="CD193" s="114">
        <f>IF(BB193,$BL193,0)</f>
        <v>0</v>
      </c>
    </row>
    <row r="194" spans="1:82" ht="8.85" customHeight="1" x14ac:dyDescent="0.3">
      <c r="A194" s="90"/>
      <c r="B194" s="79"/>
      <c r="D194" s="79"/>
      <c r="E194" s="111"/>
      <c r="F194" s="79"/>
      <c r="G194" s="79"/>
      <c r="H194" s="79"/>
      <c r="I194" s="79"/>
      <c r="J194" s="79"/>
      <c r="K194" s="111"/>
      <c r="L194" s="79"/>
      <c r="M194" s="79"/>
      <c r="N194" s="79"/>
      <c r="O194" s="79"/>
      <c r="P194" s="79"/>
      <c r="Q194" s="111"/>
      <c r="R194" s="79"/>
      <c r="S194" s="79"/>
      <c r="T194" s="79"/>
      <c r="U194" s="79"/>
      <c r="V194" s="79"/>
      <c r="W194" s="111"/>
      <c r="X194" s="79"/>
      <c r="Y194" s="79"/>
      <c r="Z194" s="79"/>
      <c r="AA194" s="79"/>
      <c r="AB194" s="79"/>
      <c r="AC194" s="111"/>
      <c r="AD194" s="79"/>
      <c r="AE194" s="79"/>
      <c r="AF194" s="79"/>
      <c r="AG194" s="79"/>
      <c r="AH194" s="79"/>
      <c r="AI194" s="79"/>
      <c r="AJ194" s="111"/>
      <c r="AK194" s="79"/>
      <c r="AL194" s="79"/>
      <c r="AM194" s="79"/>
      <c r="AN194" s="79"/>
      <c r="AO194" s="79"/>
      <c r="AP194" s="111"/>
      <c r="AQ194" s="79"/>
      <c r="AR194" s="79"/>
      <c r="AS194" s="79"/>
      <c r="AT194" s="79"/>
      <c r="AU194" s="79"/>
      <c r="AV194" s="111"/>
      <c r="AW194" s="79"/>
      <c r="AX194" s="79"/>
      <c r="AY194" s="79"/>
      <c r="AZ194" s="79"/>
      <c r="BA194" s="79"/>
      <c r="BB194" s="79"/>
      <c r="BC194" s="79"/>
      <c r="BD194" s="79"/>
      <c r="BE194" s="79"/>
      <c r="BF194" s="79"/>
      <c r="BG194" s="79"/>
      <c r="BH194" s="111"/>
      <c r="BI194" s="79"/>
      <c r="BJ194" s="90"/>
      <c r="BK194" s="79"/>
      <c r="BL194" s="111"/>
      <c r="BM194" s="79"/>
      <c r="BN194" s="79"/>
      <c r="BO194" s="79"/>
      <c r="BP194" s="79"/>
      <c r="BQ194" s="79"/>
      <c r="BR194" s="79"/>
      <c r="BS194" s="79"/>
      <c r="BT194" s="79"/>
      <c r="BU194" s="79"/>
      <c r="BV194" s="79"/>
      <c r="BW194" s="79"/>
      <c r="BX194" s="79"/>
      <c r="BY194" s="79"/>
      <c r="BZ194" s="79"/>
      <c r="CA194" s="79"/>
      <c r="CB194" s="79"/>
      <c r="CC194" s="79"/>
      <c r="CD194" s="79"/>
    </row>
    <row r="195" spans="1:82" ht="8.85" customHeight="1" x14ac:dyDescent="0.3">
      <c r="A195" s="64">
        <v>76</v>
      </c>
      <c r="B195" s="116"/>
      <c r="C195" s="64" t="s">
        <v>121</v>
      </c>
      <c r="D195" s="79"/>
      <c r="E195" s="88">
        <v>1197305</v>
      </c>
      <c r="F195" s="79"/>
      <c r="G195" s="84">
        <f>(E195/$BL195)</f>
        <v>130.92454893384362</v>
      </c>
      <c r="H195" s="79"/>
      <c r="I195" s="84">
        <f>IF(G195,G195/G$219*100,0)</f>
        <v>106.44139779180379</v>
      </c>
      <c r="J195" s="79"/>
      <c r="K195" s="88">
        <v>894282</v>
      </c>
      <c r="L195" s="79"/>
      <c r="M195" s="84">
        <f>(K195/$BL195)</f>
        <v>97.789174412247135</v>
      </c>
      <c r="N195" s="79"/>
      <c r="O195" s="84">
        <f>IF(M195,M195/M$219*100,0)</f>
        <v>165.94824932288896</v>
      </c>
      <c r="P195" s="79"/>
      <c r="Q195" s="88">
        <v>4731470</v>
      </c>
      <c r="R195" s="79"/>
      <c r="S195" s="84">
        <f>(Q195/$BL195)</f>
        <v>517.38326954620015</v>
      </c>
      <c r="T195" s="79"/>
      <c r="U195" s="84">
        <f>IF(S195,S195/S$219*100,0)</f>
        <v>96.321450275768129</v>
      </c>
      <c r="V195" s="79"/>
      <c r="W195" s="88">
        <v>1027492</v>
      </c>
      <c r="X195" s="79"/>
      <c r="Y195" s="84">
        <f>(W195/$BL195)</f>
        <v>112.35560415527611</v>
      </c>
      <c r="Z195" s="79"/>
      <c r="AA195" s="84">
        <f>IF(Y195,Y195/Y$219*100,0)</f>
        <v>75.795183740786982</v>
      </c>
      <c r="AB195" s="79"/>
      <c r="AC195" s="88">
        <v>3213211</v>
      </c>
      <c r="AD195" s="79"/>
      <c r="AE195" s="84">
        <f>(AC195/$BL195)</f>
        <v>351.36260251503552</v>
      </c>
      <c r="AF195" s="79"/>
      <c r="AG195" s="84">
        <f>IF(AE195,AE195/AE$219*100,0)</f>
        <v>91.221553790748558</v>
      </c>
      <c r="AH195" s="117"/>
      <c r="AI195" s="79"/>
      <c r="AJ195" s="88">
        <v>15111949</v>
      </c>
      <c r="AK195" s="79"/>
      <c r="AL195" s="84">
        <f>(AJ195/$BL195)</f>
        <v>1652.4821213778021</v>
      </c>
      <c r="AM195" s="79"/>
      <c r="AN195" s="84">
        <f>IF(AL195,AL195/AL$219*100,0)</f>
        <v>81.707775042982362</v>
      </c>
      <c r="AO195" s="79"/>
      <c r="AP195" s="88">
        <v>141540</v>
      </c>
      <c r="AQ195" s="79"/>
      <c r="AR195" s="84">
        <f>(AP195/$BL195)</f>
        <v>15.477310005467469</v>
      </c>
      <c r="AS195" s="79"/>
      <c r="AT195" s="84">
        <f>IF(AR195,AR195/AR$219*100,0)</f>
        <v>16.280051471095003</v>
      </c>
      <c r="AU195" s="79"/>
      <c r="AV195" s="88">
        <v>2091347</v>
      </c>
      <c r="AW195" s="79"/>
      <c r="AX195" s="84">
        <f>(AV195/$BL195)</f>
        <v>228.68747949699289</v>
      </c>
      <c r="AY195" s="79"/>
      <c r="AZ195" s="84">
        <f>IF(AX195,AX195/AX$219*100,0)</f>
        <v>154.50381533377569</v>
      </c>
      <c r="BA195" s="79"/>
      <c r="BB195" s="88">
        <v>0</v>
      </c>
      <c r="BC195" s="79"/>
      <c r="BD195" s="84">
        <f>(BB195/$BL195)</f>
        <v>0</v>
      </c>
      <c r="BE195" s="79"/>
      <c r="BF195" s="84">
        <f>IF(BD195,BD195/BD$219*100,0)</f>
        <v>0</v>
      </c>
      <c r="BG195" s="79"/>
      <c r="BH195" s="88">
        <f>(E195+K195+Q195+W195+AC195+AJ195+AP195+AV195+BB195)</f>
        <v>28408596</v>
      </c>
      <c r="BI195" s="79"/>
      <c r="BJ195" s="64">
        <v>76</v>
      </c>
      <c r="BK195" s="79"/>
      <c r="BL195" s="114">
        <v>9145</v>
      </c>
      <c r="BM195" s="79"/>
      <c r="BN195" s="114">
        <f>IF(E195,BL195,0)</f>
        <v>9145</v>
      </c>
      <c r="BO195" s="79"/>
      <c r="BP195" s="114">
        <f>IF(K195,BL195,0)</f>
        <v>9145</v>
      </c>
      <c r="BQ195" s="79"/>
      <c r="BR195" s="114">
        <f>IF(Q195,BL195,0)</f>
        <v>9145</v>
      </c>
      <c r="BS195" s="79"/>
      <c r="BT195" s="114">
        <f>IF(W195,BL195,0)</f>
        <v>9145</v>
      </c>
      <c r="BU195" s="79"/>
      <c r="BV195" s="114">
        <f>IF(AC195,BL195,0)</f>
        <v>9145</v>
      </c>
      <c r="BW195" s="79"/>
      <c r="BX195" s="114">
        <f>IF(AJ195,BL195,0)</f>
        <v>9145</v>
      </c>
      <c r="BY195" s="79"/>
      <c r="BZ195" s="114">
        <f>IF(AP195,BL195,0)</f>
        <v>9145</v>
      </c>
      <c r="CA195" s="79"/>
      <c r="CB195" s="114">
        <f>IF(AV195,BL195,0)</f>
        <v>9145</v>
      </c>
      <c r="CC195" s="79"/>
      <c r="CD195" s="114">
        <f>IF(BB195,$BL195,0)</f>
        <v>0</v>
      </c>
    </row>
    <row r="196" spans="1:82" ht="8.85" customHeight="1" x14ac:dyDescent="0.3">
      <c r="A196" s="64">
        <v>77</v>
      </c>
      <c r="B196" s="116"/>
      <c r="C196" s="64" t="s">
        <v>122</v>
      </c>
      <c r="D196" s="79"/>
      <c r="E196" s="88">
        <v>14202657</v>
      </c>
      <c r="F196" s="79"/>
      <c r="G196" s="84">
        <f>(E196/$BL196)</f>
        <v>151.62115680245964</v>
      </c>
      <c r="H196" s="79"/>
      <c r="I196" s="84">
        <f>IF(G196,G196/G$219*100,0)</f>
        <v>123.26769881039657</v>
      </c>
      <c r="J196" s="79"/>
      <c r="K196" s="88">
        <v>4948183</v>
      </c>
      <c r="L196" s="79"/>
      <c r="M196" s="84">
        <f>(K196/$BL196)</f>
        <v>52.824568707831581</v>
      </c>
      <c r="N196" s="79"/>
      <c r="O196" s="84">
        <f>IF(M196,M196/M$219*100,0)</f>
        <v>89.643304087486399</v>
      </c>
      <c r="P196" s="79"/>
      <c r="Q196" s="88">
        <v>49765180</v>
      </c>
      <c r="R196" s="79"/>
      <c r="S196" s="84">
        <f>(Q196/$BL196)</f>
        <v>531.27060380903583</v>
      </c>
      <c r="T196" s="79"/>
      <c r="U196" s="84">
        <f>IF(S196,S196/S$219*100,0)</f>
        <v>98.906860851247231</v>
      </c>
      <c r="V196" s="79"/>
      <c r="W196" s="88">
        <v>17649136</v>
      </c>
      <c r="X196" s="79"/>
      <c r="Y196" s="84">
        <f>(W196/$BL196)</f>
        <v>188.41421129046034</v>
      </c>
      <c r="Z196" s="79"/>
      <c r="AA196" s="84">
        <f>IF(Y196,Y196/Y$219*100,0)</f>
        <v>127.10438319035364</v>
      </c>
      <c r="AB196" s="79"/>
      <c r="AC196" s="88">
        <v>26374794</v>
      </c>
      <c r="AD196" s="79"/>
      <c r="AE196" s="84">
        <f>(AC196/$BL196)</f>
        <v>281.56539841147833</v>
      </c>
      <c r="AF196" s="79"/>
      <c r="AG196" s="84">
        <f>IF(AE196,AE196/AE$219*100,0)</f>
        <v>73.100645751583968</v>
      </c>
      <c r="AH196" s="117"/>
      <c r="AI196" s="79"/>
      <c r="AJ196" s="88">
        <v>153729400</v>
      </c>
      <c r="AK196" s="79"/>
      <c r="AL196" s="84">
        <f>(AJ196/$BL196)</f>
        <v>1641.1456998889744</v>
      </c>
      <c r="AM196" s="79"/>
      <c r="AN196" s="84">
        <f>IF(AL196,AL196/AL$219*100,0)</f>
        <v>81.147240217934296</v>
      </c>
      <c r="AO196" s="79"/>
      <c r="AP196" s="88">
        <v>12657640</v>
      </c>
      <c r="AQ196" s="79"/>
      <c r="AR196" s="84">
        <f>(AP196/$BL196)</f>
        <v>135.1272525407806</v>
      </c>
      <c r="AS196" s="79"/>
      <c r="AT196" s="84">
        <f>IF(AR196,AR196/AR$219*100,0)</f>
        <v>142.13572162956214</v>
      </c>
      <c r="AU196" s="79"/>
      <c r="AV196" s="88">
        <v>2583343</v>
      </c>
      <c r="AW196" s="79"/>
      <c r="AX196" s="84">
        <f>(AV196/$BL196)</f>
        <v>27.578604065248953</v>
      </c>
      <c r="AY196" s="79"/>
      <c r="AZ196" s="84">
        <f>IF(AX196,AX196/AX$219*100,0)</f>
        <v>18.632412928914061</v>
      </c>
      <c r="BA196" s="79"/>
      <c r="BB196" s="88">
        <v>0</v>
      </c>
      <c r="BC196" s="79"/>
      <c r="BD196" s="84">
        <f>(BB196/$BL196)</f>
        <v>0</v>
      </c>
      <c r="BE196" s="79"/>
      <c r="BF196" s="84">
        <f>IF(BD196,BD196/BD$219*100,0)</f>
        <v>0</v>
      </c>
      <c r="BG196" s="79"/>
      <c r="BH196" s="88">
        <f>(E196+K196+Q196+W196+AC196+AJ196+AP196+AV196+BB196)</f>
        <v>281910333</v>
      </c>
      <c r="BI196" s="79"/>
      <c r="BJ196" s="64">
        <v>77</v>
      </c>
      <c r="BK196" s="79"/>
      <c r="BL196" s="114">
        <v>93672</v>
      </c>
      <c r="BM196" s="79"/>
      <c r="BN196" s="114">
        <f>IF(E196,BL196,0)</f>
        <v>93672</v>
      </c>
      <c r="BO196" s="79"/>
      <c r="BP196" s="114">
        <f>IF(K196,BL196,0)</f>
        <v>93672</v>
      </c>
      <c r="BQ196" s="79"/>
      <c r="BR196" s="114">
        <f>IF(Q196,BL196,0)</f>
        <v>93672</v>
      </c>
      <c r="BS196" s="79"/>
      <c r="BT196" s="114">
        <f>IF(W196,BL196,0)</f>
        <v>93672</v>
      </c>
      <c r="BU196" s="79"/>
      <c r="BV196" s="114">
        <f>IF(AC196,BL196,0)</f>
        <v>93672</v>
      </c>
      <c r="BW196" s="79"/>
      <c r="BX196" s="114">
        <f>IF(AJ196,BL196,0)</f>
        <v>93672</v>
      </c>
      <c r="BY196" s="79"/>
      <c r="BZ196" s="114">
        <f>IF(AP196,BL196,0)</f>
        <v>93672</v>
      </c>
      <c r="CA196" s="79"/>
      <c r="CB196" s="114">
        <f>IF(AV196,BL196,0)</f>
        <v>93672</v>
      </c>
      <c r="CC196" s="79"/>
      <c r="CD196" s="114">
        <f>IF(BB196,$BL196,0)</f>
        <v>0</v>
      </c>
    </row>
    <row r="197" spans="1:82" ht="8.85" customHeight="1" x14ac:dyDescent="0.3">
      <c r="A197" s="64">
        <v>78</v>
      </c>
      <c r="B197" s="116"/>
      <c r="C197" s="64" t="s">
        <v>205</v>
      </c>
      <c r="D197" s="79"/>
      <c r="E197" s="88">
        <v>1523176</v>
      </c>
      <c r="F197" s="79"/>
      <c r="G197" s="84">
        <f>(E197/$BL197)</f>
        <v>67.579573184258393</v>
      </c>
      <c r="H197" s="79"/>
      <c r="I197" s="84">
        <f>IF(G197,G197/G$219*100,0)</f>
        <v>54.942058540455477</v>
      </c>
      <c r="J197" s="79"/>
      <c r="K197" s="88">
        <v>1648282</v>
      </c>
      <c r="L197" s="79"/>
      <c r="M197" s="84">
        <f>(K197/$BL197)</f>
        <v>73.130218731975688</v>
      </c>
      <c r="N197" s="79"/>
      <c r="O197" s="84">
        <f>IF(M197,M197/M$219*100,0)</f>
        <v>124.10199640310505</v>
      </c>
      <c r="P197" s="79"/>
      <c r="Q197" s="88">
        <v>12156236</v>
      </c>
      <c r="R197" s="79"/>
      <c r="S197" s="84">
        <f>(Q197/$BL197)</f>
        <v>539.34229557655624</v>
      </c>
      <c r="T197" s="79"/>
      <c r="U197" s="84">
        <f>IF(S197,S197/S$219*100,0)</f>
        <v>100.40957093676752</v>
      </c>
      <c r="V197" s="79"/>
      <c r="W197" s="88">
        <v>4724546</v>
      </c>
      <c r="X197" s="79"/>
      <c r="Y197" s="84">
        <f>(W197/$BL197)</f>
        <v>209.6164869781268</v>
      </c>
      <c r="Z197" s="79"/>
      <c r="AA197" s="84">
        <f>IF(Y197,Y197/Y$219*100,0)</f>
        <v>141.40745595251488</v>
      </c>
      <c r="AB197" s="79"/>
      <c r="AC197" s="88">
        <v>10584671</v>
      </c>
      <c r="AD197" s="79"/>
      <c r="AE197" s="84">
        <f>(AC197/$BL197)</f>
        <v>469.61582146501621</v>
      </c>
      <c r="AF197" s="79"/>
      <c r="AG197" s="84">
        <f>IF(AE197,AE197/AE$219*100,0)</f>
        <v>121.92272203164927</v>
      </c>
      <c r="AH197" s="117"/>
      <c r="AI197" s="79"/>
      <c r="AJ197" s="88">
        <v>34720084</v>
      </c>
      <c r="AK197" s="79"/>
      <c r="AL197" s="84">
        <f>(AJ197/$BL197)</f>
        <v>1540.4447402280491</v>
      </c>
      <c r="AM197" s="79"/>
      <c r="AN197" s="84">
        <f>IF(AL197,AL197/AL$219*100,0)</f>
        <v>76.168032726281112</v>
      </c>
      <c r="AO197" s="79"/>
      <c r="AP197" s="88">
        <v>1855361</v>
      </c>
      <c r="AQ197" s="79"/>
      <c r="AR197" s="84">
        <f>(AP197/$BL197)</f>
        <v>82.317804694085808</v>
      </c>
      <c r="AS197" s="79"/>
      <c r="AT197" s="84">
        <f>IF(AR197,AR197/AR$219*100,0)</f>
        <v>86.587274980849344</v>
      </c>
      <c r="AU197" s="79"/>
      <c r="AV197" s="88">
        <v>3306085</v>
      </c>
      <c r="AW197" s="79"/>
      <c r="AX197" s="84">
        <f>(AV197/$BL197)</f>
        <v>146.6828608190248</v>
      </c>
      <c r="AY197" s="79"/>
      <c r="AZ197" s="84">
        <f>IF(AX197,AX197/AX$219*100,0)</f>
        <v>99.100579054265765</v>
      </c>
      <c r="BA197" s="79"/>
      <c r="BB197" s="88">
        <v>1907141</v>
      </c>
      <c r="BC197" s="79"/>
      <c r="BD197" s="84">
        <f>(BB197/$BL197)</f>
        <v>84.615155951905592</v>
      </c>
      <c r="BE197" s="79"/>
      <c r="BF197" s="84">
        <f>IF(BD197,BD197/BD$219*100,0)</f>
        <v>369.24348975812592</v>
      </c>
      <c r="BG197" s="79"/>
      <c r="BH197" s="88">
        <f>(E197+K197+Q197+W197+AC197+AJ197+AP197+AV197+BB197)</f>
        <v>72425582</v>
      </c>
      <c r="BI197" s="79"/>
      <c r="BJ197" s="64">
        <v>78</v>
      </c>
      <c r="BK197" s="79"/>
      <c r="BL197" s="114">
        <v>22539</v>
      </c>
      <c r="BM197" s="79"/>
      <c r="BN197" s="114">
        <f>IF(E197,BL197,0)</f>
        <v>22539</v>
      </c>
      <c r="BO197" s="79"/>
      <c r="BP197" s="114">
        <f>IF(K197,BL197,0)</f>
        <v>22539</v>
      </c>
      <c r="BQ197" s="79"/>
      <c r="BR197" s="114">
        <f>IF(Q197,BL197,0)</f>
        <v>22539</v>
      </c>
      <c r="BS197" s="79"/>
      <c r="BT197" s="114">
        <f>IF(W197,BL197,0)</f>
        <v>22539</v>
      </c>
      <c r="BU197" s="79"/>
      <c r="BV197" s="114">
        <f>IF(AC197,BL197,0)</f>
        <v>22539</v>
      </c>
      <c r="BW197" s="79"/>
      <c r="BX197" s="114">
        <f>IF(AJ197,BL197,0)</f>
        <v>22539</v>
      </c>
      <c r="BY197" s="79"/>
      <c r="BZ197" s="114">
        <f>IF(AP197,BL197,0)</f>
        <v>22539</v>
      </c>
      <c r="CA197" s="79"/>
      <c r="CB197" s="114">
        <f>IF(AV197,BL197,0)</f>
        <v>22539</v>
      </c>
      <c r="CC197" s="79"/>
      <c r="CD197" s="114">
        <f>IF(BB197,$BL197,0)</f>
        <v>22539</v>
      </c>
    </row>
    <row r="198" spans="1:82" ht="8.85" customHeight="1" x14ac:dyDescent="0.3">
      <c r="A198" s="64">
        <v>79</v>
      </c>
      <c r="B198" s="116"/>
      <c r="C198" s="64" t="s">
        <v>206</v>
      </c>
      <c r="D198" s="79"/>
      <c r="E198" s="88">
        <v>5732730</v>
      </c>
      <c r="F198" s="79"/>
      <c r="G198" s="84">
        <f>(E198/$BL198)</f>
        <v>70.407629387634785</v>
      </c>
      <c r="H198" s="79"/>
      <c r="I198" s="84">
        <f>IF(G198,G198/G$219*100,0)</f>
        <v>57.241262607014995</v>
      </c>
      <c r="J198" s="79"/>
      <c r="K198" s="88">
        <v>3584329</v>
      </c>
      <c r="L198" s="79"/>
      <c r="M198" s="84">
        <f>(K198/$BL198)</f>
        <v>44.021628061211956</v>
      </c>
      <c r="N198" s="79"/>
      <c r="O198" s="84">
        <f>IF(M198,M198/M$219*100,0)</f>
        <v>74.704711978696977</v>
      </c>
      <c r="P198" s="79"/>
      <c r="Q198" s="88">
        <v>33903267</v>
      </c>
      <c r="R198" s="79"/>
      <c r="S198" s="84">
        <f>(Q198/$BL198)</f>
        <v>416.38951389059469</v>
      </c>
      <c r="T198" s="79"/>
      <c r="U198" s="84">
        <f>IF(S198,S198/S$219*100,0)</f>
        <v>77.519402381801925</v>
      </c>
      <c r="V198" s="79"/>
      <c r="W198" s="88">
        <v>12760950</v>
      </c>
      <c r="X198" s="79"/>
      <c r="Y198" s="84">
        <f>(W198/$BL198)</f>
        <v>156.72606912136769</v>
      </c>
      <c r="Z198" s="79"/>
      <c r="AA198" s="84">
        <f>IF(Y198,Y198/Y$219*100,0)</f>
        <v>105.72753620378725</v>
      </c>
      <c r="AB198" s="79"/>
      <c r="AC198" s="88">
        <v>22698316</v>
      </c>
      <c r="AD198" s="79"/>
      <c r="AE198" s="84">
        <f>(AC198/$BL198)</f>
        <v>278.77374665323867</v>
      </c>
      <c r="AF198" s="79"/>
      <c r="AG198" s="84">
        <f>IF(AE198,AE198/AE$219*100,0)</f>
        <v>72.375870806252678</v>
      </c>
      <c r="AH198" s="117"/>
      <c r="AI198" s="79"/>
      <c r="AJ198" s="88">
        <v>154800360</v>
      </c>
      <c r="AK198" s="79"/>
      <c r="AL198" s="84">
        <f>(AJ198/$BL198)</f>
        <v>1901.2104836530668</v>
      </c>
      <c r="AM198" s="79"/>
      <c r="AN198" s="84">
        <f>IF(AL198,AL198/AL$219*100,0)</f>
        <v>94.006268811043142</v>
      </c>
      <c r="AO198" s="79"/>
      <c r="AP198" s="88">
        <v>3121286</v>
      </c>
      <c r="AQ198" s="79"/>
      <c r="AR198" s="84">
        <f>(AP198/$BL198)</f>
        <v>38.334676131758002</v>
      </c>
      <c r="AS198" s="79"/>
      <c r="AT198" s="84">
        <f>IF(AR198,AR198/AR$219*100,0)</f>
        <v>40.32293081500034</v>
      </c>
      <c r="AU198" s="79"/>
      <c r="AV198" s="88">
        <v>5205200</v>
      </c>
      <c r="AW198" s="79"/>
      <c r="AX198" s="84">
        <f>(AV198/$BL198)</f>
        <v>63.928667927587142</v>
      </c>
      <c r="AY198" s="79"/>
      <c r="AZ198" s="84">
        <f>IF(AX198,AX198/AX$219*100,0)</f>
        <v>43.190922064222896</v>
      </c>
      <c r="BA198" s="79"/>
      <c r="BB198" s="88">
        <v>0</v>
      </c>
      <c r="BC198" s="79"/>
      <c r="BD198" s="84">
        <f>(BB198/$BL198)</f>
        <v>0</v>
      </c>
      <c r="BE198" s="79"/>
      <c r="BF198" s="84">
        <f>IF(BD198,BD198/BD$219*100,0)</f>
        <v>0</v>
      </c>
      <c r="BG198" s="79"/>
      <c r="BH198" s="88">
        <f>(E198+K198+Q198+W198+AC198+AJ198+AP198+AV198+BB198)</f>
        <v>241806438</v>
      </c>
      <c r="BI198" s="79"/>
      <c r="BJ198" s="64">
        <v>79</v>
      </c>
      <c r="BK198" s="79"/>
      <c r="BL198" s="114">
        <v>81422</v>
      </c>
      <c r="BM198" s="79"/>
      <c r="BN198" s="114">
        <f>IF(E198,BL198,0)</f>
        <v>81422</v>
      </c>
      <c r="BO198" s="79"/>
      <c r="BP198" s="114">
        <f>IF(K198,BL198,0)</f>
        <v>81422</v>
      </c>
      <c r="BQ198" s="79"/>
      <c r="BR198" s="114">
        <f>IF(Q198,BL198,0)</f>
        <v>81422</v>
      </c>
      <c r="BS198" s="79"/>
      <c r="BT198" s="114">
        <f>IF(W198,BL198,0)</f>
        <v>81422</v>
      </c>
      <c r="BU198" s="79"/>
      <c r="BV198" s="114">
        <f>IF(AC198,BL198,0)</f>
        <v>81422</v>
      </c>
      <c r="BW198" s="79"/>
      <c r="BX198" s="114">
        <f>IF(AJ198,BL198,0)</f>
        <v>81422</v>
      </c>
      <c r="BY198" s="79"/>
      <c r="BZ198" s="114">
        <f>IF(AP198,BL198,0)</f>
        <v>81422</v>
      </c>
      <c r="CA198" s="79"/>
      <c r="CB198" s="114">
        <f>IF(AV198,BL198,0)</f>
        <v>81422</v>
      </c>
      <c r="CC198" s="79"/>
      <c r="CD198" s="114">
        <f>IF(BB198,$BL198,0)</f>
        <v>0</v>
      </c>
    </row>
    <row r="199" spans="1:82" ht="8.85" customHeight="1" x14ac:dyDescent="0.3">
      <c r="A199" s="64">
        <v>80</v>
      </c>
      <c r="B199" s="116"/>
      <c r="C199" s="64" t="s">
        <v>207</v>
      </c>
      <c r="D199" s="79"/>
      <c r="E199" s="88">
        <v>2117694</v>
      </c>
      <c r="F199" s="79"/>
      <c r="G199" s="84">
        <f>(E199/$BL199)</f>
        <v>78.267878922275202</v>
      </c>
      <c r="H199" s="79"/>
      <c r="I199" s="84">
        <f>IF(G199,G199/G$219*100,0)</f>
        <v>63.631629839689332</v>
      </c>
      <c r="J199" s="79"/>
      <c r="K199" s="88">
        <v>2680106</v>
      </c>
      <c r="L199" s="79"/>
      <c r="M199" s="84">
        <f>(K199/$BL199)</f>
        <v>99.054071035221938</v>
      </c>
      <c r="N199" s="79"/>
      <c r="O199" s="84">
        <f>IF(M199,M199/M$219*100,0)</f>
        <v>168.09477915524241</v>
      </c>
      <c r="P199" s="79"/>
      <c r="Q199" s="88">
        <v>8389286</v>
      </c>
      <c r="R199" s="79"/>
      <c r="S199" s="84">
        <f>(Q199/$BL199)</f>
        <v>310.05972576412756</v>
      </c>
      <c r="T199" s="79"/>
      <c r="U199" s="84">
        <f>IF(S199,S199/S$219*100,0)</f>
        <v>57.723943188002259</v>
      </c>
      <c r="V199" s="79"/>
      <c r="W199" s="88">
        <v>3087530</v>
      </c>
      <c r="X199" s="79"/>
      <c r="Y199" s="84">
        <f>(W199/$BL199)</f>
        <v>114.11205972576413</v>
      </c>
      <c r="Z199" s="79"/>
      <c r="AA199" s="84">
        <f>IF(Y199,Y199/Y$219*100,0)</f>
        <v>76.980090125284548</v>
      </c>
      <c r="AB199" s="79"/>
      <c r="AC199" s="88">
        <v>16366697</v>
      </c>
      <c r="AD199" s="79"/>
      <c r="AE199" s="84">
        <f>(AC199/$BL199)</f>
        <v>604.89695827327489</v>
      </c>
      <c r="AF199" s="79"/>
      <c r="AG199" s="84">
        <f>IF(AE199,AE199/AE$219*100,0)</f>
        <v>157.04471683102497</v>
      </c>
      <c r="AH199" s="117"/>
      <c r="AI199" s="79"/>
      <c r="AJ199" s="88">
        <v>40173745</v>
      </c>
      <c r="AK199" s="79"/>
      <c r="AL199" s="84">
        <f>(AJ199/$BL199)</f>
        <v>1484.7819418265144</v>
      </c>
      <c r="AM199" s="79"/>
      <c r="AN199" s="84">
        <f>IF(AL199,AL199/AL$219*100,0)</f>
        <v>73.415758827993244</v>
      </c>
      <c r="AO199" s="79"/>
      <c r="AP199" s="88">
        <v>543499</v>
      </c>
      <c r="AQ199" s="79"/>
      <c r="AR199" s="84">
        <f>(AP199/$BL199)</f>
        <v>20.087186310381785</v>
      </c>
      <c r="AS199" s="79"/>
      <c r="AT199" s="84">
        <f>IF(AR199,AR199/AR$219*100,0)</f>
        <v>21.129022222011969</v>
      </c>
      <c r="AU199" s="79"/>
      <c r="AV199" s="88">
        <v>1292462</v>
      </c>
      <c r="AW199" s="79"/>
      <c r="AX199" s="84">
        <f>(AV199/$BL199)</f>
        <v>47.768119155856155</v>
      </c>
      <c r="AY199" s="79"/>
      <c r="AZ199" s="84">
        <f>IF(AX199,AX199/AX$219*100,0)</f>
        <v>32.27267481862836</v>
      </c>
      <c r="BA199" s="79"/>
      <c r="BB199" s="88">
        <v>0</v>
      </c>
      <c r="BC199" s="79"/>
      <c r="BD199" s="84">
        <v>0</v>
      </c>
      <c r="BE199" s="79"/>
      <c r="BF199" s="84">
        <f>IF(BD199,BD199/BD$219*100,0)</f>
        <v>0</v>
      </c>
      <c r="BG199" s="79"/>
      <c r="BH199" s="88">
        <f>(E199+K199+Q199+W199+AC199+AJ199+AP199+AV199+BB199)</f>
        <v>74651019</v>
      </c>
      <c r="BI199" s="79"/>
      <c r="BJ199" s="64">
        <v>80</v>
      </c>
      <c r="BK199" s="79"/>
      <c r="BL199" s="114">
        <v>27057</v>
      </c>
      <c r="BM199" s="79"/>
      <c r="BN199" s="114">
        <f>IF(E199,BL199,0)</f>
        <v>27057</v>
      </c>
      <c r="BO199" s="79"/>
      <c r="BP199" s="114">
        <f>IF(K199,BL199,0)</f>
        <v>27057</v>
      </c>
      <c r="BQ199" s="79"/>
      <c r="BR199" s="114">
        <f>IF(Q199,BL199,0)</f>
        <v>27057</v>
      </c>
      <c r="BS199" s="79"/>
      <c r="BT199" s="114">
        <f>IF(W199,BL199,0)</f>
        <v>27057</v>
      </c>
      <c r="BU199" s="79"/>
      <c r="BV199" s="114">
        <f>IF(AC199,BL199,0)</f>
        <v>27057</v>
      </c>
      <c r="BW199" s="79"/>
      <c r="BX199" s="114">
        <f>IF(AJ199,BL199,0)</f>
        <v>27057</v>
      </c>
      <c r="BY199" s="79"/>
      <c r="BZ199" s="114">
        <f>IF(AP199,BL199,0)</f>
        <v>27057</v>
      </c>
      <c r="CA199" s="79"/>
      <c r="CB199" s="114">
        <f>IF(AV199,BL199,0)</f>
        <v>27057</v>
      </c>
      <c r="CC199" s="79"/>
      <c r="CD199" s="114">
        <f>IF(BB199,$BL199,0)</f>
        <v>0</v>
      </c>
    </row>
    <row r="200" spans="1:82" ht="8.85" customHeight="1" x14ac:dyDescent="0.3">
      <c r="A200" s="90"/>
      <c r="B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c r="AU200" s="79"/>
      <c r="AV200" s="79"/>
      <c r="AW200" s="79"/>
      <c r="AX200" s="79"/>
      <c r="AY200" s="79"/>
      <c r="AZ200" s="79"/>
      <c r="BA200" s="79"/>
      <c r="BB200" s="79"/>
      <c r="BC200" s="79"/>
      <c r="BD200" s="79"/>
      <c r="BE200" s="79"/>
      <c r="BF200" s="79"/>
      <c r="BG200" s="79"/>
      <c r="BH200" s="79"/>
      <c r="BI200" s="79"/>
      <c r="BJ200" s="90"/>
      <c r="BK200" s="79"/>
      <c r="BL200" s="111"/>
      <c r="BM200" s="79"/>
      <c r="BN200" s="79"/>
      <c r="BO200" s="79"/>
      <c r="BP200" s="79"/>
      <c r="BQ200" s="79"/>
      <c r="BR200" s="79"/>
      <c r="BS200" s="79"/>
      <c r="BT200" s="79"/>
      <c r="BU200" s="79"/>
      <c r="BV200" s="79"/>
      <c r="BW200" s="79"/>
      <c r="BX200" s="79"/>
      <c r="BY200" s="79"/>
      <c r="BZ200" s="79"/>
      <c r="CA200" s="79"/>
      <c r="CB200" s="79"/>
      <c r="CC200" s="79"/>
      <c r="CD200" s="79"/>
    </row>
    <row r="201" spans="1:82" ht="8.85" customHeight="1" x14ac:dyDescent="0.3">
      <c r="A201" s="64">
        <v>81</v>
      </c>
      <c r="B201" s="116"/>
      <c r="C201" s="64" t="s">
        <v>208</v>
      </c>
      <c r="D201" s="79"/>
      <c r="E201" s="88">
        <v>1670246</v>
      </c>
      <c r="F201" s="79"/>
      <c r="G201" s="84">
        <f>(E201/$BL201)</f>
        <v>75.504995253379136</v>
      </c>
      <c r="H201" s="79"/>
      <c r="I201" s="84">
        <f>IF(G201,G201/G$219*100,0)</f>
        <v>61.385410913993077</v>
      </c>
      <c r="J201" s="79"/>
      <c r="K201" s="88">
        <v>1547760</v>
      </c>
      <c r="L201" s="79"/>
      <c r="M201" s="84">
        <f>(K201/$BL201)</f>
        <v>69.967903801817272</v>
      </c>
      <c r="N201" s="79"/>
      <c r="O201" s="84">
        <f>IF(M201,M201/M$219*100,0)</f>
        <v>118.73554730869793</v>
      </c>
      <c r="P201" s="79"/>
      <c r="Q201" s="88">
        <v>9296280</v>
      </c>
      <c r="R201" s="79"/>
      <c r="S201" s="84">
        <f>(Q201/$BL201)</f>
        <v>420.24682428461642</v>
      </c>
      <c r="T201" s="79"/>
      <c r="U201" s="84">
        <f>IF(S201,S201/S$219*100,0)</f>
        <v>78.237519401012563</v>
      </c>
      <c r="V201" s="79"/>
      <c r="W201" s="88">
        <v>2067857</v>
      </c>
      <c r="X201" s="79"/>
      <c r="Y201" s="84">
        <f>(W201/$BL201)</f>
        <v>93.479363500745905</v>
      </c>
      <c r="Z201" s="79"/>
      <c r="AA201" s="84">
        <f>IF(Y201,Y201/Y$219*100,0)</f>
        <v>63.061256140983822</v>
      </c>
      <c r="AB201" s="79"/>
      <c r="AC201" s="88">
        <v>8109541</v>
      </c>
      <c r="AD201" s="79"/>
      <c r="AE201" s="84">
        <f>(AC201/$BL201)</f>
        <v>366.59920437593235</v>
      </c>
      <c r="AF201" s="79"/>
      <c r="AG201" s="84">
        <f>IF(AE201,AE201/AE$219*100,0)</f>
        <v>95.177314837294603</v>
      </c>
      <c r="AH201" s="117"/>
      <c r="AI201" s="79"/>
      <c r="AJ201" s="88">
        <v>49389428</v>
      </c>
      <c r="AK201" s="79"/>
      <c r="AL201" s="84">
        <f>(AJ201/$BL201)</f>
        <v>2232.6941819990057</v>
      </c>
      <c r="AM201" s="79"/>
      <c r="AN201" s="84">
        <f>IF(AL201,AL201/AL$219*100,0)</f>
        <v>110.39664006194849</v>
      </c>
      <c r="AO201" s="79"/>
      <c r="AP201" s="88">
        <v>498299</v>
      </c>
      <c r="AQ201" s="79"/>
      <c r="AR201" s="84">
        <f>(AP201/$BL201)</f>
        <v>22.526061208806112</v>
      </c>
      <c r="AS201" s="79"/>
      <c r="AT201" s="84">
        <f>IF(AR201,AR201/AR$219*100,0)</f>
        <v>23.694391066073607</v>
      </c>
      <c r="AU201" s="79"/>
      <c r="AV201" s="88">
        <v>1204173</v>
      </c>
      <c r="AW201" s="79"/>
      <c r="AX201" s="84">
        <f>(AV201/$BL201)</f>
        <v>54.435739794765155</v>
      </c>
      <c r="AY201" s="79"/>
      <c r="AZ201" s="84">
        <f>IF(AX201,AX201/AX$219*100,0)</f>
        <v>36.777393792205629</v>
      </c>
      <c r="BA201" s="79"/>
      <c r="BB201" s="88">
        <v>0</v>
      </c>
      <c r="BC201" s="79"/>
      <c r="BD201" s="84">
        <f>(BB201/$BL201)</f>
        <v>0</v>
      </c>
      <c r="BE201" s="79"/>
      <c r="BF201" s="84">
        <f>IF(BD201,BD201/BD$219*100,0)</f>
        <v>0</v>
      </c>
      <c r="BG201" s="79"/>
      <c r="BH201" s="88">
        <f>(E201+K201+Q201+W201+AC201+AJ201+AP201+AV201+BB201)</f>
        <v>73783584</v>
      </c>
      <c r="BI201" s="79"/>
      <c r="BJ201" s="64">
        <v>81</v>
      </c>
      <c r="BK201" s="79"/>
      <c r="BL201" s="114">
        <v>22121</v>
      </c>
      <c r="BM201" s="79"/>
      <c r="BN201" s="114">
        <f>IF(E201,BL201,0)</f>
        <v>22121</v>
      </c>
      <c r="BO201" s="79"/>
      <c r="BP201" s="114">
        <f>IF(K201,BL201,0)</f>
        <v>22121</v>
      </c>
      <c r="BQ201" s="79"/>
      <c r="BR201" s="114">
        <f>IF(Q201,BL201,0)</f>
        <v>22121</v>
      </c>
      <c r="BS201" s="79"/>
      <c r="BT201" s="114">
        <f>IF(W201,BL201,0)</f>
        <v>22121</v>
      </c>
      <c r="BU201" s="79"/>
      <c r="BV201" s="114">
        <f>IF(AC201,BL201,0)</f>
        <v>22121</v>
      </c>
      <c r="BW201" s="79"/>
      <c r="BX201" s="114">
        <f>IF(AJ201,BL201,0)</f>
        <v>22121</v>
      </c>
      <c r="BY201" s="79"/>
      <c r="BZ201" s="114">
        <f>IF(AP201,BL201,0)</f>
        <v>22121</v>
      </c>
      <c r="CA201" s="79"/>
      <c r="CB201" s="114">
        <f>IF(AV201,BL201,0)</f>
        <v>22121</v>
      </c>
      <c r="CC201" s="79"/>
      <c r="CD201" s="114">
        <f>IF(BB201,$BL201,0)</f>
        <v>0</v>
      </c>
    </row>
    <row r="202" spans="1:82" ht="8.85" customHeight="1" x14ac:dyDescent="0.3">
      <c r="A202" s="64">
        <v>82</v>
      </c>
      <c r="B202" s="116"/>
      <c r="C202" s="64" t="s">
        <v>209</v>
      </c>
      <c r="D202" s="79"/>
      <c r="E202" s="88">
        <v>2366361</v>
      </c>
      <c r="F202" s="79"/>
      <c r="G202" s="84">
        <f>(E202/$BL202)</f>
        <v>55.108546809501632</v>
      </c>
      <c r="H202" s="79"/>
      <c r="I202" s="84">
        <f>IF(G202,G202/G$219*100,0)</f>
        <v>44.803138910506505</v>
      </c>
      <c r="J202" s="79"/>
      <c r="K202" s="88">
        <v>2297440</v>
      </c>
      <c r="L202" s="79"/>
      <c r="M202" s="84">
        <f>(K202/$BL202)</f>
        <v>53.503493246390313</v>
      </c>
      <c r="N202" s="79"/>
      <c r="O202" s="84">
        <f>IF(M202,M202/M$219*100,0)</f>
        <v>90.79543917067268</v>
      </c>
      <c r="P202" s="79"/>
      <c r="Q202" s="88">
        <v>22085613</v>
      </c>
      <c r="R202" s="79"/>
      <c r="S202" s="84">
        <f>(Q202/$BL202)</f>
        <v>514.33658593386122</v>
      </c>
      <c r="T202" s="79"/>
      <c r="U202" s="84">
        <f>IF(S202,S202/S$219*100,0)</f>
        <v>95.75424796880273</v>
      </c>
      <c r="V202" s="79"/>
      <c r="W202" s="88">
        <v>4603725</v>
      </c>
      <c r="X202" s="79"/>
      <c r="Y202" s="84">
        <f>(W202/$BL202)</f>
        <v>107.21297158826269</v>
      </c>
      <c r="Z202" s="79"/>
      <c r="AA202" s="84">
        <f>IF(Y202,Y202/Y$219*100,0)</f>
        <v>72.325959546242586</v>
      </c>
      <c r="AB202" s="79"/>
      <c r="AC202" s="88">
        <v>12102395</v>
      </c>
      <c r="AD202" s="79"/>
      <c r="AE202" s="84">
        <f>(AC202/$BL202)</f>
        <v>281.84431765253845</v>
      </c>
      <c r="AF202" s="79"/>
      <c r="AG202" s="84">
        <f>IF(AE202,AE202/AE$219*100,0)</f>
        <v>73.173059395977305</v>
      </c>
      <c r="AH202" s="117"/>
      <c r="AI202" s="79"/>
      <c r="AJ202" s="88">
        <v>74519284</v>
      </c>
      <c r="AK202" s="79"/>
      <c r="AL202" s="84">
        <f>(AJ202/$BL202)</f>
        <v>1735.4281322775967</v>
      </c>
      <c r="AM202" s="79"/>
      <c r="AN202" s="84">
        <f>IF(AL202,AL202/AL$219*100,0)</f>
        <v>85.809080534664417</v>
      </c>
      <c r="AO202" s="79"/>
      <c r="AP202" s="88">
        <v>2200474</v>
      </c>
      <c r="AQ202" s="79"/>
      <c r="AR202" s="84">
        <f>(AP202/$BL202)</f>
        <v>51.245319049836979</v>
      </c>
      <c r="AS202" s="79"/>
      <c r="AT202" s="84">
        <f>IF(AR202,AR202/AR$219*100,0)</f>
        <v>53.903193222163104</v>
      </c>
      <c r="AU202" s="79"/>
      <c r="AV202" s="88">
        <v>1151352</v>
      </c>
      <c r="AW202" s="79"/>
      <c r="AX202" s="84">
        <f>(AV202/$BL202)</f>
        <v>26.813041453190497</v>
      </c>
      <c r="AY202" s="79"/>
      <c r="AZ202" s="84">
        <f>IF(AX202,AX202/AX$219*100,0)</f>
        <v>18.115190277721744</v>
      </c>
      <c r="BA202" s="79"/>
      <c r="BB202" s="88">
        <v>0</v>
      </c>
      <c r="BC202" s="79"/>
      <c r="BD202" s="84">
        <f>(BB202/$BL202)</f>
        <v>0</v>
      </c>
      <c r="BE202" s="79"/>
      <c r="BF202" s="84">
        <f>IF(BD202,BD202/BD$219*100,0)</f>
        <v>0</v>
      </c>
      <c r="BG202" s="79"/>
      <c r="BH202" s="88">
        <f>(E202+K202+Q202+W202+AC202+AJ202+AP202+AV202+BB202)</f>
        <v>121326644</v>
      </c>
      <c r="BI202" s="79"/>
      <c r="BJ202" s="64">
        <v>82</v>
      </c>
      <c r="BK202" s="79"/>
      <c r="BL202" s="114">
        <v>42940</v>
      </c>
      <c r="BM202" s="79"/>
      <c r="BN202" s="114">
        <f>IF(E202,BL202,0)</f>
        <v>42940</v>
      </c>
      <c r="BO202" s="79"/>
      <c r="BP202" s="114">
        <f>IF(K202,BL202,0)</f>
        <v>42940</v>
      </c>
      <c r="BQ202" s="79"/>
      <c r="BR202" s="114">
        <f>IF(Q202,BL202,0)</f>
        <v>42940</v>
      </c>
      <c r="BS202" s="79"/>
      <c r="BT202" s="114">
        <f>IF(W202,BL202,0)</f>
        <v>42940</v>
      </c>
      <c r="BU202" s="79"/>
      <c r="BV202" s="114">
        <f>IF(AC202,BL202,0)</f>
        <v>42940</v>
      </c>
      <c r="BW202" s="79"/>
      <c r="BX202" s="114">
        <f>IF(AJ202,BL202,0)</f>
        <v>42940</v>
      </c>
      <c r="BY202" s="79"/>
      <c r="BZ202" s="114">
        <f>IF(AP202,BL202,0)</f>
        <v>42940</v>
      </c>
      <c r="CA202" s="79"/>
      <c r="CB202" s="114">
        <f>IF(AV202,BL202,0)</f>
        <v>42940</v>
      </c>
      <c r="CC202" s="79"/>
      <c r="CD202" s="114">
        <f>IF(BB202,$BL202,0)</f>
        <v>0</v>
      </c>
    </row>
    <row r="203" spans="1:82" ht="8.85" customHeight="1" x14ac:dyDescent="0.3">
      <c r="A203" s="64">
        <v>83</v>
      </c>
      <c r="B203" s="116"/>
      <c r="C203" s="64" t="s">
        <v>210</v>
      </c>
      <c r="D203" s="79"/>
      <c r="E203" s="88">
        <v>2380843</v>
      </c>
      <c r="F203" s="79"/>
      <c r="G203" s="84">
        <f>(E203/$BL203)</f>
        <v>78.124462674323212</v>
      </c>
      <c r="H203" s="79"/>
      <c r="I203" s="84">
        <f>IF(G203,G203/G$219*100,0)</f>
        <v>63.515032715449635</v>
      </c>
      <c r="J203" s="79"/>
      <c r="K203" s="88">
        <v>2099939</v>
      </c>
      <c r="L203" s="79"/>
      <c r="M203" s="84">
        <f>(K203/$BL203)</f>
        <v>68.90694011484824</v>
      </c>
      <c r="N203" s="79"/>
      <c r="O203" s="84">
        <f>IF(M203,M203/M$219*100,0)</f>
        <v>116.93509171117509</v>
      </c>
      <c r="P203" s="79"/>
      <c r="Q203" s="88">
        <v>10988335</v>
      </c>
      <c r="R203" s="79"/>
      <c r="S203" s="84">
        <f>(Q203/$BL203)</f>
        <v>360.56882690730106</v>
      </c>
      <c r="T203" s="79"/>
      <c r="U203" s="84">
        <f>IF(S203,S203/S$219*100,0)</f>
        <v>67.127242754497985</v>
      </c>
      <c r="V203" s="79"/>
      <c r="W203" s="88">
        <v>2430614</v>
      </c>
      <c r="X203" s="79"/>
      <c r="Y203" s="84">
        <f>(W203/$BL203)</f>
        <v>79.757637407711243</v>
      </c>
      <c r="Z203" s="79"/>
      <c r="AA203" s="84">
        <f>IF(Y203,Y203/Y$219*100,0)</f>
        <v>53.804568339056544</v>
      </c>
      <c r="AB203" s="79"/>
      <c r="AC203" s="88">
        <v>24557830</v>
      </c>
      <c r="AD203" s="79"/>
      <c r="AE203" s="84">
        <f>(AC203/$BL203)</f>
        <v>805.83527481542251</v>
      </c>
      <c r="AF203" s="79"/>
      <c r="AG203" s="84">
        <f>IF(AE203,AE203/AE$219*100,0)</f>
        <v>209.21277717628496</v>
      </c>
      <c r="AH203" s="117"/>
      <c r="AI203" s="79"/>
      <c r="AJ203" s="88">
        <v>47224294</v>
      </c>
      <c r="AK203" s="79"/>
      <c r="AL203" s="84">
        <f>(AJ203/$BL203)</f>
        <v>1549.6076784249385</v>
      </c>
      <c r="AM203" s="79"/>
      <c r="AN203" s="84">
        <f>IF(AL203,AL203/AL$219*100,0)</f>
        <v>76.621098622267894</v>
      </c>
      <c r="AO203" s="79"/>
      <c r="AP203" s="88">
        <v>1150071</v>
      </c>
      <c r="AQ203" s="79"/>
      <c r="AR203" s="84">
        <f>(AP203/$BL203)</f>
        <v>37.738178835110745</v>
      </c>
      <c r="AS203" s="79"/>
      <c r="AT203" s="84">
        <f>IF(AR203,AR203/AR$219*100,0)</f>
        <v>39.695495770515485</v>
      </c>
      <c r="AU203" s="79"/>
      <c r="AV203" s="88">
        <v>743386</v>
      </c>
      <c r="AW203" s="79"/>
      <c r="AX203" s="84">
        <f>(AV203/$BL203)</f>
        <v>24.393305988515177</v>
      </c>
      <c r="AY203" s="79"/>
      <c r="AZ203" s="84">
        <f>IF(AX203,AX203/AX$219*100,0)</f>
        <v>16.480389972024646</v>
      </c>
      <c r="BA203" s="79"/>
      <c r="BB203" s="88">
        <v>0</v>
      </c>
      <c r="BC203" s="79"/>
      <c r="BD203" s="84">
        <f>(BB203/$BL203)</f>
        <v>0</v>
      </c>
      <c r="BE203" s="79"/>
      <c r="BF203" s="84">
        <f>IF(BD203,BD203/BD$219*100,0)</f>
        <v>0</v>
      </c>
      <c r="BG203" s="79"/>
      <c r="BH203" s="88">
        <f>(E203+K203+Q203+W203+AC203+AJ203+AP203+AV203+BB203)</f>
        <v>91575312</v>
      </c>
      <c r="BI203" s="79"/>
      <c r="BJ203" s="64">
        <v>83</v>
      </c>
      <c r="BK203" s="79"/>
      <c r="BL203" s="114">
        <v>30475</v>
      </c>
      <c r="BM203" s="79"/>
      <c r="BN203" s="114">
        <f>IF(E203,BL203,0)</f>
        <v>30475</v>
      </c>
      <c r="BO203" s="79"/>
      <c r="BP203" s="114">
        <f>IF(K203,BL203,0)</f>
        <v>30475</v>
      </c>
      <c r="BQ203" s="79"/>
      <c r="BR203" s="114">
        <f>IF(Q203,BL203,0)</f>
        <v>30475</v>
      </c>
      <c r="BS203" s="79"/>
      <c r="BT203" s="114">
        <f>IF(W203,BL203,0)</f>
        <v>30475</v>
      </c>
      <c r="BU203" s="79"/>
      <c r="BV203" s="114">
        <f>IF(AC203,BL203,0)</f>
        <v>30475</v>
      </c>
      <c r="BW203" s="79"/>
      <c r="BX203" s="114">
        <f>IF(AJ203,BL203,0)</f>
        <v>30475</v>
      </c>
      <c r="BY203" s="79"/>
      <c r="BZ203" s="114">
        <f>IF(AP203,BL203,0)</f>
        <v>30475</v>
      </c>
      <c r="CA203" s="79"/>
      <c r="CB203" s="114">
        <f>IF(AV203,BL203,0)</f>
        <v>30475</v>
      </c>
      <c r="CC203" s="79"/>
      <c r="CD203" s="114">
        <f>IF(BB203,$BL203,0)</f>
        <v>0</v>
      </c>
    </row>
    <row r="204" spans="1:82" ht="8.85" customHeight="1" x14ac:dyDescent="0.3">
      <c r="A204" s="64">
        <v>84</v>
      </c>
      <c r="B204" s="116"/>
      <c r="C204" s="64" t="s">
        <v>211</v>
      </c>
      <c r="D204" s="79"/>
      <c r="E204" s="88">
        <v>1879207</v>
      </c>
      <c r="F204" s="79"/>
      <c r="G204" s="84">
        <f>(E204/$BL204)</f>
        <v>105.27180550109237</v>
      </c>
      <c r="H204" s="79"/>
      <c r="I204" s="84">
        <f>IF(G204,G204/G$219*100,0)</f>
        <v>85.585768420445092</v>
      </c>
      <c r="J204" s="79"/>
      <c r="K204" s="88">
        <v>1994624</v>
      </c>
      <c r="L204" s="79"/>
      <c r="M204" s="84">
        <f>(K204/$BL204)</f>
        <v>111.73738165929079</v>
      </c>
      <c r="N204" s="79"/>
      <c r="O204" s="84">
        <f>IF(M204,M204/M$219*100,0)</f>
        <v>189.61835992308477</v>
      </c>
      <c r="P204" s="79"/>
      <c r="Q204" s="88">
        <v>8852292</v>
      </c>
      <c r="R204" s="79"/>
      <c r="S204" s="84">
        <f>(Q204/$BL204)</f>
        <v>495.89894123578512</v>
      </c>
      <c r="T204" s="79"/>
      <c r="U204" s="84">
        <f>IF(S204,S204/S$219*100,0)</f>
        <v>92.321704279197718</v>
      </c>
      <c r="V204" s="79"/>
      <c r="W204" s="88">
        <v>2432562</v>
      </c>
      <c r="X204" s="79"/>
      <c r="Y204" s="84">
        <f>(W204/$BL204)</f>
        <v>136.27034900005603</v>
      </c>
      <c r="Z204" s="79"/>
      <c r="AA204" s="84">
        <f>IF(Y204,Y204/Y$219*100,0)</f>
        <v>91.928090445815045</v>
      </c>
      <c r="AB204" s="79"/>
      <c r="AC204" s="88">
        <v>7494439</v>
      </c>
      <c r="AD204" s="79"/>
      <c r="AE204" s="84">
        <f>(AC204/$BL204)</f>
        <v>419.83300655425467</v>
      </c>
      <c r="AF204" s="79"/>
      <c r="AG204" s="84">
        <f>IF(AE204,AE204/AE$219*100,0)</f>
        <v>108.99799499544574</v>
      </c>
      <c r="AH204" s="117"/>
      <c r="AI204" s="79"/>
      <c r="AJ204" s="88">
        <v>33059037</v>
      </c>
      <c r="AK204" s="79"/>
      <c r="AL204" s="84">
        <f>(AJ204/$BL204)</f>
        <v>1851.9431404403115</v>
      </c>
      <c r="AM204" s="79"/>
      <c r="AN204" s="84">
        <f>IF(AL204,AL204/AL$219*100,0)</f>
        <v>91.570221277387034</v>
      </c>
      <c r="AO204" s="79"/>
      <c r="AP204" s="88">
        <v>437728</v>
      </c>
      <c r="AQ204" s="79"/>
      <c r="AR204" s="84">
        <f>(AP204/$BL204)</f>
        <v>24.521203293933112</v>
      </c>
      <c r="AS204" s="79"/>
      <c r="AT204" s="84">
        <f>IF(AR204,AR204/AR$219*100,0)</f>
        <v>25.793012585351903</v>
      </c>
      <c r="AU204" s="79"/>
      <c r="AV204" s="88">
        <v>922305</v>
      </c>
      <c r="AW204" s="79"/>
      <c r="AX204" s="84">
        <f>(AV204/$BL204)</f>
        <v>51.666853397568765</v>
      </c>
      <c r="AY204" s="79"/>
      <c r="AZ204" s="84">
        <f>IF(AX204,AX204/AX$219*100,0)</f>
        <v>34.906703216868472</v>
      </c>
      <c r="BA204" s="79"/>
      <c r="BB204" s="88">
        <v>0</v>
      </c>
      <c r="BC204" s="79"/>
      <c r="BD204" s="84">
        <f>(BB204/$BL204)</f>
        <v>0</v>
      </c>
      <c r="BE204" s="79"/>
      <c r="BF204" s="84">
        <f>IF(BD204,BD204/BD$219*100,0)</f>
        <v>0</v>
      </c>
      <c r="BG204" s="79"/>
      <c r="BH204" s="88">
        <f>(E204+K204+Q204+W204+AC204+AJ204+AP204+AV204+BB204)</f>
        <v>57072194</v>
      </c>
      <c r="BI204" s="79"/>
      <c r="BJ204" s="64">
        <v>84</v>
      </c>
      <c r="BK204" s="79"/>
      <c r="BL204" s="114">
        <v>17851</v>
      </c>
      <c r="BM204" s="79"/>
      <c r="BN204" s="114">
        <f>IF(E204,BL204,0)</f>
        <v>17851</v>
      </c>
      <c r="BO204" s="79"/>
      <c r="BP204" s="114">
        <f>IF(K204,BL204,0)</f>
        <v>17851</v>
      </c>
      <c r="BQ204" s="79"/>
      <c r="BR204" s="114">
        <f>IF(Q204,BL204,0)</f>
        <v>17851</v>
      </c>
      <c r="BS204" s="79"/>
      <c r="BT204" s="114">
        <f>IF(W204,BL204,0)</f>
        <v>17851</v>
      </c>
      <c r="BU204" s="79"/>
      <c r="BV204" s="114">
        <f>IF(AC204,BL204,0)</f>
        <v>17851</v>
      </c>
      <c r="BW204" s="79"/>
      <c r="BX204" s="114">
        <f>IF(AJ204,BL204,0)</f>
        <v>17851</v>
      </c>
      <c r="BY204" s="79"/>
      <c r="BZ204" s="114">
        <f>IF(AP204,BL204,0)</f>
        <v>17851</v>
      </c>
      <c r="CA204" s="79"/>
      <c r="CB204" s="114">
        <f>IF(AV204,BL204,0)</f>
        <v>17851</v>
      </c>
      <c r="CC204" s="79"/>
      <c r="CD204" s="114">
        <f>IF(BB204,$BL204,0)</f>
        <v>0</v>
      </c>
    </row>
    <row r="205" spans="1:82" ht="8.85" customHeight="1" x14ac:dyDescent="0.3">
      <c r="A205" s="64">
        <v>85</v>
      </c>
      <c r="B205" s="116"/>
      <c r="C205" s="64" t="s">
        <v>212</v>
      </c>
      <c r="D205" s="79"/>
      <c r="E205" s="88">
        <v>14733354</v>
      </c>
      <c r="F205" s="79"/>
      <c r="G205" s="84">
        <f>(E205/$BL205)</f>
        <v>110.4109981190189</v>
      </c>
      <c r="H205" s="79"/>
      <c r="I205" s="84">
        <f>IF(G205,G205/G$219*100,0)</f>
        <v>89.763921793727519</v>
      </c>
      <c r="J205" s="79"/>
      <c r="K205" s="88">
        <v>8124399</v>
      </c>
      <c r="L205" s="79"/>
      <c r="M205" s="84">
        <f>(K205/$BL205)</f>
        <v>60.883828808237347</v>
      </c>
      <c r="N205" s="79"/>
      <c r="O205" s="84">
        <f>IF(M205,M205/M$219*100,0)</f>
        <v>103.31987015462612</v>
      </c>
      <c r="P205" s="79"/>
      <c r="Q205" s="88">
        <v>74312482</v>
      </c>
      <c r="R205" s="79"/>
      <c r="S205" s="84">
        <f>(Q205/$BL205)</f>
        <v>556.89392315705072</v>
      </c>
      <c r="T205" s="79"/>
      <c r="U205" s="84">
        <f>IF(S205,S205/S$219*100,0)</f>
        <v>103.67716446513235</v>
      </c>
      <c r="V205" s="79"/>
      <c r="W205" s="88">
        <v>21570442</v>
      </c>
      <c r="X205" s="79"/>
      <c r="Y205" s="84">
        <f>(W205/$BL205)</f>
        <v>161.64778441408563</v>
      </c>
      <c r="Z205" s="79"/>
      <c r="AA205" s="84">
        <f>IF(Y205,Y205/Y$219*100,0)</f>
        <v>109.04772942188301</v>
      </c>
      <c r="AB205" s="79"/>
      <c r="AC205" s="88">
        <v>38293926</v>
      </c>
      <c r="AD205" s="79"/>
      <c r="AE205" s="84">
        <f>(AC205/$BL205)</f>
        <v>286.9727145330146</v>
      </c>
      <c r="AF205" s="79"/>
      <c r="AG205" s="84">
        <f>IF(AE205,AE205/AE$219*100,0)</f>
        <v>74.50450539661604</v>
      </c>
      <c r="AH205" s="117"/>
      <c r="AI205" s="79"/>
      <c r="AJ205" s="88">
        <v>263528894</v>
      </c>
      <c r="AK205" s="79"/>
      <c r="AL205" s="84">
        <f>(AJ205/$BL205)</f>
        <v>1974.8719958633403</v>
      </c>
      <c r="AM205" s="79"/>
      <c r="AN205" s="84">
        <f>IF(AL205,AL205/AL$219*100,0)</f>
        <v>97.648497789584027</v>
      </c>
      <c r="AO205" s="79"/>
      <c r="AP205" s="88">
        <v>9376806</v>
      </c>
      <c r="AQ205" s="79"/>
      <c r="AR205" s="84">
        <f>(AP205/$BL205)</f>
        <v>70.269302538200407</v>
      </c>
      <c r="AS205" s="79"/>
      <c r="AT205" s="84">
        <f>IF(AR205,AR205/AR$219*100,0)</f>
        <v>73.913868867117571</v>
      </c>
      <c r="AU205" s="79"/>
      <c r="AV205" s="88">
        <v>8798349</v>
      </c>
      <c r="AW205" s="79"/>
      <c r="AX205" s="84">
        <f>(AV205/$BL205)</f>
        <v>65.934375491790377</v>
      </c>
      <c r="AY205" s="79"/>
      <c r="AZ205" s="84">
        <f>IF(AX205,AX205/AX$219*100,0)</f>
        <v>44.546000496128428</v>
      </c>
      <c r="BA205" s="79"/>
      <c r="BB205" s="88">
        <v>0</v>
      </c>
      <c r="BC205" s="79"/>
      <c r="BD205" s="84">
        <f>(BB205/$BL205)</f>
        <v>0</v>
      </c>
      <c r="BE205" s="79"/>
      <c r="BF205" s="84">
        <f>IF(BD205,BD205/BD$219*100,0)</f>
        <v>0</v>
      </c>
      <c r="BG205" s="79"/>
      <c r="BH205" s="88">
        <f>(E205+K205+Q205+W205+AC205+AJ205+AP205+AV205+BB205)</f>
        <v>438738652</v>
      </c>
      <c r="BI205" s="79"/>
      <c r="BJ205" s="64">
        <v>85</v>
      </c>
      <c r="BK205" s="79"/>
      <c r="BL205" s="114">
        <v>133441</v>
      </c>
      <c r="BM205" s="79"/>
      <c r="BN205" s="114">
        <f>IF(E205,BL205,0)</f>
        <v>133441</v>
      </c>
      <c r="BO205" s="79"/>
      <c r="BP205" s="114">
        <f>IF(K205,BL205,0)</f>
        <v>133441</v>
      </c>
      <c r="BQ205" s="79"/>
      <c r="BR205" s="114">
        <f>IF(Q205,BL205,0)</f>
        <v>133441</v>
      </c>
      <c r="BS205" s="79"/>
      <c r="BT205" s="114">
        <f>IF(W205,BL205,0)</f>
        <v>133441</v>
      </c>
      <c r="BU205" s="79"/>
      <c r="BV205" s="114">
        <f>IF(AC205,BL205,0)</f>
        <v>133441</v>
      </c>
      <c r="BW205" s="79"/>
      <c r="BX205" s="114">
        <f>IF(AJ205,BL205,0)</f>
        <v>133441</v>
      </c>
      <c r="BY205" s="79"/>
      <c r="BZ205" s="114">
        <f>IF(AP205,BL205,0)</f>
        <v>133441</v>
      </c>
      <c r="CA205" s="79"/>
      <c r="CB205" s="114">
        <f>IF(AV205,BL205,0)</f>
        <v>133441</v>
      </c>
      <c r="CC205" s="79"/>
      <c r="CD205" s="114">
        <f>IF(BB205,$BL205,0)</f>
        <v>0</v>
      </c>
    </row>
    <row r="206" spans="1:82" ht="8.85" customHeight="1" x14ac:dyDescent="0.3">
      <c r="A206" s="79"/>
      <c r="B206" s="79"/>
      <c r="D206" s="79"/>
      <c r="E206" s="111"/>
      <c r="F206" s="79"/>
      <c r="G206" s="79"/>
      <c r="H206" s="79"/>
      <c r="I206" s="79"/>
      <c r="J206" s="79"/>
      <c r="K206" s="111"/>
      <c r="L206" s="79"/>
      <c r="M206" s="79"/>
      <c r="N206" s="79"/>
      <c r="O206" s="79"/>
      <c r="P206" s="79"/>
      <c r="Q206" s="111"/>
      <c r="R206" s="79"/>
      <c r="S206" s="79"/>
      <c r="T206" s="79"/>
      <c r="U206" s="79"/>
      <c r="V206" s="79"/>
      <c r="W206" s="111"/>
      <c r="X206" s="79"/>
      <c r="Y206" s="79"/>
      <c r="Z206" s="79"/>
      <c r="AA206" s="79"/>
      <c r="AB206" s="79"/>
      <c r="AC206" s="111"/>
      <c r="AD206" s="79"/>
      <c r="AE206" s="79"/>
      <c r="AF206" s="79"/>
      <c r="AG206" s="79"/>
      <c r="AH206" s="79"/>
      <c r="AI206" s="79"/>
      <c r="AJ206" s="111"/>
      <c r="AK206" s="79"/>
      <c r="AL206" s="79"/>
      <c r="AM206" s="79"/>
      <c r="AN206" s="79"/>
      <c r="AO206" s="79"/>
      <c r="AP206" s="111"/>
      <c r="AQ206" s="79"/>
      <c r="AR206" s="79"/>
      <c r="AS206" s="79"/>
      <c r="AT206" s="79"/>
      <c r="AU206" s="79"/>
      <c r="AV206" s="111"/>
      <c r="AW206" s="79"/>
      <c r="AX206" s="79"/>
      <c r="AY206" s="79"/>
      <c r="AZ206" s="79"/>
      <c r="BA206" s="79"/>
      <c r="BB206" s="79"/>
      <c r="BC206" s="79"/>
      <c r="BD206" s="79"/>
      <c r="BE206" s="79"/>
      <c r="BF206" s="79"/>
      <c r="BG206" s="79"/>
      <c r="BH206" s="111"/>
      <c r="BI206" s="79"/>
      <c r="BJ206" s="79"/>
      <c r="BK206" s="79"/>
      <c r="BL206" s="79"/>
      <c r="BM206" s="79"/>
      <c r="BN206" s="79"/>
      <c r="BO206" s="79"/>
      <c r="BP206" s="79"/>
      <c r="BQ206" s="79"/>
      <c r="BR206" s="79"/>
      <c r="BS206" s="79"/>
      <c r="BT206" s="79"/>
      <c r="BU206" s="79"/>
      <c r="BV206" s="79"/>
      <c r="BW206" s="79"/>
      <c r="BX206" s="79"/>
      <c r="BY206" s="79"/>
      <c r="BZ206" s="79"/>
      <c r="CA206" s="79"/>
      <c r="CB206" s="79"/>
      <c r="CC206" s="79"/>
      <c r="CD206" s="111"/>
    </row>
    <row r="207" spans="1:82" ht="8.85" customHeight="1" x14ac:dyDescent="0.3">
      <c r="A207" s="64">
        <v>86</v>
      </c>
      <c r="B207" s="116"/>
      <c r="C207" s="64" t="s">
        <v>213</v>
      </c>
      <c r="D207" s="79"/>
      <c r="E207" s="88">
        <v>14764011</v>
      </c>
      <c r="F207" s="79"/>
      <c r="G207" s="84">
        <f>(E207/$BL207)</f>
        <v>99.014224398095365</v>
      </c>
      <c r="H207" s="79"/>
      <c r="I207" s="84">
        <f>IF(G207,G207/G$219*100,0)</f>
        <v>80.498367433979638</v>
      </c>
      <c r="J207" s="79"/>
      <c r="K207" s="88">
        <v>8183925</v>
      </c>
      <c r="L207" s="79"/>
      <c r="M207" s="84">
        <f>(K207/$BL207)</f>
        <v>54.885151901280935</v>
      </c>
      <c r="N207" s="79"/>
      <c r="O207" s="84">
        <f>IF(M207,M207/M$219*100,0)</f>
        <v>93.140114195479924</v>
      </c>
      <c r="P207" s="79"/>
      <c r="Q207" s="88">
        <v>67056493</v>
      </c>
      <c r="R207" s="79"/>
      <c r="S207" s="84">
        <f>(Q207/$BL207)</f>
        <v>449.71157534705924</v>
      </c>
      <c r="T207" s="79"/>
      <c r="U207" s="84">
        <f>IF(S207,S207/S$219*100,0)</f>
        <v>83.722983893975922</v>
      </c>
      <c r="V207" s="79"/>
      <c r="W207" s="88">
        <v>8429218</v>
      </c>
      <c r="X207" s="79"/>
      <c r="Y207" s="84">
        <f>(W207/$BL207)</f>
        <v>56.530199181812087</v>
      </c>
      <c r="Z207" s="79"/>
      <c r="AA207" s="84">
        <f>IF(Y207,Y207/Y$219*100,0)</f>
        <v>38.135319249115774</v>
      </c>
      <c r="AB207" s="79"/>
      <c r="AC207" s="88">
        <v>31083885</v>
      </c>
      <c r="AD207" s="79"/>
      <c r="AE207" s="84">
        <f>(AC207/$BL207)</f>
        <v>208.46277915632754</v>
      </c>
      <c r="AF207" s="79"/>
      <c r="AG207" s="84">
        <f>IF(AE207,AE207/AE$219*100,0)</f>
        <v>54.121578352562793</v>
      </c>
      <c r="AH207" s="117"/>
      <c r="AI207" s="79"/>
      <c r="AJ207" s="88">
        <v>299511024</v>
      </c>
      <c r="AK207" s="79"/>
      <c r="AL207" s="84">
        <f>(AJ207/$BL207)</f>
        <v>2008.6581986452954</v>
      </c>
      <c r="AM207" s="79"/>
      <c r="AN207" s="84">
        <f>IF(AL207,AL207/AL$219*100,0)</f>
        <v>99.319072872213582</v>
      </c>
      <c r="AO207" s="79"/>
      <c r="AP207" s="88">
        <v>14019757</v>
      </c>
      <c r="AQ207" s="79"/>
      <c r="AR207" s="84">
        <f>(AP207/$BL207)</f>
        <v>94.022915968077257</v>
      </c>
      <c r="AS207" s="79"/>
      <c r="AT207" s="84">
        <f>IF(AR207,AR207/AR$219*100,0)</f>
        <v>98.899480005376134</v>
      </c>
      <c r="AU207" s="79"/>
      <c r="AV207" s="88">
        <v>4632587</v>
      </c>
      <c r="AW207" s="79"/>
      <c r="AX207" s="84">
        <f>(AV207/$BL207)</f>
        <v>31.068251626316144</v>
      </c>
      <c r="AY207" s="79"/>
      <c r="AZ207" s="84">
        <f>IF(AX207,AX207/AX$219*100,0)</f>
        <v>20.990057796665447</v>
      </c>
      <c r="BA207" s="79"/>
      <c r="BB207" s="88">
        <v>0</v>
      </c>
      <c r="BC207" s="79"/>
      <c r="BD207" s="84">
        <f>(BB207/$BL207)</f>
        <v>0</v>
      </c>
      <c r="BE207" s="79"/>
      <c r="BF207" s="84">
        <f>IF(BD207,BD207/BD$219*100,0)</f>
        <v>0</v>
      </c>
      <c r="BG207" s="79"/>
      <c r="BH207" s="88">
        <f>(E207+K207+Q207+W207+AC207+AJ207+AP207+AV207+BB207)</f>
        <v>447680900</v>
      </c>
      <c r="BI207" s="79"/>
      <c r="BJ207" s="64">
        <v>86</v>
      </c>
      <c r="BK207" s="79"/>
      <c r="BL207" s="114">
        <v>149110</v>
      </c>
      <c r="BM207" s="79"/>
      <c r="BN207" s="114">
        <f>IF(E207,BL207,0)</f>
        <v>149110</v>
      </c>
      <c r="BO207" s="79"/>
      <c r="BP207" s="114">
        <f>IF(K207,BL207,0)</f>
        <v>149110</v>
      </c>
      <c r="BQ207" s="79"/>
      <c r="BR207" s="114">
        <f>IF(Q207,BL207,0)</f>
        <v>149110</v>
      </c>
      <c r="BS207" s="79"/>
      <c r="BT207" s="114">
        <f>IF(W207,BL207,0)</f>
        <v>149110</v>
      </c>
      <c r="BU207" s="79"/>
      <c r="BV207" s="114">
        <f>IF(AC207,BL207,0)</f>
        <v>149110</v>
      </c>
      <c r="BW207" s="79"/>
      <c r="BX207" s="114">
        <f>IF(AJ207,BL207,0)</f>
        <v>149110</v>
      </c>
      <c r="BY207" s="79"/>
      <c r="BZ207" s="114">
        <f>IF(AP207,BL207,0)</f>
        <v>149110</v>
      </c>
      <c r="CA207" s="79"/>
      <c r="CB207" s="114">
        <f>IF(AV207,BL207,0)</f>
        <v>149110</v>
      </c>
      <c r="CC207" s="79"/>
      <c r="CD207" s="114">
        <f>IF(BB207,$BL207,0)</f>
        <v>0</v>
      </c>
    </row>
    <row r="208" spans="1:82" ht="8.85" customHeight="1" x14ac:dyDescent="0.3">
      <c r="A208" s="64">
        <v>87</v>
      </c>
      <c r="B208" s="116"/>
      <c r="C208" s="64" t="s">
        <v>214</v>
      </c>
      <c r="D208" s="79"/>
      <c r="E208" s="88">
        <v>1895497</v>
      </c>
      <c r="F208" s="79"/>
      <c r="G208" s="84">
        <f>(E208/$BL208)</f>
        <v>287.89444106925879</v>
      </c>
      <c r="H208" s="79"/>
      <c r="I208" s="84">
        <f>IF(G208,G208/G$219*100,0)</f>
        <v>234.05760778588888</v>
      </c>
      <c r="J208" s="79"/>
      <c r="K208" s="88">
        <v>952780</v>
      </c>
      <c r="L208" s="79"/>
      <c r="M208" s="84">
        <f>(K208/$BL208)</f>
        <v>144.71142162818956</v>
      </c>
      <c r="N208" s="79"/>
      <c r="O208" s="84">
        <f>IF(M208,M208/M$219*100,0)</f>
        <v>245.57531261064528</v>
      </c>
      <c r="P208" s="79"/>
      <c r="Q208" s="88">
        <v>3273191</v>
      </c>
      <c r="R208" s="79"/>
      <c r="S208" s="84">
        <f>(Q208/$BL208)</f>
        <v>497.14322600243014</v>
      </c>
      <c r="T208" s="79"/>
      <c r="U208" s="84">
        <f>IF(S208,S208/S$219*100,0)</f>
        <v>92.553353271992592</v>
      </c>
      <c r="V208" s="79"/>
      <c r="W208" s="88">
        <v>1554097</v>
      </c>
      <c r="X208" s="79"/>
      <c r="Y208" s="84">
        <f>(W208/$BL208)</f>
        <v>236.04146415552856</v>
      </c>
      <c r="Z208" s="79"/>
      <c r="AA208" s="84">
        <f>IF(Y208,Y208/Y$219*100,0)</f>
        <v>159.23376747089065</v>
      </c>
      <c r="AB208" s="79"/>
      <c r="AC208" s="88">
        <v>3642366</v>
      </c>
      <c r="AD208" s="79"/>
      <c r="AE208" s="84">
        <f>(AC208/$BL208)</f>
        <v>553.21476306196837</v>
      </c>
      <c r="AF208" s="79"/>
      <c r="AG208" s="84">
        <f>IF(AE208,AE208/AE$219*100,0)</f>
        <v>143.6268683840195</v>
      </c>
      <c r="AH208" s="117"/>
      <c r="AI208" s="79"/>
      <c r="AJ208" s="88">
        <v>16166568</v>
      </c>
      <c r="AK208" s="79"/>
      <c r="AL208" s="84">
        <f>(AJ208/$BL208)</f>
        <v>2455.4325637910083</v>
      </c>
      <c r="AM208" s="79"/>
      <c r="AN208" s="84">
        <f>IF(AL208,AL208/AL$219*100,0)</f>
        <v>121.41004671697758</v>
      </c>
      <c r="AO208" s="79"/>
      <c r="AP208" s="88">
        <v>744653</v>
      </c>
      <c r="AQ208" s="79"/>
      <c r="AR208" s="84">
        <f>(AP208/$BL208)</f>
        <v>113.10039489671932</v>
      </c>
      <c r="AS208" s="79"/>
      <c r="AT208" s="84">
        <f>IF(AR208,AR208/AR$219*100,0)</f>
        <v>118.96642566888664</v>
      </c>
      <c r="AU208" s="79"/>
      <c r="AV208" s="88">
        <v>776104</v>
      </c>
      <c r="AW208" s="79"/>
      <c r="AX208" s="84">
        <f>(AV208/$BL208)</f>
        <v>117.87727825030376</v>
      </c>
      <c r="AY208" s="79"/>
      <c r="AZ208" s="84">
        <f>IF(AX208,AX208/AX$219*100,0)</f>
        <v>79.639205744416415</v>
      </c>
      <c r="BA208" s="79"/>
      <c r="BB208" s="88">
        <v>0</v>
      </c>
      <c r="BC208" s="79"/>
      <c r="BD208" s="84">
        <f>(BB208/$BL208)</f>
        <v>0</v>
      </c>
      <c r="BE208" s="79"/>
      <c r="BF208" s="84">
        <f>IF(BD208,BD208/BD$219*100,0)</f>
        <v>0</v>
      </c>
      <c r="BG208" s="79"/>
      <c r="BH208" s="88">
        <f>(E208+K208+Q208+W208+AC208+AJ208+AP208+AV208+BB208)</f>
        <v>29005256</v>
      </c>
      <c r="BI208" s="79"/>
      <c r="BJ208" s="64">
        <v>87</v>
      </c>
      <c r="BK208" s="79"/>
      <c r="BL208" s="114">
        <v>6584</v>
      </c>
      <c r="BM208" s="79"/>
      <c r="BN208" s="114">
        <f>IF(E208,BL208,0)</f>
        <v>6584</v>
      </c>
      <c r="BO208" s="79"/>
      <c r="BP208" s="114">
        <f>IF(K208,BL208,0)</f>
        <v>6584</v>
      </c>
      <c r="BQ208" s="79"/>
      <c r="BR208" s="114">
        <f>IF(Q208,BL208,0)</f>
        <v>6584</v>
      </c>
      <c r="BS208" s="79"/>
      <c r="BT208" s="114">
        <f>IF(W208,BL208,0)</f>
        <v>6584</v>
      </c>
      <c r="BU208" s="79"/>
      <c r="BV208" s="114">
        <f>IF(AC208,BL208,0)</f>
        <v>6584</v>
      </c>
      <c r="BW208" s="79"/>
      <c r="BX208" s="114">
        <f>IF(AJ208,BL208,0)</f>
        <v>6584</v>
      </c>
      <c r="BY208" s="79"/>
      <c r="BZ208" s="114">
        <f>IF(AP208,BL208,0)</f>
        <v>6584</v>
      </c>
      <c r="CA208" s="79"/>
      <c r="CB208" s="114">
        <f>IF(AV208,BL208,0)</f>
        <v>6584</v>
      </c>
      <c r="CC208" s="79"/>
      <c r="CD208" s="114">
        <f>IF(BB208,$BL208,0)</f>
        <v>0</v>
      </c>
    </row>
    <row r="209" spans="1:82" ht="8.85" customHeight="1" x14ac:dyDescent="0.3">
      <c r="A209" s="64">
        <v>88</v>
      </c>
      <c r="B209" s="116"/>
      <c r="C209" s="64" t="s">
        <v>215</v>
      </c>
      <c r="D209" s="79"/>
      <c r="E209" s="88">
        <v>1934844</v>
      </c>
      <c r="F209" s="79"/>
      <c r="G209" s="84">
        <f>(E209/$BL209)</f>
        <v>168.64324936808157</v>
      </c>
      <c r="H209" s="79"/>
      <c r="I209" s="84">
        <f>IF(G209,G209/G$219*100,0)</f>
        <v>137.10662619858107</v>
      </c>
      <c r="J209" s="79"/>
      <c r="K209" s="88">
        <v>1225626</v>
      </c>
      <c r="L209" s="79"/>
      <c r="M209" s="84">
        <f>(K209/$BL209)</f>
        <v>106.82698509544147</v>
      </c>
      <c r="N209" s="79"/>
      <c r="O209" s="84">
        <f>IF(M209,M209/M$219*100,0)</f>
        <v>181.28541593261102</v>
      </c>
      <c r="P209" s="79"/>
      <c r="Q209" s="88">
        <v>5757211</v>
      </c>
      <c r="R209" s="79"/>
      <c r="S209" s="84">
        <f>(Q209/$BL209)</f>
        <v>501.80519480519479</v>
      </c>
      <c r="T209" s="79"/>
      <c r="U209" s="84">
        <f>IF(S209,S209/S$219*100,0)</f>
        <v>93.421273869070546</v>
      </c>
      <c r="V209" s="79"/>
      <c r="W209" s="88">
        <v>756062</v>
      </c>
      <c r="X209" s="79"/>
      <c r="Y209" s="84">
        <f>(W209/$BL209)</f>
        <v>65.899241697899413</v>
      </c>
      <c r="Z209" s="79"/>
      <c r="AA209" s="84">
        <f>IF(Y209,Y209/Y$219*100,0)</f>
        <v>44.455683100309905</v>
      </c>
      <c r="AB209" s="79"/>
      <c r="AC209" s="88">
        <v>3736439</v>
      </c>
      <c r="AD209" s="79"/>
      <c r="AE209" s="84">
        <f>(AC209/$BL209)</f>
        <v>325.67236119585112</v>
      </c>
      <c r="AF209" s="79"/>
      <c r="AG209" s="84">
        <f>IF(AE209,AE209/AE$219*100,0)</f>
        <v>84.551795217637448</v>
      </c>
      <c r="AH209" s="117"/>
      <c r="AI209" s="79"/>
      <c r="AJ209" s="88">
        <v>18706205</v>
      </c>
      <c r="AK209" s="79"/>
      <c r="AL209" s="84">
        <f>(AJ209/$BL209)</f>
        <v>1630.4545454545455</v>
      </c>
      <c r="AM209" s="79"/>
      <c r="AN209" s="84">
        <f>IF(AL209,AL209/AL$219*100,0)</f>
        <v>80.618610933431214</v>
      </c>
      <c r="AO209" s="79"/>
      <c r="AP209" s="88">
        <v>250460</v>
      </c>
      <c r="AQ209" s="79"/>
      <c r="AR209" s="84">
        <f>(AP209/$BL209)</f>
        <v>21.830384380719952</v>
      </c>
      <c r="AS209" s="79"/>
      <c r="AT209" s="84">
        <f>IF(AR209,AR209/AR$219*100,0)</f>
        <v>22.962632474658822</v>
      </c>
      <c r="AU209" s="79"/>
      <c r="AV209" s="88">
        <v>1460860</v>
      </c>
      <c r="AW209" s="79"/>
      <c r="AX209" s="84">
        <f>(AV209/$BL209)</f>
        <v>127.33025363897848</v>
      </c>
      <c r="AY209" s="79"/>
      <c r="AZ209" s="84">
        <f>IF(AX209,AX209/AX$219*100,0)</f>
        <v>86.025741496259911</v>
      </c>
      <c r="BA209" s="79"/>
      <c r="BB209" s="88">
        <v>0</v>
      </c>
      <c r="BC209" s="79"/>
      <c r="BD209" s="84">
        <f>(BB209/$BL209)</f>
        <v>0</v>
      </c>
      <c r="BE209" s="79"/>
      <c r="BF209" s="84">
        <f>IF(BD209,BD209/BD$219*100,0)</f>
        <v>0</v>
      </c>
      <c r="BG209" s="79"/>
      <c r="BH209" s="88">
        <f>(E209+K209+Q209+W209+AC209+AJ209+AP209+AV209+BB209)</f>
        <v>33827707</v>
      </c>
      <c r="BI209" s="79"/>
      <c r="BJ209" s="64">
        <v>88</v>
      </c>
      <c r="BK209" s="79"/>
      <c r="BL209" s="114">
        <v>11473</v>
      </c>
      <c r="BM209" s="79"/>
      <c r="BN209" s="114">
        <f>IF(E209,BL209,0)</f>
        <v>11473</v>
      </c>
      <c r="BO209" s="79"/>
      <c r="BP209" s="114">
        <f>IF(K209,BL209,0)</f>
        <v>11473</v>
      </c>
      <c r="BQ209" s="79"/>
      <c r="BR209" s="114">
        <f>IF(Q209,BL209,0)</f>
        <v>11473</v>
      </c>
      <c r="BS209" s="79"/>
      <c r="BT209" s="114">
        <f>IF(W209,BL209,0)</f>
        <v>11473</v>
      </c>
      <c r="BU209" s="79"/>
      <c r="BV209" s="114">
        <f>IF(AC209,BL209,0)</f>
        <v>11473</v>
      </c>
      <c r="BW209" s="79"/>
      <c r="BX209" s="114">
        <f>IF(AJ209,BL209,0)</f>
        <v>11473</v>
      </c>
      <c r="BY209" s="79"/>
      <c r="BZ209" s="114">
        <f>IF(AP209,BL209,0)</f>
        <v>11473</v>
      </c>
      <c r="CA209" s="79"/>
      <c r="CB209" s="114">
        <f>IF(AV209,BL209,0)</f>
        <v>11473</v>
      </c>
      <c r="CC209" s="79"/>
      <c r="CD209" s="114">
        <f>IF(BB209,$BL209,0)</f>
        <v>0</v>
      </c>
    </row>
    <row r="210" spans="1:82" ht="8.85" customHeight="1" x14ac:dyDescent="0.3">
      <c r="A210" s="64">
        <v>89</v>
      </c>
      <c r="B210" s="116"/>
      <c r="C210" s="64" t="s">
        <v>216</v>
      </c>
      <c r="D210" s="79"/>
      <c r="E210" s="88">
        <v>2549167</v>
      </c>
      <c r="F210" s="79"/>
      <c r="G210" s="84">
        <f>(E210/$BL210)</f>
        <v>60.73349534224382</v>
      </c>
      <c r="H210" s="79"/>
      <c r="I210" s="84">
        <f>IF(G210,G210/G$219*100,0)</f>
        <v>49.376210876059524</v>
      </c>
      <c r="J210" s="79"/>
      <c r="K210" s="88">
        <v>2572922</v>
      </c>
      <c r="L210" s="79"/>
      <c r="M210" s="84">
        <f>(K210/$BL210)</f>
        <v>61.299454411169087</v>
      </c>
      <c r="N210" s="79"/>
      <c r="O210" s="84">
        <f>IF(M210,M210/M$219*100,0)</f>
        <v>104.02518688927333</v>
      </c>
      <c r="P210" s="79"/>
      <c r="Q210" s="88">
        <v>15669759</v>
      </c>
      <c r="R210" s="79"/>
      <c r="S210" s="84">
        <f>(Q210/$BL210)</f>
        <v>373.32949753412908</v>
      </c>
      <c r="T210" s="79"/>
      <c r="U210" s="84">
        <f>IF(S210,S210/S$219*100,0)</f>
        <v>69.502901910128472</v>
      </c>
      <c r="V210" s="79"/>
      <c r="W210" s="88">
        <v>4689465</v>
      </c>
      <c r="X210" s="79"/>
      <c r="Y210" s="84">
        <f>(W210/$BL210)</f>
        <v>111.72575226931599</v>
      </c>
      <c r="Z210" s="79"/>
      <c r="AA210" s="84">
        <f>IF(Y210,Y210/Y$219*100,0)</f>
        <v>75.370285136175767</v>
      </c>
      <c r="AB210" s="79"/>
      <c r="AC210" s="88">
        <v>23882580</v>
      </c>
      <c r="AD210" s="79"/>
      <c r="AE210" s="84">
        <f>(AC210/$BL210)</f>
        <v>568.99864198413263</v>
      </c>
      <c r="AF210" s="79"/>
      <c r="AG210" s="84">
        <f>IF(AE210,AE210/AE$219*100,0)</f>
        <v>147.72471473937617</v>
      </c>
      <c r="AH210" s="117"/>
      <c r="AI210" s="79"/>
      <c r="AJ210" s="88">
        <v>55887347</v>
      </c>
      <c r="AK210" s="79"/>
      <c r="AL210" s="84">
        <f>(AJ210/$BL210)</f>
        <v>1331.5070878898339</v>
      </c>
      <c r="AM210" s="79"/>
      <c r="AN210" s="84">
        <f>IF(AL210,AL210/AL$219*100,0)</f>
        <v>65.837009791506091</v>
      </c>
      <c r="AO210" s="79"/>
      <c r="AP210" s="88">
        <v>1311280</v>
      </c>
      <c r="AQ210" s="79"/>
      <c r="AR210" s="84">
        <f>(AP210/$BL210)</f>
        <v>31.241035904033545</v>
      </c>
      <c r="AS210" s="79"/>
      <c r="AT210" s="84">
        <f>IF(AR210,AR210/AR$219*100,0)</f>
        <v>32.861373995114434</v>
      </c>
      <c r="AU210" s="79"/>
      <c r="AV210" s="88">
        <v>1638383</v>
      </c>
      <c r="AW210" s="79"/>
      <c r="AX210" s="84">
        <f>(AV210/$BL210)</f>
        <v>39.034212469921137</v>
      </c>
      <c r="AY210" s="79"/>
      <c r="AZ210" s="84">
        <f>IF(AX210,AX210/AX$219*100,0)</f>
        <v>26.371949913555991</v>
      </c>
      <c r="BA210" s="79"/>
      <c r="BB210" s="88">
        <v>0</v>
      </c>
      <c r="BC210" s="79"/>
      <c r="BD210" s="84">
        <f>(BB210/$BL210)</f>
        <v>0</v>
      </c>
      <c r="BE210" s="79"/>
      <c r="BF210" s="84">
        <f>IF(BD210,BD210/BD$219*100,0)</f>
        <v>0</v>
      </c>
      <c r="BG210" s="79"/>
      <c r="BH210" s="88">
        <f>(E210+K210+Q210+W210+AC210+AJ210+AP210+AV210+BB210)</f>
        <v>108200903</v>
      </c>
      <c r="BI210" s="79"/>
      <c r="BJ210" s="64">
        <v>89</v>
      </c>
      <c r="BK210" s="79"/>
      <c r="BL210" s="114">
        <v>41973</v>
      </c>
      <c r="BM210" s="79"/>
      <c r="BN210" s="114">
        <f>IF(E210,BL210,0)</f>
        <v>41973</v>
      </c>
      <c r="BO210" s="79"/>
      <c r="BP210" s="114">
        <f>IF(K210,BL210,0)</f>
        <v>41973</v>
      </c>
      <c r="BQ210" s="79"/>
      <c r="BR210" s="114">
        <f>IF(Q210,BL210,0)</f>
        <v>41973</v>
      </c>
      <c r="BS210" s="79"/>
      <c r="BT210" s="114">
        <f>IF(W210,BL210,0)</f>
        <v>41973</v>
      </c>
      <c r="BU210" s="79"/>
      <c r="BV210" s="114">
        <f>IF(AC210,BL210,0)</f>
        <v>41973</v>
      </c>
      <c r="BW210" s="79"/>
      <c r="BX210" s="114">
        <f>IF(AJ210,BL210,0)</f>
        <v>41973</v>
      </c>
      <c r="BY210" s="79"/>
      <c r="BZ210" s="114">
        <f>IF(AP210,BL210,0)</f>
        <v>41973</v>
      </c>
      <c r="CA210" s="79"/>
      <c r="CB210" s="114">
        <f>IF(AV210,BL210,0)</f>
        <v>41973</v>
      </c>
      <c r="CC210" s="79"/>
      <c r="CD210" s="114">
        <f>IF(BB210,$BL210,0)</f>
        <v>0</v>
      </c>
    </row>
    <row r="211" spans="1:82" ht="8.85" customHeight="1" x14ac:dyDescent="0.3">
      <c r="A211" s="64">
        <v>90</v>
      </c>
      <c r="B211" s="116"/>
      <c r="C211" s="64" t="s">
        <v>217</v>
      </c>
      <c r="D211" s="79"/>
      <c r="E211" s="88">
        <v>4360741</v>
      </c>
      <c r="F211" s="79"/>
      <c r="G211" s="84">
        <f>(E211/$BL211)</f>
        <v>110.03636134241736</v>
      </c>
      <c r="H211" s="79"/>
      <c r="I211" s="84">
        <f>IF(G211,G211/G$219*100,0)</f>
        <v>89.459342839739037</v>
      </c>
      <c r="J211" s="79"/>
      <c r="K211" s="88">
        <v>2515679</v>
      </c>
      <c r="L211" s="79"/>
      <c r="M211" s="84">
        <f>(K211/$BL211)</f>
        <v>63.479157204138282</v>
      </c>
      <c r="N211" s="79"/>
      <c r="O211" s="84">
        <f>IF(M211,M211/M$219*100,0)</f>
        <v>107.72414298243518</v>
      </c>
      <c r="P211" s="79"/>
      <c r="Q211" s="88">
        <v>18345629</v>
      </c>
      <c r="R211" s="79"/>
      <c r="S211" s="84">
        <f>(Q211/$BL211)</f>
        <v>462.92276053494828</v>
      </c>
      <c r="T211" s="79"/>
      <c r="U211" s="84">
        <f>IF(S211,S211/S$219*100,0)</f>
        <v>86.182515525672002</v>
      </c>
      <c r="V211" s="79"/>
      <c r="W211" s="88">
        <v>6389793</v>
      </c>
      <c r="X211" s="79"/>
      <c r="Y211" s="84">
        <f>(W211/$BL211)</f>
        <v>161.23626040878122</v>
      </c>
      <c r="Z211" s="79"/>
      <c r="AA211" s="84">
        <f>IF(Y211,Y211/Y$219*100,0)</f>
        <v>108.77011498662364</v>
      </c>
      <c r="AB211" s="79"/>
      <c r="AC211" s="88">
        <v>10718824</v>
      </c>
      <c r="AD211" s="79"/>
      <c r="AE211" s="84">
        <f>(AC211/$BL211)</f>
        <v>270.4724703507444</v>
      </c>
      <c r="AF211" s="79"/>
      <c r="AG211" s="84">
        <f>IF(AE211,AE211/AE$219*100,0)</f>
        <v>70.220674671719706</v>
      </c>
      <c r="AH211" s="117"/>
      <c r="AI211" s="79"/>
      <c r="AJ211" s="88">
        <v>59631669</v>
      </c>
      <c r="AK211" s="79"/>
      <c r="AL211" s="84">
        <f>(AJ211/$BL211)</f>
        <v>1504.7102952308858</v>
      </c>
      <c r="AM211" s="79"/>
      <c r="AN211" s="84">
        <f>IF(AL211,AL211/AL$219*100,0)</f>
        <v>74.401125868202911</v>
      </c>
      <c r="AO211" s="79"/>
      <c r="AP211" s="88">
        <v>3699590</v>
      </c>
      <c r="AQ211" s="79"/>
      <c r="AR211" s="84">
        <f>(AP211/$BL211)</f>
        <v>93.353267726469852</v>
      </c>
      <c r="AS211" s="79"/>
      <c r="AT211" s="84">
        <f>IF(AR211,AR211/AR$219*100,0)</f>
        <v>98.195099991210526</v>
      </c>
      <c r="AU211" s="79"/>
      <c r="AV211" s="88">
        <v>700657</v>
      </c>
      <c r="AW211" s="79"/>
      <c r="AX211" s="84">
        <f>(AV211/$BL211)</f>
        <v>17.679964673227353</v>
      </c>
      <c r="AY211" s="79"/>
      <c r="AZ211" s="84">
        <f>IF(AX211,AX211/AX$219*100,0)</f>
        <v>11.944781598836572</v>
      </c>
      <c r="BA211" s="79"/>
      <c r="BB211" s="88">
        <v>239708</v>
      </c>
      <c r="BC211" s="79"/>
      <c r="BD211" s="84">
        <f>(BB211/$BL211)</f>
        <v>6.0486500126167044</v>
      </c>
      <c r="BE211" s="79"/>
      <c r="BF211" s="84">
        <f>IF(BD211,BD211/BD$219*100,0)</f>
        <v>26.395089790457639</v>
      </c>
      <c r="BG211" s="79"/>
      <c r="BH211" s="88">
        <f>(E211+K211+Q211+W211+AC211+AJ211+AP211+AV211+BB211)</f>
        <v>106602290</v>
      </c>
      <c r="BI211" s="79"/>
      <c r="BJ211" s="64">
        <v>90</v>
      </c>
      <c r="BK211" s="79"/>
      <c r="BL211" s="114">
        <v>39630</v>
      </c>
      <c r="BM211" s="79"/>
      <c r="BN211" s="114">
        <f>IF(E211,BL211,0)</f>
        <v>39630</v>
      </c>
      <c r="BO211" s="79"/>
      <c r="BP211" s="114">
        <f>IF(K211,BL211,0)</f>
        <v>39630</v>
      </c>
      <c r="BQ211" s="79"/>
      <c r="BR211" s="114">
        <f>IF(Q211,BL211,0)</f>
        <v>39630</v>
      </c>
      <c r="BS211" s="79"/>
      <c r="BT211" s="114">
        <f>IF(W211,BL211,0)</f>
        <v>39630</v>
      </c>
      <c r="BU211" s="79"/>
      <c r="BV211" s="114">
        <f>IF(AC211,BL211,0)</f>
        <v>39630</v>
      </c>
      <c r="BW211" s="79"/>
      <c r="BX211" s="114">
        <f>IF(AJ211,BL211,0)</f>
        <v>39630</v>
      </c>
      <c r="BY211" s="79"/>
      <c r="BZ211" s="114">
        <f>IF(AP211,BL211,0)</f>
        <v>39630</v>
      </c>
      <c r="CA211" s="79"/>
      <c r="CB211" s="114">
        <f>IF(AV211,BL211,0)</f>
        <v>39630</v>
      </c>
      <c r="CC211" s="79"/>
      <c r="CD211" s="114">
        <f>IF(BB211,$BL211,0)</f>
        <v>39630</v>
      </c>
    </row>
    <row r="212" spans="1:82" ht="8.85" customHeight="1" x14ac:dyDescent="0.3">
      <c r="A212" s="79"/>
      <c r="B212" s="79"/>
      <c r="D212" s="79"/>
      <c r="E212" s="111"/>
      <c r="F212" s="79"/>
      <c r="G212" s="79"/>
      <c r="H212" s="79"/>
      <c r="I212" s="79"/>
      <c r="J212" s="79"/>
      <c r="K212" s="111"/>
      <c r="L212" s="79"/>
      <c r="M212" s="79"/>
      <c r="N212" s="79"/>
      <c r="O212" s="79"/>
      <c r="P212" s="79"/>
      <c r="Q212" s="111"/>
      <c r="R212" s="79"/>
      <c r="S212" s="79"/>
      <c r="T212" s="79"/>
      <c r="U212" s="79"/>
      <c r="V212" s="79"/>
      <c r="W212" s="111"/>
      <c r="X212" s="79"/>
      <c r="Y212" s="79"/>
      <c r="Z212" s="79"/>
      <c r="AA212" s="79"/>
      <c r="AB212" s="79"/>
      <c r="AC212" s="111"/>
      <c r="AD212" s="79"/>
      <c r="AE212" s="79"/>
      <c r="AF212" s="79"/>
      <c r="AG212" s="79"/>
      <c r="AH212" s="79"/>
      <c r="AI212" s="79"/>
      <c r="AJ212" s="111"/>
      <c r="AK212" s="79"/>
      <c r="AL212" s="79"/>
      <c r="AM212" s="79"/>
      <c r="AN212" s="79"/>
      <c r="AO212" s="79"/>
      <c r="AP212" s="111"/>
      <c r="AQ212" s="79"/>
      <c r="AR212" s="79"/>
      <c r="AS212" s="79"/>
      <c r="AT212" s="79"/>
      <c r="AU212" s="79"/>
      <c r="AV212" s="111"/>
      <c r="AW212" s="79"/>
      <c r="AX212" s="79"/>
      <c r="AY212" s="79"/>
      <c r="AZ212" s="79"/>
      <c r="BA212" s="79"/>
      <c r="BB212" s="111"/>
      <c r="BC212" s="79"/>
      <c r="BD212" s="79"/>
      <c r="BE212" s="79"/>
      <c r="BF212" s="79"/>
      <c r="BG212" s="79"/>
      <c r="BH212" s="111"/>
      <c r="BI212" s="79"/>
      <c r="BJ212" s="79"/>
      <c r="BK212" s="79"/>
      <c r="BL212" s="111"/>
      <c r="BM212" s="79"/>
      <c r="BN212" s="79"/>
      <c r="BO212" s="79"/>
      <c r="BP212" s="79"/>
      <c r="BQ212" s="79"/>
      <c r="BR212" s="79"/>
      <c r="BS212" s="79"/>
      <c r="BT212" s="79"/>
      <c r="BU212" s="79"/>
      <c r="BV212" s="79"/>
      <c r="BW212" s="79"/>
      <c r="BX212" s="79"/>
      <c r="BY212" s="79"/>
      <c r="BZ212" s="79"/>
      <c r="CA212" s="79"/>
      <c r="CB212" s="79"/>
      <c r="CC212" s="79"/>
      <c r="CD212" s="79"/>
    </row>
    <row r="213" spans="1:82" ht="8.85" customHeight="1" x14ac:dyDescent="0.3">
      <c r="A213" s="64">
        <v>91</v>
      </c>
      <c r="B213" s="116"/>
      <c r="C213" s="64" t="s">
        <v>218</v>
      </c>
      <c r="D213" s="79"/>
      <c r="E213" s="88">
        <v>3690946</v>
      </c>
      <c r="F213" s="79"/>
      <c r="G213" s="84">
        <f>(E213/$BL213)</f>
        <v>68.3609794043562</v>
      </c>
      <c r="H213" s="79"/>
      <c r="I213" s="84">
        <f>IF(G213,G213/G$219*100,0)</f>
        <v>55.577340242685722</v>
      </c>
      <c r="J213" s="79"/>
      <c r="K213" s="88">
        <v>2401320</v>
      </c>
      <c r="L213" s="79"/>
      <c r="M213" s="84">
        <f>(K213/$BL213)</f>
        <v>44.475477848570158</v>
      </c>
      <c r="N213" s="79"/>
      <c r="O213" s="84">
        <f>IF(M213,M213/M$219*100,0)</f>
        <v>75.474895162268538</v>
      </c>
      <c r="P213" s="79"/>
      <c r="Q213" s="88">
        <v>15311540</v>
      </c>
      <c r="R213" s="79"/>
      <c r="S213" s="84">
        <f>(Q213/$BL213)</f>
        <v>283.58905022966366</v>
      </c>
      <c r="T213" s="79"/>
      <c r="U213" s="84">
        <f>IF(S213,S213/S$219*100,0)</f>
        <v>52.795886933892589</v>
      </c>
      <c r="V213" s="79"/>
      <c r="W213" s="88">
        <v>3413079</v>
      </c>
      <c r="X213" s="79"/>
      <c r="Y213" s="84">
        <f>(W213/$BL213)</f>
        <v>63.214531782486297</v>
      </c>
      <c r="Z213" s="79"/>
      <c r="AA213" s="84">
        <f>IF(Y213,Y213/Y$219*100,0)</f>
        <v>42.644575564915158</v>
      </c>
      <c r="AB213" s="79"/>
      <c r="AC213" s="88">
        <v>23816632</v>
      </c>
      <c r="AD213" s="79"/>
      <c r="AE213" s="84">
        <f>(AC213/$BL213)</f>
        <v>441.11409097644093</v>
      </c>
      <c r="AF213" s="79"/>
      <c r="AG213" s="84">
        <f>IF(AE213,AE213/AE$219*100,0)</f>
        <v>114.52303827964346</v>
      </c>
      <c r="AH213" s="117"/>
      <c r="AI213" s="79"/>
      <c r="AJ213" s="88">
        <v>81486863</v>
      </c>
      <c r="AK213" s="79"/>
      <c r="AL213" s="84">
        <f>(AJ213/$BL213)</f>
        <v>1509.2395725292636</v>
      </c>
      <c r="AM213" s="79"/>
      <c r="AN213" s="84">
        <f>IF(AL213,AL213/AL$219*100,0)</f>
        <v>74.625078167483807</v>
      </c>
      <c r="AO213" s="79"/>
      <c r="AP213" s="88">
        <v>2441695</v>
      </c>
      <c r="AQ213" s="79"/>
      <c r="AR213" s="84">
        <f>(AP213/$BL213)</f>
        <v>45.223273818343458</v>
      </c>
      <c r="AS213" s="79"/>
      <c r="AT213" s="84">
        <f>IF(AR213,AR213/AR$219*100,0)</f>
        <v>47.56881041950917</v>
      </c>
      <c r="AU213" s="79"/>
      <c r="AV213" s="88">
        <v>1894520</v>
      </c>
      <c r="AW213" s="79"/>
      <c r="AX213" s="84">
        <f>(AV213/$BL213)</f>
        <v>35.088902059564383</v>
      </c>
      <c r="AY213" s="79"/>
      <c r="AZ213" s="84">
        <f>IF(AX213,AX213/AX$219*100,0)</f>
        <v>23.706454135575726</v>
      </c>
      <c r="BA213" s="79"/>
      <c r="BB213" s="88">
        <v>0</v>
      </c>
      <c r="BC213" s="79"/>
      <c r="BD213" s="84">
        <f>(BB213/$BL213)</f>
        <v>0</v>
      </c>
      <c r="BE213" s="79"/>
      <c r="BF213" s="84">
        <f>IF(BD213,BD213/BD$219*100,0)</f>
        <v>0</v>
      </c>
      <c r="BG213" s="79"/>
      <c r="BH213" s="88">
        <f>(E213+K213+Q213+W213+AC213+AJ213+AP213+AV213+BB213)</f>
        <v>134456595</v>
      </c>
      <c r="BI213" s="79"/>
      <c r="BJ213" s="64">
        <v>91</v>
      </c>
      <c r="BK213" s="79"/>
      <c r="BL213" s="114">
        <v>53992</v>
      </c>
      <c r="BM213" s="79"/>
      <c r="BN213" s="114">
        <f>IF(E213,BL213,0)</f>
        <v>53992</v>
      </c>
      <c r="BO213" s="79"/>
      <c r="BP213" s="114">
        <f>IF(K213,BL213,0)</f>
        <v>53992</v>
      </c>
      <c r="BQ213" s="79"/>
      <c r="BR213" s="114">
        <f>IF(Q213,BL213,0)</f>
        <v>53992</v>
      </c>
      <c r="BS213" s="79"/>
      <c r="BT213" s="114">
        <f>IF(W213,BL213,0)</f>
        <v>53992</v>
      </c>
      <c r="BU213" s="79"/>
      <c r="BV213" s="114">
        <f>IF(AC213,BL213,0)</f>
        <v>53992</v>
      </c>
      <c r="BW213" s="79"/>
      <c r="BX213" s="114">
        <f>IF(AJ213,BL213,0)</f>
        <v>53992</v>
      </c>
      <c r="BY213" s="79"/>
      <c r="BZ213" s="114">
        <f>IF(AP213,BL213,0)</f>
        <v>53992</v>
      </c>
      <c r="CA213" s="79"/>
      <c r="CB213" s="114">
        <f>IF(AV213,BL213,0)</f>
        <v>53992</v>
      </c>
      <c r="CC213" s="79"/>
      <c r="CD213" s="114">
        <f>IF(BB213,$BL213,0)</f>
        <v>0</v>
      </c>
    </row>
    <row r="214" spans="1:82" ht="8.85" customHeight="1" x14ac:dyDescent="0.3">
      <c r="A214" s="64">
        <v>92</v>
      </c>
      <c r="B214" s="116"/>
      <c r="C214" s="64" t="s">
        <v>219</v>
      </c>
      <c r="D214" s="79"/>
      <c r="E214" s="88">
        <v>2822577</v>
      </c>
      <c r="F214" s="79"/>
      <c r="G214" s="84">
        <f>(E214/$BL214)</f>
        <v>157.5890235051086</v>
      </c>
      <c r="H214" s="79"/>
      <c r="I214" s="84">
        <f>IF(G214,G214/G$219*100,0)</f>
        <v>128.11956256580351</v>
      </c>
      <c r="J214" s="79"/>
      <c r="K214" s="88">
        <v>1700189</v>
      </c>
      <c r="L214" s="79"/>
      <c r="M214" s="84">
        <f>(K214/$BL214)</f>
        <v>94.924292334319688</v>
      </c>
      <c r="N214" s="79"/>
      <c r="O214" s="84">
        <f>IF(M214,M214/M$219*100,0)</f>
        <v>161.08654384059952</v>
      </c>
      <c r="P214" s="79"/>
      <c r="Q214" s="88">
        <v>10311155</v>
      </c>
      <c r="R214" s="79"/>
      <c r="S214" s="84">
        <f>(Q214/$BL214)</f>
        <v>575.68840377421691</v>
      </c>
      <c r="T214" s="79"/>
      <c r="U214" s="84">
        <f>IF(S214,S214/S$219*100,0)</f>
        <v>107.17614044055014</v>
      </c>
      <c r="V214" s="79"/>
      <c r="W214" s="88">
        <v>3192897</v>
      </c>
      <c r="X214" s="79"/>
      <c r="Y214" s="84">
        <f>(W214/$BL214)</f>
        <v>178.26458600859806</v>
      </c>
      <c r="Z214" s="79"/>
      <c r="AA214" s="84">
        <f>IF(Y214,Y214/Y$219*100,0)</f>
        <v>120.25743755802254</v>
      </c>
      <c r="AB214" s="79"/>
      <c r="AC214" s="88">
        <v>4777369</v>
      </c>
      <c r="AD214" s="79"/>
      <c r="AE214" s="84">
        <f>(AC214/$BL214)</f>
        <v>266.72821171347215</v>
      </c>
      <c r="AF214" s="79"/>
      <c r="AG214" s="84">
        <f>IF(AE214,AE214/AE$219*100,0)</f>
        <v>69.248581773267915</v>
      </c>
      <c r="AH214" s="117"/>
      <c r="AI214" s="79"/>
      <c r="AJ214" s="88">
        <v>22809599</v>
      </c>
      <c r="AK214" s="79"/>
      <c r="AL214" s="84">
        <f>(AJ214/$BL214)</f>
        <v>1273.4966780190944</v>
      </c>
      <c r="AM214" s="79"/>
      <c r="AN214" s="84">
        <f>IF(AL214,AL214/AL$219*100,0)</f>
        <v>62.968657112496416</v>
      </c>
      <c r="AO214" s="79"/>
      <c r="AP214" s="88">
        <v>626052</v>
      </c>
      <c r="AQ214" s="79"/>
      <c r="AR214" s="84">
        <f>(AP214/$BL214)</f>
        <v>34.953492267321757</v>
      </c>
      <c r="AS214" s="79"/>
      <c r="AT214" s="84">
        <f>IF(AR214,AR214/AR$219*100,0)</f>
        <v>36.76637949394955</v>
      </c>
      <c r="AU214" s="79"/>
      <c r="AV214" s="88">
        <v>820772</v>
      </c>
      <c r="AW214" s="79"/>
      <c r="AX214" s="84">
        <f>(AV214/$BL214)</f>
        <v>45.825023728435042</v>
      </c>
      <c r="AY214" s="79"/>
      <c r="AZ214" s="84">
        <f>IF(AX214,AX214/AX$219*100,0)</f>
        <v>30.959897845640981</v>
      </c>
      <c r="BA214" s="79"/>
      <c r="BB214" s="88">
        <v>0</v>
      </c>
      <c r="BC214" s="79"/>
      <c r="BD214" s="84">
        <f>(BB214/$BL214)</f>
        <v>0</v>
      </c>
      <c r="BE214" s="79"/>
      <c r="BF214" s="84">
        <f>IF(BD214,BD214/BD$219*100,0)</f>
        <v>0</v>
      </c>
      <c r="BG214" s="79"/>
      <c r="BH214" s="88">
        <f>(E214+K214+Q214+W214+AC214+AJ214+AP214+AV214+BB214)</f>
        <v>47060610</v>
      </c>
      <c r="BI214" s="79"/>
      <c r="BJ214" s="64">
        <v>92</v>
      </c>
      <c r="BK214" s="79"/>
      <c r="BL214" s="114">
        <v>17911</v>
      </c>
      <c r="BM214" s="79"/>
      <c r="BN214" s="114">
        <f>IF(E214,BL214,0)</f>
        <v>17911</v>
      </c>
      <c r="BO214" s="79"/>
      <c r="BP214" s="114">
        <f>IF(K214,BL214,0)</f>
        <v>17911</v>
      </c>
      <c r="BQ214" s="79"/>
      <c r="BR214" s="114">
        <f>IF(Q214,BL214,0)</f>
        <v>17911</v>
      </c>
      <c r="BS214" s="79"/>
      <c r="BT214" s="114">
        <f>IF(W214,BL214,0)</f>
        <v>17911</v>
      </c>
      <c r="BU214" s="79"/>
      <c r="BV214" s="114">
        <f>IF(AC214,BL214,0)</f>
        <v>17911</v>
      </c>
      <c r="BW214" s="79"/>
      <c r="BX214" s="114">
        <f>IF(AJ214,BL214,0)</f>
        <v>17911</v>
      </c>
      <c r="BY214" s="79"/>
      <c r="BZ214" s="114">
        <f>IF(AP214,BL214,0)</f>
        <v>17911</v>
      </c>
      <c r="CA214" s="79"/>
      <c r="CB214" s="114">
        <f>IF(AV214,BL214,0)</f>
        <v>17911</v>
      </c>
      <c r="CC214" s="79"/>
      <c r="CD214" s="114">
        <f>IF(BB214,$BL214,0)</f>
        <v>0</v>
      </c>
    </row>
    <row r="215" spans="1:82" ht="8.85" customHeight="1" x14ac:dyDescent="0.3">
      <c r="A215" s="64">
        <v>93</v>
      </c>
      <c r="B215" s="116"/>
      <c r="C215" s="64" t="s">
        <v>220</v>
      </c>
      <c r="D215" s="79"/>
      <c r="E215" s="88">
        <v>3225683</v>
      </c>
      <c r="F215" s="79"/>
      <c r="G215" s="84">
        <f>(E215/$BL215)</f>
        <v>84.032798416089193</v>
      </c>
      <c r="H215" s="79"/>
      <c r="I215" s="84">
        <f>IF(G215,G215/G$219*100,0)</f>
        <v>68.31849791810329</v>
      </c>
      <c r="J215" s="79"/>
      <c r="K215" s="88">
        <v>3241676</v>
      </c>
      <c r="L215" s="79"/>
      <c r="M215" s="84">
        <f>(K215/$BL215)</f>
        <v>84.449434689730637</v>
      </c>
      <c r="N215" s="79"/>
      <c r="O215" s="84">
        <f>IF(M215,M215/M$219*100,0)</f>
        <v>143.31070823840909</v>
      </c>
      <c r="P215" s="79"/>
      <c r="Q215" s="88">
        <v>13877363</v>
      </c>
      <c r="R215" s="79"/>
      <c r="S215" s="84">
        <f>(Q215/$BL215)</f>
        <v>361.52146615953734</v>
      </c>
      <c r="T215" s="79"/>
      <c r="U215" s="84">
        <f>IF(S215,S215/S$219*100,0)</f>
        <v>67.304595985199683</v>
      </c>
      <c r="V215" s="79"/>
      <c r="W215" s="88">
        <v>4554448</v>
      </c>
      <c r="X215" s="79"/>
      <c r="Y215" s="84">
        <f>(W215/$BL215)</f>
        <v>118.64867399572761</v>
      </c>
      <c r="Z215" s="79"/>
      <c r="AA215" s="84">
        <f>IF(Y215,Y215/Y$219*100,0)</f>
        <v>80.040493874061966</v>
      </c>
      <c r="AB215" s="79"/>
      <c r="AC215" s="88">
        <v>16662969</v>
      </c>
      <c r="AD215" s="79"/>
      <c r="AE215" s="84">
        <f>(AC215/$BL215)</f>
        <v>434.08974626165792</v>
      </c>
      <c r="AF215" s="79"/>
      <c r="AG215" s="84">
        <f>IF(AE215,AE215/AE$219*100,0)</f>
        <v>112.69936201285317</v>
      </c>
      <c r="AH215" s="117"/>
      <c r="AI215" s="79"/>
      <c r="AJ215" s="88">
        <v>58434039</v>
      </c>
      <c r="AK215" s="79"/>
      <c r="AL215" s="84">
        <f>(AJ215/$BL215)</f>
        <v>1522.274761631845</v>
      </c>
      <c r="AM215" s="79"/>
      <c r="AN215" s="84">
        <f>IF(AL215,AL215/AL$219*100,0)</f>
        <v>75.269609376056536</v>
      </c>
      <c r="AO215" s="79"/>
      <c r="AP215" s="88">
        <v>1263787</v>
      </c>
      <c r="AQ215" s="79"/>
      <c r="AR215" s="84">
        <f>(AP215/$BL215)</f>
        <v>32.923123013598705</v>
      </c>
      <c r="AS215" s="79"/>
      <c r="AT215" s="84">
        <f>IF(AR215,AR215/AR$219*100,0)</f>
        <v>34.630703724435122</v>
      </c>
      <c r="AU215" s="79"/>
      <c r="AV215" s="88">
        <v>1313480</v>
      </c>
      <c r="AW215" s="79"/>
      <c r="AX215" s="84">
        <f>(AV215/$BL215)</f>
        <v>34.217683530453812</v>
      </c>
      <c r="AY215" s="79"/>
      <c r="AZ215" s="84">
        <f>IF(AX215,AX215/AX$219*100,0)</f>
        <v>23.117849166763548</v>
      </c>
      <c r="BA215" s="79"/>
      <c r="BB215" s="88">
        <v>0</v>
      </c>
      <c r="BC215" s="79"/>
      <c r="BD215" s="84">
        <f>(BB215/$BL215)</f>
        <v>0</v>
      </c>
      <c r="BE215" s="79"/>
      <c r="BF215" s="84">
        <f>IF(BD215,BD215/BD$219*100,0)</f>
        <v>0</v>
      </c>
      <c r="BG215" s="79"/>
      <c r="BH215" s="88">
        <f>(E215+K215+Q215+W215+AC215+AJ215+AP215+AV215+BB215)</f>
        <v>102573445</v>
      </c>
      <c r="BI215" s="79"/>
      <c r="BJ215" s="64">
        <v>93</v>
      </c>
      <c r="BK215" s="79"/>
      <c r="BL215" s="114">
        <v>38386</v>
      </c>
      <c r="BM215" s="79"/>
      <c r="BN215" s="114">
        <f>IF(E215,BL215,0)</f>
        <v>38386</v>
      </c>
      <c r="BO215" s="79"/>
      <c r="BP215" s="114">
        <f>IF(K215,BL215,0)</f>
        <v>38386</v>
      </c>
      <c r="BQ215" s="79"/>
      <c r="BR215" s="114">
        <f>IF(Q215,BL215,0)</f>
        <v>38386</v>
      </c>
      <c r="BS215" s="79"/>
      <c r="BT215" s="114">
        <f>IF(W215,BL215,0)</f>
        <v>38386</v>
      </c>
      <c r="BU215" s="79"/>
      <c r="BV215" s="114">
        <f>IF(AC215,BL215,0)</f>
        <v>38386</v>
      </c>
      <c r="BW215" s="79"/>
      <c r="BX215" s="114">
        <f>IF(AJ215,BL215,0)</f>
        <v>38386</v>
      </c>
      <c r="BY215" s="79"/>
      <c r="BZ215" s="114">
        <f>IF(AP215,BL215,0)</f>
        <v>38386</v>
      </c>
      <c r="CA215" s="79"/>
      <c r="CB215" s="114">
        <f>IF(AV215,BL215,0)</f>
        <v>38386</v>
      </c>
      <c r="CC215" s="79"/>
      <c r="CD215" s="114">
        <f>IF(BB215,$BL215,0)</f>
        <v>0</v>
      </c>
    </row>
    <row r="216" spans="1:82" ht="8.85" customHeight="1" x14ac:dyDescent="0.3">
      <c r="A216" s="64">
        <v>94</v>
      </c>
      <c r="B216" s="116"/>
      <c r="C216" s="64" t="s">
        <v>221</v>
      </c>
      <c r="D216" s="79"/>
      <c r="E216" s="88">
        <v>1264695</v>
      </c>
      <c r="F216" s="79"/>
      <c r="G216" s="84">
        <f>(E216/$BL216)</f>
        <v>44.142931937172776</v>
      </c>
      <c r="H216" s="79"/>
      <c r="I216" s="84">
        <f>IF(G216,G216/G$219*100,0)</f>
        <v>35.888115836819537</v>
      </c>
      <c r="J216" s="79"/>
      <c r="K216" s="88">
        <v>1979821</v>
      </c>
      <c r="L216" s="79"/>
      <c r="M216" s="84">
        <f>(K216/$BL216)</f>
        <v>69.103699825479936</v>
      </c>
      <c r="N216" s="79"/>
      <c r="O216" s="84">
        <f>IF(M216,M216/M$219*100,0)</f>
        <v>117.26899298105347</v>
      </c>
      <c r="P216" s="79"/>
      <c r="Q216" s="88">
        <v>7276549</v>
      </c>
      <c r="R216" s="79"/>
      <c r="S216" s="84">
        <f>(Q216/$BL216)</f>
        <v>253.98076788830716</v>
      </c>
      <c r="T216" s="79"/>
      <c r="U216" s="84">
        <f>IF(S216,S216/S$219*100,0)</f>
        <v>47.283701165312749</v>
      </c>
      <c r="V216" s="79"/>
      <c r="W216" s="88">
        <v>2654442</v>
      </c>
      <c r="X216" s="79"/>
      <c r="Y216" s="84">
        <f>(W216/$BL216)</f>
        <v>92.650680628272255</v>
      </c>
      <c r="Z216" s="79"/>
      <c r="AA216" s="84">
        <f>IF(Y216,Y216/Y$219*100,0)</f>
        <v>62.502225987978008</v>
      </c>
      <c r="AB216" s="79"/>
      <c r="AC216" s="88">
        <v>22996344</v>
      </c>
      <c r="AD216" s="79"/>
      <c r="AE216" s="84">
        <f>(AC216/$BL216)</f>
        <v>802.66471204188485</v>
      </c>
      <c r="AF216" s="79"/>
      <c r="AG216" s="84">
        <f>IF(AE216,AE216/AE$219*100,0)</f>
        <v>208.38962849591044</v>
      </c>
      <c r="AH216" s="117"/>
      <c r="AI216" s="79"/>
      <c r="AJ216" s="88">
        <v>43586952</v>
      </c>
      <c r="AK216" s="79"/>
      <c r="AL216" s="84">
        <f>(AJ216/$BL216)</f>
        <v>1521.3595811518326</v>
      </c>
      <c r="AM216" s="79"/>
      <c r="AN216" s="84">
        <f>IF(AL216,AL216/AL$219*100,0)</f>
        <v>75.22435783607483</v>
      </c>
      <c r="AO216" s="79"/>
      <c r="AP216" s="88">
        <v>618432</v>
      </c>
      <c r="AQ216" s="79"/>
      <c r="AR216" s="84">
        <f>(AP216/$BL216)</f>
        <v>21.585759162303663</v>
      </c>
      <c r="AS216" s="79"/>
      <c r="AT216" s="84">
        <f>IF(AR216,AR216/AR$219*100,0)</f>
        <v>22.705319598872382</v>
      </c>
      <c r="AU216" s="79"/>
      <c r="AV216" s="88">
        <v>964479</v>
      </c>
      <c r="AW216" s="79"/>
      <c r="AX216" s="84">
        <f>(AV216/$BL216)</f>
        <v>33.664188481675396</v>
      </c>
      <c r="AY216" s="79"/>
      <c r="AZ216" s="84">
        <f>IF(AX216,AX216/AX$219*100,0)</f>
        <v>22.743901729882797</v>
      </c>
      <c r="BA216" s="79"/>
      <c r="BB216" s="88">
        <v>0</v>
      </c>
      <c r="BC216" s="79"/>
      <c r="BD216" s="84">
        <f>(BB216/$BL216)</f>
        <v>0</v>
      </c>
      <c r="BE216" s="79"/>
      <c r="BF216" s="84">
        <f>IF(BD216,BD216/BD$219*100,0)</f>
        <v>0</v>
      </c>
      <c r="BG216" s="79"/>
      <c r="BH216" s="88">
        <f>(E216+K216+Q216+W216+AC216+AJ216+AP216+AV216+BB216)</f>
        <v>81341714</v>
      </c>
      <c r="BI216" s="79"/>
      <c r="BJ216" s="64">
        <v>94</v>
      </c>
      <c r="BK216" s="79"/>
      <c r="BL216" s="114">
        <v>28650</v>
      </c>
      <c r="BM216" s="79"/>
      <c r="BN216" s="114">
        <f>IF(E216,BL216,0)</f>
        <v>28650</v>
      </c>
      <c r="BO216" s="79"/>
      <c r="BP216" s="114">
        <f>IF(K216,BL216,0)</f>
        <v>28650</v>
      </c>
      <c r="BQ216" s="79"/>
      <c r="BR216" s="114">
        <f>IF(Q216,BL216,0)</f>
        <v>28650</v>
      </c>
      <c r="BS216" s="79"/>
      <c r="BT216" s="114">
        <f>IF(W216,BL216,0)</f>
        <v>28650</v>
      </c>
      <c r="BU216" s="79"/>
      <c r="BV216" s="114">
        <f>IF(AC216,BL216,0)</f>
        <v>28650</v>
      </c>
      <c r="BW216" s="79"/>
      <c r="BX216" s="114">
        <f>IF(AJ216,BL216,0)</f>
        <v>28650</v>
      </c>
      <c r="BY216" s="79"/>
      <c r="BZ216" s="114">
        <f>IF(AP216,BL216,0)</f>
        <v>28650</v>
      </c>
      <c r="CA216" s="79"/>
      <c r="CB216" s="114">
        <f>IF(AV216,BL216,0)</f>
        <v>28650</v>
      </c>
      <c r="CC216" s="79"/>
      <c r="CD216" s="114">
        <f>IF(BB216,$BL216,0)</f>
        <v>0</v>
      </c>
    </row>
    <row r="217" spans="1:82" ht="8.85" customHeight="1" x14ac:dyDescent="0.3">
      <c r="A217" s="92">
        <v>95</v>
      </c>
      <c r="B217" s="116"/>
      <c r="C217" s="64" t="s">
        <v>222</v>
      </c>
      <c r="D217" s="79"/>
      <c r="E217" s="93">
        <v>10564320</v>
      </c>
      <c r="F217" s="79"/>
      <c r="G217" s="84">
        <f>(E217/$BL217)</f>
        <v>153.71873408512187</v>
      </c>
      <c r="H217" s="79"/>
      <c r="I217" s="84">
        <f>IF(G217,G217/G$219*100,0)</f>
        <v>124.97302496779825</v>
      </c>
      <c r="J217" s="79"/>
      <c r="K217" s="93">
        <v>3630077</v>
      </c>
      <c r="L217" s="79"/>
      <c r="M217" s="84">
        <f>(K217/$BL217)</f>
        <v>52.820327391778825</v>
      </c>
      <c r="N217" s="79"/>
      <c r="O217" s="84">
        <f>IF(M217,M217/M$219*100,0)</f>
        <v>89.636106573262452</v>
      </c>
      <c r="P217" s="79"/>
      <c r="Q217" s="93">
        <v>38421389</v>
      </c>
      <c r="R217" s="79"/>
      <c r="S217" s="84">
        <f>(Q217/$BL217)</f>
        <v>559.05986176791555</v>
      </c>
      <c r="T217" s="79"/>
      <c r="U217" s="84">
        <f>IF(S217,S217/S$219*100,0)</f>
        <v>104.08039812282246</v>
      </c>
      <c r="V217" s="79"/>
      <c r="W217" s="93">
        <v>11604809</v>
      </c>
      <c r="X217" s="79"/>
      <c r="Y217" s="84">
        <f>(W217/$BL217)</f>
        <v>168.85862495452892</v>
      </c>
      <c r="Z217" s="79"/>
      <c r="AA217" s="84">
        <f>IF(Y217,Y217/Y$219*100,0)</f>
        <v>113.91216843048898</v>
      </c>
      <c r="AB217" s="79"/>
      <c r="AC217" s="93">
        <v>14047044</v>
      </c>
      <c r="AD217" s="79"/>
      <c r="AE217" s="84">
        <f>(AC217/$BL217)</f>
        <v>204.39496544197891</v>
      </c>
      <c r="AF217" s="79"/>
      <c r="AG217" s="84">
        <f>IF(AE217,AE217/AE$219*100,0)</f>
        <v>53.065483352986618</v>
      </c>
      <c r="AH217" s="117"/>
      <c r="AI217" s="79"/>
      <c r="AJ217" s="93">
        <v>146897733</v>
      </c>
      <c r="AK217" s="79"/>
      <c r="AL217" s="84">
        <f>(AJ217/$BL217)</f>
        <v>2137.4715605674792</v>
      </c>
      <c r="AM217" s="79"/>
      <c r="AN217" s="84">
        <f>IF(AL217,AL217/AL$219*100,0)</f>
        <v>105.68831164478954</v>
      </c>
      <c r="AO217" s="79"/>
      <c r="AP217" s="93">
        <v>5818324</v>
      </c>
      <c r="AQ217" s="79"/>
      <c r="AR217" s="84">
        <f>(AP217/$BL217)</f>
        <v>84.660953073845036</v>
      </c>
      <c r="AS217" s="79"/>
      <c r="AT217" s="84">
        <f>IF(AR217,AR217/AR$219*100,0)</f>
        <v>89.051952383667896</v>
      </c>
      <c r="AU217" s="79"/>
      <c r="AV217" s="93">
        <v>9888386</v>
      </c>
      <c r="AW217" s="79"/>
      <c r="AX217" s="84">
        <f>(AV217/$BL217)</f>
        <v>143.8833903237541</v>
      </c>
      <c r="AY217" s="79"/>
      <c r="AZ217" s="84">
        <f>IF(AX217,AX217/AX$219*100,0)</f>
        <v>97.209225520679141</v>
      </c>
      <c r="BA217" s="79"/>
      <c r="BB217" s="93">
        <v>0</v>
      </c>
      <c r="BC217" s="79"/>
      <c r="BD217" s="89">
        <f>(BB217/$BL217)</f>
        <v>0</v>
      </c>
      <c r="BE217" s="79"/>
      <c r="BF217" s="89">
        <f>IF(BD217,BD217/BD$219*100,0)</f>
        <v>0</v>
      </c>
      <c r="BG217" s="79"/>
      <c r="BH217" s="93">
        <f>(E217+K217+Q217+W217+AC217+AJ217+AP217+AV217+BB217)</f>
        <v>240872082</v>
      </c>
      <c r="BI217" s="79"/>
      <c r="BJ217" s="92">
        <v>95</v>
      </c>
      <c r="BK217" s="79"/>
      <c r="BL217" s="124">
        <v>68725</v>
      </c>
      <c r="BM217" s="79"/>
      <c r="BN217" s="124">
        <f>IF(E217,BL217,0)</f>
        <v>68725</v>
      </c>
      <c r="BO217" s="79"/>
      <c r="BP217" s="124">
        <f>IF(K217,BL217,0)</f>
        <v>68725</v>
      </c>
      <c r="BQ217" s="79"/>
      <c r="BR217" s="124">
        <f>IF(Q217,BL217,0)</f>
        <v>68725</v>
      </c>
      <c r="BS217" s="79"/>
      <c r="BT217" s="124">
        <f>IF(W217,BL217,0)</f>
        <v>68725</v>
      </c>
      <c r="BU217" s="79"/>
      <c r="BV217" s="124">
        <f>IF(AC217,BL217,0)</f>
        <v>68725</v>
      </c>
      <c r="BW217" s="79"/>
      <c r="BX217" s="124">
        <f>IF(AJ217,BL217,0)</f>
        <v>68725</v>
      </c>
      <c r="BY217" s="79"/>
      <c r="BZ217" s="124">
        <f>IF(AP217,BL217,0)</f>
        <v>68725</v>
      </c>
      <c r="CA217" s="79"/>
      <c r="CB217" s="124">
        <f>IF(AV217,BL217,0)</f>
        <v>68725</v>
      </c>
      <c r="CC217" s="79"/>
      <c r="CD217" s="124">
        <f>IF(BB217,$BL217,0)</f>
        <v>0</v>
      </c>
    </row>
    <row r="218" spans="1:82" ht="8.85" customHeight="1" x14ac:dyDescent="0.3">
      <c r="A218" s="79"/>
      <c r="B218" s="79"/>
      <c r="D218" s="79"/>
      <c r="E218" s="79"/>
      <c r="F218" s="79"/>
      <c r="G218" s="79"/>
      <c r="H218" s="79"/>
      <c r="I218" s="79"/>
      <c r="J218" s="79"/>
      <c r="K218" s="79"/>
      <c r="L218" s="79"/>
      <c r="M218" s="79"/>
      <c r="N218" s="79"/>
      <c r="O218" s="79"/>
      <c r="Q218" s="79"/>
      <c r="R218" s="79"/>
      <c r="S218" s="79"/>
      <c r="T218" s="79"/>
      <c r="U218" s="79"/>
      <c r="W218" s="79"/>
      <c r="X218" s="79"/>
      <c r="Y218" s="79"/>
      <c r="Z218" s="79"/>
      <c r="AA218" s="79"/>
      <c r="AC218" s="79"/>
      <c r="AD218" s="79"/>
      <c r="AE218" s="79"/>
      <c r="AF218" s="79"/>
      <c r="AG218" s="79"/>
      <c r="AJ218" s="79"/>
      <c r="AK218" s="79"/>
      <c r="AL218" s="79"/>
      <c r="AM218" s="79"/>
      <c r="AN218" s="79"/>
      <c r="AP218" s="79"/>
      <c r="AQ218" s="79"/>
      <c r="AR218" s="79"/>
      <c r="AS218" s="79"/>
      <c r="AT218" s="79"/>
      <c r="AV218" s="79"/>
      <c r="AW218" s="79"/>
      <c r="AX218" s="79"/>
      <c r="AY218" s="79"/>
      <c r="AZ218" s="79"/>
      <c r="BB218" s="79"/>
      <c r="BC218" s="79"/>
      <c r="BD218" s="79"/>
      <c r="BE218" s="79"/>
      <c r="BF218" s="79"/>
      <c r="BH218" s="79"/>
      <c r="BJ218" s="79"/>
      <c r="BK218" s="79"/>
      <c r="BL218" s="79"/>
      <c r="BM218" s="79"/>
      <c r="BN218" s="79"/>
      <c r="BO218" s="79"/>
      <c r="BP218" s="79"/>
      <c r="BQ218" s="79"/>
      <c r="BR218" s="79"/>
      <c r="BS218" s="79"/>
      <c r="BT218" s="79"/>
      <c r="BU218" s="79"/>
      <c r="BV218" s="79"/>
      <c r="BW218" s="79"/>
      <c r="BX218" s="79"/>
      <c r="BY218" s="79"/>
      <c r="BZ218" s="79"/>
      <c r="CA218" s="79"/>
      <c r="CB218" s="79"/>
      <c r="CC218" s="79"/>
      <c r="CD218" s="79"/>
    </row>
    <row r="219" spans="1:82" ht="8.85" customHeight="1" x14ac:dyDescent="0.3">
      <c r="A219" s="92">
        <f>A217</f>
        <v>95</v>
      </c>
      <c r="B219" s="79"/>
      <c r="C219" s="76" t="s">
        <v>72</v>
      </c>
      <c r="D219" s="79"/>
      <c r="E219" s="94">
        <f>SUM(E89:E217)</f>
        <v>730362427</v>
      </c>
      <c r="F219" s="79"/>
      <c r="G219" s="97">
        <f>IF(E219=0,0,IF(ISNONTEXT(H219),E219/$BL219,E219/BN219))</f>
        <v>123.00153103018071</v>
      </c>
      <c r="H219" s="300"/>
      <c r="I219" s="89">
        <f>IF(G$219,G219/G$219*100,0)</f>
        <v>100</v>
      </c>
      <c r="J219" s="79"/>
      <c r="K219" s="94">
        <f>SUM(K89:K217)</f>
        <v>349901666</v>
      </c>
      <c r="L219" s="79"/>
      <c r="M219" s="97">
        <f>IF(K219=0,0,IF(ISNONTEXT(N219),K219/$BL219,K219/BP219))</f>
        <v>58.927511926912047</v>
      </c>
      <c r="N219" s="300"/>
      <c r="O219" s="89">
        <f>IF(M$219,M219/M$219*100,0)</f>
        <v>100</v>
      </c>
      <c r="P219" s="79"/>
      <c r="Q219" s="94">
        <f>SUM(Q89:Q217)</f>
        <v>3189460837</v>
      </c>
      <c r="R219" s="79"/>
      <c r="S219" s="97">
        <f>IF(Q219=0,0,IF(ISNONTEXT(T219),Q219/$BL219,Q219/BR219))</f>
        <v>537.14231675803558</v>
      </c>
      <c r="T219" s="300"/>
      <c r="U219" s="89">
        <f>IF(S$219,S219/S$219*100,0)</f>
        <v>100</v>
      </c>
      <c r="V219" s="79"/>
      <c r="W219" s="94">
        <f>SUM(W89:W217)</f>
        <v>880199333</v>
      </c>
      <c r="X219" s="79"/>
      <c r="Y219" s="97">
        <f>IF(W219=0,0,IF(ISNONTEXT(Z219),W219/$BL219,W219/BT219))</f>
        <v>148.23580946715904</v>
      </c>
      <c r="Z219" s="300"/>
      <c r="AA219" s="89">
        <f>IF(Y$219,Y219/Y$219*100,0)</f>
        <v>100</v>
      </c>
      <c r="AB219" s="79"/>
      <c r="AC219" s="94">
        <f>SUM(AC89:AC217)</f>
        <v>2287104328</v>
      </c>
      <c r="AD219" s="79"/>
      <c r="AE219" s="97">
        <f>IF(AC219=0,0,IF(ISNONTEXT(AF219),AC219/$BL219,AC219/BV219))</f>
        <v>385.17498103684983</v>
      </c>
      <c r="AF219" s="300"/>
      <c r="AG219" s="89">
        <f>IF(AE$219,AE219/AE$219*100,0)</f>
        <v>100</v>
      </c>
      <c r="AH219" s="117"/>
      <c r="AI219" s="79"/>
      <c r="AJ219" s="94">
        <f>SUM(AJ89:AJ217)</f>
        <v>12008846422</v>
      </c>
      <c r="AK219" s="79"/>
      <c r="AL219" s="97">
        <f>IF(AJ219=0,0,IF(ISNONTEXT(AM219),AJ219/$BL219,AJ219/BX219))</f>
        <v>2022.4294695437661</v>
      </c>
      <c r="AM219" s="300"/>
      <c r="AN219" s="89">
        <f>IF(AL$219,AL219/AL$219*100,0)</f>
        <v>100</v>
      </c>
      <c r="AO219" s="79"/>
      <c r="AP219" s="94">
        <f>SUM(AP89:AP217)</f>
        <v>564504767</v>
      </c>
      <c r="AQ219" s="79"/>
      <c r="AR219" s="97">
        <f>IF(AP219=0,0,IF(ISNONTEXT(AS219),AP219/$BL219,AP219/BZ219))</f>
        <v>95.06917120592162</v>
      </c>
      <c r="AS219" s="300"/>
      <c r="AT219" s="89">
        <f>IF(AR$219,AR219/AR$219*100,0)</f>
        <v>100</v>
      </c>
      <c r="AU219" s="79"/>
      <c r="AV219" s="94">
        <f>SUM(AV89:AV217)</f>
        <v>878883043</v>
      </c>
      <c r="AW219" s="79"/>
      <c r="AX219" s="97">
        <f>IF(AV219=0,0,IF(ISNONTEXT(AY219),AV219/$BL219,AV219/CB219))</f>
        <v>148.01413091512188</v>
      </c>
      <c r="AY219" s="300"/>
      <c r="AZ219" s="89">
        <f>IF(AX$219,AX219/AX$219*100,0)</f>
        <v>100</v>
      </c>
      <c r="BA219" s="79"/>
      <c r="BB219" s="94">
        <f>SUM(BB89:BB217)</f>
        <v>3162520</v>
      </c>
      <c r="BC219" s="79"/>
      <c r="BD219" s="97">
        <f>IF(BB219=0,0,IF(ISNONTEXT(BE219),BB219/$BL219,BB219/CD219))</f>
        <v>22.915815254409228</v>
      </c>
      <c r="BE219" s="127" t="s">
        <v>388</v>
      </c>
      <c r="BF219" s="89">
        <f>IF(BD$219,BD219/BD$219*100,0)</f>
        <v>100</v>
      </c>
      <c r="BG219" s="79"/>
      <c r="BH219" s="94">
        <f>SUM(BH89:BH217)</f>
        <v>20892425343</v>
      </c>
      <c r="BI219" s="79"/>
      <c r="BJ219" s="92">
        <f>BJ217</f>
        <v>95</v>
      </c>
      <c r="BK219" s="79"/>
      <c r="BL219" s="124">
        <f>SUM(BL89:BL217)</f>
        <v>5937832</v>
      </c>
      <c r="BM219" s="79"/>
      <c r="BN219" s="124">
        <f>SUM(BN89:BN217)</f>
        <v>5937832</v>
      </c>
      <c r="BO219" s="79"/>
      <c r="BP219" s="124">
        <f>SUM(BP89:BP217)</f>
        <v>5937832</v>
      </c>
      <c r="BQ219" s="79"/>
      <c r="BR219" s="124">
        <f>SUM(BR89:BR217)</f>
        <v>5937832</v>
      </c>
      <c r="BS219" s="79"/>
      <c r="BT219" s="124">
        <f>SUM(BT89:BT217)</f>
        <v>5937832</v>
      </c>
      <c r="BU219" s="79"/>
      <c r="BV219" s="124">
        <f>SUM(BV89:BV217)</f>
        <v>5937832</v>
      </c>
      <c r="BW219" s="79"/>
      <c r="BX219" s="124">
        <f>SUM(BX89:BX217)</f>
        <v>5937832</v>
      </c>
      <c r="BY219" s="79"/>
      <c r="BZ219" s="124">
        <f>SUM(BZ89:BZ217)</f>
        <v>5925596</v>
      </c>
      <c r="CA219" s="79"/>
      <c r="CB219" s="124">
        <f>SUM(CB89:CB217)</f>
        <v>5937832</v>
      </c>
      <c r="CC219" s="79"/>
      <c r="CD219" s="124">
        <f>SUM(CD89:CD217)</f>
        <v>138006</v>
      </c>
    </row>
    <row r="220" spans="1:82" ht="8.85" customHeight="1" x14ac:dyDescent="0.3">
      <c r="A220" s="79"/>
      <c r="B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c r="AU220" s="79"/>
      <c r="AV220" s="79"/>
      <c r="AW220" s="79"/>
      <c r="AX220" s="79"/>
      <c r="AY220" s="79"/>
      <c r="AZ220" s="79"/>
      <c r="BA220" s="79"/>
      <c r="BB220" s="79"/>
      <c r="BC220" s="79"/>
      <c r="BD220" s="79"/>
      <c r="BE220" s="79"/>
      <c r="BF220" s="79"/>
      <c r="BG220" s="79"/>
      <c r="BH220" s="79"/>
      <c r="BI220" s="79"/>
      <c r="BJ220" s="79"/>
      <c r="BK220" s="79"/>
      <c r="BL220" s="79"/>
      <c r="BM220" s="79"/>
      <c r="BN220" s="79"/>
      <c r="BO220" s="79"/>
      <c r="BP220" s="79"/>
      <c r="BQ220" s="79"/>
      <c r="BR220" s="79"/>
      <c r="BS220" s="79"/>
      <c r="BT220" s="79"/>
      <c r="BU220" s="79"/>
      <c r="BV220" s="79"/>
      <c r="BW220" s="79"/>
      <c r="BX220" s="79"/>
      <c r="BY220" s="79"/>
      <c r="BZ220" s="79"/>
      <c r="CA220" s="79"/>
      <c r="CB220" s="79"/>
      <c r="CC220" s="79"/>
      <c r="CD220" s="79"/>
    </row>
    <row r="221" spans="1:82" ht="8.85" customHeight="1" x14ac:dyDescent="0.3">
      <c r="A221" s="79"/>
      <c r="B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c r="AU221" s="79"/>
      <c r="AV221" s="79"/>
      <c r="AW221" s="79"/>
      <c r="AX221" s="79"/>
      <c r="AY221" s="79"/>
      <c r="AZ221" s="79"/>
      <c r="BA221" s="79"/>
      <c r="BB221" s="79"/>
      <c r="BC221" s="79"/>
      <c r="BD221" s="79"/>
      <c r="BE221" s="79"/>
      <c r="BF221" s="79"/>
      <c r="BG221" s="79"/>
      <c r="BH221" s="79"/>
      <c r="BI221" s="79"/>
      <c r="BJ221" s="79"/>
      <c r="BK221" s="79"/>
      <c r="BL221" s="79"/>
      <c r="BM221" s="79"/>
      <c r="BN221" s="79"/>
      <c r="BO221" s="79"/>
      <c r="BP221" s="79"/>
      <c r="BQ221" s="79"/>
      <c r="BR221" s="79"/>
      <c r="BS221" s="79"/>
      <c r="BT221" s="79"/>
      <c r="BU221" s="79"/>
      <c r="BV221" s="79"/>
      <c r="BW221" s="79"/>
      <c r="BX221" s="79"/>
      <c r="BY221" s="79"/>
      <c r="BZ221" s="79"/>
      <c r="CA221" s="79"/>
      <c r="CB221" s="79"/>
      <c r="CC221" s="79"/>
      <c r="CD221" s="79"/>
    </row>
    <row r="222" spans="1:82" ht="8.85" customHeight="1" x14ac:dyDescent="0.3">
      <c r="A222" s="79"/>
      <c r="B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c r="BA222" s="79"/>
      <c r="BB222" s="79"/>
      <c r="BC222" s="79"/>
      <c r="BD222" s="79"/>
      <c r="BE222" s="79"/>
      <c r="BF222" s="79"/>
      <c r="BG222" s="79"/>
      <c r="BH222" s="79"/>
      <c r="BI222" s="79"/>
      <c r="BJ222" s="79"/>
      <c r="BK222" s="79"/>
      <c r="BL222" s="79"/>
      <c r="BM222" s="79"/>
      <c r="BN222" s="79"/>
      <c r="BO222" s="79"/>
      <c r="BP222" s="79"/>
      <c r="BQ222" s="79"/>
      <c r="BR222" s="79"/>
      <c r="BS222" s="79"/>
      <c r="BT222" s="79"/>
      <c r="BU222" s="79"/>
      <c r="BV222" s="79"/>
      <c r="BW222" s="79"/>
      <c r="BX222" s="79"/>
      <c r="BY222" s="79"/>
      <c r="BZ222" s="79"/>
      <c r="CA222" s="79"/>
      <c r="CB222" s="79"/>
      <c r="CC222" s="79"/>
      <c r="CD222" s="79"/>
    </row>
    <row r="223" spans="1:82" ht="8.85" customHeight="1" x14ac:dyDescent="0.3">
      <c r="A223" s="79"/>
      <c r="B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c r="AU223" s="79"/>
      <c r="AV223" s="79"/>
      <c r="AW223" s="79"/>
      <c r="AX223" s="79"/>
      <c r="AY223" s="79"/>
      <c r="AZ223" s="79"/>
      <c r="BA223" s="79"/>
      <c r="BB223" s="79"/>
      <c r="BC223" s="79"/>
      <c r="BD223" s="79"/>
      <c r="BE223" s="79"/>
      <c r="BF223" s="79"/>
      <c r="BG223" s="79"/>
      <c r="BH223" s="79"/>
      <c r="BI223" s="79"/>
      <c r="BJ223" s="79"/>
      <c r="BK223" s="79"/>
      <c r="BL223" s="79"/>
      <c r="BM223" s="79"/>
      <c r="BN223" s="79"/>
      <c r="BO223" s="79"/>
      <c r="BP223" s="79"/>
      <c r="BQ223" s="79"/>
      <c r="BR223" s="79"/>
      <c r="BS223" s="79"/>
      <c r="BT223" s="79"/>
      <c r="BU223" s="79"/>
      <c r="BV223" s="79"/>
      <c r="BW223" s="79"/>
      <c r="BX223" s="79"/>
      <c r="BY223" s="79"/>
      <c r="BZ223" s="79"/>
      <c r="CA223" s="79"/>
      <c r="CB223" s="79"/>
      <c r="CC223" s="79"/>
      <c r="CD223" s="111"/>
    </row>
    <row r="224" spans="1:82" ht="8.85" customHeight="1" x14ac:dyDescent="0.3">
      <c r="A224" s="79"/>
      <c r="B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c r="AU224" s="79"/>
      <c r="AV224" s="79"/>
      <c r="AW224" s="79"/>
      <c r="AX224" s="79"/>
      <c r="AY224" s="79"/>
      <c r="AZ224" s="79"/>
      <c r="BA224" s="79"/>
      <c r="BB224" s="79"/>
      <c r="BC224" s="79"/>
      <c r="BD224" s="79"/>
      <c r="BE224" s="79"/>
      <c r="BF224" s="79"/>
      <c r="BG224" s="79"/>
      <c r="BH224" s="79"/>
      <c r="BI224" s="79"/>
      <c r="BJ224" s="79"/>
      <c r="BK224" s="79"/>
      <c r="BL224" s="79"/>
      <c r="BM224" s="79"/>
      <c r="BN224" s="79"/>
      <c r="BO224" s="79"/>
      <c r="BP224" s="79"/>
      <c r="BQ224" s="79"/>
      <c r="BR224" s="79"/>
      <c r="BS224" s="79"/>
      <c r="BT224" s="79"/>
      <c r="BU224" s="79"/>
      <c r="BV224" s="79"/>
      <c r="BW224" s="79"/>
      <c r="BX224" s="79"/>
      <c r="BY224" s="79"/>
      <c r="BZ224" s="79"/>
      <c r="CA224" s="79"/>
      <c r="CB224" s="79"/>
      <c r="CC224" s="79"/>
      <c r="CD224" s="111"/>
    </row>
    <row r="225" spans="1:82" ht="2.25" customHeight="1" x14ac:dyDescent="0.3">
      <c r="A225" s="79"/>
      <c r="B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c r="AU225" s="79"/>
      <c r="AV225" s="79"/>
      <c r="AW225" s="79"/>
      <c r="AX225" s="79"/>
      <c r="AY225" s="79"/>
      <c r="AZ225" s="79"/>
      <c r="BA225" s="79"/>
      <c r="BB225" s="79"/>
      <c r="BC225" s="79"/>
      <c r="BD225" s="79"/>
      <c r="BE225" s="79"/>
      <c r="BF225" s="79"/>
      <c r="BG225" s="79"/>
      <c r="BH225" s="79"/>
      <c r="BI225" s="79"/>
      <c r="BJ225" s="79"/>
      <c r="BK225" s="79"/>
      <c r="BL225" s="79"/>
      <c r="BM225" s="79"/>
      <c r="BN225" s="79"/>
      <c r="BO225" s="79"/>
      <c r="BP225" s="79"/>
      <c r="BQ225" s="79"/>
      <c r="BR225" s="79"/>
      <c r="BS225" s="79"/>
      <c r="BT225" s="79"/>
      <c r="BU225" s="79"/>
      <c r="BV225" s="79"/>
      <c r="BW225" s="79"/>
      <c r="BX225" s="79"/>
      <c r="BY225" s="79"/>
      <c r="BZ225" s="79"/>
      <c r="CA225" s="79"/>
      <c r="CB225" s="79"/>
      <c r="CC225" s="79"/>
      <c r="CD225" s="111"/>
    </row>
    <row r="226" spans="1:82" ht="3.6" customHeight="1" x14ac:dyDescent="0.3">
      <c r="A226" s="79"/>
      <c r="B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c r="AU226" s="79"/>
      <c r="AV226" s="79"/>
      <c r="AW226" s="79"/>
      <c r="AX226" s="79"/>
      <c r="AY226" s="79"/>
      <c r="AZ226" s="79"/>
      <c r="BA226" s="79"/>
      <c r="BB226" s="79"/>
      <c r="BC226" s="79"/>
      <c r="BD226" s="79"/>
      <c r="BE226" s="79"/>
      <c r="BF226" s="79"/>
      <c r="BG226" s="79"/>
      <c r="BH226" s="79"/>
      <c r="BI226" s="79"/>
      <c r="BJ226" s="79"/>
      <c r="BK226" s="79"/>
      <c r="BL226" s="79"/>
      <c r="BM226" s="79"/>
      <c r="BN226" s="79"/>
      <c r="BO226" s="79"/>
      <c r="BP226" s="79"/>
      <c r="BQ226" s="79"/>
      <c r="BR226" s="79"/>
      <c r="BS226" s="79"/>
      <c r="BT226" s="79"/>
      <c r="BU226" s="79"/>
      <c r="BV226" s="79"/>
      <c r="BW226" s="79"/>
      <c r="BX226" s="79"/>
      <c r="BY226" s="79"/>
      <c r="BZ226" s="79"/>
      <c r="CA226" s="79"/>
      <c r="CB226" s="79"/>
      <c r="CC226" s="79"/>
      <c r="CD226" s="79"/>
    </row>
    <row r="227" spans="1:82" s="63" customFormat="1" ht="10.5" customHeight="1" x14ac:dyDescent="0.3">
      <c r="A227" s="99" t="s">
        <v>393</v>
      </c>
      <c r="BK227" s="100" t="s">
        <v>394</v>
      </c>
    </row>
    <row r="228" spans="1:82" s="63" customFormat="1" ht="10.5" customHeight="1" x14ac:dyDescent="0.3">
      <c r="AG228" s="66" t="s">
        <v>49</v>
      </c>
      <c r="AJ228" s="67" t="s">
        <v>50</v>
      </c>
      <c r="BJ228" s="66" t="s">
        <v>358</v>
      </c>
    </row>
    <row r="229" spans="1:82" s="63" customFormat="1" ht="10.5" customHeight="1" x14ac:dyDescent="0.3">
      <c r="A229" s="68"/>
      <c r="AG229" s="66" t="s">
        <v>359</v>
      </c>
      <c r="AJ229" s="67" t="s">
        <v>360</v>
      </c>
      <c r="BJ229" s="100" t="s">
        <v>223</v>
      </c>
    </row>
    <row r="230" spans="1:82" s="63" customFormat="1" ht="10.5" customHeight="1" x14ac:dyDescent="0.3">
      <c r="A230" s="69"/>
      <c r="AG230" s="66" t="s">
        <v>55</v>
      </c>
      <c r="AJ230" s="70" t="s">
        <v>56</v>
      </c>
      <c r="BJ230" s="69"/>
    </row>
    <row r="231" spans="1:82" ht="9.6" customHeight="1" x14ac:dyDescent="0.3"/>
    <row r="232" spans="1:82" ht="9.6" customHeight="1" x14ac:dyDescent="0.3">
      <c r="AG232" s="81" t="s">
        <v>361</v>
      </c>
      <c r="AJ232" s="120" t="s">
        <v>362</v>
      </c>
    </row>
    <row r="233" spans="1:82" ht="9.6" customHeight="1" x14ac:dyDescent="0.3">
      <c r="E233" s="71" t="s">
        <v>4</v>
      </c>
      <c r="F233" s="71"/>
      <c r="G233" s="71"/>
      <c r="H233" s="71"/>
      <c r="I233" s="71"/>
    </row>
    <row r="234" spans="1:82" ht="9.6" customHeight="1" x14ac:dyDescent="0.3">
      <c r="E234" s="121" t="s">
        <v>363</v>
      </c>
      <c r="F234" s="75"/>
      <c r="G234" s="75"/>
      <c r="H234" s="75"/>
      <c r="I234" s="75"/>
      <c r="K234" s="121" t="s">
        <v>364</v>
      </c>
      <c r="L234" s="75"/>
      <c r="M234" s="75"/>
      <c r="N234" s="75"/>
      <c r="O234" s="75"/>
      <c r="Q234" s="121" t="s">
        <v>365</v>
      </c>
      <c r="R234" s="75"/>
      <c r="S234" s="75"/>
      <c r="T234" s="75"/>
      <c r="U234" s="75"/>
      <c r="W234" s="121" t="s">
        <v>366</v>
      </c>
      <c r="X234" s="75"/>
      <c r="Y234" s="75"/>
      <c r="Z234" s="75"/>
      <c r="AA234" s="75"/>
      <c r="AC234" s="121" t="s">
        <v>367</v>
      </c>
      <c r="AD234" s="75"/>
      <c r="AE234" s="75"/>
      <c r="AF234" s="75"/>
      <c r="AG234" s="75"/>
      <c r="AH234" s="71"/>
      <c r="AJ234" s="121" t="s">
        <v>368</v>
      </c>
      <c r="AK234" s="75"/>
      <c r="AL234" s="75"/>
      <c r="AM234" s="75"/>
      <c r="AN234" s="75"/>
      <c r="AP234" s="121" t="s">
        <v>369</v>
      </c>
      <c r="AQ234" s="75"/>
      <c r="AR234" s="75"/>
      <c r="AS234" s="75"/>
      <c r="AT234" s="75"/>
      <c r="AV234" s="121" t="s">
        <v>370</v>
      </c>
      <c r="AW234" s="75"/>
      <c r="AX234" s="75"/>
      <c r="AY234" s="75"/>
      <c r="AZ234" s="75"/>
      <c r="BB234" s="75" t="s">
        <v>371</v>
      </c>
      <c r="BC234" s="75"/>
      <c r="BD234" s="75"/>
      <c r="BE234" s="75"/>
      <c r="BF234" s="75"/>
    </row>
    <row r="235" spans="1:82" ht="9.6" customHeight="1" x14ac:dyDescent="0.3"/>
    <row r="236" spans="1:82" ht="9.6" customHeight="1" x14ac:dyDescent="0.3">
      <c r="I236" s="76" t="s">
        <v>71</v>
      </c>
      <c r="O236" s="76" t="s">
        <v>71</v>
      </c>
      <c r="U236" s="76" t="s">
        <v>71</v>
      </c>
      <c r="AA236" s="76" t="s">
        <v>71</v>
      </c>
      <c r="AG236" s="76" t="s">
        <v>71</v>
      </c>
      <c r="AH236" s="76"/>
      <c r="AN236" s="76" t="s">
        <v>71</v>
      </c>
      <c r="AT236" s="76" t="s">
        <v>71</v>
      </c>
      <c r="AZ236" s="76" t="s">
        <v>71</v>
      </c>
      <c r="BF236" s="76" t="s">
        <v>71</v>
      </c>
      <c r="BN236" s="76" t="s">
        <v>68</v>
      </c>
      <c r="BV236" s="76" t="s">
        <v>372</v>
      </c>
      <c r="BZ236" s="76" t="s">
        <v>373</v>
      </c>
    </row>
    <row r="237" spans="1:82" ht="9.6" customHeight="1" x14ac:dyDescent="0.3">
      <c r="G237" s="76" t="s">
        <v>70</v>
      </c>
      <c r="I237" s="76" t="s">
        <v>374</v>
      </c>
      <c r="M237" s="76" t="s">
        <v>70</v>
      </c>
      <c r="O237" s="76" t="s">
        <v>374</v>
      </c>
      <c r="S237" s="76" t="s">
        <v>70</v>
      </c>
      <c r="U237" s="76" t="s">
        <v>374</v>
      </c>
      <c r="Y237" s="76" t="s">
        <v>70</v>
      </c>
      <c r="AA237" s="76" t="s">
        <v>374</v>
      </c>
      <c r="AE237" s="76" t="s">
        <v>70</v>
      </c>
      <c r="AG237" s="76" t="s">
        <v>374</v>
      </c>
      <c r="AH237" s="76"/>
      <c r="AL237" s="76" t="s">
        <v>70</v>
      </c>
      <c r="AN237" s="76" t="s">
        <v>374</v>
      </c>
      <c r="AR237" s="76" t="s">
        <v>70</v>
      </c>
      <c r="AT237" s="76" t="s">
        <v>374</v>
      </c>
      <c r="AX237" s="76" t="s">
        <v>70</v>
      </c>
      <c r="AZ237" s="76" t="s">
        <v>374</v>
      </c>
      <c r="BD237" s="76" t="s">
        <v>70</v>
      </c>
      <c r="BF237" s="76" t="s">
        <v>374</v>
      </c>
      <c r="BH237" s="76" t="s">
        <v>72</v>
      </c>
      <c r="BN237" s="76" t="s">
        <v>375</v>
      </c>
      <c r="BP237" s="76" t="s">
        <v>376</v>
      </c>
      <c r="BR237" s="76" t="s">
        <v>271</v>
      </c>
      <c r="BT237" s="76" t="s">
        <v>271</v>
      </c>
      <c r="BV237" s="76" t="s">
        <v>277</v>
      </c>
      <c r="BZ237" s="76" t="s">
        <v>377</v>
      </c>
      <c r="CB237" s="76" t="s">
        <v>378</v>
      </c>
    </row>
    <row r="238" spans="1:82" ht="9.6" customHeight="1" x14ac:dyDescent="0.3">
      <c r="A238" s="78" t="s">
        <v>78</v>
      </c>
      <c r="C238" s="78" t="s">
        <v>80</v>
      </c>
      <c r="E238" s="78" t="s">
        <v>81</v>
      </c>
      <c r="G238" s="78" t="s">
        <v>82</v>
      </c>
      <c r="I238" s="78" t="s">
        <v>379</v>
      </c>
      <c r="K238" s="78" t="s">
        <v>81</v>
      </c>
      <c r="M238" s="78" t="s">
        <v>82</v>
      </c>
      <c r="O238" s="78" t="s">
        <v>379</v>
      </c>
      <c r="Q238" s="78" t="s">
        <v>81</v>
      </c>
      <c r="S238" s="78" t="s">
        <v>82</v>
      </c>
      <c r="U238" s="78" t="s">
        <v>379</v>
      </c>
      <c r="W238" s="78" t="s">
        <v>81</v>
      </c>
      <c r="Y238" s="78" t="s">
        <v>82</v>
      </c>
      <c r="AA238" s="78" t="s">
        <v>379</v>
      </c>
      <c r="AC238" s="78" t="s">
        <v>81</v>
      </c>
      <c r="AE238" s="78" t="s">
        <v>82</v>
      </c>
      <c r="AG238" s="78" t="s">
        <v>379</v>
      </c>
      <c r="AH238" s="76"/>
      <c r="AJ238" s="78" t="s">
        <v>81</v>
      </c>
      <c r="AL238" s="78" t="s">
        <v>82</v>
      </c>
      <c r="AN238" s="78" t="s">
        <v>379</v>
      </c>
      <c r="AP238" s="78" t="s">
        <v>81</v>
      </c>
      <c r="AR238" s="78" t="s">
        <v>82</v>
      </c>
      <c r="AT238" s="78" t="s">
        <v>379</v>
      </c>
      <c r="AV238" s="78" t="s">
        <v>81</v>
      </c>
      <c r="AX238" s="78" t="s">
        <v>82</v>
      </c>
      <c r="AZ238" s="78" t="s">
        <v>379</v>
      </c>
      <c r="BB238" s="78" t="s">
        <v>81</v>
      </c>
      <c r="BD238" s="78" t="s">
        <v>82</v>
      </c>
      <c r="BF238" s="78" t="s">
        <v>379</v>
      </c>
      <c r="BH238" s="78" t="s">
        <v>380</v>
      </c>
      <c r="BJ238" s="78" t="s">
        <v>78</v>
      </c>
      <c r="BN238" s="122" t="s">
        <v>381</v>
      </c>
      <c r="BP238" s="122" t="s">
        <v>381</v>
      </c>
      <c r="BR238" s="122" t="s">
        <v>382</v>
      </c>
      <c r="BT238" s="122" t="s">
        <v>383</v>
      </c>
      <c r="BV238" s="122" t="s">
        <v>384</v>
      </c>
      <c r="BX238" s="122" t="s">
        <v>385</v>
      </c>
      <c r="BZ238" s="122" t="s">
        <v>386</v>
      </c>
      <c r="CB238" s="122" t="s">
        <v>387</v>
      </c>
      <c r="CD238" s="122" t="s">
        <v>371</v>
      </c>
    </row>
    <row r="239" spans="1:82" ht="8.85" customHeight="1" x14ac:dyDescent="0.3">
      <c r="E239" s="85"/>
      <c r="K239" s="85"/>
      <c r="Q239" s="85"/>
      <c r="X239" s="85"/>
      <c r="AD239" s="85"/>
      <c r="AJ239" s="85"/>
      <c r="AP239" s="85"/>
    </row>
    <row r="240" spans="1:82" ht="8.85" customHeight="1" x14ac:dyDescent="0.3">
      <c r="B240" s="64" t="s">
        <v>297</v>
      </c>
    </row>
    <row r="241" spans="1:82" ht="8.85" customHeight="1" x14ac:dyDescent="0.3">
      <c r="A241" s="64">
        <v>1</v>
      </c>
      <c r="B241" s="76"/>
      <c r="C241" s="64" t="s">
        <v>224</v>
      </c>
      <c r="D241" s="79"/>
      <c r="E241" s="82">
        <v>2282658</v>
      </c>
      <c r="F241" s="79"/>
      <c r="G241" s="83">
        <f>(E241/$BL241)</f>
        <v>278.67879379807107</v>
      </c>
      <c r="H241" s="79"/>
      <c r="I241" s="84">
        <f>IF(G241,G241/G$287*100,0)</f>
        <v>148.74278890663831</v>
      </c>
      <c r="J241" s="79"/>
      <c r="K241" s="82">
        <v>0</v>
      </c>
      <c r="L241" s="79"/>
      <c r="M241" s="83">
        <f>(K241/$BL241)</f>
        <v>0</v>
      </c>
      <c r="N241" s="79"/>
      <c r="O241" s="84">
        <f>IF(M241,M241/M$287*100,0)</f>
        <v>0</v>
      </c>
      <c r="P241" s="79"/>
      <c r="Q241" s="82">
        <v>3783111</v>
      </c>
      <c r="R241" s="79"/>
      <c r="S241" s="83">
        <f>(Q241/$BL241)</f>
        <v>461.86192162129169</v>
      </c>
      <c r="T241" s="79"/>
      <c r="U241" s="84">
        <f>IF(S241,S241/S$287*100,0)</f>
        <v>115.90861901637548</v>
      </c>
      <c r="V241" s="79"/>
      <c r="W241" s="82">
        <v>3282565</v>
      </c>
      <c r="X241" s="79"/>
      <c r="Y241" s="83">
        <f>(W241/$BL241)</f>
        <v>400.75265535343669</v>
      </c>
      <c r="Z241" s="79"/>
      <c r="AA241" s="84">
        <f>IF(Y241,Y241/Y$287*100,0)</f>
        <v>106.21963085384864</v>
      </c>
      <c r="AB241" s="79"/>
      <c r="AC241" s="82">
        <v>4584</v>
      </c>
      <c r="AD241" s="79"/>
      <c r="AE241" s="83">
        <f>(AC241/$BL241)</f>
        <v>0.55963862776217799</v>
      </c>
      <c r="AF241" s="79"/>
      <c r="AG241" s="84">
        <f>IF(AE241,AE241/AE$287*100,0)</f>
        <v>17.166864990403909</v>
      </c>
      <c r="AH241" s="117"/>
      <c r="AI241" s="79"/>
      <c r="AJ241" s="82">
        <v>0</v>
      </c>
      <c r="AK241" s="79"/>
      <c r="AL241" s="83">
        <f>(AJ241/$BL241)</f>
        <v>0</v>
      </c>
      <c r="AM241" s="79"/>
      <c r="AN241" s="84">
        <f>IF(AL241,AL241/AL$287*100,0)</f>
        <v>0</v>
      </c>
      <c r="AO241" s="79"/>
      <c r="AP241" s="82">
        <v>6925798</v>
      </c>
      <c r="AQ241" s="79"/>
      <c r="AR241" s="83">
        <f>(AP241/$BL241)</f>
        <v>845.53754120376027</v>
      </c>
      <c r="AS241" s="79"/>
      <c r="AT241" s="84">
        <f>IF(AR241,AR241/AR$287*100,0)</f>
        <v>525.60533735744502</v>
      </c>
      <c r="AU241" s="79"/>
      <c r="AV241" s="82">
        <v>1259209</v>
      </c>
      <c r="AW241" s="79"/>
      <c r="AX241" s="83">
        <f>(AV241/$BL241)</f>
        <v>153.73080209986571</v>
      </c>
      <c r="AY241" s="79"/>
      <c r="AZ241" s="84">
        <f>IF(AX241,AX241/AX$287*100,0)</f>
        <v>175.70924639401539</v>
      </c>
      <c r="BA241" s="79"/>
      <c r="BB241" s="82">
        <v>0</v>
      </c>
      <c r="BC241" s="79"/>
      <c r="BD241" s="83">
        <f>(BB241/$BL241)</f>
        <v>0</v>
      </c>
      <c r="BE241" s="79"/>
      <c r="BF241" s="84">
        <f>IF(BD241,BD241/BD$287*100,0)</f>
        <v>0</v>
      </c>
      <c r="BG241" s="79"/>
      <c r="BH241" s="82">
        <f>(E241+K241+Q241+W241+AC241+AJ241+AP241+AV241+BB241)</f>
        <v>17537925</v>
      </c>
      <c r="BI241" s="79"/>
      <c r="BJ241" s="64">
        <v>1</v>
      </c>
      <c r="BK241" s="79"/>
      <c r="BL241" s="114">
        <v>8191</v>
      </c>
      <c r="BM241" s="79"/>
      <c r="BN241" s="114">
        <f>IF(E241,BL241,0)</f>
        <v>8191</v>
      </c>
      <c r="BO241" s="79"/>
      <c r="BP241" s="114">
        <f>IF(K241,BL241,0)</f>
        <v>0</v>
      </c>
      <c r="BQ241" s="79"/>
      <c r="BR241" s="114">
        <f>IF(Q241,BL241,0)</f>
        <v>8191</v>
      </c>
      <c r="BS241" s="79"/>
      <c r="BT241" s="114">
        <f>IF(W241,BL241,0)</f>
        <v>8191</v>
      </c>
      <c r="BU241" s="79"/>
      <c r="BV241" s="114">
        <f>IF(AC241,BL241,0)</f>
        <v>8191</v>
      </c>
      <c r="BW241" s="79"/>
      <c r="BX241" s="114">
        <f>IF(AJ241,BL241,0)</f>
        <v>0</v>
      </c>
      <c r="BY241" s="79"/>
      <c r="BZ241" s="114">
        <f>IF(AP241,BL241,0)</f>
        <v>8191</v>
      </c>
      <c r="CA241" s="79"/>
      <c r="CB241" s="114">
        <f>IF(AV241,BL241,0)</f>
        <v>8191</v>
      </c>
      <c r="CC241" s="79"/>
      <c r="CD241" s="114">
        <f>IF(BB241,$BL241,0)</f>
        <v>0</v>
      </c>
    </row>
    <row r="242" spans="1:82" ht="8.85" customHeight="1" x14ac:dyDescent="0.3">
      <c r="A242" s="64">
        <v>2</v>
      </c>
      <c r="B242" s="76"/>
      <c r="C242" s="64" t="s">
        <v>225</v>
      </c>
      <c r="D242" s="79"/>
      <c r="E242" s="88">
        <v>1407603</v>
      </c>
      <c r="F242" s="79"/>
      <c r="G242" s="84">
        <f>(E242/$BL242)</f>
        <v>194.82394463667819</v>
      </c>
      <c r="H242" s="79"/>
      <c r="I242" s="84">
        <f>IF(G242,G242/G$287*100,0)</f>
        <v>103.98587017012053</v>
      </c>
      <c r="J242" s="79"/>
      <c r="K242" s="88">
        <v>0</v>
      </c>
      <c r="L242" s="79"/>
      <c r="M242" s="84">
        <f>(K242/$BL242)</f>
        <v>0</v>
      </c>
      <c r="N242" s="79"/>
      <c r="O242" s="84">
        <f>IF(M242,M242/M$287*100,0)</f>
        <v>0</v>
      </c>
      <c r="P242" s="79"/>
      <c r="Q242" s="88">
        <v>3034543</v>
      </c>
      <c r="R242" s="79"/>
      <c r="S242" s="84">
        <f>(Q242/$BL242)</f>
        <v>420.00595155709345</v>
      </c>
      <c r="T242" s="79"/>
      <c r="U242" s="84">
        <f>IF(S242,S242/S$287*100,0)</f>
        <v>105.40446731947509</v>
      </c>
      <c r="V242" s="79"/>
      <c r="W242" s="88">
        <v>3745629</v>
      </c>
      <c r="X242" s="79"/>
      <c r="Y242" s="84">
        <f>(W242/$BL242)</f>
        <v>518.42615916955015</v>
      </c>
      <c r="Z242" s="79"/>
      <c r="AA242" s="84">
        <f>IF(Y242,Y242/Y$287*100,0)</f>
        <v>137.40903401726138</v>
      </c>
      <c r="AB242" s="79"/>
      <c r="AC242" s="88">
        <v>0</v>
      </c>
      <c r="AD242" s="79"/>
      <c r="AE242" s="84">
        <f>(AC242/$BL242)</f>
        <v>0</v>
      </c>
      <c r="AF242" s="79"/>
      <c r="AG242" s="84">
        <f>IF(AE242,AE242/AE$287*100,0)</f>
        <v>0</v>
      </c>
      <c r="AH242" s="117"/>
      <c r="AI242" s="79"/>
      <c r="AJ242" s="88">
        <v>0</v>
      </c>
      <c r="AK242" s="79"/>
      <c r="AL242" s="84">
        <f>(AJ242/$BL242)</f>
        <v>0</v>
      </c>
      <c r="AM242" s="79"/>
      <c r="AN242" s="84">
        <f>IF(AL242,AL242/AL$287*100,0)</f>
        <v>0</v>
      </c>
      <c r="AO242" s="79"/>
      <c r="AP242" s="88">
        <v>216952</v>
      </c>
      <c r="AQ242" s="79"/>
      <c r="AR242" s="84">
        <f>(AP242/$BL242)</f>
        <v>30.027958477508651</v>
      </c>
      <c r="AS242" s="79"/>
      <c r="AT242" s="84">
        <f>IF(AR242,AR242/AR$287*100,0)</f>
        <v>18.666060909911607</v>
      </c>
      <c r="AU242" s="79"/>
      <c r="AV242" s="88">
        <v>755417</v>
      </c>
      <c r="AW242" s="79"/>
      <c r="AX242" s="84">
        <f>(AV242/$BL242)</f>
        <v>104.55598615916955</v>
      </c>
      <c r="AY242" s="79"/>
      <c r="AZ242" s="84">
        <f>IF(AX242,AX242/AX$287*100,0)</f>
        <v>119.50405047699178</v>
      </c>
      <c r="BA242" s="79"/>
      <c r="BB242" s="88">
        <v>0</v>
      </c>
      <c r="BC242" s="79"/>
      <c r="BD242" s="84">
        <f>(BB242/$BL242)</f>
        <v>0</v>
      </c>
      <c r="BE242" s="79"/>
      <c r="BF242" s="84">
        <f>IF(BD242,BD242/BD$287*100,0)</f>
        <v>0</v>
      </c>
      <c r="BG242" s="79"/>
      <c r="BH242" s="88">
        <f>(E242+K242+Q242+W242+AC242+AJ242+AP242+AV242+BB242)</f>
        <v>9160144</v>
      </c>
      <c r="BI242" s="79"/>
      <c r="BJ242" s="64">
        <v>2</v>
      </c>
      <c r="BK242" s="79"/>
      <c r="BL242" s="114">
        <v>7225</v>
      </c>
      <c r="BM242" s="79"/>
      <c r="BN242" s="114">
        <f>IF(E242,BL242,0)</f>
        <v>7225</v>
      </c>
      <c r="BO242" s="79"/>
      <c r="BP242" s="114">
        <f>IF(K242,BL242,0)</f>
        <v>0</v>
      </c>
      <c r="BQ242" s="79"/>
      <c r="BR242" s="114">
        <f>IF(Q242,BL242,0)</f>
        <v>7225</v>
      </c>
      <c r="BS242" s="79"/>
      <c r="BT242" s="114">
        <f>IF(W242,BL242,0)</f>
        <v>7225</v>
      </c>
      <c r="BU242" s="79"/>
      <c r="BV242" s="114">
        <f>IF(AC242,BL242,0)</f>
        <v>0</v>
      </c>
      <c r="BW242" s="79"/>
      <c r="BX242" s="114">
        <f>IF(AJ242,BL242,0)</f>
        <v>0</v>
      </c>
      <c r="BY242" s="79"/>
      <c r="BZ242" s="114">
        <f>IF(AP242,BL242,0)</f>
        <v>7225</v>
      </c>
      <c r="CA242" s="79"/>
      <c r="CB242" s="114">
        <f>IF(AV242,BL242,0)</f>
        <v>7225</v>
      </c>
      <c r="CC242" s="79"/>
      <c r="CD242" s="114">
        <f>IF(BB242,$BL242,0)</f>
        <v>0</v>
      </c>
    </row>
    <row r="243" spans="1:82" ht="8.85" customHeight="1" x14ac:dyDescent="0.3">
      <c r="A243" s="64">
        <v>3</v>
      </c>
      <c r="B243" s="76"/>
      <c r="C243" s="64" t="s">
        <v>140</v>
      </c>
      <c r="D243" s="79"/>
      <c r="E243" s="88">
        <v>1060469</v>
      </c>
      <c r="F243" s="79"/>
      <c r="G243" s="84">
        <f>(E243/$BL243)</f>
        <v>171.81934543097861</v>
      </c>
      <c r="H243" s="79"/>
      <c r="I243" s="84">
        <f>IF(G243,G243/G$287*100,0)</f>
        <v>91.707331868370233</v>
      </c>
      <c r="J243" s="79"/>
      <c r="K243" s="88">
        <v>4200</v>
      </c>
      <c r="L243" s="79"/>
      <c r="M243" s="84">
        <f>(K243/$BL243)</f>
        <v>0.68049254698639017</v>
      </c>
      <c r="N243" s="79"/>
      <c r="O243" s="84">
        <f>IF(M243,M243/M$287*100,0)</f>
        <v>100</v>
      </c>
      <c r="P243" s="79"/>
      <c r="Q243" s="88">
        <v>2739743</v>
      </c>
      <c r="R243" s="79"/>
      <c r="S243" s="84">
        <f>(Q243/$BL243)</f>
        <v>443.89873622812701</v>
      </c>
      <c r="T243" s="79"/>
      <c r="U243" s="84">
        <f>IF(S243,S243/S$287*100,0)</f>
        <v>111.40058768799055</v>
      </c>
      <c r="V243" s="79"/>
      <c r="W243" s="88">
        <v>4642594</v>
      </c>
      <c r="X243" s="79"/>
      <c r="Y243" s="84">
        <f>(W243/$BL243)</f>
        <v>752.20252754374599</v>
      </c>
      <c r="Z243" s="79"/>
      <c r="AA243" s="84">
        <f>IF(Y243,Y243/Y$287*100,0)</f>
        <v>199.37154186180851</v>
      </c>
      <c r="AB243" s="79"/>
      <c r="AC243" s="88">
        <v>21494</v>
      </c>
      <c r="AD243" s="79"/>
      <c r="AE243" s="84">
        <f>(AC243/$BL243)</f>
        <v>3.4825016202203498</v>
      </c>
      <c r="AF243" s="79"/>
      <c r="AG243" s="84">
        <f>IF(AE243,AE243/AE$287*100,0)</f>
        <v>106.82542658329697</v>
      </c>
      <c r="AH243" s="117"/>
      <c r="AI243" s="79"/>
      <c r="AJ243" s="88">
        <v>152415</v>
      </c>
      <c r="AK243" s="79"/>
      <c r="AL243" s="84">
        <f>(AJ243/$BL243)</f>
        <v>24.69458846403111</v>
      </c>
      <c r="AM243" s="79"/>
      <c r="AN243" s="84">
        <f>IF(AL243,AL243/AL$287*100,0)</f>
        <v>1.7282523128218603</v>
      </c>
      <c r="AO243" s="79"/>
      <c r="AP243" s="88">
        <v>338912</v>
      </c>
      <c r="AQ243" s="79"/>
      <c r="AR243" s="84">
        <f>(AP243/$BL243)</f>
        <v>54.911211924821778</v>
      </c>
      <c r="AS243" s="79"/>
      <c r="AT243" s="84">
        <f>IF(AR243,AR243/AR$287*100,0)</f>
        <v>34.134056339311542</v>
      </c>
      <c r="AU243" s="79"/>
      <c r="AV243" s="88">
        <v>160923</v>
      </c>
      <c r="AW243" s="79"/>
      <c r="AX243" s="84">
        <f>(AV243/$BL243)</f>
        <v>26.073071937783538</v>
      </c>
      <c r="AY243" s="79"/>
      <c r="AZ243" s="84">
        <f>IF(AX243,AX243/AX$287*100,0)</f>
        <v>29.800662969213104</v>
      </c>
      <c r="BA243" s="79"/>
      <c r="BB243" s="88">
        <v>0</v>
      </c>
      <c r="BC243" s="79"/>
      <c r="BD243" s="84">
        <f>(BB243/$BL243)</f>
        <v>0</v>
      </c>
      <c r="BE243" s="79"/>
      <c r="BF243" s="84">
        <f>IF(BD243,BD243/BD$287*100,0)</f>
        <v>0</v>
      </c>
      <c r="BG243" s="79"/>
      <c r="BH243" s="88">
        <f>(E243+K243+Q243+W243+AC243+AJ243+AP243+AV243+BB243)</f>
        <v>9120750</v>
      </c>
      <c r="BI243" s="79"/>
      <c r="BJ243" s="64">
        <v>3</v>
      </c>
      <c r="BK243" s="79"/>
      <c r="BL243" s="114">
        <v>6172</v>
      </c>
      <c r="BM243" s="79"/>
      <c r="BN243" s="114">
        <f>IF(E243,BL243,0)</f>
        <v>6172</v>
      </c>
      <c r="BO243" s="79"/>
      <c r="BP243" s="114">
        <f>IF(K243,BL243,0)</f>
        <v>6172</v>
      </c>
      <c r="BQ243" s="79"/>
      <c r="BR243" s="114">
        <f>IF(Q243,BL243,0)</f>
        <v>6172</v>
      </c>
      <c r="BS243" s="79"/>
      <c r="BT243" s="114">
        <f>IF(W243,BL243,0)</f>
        <v>6172</v>
      </c>
      <c r="BU243" s="79"/>
      <c r="BV243" s="114">
        <f>IF(AC243,BL243,0)</f>
        <v>6172</v>
      </c>
      <c r="BW243" s="79"/>
      <c r="BX243" s="114">
        <f>IF(AJ243,BL243,0)</f>
        <v>6172</v>
      </c>
      <c r="BY243" s="79"/>
      <c r="BZ243" s="114">
        <f>IF(AP243,BL243,0)</f>
        <v>6172</v>
      </c>
      <c r="CA243" s="79"/>
      <c r="CB243" s="114">
        <f>IF(AV243,BL243,0)</f>
        <v>6172</v>
      </c>
      <c r="CC243" s="79"/>
      <c r="CD243" s="114">
        <f>IF(BB243,$BL243,0)</f>
        <v>0</v>
      </c>
    </row>
    <row r="244" spans="1:82" ht="8.85" customHeight="1" x14ac:dyDescent="0.3">
      <c r="A244" s="64">
        <v>4</v>
      </c>
      <c r="B244" s="76"/>
      <c r="C244" s="64" t="s">
        <v>226</v>
      </c>
      <c r="D244" s="79"/>
      <c r="E244" s="88">
        <v>1010613</v>
      </c>
      <c r="F244" s="79"/>
      <c r="G244" s="84">
        <f>(E244/$BL244)</f>
        <v>241.48458781362007</v>
      </c>
      <c r="H244" s="79"/>
      <c r="I244" s="84">
        <f>IF(G244,G244/G$287*100,0)</f>
        <v>128.89065070159089</v>
      </c>
      <c r="J244" s="79"/>
      <c r="K244" s="88">
        <v>0</v>
      </c>
      <c r="L244" s="79"/>
      <c r="M244" s="84">
        <f>(K244/$BL244)</f>
        <v>0</v>
      </c>
      <c r="N244" s="79"/>
      <c r="O244" s="84">
        <f>IF(M244,M244/M$287*100,0)</f>
        <v>0</v>
      </c>
      <c r="P244" s="79"/>
      <c r="Q244" s="88">
        <v>784647</v>
      </c>
      <c r="R244" s="79"/>
      <c r="S244" s="84">
        <f>(Q244/$BL244)</f>
        <v>187.49032258064517</v>
      </c>
      <c r="T244" s="79"/>
      <c r="U244" s="84">
        <f>IF(S244,S244/S$287*100,0)</f>
        <v>47.052470342156724</v>
      </c>
      <c r="V244" s="79"/>
      <c r="W244" s="88">
        <v>1507978</v>
      </c>
      <c r="X244" s="79"/>
      <c r="Y244" s="84">
        <f>(W244/$BL244)</f>
        <v>360.32927120669058</v>
      </c>
      <c r="Z244" s="79"/>
      <c r="AA244" s="84">
        <f>IF(Y244,Y244/Y$287*100,0)</f>
        <v>95.505398809287684</v>
      </c>
      <c r="AB244" s="79"/>
      <c r="AC244" s="88">
        <v>18586</v>
      </c>
      <c r="AD244" s="79"/>
      <c r="AE244" s="84">
        <f>(AC244/$BL244)</f>
        <v>4.4410991636798087</v>
      </c>
      <c r="AF244" s="79"/>
      <c r="AG244" s="84">
        <f>IF(AE244,AE244/AE$287*100,0)</f>
        <v>136.23032072812092</v>
      </c>
      <c r="AH244" s="117"/>
      <c r="AI244" s="79"/>
      <c r="AJ244" s="88">
        <v>0</v>
      </c>
      <c r="AK244" s="79"/>
      <c r="AL244" s="84">
        <f>(AJ244/$BL244)</f>
        <v>0</v>
      </c>
      <c r="AM244" s="79"/>
      <c r="AN244" s="84">
        <f>IF(AL244,AL244/AL$287*100,0)</f>
        <v>0</v>
      </c>
      <c r="AO244" s="79"/>
      <c r="AP244" s="88">
        <v>11699</v>
      </c>
      <c r="AQ244" s="79"/>
      <c r="AR244" s="84">
        <f>(AP244/$BL244)</f>
        <v>2.7954599761051373</v>
      </c>
      <c r="AS244" s="79"/>
      <c r="AT244" s="84">
        <f>IF(AR244,AR244/AR$287*100,0)</f>
        <v>1.7377214046796503</v>
      </c>
      <c r="AU244" s="79"/>
      <c r="AV244" s="88">
        <v>119360</v>
      </c>
      <c r="AW244" s="79"/>
      <c r="AX244" s="84">
        <f>(AV244/$BL244)</f>
        <v>28.520908004778974</v>
      </c>
      <c r="AY244" s="79"/>
      <c r="AZ244" s="84">
        <f>IF(AX244,AX244/AX$287*100,0)</f>
        <v>32.598459017583778</v>
      </c>
      <c r="BA244" s="79"/>
      <c r="BB244" s="88">
        <v>0</v>
      </c>
      <c r="BC244" s="79"/>
      <c r="BD244" s="84">
        <f>(BB244/$BL244)</f>
        <v>0</v>
      </c>
      <c r="BE244" s="79"/>
      <c r="BF244" s="84">
        <f>IF(BD244,BD244/BD$287*100,0)</f>
        <v>0</v>
      </c>
      <c r="BG244" s="79"/>
      <c r="BH244" s="88">
        <f>(E244+K244+Q244+W244+AC244+AJ244+AP244+AV244+BB244)</f>
        <v>3452883</v>
      </c>
      <c r="BI244" s="79"/>
      <c r="BJ244" s="64">
        <v>4</v>
      </c>
      <c r="BK244" s="79"/>
      <c r="BL244" s="114">
        <v>4185</v>
      </c>
      <c r="BM244" s="79"/>
      <c r="BN244" s="114">
        <f>IF(E244,BL244,0)</f>
        <v>4185</v>
      </c>
      <c r="BO244" s="79"/>
      <c r="BP244" s="114">
        <f>IF(K244,BL244,0)</f>
        <v>0</v>
      </c>
      <c r="BQ244" s="79"/>
      <c r="BR244" s="114">
        <f>IF(Q244,BL244,0)</f>
        <v>4185</v>
      </c>
      <c r="BS244" s="79"/>
      <c r="BT244" s="114">
        <f>IF(W244,BL244,0)</f>
        <v>4185</v>
      </c>
      <c r="BU244" s="79"/>
      <c r="BV244" s="114">
        <f>IF(AC244,BL244,0)</f>
        <v>4185</v>
      </c>
      <c r="BW244" s="79"/>
      <c r="BX244" s="114">
        <f>IF(AJ244,BL244,0)</f>
        <v>0</v>
      </c>
      <c r="BY244" s="79"/>
      <c r="BZ244" s="114">
        <f>IF(AP244,BL244,0)</f>
        <v>4185</v>
      </c>
      <c r="CA244" s="79"/>
      <c r="CB244" s="114">
        <f>IF(AV244,BL244,0)</f>
        <v>4185</v>
      </c>
      <c r="CC244" s="79"/>
      <c r="CD244" s="114">
        <f>IF(BB244,$BL244,0)</f>
        <v>0</v>
      </c>
    </row>
    <row r="245" spans="1:82" ht="8.85" customHeight="1" x14ac:dyDescent="0.3">
      <c r="A245" s="64">
        <v>5</v>
      </c>
      <c r="B245" s="76"/>
      <c r="C245" s="64" t="s">
        <v>227</v>
      </c>
      <c r="D245" s="79"/>
      <c r="E245" s="88">
        <v>523796</v>
      </c>
      <c r="F245" s="79"/>
      <c r="G245" s="84">
        <f>(E245/$BL245)</f>
        <v>93.301745635910223</v>
      </c>
      <c r="H245" s="79"/>
      <c r="I245" s="84">
        <f>IF(G245,G245/G$287*100,0)</f>
        <v>49.799131346172473</v>
      </c>
      <c r="J245" s="79"/>
      <c r="K245" s="88">
        <v>0</v>
      </c>
      <c r="L245" s="79"/>
      <c r="M245" s="84">
        <f>(K245/$BL245)</f>
        <v>0</v>
      </c>
      <c r="N245" s="79"/>
      <c r="O245" s="84">
        <f>IF(M245,M245/M$287*100,0)</f>
        <v>0</v>
      </c>
      <c r="P245" s="79"/>
      <c r="Q245" s="88">
        <v>1556391</v>
      </c>
      <c r="R245" s="79"/>
      <c r="S245" s="84">
        <f>(Q245/$BL245)</f>
        <v>277.23387958674743</v>
      </c>
      <c r="T245" s="79"/>
      <c r="U245" s="84">
        <f>IF(S245,S245/S$287*100,0)</f>
        <v>69.574465057979921</v>
      </c>
      <c r="V245" s="79"/>
      <c r="W245" s="88">
        <v>1840845</v>
      </c>
      <c r="X245" s="79"/>
      <c r="Y245" s="84">
        <f>(W245/$BL245)</f>
        <v>327.90256501603136</v>
      </c>
      <c r="Z245" s="79"/>
      <c r="AA245" s="84">
        <f>IF(Y245,Y245/Y$287*100,0)</f>
        <v>86.910689041637241</v>
      </c>
      <c r="AB245" s="79"/>
      <c r="AC245" s="88">
        <v>34134</v>
      </c>
      <c r="AD245" s="79"/>
      <c r="AE245" s="84">
        <f>(AC245/$BL245)</f>
        <v>6.0801567509796932</v>
      </c>
      <c r="AF245" s="79"/>
      <c r="AG245" s="84">
        <f>IF(AE245,AE245/AE$287*100,0)</f>
        <v>186.50826602504827</v>
      </c>
      <c r="AH245" s="117"/>
      <c r="AI245" s="79"/>
      <c r="AJ245" s="88">
        <v>0</v>
      </c>
      <c r="AK245" s="79"/>
      <c r="AL245" s="84">
        <f>(AJ245/$BL245)</f>
        <v>0</v>
      </c>
      <c r="AM245" s="79"/>
      <c r="AN245" s="84">
        <f>IF(AL245,AL245/AL$287*100,0)</f>
        <v>0</v>
      </c>
      <c r="AO245" s="79"/>
      <c r="AP245" s="88">
        <v>1179457</v>
      </c>
      <c r="AQ245" s="79"/>
      <c r="AR245" s="84">
        <f>(AP245/$BL245)</f>
        <v>210.09209120057</v>
      </c>
      <c r="AS245" s="79"/>
      <c r="AT245" s="84">
        <f>IF(AR245,AR245/AR$287*100,0)</f>
        <v>130.59801497920245</v>
      </c>
      <c r="AU245" s="79"/>
      <c r="AV245" s="88">
        <v>915920</v>
      </c>
      <c r="AW245" s="79"/>
      <c r="AX245" s="84">
        <f>(AV245/$BL245)</f>
        <v>163.14926968293551</v>
      </c>
      <c r="AY245" s="79"/>
      <c r="AZ245" s="84">
        <f>IF(AX245,AX245/AX$287*100,0)</f>
        <v>186.4742448107452</v>
      </c>
      <c r="BA245" s="79"/>
      <c r="BB245" s="88">
        <v>0</v>
      </c>
      <c r="BC245" s="79"/>
      <c r="BD245" s="84">
        <f>(BB245/$BL245)</f>
        <v>0</v>
      </c>
      <c r="BE245" s="79"/>
      <c r="BF245" s="84">
        <f>IF(BD245,BD245/BD$287*100,0)</f>
        <v>0</v>
      </c>
      <c r="BG245" s="79"/>
      <c r="BH245" s="88">
        <f>(E245+K245+Q245+W245+AC245+AJ245+AP245+AV245+BB245)</f>
        <v>6050543</v>
      </c>
      <c r="BI245" s="79"/>
      <c r="BJ245" s="64">
        <v>5</v>
      </c>
      <c r="BK245" s="79"/>
      <c r="BL245" s="114">
        <v>5614</v>
      </c>
      <c r="BM245" s="79"/>
      <c r="BN245" s="114">
        <f>IF(E245,BL245,0)</f>
        <v>5614</v>
      </c>
      <c r="BO245" s="79"/>
      <c r="BP245" s="114">
        <f>IF(K245,BL245,0)</f>
        <v>0</v>
      </c>
      <c r="BQ245" s="79"/>
      <c r="BR245" s="114">
        <f>IF(Q245,BL245,0)</f>
        <v>5614</v>
      </c>
      <c r="BS245" s="79"/>
      <c r="BT245" s="114">
        <f>IF(W245,BL245,0)</f>
        <v>5614</v>
      </c>
      <c r="BU245" s="79"/>
      <c r="BV245" s="114">
        <f>IF(AC245,BL245,0)</f>
        <v>5614</v>
      </c>
      <c r="BW245" s="79"/>
      <c r="BX245" s="114">
        <f>IF(AJ245,BL245,0)</f>
        <v>0</v>
      </c>
      <c r="BY245" s="79"/>
      <c r="BZ245" s="114">
        <f>IF(AP245,BL245,0)</f>
        <v>5614</v>
      </c>
      <c r="CA245" s="79"/>
      <c r="CB245" s="114">
        <f>IF(AV245,BL245,0)</f>
        <v>5614</v>
      </c>
      <c r="CC245" s="79"/>
      <c r="CD245" s="114">
        <f>IF(BB245,$BL245,0)</f>
        <v>0</v>
      </c>
    </row>
    <row r="246" spans="1:82" ht="8.85" customHeight="1" x14ac:dyDescent="0.3">
      <c r="A246" s="91"/>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79"/>
      <c r="BA246" s="79"/>
      <c r="BB246" s="79"/>
      <c r="BC246" s="79"/>
      <c r="BD246" s="79"/>
      <c r="BE246" s="79"/>
      <c r="BF246" s="79"/>
      <c r="BG246" s="79"/>
      <c r="BH246" s="79"/>
      <c r="BI246" s="79"/>
      <c r="BJ246" s="90"/>
      <c r="BK246" s="79"/>
      <c r="BL246" s="111"/>
      <c r="BM246" s="79"/>
      <c r="BN246" s="79"/>
      <c r="BO246" s="79"/>
      <c r="BP246" s="79"/>
      <c r="BQ246" s="79"/>
      <c r="BR246" s="79"/>
      <c r="BS246" s="79"/>
      <c r="BT246" s="79"/>
      <c r="BU246" s="79"/>
      <c r="BV246" s="79"/>
      <c r="BW246" s="79"/>
      <c r="BX246" s="79"/>
      <c r="BY246" s="79"/>
      <c r="BZ246" s="79"/>
      <c r="CA246" s="79"/>
      <c r="CB246" s="79"/>
      <c r="CC246" s="79"/>
      <c r="CD246" s="79"/>
    </row>
    <row r="247" spans="1:82" ht="8.85" customHeight="1" x14ac:dyDescent="0.3">
      <c r="A247" s="64">
        <v>6</v>
      </c>
      <c r="B247" s="76"/>
      <c r="C247" s="64" t="s">
        <v>228</v>
      </c>
      <c r="D247" s="79"/>
      <c r="E247" s="88">
        <v>3786923</v>
      </c>
      <c r="F247" s="79"/>
      <c r="G247" s="84">
        <f>(E247/$BL247)</f>
        <v>88.853190990145478</v>
      </c>
      <c r="H247" s="79"/>
      <c r="I247" s="84">
        <f>IF(G247,G247/G$287*100,0)</f>
        <v>47.424747505922014</v>
      </c>
      <c r="J247" s="79"/>
      <c r="K247" s="88">
        <v>0</v>
      </c>
      <c r="L247" s="79"/>
      <c r="M247" s="84">
        <f>(K247/$BL247)</f>
        <v>0</v>
      </c>
      <c r="N247" s="79"/>
      <c r="O247" s="84">
        <f>IF(M247,M247/M$287*100,0)</f>
        <v>0</v>
      </c>
      <c r="P247" s="79"/>
      <c r="Q247" s="88">
        <v>11360287</v>
      </c>
      <c r="R247" s="79"/>
      <c r="S247" s="84">
        <f>(Q247/$BL247)</f>
        <v>266.54826372595028</v>
      </c>
      <c r="T247" s="79"/>
      <c r="U247" s="84">
        <f>IF(S247,S247/S$287*100,0)</f>
        <v>66.892808658559233</v>
      </c>
      <c r="V247" s="79"/>
      <c r="W247" s="88">
        <v>9137137</v>
      </c>
      <c r="X247" s="79"/>
      <c r="Y247" s="84">
        <f>(W247/$BL247)</f>
        <v>214.3861332707649</v>
      </c>
      <c r="Z247" s="79"/>
      <c r="AA247" s="84">
        <f>IF(Y247,Y247/Y$287*100,0)</f>
        <v>56.823119278202341</v>
      </c>
      <c r="AB247" s="79"/>
      <c r="AC247" s="88">
        <v>21438</v>
      </c>
      <c r="AD247" s="79"/>
      <c r="AE247" s="84">
        <f>(AC247/$BL247)</f>
        <v>0.50300328484279677</v>
      </c>
      <c r="AF247" s="79"/>
      <c r="AG247" s="84">
        <f>IF(AE247,AE247/AE$287*100,0)</f>
        <v>15.42958089786373</v>
      </c>
      <c r="AH247" s="117"/>
      <c r="AI247" s="79"/>
      <c r="AJ247" s="88">
        <v>0</v>
      </c>
      <c r="AK247" s="79"/>
      <c r="AL247" s="84">
        <f>(AJ247/$BL247)</f>
        <v>0</v>
      </c>
      <c r="AM247" s="79"/>
      <c r="AN247" s="84">
        <f>IF(AL247,AL247/AL$287*100,0)</f>
        <v>0</v>
      </c>
      <c r="AO247" s="79"/>
      <c r="AP247" s="88">
        <v>3209725</v>
      </c>
      <c r="AQ247" s="79"/>
      <c r="AR247" s="84">
        <f>(AP247/$BL247)</f>
        <v>75.310300328484274</v>
      </c>
      <c r="AS247" s="79"/>
      <c r="AT247" s="84">
        <f>IF(AR247,AR247/AR$287*100,0)</f>
        <v>46.814592944377054</v>
      </c>
      <c r="AU247" s="79"/>
      <c r="AV247" s="88">
        <v>3575701</v>
      </c>
      <c r="AW247" s="79"/>
      <c r="AX247" s="84">
        <f>(AV247/$BL247)</f>
        <v>83.897254809948379</v>
      </c>
      <c r="AY247" s="79"/>
      <c r="AZ247" s="84">
        <f>IF(AX247,AX247/AX$287*100,0)</f>
        <v>95.89180057491933</v>
      </c>
      <c r="BA247" s="79"/>
      <c r="BB247" s="88">
        <v>0</v>
      </c>
      <c r="BC247" s="79"/>
      <c r="BD247" s="84">
        <f>(BB247/$BL247)</f>
        <v>0</v>
      </c>
      <c r="BE247" s="79"/>
      <c r="BF247" s="84">
        <f>IF(BD247,BD247/BD$287*100,0)</f>
        <v>0</v>
      </c>
      <c r="BG247" s="79"/>
      <c r="BH247" s="88">
        <f>(E247+K247+Q247+W247+AC247+AJ247+AP247+AV247+BB247)</f>
        <v>31091211</v>
      </c>
      <c r="BI247" s="79"/>
      <c r="BJ247" s="64">
        <v>6</v>
      </c>
      <c r="BK247" s="79"/>
      <c r="BL247" s="114">
        <v>42620</v>
      </c>
      <c r="BM247" s="79"/>
      <c r="BN247" s="114">
        <f>IF(E247,BL247,0)</f>
        <v>42620</v>
      </c>
      <c r="BO247" s="79"/>
      <c r="BP247" s="114">
        <f>IF(K247,BL247,0)</f>
        <v>0</v>
      </c>
      <c r="BQ247" s="79"/>
      <c r="BR247" s="114">
        <f>IF(Q247,BL247,0)</f>
        <v>42620</v>
      </c>
      <c r="BS247" s="79"/>
      <c r="BT247" s="114">
        <f>IF(W247,BL247,0)</f>
        <v>42620</v>
      </c>
      <c r="BU247" s="79"/>
      <c r="BV247" s="114">
        <f>IF(AC247,BL247,0)</f>
        <v>42620</v>
      </c>
      <c r="BW247" s="79"/>
      <c r="BX247" s="114">
        <f>IF(AJ247,BL247,0)</f>
        <v>0</v>
      </c>
      <c r="BY247" s="79"/>
      <c r="BZ247" s="114">
        <f>IF(AP247,BL247,0)</f>
        <v>42620</v>
      </c>
      <c r="CA247" s="79"/>
      <c r="CB247" s="114">
        <f>IF(AV247,BL247,0)</f>
        <v>42620</v>
      </c>
      <c r="CC247" s="79"/>
      <c r="CD247" s="114">
        <f>IF(BB247,$BL247,0)</f>
        <v>0</v>
      </c>
    </row>
    <row r="248" spans="1:82" ht="8.85" customHeight="1" x14ac:dyDescent="0.3">
      <c r="A248" s="64">
        <v>7</v>
      </c>
      <c r="B248" s="76"/>
      <c r="C248" s="64" t="s">
        <v>229</v>
      </c>
      <c r="D248" s="79"/>
      <c r="E248" s="88">
        <v>399785</v>
      </c>
      <c r="F248" s="79"/>
      <c r="G248" s="84">
        <f>(E248/$BL248)</f>
        <v>110.40734603700635</v>
      </c>
      <c r="H248" s="79"/>
      <c r="I248" s="84">
        <f>IF(G248,G248/G$287*100,0)</f>
        <v>58.929121737279011</v>
      </c>
      <c r="J248" s="79"/>
      <c r="K248" s="88">
        <v>0</v>
      </c>
      <c r="L248" s="79"/>
      <c r="M248" s="84">
        <f>(K248/$BL248)</f>
        <v>0</v>
      </c>
      <c r="N248" s="79"/>
      <c r="O248" s="84">
        <f>IF(M248,M248/M$287*100,0)</f>
        <v>0</v>
      </c>
      <c r="P248" s="79"/>
      <c r="Q248" s="88">
        <v>1234953</v>
      </c>
      <c r="R248" s="79"/>
      <c r="S248" s="84">
        <f>(Q248/$BL248)</f>
        <v>341.05302402651199</v>
      </c>
      <c r="T248" s="79"/>
      <c r="U248" s="84">
        <f>IF(S248,S248/S$287*100,0)</f>
        <v>85.590483163246262</v>
      </c>
      <c r="V248" s="79"/>
      <c r="W248" s="88">
        <v>2189178</v>
      </c>
      <c r="X248" s="79"/>
      <c r="Y248" s="84">
        <f>(W248/$BL248)</f>
        <v>604.5782932891467</v>
      </c>
      <c r="Z248" s="79"/>
      <c r="AA248" s="84">
        <f>IF(Y248,Y248/Y$287*100,0)</f>
        <v>160.24368716605758</v>
      </c>
      <c r="AB248" s="79"/>
      <c r="AC248" s="88">
        <v>0</v>
      </c>
      <c r="AD248" s="79"/>
      <c r="AE248" s="84">
        <f>(AC248/$BL248)</f>
        <v>0</v>
      </c>
      <c r="AF248" s="79"/>
      <c r="AG248" s="84">
        <f>IF(AE248,AE248/AE$287*100,0)</f>
        <v>0</v>
      </c>
      <c r="AH248" s="117"/>
      <c r="AI248" s="79"/>
      <c r="AJ248" s="88">
        <v>0</v>
      </c>
      <c r="AK248" s="79"/>
      <c r="AL248" s="84">
        <f>(AJ248/$BL248)</f>
        <v>0</v>
      </c>
      <c r="AM248" s="79"/>
      <c r="AN248" s="84">
        <f>IF(AL248,AL248/AL$287*100,0)</f>
        <v>0</v>
      </c>
      <c r="AO248" s="79"/>
      <c r="AP248" s="88">
        <v>27560</v>
      </c>
      <c r="AQ248" s="79"/>
      <c r="AR248" s="84">
        <f>(AP248/$BL248)</f>
        <v>7.6111571389119028</v>
      </c>
      <c r="AS248" s="79"/>
      <c r="AT248" s="84">
        <f>IF(AR248,AR248/AR$287*100,0)</f>
        <v>4.7312681232142619</v>
      </c>
      <c r="AU248" s="79"/>
      <c r="AV248" s="88">
        <v>561014</v>
      </c>
      <c r="AW248" s="79"/>
      <c r="AX248" s="84">
        <f>(AV248/$BL248)</f>
        <v>154.93344380005524</v>
      </c>
      <c r="AY248" s="79"/>
      <c r="AZ248" s="84">
        <f>IF(AX248,AX248/AX$287*100,0)</f>
        <v>177.08382626958937</v>
      </c>
      <c r="BA248" s="79"/>
      <c r="BB248" s="88">
        <v>0</v>
      </c>
      <c r="BC248" s="79"/>
      <c r="BD248" s="84">
        <f>(BB248/$BL248)</f>
        <v>0</v>
      </c>
      <c r="BE248" s="79"/>
      <c r="BF248" s="84">
        <f>IF(BD248,BD248/BD$287*100,0)</f>
        <v>0</v>
      </c>
      <c r="BG248" s="79"/>
      <c r="BH248" s="88">
        <f>(E248+K248+Q248+W248+AC248+AJ248+AP248+AV248+BB248)</f>
        <v>4412490</v>
      </c>
      <c r="BI248" s="79"/>
      <c r="BJ248" s="64">
        <v>7</v>
      </c>
      <c r="BK248" s="79"/>
      <c r="BL248" s="114">
        <v>3621</v>
      </c>
      <c r="BM248" s="79"/>
      <c r="BN248" s="114">
        <f>IF(E248,BL248,0)</f>
        <v>3621</v>
      </c>
      <c r="BO248" s="79"/>
      <c r="BP248" s="114">
        <f>IF(K248,BL248,0)</f>
        <v>0</v>
      </c>
      <c r="BQ248" s="79"/>
      <c r="BR248" s="114">
        <f>IF(Q248,BL248,0)</f>
        <v>3621</v>
      </c>
      <c r="BS248" s="79"/>
      <c r="BT248" s="114">
        <f>IF(W248,BL248,0)</f>
        <v>3621</v>
      </c>
      <c r="BU248" s="79"/>
      <c r="BV248" s="114">
        <f>IF(AC248,BL248,0)</f>
        <v>0</v>
      </c>
      <c r="BW248" s="79"/>
      <c r="BX248" s="114">
        <f>IF(AJ248,BL248,0)</f>
        <v>0</v>
      </c>
      <c r="BY248" s="79"/>
      <c r="BZ248" s="114">
        <f>IF(AP248,BL248,0)</f>
        <v>3621</v>
      </c>
      <c r="CA248" s="79"/>
      <c r="CB248" s="114">
        <f>IF(AV248,BL248,0)</f>
        <v>3621</v>
      </c>
      <c r="CC248" s="79"/>
      <c r="CD248" s="114">
        <f>IF(BB248,$BL248,0)</f>
        <v>0</v>
      </c>
    </row>
    <row r="249" spans="1:82" ht="8.85" customHeight="1" x14ac:dyDescent="0.3">
      <c r="A249" s="64">
        <v>8</v>
      </c>
      <c r="B249" s="76"/>
      <c r="C249" s="64" t="s">
        <v>230</v>
      </c>
      <c r="D249" s="79"/>
      <c r="E249" s="88">
        <v>911532</v>
      </c>
      <c r="F249" s="79"/>
      <c r="G249" s="84">
        <f>(E249/$BL249)</f>
        <v>167.43791329904482</v>
      </c>
      <c r="H249" s="79"/>
      <c r="I249" s="84">
        <f>IF(G249,G249/G$287*100,0)</f>
        <v>89.368774183994688</v>
      </c>
      <c r="J249" s="79"/>
      <c r="K249" s="88">
        <v>0</v>
      </c>
      <c r="L249" s="79"/>
      <c r="M249" s="84">
        <f>(K249/$BL249)</f>
        <v>0</v>
      </c>
      <c r="N249" s="79"/>
      <c r="O249" s="84">
        <f>IF(M249,M249/M$287*100,0)</f>
        <v>0</v>
      </c>
      <c r="P249" s="79"/>
      <c r="Q249" s="88">
        <v>2091958</v>
      </c>
      <c r="R249" s="79"/>
      <c r="S249" s="84">
        <f>(Q249/$BL249)</f>
        <v>384.26855253490083</v>
      </c>
      <c r="T249" s="79"/>
      <c r="U249" s="84">
        <f>IF(S249,S249/S$287*100,0)</f>
        <v>96.435828914822167</v>
      </c>
      <c r="V249" s="79"/>
      <c r="W249" s="88">
        <v>1560149</v>
      </c>
      <c r="X249" s="79"/>
      <c r="Y249" s="84">
        <f>(W249/$BL249)</f>
        <v>286.58137398971343</v>
      </c>
      <c r="Z249" s="79"/>
      <c r="AA249" s="84">
        <f>IF(Y249,Y249/Y$287*100,0)</f>
        <v>75.958492971006237</v>
      </c>
      <c r="AB249" s="79"/>
      <c r="AC249" s="88">
        <v>3472</v>
      </c>
      <c r="AD249" s="79"/>
      <c r="AE249" s="84">
        <f>(AC249/$BL249)</f>
        <v>0.63776634827332845</v>
      </c>
      <c r="AF249" s="79"/>
      <c r="AG249" s="84">
        <f>IF(AE249,AE249/AE$287*100,0)</f>
        <v>19.563425848588423</v>
      </c>
      <c r="AH249" s="117"/>
      <c r="AI249" s="79"/>
      <c r="AJ249" s="88">
        <v>0</v>
      </c>
      <c r="AK249" s="79"/>
      <c r="AL249" s="84">
        <f>(AJ249/$BL249)</f>
        <v>0</v>
      </c>
      <c r="AM249" s="79"/>
      <c r="AN249" s="84">
        <f>IF(AL249,AL249/AL$287*100,0)</f>
        <v>0</v>
      </c>
      <c r="AO249" s="79"/>
      <c r="AP249" s="88">
        <v>557828</v>
      </c>
      <c r="AQ249" s="79"/>
      <c r="AR249" s="84">
        <f>(AP249/$BL249)</f>
        <v>102.46656869948568</v>
      </c>
      <c r="AS249" s="79"/>
      <c r="AT249" s="84">
        <f>IF(AR249,AR249/AR$287*100,0)</f>
        <v>63.695546069401978</v>
      </c>
      <c r="AU249" s="79"/>
      <c r="AV249" s="88">
        <v>405638</v>
      </c>
      <c r="AW249" s="79"/>
      <c r="AX249" s="84">
        <f>(AV249/$BL249)</f>
        <v>74.511021307861867</v>
      </c>
      <c r="AY249" s="79"/>
      <c r="AZ249" s="84">
        <f>IF(AX249,AX249/AX$287*100,0)</f>
        <v>85.163644651693829</v>
      </c>
      <c r="BA249" s="79"/>
      <c r="BB249" s="88">
        <v>0</v>
      </c>
      <c r="BC249" s="79"/>
      <c r="BD249" s="84">
        <f>(BB249/$BL249)</f>
        <v>0</v>
      </c>
      <c r="BE249" s="79"/>
      <c r="BF249" s="84">
        <f>IF(BD249,BD249/BD$287*100,0)</f>
        <v>0</v>
      </c>
      <c r="BG249" s="79"/>
      <c r="BH249" s="88">
        <f>(E249+K249+Q249+W249+AC249+AJ249+AP249+AV249+BB249)</f>
        <v>5530577</v>
      </c>
      <c r="BI249" s="79"/>
      <c r="BJ249" s="64">
        <v>8</v>
      </c>
      <c r="BK249" s="79"/>
      <c r="BL249" s="114">
        <v>5444</v>
      </c>
      <c r="BM249" s="79"/>
      <c r="BN249" s="114">
        <f>IF(E249,BL249,0)</f>
        <v>5444</v>
      </c>
      <c r="BO249" s="79"/>
      <c r="BP249" s="114">
        <f>IF(K249,BL249,0)</f>
        <v>0</v>
      </c>
      <c r="BQ249" s="79"/>
      <c r="BR249" s="114">
        <f>IF(Q249,BL249,0)</f>
        <v>5444</v>
      </c>
      <c r="BS249" s="79"/>
      <c r="BT249" s="114">
        <f>IF(W249,BL249,0)</f>
        <v>5444</v>
      </c>
      <c r="BU249" s="79"/>
      <c r="BV249" s="114">
        <f>IF(AC249,BL249,0)</f>
        <v>5444</v>
      </c>
      <c r="BW249" s="79"/>
      <c r="BX249" s="114">
        <f>IF(AJ249,BL249,0)</f>
        <v>0</v>
      </c>
      <c r="BY249" s="79"/>
      <c r="BZ249" s="114">
        <f>IF(AP249,BL249,0)</f>
        <v>5444</v>
      </c>
      <c r="CA249" s="79"/>
      <c r="CB249" s="114">
        <f>IF(AV249,BL249,0)</f>
        <v>5444</v>
      </c>
      <c r="CC249" s="79"/>
      <c r="CD249" s="114">
        <f>IF(BB249,$BL249,0)</f>
        <v>0</v>
      </c>
    </row>
    <row r="250" spans="1:82" ht="8.85" customHeight="1" x14ac:dyDescent="0.3">
      <c r="A250" s="64">
        <v>9</v>
      </c>
      <c r="B250" s="76"/>
      <c r="C250" s="64" t="s">
        <v>231</v>
      </c>
      <c r="D250" s="79"/>
      <c r="E250" s="88">
        <v>705805</v>
      </c>
      <c r="F250" s="79"/>
      <c r="G250" s="84">
        <f>(E250/$BL250)</f>
        <v>125.05403968816442</v>
      </c>
      <c r="H250" s="79"/>
      <c r="I250" s="84">
        <f>IF(G250,G250/G$287*100,0)</f>
        <v>66.746688449990558</v>
      </c>
      <c r="J250" s="79"/>
      <c r="K250" s="88">
        <v>0</v>
      </c>
      <c r="L250" s="79"/>
      <c r="M250" s="84">
        <f>(K250/$BL250)</f>
        <v>0</v>
      </c>
      <c r="N250" s="79"/>
      <c r="O250" s="84">
        <f>IF(M250,M250/M$287*100,0)</f>
        <v>0</v>
      </c>
      <c r="P250" s="79"/>
      <c r="Q250" s="88">
        <v>768830</v>
      </c>
      <c r="R250" s="79"/>
      <c r="S250" s="84">
        <f>(Q250/$BL250)</f>
        <v>136.22076541459958</v>
      </c>
      <c r="T250" s="79"/>
      <c r="U250" s="84">
        <f>IF(S250,S250/S$287*100,0)</f>
        <v>34.185889897860775</v>
      </c>
      <c r="V250" s="79"/>
      <c r="W250" s="88">
        <v>2669541</v>
      </c>
      <c r="X250" s="79"/>
      <c r="Y250" s="84">
        <f>(W250/$BL250)</f>
        <v>472.98742026931257</v>
      </c>
      <c r="Z250" s="79"/>
      <c r="AA250" s="84">
        <f>IF(Y250,Y250/Y$287*100,0)</f>
        <v>125.36548044881148</v>
      </c>
      <c r="AB250" s="79"/>
      <c r="AC250" s="88">
        <v>0</v>
      </c>
      <c r="AD250" s="79"/>
      <c r="AE250" s="84">
        <f>(AC250/$BL250)</f>
        <v>0</v>
      </c>
      <c r="AF250" s="79"/>
      <c r="AG250" s="84">
        <f>IF(AE250,AE250/AE$287*100,0)</f>
        <v>0</v>
      </c>
      <c r="AH250" s="117"/>
      <c r="AI250" s="79"/>
      <c r="AJ250" s="88">
        <v>0</v>
      </c>
      <c r="AK250" s="79"/>
      <c r="AL250" s="84">
        <f>(AJ250/$BL250)</f>
        <v>0</v>
      </c>
      <c r="AM250" s="79"/>
      <c r="AN250" s="84">
        <f>IF(AL250,AL250/AL$287*100,0)</f>
        <v>0</v>
      </c>
      <c r="AO250" s="79"/>
      <c r="AP250" s="88">
        <v>886610</v>
      </c>
      <c r="AQ250" s="79"/>
      <c r="AR250" s="84">
        <f>(AP250/$BL250)</f>
        <v>157.08894401133946</v>
      </c>
      <c r="AS250" s="79"/>
      <c r="AT250" s="84">
        <f>IF(AR250,AR250/AR$287*100,0)</f>
        <v>97.650055010754002</v>
      </c>
      <c r="AU250" s="79"/>
      <c r="AV250" s="88">
        <v>246493</v>
      </c>
      <c r="AW250" s="79"/>
      <c r="AX250" s="84">
        <f>(AV250/$BL250)</f>
        <v>43.673458540042525</v>
      </c>
      <c r="AY250" s="79"/>
      <c r="AZ250" s="84">
        <f>IF(AX250,AX250/AX$287*100,0)</f>
        <v>49.917325498022954</v>
      </c>
      <c r="BA250" s="79"/>
      <c r="BB250" s="88">
        <v>0</v>
      </c>
      <c r="BC250" s="79"/>
      <c r="BD250" s="84">
        <f>(BB250/$BL250)</f>
        <v>0</v>
      </c>
      <c r="BE250" s="79"/>
      <c r="BF250" s="84">
        <f>IF(BD250,BD250/BD$287*100,0)</f>
        <v>0</v>
      </c>
      <c r="BG250" s="79"/>
      <c r="BH250" s="88">
        <f>(E250+K250+Q250+W250+AC250+AJ250+AP250+AV250+BB250)</f>
        <v>5277279</v>
      </c>
      <c r="BI250" s="79"/>
      <c r="BJ250" s="64">
        <v>9</v>
      </c>
      <c r="BK250" s="79"/>
      <c r="BL250" s="114">
        <v>5644</v>
      </c>
      <c r="BM250" s="79"/>
      <c r="BN250" s="114">
        <f>IF(E250,BL250,0)</f>
        <v>5644</v>
      </c>
      <c r="BO250" s="79"/>
      <c r="BP250" s="114">
        <f>IF(K250,BL250,0)</f>
        <v>0</v>
      </c>
      <c r="BQ250" s="79"/>
      <c r="BR250" s="114">
        <f>IF(Q250,BL250,0)</f>
        <v>5644</v>
      </c>
      <c r="BS250" s="79"/>
      <c r="BT250" s="114">
        <f>IF(W250,BL250,0)</f>
        <v>5644</v>
      </c>
      <c r="BU250" s="79"/>
      <c r="BV250" s="114">
        <f>IF(AC250,BL250,0)</f>
        <v>0</v>
      </c>
      <c r="BW250" s="79"/>
      <c r="BX250" s="114">
        <f>IF(AJ250,BL250,0)</f>
        <v>0</v>
      </c>
      <c r="BY250" s="79"/>
      <c r="BZ250" s="114">
        <f>IF(AP250,BL250,0)</f>
        <v>5644</v>
      </c>
      <c r="CA250" s="79"/>
      <c r="CB250" s="114">
        <f>IF(AV250,BL250,0)</f>
        <v>5644</v>
      </c>
      <c r="CC250" s="79"/>
      <c r="CD250" s="114">
        <f>IF(BB250,$BL250,0)</f>
        <v>0</v>
      </c>
    </row>
    <row r="251" spans="1:82" ht="8.85" customHeight="1" x14ac:dyDescent="0.3">
      <c r="A251" s="64">
        <v>10</v>
      </c>
      <c r="B251" s="76"/>
      <c r="C251" s="64" t="s">
        <v>232</v>
      </c>
      <c r="D251" s="79"/>
      <c r="E251" s="88">
        <v>443551</v>
      </c>
      <c r="F251" s="79"/>
      <c r="G251" s="84">
        <f>(E251/$BL251)</f>
        <v>120.17095638038472</v>
      </c>
      <c r="H251" s="79"/>
      <c r="I251" s="84">
        <f>IF(G251,G251/G$287*100,0)</f>
        <v>64.140378081829226</v>
      </c>
      <c r="J251" s="79"/>
      <c r="K251" s="88">
        <v>0</v>
      </c>
      <c r="L251" s="79"/>
      <c r="M251" s="84">
        <f>(K251/$BL251)</f>
        <v>0</v>
      </c>
      <c r="N251" s="79"/>
      <c r="O251" s="84">
        <f>IF(M251,M251/M$287*100,0)</f>
        <v>0</v>
      </c>
      <c r="P251" s="79"/>
      <c r="Q251" s="88">
        <v>589342</v>
      </c>
      <c r="R251" s="79"/>
      <c r="S251" s="84">
        <f>(Q251/$BL251)</f>
        <v>159.67000812787862</v>
      </c>
      <c r="T251" s="79"/>
      <c r="U251" s="84">
        <f>IF(S251,S251/S$287*100,0)</f>
        <v>40.070699215621772</v>
      </c>
      <c r="V251" s="79"/>
      <c r="W251" s="88">
        <v>498979</v>
      </c>
      <c r="X251" s="79"/>
      <c r="Y251" s="84">
        <f>(W251/$BL251)</f>
        <v>135.18802492549446</v>
      </c>
      <c r="Z251" s="79"/>
      <c r="AA251" s="84">
        <f>IF(Y251,Y251/Y$287*100,0)</f>
        <v>35.831633082462545</v>
      </c>
      <c r="AB251" s="79"/>
      <c r="AC251" s="88">
        <v>1212</v>
      </c>
      <c r="AD251" s="79"/>
      <c r="AE251" s="84">
        <f>(AC251/$BL251)</f>
        <v>0.3283662963966405</v>
      </c>
      <c r="AF251" s="79"/>
      <c r="AG251" s="84">
        <f>IF(AE251,AE251/AE$287*100,0)</f>
        <v>10.072606853784883</v>
      </c>
      <c r="AH251" s="117"/>
      <c r="AI251" s="79"/>
      <c r="AJ251" s="88">
        <v>0</v>
      </c>
      <c r="AK251" s="79"/>
      <c r="AL251" s="84">
        <f>(AJ251/$BL251)</f>
        <v>0</v>
      </c>
      <c r="AM251" s="79"/>
      <c r="AN251" s="84">
        <f>IF(AL251,AL251/AL$287*100,0)</f>
        <v>0</v>
      </c>
      <c r="AO251" s="79"/>
      <c r="AP251" s="88">
        <v>314243</v>
      </c>
      <c r="AQ251" s="79"/>
      <c r="AR251" s="84">
        <f>(AP251/$BL251)</f>
        <v>85.137632078027636</v>
      </c>
      <c r="AS251" s="79"/>
      <c r="AT251" s="84">
        <f>IF(AR251,AR251/AR$287*100,0)</f>
        <v>52.923485533804403</v>
      </c>
      <c r="AU251" s="79"/>
      <c r="AV251" s="88">
        <v>31318</v>
      </c>
      <c r="AW251" s="79"/>
      <c r="AX251" s="84">
        <f>(AV251/$BL251)</f>
        <v>8.4849634245461942</v>
      </c>
      <c r="AY251" s="79"/>
      <c r="AZ251" s="84">
        <f>IF(AX251,AX251/AX$287*100,0)</f>
        <v>9.6980338919931928</v>
      </c>
      <c r="BA251" s="79"/>
      <c r="BB251" s="88">
        <v>0</v>
      </c>
      <c r="BC251" s="79"/>
      <c r="BD251" s="84">
        <f>(BB251/$BL251)</f>
        <v>0</v>
      </c>
      <c r="BE251" s="79"/>
      <c r="BF251" s="84">
        <f>IF(BD251,BD251/BD$287*100,0)</f>
        <v>0</v>
      </c>
      <c r="BG251" s="79"/>
      <c r="BH251" s="88">
        <f>(E251+K251+Q251+W251+AC251+AJ251+AP251+AV251+BB251)</f>
        <v>1878645</v>
      </c>
      <c r="BI251" s="79"/>
      <c r="BJ251" s="64">
        <v>10</v>
      </c>
      <c r="BK251" s="79"/>
      <c r="BL251" s="114">
        <v>3691</v>
      </c>
      <c r="BM251" s="79"/>
      <c r="BN251" s="114">
        <f>IF(E251,BL251,0)</f>
        <v>3691</v>
      </c>
      <c r="BO251" s="79"/>
      <c r="BP251" s="114">
        <f>IF(K251,BL251,0)</f>
        <v>0</v>
      </c>
      <c r="BQ251" s="79"/>
      <c r="BR251" s="114">
        <f>IF(Q251,BL251,0)</f>
        <v>3691</v>
      </c>
      <c r="BS251" s="79"/>
      <c r="BT251" s="114">
        <f>IF(W251,BL251,0)</f>
        <v>3691</v>
      </c>
      <c r="BU251" s="79"/>
      <c r="BV251" s="114">
        <f>IF(AC251,BL251,0)</f>
        <v>3691</v>
      </c>
      <c r="BW251" s="79"/>
      <c r="BX251" s="114">
        <f>IF(AJ251,BL251,0)</f>
        <v>0</v>
      </c>
      <c r="BY251" s="79"/>
      <c r="BZ251" s="114">
        <f>IF(AP251,BL251,0)</f>
        <v>3691</v>
      </c>
      <c r="CA251" s="79"/>
      <c r="CB251" s="114">
        <f>IF(AV251,BL251,0)</f>
        <v>3691</v>
      </c>
      <c r="CC251" s="79"/>
      <c r="CD251" s="114">
        <f>IF(BB251,$BL251,0)</f>
        <v>0</v>
      </c>
    </row>
    <row r="252" spans="1:82" ht="8.85" customHeight="1" x14ac:dyDescent="0.3">
      <c r="A252" s="91"/>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c r="AR252" s="79"/>
      <c r="AS252" s="79"/>
      <c r="AT252" s="79"/>
      <c r="AU252" s="79"/>
      <c r="AV252" s="79"/>
      <c r="AW252" s="79"/>
      <c r="AX252" s="79"/>
      <c r="AY252" s="79"/>
      <c r="AZ252" s="79"/>
      <c r="BA252" s="79"/>
      <c r="BB252" s="79"/>
      <c r="BC252" s="79"/>
      <c r="BD252" s="79"/>
      <c r="BE252" s="79"/>
      <c r="BF252" s="79"/>
      <c r="BG252" s="79"/>
      <c r="BH252" s="79"/>
      <c r="BI252" s="79"/>
      <c r="BJ252" s="90"/>
      <c r="BK252" s="79"/>
      <c r="BL252" s="111"/>
      <c r="BM252" s="79"/>
      <c r="BN252" s="79"/>
      <c r="BO252" s="79"/>
      <c r="BP252" s="79"/>
      <c r="BQ252" s="79"/>
      <c r="BR252" s="79"/>
      <c r="BS252" s="79"/>
      <c r="BT252" s="79"/>
      <c r="BU252" s="79"/>
      <c r="BV252" s="79"/>
      <c r="BW252" s="79"/>
      <c r="BX252" s="79"/>
      <c r="BY252" s="79"/>
      <c r="BZ252" s="79"/>
      <c r="CA252" s="79"/>
      <c r="CB252" s="79"/>
      <c r="CC252" s="79"/>
      <c r="CD252" s="79"/>
    </row>
    <row r="253" spans="1:82" ht="8.85" customHeight="1" x14ac:dyDescent="0.3">
      <c r="A253" s="64">
        <v>11</v>
      </c>
      <c r="B253" s="76"/>
      <c r="C253" s="64" t="s">
        <v>233</v>
      </c>
      <c r="D253" s="79"/>
      <c r="E253" s="88">
        <v>3347783</v>
      </c>
      <c r="F253" s="79"/>
      <c r="G253" s="84">
        <f>(E253/$BL253)</f>
        <v>159.1075994486954</v>
      </c>
      <c r="H253" s="79"/>
      <c r="I253" s="84">
        <f>IF(G253,G253/G$287*100,0)</f>
        <v>84.922529467339288</v>
      </c>
      <c r="J253" s="79"/>
      <c r="K253" s="88">
        <v>0</v>
      </c>
      <c r="L253" s="79"/>
      <c r="M253" s="84">
        <f>(K253/$BL253)</f>
        <v>0</v>
      </c>
      <c r="N253" s="79"/>
      <c r="O253" s="84">
        <f>IF(M253,M253/M$287*100,0)</f>
        <v>0</v>
      </c>
      <c r="P253" s="79"/>
      <c r="Q253" s="88">
        <v>10433938</v>
      </c>
      <c r="R253" s="79"/>
      <c r="S253" s="84">
        <f>(Q253/$BL253)</f>
        <v>495.88603203269804</v>
      </c>
      <c r="T253" s="79"/>
      <c r="U253" s="84">
        <f>IF(S253,S253/S$287*100,0)</f>
        <v>124.44729143432048</v>
      </c>
      <c r="V253" s="79"/>
      <c r="W253" s="88">
        <v>7697879</v>
      </c>
      <c r="X253" s="79"/>
      <c r="Y253" s="84">
        <f>(W253/$BL253)</f>
        <v>365.85138539042822</v>
      </c>
      <c r="Z253" s="79"/>
      <c r="AA253" s="84">
        <f>IF(Y253,Y253/Y$287*100,0)</f>
        <v>96.969037096630061</v>
      </c>
      <c r="AB253" s="79"/>
      <c r="AC253" s="88">
        <v>63925</v>
      </c>
      <c r="AD253" s="79"/>
      <c r="AE253" s="84">
        <f>(AC253/$BL253)</f>
        <v>3.0381160591226655</v>
      </c>
      <c r="AF253" s="79"/>
      <c r="AG253" s="84">
        <f>IF(AE253,AE253/AE$287*100,0)</f>
        <v>93.193939132986984</v>
      </c>
      <c r="AH253" s="117"/>
      <c r="AI253" s="79"/>
      <c r="AJ253" s="88">
        <v>0</v>
      </c>
      <c r="AK253" s="79"/>
      <c r="AL253" s="84">
        <f>(AJ253/$BL253)</f>
        <v>0</v>
      </c>
      <c r="AM253" s="79"/>
      <c r="AN253" s="84">
        <f>IF(AL253,AL253/AL$287*100,0)</f>
        <v>0</v>
      </c>
      <c r="AO253" s="79"/>
      <c r="AP253" s="88">
        <v>4696467</v>
      </c>
      <c r="AQ253" s="79"/>
      <c r="AR253" s="84">
        <f>(AP253/$BL253)</f>
        <v>223.20550354070625</v>
      </c>
      <c r="AS253" s="79"/>
      <c r="AT253" s="84">
        <f>IF(AR253,AR253/AR$287*100,0)</f>
        <v>138.7496098890299</v>
      </c>
      <c r="AU253" s="79"/>
      <c r="AV253" s="88">
        <v>1248305</v>
      </c>
      <c r="AW253" s="79"/>
      <c r="AX253" s="84">
        <f>(AV253/$BL253)</f>
        <v>59.327265814362434</v>
      </c>
      <c r="AY253" s="79"/>
      <c r="AZ253" s="84">
        <f>IF(AX253,AX253/AX$287*100,0)</f>
        <v>67.809111931174655</v>
      </c>
      <c r="BA253" s="79"/>
      <c r="BB253" s="88">
        <v>0</v>
      </c>
      <c r="BC253" s="79"/>
      <c r="BD253" s="84">
        <f>(BB253/$BL253)</f>
        <v>0</v>
      </c>
      <c r="BE253" s="79"/>
      <c r="BF253" s="84">
        <f>IF(BD253,BD253/BD$287*100,0)</f>
        <v>0</v>
      </c>
      <c r="BG253" s="79"/>
      <c r="BH253" s="88">
        <f>(E253+K253+Q253+W253+AC253+AJ253+AP253+AV253+BB253)</f>
        <v>27488297</v>
      </c>
      <c r="BI253" s="79"/>
      <c r="BJ253" s="64">
        <v>11</v>
      </c>
      <c r="BK253" s="79"/>
      <c r="BL253" s="114">
        <v>21041</v>
      </c>
      <c r="BM253" s="79"/>
      <c r="BN253" s="114">
        <f>IF(E253,BL253,0)</f>
        <v>21041</v>
      </c>
      <c r="BO253" s="79"/>
      <c r="BP253" s="114">
        <f>IF(K253,BL253,0)</f>
        <v>0</v>
      </c>
      <c r="BQ253" s="79"/>
      <c r="BR253" s="114">
        <f>IF(Q253,BL253,0)</f>
        <v>21041</v>
      </c>
      <c r="BS253" s="79"/>
      <c r="BT253" s="114">
        <f>IF(W253,BL253,0)</f>
        <v>21041</v>
      </c>
      <c r="BU253" s="79"/>
      <c r="BV253" s="114">
        <f>IF(AC253,BL253,0)</f>
        <v>21041</v>
      </c>
      <c r="BW253" s="79"/>
      <c r="BX253" s="114">
        <f>IF(AJ253,BL253,0)</f>
        <v>0</v>
      </c>
      <c r="BY253" s="79"/>
      <c r="BZ253" s="114">
        <f>IF(AP253,BL253,0)</f>
        <v>21041</v>
      </c>
      <c r="CA253" s="79"/>
      <c r="CB253" s="114">
        <f>IF(AV253,BL253,0)</f>
        <v>21041</v>
      </c>
      <c r="CC253" s="79"/>
      <c r="CD253" s="114">
        <f>IF(BB253,$BL253,0)</f>
        <v>0</v>
      </c>
    </row>
    <row r="254" spans="1:82" ht="8.85" customHeight="1" x14ac:dyDescent="0.3">
      <c r="A254" s="64">
        <v>12</v>
      </c>
      <c r="B254" s="76"/>
      <c r="C254" s="64" t="s">
        <v>234</v>
      </c>
      <c r="D254" s="79"/>
      <c r="E254" s="88">
        <v>414775</v>
      </c>
      <c r="F254" s="79"/>
      <c r="G254" s="84">
        <f>(E254/$BL254)</f>
        <v>106.79067971163748</v>
      </c>
      <c r="H254" s="79"/>
      <c r="I254" s="84">
        <f>IF(G254,G254/G$287*100,0)</f>
        <v>56.998752266217338</v>
      </c>
      <c r="J254" s="79"/>
      <c r="K254" s="88">
        <v>0</v>
      </c>
      <c r="L254" s="79"/>
      <c r="M254" s="84">
        <f>(K254/$BL254)</f>
        <v>0</v>
      </c>
      <c r="N254" s="79"/>
      <c r="O254" s="84">
        <f>IF(M254,M254/M$287*100,0)</f>
        <v>0</v>
      </c>
      <c r="P254" s="79"/>
      <c r="Q254" s="88">
        <v>1081609</v>
      </c>
      <c r="R254" s="79"/>
      <c r="S254" s="84">
        <f>(Q254/$BL254)</f>
        <v>278.47811534500516</v>
      </c>
      <c r="T254" s="79"/>
      <c r="U254" s="84">
        <f>IF(S254,S254/S$287*100,0)</f>
        <v>69.886717793525207</v>
      </c>
      <c r="V254" s="79"/>
      <c r="W254" s="88">
        <v>1288669</v>
      </c>
      <c r="X254" s="79"/>
      <c r="Y254" s="84">
        <f>(W254/$BL254)</f>
        <v>331.78913491246141</v>
      </c>
      <c r="Z254" s="79"/>
      <c r="AA254" s="84">
        <f>IF(Y254,Y254/Y$287*100,0)</f>
        <v>87.940825746089999</v>
      </c>
      <c r="AB254" s="79"/>
      <c r="AC254" s="88">
        <v>6228</v>
      </c>
      <c r="AD254" s="79"/>
      <c r="AE254" s="84">
        <f>(AC254/$BL254)</f>
        <v>1.6035015447991761</v>
      </c>
      <c r="AF254" s="79"/>
      <c r="AG254" s="84">
        <f>IF(AE254,AE254/AE$287*100,0)</f>
        <v>49.187266864590647</v>
      </c>
      <c r="AH254" s="117"/>
      <c r="AI254" s="79"/>
      <c r="AJ254" s="88">
        <v>0</v>
      </c>
      <c r="AK254" s="79"/>
      <c r="AL254" s="84">
        <f>(AJ254/$BL254)</f>
        <v>0</v>
      </c>
      <c r="AM254" s="79"/>
      <c r="AN254" s="84">
        <f>IF(AL254,AL254/AL$287*100,0)</f>
        <v>0</v>
      </c>
      <c r="AO254" s="79"/>
      <c r="AP254" s="88">
        <v>342147</v>
      </c>
      <c r="AQ254" s="79"/>
      <c r="AR254" s="84">
        <f>(AP254/$BL254)</f>
        <v>88.091400617919675</v>
      </c>
      <c r="AS254" s="79"/>
      <c r="AT254" s="84">
        <f>IF(AR254,AR254/AR$287*100,0)</f>
        <v>54.759615136844261</v>
      </c>
      <c r="AU254" s="79"/>
      <c r="AV254" s="88">
        <v>112197</v>
      </c>
      <c r="AW254" s="79"/>
      <c r="AX254" s="84">
        <f>(AV254/$BL254)</f>
        <v>28.886972193614831</v>
      </c>
      <c r="AY254" s="79"/>
      <c r="AZ254" s="84">
        <f>IF(AX254,AX254/AX$287*100,0)</f>
        <v>33.016858335570817</v>
      </c>
      <c r="BA254" s="79"/>
      <c r="BB254" s="88">
        <v>0</v>
      </c>
      <c r="BC254" s="79"/>
      <c r="BD254" s="84">
        <f>(BB254/$BL254)</f>
        <v>0</v>
      </c>
      <c r="BE254" s="79"/>
      <c r="BF254" s="84">
        <f>IF(BD254,BD254/BD$287*100,0)</f>
        <v>0</v>
      </c>
      <c r="BG254" s="79"/>
      <c r="BH254" s="88">
        <f>(E254+K254+Q254+W254+AC254+AJ254+AP254+AV254+BB254)</f>
        <v>3245625</v>
      </c>
      <c r="BI254" s="79"/>
      <c r="BJ254" s="64">
        <v>12</v>
      </c>
      <c r="BK254" s="79"/>
      <c r="BL254" s="114">
        <v>3884</v>
      </c>
      <c r="BM254" s="79"/>
      <c r="BN254" s="114">
        <f>IF(E254,BL254,0)</f>
        <v>3884</v>
      </c>
      <c r="BO254" s="79"/>
      <c r="BP254" s="114">
        <f>IF(K254,BL254,0)</f>
        <v>0</v>
      </c>
      <c r="BQ254" s="79"/>
      <c r="BR254" s="114">
        <f>IF(Q254,BL254,0)</f>
        <v>3884</v>
      </c>
      <c r="BS254" s="79"/>
      <c r="BT254" s="114">
        <f>IF(W254,BL254,0)</f>
        <v>3884</v>
      </c>
      <c r="BU254" s="79"/>
      <c r="BV254" s="114">
        <f>IF(AC254,BL254,0)</f>
        <v>3884</v>
      </c>
      <c r="BW254" s="79"/>
      <c r="BX254" s="114">
        <f>IF(AJ254,BL254,0)</f>
        <v>0</v>
      </c>
      <c r="BY254" s="79"/>
      <c r="BZ254" s="114">
        <f>IF(AP254,BL254,0)</f>
        <v>3884</v>
      </c>
      <c r="CA254" s="79"/>
      <c r="CB254" s="114">
        <f>IF(AV254,BL254,0)</f>
        <v>3884</v>
      </c>
      <c r="CC254" s="79"/>
      <c r="CD254" s="114">
        <f>IF(BB254,$BL254,0)</f>
        <v>0</v>
      </c>
    </row>
    <row r="255" spans="1:82" ht="8.85" customHeight="1" x14ac:dyDescent="0.3">
      <c r="A255" s="64">
        <v>13</v>
      </c>
      <c r="B255" s="76"/>
      <c r="C255" s="64" t="s">
        <v>235</v>
      </c>
      <c r="D255" s="79"/>
      <c r="E255" s="88">
        <v>842619</v>
      </c>
      <c r="F255" s="79"/>
      <c r="G255" s="84">
        <f>(E255/$BL255)</f>
        <v>237.89356295878034</v>
      </c>
      <c r="H255" s="79"/>
      <c r="I255" s="84">
        <f>IF(G255,G255/G$287*100,0)</f>
        <v>126.97396717981222</v>
      </c>
      <c r="J255" s="79"/>
      <c r="K255" s="88">
        <v>0</v>
      </c>
      <c r="L255" s="79"/>
      <c r="M255" s="84">
        <f>(K255/$BL255)</f>
        <v>0</v>
      </c>
      <c r="N255" s="79"/>
      <c r="O255" s="84">
        <f>IF(M255,M255/M$287*100,0)</f>
        <v>0</v>
      </c>
      <c r="P255" s="79"/>
      <c r="Q255" s="88">
        <v>1339459</v>
      </c>
      <c r="R255" s="79"/>
      <c r="S255" s="84">
        <f>(Q255/$BL255)</f>
        <v>378.16459627329192</v>
      </c>
      <c r="T255" s="79"/>
      <c r="U255" s="84">
        <f>IF(S255,S255/S$287*100,0)</f>
        <v>94.903983339989153</v>
      </c>
      <c r="V255" s="79"/>
      <c r="W255" s="88">
        <v>1513677</v>
      </c>
      <c r="X255" s="79"/>
      <c r="Y255" s="84">
        <f>(W255/$BL255)</f>
        <v>427.35093167701865</v>
      </c>
      <c r="Z255" s="79"/>
      <c r="AA255" s="84">
        <f>IF(Y255,Y255/Y$287*100,0)</f>
        <v>113.26951325562051</v>
      </c>
      <c r="AB255" s="79"/>
      <c r="AC255" s="88">
        <v>23994</v>
      </c>
      <c r="AD255" s="79"/>
      <c r="AE255" s="84">
        <f>(AC255/$BL255)</f>
        <v>6.7741389045736868</v>
      </c>
      <c r="AF255" s="79"/>
      <c r="AG255" s="84">
        <f>IF(AE255,AE255/AE$287*100,0)</f>
        <v>207.79610668775632</v>
      </c>
      <c r="AH255" s="117"/>
      <c r="AI255" s="79"/>
      <c r="AJ255" s="88">
        <v>7851803</v>
      </c>
      <c r="AK255" s="79"/>
      <c r="AL255" s="84">
        <f>(AJ255/$BL255)</f>
        <v>2216.7710333145114</v>
      </c>
      <c r="AM255" s="79"/>
      <c r="AN255" s="84">
        <f>IF(AL255,AL255/AL$287*100,0)</f>
        <v>155.14085893363051</v>
      </c>
      <c r="AO255" s="79"/>
      <c r="AP255" s="88">
        <v>25550</v>
      </c>
      <c r="AQ255" s="79"/>
      <c r="AR255" s="84">
        <f>(AP255/$BL255)</f>
        <v>7.2134387351778653</v>
      </c>
      <c r="AS255" s="79"/>
      <c r="AT255" s="84">
        <f>IF(AR255,AR255/AR$287*100,0)</f>
        <v>4.4840373314622051</v>
      </c>
      <c r="AU255" s="79"/>
      <c r="AV255" s="88">
        <v>239600</v>
      </c>
      <c r="AW255" s="79"/>
      <c r="AX255" s="84">
        <f>(AV255/$BL255)</f>
        <v>67.645398080180684</v>
      </c>
      <c r="AY255" s="79"/>
      <c r="AZ255" s="84">
        <f>IF(AX255,AX255/AX$287*100,0)</f>
        <v>77.316463300376583</v>
      </c>
      <c r="BA255" s="79"/>
      <c r="BB255" s="88">
        <v>117150</v>
      </c>
      <c r="BC255" s="79"/>
      <c r="BD255" s="84">
        <f>(BB255/$BL255)</f>
        <v>33.074534161490682</v>
      </c>
      <c r="BE255" s="79"/>
      <c r="BF255" s="84">
        <f>IF(BD255,BD255/BD$287*100,0)</f>
        <v>100</v>
      </c>
      <c r="BG255" s="79"/>
      <c r="BH255" s="88">
        <f>(E255+K255+Q255+W255+AC255+AJ255+AP255+AV255+BB255)</f>
        <v>11953852</v>
      </c>
      <c r="BI255" s="79"/>
      <c r="BJ255" s="64">
        <v>13</v>
      </c>
      <c r="BK255" s="79"/>
      <c r="BL255" s="114">
        <v>3542</v>
      </c>
      <c r="BM255" s="79"/>
      <c r="BN255" s="114">
        <f>IF(E255,BL255,0)</f>
        <v>3542</v>
      </c>
      <c r="BO255" s="79"/>
      <c r="BP255" s="114">
        <f>IF(K255,BL255,0)</f>
        <v>0</v>
      </c>
      <c r="BQ255" s="79"/>
      <c r="BR255" s="114">
        <f>IF(Q255,BL255,0)</f>
        <v>3542</v>
      </c>
      <c r="BS255" s="79"/>
      <c r="BT255" s="114">
        <f>IF(W255,BL255,0)</f>
        <v>3542</v>
      </c>
      <c r="BU255" s="79"/>
      <c r="BV255" s="114">
        <f>IF(AC255,BL255,0)</f>
        <v>3542</v>
      </c>
      <c r="BW255" s="79"/>
      <c r="BX255" s="114">
        <f>IF(AJ255,BL255,0)</f>
        <v>3542</v>
      </c>
      <c r="BY255" s="79"/>
      <c r="BZ255" s="114">
        <f>IF(AP255,BL255,0)</f>
        <v>3542</v>
      </c>
      <c r="CA255" s="79"/>
      <c r="CB255" s="114">
        <f>IF(AV255,BL255,0)</f>
        <v>3542</v>
      </c>
      <c r="CC255" s="79"/>
      <c r="CD255" s="114">
        <f>IF(BB255,$BL255,0)</f>
        <v>3542</v>
      </c>
    </row>
    <row r="256" spans="1:82" ht="8.85" customHeight="1" x14ac:dyDescent="0.3">
      <c r="A256" s="64">
        <v>14</v>
      </c>
      <c r="B256" s="76"/>
      <c r="C256" s="64" t="s">
        <v>154</v>
      </c>
      <c r="D256" s="79"/>
      <c r="E256" s="88">
        <v>2755377</v>
      </c>
      <c r="F256" s="79"/>
      <c r="G256" s="84">
        <f>(E256/$BL256)</f>
        <v>168.22620428597594</v>
      </c>
      <c r="H256" s="79"/>
      <c r="I256" s="84">
        <f>IF(G256,G256/G$287*100,0)</f>
        <v>89.789518792036375</v>
      </c>
      <c r="J256" s="79"/>
      <c r="K256" s="88">
        <v>0</v>
      </c>
      <c r="L256" s="79"/>
      <c r="M256" s="84">
        <f>(K256/$BL256)</f>
        <v>0</v>
      </c>
      <c r="N256" s="79"/>
      <c r="O256" s="84">
        <f>IF(M256,M256/M$287*100,0)</f>
        <v>0</v>
      </c>
      <c r="P256" s="79"/>
      <c r="Q256" s="88">
        <v>5585602</v>
      </c>
      <c r="R256" s="79"/>
      <c r="S256" s="84">
        <f>(Q256/$BL256)</f>
        <v>341.02216252518468</v>
      </c>
      <c r="T256" s="79"/>
      <c r="U256" s="84">
        <f>IF(S256,S256/S$287*100,0)</f>
        <v>85.582738177500175</v>
      </c>
      <c r="V256" s="79"/>
      <c r="W256" s="88">
        <v>4245436</v>
      </c>
      <c r="X256" s="79"/>
      <c r="Y256" s="84">
        <f>(W256/$BL256)</f>
        <v>259.19995115696929</v>
      </c>
      <c r="Z256" s="79"/>
      <c r="AA256" s="84">
        <f>IF(Y256,Y256/Y$287*100,0)</f>
        <v>68.701037314269101</v>
      </c>
      <c r="AB256" s="79"/>
      <c r="AC256" s="88">
        <v>15694</v>
      </c>
      <c r="AD256" s="79"/>
      <c r="AE256" s="84">
        <f>(AC256/$BL256)</f>
        <v>0.95817815495451497</v>
      </c>
      <c r="AF256" s="79"/>
      <c r="AG256" s="84">
        <f>IF(AE256,AE256/AE$287*100,0)</f>
        <v>29.392029439841565</v>
      </c>
      <c r="AH256" s="117"/>
      <c r="AI256" s="79"/>
      <c r="AJ256" s="88">
        <v>0</v>
      </c>
      <c r="AK256" s="79"/>
      <c r="AL256" s="84">
        <f>(AJ256/$BL256)</f>
        <v>0</v>
      </c>
      <c r="AM256" s="79"/>
      <c r="AN256" s="84">
        <f>IF(AL256,AL256/AL$287*100,0)</f>
        <v>0</v>
      </c>
      <c r="AO256" s="79"/>
      <c r="AP256" s="88">
        <v>685698</v>
      </c>
      <c r="AQ256" s="79"/>
      <c r="AR256" s="84">
        <f>(AP256/$BL256)</f>
        <v>41.864460589779597</v>
      </c>
      <c r="AS256" s="79"/>
      <c r="AT256" s="84">
        <f>IF(AR256,AR256/AR$287*100,0)</f>
        <v>26.023899424089475</v>
      </c>
      <c r="AU256" s="79"/>
      <c r="AV256" s="88">
        <v>1449099</v>
      </c>
      <c r="AW256" s="79"/>
      <c r="AX256" s="84">
        <f>(AV256/$BL256)</f>
        <v>88.472983698638501</v>
      </c>
      <c r="AY256" s="79"/>
      <c r="AZ256" s="84">
        <f>IF(AX256,AX256/AX$287*100,0)</f>
        <v>101.12170807395637</v>
      </c>
      <c r="BA256" s="79"/>
      <c r="BB256" s="88">
        <v>0</v>
      </c>
      <c r="BC256" s="79"/>
      <c r="BD256" s="84">
        <f>(BB256/$BL256)</f>
        <v>0</v>
      </c>
      <c r="BE256" s="79"/>
      <c r="BF256" s="84">
        <f>IF(BD256,BD256/BD$287*100,0)</f>
        <v>0</v>
      </c>
      <c r="BG256" s="79"/>
      <c r="BH256" s="88">
        <f>(E256+K256+Q256+W256+AC256+AJ256+AP256+AV256+BB256)</f>
        <v>14736906</v>
      </c>
      <c r="BI256" s="79"/>
      <c r="BJ256" s="64">
        <v>14</v>
      </c>
      <c r="BK256" s="79"/>
      <c r="BL256" s="114">
        <v>16379</v>
      </c>
      <c r="BM256" s="79"/>
      <c r="BN256" s="114">
        <f>IF(E256,BL256,0)</f>
        <v>16379</v>
      </c>
      <c r="BO256" s="79"/>
      <c r="BP256" s="114">
        <f>IF(K256,BL256,0)</f>
        <v>0</v>
      </c>
      <c r="BQ256" s="79"/>
      <c r="BR256" s="114">
        <f>IF(Q256,BL256,0)</f>
        <v>16379</v>
      </c>
      <c r="BS256" s="79"/>
      <c r="BT256" s="114">
        <f>IF(W256,BL256,0)</f>
        <v>16379</v>
      </c>
      <c r="BU256" s="79"/>
      <c r="BV256" s="114">
        <f>IF(AC256,BL256,0)</f>
        <v>16379</v>
      </c>
      <c r="BW256" s="79"/>
      <c r="BX256" s="114">
        <f>IF(AJ256,BL256,0)</f>
        <v>0</v>
      </c>
      <c r="BY256" s="79"/>
      <c r="BZ256" s="114">
        <f>IF(AP256,BL256,0)</f>
        <v>16379</v>
      </c>
      <c r="CA256" s="79"/>
      <c r="CB256" s="114">
        <f>IF(AV256,BL256,0)</f>
        <v>16379</v>
      </c>
      <c r="CC256" s="79"/>
      <c r="CD256" s="114">
        <f>IF(BB256,$BL256,0)</f>
        <v>0</v>
      </c>
    </row>
    <row r="257" spans="1:82" ht="8.85" customHeight="1" x14ac:dyDescent="0.3">
      <c r="A257" s="64">
        <v>15</v>
      </c>
      <c r="B257" s="76"/>
      <c r="C257" s="64" t="s">
        <v>236</v>
      </c>
      <c r="D257" s="79"/>
      <c r="E257" s="88">
        <v>1179368</v>
      </c>
      <c r="F257" s="79"/>
      <c r="G257" s="84">
        <f>(E257/$BL257)</f>
        <v>237.72787744406369</v>
      </c>
      <c r="H257" s="79"/>
      <c r="I257" s="84">
        <f>IF(G257,G257/G$287*100,0)</f>
        <v>126.88553373568642</v>
      </c>
      <c r="J257" s="79"/>
      <c r="K257" s="88">
        <v>0</v>
      </c>
      <c r="L257" s="79"/>
      <c r="M257" s="84">
        <f>(K257/$BL257)</f>
        <v>0</v>
      </c>
      <c r="N257" s="79"/>
      <c r="O257" s="84">
        <f>IF(M257,M257/M$287*100,0)</f>
        <v>0</v>
      </c>
      <c r="P257" s="79"/>
      <c r="Q257" s="88">
        <v>1258438</v>
      </c>
      <c r="R257" s="79"/>
      <c r="S257" s="84">
        <f>(Q257/$BL257)</f>
        <v>253.66619633138481</v>
      </c>
      <c r="T257" s="79"/>
      <c r="U257" s="84">
        <f>IF(S257,S257/S$287*100,0)</f>
        <v>63.65993196558891</v>
      </c>
      <c r="V257" s="79"/>
      <c r="W257" s="88">
        <v>1174072</v>
      </c>
      <c r="X257" s="79"/>
      <c r="Y257" s="84">
        <f>(W257/$BL257)</f>
        <v>236.66035073573877</v>
      </c>
      <c r="Z257" s="79"/>
      <c r="AA257" s="84">
        <f>IF(Y257,Y257/Y$287*100,0)</f>
        <v>62.726908373751215</v>
      </c>
      <c r="AB257" s="79"/>
      <c r="AC257" s="88">
        <v>27054</v>
      </c>
      <c r="AD257" s="79"/>
      <c r="AE257" s="84">
        <f>(AC257/$BL257)</f>
        <v>5.4533360209635156</v>
      </c>
      <c r="AF257" s="79"/>
      <c r="AG257" s="84">
        <f>IF(AE257,AE257/AE$287*100,0)</f>
        <v>167.28059604021851</v>
      </c>
      <c r="AH257" s="117"/>
      <c r="AI257" s="79"/>
      <c r="AJ257" s="88">
        <v>0</v>
      </c>
      <c r="AK257" s="79"/>
      <c r="AL257" s="84">
        <f>(AJ257/$BL257)</f>
        <v>0</v>
      </c>
      <c r="AM257" s="79"/>
      <c r="AN257" s="84">
        <f>IF(AL257,AL257/AL$287*100,0)</f>
        <v>0</v>
      </c>
      <c r="AO257" s="79"/>
      <c r="AP257" s="88">
        <v>0</v>
      </c>
      <c r="AQ257" s="79"/>
      <c r="AR257" s="84">
        <f>(AP257/$BL257)</f>
        <v>0</v>
      </c>
      <c r="AS257" s="79"/>
      <c r="AT257" s="84">
        <f>IF(AR257,AR257/AR$287*100,0)</f>
        <v>0</v>
      </c>
      <c r="AU257" s="79"/>
      <c r="AV257" s="88">
        <v>305150</v>
      </c>
      <c r="AW257" s="79"/>
      <c r="AX257" s="84">
        <f>(AV257/$BL257)</f>
        <v>61.50977625478734</v>
      </c>
      <c r="AY257" s="79"/>
      <c r="AZ257" s="84">
        <f>IF(AX257,AX257/AX$287*100,0)</f>
        <v>70.303649522183989</v>
      </c>
      <c r="BA257" s="79"/>
      <c r="BB257" s="88">
        <v>0</v>
      </c>
      <c r="BC257" s="79"/>
      <c r="BD257" s="84">
        <f>(BB257/$BL257)</f>
        <v>0</v>
      </c>
      <c r="BE257" s="79"/>
      <c r="BF257" s="84">
        <f>IF(BD257,BD257/BD$287*100,0)</f>
        <v>0</v>
      </c>
      <c r="BG257" s="79"/>
      <c r="BH257" s="88">
        <f>(E257+K257+Q257+W257+AC257+AJ257+AP257+AV257+BB257)</f>
        <v>3944082</v>
      </c>
      <c r="BI257" s="79"/>
      <c r="BJ257" s="64">
        <v>15</v>
      </c>
      <c r="BK257" s="79"/>
      <c r="BL257" s="114">
        <v>4961</v>
      </c>
      <c r="BM257" s="79"/>
      <c r="BN257" s="114">
        <f>IF(E257,BL257,0)</f>
        <v>4961</v>
      </c>
      <c r="BO257" s="79"/>
      <c r="BP257" s="114">
        <f>IF(K257,BL257,0)</f>
        <v>0</v>
      </c>
      <c r="BQ257" s="79"/>
      <c r="BR257" s="114">
        <f>IF(Q257,BL257,0)</f>
        <v>4961</v>
      </c>
      <c r="BS257" s="79"/>
      <c r="BT257" s="114">
        <f>IF(W257,BL257,0)</f>
        <v>4961</v>
      </c>
      <c r="BU257" s="79"/>
      <c r="BV257" s="114">
        <f>IF(AC257,BL257,0)</f>
        <v>4961</v>
      </c>
      <c r="BW257" s="79"/>
      <c r="BX257" s="114">
        <f>IF(AJ257,BL257,0)</f>
        <v>0</v>
      </c>
      <c r="BY257" s="79"/>
      <c r="BZ257" s="114">
        <f>IF(AP257,BL257,0)</f>
        <v>0</v>
      </c>
      <c r="CA257" s="79"/>
      <c r="CB257" s="114">
        <f>IF(AV257,BL257,0)</f>
        <v>4961</v>
      </c>
      <c r="CC257" s="79"/>
      <c r="CD257" s="114">
        <f>IF(BB257,$BL257,0)</f>
        <v>0</v>
      </c>
    </row>
    <row r="258" spans="1:82" ht="8.85" customHeight="1" x14ac:dyDescent="0.3">
      <c r="A258" s="91"/>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c r="AI258" s="79"/>
      <c r="AJ258" s="79"/>
      <c r="AK258" s="79"/>
      <c r="AL258" s="79"/>
      <c r="AM258" s="79"/>
      <c r="AN258" s="79"/>
      <c r="AO258" s="79"/>
      <c r="AP258" s="79"/>
      <c r="AQ258" s="79"/>
      <c r="AR258" s="79"/>
      <c r="AS258" s="79"/>
      <c r="AT258" s="79"/>
      <c r="AU258" s="79"/>
      <c r="AV258" s="79"/>
      <c r="AW258" s="79"/>
      <c r="AX258" s="79"/>
      <c r="AY258" s="79"/>
      <c r="AZ258" s="79"/>
      <c r="BA258" s="79"/>
      <c r="BB258" s="79"/>
      <c r="BC258" s="79"/>
      <c r="BD258" s="79"/>
      <c r="BE258" s="79"/>
      <c r="BF258" s="79"/>
      <c r="BG258" s="79"/>
      <c r="BH258" s="79"/>
      <c r="BI258" s="79"/>
      <c r="BJ258" s="90"/>
      <c r="BK258" s="79"/>
      <c r="BL258" s="111"/>
      <c r="BM258" s="79"/>
      <c r="BN258" s="79"/>
      <c r="BO258" s="79"/>
      <c r="BP258" s="79"/>
      <c r="BQ258" s="79"/>
      <c r="BR258" s="79"/>
      <c r="BS258" s="79"/>
      <c r="BT258" s="79"/>
      <c r="BU258" s="79"/>
      <c r="BV258" s="79"/>
      <c r="BW258" s="79"/>
      <c r="BX258" s="79"/>
      <c r="BY258" s="79"/>
      <c r="BZ258" s="79"/>
      <c r="CA258" s="79"/>
      <c r="CB258" s="79"/>
      <c r="CC258" s="79"/>
      <c r="CD258" s="79"/>
    </row>
    <row r="259" spans="1:82" ht="8.85" customHeight="1" x14ac:dyDescent="0.3">
      <c r="A259" s="64">
        <v>16</v>
      </c>
      <c r="B259" s="76"/>
      <c r="C259" s="64" t="s">
        <v>237</v>
      </c>
      <c r="D259" s="79"/>
      <c r="E259" s="88">
        <v>1648980</v>
      </c>
      <c r="F259" s="79"/>
      <c r="G259" s="84">
        <f>(E259/$BL259)</f>
        <v>200.70350535540408</v>
      </c>
      <c r="H259" s="79"/>
      <c r="I259" s="84">
        <f>IF(G259,G259/G$287*100,0)</f>
        <v>107.1240431431344</v>
      </c>
      <c r="J259" s="79"/>
      <c r="K259" s="88">
        <v>0</v>
      </c>
      <c r="L259" s="79"/>
      <c r="M259" s="84">
        <f>(K259/$BL259)</f>
        <v>0</v>
      </c>
      <c r="N259" s="79"/>
      <c r="O259" s="84">
        <f>IF(M259,M259/M$287*100,0)</f>
        <v>0</v>
      </c>
      <c r="P259" s="79"/>
      <c r="Q259" s="88">
        <v>4212857</v>
      </c>
      <c r="R259" s="79"/>
      <c r="S259" s="84">
        <f>(Q259/$BL259)</f>
        <v>512.76253651411878</v>
      </c>
      <c r="T259" s="79"/>
      <c r="U259" s="84">
        <f>IF(S259,S259/S$287*100,0)</f>
        <v>128.68260990655665</v>
      </c>
      <c r="V259" s="79"/>
      <c r="W259" s="88">
        <v>5455683</v>
      </c>
      <c r="X259" s="79"/>
      <c r="Y259" s="84">
        <f>(W259/$BL259)</f>
        <v>664.0315238558909</v>
      </c>
      <c r="Z259" s="79"/>
      <c r="AA259" s="84">
        <f>IF(Y259,Y259/Y$287*100,0)</f>
        <v>176.00178663092285</v>
      </c>
      <c r="AB259" s="79"/>
      <c r="AC259" s="88">
        <v>0</v>
      </c>
      <c r="AD259" s="79"/>
      <c r="AE259" s="84">
        <f>(AC259/$BL259)</f>
        <v>0</v>
      </c>
      <c r="AF259" s="79"/>
      <c r="AG259" s="84">
        <f>IF(AE259,AE259/AE$287*100,0)</f>
        <v>0</v>
      </c>
      <c r="AH259" s="117"/>
      <c r="AI259" s="79"/>
      <c r="AJ259" s="88">
        <v>0</v>
      </c>
      <c r="AK259" s="79"/>
      <c r="AL259" s="84">
        <f>(AJ259/$BL259)</f>
        <v>0</v>
      </c>
      <c r="AM259" s="79"/>
      <c r="AN259" s="84">
        <f>IF(AL259,AL259/AL$287*100,0)</f>
        <v>0</v>
      </c>
      <c r="AO259" s="79"/>
      <c r="AP259" s="88">
        <v>1169492</v>
      </c>
      <c r="AQ259" s="79"/>
      <c r="AR259" s="84">
        <f>(AP259/$BL259)</f>
        <v>142.34323271665045</v>
      </c>
      <c r="AS259" s="79"/>
      <c r="AT259" s="84">
        <f>IF(AR259,AR259/AR$287*100,0)</f>
        <v>88.483786002063368</v>
      </c>
      <c r="AU259" s="79"/>
      <c r="AV259" s="88">
        <v>255330</v>
      </c>
      <c r="AW259" s="79"/>
      <c r="AX259" s="84">
        <f>(AV259/$BL259)</f>
        <v>31.077166504381694</v>
      </c>
      <c r="AY259" s="79"/>
      <c r="AZ259" s="84">
        <f>IF(AX259,AX259/AX$287*100,0)</f>
        <v>35.520178337448584</v>
      </c>
      <c r="BA259" s="79"/>
      <c r="BB259" s="88">
        <v>0</v>
      </c>
      <c r="BC259" s="79"/>
      <c r="BD259" s="84">
        <f>(BB259/$BL259)</f>
        <v>0</v>
      </c>
      <c r="BE259" s="79"/>
      <c r="BF259" s="84">
        <f>IF(BD259,BD259/BD$287*100,0)</f>
        <v>0</v>
      </c>
      <c r="BG259" s="79"/>
      <c r="BH259" s="88">
        <f>(E259+K259+Q259+W259+AC259+AJ259+AP259+AV259+BB259)</f>
        <v>12742342</v>
      </c>
      <c r="BI259" s="79"/>
      <c r="BJ259" s="64">
        <v>16</v>
      </c>
      <c r="BK259" s="79"/>
      <c r="BL259" s="114">
        <v>8216</v>
      </c>
      <c r="BM259" s="79"/>
      <c r="BN259" s="114">
        <f>IF(E259,BL259,0)</f>
        <v>8216</v>
      </c>
      <c r="BO259" s="79"/>
      <c r="BP259" s="114">
        <f>IF(K259,BL259,0)</f>
        <v>0</v>
      </c>
      <c r="BQ259" s="79"/>
      <c r="BR259" s="114">
        <f>IF(Q259,BL259,0)</f>
        <v>8216</v>
      </c>
      <c r="BS259" s="79"/>
      <c r="BT259" s="114">
        <f>IF(W259,BL259,0)</f>
        <v>8216</v>
      </c>
      <c r="BU259" s="79"/>
      <c r="BV259" s="114">
        <f>IF(AC259,BL259,0)</f>
        <v>0</v>
      </c>
      <c r="BW259" s="79"/>
      <c r="BX259" s="114">
        <f>IF(AJ259,BL259,0)</f>
        <v>0</v>
      </c>
      <c r="BY259" s="79"/>
      <c r="BZ259" s="114">
        <f>IF(AP259,BL259,0)</f>
        <v>8216</v>
      </c>
      <c r="CA259" s="79"/>
      <c r="CB259" s="114">
        <f>IF(AV259,BL259,0)</f>
        <v>8216</v>
      </c>
      <c r="CC259" s="79"/>
      <c r="CD259" s="114">
        <f>IF(BB259,$BL259,0)</f>
        <v>0</v>
      </c>
    </row>
    <row r="260" spans="1:82" ht="8.85" customHeight="1" x14ac:dyDescent="0.3">
      <c r="A260" s="64">
        <v>17</v>
      </c>
      <c r="B260" s="76"/>
      <c r="C260" s="64" t="s">
        <v>238</v>
      </c>
      <c r="D260" s="79"/>
      <c r="E260" s="88">
        <v>3187101</v>
      </c>
      <c r="F260" s="79"/>
      <c r="G260" s="84">
        <f>(E260/$BL260)</f>
        <v>220.71336565096954</v>
      </c>
      <c r="H260" s="79"/>
      <c r="I260" s="84">
        <f>IF(G260,G260/G$287*100,0)</f>
        <v>117.80416122973428</v>
      </c>
      <c r="J260" s="79"/>
      <c r="K260" s="88">
        <v>0</v>
      </c>
      <c r="L260" s="79"/>
      <c r="M260" s="84">
        <f>(K260/$BL260)</f>
        <v>0</v>
      </c>
      <c r="N260" s="79"/>
      <c r="O260" s="84">
        <f>IF(M260,M260/M$287*100,0)</f>
        <v>0</v>
      </c>
      <c r="P260" s="79"/>
      <c r="Q260" s="88">
        <v>11482129</v>
      </c>
      <c r="R260" s="79"/>
      <c r="S260" s="84">
        <f>(Q260/$BL260)</f>
        <v>795.16128808864266</v>
      </c>
      <c r="T260" s="79"/>
      <c r="U260" s="84">
        <f>IF(S260,S260/S$287*100,0)</f>
        <v>199.5532484559516</v>
      </c>
      <c r="V260" s="79"/>
      <c r="W260" s="88">
        <v>4805544</v>
      </c>
      <c r="X260" s="79"/>
      <c r="Y260" s="84">
        <f>(W260/$BL260)</f>
        <v>332.7939058171745</v>
      </c>
      <c r="Z260" s="79"/>
      <c r="AA260" s="84">
        <f>IF(Y260,Y260/Y$287*100,0)</f>
        <v>88.207140624271375</v>
      </c>
      <c r="AB260" s="79"/>
      <c r="AC260" s="88">
        <v>10694</v>
      </c>
      <c r="AD260" s="79"/>
      <c r="AE260" s="84">
        <f>(AC260/$BL260)</f>
        <v>0.74058171745152357</v>
      </c>
      <c r="AF260" s="79"/>
      <c r="AG260" s="84">
        <f>IF(AE260,AE260/AE$287*100,0)</f>
        <v>22.717278127653522</v>
      </c>
      <c r="AH260" s="117"/>
      <c r="AI260" s="79"/>
      <c r="AJ260" s="88">
        <v>0</v>
      </c>
      <c r="AK260" s="79"/>
      <c r="AL260" s="84">
        <f>(AJ260/$BL260)</f>
        <v>0</v>
      </c>
      <c r="AM260" s="79"/>
      <c r="AN260" s="84">
        <f>IF(AL260,AL260/AL$287*100,0)</f>
        <v>0</v>
      </c>
      <c r="AO260" s="79"/>
      <c r="AP260" s="88">
        <v>0</v>
      </c>
      <c r="AQ260" s="79"/>
      <c r="AR260" s="84">
        <f>(AP260/$BL260)</f>
        <v>0</v>
      </c>
      <c r="AS260" s="79"/>
      <c r="AT260" s="84">
        <f>IF(AR260,AR260/AR$287*100,0)</f>
        <v>0</v>
      </c>
      <c r="AU260" s="79"/>
      <c r="AV260" s="88">
        <v>1770988</v>
      </c>
      <c r="AW260" s="79"/>
      <c r="AX260" s="84">
        <f>(AV260/$BL260)</f>
        <v>122.64459833795014</v>
      </c>
      <c r="AY260" s="79"/>
      <c r="AZ260" s="84">
        <f>IF(AX260,AX260/AX$287*100,0)</f>
        <v>140.17873876868791</v>
      </c>
      <c r="BA260" s="79"/>
      <c r="BB260" s="88">
        <v>0</v>
      </c>
      <c r="BC260" s="79"/>
      <c r="BD260" s="84">
        <f>(BB260/$BL260)</f>
        <v>0</v>
      </c>
      <c r="BE260" s="79"/>
      <c r="BF260" s="84">
        <f>IF(BD260,BD260/BD$287*100,0)</f>
        <v>0</v>
      </c>
      <c r="BG260" s="79"/>
      <c r="BH260" s="88">
        <f>(E260+K260+Q260+W260+AC260+AJ260+AP260+AV260+BB260)</f>
        <v>21256456</v>
      </c>
      <c r="BI260" s="79"/>
      <c r="BJ260" s="64">
        <v>17</v>
      </c>
      <c r="BK260" s="79"/>
      <c r="BL260" s="114">
        <v>14440</v>
      </c>
      <c r="BM260" s="79"/>
      <c r="BN260" s="114">
        <f>IF(E260,BL260,0)</f>
        <v>14440</v>
      </c>
      <c r="BO260" s="79"/>
      <c r="BP260" s="114">
        <f>IF(K260,BL260,0)</f>
        <v>0</v>
      </c>
      <c r="BQ260" s="79"/>
      <c r="BR260" s="114">
        <f>IF(Q260,BL260,0)</f>
        <v>14440</v>
      </c>
      <c r="BS260" s="79"/>
      <c r="BT260" s="114">
        <f>IF(W260,BL260,0)</f>
        <v>14440</v>
      </c>
      <c r="BU260" s="79"/>
      <c r="BV260" s="114">
        <f>IF(AC260,BL260,0)</f>
        <v>14440</v>
      </c>
      <c r="BW260" s="79"/>
      <c r="BX260" s="114">
        <f>IF(AJ260,BL260,0)</f>
        <v>0</v>
      </c>
      <c r="BY260" s="79"/>
      <c r="BZ260" s="114">
        <f>IF(AP260,BL260,0)</f>
        <v>0</v>
      </c>
      <c r="CA260" s="79"/>
      <c r="CB260" s="114">
        <f>IF(AV260,BL260,0)</f>
        <v>14440</v>
      </c>
      <c r="CC260" s="79"/>
      <c r="CD260" s="114">
        <f>IF(BB260,$BL260,0)</f>
        <v>0</v>
      </c>
    </row>
    <row r="261" spans="1:82" ht="8.85" customHeight="1" x14ac:dyDescent="0.3">
      <c r="A261" s="64">
        <v>18</v>
      </c>
      <c r="B261" s="76"/>
      <c r="C261" s="64" t="s">
        <v>239</v>
      </c>
      <c r="D261" s="79"/>
      <c r="E261" s="88">
        <v>4761957</v>
      </c>
      <c r="F261" s="79"/>
      <c r="G261" s="84">
        <f>(E261/$BL261)</f>
        <v>204.4460329726945</v>
      </c>
      <c r="H261" s="79"/>
      <c r="I261" s="84">
        <f>IF(G261,G261/G$287*100,0)</f>
        <v>109.12159016768214</v>
      </c>
      <c r="J261" s="79"/>
      <c r="K261" s="88">
        <v>0</v>
      </c>
      <c r="L261" s="79"/>
      <c r="M261" s="84">
        <f>(K261/$BL261)</f>
        <v>0</v>
      </c>
      <c r="N261" s="79"/>
      <c r="O261" s="84">
        <f>IF(M261,M261/M$287*100,0)</f>
        <v>0</v>
      </c>
      <c r="P261" s="79"/>
      <c r="Q261" s="88">
        <v>11281846</v>
      </c>
      <c r="R261" s="79"/>
      <c r="S261" s="84">
        <f>(Q261/$BL261)</f>
        <v>484.36570496307746</v>
      </c>
      <c r="T261" s="79"/>
      <c r="U261" s="84">
        <f>IF(S261,S261/S$287*100,0)</f>
        <v>121.55615635964423</v>
      </c>
      <c r="V261" s="79"/>
      <c r="W261" s="88">
        <v>9950440</v>
      </c>
      <c r="X261" s="79"/>
      <c r="Y261" s="84">
        <f>(W261/$BL261)</f>
        <v>427.20419027992443</v>
      </c>
      <c r="Z261" s="79"/>
      <c r="AA261" s="84">
        <f>IF(Y261,Y261/Y$287*100,0)</f>
        <v>113.23061939722155</v>
      </c>
      <c r="AB261" s="79"/>
      <c r="AC261" s="88">
        <v>108705</v>
      </c>
      <c r="AD261" s="79"/>
      <c r="AE261" s="84">
        <f>(AC261/$BL261)</f>
        <v>4.6670530654301903</v>
      </c>
      <c r="AF261" s="79"/>
      <c r="AG261" s="84">
        <f>IF(AE261,AE261/AE$287*100,0)</f>
        <v>143.16143651066506</v>
      </c>
      <c r="AH261" s="117"/>
      <c r="AI261" s="79"/>
      <c r="AJ261" s="88">
        <v>0</v>
      </c>
      <c r="AK261" s="79"/>
      <c r="AL261" s="84">
        <f>(AJ261/$BL261)</f>
        <v>0</v>
      </c>
      <c r="AM261" s="79"/>
      <c r="AN261" s="84">
        <f>IF(AL261,AL261/AL$287*100,0)</f>
        <v>0</v>
      </c>
      <c r="AO261" s="79"/>
      <c r="AP261" s="88">
        <v>7014988</v>
      </c>
      <c r="AQ261" s="79"/>
      <c r="AR261" s="84">
        <f>(AP261/$BL261)</f>
        <v>301.17585437059932</v>
      </c>
      <c r="AS261" s="79"/>
      <c r="AT261" s="84">
        <f>IF(AR261,AR261/AR$287*100,0)</f>
        <v>187.21775063353226</v>
      </c>
      <c r="AU261" s="79"/>
      <c r="AV261" s="88">
        <v>2043224</v>
      </c>
      <c r="AW261" s="79"/>
      <c r="AX261" s="84">
        <f>(AV261/$BL261)</f>
        <v>87.72213635583033</v>
      </c>
      <c r="AY261" s="79"/>
      <c r="AZ261" s="84">
        <f>IF(AX261,AX261/AX$287*100,0)</f>
        <v>100.26351427700948</v>
      </c>
      <c r="BA261" s="79"/>
      <c r="BB261" s="88">
        <v>0</v>
      </c>
      <c r="BC261" s="79"/>
      <c r="BD261" s="84">
        <f>(BB261/$BL261)</f>
        <v>0</v>
      </c>
      <c r="BE261" s="79"/>
      <c r="BF261" s="84">
        <f>IF(BD261,BD261/BD$287*100,0)</f>
        <v>0</v>
      </c>
      <c r="BG261" s="79"/>
      <c r="BH261" s="88">
        <f>(E261+K261+Q261+W261+AC261+AJ261+AP261+AV261+BB261)</f>
        <v>35161160</v>
      </c>
      <c r="BI261" s="79"/>
      <c r="BJ261" s="64">
        <v>18</v>
      </c>
      <c r="BK261" s="79"/>
      <c r="BL261" s="114">
        <v>23292</v>
      </c>
      <c r="BM261" s="79"/>
      <c r="BN261" s="114">
        <f>IF(E261,BL261,0)</f>
        <v>23292</v>
      </c>
      <c r="BO261" s="79"/>
      <c r="BP261" s="114">
        <f>IF(K261,BL261,0)</f>
        <v>0</v>
      </c>
      <c r="BQ261" s="79"/>
      <c r="BR261" s="114">
        <f>IF(Q261,BL261,0)</f>
        <v>23292</v>
      </c>
      <c r="BS261" s="79"/>
      <c r="BT261" s="114">
        <f>IF(W261,BL261,0)</f>
        <v>23292</v>
      </c>
      <c r="BU261" s="79"/>
      <c r="BV261" s="114">
        <f>IF(AC261,BL261,0)</f>
        <v>23292</v>
      </c>
      <c r="BW261" s="79"/>
      <c r="BX261" s="114">
        <f>IF(AJ261,BL261,0)</f>
        <v>0</v>
      </c>
      <c r="BY261" s="79"/>
      <c r="BZ261" s="114">
        <f>IF(AP261,BL261,0)</f>
        <v>23292</v>
      </c>
      <c r="CA261" s="79"/>
      <c r="CB261" s="114">
        <f>IF(AV261,BL261,0)</f>
        <v>23292</v>
      </c>
      <c r="CC261" s="79"/>
      <c r="CD261" s="114">
        <f>IF(BB261,$BL261,0)</f>
        <v>0</v>
      </c>
    </row>
    <row r="262" spans="1:82" ht="8.85" customHeight="1" x14ac:dyDescent="0.3">
      <c r="A262" s="64">
        <v>19</v>
      </c>
      <c r="B262" s="76"/>
      <c r="C262" s="64" t="s">
        <v>240</v>
      </c>
      <c r="D262" s="79"/>
      <c r="E262" s="88">
        <v>8984831</v>
      </c>
      <c r="F262" s="79"/>
      <c r="G262" s="84">
        <f>(E262/$BL262)</f>
        <v>210.83233996620987</v>
      </c>
      <c r="H262" s="79"/>
      <c r="I262" s="84">
        <f>IF(G262,G262/G$287*100,0)</f>
        <v>112.53023529666082</v>
      </c>
      <c r="J262" s="79"/>
      <c r="K262" s="88">
        <v>0</v>
      </c>
      <c r="L262" s="79"/>
      <c r="M262" s="84">
        <f>(K262/$BL262)</f>
        <v>0</v>
      </c>
      <c r="N262" s="79"/>
      <c r="O262" s="84">
        <f>IF(M262,M262/M$287*100,0)</f>
        <v>0</v>
      </c>
      <c r="P262" s="79"/>
      <c r="Q262" s="88">
        <v>14450697</v>
      </c>
      <c r="R262" s="79"/>
      <c r="S262" s="84">
        <f>(Q262/$BL262)</f>
        <v>339.09088135911395</v>
      </c>
      <c r="T262" s="79"/>
      <c r="U262" s="84">
        <f>IF(S262,S262/S$287*100,0)</f>
        <v>85.098064896564168</v>
      </c>
      <c r="V262" s="79"/>
      <c r="W262" s="88">
        <v>13732607</v>
      </c>
      <c r="X262" s="79"/>
      <c r="Y262" s="84">
        <f>(W262/$BL262)</f>
        <v>322.2406373193167</v>
      </c>
      <c r="Z262" s="79"/>
      <c r="AA262" s="84">
        <f>IF(Y262,Y262/Y$287*100,0)</f>
        <v>85.409993133993638</v>
      </c>
      <c r="AB262" s="79"/>
      <c r="AC262" s="88">
        <v>24302</v>
      </c>
      <c r="AD262" s="79"/>
      <c r="AE262" s="84">
        <f>(AC262/$BL262)</f>
        <v>0.57025530317251738</v>
      </c>
      <c r="AF262" s="79"/>
      <c r="AG262" s="84">
        <f>IF(AE262,AE262/AE$287*100,0)</f>
        <v>17.492530561676244</v>
      </c>
      <c r="AH262" s="117"/>
      <c r="AI262" s="79"/>
      <c r="AJ262" s="88">
        <v>0</v>
      </c>
      <c r="AK262" s="79"/>
      <c r="AL262" s="84">
        <f>(AJ262/$BL262)</f>
        <v>0</v>
      </c>
      <c r="AM262" s="79"/>
      <c r="AN262" s="84">
        <f>IF(AL262,AL262/AL$287*100,0)</f>
        <v>0</v>
      </c>
      <c r="AO262" s="79"/>
      <c r="AP262" s="88">
        <v>8469911</v>
      </c>
      <c r="AQ262" s="79"/>
      <c r="AR262" s="84">
        <f>(AP262/$BL262)</f>
        <v>198.74955415806269</v>
      </c>
      <c r="AS262" s="79"/>
      <c r="AT262" s="84">
        <f>IF(AR262,AR262/AR$287*100,0)</f>
        <v>123.5472363700955</v>
      </c>
      <c r="AU262" s="79"/>
      <c r="AV262" s="88">
        <v>4212863</v>
      </c>
      <c r="AW262" s="79"/>
      <c r="AX262" s="84">
        <f>(AV262/$BL262)</f>
        <v>98.856368500093865</v>
      </c>
      <c r="AY262" s="79"/>
      <c r="AZ262" s="84">
        <f>IF(AX262,AX262/AX$287*100,0)</f>
        <v>112.98957510881125</v>
      </c>
      <c r="BA262" s="79"/>
      <c r="BB262" s="88">
        <v>0</v>
      </c>
      <c r="BC262" s="79"/>
      <c r="BD262" s="84">
        <f>(BB262/$BL262)</f>
        <v>0</v>
      </c>
      <c r="BE262" s="79"/>
      <c r="BF262" s="84">
        <f>IF(BD262,BD262/BD$287*100,0)</f>
        <v>0</v>
      </c>
      <c r="BG262" s="79"/>
      <c r="BH262" s="88">
        <f>(E262+K262+Q262+W262+AC262+AJ262+AP262+AV262+BB262)</f>
        <v>49875211</v>
      </c>
      <c r="BI262" s="79"/>
      <c r="BJ262" s="64">
        <v>19</v>
      </c>
      <c r="BK262" s="79"/>
      <c r="BL262" s="114">
        <v>42616</v>
      </c>
      <c r="BM262" s="79"/>
      <c r="BN262" s="114">
        <f>IF(E262,BL262,0)</f>
        <v>42616</v>
      </c>
      <c r="BO262" s="79"/>
      <c r="BP262" s="114">
        <f>IF(K262,BL262,0)</f>
        <v>0</v>
      </c>
      <c r="BQ262" s="79"/>
      <c r="BR262" s="114">
        <f>IF(Q262,BL262,0)</f>
        <v>42616</v>
      </c>
      <c r="BS262" s="79"/>
      <c r="BT262" s="114">
        <f>IF(W262,BL262,0)</f>
        <v>42616</v>
      </c>
      <c r="BU262" s="79"/>
      <c r="BV262" s="114">
        <f>IF(AC262,BL262,0)</f>
        <v>42616</v>
      </c>
      <c r="BW262" s="79"/>
      <c r="BX262" s="114">
        <f>IF(AJ262,BL262,0)</f>
        <v>0</v>
      </c>
      <c r="BY262" s="79"/>
      <c r="BZ262" s="114">
        <f>IF(AP262,BL262,0)</f>
        <v>42616</v>
      </c>
      <c r="CA262" s="79"/>
      <c r="CB262" s="114">
        <f>IF(AV262,BL262,0)</f>
        <v>42616</v>
      </c>
      <c r="CC262" s="79"/>
      <c r="CD262" s="114">
        <f>IF(BB262,$BL262,0)</f>
        <v>0</v>
      </c>
    </row>
    <row r="263" spans="1:82" ht="8.85" customHeight="1" x14ac:dyDescent="0.3">
      <c r="A263" s="64">
        <v>20</v>
      </c>
      <c r="B263" s="76"/>
      <c r="C263" s="64" t="s">
        <v>241</v>
      </c>
      <c r="D263" s="79"/>
      <c r="E263" s="88">
        <v>599673</v>
      </c>
      <c r="F263" s="79"/>
      <c r="G263" s="84">
        <f>(E263/$BL263)</f>
        <v>122.50725229826354</v>
      </c>
      <c r="H263" s="79"/>
      <c r="I263" s="84">
        <f>IF(G263,G263/G$287*100,0)</f>
        <v>65.387359116160425</v>
      </c>
      <c r="J263" s="79"/>
      <c r="K263" s="88">
        <v>0</v>
      </c>
      <c r="L263" s="79"/>
      <c r="M263" s="84">
        <f>(K263/$BL263)</f>
        <v>0</v>
      </c>
      <c r="N263" s="79"/>
      <c r="O263" s="84">
        <f>IF(M263,M263/M$287*100,0)</f>
        <v>0</v>
      </c>
      <c r="P263" s="79"/>
      <c r="Q263" s="88">
        <v>1290700</v>
      </c>
      <c r="R263" s="79"/>
      <c r="S263" s="84">
        <f>(Q263/$BL263)</f>
        <v>263.67722165474976</v>
      </c>
      <c r="T263" s="79"/>
      <c r="U263" s="84">
        <f>IF(S263,S263/S$287*100,0)</f>
        <v>66.172293487179431</v>
      </c>
      <c r="V263" s="79"/>
      <c r="W263" s="88">
        <v>2291228</v>
      </c>
      <c r="X263" s="79"/>
      <c r="Y263" s="84">
        <f>(W263/$BL263)</f>
        <v>468.07517875383041</v>
      </c>
      <c r="Z263" s="79"/>
      <c r="AA263" s="84">
        <f>IF(Y263,Y263/Y$287*100,0)</f>
        <v>124.06348912456362</v>
      </c>
      <c r="AB263" s="79"/>
      <c r="AC263" s="88">
        <v>17725</v>
      </c>
      <c r="AD263" s="79"/>
      <c r="AE263" s="84">
        <f>(AC263/$BL263)</f>
        <v>3.6210418794688457</v>
      </c>
      <c r="AF263" s="79"/>
      <c r="AG263" s="84">
        <f>IF(AE263,AE263/AE$287*100,0)</f>
        <v>111.0751366788359</v>
      </c>
      <c r="AH263" s="117"/>
      <c r="AI263" s="79"/>
      <c r="AJ263" s="88">
        <v>0</v>
      </c>
      <c r="AK263" s="79"/>
      <c r="AL263" s="84">
        <f>(AJ263/$BL263)</f>
        <v>0</v>
      </c>
      <c r="AM263" s="79"/>
      <c r="AN263" s="84">
        <f>IF(AL263,AL263/AL$287*100,0)</f>
        <v>0</v>
      </c>
      <c r="AO263" s="79"/>
      <c r="AP263" s="88">
        <v>962582</v>
      </c>
      <c r="AQ263" s="79"/>
      <c r="AR263" s="84">
        <f>(AP263/$BL263)</f>
        <v>196.64596527068437</v>
      </c>
      <c r="AS263" s="79"/>
      <c r="AT263" s="84">
        <f>IF(AR263,AR263/AR$287*100,0)</f>
        <v>122.23959774622344</v>
      </c>
      <c r="AU263" s="79"/>
      <c r="AV263" s="88">
        <v>32541</v>
      </c>
      <c r="AW263" s="79"/>
      <c r="AX263" s="84">
        <f>(AV263/$BL263)</f>
        <v>6.6478038815117468</v>
      </c>
      <c r="AY263" s="79"/>
      <c r="AZ263" s="84">
        <f>IF(AX263,AX263/AX$287*100,0)</f>
        <v>7.5982210086748756</v>
      </c>
      <c r="BA263" s="79"/>
      <c r="BB263" s="88">
        <v>0</v>
      </c>
      <c r="BC263" s="79"/>
      <c r="BD263" s="84">
        <f>(BB263/$BL263)</f>
        <v>0</v>
      </c>
      <c r="BE263" s="79"/>
      <c r="BF263" s="84">
        <f>IF(BD263,BD263/BD$287*100,0)</f>
        <v>0</v>
      </c>
      <c r="BG263" s="79"/>
      <c r="BH263" s="88">
        <f>(E263+K263+Q263+W263+AC263+AJ263+AP263+AV263+BB263)</f>
        <v>5194449</v>
      </c>
      <c r="BI263" s="79"/>
      <c r="BJ263" s="64">
        <v>20</v>
      </c>
      <c r="BK263" s="79"/>
      <c r="BL263" s="114">
        <v>4895</v>
      </c>
      <c r="BM263" s="79"/>
      <c r="BN263" s="114">
        <f>IF(E263,BL263,0)</f>
        <v>4895</v>
      </c>
      <c r="BO263" s="79"/>
      <c r="BP263" s="114">
        <f>IF(K263,BL263,0)</f>
        <v>0</v>
      </c>
      <c r="BQ263" s="79"/>
      <c r="BR263" s="114">
        <f>IF(Q263,BL263,0)</f>
        <v>4895</v>
      </c>
      <c r="BS263" s="79"/>
      <c r="BT263" s="114">
        <f>IF(W263,BL263,0)</f>
        <v>4895</v>
      </c>
      <c r="BU263" s="79"/>
      <c r="BV263" s="114">
        <f>IF(AC263,BL263,0)</f>
        <v>4895</v>
      </c>
      <c r="BW263" s="79"/>
      <c r="BX263" s="114">
        <f>IF(AJ263,BL263,0)</f>
        <v>0</v>
      </c>
      <c r="BY263" s="79"/>
      <c r="BZ263" s="114">
        <f>IF(AP263,BL263,0)</f>
        <v>4895</v>
      </c>
      <c r="CA263" s="79"/>
      <c r="CB263" s="114">
        <f>IF(AV263,BL263,0)</f>
        <v>4895</v>
      </c>
      <c r="CC263" s="79"/>
      <c r="CD263" s="114">
        <f>IF(BB263,$BL263,0)</f>
        <v>0</v>
      </c>
    </row>
    <row r="264" spans="1:82" ht="8.85" customHeight="1" x14ac:dyDescent="0.3">
      <c r="A264" s="91"/>
      <c r="D264" s="79"/>
      <c r="E264" s="111"/>
      <c r="F264" s="79"/>
      <c r="G264" s="79"/>
      <c r="H264" s="79"/>
      <c r="I264" s="79"/>
      <c r="J264" s="79"/>
      <c r="K264" s="111"/>
      <c r="L264" s="79"/>
      <c r="M264" s="79"/>
      <c r="N264" s="79"/>
      <c r="O264" s="79"/>
      <c r="P264" s="79"/>
      <c r="Q264" s="111"/>
      <c r="R264" s="79"/>
      <c r="S264" s="79"/>
      <c r="T264" s="79"/>
      <c r="U264" s="79"/>
      <c r="V264" s="79"/>
      <c r="W264" s="111"/>
      <c r="X264" s="79"/>
      <c r="Y264" s="79"/>
      <c r="Z264" s="79"/>
      <c r="AA264" s="79"/>
      <c r="AB264" s="79"/>
      <c r="AC264" s="111"/>
      <c r="AD264" s="79"/>
      <c r="AE264" s="79"/>
      <c r="AF264" s="79"/>
      <c r="AG264" s="79"/>
      <c r="AH264" s="79"/>
      <c r="AI264" s="79"/>
      <c r="AJ264" s="111"/>
      <c r="AK264" s="79"/>
      <c r="AL264" s="79"/>
      <c r="AM264" s="79"/>
      <c r="AN264" s="79"/>
      <c r="AO264" s="79"/>
      <c r="AP264" s="111"/>
      <c r="AQ264" s="79"/>
      <c r="AR264" s="79"/>
      <c r="AS264" s="79"/>
      <c r="AT264" s="79"/>
      <c r="AU264" s="79"/>
      <c r="AV264" s="111"/>
      <c r="AW264" s="79"/>
      <c r="AX264" s="79"/>
      <c r="AY264" s="79"/>
      <c r="AZ264" s="79"/>
      <c r="BA264" s="79"/>
      <c r="BB264" s="79"/>
      <c r="BC264" s="79"/>
      <c r="BD264" s="79"/>
      <c r="BE264" s="79"/>
      <c r="BF264" s="79"/>
      <c r="BG264" s="79"/>
      <c r="BH264" s="111"/>
      <c r="BI264" s="79"/>
      <c r="BJ264" s="90"/>
      <c r="BK264" s="79"/>
      <c r="BL264" s="111"/>
      <c r="BM264" s="79"/>
      <c r="BN264" s="79"/>
      <c r="BO264" s="79"/>
      <c r="BP264" s="79"/>
      <c r="BQ264" s="79"/>
      <c r="BR264" s="79"/>
      <c r="BS264" s="79"/>
      <c r="BT264" s="79"/>
      <c r="BU264" s="79"/>
      <c r="BV264" s="79"/>
      <c r="BW264" s="79"/>
      <c r="BX264" s="79"/>
      <c r="BY264" s="79"/>
      <c r="BZ264" s="79"/>
      <c r="CA264" s="79"/>
      <c r="CB264" s="79"/>
      <c r="CC264" s="79"/>
      <c r="CD264" s="79"/>
    </row>
    <row r="265" spans="1:82" ht="8.85" customHeight="1" x14ac:dyDescent="0.3">
      <c r="A265" s="64">
        <v>21</v>
      </c>
      <c r="B265" s="76"/>
      <c r="C265" s="64" t="s">
        <v>242</v>
      </c>
      <c r="D265" s="79"/>
      <c r="E265" s="88">
        <v>1498308</v>
      </c>
      <c r="F265" s="79"/>
      <c r="G265" s="84">
        <f>(E265/$BL265)</f>
        <v>251.05697050938338</v>
      </c>
      <c r="H265" s="79"/>
      <c r="I265" s="84">
        <f>IF(G265,G265/G$287*100,0)</f>
        <v>133.99984067347361</v>
      </c>
      <c r="J265" s="79"/>
      <c r="K265" s="88">
        <v>0</v>
      </c>
      <c r="L265" s="79"/>
      <c r="M265" s="84">
        <f>(K265/$BL265)</f>
        <v>0</v>
      </c>
      <c r="N265" s="79"/>
      <c r="O265" s="84">
        <f>IF(M265,M265/M$287*100,0)</f>
        <v>0</v>
      </c>
      <c r="P265" s="79"/>
      <c r="Q265" s="88">
        <v>2535673</v>
      </c>
      <c r="R265" s="79"/>
      <c r="S265" s="84">
        <f>(Q265/$BL265)</f>
        <v>424.87818364611257</v>
      </c>
      <c r="T265" s="79"/>
      <c r="U265" s="84">
        <f>IF(S265,S265/S$287*100,0)</f>
        <v>106.62720005956128</v>
      </c>
      <c r="V265" s="79"/>
      <c r="W265" s="88">
        <v>3066192</v>
      </c>
      <c r="X265" s="79"/>
      <c r="Y265" s="84">
        <f>(W265/$BL265)</f>
        <v>513.7721179624665</v>
      </c>
      <c r="Z265" s="79"/>
      <c r="AA265" s="84">
        <f>IF(Y265,Y265/Y$287*100,0)</f>
        <v>136.17547877466654</v>
      </c>
      <c r="AB265" s="79"/>
      <c r="AC265" s="88">
        <v>0</v>
      </c>
      <c r="AD265" s="79"/>
      <c r="AE265" s="84">
        <f>(AC265/$BL265)</f>
        <v>0</v>
      </c>
      <c r="AF265" s="79"/>
      <c r="AG265" s="84">
        <f>IF(AE265,AE265/AE$287*100,0)</f>
        <v>0</v>
      </c>
      <c r="AH265" s="117"/>
      <c r="AI265" s="79"/>
      <c r="AJ265" s="88">
        <v>0</v>
      </c>
      <c r="AK265" s="79"/>
      <c r="AL265" s="84">
        <f>(AJ265/$BL265)</f>
        <v>0</v>
      </c>
      <c r="AM265" s="79"/>
      <c r="AN265" s="84">
        <f>IF(AL265,AL265/AL$287*100,0)</f>
        <v>0</v>
      </c>
      <c r="AO265" s="79"/>
      <c r="AP265" s="88">
        <v>865453</v>
      </c>
      <c r="AQ265" s="79"/>
      <c r="AR265" s="84">
        <f>(AP265/$BL265)</f>
        <v>145.01558310991956</v>
      </c>
      <c r="AS265" s="79"/>
      <c r="AT265" s="84">
        <f>IF(AR265,AR265/AR$287*100,0)</f>
        <v>90.144979694293554</v>
      </c>
      <c r="AU265" s="79"/>
      <c r="AV265" s="88">
        <v>736334</v>
      </c>
      <c r="AW265" s="79"/>
      <c r="AX265" s="84">
        <f>(AV265/$BL265)</f>
        <v>123.38036193029491</v>
      </c>
      <c r="AY265" s="79"/>
      <c r="AZ265" s="84">
        <f>IF(AX265,AX265/AX$287*100,0)</f>
        <v>141.01969233537176</v>
      </c>
      <c r="BA265" s="79"/>
      <c r="BB265" s="88">
        <v>0</v>
      </c>
      <c r="BC265" s="79"/>
      <c r="BD265" s="84">
        <f>(BB265/$BL265)</f>
        <v>0</v>
      </c>
      <c r="BE265" s="79"/>
      <c r="BF265" s="84">
        <f>IF(BD265,BD265/BD$287*100,0)</f>
        <v>0</v>
      </c>
      <c r="BG265" s="79"/>
      <c r="BH265" s="88">
        <f>(E265+K265+Q265+W265+AC265+AJ265+AP265+AV265+BB265)</f>
        <v>8701960</v>
      </c>
      <c r="BI265" s="79"/>
      <c r="BJ265" s="64">
        <v>21</v>
      </c>
      <c r="BK265" s="79"/>
      <c r="BL265" s="114">
        <v>5968</v>
      </c>
      <c r="BM265" s="79"/>
      <c r="BN265" s="114">
        <f>IF(E265,BL265,0)</f>
        <v>5968</v>
      </c>
      <c r="BO265" s="79"/>
      <c r="BP265" s="114">
        <f>IF(K265,BL265,0)</f>
        <v>0</v>
      </c>
      <c r="BQ265" s="79"/>
      <c r="BR265" s="114">
        <f>IF(Q265,BL265,0)</f>
        <v>5968</v>
      </c>
      <c r="BS265" s="79"/>
      <c r="BT265" s="114">
        <f>IF(W265,BL265,0)</f>
        <v>5968</v>
      </c>
      <c r="BU265" s="79"/>
      <c r="BV265" s="114">
        <f>IF(AC265,BL265,0)</f>
        <v>0</v>
      </c>
      <c r="BW265" s="79"/>
      <c r="BX265" s="114">
        <f>IF(AJ265,BL265,0)</f>
        <v>0</v>
      </c>
      <c r="BY265" s="79"/>
      <c r="BZ265" s="114">
        <f>IF(AP265,BL265,0)</f>
        <v>5968</v>
      </c>
      <c r="CA265" s="79"/>
      <c r="CB265" s="114">
        <f>IF(AV265,BL265,0)</f>
        <v>5968</v>
      </c>
      <c r="CC265" s="79"/>
      <c r="CD265" s="114">
        <f>IF(BB265,$BL265,0)</f>
        <v>0</v>
      </c>
    </row>
    <row r="266" spans="1:82" ht="8.85" customHeight="1" x14ac:dyDescent="0.3">
      <c r="A266" s="64">
        <v>22</v>
      </c>
      <c r="B266" s="76"/>
      <c r="C266" s="64" t="s">
        <v>195</v>
      </c>
      <c r="D266" s="79"/>
      <c r="E266" s="88">
        <v>548754</v>
      </c>
      <c r="F266" s="79"/>
      <c r="G266" s="84">
        <f>(E266/$BL266)</f>
        <v>116.2368142342724</v>
      </c>
      <c r="H266" s="79"/>
      <c r="I266" s="84">
        <f>IF(G266,G266/G$287*100,0)</f>
        <v>62.040558189570369</v>
      </c>
      <c r="J266" s="79"/>
      <c r="K266" s="88">
        <v>0</v>
      </c>
      <c r="L266" s="79"/>
      <c r="M266" s="84">
        <f>(K266/$BL266)</f>
        <v>0</v>
      </c>
      <c r="N266" s="79"/>
      <c r="O266" s="84">
        <f>IF(M266,M266/M$287*100,0)</f>
        <v>0</v>
      </c>
      <c r="P266" s="79"/>
      <c r="Q266" s="88">
        <v>1554527</v>
      </c>
      <c r="R266" s="79"/>
      <c r="S266" s="84">
        <f>(Q266/$BL266)</f>
        <v>329.27917814022453</v>
      </c>
      <c r="T266" s="79"/>
      <c r="U266" s="84">
        <f>IF(S266,S266/S$287*100,0)</f>
        <v>82.635725142925637</v>
      </c>
      <c r="V266" s="79"/>
      <c r="W266" s="88">
        <v>1900010</v>
      </c>
      <c r="X266" s="79"/>
      <c r="Y266" s="84">
        <f>(W266/$BL266)</f>
        <v>402.45922474052105</v>
      </c>
      <c r="Z266" s="79"/>
      <c r="AA266" s="84">
        <f>IF(Y266,Y266/Y$287*100,0)</f>
        <v>106.67195766416688</v>
      </c>
      <c r="AB266" s="79"/>
      <c r="AC266" s="88">
        <v>0</v>
      </c>
      <c r="AD266" s="79"/>
      <c r="AE266" s="84">
        <f>(AC266/$BL266)</f>
        <v>0</v>
      </c>
      <c r="AF266" s="79"/>
      <c r="AG266" s="84">
        <f>IF(AE266,AE266/AE$287*100,0)</f>
        <v>0</v>
      </c>
      <c r="AH266" s="117"/>
      <c r="AI266" s="79"/>
      <c r="AJ266" s="88">
        <v>0</v>
      </c>
      <c r="AK266" s="79"/>
      <c r="AL266" s="84">
        <f>(AJ266/$BL266)</f>
        <v>0</v>
      </c>
      <c r="AM266" s="79"/>
      <c r="AN266" s="84">
        <f>IF(AL266,AL266/AL$287*100,0)</f>
        <v>0</v>
      </c>
      <c r="AO266" s="79"/>
      <c r="AP266" s="88">
        <v>61078</v>
      </c>
      <c r="AQ266" s="79"/>
      <c r="AR266" s="84">
        <f>(AP266/$BL266)</f>
        <v>12.93751323872061</v>
      </c>
      <c r="AS266" s="79"/>
      <c r="AT266" s="84">
        <f>IF(AR266,AR266/AR$287*100,0)</f>
        <v>8.0422520338046901</v>
      </c>
      <c r="AU266" s="79"/>
      <c r="AV266" s="88">
        <v>133296</v>
      </c>
      <c r="AW266" s="79"/>
      <c r="AX266" s="84">
        <f>(AV266/$BL266)</f>
        <v>28.234696038974793</v>
      </c>
      <c r="AY266" s="79"/>
      <c r="AZ266" s="84">
        <f>IF(AX266,AX266/AX$287*100,0)</f>
        <v>32.271328162000692</v>
      </c>
      <c r="BA266" s="79"/>
      <c r="BB266" s="88">
        <v>0</v>
      </c>
      <c r="BC266" s="79"/>
      <c r="BD266" s="84">
        <f>(BB266/$BL266)</f>
        <v>0</v>
      </c>
      <c r="BE266" s="79"/>
      <c r="BF266" s="84">
        <f>IF(BD266,BD266/BD$287*100,0)</f>
        <v>0</v>
      </c>
      <c r="BG266" s="79"/>
      <c r="BH266" s="88">
        <f>(E266+K266+Q266+W266+AC266+AJ266+AP266+AV266+BB266)</f>
        <v>4197665</v>
      </c>
      <c r="BI266" s="79"/>
      <c r="BJ266" s="64">
        <v>22</v>
      </c>
      <c r="BK266" s="79"/>
      <c r="BL266" s="114">
        <v>4721</v>
      </c>
      <c r="BM266" s="79"/>
      <c r="BN266" s="114">
        <f>IF(E266,BL266,0)</f>
        <v>4721</v>
      </c>
      <c r="BO266" s="79"/>
      <c r="BP266" s="114">
        <f>IF(K266,BL266,0)</f>
        <v>0</v>
      </c>
      <c r="BQ266" s="79"/>
      <c r="BR266" s="114">
        <f>IF(Q266,BL266,0)</f>
        <v>4721</v>
      </c>
      <c r="BS266" s="79"/>
      <c r="BT266" s="114">
        <f>IF(W266,BL266,0)</f>
        <v>4721</v>
      </c>
      <c r="BU266" s="79"/>
      <c r="BV266" s="114">
        <f>IF(AC266,BL266,0)</f>
        <v>0</v>
      </c>
      <c r="BW266" s="79"/>
      <c r="BX266" s="114">
        <f>IF(AJ266,BL266,0)</f>
        <v>0</v>
      </c>
      <c r="BY266" s="79"/>
      <c r="BZ266" s="114">
        <f>IF(AP266,BL266,0)</f>
        <v>4721</v>
      </c>
      <c r="CA266" s="79"/>
      <c r="CB266" s="114">
        <f>IF(AV266,BL266,0)</f>
        <v>4721</v>
      </c>
      <c r="CC266" s="79"/>
      <c r="CD266" s="114">
        <f>IF(BB266,$BL266,0)</f>
        <v>0</v>
      </c>
    </row>
    <row r="267" spans="1:82" ht="8.85" customHeight="1" x14ac:dyDescent="0.3">
      <c r="A267" s="64">
        <v>23</v>
      </c>
      <c r="B267" s="76"/>
      <c r="C267" s="64" t="s">
        <v>203</v>
      </c>
      <c r="D267" s="79"/>
      <c r="E267" s="88">
        <v>1472902</v>
      </c>
      <c r="F267" s="79"/>
      <c r="G267" s="84">
        <f>(E267/$BL267)</f>
        <v>162.10675764913054</v>
      </c>
      <c r="H267" s="79"/>
      <c r="I267" s="84">
        <f>IF(G267,G267/G$287*100,0)</f>
        <v>86.523308446697797</v>
      </c>
      <c r="J267" s="79"/>
      <c r="K267" s="88">
        <v>0</v>
      </c>
      <c r="L267" s="79"/>
      <c r="M267" s="84">
        <f>(K267/$BL267)</f>
        <v>0</v>
      </c>
      <c r="N267" s="79"/>
      <c r="O267" s="84">
        <f>IF(M267,M267/M$287*100,0)</f>
        <v>0</v>
      </c>
      <c r="P267" s="79"/>
      <c r="Q267" s="88">
        <v>3639865</v>
      </c>
      <c r="R267" s="79"/>
      <c r="S267" s="84">
        <f>(Q267/$BL267)</f>
        <v>400.60147479639005</v>
      </c>
      <c r="T267" s="79"/>
      <c r="U267" s="84">
        <f>IF(S267,S267/S$287*100,0)</f>
        <v>100.53473028600581</v>
      </c>
      <c r="V267" s="79"/>
      <c r="W267" s="88">
        <v>2367443</v>
      </c>
      <c r="X267" s="79"/>
      <c r="Y267" s="84">
        <f>(W267/$BL267)</f>
        <v>260.55943209333037</v>
      </c>
      <c r="Z267" s="79"/>
      <c r="AA267" s="84">
        <f>IF(Y267,Y267/Y$287*100,0)</f>
        <v>69.06136820985796</v>
      </c>
      <c r="AB267" s="79"/>
      <c r="AC267" s="88">
        <v>30801</v>
      </c>
      <c r="AD267" s="79"/>
      <c r="AE267" s="84">
        <f>(AC267/$BL267)</f>
        <v>3.3899405679066694</v>
      </c>
      <c r="AF267" s="79"/>
      <c r="AG267" s="84">
        <f>IF(AE267,AE267/AE$287*100,0)</f>
        <v>103.9861245594311</v>
      </c>
      <c r="AH267" s="117"/>
      <c r="AI267" s="79"/>
      <c r="AJ267" s="88">
        <v>0</v>
      </c>
      <c r="AK267" s="79"/>
      <c r="AL267" s="84">
        <f>(AJ267/$BL267)</f>
        <v>0</v>
      </c>
      <c r="AM267" s="79"/>
      <c r="AN267" s="84">
        <f>IF(AL267,AL267/AL$287*100,0)</f>
        <v>0</v>
      </c>
      <c r="AO267" s="79"/>
      <c r="AP267" s="88">
        <v>568824</v>
      </c>
      <c r="AQ267" s="79"/>
      <c r="AR267" s="84">
        <f>(AP267/$BL267)</f>
        <v>62.60444640105657</v>
      </c>
      <c r="AS267" s="79"/>
      <c r="AT267" s="84">
        <f>IF(AR267,AR267/AR$287*100,0)</f>
        <v>38.916345599342016</v>
      </c>
      <c r="AU267" s="79"/>
      <c r="AV267" s="88">
        <v>959639</v>
      </c>
      <c r="AW267" s="79"/>
      <c r="AX267" s="84">
        <f>(AV267/$BL267)</f>
        <v>105.61732335461149</v>
      </c>
      <c r="AY267" s="79"/>
      <c r="AZ267" s="84">
        <f>IF(AX267,AX267/AX$287*100,0)</f>
        <v>120.71712395500495</v>
      </c>
      <c r="BA267" s="79"/>
      <c r="BB267" s="88">
        <v>0</v>
      </c>
      <c r="BC267" s="79"/>
      <c r="BD267" s="84">
        <f>(BB267/$BL267)</f>
        <v>0</v>
      </c>
      <c r="BE267" s="79"/>
      <c r="BF267" s="84">
        <f>IF(BD267,BD267/BD$287*100,0)</f>
        <v>0</v>
      </c>
      <c r="BG267" s="79"/>
      <c r="BH267" s="88">
        <f>(E267+K267+Q267+W267+AC267+AJ267+AP267+AV267+BB267)</f>
        <v>9039474</v>
      </c>
      <c r="BI267" s="79"/>
      <c r="BJ267" s="64">
        <v>23</v>
      </c>
      <c r="BK267" s="79"/>
      <c r="BL267" s="114">
        <v>9086</v>
      </c>
      <c r="BM267" s="79"/>
      <c r="BN267" s="114">
        <f>IF(E267,BL267,0)</f>
        <v>9086</v>
      </c>
      <c r="BO267" s="79"/>
      <c r="BP267" s="114">
        <f>IF(K267,BL267,0)</f>
        <v>0</v>
      </c>
      <c r="BQ267" s="79"/>
      <c r="BR267" s="114">
        <f>IF(Q267,BL267,0)</f>
        <v>9086</v>
      </c>
      <c r="BS267" s="79"/>
      <c r="BT267" s="114">
        <f>IF(W267,BL267,0)</f>
        <v>9086</v>
      </c>
      <c r="BU267" s="79"/>
      <c r="BV267" s="114">
        <f>IF(AC267,BL267,0)</f>
        <v>9086</v>
      </c>
      <c r="BW267" s="79"/>
      <c r="BX267" s="114">
        <f>IF(AJ267,BL267,0)</f>
        <v>0</v>
      </c>
      <c r="BY267" s="79"/>
      <c r="BZ267" s="114">
        <f>IF(AP267,BL267,0)</f>
        <v>9086</v>
      </c>
      <c r="CA267" s="79"/>
      <c r="CB267" s="114">
        <f>IF(AV267,BL267,0)</f>
        <v>9086</v>
      </c>
      <c r="CC267" s="79"/>
      <c r="CD267" s="114">
        <f>IF(BB267,$BL267,0)</f>
        <v>0</v>
      </c>
    </row>
    <row r="268" spans="1:82" ht="8.85" customHeight="1" x14ac:dyDescent="0.3">
      <c r="A268" s="64">
        <v>24</v>
      </c>
      <c r="B268" s="76"/>
      <c r="C268" s="102" t="s">
        <v>243</v>
      </c>
      <c r="D268" s="79"/>
      <c r="E268" s="88">
        <v>3040330</v>
      </c>
      <c r="F268" s="79"/>
      <c r="G268" s="84">
        <f>(E268/$BL268)</f>
        <v>393.46835770674261</v>
      </c>
      <c r="H268" s="79"/>
      <c r="I268" s="84">
        <f>IF(G268,G268/G$287*100,0)</f>
        <v>210.01088771118671</v>
      </c>
      <c r="J268" s="79"/>
      <c r="K268" s="88">
        <v>0</v>
      </c>
      <c r="L268" s="79"/>
      <c r="M268" s="84">
        <f>(K268/$BL268)</f>
        <v>0</v>
      </c>
      <c r="N268" s="79"/>
      <c r="O268" s="84">
        <f>IF(M268,M268/M$287*100,0)</f>
        <v>0</v>
      </c>
      <c r="P268" s="79"/>
      <c r="Q268" s="88">
        <v>2557860</v>
      </c>
      <c r="R268" s="79"/>
      <c r="S268" s="84">
        <f>(Q268/$BL268)</f>
        <v>331.02885984211207</v>
      </c>
      <c r="T268" s="79"/>
      <c r="U268" s="84">
        <f>IF(S268,S268/S$287*100,0)</f>
        <v>83.074824320169114</v>
      </c>
      <c r="V268" s="79"/>
      <c r="W268" s="88">
        <v>2433454</v>
      </c>
      <c r="X268" s="79"/>
      <c r="Y268" s="84">
        <f>(W268/$BL268)</f>
        <v>314.92869160088003</v>
      </c>
      <c r="Z268" s="79"/>
      <c r="AA268" s="84">
        <f>IF(Y268,Y268/Y$287*100,0)</f>
        <v>83.471959375113741</v>
      </c>
      <c r="AB268" s="79"/>
      <c r="AC268" s="88">
        <v>70655</v>
      </c>
      <c r="AD268" s="79"/>
      <c r="AE268" s="84">
        <f>(AC268/$BL268)</f>
        <v>9.1439109615633498</v>
      </c>
      <c r="AF268" s="79"/>
      <c r="AG268" s="84">
        <f>IF(AE268,AE268/AE$287*100,0)</f>
        <v>280.48865316734134</v>
      </c>
      <c r="AH268" s="117"/>
      <c r="AI268" s="79"/>
      <c r="AJ268" s="88">
        <v>0</v>
      </c>
      <c r="AK268" s="79"/>
      <c r="AL268" s="84">
        <f>(AJ268/$BL268)</f>
        <v>0</v>
      </c>
      <c r="AM268" s="79"/>
      <c r="AN268" s="84">
        <f>IF(AL268,AL268/AL$287*100,0)</f>
        <v>0</v>
      </c>
      <c r="AO268" s="79"/>
      <c r="AP268" s="88">
        <v>299402</v>
      </c>
      <c r="AQ268" s="79"/>
      <c r="AR268" s="84">
        <f>(AP268/$BL268)</f>
        <v>38.74750873560243</v>
      </c>
      <c r="AS268" s="79"/>
      <c r="AT268" s="84">
        <f>IF(AR268,AR268/AR$287*100,0)</f>
        <v>24.08633136707649</v>
      </c>
      <c r="AU268" s="79"/>
      <c r="AV268" s="88">
        <v>439700</v>
      </c>
      <c r="AW268" s="79"/>
      <c r="AX268" s="84">
        <f>(AV268/$BL268)</f>
        <v>56.904361330399894</v>
      </c>
      <c r="AY268" s="79"/>
      <c r="AZ268" s="84">
        <f>IF(AX268,AX268/AX$287*100,0)</f>
        <v>65.039811861529671</v>
      </c>
      <c r="BA268" s="79"/>
      <c r="BB268" s="88">
        <v>0</v>
      </c>
      <c r="BC268" s="79"/>
      <c r="BD268" s="84">
        <f>(BB268/$BL268)</f>
        <v>0</v>
      </c>
      <c r="BE268" s="79"/>
      <c r="BF268" s="84">
        <f>IF(BD268,BD268/BD$287*100,0)</f>
        <v>0</v>
      </c>
      <c r="BG268" s="79"/>
      <c r="BH268" s="88">
        <f>(E268+K268+Q268+W268+AC268+AJ268+AP268+AV268+BB268)</f>
        <v>8841401</v>
      </c>
      <c r="BI268" s="79"/>
      <c r="BJ268" s="64">
        <v>24</v>
      </c>
      <c r="BK268" s="79"/>
      <c r="BL268" s="114">
        <v>7727</v>
      </c>
      <c r="BM268" s="79"/>
      <c r="BN268" s="114">
        <f>IF(E268,BL268,0)</f>
        <v>7727</v>
      </c>
      <c r="BO268" s="79"/>
      <c r="BP268" s="114">
        <f>IF(K268,BL268,0)</f>
        <v>0</v>
      </c>
      <c r="BQ268" s="79"/>
      <c r="BR268" s="114">
        <f>IF(Q268,BL268,0)</f>
        <v>7727</v>
      </c>
      <c r="BS268" s="79"/>
      <c r="BT268" s="114">
        <f>IF(W268,BL268,0)</f>
        <v>7727</v>
      </c>
      <c r="BU268" s="79"/>
      <c r="BV268" s="114">
        <f>IF(AC268,BL268,0)</f>
        <v>7727</v>
      </c>
      <c r="BW268" s="79"/>
      <c r="BX268" s="114">
        <f>IF(AJ268,BL268,0)</f>
        <v>0</v>
      </c>
      <c r="BY268" s="79"/>
      <c r="BZ268" s="114">
        <f>IF(AP268,BL268,0)</f>
        <v>7727</v>
      </c>
      <c r="CA268" s="79"/>
      <c r="CB268" s="114">
        <f>IF(AV268,BL268,0)</f>
        <v>7727</v>
      </c>
      <c r="CC268" s="79"/>
      <c r="CD268" s="114">
        <f>IF(BB268,$BL268,0)</f>
        <v>0</v>
      </c>
    </row>
    <row r="269" spans="1:82" ht="8.85" customHeight="1" x14ac:dyDescent="0.3">
      <c r="A269" s="64">
        <v>25</v>
      </c>
      <c r="B269" s="76"/>
      <c r="C269" s="64" t="s">
        <v>244</v>
      </c>
      <c r="D269" s="79"/>
      <c r="E269" s="88">
        <v>276087</v>
      </c>
      <c r="F269" s="79"/>
      <c r="G269" s="84">
        <f>(E269/$BL269)</f>
        <v>47.413189077794954</v>
      </c>
      <c r="H269" s="79"/>
      <c r="I269" s="84">
        <f>IF(G269,G269/G$287*100,0)</f>
        <v>25.306446458567233</v>
      </c>
      <c r="J269" s="79"/>
      <c r="K269" s="88">
        <v>0</v>
      </c>
      <c r="L269" s="79"/>
      <c r="M269" s="84">
        <f>(K269/$BL269)</f>
        <v>0</v>
      </c>
      <c r="N269" s="79"/>
      <c r="O269" s="84">
        <f>IF(M269,M269/M$287*100,0)</f>
        <v>0</v>
      </c>
      <c r="P269" s="79"/>
      <c r="Q269" s="88">
        <v>2735569</v>
      </c>
      <c r="R269" s="79"/>
      <c r="S269" s="84">
        <f>(Q269/$BL269)</f>
        <v>469.78687961531858</v>
      </c>
      <c r="T269" s="79"/>
      <c r="U269" s="84">
        <f>IF(S269,S269/S$287*100,0)</f>
        <v>117.89746220488937</v>
      </c>
      <c r="V269" s="79"/>
      <c r="W269" s="88">
        <v>1483770</v>
      </c>
      <c r="X269" s="79"/>
      <c r="Y269" s="84">
        <f>(W269/$BL269)</f>
        <v>254.81195260175167</v>
      </c>
      <c r="Z269" s="79"/>
      <c r="AA269" s="84">
        <f>IF(Y269,Y269/Y$287*100,0)</f>
        <v>67.537996769194294</v>
      </c>
      <c r="AB269" s="79"/>
      <c r="AC269" s="88">
        <v>4158</v>
      </c>
      <c r="AD269" s="79"/>
      <c r="AE269" s="84">
        <f>(AC269/$BL269)</f>
        <v>0.71406491499227198</v>
      </c>
      <c r="AF269" s="79"/>
      <c r="AG269" s="84">
        <f>IF(AE269,AE269/AE$287*100,0)</f>
        <v>21.903877577345856</v>
      </c>
      <c r="AH269" s="117"/>
      <c r="AI269" s="79"/>
      <c r="AJ269" s="88">
        <v>0</v>
      </c>
      <c r="AK269" s="79"/>
      <c r="AL269" s="84">
        <f>(AJ269/$BL269)</f>
        <v>0</v>
      </c>
      <c r="AM269" s="79"/>
      <c r="AN269" s="84">
        <f>IF(AL269,AL269/AL$287*100,0)</f>
        <v>0</v>
      </c>
      <c r="AO269" s="79"/>
      <c r="AP269" s="88">
        <v>462720</v>
      </c>
      <c r="AQ269" s="79"/>
      <c r="AR269" s="84">
        <f>(AP269/$BL269)</f>
        <v>79.464193714580119</v>
      </c>
      <c r="AS269" s="79"/>
      <c r="AT269" s="84">
        <f>IF(AR269,AR269/AR$287*100,0)</f>
        <v>49.396747406067156</v>
      </c>
      <c r="AU269" s="79"/>
      <c r="AV269" s="88">
        <v>54309</v>
      </c>
      <c r="AW269" s="79"/>
      <c r="AX269" s="84">
        <f>(AV269/$BL269)</f>
        <v>9.3266357547655847</v>
      </c>
      <c r="AY269" s="79"/>
      <c r="AZ269" s="84">
        <f>IF(AX269,AX269/AX$287*100,0)</f>
        <v>10.660037659835844</v>
      </c>
      <c r="BA269" s="79"/>
      <c r="BB269" s="88">
        <v>0</v>
      </c>
      <c r="BC269" s="79"/>
      <c r="BD269" s="84">
        <f>(BB269/$BL269)</f>
        <v>0</v>
      </c>
      <c r="BE269" s="79"/>
      <c r="BF269" s="84">
        <f>IF(BD269,BD269/BD$287*100,0)</f>
        <v>0</v>
      </c>
      <c r="BG269" s="79"/>
      <c r="BH269" s="88">
        <f>(E269+K269+Q269+W269+AC269+AJ269+AP269+AV269+BB269)</f>
        <v>5016613</v>
      </c>
      <c r="BI269" s="79"/>
      <c r="BJ269" s="64">
        <v>25</v>
      </c>
      <c r="BK269" s="79"/>
      <c r="BL269" s="114">
        <v>5823</v>
      </c>
      <c r="BM269" s="79"/>
      <c r="BN269" s="114">
        <f>IF(E269,BL269,0)</f>
        <v>5823</v>
      </c>
      <c r="BO269" s="79"/>
      <c r="BP269" s="114">
        <f>IF(K269,BL269,0)</f>
        <v>0</v>
      </c>
      <c r="BQ269" s="79"/>
      <c r="BR269" s="114">
        <f>IF(Q269,BL269,0)</f>
        <v>5823</v>
      </c>
      <c r="BS269" s="79"/>
      <c r="BT269" s="114">
        <f>IF(W269,BL269,0)</f>
        <v>5823</v>
      </c>
      <c r="BU269" s="79"/>
      <c r="BV269" s="114">
        <f>IF(AC269,BL269,0)</f>
        <v>5823</v>
      </c>
      <c r="BW269" s="79"/>
      <c r="BX269" s="114">
        <f>IF(AJ269,BL269,0)</f>
        <v>0</v>
      </c>
      <c r="BY269" s="79"/>
      <c r="BZ269" s="114">
        <f>IF(AP269,BL269,0)</f>
        <v>5823</v>
      </c>
      <c r="CA269" s="79"/>
      <c r="CB269" s="114">
        <f>IF(AV269,BL269,0)</f>
        <v>5823</v>
      </c>
      <c r="CC269" s="79"/>
      <c r="CD269" s="114">
        <f>IF(BB269,$BL269,0)</f>
        <v>0</v>
      </c>
    </row>
    <row r="270" spans="1:82" ht="8.85" customHeight="1" x14ac:dyDescent="0.3">
      <c r="A270" s="91"/>
      <c r="D270" s="79"/>
      <c r="E270" s="111"/>
      <c r="F270" s="79"/>
      <c r="G270" s="79"/>
      <c r="H270" s="79"/>
      <c r="I270" s="79"/>
      <c r="J270" s="79"/>
      <c r="K270" s="111"/>
      <c r="L270" s="79"/>
      <c r="M270" s="79"/>
      <c r="N270" s="79"/>
      <c r="O270" s="79"/>
      <c r="P270" s="79"/>
      <c r="Q270" s="111"/>
      <c r="R270" s="79"/>
      <c r="S270" s="79"/>
      <c r="T270" s="79"/>
      <c r="U270" s="79"/>
      <c r="V270" s="79"/>
      <c r="W270" s="111"/>
      <c r="X270" s="79"/>
      <c r="Y270" s="79"/>
      <c r="Z270" s="79"/>
      <c r="AA270" s="79"/>
      <c r="AB270" s="79"/>
      <c r="AC270" s="111"/>
      <c r="AD270" s="79"/>
      <c r="AE270" s="79"/>
      <c r="AF270" s="79"/>
      <c r="AG270" s="79"/>
      <c r="AH270" s="79"/>
      <c r="AI270" s="79"/>
      <c r="AJ270" s="111"/>
      <c r="AK270" s="79"/>
      <c r="AL270" s="79"/>
      <c r="AM270" s="79"/>
      <c r="AN270" s="79"/>
      <c r="AO270" s="79"/>
      <c r="AP270" s="111"/>
      <c r="AQ270" s="79"/>
      <c r="AR270" s="79"/>
      <c r="AS270" s="79"/>
      <c r="AT270" s="79"/>
      <c r="AU270" s="79"/>
      <c r="AV270" s="111"/>
      <c r="AW270" s="79"/>
      <c r="AX270" s="79"/>
      <c r="AY270" s="79"/>
      <c r="AZ270" s="79"/>
      <c r="BA270" s="79"/>
      <c r="BB270" s="79"/>
      <c r="BC270" s="79"/>
      <c r="BD270" s="79"/>
      <c r="BE270" s="79"/>
      <c r="BF270" s="79"/>
      <c r="BG270" s="79"/>
      <c r="BH270" s="111"/>
      <c r="BI270" s="79"/>
      <c r="BJ270" s="90"/>
      <c r="BK270" s="79"/>
      <c r="BL270" s="111"/>
      <c r="BM270" s="79"/>
      <c r="BN270" s="79"/>
      <c r="BO270" s="79"/>
      <c r="BP270" s="79"/>
      <c r="BQ270" s="79"/>
      <c r="BR270" s="79"/>
      <c r="BS270" s="79"/>
      <c r="BT270" s="79"/>
      <c r="BU270" s="79"/>
      <c r="BV270" s="79"/>
      <c r="BW270" s="79"/>
      <c r="BX270" s="79"/>
      <c r="BY270" s="79"/>
      <c r="BZ270" s="79"/>
      <c r="CA270" s="79"/>
      <c r="CB270" s="79"/>
      <c r="CC270" s="79"/>
      <c r="CD270" s="79"/>
    </row>
    <row r="271" spans="1:82" ht="8.85" customHeight="1" x14ac:dyDescent="0.3">
      <c r="A271" s="64">
        <v>26</v>
      </c>
      <c r="B271" s="76"/>
      <c r="C271" s="64" t="s">
        <v>245</v>
      </c>
      <c r="D271" s="79"/>
      <c r="E271" s="88">
        <v>1049773</v>
      </c>
      <c r="F271" s="79"/>
      <c r="G271" s="84">
        <f>(E271/$BL271)</f>
        <v>218.74828089185246</v>
      </c>
      <c r="H271" s="79"/>
      <c r="I271" s="84">
        <f>IF(G271,G271/G$287*100,0)</f>
        <v>116.75531146429141</v>
      </c>
      <c r="J271" s="79"/>
      <c r="K271" s="88">
        <v>0</v>
      </c>
      <c r="L271" s="79"/>
      <c r="M271" s="84">
        <f>(K271/$BL271)</f>
        <v>0</v>
      </c>
      <c r="N271" s="79"/>
      <c r="O271" s="84">
        <f>IF(M271,M271/M$287*100,0)</f>
        <v>0</v>
      </c>
      <c r="P271" s="79"/>
      <c r="Q271" s="88">
        <v>2340342</v>
      </c>
      <c r="R271" s="79"/>
      <c r="S271" s="84">
        <f>(Q271/$BL271)</f>
        <v>487.67284851010629</v>
      </c>
      <c r="T271" s="79"/>
      <c r="U271" s="84">
        <f>IF(S271,S271/S$287*100,0)</f>
        <v>122.38611532244295</v>
      </c>
      <c r="V271" s="79"/>
      <c r="W271" s="88">
        <v>1984217</v>
      </c>
      <c r="X271" s="79"/>
      <c r="Y271" s="84">
        <f>(W271/$BL271)</f>
        <v>413.46468014169619</v>
      </c>
      <c r="Z271" s="79"/>
      <c r="AA271" s="84">
        <f>IF(Y271,Y271/Y$287*100,0)</f>
        <v>109.58895745063204</v>
      </c>
      <c r="AB271" s="79"/>
      <c r="AC271" s="88">
        <v>3126</v>
      </c>
      <c r="AD271" s="79"/>
      <c r="AE271" s="84">
        <f>(AC271/$BL271)</f>
        <v>0.6513857053552824</v>
      </c>
      <c r="AF271" s="79"/>
      <c r="AG271" s="84">
        <f>IF(AE271,AE271/AE$287*100,0)</f>
        <v>19.981198412317458</v>
      </c>
      <c r="AH271" s="117"/>
      <c r="AI271" s="79"/>
      <c r="AJ271" s="88">
        <v>0</v>
      </c>
      <c r="AK271" s="79"/>
      <c r="AL271" s="84">
        <f>(AJ271/$BL271)</f>
        <v>0</v>
      </c>
      <c r="AM271" s="79"/>
      <c r="AN271" s="84">
        <f>IF(AL271,AL271/AL$287*100,0)</f>
        <v>0</v>
      </c>
      <c r="AO271" s="79"/>
      <c r="AP271" s="88">
        <v>2498506</v>
      </c>
      <c r="AQ271" s="79"/>
      <c r="AR271" s="84">
        <f>(AP271/$BL271)</f>
        <v>520.6305480308398</v>
      </c>
      <c r="AS271" s="79"/>
      <c r="AT271" s="84">
        <f>IF(AR271,AR271/AR$287*100,0)</f>
        <v>323.63577192180151</v>
      </c>
      <c r="AU271" s="79"/>
      <c r="AV271" s="88">
        <v>502039</v>
      </c>
      <c r="AW271" s="79"/>
      <c r="AX271" s="84">
        <f>(AV271/$BL271)</f>
        <v>104.61325276099187</v>
      </c>
      <c r="AY271" s="79"/>
      <c r="AZ271" s="84">
        <f>IF(AX271,AX271/AX$287*100,0)</f>
        <v>119.56950431781156</v>
      </c>
      <c r="BA271" s="79"/>
      <c r="BB271" s="88">
        <v>0</v>
      </c>
      <c r="BC271" s="79"/>
      <c r="BD271" s="84">
        <f>(BB271/$BL271)</f>
        <v>0</v>
      </c>
      <c r="BE271" s="79"/>
      <c r="BF271" s="84">
        <f>IF(BD271,BD271/BD$287*100,0)</f>
        <v>0</v>
      </c>
      <c r="BG271" s="79"/>
      <c r="BH271" s="88">
        <f>(E271+K271+Q271+W271+AC271+AJ271+AP271+AV271+BB271)</f>
        <v>8378003</v>
      </c>
      <c r="BI271" s="79"/>
      <c r="BJ271" s="64">
        <v>26</v>
      </c>
      <c r="BK271" s="79"/>
      <c r="BL271" s="114">
        <v>4799</v>
      </c>
      <c r="BM271" s="79"/>
      <c r="BN271" s="114">
        <f>IF(E271,BL271,0)</f>
        <v>4799</v>
      </c>
      <c r="BO271" s="79"/>
      <c r="BP271" s="114">
        <f>IF(K271,BL271,0)</f>
        <v>0</v>
      </c>
      <c r="BQ271" s="79"/>
      <c r="BR271" s="114">
        <f>IF(Q271,BL271,0)</f>
        <v>4799</v>
      </c>
      <c r="BS271" s="79"/>
      <c r="BT271" s="114">
        <f>IF(W271,BL271,0)</f>
        <v>4799</v>
      </c>
      <c r="BU271" s="79"/>
      <c r="BV271" s="114">
        <f>IF(AC271,BL271,0)</f>
        <v>4799</v>
      </c>
      <c r="BW271" s="79"/>
      <c r="BX271" s="114">
        <f>IF(AJ271,BL271,0)</f>
        <v>0</v>
      </c>
      <c r="BY271" s="79"/>
      <c r="BZ271" s="114">
        <f>IF(AP271,BL271,0)</f>
        <v>4799</v>
      </c>
      <c r="CA271" s="79"/>
      <c r="CB271" s="114">
        <f>IF(AV271,BL271,0)</f>
        <v>4799</v>
      </c>
      <c r="CC271" s="79"/>
      <c r="CD271" s="114">
        <f>IF(BB271,$BL271,0)</f>
        <v>0</v>
      </c>
    </row>
    <row r="272" spans="1:82" ht="8.85" customHeight="1" x14ac:dyDescent="0.3">
      <c r="A272" s="64">
        <v>27</v>
      </c>
      <c r="B272" s="76"/>
      <c r="C272" s="64" t="s">
        <v>246</v>
      </c>
      <c r="D272" s="79"/>
      <c r="E272" s="88">
        <v>1271843</v>
      </c>
      <c r="F272" s="79"/>
      <c r="G272" s="84">
        <f>(E272/$BL272)</f>
        <v>157.23117814315736</v>
      </c>
      <c r="H272" s="79"/>
      <c r="I272" s="84">
        <f>IF(G272,G272/G$287*100,0)</f>
        <v>83.921003178432642</v>
      </c>
      <c r="J272" s="79"/>
      <c r="K272" s="88">
        <v>0</v>
      </c>
      <c r="L272" s="79"/>
      <c r="M272" s="84">
        <f>(K272/$BL272)</f>
        <v>0</v>
      </c>
      <c r="N272" s="79"/>
      <c r="O272" s="84">
        <f>IF(M272,M272/M$287*100,0)</f>
        <v>0</v>
      </c>
      <c r="P272" s="79"/>
      <c r="Q272" s="88">
        <v>2601083</v>
      </c>
      <c r="R272" s="79"/>
      <c r="S272" s="84">
        <f>(Q272/$BL272)</f>
        <v>321.55804178514029</v>
      </c>
      <c r="T272" s="79"/>
      <c r="U272" s="84">
        <f>IF(S272,S272/S$287*100,0)</f>
        <v>80.698032923109409</v>
      </c>
      <c r="V272" s="79"/>
      <c r="W272" s="88">
        <v>2156831</v>
      </c>
      <c r="X272" s="79"/>
      <c r="Y272" s="84">
        <f>(W272/$BL272)</f>
        <v>266.63753245147734</v>
      </c>
      <c r="Z272" s="79"/>
      <c r="AA272" s="84">
        <f>IF(Y272,Y272/Y$287*100,0)</f>
        <v>70.672370826336277</v>
      </c>
      <c r="AB272" s="79"/>
      <c r="AC272" s="88">
        <v>37106</v>
      </c>
      <c r="AD272" s="79"/>
      <c r="AE272" s="84">
        <f>(AC272/$BL272)</f>
        <v>4.5872172085548275</v>
      </c>
      <c r="AF272" s="79"/>
      <c r="AG272" s="84">
        <f>IF(AE272,AE272/AE$287*100,0)</f>
        <v>140.71247872186322</v>
      </c>
      <c r="AH272" s="117"/>
      <c r="AI272" s="79"/>
      <c r="AJ272" s="88">
        <v>0</v>
      </c>
      <c r="AK272" s="79"/>
      <c r="AL272" s="84">
        <f>(AJ272/$BL272)</f>
        <v>0</v>
      </c>
      <c r="AM272" s="79"/>
      <c r="AN272" s="84">
        <f>IF(AL272,AL272/AL$287*100,0)</f>
        <v>0</v>
      </c>
      <c r="AO272" s="79"/>
      <c r="AP272" s="88">
        <v>1459716</v>
      </c>
      <c r="AQ272" s="79"/>
      <c r="AR272" s="84">
        <f>(AP272/$BL272)</f>
        <v>180.4569168005934</v>
      </c>
      <c r="AS272" s="79"/>
      <c r="AT272" s="84">
        <f>IF(AR272,AR272/AR$287*100,0)</f>
        <v>112.17611757181962</v>
      </c>
      <c r="AU272" s="79"/>
      <c r="AV272" s="88">
        <v>640005</v>
      </c>
      <c r="AW272" s="79"/>
      <c r="AX272" s="84">
        <f>(AV272/$BL272)</f>
        <v>79.120410433922615</v>
      </c>
      <c r="AY272" s="79"/>
      <c r="AZ272" s="84">
        <f>IF(AX272,AX272/AX$287*100,0)</f>
        <v>90.432024694040663</v>
      </c>
      <c r="BA272" s="79"/>
      <c r="BB272" s="88">
        <v>0</v>
      </c>
      <c r="BC272" s="79"/>
      <c r="BD272" s="84">
        <f>(BB272/$BL272)</f>
        <v>0</v>
      </c>
      <c r="BE272" s="79"/>
      <c r="BF272" s="84">
        <f>IF(BD272,BD272/BD$287*100,0)</f>
        <v>0</v>
      </c>
      <c r="BG272" s="79"/>
      <c r="BH272" s="88">
        <f>(E272+K272+Q272+W272+AC272+AJ272+AP272+AV272+BB272)</f>
        <v>8166584</v>
      </c>
      <c r="BI272" s="79"/>
      <c r="BJ272" s="64">
        <v>27</v>
      </c>
      <c r="BK272" s="79"/>
      <c r="BL272" s="114">
        <v>8089</v>
      </c>
      <c r="BM272" s="79"/>
      <c r="BN272" s="114">
        <f>IF(E272,BL272,0)</f>
        <v>8089</v>
      </c>
      <c r="BO272" s="79"/>
      <c r="BP272" s="114">
        <f>IF(K272,BL272,0)</f>
        <v>0</v>
      </c>
      <c r="BQ272" s="79"/>
      <c r="BR272" s="114">
        <f>IF(Q272,BL272,0)</f>
        <v>8089</v>
      </c>
      <c r="BS272" s="79"/>
      <c r="BT272" s="114">
        <f>IF(W272,BL272,0)</f>
        <v>8089</v>
      </c>
      <c r="BU272" s="79"/>
      <c r="BV272" s="114">
        <f>IF(AC272,BL272,0)</f>
        <v>8089</v>
      </c>
      <c r="BW272" s="79"/>
      <c r="BX272" s="114">
        <f>IF(AJ272,BL272,0)</f>
        <v>0</v>
      </c>
      <c r="BY272" s="79"/>
      <c r="BZ272" s="114">
        <f>IF(AP272,BL272,0)</f>
        <v>8089</v>
      </c>
      <c r="CA272" s="79"/>
      <c r="CB272" s="114">
        <f>IF(AV272,BL272,0)</f>
        <v>8089</v>
      </c>
      <c r="CC272" s="79"/>
      <c r="CD272" s="114">
        <f>IF(BB272,$BL272,0)</f>
        <v>0</v>
      </c>
    </row>
    <row r="273" spans="1:82" ht="8.85" customHeight="1" x14ac:dyDescent="0.3">
      <c r="A273" s="64">
        <v>28</v>
      </c>
      <c r="B273" s="76"/>
      <c r="C273" s="64" t="s">
        <v>247</v>
      </c>
      <c r="D273" s="79"/>
      <c r="E273" s="88">
        <v>676566</v>
      </c>
      <c r="F273" s="79"/>
      <c r="G273" s="84">
        <f>(E273/$BL273)</f>
        <v>83.095799557848196</v>
      </c>
      <c r="H273" s="79"/>
      <c r="I273" s="84">
        <f>IF(G273,G273/G$287*100,0)</f>
        <v>44.35178150518783</v>
      </c>
      <c r="J273" s="79"/>
      <c r="K273" s="88">
        <v>0</v>
      </c>
      <c r="L273" s="79"/>
      <c r="M273" s="84">
        <f>(K273/$BL273)</f>
        <v>0</v>
      </c>
      <c r="N273" s="79"/>
      <c r="O273" s="84">
        <f>IF(M273,M273/M$287*100,0)</f>
        <v>0</v>
      </c>
      <c r="P273" s="79"/>
      <c r="Q273" s="88">
        <v>3681771</v>
      </c>
      <c r="R273" s="79"/>
      <c r="S273" s="84">
        <f>(Q273/$BL273)</f>
        <v>452.19491525423729</v>
      </c>
      <c r="T273" s="79"/>
      <c r="U273" s="84">
        <f>IF(S273,S273/S$287*100,0)</f>
        <v>113.48259230671627</v>
      </c>
      <c r="V273" s="79"/>
      <c r="W273" s="88">
        <v>3691898</v>
      </c>
      <c r="X273" s="79"/>
      <c r="Y273" s="84">
        <f>(W273/$BL273)</f>
        <v>453.43871284696633</v>
      </c>
      <c r="Z273" s="79"/>
      <c r="AA273" s="84">
        <f>IF(Y273,Y273/Y$287*100,0)</f>
        <v>120.18408873915402</v>
      </c>
      <c r="AB273" s="79"/>
      <c r="AC273" s="88">
        <v>0</v>
      </c>
      <c r="AD273" s="79"/>
      <c r="AE273" s="84">
        <f>(AC273/$BL273)</f>
        <v>0</v>
      </c>
      <c r="AF273" s="79"/>
      <c r="AG273" s="84">
        <f>IF(AE273,AE273/AE$287*100,0)</f>
        <v>0</v>
      </c>
      <c r="AH273" s="117"/>
      <c r="AI273" s="79"/>
      <c r="AJ273" s="88">
        <v>0</v>
      </c>
      <c r="AK273" s="79"/>
      <c r="AL273" s="84">
        <f>(AJ273/$BL273)</f>
        <v>0</v>
      </c>
      <c r="AM273" s="79"/>
      <c r="AN273" s="84">
        <f>IF(AL273,AL273/AL$287*100,0)</f>
        <v>0</v>
      </c>
      <c r="AO273" s="79"/>
      <c r="AP273" s="88">
        <v>503900</v>
      </c>
      <c r="AQ273" s="79"/>
      <c r="AR273" s="84">
        <f>(AP273/$BL273)</f>
        <v>61.888970768852865</v>
      </c>
      <c r="AS273" s="79"/>
      <c r="AT273" s="84">
        <f>IF(AR273,AR273/AR$287*100,0)</f>
        <v>38.471589698261525</v>
      </c>
      <c r="AU273" s="79"/>
      <c r="AV273" s="88">
        <v>445831</v>
      </c>
      <c r="AW273" s="79"/>
      <c r="AX273" s="84">
        <f>(AV273/$BL273)</f>
        <v>54.756939326946693</v>
      </c>
      <c r="AY273" s="79"/>
      <c r="AZ273" s="84">
        <f>IF(AX273,AX273/AX$287*100,0)</f>
        <v>62.585379198961668</v>
      </c>
      <c r="BA273" s="79"/>
      <c r="BB273" s="88">
        <v>0</v>
      </c>
      <c r="BC273" s="79"/>
      <c r="BD273" s="84">
        <f>(BB273/$BL273)</f>
        <v>0</v>
      </c>
      <c r="BE273" s="79"/>
      <c r="BF273" s="84">
        <f>IF(BD273,BD273/BD$287*100,0)</f>
        <v>0</v>
      </c>
      <c r="BG273" s="79"/>
      <c r="BH273" s="88">
        <f>(E273+K273+Q273+W273+AC273+AJ273+AP273+AV273+BB273)</f>
        <v>8999966</v>
      </c>
      <c r="BI273" s="79"/>
      <c r="BJ273" s="64">
        <v>28</v>
      </c>
      <c r="BK273" s="79"/>
      <c r="BL273" s="114">
        <v>8142</v>
      </c>
      <c r="BM273" s="79"/>
      <c r="BN273" s="114">
        <f>IF(E273,BL273,0)</f>
        <v>8142</v>
      </c>
      <c r="BO273" s="79"/>
      <c r="BP273" s="114">
        <f>IF(K273,BL273,0)</f>
        <v>0</v>
      </c>
      <c r="BQ273" s="79"/>
      <c r="BR273" s="114">
        <f>IF(Q273,BL273,0)</f>
        <v>8142</v>
      </c>
      <c r="BS273" s="79"/>
      <c r="BT273" s="114">
        <f>IF(W273,BL273,0)</f>
        <v>8142</v>
      </c>
      <c r="BU273" s="79"/>
      <c r="BV273" s="114">
        <f>IF(AC273,BL273,0)</f>
        <v>0</v>
      </c>
      <c r="BW273" s="79"/>
      <c r="BX273" s="114">
        <f>IF(AJ273,BL273,0)</f>
        <v>0</v>
      </c>
      <c r="BY273" s="79"/>
      <c r="BZ273" s="114">
        <f>IF(AP273,BL273,0)</f>
        <v>8142</v>
      </c>
      <c r="CA273" s="79"/>
      <c r="CB273" s="114">
        <f>IF(AV273,BL273,0)</f>
        <v>8142</v>
      </c>
      <c r="CC273" s="79"/>
      <c r="CD273" s="114">
        <f>IF(BB273,$BL273,0)</f>
        <v>0</v>
      </c>
    </row>
    <row r="274" spans="1:82" ht="8.85" customHeight="1" x14ac:dyDescent="0.3">
      <c r="A274" s="64">
        <v>29</v>
      </c>
      <c r="B274" s="76"/>
      <c r="C274" s="64" t="s">
        <v>248</v>
      </c>
      <c r="D274" s="79"/>
      <c r="E274" s="88">
        <v>1297060</v>
      </c>
      <c r="F274" s="79"/>
      <c r="G274" s="84">
        <f>(E274/$BL274)</f>
        <v>278.93763440860215</v>
      </c>
      <c r="H274" s="79"/>
      <c r="I274" s="84">
        <f>IF(G274,G274/G$287*100,0)</f>
        <v>148.88094320882962</v>
      </c>
      <c r="J274" s="79"/>
      <c r="K274" s="88">
        <v>0</v>
      </c>
      <c r="L274" s="79"/>
      <c r="M274" s="84">
        <f>(K274/$BL274)</f>
        <v>0</v>
      </c>
      <c r="N274" s="79"/>
      <c r="O274" s="84">
        <f>IF(M274,M274/M$287*100,0)</f>
        <v>0</v>
      </c>
      <c r="P274" s="79"/>
      <c r="Q274" s="88">
        <v>2941085</v>
      </c>
      <c r="R274" s="79"/>
      <c r="S274" s="84">
        <f>(Q274/$BL274)</f>
        <v>632.49139784946237</v>
      </c>
      <c r="T274" s="79"/>
      <c r="U274" s="84">
        <f>IF(S274,S274/S$287*100,0)</f>
        <v>158.72970044190038</v>
      </c>
      <c r="V274" s="79"/>
      <c r="W274" s="88">
        <v>2826021</v>
      </c>
      <c r="X274" s="79"/>
      <c r="Y274" s="84">
        <f>(W274/$BL274)</f>
        <v>607.74645161290323</v>
      </c>
      <c r="Z274" s="79"/>
      <c r="AA274" s="84">
        <f>IF(Y274,Y274/Y$287*100,0)</f>
        <v>161.08340863300376</v>
      </c>
      <c r="AB274" s="79"/>
      <c r="AC274" s="88">
        <v>0</v>
      </c>
      <c r="AD274" s="79"/>
      <c r="AE274" s="84">
        <f>(AC274/$BL274)</f>
        <v>0</v>
      </c>
      <c r="AF274" s="79"/>
      <c r="AG274" s="84">
        <f>IF(AE274,AE274/AE$287*100,0)</f>
        <v>0</v>
      </c>
      <c r="AH274" s="117"/>
      <c r="AI274" s="79"/>
      <c r="AJ274" s="88">
        <v>0</v>
      </c>
      <c r="AK274" s="79"/>
      <c r="AL274" s="84">
        <f>(AJ274/$BL274)</f>
        <v>0</v>
      </c>
      <c r="AM274" s="79"/>
      <c r="AN274" s="84">
        <f>IF(AL274,AL274/AL$287*100,0)</f>
        <v>0</v>
      </c>
      <c r="AO274" s="79"/>
      <c r="AP274" s="88">
        <v>443237</v>
      </c>
      <c r="AQ274" s="79"/>
      <c r="AR274" s="84">
        <f>(AP274/$BL274)</f>
        <v>95.319784946236553</v>
      </c>
      <c r="AS274" s="79"/>
      <c r="AT274" s="84">
        <f>IF(AR274,AR274/AR$287*100,0)</f>
        <v>59.252942988408805</v>
      </c>
      <c r="AU274" s="79"/>
      <c r="AV274" s="88">
        <v>894964</v>
      </c>
      <c r="AW274" s="79"/>
      <c r="AX274" s="84">
        <f>(AV274/$BL274)</f>
        <v>192.46537634408602</v>
      </c>
      <c r="AY274" s="79"/>
      <c r="AZ274" s="84">
        <f>IF(AX274,AX274/AX$287*100,0)</f>
        <v>219.98158971675235</v>
      </c>
      <c r="BA274" s="79"/>
      <c r="BB274" s="88">
        <v>0</v>
      </c>
      <c r="BC274" s="79"/>
      <c r="BD274" s="84">
        <f>(BB274/$BL274)</f>
        <v>0</v>
      </c>
      <c r="BE274" s="79"/>
      <c r="BF274" s="84">
        <f>IF(BD274,BD274/BD$287*100,0)</f>
        <v>0</v>
      </c>
      <c r="BG274" s="79"/>
      <c r="BH274" s="88">
        <f>(E274+K274+Q274+W274+AC274+AJ274+AP274+AV274+BB274)</f>
        <v>8402367</v>
      </c>
      <c r="BI274" s="79"/>
      <c r="BJ274" s="64">
        <v>29</v>
      </c>
      <c r="BK274" s="79"/>
      <c r="BL274" s="114">
        <v>4650</v>
      </c>
      <c r="BM274" s="79"/>
      <c r="BN274" s="114">
        <f>IF(E274,BL274,0)</f>
        <v>4650</v>
      </c>
      <c r="BO274" s="79"/>
      <c r="BP274" s="114">
        <f>IF(K274,BL274,0)</f>
        <v>0</v>
      </c>
      <c r="BQ274" s="79"/>
      <c r="BR274" s="114">
        <f>IF(Q274,BL274,0)</f>
        <v>4650</v>
      </c>
      <c r="BS274" s="79"/>
      <c r="BT274" s="114">
        <f>IF(W274,BL274,0)</f>
        <v>4650</v>
      </c>
      <c r="BU274" s="79"/>
      <c r="BV274" s="114">
        <f>IF(AC274,BL274,0)</f>
        <v>0</v>
      </c>
      <c r="BW274" s="79"/>
      <c r="BX274" s="114">
        <f>IF(AJ274,BL274,0)</f>
        <v>0</v>
      </c>
      <c r="BY274" s="79"/>
      <c r="BZ274" s="114">
        <f>IF(AP274,BL274,0)</f>
        <v>4650</v>
      </c>
      <c r="CA274" s="79"/>
      <c r="CB274" s="114">
        <f>IF(AV274,BL274,0)</f>
        <v>4650</v>
      </c>
      <c r="CC274" s="79"/>
      <c r="CD274" s="114">
        <f>IF(BB274,$BL274,0)</f>
        <v>0</v>
      </c>
    </row>
    <row r="275" spans="1:82" ht="8.85" customHeight="1" x14ac:dyDescent="0.3">
      <c r="A275" s="64">
        <v>30</v>
      </c>
      <c r="B275" s="76"/>
      <c r="C275" s="64" t="s">
        <v>249</v>
      </c>
      <c r="D275" s="79"/>
      <c r="E275" s="88">
        <v>591782</v>
      </c>
      <c r="F275" s="79"/>
      <c r="G275" s="84">
        <f>(E275/$BL275)</f>
        <v>92.494842138168181</v>
      </c>
      <c r="H275" s="79"/>
      <c r="I275" s="84">
        <f>IF(G275,G275/G$287*100,0)</f>
        <v>49.368452445216562</v>
      </c>
      <c r="J275" s="79"/>
      <c r="K275" s="88">
        <v>0</v>
      </c>
      <c r="L275" s="79"/>
      <c r="M275" s="84">
        <f>(K275/$BL275)</f>
        <v>0</v>
      </c>
      <c r="N275" s="79"/>
      <c r="O275" s="84">
        <f>IF(M275,M275/M$287*100,0)</f>
        <v>0</v>
      </c>
      <c r="P275" s="79"/>
      <c r="Q275" s="88">
        <v>1847499</v>
      </c>
      <c r="R275" s="79"/>
      <c r="S275" s="84">
        <f>(Q275/$BL275)</f>
        <v>288.76195686151925</v>
      </c>
      <c r="T275" s="79"/>
      <c r="U275" s="84">
        <f>IF(S275,S275/S$287*100,0)</f>
        <v>72.467545119965422</v>
      </c>
      <c r="V275" s="79"/>
      <c r="W275" s="88">
        <v>1463727</v>
      </c>
      <c r="X275" s="79"/>
      <c r="Y275" s="84">
        <f>(W275/$BL275)</f>
        <v>228.77883713660518</v>
      </c>
      <c r="Z275" s="79"/>
      <c r="AA275" s="84">
        <f>IF(Y275,Y275/Y$287*100,0)</f>
        <v>60.637910449754351</v>
      </c>
      <c r="AB275" s="79"/>
      <c r="AC275" s="88">
        <v>11721</v>
      </c>
      <c r="AD275" s="79"/>
      <c r="AE275" s="84">
        <f>(AC275/$BL275)</f>
        <v>1.8319787433572992</v>
      </c>
      <c r="AF275" s="79"/>
      <c r="AG275" s="84">
        <f>IF(AE275,AE275/AE$287*100,0)</f>
        <v>56.195784551650277</v>
      </c>
      <c r="AH275" s="117"/>
      <c r="AI275" s="79"/>
      <c r="AJ275" s="88">
        <v>0</v>
      </c>
      <c r="AK275" s="79"/>
      <c r="AL275" s="84">
        <f>(AJ275/$BL275)</f>
        <v>0</v>
      </c>
      <c r="AM275" s="79"/>
      <c r="AN275" s="84">
        <f>IF(AL275,AL275/AL$287*100,0)</f>
        <v>0</v>
      </c>
      <c r="AO275" s="79"/>
      <c r="AP275" s="88">
        <v>177662</v>
      </c>
      <c r="AQ275" s="79"/>
      <c r="AR275" s="84">
        <f>(AP275/$BL275)</f>
        <v>27.768365114098156</v>
      </c>
      <c r="AS275" s="79"/>
      <c r="AT275" s="84">
        <f>IF(AR275,AR275/AR$287*100,0)</f>
        <v>17.261446360952377</v>
      </c>
      <c r="AU275" s="79"/>
      <c r="AV275" s="88">
        <v>173773</v>
      </c>
      <c r="AW275" s="79"/>
      <c r="AX275" s="84">
        <f>(AV275/$BL275)</f>
        <v>27.16051891216005</v>
      </c>
      <c r="AY275" s="79"/>
      <c r="AZ275" s="84">
        <f>IF(AX275,AX275/AX$287*100,0)</f>
        <v>31.043579065084536</v>
      </c>
      <c r="BA275" s="79"/>
      <c r="BB275" s="88">
        <v>0</v>
      </c>
      <c r="BC275" s="79"/>
      <c r="BD275" s="84">
        <f>(BB275/$BL275)</f>
        <v>0</v>
      </c>
      <c r="BE275" s="79"/>
      <c r="BF275" s="84">
        <f>IF(BD275,BD275/BD$287*100,0)</f>
        <v>0</v>
      </c>
      <c r="BG275" s="79"/>
      <c r="BH275" s="88">
        <f>(E275+K275+Q275+W275+AC275+AJ275+AP275+AV275+BB275)</f>
        <v>4266164</v>
      </c>
      <c r="BI275" s="79"/>
      <c r="BJ275" s="64">
        <v>30</v>
      </c>
      <c r="BK275" s="79"/>
      <c r="BL275" s="114">
        <v>6398</v>
      </c>
      <c r="BM275" s="79"/>
      <c r="BN275" s="114">
        <f>IF(E275,BL275,0)</f>
        <v>6398</v>
      </c>
      <c r="BO275" s="79"/>
      <c r="BP275" s="114">
        <f>IF(K275,BL275,0)</f>
        <v>0</v>
      </c>
      <c r="BQ275" s="79"/>
      <c r="BR275" s="114">
        <f>IF(Q275,BL275,0)</f>
        <v>6398</v>
      </c>
      <c r="BS275" s="79"/>
      <c r="BT275" s="114">
        <f>IF(W275,BL275,0)</f>
        <v>6398</v>
      </c>
      <c r="BU275" s="79"/>
      <c r="BV275" s="114">
        <f>IF(AC275,BL275,0)</f>
        <v>6398</v>
      </c>
      <c r="BW275" s="79"/>
      <c r="BX275" s="114">
        <f>IF(AJ275,BL275,0)</f>
        <v>0</v>
      </c>
      <c r="BY275" s="79"/>
      <c r="BZ275" s="114">
        <f>IF(AP275,BL275,0)</f>
        <v>6398</v>
      </c>
      <c r="CA275" s="79"/>
      <c r="CB275" s="114">
        <f>IF(AV275,BL275,0)</f>
        <v>6398</v>
      </c>
      <c r="CC275" s="79"/>
      <c r="CD275" s="114">
        <f>IF(BB275,$BL275,0)</f>
        <v>0</v>
      </c>
    </row>
    <row r="276" spans="1:82" ht="8.85" customHeight="1" x14ac:dyDescent="0.3">
      <c r="A276" s="91"/>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c r="AU276" s="79"/>
      <c r="AV276" s="79"/>
      <c r="AW276" s="79"/>
      <c r="AX276" s="79"/>
      <c r="AY276" s="79"/>
      <c r="AZ276" s="79"/>
      <c r="BA276" s="79"/>
      <c r="BB276" s="79"/>
      <c r="BC276" s="79"/>
      <c r="BD276" s="79"/>
      <c r="BE276" s="79"/>
      <c r="BF276" s="79"/>
      <c r="BG276" s="79"/>
      <c r="BH276" s="79"/>
      <c r="BI276" s="79"/>
      <c r="BJ276" s="90"/>
      <c r="BK276" s="79"/>
      <c r="BL276" s="111"/>
      <c r="BM276" s="79"/>
      <c r="BN276" s="79"/>
      <c r="BO276" s="79"/>
      <c r="BP276" s="79"/>
      <c r="BQ276" s="79"/>
      <c r="BR276" s="79"/>
      <c r="BS276" s="79"/>
      <c r="BT276" s="79"/>
      <c r="BU276" s="79"/>
      <c r="BV276" s="79"/>
      <c r="BW276" s="79"/>
      <c r="BX276" s="79"/>
      <c r="BY276" s="79"/>
      <c r="BZ276" s="79"/>
      <c r="CA276" s="79"/>
      <c r="CB276" s="79"/>
      <c r="CC276" s="79"/>
      <c r="CD276" s="79"/>
    </row>
    <row r="277" spans="1:82" ht="8.85" customHeight="1" x14ac:dyDescent="0.3">
      <c r="A277" s="64">
        <v>31</v>
      </c>
      <c r="B277" s="76"/>
      <c r="C277" s="64" t="s">
        <v>216</v>
      </c>
      <c r="D277" s="79"/>
      <c r="E277" s="88">
        <v>852328</v>
      </c>
      <c r="F277" s="79"/>
      <c r="G277" s="84">
        <f>(E277/$BL277)</f>
        <v>184.20747784741732</v>
      </c>
      <c r="H277" s="79"/>
      <c r="I277" s="84">
        <f>IF(G277,G277/G$287*100,0)</f>
        <v>98.319407871185845</v>
      </c>
      <c r="J277" s="79"/>
      <c r="K277" s="88">
        <v>0</v>
      </c>
      <c r="L277" s="79"/>
      <c r="M277" s="84">
        <f t="shared" ref="M277:M285" si="0">(K277/$BL277)</f>
        <v>0</v>
      </c>
      <c r="N277" s="79"/>
      <c r="O277" s="84">
        <f>IF(M277,M277/M$287*100,0)</f>
        <v>0</v>
      </c>
      <c r="P277" s="79"/>
      <c r="Q277" s="88">
        <v>2206756</v>
      </c>
      <c r="R277" s="79"/>
      <c r="S277" s="84">
        <f>(Q277/$BL277)</f>
        <v>476.93019234925436</v>
      </c>
      <c r="T277" s="79"/>
      <c r="U277" s="84">
        <f>IF(S277,S277/S$287*100,0)</f>
        <v>119.69014412005166</v>
      </c>
      <c r="V277" s="79"/>
      <c r="W277" s="88">
        <v>1434573</v>
      </c>
      <c r="X277" s="79"/>
      <c r="Y277" s="84">
        <f>(W277/$BL277)</f>
        <v>310.04387291981845</v>
      </c>
      <c r="Z277" s="79"/>
      <c r="AA277" s="84">
        <f>IF(Y277,Y277/Y$287*100,0)</f>
        <v>82.177236482678396</v>
      </c>
      <c r="AB277" s="79"/>
      <c r="AC277" s="88">
        <v>11324</v>
      </c>
      <c r="AD277" s="79"/>
      <c r="AE277" s="84">
        <f>(AC277/$BL277)</f>
        <v>2.4473741084936242</v>
      </c>
      <c r="AF277" s="79"/>
      <c r="AG277" s="84">
        <f>IF(AE277,AE277/AE$287*100,0)</f>
        <v>75.072982487860315</v>
      </c>
      <c r="AH277" s="117"/>
      <c r="AI277" s="79"/>
      <c r="AJ277" s="88">
        <v>0</v>
      </c>
      <c r="AK277" s="79"/>
      <c r="AL277" s="84">
        <f t="shared" ref="AL277:AL285" si="1">(AJ277/$BL277)</f>
        <v>0</v>
      </c>
      <c r="AM277" s="79"/>
      <c r="AN277" s="84">
        <f>IF(AL277,AL277/AL$287*100,0)</f>
        <v>0</v>
      </c>
      <c r="AO277" s="79"/>
      <c r="AP277" s="88">
        <v>523943</v>
      </c>
      <c r="AQ277" s="79"/>
      <c r="AR277" s="84">
        <f>(AP277/$BL277)</f>
        <v>113.23600605143722</v>
      </c>
      <c r="AS277" s="79"/>
      <c r="AT277" s="84">
        <f>IF(AR277,AR277/AR$287*100,0)</f>
        <v>70.390072896045012</v>
      </c>
      <c r="AU277" s="79"/>
      <c r="AV277" s="88">
        <v>397942</v>
      </c>
      <c r="AW277" s="79"/>
      <c r="AX277" s="84">
        <f>(AV277/$BL277)</f>
        <v>86.004322455154522</v>
      </c>
      <c r="AY277" s="79"/>
      <c r="AZ277" s="84">
        <f>IF(AX277,AX277/AX$287*100,0)</f>
        <v>98.300109534368303</v>
      </c>
      <c r="BA277" s="79"/>
      <c r="BB277" s="88">
        <v>0</v>
      </c>
      <c r="BC277" s="79"/>
      <c r="BD277" s="84">
        <f t="shared" ref="BD277:BD285" si="2">(BB277/$BL277)</f>
        <v>0</v>
      </c>
      <c r="BE277" s="79"/>
      <c r="BF277" s="84">
        <f>IF(BD277,BD277/BD$287*100,0)</f>
        <v>0</v>
      </c>
      <c r="BG277" s="79"/>
      <c r="BH277" s="88">
        <f t="shared" ref="BH277:BH285" si="3">(E277+K277+Q277+W277+AC277+AJ277+AP277+AV277+BB277)</f>
        <v>5426866</v>
      </c>
      <c r="BI277" s="79"/>
      <c r="BJ277" s="64">
        <v>31</v>
      </c>
      <c r="BK277" s="79"/>
      <c r="BL277" s="114">
        <v>4627</v>
      </c>
      <c r="BM277" s="79"/>
      <c r="BN277" s="114">
        <f t="shared" ref="BN277:BN285" si="4">IF(E277,BL277,0)</f>
        <v>4627</v>
      </c>
      <c r="BO277" s="79"/>
      <c r="BP277" s="114">
        <f t="shared" ref="BP277:BP285" si="5">IF(K277,BL277,0)</f>
        <v>0</v>
      </c>
      <c r="BQ277" s="79"/>
      <c r="BR277" s="114">
        <f t="shared" ref="BR277:BR285" si="6">IF(Q277,BL277,0)</f>
        <v>4627</v>
      </c>
      <c r="BS277" s="79"/>
      <c r="BT277" s="114">
        <f t="shared" ref="BT277:BT285" si="7">IF(W277,BL277,0)</f>
        <v>4627</v>
      </c>
      <c r="BU277" s="79"/>
      <c r="BV277" s="114">
        <f t="shared" ref="BV277:BV285" si="8">IF(AC277,BL277,0)</f>
        <v>4627</v>
      </c>
      <c r="BW277" s="79"/>
      <c r="BX277" s="114">
        <f t="shared" ref="BX277:BX285" si="9">IF(AJ277,BL277,0)</f>
        <v>0</v>
      </c>
      <c r="BY277" s="79"/>
      <c r="BZ277" s="114">
        <f t="shared" ref="BZ277:BZ285" si="10">IF(AP277,BL277,0)</f>
        <v>4627</v>
      </c>
      <c r="CA277" s="79"/>
      <c r="CB277" s="114">
        <f t="shared" ref="CB277:CB285" si="11">IF(AV277,BL277,0)</f>
        <v>4627</v>
      </c>
      <c r="CC277" s="79"/>
      <c r="CD277" s="114">
        <f t="shared" ref="CD277:CD285" si="12">IF(BB277,$BL277,0)</f>
        <v>0</v>
      </c>
    </row>
    <row r="278" spans="1:82" ht="8.85" customHeight="1" x14ac:dyDescent="0.3">
      <c r="A278" s="64">
        <v>32</v>
      </c>
      <c r="B278" s="76"/>
      <c r="C278" s="64" t="s">
        <v>250</v>
      </c>
      <c r="D278" s="79"/>
      <c r="E278" s="88">
        <v>5009749</v>
      </c>
      <c r="F278" s="79"/>
      <c r="G278" s="84">
        <f>(E278/$BL278)</f>
        <v>319.3567285013068</v>
      </c>
      <c r="H278" s="79"/>
      <c r="I278" s="84">
        <f>IF(G278,G278/G$287*100,0)</f>
        <v>170.45434209753375</v>
      </c>
      <c r="J278" s="79"/>
      <c r="K278" s="88">
        <v>0</v>
      </c>
      <c r="L278" s="79"/>
      <c r="M278" s="84">
        <f t="shared" si="0"/>
        <v>0</v>
      </c>
      <c r="N278" s="79"/>
      <c r="O278" s="84">
        <f>IF(M278,M278/M$287*100,0)</f>
        <v>0</v>
      </c>
      <c r="P278" s="79"/>
      <c r="Q278" s="88">
        <v>7548576</v>
      </c>
      <c r="R278" s="79"/>
      <c r="S278" s="84">
        <f>(Q278/$BL278)</f>
        <v>481.19946452476574</v>
      </c>
      <c r="T278" s="79"/>
      <c r="U278" s="84">
        <f>IF(S278,S278/S$287*100,0)</f>
        <v>120.76155836509589</v>
      </c>
      <c r="V278" s="79"/>
      <c r="W278" s="88">
        <v>11629467</v>
      </c>
      <c r="X278" s="79"/>
      <c r="Y278" s="84">
        <f>(W278/$BL278)</f>
        <v>741.34423407917382</v>
      </c>
      <c r="Z278" s="79"/>
      <c r="AA278" s="84">
        <f>IF(Y278,Y278/Y$287*100,0)</f>
        <v>196.49354739788555</v>
      </c>
      <c r="AB278" s="79"/>
      <c r="AC278" s="88">
        <v>223435</v>
      </c>
      <c r="AD278" s="79"/>
      <c r="AE278" s="84">
        <f>(AC278/$BL278)</f>
        <v>14.243322496334544</v>
      </c>
      <c r="AF278" s="79"/>
      <c r="AG278" s="84">
        <f>IF(AE278,AE278/AE$287*100,0)</f>
        <v>436.91264716142024</v>
      </c>
      <c r="AH278" s="117"/>
      <c r="AI278" s="79"/>
      <c r="AJ278" s="88">
        <v>0</v>
      </c>
      <c r="AK278" s="79"/>
      <c r="AL278" s="84">
        <f t="shared" si="1"/>
        <v>0</v>
      </c>
      <c r="AM278" s="79"/>
      <c r="AN278" s="84">
        <f>IF(AL278,AL278/AL$287*100,0)</f>
        <v>0</v>
      </c>
      <c r="AO278" s="79"/>
      <c r="AP278" s="88">
        <v>3575584</v>
      </c>
      <c r="AQ278" s="79"/>
      <c r="AR278" s="84">
        <f>(AP278/$BL278)</f>
        <v>227.93293810161279</v>
      </c>
      <c r="AS278" s="79"/>
      <c r="AT278" s="84">
        <f>IF(AR278,AR278/AR$287*100,0)</f>
        <v>141.6882905698227</v>
      </c>
      <c r="AU278" s="79"/>
      <c r="AV278" s="88">
        <v>977784</v>
      </c>
      <c r="AW278" s="79"/>
      <c r="AX278" s="84">
        <f>(AV278/$BL278)</f>
        <v>62.33084719831708</v>
      </c>
      <c r="AY278" s="79"/>
      <c r="AZ278" s="84">
        <f>IF(AX278,AX278/AX$287*100,0)</f>
        <v>71.242106583182832</v>
      </c>
      <c r="BA278" s="79"/>
      <c r="BB278" s="88">
        <v>0</v>
      </c>
      <c r="BC278" s="79"/>
      <c r="BD278" s="84">
        <f t="shared" si="2"/>
        <v>0</v>
      </c>
      <c r="BE278" s="79"/>
      <c r="BF278" s="84">
        <f>IF(BD278,BD278/BD$287*100,0)</f>
        <v>0</v>
      </c>
      <c r="BG278" s="79"/>
      <c r="BH278" s="88">
        <f t="shared" si="3"/>
        <v>28964595</v>
      </c>
      <c r="BI278" s="79"/>
      <c r="BJ278" s="64">
        <v>32</v>
      </c>
      <c r="BK278" s="79"/>
      <c r="BL278" s="114">
        <v>15687</v>
      </c>
      <c r="BM278" s="79"/>
      <c r="BN278" s="114">
        <f t="shared" si="4"/>
        <v>15687</v>
      </c>
      <c r="BO278" s="79"/>
      <c r="BP278" s="114">
        <f t="shared" si="5"/>
        <v>0</v>
      </c>
      <c r="BQ278" s="79"/>
      <c r="BR278" s="114">
        <f t="shared" si="6"/>
        <v>15687</v>
      </c>
      <c r="BS278" s="79"/>
      <c r="BT278" s="114">
        <f t="shared" si="7"/>
        <v>15687</v>
      </c>
      <c r="BU278" s="79"/>
      <c r="BV278" s="114">
        <f t="shared" si="8"/>
        <v>15687</v>
      </c>
      <c r="BW278" s="79"/>
      <c r="BX278" s="114">
        <f t="shared" si="9"/>
        <v>0</v>
      </c>
      <c r="BY278" s="79"/>
      <c r="BZ278" s="114">
        <f t="shared" si="10"/>
        <v>15687</v>
      </c>
      <c r="CA278" s="79"/>
      <c r="CB278" s="114">
        <f t="shared" si="11"/>
        <v>15687</v>
      </c>
      <c r="CC278" s="79"/>
      <c r="CD278" s="114">
        <f t="shared" si="12"/>
        <v>0</v>
      </c>
    </row>
    <row r="279" spans="1:82" ht="8.85" customHeight="1" x14ac:dyDescent="0.3">
      <c r="A279" s="64">
        <v>33</v>
      </c>
      <c r="B279" s="76"/>
      <c r="C279" s="64" t="s">
        <v>251</v>
      </c>
      <c r="D279" s="79"/>
      <c r="E279" s="88">
        <v>568284</v>
      </c>
      <c r="F279" s="79"/>
      <c r="G279" s="84">
        <f>(E279/$BL279)</f>
        <v>70.17584588787355</v>
      </c>
      <c r="H279" s="79"/>
      <c r="I279" s="84">
        <f>IF(G279,G279/G$287*100,0)</f>
        <v>37.455849758012718</v>
      </c>
      <c r="J279" s="79"/>
      <c r="K279" s="88">
        <v>0</v>
      </c>
      <c r="L279" s="79"/>
      <c r="M279" s="84">
        <f t="shared" si="0"/>
        <v>0</v>
      </c>
      <c r="N279" s="79"/>
      <c r="O279" s="84">
        <f>IF(M279,M279/M$287*100,0)</f>
        <v>0</v>
      </c>
      <c r="P279" s="79"/>
      <c r="Q279" s="88">
        <v>3662823</v>
      </c>
      <c r="R279" s="79"/>
      <c r="S279" s="84">
        <f>(Q279/$BL279)</f>
        <v>452.31205235860705</v>
      </c>
      <c r="T279" s="79"/>
      <c r="U279" s="84">
        <f>IF(S279,S279/S$287*100,0)</f>
        <v>113.51198897131987</v>
      </c>
      <c r="V279" s="79"/>
      <c r="W279" s="88">
        <v>2632172</v>
      </c>
      <c r="X279" s="79"/>
      <c r="Y279" s="84">
        <f>(W279/$BL279)</f>
        <v>325.03976290442085</v>
      </c>
      <c r="Z279" s="79"/>
      <c r="AA279" s="84">
        <f>IF(Y279,Y279/Y$287*100,0)</f>
        <v>86.151902345053273</v>
      </c>
      <c r="AB279" s="79"/>
      <c r="AC279" s="88">
        <v>7723</v>
      </c>
      <c r="AD279" s="79"/>
      <c r="AE279" s="84">
        <f>(AC279/$BL279)</f>
        <v>0.95369226969622134</v>
      </c>
      <c r="AF279" s="79"/>
      <c r="AG279" s="84">
        <f>IF(AE279,AE279/AE$287*100,0)</f>
        <v>29.254425309655801</v>
      </c>
      <c r="AH279" s="117"/>
      <c r="AI279" s="79"/>
      <c r="AJ279" s="88">
        <v>0</v>
      </c>
      <c r="AK279" s="79"/>
      <c r="AL279" s="84">
        <f t="shared" si="1"/>
        <v>0</v>
      </c>
      <c r="AM279" s="79"/>
      <c r="AN279" s="84">
        <f>IF(AL279,AL279/AL$287*100,0)</f>
        <v>0</v>
      </c>
      <c r="AO279" s="79"/>
      <c r="AP279" s="88">
        <v>571157</v>
      </c>
      <c r="AQ279" s="79"/>
      <c r="AR279" s="84">
        <f>(AP279/$BL279)</f>
        <v>70.530624845640901</v>
      </c>
      <c r="AS279" s="79"/>
      <c r="AT279" s="84">
        <f>IF(AR279,AR279/AR$287*100,0)</f>
        <v>43.843438120142473</v>
      </c>
      <c r="AU279" s="79"/>
      <c r="AV279" s="88">
        <v>524822</v>
      </c>
      <c r="AW279" s="79"/>
      <c r="AX279" s="84">
        <f>(AV279/$BL279)</f>
        <v>64.808841689306007</v>
      </c>
      <c r="AY279" s="79"/>
      <c r="AZ279" s="84">
        <f>IF(AX279,AX279/AX$287*100,0)</f>
        <v>74.074372717443552</v>
      </c>
      <c r="BA279" s="79"/>
      <c r="BB279" s="88">
        <v>0</v>
      </c>
      <c r="BC279" s="79"/>
      <c r="BD279" s="84">
        <f t="shared" si="2"/>
        <v>0</v>
      </c>
      <c r="BE279" s="79"/>
      <c r="BF279" s="84">
        <f>IF(BD279,BD279/BD$287*100,0)</f>
        <v>0</v>
      </c>
      <c r="BG279" s="79"/>
      <c r="BH279" s="88">
        <f t="shared" si="3"/>
        <v>7966981</v>
      </c>
      <c r="BI279" s="79"/>
      <c r="BJ279" s="64">
        <v>33</v>
      </c>
      <c r="BK279" s="79"/>
      <c r="BL279" s="114">
        <v>8098</v>
      </c>
      <c r="BM279" s="79"/>
      <c r="BN279" s="114">
        <f t="shared" si="4"/>
        <v>8098</v>
      </c>
      <c r="BO279" s="79"/>
      <c r="BP279" s="114">
        <f t="shared" si="5"/>
        <v>0</v>
      </c>
      <c r="BQ279" s="79"/>
      <c r="BR279" s="114">
        <f t="shared" si="6"/>
        <v>8098</v>
      </c>
      <c r="BS279" s="79"/>
      <c r="BT279" s="114">
        <f t="shared" si="7"/>
        <v>8098</v>
      </c>
      <c r="BU279" s="79"/>
      <c r="BV279" s="114">
        <f t="shared" si="8"/>
        <v>8098</v>
      </c>
      <c r="BW279" s="79"/>
      <c r="BX279" s="114">
        <f t="shared" si="9"/>
        <v>0</v>
      </c>
      <c r="BY279" s="79"/>
      <c r="BZ279" s="114">
        <f t="shared" si="10"/>
        <v>8098</v>
      </c>
      <c r="CA279" s="79"/>
      <c r="CB279" s="114">
        <f t="shared" si="11"/>
        <v>8098</v>
      </c>
      <c r="CC279" s="79"/>
      <c r="CD279" s="114">
        <f t="shared" si="12"/>
        <v>0</v>
      </c>
    </row>
    <row r="280" spans="1:82" ht="8.85" customHeight="1" x14ac:dyDescent="0.3">
      <c r="A280" s="64">
        <v>34</v>
      </c>
      <c r="B280" s="76"/>
      <c r="C280" s="64" t="s">
        <v>252</v>
      </c>
      <c r="D280" s="79"/>
      <c r="E280" s="88">
        <v>1292870</v>
      </c>
      <c r="F280" s="79"/>
      <c r="G280" s="84">
        <f>(E280/$BL280)</f>
        <v>134.5198210383935</v>
      </c>
      <c r="H280" s="79"/>
      <c r="I280" s="84">
        <f>IF(G280,G280/G$287*100,0)</f>
        <v>71.798980725353715</v>
      </c>
      <c r="J280" s="79"/>
      <c r="K280" s="88">
        <v>0</v>
      </c>
      <c r="L280" s="79"/>
      <c r="M280" s="84">
        <f t="shared" si="0"/>
        <v>0</v>
      </c>
      <c r="N280" s="79"/>
      <c r="O280" s="84">
        <f>IF(M280,M280/M$287*100,0)</f>
        <v>0</v>
      </c>
      <c r="P280" s="79"/>
      <c r="Q280" s="88">
        <v>4438187</v>
      </c>
      <c r="R280" s="79"/>
      <c r="S280" s="84">
        <f>(Q280/$BL280)</f>
        <v>461.78202060139421</v>
      </c>
      <c r="T280" s="79"/>
      <c r="U280" s="84">
        <f>IF(S280,S280/S$287*100,0)</f>
        <v>115.88856709946964</v>
      </c>
      <c r="V280" s="79"/>
      <c r="W280" s="88">
        <v>4975190</v>
      </c>
      <c r="X280" s="79"/>
      <c r="Y280" s="84">
        <f>(W280/$BL280)</f>
        <v>517.65581104983869</v>
      </c>
      <c r="Z280" s="79"/>
      <c r="AA280" s="84">
        <f>IF(Y280,Y280/Y$287*100,0)</f>
        <v>137.20485297987673</v>
      </c>
      <c r="AB280" s="79"/>
      <c r="AC280" s="88">
        <v>179366</v>
      </c>
      <c r="AD280" s="79"/>
      <c r="AE280" s="84">
        <f>(AC280/$BL280)</f>
        <v>18.662574133805016</v>
      </c>
      <c r="AF280" s="79"/>
      <c r="AG280" s="84">
        <f>IF(AE280,AE280/AE$287*100,0)</f>
        <v>572.47279697172985</v>
      </c>
      <c r="AH280" s="117"/>
      <c r="AI280" s="79"/>
      <c r="AJ280" s="88">
        <v>0</v>
      </c>
      <c r="AK280" s="79"/>
      <c r="AL280" s="84">
        <f t="shared" si="1"/>
        <v>0</v>
      </c>
      <c r="AM280" s="79"/>
      <c r="AN280" s="84">
        <f>IF(AL280,AL280/AL$287*100,0)</f>
        <v>0</v>
      </c>
      <c r="AO280" s="79"/>
      <c r="AP280" s="88">
        <v>2420804</v>
      </c>
      <c r="AQ280" s="79"/>
      <c r="AR280" s="84">
        <f>(AP280/$BL280)</f>
        <v>251.87847258349808</v>
      </c>
      <c r="AS280" s="79"/>
      <c r="AT280" s="84">
        <f>IF(AR280,AR280/AR$287*100,0)</f>
        <v>156.57337859517233</v>
      </c>
      <c r="AU280" s="79"/>
      <c r="AV280" s="88">
        <v>1097412</v>
      </c>
      <c r="AW280" s="79"/>
      <c r="AX280" s="84">
        <f>(AV280/$BL280)</f>
        <v>114.1829154094267</v>
      </c>
      <c r="AY280" s="79"/>
      <c r="AZ280" s="84">
        <f>IF(AX280,AX280/AX$287*100,0)</f>
        <v>130.50731371731715</v>
      </c>
      <c r="BA280" s="79"/>
      <c r="BB280" s="88">
        <v>0</v>
      </c>
      <c r="BC280" s="79"/>
      <c r="BD280" s="84">
        <f t="shared" si="2"/>
        <v>0</v>
      </c>
      <c r="BE280" s="79"/>
      <c r="BF280" s="84">
        <f>IF(BD280,BD280/BD$287*100,0)</f>
        <v>0</v>
      </c>
      <c r="BG280" s="79"/>
      <c r="BH280" s="88">
        <f t="shared" si="3"/>
        <v>14403829</v>
      </c>
      <c r="BI280" s="79"/>
      <c r="BJ280" s="64">
        <v>34</v>
      </c>
      <c r="BK280" s="79"/>
      <c r="BL280" s="114">
        <v>9611</v>
      </c>
      <c r="BM280" s="79"/>
      <c r="BN280" s="114">
        <f t="shared" si="4"/>
        <v>9611</v>
      </c>
      <c r="BO280" s="79"/>
      <c r="BP280" s="114">
        <f t="shared" si="5"/>
        <v>0</v>
      </c>
      <c r="BQ280" s="79"/>
      <c r="BR280" s="114">
        <f t="shared" si="6"/>
        <v>9611</v>
      </c>
      <c r="BS280" s="79"/>
      <c r="BT280" s="114">
        <f t="shared" si="7"/>
        <v>9611</v>
      </c>
      <c r="BU280" s="79"/>
      <c r="BV280" s="114">
        <f t="shared" si="8"/>
        <v>9611</v>
      </c>
      <c r="BW280" s="79"/>
      <c r="BX280" s="114">
        <f t="shared" si="9"/>
        <v>0</v>
      </c>
      <c r="BY280" s="79"/>
      <c r="BZ280" s="114">
        <f t="shared" si="10"/>
        <v>9611</v>
      </c>
      <c r="CA280" s="79"/>
      <c r="CB280" s="114">
        <f t="shared" si="11"/>
        <v>9611</v>
      </c>
      <c r="CC280" s="79"/>
      <c r="CD280" s="114">
        <f t="shared" si="12"/>
        <v>0</v>
      </c>
    </row>
    <row r="281" spans="1:82" ht="8.85" customHeight="1" x14ac:dyDescent="0.3">
      <c r="A281" s="64">
        <v>35</v>
      </c>
      <c r="B281" s="76"/>
      <c r="C281" s="64" t="s">
        <v>253</v>
      </c>
      <c r="D281" s="79"/>
      <c r="E281" s="88">
        <v>663739</v>
      </c>
      <c r="F281" s="79"/>
      <c r="G281" s="84">
        <f>(E281/$BL281)</f>
        <v>200.7679975801573</v>
      </c>
      <c r="H281" s="79"/>
      <c r="I281" s="84">
        <f>IF(G281,G281/G$287*100,0)</f>
        <v>107.15846540125405</v>
      </c>
      <c r="J281" s="79"/>
      <c r="K281" s="88">
        <v>0</v>
      </c>
      <c r="L281" s="79"/>
      <c r="M281" s="84">
        <f t="shared" si="0"/>
        <v>0</v>
      </c>
      <c r="N281" s="79"/>
      <c r="O281" s="84">
        <f>IF(M281,M281/M$287*100,0)</f>
        <v>0</v>
      </c>
      <c r="P281" s="79"/>
      <c r="Q281" s="88">
        <v>1099423</v>
      </c>
      <c r="R281" s="79"/>
      <c r="S281" s="84">
        <f>(Q281/$BL281)</f>
        <v>332.5538415003025</v>
      </c>
      <c r="T281" s="79"/>
      <c r="U281" s="84">
        <f>IF(S281,S281/S$287*100,0)</f>
        <v>83.457532895506247</v>
      </c>
      <c r="V281" s="79"/>
      <c r="W281" s="88">
        <v>1001372</v>
      </c>
      <c r="X281" s="79"/>
      <c r="Y281" s="84">
        <f>(W281/$BL281)</f>
        <v>302.89534180278281</v>
      </c>
      <c r="Z281" s="79"/>
      <c r="AA281" s="84">
        <f>IF(Y281,Y281/Y$287*100,0)</f>
        <v>80.282515820805017</v>
      </c>
      <c r="AB281" s="79"/>
      <c r="AC281" s="88">
        <v>4573</v>
      </c>
      <c r="AD281" s="79"/>
      <c r="AE281" s="84">
        <f>(AC281/$BL281)</f>
        <v>1.3832425892317</v>
      </c>
      <c r="AF281" s="79"/>
      <c r="AG281" s="84">
        <f>IF(AE281,AE281/AE$287*100,0)</f>
        <v>42.430843048254182</v>
      </c>
      <c r="AH281" s="117"/>
      <c r="AI281" s="79"/>
      <c r="AJ281" s="88">
        <v>10599752</v>
      </c>
      <c r="AK281" s="79"/>
      <c r="AL281" s="84">
        <f t="shared" si="1"/>
        <v>3206.216575922565</v>
      </c>
      <c r="AM281" s="79"/>
      <c r="AN281" s="84">
        <f>IF(AL281,AL281/AL$287*100,0)</f>
        <v>224.38726690331038</v>
      </c>
      <c r="AO281" s="79"/>
      <c r="AP281" s="88">
        <v>170798</v>
      </c>
      <c r="AQ281" s="79"/>
      <c r="AR281" s="84">
        <f>(AP281/$BL281)</f>
        <v>51.663036902601334</v>
      </c>
      <c r="AS281" s="79"/>
      <c r="AT281" s="84">
        <f>IF(AR281,AR281/AR$287*100,0)</f>
        <v>32.114916981028713</v>
      </c>
      <c r="AU281" s="79"/>
      <c r="AV281" s="88">
        <v>332238</v>
      </c>
      <c r="AW281" s="79"/>
      <c r="AX281" s="84">
        <f>(AV281/$BL281)</f>
        <v>100.49546279491832</v>
      </c>
      <c r="AY281" s="79"/>
      <c r="AZ281" s="84">
        <f>IF(AX281,AX281/AX$287*100,0)</f>
        <v>114.86300593320287</v>
      </c>
      <c r="BA281" s="79"/>
      <c r="BB281" s="88">
        <v>0</v>
      </c>
      <c r="BC281" s="79"/>
      <c r="BD281" s="84">
        <f t="shared" si="2"/>
        <v>0</v>
      </c>
      <c r="BE281" s="79"/>
      <c r="BF281" s="84">
        <f>IF(BD281,BD281/BD$287*100,0)</f>
        <v>0</v>
      </c>
      <c r="BG281" s="79"/>
      <c r="BH281" s="88">
        <f t="shared" si="3"/>
        <v>13871895</v>
      </c>
      <c r="BI281" s="79"/>
      <c r="BJ281" s="64">
        <v>35</v>
      </c>
      <c r="BK281" s="79"/>
      <c r="BL281" s="114">
        <v>3306</v>
      </c>
      <c r="BM281" s="79"/>
      <c r="BN281" s="114">
        <f t="shared" si="4"/>
        <v>3306</v>
      </c>
      <c r="BO281" s="79"/>
      <c r="BP281" s="114">
        <f t="shared" si="5"/>
        <v>0</v>
      </c>
      <c r="BQ281" s="79"/>
      <c r="BR281" s="114">
        <f t="shared" si="6"/>
        <v>3306</v>
      </c>
      <c r="BS281" s="79"/>
      <c r="BT281" s="114">
        <f t="shared" si="7"/>
        <v>3306</v>
      </c>
      <c r="BU281" s="79"/>
      <c r="BV281" s="114">
        <f t="shared" si="8"/>
        <v>3306</v>
      </c>
      <c r="BW281" s="79"/>
      <c r="BX281" s="114">
        <f t="shared" si="9"/>
        <v>3306</v>
      </c>
      <c r="BY281" s="79"/>
      <c r="BZ281" s="114">
        <f t="shared" si="10"/>
        <v>3306</v>
      </c>
      <c r="CA281" s="79"/>
      <c r="CB281" s="114">
        <f t="shared" si="11"/>
        <v>3306</v>
      </c>
      <c r="CC281" s="79"/>
      <c r="CD281" s="114">
        <f t="shared" si="12"/>
        <v>0</v>
      </c>
    </row>
    <row r="282" spans="1:82" ht="8.85" customHeight="1" x14ac:dyDescent="0.3">
      <c r="B282" s="76"/>
      <c r="D282" s="79"/>
      <c r="E282" s="88"/>
      <c r="F282" s="79"/>
      <c r="G282" s="84"/>
      <c r="H282" s="79"/>
      <c r="I282" s="84"/>
      <c r="J282" s="79"/>
      <c r="K282" s="88"/>
      <c r="L282" s="79"/>
      <c r="M282" s="84"/>
      <c r="N282" s="79"/>
      <c r="O282" s="84"/>
      <c r="P282" s="79"/>
      <c r="Q282" s="88"/>
      <c r="R282" s="79"/>
      <c r="S282" s="84"/>
      <c r="T282" s="79"/>
      <c r="U282" s="84"/>
      <c r="V282" s="79"/>
      <c r="W282" s="88"/>
      <c r="X282" s="79"/>
      <c r="Y282" s="84"/>
      <c r="Z282" s="79"/>
      <c r="AA282" s="84"/>
      <c r="AB282" s="79"/>
      <c r="AC282" s="88"/>
      <c r="AD282" s="79"/>
      <c r="AE282" s="84"/>
      <c r="AF282" s="79"/>
      <c r="AG282" s="84"/>
      <c r="AH282" s="117"/>
      <c r="AI282" s="79"/>
      <c r="AJ282" s="88"/>
      <c r="AK282" s="79"/>
      <c r="AL282" s="84"/>
      <c r="AM282" s="79"/>
      <c r="AN282" s="84"/>
      <c r="AO282" s="79"/>
      <c r="AP282" s="88"/>
      <c r="AQ282" s="79"/>
      <c r="AR282" s="84"/>
      <c r="AS282" s="79"/>
      <c r="AT282" s="84"/>
      <c r="AU282" s="79"/>
      <c r="AV282" s="88"/>
      <c r="AW282" s="79"/>
      <c r="AX282" s="84"/>
      <c r="AY282" s="79"/>
      <c r="AZ282" s="84"/>
      <c r="BA282" s="79"/>
      <c r="BB282" s="88"/>
      <c r="BC282" s="79"/>
      <c r="BD282" s="84"/>
      <c r="BE282" s="79"/>
      <c r="BF282" s="84"/>
      <c r="BG282" s="79"/>
      <c r="BH282" s="88"/>
      <c r="BI282" s="79"/>
      <c r="BK282" s="79"/>
      <c r="BL282" s="114"/>
      <c r="BM282" s="79"/>
      <c r="BN282" s="114"/>
      <c r="BO282" s="79"/>
      <c r="BP282" s="114"/>
      <c r="BQ282" s="79"/>
      <c r="BR282" s="114"/>
      <c r="BS282" s="79"/>
      <c r="BT282" s="114"/>
      <c r="BU282" s="79"/>
      <c r="BV282" s="114"/>
      <c r="BW282" s="79"/>
      <c r="BX282" s="114"/>
      <c r="BY282" s="79"/>
      <c r="BZ282" s="114"/>
      <c r="CA282" s="79"/>
      <c r="CB282" s="114"/>
      <c r="CC282" s="79"/>
      <c r="CD282" s="114"/>
    </row>
    <row r="283" spans="1:82" ht="8.85" customHeight="1" x14ac:dyDescent="0.3">
      <c r="A283" s="64">
        <v>36</v>
      </c>
      <c r="B283" s="76"/>
      <c r="C283" s="64" t="s">
        <v>220</v>
      </c>
      <c r="D283" s="79"/>
      <c r="E283" s="88">
        <v>437991</v>
      </c>
      <c r="F283" s="79"/>
      <c r="G283" s="84">
        <f>(E283/$BL283)</f>
        <v>133.29001825928179</v>
      </c>
      <c r="H283" s="79"/>
      <c r="I283" s="84">
        <f>IF(G283,G283/G$287*100,0)</f>
        <v>71.142582394224306</v>
      </c>
      <c r="J283" s="79"/>
      <c r="K283" s="88">
        <v>0</v>
      </c>
      <c r="L283" s="79"/>
      <c r="M283" s="84">
        <f>(K283/$BL283)</f>
        <v>0</v>
      </c>
      <c r="N283" s="79"/>
      <c r="O283" s="84">
        <f>IF(M283,M283/M$287*100,0)</f>
        <v>0</v>
      </c>
      <c r="P283" s="79"/>
      <c r="Q283" s="88">
        <v>1252966</v>
      </c>
      <c r="R283" s="79"/>
      <c r="S283" s="84">
        <f>(Q283/$BL283)</f>
        <v>381.30432136335969</v>
      </c>
      <c r="T283" s="79"/>
      <c r="U283" s="84">
        <f>IF(S283,S283/S$287*100,0)</f>
        <v>95.691927057027641</v>
      </c>
      <c r="V283" s="79"/>
      <c r="W283" s="88">
        <v>1033272</v>
      </c>
      <c r="X283" s="79"/>
      <c r="Y283" s="84">
        <f>(W283/$BL283)</f>
        <v>314.44674376141205</v>
      </c>
      <c r="Z283" s="79"/>
      <c r="AA283" s="84">
        <f>IF(Y283,Y283/Y$287*100,0)</f>
        <v>83.344218932436064</v>
      </c>
      <c r="AB283" s="79"/>
      <c r="AC283" s="88">
        <v>10455</v>
      </c>
      <c r="AD283" s="79"/>
      <c r="AE283" s="84">
        <f>(AC283/$BL283)</f>
        <v>3.1816798539257456</v>
      </c>
      <c r="AF283" s="79"/>
      <c r="AG283" s="84">
        <f>IF(AE283,AE283/AE$287*100,0)</f>
        <v>97.597745733595403</v>
      </c>
      <c r="AH283" s="117"/>
      <c r="AI283" s="79"/>
      <c r="AJ283" s="88">
        <v>0</v>
      </c>
      <c r="AK283" s="79"/>
      <c r="AL283" s="84">
        <f>(AJ283/$BL283)</f>
        <v>0</v>
      </c>
      <c r="AM283" s="79"/>
      <c r="AN283" s="84">
        <f>IF(AL283,AL283/AL$287*100,0)</f>
        <v>0</v>
      </c>
      <c r="AO283" s="79"/>
      <c r="AP283" s="88">
        <v>171535</v>
      </c>
      <c r="AQ283" s="79"/>
      <c r="AR283" s="84">
        <f>(AP283/$BL283)</f>
        <v>52.201765063907487</v>
      </c>
      <c r="AS283" s="79"/>
      <c r="AT283" s="84">
        <f>IF(AR283,AR283/AR$287*100,0)</f>
        <v>32.44980264035042</v>
      </c>
      <c r="AU283" s="79"/>
      <c r="AV283" s="88">
        <v>146487</v>
      </c>
      <c r="AW283" s="79"/>
      <c r="AX283" s="84">
        <f>(AV283/$BL283)</f>
        <v>44.579123554473526</v>
      </c>
      <c r="AY283" s="79"/>
      <c r="AZ283" s="84">
        <f>IF(AX283,AX283/AX$287*100,0)</f>
        <v>50.952470797451767</v>
      </c>
      <c r="BA283" s="79"/>
      <c r="BB283" s="88">
        <v>0</v>
      </c>
      <c r="BC283" s="79"/>
      <c r="BD283" s="84">
        <f>(BB283/$BL283)</f>
        <v>0</v>
      </c>
      <c r="BE283" s="79"/>
      <c r="BF283" s="84">
        <f>IF(BD283,BD283/BD$287*100,0)</f>
        <v>0</v>
      </c>
      <c r="BG283" s="79"/>
      <c r="BH283" s="88">
        <f>(E283+K283+Q283+W283+AC283+AJ283+AP283+AV283+BB283)</f>
        <v>3052706</v>
      </c>
      <c r="BI283" s="79"/>
      <c r="BJ283" s="64">
        <v>36</v>
      </c>
      <c r="BK283" s="79"/>
      <c r="BL283" s="114">
        <v>3286</v>
      </c>
      <c r="BM283" s="79"/>
      <c r="BN283" s="114">
        <f>IF(E283,BL283,0)</f>
        <v>3286</v>
      </c>
      <c r="BO283" s="79"/>
      <c r="BP283" s="114">
        <f>IF(K283,BL283,0)</f>
        <v>0</v>
      </c>
      <c r="BQ283" s="79"/>
      <c r="BR283" s="114">
        <f>IF(Q283,BL283,0)</f>
        <v>3286</v>
      </c>
      <c r="BS283" s="79"/>
      <c r="BT283" s="114">
        <f>IF(W283,BL283,0)</f>
        <v>3286</v>
      </c>
      <c r="BU283" s="79"/>
      <c r="BV283" s="114">
        <f>IF(AC283,BL283,0)</f>
        <v>3286</v>
      </c>
      <c r="BW283" s="79"/>
      <c r="BX283" s="114">
        <f>IF(AJ283,BL283,0)</f>
        <v>0</v>
      </c>
      <c r="BY283" s="79"/>
      <c r="BZ283" s="114">
        <f>IF(AP283,BL283,0)</f>
        <v>3286</v>
      </c>
      <c r="CA283" s="79"/>
      <c r="CB283" s="114">
        <f>IF(AV283,BL283,0)</f>
        <v>3286</v>
      </c>
      <c r="CC283" s="79"/>
      <c r="CD283" s="114">
        <f>IF(BB283,$BL283,0)</f>
        <v>0</v>
      </c>
    </row>
    <row r="284" spans="1:82" ht="8.85" customHeight="1" x14ac:dyDescent="0.3">
      <c r="A284" s="64">
        <v>37</v>
      </c>
      <c r="B284" s="76"/>
      <c r="C284" s="64" t="s">
        <v>254</v>
      </c>
      <c r="D284" s="79"/>
      <c r="E284" s="88">
        <v>917628</v>
      </c>
      <c r="F284" s="79"/>
      <c r="G284" s="84">
        <f>(E284/$BL284)</f>
        <v>180.03296056503825</v>
      </c>
      <c r="H284" s="79"/>
      <c r="I284" s="84">
        <f>IF(G284,G284/G$287*100,0)</f>
        <v>96.091289489957504</v>
      </c>
      <c r="J284" s="79"/>
      <c r="K284" s="88">
        <v>0</v>
      </c>
      <c r="L284" s="79"/>
      <c r="M284" s="84">
        <f>(K284/$BL284)</f>
        <v>0</v>
      </c>
      <c r="N284" s="79"/>
      <c r="O284" s="84">
        <f>IF(M284,M284/M$287*100,0)</f>
        <v>0</v>
      </c>
      <c r="P284" s="79"/>
      <c r="Q284" s="88">
        <v>2146775</v>
      </c>
      <c r="R284" s="79"/>
      <c r="S284" s="84">
        <f>(Q284/$BL284)</f>
        <v>421.18402982146358</v>
      </c>
      <c r="T284" s="79"/>
      <c r="U284" s="84">
        <f>IF(S284,S284/S$287*100,0)</f>
        <v>105.70011720599749</v>
      </c>
      <c r="V284" s="79"/>
      <c r="W284" s="88">
        <v>1988885</v>
      </c>
      <c r="X284" s="79"/>
      <c r="Y284" s="84">
        <f>(W284/$BL284)</f>
        <v>390.2069845006867</v>
      </c>
      <c r="Z284" s="79"/>
      <c r="AA284" s="84">
        <f>IF(Y284,Y284/Y$287*100,0)</f>
        <v>103.42449712205244</v>
      </c>
      <c r="AB284" s="79"/>
      <c r="AC284" s="88">
        <v>3470</v>
      </c>
      <c r="AD284" s="79"/>
      <c r="AE284" s="84">
        <f>(AC284/$BL284)</f>
        <v>0.68079262311163424</v>
      </c>
      <c r="AF284" s="79"/>
      <c r="AG284" s="84">
        <f>IF(AE284,AE284/AE$287*100,0)</f>
        <v>20.883252991583799</v>
      </c>
      <c r="AH284" s="117"/>
      <c r="AI284" s="79"/>
      <c r="AJ284" s="88">
        <v>0</v>
      </c>
      <c r="AK284" s="79"/>
      <c r="AL284" s="84">
        <f>(AJ284/$BL284)</f>
        <v>0</v>
      </c>
      <c r="AM284" s="79"/>
      <c r="AN284" s="84">
        <f>IF(AL284,AL284/AL$287*100,0)</f>
        <v>0</v>
      </c>
      <c r="AO284" s="79"/>
      <c r="AP284" s="88">
        <v>342142</v>
      </c>
      <c r="AQ284" s="79"/>
      <c r="AR284" s="84">
        <f>(AP284/$BL284)</f>
        <v>67.126152638807142</v>
      </c>
      <c r="AS284" s="79"/>
      <c r="AT284" s="84">
        <f>IF(AR284,AR284/AR$287*100,0)</f>
        <v>41.727140882471168</v>
      </c>
      <c r="AU284" s="79"/>
      <c r="AV284" s="88">
        <v>407786</v>
      </c>
      <c r="AW284" s="79"/>
      <c r="AX284" s="84">
        <f>(AV284/$BL284)</f>
        <v>80.005101039827352</v>
      </c>
      <c r="AY284" s="79"/>
      <c r="AZ284" s="84">
        <f>IF(AX284,AX284/AX$287*100,0)</f>
        <v>91.443196934945277</v>
      </c>
      <c r="BA284" s="79"/>
      <c r="BB284" s="88">
        <v>0</v>
      </c>
      <c r="BC284" s="79"/>
      <c r="BD284" s="84">
        <f>(BB284/$BL284)</f>
        <v>0</v>
      </c>
      <c r="BE284" s="79"/>
      <c r="BF284" s="84">
        <f>IF(BD284,BD284/BD$287*100,0)</f>
        <v>0</v>
      </c>
      <c r="BG284" s="79"/>
      <c r="BH284" s="88">
        <f>(E284+K284+Q284+W284+AC284+AJ284+AP284+AV284+BB284)</f>
        <v>5806686</v>
      </c>
      <c r="BI284" s="79"/>
      <c r="BJ284" s="64">
        <v>37</v>
      </c>
      <c r="BK284" s="79"/>
      <c r="BL284" s="114">
        <v>5097</v>
      </c>
      <c r="BM284" s="79"/>
      <c r="BN284" s="114">
        <f>IF(E284,BL284,0)</f>
        <v>5097</v>
      </c>
      <c r="BO284" s="79"/>
      <c r="BP284" s="114">
        <f>IF(K284,BL284,0)</f>
        <v>0</v>
      </c>
      <c r="BQ284" s="79"/>
      <c r="BR284" s="114">
        <f>IF(Q284,BL284,0)</f>
        <v>5097</v>
      </c>
      <c r="BS284" s="79"/>
      <c r="BT284" s="114">
        <f>IF(W284,BL284,0)</f>
        <v>5097</v>
      </c>
      <c r="BU284" s="79"/>
      <c r="BV284" s="114">
        <f>IF(AC284,BL284,0)</f>
        <v>5097</v>
      </c>
      <c r="BW284" s="79"/>
      <c r="BX284" s="114">
        <f>IF(AJ284,BL284,0)</f>
        <v>0</v>
      </c>
      <c r="BY284" s="79"/>
      <c r="BZ284" s="114">
        <f>IF(AP284,BL284,0)</f>
        <v>5097</v>
      </c>
      <c r="CA284" s="79"/>
      <c r="CB284" s="114">
        <f>IF(AV284,BL284,0)</f>
        <v>5097</v>
      </c>
      <c r="CC284" s="79"/>
      <c r="CD284" s="114">
        <f>IF(BB284,$BL284,0)</f>
        <v>0</v>
      </c>
    </row>
    <row r="285" spans="1:82" ht="8.85" customHeight="1" x14ac:dyDescent="0.3">
      <c r="A285" s="92">
        <v>38</v>
      </c>
      <c r="B285" s="76"/>
      <c r="C285" s="64" t="s">
        <v>255</v>
      </c>
      <c r="D285" s="79"/>
      <c r="E285" s="93">
        <v>5539485</v>
      </c>
      <c r="F285" s="79"/>
      <c r="G285" s="84">
        <f>(E285/$BL285)</f>
        <v>674.6419437340154</v>
      </c>
      <c r="H285" s="79"/>
      <c r="I285" s="84">
        <f>IF(G285,G285/G$287*100,0)</f>
        <v>360.08525391101142</v>
      </c>
      <c r="J285" s="79"/>
      <c r="K285" s="93">
        <v>0</v>
      </c>
      <c r="L285" s="79"/>
      <c r="M285" s="89">
        <f t="shared" si="0"/>
        <v>0</v>
      </c>
      <c r="N285" s="79"/>
      <c r="O285" s="89">
        <f>IF(M285,M285/M$287*100,0)</f>
        <v>0</v>
      </c>
      <c r="P285" s="79"/>
      <c r="Q285" s="93">
        <v>3898734</v>
      </c>
      <c r="R285" s="79"/>
      <c r="S285" s="84">
        <f>(Q285/$BL285)</f>
        <v>474.81841432225065</v>
      </c>
      <c r="T285" s="79"/>
      <c r="U285" s="84">
        <f>IF(S285,S285/S$287*100,0)</f>
        <v>119.16017344414078</v>
      </c>
      <c r="V285" s="79"/>
      <c r="W285" s="93">
        <v>4147263</v>
      </c>
      <c r="X285" s="79"/>
      <c r="Y285" s="84">
        <f>(W285/$BL285)</f>
        <v>505.08622579466567</v>
      </c>
      <c r="Z285" s="79"/>
      <c r="AA285" s="84">
        <f>IF(Y285,Y285/Y$287*100,0)</f>
        <v>133.87328003093904</v>
      </c>
      <c r="AB285" s="79"/>
      <c r="AC285" s="93">
        <v>12091</v>
      </c>
      <c r="AD285" s="79"/>
      <c r="AE285" s="84">
        <f>(AC285/$BL285)</f>
        <v>1.4725368408232857</v>
      </c>
      <c r="AF285" s="79"/>
      <c r="AG285" s="84">
        <f>IF(AE285,AE285/AE$287*100,0)</f>
        <v>45.169936251347607</v>
      </c>
      <c r="AH285" s="117"/>
      <c r="AI285" s="79"/>
      <c r="AJ285" s="93">
        <v>0</v>
      </c>
      <c r="AK285" s="79"/>
      <c r="AL285" s="89">
        <f t="shared" si="1"/>
        <v>0</v>
      </c>
      <c r="AM285" s="79"/>
      <c r="AN285" s="89">
        <f>IF(AL285,AL285/AL$287*100,0)</f>
        <v>0</v>
      </c>
      <c r="AO285" s="79"/>
      <c r="AP285" s="93">
        <v>2478807</v>
      </c>
      <c r="AQ285" s="79"/>
      <c r="AR285" s="84">
        <f>(AP285/$BL285)</f>
        <v>301.8885641213007</v>
      </c>
      <c r="AS285" s="79"/>
      <c r="AT285" s="84">
        <f>IF(AR285,AR285/AR$287*100,0)</f>
        <v>187.66078719985907</v>
      </c>
      <c r="AU285" s="79"/>
      <c r="AV285" s="93">
        <v>2844740</v>
      </c>
      <c r="AW285" s="79"/>
      <c r="AX285" s="84">
        <f>(AV285/$BL285)</f>
        <v>346.45475581536965</v>
      </c>
      <c r="AY285" s="79"/>
      <c r="AZ285" s="84">
        <f>IF(AX285,AX285/AX$287*100,0)</f>
        <v>395.98638153462417</v>
      </c>
      <c r="BA285" s="79"/>
      <c r="BB285" s="93">
        <v>0</v>
      </c>
      <c r="BC285" s="79"/>
      <c r="BD285" s="89">
        <f t="shared" si="2"/>
        <v>0</v>
      </c>
      <c r="BE285" s="79"/>
      <c r="BF285" s="89">
        <f>IF(BD285,BD285/BD$287*100,0)</f>
        <v>0</v>
      </c>
      <c r="BG285" s="79"/>
      <c r="BH285" s="93">
        <f t="shared" si="3"/>
        <v>18921120</v>
      </c>
      <c r="BI285" s="79"/>
      <c r="BJ285" s="92">
        <v>38</v>
      </c>
      <c r="BK285" s="79"/>
      <c r="BL285" s="124">
        <v>8211</v>
      </c>
      <c r="BM285" s="79"/>
      <c r="BN285" s="124">
        <f t="shared" si="4"/>
        <v>8211</v>
      </c>
      <c r="BO285" s="79"/>
      <c r="BP285" s="124">
        <f t="shared" si="5"/>
        <v>0</v>
      </c>
      <c r="BQ285" s="79"/>
      <c r="BR285" s="124">
        <f t="shared" si="6"/>
        <v>8211</v>
      </c>
      <c r="BS285" s="79"/>
      <c r="BT285" s="124">
        <f t="shared" si="7"/>
        <v>8211</v>
      </c>
      <c r="BU285" s="79"/>
      <c r="BV285" s="124">
        <f t="shared" si="8"/>
        <v>8211</v>
      </c>
      <c r="BW285" s="79"/>
      <c r="BX285" s="124">
        <f t="shared" si="9"/>
        <v>0</v>
      </c>
      <c r="BY285" s="79"/>
      <c r="BZ285" s="124">
        <f t="shared" si="10"/>
        <v>8211</v>
      </c>
      <c r="CA285" s="79"/>
      <c r="CB285" s="124">
        <f t="shared" si="11"/>
        <v>8211</v>
      </c>
      <c r="CC285" s="79"/>
      <c r="CD285" s="124">
        <f t="shared" si="12"/>
        <v>0</v>
      </c>
    </row>
    <row r="286" spans="1:82" ht="8.85" customHeight="1" x14ac:dyDescent="0.3">
      <c r="A286" s="79"/>
      <c r="B286" s="79"/>
      <c r="D286" s="79"/>
      <c r="E286" s="79"/>
      <c r="F286" s="79"/>
      <c r="G286" s="79"/>
      <c r="H286" s="79"/>
      <c r="I286" s="79"/>
      <c r="J286" s="79"/>
      <c r="K286" s="79"/>
      <c r="L286" s="79"/>
      <c r="M286" s="79"/>
      <c r="N286" s="79"/>
      <c r="O286" s="79"/>
      <c r="Q286" s="79"/>
      <c r="R286" s="79"/>
      <c r="S286" s="79"/>
      <c r="T286" s="79"/>
      <c r="U286" s="79"/>
      <c r="W286" s="79"/>
      <c r="X286" s="79"/>
      <c r="Y286" s="79"/>
      <c r="Z286" s="79"/>
      <c r="AA286" s="79"/>
      <c r="AC286" s="79"/>
      <c r="AD286" s="79"/>
      <c r="AE286" s="79"/>
      <c r="AF286" s="79"/>
      <c r="AG286" s="79"/>
      <c r="AJ286" s="79"/>
      <c r="AK286" s="79"/>
      <c r="AL286" s="79"/>
      <c r="AM286" s="79"/>
      <c r="AN286" s="79"/>
      <c r="AP286" s="79"/>
      <c r="AQ286" s="79"/>
      <c r="AR286" s="79"/>
      <c r="AS286" s="79"/>
      <c r="AT286" s="79"/>
      <c r="AV286" s="79"/>
      <c r="AW286" s="79"/>
      <c r="AX286" s="79"/>
      <c r="AY286" s="79"/>
      <c r="AZ286" s="79"/>
      <c r="BB286" s="79"/>
      <c r="BC286" s="79"/>
      <c r="BD286" s="79"/>
      <c r="BE286" s="79"/>
      <c r="BF286" s="79"/>
      <c r="BH286" s="79"/>
      <c r="BJ286" s="79"/>
      <c r="BK286" s="79"/>
      <c r="BL286" s="111"/>
      <c r="BM286" s="79"/>
      <c r="BN286" s="111"/>
      <c r="BO286" s="111"/>
      <c r="BP286" s="111"/>
      <c r="BQ286" s="111"/>
      <c r="BR286" s="111"/>
      <c r="BS286" s="111"/>
      <c r="BT286" s="111"/>
      <c r="BU286" s="111"/>
      <c r="BV286" s="111"/>
      <c r="BW286" s="111"/>
      <c r="BX286" s="111"/>
      <c r="BY286" s="111"/>
      <c r="BZ286" s="111"/>
      <c r="CA286" s="111"/>
      <c r="CB286" s="111"/>
      <c r="CC286" s="111"/>
      <c r="CD286" s="111"/>
    </row>
    <row r="287" spans="1:82" ht="8.85" customHeight="1" x14ac:dyDescent="0.3">
      <c r="A287" s="92">
        <f>A285</f>
        <v>38</v>
      </c>
      <c r="B287" s="79"/>
      <c r="C287" s="76" t="s">
        <v>72</v>
      </c>
      <c r="D287" s="79"/>
      <c r="E287" s="94">
        <f>SUM(E241:E285)</f>
        <v>67260678</v>
      </c>
      <c r="F287" s="79"/>
      <c r="G287" s="97">
        <f>IF(E287=0,0,IF(ISNONTEXT(H287),E287/$BL287,E287/BN287))</f>
        <v>187.35617090855408</v>
      </c>
      <c r="H287" s="300"/>
      <c r="I287" s="89">
        <f>IF(G287,G287/G$287*100,0)</f>
        <v>100</v>
      </c>
      <c r="J287" s="79"/>
      <c r="K287" s="94">
        <f>SUM(K241:K285)</f>
        <v>4200</v>
      </c>
      <c r="L287" s="79"/>
      <c r="M287" s="97">
        <f>IF(K287=0,0,IF(ISNONTEXT(N287),K287/$BL287,K287/BP287))</f>
        <v>0.68049254698639017</v>
      </c>
      <c r="N287" s="127" t="s">
        <v>388</v>
      </c>
      <c r="O287" s="89">
        <f>IF(M287,M287/M$287*100,0)</f>
        <v>100</v>
      </c>
      <c r="P287" s="79"/>
      <c r="Q287" s="94">
        <f>SUM(Q241:Q285)</f>
        <v>143050594</v>
      </c>
      <c r="R287" s="79"/>
      <c r="S287" s="97">
        <f>Q287/BR287</f>
        <v>398.47073111624269</v>
      </c>
      <c r="T287" s="300"/>
      <c r="U287" s="89">
        <f>IF(S287,S287/S$287*100,0)</f>
        <v>100</v>
      </c>
      <c r="V287" s="79"/>
      <c r="W287" s="94">
        <f>SUM(W241:W285)</f>
        <v>135445587</v>
      </c>
      <c r="X287" s="79"/>
      <c r="Y287" s="97">
        <f>W287/BT287</f>
        <v>377.28680859835265</v>
      </c>
      <c r="Z287" s="300"/>
      <c r="AA287" s="89">
        <f>IF(Y287,Y287/Y$287*100,0)</f>
        <v>100</v>
      </c>
      <c r="AB287" s="79"/>
      <c r="AC287" s="94">
        <f>SUM(AC241:AC285)</f>
        <v>1013245</v>
      </c>
      <c r="AD287" s="79"/>
      <c r="AE287" s="97">
        <f>AC287/BV287</f>
        <v>3.259993179156532</v>
      </c>
      <c r="AF287" s="127" t="s">
        <v>388</v>
      </c>
      <c r="AG287" s="89">
        <f>IF(AE287,AE287/AE$287*100,0)</f>
        <v>100</v>
      </c>
      <c r="AH287" s="117"/>
      <c r="AI287" s="79"/>
      <c r="AJ287" s="94">
        <f>SUM(AJ241:AJ285)</f>
        <v>18603970</v>
      </c>
      <c r="AK287" s="79"/>
      <c r="AL287" s="97">
        <f>AJ287/BX287</f>
        <v>1428.8763440860216</v>
      </c>
      <c r="AM287" s="127" t="s">
        <v>388</v>
      </c>
      <c r="AN287" s="89">
        <f>IF(AL287,AL287/AL$287*100,0)</f>
        <v>100</v>
      </c>
      <c r="AO287" s="79"/>
      <c r="AP287" s="94">
        <f>SUM(AP241:AP285)</f>
        <v>54630887</v>
      </c>
      <c r="AQ287" s="79"/>
      <c r="AR287" s="97">
        <f>AP287/BZ287</f>
        <v>160.86928368247163</v>
      </c>
      <c r="AS287" s="127" t="s">
        <v>388</v>
      </c>
      <c r="AT287" s="89">
        <f>IF(AR287,AR287/AR$287*100,0)</f>
        <v>100</v>
      </c>
      <c r="AU287" s="79"/>
      <c r="AV287" s="94">
        <f>SUM(AV241:AV285)</f>
        <v>31409391</v>
      </c>
      <c r="AW287" s="79"/>
      <c r="AX287" s="97">
        <f>IF(AV287=0,0,IF(ISNONTEXT(AY287),AV287/$BL287,AV287/CB287))</f>
        <v>87.491583542015434</v>
      </c>
      <c r="AY287" s="300"/>
      <c r="AZ287" s="89">
        <f>IF(AX287,AX287/AX$287*100,0)</f>
        <v>100</v>
      </c>
      <c r="BA287" s="79"/>
      <c r="BB287" s="94">
        <f>SUM(BB241:BB285)</f>
        <v>117150</v>
      </c>
      <c r="BC287" s="79"/>
      <c r="BD287" s="97">
        <f>IF(BB287=0,0,IF(ISNONTEXT(BE287),BB287/$BL287,BB287/CD287))</f>
        <v>33.074534161490682</v>
      </c>
      <c r="BE287" s="127" t="s">
        <v>388</v>
      </c>
      <c r="BF287" s="89">
        <f>IF(BD287,BD287/BD$287*100,0)</f>
        <v>100</v>
      </c>
      <c r="BG287" s="79"/>
      <c r="BH287" s="94">
        <f>SUM(BH241:BH285)</f>
        <v>451535702</v>
      </c>
      <c r="BI287" s="79"/>
      <c r="BJ287" s="92">
        <f>BJ285</f>
        <v>38</v>
      </c>
      <c r="BK287" s="79"/>
      <c r="BL287" s="124">
        <f>SUM(BL241:BL285)</f>
        <v>358999</v>
      </c>
      <c r="BM287" s="79"/>
      <c r="BN287" s="124">
        <f t="shared" ref="BN287:BT287" si="13">SUM(BN241:BN285)</f>
        <v>358999</v>
      </c>
      <c r="BO287" s="111">
        <f t="shared" si="13"/>
        <v>0</v>
      </c>
      <c r="BP287" s="124">
        <f t="shared" si="13"/>
        <v>6172</v>
      </c>
      <c r="BQ287" s="111">
        <f t="shared" si="13"/>
        <v>0</v>
      </c>
      <c r="BR287" s="124">
        <f t="shared" si="13"/>
        <v>358999</v>
      </c>
      <c r="BS287" s="111">
        <f t="shared" si="13"/>
        <v>0</v>
      </c>
      <c r="BT287" s="124">
        <f t="shared" si="13"/>
        <v>358999</v>
      </c>
      <c r="BU287" s="111"/>
      <c r="BV287" s="124">
        <f>SUM(BV241:BV285)</f>
        <v>310812</v>
      </c>
      <c r="BW287" s="111">
        <f>SUM(BW241:BW285)</f>
        <v>0</v>
      </c>
      <c r="BX287" s="124">
        <f>SUM(BX241:BX285)</f>
        <v>13020</v>
      </c>
      <c r="BY287" s="111"/>
      <c r="BZ287" s="124">
        <f>SUM(BZ241:BZ285)</f>
        <v>339598</v>
      </c>
      <c r="CA287" s="111"/>
      <c r="CB287" s="124">
        <f>SUM(CB241:CB285)</f>
        <v>358999</v>
      </c>
      <c r="CC287" s="111"/>
      <c r="CD287" s="124">
        <f>SUM(CD241:CD285)</f>
        <v>3542</v>
      </c>
    </row>
    <row r="288" spans="1:82" ht="8.85" customHeight="1" x14ac:dyDescent="0.3">
      <c r="A288" s="79"/>
      <c r="B288" s="79"/>
      <c r="D288" s="79"/>
      <c r="E288" s="79"/>
      <c r="F288" s="79"/>
      <c r="G288" s="79"/>
      <c r="H288" s="79"/>
      <c r="I288" s="79"/>
      <c r="J288" s="79"/>
      <c r="K288" s="111"/>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c r="AU288" s="79"/>
      <c r="AV288" s="79"/>
      <c r="AW288" s="79"/>
      <c r="AX288" s="79"/>
      <c r="AY288" s="79"/>
      <c r="AZ288" s="79"/>
      <c r="BA288" s="79"/>
      <c r="BB288" s="79"/>
      <c r="BC288" s="79"/>
      <c r="BD288" s="79"/>
      <c r="BE288" s="79"/>
      <c r="BF288" s="79"/>
      <c r="BG288" s="79"/>
      <c r="BH288" s="79"/>
      <c r="BI288" s="79"/>
      <c r="BJ288" s="79"/>
      <c r="BK288" s="79"/>
      <c r="BL288" s="111"/>
      <c r="BM288" s="79"/>
      <c r="BN288" s="111"/>
      <c r="BO288" s="111"/>
      <c r="BP288" s="111"/>
      <c r="BQ288" s="111"/>
      <c r="BR288" s="111"/>
      <c r="BS288" s="111"/>
      <c r="BT288" s="111"/>
      <c r="BU288" s="111"/>
      <c r="BV288" s="111"/>
      <c r="BW288" s="111"/>
      <c r="BX288" s="111"/>
      <c r="BY288" s="111"/>
      <c r="BZ288" s="111"/>
      <c r="CA288" s="111"/>
      <c r="CB288" s="111"/>
      <c r="CC288" s="111"/>
      <c r="CD288" s="111"/>
    </row>
    <row r="289" spans="1:82" ht="12.6" thickBot="1" x14ac:dyDescent="0.35">
      <c r="A289" s="104">
        <f>(A60+A219+A287)</f>
        <v>171</v>
      </c>
      <c r="B289" s="79"/>
      <c r="C289" s="76" t="s">
        <v>256</v>
      </c>
      <c r="D289" s="79"/>
      <c r="E289" s="105">
        <f>(E60+E219+E287)</f>
        <v>1266253675</v>
      </c>
      <c r="F289" s="79"/>
      <c r="G289" s="97">
        <f>(E289/$BL289)</f>
        <v>143.01621248538925</v>
      </c>
      <c r="H289" s="79"/>
      <c r="I289" s="89"/>
      <c r="J289" s="79"/>
      <c r="K289" s="105">
        <f>(K60+K219+K287)</f>
        <v>549375735</v>
      </c>
      <c r="L289" s="79"/>
      <c r="M289" s="97">
        <f>(K289/$BP289)</f>
        <v>64.624152314585544</v>
      </c>
      <c r="N289" s="127" t="s">
        <v>388</v>
      </c>
      <c r="O289" s="89"/>
      <c r="P289" s="79"/>
      <c r="Q289" s="105">
        <f>(Q60+Q219+Q287)</f>
        <v>5230156483</v>
      </c>
      <c r="R289" s="79"/>
      <c r="S289" s="97">
        <f>(Q289/$BL289)</f>
        <v>590.71668313583689</v>
      </c>
      <c r="T289" s="79"/>
      <c r="U289" s="89"/>
      <c r="V289" s="79"/>
      <c r="W289" s="105">
        <f>(W60+W219+W287)</f>
        <v>1872616962</v>
      </c>
      <c r="X289" s="79"/>
      <c r="Y289" s="97">
        <f>(W289/$BL289)</f>
        <v>211.50152661245863</v>
      </c>
      <c r="Z289" s="79"/>
      <c r="AA289" s="89"/>
      <c r="AB289" s="79"/>
      <c r="AC289" s="105">
        <f>(AC60+AC219+AC287)</f>
        <v>3429490140</v>
      </c>
      <c r="AD289" s="79"/>
      <c r="AE289" s="97">
        <f>(AC289/$BV289)</f>
        <v>389.46119628923441</v>
      </c>
      <c r="AF289" s="127" t="s">
        <v>388</v>
      </c>
      <c r="AG289" s="89"/>
      <c r="AH289" s="117"/>
      <c r="AI289" s="79"/>
      <c r="AJ289" s="105">
        <f>(AJ60+AJ219+AJ287)</f>
        <v>16640227146</v>
      </c>
      <c r="AK289" s="79"/>
      <c r="AL289" s="97">
        <f>(AJ289/$BX289)</f>
        <v>1955.8472506499224</v>
      </c>
      <c r="AM289" s="127" t="s">
        <v>388</v>
      </c>
      <c r="AN289" s="89"/>
      <c r="AO289" s="79"/>
      <c r="AP289" s="105">
        <f>(AP60+AP219+AP287)</f>
        <v>1044363756</v>
      </c>
      <c r="AQ289" s="79"/>
      <c r="AR289" s="97">
        <f>AP289/BZ289</f>
        <v>118.37798800310124</v>
      </c>
      <c r="AS289" s="127" t="s">
        <v>388</v>
      </c>
      <c r="AT289" s="89"/>
      <c r="AU289" s="79"/>
      <c r="AV289" s="105">
        <f>(AV60+AV219+AV287)</f>
        <v>1367201334</v>
      </c>
      <c r="AW289" s="79"/>
      <c r="AX289" s="97">
        <f>(AV289/$BL289)</f>
        <v>154.41768134939599</v>
      </c>
      <c r="AY289" s="79"/>
      <c r="AZ289" s="89"/>
      <c r="BA289" s="79"/>
      <c r="BB289" s="105">
        <f>(BB60+BB219+BB287)</f>
        <v>3279670</v>
      </c>
      <c r="BC289" s="79"/>
      <c r="BD289" s="97">
        <f>(BB289/$CD289)</f>
        <v>23.170020063865262</v>
      </c>
      <c r="BE289" s="127" t="s">
        <v>388</v>
      </c>
      <c r="BF289" s="89"/>
      <c r="BG289" s="79"/>
      <c r="BH289" s="105">
        <f>(BH60+BH219+BH287)</f>
        <v>31402964901</v>
      </c>
      <c r="BI289" s="79"/>
      <c r="BJ289" s="104">
        <f>(BJ60+BJ219+BJ287)</f>
        <v>171</v>
      </c>
      <c r="BK289" s="79"/>
      <c r="BL289" s="128">
        <f>(BL60+BL219+BL287)</f>
        <v>8853917</v>
      </c>
      <c r="BM289" s="79"/>
      <c r="BN289" s="128">
        <f>(BN60+BN219+BN287)</f>
        <v>8853917</v>
      </c>
      <c r="BO289" s="111">
        <f>($BL$60+$BL$219+BO287)</f>
        <v>8494918</v>
      </c>
      <c r="BP289" s="128">
        <f>(BP60+BP219+BP287)</f>
        <v>8501090</v>
      </c>
      <c r="BQ289" s="111">
        <f>($BL$60+$BL$219+BQ287)</f>
        <v>8494918</v>
      </c>
      <c r="BR289" s="128">
        <f>(BR60+BR219+BR287)</f>
        <v>8853917</v>
      </c>
      <c r="BS289" s="111">
        <f>($BL$60+$BL$219+BS287)</f>
        <v>8494918</v>
      </c>
      <c r="BT289" s="128">
        <f>(BT60+BT219+BT287)</f>
        <v>8853917</v>
      </c>
      <c r="BU289" s="111"/>
      <c r="BV289" s="128">
        <f>(BV60+BV219+BV287)</f>
        <v>8805730</v>
      </c>
      <c r="BW289" s="111">
        <f>($BL$60+$BL$219+BW287)</f>
        <v>8494918</v>
      </c>
      <c r="BX289" s="128">
        <f>(BX60+BX219+BX287)</f>
        <v>8507938</v>
      </c>
      <c r="BY289" s="111"/>
      <c r="BZ289" s="128">
        <f>(BZ60+BZ219+BZ287)</f>
        <v>8822280</v>
      </c>
      <c r="CA289" s="111"/>
      <c r="CB289" s="128">
        <f>(CB60+CB219+CB287)</f>
        <v>8853917</v>
      </c>
      <c r="CC289" s="111"/>
      <c r="CD289" s="128">
        <f>(CD60+CD219+CD287)</f>
        <v>141548</v>
      </c>
    </row>
    <row r="290" spans="1:82" ht="8.85" customHeight="1" thickTop="1" x14ac:dyDescent="0.3">
      <c r="A290" s="79"/>
      <c r="B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c r="BT290" s="79"/>
      <c r="BU290" s="79"/>
      <c r="BV290" s="79"/>
      <c r="BW290" s="79"/>
      <c r="BX290" s="79"/>
      <c r="BY290" s="79"/>
      <c r="BZ290" s="79"/>
      <c r="CA290" s="79"/>
      <c r="CB290" s="79"/>
      <c r="CC290" s="79"/>
      <c r="CD290" s="79"/>
    </row>
    <row r="291" spans="1:82" ht="8.85" customHeight="1" x14ac:dyDescent="0.3">
      <c r="A291" s="79"/>
      <c r="B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c r="AI291" s="79"/>
      <c r="AJ291" s="79"/>
      <c r="AK291" s="79"/>
      <c r="AL291" s="79"/>
      <c r="AM291" s="79"/>
      <c r="AN291" s="79"/>
      <c r="AO291" s="79"/>
      <c r="AP291" s="79"/>
      <c r="AQ291" s="79"/>
      <c r="AR291" s="79"/>
      <c r="AS291" s="79"/>
      <c r="AT291" s="79"/>
      <c r="AU291" s="79"/>
      <c r="AV291" s="79"/>
      <c r="AW291" s="79"/>
      <c r="AX291" s="79"/>
      <c r="AY291" s="79"/>
      <c r="AZ291" s="79"/>
      <c r="BA291" s="79"/>
      <c r="BB291" s="79"/>
      <c r="BC291" s="79"/>
      <c r="BD291" s="79"/>
      <c r="BE291" s="79"/>
      <c r="BF291" s="79"/>
      <c r="BG291" s="79"/>
      <c r="BH291" s="79"/>
      <c r="BI291" s="79"/>
      <c r="BJ291" s="79"/>
      <c r="BK291" s="79"/>
      <c r="BL291" s="79"/>
      <c r="BM291" s="79"/>
      <c r="BN291" s="79"/>
      <c r="BO291" s="79"/>
      <c r="BP291" s="79"/>
      <c r="BQ291" s="79"/>
      <c r="BR291" s="79"/>
      <c r="BS291" s="79"/>
      <c r="BT291" s="79"/>
      <c r="BU291" s="79"/>
      <c r="BV291" s="79"/>
      <c r="BW291" s="79"/>
      <c r="BX291" s="79"/>
      <c r="BY291" s="79"/>
      <c r="BZ291" s="79"/>
      <c r="CA291" s="79"/>
      <c r="CB291" s="79"/>
      <c r="CC291" s="79"/>
      <c r="CD291" s="79"/>
    </row>
    <row r="292" spans="1:82" ht="11.7" customHeight="1" x14ac:dyDescent="0.3">
      <c r="A292" s="79"/>
      <c r="B292" s="79"/>
      <c r="C292" s="64" t="s">
        <v>257</v>
      </c>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c r="AU292" s="79"/>
      <c r="AV292" s="79"/>
      <c r="AW292" s="79"/>
      <c r="AX292" s="79"/>
      <c r="AY292" s="79"/>
      <c r="AZ292" s="79"/>
      <c r="BA292" s="79"/>
      <c r="BB292" s="79"/>
      <c r="BC292" s="79"/>
      <c r="BD292" s="79"/>
      <c r="BE292" s="79"/>
      <c r="BF292" s="79"/>
      <c r="BG292" s="79"/>
      <c r="BH292" s="79"/>
      <c r="BI292" s="79"/>
      <c r="BJ292" s="79"/>
      <c r="BK292" s="79"/>
      <c r="BL292" s="79"/>
      <c r="BM292" s="79"/>
      <c r="BN292" s="79"/>
      <c r="BO292" s="79"/>
      <c r="BP292" s="79"/>
      <c r="BQ292" s="79"/>
      <c r="BR292" s="79"/>
      <c r="BS292" s="79"/>
      <c r="BT292" s="79"/>
      <c r="BU292" s="79"/>
      <c r="BV292" s="79"/>
      <c r="BW292" s="79"/>
      <c r="BX292" s="79"/>
      <c r="BY292" s="79"/>
      <c r="BZ292" s="79"/>
      <c r="CA292" s="79"/>
      <c r="CB292" s="79"/>
      <c r="CC292" s="79"/>
      <c r="CD292" s="79"/>
    </row>
    <row r="293" spans="1:82" ht="8.85" customHeight="1" x14ac:dyDescent="0.3">
      <c r="A293" s="79"/>
      <c r="B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c r="AI293" s="79"/>
      <c r="AJ293" s="79"/>
      <c r="AK293" s="79"/>
      <c r="AL293" s="79"/>
      <c r="AM293" s="79"/>
      <c r="AN293" s="79"/>
      <c r="AO293" s="79"/>
      <c r="AP293" s="79"/>
      <c r="AQ293" s="79"/>
      <c r="AR293" s="79"/>
      <c r="AS293" s="79"/>
      <c r="AT293" s="79"/>
      <c r="AU293" s="79"/>
      <c r="AV293" s="79"/>
      <c r="AW293" s="79"/>
      <c r="AX293" s="79"/>
      <c r="AY293" s="79"/>
      <c r="AZ293" s="79"/>
      <c r="BA293" s="79"/>
      <c r="BB293" s="79"/>
      <c r="BC293" s="79"/>
      <c r="BD293" s="79"/>
      <c r="BE293" s="79"/>
      <c r="BF293" s="79"/>
      <c r="BG293" s="79"/>
      <c r="BH293" s="79"/>
      <c r="BI293" s="79"/>
      <c r="BJ293" s="79"/>
      <c r="BK293" s="79"/>
      <c r="BL293" s="79"/>
      <c r="BM293" s="79"/>
      <c r="BN293" s="79"/>
      <c r="BO293" s="79"/>
      <c r="BP293" s="79"/>
      <c r="BQ293" s="79"/>
      <c r="BR293" s="79"/>
      <c r="BS293" s="79"/>
      <c r="BT293" s="79"/>
      <c r="BU293" s="79"/>
      <c r="BV293" s="79"/>
      <c r="BW293" s="79"/>
      <c r="BX293" s="79"/>
      <c r="BY293" s="79"/>
      <c r="BZ293" s="79"/>
      <c r="CA293" s="79"/>
      <c r="CB293" s="79"/>
      <c r="CC293" s="79"/>
      <c r="CD293" s="79"/>
    </row>
    <row r="294" spans="1:82" ht="8.85" customHeight="1" x14ac:dyDescent="0.3">
      <c r="A294" s="79"/>
      <c r="B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c r="AU294" s="79"/>
      <c r="AV294" s="79"/>
      <c r="AW294" s="79"/>
      <c r="AX294" s="79"/>
      <c r="AY294" s="79"/>
      <c r="AZ294" s="79"/>
      <c r="BA294" s="79"/>
      <c r="BB294" s="79"/>
      <c r="BC294" s="79"/>
      <c r="BD294" s="79"/>
      <c r="BE294" s="79"/>
      <c r="BF294" s="79"/>
      <c r="BG294" s="79"/>
      <c r="BH294" s="79"/>
      <c r="BI294" s="79"/>
      <c r="BJ294" s="79"/>
      <c r="BK294" s="79"/>
      <c r="BL294" s="79"/>
      <c r="BM294" s="79"/>
      <c r="BN294" s="79"/>
      <c r="BO294" s="79"/>
      <c r="BP294" s="79"/>
      <c r="BQ294" s="79"/>
      <c r="BR294" s="79"/>
      <c r="BS294" s="79"/>
      <c r="BT294" s="79"/>
      <c r="BU294" s="79"/>
      <c r="BV294" s="79"/>
      <c r="BW294" s="79"/>
      <c r="BX294" s="79"/>
      <c r="BY294" s="79"/>
      <c r="BZ294" s="79"/>
      <c r="CA294" s="79"/>
      <c r="CB294" s="79"/>
      <c r="CC294" s="79"/>
      <c r="CD294" s="79"/>
    </row>
    <row r="295" spans="1:82" ht="5.7" customHeight="1" x14ac:dyDescent="0.3">
      <c r="A295" s="79"/>
      <c r="B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c r="AU295" s="79"/>
      <c r="AV295" s="79"/>
      <c r="AW295" s="79"/>
      <c r="AX295" s="79"/>
      <c r="AY295" s="79"/>
      <c r="AZ295" s="79"/>
      <c r="BA295" s="79"/>
      <c r="BB295" s="79"/>
      <c r="BC295" s="79"/>
      <c r="BD295" s="79"/>
      <c r="BE295" s="79"/>
      <c r="BF295" s="79"/>
      <c r="BG295" s="79"/>
      <c r="BH295" s="79"/>
      <c r="BI295" s="79"/>
      <c r="BJ295" s="79"/>
      <c r="BK295" s="79"/>
      <c r="BL295" s="79"/>
      <c r="BM295" s="79"/>
      <c r="BN295" s="79"/>
      <c r="BO295" s="79"/>
      <c r="BP295" s="79"/>
      <c r="BQ295" s="79"/>
      <c r="BR295" s="79"/>
      <c r="BS295" s="79"/>
      <c r="BT295" s="79"/>
      <c r="BU295" s="79"/>
      <c r="BV295" s="79"/>
      <c r="BW295" s="79"/>
      <c r="BX295" s="79"/>
      <c r="BY295" s="79"/>
      <c r="BZ295" s="79"/>
      <c r="CA295" s="79"/>
      <c r="CB295" s="79"/>
      <c r="CC295" s="79"/>
      <c r="CD295" s="79"/>
    </row>
    <row r="296" spans="1:82" ht="8.85" customHeight="1" x14ac:dyDescent="0.3">
      <c r="A296" s="79"/>
      <c r="B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c r="AU296" s="79"/>
      <c r="AV296" s="79"/>
      <c r="AW296" s="79"/>
      <c r="AX296" s="79"/>
      <c r="AY296" s="79"/>
      <c r="AZ296" s="79"/>
      <c r="BA296" s="79"/>
      <c r="BB296" s="79"/>
      <c r="BC296" s="79"/>
      <c r="BD296" s="79"/>
      <c r="BE296" s="79"/>
      <c r="BF296" s="79"/>
      <c r="BG296" s="79"/>
      <c r="BH296" s="79"/>
      <c r="BI296" s="79"/>
      <c r="BJ296" s="79"/>
      <c r="BK296" s="79"/>
      <c r="BL296" s="79"/>
      <c r="BM296" s="79"/>
      <c r="BN296" s="79"/>
      <c r="BO296" s="79"/>
      <c r="BP296" s="79"/>
      <c r="BQ296" s="79"/>
      <c r="BR296" s="79"/>
      <c r="BS296" s="79"/>
      <c r="BT296" s="79"/>
      <c r="BU296" s="79"/>
      <c r="BV296" s="79"/>
      <c r="BW296" s="79"/>
      <c r="BX296" s="79"/>
      <c r="BY296" s="79"/>
      <c r="BZ296" s="79"/>
      <c r="CA296" s="79"/>
      <c r="CB296" s="79"/>
      <c r="CC296" s="79"/>
      <c r="CD296" s="79"/>
    </row>
    <row r="297" spans="1:82" ht="8.85" customHeight="1" x14ac:dyDescent="0.3">
      <c r="A297" s="79"/>
      <c r="B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79"/>
      <c r="BA297" s="79"/>
      <c r="BB297" s="79"/>
      <c r="BC297" s="79"/>
      <c r="BD297" s="79"/>
      <c r="BE297" s="79"/>
      <c r="BF297" s="79"/>
      <c r="BG297" s="79"/>
      <c r="BH297" s="79"/>
      <c r="BI297" s="79"/>
      <c r="BJ297" s="79"/>
      <c r="BK297" s="79"/>
      <c r="BL297" s="79"/>
      <c r="BM297" s="79"/>
      <c r="BN297" s="79"/>
      <c r="BO297" s="79"/>
      <c r="BP297" s="79"/>
      <c r="BQ297" s="79"/>
      <c r="BR297" s="79"/>
      <c r="BS297" s="79"/>
      <c r="BT297" s="79"/>
      <c r="BU297" s="79"/>
      <c r="BV297" s="79"/>
      <c r="BW297" s="79"/>
      <c r="BX297" s="79"/>
      <c r="BY297" s="79"/>
      <c r="BZ297" s="79"/>
      <c r="CA297" s="79"/>
      <c r="CB297" s="79"/>
      <c r="CC297" s="79"/>
      <c r="CD297" s="79"/>
    </row>
    <row r="298" spans="1:82" ht="8.85" customHeight="1" x14ac:dyDescent="0.3">
      <c r="A298" s="79"/>
      <c r="B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c r="AI298" s="79"/>
      <c r="AJ298" s="79"/>
      <c r="AK298" s="79"/>
      <c r="AL298" s="79"/>
      <c r="AM298" s="79"/>
      <c r="AN298" s="79"/>
      <c r="AO298" s="79"/>
      <c r="AP298" s="79"/>
      <c r="AQ298" s="79"/>
      <c r="AR298" s="79"/>
      <c r="AS298" s="79"/>
      <c r="AT298" s="79"/>
      <c r="AU298" s="79"/>
      <c r="AV298" s="79"/>
      <c r="AW298" s="79"/>
      <c r="AX298" s="79"/>
      <c r="AY298" s="79"/>
      <c r="AZ298" s="79"/>
      <c r="BA298" s="79"/>
      <c r="BB298" s="79"/>
      <c r="BC298" s="79"/>
      <c r="BD298" s="79"/>
      <c r="BE298" s="79"/>
      <c r="BF298" s="79"/>
      <c r="BG298" s="79"/>
      <c r="BH298" s="79"/>
      <c r="BI298" s="79"/>
      <c r="BJ298" s="79"/>
      <c r="BK298" s="79"/>
      <c r="BL298" s="79"/>
      <c r="BM298" s="79"/>
      <c r="BN298" s="79"/>
      <c r="BO298" s="79"/>
      <c r="BP298" s="79"/>
      <c r="BQ298" s="79"/>
      <c r="BR298" s="79"/>
      <c r="BS298" s="79"/>
      <c r="BT298" s="79"/>
      <c r="BU298" s="79"/>
      <c r="BV298" s="79"/>
      <c r="BW298" s="79"/>
      <c r="BX298" s="79"/>
      <c r="BY298" s="79"/>
      <c r="BZ298" s="79"/>
      <c r="CA298" s="79"/>
      <c r="CB298" s="79"/>
      <c r="CC298" s="79"/>
      <c r="CD298" s="79"/>
    </row>
    <row r="299" spans="1:82" ht="8.85" customHeight="1" x14ac:dyDescent="0.3">
      <c r="A299" s="79"/>
      <c r="B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c r="AI299" s="79"/>
      <c r="AJ299" s="79"/>
      <c r="AK299" s="79"/>
      <c r="AL299" s="79"/>
      <c r="AM299" s="79"/>
      <c r="AN299" s="79"/>
      <c r="AO299" s="79"/>
      <c r="AP299" s="79"/>
      <c r="AQ299" s="79"/>
      <c r="AR299" s="79"/>
      <c r="AS299" s="79"/>
      <c r="AT299" s="79"/>
      <c r="AU299" s="79"/>
      <c r="AV299" s="79"/>
      <c r="AW299" s="79"/>
      <c r="AX299" s="79"/>
      <c r="AY299" s="79"/>
      <c r="AZ299" s="79"/>
      <c r="BA299" s="79"/>
      <c r="BB299" s="79"/>
      <c r="BC299" s="79"/>
      <c r="BD299" s="79"/>
      <c r="BE299" s="79"/>
      <c r="BF299" s="79"/>
      <c r="BG299" s="79"/>
      <c r="BH299" s="79"/>
      <c r="BI299" s="79"/>
      <c r="BJ299" s="79"/>
      <c r="BK299" s="79"/>
      <c r="BL299" s="79"/>
      <c r="BM299" s="79"/>
      <c r="BN299" s="79"/>
      <c r="BO299" s="79"/>
      <c r="BP299" s="79"/>
      <c r="BQ299" s="79"/>
      <c r="BR299" s="79"/>
      <c r="BS299" s="79"/>
      <c r="BT299" s="79"/>
      <c r="BU299" s="79"/>
      <c r="BV299" s="79"/>
      <c r="BW299" s="79"/>
      <c r="BX299" s="79"/>
      <c r="BY299" s="79"/>
      <c r="BZ299" s="79"/>
      <c r="CA299" s="79"/>
      <c r="CB299" s="79"/>
      <c r="CC299" s="79"/>
      <c r="CD299" s="79"/>
    </row>
    <row r="300" spans="1:82" ht="1.2" customHeight="1" x14ac:dyDescent="0.3">
      <c r="A300" s="79"/>
      <c r="B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c r="AR300" s="79"/>
      <c r="AS300" s="79"/>
      <c r="AT300" s="79"/>
      <c r="AU300" s="79"/>
      <c r="AV300" s="79"/>
      <c r="AW300" s="79"/>
      <c r="AX300" s="79"/>
      <c r="AY300" s="79"/>
      <c r="AZ300" s="79"/>
      <c r="BA300" s="79"/>
      <c r="BB300" s="79"/>
      <c r="BC300" s="79"/>
      <c r="BD300" s="79"/>
      <c r="BE300" s="79"/>
      <c r="BF300" s="79"/>
      <c r="BG300" s="79"/>
      <c r="BH300" s="79"/>
      <c r="BI300" s="79"/>
      <c r="BJ300" s="79"/>
      <c r="BK300" s="79"/>
      <c r="BL300" s="79"/>
      <c r="BM300" s="79"/>
      <c r="BN300" s="79"/>
      <c r="BO300" s="79"/>
      <c r="BP300" s="79"/>
      <c r="BQ300" s="79"/>
      <c r="BR300" s="79"/>
      <c r="BS300" s="79"/>
      <c r="BT300" s="79"/>
      <c r="BU300" s="79"/>
      <c r="BV300" s="79"/>
      <c r="BW300" s="79"/>
      <c r="BX300" s="79"/>
      <c r="BY300" s="79"/>
      <c r="BZ300" s="79"/>
      <c r="CA300" s="79"/>
      <c r="CB300" s="79"/>
      <c r="CC300" s="79"/>
      <c r="CD300" s="79"/>
    </row>
    <row r="301" spans="1:82" ht="2.25" hidden="1" customHeight="1" x14ac:dyDescent="0.3">
      <c r="A301" s="79"/>
      <c r="B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c r="AI301" s="79"/>
      <c r="AJ301" s="79"/>
      <c r="AK301" s="79"/>
      <c r="AL301" s="79"/>
      <c r="AM301" s="79"/>
      <c r="AN301" s="79"/>
      <c r="AO301" s="79"/>
      <c r="AP301" s="79"/>
      <c r="AQ301" s="79"/>
      <c r="AR301" s="79"/>
      <c r="AS301" s="79"/>
      <c r="AT301" s="79"/>
      <c r="AU301" s="79"/>
      <c r="AV301" s="79"/>
      <c r="AW301" s="79"/>
      <c r="AX301" s="79"/>
      <c r="AY301" s="79"/>
      <c r="AZ301" s="79"/>
      <c r="BA301" s="79"/>
      <c r="BB301" s="79"/>
      <c r="BC301" s="79"/>
      <c r="BD301" s="79"/>
      <c r="BE301" s="79"/>
      <c r="BF301" s="79"/>
      <c r="BG301" s="79"/>
      <c r="BH301" s="79"/>
      <c r="BI301" s="79"/>
      <c r="BJ301" s="79"/>
      <c r="BK301" s="79"/>
      <c r="BL301" s="79"/>
      <c r="BM301" s="79"/>
      <c r="BN301" s="79"/>
      <c r="BO301" s="79"/>
      <c r="BP301" s="79"/>
      <c r="BQ301" s="79"/>
      <c r="BR301" s="79"/>
      <c r="BS301" s="79"/>
      <c r="BT301" s="79"/>
      <c r="BU301" s="79"/>
      <c r="BV301" s="79"/>
      <c r="BW301" s="79"/>
      <c r="BX301" s="79"/>
      <c r="BY301" s="79"/>
      <c r="BZ301" s="79"/>
      <c r="CA301" s="79"/>
      <c r="CB301" s="79"/>
      <c r="CC301" s="79"/>
      <c r="CD301" s="79"/>
    </row>
    <row r="302" spans="1:82" ht="8.85" hidden="1" customHeight="1" x14ac:dyDescent="0.3">
      <c r="A302" s="79"/>
      <c r="B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c r="AR302" s="79"/>
      <c r="AS302" s="79"/>
      <c r="AT302" s="79"/>
      <c r="AU302" s="79"/>
      <c r="AV302" s="79"/>
      <c r="AW302" s="79"/>
      <c r="AX302" s="79"/>
      <c r="AY302" s="79"/>
      <c r="AZ302" s="79"/>
      <c r="BA302" s="79"/>
      <c r="BB302" s="79"/>
      <c r="BC302" s="79"/>
      <c r="BD302" s="79"/>
      <c r="BE302" s="79"/>
      <c r="BF302" s="79"/>
      <c r="BG302" s="79"/>
      <c r="BH302" s="79"/>
      <c r="BI302" s="79"/>
      <c r="BJ302" s="79"/>
      <c r="BK302" s="79"/>
      <c r="BL302" s="79"/>
      <c r="BM302" s="79"/>
      <c r="BN302" s="79"/>
      <c r="BO302" s="79"/>
      <c r="BP302" s="79"/>
      <c r="BQ302" s="79"/>
      <c r="BR302" s="79"/>
      <c r="BS302" s="79"/>
      <c r="BT302" s="79"/>
      <c r="BU302" s="79"/>
      <c r="BV302" s="79"/>
      <c r="BW302" s="79"/>
      <c r="BX302" s="79"/>
      <c r="BY302" s="79"/>
      <c r="BZ302" s="79"/>
      <c r="CA302" s="79"/>
      <c r="CB302" s="79"/>
      <c r="CC302" s="79"/>
      <c r="CD302" s="79"/>
    </row>
    <row r="303" spans="1:82" ht="8.85" customHeight="1" x14ac:dyDescent="0.3">
      <c r="A303" s="79"/>
      <c r="B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c r="AI303" s="79"/>
      <c r="AJ303" s="79"/>
      <c r="AK303" s="79"/>
      <c r="AL303" s="79"/>
      <c r="AM303" s="79"/>
      <c r="AN303" s="79"/>
      <c r="AO303" s="79"/>
      <c r="AP303" s="79"/>
      <c r="AQ303" s="79"/>
      <c r="AR303" s="79"/>
      <c r="AS303" s="79"/>
      <c r="AT303" s="79"/>
      <c r="AU303" s="79"/>
      <c r="AV303" s="79"/>
      <c r="AW303" s="79"/>
      <c r="AX303" s="79"/>
      <c r="AY303" s="79"/>
      <c r="AZ303" s="79"/>
      <c r="BA303" s="79"/>
      <c r="BB303" s="79"/>
      <c r="BC303" s="79"/>
      <c r="BD303" s="79"/>
      <c r="BE303" s="79"/>
      <c r="BF303" s="79"/>
      <c r="BG303" s="79"/>
      <c r="BH303" s="79"/>
      <c r="BI303" s="79"/>
      <c r="BJ303" s="79"/>
      <c r="BK303" s="79"/>
      <c r="BL303" s="79"/>
      <c r="BM303" s="79"/>
      <c r="BN303" s="79"/>
      <c r="BO303" s="79"/>
      <c r="BP303" s="79"/>
      <c r="BQ303" s="79"/>
      <c r="BR303" s="79"/>
      <c r="BS303" s="79"/>
      <c r="BT303" s="79"/>
      <c r="BU303" s="79"/>
      <c r="BV303" s="79"/>
      <c r="BW303" s="79"/>
      <c r="BX303" s="79"/>
      <c r="BY303" s="79"/>
      <c r="BZ303" s="79"/>
      <c r="CA303" s="79"/>
      <c r="CB303" s="79"/>
      <c r="CC303" s="79"/>
      <c r="CD303" s="79"/>
    </row>
    <row r="304" spans="1:82" s="63" customFormat="1" ht="10.5" customHeight="1" x14ac:dyDescent="0.3">
      <c r="A304" s="99" t="s">
        <v>395</v>
      </c>
      <c r="BK304" s="100" t="s">
        <v>396</v>
      </c>
    </row>
  </sheetData>
  <printOptions gridLinesSet="0"/>
  <pageMargins left="3.75" right="0.25" top="0.5" bottom="0.3" header="0.5" footer="0.5"/>
  <pageSetup paperSize="17" pageOrder="overThenDown" orientation="landscape" r:id="rId1"/>
  <headerFooter alignWithMargins="0"/>
  <rowBreaks count="3" manualBreakCount="3">
    <brk id="75" max="62" man="1"/>
    <brk id="151" max="62" man="1"/>
    <brk id="227" max="62" man="1"/>
  </rowBreaks>
  <colBreaks count="1" manualBreakCount="1">
    <brk id="34" max="1048575" man="1"/>
  </colBreaks>
  <ignoredErrors>
    <ignoredError sqref="A75 BK75 A151 BK151 A227 BK227 A304 BK304" numberStoredAsText="1"/>
    <ignoredError sqref="BO289:BS289 BW28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AE2CF-5F9F-4E73-834C-AF2793D3605C}">
  <sheetPr transitionEvaluation="1" transitionEntry="1"/>
  <dimension ref="A1:BJ304"/>
  <sheetViews>
    <sheetView showGridLines="0" zoomScale="130" zoomScaleNormal="130" workbookViewId="0">
      <pane xSplit="3" ySplit="11" topLeftCell="D12"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4.5546875" style="22" customWidth="1"/>
    <col min="2" max="2" width="1.109375" style="22" customWidth="1"/>
    <col min="3" max="3" width="16.21875" style="22" customWidth="1"/>
    <col min="4" max="4" width="1.109375" style="22" customWidth="1"/>
    <col min="5" max="5" width="12.33203125" style="22" customWidth="1"/>
    <col min="6" max="6" width="1.44140625" style="22" customWidth="1"/>
    <col min="7" max="7" width="8.44140625" style="22" customWidth="1"/>
    <col min="8" max="8" width="1.44140625" style="22" customWidth="1"/>
    <col min="9" max="9" width="8.44140625" style="22" customWidth="1"/>
    <col min="10" max="10" width="1.44140625" style="22" customWidth="1"/>
    <col min="11" max="11" width="12.33203125" style="22" customWidth="1"/>
    <col min="12" max="12" width="1.44140625" style="22" customWidth="1"/>
    <col min="13" max="13" width="8.44140625" style="22" customWidth="1"/>
    <col min="14" max="14" width="1.44140625" style="22" customWidth="1"/>
    <col min="15" max="15" width="8.44140625" style="22" customWidth="1"/>
    <col min="16" max="16" width="1.44140625" style="22" customWidth="1"/>
    <col min="17" max="17" width="12.33203125" style="22" customWidth="1"/>
    <col min="18" max="18" width="1.44140625" style="22" customWidth="1"/>
    <col min="19" max="19" width="12.33203125" style="22" customWidth="1"/>
    <col min="20" max="20" width="1.44140625" style="22" customWidth="1"/>
    <col min="21" max="21" width="10" style="22" customWidth="1"/>
    <col min="22" max="22" width="1.44140625" style="22" customWidth="1"/>
    <col min="23" max="23" width="10" style="22" customWidth="1"/>
    <col min="24" max="24" width="1.44140625" style="22" customWidth="1"/>
    <col min="25" max="25" width="10" style="22" customWidth="1"/>
    <col min="26" max="26" width="1.44140625" style="22" customWidth="1"/>
    <col min="27" max="27" width="9.21875" style="22" customWidth="1"/>
    <col min="28" max="29" width="2.21875" style="22" customWidth="1"/>
    <col min="30" max="30" width="13.109375" style="22" customWidth="1"/>
    <col min="31" max="31" width="1.44140625" style="22" customWidth="1"/>
    <col min="32" max="32" width="13.109375" style="22" customWidth="1"/>
    <col min="33" max="33" width="1.44140625" style="22" customWidth="1"/>
    <col min="34" max="34" width="8.44140625" style="22" customWidth="1"/>
    <col min="35" max="35" width="1.44140625" style="22" customWidth="1"/>
    <col min="36" max="36" width="8.44140625" style="22" customWidth="1"/>
    <col min="37" max="37" width="2.21875" style="22" customWidth="1"/>
    <col min="38" max="38" width="13.109375" style="22" customWidth="1"/>
    <col min="39" max="39" width="2.21875" style="22" customWidth="1"/>
    <col min="40" max="40" width="13.109375" style="22" customWidth="1"/>
    <col min="41" max="41" width="1.44140625" style="22" customWidth="1"/>
    <col min="42" max="42" width="10" style="22" customWidth="1"/>
    <col min="43" max="43" width="2.21875" style="22" customWidth="1"/>
    <col min="44" max="44" width="11.5546875" style="22" customWidth="1"/>
    <col min="45" max="45" width="1.44140625" style="22" customWidth="1"/>
    <col min="46" max="46" width="9.21875" style="22" customWidth="1"/>
    <col min="47" max="47" width="2.21875" style="22" customWidth="1"/>
    <col min="48" max="48" width="11.5546875" style="22" customWidth="1"/>
    <col min="49" max="49" width="1.44140625" style="22" customWidth="1"/>
    <col min="50" max="50" width="9.21875" style="22" customWidth="1"/>
    <col min="51" max="51" width="2.21875" style="22" customWidth="1"/>
    <col min="52" max="52" width="12.33203125" style="22" customWidth="1"/>
    <col min="53" max="53" width="2.21875" style="22" customWidth="1"/>
    <col min="54" max="54" width="4.5546875" style="22" customWidth="1"/>
    <col min="55" max="55" width="1.44140625" style="22" customWidth="1"/>
    <col min="56" max="56" width="8.44140625" style="22" hidden="1" customWidth="1"/>
    <col min="57" max="57" width="1.44140625" style="22" hidden="1" customWidth="1"/>
    <col min="58" max="58" width="11.5546875" style="22" hidden="1" customWidth="1"/>
    <col min="59" max="59" width="1.44140625" style="22" hidden="1" customWidth="1"/>
    <col min="60" max="60" width="11.5546875" style="22" hidden="1" customWidth="1"/>
    <col min="61" max="61" width="1.44140625" style="22" hidden="1" customWidth="1"/>
    <col min="62" max="62" width="11.5546875" style="22" hidden="1" customWidth="1"/>
    <col min="63" max="256" width="11.5546875" style="22"/>
    <col min="257" max="257" width="4.5546875" style="22" customWidth="1"/>
    <col min="258" max="258" width="1.109375" style="22" customWidth="1"/>
    <col min="259" max="259" width="16.21875" style="22" customWidth="1"/>
    <col min="260" max="260" width="1.109375" style="22" customWidth="1"/>
    <col min="261" max="261" width="12.33203125" style="22" customWidth="1"/>
    <col min="262" max="262" width="1.44140625" style="22" customWidth="1"/>
    <col min="263" max="263" width="8.44140625" style="22" customWidth="1"/>
    <col min="264" max="264" width="1.44140625" style="22" customWidth="1"/>
    <col min="265" max="265" width="8.44140625" style="22" customWidth="1"/>
    <col min="266" max="266" width="1.44140625" style="22" customWidth="1"/>
    <col min="267" max="267" width="12.33203125" style="22" customWidth="1"/>
    <col min="268" max="268" width="1.44140625" style="22" customWidth="1"/>
    <col min="269" max="269" width="8.44140625" style="22" customWidth="1"/>
    <col min="270" max="270" width="1.44140625" style="22" customWidth="1"/>
    <col min="271" max="271" width="8.44140625" style="22" customWidth="1"/>
    <col min="272" max="272" width="1.44140625" style="22" customWidth="1"/>
    <col min="273" max="273" width="12.33203125" style="22" customWidth="1"/>
    <col min="274" max="274" width="1.44140625" style="22" customWidth="1"/>
    <col min="275" max="275" width="12.33203125" style="22" customWidth="1"/>
    <col min="276" max="276" width="1.44140625" style="22" customWidth="1"/>
    <col min="277" max="277" width="10" style="22" customWidth="1"/>
    <col min="278" max="278" width="1.44140625" style="22" customWidth="1"/>
    <col min="279" max="279" width="10" style="22" customWidth="1"/>
    <col min="280" max="280" width="1.44140625" style="22" customWidth="1"/>
    <col min="281" max="281" width="10" style="22" customWidth="1"/>
    <col min="282" max="282" width="1.44140625" style="22" customWidth="1"/>
    <col min="283" max="283" width="9.21875" style="22" customWidth="1"/>
    <col min="284" max="285" width="2.21875" style="22" customWidth="1"/>
    <col min="286" max="286" width="13.109375" style="22" customWidth="1"/>
    <col min="287" max="287" width="1.44140625" style="22" customWidth="1"/>
    <col min="288" max="288" width="13.109375" style="22" customWidth="1"/>
    <col min="289" max="289" width="1.44140625" style="22" customWidth="1"/>
    <col min="290" max="290" width="8.44140625" style="22" customWidth="1"/>
    <col min="291" max="291" width="1.44140625" style="22" customWidth="1"/>
    <col min="292" max="292" width="8.44140625" style="22" customWidth="1"/>
    <col min="293" max="293" width="2.21875" style="22" customWidth="1"/>
    <col min="294" max="294" width="13.109375" style="22" customWidth="1"/>
    <col min="295" max="295" width="2.21875" style="22" customWidth="1"/>
    <col min="296" max="296" width="13.109375" style="22" customWidth="1"/>
    <col min="297" max="297" width="1.44140625" style="22" customWidth="1"/>
    <col min="298" max="298" width="10" style="22" customWidth="1"/>
    <col min="299" max="299" width="2.21875" style="22" customWidth="1"/>
    <col min="300" max="300" width="11.5546875" style="22"/>
    <col min="301" max="301" width="1.44140625" style="22" customWidth="1"/>
    <col min="302" max="302" width="9.21875" style="22" customWidth="1"/>
    <col min="303" max="303" width="2.21875" style="22" customWidth="1"/>
    <col min="304" max="304" width="11.5546875" style="22"/>
    <col min="305" max="305" width="1.44140625" style="22" customWidth="1"/>
    <col min="306" max="306" width="9.21875" style="22" customWidth="1"/>
    <col min="307" max="307" width="2.21875" style="22" customWidth="1"/>
    <col min="308" max="308" width="12.33203125" style="22" customWidth="1"/>
    <col min="309" max="309" width="2.21875" style="22" customWidth="1"/>
    <col min="310" max="310" width="4.5546875" style="22" customWidth="1"/>
    <col min="311" max="311" width="1.44140625" style="22" customWidth="1"/>
    <col min="312" max="312" width="8.44140625" style="22" customWidth="1"/>
    <col min="313" max="313" width="1.44140625" style="22" customWidth="1"/>
    <col min="314" max="314" width="11.5546875" style="22"/>
    <col min="315" max="315" width="1.44140625" style="22" customWidth="1"/>
    <col min="316" max="316" width="11.5546875" style="22"/>
    <col min="317" max="317" width="1.44140625" style="22" customWidth="1"/>
    <col min="318" max="512" width="11.5546875" style="22"/>
    <col min="513" max="513" width="4.5546875" style="22" customWidth="1"/>
    <col min="514" max="514" width="1.109375" style="22" customWidth="1"/>
    <col min="515" max="515" width="16.21875" style="22" customWidth="1"/>
    <col min="516" max="516" width="1.109375" style="22" customWidth="1"/>
    <col min="517" max="517" width="12.33203125" style="22" customWidth="1"/>
    <col min="518" max="518" width="1.44140625" style="22" customWidth="1"/>
    <col min="519" max="519" width="8.44140625" style="22" customWidth="1"/>
    <col min="520" max="520" width="1.44140625" style="22" customWidth="1"/>
    <col min="521" max="521" width="8.44140625" style="22" customWidth="1"/>
    <col min="522" max="522" width="1.44140625" style="22" customWidth="1"/>
    <col min="523" max="523" width="12.33203125" style="22" customWidth="1"/>
    <col min="524" max="524" width="1.44140625" style="22" customWidth="1"/>
    <col min="525" max="525" width="8.44140625" style="22" customWidth="1"/>
    <col min="526" max="526" width="1.44140625" style="22" customWidth="1"/>
    <col min="527" max="527" width="8.44140625" style="22" customWidth="1"/>
    <col min="528" max="528" width="1.44140625" style="22" customWidth="1"/>
    <col min="529" max="529" width="12.33203125" style="22" customWidth="1"/>
    <col min="530" max="530" width="1.44140625" style="22" customWidth="1"/>
    <col min="531" max="531" width="12.33203125" style="22" customWidth="1"/>
    <col min="532" max="532" width="1.44140625" style="22" customWidth="1"/>
    <col min="533" max="533" width="10" style="22" customWidth="1"/>
    <col min="534" max="534" width="1.44140625" style="22" customWidth="1"/>
    <col min="535" max="535" width="10" style="22" customWidth="1"/>
    <col min="536" max="536" width="1.44140625" style="22" customWidth="1"/>
    <col min="537" max="537" width="10" style="22" customWidth="1"/>
    <col min="538" max="538" width="1.44140625" style="22" customWidth="1"/>
    <col min="539" max="539" width="9.21875" style="22" customWidth="1"/>
    <col min="540" max="541" width="2.21875" style="22" customWidth="1"/>
    <col min="542" max="542" width="13.109375" style="22" customWidth="1"/>
    <col min="543" max="543" width="1.44140625" style="22" customWidth="1"/>
    <col min="544" max="544" width="13.109375" style="22" customWidth="1"/>
    <col min="545" max="545" width="1.44140625" style="22" customWidth="1"/>
    <col min="546" max="546" width="8.44140625" style="22" customWidth="1"/>
    <col min="547" max="547" width="1.44140625" style="22" customWidth="1"/>
    <col min="548" max="548" width="8.44140625" style="22" customWidth="1"/>
    <col min="549" max="549" width="2.21875" style="22" customWidth="1"/>
    <col min="550" max="550" width="13.109375" style="22" customWidth="1"/>
    <col min="551" max="551" width="2.21875" style="22" customWidth="1"/>
    <col min="552" max="552" width="13.109375" style="22" customWidth="1"/>
    <col min="553" max="553" width="1.44140625" style="22" customWidth="1"/>
    <col min="554" max="554" width="10" style="22" customWidth="1"/>
    <col min="555" max="555" width="2.21875" style="22" customWidth="1"/>
    <col min="556" max="556" width="11.5546875" style="22"/>
    <col min="557" max="557" width="1.44140625" style="22" customWidth="1"/>
    <col min="558" max="558" width="9.21875" style="22" customWidth="1"/>
    <col min="559" max="559" width="2.21875" style="22" customWidth="1"/>
    <col min="560" max="560" width="11.5546875" style="22"/>
    <col min="561" max="561" width="1.44140625" style="22" customWidth="1"/>
    <col min="562" max="562" width="9.21875" style="22" customWidth="1"/>
    <col min="563" max="563" width="2.21875" style="22" customWidth="1"/>
    <col min="564" max="564" width="12.33203125" style="22" customWidth="1"/>
    <col min="565" max="565" width="2.21875" style="22" customWidth="1"/>
    <col min="566" max="566" width="4.5546875" style="22" customWidth="1"/>
    <col min="567" max="567" width="1.44140625" style="22" customWidth="1"/>
    <col min="568" max="568" width="8.44140625" style="22" customWidth="1"/>
    <col min="569" max="569" width="1.44140625" style="22" customWidth="1"/>
    <col min="570" max="570" width="11.5546875" style="22"/>
    <col min="571" max="571" width="1.44140625" style="22" customWidth="1"/>
    <col min="572" max="572" width="11.5546875" style="22"/>
    <col min="573" max="573" width="1.44140625" style="22" customWidth="1"/>
    <col min="574" max="768" width="11.5546875" style="22"/>
    <col min="769" max="769" width="4.5546875" style="22" customWidth="1"/>
    <col min="770" max="770" width="1.109375" style="22" customWidth="1"/>
    <col min="771" max="771" width="16.21875" style="22" customWidth="1"/>
    <col min="772" max="772" width="1.109375" style="22" customWidth="1"/>
    <col min="773" max="773" width="12.33203125" style="22" customWidth="1"/>
    <col min="774" max="774" width="1.44140625" style="22" customWidth="1"/>
    <col min="775" max="775" width="8.44140625" style="22" customWidth="1"/>
    <col min="776" max="776" width="1.44140625" style="22" customWidth="1"/>
    <col min="777" max="777" width="8.44140625" style="22" customWidth="1"/>
    <col min="778" max="778" width="1.44140625" style="22" customWidth="1"/>
    <col min="779" max="779" width="12.33203125" style="22" customWidth="1"/>
    <col min="780" max="780" width="1.44140625" style="22" customWidth="1"/>
    <col min="781" max="781" width="8.44140625" style="22" customWidth="1"/>
    <col min="782" max="782" width="1.44140625" style="22" customWidth="1"/>
    <col min="783" max="783" width="8.44140625" style="22" customWidth="1"/>
    <col min="784" max="784" width="1.44140625" style="22" customWidth="1"/>
    <col min="785" max="785" width="12.33203125" style="22" customWidth="1"/>
    <col min="786" max="786" width="1.44140625" style="22" customWidth="1"/>
    <col min="787" max="787" width="12.33203125" style="22" customWidth="1"/>
    <col min="788" max="788" width="1.44140625" style="22" customWidth="1"/>
    <col min="789" max="789" width="10" style="22" customWidth="1"/>
    <col min="790" max="790" width="1.44140625" style="22" customWidth="1"/>
    <col min="791" max="791" width="10" style="22" customWidth="1"/>
    <col min="792" max="792" width="1.44140625" style="22" customWidth="1"/>
    <col min="793" max="793" width="10" style="22" customWidth="1"/>
    <col min="794" max="794" width="1.44140625" style="22" customWidth="1"/>
    <col min="795" max="795" width="9.21875" style="22" customWidth="1"/>
    <col min="796" max="797" width="2.21875" style="22" customWidth="1"/>
    <col min="798" max="798" width="13.109375" style="22" customWidth="1"/>
    <col min="799" max="799" width="1.44140625" style="22" customWidth="1"/>
    <col min="800" max="800" width="13.109375" style="22" customWidth="1"/>
    <col min="801" max="801" width="1.44140625" style="22" customWidth="1"/>
    <col min="802" max="802" width="8.44140625" style="22" customWidth="1"/>
    <col min="803" max="803" width="1.44140625" style="22" customWidth="1"/>
    <col min="804" max="804" width="8.44140625" style="22" customWidth="1"/>
    <col min="805" max="805" width="2.21875" style="22" customWidth="1"/>
    <col min="806" max="806" width="13.109375" style="22" customWidth="1"/>
    <col min="807" max="807" width="2.21875" style="22" customWidth="1"/>
    <col min="808" max="808" width="13.109375" style="22" customWidth="1"/>
    <col min="809" max="809" width="1.44140625" style="22" customWidth="1"/>
    <col min="810" max="810" width="10" style="22" customWidth="1"/>
    <col min="811" max="811" width="2.21875" style="22" customWidth="1"/>
    <col min="812" max="812" width="11.5546875" style="22"/>
    <col min="813" max="813" width="1.44140625" style="22" customWidth="1"/>
    <col min="814" max="814" width="9.21875" style="22" customWidth="1"/>
    <col min="815" max="815" width="2.21875" style="22" customWidth="1"/>
    <col min="816" max="816" width="11.5546875" style="22"/>
    <col min="817" max="817" width="1.44140625" style="22" customWidth="1"/>
    <col min="818" max="818" width="9.21875" style="22" customWidth="1"/>
    <col min="819" max="819" width="2.21875" style="22" customWidth="1"/>
    <col min="820" max="820" width="12.33203125" style="22" customWidth="1"/>
    <col min="821" max="821" width="2.21875" style="22" customWidth="1"/>
    <col min="822" max="822" width="4.5546875" style="22" customWidth="1"/>
    <col min="823" max="823" width="1.44140625" style="22" customWidth="1"/>
    <col min="824" max="824" width="8.44140625" style="22" customWidth="1"/>
    <col min="825" max="825" width="1.44140625" style="22" customWidth="1"/>
    <col min="826" max="826" width="11.5546875" style="22"/>
    <col min="827" max="827" width="1.44140625" style="22" customWidth="1"/>
    <col min="828" max="828" width="11.5546875" style="22"/>
    <col min="829" max="829" width="1.44140625" style="22" customWidth="1"/>
    <col min="830" max="1024" width="11.5546875" style="22"/>
    <col min="1025" max="1025" width="4.5546875" style="22" customWidth="1"/>
    <col min="1026" max="1026" width="1.109375" style="22" customWidth="1"/>
    <col min="1027" max="1027" width="16.21875" style="22" customWidth="1"/>
    <col min="1028" max="1028" width="1.109375" style="22" customWidth="1"/>
    <col min="1029" max="1029" width="12.33203125" style="22" customWidth="1"/>
    <col min="1030" max="1030" width="1.44140625" style="22" customWidth="1"/>
    <col min="1031" max="1031" width="8.44140625" style="22" customWidth="1"/>
    <col min="1032" max="1032" width="1.44140625" style="22" customWidth="1"/>
    <col min="1033" max="1033" width="8.44140625" style="22" customWidth="1"/>
    <col min="1034" max="1034" width="1.44140625" style="22" customWidth="1"/>
    <col min="1035" max="1035" width="12.33203125" style="22" customWidth="1"/>
    <col min="1036" max="1036" width="1.44140625" style="22" customWidth="1"/>
    <col min="1037" max="1037" width="8.44140625" style="22" customWidth="1"/>
    <col min="1038" max="1038" width="1.44140625" style="22" customWidth="1"/>
    <col min="1039" max="1039" width="8.44140625" style="22" customWidth="1"/>
    <col min="1040" max="1040" width="1.44140625" style="22" customWidth="1"/>
    <col min="1041" max="1041" width="12.33203125" style="22" customWidth="1"/>
    <col min="1042" max="1042" width="1.44140625" style="22" customWidth="1"/>
    <col min="1043" max="1043" width="12.33203125" style="22" customWidth="1"/>
    <col min="1044" max="1044" width="1.44140625" style="22" customWidth="1"/>
    <col min="1045" max="1045" width="10" style="22" customWidth="1"/>
    <col min="1046" max="1046" width="1.44140625" style="22" customWidth="1"/>
    <col min="1047" max="1047" width="10" style="22" customWidth="1"/>
    <col min="1048" max="1048" width="1.44140625" style="22" customWidth="1"/>
    <col min="1049" max="1049" width="10" style="22" customWidth="1"/>
    <col min="1050" max="1050" width="1.44140625" style="22" customWidth="1"/>
    <col min="1051" max="1051" width="9.21875" style="22" customWidth="1"/>
    <col min="1052" max="1053" width="2.21875" style="22" customWidth="1"/>
    <col min="1054" max="1054" width="13.109375" style="22" customWidth="1"/>
    <col min="1055" max="1055" width="1.44140625" style="22" customWidth="1"/>
    <col min="1056" max="1056" width="13.109375" style="22" customWidth="1"/>
    <col min="1057" max="1057" width="1.44140625" style="22" customWidth="1"/>
    <col min="1058" max="1058" width="8.44140625" style="22" customWidth="1"/>
    <col min="1059" max="1059" width="1.44140625" style="22" customWidth="1"/>
    <col min="1060" max="1060" width="8.44140625" style="22" customWidth="1"/>
    <col min="1061" max="1061" width="2.21875" style="22" customWidth="1"/>
    <col min="1062" max="1062" width="13.109375" style="22" customWidth="1"/>
    <col min="1063" max="1063" width="2.21875" style="22" customWidth="1"/>
    <col min="1064" max="1064" width="13.109375" style="22" customWidth="1"/>
    <col min="1065" max="1065" width="1.44140625" style="22" customWidth="1"/>
    <col min="1066" max="1066" width="10" style="22" customWidth="1"/>
    <col min="1067" max="1067" width="2.21875" style="22" customWidth="1"/>
    <col min="1068" max="1068" width="11.5546875" style="22"/>
    <col min="1069" max="1069" width="1.44140625" style="22" customWidth="1"/>
    <col min="1070" max="1070" width="9.21875" style="22" customWidth="1"/>
    <col min="1071" max="1071" width="2.21875" style="22" customWidth="1"/>
    <col min="1072" max="1072" width="11.5546875" style="22"/>
    <col min="1073" max="1073" width="1.44140625" style="22" customWidth="1"/>
    <col min="1074" max="1074" width="9.21875" style="22" customWidth="1"/>
    <col min="1075" max="1075" width="2.21875" style="22" customWidth="1"/>
    <col min="1076" max="1076" width="12.33203125" style="22" customWidth="1"/>
    <col min="1077" max="1077" width="2.21875" style="22" customWidth="1"/>
    <col min="1078" max="1078" width="4.5546875" style="22" customWidth="1"/>
    <col min="1079" max="1079" width="1.44140625" style="22" customWidth="1"/>
    <col min="1080" max="1080" width="8.44140625" style="22" customWidth="1"/>
    <col min="1081" max="1081" width="1.44140625" style="22" customWidth="1"/>
    <col min="1082" max="1082" width="11.5546875" style="22"/>
    <col min="1083" max="1083" width="1.44140625" style="22" customWidth="1"/>
    <col min="1084" max="1084" width="11.5546875" style="22"/>
    <col min="1085" max="1085" width="1.44140625" style="22" customWidth="1"/>
    <col min="1086" max="1280" width="11.5546875" style="22"/>
    <col min="1281" max="1281" width="4.5546875" style="22" customWidth="1"/>
    <col min="1282" max="1282" width="1.109375" style="22" customWidth="1"/>
    <col min="1283" max="1283" width="16.21875" style="22" customWidth="1"/>
    <col min="1284" max="1284" width="1.109375" style="22" customWidth="1"/>
    <col min="1285" max="1285" width="12.33203125" style="22" customWidth="1"/>
    <col min="1286" max="1286" width="1.44140625" style="22" customWidth="1"/>
    <col min="1287" max="1287" width="8.44140625" style="22" customWidth="1"/>
    <col min="1288" max="1288" width="1.44140625" style="22" customWidth="1"/>
    <col min="1289" max="1289" width="8.44140625" style="22" customWidth="1"/>
    <col min="1290" max="1290" width="1.44140625" style="22" customWidth="1"/>
    <col min="1291" max="1291" width="12.33203125" style="22" customWidth="1"/>
    <col min="1292" max="1292" width="1.44140625" style="22" customWidth="1"/>
    <col min="1293" max="1293" width="8.44140625" style="22" customWidth="1"/>
    <col min="1294" max="1294" width="1.44140625" style="22" customWidth="1"/>
    <col min="1295" max="1295" width="8.44140625" style="22" customWidth="1"/>
    <col min="1296" max="1296" width="1.44140625" style="22" customWidth="1"/>
    <col min="1297" max="1297" width="12.33203125" style="22" customWidth="1"/>
    <col min="1298" max="1298" width="1.44140625" style="22" customWidth="1"/>
    <col min="1299" max="1299" width="12.33203125" style="22" customWidth="1"/>
    <col min="1300" max="1300" width="1.44140625" style="22" customWidth="1"/>
    <col min="1301" max="1301" width="10" style="22" customWidth="1"/>
    <col min="1302" max="1302" width="1.44140625" style="22" customWidth="1"/>
    <col min="1303" max="1303" width="10" style="22" customWidth="1"/>
    <col min="1304" max="1304" width="1.44140625" style="22" customWidth="1"/>
    <col min="1305" max="1305" width="10" style="22" customWidth="1"/>
    <col min="1306" max="1306" width="1.44140625" style="22" customWidth="1"/>
    <col min="1307" max="1307" width="9.21875" style="22" customWidth="1"/>
    <col min="1308" max="1309" width="2.21875" style="22" customWidth="1"/>
    <col min="1310" max="1310" width="13.109375" style="22" customWidth="1"/>
    <col min="1311" max="1311" width="1.44140625" style="22" customWidth="1"/>
    <col min="1312" max="1312" width="13.109375" style="22" customWidth="1"/>
    <col min="1313" max="1313" width="1.44140625" style="22" customWidth="1"/>
    <col min="1314" max="1314" width="8.44140625" style="22" customWidth="1"/>
    <col min="1315" max="1315" width="1.44140625" style="22" customWidth="1"/>
    <col min="1316" max="1316" width="8.44140625" style="22" customWidth="1"/>
    <col min="1317" max="1317" width="2.21875" style="22" customWidth="1"/>
    <col min="1318" max="1318" width="13.109375" style="22" customWidth="1"/>
    <col min="1319" max="1319" width="2.21875" style="22" customWidth="1"/>
    <col min="1320" max="1320" width="13.109375" style="22" customWidth="1"/>
    <col min="1321" max="1321" width="1.44140625" style="22" customWidth="1"/>
    <col min="1322" max="1322" width="10" style="22" customWidth="1"/>
    <col min="1323" max="1323" width="2.21875" style="22" customWidth="1"/>
    <col min="1324" max="1324" width="11.5546875" style="22"/>
    <col min="1325" max="1325" width="1.44140625" style="22" customWidth="1"/>
    <col min="1326" max="1326" width="9.21875" style="22" customWidth="1"/>
    <col min="1327" max="1327" width="2.21875" style="22" customWidth="1"/>
    <col min="1328" max="1328" width="11.5546875" style="22"/>
    <col min="1329" max="1329" width="1.44140625" style="22" customWidth="1"/>
    <col min="1330" max="1330" width="9.21875" style="22" customWidth="1"/>
    <col min="1331" max="1331" width="2.21875" style="22" customWidth="1"/>
    <col min="1332" max="1332" width="12.33203125" style="22" customWidth="1"/>
    <col min="1333" max="1333" width="2.21875" style="22" customWidth="1"/>
    <col min="1334" max="1334" width="4.5546875" style="22" customWidth="1"/>
    <col min="1335" max="1335" width="1.44140625" style="22" customWidth="1"/>
    <col min="1336" max="1336" width="8.44140625" style="22" customWidth="1"/>
    <col min="1337" max="1337" width="1.44140625" style="22" customWidth="1"/>
    <col min="1338" max="1338" width="11.5546875" style="22"/>
    <col min="1339" max="1339" width="1.44140625" style="22" customWidth="1"/>
    <col min="1340" max="1340" width="11.5546875" style="22"/>
    <col min="1341" max="1341" width="1.44140625" style="22" customWidth="1"/>
    <col min="1342" max="1536" width="11.5546875" style="22"/>
    <col min="1537" max="1537" width="4.5546875" style="22" customWidth="1"/>
    <col min="1538" max="1538" width="1.109375" style="22" customWidth="1"/>
    <col min="1539" max="1539" width="16.21875" style="22" customWidth="1"/>
    <col min="1540" max="1540" width="1.109375" style="22" customWidth="1"/>
    <col min="1541" max="1541" width="12.33203125" style="22" customWidth="1"/>
    <col min="1542" max="1542" width="1.44140625" style="22" customWidth="1"/>
    <col min="1543" max="1543" width="8.44140625" style="22" customWidth="1"/>
    <col min="1544" max="1544" width="1.44140625" style="22" customWidth="1"/>
    <col min="1545" max="1545" width="8.44140625" style="22" customWidth="1"/>
    <col min="1546" max="1546" width="1.44140625" style="22" customWidth="1"/>
    <col min="1547" max="1547" width="12.33203125" style="22" customWidth="1"/>
    <col min="1548" max="1548" width="1.44140625" style="22" customWidth="1"/>
    <col min="1549" max="1549" width="8.44140625" style="22" customWidth="1"/>
    <col min="1550" max="1550" width="1.44140625" style="22" customWidth="1"/>
    <col min="1551" max="1551" width="8.44140625" style="22" customWidth="1"/>
    <col min="1552" max="1552" width="1.44140625" style="22" customWidth="1"/>
    <col min="1553" max="1553" width="12.33203125" style="22" customWidth="1"/>
    <col min="1554" max="1554" width="1.44140625" style="22" customWidth="1"/>
    <col min="1555" max="1555" width="12.33203125" style="22" customWidth="1"/>
    <col min="1556" max="1556" width="1.44140625" style="22" customWidth="1"/>
    <col min="1557" max="1557" width="10" style="22" customWidth="1"/>
    <col min="1558" max="1558" width="1.44140625" style="22" customWidth="1"/>
    <col min="1559" max="1559" width="10" style="22" customWidth="1"/>
    <col min="1560" max="1560" width="1.44140625" style="22" customWidth="1"/>
    <col min="1561" max="1561" width="10" style="22" customWidth="1"/>
    <col min="1562" max="1562" width="1.44140625" style="22" customWidth="1"/>
    <col min="1563" max="1563" width="9.21875" style="22" customWidth="1"/>
    <col min="1564" max="1565" width="2.21875" style="22" customWidth="1"/>
    <col min="1566" max="1566" width="13.109375" style="22" customWidth="1"/>
    <col min="1567" max="1567" width="1.44140625" style="22" customWidth="1"/>
    <col min="1568" max="1568" width="13.109375" style="22" customWidth="1"/>
    <col min="1569" max="1569" width="1.44140625" style="22" customWidth="1"/>
    <col min="1570" max="1570" width="8.44140625" style="22" customWidth="1"/>
    <col min="1571" max="1571" width="1.44140625" style="22" customWidth="1"/>
    <col min="1572" max="1572" width="8.44140625" style="22" customWidth="1"/>
    <col min="1573" max="1573" width="2.21875" style="22" customWidth="1"/>
    <col min="1574" max="1574" width="13.109375" style="22" customWidth="1"/>
    <col min="1575" max="1575" width="2.21875" style="22" customWidth="1"/>
    <col min="1576" max="1576" width="13.109375" style="22" customWidth="1"/>
    <col min="1577" max="1577" width="1.44140625" style="22" customWidth="1"/>
    <col min="1578" max="1578" width="10" style="22" customWidth="1"/>
    <col min="1579" max="1579" width="2.21875" style="22" customWidth="1"/>
    <col min="1580" max="1580" width="11.5546875" style="22"/>
    <col min="1581" max="1581" width="1.44140625" style="22" customWidth="1"/>
    <col min="1582" max="1582" width="9.21875" style="22" customWidth="1"/>
    <col min="1583" max="1583" width="2.21875" style="22" customWidth="1"/>
    <col min="1584" max="1584" width="11.5546875" style="22"/>
    <col min="1585" max="1585" width="1.44140625" style="22" customWidth="1"/>
    <col min="1586" max="1586" width="9.21875" style="22" customWidth="1"/>
    <col min="1587" max="1587" width="2.21875" style="22" customWidth="1"/>
    <col min="1588" max="1588" width="12.33203125" style="22" customWidth="1"/>
    <col min="1589" max="1589" width="2.21875" style="22" customWidth="1"/>
    <col min="1590" max="1590" width="4.5546875" style="22" customWidth="1"/>
    <col min="1591" max="1591" width="1.44140625" style="22" customWidth="1"/>
    <col min="1592" max="1592" width="8.44140625" style="22" customWidth="1"/>
    <col min="1593" max="1593" width="1.44140625" style="22" customWidth="1"/>
    <col min="1594" max="1594" width="11.5546875" style="22"/>
    <col min="1595" max="1595" width="1.44140625" style="22" customWidth="1"/>
    <col min="1596" max="1596" width="11.5546875" style="22"/>
    <col min="1597" max="1597" width="1.44140625" style="22" customWidth="1"/>
    <col min="1598" max="1792" width="11.5546875" style="22"/>
    <col min="1793" max="1793" width="4.5546875" style="22" customWidth="1"/>
    <col min="1794" max="1794" width="1.109375" style="22" customWidth="1"/>
    <col min="1795" max="1795" width="16.21875" style="22" customWidth="1"/>
    <col min="1796" max="1796" width="1.109375" style="22" customWidth="1"/>
    <col min="1797" max="1797" width="12.33203125" style="22" customWidth="1"/>
    <col min="1798" max="1798" width="1.44140625" style="22" customWidth="1"/>
    <col min="1799" max="1799" width="8.44140625" style="22" customWidth="1"/>
    <col min="1800" max="1800" width="1.44140625" style="22" customWidth="1"/>
    <col min="1801" max="1801" width="8.44140625" style="22" customWidth="1"/>
    <col min="1802" max="1802" width="1.44140625" style="22" customWidth="1"/>
    <col min="1803" max="1803" width="12.33203125" style="22" customWidth="1"/>
    <col min="1804" max="1804" width="1.44140625" style="22" customWidth="1"/>
    <col min="1805" max="1805" width="8.44140625" style="22" customWidth="1"/>
    <col min="1806" max="1806" width="1.44140625" style="22" customWidth="1"/>
    <col min="1807" max="1807" width="8.44140625" style="22" customWidth="1"/>
    <col min="1808" max="1808" width="1.44140625" style="22" customWidth="1"/>
    <col min="1809" max="1809" width="12.33203125" style="22" customWidth="1"/>
    <col min="1810" max="1810" width="1.44140625" style="22" customWidth="1"/>
    <col min="1811" max="1811" width="12.33203125" style="22" customWidth="1"/>
    <col min="1812" max="1812" width="1.44140625" style="22" customWidth="1"/>
    <col min="1813" max="1813" width="10" style="22" customWidth="1"/>
    <col min="1814" max="1814" width="1.44140625" style="22" customWidth="1"/>
    <col min="1815" max="1815" width="10" style="22" customWidth="1"/>
    <col min="1816" max="1816" width="1.44140625" style="22" customWidth="1"/>
    <col min="1817" max="1817" width="10" style="22" customWidth="1"/>
    <col min="1818" max="1818" width="1.44140625" style="22" customWidth="1"/>
    <col min="1819" max="1819" width="9.21875" style="22" customWidth="1"/>
    <col min="1820" max="1821" width="2.21875" style="22" customWidth="1"/>
    <col min="1822" max="1822" width="13.109375" style="22" customWidth="1"/>
    <col min="1823" max="1823" width="1.44140625" style="22" customWidth="1"/>
    <col min="1824" max="1824" width="13.109375" style="22" customWidth="1"/>
    <col min="1825" max="1825" width="1.44140625" style="22" customWidth="1"/>
    <col min="1826" max="1826" width="8.44140625" style="22" customWidth="1"/>
    <col min="1827" max="1827" width="1.44140625" style="22" customWidth="1"/>
    <col min="1828" max="1828" width="8.44140625" style="22" customWidth="1"/>
    <col min="1829" max="1829" width="2.21875" style="22" customWidth="1"/>
    <col min="1830" max="1830" width="13.109375" style="22" customWidth="1"/>
    <col min="1831" max="1831" width="2.21875" style="22" customWidth="1"/>
    <col min="1832" max="1832" width="13.109375" style="22" customWidth="1"/>
    <col min="1833" max="1833" width="1.44140625" style="22" customWidth="1"/>
    <col min="1834" max="1834" width="10" style="22" customWidth="1"/>
    <col min="1835" max="1835" width="2.21875" style="22" customWidth="1"/>
    <col min="1836" max="1836" width="11.5546875" style="22"/>
    <col min="1837" max="1837" width="1.44140625" style="22" customWidth="1"/>
    <col min="1838" max="1838" width="9.21875" style="22" customWidth="1"/>
    <col min="1839" max="1839" width="2.21875" style="22" customWidth="1"/>
    <col min="1840" max="1840" width="11.5546875" style="22"/>
    <col min="1841" max="1841" width="1.44140625" style="22" customWidth="1"/>
    <col min="1842" max="1842" width="9.21875" style="22" customWidth="1"/>
    <col min="1843" max="1843" width="2.21875" style="22" customWidth="1"/>
    <col min="1844" max="1844" width="12.33203125" style="22" customWidth="1"/>
    <col min="1845" max="1845" width="2.21875" style="22" customWidth="1"/>
    <col min="1846" max="1846" width="4.5546875" style="22" customWidth="1"/>
    <col min="1847" max="1847" width="1.44140625" style="22" customWidth="1"/>
    <col min="1848" max="1848" width="8.44140625" style="22" customWidth="1"/>
    <col min="1849" max="1849" width="1.44140625" style="22" customWidth="1"/>
    <col min="1850" max="1850" width="11.5546875" style="22"/>
    <col min="1851" max="1851" width="1.44140625" style="22" customWidth="1"/>
    <col min="1852" max="1852" width="11.5546875" style="22"/>
    <col min="1853" max="1853" width="1.44140625" style="22" customWidth="1"/>
    <col min="1854" max="2048" width="11.5546875" style="22"/>
    <col min="2049" max="2049" width="4.5546875" style="22" customWidth="1"/>
    <col min="2050" max="2050" width="1.109375" style="22" customWidth="1"/>
    <col min="2051" max="2051" width="16.21875" style="22" customWidth="1"/>
    <col min="2052" max="2052" width="1.109375" style="22" customWidth="1"/>
    <col min="2053" max="2053" width="12.33203125" style="22" customWidth="1"/>
    <col min="2054" max="2054" width="1.44140625" style="22" customWidth="1"/>
    <col min="2055" max="2055" width="8.44140625" style="22" customWidth="1"/>
    <col min="2056" max="2056" width="1.44140625" style="22" customWidth="1"/>
    <col min="2057" max="2057" width="8.44140625" style="22" customWidth="1"/>
    <col min="2058" max="2058" width="1.44140625" style="22" customWidth="1"/>
    <col min="2059" max="2059" width="12.33203125" style="22" customWidth="1"/>
    <col min="2060" max="2060" width="1.44140625" style="22" customWidth="1"/>
    <col min="2061" max="2061" width="8.44140625" style="22" customWidth="1"/>
    <col min="2062" max="2062" width="1.44140625" style="22" customWidth="1"/>
    <col min="2063" max="2063" width="8.44140625" style="22" customWidth="1"/>
    <col min="2064" max="2064" width="1.44140625" style="22" customWidth="1"/>
    <col min="2065" max="2065" width="12.33203125" style="22" customWidth="1"/>
    <col min="2066" max="2066" width="1.44140625" style="22" customWidth="1"/>
    <col min="2067" max="2067" width="12.33203125" style="22" customWidth="1"/>
    <col min="2068" max="2068" width="1.44140625" style="22" customWidth="1"/>
    <col min="2069" max="2069" width="10" style="22" customWidth="1"/>
    <col min="2070" max="2070" width="1.44140625" style="22" customWidth="1"/>
    <col min="2071" max="2071" width="10" style="22" customWidth="1"/>
    <col min="2072" max="2072" width="1.44140625" style="22" customWidth="1"/>
    <col min="2073" max="2073" width="10" style="22" customWidth="1"/>
    <col min="2074" max="2074" width="1.44140625" style="22" customWidth="1"/>
    <col min="2075" max="2075" width="9.21875" style="22" customWidth="1"/>
    <col min="2076" max="2077" width="2.21875" style="22" customWidth="1"/>
    <col min="2078" max="2078" width="13.109375" style="22" customWidth="1"/>
    <col min="2079" max="2079" width="1.44140625" style="22" customWidth="1"/>
    <col min="2080" max="2080" width="13.109375" style="22" customWidth="1"/>
    <col min="2081" max="2081" width="1.44140625" style="22" customWidth="1"/>
    <col min="2082" max="2082" width="8.44140625" style="22" customWidth="1"/>
    <col min="2083" max="2083" width="1.44140625" style="22" customWidth="1"/>
    <col min="2084" max="2084" width="8.44140625" style="22" customWidth="1"/>
    <col min="2085" max="2085" width="2.21875" style="22" customWidth="1"/>
    <col min="2086" max="2086" width="13.109375" style="22" customWidth="1"/>
    <col min="2087" max="2087" width="2.21875" style="22" customWidth="1"/>
    <col min="2088" max="2088" width="13.109375" style="22" customWidth="1"/>
    <col min="2089" max="2089" width="1.44140625" style="22" customWidth="1"/>
    <col min="2090" max="2090" width="10" style="22" customWidth="1"/>
    <col min="2091" max="2091" width="2.21875" style="22" customWidth="1"/>
    <col min="2092" max="2092" width="11.5546875" style="22"/>
    <col min="2093" max="2093" width="1.44140625" style="22" customWidth="1"/>
    <col min="2094" max="2094" width="9.21875" style="22" customWidth="1"/>
    <col min="2095" max="2095" width="2.21875" style="22" customWidth="1"/>
    <col min="2096" max="2096" width="11.5546875" style="22"/>
    <col min="2097" max="2097" width="1.44140625" style="22" customWidth="1"/>
    <col min="2098" max="2098" width="9.21875" style="22" customWidth="1"/>
    <col min="2099" max="2099" width="2.21875" style="22" customWidth="1"/>
    <col min="2100" max="2100" width="12.33203125" style="22" customWidth="1"/>
    <col min="2101" max="2101" width="2.21875" style="22" customWidth="1"/>
    <col min="2102" max="2102" width="4.5546875" style="22" customWidth="1"/>
    <col min="2103" max="2103" width="1.44140625" style="22" customWidth="1"/>
    <col min="2104" max="2104" width="8.44140625" style="22" customWidth="1"/>
    <col min="2105" max="2105" width="1.44140625" style="22" customWidth="1"/>
    <col min="2106" max="2106" width="11.5546875" style="22"/>
    <col min="2107" max="2107" width="1.44140625" style="22" customWidth="1"/>
    <col min="2108" max="2108" width="11.5546875" style="22"/>
    <col min="2109" max="2109" width="1.44140625" style="22" customWidth="1"/>
    <col min="2110" max="2304" width="11.5546875" style="22"/>
    <col min="2305" max="2305" width="4.5546875" style="22" customWidth="1"/>
    <col min="2306" max="2306" width="1.109375" style="22" customWidth="1"/>
    <col min="2307" max="2307" width="16.21875" style="22" customWidth="1"/>
    <col min="2308" max="2308" width="1.109375" style="22" customWidth="1"/>
    <col min="2309" max="2309" width="12.33203125" style="22" customWidth="1"/>
    <col min="2310" max="2310" width="1.44140625" style="22" customWidth="1"/>
    <col min="2311" max="2311" width="8.44140625" style="22" customWidth="1"/>
    <col min="2312" max="2312" width="1.44140625" style="22" customWidth="1"/>
    <col min="2313" max="2313" width="8.44140625" style="22" customWidth="1"/>
    <col min="2314" max="2314" width="1.44140625" style="22" customWidth="1"/>
    <col min="2315" max="2315" width="12.33203125" style="22" customWidth="1"/>
    <col min="2316" max="2316" width="1.44140625" style="22" customWidth="1"/>
    <col min="2317" max="2317" width="8.44140625" style="22" customWidth="1"/>
    <col min="2318" max="2318" width="1.44140625" style="22" customWidth="1"/>
    <col min="2319" max="2319" width="8.44140625" style="22" customWidth="1"/>
    <col min="2320" max="2320" width="1.44140625" style="22" customWidth="1"/>
    <col min="2321" max="2321" width="12.33203125" style="22" customWidth="1"/>
    <col min="2322" max="2322" width="1.44140625" style="22" customWidth="1"/>
    <col min="2323" max="2323" width="12.33203125" style="22" customWidth="1"/>
    <col min="2324" max="2324" width="1.44140625" style="22" customWidth="1"/>
    <col min="2325" max="2325" width="10" style="22" customWidth="1"/>
    <col min="2326" max="2326" width="1.44140625" style="22" customWidth="1"/>
    <col min="2327" max="2327" width="10" style="22" customWidth="1"/>
    <col min="2328" max="2328" width="1.44140625" style="22" customWidth="1"/>
    <col min="2329" max="2329" width="10" style="22" customWidth="1"/>
    <col min="2330" max="2330" width="1.44140625" style="22" customWidth="1"/>
    <col min="2331" max="2331" width="9.21875" style="22" customWidth="1"/>
    <col min="2332" max="2333" width="2.21875" style="22" customWidth="1"/>
    <col min="2334" max="2334" width="13.109375" style="22" customWidth="1"/>
    <col min="2335" max="2335" width="1.44140625" style="22" customWidth="1"/>
    <col min="2336" max="2336" width="13.109375" style="22" customWidth="1"/>
    <col min="2337" max="2337" width="1.44140625" style="22" customWidth="1"/>
    <col min="2338" max="2338" width="8.44140625" style="22" customWidth="1"/>
    <col min="2339" max="2339" width="1.44140625" style="22" customWidth="1"/>
    <col min="2340" max="2340" width="8.44140625" style="22" customWidth="1"/>
    <col min="2341" max="2341" width="2.21875" style="22" customWidth="1"/>
    <col min="2342" max="2342" width="13.109375" style="22" customWidth="1"/>
    <col min="2343" max="2343" width="2.21875" style="22" customWidth="1"/>
    <col min="2344" max="2344" width="13.109375" style="22" customWidth="1"/>
    <col min="2345" max="2345" width="1.44140625" style="22" customWidth="1"/>
    <col min="2346" max="2346" width="10" style="22" customWidth="1"/>
    <col min="2347" max="2347" width="2.21875" style="22" customWidth="1"/>
    <col min="2348" max="2348" width="11.5546875" style="22"/>
    <col min="2349" max="2349" width="1.44140625" style="22" customWidth="1"/>
    <col min="2350" max="2350" width="9.21875" style="22" customWidth="1"/>
    <col min="2351" max="2351" width="2.21875" style="22" customWidth="1"/>
    <col min="2352" max="2352" width="11.5546875" style="22"/>
    <col min="2353" max="2353" width="1.44140625" style="22" customWidth="1"/>
    <col min="2354" max="2354" width="9.21875" style="22" customWidth="1"/>
    <col min="2355" max="2355" width="2.21875" style="22" customWidth="1"/>
    <col min="2356" max="2356" width="12.33203125" style="22" customWidth="1"/>
    <col min="2357" max="2357" width="2.21875" style="22" customWidth="1"/>
    <col min="2358" max="2358" width="4.5546875" style="22" customWidth="1"/>
    <col min="2359" max="2359" width="1.44140625" style="22" customWidth="1"/>
    <col min="2360" max="2360" width="8.44140625" style="22" customWidth="1"/>
    <col min="2361" max="2361" width="1.44140625" style="22" customWidth="1"/>
    <col min="2362" max="2362" width="11.5546875" style="22"/>
    <col min="2363" max="2363" width="1.44140625" style="22" customWidth="1"/>
    <col min="2364" max="2364" width="11.5546875" style="22"/>
    <col min="2365" max="2365" width="1.44140625" style="22" customWidth="1"/>
    <col min="2366" max="2560" width="11.5546875" style="22"/>
    <col min="2561" max="2561" width="4.5546875" style="22" customWidth="1"/>
    <col min="2562" max="2562" width="1.109375" style="22" customWidth="1"/>
    <col min="2563" max="2563" width="16.21875" style="22" customWidth="1"/>
    <col min="2564" max="2564" width="1.109375" style="22" customWidth="1"/>
    <col min="2565" max="2565" width="12.33203125" style="22" customWidth="1"/>
    <col min="2566" max="2566" width="1.44140625" style="22" customWidth="1"/>
    <col min="2567" max="2567" width="8.44140625" style="22" customWidth="1"/>
    <col min="2568" max="2568" width="1.44140625" style="22" customWidth="1"/>
    <col min="2569" max="2569" width="8.44140625" style="22" customWidth="1"/>
    <col min="2570" max="2570" width="1.44140625" style="22" customWidth="1"/>
    <col min="2571" max="2571" width="12.33203125" style="22" customWidth="1"/>
    <col min="2572" max="2572" width="1.44140625" style="22" customWidth="1"/>
    <col min="2573" max="2573" width="8.44140625" style="22" customWidth="1"/>
    <col min="2574" max="2574" width="1.44140625" style="22" customWidth="1"/>
    <col min="2575" max="2575" width="8.44140625" style="22" customWidth="1"/>
    <col min="2576" max="2576" width="1.44140625" style="22" customWidth="1"/>
    <col min="2577" max="2577" width="12.33203125" style="22" customWidth="1"/>
    <col min="2578" max="2578" width="1.44140625" style="22" customWidth="1"/>
    <col min="2579" max="2579" width="12.33203125" style="22" customWidth="1"/>
    <col min="2580" max="2580" width="1.44140625" style="22" customWidth="1"/>
    <col min="2581" max="2581" width="10" style="22" customWidth="1"/>
    <col min="2582" max="2582" width="1.44140625" style="22" customWidth="1"/>
    <col min="2583" max="2583" width="10" style="22" customWidth="1"/>
    <col min="2584" max="2584" width="1.44140625" style="22" customWidth="1"/>
    <col min="2585" max="2585" width="10" style="22" customWidth="1"/>
    <col min="2586" max="2586" width="1.44140625" style="22" customWidth="1"/>
    <col min="2587" max="2587" width="9.21875" style="22" customWidth="1"/>
    <col min="2588" max="2589" width="2.21875" style="22" customWidth="1"/>
    <col min="2590" max="2590" width="13.109375" style="22" customWidth="1"/>
    <col min="2591" max="2591" width="1.44140625" style="22" customWidth="1"/>
    <col min="2592" max="2592" width="13.109375" style="22" customWidth="1"/>
    <col min="2593" max="2593" width="1.44140625" style="22" customWidth="1"/>
    <col min="2594" max="2594" width="8.44140625" style="22" customWidth="1"/>
    <col min="2595" max="2595" width="1.44140625" style="22" customWidth="1"/>
    <col min="2596" max="2596" width="8.44140625" style="22" customWidth="1"/>
    <col min="2597" max="2597" width="2.21875" style="22" customWidth="1"/>
    <col min="2598" max="2598" width="13.109375" style="22" customWidth="1"/>
    <col min="2599" max="2599" width="2.21875" style="22" customWidth="1"/>
    <col min="2600" max="2600" width="13.109375" style="22" customWidth="1"/>
    <col min="2601" max="2601" width="1.44140625" style="22" customWidth="1"/>
    <col min="2602" max="2602" width="10" style="22" customWidth="1"/>
    <col min="2603" max="2603" width="2.21875" style="22" customWidth="1"/>
    <col min="2604" max="2604" width="11.5546875" style="22"/>
    <col min="2605" max="2605" width="1.44140625" style="22" customWidth="1"/>
    <col min="2606" max="2606" width="9.21875" style="22" customWidth="1"/>
    <col min="2607" max="2607" width="2.21875" style="22" customWidth="1"/>
    <col min="2608" max="2608" width="11.5546875" style="22"/>
    <col min="2609" max="2609" width="1.44140625" style="22" customWidth="1"/>
    <col min="2610" max="2610" width="9.21875" style="22" customWidth="1"/>
    <col min="2611" max="2611" width="2.21875" style="22" customWidth="1"/>
    <col min="2612" max="2612" width="12.33203125" style="22" customWidth="1"/>
    <col min="2613" max="2613" width="2.21875" style="22" customWidth="1"/>
    <col min="2614" max="2614" width="4.5546875" style="22" customWidth="1"/>
    <col min="2615" max="2615" width="1.44140625" style="22" customWidth="1"/>
    <col min="2616" max="2616" width="8.44140625" style="22" customWidth="1"/>
    <col min="2617" max="2617" width="1.44140625" style="22" customWidth="1"/>
    <col min="2618" max="2618" width="11.5546875" style="22"/>
    <col min="2619" max="2619" width="1.44140625" style="22" customWidth="1"/>
    <col min="2620" max="2620" width="11.5546875" style="22"/>
    <col min="2621" max="2621" width="1.44140625" style="22" customWidth="1"/>
    <col min="2622" max="2816" width="11.5546875" style="22"/>
    <col min="2817" max="2817" width="4.5546875" style="22" customWidth="1"/>
    <col min="2818" max="2818" width="1.109375" style="22" customWidth="1"/>
    <col min="2819" max="2819" width="16.21875" style="22" customWidth="1"/>
    <col min="2820" max="2820" width="1.109375" style="22" customWidth="1"/>
    <col min="2821" max="2821" width="12.33203125" style="22" customWidth="1"/>
    <col min="2822" max="2822" width="1.44140625" style="22" customWidth="1"/>
    <col min="2823" max="2823" width="8.44140625" style="22" customWidth="1"/>
    <col min="2824" max="2824" width="1.44140625" style="22" customWidth="1"/>
    <col min="2825" max="2825" width="8.44140625" style="22" customWidth="1"/>
    <col min="2826" max="2826" width="1.44140625" style="22" customWidth="1"/>
    <col min="2827" max="2827" width="12.33203125" style="22" customWidth="1"/>
    <col min="2828" max="2828" width="1.44140625" style="22" customWidth="1"/>
    <col min="2829" max="2829" width="8.44140625" style="22" customWidth="1"/>
    <col min="2830" max="2830" width="1.44140625" style="22" customWidth="1"/>
    <col min="2831" max="2831" width="8.44140625" style="22" customWidth="1"/>
    <col min="2832" max="2832" width="1.44140625" style="22" customWidth="1"/>
    <col min="2833" max="2833" width="12.33203125" style="22" customWidth="1"/>
    <col min="2834" max="2834" width="1.44140625" style="22" customWidth="1"/>
    <col min="2835" max="2835" width="12.33203125" style="22" customWidth="1"/>
    <col min="2836" max="2836" width="1.44140625" style="22" customWidth="1"/>
    <col min="2837" max="2837" width="10" style="22" customWidth="1"/>
    <col min="2838" max="2838" width="1.44140625" style="22" customWidth="1"/>
    <col min="2839" max="2839" width="10" style="22" customWidth="1"/>
    <col min="2840" max="2840" width="1.44140625" style="22" customWidth="1"/>
    <col min="2841" max="2841" width="10" style="22" customWidth="1"/>
    <col min="2842" max="2842" width="1.44140625" style="22" customWidth="1"/>
    <col min="2843" max="2843" width="9.21875" style="22" customWidth="1"/>
    <col min="2844" max="2845" width="2.21875" style="22" customWidth="1"/>
    <col min="2846" max="2846" width="13.109375" style="22" customWidth="1"/>
    <col min="2847" max="2847" width="1.44140625" style="22" customWidth="1"/>
    <col min="2848" max="2848" width="13.109375" style="22" customWidth="1"/>
    <col min="2849" max="2849" width="1.44140625" style="22" customWidth="1"/>
    <col min="2850" max="2850" width="8.44140625" style="22" customWidth="1"/>
    <col min="2851" max="2851" width="1.44140625" style="22" customWidth="1"/>
    <col min="2852" max="2852" width="8.44140625" style="22" customWidth="1"/>
    <col min="2853" max="2853" width="2.21875" style="22" customWidth="1"/>
    <col min="2854" max="2854" width="13.109375" style="22" customWidth="1"/>
    <col min="2855" max="2855" width="2.21875" style="22" customWidth="1"/>
    <col min="2856" max="2856" width="13.109375" style="22" customWidth="1"/>
    <col min="2857" max="2857" width="1.44140625" style="22" customWidth="1"/>
    <col min="2858" max="2858" width="10" style="22" customWidth="1"/>
    <col min="2859" max="2859" width="2.21875" style="22" customWidth="1"/>
    <col min="2860" max="2860" width="11.5546875" style="22"/>
    <col min="2861" max="2861" width="1.44140625" style="22" customWidth="1"/>
    <col min="2862" max="2862" width="9.21875" style="22" customWidth="1"/>
    <col min="2863" max="2863" width="2.21875" style="22" customWidth="1"/>
    <col min="2864" max="2864" width="11.5546875" style="22"/>
    <col min="2865" max="2865" width="1.44140625" style="22" customWidth="1"/>
    <col min="2866" max="2866" width="9.21875" style="22" customWidth="1"/>
    <col min="2867" max="2867" width="2.21875" style="22" customWidth="1"/>
    <col min="2868" max="2868" width="12.33203125" style="22" customWidth="1"/>
    <col min="2869" max="2869" width="2.21875" style="22" customWidth="1"/>
    <col min="2870" max="2870" width="4.5546875" style="22" customWidth="1"/>
    <col min="2871" max="2871" width="1.44140625" style="22" customWidth="1"/>
    <col min="2872" max="2872" width="8.44140625" style="22" customWidth="1"/>
    <col min="2873" max="2873" width="1.44140625" style="22" customWidth="1"/>
    <col min="2874" max="2874" width="11.5546875" style="22"/>
    <col min="2875" max="2875" width="1.44140625" style="22" customWidth="1"/>
    <col min="2876" max="2876" width="11.5546875" style="22"/>
    <col min="2877" max="2877" width="1.44140625" style="22" customWidth="1"/>
    <col min="2878" max="3072" width="11.5546875" style="22"/>
    <col min="3073" max="3073" width="4.5546875" style="22" customWidth="1"/>
    <col min="3074" max="3074" width="1.109375" style="22" customWidth="1"/>
    <col min="3075" max="3075" width="16.21875" style="22" customWidth="1"/>
    <col min="3076" max="3076" width="1.109375" style="22" customWidth="1"/>
    <col min="3077" max="3077" width="12.33203125" style="22" customWidth="1"/>
    <col min="3078" max="3078" width="1.44140625" style="22" customWidth="1"/>
    <col min="3079" max="3079" width="8.44140625" style="22" customWidth="1"/>
    <col min="3080" max="3080" width="1.44140625" style="22" customWidth="1"/>
    <col min="3081" max="3081" width="8.44140625" style="22" customWidth="1"/>
    <col min="3082" max="3082" width="1.44140625" style="22" customWidth="1"/>
    <col min="3083" max="3083" width="12.33203125" style="22" customWidth="1"/>
    <col min="3084" max="3084" width="1.44140625" style="22" customWidth="1"/>
    <col min="3085" max="3085" width="8.44140625" style="22" customWidth="1"/>
    <col min="3086" max="3086" width="1.44140625" style="22" customWidth="1"/>
    <col min="3087" max="3087" width="8.44140625" style="22" customWidth="1"/>
    <col min="3088" max="3088" width="1.44140625" style="22" customWidth="1"/>
    <col min="3089" max="3089" width="12.33203125" style="22" customWidth="1"/>
    <col min="3090" max="3090" width="1.44140625" style="22" customWidth="1"/>
    <col min="3091" max="3091" width="12.33203125" style="22" customWidth="1"/>
    <col min="3092" max="3092" width="1.44140625" style="22" customWidth="1"/>
    <col min="3093" max="3093" width="10" style="22" customWidth="1"/>
    <col min="3094" max="3094" width="1.44140625" style="22" customWidth="1"/>
    <col min="3095" max="3095" width="10" style="22" customWidth="1"/>
    <col min="3096" max="3096" width="1.44140625" style="22" customWidth="1"/>
    <col min="3097" max="3097" width="10" style="22" customWidth="1"/>
    <col min="3098" max="3098" width="1.44140625" style="22" customWidth="1"/>
    <col min="3099" max="3099" width="9.21875" style="22" customWidth="1"/>
    <col min="3100" max="3101" width="2.21875" style="22" customWidth="1"/>
    <col min="3102" max="3102" width="13.109375" style="22" customWidth="1"/>
    <col min="3103" max="3103" width="1.44140625" style="22" customWidth="1"/>
    <col min="3104" max="3104" width="13.109375" style="22" customWidth="1"/>
    <col min="3105" max="3105" width="1.44140625" style="22" customWidth="1"/>
    <col min="3106" max="3106" width="8.44140625" style="22" customWidth="1"/>
    <col min="3107" max="3107" width="1.44140625" style="22" customWidth="1"/>
    <col min="3108" max="3108" width="8.44140625" style="22" customWidth="1"/>
    <col min="3109" max="3109" width="2.21875" style="22" customWidth="1"/>
    <col min="3110" max="3110" width="13.109375" style="22" customWidth="1"/>
    <col min="3111" max="3111" width="2.21875" style="22" customWidth="1"/>
    <col min="3112" max="3112" width="13.109375" style="22" customWidth="1"/>
    <col min="3113" max="3113" width="1.44140625" style="22" customWidth="1"/>
    <col min="3114" max="3114" width="10" style="22" customWidth="1"/>
    <col min="3115" max="3115" width="2.21875" style="22" customWidth="1"/>
    <col min="3116" max="3116" width="11.5546875" style="22"/>
    <col min="3117" max="3117" width="1.44140625" style="22" customWidth="1"/>
    <col min="3118" max="3118" width="9.21875" style="22" customWidth="1"/>
    <col min="3119" max="3119" width="2.21875" style="22" customWidth="1"/>
    <col min="3120" max="3120" width="11.5546875" style="22"/>
    <col min="3121" max="3121" width="1.44140625" style="22" customWidth="1"/>
    <col min="3122" max="3122" width="9.21875" style="22" customWidth="1"/>
    <col min="3123" max="3123" width="2.21875" style="22" customWidth="1"/>
    <col min="3124" max="3124" width="12.33203125" style="22" customWidth="1"/>
    <col min="3125" max="3125" width="2.21875" style="22" customWidth="1"/>
    <col min="3126" max="3126" width="4.5546875" style="22" customWidth="1"/>
    <col min="3127" max="3127" width="1.44140625" style="22" customWidth="1"/>
    <col min="3128" max="3128" width="8.44140625" style="22" customWidth="1"/>
    <col min="3129" max="3129" width="1.44140625" style="22" customWidth="1"/>
    <col min="3130" max="3130" width="11.5546875" style="22"/>
    <col min="3131" max="3131" width="1.44140625" style="22" customWidth="1"/>
    <col min="3132" max="3132" width="11.5546875" style="22"/>
    <col min="3133" max="3133" width="1.44140625" style="22" customWidth="1"/>
    <col min="3134" max="3328" width="11.5546875" style="22"/>
    <col min="3329" max="3329" width="4.5546875" style="22" customWidth="1"/>
    <col min="3330" max="3330" width="1.109375" style="22" customWidth="1"/>
    <col min="3331" max="3331" width="16.21875" style="22" customWidth="1"/>
    <col min="3332" max="3332" width="1.109375" style="22" customWidth="1"/>
    <col min="3333" max="3333" width="12.33203125" style="22" customWidth="1"/>
    <col min="3334" max="3334" width="1.44140625" style="22" customWidth="1"/>
    <col min="3335" max="3335" width="8.44140625" style="22" customWidth="1"/>
    <col min="3336" max="3336" width="1.44140625" style="22" customWidth="1"/>
    <col min="3337" max="3337" width="8.44140625" style="22" customWidth="1"/>
    <col min="3338" max="3338" width="1.44140625" style="22" customWidth="1"/>
    <col min="3339" max="3339" width="12.33203125" style="22" customWidth="1"/>
    <col min="3340" max="3340" width="1.44140625" style="22" customWidth="1"/>
    <col min="3341" max="3341" width="8.44140625" style="22" customWidth="1"/>
    <col min="3342" max="3342" width="1.44140625" style="22" customWidth="1"/>
    <col min="3343" max="3343" width="8.44140625" style="22" customWidth="1"/>
    <col min="3344" max="3344" width="1.44140625" style="22" customWidth="1"/>
    <col min="3345" max="3345" width="12.33203125" style="22" customWidth="1"/>
    <col min="3346" max="3346" width="1.44140625" style="22" customWidth="1"/>
    <col min="3347" max="3347" width="12.33203125" style="22" customWidth="1"/>
    <col min="3348" max="3348" width="1.44140625" style="22" customWidth="1"/>
    <col min="3349" max="3349" width="10" style="22" customWidth="1"/>
    <col min="3350" max="3350" width="1.44140625" style="22" customWidth="1"/>
    <col min="3351" max="3351" width="10" style="22" customWidth="1"/>
    <col min="3352" max="3352" width="1.44140625" style="22" customWidth="1"/>
    <col min="3353" max="3353" width="10" style="22" customWidth="1"/>
    <col min="3354" max="3354" width="1.44140625" style="22" customWidth="1"/>
    <col min="3355" max="3355" width="9.21875" style="22" customWidth="1"/>
    <col min="3356" max="3357" width="2.21875" style="22" customWidth="1"/>
    <col min="3358" max="3358" width="13.109375" style="22" customWidth="1"/>
    <col min="3359" max="3359" width="1.44140625" style="22" customWidth="1"/>
    <col min="3360" max="3360" width="13.109375" style="22" customWidth="1"/>
    <col min="3361" max="3361" width="1.44140625" style="22" customWidth="1"/>
    <col min="3362" max="3362" width="8.44140625" style="22" customWidth="1"/>
    <col min="3363" max="3363" width="1.44140625" style="22" customWidth="1"/>
    <col min="3364" max="3364" width="8.44140625" style="22" customWidth="1"/>
    <col min="3365" max="3365" width="2.21875" style="22" customWidth="1"/>
    <col min="3366" max="3366" width="13.109375" style="22" customWidth="1"/>
    <col min="3367" max="3367" width="2.21875" style="22" customWidth="1"/>
    <col min="3368" max="3368" width="13.109375" style="22" customWidth="1"/>
    <col min="3369" max="3369" width="1.44140625" style="22" customWidth="1"/>
    <col min="3370" max="3370" width="10" style="22" customWidth="1"/>
    <col min="3371" max="3371" width="2.21875" style="22" customWidth="1"/>
    <col min="3372" max="3372" width="11.5546875" style="22"/>
    <col min="3373" max="3373" width="1.44140625" style="22" customWidth="1"/>
    <col min="3374" max="3374" width="9.21875" style="22" customWidth="1"/>
    <col min="3375" max="3375" width="2.21875" style="22" customWidth="1"/>
    <col min="3376" max="3376" width="11.5546875" style="22"/>
    <col min="3377" max="3377" width="1.44140625" style="22" customWidth="1"/>
    <col min="3378" max="3378" width="9.21875" style="22" customWidth="1"/>
    <col min="3379" max="3379" width="2.21875" style="22" customWidth="1"/>
    <col min="3380" max="3380" width="12.33203125" style="22" customWidth="1"/>
    <col min="3381" max="3381" width="2.21875" style="22" customWidth="1"/>
    <col min="3382" max="3382" width="4.5546875" style="22" customWidth="1"/>
    <col min="3383" max="3383" width="1.44140625" style="22" customWidth="1"/>
    <col min="3384" max="3384" width="8.44140625" style="22" customWidth="1"/>
    <col min="3385" max="3385" width="1.44140625" style="22" customWidth="1"/>
    <col min="3386" max="3386" width="11.5546875" style="22"/>
    <col min="3387" max="3387" width="1.44140625" style="22" customWidth="1"/>
    <col min="3388" max="3388" width="11.5546875" style="22"/>
    <col min="3389" max="3389" width="1.44140625" style="22" customWidth="1"/>
    <col min="3390" max="3584" width="11.5546875" style="22"/>
    <col min="3585" max="3585" width="4.5546875" style="22" customWidth="1"/>
    <col min="3586" max="3586" width="1.109375" style="22" customWidth="1"/>
    <col min="3587" max="3587" width="16.21875" style="22" customWidth="1"/>
    <col min="3588" max="3588" width="1.109375" style="22" customWidth="1"/>
    <col min="3589" max="3589" width="12.33203125" style="22" customWidth="1"/>
    <col min="3590" max="3590" width="1.44140625" style="22" customWidth="1"/>
    <col min="3591" max="3591" width="8.44140625" style="22" customWidth="1"/>
    <col min="3592" max="3592" width="1.44140625" style="22" customWidth="1"/>
    <col min="3593" max="3593" width="8.44140625" style="22" customWidth="1"/>
    <col min="3594" max="3594" width="1.44140625" style="22" customWidth="1"/>
    <col min="3595" max="3595" width="12.33203125" style="22" customWidth="1"/>
    <col min="3596" max="3596" width="1.44140625" style="22" customWidth="1"/>
    <col min="3597" max="3597" width="8.44140625" style="22" customWidth="1"/>
    <col min="3598" max="3598" width="1.44140625" style="22" customWidth="1"/>
    <col min="3599" max="3599" width="8.44140625" style="22" customWidth="1"/>
    <col min="3600" max="3600" width="1.44140625" style="22" customWidth="1"/>
    <col min="3601" max="3601" width="12.33203125" style="22" customWidth="1"/>
    <col min="3602" max="3602" width="1.44140625" style="22" customWidth="1"/>
    <col min="3603" max="3603" width="12.33203125" style="22" customWidth="1"/>
    <col min="3604" max="3604" width="1.44140625" style="22" customWidth="1"/>
    <col min="3605" max="3605" width="10" style="22" customWidth="1"/>
    <col min="3606" max="3606" width="1.44140625" style="22" customWidth="1"/>
    <col min="3607" max="3607" width="10" style="22" customWidth="1"/>
    <col min="3608" max="3608" width="1.44140625" style="22" customWidth="1"/>
    <col min="3609" max="3609" width="10" style="22" customWidth="1"/>
    <col min="3610" max="3610" width="1.44140625" style="22" customWidth="1"/>
    <col min="3611" max="3611" width="9.21875" style="22" customWidth="1"/>
    <col min="3612" max="3613" width="2.21875" style="22" customWidth="1"/>
    <col min="3614" max="3614" width="13.109375" style="22" customWidth="1"/>
    <col min="3615" max="3615" width="1.44140625" style="22" customWidth="1"/>
    <col min="3616" max="3616" width="13.109375" style="22" customWidth="1"/>
    <col min="3617" max="3617" width="1.44140625" style="22" customWidth="1"/>
    <col min="3618" max="3618" width="8.44140625" style="22" customWidth="1"/>
    <col min="3619" max="3619" width="1.44140625" style="22" customWidth="1"/>
    <col min="3620" max="3620" width="8.44140625" style="22" customWidth="1"/>
    <col min="3621" max="3621" width="2.21875" style="22" customWidth="1"/>
    <col min="3622" max="3622" width="13.109375" style="22" customWidth="1"/>
    <col min="3623" max="3623" width="2.21875" style="22" customWidth="1"/>
    <col min="3624" max="3624" width="13.109375" style="22" customWidth="1"/>
    <col min="3625" max="3625" width="1.44140625" style="22" customWidth="1"/>
    <col min="3626" max="3626" width="10" style="22" customWidth="1"/>
    <col min="3627" max="3627" width="2.21875" style="22" customWidth="1"/>
    <col min="3628" max="3628" width="11.5546875" style="22"/>
    <col min="3629" max="3629" width="1.44140625" style="22" customWidth="1"/>
    <col min="3630" max="3630" width="9.21875" style="22" customWidth="1"/>
    <col min="3631" max="3631" width="2.21875" style="22" customWidth="1"/>
    <col min="3632" max="3632" width="11.5546875" style="22"/>
    <col min="3633" max="3633" width="1.44140625" style="22" customWidth="1"/>
    <col min="3634" max="3634" width="9.21875" style="22" customWidth="1"/>
    <col min="3635" max="3635" width="2.21875" style="22" customWidth="1"/>
    <col min="3636" max="3636" width="12.33203125" style="22" customWidth="1"/>
    <col min="3637" max="3637" width="2.21875" style="22" customWidth="1"/>
    <col min="3638" max="3638" width="4.5546875" style="22" customWidth="1"/>
    <col min="3639" max="3639" width="1.44140625" style="22" customWidth="1"/>
    <col min="3640" max="3640" width="8.44140625" style="22" customWidth="1"/>
    <col min="3641" max="3641" width="1.44140625" style="22" customWidth="1"/>
    <col min="3642" max="3642" width="11.5546875" style="22"/>
    <col min="3643" max="3643" width="1.44140625" style="22" customWidth="1"/>
    <col min="3644" max="3644" width="11.5546875" style="22"/>
    <col min="3645" max="3645" width="1.44140625" style="22" customWidth="1"/>
    <col min="3646" max="3840" width="11.5546875" style="22"/>
    <col min="3841" max="3841" width="4.5546875" style="22" customWidth="1"/>
    <col min="3842" max="3842" width="1.109375" style="22" customWidth="1"/>
    <col min="3843" max="3843" width="16.21875" style="22" customWidth="1"/>
    <col min="3844" max="3844" width="1.109375" style="22" customWidth="1"/>
    <col min="3845" max="3845" width="12.33203125" style="22" customWidth="1"/>
    <col min="3846" max="3846" width="1.44140625" style="22" customWidth="1"/>
    <col min="3847" max="3847" width="8.44140625" style="22" customWidth="1"/>
    <col min="3848" max="3848" width="1.44140625" style="22" customWidth="1"/>
    <col min="3849" max="3849" width="8.44140625" style="22" customWidth="1"/>
    <col min="3850" max="3850" width="1.44140625" style="22" customWidth="1"/>
    <col min="3851" max="3851" width="12.33203125" style="22" customWidth="1"/>
    <col min="3852" max="3852" width="1.44140625" style="22" customWidth="1"/>
    <col min="3853" max="3853" width="8.44140625" style="22" customWidth="1"/>
    <col min="3854" max="3854" width="1.44140625" style="22" customWidth="1"/>
    <col min="3855" max="3855" width="8.44140625" style="22" customWidth="1"/>
    <col min="3856" max="3856" width="1.44140625" style="22" customWidth="1"/>
    <col min="3857" max="3857" width="12.33203125" style="22" customWidth="1"/>
    <col min="3858" max="3858" width="1.44140625" style="22" customWidth="1"/>
    <col min="3859" max="3859" width="12.33203125" style="22" customWidth="1"/>
    <col min="3860" max="3860" width="1.44140625" style="22" customWidth="1"/>
    <col min="3861" max="3861" width="10" style="22" customWidth="1"/>
    <col min="3862" max="3862" width="1.44140625" style="22" customWidth="1"/>
    <col min="3863" max="3863" width="10" style="22" customWidth="1"/>
    <col min="3864" max="3864" width="1.44140625" style="22" customWidth="1"/>
    <col min="3865" max="3865" width="10" style="22" customWidth="1"/>
    <col min="3866" max="3866" width="1.44140625" style="22" customWidth="1"/>
    <col min="3867" max="3867" width="9.21875" style="22" customWidth="1"/>
    <col min="3868" max="3869" width="2.21875" style="22" customWidth="1"/>
    <col min="3870" max="3870" width="13.109375" style="22" customWidth="1"/>
    <col min="3871" max="3871" width="1.44140625" style="22" customWidth="1"/>
    <col min="3872" max="3872" width="13.109375" style="22" customWidth="1"/>
    <col min="3873" max="3873" width="1.44140625" style="22" customWidth="1"/>
    <col min="3874" max="3874" width="8.44140625" style="22" customWidth="1"/>
    <col min="3875" max="3875" width="1.44140625" style="22" customWidth="1"/>
    <col min="3876" max="3876" width="8.44140625" style="22" customWidth="1"/>
    <col min="3877" max="3877" width="2.21875" style="22" customWidth="1"/>
    <col min="3878" max="3878" width="13.109375" style="22" customWidth="1"/>
    <col min="3879" max="3879" width="2.21875" style="22" customWidth="1"/>
    <col min="3880" max="3880" width="13.109375" style="22" customWidth="1"/>
    <col min="3881" max="3881" width="1.44140625" style="22" customWidth="1"/>
    <col min="3882" max="3882" width="10" style="22" customWidth="1"/>
    <col min="3883" max="3883" width="2.21875" style="22" customWidth="1"/>
    <col min="3884" max="3884" width="11.5546875" style="22"/>
    <col min="3885" max="3885" width="1.44140625" style="22" customWidth="1"/>
    <col min="3886" max="3886" width="9.21875" style="22" customWidth="1"/>
    <col min="3887" max="3887" width="2.21875" style="22" customWidth="1"/>
    <col min="3888" max="3888" width="11.5546875" style="22"/>
    <col min="3889" max="3889" width="1.44140625" style="22" customWidth="1"/>
    <col min="3890" max="3890" width="9.21875" style="22" customWidth="1"/>
    <col min="3891" max="3891" width="2.21875" style="22" customWidth="1"/>
    <col min="3892" max="3892" width="12.33203125" style="22" customWidth="1"/>
    <col min="3893" max="3893" width="2.21875" style="22" customWidth="1"/>
    <col min="3894" max="3894" width="4.5546875" style="22" customWidth="1"/>
    <col min="3895" max="3895" width="1.44140625" style="22" customWidth="1"/>
    <col min="3896" max="3896" width="8.44140625" style="22" customWidth="1"/>
    <col min="3897" max="3897" width="1.44140625" style="22" customWidth="1"/>
    <col min="3898" max="3898" width="11.5546875" style="22"/>
    <col min="3899" max="3899" width="1.44140625" style="22" customWidth="1"/>
    <col min="3900" max="3900" width="11.5546875" style="22"/>
    <col min="3901" max="3901" width="1.44140625" style="22" customWidth="1"/>
    <col min="3902" max="4096" width="11.5546875" style="22"/>
    <col min="4097" max="4097" width="4.5546875" style="22" customWidth="1"/>
    <col min="4098" max="4098" width="1.109375" style="22" customWidth="1"/>
    <col min="4099" max="4099" width="16.21875" style="22" customWidth="1"/>
    <col min="4100" max="4100" width="1.109375" style="22" customWidth="1"/>
    <col min="4101" max="4101" width="12.33203125" style="22" customWidth="1"/>
    <col min="4102" max="4102" width="1.44140625" style="22" customWidth="1"/>
    <col min="4103" max="4103" width="8.44140625" style="22" customWidth="1"/>
    <col min="4104" max="4104" width="1.44140625" style="22" customWidth="1"/>
    <col min="4105" max="4105" width="8.44140625" style="22" customWidth="1"/>
    <col min="4106" max="4106" width="1.44140625" style="22" customWidth="1"/>
    <col min="4107" max="4107" width="12.33203125" style="22" customWidth="1"/>
    <col min="4108" max="4108" width="1.44140625" style="22" customWidth="1"/>
    <col min="4109" max="4109" width="8.44140625" style="22" customWidth="1"/>
    <col min="4110" max="4110" width="1.44140625" style="22" customWidth="1"/>
    <col min="4111" max="4111" width="8.44140625" style="22" customWidth="1"/>
    <col min="4112" max="4112" width="1.44140625" style="22" customWidth="1"/>
    <col min="4113" max="4113" width="12.33203125" style="22" customWidth="1"/>
    <col min="4114" max="4114" width="1.44140625" style="22" customWidth="1"/>
    <col min="4115" max="4115" width="12.33203125" style="22" customWidth="1"/>
    <col min="4116" max="4116" width="1.44140625" style="22" customWidth="1"/>
    <col min="4117" max="4117" width="10" style="22" customWidth="1"/>
    <col min="4118" max="4118" width="1.44140625" style="22" customWidth="1"/>
    <col min="4119" max="4119" width="10" style="22" customWidth="1"/>
    <col min="4120" max="4120" width="1.44140625" style="22" customWidth="1"/>
    <col min="4121" max="4121" width="10" style="22" customWidth="1"/>
    <col min="4122" max="4122" width="1.44140625" style="22" customWidth="1"/>
    <col min="4123" max="4123" width="9.21875" style="22" customWidth="1"/>
    <col min="4124" max="4125" width="2.21875" style="22" customWidth="1"/>
    <col min="4126" max="4126" width="13.109375" style="22" customWidth="1"/>
    <col min="4127" max="4127" width="1.44140625" style="22" customWidth="1"/>
    <col min="4128" max="4128" width="13.109375" style="22" customWidth="1"/>
    <col min="4129" max="4129" width="1.44140625" style="22" customWidth="1"/>
    <col min="4130" max="4130" width="8.44140625" style="22" customWidth="1"/>
    <col min="4131" max="4131" width="1.44140625" style="22" customWidth="1"/>
    <col min="4132" max="4132" width="8.44140625" style="22" customWidth="1"/>
    <col min="4133" max="4133" width="2.21875" style="22" customWidth="1"/>
    <col min="4134" max="4134" width="13.109375" style="22" customWidth="1"/>
    <col min="4135" max="4135" width="2.21875" style="22" customWidth="1"/>
    <col min="4136" max="4136" width="13.109375" style="22" customWidth="1"/>
    <col min="4137" max="4137" width="1.44140625" style="22" customWidth="1"/>
    <col min="4138" max="4138" width="10" style="22" customWidth="1"/>
    <col min="4139" max="4139" width="2.21875" style="22" customWidth="1"/>
    <col min="4140" max="4140" width="11.5546875" style="22"/>
    <col min="4141" max="4141" width="1.44140625" style="22" customWidth="1"/>
    <col min="4142" max="4142" width="9.21875" style="22" customWidth="1"/>
    <col min="4143" max="4143" width="2.21875" style="22" customWidth="1"/>
    <col min="4144" max="4144" width="11.5546875" style="22"/>
    <col min="4145" max="4145" width="1.44140625" style="22" customWidth="1"/>
    <col min="4146" max="4146" width="9.21875" style="22" customWidth="1"/>
    <col min="4147" max="4147" width="2.21875" style="22" customWidth="1"/>
    <col min="4148" max="4148" width="12.33203125" style="22" customWidth="1"/>
    <col min="4149" max="4149" width="2.21875" style="22" customWidth="1"/>
    <col min="4150" max="4150" width="4.5546875" style="22" customWidth="1"/>
    <col min="4151" max="4151" width="1.44140625" style="22" customWidth="1"/>
    <col min="4152" max="4152" width="8.44140625" style="22" customWidth="1"/>
    <col min="4153" max="4153" width="1.44140625" style="22" customWidth="1"/>
    <col min="4154" max="4154" width="11.5546875" style="22"/>
    <col min="4155" max="4155" width="1.44140625" style="22" customWidth="1"/>
    <col min="4156" max="4156" width="11.5546875" style="22"/>
    <col min="4157" max="4157" width="1.44140625" style="22" customWidth="1"/>
    <col min="4158" max="4352" width="11.5546875" style="22"/>
    <col min="4353" max="4353" width="4.5546875" style="22" customWidth="1"/>
    <col min="4354" max="4354" width="1.109375" style="22" customWidth="1"/>
    <col min="4355" max="4355" width="16.21875" style="22" customWidth="1"/>
    <col min="4356" max="4356" width="1.109375" style="22" customWidth="1"/>
    <col min="4357" max="4357" width="12.33203125" style="22" customWidth="1"/>
    <col min="4358" max="4358" width="1.44140625" style="22" customWidth="1"/>
    <col min="4359" max="4359" width="8.44140625" style="22" customWidth="1"/>
    <col min="4360" max="4360" width="1.44140625" style="22" customWidth="1"/>
    <col min="4361" max="4361" width="8.44140625" style="22" customWidth="1"/>
    <col min="4362" max="4362" width="1.44140625" style="22" customWidth="1"/>
    <col min="4363" max="4363" width="12.33203125" style="22" customWidth="1"/>
    <col min="4364" max="4364" width="1.44140625" style="22" customWidth="1"/>
    <col min="4365" max="4365" width="8.44140625" style="22" customWidth="1"/>
    <col min="4366" max="4366" width="1.44140625" style="22" customWidth="1"/>
    <col min="4367" max="4367" width="8.44140625" style="22" customWidth="1"/>
    <col min="4368" max="4368" width="1.44140625" style="22" customWidth="1"/>
    <col min="4369" max="4369" width="12.33203125" style="22" customWidth="1"/>
    <col min="4370" max="4370" width="1.44140625" style="22" customWidth="1"/>
    <col min="4371" max="4371" width="12.33203125" style="22" customWidth="1"/>
    <col min="4372" max="4372" width="1.44140625" style="22" customWidth="1"/>
    <col min="4373" max="4373" width="10" style="22" customWidth="1"/>
    <col min="4374" max="4374" width="1.44140625" style="22" customWidth="1"/>
    <col min="4375" max="4375" width="10" style="22" customWidth="1"/>
    <col min="4376" max="4376" width="1.44140625" style="22" customWidth="1"/>
    <col min="4377" max="4377" width="10" style="22" customWidth="1"/>
    <col min="4378" max="4378" width="1.44140625" style="22" customWidth="1"/>
    <col min="4379" max="4379" width="9.21875" style="22" customWidth="1"/>
    <col min="4380" max="4381" width="2.21875" style="22" customWidth="1"/>
    <col min="4382" max="4382" width="13.109375" style="22" customWidth="1"/>
    <col min="4383" max="4383" width="1.44140625" style="22" customWidth="1"/>
    <col min="4384" max="4384" width="13.109375" style="22" customWidth="1"/>
    <col min="4385" max="4385" width="1.44140625" style="22" customWidth="1"/>
    <col min="4386" max="4386" width="8.44140625" style="22" customWidth="1"/>
    <col min="4387" max="4387" width="1.44140625" style="22" customWidth="1"/>
    <col min="4388" max="4388" width="8.44140625" style="22" customWidth="1"/>
    <col min="4389" max="4389" width="2.21875" style="22" customWidth="1"/>
    <col min="4390" max="4390" width="13.109375" style="22" customWidth="1"/>
    <col min="4391" max="4391" width="2.21875" style="22" customWidth="1"/>
    <col min="4392" max="4392" width="13.109375" style="22" customWidth="1"/>
    <col min="4393" max="4393" width="1.44140625" style="22" customWidth="1"/>
    <col min="4394" max="4394" width="10" style="22" customWidth="1"/>
    <col min="4395" max="4395" width="2.21875" style="22" customWidth="1"/>
    <col min="4396" max="4396" width="11.5546875" style="22"/>
    <col min="4397" max="4397" width="1.44140625" style="22" customWidth="1"/>
    <col min="4398" max="4398" width="9.21875" style="22" customWidth="1"/>
    <col min="4399" max="4399" width="2.21875" style="22" customWidth="1"/>
    <col min="4400" max="4400" width="11.5546875" style="22"/>
    <col min="4401" max="4401" width="1.44140625" style="22" customWidth="1"/>
    <col min="4402" max="4402" width="9.21875" style="22" customWidth="1"/>
    <col min="4403" max="4403" width="2.21875" style="22" customWidth="1"/>
    <col min="4404" max="4404" width="12.33203125" style="22" customWidth="1"/>
    <col min="4405" max="4405" width="2.21875" style="22" customWidth="1"/>
    <col min="4406" max="4406" width="4.5546875" style="22" customWidth="1"/>
    <col min="4407" max="4407" width="1.44140625" style="22" customWidth="1"/>
    <col min="4408" max="4408" width="8.44140625" style="22" customWidth="1"/>
    <col min="4409" max="4409" width="1.44140625" style="22" customWidth="1"/>
    <col min="4410" max="4410" width="11.5546875" style="22"/>
    <col min="4411" max="4411" width="1.44140625" style="22" customWidth="1"/>
    <col min="4412" max="4412" width="11.5546875" style="22"/>
    <col min="4413" max="4413" width="1.44140625" style="22" customWidth="1"/>
    <col min="4414" max="4608" width="11.5546875" style="22"/>
    <col min="4609" max="4609" width="4.5546875" style="22" customWidth="1"/>
    <col min="4610" max="4610" width="1.109375" style="22" customWidth="1"/>
    <col min="4611" max="4611" width="16.21875" style="22" customWidth="1"/>
    <col min="4612" max="4612" width="1.109375" style="22" customWidth="1"/>
    <col min="4613" max="4613" width="12.33203125" style="22" customWidth="1"/>
    <col min="4614" max="4614" width="1.44140625" style="22" customWidth="1"/>
    <col min="4615" max="4615" width="8.44140625" style="22" customWidth="1"/>
    <col min="4616" max="4616" width="1.44140625" style="22" customWidth="1"/>
    <col min="4617" max="4617" width="8.44140625" style="22" customWidth="1"/>
    <col min="4618" max="4618" width="1.44140625" style="22" customWidth="1"/>
    <col min="4619" max="4619" width="12.33203125" style="22" customWidth="1"/>
    <col min="4620" max="4620" width="1.44140625" style="22" customWidth="1"/>
    <col min="4621" max="4621" width="8.44140625" style="22" customWidth="1"/>
    <col min="4622" max="4622" width="1.44140625" style="22" customWidth="1"/>
    <col min="4623" max="4623" width="8.44140625" style="22" customWidth="1"/>
    <col min="4624" max="4624" width="1.44140625" style="22" customWidth="1"/>
    <col min="4625" max="4625" width="12.33203125" style="22" customWidth="1"/>
    <col min="4626" max="4626" width="1.44140625" style="22" customWidth="1"/>
    <col min="4627" max="4627" width="12.33203125" style="22" customWidth="1"/>
    <col min="4628" max="4628" width="1.44140625" style="22" customWidth="1"/>
    <col min="4629" max="4629" width="10" style="22" customWidth="1"/>
    <col min="4630" max="4630" width="1.44140625" style="22" customWidth="1"/>
    <col min="4631" max="4631" width="10" style="22" customWidth="1"/>
    <col min="4632" max="4632" width="1.44140625" style="22" customWidth="1"/>
    <col min="4633" max="4633" width="10" style="22" customWidth="1"/>
    <col min="4634" max="4634" width="1.44140625" style="22" customWidth="1"/>
    <col min="4635" max="4635" width="9.21875" style="22" customWidth="1"/>
    <col min="4636" max="4637" width="2.21875" style="22" customWidth="1"/>
    <col min="4638" max="4638" width="13.109375" style="22" customWidth="1"/>
    <col min="4639" max="4639" width="1.44140625" style="22" customWidth="1"/>
    <col min="4640" max="4640" width="13.109375" style="22" customWidth="1"/>
    <col min="4641" max="4641" width="1.44140625" style="22" customWidth="1"/>
    <col min="4642" max="4642" width="8.44140625" style="22" customWidth="1"/>
    <col min="4643" max="4643" width="1.44140625" style="22" customWidth="1"/>
    <col min="4644" max="4644" width="8.44140625" style="22" customWidth="1"/>
    <col min="4645" max="4645" width="2.21875" style="22" customWidth="1"/>
    <col min="4646" max="4646" width="13.109375" style="22" customWidth="1"/>
    <col min="4647" max="4647" width="2.21875" style="22" customWidth="1"/>
    <col min="4648" max="4648" width="13.109375" style="22" customWidth="1"/>
    <col min="4649" max="4649" width="1.44140625" style="22" customWidth="1"/>
    <col min="4650" max="4650" width="10" style="22" customWidth="1"/>
    <col min="4651" max="4651" width="2.21875" style="22" customWidth="1"/>
    <col min="4652" max="4652" width="11.5546875" style="22"/>
    <col min="4653" max="4653" width="1.44140625" style="22" customWidth="1"/>
    <col min="4654" max="4654" width="9.21875" style="22" customWidth="1"/>
    <col min="4655" max="4655" width="2.21875" style="22" customWidth="1"/>
    <col min="4656" max="4656" width="11.5546875" style="22"/>
    <col min="4657" max="4657" width="1.44140625" style="22" customWidth="1"/>
    <col min="4658" max="4658" width="9.21875" style="22" customWidth="1"/>
    <col min="4659" max="4659" width="2.21875" style="22" customWidth="1"/>
    <col min="4660" max="4660" width="12.33203125" style="22" customWidth="1"/>
    <col min="4661" max="4661" width="2.21875" style="22" customWidth="1"/>
    <col min="4662" max="4662" width="4.5546875" style="22" customWidth="1"/>
    <col min="4663" max="4663" width="1.44140625" style="22" customWidth="1"/>
    <col min="4664" max="4664" width="8.44140625" style="22" customWidth="1"/>
    <col min="4665" max="4665" width="1.44140625" style="22" customWidth="1"/>
    <col min="4666" max="4666" width="11.5546875" style="22"/>
    <col min="4667" max="4667" width="1.44140625" style="22" customWidth="1"/>
    <col min="4668" max="4668" width="11.5546875" style="22"/>
    <col min="4669" max="4669" width="1.44140625" style="22" customWidth="1"/>
    <col min="4670" max="4864" width="11.5546875" style="22"/>
    <col min="4865" max="4865" width="4.5546875" style="22" customWidth="1"/>
    <col min="4866" max="4866" width="1.109375" style="22" customWidth="1"/>
    <col min="4867" max="4867" width="16.21875" style="22" customWidth="1"/>
    <col min="4868" max="4868" width="1.109375" style="22" customWidth="1"/>
    <col min="4869" max="4869" width="12.33203125" style="22" customWidth="1"/>
    <col min="4870" max="4870" width="1.44140625" style="22" customWidth="1"/>
    <col min="4871" max="4871" width="8.44140625" style="22" customWidth="1"/>
    <col min="4872" max="4872" width="1.44140625" style="22" customWidth="1"/>
    <col min="4873" max="4873" width="8.44140625" style="22" customWidth="1"/>
    <col min="4874" max="4874" width="1.44140625" style="22" customWidth="1"/>
    <col min="4875" max="4875" width="12.33203125" style="22" customWidth="1"/>
    <col min="4876" max="4876" width="1.44140625" style="22" customWidth="1"/>
    <col min="4877" max="4877" width="8.44140625" style="22" customWidth="1"/>
    <col min="4878" max="4878" width="1.44140625" style="22" customWidth="1"/>
    <col min="4879" max="4879" width="8.44140625" style="22" customWidth="1"/>
    <col min="4880" max="4880" width="1.44140625" style="22" customWidth="1"/>
    <col min="4881" max="4881" width="12.33203125" style="22" customWidth="1"/>
    <col min="4882" max="4882" width="1.44140625" style="22" customWidth="1"/>
    <col min="4883" max="4883" width="12.33203125" style="22" customWidth="1"/>
    <col min="4884" max="4884" width="1.44140625" style="22" customWidth="1"/>
    <col min="4885" max="4885" width="10" style="22" customWidth="1"/>
    <col min="4886" max="4886" width="1.44140625" style="22" customWidth="1"/>
    <col min="4887" max="4887" width="10" style="22" customWidth="1"/>
    <col min="4888" max="4888" width="1.44140625" style="22" customWidth="1"/>
    <col min="4889" max="4889" width="10" style="22" customWidth="1"/>
    <col min="4890" max="4890" width="1.44140625" style="22" customWidth="1"/>
    <col min="4891" max="4891" width="9.21875" style="22" customWidth="1"/>
    <col min="4892" max="4893" width="2.21875" style="22" customWidth="1"/>
    <col min="4894" max="4894" width="13.109375" style="22" customWidth="1"/>
    <col min="4895" max="4895" width="1.44140625" style="22" customWidth="1"/>
    <col min="4896" max="4896" width="13.109375" style="22" customWidth="1"/>
    <col min="4897" max="4897" width="1.44140625" style="22" customWidth="1"/>
    <col min="4898" max="4898" width="8.44140625" style="22" customWidth="1"/>
    <col min="4899" max="4899" width="1.44140625" style="22" customWidth="1"/>
    <col min="4900" max="4900" width="8.44140625" style="22" customWidth="1"/>
    <col min="4901" max="4901" width="2.21875" style="22" customWidth="1"/>
    <col min="4902" max="4902" width="13.109375" style="22" customWidth="1"/>
    <col min="4903" max="4903" width="2.21875" style="22" customWidth="1"/>
    <col min="4904" max="4904" width="13.109375" style="22" customWidth="1"/>
    <col min="4905" max="4905" width="1.44140625" style="22" customWidth="1"/>
    <col min="4906" max="4906" width="10" style="22" customWidth="1"/>
    <col min="4907" max="4907" width="2.21875" style="22" customWidth="1"/>
    <col min="4908" max="4908" width="11.5546875" style="22"/>
    <col min="4909" max="4909" width="1.44140625" style="22" customWidth="1"/>
    <col min="4910" max="4910" width="9.21875" style="22" customWidth="1"/>
    <col min="4911" max="4911" width="2.21875" style="22" customWidth="1"/>
    <col min="4912" max="4912" width="11.5546875" style="22"/>
    <col min="4913" max="4913" width="1.44140625" style="22" customWidth="1"/>
    <col min="4914" max="4914" width="9.21875" style="22" customWidth="1"/>
    <col min="4915" max="4915" width="2.21875" style="22" customWidth="1"/>
    <col min="4916" max="4916" width="12.33203125" style="22" customWidth="1"/>
    <col min="4917" max="4917" width="2.21875" style="22" customWidth="1"/>
    <col min="4918" max="4918" width="4.5546875" style="22" customWidth="1"/>
    <col min="4919" max="4919" width="1.44140625" style="22" customWidth="1"/>
    <col min="4920" max="4920" width="8.44140625" style="22" customWidth="1"/>
    <col min="4921" max="4921" width="1.44140625" style="22" customWidth="1"/>
    <col min="4922" max="4922" width="11.5546875" style="22"/>
    <col min="4923" max="4923" width="1.44140625" style="22" customWidth="1"/>
    <col min="4924" max="4924" width="11.5546875" style="22"/>
    <col min="4925" max="4925" width="1.44140625" style="22" customWidth="1"/>
    <col min="4926" max="5120" width="11.5546875" style="22"/>
    <col min="5121" max="5121" width="4.5546875" style="22" customWidth="1"/>
    <col min="5122" max="5122" width="1.109375" style="22" customWidth="1"/>
    <col min="5123" max="5123" width="16.21875" style="22" customWidth="1"/>
    <col min="5124" max="5124" width="1.109375" style="22" customWidth="1"/>
    <col min="5125" max="5125" width="12.33203125" style="22" customWidth="1"/>
    <col min="5126" max="5126" width="1.44140625" style="22" customWidth="1"/>
    <col min="5127" max="5127" width="8.44140625" style="22" customWidth="1"/>
    <col min="5128" max="5128" width="1.44140625" style="22" customWidth="1"/>
    <col min="5129" max="5129" width="8.44140625" style="22" customWidth="1"/>
    <col min="5130" max="5130" width="1.44140625" style="22" customWidth="1"/>
    <col min="5131" max="5131" width="12.33203125" style="22" customWidth="1"/>
    <col min="5132" max="5132" width="1.44140625" style="22" customWidth="1"/>
    <col min="5133" max="5133" width="8.44140625" style="22" customWidth="1"/>
    <col min="5134" max="5134" width="1.44140625" style="22" customWidth="1"/>
    <col min="5135" max="5135" width="8.44140625" style="22" customWidth="1"/>
    <col min="5136" max="5136" width="1.44140625" style="22" customWidth="1"/>
    <col min="5137" max="5137" width="12.33203125" style="22" customWidth="1"/>
    <col min="5138" max="5138" width="1.44140625" style="22" customWidth="1"/>
    <col min="5139" max="5139" width="12.33203125" style="22" customWidth="1"/>
    <col min="5140" max="5140" width="1.44140625" style="22" customWidth="1"/>
    <col min="5141" max="5141" width="10" style="22" customWidth="1"/>
    <col min="5142" max="5142" width="1.44140625" style="22" customWidth="1"/>
    <col min="5143" max="5143" width="10" style="22" customWidth="1"/>
    <col min="5144" max="5144" width="1.44140625" style="22" customWidth="1"/>
    <col min="5145" max="5145" width="10" style="22" customWidth="1"/>
    <col min="5146" max="5146" width="1.44140625" style="22" customWidth="1"/>
    <col min="5147" max="5147" width="9.21875" style="22" customWidth="1"/>
    <col min="5148" max="5149" width="2.21875" style="22" customWidth="1"/>
    <col min="5150" max="5150" width="13.109375" style="22" customWidth="1"/>
    <col min="5151" max="5151" width="1.44140625" style="22" customWidth="1"/>
    <col min="5152" max="5152" width="13.109375" style="22" customWidth="1"/>
    <col min="5153" max="5153" width="1.44140625" style="22" customWidth="1"/>
    <col min="5154" max="5154" width="8.44140625" style="22" customWidth="1"/>
    <col min="5155" max="5155" width="1.44140625" style="22" customWidth="1"/>
    <col min="5156" max="5156" width="8.44140625" style="22" customWidth="1"/>
    <col min="5157" max="5157" width="2.21875" style="22" customWidth="1"/>
    <col min="5158" max="5158" width="13.109375" style="22" customWidth="1"/>
    <col min="5159" max="5159" width="2.21875" style="22" customWidth="1"/>
    <col min="5160" max="5160" width="13.109375" style="22" customWidth="1"/>
    <col min="5161" max="5161" width="1.44140625" style="22" customWidth="1"/>
    <col min="5162" max="5162" width="10" style="22" customWidth="1"/>
    <col min="5163" max="5163" width="2.21875" style="22" customWidth="1"/>
    <col min="5164" max="5164" width="11.5546875" style="22"/>
    <col min="5165" max="5165" width="1.44140625" style="22" customWidth="1"/>
    <col min="5166" max="5166" width="9.21875" style="22" customWidth="1"/>
    <col min="5167" max="5167" width="2.21875" style="22" customWidth="1"/>
    <col min="5168" max="5168" width="11.5546875" style="22"/>
    <col min="5169" max="5169" width="1.44140625" style="22" customWidth="1"/>
    <col min="5170" max="5170" width="9.21875" style="22" customWidth="1"/>
    <col min="5171" max="5171" width="2.21875" style="22" customWidth="1"/>
    <col min="5172" max="5172" width="12.33203125" style="22" customWidth="1"/>
    <col min="5173" max="5173" width="2.21875" style="22" customWidth="1"/>
    <col min="5174" max="5174" width="4.5546875" style="22" customWidth="1"/>
    <col min="5175" max="5175" width="1.44140625" style="22" customWidth="1"/>
    <col min="5176" max="5176" width="8.44140625" style="22" customWidth="1"/>
    <col min="5177" max="5177" width="1.44140625" style="22" customWidth="1"/>
    <col min="5178" max="5178" width="11.5546875" style="22"/>
    <col min="5179" max="5179" width="1.44140625" style="22" customWidth="1"/>
    <col min="5180" max="5180" width="11.5546875" style="22"/>
    <col min="5181" max="5181" width="1.44140625" style="22" customWidth="1"/>
    <col min="5182" max="5376" width="11.5546875" style="22"/>
    <col min="5377" max="5377" width="4.5546875" style="22" customWidth="1"/>
    <col min="5378" max="5378" width="1.109375" style="22" customWidth="1"/>
    <col min="5379" max="5379" width="16.21875" style="22" customWidth="1"/>
    <col min="5380" max="5380" width="1.109375" style="22" customWidth="1"/>
    <col min="5381" max="5381" width="12.33203125" style="22" customWidth="1"/>
    <col min="5382" max="5382" width="1.44140625" style="22" customWidth="1"/>
    <col min="5383" max="5383" width="8.44140625" style="22" customWidth="1"/>
    <col min="5384" max="5384" width="1.44140625" style="22" customWidth="1"/>
    <col min="5385" max="5385" width="8.44140625" style="22" customWidth="1"/>
    <col min="5386" max="5386" width="1.44140625" style="22" customWidth="1"/>
    <col min="5387" max="5387" width="12.33203125" style="22" customWidth="1"/>
    <col min="5388" max="5388" width="1.44140625" style="22" customWidth="1"/>
    <col min="5389" max="5389" width="8.44140625" style="22" customWidth="1"/>
    <col min="5390" max="5390" width="1.44140625" style="22" customWidth="1"/>
    <col min="5391" max="5391" width="8.44140625" style="22" customWidth="1"/>
    <col min="5392" max="5392" width="1.44140625" style="22" customWidth="1"/>
    <col min="5393" max="5393" width="12.33203125" style="22" customWidth="1"/>
    <col min="5394" max="5394" width="1.44140625" style="22" customWidth="1"/>
    <col min="5395" max="5395" width="12.33203125" style="22" customWidth="1"/>
    <col min="5396" max="5396" width="1.44140625" style="22" customWidth="1"/>
    <col min="5397" max="5397" width="10" style="22" customWidth="1"/>
    <col min="5398" max="5398" width="1.44140625" style="22" customWidth="1"/>
    <col min="5399" max="5399" width="10" style="22" customWidth="1"/>
    <col min="5400" max="5400" width="1.44140625" style="22" customWidth="1"/>
    <col min="5401" max="5401" width="10" style="22" customWidth="1"/>
    <col min="5402" max="5402" width="1.44140625" style="22" customWidth="1"/>
    <col min="5403" max="5403" width="9.21875" style="22" customWidth="1"/>
    <col min="5404" max="5405" width="2.21875" style="22" customWidth="1"/>
    <col min="5406" max="5406" width="13.109375" style="22" customWidth="1"/>
    <col min="5407" max="5407" width="1.44140625" style="22" customWidth="1"/>
    <col min="5408" max="5408" width="13.109375" style="22" customWidth="1"/>
    <col min="5409" max="5409" width="1.44140625" style="22" customWidth="1"/>
    <col min="5410" max="5410" width="8.44140625" style="22" customWidth="1"/>
    <col min="5411" max="5411" width="1.44140625" style="22" customWidth="1"/>
    <col min="5412" max="5412" width="8.44140625" style="22" customWidth="1"/>
    <col min="5413" max="5413" width="2.21875" style="22" customWidth="1"/>
    <col min="5414" max="5414" width="13.109375" style="22" customWidth="1"/>
    <col min="5415" max="5415" width="2.21875" style="22" customWidth="1"/>
    <col min="5416" max="5416" width="13.109375" style="22" customWidth="1"/>
    <col min="5417" max="5417" width="1.44140625" style="22" customWidth="1"/>
    <col min="5418" max="5418" width="10" style="22" customWidth="1"/>
    <col min="5419" max="5419" width="2.21875" style="22" customWidth="1"/>
    <col min="5420" max="5420" width="11.5546875" style="22"/>
    <col min="5421" max="5421" width="1.44140625" style="22" customWidth="1"/>
    <col min="5422" max="5422" width="9.21875" style="22" customWidth="1"/>
    <col min="5423" max="5423" width="2.21875" style="22" customWidth="1"/>
    <col min="5424" max="5424" width="11.5546875" style="22"/>
    <col min="5425" max="5425" width="1.44140625" style="22" customWidth="1"/>
    <col min="5426" max="5426" width="9.21875" style="22" customWidth="1"/>
    <col min="5427" max="5427" width="2.21875" style="22" customWidth="1"/>
    <col min="5428" max="5428" width="12.33203125" style="22" customWidth="1"/>
    <col min="5429" max="5429" width="2.21875" style="22" customWidth="1"/>
    <col min="5430" max="5430" width="4.5546875" style="22" customWidth="1"/>
    <col min="5431" max="5431" width="1.44140625" style="22" customWidth="1"/>
    <col min="5432" max="5432" width="8.44140625" style="22" customWidth="1"/>
    <col min="5433" max="5433" width="1.44140625" style="22" customWidth="1"/>
    <col min="5434" max="5434" width="11.5546875" style="22"/>
    <col min="5435" max="5435" width="1.44140625" style="22" customWidth="1"/>
    <col min="5436" max="5436" width="11.5546875" style="22"/>
    <col min="5437" max="5437" width="1.44140625" style="22" customWidth="1"/>
    <col min="5438" max="5632" width="11.5546875" style="22"/>
    <col min="5633" max="5633" width="4.5546875" style="22" customWidth="1"/>
    <col min="5634" max="5634" width="1.109375" style="22" customWidth="1"/>
    <col min="5635" max="5635" width="16.21875" style="22" customWidth="1"/>
    <col min="5636" max="5636" width="1.109375" style="22" customWidth="1"/>
    <col min="5637" max="5637" width="12.33203125" style="22" customWidth="1"/>
    <col min="5638" max="5638" width="1.44140625" style="22" customWidth="1"/>
    <col min="5639" max="5639" width="8.44140625" style="22" customWidth="1"/>
    <col min="5640" max="5640" width="1.44140625" style="22" customWidth="1"/>
    <col min="5641" max="5641" width="8.44140625" style="22" customWidth="1"/>
    <col min="5642" max="5642" width="1.44140625" style="22" customWidth="1"/>
    <col min="5643" max="5643" width="12.33203125" style="22" customWidth="1"/>
    <col min="5644" max="5644" width="1.44140625" style="22" customWidth="1"/>
    <col min="5645" max="5645" width="8.44140625" style="22" customWidth="1"/>
    <col min="5646" max="5646" width="1.44140625" style="22" customWidth="1"/>
    <col min="5647" max="5647" width="8.44140625" style="22" customWidth="1"/>
    <col min="5648" max="5648" width="1.44140625" style="22" customWidth="1"/>
    <col min="5649" max="5649" width="12.33203125" style="22" customWidth="1"/>
    <col min="5650" max="5650" width="1.44140625" style="22" customWidth="1"/>
    <col min="5651" max="5651" width="12.33203125" style="22" customWidth="1"/>
    <col min="5652" max="5652" width="1.44140625" style="22" customWidth="1"/>
    <col min="5653" max="5653" width="10" style="22" customWidth="1"/>
    <col min="5654" max="5654" width="1.44140625" style="22" customWidth="1"/>
    <col min="5655" max="5655" width="10" style="22" customWidth="1"/>
    <col min="5656" max="5656" width="1.44140625" style="22" customWidth="1"/>
    <col min="5657" max="5657" width="10" style="22" customWidth="1"/>
    <col min="5658" max="5658" width="1.44140625" style="22" customWidth="1"/>
    <col min="5659" max="5659" width="9.21875" style="22" customWidth="1"/>
    <col min="5660" max="5661" width="2.21875" style="22" customWidth="1"/>
    <col min="5662" max="5662" width="13.109375" style="22" customWidth="1"/>
    <col min="5663" max="5663" width="1.44140625" style="22" customWidth="1"/>
    <col min="5664" max="5664" width="13.109375" style="22" customWidth="1"/>
    <col min="5665" max="5665" width="1.44140625" style="22" customWidth="1"/>
    <col min="5666" max="5666" width="8.44140625" style="22" customWidth="1"/>
    <col min="5667" max="5667" width="1.44140625" style="22" customWidth="1"/>
    <col min="5668" max="5668" width="8.44140625" style="22" customWidth="1"/>
    <col min="5669" max="5669" width="2.21875" style="22" customWidth="1"/>
    <col min="5670" max="5670" width="13.109375" style="22" customWidth="1"/>
    <col min="5671" max="5671" width="2.21875" style="22" customWidth="1"/>
    <col min="5672" max="5672" width="13.109375" style="22" customWidth="1"/>
    <col min="5673" max="5673" width="1.44140625" style="22" customWidth="1"/>
    <col min="5674" max="5674" width="10" style="22" customWidth="1"/>
    <col min="5675" max="5675" width="2.21875" style="22" customWidth="1"/>
    <col min="5676" max="5676" width="11.5546875" style="22"/>
    <col min="5677" max="5677" width="1.44140625" style="22" customWidth="1"/>
    <col min="5678" max="5678" width="9.21875" style="22" customWidth="1"/>
    <col min="5679" max="5679" width="2.21875" style="22" customWidth="1"/>
    <col min="5680" max="5680" width="11.5546875" style="22"/>
    <col min="5681" max="5681" width="1.44140625" style="22" customWidth="1"/>
    <col min="5682" max="5682" width="9.21875" style="22" customWidth="1"/>
    <col min="5683" max="5683" width="2.21875" style="22" customWidth="1"/>
    <col min="5684" max="5684" width="12.33203125" style="22" customWidth="1"/>
    <col min="5685" max="5685" width="2.21875" style="22" customWidth="1"/>
    <col min="5686" max="5686" width="4.5546875" style="22" customWidth="1"/>
    <col min="5687" max="5687" width="1.44140625" style="22" customWidth="1"/>
    <col min="5688" max="5688" width="8.44140625" style="22" customWidth="1"/>
    <col min="5689" max="5689" width="1.44140625" style="22" customWidth="1"/>
    <col min="5690" max="5690" width="11.5546875" style="22"/>
    <col min="5691" max="5691" width="1.44140625" style="22" customWidth="1"/>
    <col min="5692" max="5692" width="11.5546875" style="22"/>
    <col min="5693" max="5693" width="1.44140625" style="22" customWidth="1"/>
    <col min="5694" max="5888" width="11.5546875" style="22"/>
    <col min="5889" max="5889" width="4.5546875" style="22" customWidth="1"/>
    <col min="5890" max="5890" width="1.109375" style="22" customWidth="1"/>
    <col min="5891" max="5891" width="16.21875" style="22" customWidth="1"/>
    <col min="5892" max="5892" width="1.109375" style="22" customWidth="1"/>
    <col min="5893" max="5893" width="12.33203125" style="22" customWidth="1"/>
    <col min="5894" max="5894" width="1.44140625" style="22" customWidth="1"/>
    <col min="5895" max="5895" width="8.44140625" style="22" customWidth="1"/>
    <col min="5896" max="5896" width="1.44140625" style="22" customWidth="1"/>
    <col min="5897" max="5897" width="8.44140625" style="22" customWidth="1"/>
    <col min="5898" max="5898" width="1.44140625" style="22" customWidth="1"/>
    <col min="5899" max="5899" width="12.33203125" style="22" customWidth="1"/>
    <col min="5900" max="5900" width="1.44140625" style="22" customWidth="1"/>
    <col min="5901" max="5901" width="8.44140625" style="22" customWidth="1"/>
    <col min="5902" max="5902" width="1.44140625" style="22" customWidth="1"/>
    <col min="5903" max="5903" width="8.44140625" style="22" customWidth="1"/>
    <col min="5904" max="5904" width="1.44140625" style="22" customWidth="1"/>
    <col min="5905" max="5905" width="12.33203125" style="22" customWidth="1"/>
    <col min="5906" max="5906" width="1.44140625" style="22" customWidth="1"/>
    <col min="5907" max="5907" width="12.33203125" style="22" customWidth="1"/>
    <col min="5908" max="5908" width="1.44140625" style="22" customWidth="1"/>
    <col min="5909" max="5909" width="10" style="22" customWidth="1"/>
    <col min="5910" max="5910" width="1.44140625" style="22" customWidth="1"/>
    <col min="5911" max="5911" width="10" style="22" customWidth="1"/>
    <col min="5912" max="5912" width="1.44140625" style="22" customWidth="1"/>
    <col min="5913" max="5913" width="10" style="22" customWidth="1"/>
    <col min="5914" max="5914" width="1.44140625" style="22" customWidth="1"/>
    <col min="5915" max="5915" width="9.21875" style="22" customWidth="1"/>
    <col min="5916" max="5917" width="2.21875" style="22" customWidth="1"/>
    <col min="5918" max="5918" width="13.109375" style="22" customWidth="1"/>
    <col min="5919" max="5919" width="1.44140625" style="22" customWidth="1"/>
    <col min="5920" max="5920" width="13.109375" style="22" customWidth="1"/>
    <col min="5921" max="5921" width="1.44140625" style="22" customWidth="1"/>
    <col min="5922" max="5922" width="8.44140625" style="22" customWidth="1"/>
    <col min="5923" max="5923" width="1.44140625" style="22" customWidth="1"/>
    <col min="5924" max="5924" width="8.44140625" style="22" customWidth="1"/>
    <col min="5925" max="5925" width="2.21875" style="22" customWidth="1"/>
    <col min="5926" max="5926" width="13.109375" style="22" customWidth="1"/>
    <col min="5927" max="5927" width="2.21875" style="22" customWidth="1"/>
    <col min="5928" max="5928" width="13.109375" style="22" customWidth="1"/>
    <col min="5929" max="5929" width="1.44140625" style="22" customWidth="1"/>
    <col min="5930" max="5930" width="10" style="22" customWidth="1"/>
    <col min="5931" max="5931" width="2.21875" style="22" customWidth="1"/>
    <col min="5932" max="5932" width="11.5546875" style="22"/>
    <col min="5933" max="5933" width="1.44140625" style="22" customWidth="1"/>
    <col min="5934" max="5934" width="9.21875" style="22" customWidth="1"/>
    <col min="5935" max="5935" width="2.21875" style="22" customWidth="1"/>
    <col min="5936" max="5936" width="11.5546875" style="22"/>
    <col min="5937" max="5937" width="1.44140625" style="22" customWidth="1"/>
    <col min="5938" max="5938" width="9.21875" style="22" customWidth="1"/>
    <col min="5939" max="5939" width="2.21875" style="22" customWidth="1"/>
    <col min="5940" max="5940" width="12.33203125" style="22" customWidth="1"/>
    <col min="5941" max="5941" width="2.21875" style="22" customWidth="1"/>
    <col min="5942" max="5942" width="4.5546875" style="22" customWidth="1"/>
    <col min="5943" max="5943" width="1.44140625" style="22" customWidth="1"/>
    <col min="5944" max="5944" width="8.44140625" style="22" customWidth="1"/>
    <col min="5945" max="5945" width="1.44140625" style="22" customWidth="1"/>
    <col min="5946" max="5946" width="11.5546875" style="22"/>
    <col min="5947" max="5947" width="1.44140625" style="22" customWidth="1"/>
    <col min="5948" max="5948" width="11.5546875" style="22"/>
    <col min="5949" max="5949" width="1.44140625" style="22" customWidth="1"/>
    <col min="5950" max="6144" width="11.5546875" style="22"/>
    <col min="6145" max="6145" width="4.5546875" style="22" customWidth="1"/>
    <col min="6146" max="6146" width="1.109375" style="22" customWidth="1"/>
    <col min="6147" max="6147" width="16.21875" style="22" customWidth="1"/>
    <col min="6148" max="6148" width="1.109375" style="22" customWidth="1"/>
    <col min="6149" max="6149" width="12.33203125" style="22" customWidth="1"/>
    <col min="6150" max="6150" width="1.44140625" style="22" customWidth="1"/>
    <col min="6151" max="6151" width="8.44140625" style="22" customWidth="1"/>
    <col min="6152" max="6152" width="1.44140625" style="22" customWidth="1"/>
    <col min="6153" max="6153" width="8.44140625" style="22" customWidth="1"/>
    <col min="6154" max="6154" width="1.44140625" style="22" customWidth="1"/>
    <col min="6155" max="6155" width="12.33203125" style="22" customWidth="1"/>
    <col min="6156" max="6156" width="1.44140625" style="22" customWidth="1"/>
    <col min="6157" max="6157" width="8.44140625" style="22" customWidth="1"/>
    <col min="6158" max="6158" width="1.44140625" style="22" customWidth="1"/>
    <col min="6159" max="6159" width="8.44140625" style="22" customWidth="1"/>
    <col min="6160" max="6160" width="1.44140625" style="22" customWidth="1"/>
    <col min="6161" max="6161" width="12.33203125" style="22" customWidth="1"/>
    <col min="6162" max="6162" width="1.44140625" style="22" customWidth="1"/>
    <col min="6163" max="6163" width="12.33203125" style="22" customWidth="1"/>
    <col min="6164" max="6164" width="1.44140625" style="22" customWidth="1"/>
    <col min="6165" max="6165" width="10" style="22" customWidth="1"/>
    <col min="6166" max="6166" width="1.44140625" style="22" customWidth="1"/>
    <col min="6167" max="6167" width="10" style="22" customWidth="1"/>
    <col min="6168" max="6168" width="1.44140625" style="22" customWidth="1"/>
    <col min="6169" max="6169" width="10" style="22" customWidth="1"/>
    <col min="6170" max="6170" width="1.44140625" style="22" customWidth="1"/>
    <col min="6171" max="6171" width="9.21875" style="22" customWidth="1"/>
    <col min="6172" max="6173" width="2.21875" style="22" customWidth="1"/>
    <col min="6174" max="6174" width="13.109375" style="22" customWidth="1"/>
    <col min="6175" max="6175" width="1.44140625" style="22" customWidth="1"/>
    <col min="6176" max="6176" width="13.109375" style="22" customWidth="1"/>
    <col min="6177" max="6177" width="1.44140625" style="22" customWidth="1"/>
    <col min="6178" max="6178" width="8.44140625" style="22" customWidth="1"/>
    <col min="6179" max="6179" width="1.44140625" style="22" customWidth="1"/>
    <col min="6180" max="6180" width="8.44140625" style="22" customWidth="1"/>
    <col min="6181" max="6181" width="2.21875" style="22" customWidth="1"/>
    <col min="6182" max="6182" width="13.109375" style="22" customWidth="1"/>
    <col min="6183" max="6183" width="2.21875" style="22" customWidth="1"/>
    <col min="6184" max="6184" width="13.109375" style="22" customWidth="1"/>
    <col min="6185" max="6185" width="1.44140625" style="22" customWidth="1"/>
    <col min="6186" max="6186" width="10" style="22" customWidth="1"/>
    <col min="6187" max="6187" width="2.21875" style="22" customWidth="1"/>
    <col min="6188" max="6188" width="11.5546875" style="22"/>
    <col min="6189" max="6189" width="1.44140625" style="22" customWidth="1"/>
    <col min="6190" max="6190" width="9.21875" style="22" customWidth="1"/>
    <col min="6191" max="6191" width="2.21875" style="22" customWidth="1"/>
    <col min="6192" max="6192" width="11.5546875" style="22"/>
    <col min="6193" max="6193" width="1.44140625" style="22" customWidth="1"/>
    <col min="6194" max="6194" width="9.21875" style="22" customWidth="1"/>
    <col min="6195" max="6195" width="2.21875" style="22" customWidth="1"/>
    <col min="6196" max="6196" width="12.33203125" style="22" customWidth="1"/>
    <col min="6197" max="6197" width="2.21875" style="22" customWidth="1"/>
    <col min="6198" max="6198" width="4.5546875" style="22" customWidth="1"/>
    <col min="6199" max="6199" width="1.44140625" style="22" customWidth="1"/>
    <col min="6200" max="6200" width="8.44140625" style="22" customWidth="1"/>
    <col min="6201" max="6201" width="1.44140625" style="22" customWidth="1"/>
    <col min="6202" max="6202" width="11.5546875" style="22"/>
    <col min="6203" max="6203" width="1.44140625" style="22" customWidth="1"/>
    <col min="6204" max="6204" width="11.5546875" style="22"/>
    <col min="6205" max="6205" width="1.44140625" style="22" customWidth="1"/>
    <col min="6206" max="6400" width="11.5546875" style="22"/>
    <col min="6401" max="6401" width="4.5546875" style="22" customWidth="1"/>
    <col min="6402" max="6402" width="1.109375" style="22" customWidth="1"/>
    <col min="6403" max="6403" width="16.21875" style="22" customWidth="1"/>
    <col min="6404" max="6404" width="1.109375" style="22" customWidth="1"/>
    <col min="6405" max="6405" width="12.33203125" style="22" customWidth="1"/>
    <col min="6406" max="6406" width="1.44140625" style="22" customWidth="1"/>
    <col min="6407" max="6407" width="8.44140625" style="22" customWidth="1"/>
    <col min="6408" max="6408" width="1.44140625" style="22" customWidth="1"/>
    <col min="6409" max="6409" width="8.44140625" style="22" customWidth="1"/>
    <col min="6410" max="6410" width="1.44140625" style="22" customWidth="1"/>
    <col min="6411" max="6411" width="12.33203125" style="22" customWidth="1"/>
    <col min="6412" max="6412" width="1.44140625" style="22" customWidth="1"/>
    <col min="6413" max="6413" width="8.44140625" style="22" customWidth="1"/>
    <col min="6414" max="6414" width="1.44140625" style="22" customWidth="1"/>
    <col min="6415" max="6415" width="8.44140625" style="22" customWidth="1"/>
    <col min="6416" max="6416" width="1.44140625" style="22" customWidth="1"/>
    <col min="6417" max="6417" width="12.33203125" style="22" customWidth="1"/>
    <col min="6418" max="6418" width="1.44140625" style="22" customWidth="1"/>
    <col min="6419" max="6419" width="12.33203125" style="22" customWidth="1"/>
    <col min="6420" max="6420" width="1.44140625" style="22" customWidth="1"/>
    <col min="6421" max="6421" width="10" style="22" customWidth="1"/>
    <col min="6422" max="6422" width="1.44140625" style="22" customWidth="1"/>
    <col min="6423" max="6423" width="10" style="22" customWidth="1"/>
    <col min="6424" max="6424" width="1.44140625" style="22" customWidth="1"/>
    <col min="6425" max="6425" width="10" style="22" customWidth="1"/>
    <col min="6426" max="6426" width="1.44140625" style="22" customWidth="1"/>
    <col min="6427" max="6427" width="9.21875" style="22" customWidth="1"/>
    <col min="6428" max="6429" width="2.21875" style="22" customWidth="1"/>
    <col min="6430" max="6430" width="13.109375" style="22" customWidth="1"/>
    <col min="6431" max="6431" width="1.44140625" style="22" customWidth="1"/>
    <col min="6432" max="6432" width="13.109375" style="22" customWidth="1"/>
    <col min="6433" max="6433" width="1.44140625" style="22" customWidth="1"/>
    <col min="6434" max="6434" width="8.44140625" style="22" customWidth="1"/>
    <col min="6435" max="6435" width="1.44140625" style="22" customWidth="1"/>
    <col min="6436" max="6436" width="8.44140625" style="22" customWidth="1"/>
    <col min="6437" max="6437" width="2.21875" style="22" customWidth="1"/>
    <col min="6438" max="6438" width="13.109375" style="22" customWidth="1"/>
    <col min="6439" max="6439" width="2.21875" style="22" customWidth="1"/>
    <col min="6440" max="6440" width="13.109375" style="22" customWidth="1"/>
    <col min="6441" max="6441" width="1.44140625" style="22" customWidth="1"/>
    <col min="6442" max="6442" width="10" style="22" customWidth="1"/>
    <col min="6443" max="6443" width="2.21875" style="22" customWidth="1"/>
    <col min="6444" max="6444" width="11.5546875" style="22"/>
    <col min="6445" max="6445" width="1.44140625" style="22" customWidth="1"/>
    <col min="6446" max="6446" width="9.21875" style="22" customWidth="1"/>
    <col min="6447" max="6447" width="2.21875" style="22" customWidth="1"/>
    <col min="6448" max="6448" width="11.5546875" style="22"/>
    <col min="6449" max="6449" width="1.44140625" style="22" customWidth="1"/>
    <col min="6450" max="6450" width="9.21875" style="22" customWidth="1"/>
    <col min="6451" max="6451" width="2.21875" style="22" customWidth="1"/>
    <col min="6452" max="6452" width="12.33203125" style="22" customWidth="1"/>
    <col min="6453" max="6453" width="2.21875" style="22" customWidth="1"/>
    <col min="6454" max="6454" width="4.5546875" style="22" customWidth="1"/>
    <col min="6455" max="6455" width="1.44140625" style="22" customWidth="1"/>
    <col min="6456" max="6456" width="8.44140625" style="22" customWidth="1"/>
    <col min="6457" max="6457" width="1.44140625" style="22" customWidth="1"/>
    <col min="6458" max="6458" width="11.5546875" style="22"/>
    <col min="6459" max="6459" width="1.44140625" style="22" customWidth="1"/>
    <col min="6460" max="6460" width="11.5546875" style="22"/>
    <col min="6461" max="6461" width="1.44140625" style="22" customWidth="1"/>
    <col min="6462" max="6656" width="11.5546875" style="22"/>
    <col min="6657" max="6657" width="4.5546875" style="22" customWidth="1"/>
    <col min="6658" max="6658" width="1.109375" style="22" customWidth="1"/>
    <col min="6659" max="6659" width="16.21875" style="22" customWidth="1"/>
    <col min="6660" max="6660" width="1.109375" style="22" customWidth="1"/>
    <col min="6661" max="6661" width="12.33203125" style="22" customWidth="1"/>
    <col min="6662" max="6662" width="1.44140625" style="22" customWidth="1"/>
    <col min="6663" max="6663" width="8.44140625" style="22" customWidth="1"/>
    <col min="6664" max="6664" width="1.44140625" style="22" customWidth="1"/>
    <col min="6665" max="6665" width="8.44140625" style="22" customWidth="1"/>
    <col min="6666" max="6666" width="1.44140625" style="22" customWidth="1"/>
    <col min="6667" max="6667" width="12.33203125" style="22" customWidth="1"/>
    <col min="6668" max="6668" width="1.44140625" style="22" customWidth="1"/>
    <col min="6669" max="6669" width="8.44140625" style="22" customWidth="1"/>
    <col min="6670" max="6670" width="1.44140625" style="22" customWidth="1"/>
    <col min="6671" max="6671" width="8.44140625" style="22" customWidth="1"/>
    <col min="6672" max="6672" width="1.44140625" style="22" customWidth="1"/>
    <col min="6673" max="6673" width="12.33203125" style="22" customWidth="1"/>
    <col min="6674" max="6674" width="1.44140625" style="22" customWidth="1"/>
    <col min="6675" max="6675" width="12.33203125" style="22" customWidth="1"/>
    <col min="6676" max="6676" width="1.44140625" style="22" customWidth="1"/>
    <col min="6677" max="6677" width="10" style="22" customWidth="1"/>
    <col min="6678" max="6678" width="1.44140625" style="22" customWidth="1"/>
    <col min="6679" max="6679" width="10" style="22" customWidth="1"/>
    <col min="6680" max="6680" width="1.44140625" style="22" customWidth="1"/>
    <col min="6681" max="6681" width="10" style="22" customWidth="1"/>
    <col min="6682" max="6682" width="1.44140625" style="22" customWidth="1"/>
    <col min="6683" max="6683" width="9.21875" style="22" customWidth="1"/>
    <col min="6684" max="6685" width="2.21875" style="22" customWidth="1"/>
    <col min="6686" max="6686" width="13.109375" style="22" customWidth="1"/>
    <col min="6687" max="6687" width="1.44140625" style="22" customWidth="1"/>
    <col min="6688" max="6688" width="13.109375" style="22" customWidth="1"/>
    <col min="6689" max="6689" width="1.44140625" style="22" customWidth="1"/>
    <col min="6690" max="6690" width="8.44140625" style="22" customWidth="1"/>
    <col min="6691" max="6691" width="1.44140625" style="22" customWidth="1"/>
    <col min="6692" max="6692" width="8.44140625" style="22" customWidth="1"/>
    <col min="6693" max="6693" width="2.21875" style="22" customWidth="1"/>
    <col min="6694" max="6694" width="13.109375" style="22" customWidth="1"/>
    <col min="6695" max="6695" width="2.21875" style="22" customWidth="1"/>
    <col min="6696" max="6696" width="13.109375" style="22" customWidth="1"/>
    <col min="6697" max="6697" width="1.44140625" style="22" customWidth="1"/>
    <col min="6698" max="6698" width="10" style="22" customWidth="1"/>
    <col min="6699" max="6699" width="2.21875" style="22" customWidth="1"/>
    <col min="6700" max="6700" width="11.5546875" style="22"/>
    <col min="6701" max="6701" width="1.44140625" style="22" customWidth="1"/>
    <col min="6702" max="6702" width="9.21875" style="22" customWidth="1"/>
    <col min="6703" max="6703" width="2.21875" style="22" customWidth="1"/>
    <col min="6704" max="6704" width="11.5546875" style="22"/>
    <col min="6705" max="6705" width="1.44140625" style="22" customWidth="1"/>
    <col min="6706" max="6706" width="9.21875" style="22" customWidth="1"/>
    <col min="6707" max="6707" width="2.21875" style="22" customWidth="1"/>
    <col min="6708" max="6708" width="12.33203125" style="22" customWidth="1"/>
    <col min="6709" max="6709" width="2.21875" style="22" customWidth="1"/>
    <col min="6710" max="6710" width="4.5546875" style="22" customWidth="1"/>
    <col min="6711" max="6711" width="1.44140625" style="22" customWidth="1"/>
    <col min="6712" max="6712" width="8.44140625" style="22" customWidth="1"/>
    <col min="6713" max="6713" width="1.44140625" style="22" customWidth="1"/>
    <col min="6714" max="6714" width="11.5546875" style="22"/>
    <col min="6715" max="6715" width="1.44140625" style="22" customWidth="1"/>
    <col min="6716" max="6716" width="11.5546875" style="22"/>
    <col min="6717" max="6717" width="1.44140625" style="22" customWidth="1"/>
    <col min="6718" max="6912" width="11.5546875" style="22"/>
    <col min="6913" max="6913" width="4.5546875" style="22" customWidth="1"/>
    <col min="6914" max="6914" width="1.109375" style="22" customWidth="1"/>
    <col min="6915" max="6915" width="16.21875" style="22" customWidth="1"/>
    <col min="6916" max="6916" width="1.109375" style="22" customWidth="1"/>
    <col min="6917" max="6917" width="12.33203125" style="22" customWidth="1"/>
    <col min="6918" max="6918" width="1.44140625" style="22" customWidth="1"/>
    <col min="6919" max="6919" width="8.44140625" style="22" customWidth="1"/>
    <col min="6920" max="6920" width="1.44140625" style="22" customWidth="1"/>
    <col min="6921" max="6921" width="8.44140625" style="22" customWidth="1"/>
    <col min="6922" max="6922" width="1.44140625" style="22" customWidth="1"/>
    <col min="6923" max="6923" width="12.33203125" style="22" customWidth="1"/>
    <col min="6924" max="6924" width="1.44140625" style="22" customWidth="1"/>
    <col min="6925" max="6925" width="8.44140625" style="22" customWidth="1"/>
    <col min="6926" max="6926" width="1.44140625" style="22" customWidth="1"/>
    <col min="6927" max="6927" width="8.44140625" style="22" customWidth="1"/>
    <col min="6928" max="6928" width="1.44140625" style="22" customWidth="1"/>
    <col min="6929" max="6929" width="12.33203125" style="22" customWidth="1"/>
    <col min="6930" max="6930" width="1.44140625" style="22" customWidth="1"/>
    <col min="6931" max="6931" width="12.33203125" style="22" customWidth="1"/>
    <col min="6932" max="6932" width="1.44140625" style="22" customWidth="1"/>
    <col min="6933" max="6933" width="10" style="22" customWidth="1"/>
    <col min="6934" max="6934" width="1.44140625" style="22" customWidth="1"/>
    <col min="6935" max="6935" width="10" style="22" customWidth="1"/>
    <col min="6936" max="6936" width="1.44140625" style="22" customWidth="1"/>
    <col min="6937" max="6937" width="10" style="22" customWidth="1"/>
    <col min="6938" max="6938" width="1.44140625" style="22" customWidth="1"/>
    <col min="6939" max="6939" width="9.21875" style="22" customWidth="1"/>
    <col min="6940" max="6941" width="2.21875" style="22" customWidth="1"/>
    <col min="6942" max="6942" width="13.109375" style="22" customWidth="1"/>
    <col min="6943" max="6943" width="1.44140625" style="22" customWidth="1"/>
    <col min="6944" max="6944" width="13.109375" style="22" customWidth="1"/>
    <col min="6945" max="6945" width="1.44140625" style="22" customWidth="1"/>
    <col min="6946" max="6946" width="8.44140625" style="22" customWidth="1"/>
    <col min="6947" max="6947" width="1.44140625" style="22" customWidth="1"/>
    <col min="6948" max="6948" width="8.44140625" style="22" customWidth="1"/>
    <col min="6949" max="6949" width="2.21875" style="22" customWidth="1"/>
    <col min="6950" max="6950" width="13.109375" style="22" customWidth="1"/>
    <col min="6951" max="6951" width="2.21875" style="22" customWidth="1"/>
    <col min="6952" max="6952" width="13.109375" style="22" customWidth="1"/>
    <col min="6953" max="6953" width="1.44140625" style="22" customWidth="1"/>
    <col min="6954" max="6954" width="10" style="22" customWidth="1"/>
    <col min="6955" max="6955" width="2.21875" style="22" customWidth="1"/>
    <col min="6956" max="6956" width="11.5546875" style="22"/>
    <col min="6957" max="6957" width="1.44140625" style="22" customWidth="1"/>
    <col min="6958" max="6958" width="9.21875" style="22" customWidth="1"/>
    <col min="6959" max="6959" width="2.21875" style="22" customWidth="1"/>
    <col min="6960" max="6960" width="11.5546875" style="22"/>
    <col min="6961" max="6961" width="1.44140625" style="22" customWidth="1"/>
    <col min="6962" max="6962" width="9.21875" style="22" customWidth="1"/>
    <col min="6963" max="6963" width="2.21875" style="22" customWidth="1"/>
    <col min="6964" max="6964" width="12.33203125" style="22" customWidth="1"/>
    <col min="6965" max="6965" width="2.21875" style="22" customWidth="1"/>
    <col min="6966" max="6966" width="4.5546875" style="22" customWidth="1"/>
    <col min="6967" max="6967" width="1.44140625" style="22" customWidth="1"/>
    <col min="6968" max="6968" width="8.44140625" style="22" customWidth="1"/>
    <col min="6969" max="6969" width="1.44140625" style="22" customWidth="1"/>
    <col min="6970" max="6970" width="11.5546875" style="22"/>
    <col min="6971" max="6971" width="1.44140625" style="22" customWidth="1"/>
    <col min="6972" max="6972" width="11.5546875" style="22"/>
    <col min="6973" max="6973" width="1.44140625" style="22" customWidth="1"/>
    <col min="6974" max="7168" width="11.5546875" style="22"/>
    <col min="7169" max="7169" width="4.5546875" style="22" customWidth="1"/>
    <col min="7170" max="7170" width="1.109375" style="22" customWidth="1"/>
    <col min="7171" max="7171" width="16.21875" style="22" customWidth="1"/>
    <col min="7172" max="7172" width="1.109375" style="22" customWidth="1"/>
    <col min="7173" max="7173" width="12.33203125" style="22" customWidth="1"/>
    <col min="7174" max="7174" width="1.44140625" style="22" customWidth="1"/>
    <col min="7175" max="7175" width="8.44140625" style="22" customWidth="1"/>
    <col min="7176" max="7176" width="1.44140625" style="22" customWidth="1"/>
    <col min="7177" max="7177" width="8.44140625" style="22" customWidth="1"/>
    <col min="7178" max="7178" width="1.44140625" style="22" customWidth="1"/>
    <col min="7179" max="7179" width="12.33203125" style="22" customWidth="1"/>
    <col min="7180" max="7180" width="1.44140625" style="22" customWidth="1"/>
    <col min="7181" max="7181" width="8.44140625" style="22" customWidth="1"/>
    <col min="7182" max="7182" width="1.44140625" style="22" customWidth="1"/>
    <col min="7183" max="7183" width="8.44140625" style="22" customWidth="1"/>
    <col min="7184" max="7184" width="1.44140625" style="22" customWidth="1"/>
    <col min="7185" max="7185" width="12.33203125" style="22" customWidth="1"/>
    <col min="7186" max="7186" width="1.44140625" style="22" customWidth="1"/>
    <col min="7187" max="7187" width="12.33203125" style="22" customWidth="1"/>
    <col min="7188" max="7188" width="1.44140625" style="22" customWidth="1"/>
    <col min="7189" max="7189" width="10" style="22" customWidth="1"/>
    <col min="7190" max="7190" width="1.44140625" style="22" customWidth="1"/>
    <col min="7191" max="7191" width="10" style="22" customWidth="1"/>
    <col min="7192" max="7192" width="1.44140625" style="22" customWidth="1"/>
    <col min="7193" max="7193" width="10" style="22" customWidth="1"/>
    <col min="7194" max="7194" width="1.44140625" style="22" customWidth="1"/>
    <col min="7195" max="7195" width="9.21875" style="22" customWidth="1"/>
    <col min="7196" max="7197" width="2.21875" style="22" customWidth="1"/>
    <col min="7198" max="7198" width="13.109375" style="22" customWidth="1"/>
    <col min="7199" max="7199" width="1.44140625" style="22" customWidth="1"/>
    <col min="7200" max="7200" width="13.109375" style="22" customWidth="1"/>
    <col min="7201" max="7201" width="1.44140625" style="22" customWidth="1"/>
    <col min="7202" max="7202" width="8.44140625" style="22" customWidth="1"/>
    <col min="7203" max="7203" width="1.44140625" style="22" customWidth="1"/>
    <col min="7204" max="7204" width="8.44140625" style="22" customWidth="1"/>
    <col min="7205" max="7205" width="2.21875" style="22" customWidth="1"/>
    <col min="7206" max="7206" width="13.109375" style="22" customWidth="1"/>
    <col min="7207" max="7207" width="2.21875" style="22" customWidth="1"/>
    <col min="7208" max="7208" width="13.109375" style="22" customWidth="1"/>
    <col min="7209" max="7209" width="1.44140625" style="22" customWidth="1"/>
    <col min="7210" max="7210" width="10" style="22" customWidth="1"/>
    <col min="7211" max="7211" width="2.21875" style="22" customWidth="1"/>
    <col min="7212" max="7212" width="11.5546875" style="22"/>
    <col min="7213" max="7213" width="1.44140625" style="22" customWidth="1"/>
    <col min="7214" max="7214" width="9.21875" style="22" customWidth="1"/>
    <col min="7215" max="7215" width="2.21875" style="22" customWidth="1"/>
    <col min="7216" max="7216" width="11.5546875" style="22"/>
    <col min="7217" max="7217" width="1.44140625" style="22" customWidth="1"/>
    <col min="7218" max="7218" width="9.21875" style="22" customWidth="1"/>
    <col min="7219" max="7219" width="2.21875" style="22" customWidth="1"/>
    <col min="7220" max="7220" width="12.33203125" style="22" customWidth="1"/>
    <col min="7221" max="7221" width="2.21875" style="22" customWidth="1"/>
    <col min="7222" max="7222" width="4.5546875" style="22" customWidth="1"/>
    <col min="7223" max="7223" width="1.44140625" style="22" customWidth="1"/>
    <col min="7224" max="7224" width="8.44140625" style="22" customWidth="1"/>
    <col min="7225" max="7225" width="1.44140625" style="22" customWidth="1"/>
    <col min="7226" max="7226" width="11.5546875" style="22"/>
    <col min="7227" max="7227" width="1.44140625" style="22" customWidth="1"/>
    <col min="7228" max="7228" width="11.5546875" style="22"/>
    <col min="7229" max="7229" width="1.44140625" style="22" customWidth="1"/>
    <col min="7230" max="7424" width="11.5546875" style="22"/>
    <col min="7425" max="7425" width="4.5546875" style="22" customWidth="1"/>
    <col min="7426" max="7426" width="1.109375" style="22" customWidth="1"/>
    <col min="7427" max="7427" width="16.21875" style="22" customWidth="1"/>
    <col min="7428" max="7428" width="1.109375" style="22" customWidth="1"/>
    <col min="7429" max="7429" width="12.33203125" style="22" customWidth="1"/>
    <col min="7430" max="7430" width="1.44140625" style="22" customWidth="1"/>
    <col min="7431" max="7431" width="8.44140625" style="22" customWidth="1"/>
    <col min="7432" max="7432" width="1.44140625" style="22" customWidth="1"/>
    <col min="7433" max="7433" width="8.44140625" style="22" customWidth="1"/>
    <col min="7434" max="7434" width="1.44140625" style="22" customWidth="1"/>
    <col min="7435" max="7435" width="12.33203125" style="22" customWidth="1"/>
    <col min="7436" max="7436" width="1.44140625" style="22" customWidth="1"/>
    <col min="7437" max="7437" width="8.44140625" style="22" customWidth="1"/>
    <col min="7438" max="7438" width="1.44140625" style="22" customWidth="1"/>
    <col min="7439" max="7439" width="8.44140625" style="22" customWidth="1"/>
    <col min="7440" max="7440" width="1.44140625" style="22" customWidth="1"/>
    <col min="7441" max="7441" width="12.33203125" style="22" customWidth="1"/>
    <col min="7442" max="7442" width="1.44140625" style="22" customWidth="1"/>
    <col min="7443" max="7443" width="12.33203125" style="22" customWidth="1"/>
    <col min="7444" max="7444" width="1.44140625" style="22" customWidth="1"/>
    <col min="7445" max="7445" width="10" style="22" customWidth="1"/>
    <col min="7446" max="7446" width="1.44140625" style="22" customWidth="1"/>
    <col min="7447" max="7447" width="10" style="22" customWidth="1"/>
    <col min="7448" max="7448" width="1.44140625" style="22" customWidth="1"/>
    <col min="7449" max="7449" width="10" style="22" customWidth="1"/>
    <col min="7450" max="7450" width="1.44140625" style="22" customWidth="1"/>
    <col min="7451" max="7451" width="9.21875" style="22" customWidth="1"/>
    <col min="7452" max="7453" width="2.21875" style="22" customWidth="1"/>
    <col min="7454" max="7454" width="13.109375" style="22" customWidth="1"/>
    <col min="7455" max="7455" width="1.44140625" style="22" customWidth="1"/>
    <col min="7456" max="7456" width="13.109375" style="22" customWidth="1"/>
    <col min="7457" max="7457" width="1.44140625" style="22" customWidth="1"/>
    <col min="7458" max="7458" width="8.44140625" style="22" customWidth="1"/>
    <col min="7459" max="7459" width="1.44140625" style="22" customWidth="1"/>
    <col min="7460" max="7460" width="8.44140625" style="22" customWidth="1"/>
    <col min="7461" max="7461" width="2.21875" style="22" customWidth="1"/>
    <col min="7462" max="7462" width="13.109375" style="22" customWidth="1"/>
    <col min="7463" max="7463" width="2.21875" style="22" customWidth="1"/>
    <col min="7464" max="7464" width="13.109375" style="22" customWidth="1"/>
    <col min="7465" max="7465" width="1.44140625" style="22" customWidth="1"/>
    <col min="7466" max="7466" width="10" style="22" customWidth="1"/>
    <col min="7467" max="7467" width="2.21875" style="22" customWidth="1"/>
    <col min="7468" max="7468" width="11.5546875" style="22"/>
    <col min="7469" max="7469" width="1.44140625" style="22" customWidth="1"/>
    <col min="7470" max="7470" width="9.21875" style="22" customWidth="1"/>
    <col min="7471" max="7471" width="2.21875" style="22" customWidth="1"/>
    <col min="7472" max="7472" width="11.5546875" style="22"/>
    <col min="7473" max="7473" width="1.44140625" style="22" customWidth="1"/>
    <col min="7474" max="7474" width="9.21875" style="22" customWidth="1"/>
    <col min="7475" max="7475" width="2.21875" style="22" customWidth="1"/>
    <col min="7476" max="7476" width="12.33203125" style="22" customWidth="1"/>
    <col min="7477" max="7477" width="2.21875" style="22" customWidth="1"/>
    <col min="7478" max="7478" width="4.5546875" style="22" customWidth="1"/>
    <col min="7479" max="7479" width="1.44140625" style="22" customWidth="1"/>
    <col min="7480" max="7480" width="8.44140625" style="22" customWidth="1"/>
    <col min="7481" max="7481" width="1.44140625" style="22" customWidth="1"/>
    <col min="7482" max="7482" width="11.5546875" style="22"/>
    <col min="7483" max="7483" width="1.44140625" style="22" customWidth="1"/>
    <col min="7484" max="7484" width="11.5546875" style="22"/>
    <col min="7485" max="7485" width="1.44140625" style="22" customWidth="1"/>
    <col min="7486" max="7680" width="11.5546875" style="22"/>
    <col min="7681" max="7681" width="4.5546875" style="22" customWidth="1"/>
    <col min="7682" max="7682" width="1.109375" style="22" customWidth="1"/>
    <col min="7683" max="7683" width="16.21875" style="22" customWidth="1"/>
    <col min="7684" max="7684" width="1.109375" style="22" customWidth="1"/>
    <col min="7685" max="7685" width="12.33203125" style="22" customWidth="1"/>
    <col min="7686" max="7686" width="1.44140625" style="22" customWidth="1"/>
    <col min="7687" max="7687" width="8.44140625" style="22" customWidth="1"/>
    <col min="7688" max="7688" width="1.44140625" style="22" customWidth="1"/>
    <col min="7689" max="7689" width="8.44140625" style="22" customWidth="1"/>
    <col min="7690" max="7690" width="1.44140625" style="22" customWidth="1"/>
    <col min="7691" max="7691" width="12.33203125" style="22" customWidth="1"/>
    <col min="7692" max="7692" width="1.44140625" style="22" customWidth="1"/>
    <col min="7693" max="7693" width="8.44140625" style="22" customWidth="1"/>
    <col min="7694" max="7694" width="1.44140625" style="22" customWidth="1"/>
    <col min="7695" max="7695" width="8.44140625" style="22" customWidth="1"/>
    <col min="7696" max="7696" width="1.44140625" style="22" customWidth="1"/>
    <col min="7697" max="7697" width="12.33203125" style="22" customWidth="1"/>
    <col min="7698" max="7698" width="1.44140625" style="22" customWidth="1"/>
    <col min="7699" max="7699" width="12.33203125" style="22" customWidth="1"/>
    <col min="7700" max="7700" width="1.44140625" style="22" customWidth="1"/>
    <col min="7701" max="7701" width="10" style="22" customWidth="1"/>
    <col min="7702" max="7702" width="1.44140625" style="22" customWidth="1"/>
    <col min="7703" max="7703" width="10" style="22" customWidth="1"/>
    <col min="7704" max="7704" width="1.44140625" style="22" customWidth="1"/>
    <col min="7705" max="7705" width="10" style="22" customWidth="1"/>
    <col min="7706" max="7706" width="1.44140625" style="22" customWidth="1"/>
    <col min="7707" max="7707" width="9.21875" style="22" customWidth="1"/>
    <col min="7708" max="7709" width="2.21875" style="22" customWidth="1"/>
    <col min="7710" max="7710" width="13.109375" style="22" customWidth="1"/>
    <col min="7711" max="7711" width="1.44140625" style="22" customWidth="1"/>
    <col min="7712" max="7712" width="13.109375" style="22" customWidth="1"/>
    <col min="7713" max="7713" width="1.44140625" style="22" customWidth="1"/>
    <col min="7714" max="7714" width="8.44140625" style="22" customWidth="1"/>
    <col min="7715" max="7715" width="1.44140625" style="22" customWidth="1"/>
    <col min="7716" max="7716" width="8.44140625" style="22" customWidth="1"/>
    <col min="7717" max="7717" width="2.21875" style="22" customWidth="1"/>
    <col min="7718" max="7718" width="13.109375" style="22" customWidth="1"/>
    <col min="7719" max="7719" width="2.21875" style="22" customWidth="1"/>
    <col min="7720" max="7720" width="13.109375" style="22" customWidth="1"/>
    <col min="7721" max="7721" width="1.44140625" style="22" customWidth="1"/>
    <col min="7722" max="7722" width="10" style="22" customWidth="1"/>
    <col min="7723" max="7723" width="2.21875" style="22" customWidth="1"/>
    <col min="7724" max="7724" width="11.5546875" style="22"/>
    <col min="7725" max="7725" width="1.44140625" style="22" customWidth="1"/>
    <col min="7726" max="7726" width="9.21875" style="22" customWidth="1"/>
    <col min="7727" max="7727" width="2.21875" style="22" customWidth="1"/>
    <col min="7728" max="7728" width="11.5546875" style="22"/>
    <col min="7729" max="7729" width="1.44140625" style="22" customWidth="1"/>
    <col min="7730" max="7730" width="9.21875" style="22" customWidth="1"/>
    <col min="7731" max="7731" width="2.21875" style="22" customWidth="1"/>
    <col min="7732" max="7732" width="12.33203125" style="22" customWidth="1"/>
    <col min="7733" max="7733" width="2.21875" style="22" customWidth="1"/>
    <col min="7734" max="7734" width="4.5546875" style="22" customWidth="1"/>
    <col min="7735" max="7735" width="1.44140625" style="22" customWidth="1"/>
    <col min="7736" max="7736" width="8.44140625" style="22" customWidth="1"/>
    <col min="7737" max="7737" width="1.44140625" style="22" customWidth="1"/>
    <col min="7738" max="7738" width="11.5546875" style="22"/>
    <col min="7739" max="7739" width="1.44140625" style="22" customWidth="1"/>
    <col min="7740" max="7740" width="11.5546875" style="22"/>
    <col min="7741" max="7741" width="1.44140625" style="22" customWidth="1"/>
    <col min="7742" max="7936" width="11.5546875" style="22"/>
    <col min="7937" max="7937" width="4.5546875" style="22" customWidth="1"/>
    <col min="7938" max="7938" width="1.109375" style="22" customWidth="1"/>
    <col min="7939" max="7939" width="16.21875" style="22" customWidth="1"/>
    <col min="7940" max="7940" width="1.109375" style="22" customWidth="1"/>
    <col min="7941" max="7941" width="12.33203125" style="22" customWidth="1"/>
    <col min="7942" max="7942" width="1.44140625" style="22" customWidth="1"/>
    <col min="7943" max="7943" width="8.44140625" style="22" customWidth="1"/>
    <col min="7944" max="7944" width="1.44140625" style="22" customWidth="1"/>
    <col min="7945" max="7945" width="8.44140625" style="22" customWidth="1"/>
    <col min="7946" max="7946" width="1.44140625" style="22" customWidth="1"/>
    <col min="7947" max="7947" width="12.33203125" style="22" customWidth="1"/>
    <col min="7948" max="7948" width="1.44140625" style="22" customWidth="1"/>
    <col min="7949" max="7949" width="8.44140625" style="22" customWidth="1"/>
    <col min="7950" max="7950" width="1.44140625" style="22" customWidth="1"/>
    <col min="7951" max="7951" width="8.44140625" style="22" customWidth="1"/>
    <col min="7952" max="7952" width="1.44140625" style="22" customWidth="1"/>
    <col min="7953" max="7953" width="12.33203125" style="22" customWidth="1"/>
    <col min="7954" max="7954" width="1.44140625" style="22" customWidth="1"/>
    <col min="7955" max="7955" width="12.33203125" style="22" customWidth="1"/>
    <col min="7956" max="7956" width="1.44140625" style="22" customWidth="1"/>
    <col min="7957" max="7957" width="10" style="22" customWidth="1"/>
    <col min="7958" max="7958" width="1.44140625" style="22" customWidth="1"/>
    <col min="7959" max="7959" width="10" style="22" customWidth="1"/>
    <col min="7960" max="7960" width="1.44140625" style="22" customWidth="1"/>
    <col min="7961" max="7961" width="10" style="22" customWidth="1"/>
    <col min="7962" max="7962" width="1.44140625" style="22" customWidth="1"/>
    <col min="7963" max="7963" width="9.21875" style="22" customWidth="1"/>
    <col min="7964" max="7965" width="2.21875" style="22" customWidth="1"/>
    <col min="7966" max="7966" width="13.109375" style="22" customWidth="1"/>
    <col min="7967" max="7967" width="1.44140625" style="22" customWidth="1"/>
    <col min="7968" max="7968" width="13.109375" style="22" customWidth="1"/>
    <col min="7969" max="7969" width="1.44140625" style="22" customWidth="1"/>
    <col min="7970" max="7970" width="8.44140625" style="22" customWidth="1"/>
    <col min="7971" max="7971" width="1.44140625" style="22" customWidth="1"/>
    <col min="7972" max="7972" width="8.44140625" style="22" customWidth="1"/>
    <col min="7973" max="7973" width="2.21875" style="22" customWidth="1"/>
    <col min="7974" max="7974" width="13.109375" style="22" customWidth="1"/>
    <col min="7975" max="7975" width="2.21875" style="22" customWidth="1"/>
    <col min="7976" max="7976" width="13.109375" style="22" customWidth="1"/>
    <col min="7977" max="7977" width="1.44140625" style="22" customWidth="1"/>
    <col min="7978" max="7978" width="10" style="22" customWidth="1"/>
    <col min="7979" max="7979" width="2.21875" style="22" customWidth="1"/>
    <col min="7980" max="7980" width="11.5546875" style="22"/>
    <col min="7981" max="7981" width="1.44140625" style="22" customWidth="1"/>
    <col min="7982" max="7982" width="9.21875" style="22" customWidth="1"/>
    <col min="7983" max="7983" width="2.21875" style="22" customWidth="1"/>
    <col min="7984" max="7984" width="11.5546875" style="22"/>
    <col min="7985" max="7985" width="1.44140625" style="22" customWidth="1"/>
    <col min="7986" max="7986" width="9.21875" style="22" customWidth="1"/>
    <col min="7987" max="7987" width="2.21875" style="22" customWidth="1"/>
    <col min="7988" max="7988" width="12.33203125" style="22" customWidth="1"/>
    <col min="7989" max="7989" width="2.21875" style="22" customWidth="1"/>
    <col min="7990" max="7990" width="4.5546875" style="22" customWidth="1"/>
    <col min="7991" max="7991" width="1.44140625" style="22" customWidth="1"/>
    <col min="7992" max="7992" width="8.44140625" style="22" customWidth="1"/>
    <col min="7993" max="7993" width="1.44140625" style="22" customWidth="1"/>
    <col min="7994" max="7994" width="11.5546875" style="22"/>
    <col min="7995" max="7995" width="1.44140625" style="22" customWidth="1"/>
    <col min="7996" max="7996" width="11.5546875" style="22"/>
    <col min="7997" max="7997" width="1.44140625" style="22" customWidth="1"/>
    <col min="7998" max="8192" width="11.5546875" style="22"/>
    <col min="8193" max="8193" width="4.5546875" style="22" customWidth="1"/>
    <col min="8194" max="8194" width="1.109375" style="22" customWidth="1"/>
    <col min="8195" max="8195" width="16.21875" style="22" customWidth="1"/>
    <col min="8196" max="8196" width="1.109375" style="22" customWidth="1"/>
    <col min="8197" max="8197" width="12.33203125" style="22" customWidth="1"/>
    <col min="8198" max="8198" width="1.44140625" style="22" customWidth="1"/>
    <col min="8199" max="8199" width="8.44140625" style="22" customWidth="1"/>
    <col min="8200" max="8200" width="1.44140625" style="22" customWidth="1"/>
    <col min="8201" max="8201" width="8.44140625" style="22" customWidth="1"/>
    <col min="8202" max="8202" width="1.44140625" style="22" customWidth="1"/>
    <col min="8203" max="8203" width="12.33203125" style="22" customWidth="1"/>
    <col min="8204" max="8204" width="1.44140625" style="22" customWidth="1"/>
    <col min="8205" max="8205" width="8.44140625" style="22" customWidth="1"/>
    <col min="8206" max="8206" width="1.44140625" style="22" customWidth="1"/>
    <col min="8207" max="8207" width="8.44140625" style="22" customWidth="1"/>
    <col min="8208" max="8208" width="1.44140625" style="22" customWidth="1"/>
    <col min="8209" max="8209" width="12.33203125" style="22" customWidth="1"/>
    <col min="8210" max="8210" width="1.44140625" style="22" customWidth="1"/>
    <col min="8211" max="8211" width="12.33203125" style="22" customWidth="1"/>
    <col min="8212" max="8212" width="1.44140625" style="22" customWidth="1"/>
    <col min="8213" max="8213" width="10" style="22" customWidth="1"/>
    <col min="8214" max="8214" width="1.44140625" style="22" customWidth="1"/>
    <col min="8215" max="8215" width="10" style="22" customWidth="1"/>
    <col min="8216" max="8216" width="1.44140625" style="22" customWidth="1"/>
    <col min="8217" max="8217" width="10" style="22" customWidth="1"/>
    <col min="8218" max="8218" width="1.44140625" style="22" customWidth="1"/>
    <col min="8219" max="8219" width="9.21875" style="22" customWidth="1"/>
    <col min="8220" max="8221" width="2.21875" style="22" customWidth="1"/>
    <col min="8222" max="8222" width="13.109375" style="22" customWidth="1"/>
    <col min="8223" max="8223" width="1.44140625" style="22" customWidth="1"/>
    <col min="8224" max="8224" width="13.109375" style="22" customWidth="1"/>
    <col min="8225" max="8225" width="1.44140625" style="22" customWidth="1"/>
    <col min="8226" max="8226" width="8.44140625" style="22" customWidth="1"/>
    <col min="8227" max="8227" width="1.44140625" style="22" customWidth="1"/>
    <col min="8228" max="8228" width="8.44140625" style="22" customWidth="1"/>
    <col min="8229" max="8229" width="2.21875" style="22" customWidth="1"/>
    <col min="8230" max="8230" width="13.109375" style="22" customWidth="1"/>
    <col min="8231" max="8231" width="2.21875" style="22" customWidth="1"/>
    <col min="8232" max="8232" width="13.109375" style="22" customWidth="1"/>
    <col min="8233" max="8233" width="1.44140625" style="22" customWidth="1"/>
    <col min="8234" max="8234" width="10" style="22" customWidth="1"/>
    <col min="8235" max="8235" width="2.21875" style="22" customWidth="1"/>
    <col min="8236" max="8236" width="11.5546875" style="22"/>
    <col min="8237" max="8237" width="1.44140625" style="22" customWidth="1"/>
    <col min="8238" max="8238" width="9.21875" style="22" customWidth="1"/>
    <col min="8239" max="8239" width="2.21875" style="22" customWidth="1"/>
    <col min="8240" max="8240" width="11.5546875" style="22"/>
    <col min="8241" max="8241" width="1.44140625" style="22" customWidth="1"/>
    <col min="8242" max="8242" width="9.21875" style="22" customWidth="1"/>
    <col min="8243" max="8243" width="2.21875" style="22" customWidth="1"/>
    <col min="8244" max="8244" width="12.33203125" style="22" customWidth="1"/>
    <col min="8245" max="8245" width="2.21875" style="22" customWidth="1"/>
    <col min="8246" max="8246" width="4.5546875" style="22" customWidth="1"/>
    <col min="8247" max="8247" width="1.44140625" style="22" customWidth="1"/>
    <col min="8248" max="8248" width="8.44140625" style="22" customWidth="1"/>
    <col min="8249" max="8249" width="1.44140625" style="22" customWidth="1"/>
    <col min="8250" max="8250" width="11.5546875" style="22"/>
    <col min="8251" max="8251" width="1.44140625" style="22" customWidth="1"/>
    <col min="8252" max="8252" width="11.5546875" style="22"/>
    <col min="8253" max="8253" width="1.44140625" style="22" customWidth="1"/>
    <col min="8254" max="8448" width="11.5546875" style="22"/>
    <col min="8449" max="8449" width="4.5546875" style="22" customWidth="1"/>
    <col min="8450" max="8450" width="1.109375" style="22" customWidth="1"/>
    <col min="8451" max="8451" width="16.21875" style="22" customWidth="1"/>
    <col min="8452" max="8452" width="1.109375" style="22" customWidth="1"/>
    <col min="8453" max="8453" width="12.33203125" style="22" customWidth="1"/>
    <col min="8454" max="8454" width="1.44140625" style="22" customWidth="1"/>
    <col min="8455" max="8455" width="8.44140625" style="22" customWidth="1"/>
    <col min="8456" max="8456" width="1.44140625" style="22" customWidth="1"/>
    <col min="8457" max="8457" width="8.44140625" style="22" customWidth="1"/>
    <col min="8458" max="8458" width="1.44140625" style="22" customWidth="1"/>
    <col min="8459" max="8459" width="12.33203125" style="22" customWidth="1"/>
    <col min="8460" max="8460" width="1.44140625" style="22" customWidth="1"/>
    <col min="8461" max="8461" width="8.44140625" style="22" customWidth="1"/>
    <col min="8462" max="8462" width="1.44140625" style="22" customWidth="1"/>
    <col min="8463" max="8463" width="8.44140625" style="22" customWidth="1"/>
    <col min="8464" max="8464" width="1.44140625" style="22" customWidth="1"/>
    <col min="8465" max="8465" width="12.33203125" style="22" customWidth="1"/>
    <col min="8466" max="8466" width="1.44140625" style="22" customWidth="1"/>
    <col min="8467" max="8467" width="12.33203125" style="22" customWidth="1"/>
    <col min="8468" max="8468" width="1.44140625" style="22" customWidth="1"/>
    <col min="8469" max="8469" width="10" style="22" customWidth="1"/>
    <col min="8470" max="8470" width="1.44140625" style="22" customWidth="1"/>
    <col min="8471" max="8471" width="10" style="22" customWidth="1"/>
    <col min="8472" max="8472" width="1.44140625" style="22" customWidth="1"/>
    <col min="8473" max="8473" width="10" style="22" customWidth="1"/>
    <col min="8474" max="8474" width="1.44140625" style="22" customWidth="1"/>
    <col min="8475" max="8475" width="9.21875" style="22" customWidth="1"/>
    <col min="8476" max="8477" width="2.21875" style="22" customWidth="1"/>
    <col min="8478" max="8478" width="13.109375" style="22" customWidth="1"/>
    <col min="8479" max="8479" width="1.44140625" style="22" customWidth="1"/>
    <col min="8480" max="8480" width="13.109375" style="22" customWidth="1"/>
    <col min="8481" max="8481" width="1.44140625" style="22" customWidth="1"/>
    <col min="8482" max="8482" width="8.44140625" style="22" customWidth="1"/>
    <col min="8483" max="8483" width="1.44140625" style="22" customWidth="1"/>
    <col min="8484" max="8484" width="8.44140625" style="22" customWidth="1"/>
    <col min="8485" max="8485" width="2.21875" style="22" customWidth="1"/>
    <col min="8486" max="8486" width="13.109375" style="22" customWidth="1"/>
    <col min="8487" max="8487" width="2.21875" style="22" customWidth="1"/>
    <col min="8488" max="8488" width="13.109375" style="22" customWidth="1"/>
    <col min="8489" max="8489" width="1.44140625" style="22" customWidth="1"/>
    <col min="8490" max="8490" width="10" style="22" customWidth="1"/>
    <col min="8491" max="8491" width="2.21875" style="22" customWidth="1"/>
    <col min="8492" max="8492" width="11.5546875" style="22"/>
    <col min="8493" max="8493" width="1.44140625" style="22" customWidth="1"/>
    <col min="8494" max="8494" width="9.21875" style="22" customWidth="1"/>
    <col min="8495" max="8495" width="2.21875" style="22" customWidth="1"/>
    <col min="8496" max="8496" width="11.5546875" style="22"/>
    <col min="8497" max="8497" width="1.44140625" style="22" customWidth="1"/>
    <col min="8498" max="8498" width="9.21875" style="22" customWidth="1"/>
    <col min="8499" max="8499" width="2.21875" style="22" customWidth="1"/>
    <col min="8500" max="8500" width="12.33203125" style="22" customWidth="1"/>
    <col min="8501" max="8501" width="2.21875" style="22" customWidth="1"/>
    <col min="8502" max="8502" width="4.5546875" style="22" customWidth="1"/>
    <col min="8503" max="8503" width="1.44140625" style="22" customWidth="1"/>
    <col min="8504" max="8504" width="8.44140625" style="22" customWidth="1"/>
    <col min="8505" max="8505" width="1.44140625" style="22" customWidth="1"/>
    <col min="8506" max="8506" width="11.5546875" style="22"/>
    <col min="8507" max="8507" width="1.44140625" style="22" customWidth="1"/>
    <col min="8508" max="8508" width="11.5546875" style="22"/>
    <col min="8509" max="8509" width="1.44140625" style="22" customWidth="1"/>
    <col min="8510" max="8704" width="11.5546875" style="22"/>
    <col min="8705" max="8705" width="4.5546875" style="22" customWidth="1"/>
    <col min="8706" max="8706" width="1.109375" style="22" customWidth="1"/>
    <col min="8707" max="8707" width="16.21875" style="22" customWidth="1"/>
    <col min="8708" max="8708" width="1.109375" style="22" customWidth="1"/>
    <col min="8709" max="8709" width="12.33203125" style="22" customWidth="1"/>
    <col min="8710" max="8710" width="1.44140625" style="22" customWidth="1"/>
    <col min="8711" max="8711" width="8.44140625" style="22" customWidth="1"/>
    <col min="8712" max="8712" width="1.44140625" style="22" customWidth="1"/>
    <col min="8713" max="8713" width="8.44140625" style="22" customWidth="1"/>
    <col min="8714" max="8714" width="1.44140625" style="22" customWidth="1"/>
    <col min="8715" max="8715" width="12.33203125" style="22" customWidth="1"/>
    <col min="8716" max="8716" width="1.44140625" style="22" customWidth="1"/>
    <col min="8717" max="8717" width="8.44140625" style="22" customWidth="1"/>
    <col min="8718" max="8718" width="1.44140625" style="22" customWidth="1"/>
    <col min="8719" max="8719" width="8.44140625" style="22" customWidth="1"/>
    <col min="8720" max="8720" width="1.44140625" style="22" customWidth="1"/>
    <col min="8721" max="8721" width="12.33203125" style="22" customWidth="1"/>
    <col min="8722" max="8722" width="1.44140625" style="22" customWidth="1"/>
    <col min="8723" max="8723" width="12.33203125" style="22" customWidth="1"/>
    <col min="8724" max="8724" width="1.44140625" style="22" customWidth="1"/>
    <col min="8725" max="8725" width="10" style="22" customWidth="1"/>
    <col min="8726" max="8726" width="1.44140625" style="22" customWidth="1"/>
    <col min="8727" max="8727" width="10" style="22" customWidth="1"/>
    <col min="8728" max="8728" width="1.44140625" style="22" customWidth="1"/>
    <col min="8729" max="8729" width="10" style="22" customWidth="1"/>
    <col min="8730" max="8730" width="1.44140625" style="22" customWidth="1"/>
    <col min="8731" max="8731" width="9.21875" style="22" customWidth="1"/>
    <col min="8732" max="8733" width="2.21875" style="22" customWidth="1"/>
    <col min="8734" max="8734" width="13.109375" style="22" customWidth="1"/>
    <col min="8735" max="8735" width="1.44140625" style="22" customWidth="1"/>
    <col min="8736" max="8736" width="13.109375" style="22" customWidth="1"/>
    <col min="8737" max="8737" width="1.44140625" style="22" customWidth="1"/>
    <col min="8738" max="8738" width="8.44140625" style="22" customWidth="1"/>
    <col min="8739" max="8739" width="1.44140625" style="22" customWidth="1"/>
    <col min="8740" max="8740" width="8.44140625" style="22" customWidth="1"/>
    <col min="8741" max="8741" width="2.21875" style="22" customWidth="1"/>
    <col min="8742" max="8742" width="13.109375" style="22" customWidth="1"/>
    <col min="8743" max="8743" width="2.21875" style="22" customWidth="1"/>
    <col min="8744" max="8744" width="13.109375" style="22" customWidth="1"/>
    <col min="8745" max="8745" width="1.44140625" style="22" customWidth="1"/>
    <col min="8746" max="8746" width="10" style="22" customWidth="1"/>
    <col min="8747" max="8747" width="2.21875" style="22" customWidth="1"/>
    <col min="8748" max="8748" width="11.5546875" style="22"/>
    <col min="8749" max="8749" width="1.44140625" style="22" customWidth="1"/>
    <col min="8750" max="8750" width="9.21875" style="22" customWidth="1"/>
    <col min="8751" max="8751" width="2.21875" style="22" customWidth="1"/>
    <col min="8752" max="8752" width="11.5546875" style="22"/>
    <col min="8753" max="8753" width="1.44140625" style="22" customWidth="1"/>
    <col min="8754" max="8754" width="9.21875" style="22" customWidth="1"/>
    <col min="8755" max="8755" width="2.21875" style="22" customWidth="1"/>
    <col min="8756" max="8756" width="12.33203125" style="22" customWidth="1"/>
    <col min="8757" max="8757" width="2.21875" style="22" customWidth="1"/>
    <col min="8758" max="8758" width="4.5546875" style="22" customWidth="1"/>
    <col min="8759" max="8759" width="1.44140625" style="22" customWidth="1"/>
    <col min="8760" max="8760" width="8.44140625" style="22" customWidth="1"/>
    <col min="8761" max="8761" width="1.44140625" style="22" customWidth="1"/>
    <col min="8762" max="8762" width="11.5546875" style="22"/>
    <col min="8763" max="8763" width="1.44140625" style="22" customWidth="1"/>
    <col min="8764" max="8764" width="11.5546875" style="22"/>
    <col min="8765" max="8765" width="1.44140625" style="22" customWidth="1"/>
    <col min="8766" max="8960" width="11.5546875" style="22"/>
    <col min="8961" max="8961" width="4.5546875" style="22" customWidth="1"/>
    <col min="8962" max="8962" width="1.109375" style="22" customWidth="1"/>
    <col min="8963" max="8963" width="16.21875" style="22" customWidth="1"/>
    <col min="8964" max="8964" width="1.109375" style="22" customWidth="1"/>
    <col min="8965" max="8965" width="12.33203125" style="22" customWidth="1"/>
    <col min="8966" max="8966" width="1.44140625" style="22" customWidth="1"/>
    <col min="8967" max="8967" width="8.44140625" style="22" customWidth="1"/>
    <col min="8968" max="8968" width="1.44140625" style="22" customWidth="1"/>
    <col min="8969" max="8969" width="8.44140625" style="22" customWidth="1"/>
    <col min="8970" max="8970" width="1.44140625" style="22" customWidth="1"/>
    <col min="8971" max="8971" width="12.33203125" style="22" customWidth="1"/>
    <col min="8972" max="8972" width="1.44140625" style="22" customWidth="1"/>
    <col min="8973" max="8973" width="8.44140625" style="22" customWidth="1"/>
    <col min="8974" max="8974" width="1.44140625" style="22" customWidth="1"/>
    <col min="8975" max="8975" width="8.44140625" style="22" customWidth="1"/>
    <col min="8976" max="8976" width="1.44140625" style="22" customWidth="1"/>
    <col min="8977" max="8977" width="12.33203125" style="22" customWidth="1"/>
    <col min="8978" max="8978" width="1.44140625" style="22" customWidth="1"/>
    <col min="8979" max="8979" width="12.33203125" style="22" customWidth="1"/>
    <col min="8980" max="8980" width="1.44140625" style="22" customWidth="1"/>
    <col min="8981" max="8981" width="10" style="22" customWidth="1"/>
    <col min="8982" max="8982" width="1.44140625" style="22" customWidth="1"/>
    <col min="8983" max="8983" width="10" style="22" customWidth="1"/>
    <col min="8984" max="8984" width="1.44140625" style="22" customWidth="1"/>
    <col min="8985" max="8985" width="10" style="22" customWidth="1"/>
    <col min="8986" max="8986" width="1.44140625" style="22" customWidth="1"/>
    <col min="8987" max="8987" width="9.21875" style="22" customWidth="1"/>
    <col min="8988" max="8989" width="2.21875" style="22" customWidth="1"/>
    <col min="8990" max="8990" width="13.109375" style="22" customWidth="1"/>
    <col min="8991" max="8991" width="1.44140625" style="22" customWidth="1"/>
    <col min="8992" max="8992" width="13.109375" style="22" customWidth="1"/>
    <col min="8993" max="8993" width="1.44140625" style="22" customWidth="1"/>
    <col min="8994" max="8994" width="8.44140625" style="22" customWidth="1"/>
    <col min="8995" max="8995" width="1.44140625" style="22" customWidth="1"/>
    <col min="8996" max="8996" width="8.44140625" style="22" customWidth="1"/>
    <col min="8997" max="8997" width="2.21875" style="22" customWidth="1"/>
    <col min="8998" max="8998" width="13.109375" style="22" customWidth="1"/>
    <col min="8999" max="8999" width="2.21875" style="22" customWidth="1"/>
    <col min="9000" max="9000" width="13.109375" style="22" customWidth="1"/>
    <col min="9001" max="9001" width="1.44140625" style="22" customWidth="1"/>
    <col min="9002" max="9002" width="10" style="22" customWidth="1"/>
    <col min="9003" max="9003" width="2.21875" style="22" customWidth="1"/>
    <col min="9004" max="9004" width="11.5546875" style="22"/>
    <col min="9005" max="9005" width="1.44140625" style="22" customWidth="1"/>
    <col min="9006" max="9006" width="9.21875" style="22" customWidth="1"/>
    <col min="9007" max="9007" width="2.21875" style="22" customWidth="1"/>
    <col min="9008" max="9008" width="11.5546875" style="22"/>
    <col min="9009" max="9009" width="1.44140625" style="22" customWidth="1"/>
    <col min="9010" max="9010" width="9.21875" style="22" customWidth="1"/>
    <col min="9011" max="9011" width="2.21875" style="22" customWidth="1"/>
    <col min="9012" max="9012" width="12.33203125" style="22" customWidth="1"/>
    <col min="9013" max="9013" width="2.21875" style="22" customWidth="1"/>
    <col min="9014" max="9014" width="4.5546875" style="22" customWidth="1"/>
    <col min="9015" max="9015" width="1.44140625" style="22" customWidth="1"/>
    <col min="9016" max="9016" width="8.44140625" style="22" customWidth="1"/>
    <col min="9017" max="9017" width="1.44140625" style="22" customWidth="1"/>
    <col min="9018" max="9018" width="11.5546875" style="22"/>
    <col min="9019" max="9019" width="1.44140625" style="22" customWidth="1"/>
    <col min="9020" max="9020" width="11.5546875" style="22"/>
    <col min="9021" max="9021" width="1.44140625" style="22" customWidth="1"/>
    <col min="9022" max="9216" width="11.5546875" style="22"/>
    <col min="9217" max="9217" width="4.5546875" style="22" customWidth="1"/>
    <col min="9218" max="9218" width="1.109375" style="22" customWidth="1"/>
    <col min="9219" max="9219" width="16.21875" style="22" customWidth="1"/>
    <col min="9220" max="9220" width="1.109375" style="22" customWidth="1"/>
    <col min="9221" max="9221" width="12.33203125" style="22" customWidth="1"/>
    <col min="9222" max="9222" width="1.44140625" style="22" customWidth="1"/>
    <col min="9223" max="9223" width="8.44140625" style="22" customWidth="1"/>
    <col min="9224" max="9224" width="1.44140625" style="22" customWidth="1"/>
    <col min="9225" max="9225" width="8.44140625" style="22" customWidth="1"/>
    <col min="9226" max="9226" width="1.44140625" style="22" customWidth="1"/>
    <col min="9227" max="9227" width="12.33203125" style="22" customWidth="1"/>
    <col min="9228" max="9228" width="1.44140625" style="22" customWidth="1"/>
    <col min="9229" max="9229" width="8.44140625" style="22" customWidth="1"/>
    <col min="9230" max="9230" width="1.44140625" style="22" customWidth="1"/>
    <col min="9231" max="9231" width="8.44140625" style="22" customWidth="1"/>
    <col min="9232" max="9232" width="1.44140625" style="22" customWidth="1"/>
    <col min="9233" max="9233" width="12.33203125" style="22" customWidth="1"/>
    <col min="9234" max="9234" width="1.44140625" style="22" customWidth="1"/>
    <col min="9235" max="9235" width="12.33203125" style="22" customWidth="1"/>
    <col min="9236" max="9236" width="1.44140625" style="22" customWidth="1"/>
    <col min="9237" max="9237" width="10" style="22" customWidth="1"/>
    <col min="9238" max="9238" width="1.44140625" style="22" customWidth="1"/>
    <col min="9239" max="9239" width="10" style="22" customWidth="1"/>
    <col min="9240" max="9240" width="1.44140625" style="22" customWidth="1"/>
    <col min="9241" max="9241" width="10" style="22" customWidth="1"/>
    <col min="9242" max="9242" width="1.44140625" style="22" customWidth="1"/>
    <col min="9243" max="9243" width="9.21875" style="22" customWidth="1"/>
    <col min="9244" max="9245" width="2.21875" style="22" customWidth="1"/>
    <col min="9246" max="9246" width="13.109375" style="22" customWidth="1"/>
    <col min="9247" max="9247" width="1.44140625" style="22" customWidth="1"/>
    <col min="9248" max="9248" width="13.109375" style="22" customWidth="1"/>
    <col min="9249" max="9249" width="1.44140625" style="22" customWidth="1"/>
    <col min="9250" max="9250" width="8.44140625" style="22" customWidth="1"/>
    <col min="9251" max="9251" width="1.44140625" style="22" customWidth="1"/>
    <col min="9252" max="9252" width="8.44140625" style="22" customWidth="1"/>
    <col min="9253" max="9253" width="2.21875" style="22" customWidth="1"/>
    <col min="9254" max="9254" width="13.109375" style="22" customWidth="1"/>
    <col min="9255" max="9255" width="2.21875" style="22" customWidth="1"/>
    <col min="9256" max="9256" width="13.109375" style="22" customWidth="1"/>
    <col min="9257" max="9257" width="1.44140625" style="22" customWidth="1"/>
    <col min="9258" max="9258" width="10" style="22" customWidth="1"/>
    <col min="9259" max="9259" width="2.21875" style="22" customWidth="1"/>
    <col min="9260" max="9260" width="11.5546875" style="22"/>
    <col min="9261" max="9261" width="1.44140625" style="22" customWidth="1"/>
    <col min="9262" max="9262" width="9.21875" style="22" customWidth="1"/>
    <col min="9263" max="9263" width="2.21875" style="22" customWidth="1"/>
    <col min="9264" max="9264" width="11.5546875" style="22"/>
    <col min="9265" max="9265" width="1.44140625" style="22" customWidth="1"/>
    <col min="9266" max="9266" width="9.21875" style="22" customWidth="1"/>
    <col min="9267" max="9267" width="2.21875" style="22" customWidth="1"/>
    <col min="9268" max="9268" width="12.33203125" style="22" customWidth="1"/>
    <col min="9269" max="9269" width="2.21875" style="22" customWidth="1"/>
    <col min="9270" max="9270" width="4.5546875" style="22" customWidth="1"/>
    <col min="9271" max="9271" width="1.44140625" style="22" customWidth="1"/>
    <col min="9272" max="9272" width="8.44140625" style="22" customWidth="1"/>
    <col min="9273" max="9273" width="1.44140625" style="22" customWidth="1"/>
    <col min="9274" max="9274" width="11.5546875" style="22"/>
    <col min="9275" max="9275" width="1.44140625" style="22" customWidth="1"/>
    <col min="9276" max="9276" width="11.5546875" style="22"/>
    <col min="9277" max="9277" width="1.44140625" style="22" customWidth="1"/>
    <col min="9278" max="9472" width="11.5546875" style="22"/>
    <col min="9473" max="9473" width="4.5546875" style="22" customWidth="1"/>
    <col min="9474" max="9474" width="1.109375" style="22" customWidth="1"/>
    <col min="9475" max="9475" width="16.21875" style="22" customWidth="1"/>
    <col min="9476" max="9476" width="1.109375" style="22" customWidth="1"/>
    <col min="9477" max="9477" width="12.33203125" style="22" customWidth="1"/>
    <col min="9478" max="9478" width="1.44140625" style="22" customWidth="1"/>
    <col min="9479" max="9479" width="8.44140625" style="22" customWidth="1"/>
    <col min="9480" max="9480" width="1.44140625" style="22" customWidth="1"/>
    <col min="9481" max="9481" width="8.44140625" style="22" customWidth="1"/>
    <col min="9482" max="9482" width="1.44140625" style="22" customWidth="1"/>
    <col min="9483" max="9483" width="12.33203125" style="22" customWidth="1"/>
    <col min="9484" max="9484" width="1.44140625" style="22" customWidth="1"/>
    <col min="9485" max="9485" width="8.44140625" style="22" customWidth="1"/>
    <col min="9486" max="9486" width="1.44140625" style="22" customWidth="1"/>
    <col min="9487" max="9487" width="8.44140625" style="22" customWidth="1"/>
    <col min="9488" max="9488" width="1.44140625" style="22" customWidth="1"/>
    <col min="9489" max="9489" width="12.33203125" style="22" customWidth="1"/>
    <col min="9490" max="9490" width="1.44140625" style="22" customWidth="1"/>
    <col min="9491" max="9491" width="12.33203125" style="22" customWidth="1"/>
    <col min="9492" max="9492" width="1.44140625" style="22" customWidth="1"/>
    <col min="9493" max="9493" width="10" style="22" customWidth="1"/>
    <col min="9494" max="9494" width="1.44140625" style="22" customWidth="1"/>
    <col min="9495" max="9495" width="10" style="22" customWidth="1"/>
    <col min="9496" max="9496" width="1.44140625" style="22" customWidth="1"/>
    <col min="9497" max="9497" width="10" style="22" customWidth="1"/>
    <col min="9498" max="9498" width="1.44140625" style="22" customWidth="1"/>
    <col min="9499" max="9499" width="9.21875" style="22" customWidth="1"/>
    <col min="9500" max="9501" width="2.21875" style="22" customWidth="1"/>
    <col min="9502" max="9502" width="13.109375" style="22" customWidth="1"/>
    <col min="9503" max="9503" width="1.44140625" style="22" customWidth="1"/>
    <col min="9504" max="9504" width="13.109375" style="22" customWidth="1"/>
    <col min="9505" max="9505" width="1.44140625" style="22" customWidth="1"/>
    <col min="9506" max="9506" width="8.44140625" style="22" customWidth="1"/>
    <col min="9507" max="9507" width="1.44140625" style="22" customWidth="1"/>
    <col min="9508" max="9508" width="8.44140625" style="22" customWidth="1"/>
    <col min="9509" max="9509" width="2.21875" style="22" customWidth="1"/>
    <col min="9510" max="9510" width="13.109375" style="22" customWidth="1"/>
    <col min="9511" max="9511" width="2.21875" style="22" customWidth="1"/>
    <col min="9512" max="9512" width="13.109375" style="22" customWidth="1"/>
    <col min="9513" max="9513" width="1.44140625" style="22" customWidth="1"/>
    <col min="9514" max="9514" width="10" style="22" customWidth="1"/>
    <col min="9515" max="9515" width="2.21875" style="22" customWidth="1"/>
    <col min="9516" max="9516" width="11.5546875" style="22"/>
    <col min="9517" max="9517" width="1.44140625" style="22" customWidth="1"/>
    <col min="9518" max="9518" width="9.21875" style="22" customWidth="1"/>
    <col min="9519" max="9519" width="2.21875" style="22" customWidth="1"/>
    <col min="9520" max="9520" width="11.5546875" style="22"/>
    <col min="9521" max="9521" width="1.44140625" style="22" customWidth="1"/>
    <col min="9522" max="9522" width="9.21875" style="22" customWidth="1"/>
    <col min="9523" max="9523" width="2.21875" style="22" customWidth="1"/>
    <col min="9524" max="9524" width="12.33203125" style="22" customWidth="1"/>
    <col min="9525" max="9525" width="2.21875" style="22" customWidth="1"/>
    <col min="9526" max="9526" width="4.5546875" style="22" customWidth="1"/>
    <col min="9527" max="9527" width="1.44140625" style="22" customWidth="1"/>
    <col min="9528" max="9528" width="8.44140625" style="22" customWidth="1"/>
    <col min="9529" max="9529" width="1.44140625" style="22" customWidth="1"/>
    <col min="9530" max="9530" width="11.5546875" style="22"/>
    <col min="9531" max="9531" width="1.44140625" style="22" customWidth="1"/>
    <col min="9532" max="9532" width="11.5546875" style="22"/>
    <col min="9533" max="9533" width="1.44140625" style="22" customWidth="1"/>
    <col min="9534" max="9728" width="11.5546875" style="22"/>
    <col min="9729" max="9729" width="4.5546875" style="22" customWidth="1"/>
    <col min="9730" max="9730" width="1.109375" style="22" customWidth="1"/>
    <col min="9731" max="9731" width="16.21875" style="22" customWidth="1"/>
    <col min="9732" max="9732" width="1.109375" style="22" customWidth="1"/>
    <col min="9733" max="9733" width="12.33203125" style="22" customWidth="1"/>
    <col min="9734" max="9734" width="1.44140625" style="22" customWidth="1"/>
    <col min="9735" max="9735" width="8.44140625" style="22" customWidth="1"/>
    <col min="9736" max="9736" width="1.44140625" style="22" customWidth="1"/>
    <col min="9737" max="9737" width="8.44140625" style="22" customWidth="1"/>
    <col min="9738" max="9738" width="1.44140625" style="22" customWidth="1"/>
    <col min="9739" max="9739" width="12.33203125" style="22" customWidth="1"/>
    <col min="9740" max="9740" width="1.44140625" style="22" customWidth="1"/>
    <col min="9741" max="9741" width="8.44140625" style="22" customWidth="1"/>
    <col min="9742" max="9742" width="1.44140625" style="22" customWidth="1"/>
    <col min="9743" max="9743" width="8.44140625" style="22" customWidth="1"/>
    <col min="9744" max="9744" width="1.44140625" style="22" customWidth="1"/>
    <col min="9745" max="9745" width="12.33203125" style="22" customWidth="1"/>
    <col min="9746" max="9746" width="1.44140625" style="22" customWidth="1"/>
    <col min="9747" max="9747" width="12.33203125" style="22" customWidth="1"/>
    <col min="9748" max="9748" width="1.44140625" style="22" customWidth="1"/>
    <col min="9749" max="9749" width="10" style="22" customWidth="1"/>
    <col min="9750" max="9750" width="1.44140625" style="22" customWidth="1"/>
    <col min="9751" max="9751" width="10" style="22" customWidth="1"/>
    <col min="9752" max="9752" width="1.44140625" style="22" customWidth="1"/>
    <col min="9753" max="9753" width="10" style="22" customWidth="1"/>
    <col min="9754" max="9754" width="1.44140625" style="22" customWidth="1"/>
    <col min="9755" max="9755" width="9.21875" style="22" customWidth="1"/>
    <col min="9756" max="9757" width="2.21875" style="22" customWidth="1"/>
    <col min="9758" max="9758" width="13.109375" style="22" customWidth="1"/>
    <col min="9759" max="9759" width="1.44140625" style="22" customWidth="1"/>
    <col min="9760" max="9760" width="13.109375" style="22" customWidth="1"/>
    <col min="9761" max="9761" width="1.44140625" style="22" customWidth="1"/>
    <col min="9762" max="9762" width="8.44140625" style="22" customWidth="1"/>
    <col min="9763" max="9763" width="1.44140625" style="22" customWidth="1"/>
    <col min="9764" max="9764" width="8.44140625" style="22" customWidth="1"/>
    <col min="9765" max="9765" width="2.21875" style="22" customWidth="1"/>
    <col min="9766" max="9766" width="13.109375" style="22" customWidth="1"/>
    <col min="9767" max="9767" width="2.21875" style="22" customWidth="1"/>
    <col min="9768" max="9768" width="13.109375" style="22" customWidth="1"/>
    <col min="9769" max="9769" width="1.44140625" style="22" customWidth="1"/>
    <col min="9770" max="9770" width="10" style="22" customWidth="1"/>
    <col min="9771" max="9771" width="2.21875" style="22" customWidth="1"/>
    <col min="9772" max="9772" width="11.5546875" style="22"/>
    <col min="9773" max="9773" width="1.44140625" style="22" customWidth="1"/>
    <col min="9774" max="9774" width="9.21875" style="22" customWidth="1"/>
    <col min="9775" max="9775" width="2.21875" style="22" customWidth="1"/>
    <col min="9776" max="9776" width="11.5546875" style="22"/>
    <col min="9777" max="9777" width="1.44140625" style="22" customWidth="1"/>
    <col min="9778" max="9778" width="9.21875" style="22" customWidth="1"/>
    <col min="9779" max="9779" width="2.21875" style="22" customWidth="1"/>
    <col min="9780" max="9780" width="12.33203125" style="22" customWidth="1"/>
    <col min="9781" max="9781" width="2.21875" style="22" customWidth="1"/>
    <col min="9782" max="9782" width="4.5546875" style="22" customWidth="1"/>
    <col min="9783" max="9783" width="1.44140625" style="22" customWidth="1"/>
    <col min="9784" max="9784" width="8.44140625" style="22" customWidth="1"/>
    <col min="9785" max="9785" width="1.44140625" style="22" customWidth="1"/>
    <col min="9786" max="9786" width="11.5546875" style="22"/>
    <col min="9787" max="9787" width="1.44140625" style="22" customWidth="1"/>
    <col min="9788" max="9788" width="11.5546875" style="22"/>
    <col min="9789" max="9789" width="1.44140625" style="22" customWidth="1"/>
    <col min="9790" max="9984" width="11.5546875" style="22"/>
    <col min="9985" max="9985" width="4.5546875" style="22" customWidth="1"/>
    <col min="9986" max="9986" width="1.109375" style="22" customWidth="1"/>
    <col min="9987" max="9987" width="16.21875" style="22" customWidth="1"/>
    <col min="9988" max="9988" width="1.109375" style="22" customWidth="1"/>
    <col min="9989" max="9989" width="12.33203125" style="22" customWidth="1"/>
    <col min="9990" max="9990" width="1.44140625" style="22" customWidth="1"/>
    <col min="9991" max="9991" width="8.44140625" style="22" customWidth="1"/>
    <col min="9992" max="9992" width="1.44140625" style="22" customWidth="1"/>
    <col min="9993" max="9993" width="8.44140625" style="22" customWidth="1"/>
    <col min="9994" max="9994" width="1.44140625" style="22" customWidth="1"/>
    <col min="9995" max="9995" width="12.33203125" style="22" customWidth="1"/>
    <col min="9996" max="9996" width="1.44140625" style="22" customWidth="1"/>
    <col min="9997" max="9997" width="8.44140625" style="22" customWidth="1"/>
    <col min="9998" max="9998" width="1.44140625" style="22" customWidth="1"/>
    <col min="9999" max="9999" width="8.44140625" style="22" customWidth="1"/>
    <col min="10000" max="10000" width="1.44140625" style="22" customWidth="1"/>
    <col min="10001" max="10001" width="12.33203125" style="22" customWidth="1"/>
    <col min="10002" max="10002" width="1.44140625" style="22" customWidth="1"/>
    <col min="10003" max="10003" width="12.33203125" style="22" customWidth="1"/>
    <col min="10004" max="10004" width="1.44140625" style="22" customWidth="1"/>
    <col min="10005" max="10005" width="10" style="22" customWidth="1"/>
    <col min="10006" max="10006" width="1.44140625" style="22" customWidth="1"/>
    <col min="10007" max="10007" width="10" style="22" customWidth="1"/>
    <col min="10008" max="10008" width="1.44140625" style="22" customWidth="1"/>
    <col min="10009" max="10009" width="10" style="22" customWidth="1"/>
    <col min="10010" max="10010" width="1.44140625" style="22" customWidth="1"/>
    <col min="10011" max="10011" width="9.21875" style="22" customWidth="1"/>
    <col min="10012" max="10013" width="2.21875" style="22" customWidth="1"/>
    <col min="10014" max="10014" width="13.109375" style="22" customWidth="1"/>
    <col min="10015" max="10015" width="1.44140625" style="22" customWidth="1"/>
    <col min="10016" max="10016" width="13.109375" style="22" customWidth="1"/>
    <col min="10017" max="10017" width="1.44140625" style="22" customWidth="1"/>
    <col min="10018" max="10018" width="8.44140625" style="22" customWidth="1"/>
    <col min="10019" max="10019" width="1.44140625" style="22" customWidth="1"/>
    <col min="10020" max="10020" width="8.44140625" style="22" customWidth="1"/>
    <col min="10021" max="10021" width="2.21875" style="22" customWidth="1"/>
    <col min="10022" max="10022" width="13.109375" style="22" customWidth="1"/>
    <col min="10023" max="10023" width="2.21875" style="22" customWidth="1"/>
    <col min="10024" max="10024" width="13.109375" style="22" customWidth="1"/>
    <col min="10025" max="10025" width="1.44140625" style="22" customWidth="1"/>
    <col min="10026" max="10026" width="10" style="22" customWidth="1"/>
    <col min="10027" max="10027" width="2.21875" style="22" customWidth="1"/>
    <col min="10028" max="10028" width="11.5546875" style="22"/>
    <col min="10029" max="10029" width="1.44140625" style="22" customWidth="1"/>
    <col min="10030" max="10030" width="9.21875" style="22" customWidth="1"/>
    <col min="10031" max="10031" width="2.21875" style="22" customWidth="1"/>
    <col min="10032" max="10032" width="11.5546875" style="22"/>
    <col min="10033" max="10033" width="1.44140625" style="22" customWidth="1"/>
    <col min="10034" max="10034" width="9.21875" style="22" customWidth="1"/>
    <col min="10035" max="10035" width="2.21875" style="22" customWidth="1"/>
    <col min="10036" max="10036" width="12.33203125" style="22" customWidth="1"/>
    <col min="10037" max="10037" width="2.21875" style="22" customWidth="1"/>
    <col min="10038" max="10038" width="4.5546875" style="22" customWidth="1"/>
    <col min="10039" max="10039" width="1.44140625" style="22" customWidth="1"/>
    <col min="10040" max="10040" width="8.44140625" style="22" customWidth="1"/>
    <col min="10041" max="10041" width="1.44140625" style="22" customWidth="1"/>
    <col min="10042" max="10042" width="11.5546875" style="22"/>
    <col min="10043" max="10043" width="1.44140625" style="22" customWidth="1"/>
    <col min="10044" max="10044" width="11.5546875" style="22"/>
    <col min="10045" max="10045" width="1.44140625" style="22" customWidth="1"/>
    <col min="10046" max="10240" width="11.5546875" style="22"/>
    <col min="10241" max="10241" width="4.5546875" style="22" customWidth="1"/>
    <col min="10242" max="10242" width="1.109375" style="22" customWidth="1"/>
    <col min="10243" max="10243" width="16.21875" style="22" customWidth="1"/>
    <col min="10244" max="10244" width="1.109375" style="22" customWidth="1"/>
    <col min="10245" max="10245" width="12.33203125" style="22" customWidth="1"/>
    <col min="10246" max="10246" width="1.44140625" style="22" customWidth="1"/>
    <col min="10247" max="10247" width="8.44140625" style="22" customWidth="1"/>
    <col min="10248" max="10248" width="1.44140625" style="22" customWidth="1"/>
    <col min="10249" max="10249" width="8.44140625" style="22" customWidth="1"/>
    <col min="10250" max="10250" width="1.44140625" style="22" customWidth="1"/>
    <col min="10251" max="10251" width="12.33203125" style="22" customWidth="1"/>
    <col min="10252" max="10252" width="1.44140625" style="22" customWidth="1"/>
    <col min="10253" max="10253" width="8.44140625" style="22" customWidth="1"/>
    <col min="10254" max="10254" width="1.44140625" style="22" customWidth="1"/>
    <col min="10255" max="10255" width="8.44140625" style="22" customWidth="1"/>
    <col min="10256" max="10256" width="1.44140625" style="22" customWidth="1"/>
    <col min="10257" max="10257" width="12.33203125" style="22" customWidth="1"/>
    <col min="10258" max="10258" width="1.44140625" style="22" customWidth="1"/>
    <col min="10259" max="10259" width="12.33203125" style="22" customWidth="1"/>
    <col min="10260" max="10260" width="1.44140625" style="22" customWidth="1"/>
    <col min="10261" max="10261" width="10" style="22" customWidth="1"/>
    <col min="10262" max="10262" width="1.44140625" style="22" customWidth="1"/>
    <col min="10263" max="10263" width="10" style="22" customWidth="1"/>
    <col min="10264" max="10264" width="1.44140625" style="22" customWidth="1"/>
    <col min="10265" max="10265" width="10" style="22" customWidth="1"/>
    <col min="10266" max="10266" width="1.44140625" style="22" customWidth="1"/>
    <col min="10267" max="10267" width="9.21875" style="22" customWidth="1"/>
    <col min="10268" max="10269" width="2.21875" style="22" customWidth="1"/>
    <col min="10270" max="10270" width="13.109375" style="22" customWidth="1"/>
    <col min="10271" max="10271" width="1.44140625" style="22" customWidth="1"/>
    <col min="10272" max="10272" width="13.109375" style="22" customWidth="1"/>
    <col min="10273" max="10273" width="1.44140625" style="22" customWidth="1"/>
    <col min="10274" max="10274" width="8.44140625" style="22" customWidth="1"/>
    <col min="10275" max="10275" width="1.44140625" style="22" customWidth="1"/>
    <col min="10276" max="10276" width="8.44140625" style="22" customWidth="1"/>
    <col min="10277" max="10277" width="2.21875" style="22" customWidth="1"/>
    <col min="10278" max="10278" width="13.109375" style="22" customWidth="1"/>
    <col min="10279" max="10279" width="2.21875" style="22" customWidth="1"/>
    <col min="10280" max="10280" width="13.109375" style="22" customWidth="1"/>
    <col min="10281" max="10281" width="1.44140625" style="22" customWidth="1"/>
    <col min="10282" max="10282" width="10" style="22" customWidth="1"/>
    <col min="10283" max="10283" width="2.21875" style="22" customWidth="1"/>
    <col min="10284" max="10284" width="11.5546875" style="22"/>
    <col min="10285" max="10285" width="1.44140625" style="22" customWidth="1"/>
    <col min="10286" max="10286" width="9.21875" style="22" customWidth="1"/>
    <col min="10287" max="10287" width="2.21875" style="22" customWidth="1"/>
    <col min="10288" max="10288" width="11.5546875" style="22"/>
    <col min="10289" max="10289" width="1.44140625" style="22" customWidth="1"/>
    <col min="10290" max="10290" width="9.21875" style="22" customWidth="1"/>
    <col min="10291" max="10291" width="2.21875" style="22" customWidth="1"/>
    <col min="10292" max="10292" width="12.33203125" style="22" customWidth="1"/>
    <col min="10293" max="10293" width="2.21875" style="22" customWidth="1"/>
    <col min="10294" max="10294" width="4.5546875" style="22" customWidth="1"/>
    <col min="10295" max="10295" width="1.44140625" style="22" customWidth="1"/>
    <col min="10296" max="10296" width="8.44140625" style="22" customWidth="1"/>
    <col min="10297" max="10297" width="1.44140625" style="22" customWidth="1"/>
    <col min="10298" max="10298" width="11.5546875" style="22"/>
    <col min="10299" max="10299" width="1.44140625" style="22" customWidth="1"/>
    <col min="10300" max="10300" width="11.5546875" style="22"/>
    <col min="10301" max="10301" width="1.44140625" style="22" customWidth="1"/>
    <col min="10302" max="10496" width="11.5546875" style="22"/>
    <col min="10497" max="10497" width="4.5546875" style="22" customWidth="1"/>
    <col min="10498" max="10498" width="1.109375" style="22" customWidth="1"/>
    <col min="10499" max="10499" width="16.21875" style="22" customWidth="1"/>
    <col min="10500" max="10500" width="1.109375" style="22" customWidth="1"/>
    <col min="10501" max="10501" width="12.33203125" style="22" customWidth="1"/>
    <col min="10502" max="10502" width="1.44140625" style="22" customWidth="1"/>
    <col min="10503" max="10503" width="8.44140625" style="22" customWidth="1"/>
    <col min="10504" max="10504" width="1.44140625" style="22" customWidth="1"/>
    <col min="10505" max="10505" width="8.44140625" style="22" customWidth="1"/>
    <col min="10506" max="10506" width="1.44140625" style="22" customWidth="1"/>
    <col min="10507" max="10507" width="12.33203125" style="22" customWidth="1"/>
    <col min="10508" max="10508" width="1.44140625" style="22" customWidth="1"/>
    <col min="10509" max="10509" width="8.44140625" style="22" customWidth="1"/>
    <col min="10510" max="10510" width="1.44140625" style="22" customWidth="1"/>
    <col min="10511" max="10511" width="8.44140625" style="22" customWidth="1"/>
    <col min="10512" max="10512" width="1.44140625" style="22" customWidth="1"/>
    <col min="10513" max="10513" width="12.33203125" style="22" customWidth="1"/>
    <col min="10514" max="10514" width="1.44140625" style="22" customWidth="1"/>
    <col min="10515" max="10515" width="12.33203125" style="22" customWidth="1"/>
    <col min="10516" max="10516" width="1.44140625" style="22" customWidth="1"/>
    <col min="10517" max="10517" width="10" style="22" customWidth="1"/>
    <col min="10518" max="10518" width="1.44140625" style="22" customWidth="1"/>
    <col min="10519" max="10519" width="10" style="22" customWidth="1"/>
    <col min="10520" max="10520" width="1.44140625" style="22" customWidth="1"/>
    <col min="10521" max="10521" width="10" style="22" customWidth="1"/>
    <col min="10522" max="10522" width="1.44140625" style="22" customWidth="1"/>
    <col min="10523" max="10523" width="9.21875" style="22" customWidth="1"/>
    <col min="10524" max="10525" width="2.21875" style="22" customWidth="1"/>
    <col min="10526" max="10526" width="13.109375" style="22" customWidth="1"/>
    <col min="10527" max="10527" width="1.44140625" style="22" customWidth="1"/>
    <col min="10528" max="10528" width="13.109375" style="22" customWidth="1"/>
    <col min="10529" max="10529" width="1.44140625" style="22" customWidth="1"/>
    <col min="10530" max="10530" width="8.44140625" style="22" customWidth="1"/>
    <col min="10531" max="10531" width="1.44140625" style="22" customWidth="1"/>
    <col min="10532" max="10532" width="8.44140625" style="22" customWidth="1"/>
    <col min="10533" max="10533" width="2.21875" style="22" customWidth="1"/>
    <col min="10534" max="10534" width="13.109375" style="22" customWidth="1"/>
    <col min="10535" max="10535" width="2.21875" style="22" customWidth="1"/>
    <col min="10536" max="10536" width="13.109375" style="22" customWidth="1"/>
    <col min="10537" max="10537" width="1.44140625" style="22" customWidth="1"/>
    <col min="10538" max="10538" width="10" style="22" customWidth="1"/>
    <col min="10539" max="10539" width="2.21875" style="22" customWidth="1"/>
    <col min="10540" max="10540" width="11.5546875" style="22"/>
    <col min="10541" max="10541" width="1.44140625" style="22" customWidth="1"/>
    <col min="10542" max="10542" width="9.21875" style="22" customWidth="1"/>
    <col min="10543" max="10543" width="2.21875" style="22" customWidth="1"/>
    <col min="10544" max="10544" width="11.5546875" style="22"/>
    <col min="10545" max="10545" width="1.44140625" style="22" customWidth="1"/>
    <col min="10546" max="10546" width="9.21875" style="22" customWidth="1"/>
    <col min="10547" max="10547" width="2.21875" style="22" customWidth="1"/>
    <col min="10548" max="10548" width="12.33203125" style="22" customWidth="1"/>
    <col min="10549" max="10549" width="2.21875" style="22" customWidth="1"/>
    <col min="10550" max="10550" width="4.5546875" style="22" customWidth="1"/>
    <col min="10551" max="10551" width="1.44140625" style="22" customWidth="1"/>
    <col min="10552" max="10552" width="8.44140625" style="22" customWidth="1"/>
    <col min="10553" max="10553" width="1.44140625" style="22" customWidth="1"/>
    <col min="10554" max="10554" width="11.5546875" style="22"/>
    <col min="10555" max="10555" width="1.44140625" style="22" customWidth="1"/>
    <col min="10556" max="10556" width="11.5546875" style="22"/>
    <col min="10557" max="10557" width="1.44140625" style="22" customWidth="1"/>
    <col min="10558" max="10752" width="11.5546875" style="22"/>
    <col min="10753" max="10753" width="4.5546875" style="22" customWidth="1"/>
    <col min="10754" max="10754" width="1.109375" style="22" customWidth="1"/>
    <col min="10755" max="10755" width="16.21875" style="22" customWidth="1"/>
    <col min="10756" max="10756" width="1.109375" style="22" customWidth="1"/>
    <col min="10757" max="10757" width="12.33203125" style="22" customWidth="1"/>
    <col min="10758" max="10758" width="1.44140625" style="22" customWidth="1"/>
    <col min="10759" max="10759" width="8.44140625" style="22" customWidth="1"/>
    <col min="10760" max="10760" width="1.44140625" style="22" customWidth="1"/>
    <col min="10761" max="10761" width="8.44140625" style="22" customWidth="1"/>
    <col min="10762" max="10762" width="1.44140625" style="22" customWidth="1"/>
    <col min="10763" max="10763" width="12.33203125" style="22" customWidth="1"/>
    <col min="10764" max="10764" width="1.44140625" style="22" customWidth="1"/>
    <col min="10765" max="10765" width="8.44140625" style="22" customWidth="1"/>
    <col min="10766" max="10766" width="1.44140625" style="22" customWidth="1"/>
    <col min="10767" max="10767" width="8.44140625" style="22" customWidth="1"/>
    <col min="10768" max="10768" width="1.44140625" style="22" customWidth="1"/>
    <col min="10769" max="10769" width="12.33203125" style="22" customWidth="1"/>
    <col min="10770" max="10770" width="1.44140625" style="22" customWidth="1"/>
    <col min="10771" max="10771" width="12.33203125" style="22" customWidth="1"/>
    <col min="10772" max="10772" width="1.44140625" style="22" customWidth="1"/>
    <col min="10773" max="10773" width="10" style="22" customWidth="1"/>
    <col min="10774" max="10774" width="1.44140625" style="22" customWidth="1"/>
    <col min="10775" max="10775" width="10" style="22" customWidth="1"/>
    <col min="10776" max="10776" width="1.44140625" style="22" customWidth="1"/>
    <col min="10777" max="10777" width="10" style="22" customWidth="1"/>
    <col min="10778" max="10778" width="1.44140625" style="22" customWidth="1"/>
    <col min="10779" max="10779" width="9.21875" style="22" customWidth="1"/>
    <col min="10780" max="10781" width="2.21875" style="22" customWidth="1"/>
    <col min="10782" max="10782" width="13.109375" style="22" customWidth="1"/>
    <col min="10783" max="10783" width="1.44140625" style="22" customWidth="1"/>
    <col min="10784" max="10784" width="13.109375" style="22" customWidth="1"/>
    <col min="10785" max="10785" width="1.44140625" style="22" customWidth="1"/>
    <col min="10786" max="10786" width="8.44140625" style="22" customWidth="1"/>
    <col min="10787" max="10787" width="1.44140625" style="22" customWidth="1"/>
    <col min="10788" max="10788" width="8.44140625" style="22" customWidth="1"/>
    <col min="10789" max="10789" width="2.21875" style="22" customWidth="1"/>
    <col min="10790" max="10790" width="13.109375" style="22" customWidth="1"/>
    <col min="10791" max="10791" width="2.21875" style="22" customWidth="1"/>
    <col min="10792" max="10792" width="13.109375" style="22" customWidth="1"/>
    <col min="10793" max="10793" width="1.44140625" style="22" customWidth="1"/>
    <col min="10794" max="10794" width="10" style="22" customWidth="1"/>
    <col min="10795" max="10795" width="2.21875" style="22" customWidth="1"/>
    <col min="10796" max="10796" width="11.5546875" style="22"/>
    <col min="10797" max="10797" width="1.44140625" style="22" customWidth="1"/>
    <col min="10798" max="10798" width="9.21875" style="22" customWidth="1"/>
    <col min="10799" max="10799" width="2.21875" style="22" customWidth="1"/>
    <col min="10800" max="10800" width="11.5546875" style="22"/>
    <col min="10801" max="10801" width="1.44140625" style="22" customWidth="1"/>
    <col min="10802" max="10802" width="9.21875" style="22" customWidth="1"/>
    <col min="10803" max="10803" width="2.21875" style="22" customWidth="1"/>
    <col min="10804" max="10804" width="12.33203125" style="22" customWidth="1"/>
    <col min="10805" max="10805" width="2.21875" style="22" customWidth="1"/>
    <col min="10806" max="10806" width="4.5546875" style="22" customWidth="1"/>
    <col min="10807" max="10807" width="1.44140625" style="22" customWidth="1"/>
    <col min="10808" max="10808" width="8.44140625" style="22" customWidth="1"/>
    <col min="10809" max="10809" width="1.44140625" style="22" customWidth="1"/>
    <col min="10810" max="10810" width="11.5546875" style="22"/>
    <col min="10811" max="10811" width="1.44140625" style="22" customWidth="1"/>
    <col min="10812" max="10812" width="11.5546875" style="22"/>
    <col min="10813" max="10813" width="1.44140625" style="22" customWidth="1"/>
    <col min="10814" max="11008" width="11.5546875" style="22"/>
    <col min="11009" max="11009" width="4.5546875" style="22" customWidth="1"/>
    <col min="11010" max="11010" width="1.109375" style="22" customWidth="1"/>
    <col min="11011" max="11011" width="16.21875" style="22" customWidth="1"/>
    <col min="11012" max="11012" width="1.109375" style="22" customWidth="1"/>
    <col min="11013" max="11013" width="12.33203125" style="22" customWidth="1"/>
    <col min="11014" max="11014" width="1.44140625" style="22" customWidth="1"/>
    <col min="11015" max="11015" width="8.44140625" style="22" customWidth="1"/>
    <col min="11016" max="11016" width="1.44140625" style="22" customWidth="1"/>
    <col min="11017" max="11017" width="8.44140625" style="22" customWidth="1"/>
    <col min="11018" max="11018" width="1.44140625" style="22" customWidth="1"/>
    <col min="11019" max="11019" width="12.33203125" style="22" customWidth="1"/>
    <col min="11020" max="11020" width="1.44140625" style="22" customWidth="1"/>
    <col min="11021" max="11021" width="8.44140625" style="22" customWidth="1"/>
    <col min="11022" max="11022" width="1.44140625" style="22" customWidth="1"/>
    <col min="11023" max="11023" width="8.44140625" style="22" customWidth="1"/>
    <col min="11024" max="11024" width="1.44140625" style="22" customWidth="1"/>
    <col min="11025" max="11025" width="12.33203125" style="22" customWidth="1"/>
    <col min="11026" max="11026" width="1.44140625" style="22" customWidth="1"/>
    <col min="11027" max="11027" width="12.33203125" style="22" customWidth="1"/>
    <col min="11028" max="11028" width="1.44140625" style="22" customWidth="1"/>
    <col min="11029" max="11029" width="10" style="22" customWidth="1"/>
    <col min="11030" max="11030" width="1.44140625" style="22" customWidth="1"/>
    <col min="11031" max="11031" width="10" style="22" customWidth="1"/>
    <col min="11032" max="11032" width="1.44140625" style="22" customWidth="1"/>
    <col min="11033" max="11033" width="10" style="22" customWidth="1"/>
    <col min="11034" max="11034" width="1.44140625" style="22" customWidth="1"/>
    <col min="11035" max="11035" width="9.21875" style="22" customWidth="1"/>
    <col min="11036" max="11037" width="2.21875" style="22" customWidth="1"/>
    <col min="11038" max="11038" width="13.109375" style="22" customWidth="1"/>
    <col min="11039" max="11039" width="1.44140625" style="22" customWidth="1"/>
    <col min="11040" max="11040" width="13.109375" style="22" customWidth="1"/>
    <col min="11041" max="11041" width="1.44140625" style="22" customWidth="1"/>
    <col min="11042" max="11042" width="8.44140625" style="22" customWidth="1"/>
    <col min="11043" max="11043" width="1.44140625" style="22" customWidth="1"/>
    <col min="11044" max="11044" width="8.44140625" style="22" customWidth="1"/>
    <col min="11045" max="11045" width="2.21875" style="22" customWidth="1"/>
    <col min="11046" max="11046" width="13.109375" style="22" customWidth="1"/>
    <col min="11047" max="11047" width="2.21875" style="22" customWidth="1"/>
    <col min="11048" max="11048" width="13.109375" style="22" customWidth="1"/>
    <col min="11049" max="11049" width="1.44140625" style="22" customWidth="1"/>
    <col min="11050" max="11050" width="10" style="22" customWidth="1"/>
    <col min="11051" max="11051" width="2.21875" style="22" customWidth="1"/>
    <col min="11052" max="11052" width="11.5546875" style="22"/>
    <col min="11053" max="11053" width="1.44140625" style="22" customWidth="1"/>
    <col min="11054" max="11054" width="9.21875" style="22" customWidth="1"/>
    <col min="11055" max="11055" width="2.21875" style="22" customWidth="1"/>
    <col min="11056" max="11056" width="11.5546875" style="22"/>
    <col min="11057" max="11057" width="1.44140625" style="22" customWidth="1"/>
    <col min="11058" max="11058" width="9.21875" style="22" customWidth="1"/>
    <col min="11059" max="11059" width="2.21875" style="22" customWidth="1"/>
    <col min="11060" max="11060" width="12.33203125" style="22" customWidth="1"/>
    <col min="11061" max="11061" width="2.21875" style="22" customWidth="1"/>
    <col min="11062" max="11062" width="4.5546875" style="22" customWidth="1"/>
    <col min="11063" max="11063" width="1.44140625" style="22" customWidth="1"/>
    <col min="11064" max="11064" width="8.44140625" style="22" customWidth="1"/>
    <col min="11065" max="11065" width="1.44140625" style="22" customWidth="1"/>
    <col min="11066" max="11066" width="11.5546875" style="22"/>
    <col min="11067" max="11067" width="1.44140625" style="22" customWidth="1"/>
    <col min="11068" max="11068" width="11.5546875" style="22"/>
    <col min="11069" max="11069" width="1.44140625" style="22" customWidth="1"/>
    <col min="11070" max="11264" width="11.5546875" style="22"/>
    <col min="11265" max="11265" width="4.5546875" style="22" customWidth="1"/>
    <col min="11266" max="11266" width="1.109375" style="22" customWidth="1"/>
    <col min="11267" max="11267" width="16.21875" style="22" customWidth="1"/>
    <col min="11268" max="11268" width="1.109375" style="22" customWidth="1"/>
    <col min="11269" max="11269" width="12.33203125" style="22" customWidth="1"/>
    <col min="11270" max="11270" width="1.44140625" style="22" customWidth="1"/>
    <col min="11271" max="11271" width="8.44140625" style="22" customWidth="1"/>
    <col min="11272" max="11272" width="1.44140625" style="22" customWidth="1"/>
    <col min="11273" max="11273" width="8.44140625" style="22" customWidth="1"/>
    <col min="11274" max="11274" width="1.44140625" style="22" customWidth="1"/>
    <col min="11275" max="11275" width="12.33203125" style="22" customWidth="1"/>
    <col min="11276" max="11276" width="1.44140625" style="22" customWidth="1"/>
    <col min="11277" max="11277" width="8.44140625" style="22" customWidth="1"/>
    <col min="11278" max="11278" width="1.44140625" style="22" customWidth="1"/>
    <col min="11279" max="11279" width="8.44140625" style="22" customWidth="1"/>
    <col min="11280" max="11280" width="1.44140625" style="22" customWidth="1"/>
    <col min="11281" max="11281" width="12.33203125" style="22" customWidth="1"/>
    <col min="11282" max="11282" width="1.44140625" style="22" customWidth="1"/>
    <col min="11283" max="11283" width="12.33203125" style="22" customWidth="1"/>
    <col min="11284" max="11284" width="1.44140625" style="22" customWidth="1"/>
    <col min="11285" max="11285" width="10" style="22" customWidth="1"/>
    <col min="11286" max="11286" width="1.44140625" style="22" customWidth="1"/>
    <col min="11287" max="11287" width="10" style="22" customWidth="1"/>
    <col min="11288" max="11288" width="1.44140625" style="22" customWidth="1"/>
    <col min="11289" max="11289" width="10" style="22" customWidth="1"/>
    <col min="11290" max="11290" width="1.44140625" style="22" customWidth="1"/>
    <col min="11291" max="11291" width="9.21875" style="22" customWidth="1"/>
    <col min="11292" max="11293" width="2.21875" style="22" customWidth="1"/>
    <col min="11294" max="11294" width="13.109375" style="22" customWidth="1"/>
    <col min="11295" max="11295" width="1.44140625" style="22" customWidth="1"/>
    <col min="11296" max="11296" width="13.109375" style="22" customWidth="1"/>
    <col min="11297" max="11297" width="1.44140625" style="22" customWidth="1"/>
    <col min="11298" max="11298" width="8.44140625" style="22" customWidth="1"/>
    <col min="11299" max="11299" width="1.44140625" style="22" customWidth="1"/>
    <col min="11300" max="11300" width="8.44140625" style="22" customWidth="1"/>
    <col min="11301" max="11301" width="2.21875" style="22" customWidth="1"/>
    <col min="11302" max="11302" width="13.109375" style="22" customWidth="1"/>
    <col min="11303" max="11303" width="2.21875" style="22" customWidth="1"/>
    <col min="11304" max="11304" width="13.109375" style="22" customWidth="1"/>
    <col min="11305" max="11305" width="1.44140625" style="22" customWidth="1"/>
    <col min="11306" max="11306" width="10" style="22" customWidth="1"/>
    <col min="11307" max="11307" width="2.21875" style="22" customWidth="1"/>
    <col min="11308" max="11308" width="11.5546875" style="22"/>
    <col min="11309" max="11309" width="1.44140625" style="22" customWidth="1"/>
    <col min="11310" max="11310" width="9.21875" style="22" customWidth="1"/>
    <col min="11311" max="11311" width="2.21875" style="22" customWidth="1"/>
    <col min="11312" max="11312" width="11.5546875" style="22"/>
    <col min="11313" max="11313" width="1.44140625" style="22" customWidth="1"/>
    <col min="11314" max="11314" width="9.21875" style="22" customWidth="1"/>
    <col min="11315" max="11315" width="2.21875" style="22" customWidth="1"/>
    <col min="11316" max="11316" width="12.33203125" style="22" customWidth="1"/>
    <col min="11317" max="11317" width="2.21875" style="22" customWidth="1"/>
    <col min="11318" max="11318" width="4.5546875" style="22" customWidth="1"/>
    <col min="11319" max="11319" width="1.44140625" style="22" customWidth="1"/>
    <col min="11320" max="11320" width="8.44140625" style="22" customWidth="1"/>
    <col min="11321" max="11321" width="1.44140625" style="22" customWidth="1"/>
    <col min="11322" max="11322" width="11.5546875" style="22"/>
    <col min="11323" max="11323" width="1.44140625" style="22" customWidth="1"/>
    <col min="11324" max="11324" width="11.5546875" style="22"/>
    <col min="11325" max="11325" width="1.44140625" style="22" customWidth="1"/>
    <col min="11326" max="11520" width="11.5546875" style="22"/>
    <col min="11521" max="11521" width="4.5546875" style="22" customWidth="1"/>
    <col min="11522" max="11522" width="1.109375" style="22" customWidth="1"/>
    <col min="11523" max="11523" width="16.21875" style="22" customWidth="1"/>
    <col min="11524" max="11524" width="1.109375" style="22" customWidth="1"/>
    <col min="11525" max="11525" width="12.33203125" style="22" customWidth="1"/>
    <col min="11526" max="11526" width="1.44140625" style="22" customWidth="1"/>
    <col min="11527" max="11527" width="8.44140625" style="22" customWidth="1"/>
    <col min="11528" max="11528" width="1.44140625" style="22" customWidth="1"/>
    <col min="11529" max="11529" width="8.44140625" style="22" customWidth="1"/>
    <col min="11530" max="11530" width="1.44140625" style="22" customWidth="1"/>
    <col min="11531" max="11531" width="12.33203125" style="22" customWidth="1"/>
    <col min="11532" max="11532" width="1.44140625" style="22" customWidth="1"/>
    <col min="11533" max="11533" width="8.44140625" style="22" customWidth="1"/>
    <col min="11534" max="11534" width="1.44140625" style="22" customWidth="1"/>
    <col min="11535" max="11535" width="8.44140625" style="22" customWidth="1"/>
    <col min="11536" max="11536" width="1.44140625" style="22" customWidth="1"/>
    <col min="11537" max="11537" width="12.33203125" style="22" customWidth="1"/>
    <col min="11538" max="11538" width="1.44140625" style="22" customWidth="1"/>
    <col min="11539" max="11539" width="12.33203125" style="22" customWidth="1"/>
    <col min="11540" max="11540" width="1.44140625" style="22" customWidth="1"/>
    <col min="11541" max="11541" width="10" style="22" customWidth="1"/>
    <col min="11542" max="11542" width="1.44140625" style="22" customWidth="1"/>
    <col min="11543" max="11543" width="10" style="22" customWidth="1"/>
    <col min="11544" max="11544" width="1.44140625" style="22" customWidth="1"/>
    <col min="11545" max="11545" width="10" style="22" customWidth="1"/>
    <col min="11546" max="11546" width="1.44140625" style="22" customWidth="1"/>
    <col min="11547" max="11547" width="9.21875" style="22" customWidth="1"/>
    <col min="11548" max="11549" width="2.21875" style="22" customWidth="1"/>
    <col min="11550" max="11550" width="13.109375" style="22" customWidth="1"/>
    <col min="11551" max="11551" width="1.44140625" style="22" customWidth="1"/>
    <col min="11552" max="11552" width="13.109375" style="22" customWidth="1"/>
    <col min="11553" max="11553" width="1.44140625" style="22" customWidth="1"/>
    <col min="11554" max="11554" width="8.44140625" style="22" customWidth="1"/>
    <col min="11555" max="11555" width="1.44140625" style="22" customWidth="1"/>
    <col min="11556" max="11556" width="8.44140625" style="22" customWidth="1"/>
    <col min="11557" max="11557" width="2.21875" style="22" customWidth="1"/>
    <col min="11558" max="11558" width="13.109375" style="22" customWidth="1"/>
    <col min="11559" max="11559" width="2.21875" style="22" customWidth="1"/>
    <col min="11560" max="11560" width="13.109375" style="22" customWidth="1"/>
    <col min="11561" max="11561" width="1.44140625" style="22" customWidth="1"/>
    <col min="11562" max="11562" width="10" style="22" customWidth="1"/>
    <col min="11563" max="11563" width="2.21875" style="22" customWidth="1"/>
    <col min="11564" max="11564" width="11.5546875" style="22"/>
    <col min="11565" max="11565" width="1.44140625" style="22" customWidth="1"/>
    <col min="11566" max="11566" width="9.21875" style="22" customWidth="1"/>
    <col min="11567" max="11567" width="2.21875" style="22" customWidth="1"/>
    <col min="11568" max="11568" width="11.5546875" style="22"/>
    <col min="11569" max="11569" width="1.44140625" style="22" customWidth="1"/>
    <col min="11570" max="11570" width="9.21875" style="22" customWidth="1"/>
    <col min="11571" max="11571" width="2.21875" style="22" customWidth="1"/>
    <col min="11572" max="11572" width="12.33203125" style="22" customWidth="1"/>
    <col min="11573" max="11573" width="2.21875" style="22" customWidth="1"/>
    <col min="11574" max="11574" width="4.5546875" style="22" customWidth="1"/>
    <col min="11575" max="11575" width="1.44140625" style="22" customWidth="1"/>
    <col min="11576" max="11576" width="8.44140625" style="22" customWidth="1"/>
    <col min="11577" max="11577" width="1.44140625" style="22" customWidth="1"/>
    <col min="11578" max="11578" width="11.5546875" style="22"/>
    <col min="11579" max="11579" width="1.44140625" style="22" customWidth="1"/>
    <col min="11580" max="11580" width="11.5546875" style="22"/>
    <col min="11581" max="11581" width="1.44140625" style="22" customWidth="1"/>
    <col min="11582" max="11776" width="11.5546875" style="22"/>
    <col min="11777" max="11777" width="4.5546875" style="22" customWidth="1"/>
    <col min="11778" max="11778" width="1.109375" style="22" customWidth="1"/>
    <col min="11779" max="11779" width="16.21875" style="22" customWidth="1"/>
    <col min="11780" max="11780" width="1.109375" style="22" customWidth="1"/>
    <col min="11781" max="11781" width="12.33203125" style="22" customWidth="1"/>
    <col min="11782" max="11782" width="1.44140625" style="22" customWidth="1"/>
    <col min="11783" max="11783" width="8.44140625" style="22" customWidth="1"/>
    <col min="11784" max="11784" width="1.44140625" style="22" customWidth="1"/>
    <col min="11785" max="11785" width="8.44140625" style="22" customWidth="1"/>
    <col min="11786" max="11786" width="1.44140625" style="22" customWidth="1"/>
    <col min="11787" max="11787" width="12.33203125" style="22" customWidth="1"/>
    <col min="11788" max="11788" width="1.44140625" style="22" customWidth="1"/>
    <col min="11789" max="11789" width="8.44140625" style="22" customWidth="1"/>
    <col min="11790" max="11790" width="1.44140625" style="22" customWidth="1"/>
    <col min="11791" max="11791" width="8.44140625" style="22" customWidth="1"/>
    <col min="11792" max="11792" width="1.44140625" style="22" customWidth="1"/>
    <col min="11793" max="11793" width="12.33203125" style="22" customWidth="1"/>
    <col min="11794" max="11794" width="1.44140625" style="22" customWidth="1"/>
    <col min="11795" max="11795" width="12.33203125" style="22" customWidth="1"/>
    <col min="11796" max="11796" width="1.44140625" style="22" customWidth="1"/>
    <col min="11797" max="11797" width="10" style="22" customWidth="1"/>
    <col min="11798" max="11798" width="1.44140625" style="22" customWidth="1"/>
    <col min="11799" max="11799" width="10" style="22" customWidth="1"/>
    <col min="11800" max="11800" width="1.44140625" style="22" customWidth="1"/>
    <col min="11801" max="11801" width="10" style="22" customWidth="1"/>
    <col min="11802" max="11802" width="1.44140625" style="22" customWidth="1"/>
    <col min="11803" max="11803" width="9.21875" style="22" customWidth="1"/>
    <col min="11804" max="11805" width="2.21875" style="22" customWidth="1"/>
    <col min="11806" max="11806" width="13.109375" style="22" customWidth="1"/>
    <col min="11807" max="11807" width="1.44140625" style="22" customWidth="1"/>
    <col min="11808" max="11808" width="13.109375" style="22" customWidth="1"/>
    <col min="11809" max="11809" width="1.44140625" style="22" customWidth="1"/>
    <col min="11810" max="11810" width="8.44140625" style="22" customWidth="1"/>
    <col min="11811" max="11811" width="1.44140625" style="22" customWidth="1"/>
    <col min="11812" max="11812" width="8.44140625" style="22" customWidth="1"/>
    <col min="11813" max="11813" width="2.21875" style="22" customWidth="1"/>
    <col min="11814" max="11814" width="13.109375" style="22" customWidth="1"/>
    <col min="11815" max="11815" width="2.21875" style="22" customWidth="1"/>
    <col min="11816" max="11816" width="13.109375" style="22" customWidth="1"/>
    <col min="11817" max="11817" width="1.44140625" style="22" customWidth="1"/>
    <col min="11818" max="11818" width="10" style="22" customWidth="1"/>
    <col min="11819" max="11819" width="2.21875" style="22" customWidth="1"/>
    <col min="11820" max="11820" width="11.5546875" style="22"/>
    <col min="11821" max="11821" width="1.44140625" style="22" customWidth="1"/>
    <col min="11822" max="11822" width="9.21875" style="22" customWidth="1"/>
    <col min="11823" max="11823" width="2.21875" style="22" customWidth="1"/>
    <col min="11824" max="11824" width="11.5546875" style="22"/>
    <col min="11825" max="11825" width="1.44140625" style="22" customWidth="1"/>
    <col min="11826" max="11826" width="9.21875" style="22" customWidth="1"/>
    <col min="11827" max="11827" width="2.21875" style="22" customWidth="1"/>
    <col min="11828" max="11828" width="12.33203125" style="22" customWidth="1"/>
    <col min="11829" max="11829" width="2.21875" style="22" customWidth="1"/>
    <col min="11830" max="11830" width="4.5546875" style="22" customWidth="1"/>
    <col min="11831" max="11831" width="1.44140625" style="22" customWidth="1"/>
    <col min="11832" max="11832" width="8.44140625" style="22" customWidth="1"/>
    <col min="11833" max="11833" width="1.44140625" style="22" customWidth="1"/>
    <col min="11834" max="11834" width="11.5546875" style="22"/>
    <col min="11835" max="11835" width="1.44140625" style="22" customWidth="1"/>
    <col min="11836" max="11836" width="11.5546875" style="22"/>
    <col min="11837" max="11837" width="1.44140625" style="22" customWidth="1"/>
    <col min="11838" max="12032" width="11.5546875" style="22"/>
    <col min="12033" max="12033" width="4.5546875" style="22" customWidth="1"/>
    <col min="12034" max="12034" width="1.109375" style="22" customWidth="1"/>
    <col min="12035" max="12035" width="16.21875" style="22" customWidth="1"/>
    <col min="12036" max="12036" width="1.109375" style="22" customWidth="1"/>
    <col min="12037" max="12037" width="12.33203125" style="22" customWidth="1"/>
    <col min="12038" max="12038" width="1.44140625" style="22" customWidth="1"/>
    <col min="12039" max="12039" width="8.44140625" style="22" customWidth="1"/>
    <col min="12040" max="12040" width="1.44140625" style="22" customWidth="1"/>
    <col min="12041" max="12041" width="8.44140625" style="22" customWidth="1"/>
    <col min="12042" max="12042" width="1.44140625" style="22" customWidth="1"/>
    <col min="12043" max="12043" width="12.33203125" style="22" customWidth="1"/>
    <col min="12044" max="12044" width="1.44140625" style="22" customWidth="1"/>
    <col min="12045" max="12045" width="8.44140625" style="22" customWidth="1"/>
    <col min="12046" max="12046" width="1.44140625" style="22" customWidth="1"/>
    <col min="12047" max="12047" width="8.44140625" style="22" customWidth="1"/>
    <col min="12048" max="12048" width="1.44140625" style="22" customWidth="1"/>
    <col min="12049" max="12049" width="12.33203125" style="22" customWidth="1"/>
    <col min="12050" max="12050" width="1.44140625" style="22" customWidth="1"/>
    <col min="12051" max="12051" width="12.33203125" style="22" customWidth="1"/>
    <col min="12052" max="12052" width="1.44140625" style="22" customWidth="1"/>
    <col min="12053" max="12053" width="10" style="22" customWidth="1"/>
    <col min="12054" max="12054" width="1.44140625" style="22" customWidth="1"/>
    <col min="12055" max="12055" width="10" style="22" customWidth="1"/>
    <col min="12056" max="12056" width="1.44140625" style="22" customWidth="1"/>
    <col min="12057" max="12057" width="10" style="22" customWidth="1"/>
    <col min="12058" max="12058" width="1.44140625" style="22" customWidth="1"/>
    <col min="12059" max="12059" width="9.21875" style="22" customWidth="1"/>
    <col min="12060" max="12061" width="2.21875" style="22" customWidth="1"/>
    <col min="12062" max="12062" width="13.109375" style="22" customWidth="1"/>
    <col min="12063" max="12063" width="1.44140625" style="22" customWidth="1"/>
    <col min="12064" max="12064" width="13.109375" style="22" customWidth="1"/>
    <col min="12065" max="12065" width="1.44140625" style="22" customWidth="1"/>
    <col min="12066" max="12066" width="8.44140625" style="22" customWidth="1"/>
    <col min="12067" max="12067" width="1.44140625" style="22" customWidth="1"/>
    <col min="12068" max="12068" width="8.44140625" style="22" customWidth="1"/>
    <col min="12069" max="12069" width="2.21875" style="22" customWidth="1"/>
    <col min="12070" max="12070" width="13.109375" style="22" customWidth="1"/>
    <col min="12071" max="12071" width="2.21875" style="22" customWidth="1"/>
    <col min="12072" max="12072" width="13.109375" style="22" customWidth="1"/>
    <col min="12073" max="12073" width="1.44140625" style="22" customWidth="1"/>
    <col min="12074" max="12074" width="10" style="22" customWidth="1"/>
    <col min="12075" max="12075" width="2.21875" style="22" customWidth="1"/>
    <col min="12076" max="12076" width="11.5546875" style="22"/>
    <col min="12077" max="12077" width="1.44140625" style="22" customWidth="1"/>
    <col min="12078" max="12078" width="9.21875" style="22" customWidth="1"/>
    <col min="12079" max="12079" width="2.21875" style="22" customWidth="1"/>
    <col min="12080" max="12080" width="11.5546875" style="22"/>
    <col min="12081" max="12081" width="1.44140625" style="22" customWidth="1"/>
    <col min="12082" max="12082" width="9.21875" style="22" customWidth="1"/>
    <col min="12083" max="12083" width="2.21875" style="22" customWidth="1"/>
    <col min="12084" max="12084" width="12.33203125" style="22" customWidth="1"/>
    <col min="12085" max="12085" width="2.21875" style="22" customWidth="1"/>
    <col min="12086" max="12086" width="4.5546875" style="22" customWidth="1"/>
    <col min="12087" max="12087" width="1.44140625" style="22" customWidth="1"/>
    <col min="12088" max="12088" width="8.44140625" style="22" customWidth="1"/>
    <col min="12089" max="12089" width="1.44140625" style="22" customWidth="1"/>
    <col min="12090" max="12090" width="11.5546875" style="22"/>
    <col min="12091" max="12091" width="1.44140625" style="22" customWidth="1"/>
    <col min="12092" max="12092" width="11.5546875" style="22"/>
    <col min="12093" max="12093" width="1.44140625" style="22" customWidth="1"/>
    <col min="12094" max="12288" width="11.5546875" style="22"/>
    <col min="12289" max="12289" width="4.5546875" style="22" customWidth="1"/>
    <col min="12290" max="12290" width="1.109375" style="22" customWidth="1"/>
    <col min="12291" max="12291" width="16.21875" style="22" customWidth="1"/>
    <col min="12292" max="12292" width="1.109375" style="22" customWidth="1"/>
    <col min="12293" max="12293" width="12.33203125" style="22" customWidth="1"/>
    <col min="12294" max="12294" width="1.44140625" style="22" customWidth="1"/>
    <col min="12295" max="12295" width="8.44140625" style="22" customWidth="1"/>
    <col min="12296" max="12296" width="1.44140625" style="22" customWidth="1"/>
    <col min="12297" max="12297" width="8.44140625" style="22" customWidth="1"/>
    <col min="12298" max="12298" width="1.44140625" style="22" customWidth="1"/>
    <col min="12299" max="12299" width="12.33203125" style="22" customWidth="1"/>
    <col min="12300" max="12300" width="1.44140625" style="22" customWidth="1"/>
    <col min="12301" max="12301" width="8.44140625" style="22" customWidth="1"/>
    <col min="12302" max="12302" width="1.44140625" style="22" customWidth="1"/>
    <col min="12303" max="12303" width="8.44140625" style="22" customWidth="1"/>
    <col min="12304" max="12304" width="1.44140625" style="22" customWidth="1"/>
    <col min="12305" max="12305" width="12.33203125" style="22" customWidth="1"/>
    <col min="12306" max="12306" width="1.44140625" style="22" customWidth="1"/>
    <col min="12307" max="12307" width="12.33203125" style="22" customWidth="1"/>
    <col min="12308" max="12308" width="1.44140625" style="22" customWidth="1"/>
    <col min="12309" max="12309" width="10" style="22" customWidth="1"/>
    <col min="12310" max="12310" width="1.44140625" style="22" customWidth="1"/>
    <col min="12311" max="12311" width="10" style="22" customWidth="1"/>
    <col min="12312" max="12312" width="1.44140625" style="22" customWidth="1"/>
    <col min="12313" max="12313" width="10" style="22" customWidth="1"/>
    <col min="12314" max="12314" width="1.44140625" style="22" customWidth="1"/>
    <col min="12315" max="12315" width="9.21875" style="22" customWidth="1"/>
    <col min="12316" max="12317" width="2.21875" style="22" customWidth="1"/>
    <col min="12318" max="12318" width="13.109375" style="22" customWidth="1"/>
    <col min="12319" max="12319" width="1.44140625" style="22" customWidth="1"/>
    <col min="12320" max="12320" width="13.109375" style="22" customWidth="1"/>
    <col min="12321" max="12321" width="1.44140625" style="22" customWidth="1"/>
    <col min="12322" max="12322" width="8.44140625" style="22" customWidth="1"/>
    <col min="12323" max="12323" width="1.44140625" style="22" customWidth="1"/>
    <col min="12324" max="12324" width="8.44140625" style="22" customWidth="1"/>
    <col min="12325" max="12325" width="2.21875" style="22" customWidth="1"/>
    <col min="12326" max="12326" width="13.109375" style="22" customWidth="1"/>
    <col min="12327" max="12327" width="2.21875" style="22" customWidth="1"/>
    <col min="12328" max="12328" width="13.109375" style="22" customWidth="1"/>
    <col min="12329" max="12329" width="1.44140625" style="22" customWidth="1"/>
    <col min="12330" max="12330" width="10" style="22" customWidth="1"/>
    <col min="12331" max="12331" width="2.21875" style="22" customWidth="1"/>
    <col min="12332" max="12332" width="11.5546875" style="22"/>
    <col min="12333" max="12333" width="1.44140625" style="22" customWidth="1"/>
    <col min="12334" max="12334" width="9.21875" style="22" customWidth="1"/>
    <col min="12335" max="12335" width="2.21875" style="22" customWidth="1"/>
    <col min="12336" max="12336" width="11.5546875" style="22"/>
    <col min="12337" max="12337" width="1.44140625" style="22" customWidth="1"/>
    <col min="12338" max="12338" width="9.21875" style="22" customWidth="1"/>
    <col min="12339" max="12339" width="2.21875" style="22" customWidth="1"/>
    <col min="12340" max="12340" width="12.33203125" style="22" customWidth="1"/>
    <col min="12341" max="12341" width="2.21875" style="22" customWidth="1"/>
    <col min="12342" max="12342" width="4.5546875" style="22" customWidth="1"/>
    <col min="12343" max="12343" width="1.44140625" style="22" customWidth="1"/>
    <col min="12344" max="12344" width="8.44140625" style="22" customWidth="1"/>
    <col min="12345" max="12345" width="1.44140625" style="22" customWidth="1"/>
    <col min="12346" max="12346" width="11.5546875" style="22"/>
    <col min="12347" max="12347" width="1.44140625" style="22" customWidth="1"/>
    <col min="12348" max="12348" width="11.5546875" style="22"/>
    <col min="12349" max="12349" width="1.44140625" style="22" customWidth="1"/>
    <col min="12350" max="12544" width="11.5546875" style="22"/>
    <col min="12545" max="12545" width="4.5546875" style="22" customWidth="1"/>
    <col min="12546" max="12546" width="1.109375" style="22" customWidth="1"/>
    <col min="12547" max="12547" width="16.21875" style="22" customWidth="1"/>
    <col min="12548" max="12548" width="1.109375" style="22" customWidth="1"/>
    <col min="12549" max="12549" width="12.33203125" style="22" customWidth="1"/>
    <col min="12550" max="12550" width="1.44140625" style="22" customWidth="1"/>
    <col min="12551" max="12551" width="8.44140625" style="22" customWidth="1"/>
    <col min="12552" max="12552" width="1.44140625" style="22" customWidth="1"/>
    <col min="12553" max="12553" width="8.44140625" style="22" customWidth="1"/>
    <col min="12554" max="12554" width="1.44140625" style="22" customWidth="1"/>
    <col min="12555" max="12555" width="12.33203125" style="22" customWidth="1"/>
    <col min="12556" max="12556" width="1.44140625" style="22" customWidth="1"/>
    <col min="12557" max="12557" width="8.44140625" style="22" customWidth="1"/>
    <col min="12558" max="12558" width="1.44140625" style="22" customWidth="1"/>
    <col min="12559" max="12559" width="8.44140625" style="22" customWidth="1"/>
    <col min="12560" max="12560" width="1.44140625" style="22" customWidth="1"/>
    <col min="12561" max="12561" width="12.33203125" style="22" customWidth="1"/>
    <col min="12562" max="12562" width="1.44140625" style="22" customWidth="1"/>
    <col min="12563" max="12563" width="12.33203125" style="22" customWidth="1"/>
    <col min="12564" max="12564" width="1.44140625" style="22" customWidth="1"/>
    <col min="12565" max="12565" width="10" style="22" customWidth="1"/>
    <col min="12566" max="12566" width="1.44140625" style="22" customWidth="1"/>
    <col min="12567" max="12567" width="10" style="22" customWidth="1"/>
    <col min="12568" max="12568" width="1.44140625" style="22" customWidth="1"/>
    <col min="12569" max="12569" width="10" style="22" customWidth="1"/>
    <col min="12570" max="12570" width="1.44140625" style="22" customWidth="1"/>
    <col min="12571" max="12571" width="9.21875" style="22" customWidth="1"/>
    <col min="12572" max="12573" width="2.21875" style="22" customWidth="1"/>
    <col min="12574" max="12574" width="13.109375" style="22" customWidth="1"/>
    <col min="12575" max="12575" width="1.44140625" style="22" customWidth="1"/>
    <col min="12576" max="12576" width="13.109375" style="22" customWidth="1"/>
    <col min="12577" max="12577" width="1.44140625" style="22" customWidth="1"/>
    <col min="12578" max="12578" width="8.44140625" style="22" customWidth="1"/>
    <col min="12579" max="12579" width="1.44140625" style="22" customWidth="1"/>
    <col min="12580" max="12580" width="8.44140625" style="22" customWidth="1"/>
    <col min="12581" max="12581" width="2.21875" style="22" customWidth="1"/>
    <col min="12582" max="12582" width="13.109375" style="22" customWidth="1"/>
    <col min="12583" max="12583" width="2.21875" style="22" customWidth="1"/>
    <col min="12584" max="12584" width="13.109375" style="22" customWidth="1"/>
    <col min="12585" max="12585" width="1.44140625" style="22" customWidth="1"/>
    <col min="12586" max="12586" width="10" style="22" customWidth="1"/>
    <col min="12587" max="12587" width="2.21875" style="22" customWidth="1"/>
    <col min="12588" max="12588" width="11.5546875" style="22"/>
    <col min="12589" max="12589" width="1.44140625" style="22" customWidth="1"/>
    <col min="12590" max="12590" width="9.21875" style="22" customWidth="1"/>
    <col min="12591" max="12591" width="2.21875" style="22" customWidth="1"/>
    <col min="12592" max="12592" width="11.5546875" style="22"/>
    <col min="12593" max="12593" width="1.44140625" style="22" customWidth="1"/>
    <col min="12594" max="12594" width="9.21875" style="22" customWidth="1"/>
    <col min="12595" max="12595" width="2.21875" style="22" customWidth="1"/>
    <col min="12596" max="12596" width="12.33203125" style="22" customWidth="1"/>
    <col min="12597" max="12597" width="2.21875" style="22" customWidth="1"/>
    <col min="12598" max="12598" width="4.5546875" style="22" customWidth="1"/>
    <col min="12599" max="12599" width="1.44140625" style="22" customWidth="1"/>
    <col min="12600" max="12600" width="8.44140625" style="22" customWidth="1"/>
    <col min="12601" max="12601" width="1.44140625" style="22" customWidth="1"/>
    <col min="12602" max="12602" width="11.5546875" style="22"/>
    <col min="12603" max="12603" width="1.44140625" style="22" customWidth="1"/>
    <col min="12604" max="12604" width="11.5546875" style="22"/>
    <col min="12605" max="12605" width="1.44140625" style="22" customWidth="1"/>
    <col min="12606" max="12800" width="11.5546875" style="22"/>
    <col min="12801" max="12801" width="4.5546875" style="22" customWidth="1"/>
    <col min="12802" max="12802" width="1.109375" style="22" customWidth="1"/>
    <col min="12803" max="12803" width="16.21875" style="22" customWidth="1"/>
    <col min="12804" max="12804" width="1.109375" style="22" customWidth="1"/>
    <col min="12805" max="12805" width="12.33203125" style="22" customWidth="1"/>
    <col min="12806" max="12806" width="1.44140625" style="22" customWidth="1"/>
    <col min="12807" max="12807" width="8.44140625" style="22" customWidth="1"/>
    <col min="12808" max="12808" width="1.44140625" style="22" customWidth="1"/>
    <col min="12809" max="12809" width="8.44140625" style="22" customWidth="1"/>
    <col min="12810" max="12810" width="1.44140625" style="22" customWidth="1"/>
    <col min="12811" max="12811" width="12.33203125" style="22" customWidth="1"/>
    <col min="12812" max="12812" width="1.44140625" style="22" customWidth="1"/>
    <col min="12813" max="12813" width="8.44140625" style="22" customWidth="1"/>
    <col min="12814" max="12814" width="1.44140625" style="22" customWidth="1"/>
    <col min="12815" max="12815" width="8.44140625" style="22" customWidth="1"/>
    <col min="12816" max="12816" width="1.44140625" style="22" customWidth="1"/>
    <col min="12817" max="12817" width="12.33203125" style="22" customWidth="1"/>
    <col min="12818" max="12818" width="1.44140625" style="22" customWidth="1"/>
    <col min="12819" max="12819" width="12.33203125" style="22" customWidth="1"/>
    <col min="12820" max="12820" width="1.44140625" style="22" customWidth="1"/>
    <col min="12821" max="12821" width="10" style="22" customWidth="1"/>
    <col min="12822" max="12822" width="1.44140625" style="22" customWidth="1"/>
    <col min="12823" max="12823" width="10" style="22" customWidth="1"/>
    <col min="12824" max="12824" width="1.44140625" style="22" customWidth="1"/>
    <col min="12825" max="12825" width="10" style="22" customWidth="1"/>
    <col min="12826" max="12826" width="1.44140625" style="22" customWidth="1"/>
    <col min="12827" max="12827" width="9.21875" style="22" customWidth="1"/>
    <col min="12828" max="12829" width="2.21875" style="22" customWidth="1"/>
    <col min="12830" max="12830" width="13.109375" style="22" customWidth="1"/>
    <col min="12831" max="12831" width="1.44140625" style="22" customWidth="1"/>
    <col min="12832" max="12832" width="13.109375" style="22" customWidth="1"/>
    <col min="12833" max="12833" width="1.44140625" style="22" customWidth="1"/>
    <col min="12834" max="12834" width="8.44140625" style="22" customWidth="1"/>
    <col min="12835" max="12835" width="1.44140625" style="22" customWidth="1"/>
    <col min="12836" max="12836" width="8.44140625" style="22" customWidth="1"/>
    <col min="12837" max="12837" width="2.21875" style="22" customWidth="1"/>
    <col min="12838" max="12838" width="13.109375" style="22" customWidth="1"/>
    <col min="12839" max="12839" width="2.21875" style="22" customWidth="1"/>
    <col min="12840" max="12840" width="13.109375" style="22" customWidth="1"/>
    <col min="12841" max="12841" width="1.44140625" style="22" customWidth="1"/>
    <col min="12842" max="12842" width="10" style="22" customWidth="1"/>
    <col min="12843" max="12843" width="2.21875" style="22" customWidth="1"/>
    <col min="12844" max="12844" width="11.5546875" style="22"/>
    <col min="12845" max="12845" width="1.44140625" style="22" customWidth="1"/>
    <col min="12846" max="12846" width="9.21875" style="22" customWidth="1"/>
    <col min="12847" max="12847" width="2.21875" style="22" customWidth="1"/>
    <col min="12848" max="12848" width="11.5546875" style="22"/>
    <col min="12849" max="12849" width="1.44140625" style="22" customWidth="1"/>
    <col min="12850" max="12850" width="9.21875" style="22" customWidth="1"/>
    <col min="12851" max="12851" width="2.21875" style="22" customWidth="1"/>
    <col min="12852" max="12852" width="12.33203125" style="22" customWidth="1"/>
    <col min="12853" max="12853" width="2.21875" style="22" customWidth="1"/>
    <col min="12854" max="12854" width="4.5546875" style="22" customWidth="1"/>
    <col min="12855" max="12855" width="1.44140625" style="22" customWidth="1"/>
    <col min="12856" max="12856" width="8.44140625" style="22" customWidth="1"/>
    <col min="12857" max="12857" width="1.44140625" style="22" customWidth="1"/>
    <col min="12858" max="12858" width="11.5546875" style="22"/>
    <col min="12859" max="12859" width="1.44140625" style="22" customWidth="1"/>
    <col min="12860" max="12860" width="11.5546875" style="22"/>
    <col min="12861" max="12861" width="1.44140625" style="22" customWidth="1"/>
    <col min="12862" max="13056" width="11.5546875" style="22"/>
    <col min="13057" max="13057" width="4.5546875" style="22" customWidth="1"/>
    <col min="13058" max="13058" width="1.109375" style="22" customWidth="1"/>
    <col min="13059" max="13059" width="16.21875" style="22" customWidth="1"/>
    <col min="13060" max="13060" width="1.109375" style="22" customWidth="1"/>
    <col min="13061" max="13061" width="12.33203125" style="22" customWidth="1"/>
    <col min="13062" max="13062" width="1.44140625" style="22" customWidth="1"/>
    <col min="13063" max="13063" width="8.44140625" style="22" customWidth="1"/>
    <col min="13064" max="13064" width="1.44140625" style="22" customWidth="1"/>
    <col min="13065" max="13065" width="8.44140625" style="22" customWidth="1"/>
    <col min="13066" max="13066" width="1.44140625" style="22" customWidth="1"/>
    <col min="13067" max="13067" width="12.33203125" style="22" customWidth="1"/>
    <col min="13068" max="13068" width="1.44140625" style="22" customWidth="1"/>
    <col min="13069" max="13069" width="8.44140625" style="22" customWidth="1"/>
    <col min="13070" max="13070" width="1.44140625" style="22" customWidth="1"/>
    <col min="13071" max="13071" width="8.44140625" style="22" customWidth="1"/>
    <col min="13072" max="13072" width="1.44140625" style="22" customWidth="1"/>
    <col min="13073" max="13073" width="12.33203125" style="22" customWidth="1"/>
    <col min="13074" max="13074" width="1.44140625" style="22" customWidth="1"/>
    <col min="13075" max="13075" width="12.33203125" style="22" customWidth="1"/>
    <col min="13076" max="13076" width="1.44140625" style="22" customWidth="1"/>
    <col min="13077" max="13077" width="10" style="22" customWidth="1"/>
    <col min="13078" max="13078" width="1.44140625" style="22" customWidth="1"/>
    <col min="13079" max="13079" width="10" style="22" customWidth="1"/>
    <col min="13080" max="13080" width="1.44140625" style="22" customWidth="1"/>
    <col min="13081" max="13081" width="10" style="22" customWidth="1"/>
    <col min="13082" max="13082" width="1.44140625" style="22" customWidth="1"/>
    <col min="13083" max="13083" width="9.21875" style="22" customWidth="1"/>
    <col min="13084" max="13085" width="2.21875" style="22" customWidth="1"/>
    <col min="13086" max="13086" width="13.109375" style="22" customWidth="1"/>
    <col min="13087" max="13087" width="1.44140625" style="22" customWidth="1"/>
    <col min="13088" max="13088" width="13.109375" style="22" customWidth="1"/>
    <col min="13089" max="13089" width="1.44140625" style="22" customWidth="1"/>
    <col min="13090" max="13090" width="8.44140625" style="22" customWidth="1"/>
    <col min="13091" max="13091" width="1.44140625" style="22" customWidth="1"/>
    <col min="13092" max="13092" width="8.44140625" style="22" customWidth="1"/>
    <col min="13093" max="13093" width="2.21875" style="22" customWidth="1"/>
    <col min="13094" max="13094" width="13.109375" style="22" customWidth="1"/>
    <col min="13095" max="13095" width="2.21875" style="22" customWidth="1"/>
    <col min="13096" max="13096" width="13.109375" style="22" customWidth="1"/>
    <col min="13097" max="13097" width="1.44140625" style="22" customWidth="1"/>
    <col min="13098" max="13098" width="10" style="22" customWidth="1"/>
    <col min="13099" max="13099" width="2.21875" style="22" customWidth="1"/>
    <col min="13100" max="13100" width="11.5546875" style="22"/>
    <col min="13101" max="13101" width="1.44140625" style="22" customWidth="1"/>
    <col min="13102" max="13102" width="9.21875" style="22" customWidth="1"/>
    <col min="13103" max="13103" width="2.21875" style="22" customWidth="1"/>
    <col min="13104" max="13104" width="11.5546875" style="22"/>
    <col min="13105" max="13105" width="1.44140625" style="22" customWidth="1"/>
    <col min="13106" max="13106" width="9.21875" style="22" customWidth="1"/>
    <col min="13107" max="13107" width="2.21875" style="22" customWidth="1"/>
    <col min="13108" max="13108" width="12.33203125" style="22" customWidth="1"/>
    <col min="13109" max="13109" width="2.21875" style="22" customWidth="1"/>
    <col min="13110" max="13110" width="4.5546875" style="22" customWidth="1"/>
    <col min="13111" max="13111" width="1.44140625" style="22" customWidth="1"/>
    <col min="13112" max="13112" width="8.44140625" style="22" customWidth="1"/>
    <col min="13113" max="13113" width="1.44140625" style="22" customWidth="1"/>
    <col min="13114" max="13114" width="11.5546875" style="22"/>
    <col min="13115" max="13115" width="1.44140625" style="22" customWidth="1"/>
    <col min="13116" max="13116" width="11.5546875" style="22"/>
    <col min="13117" max="13117" width="1.44140625" style="22" customWidth="1"/>
    <col min="13118" max="13312" width="11.5546875" style="22"/>
    <col min="13313" max="13313" width="4.5546875" style="22" customWidth="1"/>
    <col min="13314" max="13314" width="1.109375" style="22" customWidth="1"/>
    <col min="13315" max="13315" width="16.21875" style="22" customWidth="1"/>
    <col min="13316" max="13316" width="1.109375" style="22" customWidth="1"/>
    <col min="13317" max="13317" width="12.33203125" style="22" customWidth="1"/>
    <col min="13318" max="13318" width="1.44140625" style="22" customWidth="1"/>
    <col min="13319" max="13319" width="8.44140625" style="22" customWidth="1"/>
    <col min="13320" max="13320" width="1.44140625" style="22" customWidth="1"/>
    <col min="13321" max="13321" width="8.44140625" style="22" customWidth="1"/>
    <col min="13322" max="13322" width="1.44140625" style="22" customWidth="1"/>
    <col min="13323" max="13323" width="12.33203125" style="22" customWidth="1"/>
    <col min="13324" max="13324" width="1.44140625" style="22" customWidth="1"/>
    <col min="13325" max="13325" width="8.44140625" style="22" customWidth="1"/>
    <col min="13326" max="13326" width="1.44140625" style="22" customWidth="1"/>
    <col min="13327" max="13327" width="8.44140625" style="22" customWidth="1"/>
    <col min="13328" max="13328" width="1.44140625" style="22" customWidth="1"/>
    <col min="13329" max="13329" width="12.33203125" style="22" customWidth="1"/>
    <col min="13330" max="13330" width="1.44140625" style="22" customWidth="1"/>
    <col min="13331" max="13331" width="12.33203125" style="22" customWidth="1"/>
    <col min="13332" max="13332" width="1.44140625" style="22" customWidth="1"/>
    <col min="13333" max="13333" width="10" style="22" customWidth="1"/>
    <col min="13334" max="13334" width="1.44140625" style="22" customWidth="1"/>
    <col min="13335" max="13335" width="10" style="22" customWidth="1"/>
    <col min="13336" max="13336" width="1.44140625" style="22" customWidth="1"/>
    <col min="13337" max="13337" width="10" style="22" customWidth="1"/>
    <col min="13338" max="13338" width="1.44140625" style="22" customWidth="1"/>
    <col min="13339" max="13339" width="9.21875" style="22" customWidth="1"/>
    <col min="13340" max="13341" width="2.21875" style="22" customWidth="1"/>
    <col min="13342" max="13342" width="13.109375" style="22" customWidth="1"/>
    <col min="13343" max="13343" width="1.44140625" style="22" customWidth="1"/>
    <col min="13344" max="13344" width="13.109375" style="22" customWidth="1"/>
    <col min="13345" max="13345" width="1.44140625" style="22" customWidth="1"/>
    <col min="13346" max="13346" width="8.44140625" style="22" customWidth="1"/>
    <col min="13347" max="13347" width="1.44140625" style="22" customWidth="1"/>
    <col min="13348" max="13348" width="8.44140625" style="22" customWidth="1"/>
    <col min="13349" max="13349" width="2.21875" style="22" customWidth="1"/>
    <col min="13350" max="13350" width="13.109375" style="22" customWidth="1"/>
    <col min="13351" max="13351" width="2.21875" style="22" customWidth="1"/>
    <col min="13352" max="13352" width="13.109375" style="22" customWidth="1"/>
    <col min="13353" max="13353" width="1.44140625" style="22" customWidth="1"/>
    <col min="13354" max="13354" width="10" style="22" customWidth="1"/>
    <col min="13355" max="13355" width="2.21875" style="22" customWidth="1"/>
    <col min="13356" max="13356" width="11.5546875" style="22"/>
    <col min="13357" max="13357" width="1.44140625" style="22" customWidth="1"/>
    <col min="13358" max="13358" width="9.21875" style="22" customWidth="1"/>
    <col min="13359" max="13359" width="2.21875" style="22" customWidth="1"/>
    <col min="13360" max="13360" width="11.5546875" style="22"/>
    <col min="13361" max="13361" width="1.44140625" style="22" customWidth="1"/>
    <col min="13362" max="13362" width="9.21875" style="22" customWidth="1"/>
    <col min="13363" max="13363" width="2.21875" style="22" customWidth="1"/>
    <col min="13364" max="13364" width="12.33203125" style="22" customWidth="1"/>
    <col min="13365" max="13365" width="2.21875" style="22" customWidth="1"/>
    <col min="13366" max="13366" width="4.5546875" style="22" customWidth="1"/>
    <col min="13367" max="13367" width="1.44140625" style="22" customWidth="1"/>
    <col min="13368" max="13368" width="8.44140625" style="22" customWidth="1"/>
    <col min="13369" max="13369" width="1.44140625" style="22" customWidth="1"/>
    <col min="13370" max="13370" width="11.5546875" style="22"/>
    <col min="13371" max="13371" width="1.44140625" style="22" customWidth="1"/>
    <col min="13372" max="13372" width="11.5546875" style="22"/>
    <col min="13373" max="13373" width="1.44140625" style="22" customWidth="1"/>
    <col min="13374" max="13568" width="11.5546875" style="22"/>
    <col min="13569" max="13569" width="4.5546875" style="22" customWidth="1"/>
    <col min="13570" max="13570" width="1.109375" style="22" customWidth="1"/>
    <col min="13571" max="13571" width="16.21875" style="22" customWidth="1"/>
    <col min="13572" max="13572" width="1.109375" style="22" customWidth="1"/>
    <col min="13573" max="13573" width="12.33203125" style="22" customWidth="1"/>
    <col min="13574" max="13574" width="1.44140625" style="22" customWidth="1"/>
    <col min="13575" max="13575" width="8.44140625" style="22" customWidth="1"/>
    <col min="13576" max="13576" width="1.44140625" style="22" customWidth="1"/>
    <col min="13577" max="13577" width="8.44140625" style="22" customWidth="1"/>
    <col min="13578" max="13578" width="1.44140625" style="22" customWidth="1"/>
    <col min="13579" max="13579" width="12.33203125" style="22" customWidth="1"/>
    <col min="13580" max="13580" width="1.44140625" style="22" customWidth="1"/>
    <col min="13581" max="13581" width="8.44140625" style="22" customWidth="1"/>
    <col min="13582" max="13582" width="1.44140625" style="22" customWidth="1"/>
    <col min="13583" max="13583" width="8.44140625" style="22" customWidth="1"/>
    <col min="13584" max="13584" width="1.44140625" style="22" customWidth="1"/>
    <col min="13585" max="13585" width="12.33203125" style="22" customWidth="1"/>
    <col min="13586" max="13586" width="1.44140625" style="22" customWidth="1"/>
    <col min="13587" max="13587" width="12.33203125" style="22" customWidth="1"/>
    <col min="13588" max="13588" width="1.44140625" style="22" customWidth="1"/>
    <col min="13589" max="13589" width="10" style="22" customWidth="1"/>
    <col min="13590" max="13590" width="1.44140625" style="22" customWidth="1"/>
    <col min="13591" max="13591" width="10" style="22" customWidth="1"/>
    <col min="13592" max="13592" width="1.44140625" style="22" customWidth="1"/>
    <col min="13593" max="13593" width="10" style="22" customWidth="1"/>
    <col min="13594" max="13594" width="1.44140625" style="22" customWidth="1"/>
    <col min="13595" max="13595" width="9.21875" style="22" customWidth="1"/>
    <col min="13596" max="13597" width="2.21875" style="22" customWidth="1"/>
    <col min="13598" max="13598" width="13.109375" style="22" customWidth="1"/>
    <col min="13599" max="13599" width="1.44140625" style="22" customWidth="1"/>
    <col min="13600" max="13600" width="13.109375" style="22" customWidth="1"/>
    <col min="13601" max="13601" width="1.44140625" style="22" customWidth="1"/>
    <col min="13602" max="13602" width="8.44140625" style="22" customWidth="1"/>
    <col min="13603" max="13603" width="1.44140625" style="22" customWidth="1"/>
    <col min="13604" max="13604" width="8.44140625" style="22" customWidth="1"/>
    <col min="13605" max="13605" width="2.21875" style="22" customWidth="1"/>
    <col min="13606" max="13606" width="13.109375" style="22" customWidth="1"/>
    <col min="13607" max="13607" width="2.21875" style="22" customWidth="1"/>
    <col min="13608" max="13608" width="13.109375" style="22" customWidth="1"/>
    <col min="13609" max="13609" width="1.44140625" style="22" customWidth="1"/>
    <col min="13610" max="13610" width="10" style="22" customWidth="1"/>
    <col min="13611" max="13611" width="2.21875" style="22" customWidth="1"/>
    <col min="13612" max="13612" width="11.5546875" style="22"/>
    <col min="13613" max="13613" width="1.44140625" style="22" customWidth="1"/>
    <col min="13614" max="13614" width="9.21875" style="22" customWidth="1"/>
    <col min="13615" max="13615" width="2.21875" style="22" customWidth="1"/>
    <col min="13616" max="13616" width="11.5546875" style="22"/>
    <col min="13617" max="13617" width="1.44140625" style="22" customWidth="1"/>
    <col min="13618" max="13618" width="9.21875" style="22" customWidth="1"/>
    <col min="13619" max="13619" width="2.21875" style="22" customWidth="1"/>
    <col min="13620" max="13620" width="12.33203125" style="22" customWidth="1"/>
    <col min="13621" max="13621" width="2.21875" style="22" customWidth="1"/>
    <col min="13622" max="13622" width="4.5546875" style="22" customWidth="1"/>
    <col min="13623" max="13623" width="1.44140625" style="22" customWidth="1"/>
    <col min="13624" max="13624" width="8.44140625" style="22" customWidth="1"/>
    <col min="13625" max="13625" width="1.44140625" style="22" customWidth="1"/>
    <col min="13626" max="13626" width="11.5546875" style="22"/>
    <col min="13627" max="13627" width="1.44140625" style="22" customWidth="1"/>
    <col min="13628" max="13628" width="11.5546875" style="22"/>
    <col min="13629" max="13629" width="1.44140625" style="22" customWidth="1"/>
    <col min="13630" max="13824" width="11.5546875" style="22"/>
    <col min="13825" max="13825" width="4.5546875" style="22" customWidth="1"/>
    <col min="13826" max="13826" width="1.109375" style="22" customWidth="1"/>
    <col min="13827" max="13827" width="16.21875" style="22" customWidth="1"/>
    <col min="13828" max="13828" width="1.109375" style="22" customWidth="1"/>
    <col min="13829" max="13829" width="12.33203125" style="22" customWidth="1"/>
    <col min="13830" max="13830" width="1.44140625" style="22" customWidth="1"/>
    <col min="13831" max="13831" width="8.44140625" style="22" customWidth="1"/>
    <col min="13832" max="13832" width="1.44140625" style="22" customWidth="1"/>
    <col min="13833" max="13833" width="8.44140625" style="22" customWidth="1"/>
    <col min="13834" max="13834" width="1.44140625" style="22" customWidth="1"/>
    <col min="13835" max="13835" width="12.33203125" style="22" customWidth="1"/>
    <col min="13836" max="13836" width="1.44140625" style="22" customWidth="1"/>
    <col min="13837" max="13837" width="8.44140625" style="22" customWidth="1"/>
    <col min="13838" max="13838" width="1.44140625" style="22" customWidth="1"/>
    <col min="13839" max="13839" width="8.44140625" style="22" customWidth="1"/>
    <col min="13840" max="13840" width="1.44140625" style="22" customWidth="1"/>
    <col min="13841" max="13841" width="12.33203125" style="22" customWidth="1"/>
    <col min="13842" max="13842" width="1.44140625" style="22" customWidth="1"/>
    <col min="13843" max="13843" width="12.33203125" style="22" customWidth="1"/>
    <col min="13844" max="13844" width="1.44140625" style="22" customWidth="1"/>
    <col min="13845" max="13845" width="10" style="22" customWidth="1"/>
    <col min="13846" max="13846" width="1.44140625" style="22" customWidth="1"/>
    <col min="13847" max="13847" width="10" style="22" customWidth="1"/>
    <col min="13848" max="13848" width="1.44140625" style="22" customWidth="1"/>
    <col min="13849" max="13849" width="10" style="22" customWidth="1"/>
    <col min="13850" max="13850" width="1.44140625" style="22" customWidth="1"/>
    <col min="13851" max="13851" width="9.21875" style="22" customWidth="1"/>
    <col min="13852" max="13853" width="2.21875" style="22" customWidth="1"/>
    <col min="13854" max="13854" width="13.109375" style="22" customWidth="1"/>
    <col min="13855" max="13855" width="1.44140625" style="22" customWidth="1"/>
    <col min="13856" max="13856" width="13.109375" style="22" customWidth="1"/>
    <col min="13857" max="13857" width="1.44140625" style="22" customWidth="1"/>
    <col min="13858" max="13858" width="8.44140625" style="22" customWidth="1"/>
    <col min="13859" max="13859" width="1.44140625" style="22" customWidth="1"/>
    <col min="13860" max="13860" width="8.44140625" style="22" customWidth="1"/>
    <col min="13861" max="13861" width="2.21875" style="22" customWidth="1"/>
    <col min="13862" max="13862" width="13.109375" style="22" customWidth="1"/>
    <col min="13863" max="13863" width="2.21875" style="22" customWidth="1"/>
    <col min="13864" max="13864" width="13.109375" style="22" customWidth="1"/>
    <col min="13865" max="13865" width="1.44140625" style="22" customWidth="1"/>
    <col min="13866" max="13866" width="10" style="22" customWidth="1"/>
    <col min="13867" max="13867" width="2.21875" style="22" customWidth="1"/>
    <col min="13868" max="13868" width="11.5546875" style="22"/>
    <col min="13869" max="13869" width="1.44140625" style="22" customWidth="1"/>
    <col min="13870" max="13870" width="9.21875" style="22" customWidth="1"/>
    <col min="13871" max="13871" width="2.21875" style="22" customWidth="1"/>
    <col min="13872" max="13872" width="11.5546875" style="22"/>
    <col min="13873" max="13873" width="1.44140625" style="22" customWidth="1"/>
    <col min="13874" max="13874" width="9.21875" style="22" customWidth="1"/>
    <col min="13875" max="13875" width="2.21875" style="22" customWidth="1"/>
    <col min="13876" max="13876" width="12.33203125" style="22" customWidth="1"/>
    <col min="13877" max="13877" width="2.21875" style="22" customWidth="1"/>
    <col min="13878" max="13878" width="4.5546875" style="22" customWidth="1"/>
    <col min="13879" max="13879" width="1.44140625" style="22" customWidth="1"/>
    <col min="13880" max="13880" width="8.44140625" style="22" customWidth="1"/>
    <col min="13881" max="13881" width="1.44140625" style="22" customWidth="1"/>
    <col min="13882" max="13882" width="11.5546875" style="22"/>
    <col min="13883" max="13883" width="1.44140625" style="22" customWidth="1"/>
    <col min="13884" max="13884" width="11.5546875" style="22"/>
    <col min="13885" max="13885" width="1.44140625" style="22" customWidth="1"/>
    <col min="13886" max="14080" width="11.5546875" style="22"/>
    <col min="14081" max="14081" width="4.5546875" style="22" customWidth="1"/>
    <col min="14082" max="14082" width="1.109375" style="22" customWidth="1"/>
    <col min="14083" max="14083" width="16.21875" style="22" customWidth="1"/>
    <col min="14084" max="14084" width="1.109375" style="22" customWidth="1"/>
    <col min="14085" max="14085" width="12.33203125" style="22" customWidth="1"/>
    <col min="14086" max="14086" width="1.44140625" style="22" customWidth="1"/>
    <col min="14087" max="14087" width="8.44140625" style="22" customWidth="1"/>
    <col min="14088" max="14088" width="1.44140625" style="22" customWidth="1"/>
    <col min="14089" max="14089" width="8.44140625" style="22" customWidth="1"/>
    <col min="14090" max="14090" width="1.44140625" style="22" customWidth="1"/>
    <col min="14091" max="14091" width="12.33203125" style="22" customWidth="1"/>
    <col min="14092" max="14092" width="1.44140625" style="22" customWidth="1"/>
    <col min="14093" max="14093" width="8.44140625" style="22" customWidth="1"/>
    <col min="14094" max="14094" width="1.44140625" style="22" customWidth="1"/>
    <col min="14095" max="14095" width="8.44140625" style="22" customWidth="1"/>
    <col min="14096" max="14096" width="1.44140625" style="22" customWidth="1"/>
    <col min="14097" max="14097" width="12.33203125" style="22" customWidth="1"/>
    <col min="14098" max="14098" width="1.44140625" style="22" customWidth="1"/>
    <col min="14099" max="14099" width="12.33203125" style="22" customWidth="1"/>
    <col min="14100" max="14100" width="1.44140625" style="22" customWidth="1"/>
    <col min="14101" max="14101" width="10" style="22" customWidth="1"/>
    <col min="14102" max="14102" width="1.44140625" style="22" customWidth="1"/>
    <col min="14103" max="14103" width="10" style="22" customWidth="1"/>
    <col min="14104" max="14104" width="1.44140625" style="22" customWidth="1"/>
    <col min="14105" max="14105" width="10" style="22" customWidth="1"/>
    <col min="14106" max="14106" width="1.44140625" style="22" customWidth="1"/>
    <col min="14107" max="14107" width="9.21875" style="22" customWidth="1"/>
    <col min="14108" max="14109" width="2.21875" style="22" customWidth="1"/>
    <col min="14110" max="14110" width="13.109375" style="22" customWidth="1"/>
    <col min="14111" max="14111" width="1.44140625" style="22" customWidth="1"/>
    <col min="14112" max="14112" width="13.109375" style="22" customWidth="1"/>
    <col min="14113" max="14113" width="1.44140625" style="22" customWidth="1"/>
    <col min="14114" max="14114" width="8.44140625" style="22" customWidth="1"/>
    <col min="14115" max="14115" width="1.44140625" style="22" customWidth="1"/>
    <col min="14116" max="14116" width="8.44140625" style="22" customWidth="1"/>
    <col min="14117" max="14117" width="2.21875" style="22" customWidth="1"/>
    <col min="14118" max="14118" width="13.109375" style="22" customWidth="1"/>
    <col min="14119" max="14119" width="2.21875" style="22" customWidth="1"/>
    <col min="14120" max="14120" width="13.109375" style="22" customWidth="1"/>
    <col min="14121" max="14121" width="1.44140625" style="22" customWidth="1"/>
    <col min="14122" max="14122" width="10" style="22" customWidth="1"/>
    <col min="14123" max="14123" width="2.21875" style="22" customWidth="1"/>
    <col min="14124" max="14124" width="11.5546875" style="22"/>
    <col min="14125" max="14125" width="1.44140625" style="22" customWidth="1"/>
    <col min="14126" max="14126" width="9.21875" style="22" customWidth="1"/>
    <col min="14127" max="14127" width="2.21875" style="22" customWidth="1"/>
    <col min="14128" max="14128" width="11.5546875" style="22"/>
    <col min="14129" max="14129" width="1.44140625" style="22" customWidth="1"/>
    <col min="14130" max="14130" width="9.21875" style="22" customWidth="1"/>
    <col min="14131" max="14131" width="2.21875" style="22" customWidth="1"/>
    <col min="14132" max="14132" width="12.33203125" style="22" customWidth="1"/>
    <col min="14133" max="14133" width="2.21875" style="22" customWidth="1"/>
    <col min="14134" max="14134" width="4.5546875" style="22" customWidth="1"/>
    <col min="14135" max="14135" width="1.44140625" style="22" customWidth="1"/>
    <col min="14136" max="14136" width="8.44140625" style="22" customWidth="1"/>
    <col min="14137" max="14137" width="1.44140625" style="22" customWidth="1"/>
    <col min="14138" max="14138" width="11.5546875" style="22"/>
    <col min="14139" max="14139" width="1.44140625" style="22" customWidth="1"/>
    <col min="14140" max="14140" width="11.5546875" style="22"/>
    <col min="14141" max="14141" width="1.44140625" style="22" customWidth="1"/>
    <col min="14142" max="14336" width="11.5546875" style="22"/>
    <col min="14337" max="14337" width="4.5546875" style="22" customWidth="1"/>
    <col min="14338" max="14338" width="1.109375" style="22" customWidth="1"/>
    <col min="14339" max="14339" width="16.21875" style="22" customWidth="1"/>
    <col min="14340" max="14340" width="1.109375" style="22" customWidth="1"/>
    <col min="14341" max="14341" width="12.33203125" style="22" customWidth="1"/>
    <col min="14342" max="14342" width="1.44140625" style="22" customWidth="1"/>
    <col min="14343" max="14343" width="8.44140625" style="22" customWidth="1"/>
    <col min="14344" max="14344" width="1.44140625" style="22" customWidth="1"/>
    <col min="14345" max="14345" width="8.44140625" style="22" customWidth="1"/>
    <col min="14346" max="14346" width="1.44140625" style="22" customWidth="1"/>
    <col min="14347" max="14347" width="12.33203125" style="22" customWidth="1"/>
    <col min="14348" max="14348" width="1.44140625" style="22" customWidth="1"/>
    <col min="14349" max="14349" width="8.44140625" style="22" customWidth="1"/>
    <col min="14350" max="14350" width="1.44140625" style="22" customWidth="1"/>
    <col min="14351" max="14351" width="8.44140625" style="22" customWidth="1"/>
    <col min="14352" max="14352" width="1.44140625" style="22" customWidth="1"/>
    <col min="14353" max="14353" width="12.33203125" style="22" customWidth="1"/>
    <col min="14354" max="14354" width="1.44140625" style="22" customWidth="1"/>
    <col min="14355" max="14355" width="12.33203125" style="22" customWidth="1"/>
    <col min="14356" max="14356" width="1.44140625" style="22" customWidth="1"/>
    <col min="14357" max="14357" width="10" style="22" customWidth="1"/>
    <col min="14358" max="14358" width="1.44140625" style="22" customWidth="1"/>
    <col min="14359" max="14359" width="10" style="22" customWidth="1"/>
    <col min="14360" max="14360" width="1.44140625" style="22" customWidth="1"/>
    <col min="14361" max="14361" width="10" style="22" customWidth="1"/>
    <col min="14362" max="14362" width="1.44140625" style="22" customWidth="1"/>
    <col min="14363" max="14363" width="9.21875" style="22" customWidth="1"/>
    <col min="14364" max="14365" width="2.21875" style="22" customWidth="1"/>
    <col min="14366" max="14366" width="13.109375" style="22" customWidth="1"/>
    <col min="14367" max="14367" width="1.44140625" style="22" customWidth="1"/>
    <col min="14368" max="14368" width="13.109375" style="22" customWidth="1"/>
    <col min="14369" max="14369" width="1.44140625" style="22" customWidth="1"/>
    <col min="14370" max="14370" width="8.44140625" style="22" customWidth="1"/>
    <col min="14371" max="14371" width="1.44140625" style="22" customWidth="1"/>
    <col min="14372" max="14372" width="8.44140625" style="22" customWidth="1"/>
    <col min="14373" max="14373" width="2.21875" style="22" customWidth="1"/>
    <col min="14374" max="14374" width="13.109375" style="22" customWidth="1"/>
    <col min="14375" max="14375" width="2.21875" style="22" customWidth="1"/>
    <col min="14376" max="14376" width="13.109375" style="22" customWidth="1"/>
    <col min="14377" max="14377" width="1.44140625" style="22" customWidth="1"/>
    <col min="14378" max="14378" width="10" style="22" customWidth="1"/>
    <col min="14379" max="14379" width="2.21875" style="22" customWidth="1"/>
    <col min="14380" max="14380" width="11.5546875" style="22"/>
    <col min="14381" max="14381" width="1.44140625" style="22" customWidth="1"/>
    <col min="14382" max="14382" width="9.21875" style="22" customWidth="1"/>
    <col min="14383" max="14383" width="2.21875" style="22" customWidth="1"/>
    <col min="14384" max="14384" width="11.5546875" style="22"/>
    <col min="14385" max="14385" width="1.44140625" style="22" customWidth="1"/>
    <col min="14386" max="14386" width="9.21875" style="22" customWidth="1"/>
    <col min="14387" max="14387" width="2.21875" style="22" customWidth="1"/>
    <col min="14388" max="14388" width="12.33203125" style="22" customWidth="1"/>
    <col min="14389" max="14389" width="2.21875" style="22" customWidth="1"/>
    <col min="14390" max="14390" width="4.5546875" style="22" customWidth="1"/>
    <col min="14391" max="14391" width="1.44140625" style="22" customWidth="1"/>
    <col min="14392" max="14392" width="8.44140625" style="22" customWidth="1"/>
    <col min="14393" max="14393" width="1.44140625" style="22" customWidth="1"/>
    <col min="14394" max="14394" width="11.5546875" style="22"/>
    <col min="14395" max="14395" width="1.44140625" style="22" customWidth="1"/>
    <col min="14396" max="14396" width="11.5546875" style="22"/>
    <col min="14397" max="14397" width="1.44140625" style="22" customWidth="1"/>
    <col min="14398" max="14592" width="11.5546875" style="22"/>
    <col min="14593" max="14593" width="4.5546875" style="22" customWidth="1"/>
    <col min="14594" max="14594" width="1.109375" style="22" customWidth="1"/>
    <col min="14595" max="14595" width="16.21875" style="22" customWidth="1"/>
    <col min="14596" max="14596" width="1.109375" style="22" customWidth="1"/>
    <col min="14597" max="14597" width="12.33203125" style="22" customWidth="1"/>
    <col min="14598" max="14598" width="1.44140625" style="22" customWidth="1"/>
    <col min="14599" max="14599" width="8.44140625" style="22" customWidth="1"/>
    <col min="14600" max="14600" width="1.44140625" style="22" customWidth="1"/>
    <col min="14601" max="14601" width="8.44140625" style="22" customWidth="1"/>
    <col min="14602" max="14602" width="1.44140625" style="22" customWidth="1"/>
    <col min="14603" max="14603" width="12.33203125" style="22" customWidth="1"/>
    <col min="14604" max="14604" width="1.44140625" style="22" customWidth="1"/>
    <col min="14605" max="14605" width="8.44140625" style="22" customWidth="1"/>
    <col min="14606" max="14606" width="1.44140625" style="22" customWidth="1"/>
    <col min="14607" max="14607" width="8.44140625" style="22" customWidth="1"/>
    <col min="14608" max="14608" width="1.44140625" style="22" customWidth="1"/>
    <col min="14609" max="14609" width="12.33203125" style="22" customWidth="1"/>
    <col min="14610" max="14610" width="1.44140625" style="22" customWidth="1"/>
    <col min="14611" max="14611" width="12.33203125" style="22" customWidth="1"/>
    <col min="14612" max="14612" width="1.44140625" style="22" customWidth="1"/>
    <col min="14613" max="14613" width="10" style="22" customWidth="1"/>
    <col min="14614" max="14614" width="1.44140625" style="22" customWidth="1"/>
    <col min="14615" max="14615" width="10" style="22" customWidth="1"/>
    <col min="14616" max="14616" width="1.44140625" style="22" customWidth="1"/>
    <col min="14617" max="14617" width="10" style="22" customWidth="1"/>
    <col min="14618" max="14618" width="1.44140625" style="22" customWidth="1"/>
    <col min="14619" max="14619" width="9.21875" style="22" customWidth="1"/>
    <col min="14620" max="14621" width="2.21875" style="22" customWidth="1"/>
    <col min="14622" max="14622" width="13.109375" style="22" customWidth="1"/>
    <col min="14623" max="14623" width="1.44140625" style="22" customWidth="1"/>
    <col min="14624" max="14624" width="13.109375" style="22" customWidth="1"/>
    <col min="14625" max="14625" width="1.44140625" style="22" customWidth="1"/>
    <col min="14626" max="14626" width="8.44140625" style="22" customWidth="1"/>
    <col min="14627" max="14627" width="1.44140625" style="22" customWidth="1"/>
    <col min="14628" max="14628" width="8.44140625" style="22" customWidth="1"/>
    <col min="14629" max="14629" width="2.21875" style="22" customWidth="1"/>
    <col min="14630" max="14630" width="13.109375" style="22" customWidth="1"/>
    <col min="14631" max="14631" width="2.21875" style="22" customWidth="1"/>
    <col min="14632" max="14632" width="13.109375" style="22" customWidth="1"/>
    <col min="14633" max="14633" width="1.44140625" style="22" customWidth="1"/>
    <col min="14634" max="14634" width="10" style="22" customWidth="1"/>
    <col min="14635" max="14635" width="2.21875" style="22" customWidth="1"/>
    <col min="14636" max="14636" width="11.5546875" style="22"/>
    <col min="14637" max="14637" width="1.44140625" style="22" customWidth="1"/>
    <col min="14638" max="14638" width="9.21875" style="22" customWidth="1"/>
    <col min="14639" max="14639" width="2.21875" style="22" customWidth="1"/>
    <col min="14640" max="14640" width="11.5546875" style="22"/>
    <col min="14641" max="14641" width="1.44140625" style="22" customWidth="1"/>
    <col min="14642" max="14642" width="9.21875" style="22" customWidth="1"/>
    <col min="14643" max="14643" width="2.21875" style="22" customWidth="1"/>
    <col min="14644" max="14644" width="12.33203125" style="22" customWidth="1"/>
    <col min="14645" max="14645" width="2.21875" style="22" customWidth="1"/>
    <col min="14646" max="14646" width="4.5546875" style="22" customWidth="1"/>
    <col min="14647" max="14647" width="1.44140625" style="22" customWidth="1"/>
    <col min="14648" max="14648" width="8.44140625" style="22" customWidth="1"/>
    <col min="14649" max="14649" width="1.44140625" style="22" customWidth="1"/>
    <col min="14650" max="14650" width="11.5546875" style="22"/>
    <col min="14651" max="14651" width="1.44140625" style="22" customWidth="1"/>
    <col min="14652" max="14652" width="11.5546875" style="22"/>
    <col min="14653" max="14653" width="1.44140625" style="22" customWidth="1"/>
    <col min="14654" max="14848" width="11.5546875" style="22"/>
    <col min="14849" max="14849" width="4.5546875" style="22" customWidth="1"/>
    <col min="14850" max="14850" width="1.109375" style="22" customWidth="1"/>
    <col min="14851" max="14851" width="16.21875" style="22" customWidth="1"/>
    <col min="14852" max="14852" width="1.109375" style="22" customWidth="1"/>
    <col min="14853" max="14853" width="12.33203125" style="22" customWidth="1"/>
    <col min="14854" max="14854" width="1.44140625" style="22" customWidth="1"/>
    <col min="14855" max="14855" width="8.44140625" style="22" customWidth="1"/>
    <col min="14856" max="14856" width="1.44140625" style="22" customWidth="1"/>
    <col min="14857" max="14857" width="8.44140625" style="22" customWidth="1"/>
    <col min="14858" max="14858" width="1.44140625" style="22" customWidth="1"/>
    <col min="14859" max="14859" width="12.33203125" style="22" customWidth="1"/>
    <col min="14860" max="14860" width="1.44140625" style="22" customWidth="1"/>
    <col min="14861" max="14861" width="8.44140625" style="22" customWidth="1"/>
    <col min="14862" max="14862" width="1.44140625" style="22" customWidth="1"/>
    <col min="14863" max="14863" width="8.44140625" style="22" customWidth="1"/>
    <col min="14864" max="14864" width="1.44140625" style="22" customWidth="1"/>
    <col min="14865" max="14865" width="12.33203125" style="22" customWidth="1"/>
    <col min="14866" max="14866" width="1.44140625" style="22" customWidth="1"/>
    <col min="14867" max="14867" width="12.33203125" style="22" customWidth="1"/>
    <col min="14868" max="14868" width="1.44140625" style="22" customWidth="1"/>
    <col min="14869" max="14869" width="10" style="22" customWidth="1"/>
    <col min="14870" max="14870" width="1.44140625" style="22" customWidth="1"/>
    <col min="14871" max="14871" width="10" style="22" customWidth="1"/>
    <col min="14872" max="14872" width="1.44140625" style="22" customWidth="1"/>
    <col min="14873" max="14873" width="10" style="22" customWidth="1"/>
    <col min="14874" max="14874" width="1.44140625" style="22" customWidth="1"/>
    <col min="14875" max="14875" width="9.21875" style="22" customWidth="1"/>
    <col min="14876" max="14877" width="2.21875" style="22" customWidth="1"/>
    <col min="14878" max="14878" width="13.109375" style="22" customWidth="1"/>
    <col min="14879" max="14879" width="1.44140625" style="22" customWidth="1"/>
    <col min="14880" max="14880" width="13.109375" style="22" customWidth="1"/>
    <col min="14881" max="14881" width="1.44140625" style="22" customWidth="1"/>
    <col min="14882" max="14882" width="8.44140625" style="22" customWidth="1"/>
    <col min="14883" max="14883" width="1.44140625" style="22" customWidth="1"/>
    <col min="14884" max="14884" width="8.44140625" style="22" customWidth="1"/>
    <col min="14885" max="14885" width="2.21875" style="22" customWidth="1"/>
    <col min="14886" max="14886" width="13.109375" style="22" customWidth="1"/>
    <col min="14887" max="14887" width="2.21875" style="22" customWidth="1"/>
    <col min="14888" max="14888" width="13.109375" style="22" customWidth="1"/>
    <col min="14889" max="14889" width="1.44140625" style="22" customWidth="1"/>
    <col min="14890" max="14890" width="10" style="22" customWidth="1"/>
    <col min="14891" max="14891" width="2.21875" style="22" customWidth="1"/>
    <col min="14892" max="14892" width="11.5546875" style="22"/>
    <col min="14893" max="14893" width="1.44140625" style="22" customWidth="1"/>
    <col min="14894" max="14894" width="9.21875" style="22" customWidth="1"/>
    <col min="14895" max="14895" width="2.21875" style="22" customWidth="1"/>
    <col min="14896" max="14896" width="11.5546875" style="22"/>
    <col min="14897" max="14897" width="1.44140625" style="22" customWidth="1"/>
    <col min="14898" max="14898" width="9.21875" style="22" customWidth="1"/>
    <col min="14899" max="14899" width="2.21875" style="22" customWidth="1"/>
    <col min="14900" max="14900" width="12.33203125" style="22" customWidth="1"/>
    <col min="14901" max="14901" width="2.21875" style="22" customWidth="1"/>
    <col min="14902" max="14902" width="4.5546875" style="22" customWidth="1"/>
    <col min="14903" max="14903" width="1.44140625" style="22" customWidth="1"/>
    <col min="14904" max="14904" width="8.44140625" style="22" customWidth="1"/>
    <col min="14905" max="14905" width="1.44140625" style="22" customWidth="1"/>
    <col min="14906" max="14906" width="11.5546875" style="22"/>
    <col min="14907" max="14907" width="1.44140625" style="22" customWidth="1"/>
    <col min="14908" max="14908" width="11.5546875" style="22"/>
    <col min="14909" max="14909" width="1.44140625" style="22" customWidth="1"/>
    <col min="14910" max="15104" width="11.5546875" style="22"/>
    <col min="15105" max="15105" width="4.5546875" style="22" customWidth="1"/>
    <col min="15106" max="15106" width="1.109375" style="22" customWidth="1"/>
    <col min="15107" max="15107" width="16.21875" style="22" customWidth="1"/>
    <col min="15108" max="15108" width="1.109375" style="22" customWidth="1"/>
    <col min="15109" max="15109" width="12.33203125" style="22" customWidth="1"/>
    <col min="15110" max="15110" width="1.44140625" style="22" customWidth="1"/>
    <col min="15111" max="15111" width="8.44140625" style="22" customWidth="1"/>
    <col min="15112" max="15112" width="1.44140625" style="22" customWidth="1"/>
    <col min="15113" max="15113" width="8.44140625" style="22" customWidth="1"/>
    <col min="15114" max="15114" width="1.44140625" style="22" customWidth="1"/>
    <col min="15115" max="15115" width="12.33203125" style="22" customWidth="1"/>
    <col min="15116" max="15116" width="1.44140625" style="22" customWidth="1"/>
    <col min="15117" max="15117" width="8.44140625" style="22" customWidth="1"/>
    <col min="15118" max="15118" width="1.44140625" style="22" customWidth="1"/>
    <col min="15119" max="15119" width="8.44140625" style="22" customWidth="1"/>
    <col min="15120" max="15120" width="1.44140625" style="22" customWidth="1"/>
    <col min="15121" max="15121" width="12.33203125" style="22" customWidth="1"/>
    <col min="15122" max="15122" width="1.44140625" style="22" customWidth="1"/>
    <col min="15123" max="15123" width="12.33203125" style="22" customWidth="1"/>
    <col min="15124" max="15124" width="1.44140625" style="22" customWidth="1"/>
    <col min="15125" max="15125" width="10" style="22" customWidth="1"/>
    <col min="15126" max="15126" width="1.44140625" style="22" customWidth="1"/>
    <col min="15127" max="15127" width="10" style="22" customWidth="1"/>
    <col min="15128" max="15128" width="1.44140625" style="22" customWidth="1"/>
    <col min="15129" max="15129" width="10" style="22" customWidth="1"/>
    <col min="15130" max="15130" width="1.44140625" style="22" customWidth="1"/>
    <col min="15131" max="15131" width="9.21875" style="22" customWidth="1"/>
    <col min="15132" max="15133" width="2.21875" style="22" customWidth="1"/>
    <col min="15134" max="15134" width="13.109375" style="22" customWidth="1"/>
    <col min="15135" max="15135" width="1.44140625" style="22" customWidth="1"/>
    <col min="15136" max="15136" width="13.109375" style="22" customWidth="1"/>
    <col min="15137" max="15137" width="1.44140625" style="22" customWidth="1"/>
    <col min="15138" max="15138" width="8.44140625" style="22" customWidth="1"/>
    <col min="15139" max="15139" width="1.44140625" style="22" customWidth="1"/>
    <col min="15140" max="15140" width="8.44140625" style="22" customWidth="1"/>
    <col min="15141" max="15141" width="2.21875" style="22" customWidth="1"/>
    <col min="15142" max="15142" width="13.109375" style="22" customWidth="1"/>
    <col min="15143" max="15143" width="2.21875" style="22" customWidth="1"/>
    <col min="15144" max="15144" width="13.109375" style="22" customWidth="1"/>
    <col min="15145" max="15145" width="1.44140625" style="22" customWidth="1"/>
    <col min="15146" max="15146" width="10" style="22" customWidth="1"/>
    <col min="15147" max="15147" width="2.21875" style="22" customWidth="1"/>
    <col min="15148" max="15148" width="11.5546875" style="22"/>
    <col min="15149" max="15149" width="1.44140625" style="22" customWidth="1"/>
    <col min="15150" max="15150" width="9.21875" style="22" customWidth="1"/>
    <col min="15151" max="15151" width="2.21875" style="22" customWidth="1"/>
    <col min="15152" max="15152" width="11.5546875" style="22"/>
    <col min="15153" max="15153" width="1.44140625" style="22" customWidth="1"/>
    <col min="15154" max="15154" width="9.21875" style="22" customWidth="1"/>
    <col min="15155" max="15155" width="2.21875" style="22" customWidth="1"/>
    <col min="15156" max="15156" width="12.33203125" style="22" customWidth="1"/>
    <col min="15157" max="15157" width="2.21875" style="22" customWidth="1"/>
    <col min="15158" max="15158" width="4.5546875" style="22" customWidth="1"/>
    <col min="15159" max="15159" width="1.44140625" style="22" customWidth="1"/>
    <col min="15160" max="15160" width="8.44140625" style="22" customWidth="1"/>
    <col min="15161" max="15161" width="1.44140625" style="22" customWidth="1"/>
    <col min="15162" max="15162" width="11.5546875" style="22"/>
    <col min="15163" max="15163" width="1.44140625" style="22" customWidth="1"/>
    <col min="15164" max="15164" width="11.5546875" style="22"/>
    <col min="15165" max="15165" width="1.44140625" style="22" customWidth="1"/>
    <col min="15166" max="15360" width="11.5546875" style="22"/>
    <col min="15361" max="15361" width="4.5546875" style="22" customWidth="1"/>
    <col min="15362" max="15362" width="1.109375" style="22" customWidth="1"/>
    <col min="15363" max="15363" width="16.21875" style="22" customWidth="1"/>
    <col min="15364" max="15364" width="1.109375" style="22" customWidth="1"/>
    <col min="15365" max="15365" width="12.33203125" style="22" customWidth="1"/>
    <col min="15366" max="15366" width="1.44140625" style="22" customWidth="1"/>
    <col min="15367" max="15367" width="8.44140625" style="22" customWidth="1"/>
    <col min="15368" max="15368" width="1.44140625" style="22" customWidth="1"/>
    <col min="15369" max="15369" width="8.44140625" style="22" customWidth="1"/>
    <col min="15370" max="15370" width="1.44140625" style="22" customWidth="1"/>
    <col min="15371" max="15371" width="12.33203125" style="22" customWidth="1"/>
    <col min="15372" max="15372" width="1.44140625" style="22" customWidth="1"/>
    <col min="15373" max="15373" width="8.44140625" style="22" customWidth="1"/>
    <col min="15374" max="15374" width="1.44140625" style="22" customWidth="1"/>
    <col min="15375" max="15375" width="8.44140625" style="22" customWidth="1"/>
    <col min="15376" max="15376" width="1.44140625" style="22" customWidth="1"/>
    <col min="15377" max="15377" width="12.33203125" style="22" customWidth="1"/>
    <col min="15378" max="15378" width="1.44140625" style="22" customWidth="1"/>
    <col min="15379" max="15379" width="12.33203125" style="22" customWidth="1"/>
    <col min="15380" max="15380" width="1.44140625" style="22" customWidth="1"/>
    <col min="15381" max="15381" width="10" style="22" customWidth="1"/>
    <col min="15382" max="15382" width="1.44140625" style="22" customWidth="1"/>
    <col min="15383" max="15383" width="10" style="22" customWidth="1"/>
    <col min="15384" max="15384" width="1.44140625" style="22" customWidth="1"/>
    <col min="15385" max="15385" width="10" style="22" customWidth="1"/>
    <col min="15386" max="15386" width="1.44140625" style="22" customWidth="1"/>
    <col min="15387" max="15387" width="9.21875" style="22" customWidth="1"/>
    <col min="15388" max="15389" width="2.21875" style="22" customWidth="1"/>
    <col min="15390" max="15390" width="13.109375" style="22" customWidth="1"/>
    <col min="15391" max="15391" width="1.44140625" style="22" customWidth="1"/>
    <col min="15392" max="15392" width="13.109375" style="22" customWidth="1"/>
    <col min="15393" max="15393" width="1.44140625" style="22" customWidth="1"/>
    <col min="15394" max="15394" width="8.44140625" style="22" customWidth="1"/>
    <col min="15395" max="15395" width="1.44140625" style="22" customWidth="1"/>
    <col min="15396" max="15396" width="8.44140625" style="22" customWidth="1"/>
    <col min="15397" max="15397" width="2.21875" style="22" customWidth="1"/>
    <col min="15398" max="15398" width="13.109375" style="22" customWidth="1"/>
    <col min="15399" max="15399" width="2.21875" style="22" customWidth="1"/>
    <col min="15400" max="15400" width="13.109375" style="22" customWidth="1"/>
    <col min="15401" max="15401" width="1.44140625" style="22" customWidth="1"/>
    <col min="15402" max="15402" width="10" style="22" customWidth="1"/>
    <col min="15403" max="15403" width="2.21875" style="22" customWidth="1"/>
    <col min="15404" max="15404" width="11.5546875" style="22"/>
    <col min="15405" max="15405" width="1.44140625" style="22" customWidth="1"/>
    <col min="15406" max="15406" width="9.21875" style="22" customWidth="1"/>
    <col min="15407" max="15407" width="2.21875" style="22" customWidth="1"/>
    <col min="15408" max="15408" width="11.5546875" style="22"/>
    <col min="15409" max="15409" width="1.44140625" style="22" customWidth="1"/>
    <col min="15410" max="15410" width="9.21875" style="22" customWidth="1"/>
    <col min="15411" max="15411" width="2.21875" style="22" customWidth="1"/>
    <col min="15412" max="15412" width="12.33203125" style="22" customWidth="1"/>
    <col min="15413" max="15413" width="2.21875" style="22" customWidth="1"/>
    <col min="15414" max="15414" width="4.5546875" style="22" customWidth="1"/>
    <col min="15415" max="15415" width="1.44140625" style="22" customWidth="1"/>
    <col min="15416" max="15416" width="8.44140625" style="22" customWidth="1"/>
    <col min="15417" max="15417" width="1.44140625" style="22" customWidth="1"/>
    <col min="15418" max="15418" width="11.5546875" style="22"/>
    <col min="15419" max="15419" width="1.44140625" style="22" customWidth="1"/>
    <col min="15420" max="15420" width="11.5546875" style="22"/>
    <col min="15421" max="15421" width="1.44140625" style="22" customWidth="1"/>
    <col min="15422" max="15616" width="11.5546875" style="22"/>
    <col min="15617" max="15617" width="4.5546875" style="22" customWidth="1"/>
    <col min="15618" max="15618" width="1.109375" style="22" customWidth="1"/>
    <col min="15619" max="15619" width="16.21875" style="22" customWidth="1"/>
    <col min="15620" max="15620" width="1.109375" style="22" customWidth="1"/>
    <col min="15621" max="15621" width="12.33203125" style="22" customWidth="1"/>
    <col min="15622" max="15622" width="1.44140625" style="22" customWidth="1"/>
    <col min="15623" max="15623" width="8.44140625" style="22" customWidth="1"/>
    <col min="15624" max="15624" width="1.44140625" style="22" customWidth="1"/>
    <col min="15625" max="15625" width="8.44140625" style="22" customWidth="1"/>
    <col min="15626" max="15626" width="1.44140625" style="22" customWidth="1"/>
    <col min="15627" max="15627" width="12.33203125" style="22" customWidth="1"/>
    <col min="15628" max="15628" width="1.44140625" style="22" customWidth="1"/>
    <col min="15629" max="15629" width="8.44140625" style="22" customWidth="1"/>
    <col min="15630" max="15630" width="1.44140625" style="22" customWidth="1"/>
    <col min="15631" max="15631" width="8.44140625" style="22" customWidth="1"/>
    <col min="15632" max="15632" width="1.44140625" style="22" customWidth="1"/>
    <col min="15633" max="15633" width="12.33203125" style="22" customWidth="1"/>
    <col min="15634" max="15634" width="1.44140625" style="22" customWidth="1"/>
    <col min="15635" max="15635" width="12.33203125" style="22" customWidth="1"/>
    <col min="15636" max="15636" width="1.44140625" style="22" customWidth="1"/>
    <col min="15637" max="15637" width="10" style="22" customWidth="1"/>
    <col min="15638" max="15638" width="1.44140625" style="22" customWidth="1"/>
    <col min="15639" max="15639" width="10" style="22" customWidth="1"/>
    <col min="15640" max="15640" width="1.44140625" style="22" customWidth="1"/>
    <col min="15641" max="15641" width="10" style="22" customWidth="1"/>
    <col min="15642" max="15642" width="1.44140625" style="22" customWidth="1"/>
    <col min="15643" max="15643" width="9.21875" style="22" customWidth="1"/>
    <col min="15644" max="15645" width="2.21875" style="22" customWidth="1"/>
    <col min="15646" max="15646" width="13.109375" style="22" customWidth="1"/>
    <col min="15647" max="15647" width="1.44140625" style="22" customWidth="1"/>
    <col min="15648" max="15648" width="13.109375" style="22" customWidth="1"/>
    <col min="15649" max="15649" width="1.44140625" style="22" customWidth="1"/>
    <col min="15650" max="15650" width="8.44140625" style="22" customWidth="1"/>
    <col min="15651" max="15651" width="1.44140625" style="22" customWidth="1"/>
    <col min="15652" max="15652" width="8.44140625" style="22" customWidth="1"/>
    <col min="15653" max="15653" width="2.21875" style="22" customWidth="1"/>
    <col min="15654" max="15654" width="13.109375" style="22" customWidth="1"/>
    <col min="15655" max="15655" width="2.21875" style="22" customWidth="1"/>
    <col min="15656" max="15656" width="13.109375" style="22" customWidth="1"/>
    <col min="15657" max="15657" width="1.44140625" style="22" customWidth="1"/>
    <col min="15658" max="15658" width="10" style="22" customWidth="1"/>
    <col min="15659" max="15659" width="2.21875" style="22" customWidth="1"/>
    <col min="15660" max="15660" width="11.5546875" style="22"/>
    <col min="15661" max="15661" width="1.44140625" style="22" customWidth="1"/>
    <col min="15662" max="15662" width="9.21875" style="22" customWidth="1"/>
    <col min="15663" max="15663" width="2.21875" style="22" customWidth="1"/>
    <col min="15664" max="15664" width="11.5546875" style="22"/>
    <col min="15665" max="15665" width="1.44140625" style="22" customWidth="1"/>
    <col min="15666" max="15666" width="9.21875" style="22" customWidth="1"/>
    <col min="15667" max="15667" width="2.21875" style="22" customWidth="1"/>
    <col min="15668" max="15668" width="12.33203125" style="22" customWidth="1"/>
    <col min="15669" max="15669" width="2.21875" style="22" customWidth="1"/>
    <col min="15670" max="15670" width="4.5546875" style="22" customWidth="1"/>
    <col min="15671" max="15671" width="1.44140625" style="22" customWidth="1"/>
    <col min="15672" max="15672" width="8.44140625" style="22" customWidth="1"/>
    <col min="15673" max="15673" width="1.44140625" style="22" customWidth="1"/>
    <col min="15674" max="15674" width="11.5546875" style="22"/>
    <col min="15675" max="15675" width="1.44140625" style="22" customWidth="1"/>
    <col min="15676" max="15676" width="11.5546875" style="22"/>
    <col min="15677" max="15677" width="1.44140625" style="22" customWidth="1"/>
    <col min="15678" max="15872" width="11.5546875" style="22"/>
    <col min="15873" max="15873" width="4.5546875" style="22" customWidth="1"/>
    <col min="15874" max="15874" width="1.109375" style="22" customWidth="1"/>
    <col min="15875" max="15875" width="16.21875" style="22" customWidth="1"/>
    <col min="15876" max="15876" width="1.109375" style="22" customWidth="1"/>
    <col min="15877" max="15877" width="12.33203125" style="22" customWidth="1"/>
    <col min="15878" max="15878" width="1.44140625" style="22" customWidth="1"/>
    <col min="15879" max="15879" width="8.44140625" style="22" customWidth="1"/>
    <col min="15880" max="15880" width="1.44140625" style="22" customWidth="1"/>
    <col min="15881" max="15881" width="8.44140625" style="22" customWidth="1"/>
    <col min="15882" max="15882" width="1.44140625" style="22" customWidth="1"/>
    <col min="15883" max="15883" width="12.33203125" style="22" customWidth="1"/>
    <col min="15884" max="15884" width="1.44140625" style="22" customWidth="1"/>
    <col min="15885" max="15885" width="8.44140625" style="22" customWidth="1"/>
    <col min="15886" max="15886" width="1.44140625" style="22" customWidth="1"/>
    <col min="15887" max="15887" width="8.44140625" style="22" customWidth="1"/>
    <col min="15888" max="15888" width="1.44140625" style="22" customWidth="1"/>
    <col min="15889" max="15889" width="12.33203125" style="22" customWidth="1"/>
    <col min="15890" max="15890" width="1.44140625" style="22" customWidth="1"/>
    <col min="15891" max="15891" width="12.33203125" style="22" customWidth="1"/>
    <col min="15892" max="15892" width="1.44140625" style="22" customWidth="1"/>
    <col min="15893" max="15893" width="10" style="22" customWidth="1"/>
    <col min="15894" max="15894" width="1.44140625" style="22" customWidth="1"/>
    <col min="15895" max="15895" width="10" style="22" customWidth="1"/>
    <col min="15896" max="15896" width="1.44140625" style="22" customWidth="1"/>
    <col min="15897" max="15897" width="10" style="22" customWidth="1"/>
    <col min="15898" max="15898" width="1.44140625" style="22" customWidth="1"/>
    <col min="15899" max="15899" width="9.21875" style="22" customWidth="1"/>
    <col min="15900" max="15901" width="2.21875" style="22" customWidth="1"/>
    <col min="15902" max="15902" width="13.109375" style="22" customWidth="1"/>
    <col min="15903" max="15903" width="1.44140625" style="22" customWidth="1"/>
    <col min="15904" max="15904" width="13.109375" style="22" customWidth="1"/>
    <col min="15905" max="15905" width="1.44140625" style="22" customWidth="1"/>
    <col min="15906" max="15906" width="8.44140625" style="22" customWidth="1"/>
    <col min="15907" max="15907" width="1.44140625" style="22" customWidth="1"/>
    <col min="15908" max="15908" width="8.44140625" style="22" customWidth="1"/>
    <col min="15909" max="15909" width="2.21875" style="22" customWidth="1"/>
    <col min="15910" max="15910" width="13.109375" style="22" customWidth="1"/>
    <col min="15911" max="15911" width="2.21875" style="22" customWidth="1"/>
    <col min="15912" max="15912" width="13.109375" style="22" customWidth="1"/>
    <col min="15913" max="15913" width="1.44140625" style="22" customWidth="1"/>
    <col min="15914" max="15914" width="10" style="22" customWidth="1"/>
    <col min="15915" max="15915" width="2.21875" style="22" customWidth="1"/>
    <col min="15916" max="15916" width="11.5546875" style="22"/>
    <col min="15917" max="15917" width="1.44140625" style="22" customWidth="1"/>
    <col min="15918" max="15918" width="9.21875" style="22" customWidth="1"/>
    <col min="15919" max="15919" width="2.21875" style="22" customWidth="1"/>
    <col min="15920" max="15920" width="11.5546875" style="22"/>
    <col min="15921" max="15921" width="1.44140625" style="22" customWidth="1"/>
    <col min="15922" max="15922" width="9.21875" style="22" customWidth="1"/>
    <col min="15923" max="15923" width="2.21875" style="22" customWidth="1"/>
    <col min="15924" max="15924" width="12.33203125" style="22" customWidth="1"/>
    <col min="15925" max="15925" width="2.21875" style="22" customWidth="1"/>
    <col min="15926" max="15926" width="4.5546875" style="22" customWidth="1"/>
    <col min="15927" max="15927" width="1.44140625" style="22" customWidth="1"/>
    <col min="15928" max="15928" width="8.44140625" style="22" customWidth="1"/>
    <col min="15929" max="15929" width="1.44140625" style="22" customWidth="1"/>
    <col min="15930" max="15930" width="11.5546875" style="22"/>
    <col min="15931" max="15931" width="1.44140625" style="22" customWidth="1"/>
    <col min="15932" max="15932" width="11.5546875" style="22"/>
    <col min="15933" max="15933" width="1.44140625" style="22" customWidth="1"/>
    <col min="15934" max="16128" width="11.5546875" style="22"/>
    <col min="16129" max="16129" width="4.5546875" style="22" customWidth="1"/>
    <col min="16130" max="16130" width="1.109375" style="22" customWidth="1"/>
    <col min="16131" max="16131" width="16.21875" style="22" customWidth="1"/>
    <col min="16132" max="16132" width="1.109375" style="22" customWidth="1"/>
    <col min="16133" max="16133" width="12.33203125" style="22" customWidth="1"/>
    <col min="16134" max="16134" width="1.44140625" style="22" customWidth="1"/>
    <col min="16135" max="16135" width="8.44140625" style="22" customWidth="1"/>
    <col min="16136" max="16136" width="1.44140625" style="22" customWidth="1"/>
    <col min="16137" max="16137" width="8.44140625" style="22" customWidth="1"/>
    <col min="16138" max="16138" width="1.44140625" style="22" customWidth="1"/>
    <col min="16139" max="16139" width="12.33203125" style="22" customWidth="1"/>
    <col min="16140" max="16140" width="1.44140625" style="22" customWidth="1"/>
    <col min="16141" max="16141" width="8.44140625" style="22" customWidth="1"/>
    <col min="16142" max="16142" width="1.44140625" style="22" customWidth="1"/>
    <col min="16143" max="16143" width="8.44140625" style="22" customWidth="1"/>
    <col min="16144" max="16144" width="1.44140625" style="22" customWidth="1"/>
    <col min="16145" max="16145" width="12.33203125" style="22" customWidth="1"/>
    <col min="16146" max="16146" width="1.44140625" style="22" customWidth="1"/>
    <col min="16147" max="16147" width="12.33203125" style="22" customWidth="1"/>
    <col min="16148" max="16148" width="1.44140625" style="22" customWidth="1"/>
    <col min="16149" max="16149" width="10" style="22" customWidth="1"/>
    <col min="16150" max="16150" width="1.44140625" style="22" customWidth="1"/>
    <col min="16151" max="16151" width="10" style="22" customWidth="1"/>
    <col min="16152" max="16152" width="1.44140625" style="22" customWidth="1"/>
    <col min="16153" max="16153" width="10" style="22" customWidth="1"/>
    <col min="16154" max="16154" width="1.44140625" style="22" customWidth="1"/>
    <col min="16155" max="16155" width="9.21875" style="22" customWidth="1"/>
    <col min="16156" max="16157" width="2.21875" style="22" customWidth="1"/>
    <col min="16158" max="16158" width="13.109375" style="22" customWidth="1"/>
    <col min="16159" max="16159" width="1.44140625" style="22" customWidth="1"/>
    <col min="16160" max="16160" width="13.109375" style="22" customWidth="1"/>
    <col min="16161" max="16161" width="1.44140625" style="22" customWidth="1"/>
    <col min="16162" max="16162" width="8.44140625" style="22" customWidth="1"/>
    <col min="16163" max="16163" width="1.44140625" style="22" customWidth="1"/>
    <col min="16164" max="16164" width="8.44140625" style="22" customWidth="1"/>
    <col min="16165" max="16165" width="2.21875" style="22" customWidth="1"/>
    <col min="16166" max="16166" width="13.109375" style="22" customWidth="1"/>
    <col min="16167" max="16167" width="2.21875" style="22" customWidth="1"/>
    <col min="16168" max="16168" width="13.109375" style="22" customWidth="1"/>
    <col min="16169" max="16169" width="1.44140625" style="22" customWidth="1"/>
    <col min="16170" max="16170" width="10" style="22" customWidth="1"/>
    <col min="16171" max="16171" width="2.21875" style="22" customWidth="1"/>
    <col min="16172" max="16172" width="11.5546875" style="22"/>
    <col min="16173" max="16173" width="1.44140625" style="22" customWidth="1"/>
    <col min="16174" max="16174" width="9.21875" style="22" customWidth="1"/>
    <col min="16175" max="16175" width="2.21875" style="22" customWidth="1"/>
    <col min="16176" max="16176" width="11.5546875" style="22"/>
    <col min="16177" max="16177" width="1.44140625" style="22" customWidth="1"/>
    <col min="16178" max="16178" width="9.21875" style="22" customWidth="1"/>
    <col min="16179" max="16179" width="2.21875" style="22" customWidth="1"/>
    <col min="16180" max="16180" width="12.33203125" style="22" customWidth="1"/>
    <col min="16181" max="16181" width="2.21875" style="22" customWidth="1"/>
    <col min="16182" max="16182" width="4.5546875" style="22" customWidth="1"/>
    <col min="16183" max="16183" width="1.44140625" style="22" customWidth="1"/>
    <col min="16184" max="16184" width="8.44140625" style="22" customWidth="1"/>
    <col min="16185" max="16185" width="1.44140625" style="22" customWidth="1"/>
    <col min="16186" max="16186" width="11.5546875" style="22"/>
    <col min="16187" max="16187" width="1.44140625" style="22" customWidth="1"/>
    <col min="16188" max="16188" width="11.5546875" style="22"/>
    <col min="16189" max="16189" width="1.44140625" style="22" customWidth="1"/>
    <col min="16190" max="16384" width="11.5546875" style="22"/>
  </cols>
  <sheetData>
    <row r="1" spans="1:62" s="20" customFormat="1" ht="10.5" customHeight="1" x14ac:dyDescent="0.3">
      <c r="C1" s="22"/>
      <c r="AA1" s="23" t="s">
        <v>49</v>
      </c>
      <c r="AD1" s="50" t="s">
        <v>50</v>
      </c>
      <c r="BB1" s="23" t="s">
        <v>397</v>
      </c>
    </row>
    <row r="2" spans="1:62" s="20" customFormat="1" ht="10.5" customHeight="1" x14ac:dyDescent="0.3">
      <c r="A2" s="24"/>
      <c r="C2" s="22"/>
      <c r="AA2" s="23" t="s">
        <v>398</v>
      </c>
      <c r="AD2" s="50" t="s">
        <v>399</v>
      </c>
      <c r="BB2" s="23" t="s">
        <v>54</v>
      </c>
    </row>
    <row r="3" spans="1:62" s="20" customFormat="1" ht="10.5" customHeight="1" x14ac:dyDescent="0.3">
      <c r="A3" s="25"/>
      <c r="C3" s="22"/>
      <c r="AA3" s="23" t="s">
        <v>55</v>
      </c>
      <c r="AD3" s="26" t="s">
        <v>56</v>
      </c>
    </row>
    <row r="4" spans="1:62" ht="9.6" customHeight="1" x14ac:dyDescent="0.3">
      <c r="AN4" s="28" t="s">
        <v>400</v>
      </c>
      <c r="AO4" s="28"/>
      <c r="AP4" s="28"/>
      <c r="AQ4" s="28"/>
      <c r="AR4" s="28"/>
      <c r="AS4" s="28"/>
      <c r="AT4" s="28"/>
      <c r="AU4" s="28"/>
      <c r="AV4" s="28"/>
      <c r="AW4" s="28"/>
      <c r="AX4" s="28"/>
      <c r="AY4" s="28"/>
      <c r="AZ4" s="28"/>
    </row>
    <row r="5" spans="1:62" ht="9.6" customHeight="1" x14ac:dyDescent="0.3"/>
    <row r="6" spans="1:62" ht="9.6" customHeight="1" x14ac:dyDescent="0.3">
      <c r="E6" s="28" t="s">
        <v>401</v>
      </c>
      <c r="F6" s="28"/>
      <c r="G6" s="28"/>
      <c r="H6" s="28"/>
      <c r="I6" s="28"/>
      <c r="K6" s="28" t="s">
        <v>402</v>
      </c>
      <c r="L6" s="28"/>
      <c r="M6" s="28"/>
      <c r="N6" s="28"/>
      <c r="O6" s="28"/>
      <c r="P6" s="28"/>
      <c r="Q6" s="28"/>
      <c r="R6" s="28"/>
      <c r="S6" s="28"/>
      <c r="T6" s="28"/>
      <c r="U6" s="28"/>
      <c r="V6" s="28"/>
      <c r="W6" s="28"/>
      <c r="X6" s="28"/>
      <c r="Y6" s="28"/>
      <c r="Z6" s="28"/>
      <c r="AA6" s="28"/>
      <c r="AB6" s="29"/>
      <c r="AC6" s="29"/>
      <c r="AD6" s="28"/>
      <c r="AF6" s="28" t="s">
        <v>403</v>
      </c>
      <c r="AG6" s="28"/>
      <c r="AH6" s="28"/>
      <c r="AI6" s="28"/>
      <c r="AJ6" s="28"/>
      <c r="AR6" s="28" t="s">
        <v>404</v>
      </c>
      <c r="AS6" s="28"/>
      <c r="AT6" s="28"/>
      <c r="AU6" s="28"/>
      <c r="AV6" s="28"/>
      <c r="AW6" s="28"/>
      <c r="AX6" s="28"/>
    </row>
    <row r="7" spans="1:62" ht="9.6" customHeight="1" x14ac:dyDescent="0.3">
      <c r="AN7" s="29" t="s">
        <v>405</v>
      </c>
      <c r="AO7" s="29"/>
      <c r="AP7" s="29"/>
    </row>
    <row r="8" spans="1:62" ht="9.6" customHeight="1" x14ac:dyDescent="0.3">
      <c r="Q8" s="28" t="s">
        <v>406</v>
      </c>
      <c r="R8" s="28"/>
      <c r="S8" s="28"/>
      <c r="T8" s="28"/>
      <c r="U8" s="28"/>
      <c r="V8" s="28"/>
      <c r="W8" s="28"/>
      <c r="X8" s="28"/>
      <c r="Y8" s="28"/>
      <c r="Z8" s="28"/>
      <c r="AA8" s="28"/>
      <c r="AB8" s="29"/>
      <c r="AC8" s="29"/>
      <c r="AD8" s="28"/>
      <c r="AN8" s="28" t="s">
        <v>407</v>
      </c>
      <c r="AO8" s="28"/>
      <c r="AP8" s="28"/>
      <c r="AR8" s="28" t="s">
        <v>66</v>
      </c>
      <c r="AS8" s="28"/>
      <c r="AT8" s="28"/>
      <c r="AV8" s="28" t="s">
        <v>67</v>
      </c>
      <c r="AW8" s="28"/>
      <c r="AX8" s="28"/>
    </row>
    <row r="9" spans="1:62" ht="9.6" customHeight="1" x14ac:dyDescent="0.3">
      <c r="Y9" s="30" t="s">
        <v>408</v>
      </c>
      <c r="AD9" s="30" t="s">
        <v>409</v>
      </c>
      <c r="BH9" s="30" t="s">
        <v>410</v>
      </c>
    </row>
    <row r="10" spans="1:62" ht="9.6" customHeight="1" x14ac:dyDescent="0.3">
      <c r="G10" s="30" t="s">
        <v>70</v>
      </c>
      <c r="I10" s="30" t="s">
        <v>71</v>
      </c>
      <c r="M10" s="30" t="s">
        <v>70</v>
      </c>
      <c r="O10" s="30" t="s">
        <v>71</v>
      </c>
      <c r="Q10" s="30" t="s">
        <v>411</v>
      </c>
      <c r="U10" s="30" t="s">
        <v>412</v>
      </c>
      <c r="W10" s="30" t="s">
        <v>413</v>
      </c>
      <c r="Y10" s="30" t="s">
        <v>414</v>
      </c>
      <c r="AD10" s="30" t="s">
        <v>415</v>
      </c>
      <c r="AH10" s="30" t="s">
        <v>70</v>
      </c>
      <c r="AJ10" s="30" t="s">
        <v>71</v>
      </c>
      <c r="AP10" s="30" t="s">
        <v>279</v>
      </c>
      <c r="AT10" s="30" t="s">
        <v>279</v>
      </c>
      <c r="AX10" s="30" t="s">
        <v>279</v>
      </c>
      <c r="AZ10" s="30" t="s">
        <v>416</v>
      </c>
      <c r="BH10" s="30" t="s">
        <v>417</v>
      </c>
      <c r="BJ10" s="30" t="s">
        <v>418</v>
      </c>
    </row>
    <row r="11" spans="1:62" ht="9.6" customHeight="1" x14ac:dyDescent="0.3">
      <c r="A11" s="31" t="s">
        <v>78</v>
      </c>
      <c r="C11" s="31" t="s">
        <v>80</v>
      </c>
      <c r="E11" s="31" t="s">
        <v>81</v>
      </c>
      <c r="G11" s="31" t="s">
        <v>82</v>
      </c>
      <c r="I11" s="31" t="s">
        <v>87</v>
      </c>
      <c r="K11" s="31" t="s">
        <v>81</v>
      </c>
      <c r="M11" s="31" t="s">
        <v>82</v>
      </c>
      <c r="O11" s="31" t="s">
        <v>87</v>
      </c>
      <c r="Q11" s="31" t="s">
        <v>83</v>
      </c>
      <c r="S11" s="31" t="s">
        <v>419</v>
      </c>
      <c r="U11" s="31" t="s">
        <v>420</v>
      </c>
      <c r="W11" s="31" t="s">
        <v>421</v>
      </c>
      <c r="Y11" s="31" t="s">
        <v>422</v>
      </c>
      <c r="AA11" s="31" t="s">
        <v>423</v>
      </c>
      <c r="AD11" s="31" t="s">
        <v>424</v>
      </c>
      <c r="AF11" s="31" t="s">
        <v>81</v>
      </c>
      <c r="AH11" s="31" t="s">
        <v>82</v>
      </c>
      <c r="AJ11" s="31" t="s">
        <v>87</v>
      </c>
      <c r="AL11" s="31" t="s">
        <v>72</v>
      </c>
      <c r="AN11" s="31" t="s">
        <v>81</v>
      </c>
      <c r="AP11" s="31" t="s">
        <v>380</v>
      </c>
      <c r="AR11" s="31" t="s">
        <v>81</v>
      </c>
      <c r="AT11" s="31" t="s">
        <v>380</v>
      </c>
      <c r="AV11" s="31" t="s">
        <v>81</v>
      </c>
      <c r="AX11" s="31" t="s">
        <v>380</v>
      </c>
      <c r="AZ11" s="31" t="s">
        <v>425</v>
      </c>
      <c r="BB11" s="31" t="s">
        <v>78</v>
      </c>
      <c r="BF11" s="129" t="s">
        <v>401</v>
      </c>
      <c r="BH11" s="129" t="s">
        <v>381</v>
      </c>
      <c r="BJ11" s="129" t="s">
        <v>426</v>
      </c>
    </row>
    <row r="12" spans="1:62" ht="8.85" customHeight="1" x14ac:dyDescent="0.3"/>
    <row r="13" spans="1:62" ht="8.85" customHeight="1" x14ac:dyDescent="0.3">
      <c r="B13" s="22" t="s">
        <v>289</v>
      </c>
    </row>
    <row r="14" spans="1:62" ht="8.85" customHeight="1" x14ac:dyDescent="0.3">
      <c r="A14" s="22">
        <v>1</v>
      </c>
      <c r="B14" s="33"/>
      <c r="C14" s="22" t="s">
        <v>91</v>
      </c>
      <c r="D14" s="33"/>
      <c r="E14" s="82">
        <v>1055252</v>
      </c>
      <c r="F14" s="33"/>
      <c r="G14" s="83">
        <f>(E14/$BD14)</f>
        <v>6.5523253647935427</v>
      </c>
      <c r="H14" s="33"/>
      <c r="I14" s="84">
        <f>IF(G$60,G14/G$60*100,0)</f>
        <v>93.864369737394142</v>
      </c>
      <c r="J14" s="33"/>
      <c r="K14" s="82">
        <v>37280911</v>
      </c>
      <c r="L14" s="33"/>
      <c r="M14" s="83">
        <f>(K14/$BD14)</f>
        <v>231.48656317913691</v>
      </c>
      <c r="N14" s="33"/>
      <c r="O14" s="84">
        <f>IF(M$60,M14/M$60*100,0)</f>
        <v>136.13474870876649</v>
      </c>
      <c r="P14" s="33"/>
      <c r="Q14" s="82">
        <v>2990787</v>
      </c>
      <c r="R14" s="33"/>
      <c r="S14" s="82">
        <v>2845891</v>
      </c>
      <c r="T14" s="33"/>
      <c r="U14" s="82">
        <v>0</v>
      </c>
      <c r="V14" s="33"/>
      <c r="W14" s="82">
        <v>0</v>
      </c>
      <c r="X14" s="33"/>
      <c r="Y14" s="82">
        <v>0</v>
      </c>
      <c r="Z14" s="33"/>
      <c r="AA14" s="82">
        <v>0</v>
      </c>
      <c r="AB14" s="33"/>
      <c r="AC14" s="33"/>
      <c r="AD14" s="82">
        <v>0</v>
      </c>
      <c r="AE14" s="33"/>
      <c r="AF14" s="82">
        <v>1148560</v>
      </c>
      <c r="AG14" s="33"/>
      <c r="AH14" s="83">
        <f>(AF14/$BD14)</f>
        <v>7.1316982303632415</v>
      </c>
      <c r="AI14" s="33"/>
      <c r="AJ14" s="84">
        <f>IF(AH$60,AH14/AH$60*100,0)</f>
        <v>114.20649092116446</v>
      </c>
      <c r="AK14" s="33"/>
      <c r="AL14" s="82">
        <f>(E14+K14+AF14)</f>
        <v>39484723</v>
      </c>
      <c r="AM14" s="33"/>
      <c r="AN14" s="82">
        <v>825404</v>
      </c>
      <c r="AO14" s="33"/>
      <c r="AP14" s="84">
        <f>IF($AL14,AN14/$AL14*100,0)</f>
        <v>2.0904388768283875</v>
      </c>
      <c r="AQ14" s="33"/>
      <c r="AR14" s="82">
        <v>534478</v>
      </c>
      <c r="AS14" s="33"/>
      <c r="AT14" s="84">
        <f>IF($AL14,AR14/$AL14*100,0)</f>
        <v>1.3536323909376293</v>
      </c>
      <c r="AU14" s="33"/>
      <c r="AV14" s="82">
        <v>0</v>
      </c>
      <c r="AW14" s="33"/>
      <c r="AX14" s="84">
        <f>IF($AL14,AV14/$AL14*100,0)</f>
        <v>0</v>
      </c>
      <c r="AY14" s="33"/>
      <c r="AZ14" s="82">
        <v>678299</v>
      </c>
      <c r="BA14" s="33"/>
      <c r="BB14" s="22">
        <v>1</v>
      </c>
      <c r="BC14" s="33"/>
      <c r="BD14" s="114">
        <v>161050</v>
      </c>
      <c r="BE14" s="33"/>
      <c r="BF14" s="114">
        <f>IF(E14,BD14,0)</f>
        <v>161050</v>
      </c>
      <c r="BG14" s="33"/>
      <c r="BH14" s="114">
        <f>IF(K14,BD14,0)</f>
        <v>161050</v>
      </c>
      <c r="BI14" s="33"/>
      <c r="BJ14" s="114">
        <f>IF(AF14,BD14,0)</f>
        <v>161050</v>
      </c>
    </row>
    <row r="15" spans="1:62" ht="8.85" customHeight="1" x14ac:dyDescent="0.3">
      <c r="A15" s="22">
        <v>2</v>
      </c>
      <c r="B15" s="33"/>
      <c r="C15" s="22" t="s">
        <v>92</v>
      </c>
      <c r="D15" s="33"/>
      <c r="E15" s="88">
        <v>70073</v>
      </c>
      <c r="F15" s="33"/>
      <c r="G15" s="84">
        <f>(E15/$BD15)</f>
        <v>4.1519819873200214</v>
      </c>
      <c r="H15" s="33"/>
      <c r="I15" s="84">
        <f>IF(G$60,G15/G$60*100,0)</f>
        <v>59.478605030030707</v>
      </c>
      <c r="J15" s="33"/>
      <c r="K15" s="88">
        <v>3141112</v>
      </c>
      <c r="L15" s="33"/>
      <c r="M15" s="84">
        <f>(K15/$BD15)</f>
        <v>186.11791195117615</v>
      </c>
      <c r="N15" s="33"/>
      <c r="O15" s="84">
        <f>IF(M$60,M15/M$60*100,0)</f>
        <v>109.4539347152796</v>
      </c>
      <c r="P15" s="33"/>
      <c r="Q15" s="88">
        <v>276120</v>
      </c>
      <c r="R15" s="33"/>
      <c r="S15" s="88">
        <v>579447</v>
      </c>
      <c r="T15" s="33"/>
      <c r="U15" s="88">
        <v>0</v>
      </c>
      <c r="V15" s="33"/>
      <c r="W15" s="88">
        <v>0</v>
      </c>
      <c r="X15" s="33"/>
      <c r="Y15" s="88">
        <v>0</v>
      </c>
      <c r="Z15" s="33"/>
      <c r="AA15" s="88">
        <v>0</v>
      </c>
      <c r="AB15" s="33"/>
      <c r="AC15" s="33"/>
      <c r="AD15" s="88">
        <v>0</v>
      </c>
      <c r="AE15" s="33"/>
      <c r="AF15" s="88">
        <v>149905</v>
      </c>
      <c r="AG15" s="33"/>
      <c r="AH15" s="84">
        <f>(AF15/$BD15)</f>
        <v>8.8822065532973866</v>
      </c>
      <c r="AI15" s="33"/>
      <c r="AJ15" s="84">
        <f>IF(AH$60,AH15/AH$60*100,0)</f>
        <v>142.23900245389356</v>
      </c>
      <c r="AK15" s="33"/>
      <c r="AL15" s="88">
        <f>(E15+K15+AF15)</f>
        <v>3361090</v>
      </c>
      <c r="AM15" s="33"/>
      <c r="AN15" s="88">
        <v>335173</v>
      </c>
      <c r="AO15" s="33"/>
      <c r="AP15" s="84">
        <f>IF($AL15,AN15/$AL15*100,0)</f>
        <v>9.9721518912019604</v>
      </c>
      <c r="AQ15" s="33"/>
      <c r="AR15" s="88">
        <v>137454</v>
      </c>
      <c r="AS15" s="33"/>
      <c r="AT15" s="84">
        <f>IF($AL15,AR15/$AL15*100,0)</f>
        <v>4.089566182399162</v>
      </c>
      <c r="AU15" s="33"/>
      <c r="AV15" s="88">
        <v>0</v>
      </c>
      <c r="AW15" s="33"/>
      <c r="AX15" s="84">
        <f>IF($AL15,AV15/$AL15*100,0)</f>
        <v>0</v>
      </c>
      <c r="AY15" s="33"/>
      <c r="AZ15" s="88">
        <v>89937</v>
      </c>
      <c r="BA15" s="33"/>
      <c r="BB15" s="22">
        <v>2</v>
      </c>
      <c r="BC15" s="33"/>
      <c r="BD15" s="114">
        <v>16877</v>
      </c>
      <c r="BE15" s="33"/>
      <c r="BF15" s="114">
        <f>IF(E15,BD15,0)</f>
        <v>16877</v>
      </c>
      <c r="BG15" s="33"/>
      <c r="BH15" s="114">
        <f>IF(K15,BD15,0)</f>
        <v>16877</v>
      </c>
      <c r="BI15" s="33"/>
      <c r="BJ15" s="114">
        <f>IF(AF15,BD15,0)</f>
        <v>16877</v>
      </c>
    </row>
    <row r="16" spans="1:62" ht="8.85" customHeight="1" x14ac:dyDescent="0.3">
      <c r="A16" s="22">
        <v>3</v>
      </c>
      <c r="B16" s="33"/>
      <c r="C16" s="22" t="s">
        <v>94</v>
      </c>
      <c r="D16" s="33"/>
      <c r="E16" s="88">
        <v>40314</v>
      </c>
      <c r="F16" s="33"/>
      <c r="G16" s="84">
        <f>(E16/$BD16)</f>
        <v>6.3476617855455837</v>
      </c>
      <c r="H16" s="33"/>
      <c r="I16" s="84">
        <f>IF(G$60,G16/G$60*100,0)</f>
        <v>90.932491845992431</v>
      </c>
      <c r="J16" s="33"/>
      <c r="K16" s="88">
        <v>1065493</v>
      </c>
      <c r="L16" s="33"/>
      <c r="M16" s="84">
        <f>(K16/$BD16)</f>
        <v>167.76775310974651</v>
      </c>
      <c r="N16" s="33"/>
      <c r="O16" s="84">
        <f>IF(M$60,M16/M$60*100,0)</f>
        <v>98.662404406408868</v>
      </c>
      <c r="P16" s="33"/>
      <c r="Q16" s="88">
        <v>208754</v>
      </c>
      <c r="R16" s="33"/>
      <c r="S16" s="88">
        <v>276220</v>
      </c>
      <c r="T16" s="33"/>
      <c r="U16" s="88">
        <v>0</v>
      </c>
      <c r="V16" s="33"/>
      <c r="W16" s="88">
        <v>0</v>
      </c>
      <c r="X16" s="33"/>
      <c r="Y16" s="88">
        <v>0</v>
      </c>
      <c r="Z16" s="33"/>
      <c r="AA16" s="88">
        <v>0</v>
      </c>
      <c r="AB16" s="33"/>
      <c r="AC16" s="33"/>
      <c r="AD16" s="88">
        <v>0</v>
      </c>
      <c r="AE16" s="33"/>
      <c r="AF16" s="88">
        <v>98328</v>
      </c>
      <c r="AG16" s="33"/>
      <c r="AH16" s="84">
        <f>(AF16/$BD16)</f>
        <v>15.482286254133207</v>
      </c>
      <c r="AI16" s="33"/>
      <c r="AJ16" s="84">
        <f>IF(AH$60,AH16/AH$60*100,0)</f>
        <v>247.93219334400726</v>
      </c>
      <c r="AK16" s="33"/>
      <c r="AL16" s="88">
        <f>(E16+K16+AF16)</f>
        <v>1204135</v>
      </c>
      <c r="AM16" s="33"/>
      <c r="AN16" s="88">
        <v>172530</v>
      </c>
      <c r="AO16" s="33"/>
      <c r="AP16" s="84">
        <f>IF($AL16,AN16/$AL16*100,0)</f>
        <v>14.328127660104556</v>
      </c>
      <c r="AQ16" s="33"/>
      <c r="AR16" s="88">
        <v>0</v>
      </c>
      <c r="AS16" s="33"/>
      <c r="AT16" s="84">
        <f>IF($AL16,AR16/$AL16*100,0)</f>
        <v>0</v>
      </c>
      <c r="AU16" s="33"/>
      <c r="AV16" s="88">
        <v>0</v>
      </c>
      <c r="AW16" s="33"/>
      <c r="AX16" s="84">
        <f>IF($AL16,AV16/$AL16*100,0)</f>
        <v>0</v>
      </c>
      <c r="AY16" s="33"/>
      <c r="AZ16" s="88">
        <v>2241</v>
      </c>
      <c r="BA16" s="33"/>
      <c r="BB16" s="22">
        <v>3</v>
      </c>
      <c r="BC16" s="33"/>
      <c r="BD16" s="114">
        <v>6351</v>
      </c>
      <c r="BE16" s="33"/>
      <c r="BF16" s="114">
        <f>IF(E16,BD16,0)</f>
        <v>6351</v>
      </c>
      <c r="BG16" s="33"/>
      <c r="BH16" s="114">
        <f>IF(K16,BD16,0)</f>
        <v>6351</v>
      </c>
      <c r="BI16" s="33"/>
      <c r="BJ16" s="114">
        <f>IF(AF16,BD16,0)</f>
        <v>6351</v>
      </c>
    </row>
    <row r="17" spans="1:62" ht="8.85" customHeight="1" x14ac:dyDescent="0.3">
      <c r="A17" s="22">
        <v>4</v>
      </c>
      <c r="B17" s="33"/>
      <c r="C17" s="22" t="s">
        <v>95</v>
      </c>
      <c r="D17" s="33"/>
      <c r="E17" s="88">
        <v>1616311</v>
      </c>
      <c r="F17" s="33"/>
      <c r="G17" s="84">
        <f>(E17/$BD17)</f>
        <v>32.79785312798036</v>
      </c>
      <c r="H17" s="33"/>
      <c r="I17" s="84">
        <f>IF(G$60,G17/G$60*100,0)</f>
        <v>469.84080325725699</v>
      </c>
      <c r="J17" s="33"/>
      <c r="K17" s="88">
        <v>16621057</v>
      </c>
      <c r="L17" s="33"/>
      <c r="M17" s="84">
        <f>(K17/$BD17)</f>
        <v>337.27109839491891</v>
      </c>
      <c r="N17" s="33"/>
      <c r="O17" s="84">
        <f>IF(M$60,M17/M$60*100,0)</f>
        <v>198.34549183397289</v>
      </c>
      <c r="P17" s="33"/>
      <c r="Q17" s="88">
        <v>1325549</v>
      </c>
      <c r="R17" s="33"/>
      <c r="S17" s="88">
        <v>1311265</v>
      </c>
      <c r="T17" s="33"/>
      <c r="U17" s="88">
        <v>0</v>
      </c>
      <c r="V17" s="33"/>
      <c r="W17" s="88">
        <v>0</v>
      </c>
      <c r="X17" s="33"/>
      <c r="Y17" s="88">
        <v>0</v>
      </c>
      <c r="Z17" s="33"/>
      <c r="AA17" s="88">
        <v>0</v>
      </c>
      <c r="AB17" s="33"/>
      <c r="AC17" s="33"/>
      <c r="AD17" s="88">
        <v>0</v>
      </c>
      <c r="AE17" s="33"/>
      <c r="AF17" s="88">
        <v>577692</v>
      </c>
      <c r="AG17" s="33"/>
      <c r="AH17" s="84">
        <f>(AF17/$BD17)</f>
        <v>11.722408230352469</v>
      </c>
      <c r="AI17" s="33"/>
      <c r="AJ17" s="84">
        <f>IF(AH$60,AH17/AH$60*100,0)</f>
        <v>187.72178321203933</v>
      </c>
      <c r="AK17" s="33"/>
      <c r="AL17" s="88">
        <f>(E17+K17+AF17)</f>
        <v>18815060</v>
      </c>
      <c r="AM17" s="33"/>
      <c r="AN17" s="88">
        <v>370194</v>
      </c>
      <c r="AO17" s="33"/>
      <c r="AP17" s="84">
        <f>IF($AL17,AN17/$AL17*100,0)</f>
        <v>1.9675408954316382</v>
      </c>
      <c r="AQ17" s="33"/>
      <c r="AR17" s="88">
        <v>0</v>
      </c>
      <c r="AS17" s="33"/>
      <c r="AT17" s="84">
        <f>IF($AL17,AR17/$AL17*100,0)</f>
        <v>0</v>
      </c>
      <c r="AU17" s="33"/>
      <c r="AV17" s="88">
        <v>0</v>
      </c>
      <c r="AW17" s="33"/>
      <c r="AX17" s="84">
        <f>IF($AL17,AV17/$AL17*100,0)</f>
        <v>0</v>
      </c>
      <c r="AY17" s="33"/>
      <c r="AZ17" s="88">
        <v>17295</v>
      </c>
      <c r="BA17" s="33"/>
      <c r="BB17" s="22">
        <v>4</v>
      </c>
      <c r="BC17" s="33"/>
      <c r="BD17" s="114">
        <v>49281</v>
      </c>
      <c r="BE17" s="33"/>
      <c r="BF17" s="114">
        <f>IF(E17,BD17,0)</f>
        <v>49281</v>
      </c>
      <c r="BG17" s="33"/>
      <c r="BH17" s="114">
        <f>IF(K17,BD17,0)</f>
        <v>49281</v>
      </c>
      <c r="BI17" s="33"/>
      <c r="BJ17" s="114">
        <f>IF(AF17,BD17,0)</f>
        <v>49281</v>
      </c>
    </row>
    <row r="18" spans="1:62" ht="8.85" customHeight="1" x14ac:dyDescent="0.3">
      <c r="A18" s="22">
        <v>5</v>
      </c>
      <c r="B18" s="33"/>
      <c r="C18" s="22" t="s">
        <v>96</v>
      </c>
      <c r="D18" s="33"/>
      <c r="E18" s="88">
        <v>935634</v>
      </c>
      <c r="F18" s="33"/>
      <c r="G18" s="84">
        <f>(E18/$BD18)</f>
        <v>3.8366411337280826</v>
      </c>
      <c r="H18" s="33"/>
      <c r="I18" s="84">
        <f>IF(G$60,G18/G$60*100,0)</f>
        <v>54.961236183559834</v>
      </c>
      <c r="J18" s="33"/>
      <c r="K18" s="88">
        <v>28606848</v>
      </c>
      <c r="L18" s="33"/>
      <c r="M18" s="84">
        <f>(K18/$BD18)</f>
        <v>117.30464021519839</v>
      </c>
      <c r="N18" s="33"/>
      <c r="O18" s="84">
        <f>IF(M$60,M18/M$60*100,0)</f>
        <v>68.985592505904677</v>
      </c>
      <c r="P18" s="33"/>
      <c r="Q18" s="88">
        <v>3641236</v>
      </c>
      <c r="R18" s="33"/>
      <c r="S18" s="88">
        <v>4933599</v>
      </c>
      <c r="T18" s="33"/>
      <c r="U18" s="88">
        <v>0</v>
      </c>
      <c r="V18" s="33"/>
      <c r="W18" s="88">
        <v>0</v>
      </c>
      <c r="X18" s="33"/>
      <c r="Y18" s="88">
        <v>0</v>
      </c>
      <c r="Z18" s="33"/>
      <c r="AA18" s="88">
        <v>0</v>
      </c>
      <c r="AB18" s="33"/>
      <c r="AC18" s="33"/>
      <c r="AD18" s="88">
        <v>0</v>
      </c>
      <c r="AE18" s="33"/>
      <c r="AF18" s="88">
        <v>1102677</v>
      </c>
      <c r="AG18" s="33"/>
      <c r="AH18" s="89">
        <f>(AF18/$BD18)</f>
        <v>4.5216141519182509</v>
      </c>
      <c r="AI18" s="33"/>
      <c r="AJ18" s="89">
        <f>IF(AH$60,AH18/AH$60*100,0)</f>
        <v>72.408796461899456</v>
      </c>
      <c r="AK18" s="33"/>
      <c r="AL18" s="88">
        <f>(E18+K18+AF18)</f>
        <v>30645159</v>
      </c>
      <c r="AM18" s="33"/>
      <c r="AN18" s="88">
        <v>2017948</v>
      </c>
      <c r="AO18" s="33"/>
      <c r="AP18" s="89">
        <f>IF($AL18,AN18/$AL18*100,0)</f>
        <v>6.584883439501815</v>
      </c>
      <c r="AQ18" s="33"/>
      <c r="AR18" s="88">
        <v>61034</v>
      </c>
      <c r="AS18" s="33"/>
      <c r="AT18" s="89">
        <f>IF($AL18,AR18/$AL18*100,0)</f>
        <v>0.19916359383222648</v>
      </c>
      <c r="AU18" s="33"/>
      <c r="AV18" s="88">
        <v>7000</v>
      </c>
      <c r="AW18" s="33"/>
      <c r="AX18" s="89">
        <f>IF($AL18,AV18/$AL18*100,0)</f>
        <v>2.2842106970304837E-2</v>
      </c>
      <c r="AY18" s="33"/>
      <c r="AZ18" s="88">
        <v>1351432</v>
      </c>
      <c r="BA18" s="33"/>
      <c r="BB18" s="22">
        <v>5</v>
      </c>
      <c r="BC18" s="33"/>
      <c r="BD18" s="114">
        <v>243868</v>
      </c>
      <c r="BE18" s="33"/>
      <c r="BF18" s="114">
        <f>IF(E18,BD18,0)</f>
        <v>243868</v>
      </c>
      <c r="BG18" s="33"/>
      <c r="BH18" s="114">
        <f>IF(K18,BD18,0)</f>
        <v>243868</v>
      </c>
      <c r="BI18" s="33"/>
      <c r="BJ18" s="114">
        <f>IF(AF18,BD18,0)</f>
        <v>243868</v>
      </c>
    </row>
    <row r="19" spans="1:62" ht="8.85" customHeight="1" x14ac:dyDescent="0.3">
      <c r="A19" s="41"/>
      <c r="B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41"/>
      <c r="BC19" s="33"/>
      <c r="BD19" s="39"/>
      <c r="BE19" s="33"/>
      <c r="BF19" s="33"/>
      <c r="BG19" s="33"/>
      <c r="BH19" s="33"/>
      <c r="BI19" s="33"/>
      <c r="BJ19" s="33"/>
    </row>
    <row r="20" spans="1:62" ht="8.85" customHeight="1" x14ac:dyDescent="0.3">
      <c r="A20" s="22">
        <v>6</v>
      </c>
      <c r="B20" s="33"/>
      <c r="C20" s="22" t="s">
        <v>97</v>
      </c>
      <c r="D20" s="33"/>
      <c r="E20" s="88">
        <v>214811</v>
      </c>
      <c r="F20" s="33"/>
      <c r="G20" s="84">
        <f>(E20/$BD20)</f>
        <v>12.231579546748662</v>
      </c>
      <c r="H20" s="33"/>
      <c r="I20" s="84">
        <f>IF(G$60,G20/G$60*100,0)</f>
        <v>175.22168713069394</v>
      </c>
      <c r="J20" s="33"/>
      <c r="K20" s="88">
        <v>3220949</v>
      </c>
      <c r="L20" s="33"/>
      <c r="M20" s="84">
        <f>(K20/$BD20)</f>
        <v>183.40445279580914</v>
      </c>
      <c r="N20" s="33"/>
      <c r="O20" s="84">
        <f>IF(M$60,M20/M$60*100,0)</f>
        <v>107.85817868013758</v>
      </c>
      <c r="P20" s="33"/>
      <c r="Q20" s="88">
        <v>344743</v>
      </c>
      <c r="R20" s="33"/>
      <c r="S20" s="88">
        <v>206837</v>
      </c>
      <c r="T20" s="33"/>
      <c r="U20" s="88">
        <v>0</v>
      </c>
      <c r="V20" s="33"/>
      <c r="W20" s="88">
        <v>0</v>
      </c>
      <c r="X20" s="33"/>
      <c r="Y20" s="88">
        <v>0</v>
      </c>
      <c r="Z20" s="33"/>
      <c r="AA20" s="88">
        <v>0</v>
      </c>
      <c r="AB20" s="33"/>
      <c r="AC20" s="33"/>
      <c r="AD20" s="88">
        <v>0</v>
      </c>
      <c r="AE20" s="33"/>
      <c r="AF20" s="88">
        <v>172009</v>
      </c>
      <c r="AG20" s="33"/>
      <c r="AH20" s="89">
        <f>(AF20/$BD20)</f>
        <v>9.7943856052841358</v>
      </c>
      <c r="AI20" s="33"/>
      <c r="AJ20" s="89">
        <f>IF(AH$60,AH20/AH$60*100,0)</f>
        <v>156.84657070119655</v>
      </c>
      <c r="AK20" s="33"/>
      <c r="AL20" s="88">
        <f>(E20+K20+AF20)</f>
        <v>3607769</v>
      </c>
      <c r="AM20" s="33"/>
      <c r="AN20" s="88">
        <v>244338</v>
      </c>
      <c r="AO20" s="33"/>
      <c r="AP20" s="89">
        <f>IF($AL20,AN20/$AL20*100,0)</f>
        <v>6.7725511250858901</v>
      </c>
      <c r="AQ20" s="33"/>
      <c r="AR20" s="88">
        <v>0</v>
      </c>
      <c r="AS20" s="33"/>
      <c r="AT20" s="89">
        <f>IF($AL20,AR20/$AL20*100,0)</f>
        <v>0</v>
      </c>
      <c r="AU20" s="33"/>
      <c r="AV20" s="88">
        <v>0</v>
      </c>
      <c r="AW20" s="33"/>
      <c r="AX20" s="89">
        <f>IF($AL20,AV20/$AL20*100,0)</f>
        <v>0</v>
      </c>
      <c r="AY20" s="33"/>
      <c r="AZ20" s="88">
        <v>344131</v>
      </c>
      <c r="BA20" s="33"/>
      <c r="BB20" s="22">
        <v>6</v>
      </c>
      <c r="BC20" s="33"/>
      <c r="BD20" s="114">
        <v>17562</v>
      </c>
      <c r="BE20" s="33"/>
      <c r="BF20" s="114">
        <f>IF(E20,BD20,0)</f>
        <v>17562</v>
      </c>
      <c r="BG20" s="33"/>
      <c r="BH20" s="114">
        <f>IF(K20,BD20,0)</f>
        <v>17562</v>
      </c>
      <c r="BI20" s="33"/>
      <c r="BJ20" s="114">
        <f>IF(AF20,BD20,0)</f>
        <v>17562</v>
      </c>
    </row>
    <row r="21" spans="1:62" ht="8.85" customHeight="1" x14ac:dyDescent="0.3">
      <c r="A21" s="22">
        <v>7</v>
      </c>
      <c r="B21" s="33"/>
      <c r="C21" s="22" t="s">
        <v>98</v>
      </c>
      <c r="D21" s="33"/>
      <c r="E21" s="88">
        <v>61763</v>
      </c>
      <c r="F21" s="33"/>
      <c r="G21" s="84">
        <f>(E21/$BD21)</f>
        <v>10.805283414975507</v>
      </c>
      <c r="H21" s="33"/>
      <c r="I21" s="84">
        <f>IF(G$60,G21/G$60*100,0)</f>
        <v>154.78949244953304</v>
      </c>
      <c r="J21" s="33"/>
      <c r="K21" s="88">
        <v>1834814</v>
      </c>
      <c r="L21" s="33"/>
      <c r="M21" s="84">
        <f>(K21/$BD21)</f>
        <v>320.9961511546536</v>
      </c>
      <c r="N21" s="33"/>
      <c r="O21" s="84">
        <f>IF(M$60,M21/M$60*100,0)</f>
        <v>188.7743710640498</v>
      </c>
      <c r="P21" s="33"/>
      <c r="Q21" s="88">
        <v>244202</v>
      </c>
      <c r="R21" s="33"/>
      <c r="S21" s="88">
        <v>309855</v>
      </c>
      <c r="T21" s="33"/>
      <c r="U21" s="88">
        <v>0</v>
      </c>
      <c r="V21" s="33"/>
      <c r="W21" s="88">
        <v>0</v>
      </c>
      <c r="X21" s="33"/>
      <c r="Y21" s="88">
        <v>0</v>
      </c>
      <c r="Z21" s="33"/>
      <c r="AA21" s="88">
        <v>0</v>
      </c>
      <c r="AB21" s="33"/>
      <c r="AC21" s="33"/>
      <c r="AD21" s="88">
        <v>0</v>
      </c>
      <c r="AE21" s="33"/>
      <c r="AF21" s="88">
        <v>85476</v>
      </c>
      <c r="AG21" s="33"/>
      <c r="AH21" s="89">
        <f>(AF21/$BD21)</f>
        <v>14.953813855843247</v>
      </c>
      <c r="AI21" s="33"/>
      <c r="AJ21" s="89">
        <f>IF(AH$60,AH21/AH$60*100,0)</f>
        <v>239.46927522719369</v>
      </c>
      <c r="AK21" s="33"/>
      <c r="AL21" s="88">
        <f>(E21+K21+AF21)</f>
        <v>1982053</v>
      </c>
      <c r="AM21" s="33"/>
      <c r="AN21" s="88">
        <v>186590</v>
      </c>
      <c r="AO21" s="33"/>
      <c r="AP21" s="89">
        <f>IF($AL21,AN21/$AL21*100,0)</f>
        <v>9.4139763164758961</v>
      </c>
      <c r="AQ21" s="33"/>
      <c r="AR21" s="88">
        <v>0</v>
      </c>
      <c r="AS21" s="33"/>
      <c r="AT21" s="89">
        <f>IF($AL21,AR21/$AL21*100,0)</f>
        <v>0</v>
      </c>
      <c r="AU21" s="33"/>
      <c r="AV21" s="88">
        <v>0</v>
      </c>
      <c r="AW21" s="33"/>
      <c r="AX21" s="89">
        <f>IF($AL21,AV21/$AL21*100,0)</f>
        <v>0</v>
      </c>
      <c r="AY21" s="33"/>
      <c r="AZ21" s="88">
        <v>1375</v>
      </c>
      <c r="BA21" s="33"/>
      <c r="BB21" s="22">
        <v>7</v>
      </c>
      <c r="BC21" s="33"/>
      <c r="BD21" s="114">
        <v>5716</v>
      </c>
      <c r="BE21" s="33"/>
      <c r="BF21" s="114">
        <f>IF(E21,BD21,0)</f>
        <v>5716</v>
      </c>
      <c r="BG21" s="33"/>
      <c r="BH21" s="114">
        <f>IF(K21,BD21,0)</f>
        <v>5716</v>
      </c>
      <c r="BI21" s="33"/>
      <c r="BJ21" s="114">
        <f>IF(AF21,BD21,0)</f>
        <v>5716</v>
      </c>
    </row>
    <row r="22" spans="1:62" ht="8.85" customHeight="1" x14ac:dyDescent="0.3">
      <c r="A22" s="22">
        <v>8</v>
      </c>
      <c r="B22" s="33"/>
      <c r="C22" s="22" t="s">
        <v>99</v>
      </c>
      <c r="D22" s="33"/>
      <c r="E22" s="88">
        <v>227525</v>
      </c>
      <c r="F22" s="33"/>
      <c r="G22" s="84">
        <f>(E22/$BD22)</f>
        <v>5.6054446908105442</v>
      </c>
      <c r="H22" s="33"/>
      <c r="I22" s="84">
        <f>IF(G$60,G22/G$60*100,0)</f>
        <v>80.299970423909556</v>
      </c>
      <c r="J22" s="33"/>
      <c r="K22" s="88">
        <v>5108512</v>
      </c>
      <c r="L22" s="33"/>
      <c r="M22" s="84">
        <f>(K22/$BD22)</f>
        <v>125.85641783690563</v>
      </c>
      <c r="N22" s="33"/>
      <c r="O22" s="84">
        <f>IF(M$60,M22/M$60*100,0)</f>
        <v>74.014800601423616</v>
      </c>
      <c r="P22" s="33"/>
      <c r="Q22" s="88">
        <v>596533</v>
      </c>
      <c r="R22" s="33"/>
      <c r="S22" s="88">
        <v>251840</v>
      </c>
      <c r="T22" s="33"/>
      <c r="U22" s="88">
        <v>0</v>
      </c>
      <c r="V22" s="33"/>
      <c r="W22" s="88">
        <v>0</v>
      </c>
      <c r="X22" s="33"/>
      <c r="Y22" s="88">
        <v>0</v>
      </c>
      <c r="Z22" s="33"/>
      <c r="AA22" s="88">
        <v>0</v>
      </c>
      <c r="AB22" s="33"/>
      <c r="AC22" s="33"/>
      <c r="AD22" s="88">
        <v>0</v>
      </c>
      <c r="AE22" s="33"/>
      <c r="AF22" s="88">
        <v>225226</v>
      </c>
      <c r="AG22" s="33"/>
      <c r="AH22" s="89">
        <f>(AF22/$BD22)</f>
        <v>5.5488051244148808</v>
      </c>
      <c r="AI22" s="33"/>
      <c r="AJ22" s="89">
        <f>IF(AH$60,AH22/AH$60*100,0)</f>
        <v>88.858157145065007</v>
      </c>
      <c r="AK22" s="33"/>
      <c r="AL22" s="88">
        <f>(E22+K22+AF22)</f>
        <v>5561263</v>
      </c>
      <c r="AM22" s="33"/>
      <c r="AN22" s="88">
        <v>271206</v>
      </c>
      <c r="AO22" s="33"/>
      <c r="AP22" s="89">
        <f>IF($AL22,AN22/$AL22*100,0)</f>
        <v>4.876697973104311</v>
      </c>
      <c r="AQ22" s="33"/>
      <c r="AR22" s="88">
        <v>0</v>
      </c>
      <c r="AS22" s="33"/>
      <c r="AT22" s="89">
        <f>IF($AL22,AR22/$AL22*100,0)</f>
        <v>0</v>
      </c>
      <c r="AU22" s="33"/>
      <c r="AV22" s="88">
        <v>0</v>
      </c>
      <c r="AW22" s="33"/>
      <c r="AX22" s="89">
        <f>IF($AL22,AV22/$AL22*100,0)</f>
        <v>0</v>
      </c>
      <c r="AY22" s="33"/>
      <c r="AZ22" s="88">
        <v>251034</v>
      </c>
      <c r="BA22" s="33"/>
      <c r="BB22" s="22">
        <v>8</v>
      </c>
      <c r="BC22" s="33"/>
      <c r="BD22" s="114">
        <v>40590</v>
      </c>
      <c r="BE22" s="33"/>
      <c r="BF22" s="114">
        <f>IF(E22,BD22,0)</f>
        <v>40590</v>
      </c>
      <c r="BG22" s="33"/>
      <c r="BH22" s="114">
        <f>IF(K22,BD22,0)</f>
        <v>40590</v>
      </c>
      <c r="BI22" s="33"/>
      <c r="BJ22" s="114">
        <f>IF(AF22,BD22,0)</f>
        <v>40590</v>
      </c>
    </row>
    <row r="23" spans="1:62" ht="8.85" customHeight="1" x14ac:dyDescent="0.3">
      <c r="A23" s="22">
        <v>9</v>
      </c>
      <c r="B23" s="33"/>
      <c r="C23" s="22" t="s">
        <v>100</v>
      </c>
      <c r="D23" s="33"/>
      <c r="E23" s="88">
        <v>202176</v>
      </c>
      <c r="F23" s="33"/>
      <c r="G23" s="84">
        <f>(E23/$BD23)</f>
        <v>36.553245344422344</v>
      </c>
      <c r="H23" s="33"/>
      <c r="I23" s="84">
        <f>IF(G$60,G23/G$60*100,0)</f>
        <v>523.63812007046886</v>
      </c>
      <c r="J23" s="33"/>
      <c r="K23" s="88">
        <v>1012132</v>
      </c>
      <c r="L23" s="33"/>
      <c r="M23" s="84">
        <f>(K23/$BD23)</f>
        <v>182.99258723558128</v>
      </c>
      <c r="N23" s="33"/>
      <c r="O23" s="84">
        <f>IF(M$60,M23/M$60*100,0)</f>
        <v>107.61596499061115</v>
      </c>
      <c r="P23" s="33"/>
      <c r="Q23" s="88">
        <v>273453</v>
      </c>
      <c r="R23" s="33"/>
      <c r="S23" s="88">
        <v>112982</v>
      </c>
      <c r="T23" s="33"/>
      <c r="U23" s="88">
        <v>0</v>
      </c>
      <c r="V23" s="33"/>
      <c r="W23" s="88">
        <v>0</v>
      </c>
      <c r="X23" s="33"/>
      <c r="Y23" s="88">
        <v>0</v>
      </c>
      <c r="Z23" s="33"/>
      <c r="AA23" s="88">
        <v>0</v>
      </c>
      <c r="AB23" s="33"/>
      <c r="AC23" s="33"/>
      <c r="AD23" s="88">
        <v>0</v>
      </c>
      <c r="AE23" s="33"/>
      <c r="AF23" s="88">
        <v>94996</v>
      </c>
      <c r="AG23" s="33"/>
      <c r="AH23" s="89">
        <f>(AF23/$BD23)</f>
        <v>17.175194359067078</v>
      </c>
      <c r="AI23" s="33"/>
      <c r="AJ23" s="89">
        <f>IF(AH$60,AH23/AH$60*100,0)</f>
        <v>275.04229922220401</v>
      </c>
      <c r="AK23" s="33"/>
      <c r="AL23" s="88">
        <f>(E23+K23+AF23)</f>
        <v>1309304</v>
      </c>
      <c r="AM23" s="33"/>
      <c r="AN23" s="88">
        <v>169912</v>
      </c>
      <c r="AO23" s="33"/>
      <c r="AP23" s="89">
        <f>IF($AL23,AN23/$AL23*100,0)</f>
        <v>12.977276476662411</v>
      </c>
      <c r="AQ23" s="33"/>
      <c r="AR23" s="88">
        <v>0</v>
      </c>
      <c r="AS23" s="33"/>
      <c r="AT23" s="89">
        <f>IF($AL23,AR23/$AL23*100,0)</f>
        <v>0</v>
      </c>
      <c r="AU23" s="33"/>
      <c r="AV23" s="88">
        <v>0</v>
      </c>
      <c r="AW23" s="33"/>
      <c r="AX23" s="89">
        <f>IF($AL23,AV23/$AL23*100,0)</f>
        <v>0</v>
      </c>
      <c r="AY23" s="33"/>
      <c r="AZ23" s="88">
        <v>0</v>
      </c>
      <c r="BA23" s="33"/>
      <c r="BB23" s="22">
        <v>9</v>
      </c>
      <c r="BC23" s="33"/>
      <c r="BD23" s="114">
        <v>5531</v>
      </c>
      <c r="BE23" s="33"/>
      <c r="BF23" s="114">
        <f>IF(E23,BD23,0)</f>
        <v>5531</v>
      </c>
      <c r="BG23" s="33"/>
      <c r="BH23" s="114">
        <f>IF(K23,BD23,0)</f>
        <v>5531</v>
      </c>
      <c r="BI23" s="33"/>
      <c r="BJ23" s="114">
        <f>IF(AF23,BD23,0)</f>
        <v>5531</v>
      </c>
    </row>
    <row r="24" spans="1:62" ht="8.85" customHeight="1" x14ac:dyDescent="0.3">
      <c r="A24" s="22">
        <v>10</v>
      </c>
      <c r="B24" s="33"/>
      <c r="C24" s="22" t="s">
        <v>101</v>
      </c>
      <c r="D24" s="33"/>
      <c r="E24" s="88">
        <v>350552</v>
      </c>
      <c r="F24" s="33"/>
      <c r="G24" s="84">
        <f>(E24/$BD24)</f>
        <v>14.277940697295536</v>
      </c>
      <c r="H24" s="33"/>
      <c r="I24" s="84">
        <f>IF(G$60,G24/G$60*100,0)</f>
        <v>204.53653170224757</v>
      </c>
      <c r="J24" s="33"/>
      <c r="K24" s="88">
        <v>9593825</v>
      </c>
      <c r="L24" s="33"/>
      <c r="M24" s="84">
        <f>(K24/$BD24)</f>
        <v>390.75533561420656</v>
      </c>
      <c r="N24" s="33"/>
      <c r="O24" s="84">
        <f>IF(M$60,M24/M$60*100,0)</f>
        <v>229.79899433421647</v>
      </c>
      <c r="P24" s="33"/>
      <c r="Q24" s="88">
        <v>1140560</v>
      </c>
      <c r="R24" s="33"/>
      <c r="S24" s="88">
        <v>931939</v>
      </c>
      <c r="T24" s="33"/>
      <c r="U24" s="88">
        <v>0</v>
      </c>
      <c r="V24" s="33"/>
      <c r="W24" s="88">
        <v>0</v>
      </c>
      <c r="X24" s="33"/>
      <c r="Y24" s="88">
        <v>0</v>
      </c>
      <c r="Z24" s="33"/>
      <c r="AA24" s="88">
        <v>0</v>
      </c>
      <c r="AB24" s="33"/>
      <c r="AC24" s="33"/>
      <c r="AD24" s="88">
        <v>0</v>
      </c>
      <c r="AE24" s="33"/>
      <c r="AF24" s="88">
        <v>280702</v>
      </c>
      <c r="AG24" s="33"/>
      <c r="AH24" s="89">
        <f>(AF24/$BD24)</f>
        <v>11.432958618442489</v>
      </c>
      <c r="AI24" s="33"/>
      <c r="AJ24" s="89">
        <f>IF(AH$60,AH24/AH$60*100,0)</f>
        <v>183.08655841607259</v>
      </c>
      <c r="AK24" s="33"/>
      <c r="AL24" s="88">
        <f>(E24+K24+AF24)</f>
        <v>10225079</v>
      </c>
      <c r="AM24" s="33"/>
      <c r="AN24" s="88">
        <v>378758</v>
      </c>
      <c r="AO24" s="33"/>
      <c r="AP24" s="89">
        <f>IF($AL24,AN24/$AL24*100,0)</f>
        <v>3.7042060995323358</v>
      </c>
      <c r="AQ24" s="33"/>
      <c r="AR24" s="88">
        <v>0</v>
      </c>
      <c r="AS24" s="33"/>
      <c r="AT24" s="89">
        <f>IF($AL24,AR24/$AL24*100,0)</f>
        <v>0</v>
      </c>
      <c r="AU24" s="33"/>
      <c r="AV24" s="88">
        <v>0</v>
      </c>
      <c r="AW24" s="33"/>
      <c r="AX24" s="89">
        <f>IF($AL24,AV24/$AL24*100,0)</f>
        <v>0</v>
      </c>
      <c r="AY24" s="33"/>
      <c r="AZ24" s="88">
        <v>57059</v>
      </c>
      <c r="BA24" s="33"/>
      <c r="BB24" s="22">
        <v>10</v>
      </c>
      <c r="BC24" s="33"/>
      <c r="BD24" s="114">
        <v>24552</v>
      </c>
      <c r="BE24" s="33"/>
      <c r="BF24" s="114">
        <f>IF(E24,BD24,0)</f>
        <v>24552</v>
      </c>
      <c r="BG24" s="33"/>
      <c r="BH24" s="114">
        <f>IF(K24,BD24,0)</f>
        <v>24552</v>
      </c>
      <c r="BI24" s="33"/>
      <c r="BJ24" s="114">
        <f>IF(AF24,BD24,0)</f>
        <v>24552</v>
      </c>
    </row>
    <row r="25" spans="1:62" ht="8.85" customHeight="1" x14ac:dyDescent="0.3">
      <c r="A25" s="41"/>
      <c r="B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41"/>
      <c r="BC25" s="33"/>
      <c r="BD25" s="39"/>
      <c r="BE25" s="33"/>
      <c r="BF25" s="33"/>
      <c r="BG25" s="33"/>
      <c r="BH25" s="33"/>
      <c r="BI25" s="33"/>
      <c r="BJ25" s="33"/>
    </row>
    <row r="26" spans="1:62" ht="8.85" customHeight="1" x14ac:dyDescent="0.3">
      <c r="A26" s="22">
        <v>11</v>
      </c>
      <c r="B26" s="33"/>
      <c r="C26" s="22" t="s">
        <v>102</v>
      </c>
      <c r="D26" s="33"/>
      <c r="E26" s="88">
        <v>285336</v>
      </c>
      <c r="F26" s="33"/>
      <c r="G26" s="84">
        <f>(E26/$BD26)</f>
        <v>19.732780082987553</v>
      </c>
      <c r="H26" s="33"/>
      <c r="I26" s="84">
        <f>IF(G$60,G26/G$60*100,0)</f>
        <v>282.67902806053525</v>
      </c>
      <c r="J26" s="33"/>
      <c r="K26" s="88">
        <v>5180470</v>
      </c>
      <c r="L26" s="33"/>
      <c r="M26" s="84">
        <f>(K26/$BD26)</f>
        <v>358.26210235131396</v>
      </c>
      <c r="N26" s="33"/>
      <c r="O26" s="84">
        <f>IF(M$60,M26/M$60*100,0)</f>
        <v>210.69007464475655</v>
      </c>
      <c r="P26" s="33"/>
      <c r="Q26" s="88">
        <v>787441</v>
      </c>
      <c r="R26" s="33"/>
      <c r="S26" s="88">
        <v>612180</v>
      </c>
      <c r="T26" s="33"/>
      <c r="U26" s="88">
        <v>0</v>
      </c>
      <c r="V26" s="33"/>
      <c r="W26" s="88">
        <v>0</v>
      </c>
      <c r="X26" s="33"/>
      <c r="Y26" s="88">
        <v>0</v>
      </c>
      <c r="Z26" s="33"/>
      <c r="AA26" s="88">
        <v>0</v>
      </c>
      <c r="AB26" s="33"/>
      <c r="AC26" s="33"/>
      <c r="AD26" s="88">
        <v>0</v>
      </c>
      <c r="AE26" s="33"/>
      <c r="AF26" s="88">
        <v>285085</v>
      </c>
      <c r="AG26" s="33"/>
      <c r="AH26" s="89">
        <f>(AF26/$BD26)</f>
        <v>19.715421853388658</v>
      </c>
      <c r="AI26" s="33"/>
      <c r="AJ26" s="89">
        <f>IF(AH$60,AH26/AH$60*100,0)</f>
        <v>315.72131548130244</v>
      </c>
      <c r="AK26" s="33"/>
      <c r="AL26" s="88">
        <f>(E26+K26+AF26)</f>
        <v>5750891</v>
      </c>
      <c r="AM26" s="33"/>
      <c r="AN26" s="88">
        <v>212546</v>
      </c>
      <c r="AO26" s="33"/>
      <c r="AP26" s="89">
        <f>IF($AL26,AN26/$AL26*100,0)</f>
        <v>3.6958794732850961</v>
      </c>
      <c r="AQ26" s="33"/>
      <c r="AR26" s="88">
        <v>0</v>
      </c>
      <c r="AS26" s="33"/>
      <c r="AT26" s="89">
        <f>IF($AL26,AR26/$AL26*100,0)</f>
        <v>0</v>
      </c>
      <c r="AU26" s="33"/>
      <c r="AV26" s="88">
        <v>0</v>
      </c>
      <c r="AW26" s="33"/>
      <c r="AX26" s="89">
        <f>IF($AL26,AV26/$AL26*100,0)</f>
        <v>0</v>
      </c>
      <c r="AY26" s="33"/>
      <c r="AZ26" s="88">
        <v>204335</v>
      </c>
      <c r="BA26" s="33"/>
      <c r="BB26" s="22">
        <v>11</v>
      </c>
      <c r="BC26" s="33"/>
      <c r="BD26" s="114">
        <v>14460</v>
      </c>
      <c r="BE26" s="33"/>
      <c r="BF26" s="114">
        <f>IF(E26,BD26,0)</f>
        <v>14460</v>
      </c>
      <c r="BG26" s="33"/>
      <c r="BH26" s="114">
        <f>IF(K26,BD26,0)</f>
        <v>14460</v>
      </c>
      <c r="BI26" s="33"/>
      <c r="BJ26" s="114">
        <f>IF(AF26,BD26,0)</f>
        <v>14460</v>
      </c>
    </row>
    <row r="27" spans="1:62" ht="8.85" customHeight="1" x14ac:dyDescent="0.3">
      <c r="A27" s="22">
        <v>12</v>
      </c>
      <c r="B27" s="33"/>
      <c r="C27" s="22" t="s">
        <v>103</v>
      </c>
      <c r="D27" s="33"/>
      <c r="E27" s="88">
        <v>148330</v>
      </c>
      <c r="F27" s="33"/>
      <c r="G27" s="84">
        <f>(E27/$BD27)</f>
        <v>17.853875782378431</v>
      </c>
      <c r="H27" s="33"/>
      <c r="I27" s="84">
        <f>IF(G$60,G27/G$60*100,0)</f>
        <v>255.76306187223051</v>
      </c>
      <c r="J27" s="33"/>
      <c r="K27" s="88">
        <v>2231116</v>
      </c>
      <c r="L27" s="33"/>
      <c r="M27" s="84">
        <f>(K27/$BD27)</f>
        <v>268.55031295137218</v>
      </c>
      <c r="N27" s="33"/>
      <c r="O27" s="84">
        <f>IF(M$60,M27/M$60*100,0)</f>
        <v>157.93153981470746</v>
      </c>
      <c r="P27" s="33"/>
      <c r="Q27" s="88">
        <v>276706</v>
      </c>
      <c r="R27" s="33"/>
      <c r="S27" s="88">
        <v>287785</v>
      </c>
      <c r="T27" s="33"/>
      <c r="U27" s="88">
        <v>0</v>
      </c>
      <c r="V27" s="33"/>
      <c r="W27" s="88">
        <v>0</v>
      </c>
      <c r="X27" s="33"/>
      <c r="Y27" s="88">
        <v>60935</v>
      </c>
      <c r="Z27" s="33"/>
      <c r="AA27" s="88">
        <v>0</v>
      </c>
      <c r="AB27" s="33"/>
      <c r="AC27" s="33"/>
      <c r="AD27" s="88">
        <v>0</v>
      </c>
      <c r="AE27" s="33"/>
      <c r="AF27" s="88">
        <v>124486</v>
      </c>
      <c r="AG27" s="33"/>
      <c r="AH27" s="89">
        <f>(AF27/$BD27)</f>
        <v>14.983870967741936</v>
      </c>
      <c r="AI27" s="33"/>
      <c r="AJ27" s="89">
        <f>IF(AH$60,AH27/AH$60*100,0)</f>
        <v>239.95060760642409</v>
      </c>
      <c r="AK27" s="33"/>
      <c r="AL27" s="88">
        <f>(E27+K27+AF27)</f>
        <v>2503932</v>
      </c>
      <c r="AM27" s="33"/>
      <c r="AN27" s="88">
        <v>189752</v>
      </c>
      <c r="AO27" s="33"/>
      <c r="AP27" s="89">
        <f>IF($AL27,AN27/$AL27*100,0)</f>
        <v>7.5781610682718217</v>
      </c>
      <c r="AQ27" s="33"/>
      <c r="AR27" s="88">
        <v>0</v>
      </c>
      <c r="AS27" s="33"/>
      <c r="AT27" s="89">
        <f>IF($AL27,AR27/$AL27*100,0)</f>
        <v>0</v>
      </c>
      <c r="AU27" s="33"/>
      <c r="AV27" s="88">
        <v>0</v>
      </c>
      <c r="AW27" s="33"/>
      <c r="AX27" s="89">
        <f>IF($AL27,AV27/$AL27*100,0)</f>
        <v>0</v>
      </c>
      <c r="AY27" s="33"/>
      <c r="AZ27" s="88">
        <v>967858</v>
      </c>
      <c r="BA27" s="33"/>
      <c r="BB27" s="22">
        <v>12</v>
      </c>
      <c r="BC27" s="33"/>
      <c r="BD27" s="114">
        <v>8308</v>
      </c>
      <c r="BE27" s="33"/>
      <c r="BF27" s="114">
        <f>IF(E27,BD27,0)</f>
        <v>8308</v>
      </c>
      <c r="BG27" s="33"/>
      <c r="BH27" s="114">
        <f>IF(K27,BD27,0)</f>
        <v>8308</v>
      </c>
      <c r="BI27" s="33"/>
      <c r="BJ27" s="114">
        <f>IF(AF27,BD27,0)</f>
        <v>8308</v>
      </c>
    </row>
    <row r="28" spans="1:62" ht="8.85" customHeight="1" x14ac:dyDescent="0.3">
      <c r="A28" s="22">
        <v>13</v>
      </c>
      <c r="B28" s="33"/>
      <c r="C28" s="22" t="s">
        <v>104</v>
      </c>
      <c r="D28" s="33"/>
      <c r="E28" s="88">
        <v>331281</v>
      </c>
      <c r="F28" s="33"/>
      <c r="G28" s="84">
        <f>(E28/$BD28)</f>
        <v>11.670165921020185</v>
      </c>
      <c r="H28" s="33"/>
      <c r="I28" s="84">
        <f>IF(G$60,G28/G$60*100,0)</f>
        <v>167.17923911305814</v>
      </c>
      <c r="J28" s="33"/>
      <c r="K28" s="88">
        <v>6573792</v>
      </c>
      <c r="L28" s="33"/>
      <c r="M28" s="84">
        <f>(K28/$BD28)</f>
        <v>231.57755310529467</v>
      </c>
      <c r="N28" s="33"/>
      <c r="O28" s="84">
        <f>IF(M$60,M28/M$60*100,0)</f>
        <v>136.18825890202524</v>
      </c>
      <c r="P28" s="33"/>
      <c r="Q28" s="88">
        <v>889477</v>
      </c>
      <c r="R28" s="33"/>
      <c r="S28" s="88">
        <v>734063</v>
      </c>
      <c r="T28" s="33"/>
      <c r="U28" s="88">
        <v>0</v>
      </c>
      <c r="V28" s="33"/>
      <c r="W28" s="88">
        <v>0</v>
      </c>
      <c r="X28" s="33"/>
      <c r="Y28" s="88">
        <v>0</v>
      </c>
      <c r="Z28" s="33"/>
      <c r="AA28" s="88">
        <v>0</v>
      </c>
      <c r="AB28" s="33"/>
      <c r="AC28" s="33"/>
      <c r="AD28" s="88">
        <v>0</v>
      </c>
      <c r="AE28" s="33"/>
      <c r="AF28" s="88">
        <v>285458</v>
      </c>
      <c r="AG28" s="33"/>
      <c r="AH28" s="89">
        <f>(AF28/$BD28)</f>
        <v>10.055941099799204</v>
      </c>
      <c r="AI28" s="33"/>
      <c r="AJ28" s="89">
        <f>IF(AH$60,AH28/AH$60*100,0)</f>
        <v>161.03510115282705</v>
      </c>
      <c r="AK28" s="33"/>
      <c r="AL28" s="88">
        <f>(E28+K28+AF28)</f>
        <v>7190531</v>
      </c>
      <c r="AM28" s="33"/>
      <c r="AN28" s="88">
        <v>287806</v>
      </c>
      <c r="AO28" s="33"/>
      <c r="AP28" s="89">
        <f>IF($AL28,AN28/$AL28*100,0)</f>
        <v>4.002569490347792</v>
      </c>
      <c r="AQ28" s="33"/>
      <c r="AR28" s="88">
        <v>0</v>
      </c>
      <c r="AS28" s="33"/>
      <c r="AT28" s="89">
        <f>IF($AL28,AR28/$AL28*100,0)</f>
        <v>0</v>
      </c>
      <c r="AU28" s="33"/>
      <c r="AV28" s="88">
        <v>0</v>
      </c>
      <c r="AW28" s="33"/>
      <c r="AX28" s="89">
        <f>IF($AL28,AV28/$AL28*100,0)</f>
        <v>0</v>
      </c>
      <c r="AY28" s="33"/>
      <c r="AZ28" s="88">
        <v>151722</v>
      </c>
      <c r="BA28" s="33"/>
      <c r="BB28" s="22">
        <v>13</v>
      </c>
      <c r="BC28" s="33"/>
      <c r="BD28" s="114">
        <v>28387</v>
      </c>
      <c r="BE28" s="33"/>
      <c r="BF28" s="114">
        <f>IF(E28,BD28,0)</f>
        <v>28387</v>
      </c>
      <c r="BG28" s="33"/>
      <c r="BH28" s="114">
        <f>IF(K28,BD28,0)</f>
        <v>28387</v>
      </c>
      <c r="BI28" s="33"/>
      <c r="BJ28" s="114">
        <f>IF(AF28,BD28,0)</f>
        <v>28387</v>
      </c>
    </row>
    <row r="29" spans="1:62" ht="8.85" customHeight="1" x14ac:dyDescent="0.3">
      <c r="A29" s="22">
        <v>14</v>
      </c>
      <c r="B29" s="33"/>
      <c r="C29" s="22" t="s">
        <v>105</v>
      </c>
      <c r="D29" s="33"/>
      <c r="E29" s="88">
        <v>27935</v>
      </c>
      <c r="F29" s="33"/>
      <c r="G29" s="84">
        <f>(E29/$BD29)</f>
        <v>4.2409291027781997</v>
      </c>
      <c r="H29" s="33"/>
      <c r="I29" s="84">
        <f>IF(G$60,G29/G$60*100,0)</f>
        <v>60.75280380185928</v>
      </c>
      <c r="J29" s="33"/>
      <c r="K29" s="88">
        <v>1397139</v>
      </c>
      <c r="L29" s="33"/>
      <c r="M29" s="84">
        <f>(K29/$BD29)</f>
        <v>212.10551085471383</v>
      </c>
      <c r="N29" s="33"/>
      <c r="O29" s="84">
        <f>IF(M$60,M29/M$60*100,0)</f>
        <v>124.73696107193064</v>
      </c>
      <c r="P29" s="33"/>
      <c r="Q29" s="88">
        <v>164332</v>
      </c>
      <c r="R29" s="33"/>
      <c r="S29" s="88">
        <v>0</v>
      </c>
      <c r="T29" s="33"/>
      <c r="U29" s="88">
        <v>0</v>
      </c>
      <c r="V29" s="33"/>
      <c r="W29" s="88">
        <v>0</v>
      </c>
      <c r="X29" s="33"/>
      <c r="Y29" s="88">
        <v>0</v>
      </c>
      <c r="Z29" s="33"/>
      <c r="AA29" s="88">
        <v>0</v>
      </c>
      <c r="AB29" s="33"/>
      <c r="AC29" s="33"/>
      <c r="AD29" s="88">
        <v>0</v>
      </c>
      <c r="AE29" s="33"/>
      <c r="AF29" s="88">
        <v>88910</v>
      </c>
      <c r="AG29" s="33"/>
      <c r="AH29" s="89">
        <f>(AF29/$BD29)</f>
        <v>13.497798694398057</v>
      </c>
      <c r="AI29" s="33"/>
      <c r="AJ29" s="89">
        <f>IF(AH$60,AH29/AH$60*100,0)</f>
        <v>216.15275552243349</v>
      </c>
      <c r="AK29" s="33"/>
      <c r="AL29" s="88">
        <f>(E29+K29+AF29)</f>
        <v>1513984</v>
      </c>
      <c r="AM29" s="33"/>
      <c r="AN29" s="88">
        <v>113349</v>
      </c>
      <c r="AO29" s="33"/>
      <c r="AP29" s="89">
        <f>IF($AL29,AN29/$AL29*100,0)</f>
        <v>7.4868030309435243</v>
      </c>
      <c r="AQ29" s="33"/>
      <c r="AR29" s="88">
        <v>0</v>
      </c>
      <c r="AS29" s="33"/>
      <c r="AT29" s="89">
        <f>IF($AL29,AR29/$AL29*100,0)</f>
        <v>0</v>
      </c>
      <c r="AU29" s="33"/>
      <c r="AV29" s="88">
        <v>0</v>
      </c>
      <c r="AW29" s="33"/>
      <c r="AX29" s="89">
        <f>IF($AL29,AV29/$AL29*100,0)</f>
        <v>0</v>
      </c>
      <c r="AY29" s="33"/>
      <c r="AZ29" s="88">
        <v>12440</v>
      </c>
      <c r="BA29" s="33"/>
      <c r="BB29" s="22">
        <v>14</v>
      </c>
      <c r="BC29" s="33"/>
      <c r="BD29" s="114">
        <v>6587</v>
      </c>
      <c r="BE29" s="33"/>
      <c r="BF29" s="114">
        <f>IF(E29,BD29,0)</f>
        <v>6587</v>
      </c>
      <c r="BG29" s="33"/>
      <c r="BH29" s="114">
        <f>IF(K29,BD29,0)</f>
        <v>6587</v>
      </c>
      <c r="BI29" s="33"/>
      <c r="BJ29" s="114">
        <f>IF(AF29,BD29,0)</f>
        <v>6587</v>
      </c>
    </row>
    <row r="30" spans="1:62" ht="8.85" customHeight="1" x14ac:dyDescent="0.3">
      <c r="A30" s="22">
        <v>15</v>
      </c>
      <c r="B30" s="33"/>
      <c r="C30" s="22" t="s">
        <v>106</v>
      </c>
      <c r="D30" s="33"/>
      <c r="E30" s="88">
        <v>879408</v>
      </c>
      <c r="F30" s="33"/>
      <c r="G30" s="84">
        <f>(E30/$BD30)</f>
        <v>6.4839230548039133</v>
      </c>
      <c r="H30" s="33"/>
      <c r="I30" s="84">
        <f>IF(G$60,G30/G$60*100,0)</f>
        <v>92.8844825434131</v>
      </c>
      <c r="J30" s="33"/>
      <c r="K30" s="88">
        <v>35222214</v>
      </c>
      <c r="L30" s="33"/>
      <c r="M30" s="84">
        <f>(K30/$BD30)</f>
        <v>259.69530115240843</v>
      </c>
      <c r="N30" s="33"/>
      <c r="O30" s="84">
        <f>IF(M$60,M30/M$60*100,0)</f>
        <v>152.72400297321818</v>
      </c>
      <c r="P30" s="33"/>
      <c r="Q30" s="88">
        <v>1949700</v>
      </c>
      <c r="R30" s="33"/>
      <c r="S30" s="88">
        <v>2313969</v>
      </c>
      <c r="T30" s="33"/>
      <c r="U30" s="88">
        <v>0</v>
      </c>
      <c r="V30" s="33"/>
      <c r="W30" s="88">
        <v>0</v>
      </c>
      <c r="X30" s="33"/>
      <c r="Y30" s="88">
        <v>0</v>
      </c>
      <c r="Z30" s="33"/>
      <c r="AA30" s="88">
        <v>0</v>
      </c>
      <c r="AB30" s="33"/>
      <c r="AC30" s="33"/>
      <c r="AD30" s="88">
        <v>0</v>
      </c>
      <c r="AE30" s="33"/>
      <c r="AF30" s="88">
        <v>572084</v>
      </c>
      <c r="AG30" s="33"/>
      <c r="AH30" s="89">
        <f>(AF30/$BD30)</f>
        <v>4.2180064735417941</v>
      </c>
      <c r="AI30" s="33"/>
      <c r="AJ30" s="89">
        <f>IF(AH$60,AH30/AH$60*100,0)</f>
        <v>67.546845430871244</v>
      </c>
      <c r="AK30" s="33"/>
      <c r="AL30" s="88">
        <f>(E30+K30+AF30)</f>
        <v>36673706</v>
      </c>
      <c r="AM30" s="33"/>
      <c r="AN30" s="88">
        <v>627354</v>
      </c>
      <c r="AO30" s="33"/>
      <c r="AP30" s="89">
        <f>IF($AL30,AN30/$AL30*100,0)</f>
        <v>1.7106370433356257</v>
      </c>
      <c r="AQ30" s="33"/>
      <c r="AR30" s="88">
        <v>0</v>
      </c>
      <c r="AS30" s="33"/>
      <c r="AT30" s="89">
        <f>IF($AL30,AR30/$AL30*100,0)</f>
        <v>0</v>
      </c>
      <c r="AU30" s="33"/>
      <c r="AV30" s="88">
        <v>0</v>
      </c>
      <c r="AW30" s="33"/>
      <c r="AX30" s="89">
        <f>IF($AL30,AV30/$AL30*100,0)</f>
        <v>0</v>
      </c>
      <c r="AY30" s="33"/>
      <c r="AZ30" s="88">
        <v>1416980</v>
      </c>
      <c r="BA30" s="33"/>
      <c r="BB30" s="22">
        <v>15</v>
      </c>
      <c r="BC30" s="33"/>
      <c r="BD30" s="114">
        <v>135629</v>
      </c>
      <c r="BE30" s="33"/>
      <c r="BF30" s="114">
        <f>IF(E30,BD30,0)</f>
        <v>135629</v>
      </c>
      <c r="BG30" s="33"/>
      <c r="BH30" s="114">
        <f>IF(K30,BD30,0)</f>
        <v>135629</v>
      </c>
      <c r="BI30" s="33"/>
      <c r="BJ30" s="114">
        <f>IF(AF30,BD30,0)</f>
        <v>135629</v>
      </c>
    </row>
    <row r="31" spans="1:62" ht="8.85" customHeight="1" x14ac:dyDescent="0.3">
      <c r="A31" s="41"/>
      <c r="B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41"/>
      <c r="BC31" s="33"/>
      <c r="BD31" s="39"/>
      <c r="BE31" s="33"/>
      <c r="BF31" s="33"/>
      <c r="BG31" s="33"/>
      <c r="BH31" s="33"/>
      <c r="BI31" s="33"/>
      <c r="BJ31" s="33"/>
    </row>
    <row r="32" spans="1:62" ht="8.85" customHeight="1" x14ac:dyDescent="0.3">
      <c r="A32" s="22">
        <v>16</v>
      </c>
      <c r="B32" s="33"/>
      <c r="C32" s="22" t="s">
        <v>107</v>
      </c>
      <c r="D32" s="33"/>
      <c r="E32" s="88">
        <v>227116</v>
      </c>
      <c r="F32" s="33"/>
      <c r="G32" s="84">
        <f>(E32/$BD32)</f>
        <v>4.1591766472548803</v>
      </c>
      <c r="H32" s="33"/>
      <c r="I32" s="84">
        <f>IF(G$60,G32/G$60*100,0)</f>
        <v>59.581671068828022</v>
      </c>
      <c r="J32" s="33"/>
      <c r="K32" s="88">
        <v>4126147</v>
      </c>
      <c r="L32" s="33"/>
      <c r="M32" s="84">
        <f>(K32/$BD32)</f>
        <v>75.562154342013699</v>
      </c>
      <c r="N32" s="33"/>
      <c r="O32" s="84">
        <f>IF(M$60,M32/M$60*100,0)</f>
        <v>44.437287209982493</v>
      </c>
      <c r="P32" s="33"/>
      <c r="Q32" s="88">
        <v>895652</v>
      </c>
      <c r="R32" s="33"/>
      <c r="S32" s="88">
        <v>823155</v>
      </c>
      <c r="T32" s="33"/>
      <c r="U32" s="88">
        <v>0</v>
      </c>
      <c r="V32" s="33"/>
      <c r="W32" s="88">
        <v>0</v>
      </c>
      <c r="X32" s="33"/>
      <c r="Y32" s="88">
        <v>0</v>
      </c>
      <c r="Z32" s="33"/>
      <c r="AA32" s="88">
        <v>0</v>
      </c>
      <c r="AB32" s="33"/>
      <c r="AC32" s="33"/>
      <c r="AD32" s="88">
        <v>0</v>
      </c>
      <c r="AE32" s="33"/>
      <c r="AF32" s="88">
        <v>243412</v>
      </c>
      <c r="AG32" s="33"/>
      <c r="AH32" s="89">
        <f>(AF32/$BD32)</f>
        <v>4.4576053913489364</v>
      </c>
      <c r="AI32" s="33"/>
      <c r="AJ32" s="89">
        <f>IF(AH$60,AH32/AH$60*100,0)</f>
        <v>71.383764878017914</v>
      </c>
      <c r="AK32" s="33"/>
      <c r="AL32" s="88">
        <f>(E32+K32+AF32)</f>
        <v>4596675</v>
      </c>
      <c r="AM32" s="33"/>
      <c r="AN32" s="88">
        <v>321047</v>
      </c>
      <c r="AO32" s="33"/>
      <c r="AP32" s="89">
        <f>IF($AL32,AN32/$AL32*100,0)</f>
        <v>6.9843310653896564</v>
      </c>
      <c r="AQ32" s="33"/>
      <c r="AR32" s="88">
        <v>0</v>
      </c>
      <c r="AS32" s="33"/>
      <c r="AT32" s="89">
        <f>IF($AL32,AR32/$AL32*100,0)</f>
        <v>0</v>
      </c>
      <c r="AU32" s="33"/>
      <c r="AV32" s="88">
        <v>0</v>
      </c>
      <c r="AW32" s="33"/>
      <c r="AX32" s="89">
        <f>IF($AL32,AV32/$AL32*100,0)</f>
        <v>0</v>
      </c>
      <c r="AY32" s="33"/>
      <c r="AZ32" s="88">
        <v>0</v>
      </c>
      <c r="BA32" s="33"/>
      <c r="BB32" s="22">
        <v>16</v>
      </c>
      <c r="BC32" s="33"/>
      <c r="BD32" s="114">
        <v>54606</v>
      </c>
      <c r="BE32" s="33"/>
      <c r="BF32" s="114">
        <f>IF(E32,BD32,0)</f>
        <v>54606</v>
      </c>
      <c r="BG32" s="33"/>
      <c r="BH32" s="114">
        <f>IF(K32,BD32,0)</f>
        <v>54606</v>
      </c>
      <c r="BI32" s="33"/>
      <c r="BJ32" s="114">
        <f>IF(AF32,BD32,0)</f>
        <v>54606</v>
      </c>
    </row>
    <row r="33" spans="1:62" ht="8.85" customHeight="1" x14ac:dyDescent="0.3">
      <c r="A33" s="22">
        <v>17</v>
      </c>
      <c r="B33" s="33"/>
      <c r="C33" s="22" t="s">
        <v>108</v>
      </c>
      <c r="D33" s="33"/>
      <c r="E33" s="88">
        <v>0</v>
      </c>
      <c r="F33" s="33"/>
      <c r="G33" s="84">
        <v>0</v>
      </c>
      <c r="H33" s="33"/>
      <c r="I33" s="84">
        <f>IF(G$60,G33/G$60*100,0)</f>
        <v>0</v>
      </c>
      <c r="J33" s="33"/>
      <c r="K33" s="88">
        <v>0</v>
      </c>
      <c r="L33" s="33"/>
      <c r="M33" s="84">
        <v>0</v>
      </c>
      <c r="N33" s="33"/>
      <c r="O33" s="84">
        <f>IF(M$60,M33/M$60*100,0)</f>
        <v>0</v>
      </c>
      <c r="P33" s="33"/>
      <c r="Q33" s="88">
        <v>0</v>
      </c>
      <c r="R33" s="33"/>
      <c r="S33" s="88">
        <v>0</v>
      </c>
      <c r="T33" s="33"/>
      <c r="U33" s="88">
        <v>0</v>
      </c>
      <c r="V33" s="33"/>
      <c r="W33" s="88">
        <v>0</v>
      </c>
      <c r="X33" s="33"/>
      <c r="Y33" s="88">
        <v>0</v>
      </c>
      <c r="Z33" s="33"/>
      <c r="AA33" s="88">
        <v>0</v>
      </c>
      <c r="AB33" s="33"/>
      <c r="AC33" s="33"/>
      <c r="AD33" s="88">
        <v>0</v>
      </c>
      <c r="AE33" s="33"/>
      <c r="AF33" s="88">
        <v>0</v>
      </c>
      <c r="AG33" s="33"/>
      <c r="AH33" s="89">
        <v>0</v>
      </c>
      <c r="AI33" s="33"/>
      <c r="AJ33" s="89">
        <f>IF(AH$60,AH33/AH$60*100,0)</f>
        <v>0</v>
      </c>
      <c r="AK33" s="33"/>
      <c r="AL33" s="88">
        <f>(E33+K33+AF33)</f>
        <v>0</v>
      </c>
      <c r="AM33" s="33"/>
      <c r="AN33" s="88">
        <v>0</v>
      </c>
      <c r="AO33" s="33"/>
      <c r="AP33" s="89">
        <f>IF($AL33,AN33/$AL33*100,0)</f>
        <v>0</v>
      </c>
      <c r="AQ33" s="33"/>
      <c r="AR33" s="88">
        <v>0</v>
      </c>
      <c r="AS33" s="33"/>
      <c r="AT33" s="89">
        <f>IF($AL33,AR33/$AL33*100,0)</f>
        <v>0</v>
      </c>
      <c r="AU33" s="33"/>
      <c r="AV33" s="88">
        <v>0</v>
      </c>
      <c r="AW33" s="33"/>
      <c r="AX33" s="89">
        <f>IF($AL33,AV33/$AL33*100,0)</f>
        <v>0</v>
      </c>
      <c r="AY33" s="33"/>
      <c r="AZ33" s="88">
        <v>0</v>
      </c>
      <c r="BA33" s="33"/>
      <c r="BB33" s="22">
        <v>17</v>
      </c>
      <c r="BC33" s="33"/>
      <c r="BD33" s="114">
        <v>0</v>
      </c>
      <c r="BE33" s="33"/>
      <c r="BF33" s="114">
        <f>IF(E33,BD33,0)</f>
        <v>0</v>
      </c>
      <c r="BG33" s="33"/>
      <c r="BH33" s="114">
        <f>IF(K33,BD33,0)</f>
        <v>0</v>
      </c>
      <c r="BI33" s="33"/>
      <c r="BJ33" s="114">
        <f>IF(AF33,BD33,0)</f>
        <v>0</v>
      </c>
    </row>
    <row r="34" spans="1:62" ht="8.85" customHeight="1" x14ac:dyDescent="0.3">
      <c r="A34" s="22">
        <v>18</v>
      </c>
      <c r="B34" s="33"/>
      <c r="C34" s="22" t="s">
        <v>109</v>
      </c>
      <c r="D34" s="33"/>
      <c r="E34" s="88">
        <v>64216</v>
      </c>
      <c r="F34" s="33"/>
      <c r="G34" s="84">
        <f>(E34/$BD34)</f>
        <v>8.7226297201847327</v>
      </c>
      <c r="H34" s="33"/>
      <c r="I34" s="84">
        <f>IF(G$60,G34/G$60*100,0)</f>
        <v>124.95474439303891</v>
      </c>
      <c r="J34" s="33"/>
      <c r="K34" s="88">
        <v>1253966</v>
      </c>
      <c r="L34" s="33"/>
      <c r="M34" s="84">
        <f>(K34/$BD34)</f>
        <v>170.32953001901657</v>
      </c>
      <c r="N34" s="33"/>
      <c r="O34" s="84">
        <f>IF(M$60,M34/M$60*100,0)</f>
        <v>100.16895775016179</v>
      </c>
      <c r="P34" s="33"/>
      <c r="Q34" s="88">
        <v>226740</v>
      </c>
      <c r="R34" s="33"/>
      <c r="S34" s="88">
        <v>125182</v>
      </c>
      <c r="T34" s="33"/>
      <c r="U34" s="88">
        <v>0</v>
      </c>
      <c r="V34" s="33"/>
      <c r="W34" s="88">
        <v>0</v>
      </c>
      <c r="X34" s="33"/>
      <c r="Y34" s="88">
        <v>0</v>
      </c>
      <c r="Z34" s="33"/>
      <c r="AA34" s="88">
        <v>0</v>
      </c>
      <c r="AB34" s="33"/>
      <c r="AC34" s="33"/>
      <c r="AD34" s="88">
        <v>0</v>
      </c>
      <c r="AE34" s="33"/>
      <c r="AF34" s="88">
        <v>87373</v>
      </c>
      <c r="AG34" s="33"/>
      <c r="AH34" s="89">
        <f>(AF34/$BD34)</f>
        <v>11.868106492800869</v>
      </c>
      <c r="AI34" s="33"/>
      <c r="AJ34" s="89">
        <f>IF(AH$60,AH34/AH$60*100,0)</f>
        <v>190.05498447070994</v>
      </c>
      <c r="AK34" s="33"/>
      <c r="AL34" s="88">
        <f>(E34+K34+AF34)</f>
        <v>1405555</v>
      </c>
      <c r="AM34" s="33"/>
      <c r="AN34" s="88">
        <v>378142</v>
      </c>
      <c r="AO34" s="33"/>
      <c r="AP34" s="89">
        <f>IF($AL34,AN34/$AL34*100,0)</f>
        <v>26.903394032962069</v>
      </c>
      <c r="AQ34" s="33"/>
      <c r="AR34" s="88">
        <v>0</v>
      </c>
      <c r="AS34" s="33"/>
      <c r="AT34" s="89">
        <f>IF($AL34,AR34/$AL34*100,0)</f>
        <v>0</v>
      </c>
      <c r="AU34" s="33"/>
      <c r="AV34" s="88">
        <v>0</v>
      </c>
      <c r="AW34" s="33"/>
      <c r="AX34" s="89">
        <f>IF($AL34,AV34/$AL34*100,0)</f>
        <v>0</v>
      </c>
      <c r="AY34" s="33"/>
      <c r="AZ34" s="88">
        <v>72460</v>
      </c>
      <c r="BA34" s="33"/>
      <c r="BB34" s="22">
        <v>18</v>
      </c>
      <c r="BC34" s="33"/>
      <c r="BD34" s="114">
        <v>7362</v>
      </c>
      <c r="BE34" s="33"/>
      <c r="BF34" s="114">
        <f>IF(E34,BD34,0)</f>
        <v>7362</v>
      </c>
      <c r="BG34" s="33"/>
      <c r="BH34" s="114">
        <f>IF(K34,BD34,0)</f>
        <v>7362</v>
      </c>
      <c r="BI34" s="33"/>
      <c r="BJ34" s="114">
        <f>IF(AF34,BD34,0)</f>
        <v>7362</v>
      </c>
    </row>
    <row r="35" spans="1:62" ht="8.85" customHeight="1" x14ac:dyDescent="0.3">
      <c r="A35" s="22">
        <v>19</v>
      </c>
      <c r="B35" s="33"/>
      <c r="C35" s="22" t="s">
        <v>110</v>
      </c>
      <c r="D35" s="33"/>
      <c r="E35" s="88">
        <v>0</v>
      </c>
      <c r="F35" s="33"/>
      <c r="G35" s="84">
        <f>(E35/$BD35)</f>
        <v>0</v>
      </c>
      <c r="H35" s="33"/>
      <c r="I35" s="84">
        <f>IF(G$60,G35/G$60*100,0)</f>
        <v>0</v>
      </c>
      <c r="J35" s="33"/>
      <c r="K35" s="88">
        <v>10734672</v>
      </c>
      <c r="L35" s="33"/>
      <c r="M35" s="84">
        <f>(K35/$BD35)</f>
        <v>131.97447718806475</v>
      </c>
      <c r="N35" s="33"/>
      <c r="O35" s="84">
        <f>IF(M$60,M35/M$60*100,0)</f>
        <v>77.612765256118649</v>
      </c>
      <c r="P35" s="33"/>
      <c r="Q35" s="88">
        <v>723375</v>
      </c>
      <c r="R35" s="33"/>
      <c r="S35" s="88">
        <v>182913</v>
      </c>
      <c r="T35" s="33"/>
      <c r="U35" s="88">
        <v>0</v>
      </c>
      <c r="V35" s="33"/>
      <c r="W35" s="88">
        <v>0</v>
      </c>
      <c r="X35" s="33"/>
      <c r="Y35" s="88">
        <v>0</v>
      </c>
      <c r="Z35" s="33"/>
      <c r="AA35" s="88">
        <v>0</v>
      </c>
      <c r="AB35" s="33"/>
      <c r="AC35" s="33"/>
      <c r="AD35" s="88">
        <v>0</v>
      </c>
      <c r="AE35" s="33"/>
      <c r="AF35" s="88">
        <v>291767</v>
      </c>
      <c r="AG35" s="33"/>
      <c r="AH35" s="89">
        <f>(AF35/$BD35)</f>
        <v>3.587049262961187</v>
      </c>
      <c r="AI35" s="33"/>
      <c r="AJ35" s="89">
        <f>IF(AH$60,AH35/AH$60*100,0)</f>
        <v>57.442743067843026</v>
      </c>
      <c r="AK35" s="33"/>
      <c r="AL35" s="88">
        <f>(E35+K35+AF35)</f>
        <v>11026439</v>
      </c>
      <c r="AM35" s="33"/>
      <c r="AN35" s="88">
        <v>331961</v>
      </c>
      <c r="AO35" s="33"/>
      <c r="AP35" s="89">
        <f>IF($AL35,AN35/$AL35*100,0)</f>
        <v>3.0105911799811347</v>
      </c>
      <c r="AQ35" s="33"/>
      <c r="AR35" s="88">
        <v>0</v>
      </c>
      <c r="AS35" s="33"/>
      <c r="AT35" s="89">
        <f>IF($AL35,AR35/$AL35*100,0)</f>
        <v>0</v>
      </c>
      <c r="AU35" s="33"/>
      <c r="AV35" s="88">
        <v>0</v>
      </c>
      <c r="AW35" s="33"/>
      <c r="AX35" s="89">
        <f>IF($AL35,AV35/$AL35*100,0)</f>
        <v>0</v>
      </c>
      <c r="AY35" s="33"/>
      <c r="AZ35" s="88">
        <v>731952</v>
      </c>
      <c r="BA35" s="33"/>
      <c r="BB35" s="22">
        <v>19</v>
      </c>
      <c r="BC35" s="33"/>
      <c r="BD35" s="114">
        <v>81339</v>
      </c>
      <c r="BE35" s="33"/>
      <c r="BF35" s="114">
        <f>IF(E35,BD35,0)</f>
        <v>0</v>
      </c>
      <c r="BG35" s="33"/>
      <c r="BH35" s="114">
        <f>IF(K35,BD35,0)</f>
        <v>81339</v>
      </c>
      <c r="BI35" s="33"/>
      <c r="BJ35" s="114">
        <f>IF(AF35,BD35,0)</f>
        <v>81339</v>
      </c>
    </row>
    <row r="36" spans="1:62" ht="8.85" customHeight="1" x14ac:dyDescent="0.3">
      <c r="A36" s="22">
        <v>20</v>
      </c>
      <c r="B36" s="33"/>
      <c r="C36" s="22" t="s">
        <v>111</v>
      </c>
      <c r="D36" s="33"/>
      <c r="E36" s="88">
        <v>518231</v>
      </c>
      <c r="F36" s="33"/>
      <c r="G36" s="84">
        <f>(E36/$BD36)</f>
        <v>12.323282524433454</v>
      </c>
      <c r="H36" s="33"/>
      <c r="I36" s="84">
        <f>IF(G$60,G36/G$60*100,0)</f>
        <v>176.53536460002039</v>
      </c>
      <c r="J36" s="33"/>
      <c r="K36" s="88">
        <v>4920227</v>
      </c>
      <c r="L36" s="33"/>
      <c r="M36" s="84">
        <f>(K36/$BD36)</f>
        <v>117.00061826742444</v>
      </c>
      <c r="N36" s="33"/>
      <c r="O36" s="84">
        <f>IF(M$60,M36/M$60*100,0)</f>
        <v>68.806800480597673</v>
      </c>
      <c r="P36" s="33"/>
      <c r="Q36" s="88">
        <v>1401673</v>
      </c>
      <c r="R36" s="33"/>
      <c r="S36" s="88">
        <v>738383</v>
      </c>
      <c r="T36" s="33"/>
      <c r="U36" s="88">
        <v>0</v>
      </c>
      <c r="V36" s="33"/>
      <c r="W36" s="88">
        <v>0</v>
      </c>
      <c r="X36" s="33"/>
      <c r="Y36" s="88">
        <v>0</v>
      </c>
      <c r="Z36" s="33"/>
      <c r="AA36" s="88">
        <v>0</v>
      </c>
      <c r="AB36" s="33"/>
      <c r="AC36" s="33"/>
      <c r="AD36" s="88">
        <v>0</v>
      </c>
      <c r="AE36" s="33"/>
      <c r="AF36" s="88">
        <v>309906</v>
      </c>
      <c r="AG36" s="33"/>
      <c r="AH36" s="89">
        <f>(AF36/$BD36)</f>
        <v>7.3694147861032508</v>
      </c>
      <c r="AI36" s="33"/>
      <c r="AJ36" s="89">
        <f>IF(AH$60,AH36/AH$60*100,0)</f>
        <v>118.01326636061671</v>
      </c>
      <c r="AK36" s="33"/>
      <c r="AL36" s="88">
        <f>(E36+K36+AF36)</f>
        <v>5748364</v>
      </c>
      <c r="AM36" s="33"/>
      <c r="AN36" s="88">
        <v>285757</v>
      </c>
      <c r="AO36" s="33"/>
      <c r="AP36" s="89">
        <f>IF($AL36,AN36/$AL36*100,0)</f>
        <v>4.9711013429212203</v>
      </c>
      <c r="AQ36" s="33"/>
      <c r="AR36" s="88">
        <v>0</v>
      </c>
      <c r="AS36" s="33"/>
      <c r="AT36" s="89">
        <f>IF($AL36,AR36/$AL36*100,0)</f>
        <v>0</v>
      </c>
      <c r="AU36" s="33"/>
      <c r="AV36" s="88">
        <v>0</v>
      </c>
      <c r="AW36" s="33"/>
      <c r="AX36" s="89">
        <f>IF($AL36,AV36/$AL36*100,0)</f>
        <v>0</v>
      </c>
      <c r="AY36" s="33"/>
      <c r="AZ36" s="88">
        <v>37636</v>
      </c>
      <c r="BA36" s="33"/>
      <c r="BB36" s="22">
        <v>20</v>
      </c>
      <c r="BC36" s="33"/>
      <c r="BD36" s="114">
        <v>42053</v>
      </c>
      <c r="BE36" s="33"/>
      <c r="BF36" s="114">
        <f>IF(E36,BD36,0)</f>
        <v>42053</v>
      </c>
      <c r="BG36" s="33"/>
      <c r="BH36" s="114">
        <f>IF(K36,BD36,0)</f>
        <v>42053</v>
      </c>
      <c r="BI36" s="33"/>
      <c r="BJ36" s="114">
        <f>IF(AF36,BD36,0)</f>
        <v>42053</v>
      </c>
    </row>
    <row r="37" spans="1:62" ht="8.85" customHeight="1" x14ac:dyDescent="0.3">
      <c r="A37" s="41"/>
      <c r="B37" s="33"/>
      <c r="D37" s="33"/>
      <c r="E37" s="33"/>
      <c r="F37" s="33"/>
      <c r="G37" s="33"/>
      <c r="H37" s="33"/>
      <c r="I37" s="33"/>
      <c r="J37" s="33"/>
      <c r="K37" s="39"/>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9"/>
      <c r="AM37" s="33"/>
      <c r="AN37" s="33"/>
      <c r="AO37" s="33"/>
      <c r="AP37" s="33"/>
      <c r="AQ37" s="33"/>
      <c r="AR37" s="33"/>
      <c r="AS37" s="33"/>
      <c r="AT37" s="33"/>
      <c r="AU37" s="33"/>
      <c r="AV37" s="33"/>
      <c r="AW37" s="33"/>
      <c r="AX37" s="33"/>
      <c r="AY37" s="33"/>
      <c r="AZ37" s="33"/>
      <c r="BA37" s="33"/>
      <c r="BB37" s="41"/>
      <c r="BC37" s="33"/>
      <c r="BD37" s="39"/>
      <c r="BE37" s="33"/>
      <c r="BF37" s="33"/>
      <c r="BG37" s="33"/>
      <c r="BH37" s="33"/>
      <c r="BI37" s="33"/>
      <c r="BJ37" s="33"/>
    </row>
    <row r="38" spans="1:62" ht="8.85" customHeight="1" x14ac:dyDescent="0.3">
      <c r="A38" s="22">
        <v>21</v>
      </c>
      <c r="B38" s="33"/>
      <c r="C38" s="22" t="s">
        <v>112</v>
      </c>
      <c r="D38" s="33"/>
      <c r="E38" s="88">
        <v>649783</v>
      </c>
      <c r="F38" s="33"/>
      <c r="G38" s="84">
        <f>(E38/$BD38)</f>
        <v>39.314073088092933</v>
      </c>
      <c r="H38" s="33"/>
      <c r="I38" s="84">
        <f>IF(G$60,G38/G$60*100,0)</f>
        <v>563.18795034989319</v>
      </c>
      <c r="J38" s="33"/>
      <c r="K38" s="88">
        <v>2552233</v>
      </c>
      <c r="L38" s="33"/>
      <c r="M38" s="84">
        <f>(K38/$BD38)</f>
        <v>154.41874394966118</v>
      </c>
      <c r="N38" s="33"/>
      <c r="O38" s="84">
        <f>IF(M$60,M38/M$60*100,0)</f>
        <v>90.811996233417233</v>
      </c>
      <c r="P38" s="33"/>
      <c r="Q38" s="88">
        <v>326578</v>
      </c>
      <c r="R38" s="33"/>
      <c r="S38" s="88">
        <v>418981</v>
      </c>
      <c r="T38" s="33"/>
      <c r="U38" s="88">
        <v>0</v>
      </c>
      <c r="V38" s="33"/>
      <c r="W38" s="88">
        <v>0</v>
      </c>
      <c r="X38" s="33"/>
      <c r="Y38" s="88">
        <v>0</v>
      </c>
      <c r="Z38" s="33"/>
      <c r="AA38" s="88">
        <v>0</v>
      </c>
      <c r="AB38" s="33"/>
      <c r="AC38" s="33"/>
      <c r="AD38" s="88">
        <v>0</v>
      </c>
      <c r="AE38" s="33"/>
      <c r="AF38" s="88">
        <v>125722</v>
      </c>
      <c r="AG38" s="33"/>
      <c r="AH38" s="89">
        <f>(AF38/$BD38)</f>
        <v>7.6066069699903194</v>
      </c>
      <c r="AI38" s="33"/>
      <c r="AJ38" s="89">
        <f>IF(AH$60,AH38/AH$60*100,0)</f>
        <v>121.81164454778377</v>
      </c>
      <c r="AK38" s="33"/>
      <c r="AL38" s="88">
        <f>(E38+K38+AF38)</f>
        <v>3327738</v>
      </c>
      <c r="AM38" s="33"/>
      <c r="AN38" s="88">
        <v>194223</v>
      </c>
      <c r="AO38" s="33"/>
      <c r="AP38" s="89">
        <f>IF($AL38,AN38/$AL38*100,0)</f>
        <v>5.8364871272918721</v>
      </c>
      <c r="AQ38" s="33"/>
      <c r="AR38" s="88">
        <v>0</v>
      </c>
      <c r="AS38" s="33"/>
      <c r="AT38" s="89">
        <f>IF($AL38,AR38/$AL38*100,0)</f>
        <v>0</v>
      </c>
      <c r="AU38" s="33"/>
      <c r="AV38" s="88">
        <v>0</v>
      </c>
      <c r="AW38" s="33"/>
      <c r="AX38" s="89">
        <f>IF($AL38,AV38/$AL38*100,0)</f>
        <v>0</v>
      </c>
      <c r="AY38" s="33"/>
      <c r="AZ38" s="88">
        <v>0</v>
      </c>
      <c r="BA38" s="33"/>
      <c r="BB38" s="22">
        <v>21</v>
      </c>
      <c r="BC38" s="33"/>
      <c r="BD38" s="114">
        <v>16528</v>
      </c>
      <c r="BE38" s="33"/>
      <c r="BF38" s="114">
        <f>IF(E38,BD38,0)</f>
        <v>16528</v>
      </c>
      <c r="BG38" s="33"/>
      <c r="BH38" s="114">
        <f>IF(K38,BD38,0)</f>
        <v>16528</v>
      </c>
      <c r="BI38" s="33"/>
      <c r="BJ38" s="114">
        <f>IF(AF38,BD38,0)</f>
        <v>16528</v>
      </c>
    </row>
    <row r="39" spans="1:62" ht="8.85" customHeight="1" x14ac:dyDescent="0.3">
      <c r="A39" s="22">
        <v>22</v>
      </c>
      <c r="B39" s="33"/>
      <c r="C39" s="22" t="s">
        <v>113</v>
      </c>
      <c r="D39" s="33"/>
      <c r="E39" s="88">
        <v>40621</v>
      </c>
      <c r="F39" s="33"/>
      <c r="G39" s="84">
        <f>(E39/$BD39)</f>
        <v>3.09634880707371</v>
      </c>
      <c r="H39" s="33"/>
      <c r="I39" s="84">
        <f>IF(G$60,G39/G$60*100,0)</f>
        <v>44.356287742475935</v>
      </c>
      <c r="J39" s="33"/>
      <c r="K39" s="88">
        <v>3056443</v>
      </c>
      <c r="L39" s="33"/>
      <c r="M39" s="84">
        <f>(K39/$BD39)</f>
        <v>232.97835200853723</v>
      </c>
      <c r="N39" s="33"/>
      <c r="O39" s="84">
        <f>IF(M$60,M39/M$60*100,0)</f>
        <v>137.01205361419119</v>
      </c>
      <c r="P39" s="33"/>
      <c r="Q39" s="88">
        <v>448763</v>
      </c>
      <c r="R39" s="33"/>
      <c r="S39" s="88">
        <v>283086</v>
      </c>
      <c r="T39" s="33"/>
      <c r="U39" s="88">
        <v>0</v>
      </c>
      <c r="V39" s="33"/>
      <c r="W39" s="88">
        <v>0</v>
      </c>
      <c r="X39" s="33"/>
      <c r="Y39" s="88">
        <v>0</v>
      </c>
      <c r="Z39" s="33"/>
      <c r="AA39" s="88">
        <v>0</v>
      </c>
      <c r="AB39" s="33"/>
      <c r="AC39" s="33"/>
      <c r="AD39" s="88">
        <v>0</v>
      </c>
      <c r="AE39" s="33"/>
      <c r="AF39" s="88">
        <v>122133</v>
      </c>
      <c r="AG39" s="33"/>
      <c r="AH39" s="89">
        <f>(AF39/$BD39)</f>
        <v>9.3096272581751656</v>
      </c>
      <c r="AI39" s="33"/>
      <c r="AJ39" s="89">
        <f>IF(AH$60,AH39/AH$60*100,0)</f>
        <v>149.08368618480566</v>
      </c>
      <c r="AK39" s="33"/>
      <c r="AL39" s="88">
        <f>(E39+K39+AF39)</f>
        <v>3219197</v>
      </c>
      <c r="AM39" s="33"/>
      <c r="AN39" s="88">
        <v>231430</v>
      </c>
      <c r="AO39" s="33"/>
      <c r="AP39" s="89">
        <f>IF($AL39,AN39/$AL39*100,0)</f>
        <v>7.1890598804608725</v>
      </c>
      <c r="AQ39" s="33"/>
      <c r="AR39" s="88">
        <v>0</v>
      </c>
      <c r="AS39" s="33"/>
      <c r="AT39" s="89">
        <f>IF($AL39,AR39/$AL39*100,0)</f>
        <v>0</v>
      </c>
      <c r="AU39" s="33"/>
      <c r="AV39" s="88">
        <v>0</v>
      </c>
      <c r="AW39" s="33"/>
      <c r="AX39" s="89">
        <f>IF($AL39,AV39/$AL39*100,0)</f>
        <v>0</v>
      </c>
      <c r="AY39" s="33"/>
      <c r="AZ39" s="88">
        <v>52209</v>
      </c>
      <c r="BA39" s="33"/>
      <c r="BB39" s="22">
        <v>22</v>
      </c>
      <c r="BC39" s="33"/>
      <c r="BD39" s="114">
        <v>13119</v>
      </c>
      <c r="BE39" s="33"/>
      <c r="BF39" s="114">
        <f>IF(E39,BD39,0)</f>
        <v>13119</v>
      </c>
      <c r="BG39" s="33"/>
      <c r="BH39" s="114">
        <f>IF(K39,BD39,0)</f>
        <v>13119</v>
      </c>
      <c r="BI39" s="33"/>
      <c r="BJ39" s="114">
        <f>IF(AF39,BD39,0)</f>
        <v>13119</v>
      </c>
    </row>
    <row r="40" spans="1:62" ht="8.85" customHeight="1" x14ac:dyDescent="0.3">
      <c r="A40" s="22">
        <v>23</v>
      </c>
      <c r="B40" s="33"/>
      <c r="C40" s="22" t="s">
        <v>114</v>
      </c>
      <c r="D40" s="33"/>
      <c r="E40" s="88">
        <v>782797</v>
      </c>
      <c r="F40" s="33"/>
      <c r="G40" s="84">
        <f>(E40/$BD40)</f>
        <v>4.3220037654801535</v>
      </c>
      <c r="H40" s="33"/>
      <c r="I40" s="84">
        <f>IF(G$60,G40/G$60*100,0)</f>
        <v>61.914226913886097</v>
      </c>
      <c r="J40" s="33"/>
      <c r="K40" s="88">
        <v>25220582</v>
      </c>
      <c r="L40" s="33"/>
      <c r="M40" s="84">
        <f>(K40/$BD40)</f>
        <v>139.24868180588453</v>
      </c>
      <c r="N40" s="33"/>
      <c r="O40" s="84">
        <f>IF(M$60,M40/M$60*100,0)</f>
        <v>81.890646460552617</v>
      </c>
      <c r="P40" s="33"/>
      <c r="Q40" s="88">
        <v>3968534</v>
      </c>
      <c r="R40" s="33"/>
      <c r="S40" s="88">
        <v>3830833</v>
      </c>
      <c r="T40" s="33"/>
      <c r="U40" s="88">
        <v>0</v>
      </c>
      <c r="V40" s="33"/>
      <c r="W40" s="88">
        <v>0</v>
      </c>
      <c r="X40" s="33"/>
      <c r="Y40" s="88">
        <v>0</v>
      </c>
      <c r="Z40" s="33"/>
      <c r="AA40" s="88">
        <v>0</v>
      </c>
      <c r="AB40" s="33"/>
      <c r="AC40" s="33"/>
      <c r="AD40" s="88">
        <v>0</v>
      </c>
      <c r="AE40" s="33"/>
      <c r="AF40" s="88">
        <v>641543</v>
      </c>
      <c r="AG40" s="33"/>
      <c r="AH40" s="89">
        <f>(AF40/$BD40)</f>
        <v>3.5421076750644604</v>
      </c>
      <c r="AI40" s="33"/>
      <c r="AJ40" s="89">
        <f>IF(AH$60,AH40/AH$60*100,0)</f>
        <v>56.723051784740484</v>
      </c>
      <c r="AK40" s="33"/>
      <c r="AL40" s="88">
        <f>(E40+K40+AF40)</f>
        <v>26644922</v>
      </c>
      <c r="AM40" s="33"/>
      <c r="AN40" s="88">
        <v>840034</v>
      </c>
      <c r="AO40" s="33"/>
      <c r="AP40" s="89">
        <f>IF($AL40,AN40/$AL40*100,0)</f>
        <v>3.1526982890023101</v>
      </c>
      <c r="AQ40" s="33"/>
      <c r="AR40" s="88">
        <v>73312</v>
      </c>
      <c r="AS40" s="33"/>
      <c r="AT40" s="89">
        <f>IF($AL40,AR40/$AL40*100,0)</f>
        <v>0.27514435958941824</v>
      </c>
      <c r="AU40" s="33"/>
      <c r="AV40" s="88">
        <v>0</v>
      </c>
      <c r="AW40" s="33"/>
      <c r="AX40" s="89">
        <f>IF($AL40,AV40/$AL40*100,0)</f>
        <v>0</v>
      </c>
      <c r="AY40" s="33"/>
      <c r="AZ40" s="88">
        <v>0</v>
      </c>
      <c r="BA40" s="33"/>
      <c r="BB40" s="22">
        <v>23</v>
      </c>
      <c r="BC40" s="33"/>
      <c r="BD40" s="114">
        <v>181119</v>
      </c>
      <c r="BE40" s="33"/>
      <c r="BF40" s="114">
        <f>IF(E40,BD40,0)</f>
        <v>181119</v>
      </c>
      <c r="BG40" s="33"/>
      <c r="BH40" s="114">
        <f>IF(K40,BD40,0)</f>
        <v>181119</v>
      </c>
      <c r="BI40" s="33"/>
      <c r="BJ40" s="114">
        <f>IF(AF40,BD40,0)</f>
        <v>181119</v>
      </c>
    </row>
    <row r="41" spans="1:62" ht="8.85" customHeight="1" x14ac:dyDescent="0.3">
      <c r="A41" s="22">
        <v>24</v>
      </c>
      <c r="B41" s="33"/>
      <c r="C41" s="22" t="s">
        <v>115</v>
      </c>
      <c r="D41" s="33"/>
      <c r="E41" s="88">
        <v>1877757</v>
      </c>
      <c r="F41" s="33"/>
      <c r="G41" s="84">
        <f>(E41/$BD41)</f>
        <v>7.6412035435682286</v>
      </c>
      <c r="H41" s="33"/>
      <c r="I41" s="84">
        <f>IF(G$60,G41/G$60*100,0)</f>
        <v>109.46293334363044</v>
      </c>
      <c r="J41" s="33"/>
      <c r="K41" s="88">
        <v>36053550</v>
      </c>
      <c r="L41" s="33"/>
      <c r="M41" s="84">
        <f>(K41/$BD41)</f>
        <v>146.71361311299296</v>
      </c>
      <c r="N41" s="33"/>
      <c r="O41" s="84">
        <f>IF(M$60,M41/M$60*100,0)</f>
        <v>86.280691971898307</v>
      </c>
      <c r="P41" s="33"/>
      <c r="Q41" s="88">
        <v>2641348</v>
      </c>
      <c r="R41" s="33"/>
      <c r="S41" s="88">
        <v>2295489</v>
      </c>
      <c r="T41" s="33"/>
      <c r="U41" s="88">
        <v>0</v>
      </c>
      <c r="V41" s="33"/>
      <c r="W41" s="88">
        <v>0</v>
      </c>
      <c r="X41" s="33"/>
      <c r="Y41" s="88">
        <v>0</v>
      </c>
      <c r="Z41" s="33"/>
      <c r="AA41" s="88">
        <v>0</v>
      </c>
      <c r="AB41" s="33"/>
      <c r="AC41" s="33"/>
      <c r="AD41" s="88">
        <v>0</v>
      </c>
      <c r="AE41" s="33"/>
      <c r="AF41" s="88">
        <v>1856478</v>
      </c>
      <c r="AG41" s="33"/>
      <c r="AH41" s="89">
        <f>(AF41/$BD41)</f>
        <v>7.5546123764451192</v>
      </c>
      <c r="AI41" s="33"/>
      <c r="AJ41" s="89">
        <f>IF(AH$60,AH41/AH$60*100,0)</f>
        <v>120.97900695097856</v>
      </c>
      <c r="AK41" s="33"/>
      <c r="AL41" s="88">
        <f>(E41+K41+AF41)</f>
        <v>39787785</v>
      </c>
      <c r="AM41" s="33"/>
      <c r="AN41" s="88">
        <v>1229434</v>
      </c>
      <c r="AO41" s="33"/>
      <c r="AP41" s="89">
        <f>IF($AL41,AN41/$AL41*100,0)</f>
        <v>3.0899784946560862</v>
      </c>
      <c r="AQ41" s="33"/>
      <c r="AR41" s="88">
        <v>0</v>
      </c>
      <c r="AS41" s="33"/>
      <c r="AT41" s="89">
        <f>IF($AL41,AR41/$AL41*100,0)</f>
        <v>0</v>
      </c>
      <c r="AU41" s="33"/>
      <c r="AV41" s="88">
        <v>2280857</v>
      </c>
      <c r="AW41" s="33"/>
      <c r="AX41" s="89">
        <f>IF($AL41,AV41/$AL41*100,0)</f>
        <v>5.7325558585379905</v>
      </c>
      <c r="AY41" s="33"/>
      <c r="AZ41" s="88">
        <v>101650</v>
      </c>
      <c r="BA41" s="33"/>
      <c r="BB41" s="22">
        <v>24</v>
      </c>
      <c r="BC41" s="33"/>
      <c r="BD41" s="114">
        <v>245741</v>
      </c>
      <c r="BE41" s="33"/>
      <c r="BF41" s="114">
        <f>IF(E41,BD41,0)</f>
        <v>245741</v>
      </c>
      <c r="BG41" s="33"/>
      <c r="BH41" s="114">
        <f>IF(K41,BD41,0)</f>
        <v>245741</v>
      </c>
      <c r="BI41" s="33"/>
      <c r="BJ41" s="114">
        <f>IF(AF41,BD41,0)</f>
        <v>245741</v>
      </c>
    </row>
    <row r="42" spans="1:62" ht="8.85" customHeight="1" x14ac:dyDescent="0.3">
      <c r="A42" s="22">
        <v>25</v>
      </c>
      <c r="B42" s="33"/>
      <c r="C42" s="22" t="s">
        <v>116</v>
      </c>
      <c r="D42" s="33"/>
      <c r="E42" s="88">
        <v>43544</v>
      </c>
      <c r="F42" s="33"/>
      <c r="G42" s="84">
        <f>(E42/$BD42)</f>
        <v>11.142272262026612</v>
      </c>
      <c r="H42" s="33"/>
      <c r="I42" s="84">
        <f>IF(G$60,G42/G$60*100,0)</f>
        <v>159.61697643055476</v>
      </c>
      <c r="J42" s="33"/>
      <c r="K42" s="88">
        <v>769269</v>
      </c>
      <c r="L42" s="33"/>
      <c r="M42" s="84">
        <f>(K42/$BD42)</f>
        <v>196.84467758444217</v>
      </c>
      <c r="N42" s="33"/>
      <c r="O42" s="84">
        <f>IF(M$60,M42/M$60*100,0)</f>
        <v>115.76222977952682</v>
      </c>
      <c r="P42" s="33"/>
      <c r="Q42" s="88">
        <v>154172</v>
      </c>
      <c r="R42" s="33"/>
      <c r="S42" s="88">
        <v>163239</v>
      </c>
      <c r="T42" s="33"/>
      <c r="U42" s="88">
        <v>0</v>
      </c>
      <c r="V42" s="33"/>
      <c r="W42" s="88">
        <v>0</v>
      </c>
      <c r="X42" s="33"/>
      <c r="Y42" s="88">
        <v>0</v>
      </c>
      <c r="Z42" s="33"/>
      <c r="AA42" s="88">
        <v>0</v>
      </c>
      <c r="AB42" s="33"/>
      <c r="AC42" s="33"/>
      <c r="AD42" s="88">
        <v>0</v>
      </c>
      <c r="AE42" s="33"/>
      <c r="AF42" s="88">
        <v>93365</v>
      </c>
      <c r="AG42" s="33"/>
      <c r="AH42" s="89">
        <f>(AF42/$BD42)</f>
        <v>23.89073694984647</v>
      </c>
      <c r="AI42" s="33"/>
      <c r="AJ42" s="89">
        <f>IF(AH$60,AH42/AH$60*100,0)</f>
        <v>382.58450433952231</v>
      </c>
      <c r="AK42" s="33"/>
      <c r="AL42" s="88">
        <f>(E42+K42+AF42)</f>
        <v>906178</v>
      </c>
      <c r="AM42" s="33"/>
      <c r="AN42" s="88">
        <v>168738</v>
      </c>
      <c r="AO42" s="33"/>
      <c r="AP42" s="89">
        <f>IF($AL42,AN42/$AL42*100,0)</f>
        <v>18.620844911264676</v>
      </c>
      <c r="AQ42" s="33"/>
      <c r="AR42" s="88">
        <v>0</v>
      </c>
      <c r="AS42" s="33"/>
      <c r="AT42" s="89">
        <f>IF($AL42,AR42/$AL42*100,0)</f>
        <v>0</v>
      </c>
      <c r="AU42" s="33"/>
      <c r="AV42" s="88">
        <v>0</v>
      </c>
      <c r="AW42" s="33"/>
      <c r="AX42" s="89">
        <f>IF($AL42,AV42/$AL42*100,0)</f>
        <v>0</v>
      </c>
      <c r="AY42" s="33"/>
      <c r="AZ42" s="88">
        <v>0</v>
      </c>
      <c r="BA42" s="33"/>
      <c r="BB42" s="22">
        <v>25</v>
      </c>
      <c r="BC42" s="33"/>
      <c r="BD42" s="114">
        <v>3908</v>
      </c>
      <c r="BE42" s="33"/>
      <c r="BF42" s="114">
        <f>IF(E42,BD42,0)</f>
        <v>3908</v>
      </c>
      <c r="BG42" s="33"/>
      <c r="BH42" s="114">
        <f>IF(K42,BD42,0)</f>
        <v>3908</v>
      </c>
      <c r="BI42" s="33"/>
      <c r="BJ42" s="114">
        <f>IF(AF42,BD42,0)</f>
        <v>3908</v>
      </c>
    </row>
    <row r="43" spans="1:62" ht="8.85" customHeight="1" x14ac:dyDescent="0.3">
      <c r="A43" s="41"/>
      <c r="B43" s="33"/>
      <c r="D43" s="33"/>
      <c r="E43" s="33"/>
      <c r="F43" s="33"/>
      <c r="G43" s="33"/>
      <c r="H43" s="33"/>
      <c r="I43" s="33"/>
      <c r="J43" s="33"/>
      <c r="K43" s="39"/>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9"/>
      <c r="AM43" s="33"/>
      <c r="AN43" s="33"/>
      <c r="AO43" s="33"/>
      <c r="AP43" s="33"/>
      <c r="AQ43" s="33"/>
      <c r="AR43" s="33"/>
      <c r="AS43" s="33"/>
      <c r="AT43" s="33"/>
      <c r="AU43" s="33"/>
      <c r="AV43" s="33"/>
      <c r="AW43" s="33"/>
      <c r="AX43" s="33"/>
      <c r="AY43" s="33"/>
      <c r="AZ43" s="33"/>
      <c r="BA43" s="33"/>
      <c r="BB43" s="41"/>
      <c r="BC43" s="33"/>
      <c r="BD43" s="39"/>
      <c r="BE43" s="33"/>
      <c r="BF43" s="33"/>
      <c r="BG43" s="33"/>
      <c r="BH43" s="33"/>
      <c r="BI43" s="33"/>
      <c r="BJ43" s="33"/>
    </row>
    <row r="44" spans="1:62" ht="8.85" customHeight="1" x14ac:dyDescent="0.3">
      <c r="A44" s="22">
        <v>26</v>
      </c>
      <c r="B44" s="33"/>
      <c r="C44" s="22" t="s">
        <v>117</v>
      </c>
      <c r="D44" s="33"/>
      <c r="E44" s="88">
        <v>249225</v>
      </c>
      <c r="F44" s="33"/>
      <c r="G44" s="84">
        <f>(E44/$BD44)</f>
        <v>7.8505953505953503</v>
      </c>
      <c r="H44" s="33"/>
      <c r="I44" s="84">
        <f>IF(G$60,G44/G$60*100,0)</f>
        <v>112.46254476408591</v>
      </c>
      <c r="J44" s="33"/>
      <c r="K44" s="88">
        <v>4875646</v>
      </c>
      <c r="L44" s="33"/>
      <c r="M44" s="84">
        <f>(K44/$BD44)</f>
        <v>153.58300258300258</v>
      </c>
      <c r="N44" s="33"/>
      <c r="O44" s="84">
        <f>IF(M$60,M44/M$60*100,0)</f>
        <v>90.320505758233395</v>
      </c>
      <c r="P44" s="33"/>
      <c r="Q44" s="88">
        <v>369222</v>
      </c>
      <c r="R44" s="33"/>
      <c r="S44" s="88">
        <v>252220</v>
      </c>
      <c r="T44" s="33"/>
      <c r="U44" s="88">
        <v>0</v>
      </c>
      <c r="V44" s="33"/>
      <c r="W44" s="88">
        <v>0</v>
      </c>
      <c r="X44" s="33"/>
      <c r="Y44" s="88">
        <v>0</v>
      </c>
      <c r="Z44" s="33"/>
      <c r="AA44" s="88">
        <v>0</v>
      </c>
      <c r="AB44" s="33"/>
      <c r="AC44" s="33"/>
      <c r="AD44" s="88">
        <v>0</v>
      </c>
      <c r="AE44" s="33"/>
      <c r="AF44" s="88">
        <v>356218</v>
      </c>
      <c r="AG44" s="33"/>
      <c r="AH44" s="89">
        <f>(AF44/$BD44)</f>
        <v>11.220878220878221</v>
      </c>
      <c r="AI44" s="33"/>
      <c r="AJ44" s="89">
        <f>IF(AH$60,AH44/AH$60*100,0)</f>
        <v>179.69031852809476</v>
      </c>
      <c r="AK44" s="33"/>
      <c r="AL44" s="88">
        <f>(E44+K44+AF44)</f>
        <v>5481089</v>
      </c>
      <c r="AM44" s="33"/>
      <c r="AN44" s="88">
        <v>290210</v>
      </c>
      <c r="AO44" s="33"/>
      <c r="AP44" s="89">
        <f>IF($AL44,AN44/$AL44*100,0)</f>
        <v>5.2947507329291685</v>
      </c>
      <c r="AQ44" s="33"/>
      <c r="AR44" s="88">
        <v>0</v>
      </c>
      <c r="AS44" s="33"/>
      <c r="AT44" s="89">
        <f>IF($AL44,AR44/$AL44*100,0)</f>
        <v>0</v>
      </c>
      <c r="AU44" s="33"/>
      <c r="AV44" s="88">
        <v>0</v>
      </c>
      <c r="AW44" s="33"/>
      <c r="AX44" s="89">
        <f>IF($AL44,AV44/$AL44*100,0)</f>
        <v>0</v>
      </c>
      <c r="AY44" s="33"/>
      <c r="AZ44" s="88">
        <v>147510</v>
      </c>
      <c r="BA44" s="33"/>
      <c r="BB44" s="22">
        <v>26</v>
      </c>
      <c r="BC44" s="33"/>
      <c r="BD44" s="114">
        <v>31746</v>
      </c>
      <c r="BE44" s="33"/>
      <c r="BF44" s="114">
        <f>IF(E44,BD44,0)</f>
        <v>31746</v>
      </c>
      <c r="BG44" s="33"/>
      <c r="BH44" s="114">
        <f>IF(K44,BD44,0)</f>
        <v>31746</v>
      </c>
      <c r="BI44" s="33"/>
      <c r="BJ44" s="114">
        <f>IF(AF44,BD44,0)</f>
        <v>31746</v>
      </c>
    </row>
    <row r="45" spans="1:62" ht="8.85" customHeight="1" x14ac:dyDescent="0.3">
      <c r="A45" s="22">
        <v>27</v>
      </c>
      <c r="B45" s="33"/>
      <c r="C45" s="22" t="s">
        <v>118</v>
      </c>
      <c r="D45" s="33"/>
      <c r="E45" s="88">
        <v>70373</v>
      </c>
      <c r="F45" s="33"/>
      <c r="G45" s="84">
        <f>(E45/$BD45)</f>
        <v>5.7120941558441558</v>
      </c>
      <c r="H45" s="33"/>
      <c r="I45" s="84">
        <f>IF(G$60,G45/G$60*100,0)</f>
        <v>81.827761591301567</v>
      </c>
      <c r="J45" s="33"/>
      <c r="K45" s="88">
        <v>2275187</v>
      </c>
      <c r="L45" s="33"/>
      <c r="M45" s="84">
        <f>(K45/$BD45)</f>
        <v>184.67426948051948</v>
      </c>
      <c r="N45" s="33"/>
      <c r="O45" s="84">
        <f>IF(M$60,M45/M$60*100,0)</f>
        <v>108.60494416365063</v>
      </c>
      <c r="P45" s="33"/>
      <c r="Q45" s="88">
        <v>307861</v>
      </c>
      <c r="R45" s="33"/>
      <c r="S45" s="88">
        <v>341913</v>
      </c>
      <c r="T45" s="33"/>
      <c r="U45" s="88">
        <v>0</v>
      </c>
      <c r="V45" s="33"/>
      <c r="W45" s="88">
        <v>0</v>
      </c>
      <c r="X45" s="33"/>
      <c r="Y45" s="88">
        <v>0</v>
      </c>
      <c r="Z45" s="33"/>
      <c r="AA45" s="88">
        <v>0</v>
      </c>
      <c r="AB45" s="33"/>
      <c r="AC45" s="33"/>
      <c r="AD45" s="88">
        <v>0</v>
      </c>
      <c r="AE45" s="33"/>
      <c r="AF45" s="88">
        <v>163637</v>
      </c>
      <c r="AG45" s="33"/>
      <c r="AH45" s="89">
        <f>(AF45/$BD45)</f>
        <v>13.282224025974026</v>
      </c>
      <c r="AI45" s="33"/>
      <c r="AJ45" s="89">
        <f>IF(AH$60,AH45/AH$60*100,0)</f>
        <v>212.70055863791271</v>
      </c>
      <c r="AK45" s="33"/>
      <c r="AL45" s="88">
        <f>(E45+K45+AF45)</f>
        <v>2509197</v>
      </c>
      <c r="AM45" s="33"/>
      <c r="AN45" s="88">
        <v>237120</v>
      </c>
      <c r="AO45" s="33"/>
      <c r="AP45" s="89">
        <f>IF($AL45,AN45/$AL45*100,0)</f>
        <v>9.4500352104677319</v>
      </c>
      <c r="AQ45" s="33"/>
      <c r="AR45" s="88">
        <v>0</v>
      </c>
      <c r="AS45" s="33"/>
      <c r="AT45" s="89">
        <f>IF($AL45,AR45/$AL45*100,0)</f>
        <v>0</v>
      </c>
      <c r="AU45" s="33"/>
      <c r="AV45" s="88">
        <v>0</v>
      </c>
      <c r="AW45" s="33"/>
      <c r="AX45" s="89">
        <f>IF($AL45,AV45/$AL45*100,0)</f>
        <v>0</v>
      </c>
      <c r="AY45" s="33"/>
      <c r="AZ45" s="88">
        <v>57218</v>
      </c>
      <c r="BA45" s="33"/>
      <c r="BB45" s="22">
        <v>27</v>
      </c>
      <c r="BC45" s="33"/>
      <c r="BD45" s="114">
        <v>12320</v>
      </c>
      <c r="BE45" s="33"/>
      <c r="BF45" s="114">
        <f>IF(E45,BD45,0)</f>
        <v>12320</v>
      </c>
      <c r="BG45" s="33"/>
      <c r="BH45" s="114">
        <f>IF(K45,BD45,0)</f>
        <v>12320</v>
      </c>
      <c r="BI45" s="33"/>
      <c r="BJ45" s="114">
        <f>IF(AF45,BD45,0)</f>
        <v>12320</v>
      </c>
    </row>
    <row r="46" spans="1:62" ht="8.85" customHeight="1" x14ac:dyDescent="0.3">
      <c r="A46" s="22">
        <v>28</v>
      </c>
      <c r="B46" s="33"/>
      <c r="C46" s="22" t="s">
        <v>119</v>
      </c>
      <c r="D46" s="33"/>
      <c r="E46" s="88">
        <v>700829</v>
      </c>
      <c r="F46" s="33"/>
      <c r="G46" s="84">
        <f>(E46/$BD46)</f>
        <v>7.3807989215717251</v>
      </c>
      <c r="H46" s="33"/>
      <c r="I46" s="84">
        <f>IF(G$60,G46/G$60*100,0)</f>
        <v>105.73254537301165</v>
      </c>
      <c r="J46" s="33"/>
      <c r="K46" s="88">
        <v>18362940</v>
      </c>
      <c r="L46" s="33"/>
      <c r="M46" s="84">
        <f>(K46/$BD46)</f>
        <v>193.38978231335503</v>
      </c>
      <c r="N46" s="33"/>
      <c r="O46" s="84">
        <f>IF(M$60,M46/M$60*100,0)</f>
        <v>113.73044316917145</v>
      </c>
      <c r="P46" s="33"/>
      <c r="Q46" s="88">
        <v>1597041</v>
      </c>
      <c r="R46" s="33"/>
      <c r="S46" s="88">
        <v>1983445</v>
      </c>
      <c r="T46" s="33"/>
      <c r="U46" s="88">
        <v>0</v>
      </c>
      <c r="V46" s="33"/>
      <c r="W46" s="88">
        <v>0</v>
      </c>
      <c r="X46" s="33"/>
      <c r="Y46" s="88">
        <v>0</v>
      </c>
      <c r="Z46" s="33"/>
      <c r="AA46" s="88">
        <v>0</v>
      </c>
      <c r="AB46" s="33"/>
      <c r="AC46" s="33"/>
      <c r="AD46" s="88">
        <v>0</v>
      </c>
      <c r="AE46" s="33"/>
      <c r="AF46" s="88">
        <v>645560</v>
      </c>
      <c r="AG46" s="33"/>
      <c r="AH46" s="89">
        <f>(AF46/$BD46)</f>
        <v>6.7987320042547363</v>
      </c>
      <c r="AI46" s="33"/>
      <c r="AJ46" s="89">
        <f>IF(AH$60,AH46/AH$60*100,0)</f>
        <v>108.87439426609069</v>
      </c>
      <c r="AK46" s="33"/>
      <c r="AL46" s="88">
        <f>(E46+K46+AF46)</f>
        <v>19709329</v>
      </c>
      <c r="AM46" s="33"/>
      <c r="AN46" s="88">
        <v>1277476</v>
      </c>
      <c r="AO46" s="33"/>
      <c r="AP46" s="89">
        <f>IF($AL46,AN46/$AL46*100,0)</f>
        <v>6.4815803724216083</v>
      </c>
      <c r="AQ46" s="33"/>
      <c r="AR46" s="88">
        <v>0</v>
      </c>
      <c r="AS46" s="33"/>
      <c r="AT46" s="89">
        <f>IF($AL46,AR46/$AL46*100,0)</f>
        <v>0</v>
      </c>
      <c r="AU46" s="33"/>
      <c r="AV46" s="88">
        <v>0</v>
      </c>
      <c r="AW46" s="33"/>
      <c r="AX46" s="89">
        <f>IF($AL46,AV46/$AL46*100,0)</f>
        <v>0</v>
      </c>
      <c r="AY46" s="33"/>
      <c r="AZ46" s="88">
        <v>19683</v>
      </c>
      <c r="BA46" s="33"/>
      <c r="BB46" s="22">
        <v>28</v>
      </c>
      <c r="BC46" s="33"/>
      <c r="BD46" s="114">
        <v>94953</v>
      </c>
      <c r="BE46" s="33"/>
      <c r="BF46" s="114">
        <f>IF(E46,BD46,0)</f>
        <v>94953</v>
      </c>
      <c r="BG46" s="33"/>
      <c r="BH46" s="114">
        <f>IF(K46,BD46,0)</f>
        <v>94953</v>
      </c>
      <c r="BI46" s="33"/>
      <c r="BJ46" s="114">
        <f>IF(AF46,BD46,0)</f>
        <v>94953</v>
      </c>
    </row>
    <row r="47" spans="1:62" ht="8.85" customHeight="1" x14ac:dyDescent="0.3">
      <c r="A47" s="22">
        <v>29</v>
      </c>
      <c r="B47" s="33"/>
      <c r="C47" s="22" t="s">
        <v>120</v>
      </c>
      <c r="D47" s="33"/>
      <c r="E47" s="88">
        <v>48838</v>
      </c>
      <c r="F47" s="33"/>
      <c r="G47" s="84">
        <f>(E47/$BD47)</f>
        <v>2.707056149880827</v>
      </c>
      <c r="H47" s="33"/>
      <c r="I47" s="84">
        <f>IF(G$60,G47/G$60*100,0)</f>
        <v>38.779533250529738</v>
      </c>
      <c r="J47" s="33"/>
      <c r="K47" s="88">
        <v>2590497</v>
      </c>
      <c r="L47" s="33"/>
      <c r="M47" s="84">
        <f>(K47/$BD47)</f>
        <v>143.58943517543372</v>
      </c>
      <c r="N47" s="33"/>
      <c r="O47" s="84">
        <f>IF(M$60,M47/M$60*100,0)</f>
        <v>84.443396655012151</v>
      </c>
      <c r="P47" s="33"/>
      <c r="Q47" s="88">
        <v>228363</v>
      </c>
      <c r="R47" s="33"/>
      <c r="S47" s="88">
        <v>451235</v>
      </c>
      <c r="T47" s="33"/>
      <c r="U47" s="88">
        <v>0</v>
      </c>
      <c r="V47" s="33"/>
      <c r="W47" s="88">
        <v>0</v>
      </c>
      <c r="X47" s="33"/>
      <c r="Y47" s="88">
        <v>0</v>
      </c>
      <c r="Z47" s="33"/>
      <c r="AA47" s="88">
        <v>0</v>
      </c>
      <c r="AB47" s="33"/>
      <c r="AC47" s="33"/>
      <c r="AD47" s="88">
        <v>0</v>
      </c>
      <c r="AE47" s="33"/>
      <c r="AF47" s="88">
        <v>127694</v>
      </c>
      <c r="AG47" s="33"/>
      <c r="AH47" s="89">
        <f>(AF47/$BD47)</f>
        <v>7.0779890249986144</v>
      </c>
      <c r="AI47" s="33"/>
      <c r="AJ47" s="89">
        <f>IF(AH$60,AH47/AH$60*100,0)</f>
        <v>113.3463956567935</v>
      </c>
      <c r="AK47" s="33"/>
      <c r="AL47" s="88">
        <f>(E47+K47+AF47)</f>
        <v>2767029</v>
      </c>
      <c r="AM47" s="33"/>
      <c r="AN47" s="88">
        <v>219072</v>
      </c>
      <c r="AO47" s="33"/>
      <c r="AP47" s="89">
        <f>IF($AL47,AN47/$AL47*100,0)</f>
        <v>7.9172281895130121</v>
      </c>
      <c r="AQ47" s="33"/>
      <c r="AR47" s="88">
        <v>0</v>
      </c>
      <c r="AS47" s="33"/>
      <c r="AT47" s="89">
        <f>IF($AL47,AR47/$AL47*100,0)</f>
        <v>0</v>
      </c>
      <c r="AU47" s="33"/>
      <c r="AV47" s="88">
        <v>0</v>
      </c>
      <c r="AW47" s="33"/>
      <c r="AX47" s="89">
        <f>IF($AL47,AV47/$AL47*100,0)</f>
        <v>0</v>
      </c>
      <c r="AY47" s="33"/>
      <c r="AZ47" s="88">
        <v>74031</v>
      </c>
      <c r="BA47" s="33"/>
      <c r="BB47" s="22">
        <v>29</v>
      </c>
      <c r="BC47" s="33"/>
      <c r="BD47" s="114">
        <v>18041</v>
      </c>
      <c r="BE47" s="33"/>
      <c r="BF47" s="114">
        <f>IF(E47,BD47,0)</f>
        <v>18041</v>
      </c>
      <c r="BG47" s="33"/>
      <c r="BH47" s="114">
        <f>IF(K47,BD47,0)</f>
        <v>18041</v>
      </c>
      <c r="BI47" s="33"/>
      <c r="BJ47" s="114">
        <f>IF(AF47,BD47,0)</f>
        <v>18041</v>
      </c>
    </row>
    <row r="48" spans="1:62" ht="8.85" customHeight="1" x14ac:dyDescent="0.3">
      <c r="A48" s="22">
        <v>30</v>
      </c>
      <c r="B48" s="33"/>
      <c r="C48" s="22" t="s">
        <v>121</v>
      </c>
      <c r="D48" s="33"/>
      <c r="E48" s="88">
        <v>2392714</v>
      </c>
      <c r="F48" s="33"/>
      <c r="G48" s="84">
        <f>(E48/$BD48)</f>
        <v>10.544352830745773</v>
      </c>
      <c r="H48" s="33"/>
      <c r="I48" s="84">
        <f>IF(G$60,G48/G$60*100,0)</f>
        <v>151.0515698845864</v>
      </c>
      <c r="J48" s="33"/>
      <c r="K48" s="88">
        <v>41432967</v>
      </c>
      <c r="L48" s="33"/>
      <c r="M48" s="84">
        <f>(K48/$BD48)</f>
        <v>182.58923668798118</v>
      </c>
      <c r="N48" s="33"/>
      <c r="O48" s="84">
        <f>IF(M$60,M48/M$60*100,0)</f>
        <v>107.37875888808419</v>
      </c>
      <c r="P48" s="33"/>
      <c r="Q48" s="88">
        <v>3345705</v>
      </c>
      <c r="R48" s="33"/>
      <c r="S48" s="88">
        <v>182958</v>
      </c>
      <c r="T48" s="33"/>
      <c r="U48" s="88">
        <v>0</v>
      </c>
      <c r="V48" s="33"/>
      <c r="W48" s="88">
        <v>0</v>
      </c>
      <c r="X48" s="33"/>
      <c r="Y48" s="88">
        <v>0</v>
      </c>
      <c r="Z48" s="33"/>
      <c r="AA48" s="88">
        <v>0</v>
      </c>
      <c r="AB48" s="33"/>
      <c r="AC48" s="33"/>
      <c r="AD48" s="88">
        <v>0</v>
      </c>
      <c r="AE48" s="33"/>
      <c r="AF48" s="88">
        <v>1553022</v>
      </c>
      <c r="AG48" s="33"/>
      <c r="AH48" s="89">
        <f>(AF48/$BD48)</f>
        <v>6.8439487217905945</v>
      </c>
      <c r="AI48" s="33"/>
      <c r="AJ48" s="89">
        <f>IF(AH$60,AH48/AH$60*100,0)</f>
        <v>109.59849145499835</v>
      </c>
      <c r="AK48" s="33"/>
      <c r="AL48" s="88">
        <f>(E48+K48+AF48)</f>
        <v>45378703</v>
      </c>
      <c r="AM48" s="33"/>
      <c r="AN48" s="88">
        <v>3255806</v>
      </c>
      <c r="AO48" s="33"/>
      <c r="AP48" s="89">
        <f>IF($AL48,AN48/$AL48*100,0)</f>
        <v>7.1747445051481531</v>
      </c>
      <c r="AQ48" s="33"/>
      <c r="AR48" s="88">
        <v>0</v>
      </c>
      <c r="AS48" s="33"/>
      <c r="AT48" s="89">
        <f>IF($AL48,AR48/$AL48*100,0)</f>
        <v>0</v>
      </c>
      <c r="AU48" s="33"/>
      <c r="AV48" s="88">
        <v>0</v>
      </c>
      <c r="AW48" s="33"/>
      <c r="AX48" s="89">
        <f>IF($AL48,AV48/$AL48*100,0)</f>
        <v>0</v>
      </c>
      <c r="AY48" s="33"/>
      <c r="AZ48" s="88">
        <v>720378</v>
      </c>
      <c r="BA48" s="33"/>
      <c r="BB48" s="22">
        <v>30</v>
      </c>
      <c r="BC48" s="33"/>
      <c r="BD48" s="114">
        <v>226919</v>
      </c>
      <c r="BE48" s="33"/>
      <c r="BF48" s="114">
        <f>IF(E48,BD48,0)</f>
        <v>226919</v>
      </c>
      <c r="BG48" s="33"/>
      <c r="BH48" s="114">
        <f>IF(K48,BD48,0)</f>
        <v>226919</v>
      </c>
      <c r="BI48" s="33"/>
      <c r="BJ48" s="114">
        <f>IF(AF48,BD48,0)</f>
        <v>226919</v>
      </c>
    </row>
    <row r="49" spans="1:62" ht="8.85" customHeight="1" x14ac:dyDescent="0.3">
      <c r="A49" s="41"/>
      <c r="B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41"/>
      <c r="BC49" s="33"/>
      <c r="BD49" s="39"/>
      <c r="BE49" s="33"/>
      <c r="BF49" s="33"/>
      <c r="BG49" s="33"/>
      <c r="BH49" s="33"/>
      <c r="BI49" s="33"/>
      <c r="BJ49" s="33"/>
    </row>
    <row r="50" spans="1:62" ht="8.85" customHeight="1" x14ac:dyDescent="0.3">
      <c r="A50" s="22">
        <v>31</v>
      </c>
      <c r="B50" s="33"/>
      <c r="C50" s="22" t="s">
        <v>122</v>
      </c>
      <c r="D50" s="33"/>
      <c r="E50" s="88">
        <v>755193</v>
      </c>
      <c r="F50" s="33"/>
      <c r="G50" s="84">
        <f>(E50/$BD50)</f>
        <v>7.5494386852338726</v>
      </c>
      <c r="H50" s="33"/>
      <c r="I50" s="84">
        <f>IF(G$60,G50/G$60*100,0)</f>
        <v>108.1483694121937</v>
      </c>
      <c r="J50" s="33"/>
      <c r="K50" s="88">
        <v>13502145</v>
      </c>
      <c r="L50" s="33"/>
      <c r="M50" s="84">
        <f>(K50/$BD50)</f>
        <v>134.97690762048524</v>
      </c>
      <c r="N50" s="33"/>
      <c r="O50" s="84">
        <f>IF(M$60,M50/M$60*100,0)</f>
        <v>79.378462179601911</v>
      </c>
      <c r="P50" s="33"/>
      <c r="Q50" s="88">
        <v>1507222</v>
      </c>
      <c r="R50" s="33"/>
      <c r="S50" s="88">
        <v>1761535</v>
      </c>
      <c r="T50" s="33"/>
      <c r="U50" s="88">
        <v>0</v>
      </c>
      <c r="V50" s="33"/>
      <c r="W50" s="88">
        <v>0</v>
      </c>
      <c r="X50" s="33"/>
      <c r="Y50" s="88">
        <v>0</v>
      </c>
      <c r="Z50" s="33"/>
      <c r="AA50" s="88">
        <v>0</v>
      </c>
      <c r="AB50" s="33"/>
      <c r="AC50" s="33"/>
      <c r="AD50" s="88">
        <v>0</v>
      </c>
      <c r="AE50" s="33"/>
      <c r="AF50" s="88">
        <v>461778</v>
      </c>
      <c r="AG50" s="33"/>
      <c r="AH50" s="89">
        <f>(AF50/$BD50)</f>
        <v>4.6162566353103474</v>
      </c>
      <c r="AI50" s="33"/>
      <c r="AJ50" s="89">
        <f>IF(AH$60,AH50/AH$60*100,0)</f>
        <v>73.924394229939821</v>
      </c>
      <c r="AK50" s="33"/>
      <c r="AL50" s="88">
        <f>(E50+K50+AF50)</f>
        <v>14719116</v>
      </c>
      <c r="AM50" s="33"/>
      <c r="AN50" s="88">
        <v>1098317</v>
      </c>
      <c r="AO50" s="33"/>
      <c r="AP50" s="89">
        <f>IF($AL50,AN50/$AL50*100,0)</f>
        <v>7.4618407790250449</v>
      </c>
      <c r="AQ50" s="33"/>
      <c r="AR50" s="88">
        <v>0</v>
      </c>
      <c r="AS50" s="33"/>
      <c r="AT50" s="89">
        <f>IF($AL50,AR50/$AL50*100,0)</f>
        <v>0</v>
      </c>
      <c r="AU50" s="33"/>
      <c r="AV50" s="88">
        <v>0</v>
      </c>
      <c r="AW50" s="33"/>
      <c r="AX50" s="89">
        <f>IF($AL50,AV50/$AL50*100,0)</f>
        <v>0</v>
      </c>
      <c r="AY50" s="33"/>
      <c r="AZ50" s="88">
        <v>1495138</v>
      </c>
      <c r="BA50" s="33"/>
      <c r="BB50" s="22">
        <v>31</v>
      </c>
      <c r="BC50" s="33"/>
      <c r="BD50" s="114">
        <v>100033</v>
      </c>
      <c r="BE50" s="33"/>
      <c r="BF50" s="114">
        <f>IF(E50,BD50,0)</f>
        <v>100033</v>
      </c>
      <c r="BG50" s="33"/>
      <c r="BH50" s="114">
        <f>IF(K50,BD50,0)</f>
        <v>100033</v>
      </c>
      <c r="BI50" s="33"/>
      <c r="BJ50" s="114">
        <f>IF(AF50,BD50,0)</f>
        <v>100033</v>
      </c>
    </row>
    <row r="51" spans="1:62" ht="8.85" customHeight="1" x14ac:dyDescent="0.3">
      <c r="A51" s="22">
        <v>32</v>
      </c>
      <c r="B51" s="33"/>
      <c r="C51" s="22" t="s">
        <v>123</v>
      </c>
      <c r="D51" s="33"/>
      <c r="E51" s="88">
        <v>290547</v>
      </c>
      <c r="F51" s="33"/>
      <c r="G51" s="84">
        <f>(E51/$BD51)</f>
        <v>11.303571428571429</v>
      </c>
      <c r="H51" s="33"/>
      <c r="I51" s="84">
        <f>IF(G$60,G51/G$60*100,0)</f>
        <v>161.92764382937571</v>
      </c>
      <c r="J51" s="33"/>
      <c r="K51" s="88">
        <v>4208638</v>
      </c>
      <c r="L51" s="33"/>
      <c r="M51" s="84">
        <f>(K51/$BD51)</f>
        <v>163.73474945533769</v>
      </c>
      <c r="N51" s="33"/>
      <c r="O51" s="84">
        <f>IF(M$60,M51/M$60*100,0)</f>
        <v>96.290638497000074</v>
      </c>
      <c r="P51" s="33"/>
      <c r="Q51" s="88">
        <v>419822</v>
      </c>
      <c r="R51" s="33"/>
      <c r="S51" s="88">
        <v>574351</v>
      </c>
      <c r="T51" s="33"/>
      <c r="U51" s="88">
        <v>0</v>
      </c>
      <c r="V51" s="33"/>
      <c r="W51" s="88">
        <v>0</v>
      </c>
      <c r="X51" s="33"/>
      <c r="Y51" s="88">
        <v>0</v>
      </c>
      <c r="Z51" s="33"/>
      <c r="AA51" s="88">
        <v>0</v>
      </c>
      <c r="AB51" s="33"/>
      <c r="AC51" s="33"/>
      <c r="AD51" s="88">
        <v>0</v>
      </c>
      <c r="AE51" s="33"/>
      <c r="AF51" s="88">
        <v>234038</v>
      </c>
      <c r="AG51" s="33"/>
      <c r="AH51" s="89">
        <f>(AF51/$BD51)</f>
        <v>9.1051198257080603</v>
      </c>
      <c r="AI51" s="33"/>
      <c r="AJ51" s="89">
        <f>IF(AH$60,AH51/AH$60*100,0)</f>
        <v>145.80871920289852</v>
      </c>
      <c r="AK51" s="33"/>
      <c r="AL51" s="88">
        <f>(E51+K51+AF51)</f>
        <v>4733223</v>
      </c>
      <c r="AM51" s="33"/>
      <c r="AN51" s="88">
        <v>264724</v>
      </c>
      <c r="AO51" s="33"/>
      <c r="AP51" s="89">
        <f>IF($AL51,AN51/$AL51*100,0)</f>
        <v>5.5928909328801959</v>
      </c>
      <c r="AQ51" s="33"/>
      <c r="AR51" s="88">
        <v>0</v>
      </c>
      <c r="AS51" s="33"/>
      <c r="AT51" s="89">
        <f>IF($AL51,AR51/$AL51*100,0)</f>
        <v>0</v>
      </c>
      <c r="AU51" s="33"/>
      <c r="AV51" s="88">
        <v>0</v>
      </c>
      <c r="AW51" s="33"/>
      <c r="AX51" s="89">
        <f>IF($AL51,AV51/$AL51*100,0)</f>
        <v>0</v>
      </c>
      <c r="AY51" s="33"/>
      <c r="AZ51" s="88">
        <v>15500</v>
      </c>
      <c r="BA51" s="33"/>
      <c r="BB51" s="22">
        <v>32</v>
      </c>
      <c r="BC51" s="33"/>
      <c r="BD51" s="114">
        <v>25704</v>
      </c>
      <c r="BE51" s="33"/>
      <c r="BF51" s="114">
        <f>IF(E51,BD51,0)</f>
        <v>25704</v>
      </c>
      <c r="BG51" s="33"/>
      <c r="BH51" s="114">
        <f>IF(K51,BD51,0)</f>
        <v>25704</v>
      </c>
      <c r="BI51" s="33"/>
      <c r="BJ51" s="114">
        <f>IF(AF51,BD51,0)</f>
        <v>25704</v>
      </c>
    </row>
    <row r="52" spans="1:62" ht="8.85" customHeight="1" x14ac:dyDescent="0.3">
      <c r="A52" s="22">
        <v>33</v>
      </c>
      <c r="B52" s="33"/>
      <c r="C52" s="22" t="s">
        <v>124</v>
      </c>
      <c r="D52" s="33"/>
      <c r="E52" s="88">
        <v>220601</v>
      </c>
      <c r="F52" s="33"/>
      <c r="G52" s="84">
        <f>(E52/$BD52)</f>
        <v>8.8339340060868174</v>
      </c>
      <c r="H52" s="33"/>
      <c r="I52" s="84">
        <f>IF(G$60,G52/G$60*100,0)</f>
        <v>126.54921750962218</v>
      </c>
      <c r="J52" s="33"/>
      <c r="K52" s="88">
        <v>3879176</v>
      </c>
      <c r="L52" s="33"/>
      <c r="M52" s="84">
        <f>(K52/$BD52)</f>
        <v>155.34102194457793</v>
      </c>
      <c r="N52" s="33"/>
      <c r="O52" s="84">
        <f>IF(M$60,M52/M$60*100,0)</f>
        <v>91.354377965442239</v>
      </c>
      <c r="P52" s="33"/>
      <c r="Q52" s="88">
        <v>311315</v>
      </c>
      <c r="R52" s="33"/>
      <c r="S52" s="88">
        <v>443246</v>
      </c>
      <c r="T52" s="33"/>
      <c r="U52" s="88">
        <v>0</v>
      </c>
      <c r="V52" s="33"/>
      <c r="W52" s="88">
        <v>0</v>
      </c>
      <c r="X52" s="33"/>
      <c r="Y52" s="88">
        <v>0</v>
      </c>
      <c r="Z52" s="33"/>
      <c r="AA52" s="88">
        <v>0</v>
      </c>
      <c r="AB52" s="33"/>
      <c r="AC52" s="33"/>
      <c r="AD52" s="88">
        <v>0</v>
      </c>
      <c r="AE52" s="33"/>
      <c r="AF52" s="88">
        <v>115062</v>
      </c>
      <c r="AG52" s="33"/>
      <c r="AH52" s="89">
        <f>(AF52/$BD52)</f>
        <v>4.6076405574243156</v>
      </c>
      <c r="AI52" s="33"/>
      <c r="AJ52" s="89">
        <f>IF(AH$60,AH52/AH$60*100,0)</f>
        <v>73.786416992389618</v>
      </c>
      <c r="AK52" s="33"/>
      <c r="AL52" s="88">
        <f>(E52+K52+AF52)</f>
        <v>4214839</v>
      </c>
      <c r="AM52" s="33"/>
      <c r="AN52" s="88">
        <v>266687</v>
      </c>
      <c r="AO52" s="33"/>
      <c r="AP52" s="89">
        <f>IF($AL52,AN52/$AL52*100,0)</f>
        <v>6.3273353976272873</v>
      </c>
      <c r="AQ52" s="33"/>
      <c r="AR52" s="88">
        <v>0</v>
      </c>
      <c r="AS52" s="33"/>
      <c r="AT52" s="89">
        <f>IF($AL52,AR52/$AL52*100,0)</f>
        <v>0</v>
      </c>
      <c r="AU52" s="33"/>
      <c r="AV52" s="88">
        <v>0</v>
      </c>
      <c r="AW52" s="33"/>
      <c r="AX52" s="89">
        <f>IF($AL52,AV52/$AL52*100,0)</f>
        <v>0</v>
      </c>
      <c r="AY52" s="33"/>
      <c r="AZ52" s="88">
        <v>33331</v>
      </c>
      <c r="BA52" s="33"/>
      <c r="BB52" s="22">
        <v>33</v>
      </c>
      <c r="BC52" s="33"/>
      <c r="BD52" s="114">
        <v>24972</v>
      </c>
      <c r="BE52" s="33"/>
      <c r="BF52" s="114">
        <f>IF(E52,BD52,0)</f>
        <v>24972</v>
      </c>
      <c r="BG52" s="33"/>
      <c r="BH52" s="114">
        <f>IF(K52,BD52,0)</f>
        <v>24972</v>
      </c>
      <c r="BI52" s="33"/>
      <c r="BJ52" s="114">
        <f>IF(AF52,BD52,0)</f>
        <v>24972</v>
      </c>
    </row>
    <row r="53" spans="1:62" ht="8.85" customHeight="1" x14ac:dyDescent="0.3">
      <c r="A53" s="22">
        <v>34</v>
      </c>
      <c r="B53" s="33"/>
      <c r="C53" s="22" t="s">
        <v>125</v>
      </c>
      <c r="D53" s="33"/>
      <c r="E53" s="88">
        <v>388024</v>
      </c>
      <c r="F53" s="33"/>
      <c r="G53" s="84">
        <f>(E53/$BD53)</f>
        <v>4.1851716029941537</v>
      </c>
      <c r="H53" s="33"/>
      <c r="I53" s="84">
        <f>IF(G$60,G53/G$60*100,0)</f>
        <v>59.954057969809583</v>
      </c>
      <c r="J53" s="33"/>
      <c r="K53" s="88">
        <v>9939271</v>
      </c>
      <c r="L53" s="33"/>
      <c r="M53" s="84">
        <f>(K53/$BD53)</f>
        <v>107.20356149017408</v>
      </c>
      <c r="N53" s="33"/>
      <c r="O53" s="84">
        <f>IF(M$60,M53/M$60*100,0)</f>
        <v>63.045257157565182</v>
      </c>
      <c r="P53" s="33"/>
      <c r="Q53" s="88">
        <v>1036312</v>
      </c>
      <c r="R53" s="33"/>
      <c r="S53" s="88">
        <v>1489041</v>
      </c>
      <c r="T53" s="33"/>
      <c r="U53" s="88">
        <v>0</v>
      </c>
      <c r="V53" s="33"/>
      <c r="W53" s="88">
        <v>0</v>
      </c>
      <c r="X53" s="33"/>
      <c r="Y53" s="88">
        <v>0</v>
      </c>
      <c r="Z53" s="33"/>
      <c r="AA53" s="88">
        <v>0</v>
      </c>
      <c r="AB53" s="33"/>
      <c r="AC53" s="33"/>
      <c r="AD53" s="88">
        <v>0</v>
      </c>
      <c r="AE53" s="33"/>
      <c r="AF53" s="88">
        <v>497478</v>
      </c>
      <c r="AG53" s="33"/>
      <c r="AH53" s="89">
        <f>(AF53/$BD53)</f>
        <v>5.3657268589425549</v>
      </c>
      <c r="AI53" s="33"/>
      <c r="AJ53" s="89">
        <f>IF(AH$60,AH53/AH$60*100,0)</f>
        <v>85.926355267286624</v>
      </c>
      <c r="AK53" s="33"/>
      <c r="AL53" s="88">
        <f>(E53+K53+AF53)</f>
        <v>10824773</v>
      </c>
      <c r="AM53" s="33"/>
      <c r="AN53" s="88">
        <v>444017</v>
      </c>
      <c r="AO53" s="33"/>
      <c r="AP53" s="89">
        <f>IF($AL53,AN53/$AL53*100,0)</f>
        <v>4.1018596879583527</v>
      </c>
      <c r="AQ53" s="33"/>
      <c r="AR53" s="88">
        <v>0</v>
      </c>
      <c r="AS53" s="33"/>
      <c r="AT53" s="89">
        <f>IF($AL53,AR53/$AL53*100,0)</f>
        <v>0</v>
      </c>
      <c r="AU53" s="33"/>
      <c r="AV53" s="88">
        <v>0</v>
      </c>
      <c r="AW53" s="33"/>
      <c r="AX53" s="89">
        <f>IF($AL53,AV53/$AL53*100,0)</f>
        <v>0</v>
      </c>
      <c r="AY53" s="33"/>
      <c r="AZ53" s="88">
        <v>0</v>
      </c>
      <c r="BA53" s="33"/>
      <c r="BB53" s="22">
        <v>34</v>
      </c>
      <c r="BC53" s="33"/>
      <c r="BD53" s="114">
        <v>92714</v>
      </c>
      <c r="BE53" s="33"/>
      <c r="BF53" s="114">
        <f>IF(E53,BD53,0)</f>
        <v>92714</v>
      </c>
      <c r="BG53" s="33"/>
      <c r="BH53" s="114">
        <f>IF(K53,BD53,0)</f>
        <v>92714</v>
      </c>
      <c r="BI53" s="33"/>
      <c r="BJ53" s="114">
        <f>IF(AF53,BD53,0)</f>
        <v>92714</v>
      </c>
    </row>
    <row r="54" spans="1:62" ht="8.85" customHeight="1" x14ac:dyDescent="0.3">
      <c r="A54" s="22">
        <v>35</v>
      </c>
      <c r="B54" s="33"/>
      <c r="C54" s="22" t="s">
        <v>126</v>
      </c>
      <c r="D54" s="33"/>
      <c r="E54" s="88">
        <v>1144252</v>
      </c>
      <c r="F54" s="33"/>
      <c r="G54" s="84">
        <f>(E54/$BD54)</f>
        <v>2.5236584989303279</v>
      </c>
      <c r="H54" s="33"/>
      <c r="I54" s="84">
        <f>IF(G$60,G54/G$60*100,0)</f>
        <v>36.152297275606564</v>
      </c>
      <c r="J54" s="33"/>
      <c r="K54" s="88">
        <v>76671010</v>
      </c>
      <c r="L54" s="33"/>
      <c r="M54" s="84">
        <f>(K54/$BD54)</f>
        <v>169.09863037868595</v>
      </c>
      <c r="N54" s="33"/>
      <c r="O54" s="84">
        <f>IF(M$60,M54/M$60*100,0)</f>
        <v>99.445078960305437</v>
      </c>
      <c r="P54" s="33"/>
      <c r="Q54" s="88">
        <v>4749685</v>
      </c>
      <c r="R54" s="33"/>
      <c r="S54" s="88">
        <v>5848378</v>
      </c>
      <c r="T54" s="33"/>
      <c r="U54" s="88">
        <v>0</v>
      </c>
      <c r="V54" s="33"/>
      <c r="W54" s="88">
        <v>0</v>
      </c>
      <c r="X54" s="33"/>
      <c r="Y54" s="88">
        <v>0</v>
      </c>
      <c r="Z54" s="33"/>
      <c r="AA54" s="88">
        <v>0</v>
      </c>
      <c r="AB54" s="33"/>
      <c r="AC54" s="33"/>
      <c r="AD54" s="88">
        <v>0</v>
      </c>
      <c r="AE54" s="33"/>
      <c r="AF54" s="88">
        <v>2230185</v>
      </c>
      <c r="AG54" s="33"/>
      <c r="AH54" s="89">
        <f>(AF54/$BD54)</f>
        <v>4.9186938973555945</v>
      </c>
      <c r="AI54" s="33"/>
      <c r="AJ54" s="89">
        <f>IF(AH$60,AH54/AH$60*100,0)</f>
        <v>78.767602299924718</v>
      </c>
      <c r="AK54" s="33"/>
      <c r="AL54" s="88">
        <f>(E54+K54+AF54)</f>
        <v>80045447</v>
      </c>
      <c r="AM54" s="33"/>
      <c r="AN54" s="88">
        <v>1612161</v>
      </c>
      <c r="AO54" s="33"/>
      <c r="AP54" s="89">
        <f>IF($AL54,AN54/$AL54*100,0)</f>
        <v>2.0140570893432579</v>
      </c>
      <c r="AQ54" s="33"/>
      <c r="AR54" s="88">
        <v>0</v>
      </c>
      <c r="AS54" s="33"/>
      <c r="AT54" s="89">
        <f>IF($AL54,AR54/$AL54*100,0)</f>
        <v>0</v>
      </c>
      <c r="AU54" s="33"/>
      <c r="AV54" s="88">
        <v>285200</v>
      </c>
      <c r="AW54" s="33"/>
      <c r="AX54" s="89">
        <f>IF($AL54,AV54/$AL54*100,0)</f>
        <v>0.35629759179182297</v>
      </c>
      <c r="AY54" s="33"/>
      <c r="AZ54" s="88">
        <v>29087</v>
      </c>
      <c r="BA54" s="33"/>
      <c r="BB54" s="22">
        <v>35</v>
      </c>
      <c r="BC54" s="33"/>
      <c r="BD54" s="114">
        <v>453410</v>
      </c>
      <c r="BE54" s="33"/>
      <c r="BF54" s="114">
        <f>IF(E54,BD54,0)</f>
        <v>453410</v>
      </c>
      <c r="BG54" s="33"/>
      <c r="BH54" s="114">
        <f>IF(K54,BD54,0)</f>
        <v>453410</v>
      </c>
      <c r="BI54" s="33"/>
      <c r="BJ54" s="114">
        <f>IF(AF54,BD54,0)</f>
        <v>453410</v>
      </c>
    </row>
    <row r="55" spans="1:62" ht="8.85" customHeight="1" x14ac:dyDescent="0.3">
      <c r="A55" s="41"/>
      <c r="B55" s="33"/>
      <c r="D55" s="33"/>
      <c r="E55" s="33"/>
      <c r="F55" s="33"/>
      <c r="G55" s="33"/>
      <c r="H55" s="33"/>
      <c r="I55" s="33"/>
      <c r="J55" s="33"/>
      <c r="K55" s="114"/>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114"/>
      <c r="AM55" s="33"/>
      <c r="AN55" s="33"/>
      <c r="AO55" s="33"/>
      <c r="AP55" s="33"/>
      <c r="AQ55" s="33"/>
      <c r="AR55" s="33"/>
      <c r="AS55" s="33"/>
      <c r="AT55" s="33"/>
      <c r="AU55" s="33"/>
      <c r="AV55" s="33"/>
      <c r="AW55" s="33"/>
      <c r="AX55" s="33"/>
      <c r="AY55" s="33"/>
      <c r="AZ55" s="33"/>
      <c r="BA55" s="33"/>
      <c r="BB55" s="41"/>
      <c r="BC55" s="33"/>
      <c r="BD55" s="39"/>
      <c r="BE55" s="33"/>
      <c r="BF55" s="33"/>
      <c r="BG55" s="33"/>
      <c r="BH55" s="33"/>
      <c r="BI55" s="33"/>
      <c r="BJ55" s="33"/>
    </row>
    <row r="56" spans="1:62" ht="8.85" customHeight="1" x14ac:dyDescent="0.3">
      <c r="A56" s="22">
        <v>36</v>
      </c>
      <c r="B56" s="33"/>
      <c r="C56" s="22" t="s">
        <v>127</v>
      </c>
      <c r="D56" s="33"/>
      <c r="E56" s="88">
        <v>378343</v>
      </c>
      <c r="F56" s="33"/>
      <c r="G56" s="84">
        <f>(E56/$BD56)</f>
        <v>16.977473636975542</v>
      </c>
      <c r="H56" s="33"/>
      <c r="I56" s="84">
        <f>IF(G$60,G56/G$60*100,0)</f>
        <v>243.20829231564662</v>
      </c>
      <c r="J56" s="33"/>
      <c r="K56" s="88">
        <v>4055090</v>
      </c>
      <c r="L56" s="33"/>
      <c r="M56" s="84">
        <f>(K56/$BD56)</f>
        <v>181.96499887816918</v>
      </c>
      <c r="N56" s="33"/>
      <c r="O56" s="84">
        <f>IF(M$60,M56/M$60*100,0)</f>
        <v>107.01165137131872</v>
      </c>
      <c r="P56" s="33"/>
      <c r="Q56" s="88">
        <v>519319</v>
      </c>
      <c r="R56" s="33"/>
      <c r="S56" s="88">
        <v>508831</v>
      </c>
      <c r="T56" s="33"/>
      <c r="U56" s="88">
        <v>0</v>
      </c>
      <c r="V56" s="33"/>
      <c r="W56" s="88">
        <v>0</v>
      </c>
      <c r="X56" s="33"/>
      <c r="Y56" s="88">
        <v>0</v>
      </c>
      <c r="Z56" s="33"/>
      <c r="AA56" s="88">
        <v>0</v>
      </c>
      <c r="AB56" s="33"/>
      <c r="AC56" s="33"/>
      <c r="AD56" s="88">
        <v>0</v>
      </c>
      <c r="AE56" s="33"/>
      <c r="AF56" s="88">
        <v>151306</v>
      </c>
      <c r="AG56" s="33"/>
      <c r="AH56" s="89">
        <f>(AF56/$BD56)</f>
        <v>6.7895894099169842</v>
      </c>
      <c r="AI56" s="33"/>
      <c r="AJ56" s="89">
        <f>IF(AH$60,AH56/AH$60*100,0)</f>
        <v>108.7279854328082</v>
      </c>
      <c r="AK56" s="33"/>
      <c r="AL56" s="88">
        <f>(E56+K56+AF56)</f>
        <v>4584739</v>
      </c>
      <c r="AM56" s="33"/>
      <c r="AN56" s="88">
        <v>217400</v>
      </c>
      <c r="AO56" s="33"/>
      <c r="AP56" s="89">
        <f>IF($AL56,AN56/$AL56*100,0)</f>
        <v>4.7418184546601232</v>
      </c>
      <c r="AQ56" s="33"/>
      <c r="AR56" s="88">
        <v>0</v>
      </c>
      <c r="AS56" s="33"/>
      <c r="AT56" s="89">
        <f>IF($AL56,AR56/$AL56*100,0)</f>
        <v>0</v>
      </c>
      <c r="AU56" s="33"/>
      <c r="AV56" s="88">
        <v>0</v>
      </c>
      <c r="AW56" s="33"/>
      <c r="AX56" s="89">
        <f>IF($AL56,AV56/$AL56*100,0)</f>
        <v>0</v>
      </c>
      <c r="AY56" s="33"/>
      <c r="AZ56" s="88">
        <v>0</v>
      </c>
      <c r="BA56" s="33"/>
      <c r="BB56" s="22">
        <v>36</v>
      </c>
      <c r="BC56" s="33"/>
      <c r="BD56" s="114">
        <v>22285</v>
      </c>
      <c r="BE56" s="33"/>
      <c r="BF56" s="114">
        <f>IF(E56,BD56,0)</f>
        <v>22285</v>
      </c>
      <c r="BG56" s="33"/>
      <c r="BH56" s="114">
        <f>IF(K56,BD56,0)</f>
        <v>22285</v>
      </c>
      <c r="BI56" s="33"/>
      <c r="BJ56" s="114">
        <f>IF(AF56,BD56,0)</f>
        <v>22285</v>
      </c>
    </row>
    <row r="57" spans="1:62" ht="8.85" customHeight="1" x14ac:dyDescent="0.3">
      <c r="A57" s="22">
        <v>37</v>
      </c>
      <c r="B57" s="33"/>
      <c r="C57" s="22" t="s">
        <v>128</v>
      </c>
      <c r="D57" s="33"/>
      <c r="E57" s="88">
        <v>303899</v>
      </c>
      <c r="F57" s="33"/>
      <c r="G57" s="84">
        <f>(E57/$BD57)</f>
        <v>20.015741289600211</v>
      </c>
      <c r="H57" s="33"/>
      <c r="I57" s="84">
        <f>IF(G$60,G57/G$60*100,0)</f>
        <v>286.73254705419509</v>
      </c>
      <c r="J57" s="33"/>
      <c r="K57" s="88">
        <v>2632738</v>
      </c>
      <c r="L57" s="33"/>
      <c r="M57" s="84">
        <f>(K57/$BD57)</f>
        <v>173.40038200619114</v>
      </c>
      <c r="N57" s="33"/>
      <c r="O57" s="84">
        <f>IF(M$60,M57/M$60*100,0)</f>
        <v>101.97489265132629</v>
      </c>
      <c r="P57" s="33"/>
      <c r="Q57" s="88">
        <v>335370</v>
      </c>
      <c r="R57" s="33"/>
      <c r="S57" s="88">
        <v>69098</v>
      </c>
      <c r="T57" s="33"/>
      <c r="U57" s="88">
        <v>0</v>
      </c>
      <c r="V57" s="33"/>
      <c r="W57" s="88">
        <v>0</v>
      </c>
      <c r="X57" s="33"/>
      <c r="Y57" s="88">
        <v>0</v>
      </c>
      <c r="Z57" s="33"/>
      <c r="AA57" s="88">
        <v>0</v>
      </c>
      <c r="AB57" s="33"/>
      <c r="AC57" s="33"/>
      <c r="AD57" s="88">
        <v>0</v>
      </c>
      <c r="AE57" s="33"/>
      <c r="AF57" s="88">
        <v>179838</v>
      </c>
      <c r="AG57" s="33"/>
      <c r="AH57" s="89">
        <f>(AF57/$BD57)</f>
        <v>11.844694724362775</v>
      </c>
      <c r="AI57" s="33"/>
      <c r="AJ57" s="89">
        <f>IF(AH$60,AH57/AH$60*100,0)</f>
        <v>189.68007013288926</v>
      </c>
      <c r="AK57" s="33"/>
      <c r="AL57" s="88">
        <f>(E57+K57+AF57)</f>
        <v>3116475</v>
      </c>
      <c r="AM57" s="33"/>
      <c r="AN57" s="88">
        <v>131304</v>
      </c>
      <c r="AO57" s="33"/>
      <c r="AP57" s="89">
        <f>IF($AL57,AN57/$AL57*100,0)</f>
        <v>4.2132216687122472</v>
      </c>
      <c r="AQ57" s="33"/>
      <c r="AR57" s="88">
        <v>0</v>
      </c>
      <c r="AS57" s="33"/>
      <c r="AT57" s="89">
        <f>IF($AL57,AR57/$AL57*100,0)</f>
        <v>0</v>
      </c>
      <c r="AU57" s="33"/>
      <c r="AV57" s="88">
        <v>0</v>
      </c>
      <c r="AW57" s="33"/>
      <c r="AX57" s="89">
        <f>IF($AL57,AV57/$AL57*100,0)</f>
        <v>0</v>
      </c>
      <c r="AY57" s="33"/>
      <c r="AZ57" s="88">
        <v>0</v>
      </c>
      <c r="BA57" s="33"/>
      <c r="BB57" s="22">
        <v>37</v>
      </c>
      <c r="BC57" s="33"/>
      <c r="BD57" s="114">
        <v>15183</v>
      </c>
      <c r="BE57" s="33"/>
      <c r="BF57" s="114">
        <f>IF(E57,BD57,0)</f>
        <v>15183</v>
      </c>
      <c r="BG57" s="33"/>
      <c r="BH57" s="114">
        <f>IF(K57,BD57,0)</f>
        <v>15183</v>
      </c>
      <c r="BI57" s="33"/>
      <c r="BJ57" s="114">
        <f>IF(AF57,BD57,0)</f>
        <v>15183</v>
      </c>
    </row>
    <row r="58" spans="1:62" ht="8.85" customHeight="1" x14ac:dyDescent="0.3">
      <c r="A58" s="42">
        <v>38</v>
      </c>
      <c r="B58" s="33"/>
      <c r="C58" s="22" t="s">
        <v>129</v>
      </c>
      <c r="D58" s="33"/>
      <c r="E58" s="93">
        <v>256470</v>
      </c>
      <c r="F58" s="33"/>
      <c r="G58" s="84">
        <f>(E58/$BD58)</f>
        <v>9.0683120005657312</v>
      </c>
      <c r="H58" s="33"/>
      <c r="I58" s="84">
        <f>IF(G$60,G58/G$60*100,0)</f>
        <v>129.90676486987459</v>
      </c>
      <c r="J58" s="33"/>
      <c r="K58" s="93">
        <v>3609829</v>
      </c>
      <c r="L58" s="33"/>
      <c r="M58" s="84">
        <f>(K58/$BD58)</f>
        <v>127.63697758291492</v>
      </c>
      <c r="N58" s="33"/>
      <c r="O58" s="84">
        <f>IF(M$60,M58/M$60*100,0)</f>
        <v>75.061928565375197</v>
      </c>
      <c r="P58" s="33"/>
      <c r="Q58" s="93">
        <v>614835</v>
      </c>
      <c r="R58" s="33"/>
      <c r="S58" s="93">
        <v>500821</v>
      </c>
      <c r="T58" s="33"/>
      <c r="U58" s="93">
        <v>0</v>
      </c>
      <c r="V58" s="33"/>
      <c r="W58" s="93">
        <v>0</v>
      </c>
      <c r="X58" s="33"/>
      <c r="Y58" s="93">
        <v>0</v>
      </c>
      <c r="Z58" s="33"/>
      <c r="AA58" s="93">
        <v>0</v>
      </c>
      <c r="AB58" s="33"/>
      <c r="AC58" s="33"/>
      <c r="AD58" s="93">
        <v>0</v>
      </c>
      <c r="AE58" s="33"/>
      <c r="AF58" s="93">
        <v>188780</v>
      </c>
      <c r="AG58" s="33"/>
      <c r="AH58" s="89">
        <f>(AF58/$BD58)</f>
        <v>6.6749169082808857</v>
      </c>
      <c r="AI58" s="33"/>
      <c r="AJ58" s="89">
        <f>IF(AH$60,AH58/AH$60*100,0)</f>
        <v>106.89162842582596</v>
      </c>
      <c r="AK58" s="33"/>
      <c r="AL58" s="93">
        <f>(E58+K58+AF58)</f>
        <v>4055079</v>
      </c>
      <c r="AM58" s="33"/>
      <c r="AN58" s="93">
        <v>261379</v>
      </c>
      <c r="AO58" s="33"/>
      <c r="AP58" s="89">
        <f>IF($AL58,AN58/$AL58*100,0)</f>
        <v>6.445719059973924</v>
      </c>
      <c r="AQ58" s="33"/>
      <c r="AR58" s="93">
        <v>0</v>
      </c>
      <c r="AS58" s="33"/>
      <c r="AT58" s="89">
        <f>IF($AL58,AR58/$AL58*100,0)</f>
        <v>0</v>
      </c>
      <c r="AU58" s="33"/>
      <c r="AV58" s="93">
        <v>0</v>
      </c>
      <c r="AW58" s="33"/>
      <c r="AX58" s="89">
        <f>IF($AL58,AV58/$AL58*100,0)</f>
        <v>0</v>
      </c>
      <c r="AY58" s="33"/>
      <c r="AZ58" s="93">
        <v>0</v>
      </c>
      <c r="BA58" s="33"/>
      <c r="BB58" s="42">
        <v>38</v>
      </c>
      <c r="BC58" s="33"/>
      <c r="BD58" s="124">
        <v>28282</v>
      </c>
      <c r="BE58" s="33"/>
      <c r="BF58" s="124">
        <f>IF(E58,BD58,0)</f>
        <v>28282</v>
      </c>
      <c r="BG58" s="33"/>
      <c r="BH58" s="124">
        <f>IF(K58,BD58,0)</f>
        <v>28282</v>
      </c>
      <c r="BI58" s="33"/>
      <c r="BJ58" s="124">
        <f>IF(AF58,BD58,0)</f>
        <v>28282</v>
      </c>
    </row>
    <row r="59" spans="1:62" ht="8.85" customHeight="1" x14ac:dyDescent="0.3">
      <c r="A59" s="33"/>
      <c r="B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row>
    <row r="60" spans="1:62" ht="8.85" customHeight="1" x14ac:dyDescent="0.3">
      <c r="A60" s="42">
        <f>A58</f>
        <v>38</v>
      </c>
      <c r="B60" s="33"/>
      <c r="C60" s="30" t="s">
        <v>72</v>
      </c>
      <c r="D60" s="33"/>
      <c r="E60" s="94">
        <f>SUM(E14:E58)</f>
        <v>17850074</v>
      </c>
      <c r="F60" s="33"/>
      <c r="G60" s="97">
        <f>IF(E60=0,0,IF(ISNONTEXT(H60),E60/$BD60,E60/BF60))</f>
        <v>6.9806310777189351</v>
      </c>
      <c r="H60" s="148"/>
      <c r="I60" s="89">
        <f>IF(G$60,G60/G$60*100,0)</f>
        <v>100</v>
      </c>
      <c r="J60" s="33"/>
      <c r="K60" s="94">
        <f>SUM(K14:K58)</f>
        <v>434812607</v>
      </c>
      <c r="L60" s="33"/>
      <c r="M60" s="97">
        <f>IF(K60=0,0,IF(ISNONTEXT(N60),K60/$BD60,K60/BH60))</f>
        <v>170.04223049205228</v>
      </c>
      <c r="N60" s="148"/>
      <c r="O60" s="89">
        <f>IF(M$60,M60/M$60*100,0)</f>
        <v>100</v>
      </c>
      <c r="P60" s="33"/>
      <c r="Q60" s="94">
        <f>SUM(Q14:Q58)</f>
        <v>41238500</v>
      </c>
      <c r="R60" s="33"/>
      <c r="S60" s="94">
        <f>SUM(S14:S58)</f>
        <v>38976205</v>
      </c>
      <c r="T60" s="33"/>
      <c r="U60" s="94">
        <f>SUM(U14:U58)</f>
        <v>0</v>
      </c>
      <c r="V60" s="33"/>
      <c r="W60" s="94">
        <f>SUM(W14:W58)</f>
        <v>0</v>
      </c>
      <c r="X60" s="33"/>
      <c r="Y60" s="94">
        <f>SUM(Y14:Y58)</f>
        <v>60935</v>
      </c>
      <c r="Z60" s="33"/>
      <c r="AA60" s="94">
        <f>SUM(AA14:AA58)</f>
        <v>0</v>
      </c>
      <c r="AB60" s="33"/>
      <c r="AC60" s="33"/>
      <c r="AD60" s="94">
        <f>SUM(AD14:AD58)</f>
        <v>0</v>
      </c>
      <c r="AE60" s="33"/>
      <c r="AF60" s="94">
        <f>SUM(AF14:AF58)</f>
        <v>15967889</v>
      </c>
      <c r="AG60" s="33"/>
      <c r="AH60" s="97">
        <f>IF(AF60=0,0,IF(ISNONTEXT(AI60),AF60/$BD60,AF60/BJ60))</f>
        <v>6.24456471155057</v>
      </c>
      <c r="AI60" s="148"/>
      <c r="AJ60" s="89">
        <f>IF(AH$60,AH60/AH$60*100,0)</f>
        <v>100</v>
      </c>
      <c r="AK60" s="33"/>
      <c r="AL60" s="94">
        <f>(E60+K60+AF60)</f>
        <v>468630570</v>
      </c>
      <c r="AM60" s="33"/>
      <c r="AN60" s="94">
        <f>SUM(AN14:AN58)</f>
        <v>19959299</v>
      </c>
      <c r="AO60" s="33"/>
      <c r="AP60" s="89">
        <f>IF($AL60,AN60/$AL60*100,0)</f>
        <v>4.2590689292847452</v>
      </c>
      <c r="AQ60" s="33"/>
      <c r="AR60" s="94">
        <f>SUM(AR14:AR58)</f>
        <v>806278</v>
      </c>
      <c r="AS60" s="33"/>
      <c r="AT60" s="89">
        <f>IF($AL60,AR60/$AL60*100,0)</f>
        <v>0.17204980887183693</v>
      </c>
      <c r="AU60" s="33"/>
      <c r="AV60" s="94">
        <f>SUM(AV14:AV58)</f>
        <v>2573057</v>
      </c>
      <c r="AW60" s="33"/>
      <c r="AX60" s="89">
        <f>IF($AL60,AV60/$AL60*100,0)</f>
        <v>0.54905871804308459</v>
      </c>
      <c r="AY60" s="33"/>
      <c r="AZ60" s="94">
        <f>SUM(AZ14:AZ58)</f>
        <v>9133921</v>
      </c>
      <c r="BA60" s="33"/>
      <c r="BB60" s="42">
        <f>BB58</f>
        <v>38</v>
      </c>
      <c r="BC60" s="33"/>
      <c r="BD60" s="124">
        <f>SUM(BD14:BD58)</f>
        <v>2557086</v>
      </c>
      <c r="BE60" s="33"/>
      <c r="BF60" s="124">
        <f>SUM(BF14:BF58)</f>
        <v>2475747</v>
      </c>
      <c r="BG60" s="33"/>
      <c r="BH60" s="124">
        <f>SUM(BH14:BH58)</f>
        <v>2557086</v>
      </c>
      <c r="BI60" s="33"/>
      <c r="BJ60" s="124">
        <f>SUM(BJ14:BJ58)</f>
        <v>2557086</v>
      </c>
    </row>
    <row r="61" spans="1:62" ht="8.85" customHeight="1" x14ac:dyDescent="0.3">
      <c r="A61" s="33"/>
      <c r="B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row>
    <row r="62" spans="1:62" ht="8.85" customHeight="1" x14ac:dyDescent="0.3">
      <c r="A62" s="33"/>
      <c r="B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row>
    <row r="63" spans="1:62" ht="8.85" customHeight="1" x14ac:dyDescent="0.3">
      <c r="A63" s="33"/>
      <c r="B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row>
    <row r="64" spans="1:62" ht="8.85" customHeight="1" x14ac:dyDescent="0.3">
      <c r="A64" s="33"/>
      <c r="B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row>
    <row r="65" spans="1:62" ht="8.85" customHeight="1" x14ac:dyDescent="0.3">
      <c r="A65" s="33"/>
      <c r="B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row>
    <row r="66" spans="1:62" ht="8.85" customHeight="1" x14ac:dyDescent="0.3">
      <c r="A66" s="33"/>
      <c r="B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row>
    <row r="67" spans="1:62" ht="8.85" customHeight="1" x14ac:dyDescent="0.3">
      <c r="A67" s="33"/>
      <c r="B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row>
    <row r="68" spans="1:62" ht="8.85" customHeight="1" x14ac:dyDescent="0.3">
      <c r="A68" s="33"/>
      <c r="B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row>
    <row r="69" spans="1:62" ht="8.85" customHeight="1" x14ac:dyDescent="0.3">
      <c r="A69" s="33"/>
      <c r="B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row>
    <row r="70" spans="1:62" ht="8.85" customHeight="1" x14ac:dyDescent="0.3">
      <c r="A70" s="33"/>
      <c r="B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row>
    <row r="71" spans="1:62" ht="8.85" customHeight="1" x14ac:dyDescent="0.3">
      <c r="A71" s="33"/>
      <c r="B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row>
    <row r="72" spans="1:62" ht="8.85" customHeight="1" x14ac:dyDescent="0.3">
      <c r="A72" s="33"/>
      <c r="B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row>
    <row r="73" spans="1:62" ht="8.85" customHeight="1" x14ac:dyDescent="0.3">
      <c r="A73" s="33"/>
      <c r="B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row>
    <row r="74" spans="1:62" ht="8.85" customHeight="1" x14ac:dyDescent="0.3">
      <c r="A74" s="33"/>
      <c r="B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row>
    <row r="75" spans="1:62" s="20" customFormat="1" ht="10.5" customHeight="1" x14ac:dyDescent="0.3">
      <c r="A75" s="130" t="s">
        <v>427</v>
      </c>
      <c r="BC75" s="131" t="s">
        <v>428</v>
      </c>
    </row>
    <row r="76" spans="1:62" s="20" customFormat="1" ht="10.5" customHeight="1" x14ac:dyDescent="0.3">
      <c r="A76" s="50"/>
      <c r="AA76" s="23" t="s">
        <v>49</v>
      </c>
      <c r="AD76" s="50" t="s">
        <v>50</v>
      </c>
      <c r="BB76" s="23" t="s">
        <v>397</v>
      </c>
    </row>
    <row r="77" spans="1:62" s="20" customFormat="1" ht="10.5" customHeight="1" x14ac:dyDescent="0.3">
      <c r="A77" s="24"/>
      <c r="AA77" s="23" t="s">
        <v>398</v>
      </c>
      <c r="AD77" s="50" t="s">
        <v>399</v>
      </c>
      <c r="BB77" s="131" t="s">
        <v>130</v>
      </c>
    </row>
    <row r="78" spans="1:62" s="20" customFormat="1" ht="10.5" customHeight="1" x14ac:dyDescent="0.3">
      <c r="A78" s="25"/>
      <c r="AA78" s="23" t="s">
        <v>55</v>
      </c>
      <c r="AD78" s="26" t="s">
        <v>56</v>
      </c>
      <c r="BB78" s="25"/>
    </row>
    <row r="79" spans="1:62" ht="8.85" customHeight="1" x14ac:dyDescent="0.3">
      <c r="AN79" s="28" t="s">
        <v>400</v>
      </c>
      <c r="AO79" s="28"/>
      <c r="AP79" s="28"/>
      <c r="AQ79" s="28"/>
      <c r="AR79" s="28"/>
      <c r="AS79" s="28"/>
      <c r="AT79" s="28"/>
      <c r="AU79" s="28"/>
      <c r="AV79" s="28"/>
      <c r="AW79" s="28"/>
      <c r="AX79" s="28"/>
      <c r="AY79" s="28"/>
      <c r="AZ79" s="28"/>
    </row>
    <row r="80" spans="1:62" ht="9.6" customHeight="1" x14ac:dyDescent="0.3"/>
    <row r="81" spans="1:62" ht="9.6" customHeight="1" x14ac:dyDescent="0.3">
      <c r="E81" s="28" t="s">
        <v>401</v>
      </c>
      <c r="F81" s="28"/>
      <c r="G81" s="28"/>
      <c r="H81" s="28"/>
      <c r="I81" s="28"/>
      <c r="K81" s="28" t="s">
        <v>402</v>
      </c>
      <c r="L81" s="28"/>
      <c r="M81" s="28"/>
      <c r="N81" s="28"/>
      <c r="O81" s="28"/>
      <c r="P81" s="28"/>
      <c r="Q81" s="28"/>
      <c r="R81" s="28"/>
      <c r="S81" s="28"/>
      <c r="T81" s="28"/>
      <c r="U81" s="28"/>
      <c r="V81" s="28"/>
      <c r="W81" s="28"/>
      <c r="X81" s="28"/>
      <c r="Y81" s="28"/>
      <c r="Z81" s="28"/>
      <c r="AA81" s="28"/>
      <c r="AB81" s="29"/>
      <c r="AC81" s="29"/>
      <c r="AD81" s="28"/>
      <c r="AF81" s="28" t="s">
        <v>403</v>
      </c>
      <c r="AG81" s="28"/>
      <c r="AH81" s="28"/>
      <c r="AI81" s="28"/>
      <c r="AJ81" s="28"/>
      <c r="AR81" s="28" t="s">
        <v>404</v>
      </c>
      <c r="AS81" s="28"/>
      <c r="AT81" s="28"/>
      <c r="AU81" s="28"/>
      <c r="AV81" s="28"/>
      <c r="AW81" s="28"/>
      <c r="AX81" s="28"/>
    </row>
    <row r="82" spans="1:62" ht="8.4" customHeight="1" x14ac:dyDescent="0.3">
      <c r="AN82" s="29" t="s">
        <v>405</v>
      </c>
      <c r="AO82" s="29"/>
      <c r="AP82" s="29"/>
    </row>
    <row r="83" spans="1:62" ht="9.6" customHeight="1" x14ac:dyDescent="0.3">
      <c r="Q83" s="28" t="s">
        <v>406</v>
      </c>
      <c r="R83" s="28"/>
      <c r="S83" s="28"/>
      <c r="T83" s="28"/>
      <c r="U83" s="28"/>
      <c r="V83" s="28"/>
      <c r="W83" s="28"/>
      <c r="X83" s="28"/>
      <c r="Y83" s="28"/>
      <c r="Z83" s="28"/>
      <c r="AA83" s="28"/>
      <c r="AB83" s="29"/>
      <c r="AC83" s="29"/>
      <c r="AD83" s="28"/>
      <c r="AN83" s="28" t="s">
        <v>407</v>
      </c>
      <c r="AO83" s="28"/>
      <c r="AP83" s="28"/>
      <c r="AR83" s="28" t="s">
        <v>66</v>
      </c>
      <c r="AS83" s="28"/>
      <c r="AT83" s="28"/>
      <c r="AV83" s="28" t="s">
        <v>67</v>
      </c>
      <c r="AW83" s="28"/>
      <c r="AX83" s="28"/>
    </row>
    <row r="84" spans="1:62" ht="9.6" customHeight="1" x14ac:dyDescent="0.3">
      <c r="Y84" s="30" t="s">
        <v>408</v>
      </c>
      <c r="AD84" s="30" t="s">
        <v>409</v>
      </c>
      <c r="BH84" s="30" t="s">
        <v>410</v>
      </c>
    </row>
    <row r="85" spans="1:62" ht="9.6" customHeight="1" x14ac:dyDescent="0.3">
      <c r="G85" s="30" t="s">
        <v>70</v>
      </c>
      <c r="I85" s="30" t="s">
        <v>71</v>
      </c>
      <c r="M85" s="30" t="s">
        <v>70</v>
      </c>
      <c r="O85" s="30" t="s">
        <v>71</v>
      </c>
      <c r="Q85" s="30" t="s">
        <v>411</v>
      </c>
      <c r="U85" s="30" t="s">
        <v>412</v>
      </c>
      <c r="W85" s="30" t="s">
        <v>413</v>
      </c>
      <c r="Y85" s="30" t="s">
        <v>414</v>
      </c>
      <c r="AD85" s="30" t="s">
        <v>415</v>
      </c>
      <c r="AH85" s="30" t="s">
        <v>70</v>
      </c>
      <c r="AJ85" s="30" t="s">
        <v>71</v>
      </c>
      <c r="AP85" s="30" t="s">
        <v>279</v>
      </c>
      <c r="AT85" s="30" t="s">
        <v>279</v>
      </c>
      <c r="AX85" s="30" t="s">
        <v>279</v>
      </c>
      <c r="AZ85" s="30" t="s">
        <v>416</v>
      </c>
      <c r="BH85" s="30" t="s">
        <v>417</v>
      </c>
      <c r="BJ85" s="30" t="s">
        <v>418</v>
      </c>
    </row>
    <row r="86" spans="1:62" ht="9.6" customHeight="1" x14ac:dyDescent="0.3">
      <c r="A86" s="31" t="s">
        <v>78</v>
      </c>
      <c r="C86" s="31" t="s">
        <v>80</v>
      </c>
      <c r="E86" s="31" t="s">
        <v>81</v>
      </c>
      <c r="G86" s="31" t="s">
        <v>82</v>
      </c>
      <c r="I86" s="31" t="s">
        <v>87</v>
      </c>
      <c r="K86" s="31" t="s">
        <v>81</v>
      </c>
      <c r="M86" s="31" t="s">
        <v>82</v>
      </c>
      <c r="O86" s="31" t="s">
        <v>87</v>
      </c>
      <c r="Q86" s="31" t="s">
        <v>83</v>
      </c>
      <c r="S86" s="31" t="s">
        <v>419</v>
      </c>
      <c r="U86" s="31" t="s">
        <v>420</v>
      </c>
      <c r="W86" s="31" t="s">
        <v>421</v>
      </c>
      <c r="Y86" s="31" t="s">
        <v>422</v>
      </c>
      <c r="AA86" s="31" t="s">
        <v>423</v>
      </c>
      <c r="AD86" s="31" t="s">
        <v>424</v>
      </c>
      <c r="AF86" s="31" t="s">
        <v>81</v>
      </c>
      <c r="AH86" s="31" t="s">
        <v>82</v>
      </c>
      <c r="AJ86" s="31" t="s">
        <v>87</v>
      </c>
      <c r="AL86" s="31" t="s">
        <v>72</v>
      </c>
      <c r="AN86" s="31" t="s">
        <v>81</v>
      </c>
      <c r="AP86" s="31" t="s">
        <v>380</v>
      </c>
      <c r="AR86" s="31" t="s">
        <v>81</v>
      </c>
      <c r="AT86" s="31" t="s">
        <v>380</v>
      </c>
      <c r="AV86" s="31" t="s">
        <v>81</v>
      </c>
      <c r="AX86" s="31" t="s">
        <v>380</v>
      </c>
      <c r="AZ86" s="31" t="s">
        <v>425</v>
      </c>
      <c r="BB86" s="31" t="s">
        <v>78</v>
      </c>
      <c r="BF86" s="129" t="s">
        <v>401</v>
      </c>
      <c r="BH86" s="129" t="s">
        <v>381</v>
      </c>
      <c r="BJ86" s="129" t="s">
        <v>426</v>
      </c>
    </row>
    <row r="87" spans="1:62" ht="8.85" customHeight="1" x14ac:dyDescent="0.3"/>
    <row r="88" spans="1:62" ht="8.85" customHeight="1" x14ac:dyDescent="0.3">
      <c r="B88" s="22" t="s">
        <v>292</v>
      </c>
    </row>
    <row r="89" spans="1:62" ht="8.85" customHeight="1" x14ac:dyDescent="0.3">
      <c r="A89" s="22">
        <v>1</v>
      </c>
      <c r="B89" s="33"/>
      <c r="C89" s="22" t="s">
        <v>131</v>
      </c>
      <c r="D89" s="33"/>
      <c r="E89" s="82">
        <v>133479</v>
      </c>
      <c r="F89" s="33"/>
      <c r="G89" s="83">
        <f>(E89/$BD89)</f>
        <v>4.0733315023345238</v>
      </c>
      <c r="H89" s="33"/>
      <c r="I89" s="84">
        <f>IF(G$219,G89/G$219*100,0)</f>
        <v>66.97055495399195</v>
      </c>
      <c r="J89" s="33"/>
      <c r="K89" s="82">
        <v>3609900</v>
      </c>
      <c r="L89" s="33"/>
      <c r="M89" s="83">
        <f>(K89/$BD89)</f>
        <v>110.1620433946718</v>
      </c>
      <c r="N89" s="33"/>
      <c r="O89" s="84">
        <f>IF(M$219,M89/M$219*100,0)</f>
        <v>98.969396962490521</v>
      </c>
      <c r="P89" s="33"/>
      <c r="Q89" s="82">
        <v>290936</v>
      </c>
      <c r="R89" s="33"/>
      <c r="S89" s="82">
        <v>617186</v>
      </c>
      <c r="T89" s="33"/>
      <c r="U89" s="82">
        <v>0</v>
      </c>
      <c r="V89" s="33"/>
      <c r="W89" s="82">
        <v>0</v>
      </c>
      <c r="X89" s="33"/>
      <c r="Y89" s="82">
        <v>0</v>
      </c>
      <c r="Z89" s="33"/>
      <c r="AA89" s="82">
        <v>0</v>
      </c>
      <c r="AB89" s="33"/>
      <c r="AC89" s="33"/>
      <c r="AD89" s="82">
        <v>0</v>
      </c>
      <c r="AE89" s="33"/>
      <c r="AF89" s="82">
        <v>189643</v>
      </c>
      <c r="AG89" s="33"/>
      <c r="AH89" s="83">
        <f>(AF89/$BD89)</f>
        <v>5.7872684549421711</v>
      </c>
      <c r="AI89" s="33"/>
      <c r="AJ89" s="84">
        <f>IF(AH$219,AH89/AH$219*100,0)</f>
        <v>103.15877394128043</v>
      </c>
      <c r="AK89" s="33"/>
      <c r="AL89" s="82">
        <f>(E89+K89+AF89)</f>
        <v>3933022</v>
      </c>
      <c r="AM89" s="33"/>
      <c r="AN89" s="82">
        <v>274107</v>
      </c>
      <c r="AO89" s="33"/>
      <c r="AP89" s="84">
        <f>IF($AL89,AN89/$AL89*100,0)</f>
        <v>6.9693736775436292</v>
      </c>
      <c r="AQ89" s="33"/>
      <c r="AR89" s="82">
        <v>0</v>
      </c>
      <c r="AS89" s="33"/>
      <c r="AT89" s="84">
        <f>IF($AL89,AR89/$AL89*100,0)</f>
        <v>0</v>
      </c>
      <c r="AU89" s="33"/>
      <c r="AV89" s="82">
        <v>0</v>
      </c>
      <c r="AW89" s="33"/>
      <c r="AX89" s="84">
        <f>IF($AL89,AV89/$AL89*100,0)</f>
        <v>0</v>
      </c>
      <c r="AY89" s="33"/>
      <c r="AZ89" s="82">
        <v>265700</v>
      </c>
      <c r="BA89" s="33"/>
      <c r="BB89" s="22">
        <v>1</v>
      </c>
      <c r="BC89" s="33"/>
      <c r="BD89" s="114">
        <v>32769</v>
      </c>
      <c r="BE89" s="33"/>
      <c r="BF89" s="114">
        <f>IF(E89,BD89,0)</f>
        <v>32769</v>
      </c>
      <c r="BG89" s="33"/>
      <c r="BH89" s="114">
        <f>IF(K89,BD89,0)</f>
        <v>32769</v>
      </c>
      <c r="BI89" s="33"/>
      <c r="BJ89" s="114">
        <f>IF(AF89,BD89,0)</f>
        <v>32769</v>
      </c>
    </row>
    <row r="90" spans="1:62" ht="8.85" customHeight="1" x14ac:dyDescent="0.3">
      <c r="A90" s="22">
        <v>2</v>
      </c>
      <c r="B90" s="33"/>
      <c r="C90" s="22" t="s">
        <v>132</v>
      </c>
      <c r="D90" s="33"/>
      <c r="E90" s="88">
        <v>666382</v>
      </c>
      <c r="F90" s="33"/>
      <c r="G90" s="84">
        <f>(E90/$BD90)</f>
        <v>6.1339113946188757</v>
      </c>
      <c r="H90" s="33"/>
      <c r="I90" s="84">
        <f>IF(G$219,G90/G$219*100,0)</f>
        <v>100.8490101777394</v>
      </c>
      <c r="J90" s="33"/>
      <c r="K90" s="88">
        <v>10672447</v>
      </c>
      <c r="L90" s="33"/>
      <c r="M90" s="84">
        <f>(K90/$BD90)</f>
        <v>98.237713896482845</v>
      </c>
      <c r="N90" s="33"/>
      <c r="O90" s="84">
        <f>IF(M$219,M90/M$219*100,0)</f>
        <v>88.256599130756783</v>
      </c>
      <c r="P90" s="33"/>
      <c r="Q90" s="88">
        <v>0</v>
      </c>
      <c r="R90" s="33"/>
      <c r="S90" s="88">
        <v>0</v>
      </c>
      <c r="T90" s="33"/>
      <c r="U90" s="88">
        <v>0</v>
      </c>
      <c r="V90" s="33"/>
      <c r="W90" s="88">
        <v>0</v>
      </c>
      <c r="X90" s="33"/>
      <c r="Y90" s="88">
        <v>0</v>
      </c>
      <c r="Z90" s="33"/>
      <c r="AA90" s="88">
        <v>0</v>
      </c>
      <c r="AB90" s="33"/>
      <c r="AC90" s="33"/>
      <c r="AD90" s="88">
        <v>0</v>
      </c>
      <c r="AE90" s="33"/>
      <c r="AF90" s="88">
        <v>743921</v>
      </c>
      <c r="AG90" s="33"/>
      <c r="AH90" s="89">
        <f>(AF90/$BD90)</f>
        <v>6.8476421911100065</v>
      </c>
      <c r="AI90" s="33"/>
      <c r="AJ90" s="89">
        <f>IF(AH$219,AH90/AH$219*100,0)</f>
        <v>122.06006656218784</v>
      </c>
      <c r="AK90" s="33"/>
      <c r="AL90" s="88">
        <f>(E90+K90+AF90)</f>
        <v>12082750</v>
      </c>
      <c r="AM90" s="33"/>
      <c r="AN90" s="88">
        <v>505724</v>
      </c>
      <c r="AO90" s="33"/>
      <c r="AP90" s="84">
        <f>IF($AL90,AN90/$AL90*100,0)</f>
        <v>4.185504127785479</v>
      </c>
      <c r="AQ90" s="33"/>
      <c r="AR90" s="88">
        <v>0</v>
      </c>
      <c r="AS90" s="33"/>
      <c r="AT90" s="84">
        <f>IF($AL90,AR90/$AL90*100,0)</f>
        <v>0</v>
      </c>
      <c r="AU90" s="33"/>
      <c r="AV90" s="88">
        <v>0</v>
      </c>
      <c r="AW90" s="33"/>
      <c r="AX90" s="84">
        <f>IF($AL90,AV90/$AL90*100,0)</f>
        <v>0</v>
      </c>
      <c r="AY90" s="33"/>
      <c r="AZ90" s="88">
        <v>26444</v>
      </c>
      <c r="BA90" s="33"/>
      <c r="BB90" s="22">
        <v>2</v>
      </c>
      <c r="BC90" s="33"/>
      <c r="BD90" s="114">
        <v>108639</v>
      </c>
      <c r="BE90" s="33"/>
      <c r="BF90" s="114">
        <f>IF(E90,BD90,0)</f>
        <v>108639</v>
      </c>
      <c r="BG90" s="33"/>
      <c r="BH90" s="114">
        <f>IF(K90,BD90,0)</f>
        <v>108639</v>
      </c>
      <c r="BI90" s="33"/>
      <c r="BJ90" s="114">
        <f>IF(AF90,BD90,0)</f>
        <v>108639</v>
      </c>
    </row>
    <row r="91" spans="1:62" ht="8.85" customHeight="1" x14ac:dyDescent="0.3">
      <c r="A91" s="22">
        <v>3</v>
      </c>
      <c r="B91" s="33"/>
      <c r="C91" s="22" t="s">
        <v>133</v>
      </c>
      <c r="D91" s="33"/>
      <c r="E91" s="88">
        <v>79989</v>
      </c>
      <c r="F91" s="33"/>
      <c r="G91" s="84">
        <f>(E91/$BD91)</f>
        <v>5.2818938193343898</v>
      </c>
      <c r="H91" s="33"/>
      <c r="I91" s="84">
        <f>IF(G$219,G91/G$219*100,0)</f>
        <v>86.840798517418065</v>
      </c>
      <c r="J91" s="33"/>
      <c r="K91" s="88">
        <v>1116607</v>
      </c>
      <c r="L91" s="33"/>
      <c r="M91" s="84">
        <f>(K91/$BD91)</f>
        <v>73.732633386159534</v>
      </c>
      <c r="N91" s="33"/>
      <c r="O91" s="84">
        <f>IF(M$219,M91/M$219*100,0)</f>
        <v>66.241275468548096</v>
      </c>
      <c r="P91" s="33"/>
      <c r="Q91" s="88">
        <v>403915</v>
      </c>
      <c r="R91" s="33"/>
      <c r="S91" s="88">
        <v>404666</v>
      </c>
      <c r="T91" s="33"/>
      <c r="U91" s="88">
        <v>0</v>
      </c>
      <c r="V91" s="33"/>
      <c r="W91" s="88">
        <v>0</v>
      </c>
      <c r="X91" s="33"/>
      <c r="Y91" s="88">
        <v>0</v>
      </c>
      <c r="Z91" s="33"/>
      <c r="AA91" s="88">
        <v>0</v>
      </c>
      <c r="AB91" s="33"/>
      <c r="AC91" s="33"/>
      <c r="AD91" s="88">
        <v>0</v>
      </c>
      <c r="AE91" s="33"/>
      <c r="AF91" s="88">
        <v>133122</v>
      </c>
      <c r="AG91" s="33"/>
      <c r="AH91" s="89">
        <f>(AF91/$BD91)</f>
        <v>8.7904120443740101</v>
      </c>
      <c r="AI91" s="33"/>
      <c r="AJ91" s="89">
        <f>IF(AH$219,AH91/AH$219*100,0)</f>
        <v>156.69017879443587</v>
      </c>
      <c r="AK91" s="33"/>
      <c r="AL91" s="88">
        <f>(E91+K91+AF91)</f>
        <v>1329718</v>
      </c>
      <c r="AM91" s="33"/>
      <c r="AN91" s="88">
        <v>462323</v>
      </c>
      <c r="AO91" s="33"/>
      <c r="AP91" s="84">
        <f>IF($AL91,AN91/$AL91*100,0)</f>
        <v>34.768499787172921</v>
      </c>
      <c r="AQ91" s="33"/>
      <c r="AR91" s="88">
        <v>0</v>
      </c>
      <c r="AS91" s="33"/>
      <c r="AT91" s="84">
        <f>IF($AL91,AR91/$AL91*100,0)</f>
        <v>0</v>
      </c>
      <c r="AU91" s="33"/>
      <c r="AV91" s="88">
        <v>0</v>
      </c>
      <c r="AW91" s="33"/>
      <c r="AX91" s="84">
        <f>IF($AL91,AV91/$AL91*100,0)</f>
        <v>0</v>
      </c>
      <c r="AY91" s="33"/>
      <c r="AZ91" s="88">
        <v>76430</v>
      </c>
      <c r="BA91" s="33"/>
      <c r="BB91" s="22">
        <v>3</v>
      </c>
      <c r="BC91" s="33"/>
      <c r="BD91" s="114">
        <v>15144</v>
      </c>
      <c r="BE91" s="33"/>
      <c r="BF91" s="114">
        <f>IF(E91,BD91,0)</f>
        <v>15144</v>
      </c>
      <c r="BG91" s="33"/>
      <c r="BH91" s="114">
        <f>IF(K91,BD91,0)</f>
        <v>15144</v>
      </c>
      <c r="BI91" s="33"/>
      <c r="BJ91" s="114">
        <f>IF(AF91,BD91,0)</f>
        <v>15144</v>
      </c>
    </row>
    <row r="92" spans="1:62" ht="8.85" customHeight="1" x14ac:dyDescent="0.3">
      <c r="A92" s="22">
        <v>4</v>
      </c>
      <c r="B92" s="33"/>
      <c r="C92" s="22" t="s">
        <v>134</v>
      </c>
      <c r="D92" s="33"/>
      <c r="E92" s="88">
        <v>140429</v>
      </c>
      <c r="F92" s="33"/>
      <c r="G92" s="84">
        <f>(E92/$BD92)</f>
        <v>10.80638707195075</v>
      </c>
      <c r="H92" s="33"/>
      <c r="I92" s="84">
        <f>IF(G$219,G92/G$219*100,0)</f>
        <v>177.67022861787964</v>
      </c>
      <c r="J92" s="33"/>
      <c r="K92" s="88">
        <v>1755143</v>
      </c>
      <c r="L92" s="33"/>
      <c r="M92" s="84">
        <f>(K92/$BD92)</f>
        <v>135.06294728741824</v>
      </c>
      <c r="N92" s="33"/>
      <c r="O92" s="84">
        <f>IF(M$219,M92/M$219*100,0)</f>
        <v>121.34032769456557</v>
      </c>
      <c r="P92" s="33"/>
      <c r="Q92" s="88">
        <v>263411</v>
      </c>
      <c r="R92" s="33"/>
      <c r="S92" s="88">
        <v>291111</v>
      </c>
      <c r="T92" s="33"/>
      <c r="U92" s="88">
        <v>0</v>
      </c>
      <c r="V92" s="33"/>
      <c r="W92" s="88">
        <v>0</v>
      </c>
      <c r="X92" s="33"/>
      <c r="Y92" s="88">
        <v>0</v>
      </c>
      <c r="Z92" s="33"/>
      <c r="AA92" s="88">
        <v>0</v>
      </c>
      <c r="AB92" s="33"/>
      <c r="AC92" s="33"/>
      <c r="AD92" s="88">
        <v>0</v>
      </c>
      <c r="AE92" s="33"/>
      <c r="AF92" s="88">
        <v>125376</v>
      </c>
      <c r="AG92" s="33"/>
      <c r="AH92" s="89">
        <f>(AF92/$BD92)</f>
        <v>9.6480184686417854</v>
      </c>
      <c r="AI92" s="33"/>
      <c r="AJ92" s="89">
        <f>IF(AH$219,AH92/AH$219*100,0)</f>
        <v>171.97711907384843</v>
      </c>
      <c r="AK92" s="33"/>
      <c r="AL92" s="88">
        <f>(E92+K92+AF92)</f>
        <v>2020948</v>
      </c>
      <c r="AM92" s="33"/>
      <c r="AN92" s="88">
        <v>215403</v>
      </c>
      <c r="AO92" s="33"/>
      <c r="AP92" s="84">
        <f>IF($AL92,AN92/$AL92*100,0)</f>
        <v>10.658512737586518</v>
      </c>
      <c r="AQ92" s="33"/>
      <c r="AR92" s="88">
        <v>0</v>
      </c>
      <c r="AS92" s="33"/>
      <c r="AT92" s="84">
        <f>IF($AL92,AR92/$AL92*100,0)</f>
        <v>0</v>
      </c>
      <c r="AU92" s="33"/>
      <c r="AV92" s="88">
        <v>0</v>
      </c>
      <c r="AW92" s="33"/>
      <c r="AX92" s="84">
        <f>IF($AL92,AV92/$AL92*100,0)</f>
        <v>0</v>
      </c>
      <c r="AY92" s="33"/>
      <c r="AZ92" s="88">
        <v>0</v>
      </c>
      <c r="BA92" s="33"/>
      <c r="BB92" s="22">
        <v>4</v>
      </c>
      <c r="BC92" s="33"/>
      <c r="BD92" s="114">
        <v>12995</v>
      </c>
      <c r="BE92" s="33"/>
      <c r="BF92" s="114">
        <f>IF(E92,BD92,0)</f>
        <v>12995</v>
      </c>
      <c r="BG92" s="33"/>
      <c r="BH92" s="114">
        <f>IF(K92,BD92,0)</f>
        <v>12995</v>
      </c>
      <c r="BI92" s="33"/>
      <c r="BJ92" s="114">
        <f>IF(AF92,BD92,0)</f>
        <v>12995</v>
      </c>
    </row>
    <row r="93" spans="1:62" ht="8.85" customHeight="1" x14ac:dyDescent="0.3">
      <c r="A93" s="22">
        <v>5</v>
      </c>
      <c r="B93" s="33"/>
      <c r="C93" s="22" t="s">
        <v>135</v>
      </c>
      <c r="D93" s="33"/>
      <c r="E93" s="88">
        <v>183447</v>
      </c>
      <c r="F93" s="33"/>
      <c r="G93" s="84">
        <f>(E93/$BD93)</f>
        <v>5.7566448049706596</v>
      </c>
      <c r="H93" s="33"/>
      <c r="I93" s="84">
        <f>IF(G$219,G93/G$219*100,0)</f>
        <v>94.646285734648856</v>
      </c>
      <c r="J93" s="33"/>
      <c r="K93" s="88">
        <v>2685952</v>
      </c>
      <c r="L93" s="33"/>
      <c r="M93" s="84">
        <f>(K93/$BD93)</f>
        <v>84.286314996705059</v>
      </c>
      <c r="N93" s="33"/>
      <c r="O93" s="84">
        <f>IF(M$219,M93/M$219*100,0)</f>
        <v>75.722685512729754</v>
      </c>
      <c r="P93" s="33"/>
      <c r="Q93" s="88">
        <v>337489</v>
      </c>
      <c r="R93" s="33"/>
      <c r="S93" s="88">
        <v>453058</v>
      </c>
      <c r="T93" s="33"/>
      <c r="U93" s="88">
        <v>0</v>
      </c>
      <c r="V93" s="33"/>
      <c r="W93" s="88">
        <v>0</v>
      </c>
      <c r="X93" s="33"/>
      <c r="Y93" s="88">
        <v>0</v>
      </c>
      <c r="Z93" s="33"/>
      <c r="AA93" s="88">
        <v>0</v>
      </c>
      <c r="AB93" s="33"/>
      <c r="AC93" s="33"/>
      <c r="AD93" s="88">
        <v>0</v>
      </c>
      <c r="AE93" s="33"/>
      <c r="AF93" s="88">
        <v>207437</v>
      </c>
      <c r="AG93" s="33"/>
      <c r="AH93" s="89">
        <f>(AF93/$BD93)</f>
        <v>6.5094611981046224</v>
      </c>
      <c r="AI93" s="33"/>
      <c r="AJ93" s="89">
        <f>IF(AH$219,AH93/AH$219*100,0)</f>
        <v>116.03194865469935</v>
      </c>
      <c r="AK93" s="33"/>
      <c r="AL93" s="88">
        <f>(E93+K93+AF93)</f>
        <v>3076836</v>
      </c>
      <c r="AM93" s="33"/>
      <c r="AN93" s="88">
        <v>284452</v>
      </c>
      <c r="AO93" s="33"/>
      <c r="AP93" s="89">
        <f>IF($AL93,AN93/$AL93*100,0)</f>
        <v>9.2449516321311886</v>
      </c>
      <c r="AQ93" s="33"/>
      <c r="AR93" s="88">
        <v>0</v>
      </c>
      <c r="AS93" s="33"/>
      <c r="AT93" s="89">
        <f>IF($AL93,AR93/$AL93*100,0)</f>
        <v>0</v>
      </c>
      <c r="AU93" s="33"/>
      <c r="AV93" s="88">
        <v>0</v>
      </c>
      <c r="AW93" s="33"/>
      <c r="AX93" s="89">
        <f>IF($AL93,AV93/$AL93*100,0)</f>
        <v>0</v>
      </c>
      <c r="AY93" s="33"/>
      <c r="AZ93" s="88">
        <v>109052</v>
      </c>
      <c r="BA93" s="33"/>
      <c r="BB93" s="22">
        <v>5</v>
      </c>
      <c r="BC93" s="33"/>
      <c r="BD93" s="114">
        <v>31867</v>
      </c>
      <c r="BE93" s="33"/>
      <c r="BF93" s="114">
        <f>IF(E93,BD93,0)</f>
        <v>31867</v>
      </c>
      <c r="BG93" s="33"/>
      <c r="BH93" s="114">
        <f>IF(K93,BD93,0)</f>
        <v>31867</v>
      </c>
      <c r="BI93" s="33"/>
      <c r="BJ93" s="114">
        <f>IF(AF93,BD93,0)</f>
        <v>31867</v>
      </c>
    </row>
    <row r="94" spans="1:62" ht="8.85" customHeight="1" x14ac:dyDescent="0.3">
      <c r="A94" s="41"/>
      <c r="B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41"/>
      <c r="BC94" s="33"/>
      <c r="BD94" s="39"/>
      <c r="BE94" s="33"/>
      <c r="BF94" s="33"/>
      <c r="BG94" s="33"/>
      <c r="BH94" s="33"/>
      <c r="BI94" s="33"/>
      <c r="BJ94" s="33"/>
    </row>
    <row r="95" spans="1:62" ht="8.85" customHeight="1" x14ac:dyDescent="0.3">
      <c r="A95" s="22">
        <v>6</v>
      </c>
      <c r="B95" s="33"/>
      <c r="C95" s="22" t="s">
        <v>136</v>
      </c>
      <c r="D95" s="33"/>
      <c r="E95" s="88">
        <v>163490</v>
      </c>
      <c r="F95" s="33"/>
      <c r="G95" s="84">
        <f>(E95/$BD95)</f>
        <v>10.427323171120607</v>
      </c>
      <c r="H95" s="33"/>
      <c r="I95" s="84">
        <f>IF(G$219,G95/G$219*100,0)</f>
        <v>171.43795417935917</v>
      </c>
      <c r="J95" s="33"/>
      <c r="K95" s="88">
        <v>1465286</v>
      </c>
      <c r="L95" s="33"/>
      <c r="M95" s="84">
        <f>(K95/$BD95)</f>
        <v>93.455322405765671</v>
      </c>
      <c r="N95" s="33"/>
      <c r="O95" s="84">
        <f>IF(M$219,M95/M$219*100,0)</f>
        <v>83.960106552281999</v>
      </c>
      <c r="P95" s="33"/>
      <c r="Q95" s="88">
        <v>332269</v>
      </c>
      <c r="R95" s="33"/>
      <c r="S95" s="88">
        <v>282446</v>
      </c>
      <c r="T95" s="33"/>
      <c r="U95" s="88">
        <v>0</v>
      </c>
      <c r="V95" s="33"/>
      <c r="W95" s="88">
        <v>0</v>
      </c>
      <c r="X95" s="33"/>
      <c r="Y95" s="88">
        <v>0</v>
      </c>
      <c r="Z95" s="33"/>
      <c r="AA95" s="88">
        <v>0</v>
      </c>
      <c r="AB95" s="33"/>
      <c r="AC95" s="33"/>
      <c r="AD95" s="88">
        <v>0</v>
      </c>
      <c r="AE95" s="33"/>
      <c r="AF95" s="88">
        <v>130666</v>
      </c>
      <c r="AG95" s="33"/>
      <c r="AH95" s="89">
        <f>(AF95/$BD95)</f>
        <v>8.3338223100963074</v>
      </c>
      <c r="AI95" s="33"/>
      <c r="AJ95" s="89">
        <f>IF(AH$219,AH95/AH$219*100,0)</f>
        <v>148.55141047066132</v>
      </c>
      <c r="AK95" s="33"/>
      <c r="AL95" s="88">
        <f>(E95+K95+AF95)</f>
        <v>1759442</v>
      </c>
      <c r="AM95" s="33"/>
      <c r="AN95" s="88">
        <v>235047</v>
      </c>
      <c r="AO95" s="33"/>
      <c r="AP95" s="89">
        <f>IF($AL95,AN95/$AL95*100,0)</f>
        <v>13.359178648685207</v>
      </c>
      <c r="AQ95" s="33"/>
      <c r="AR95" s="88">
        <v>0</v>
      </c>
      <c r="AS95" s="33"/>
      <c r="AT95" s="89">
        <f>IF($AL95,AR95/$AL95*100,0)</f>
        <v>0</v>
      </c>
      <c r="AU95" s="33"/>
      <c r="AV95" s="88">
        <v>0</v>
      </c>
      <c r="AW95" s="33"/>
      <c r="AX95" s="89">
        <f>IF($AL95,AV95/$AL95*100,0)</f>
        <v>0</v>
      </c>
      <c r="AY95" s="33"/>
      <c r="AZ95" s="88">
        <v>0</v>
      </c>
      <c r="BA95" s="33"/>
      <c r="BB95" s="22">
        <v>6</v>
      </c>
      <c r="BC95" s="33"/>
      <c r="BD95" s="114">
        <v>15679</v>
      </c>
      <c r="BE95" s="33"/>
      <c r="BF95" s="114">
        <f>IF(E95,BD95,0)</f>
        <v>15679</v>
      </c>
      <c r="BG95" s="33"/>
      <c r="BH95" s="114">
        <f>IF(K95,BD95,0)</f>
        <v>15679</v>
      </c>
      <c r="BI95" s="33"/>
      <c r="BJ95" s="114">
        <f>IF(AF95,BD95,0)</f>
        <v>15679</v>
      </c>
    </row>
    <row r="96" spans="1:62" ht="8.85" customHeight="1" x14ac:dyDescent="0.3">
      <c r="A96" s="22">
        <v>7</v>
      </c>
      <c r="B96" s="33"/>
      <c r="C96" s="22" t="s">
        <v>137</v>
      </c>
      <c r="D96" s="33"/>
      <c r="E96" s="88">
        <v>1978998</v>
      </c>
      <c r="F96" s="33"/>
      <c r="G96" s="84">
        <f>(E96/$BD96)</f>
        <v>8.2105538291755007</v>
      </c>
      <c r="H96" s="33"/>
      <c r="I96" s="84">
        <f>IF(G$219,G96/G$219*100,0)</f>
        <v>134.99155325422592</v>
      </c>
      <c r="J96" s="33"/>
      <c r="K96" s="88">
        <v>46206637</v>
      </c>
      <c r="L96" s="33"/>
      <c r="M96" s="84">
        <f>(K96/$BD96)</f>
        <v>191.70412519551428</v>
      </c>
      <c r="N96" s="33"/>
      <c r="O96" s="84">
        <f>IF(M$219,M96/M$219*100,0)</f>
        <v>172.22666792634578</v>
      </c>
      <c r="P96" s="33"/>
      <c r="Q96" s="88">
        <v>7232169</v>
      </c>
      <c r="R96" s="33"/>
      <c r="S96" s="88">
        <v>8546986</v>
      </c>
      <c r="T96" s="33"/>
      <c r="U96" s="88">
        <v>0</v>
      </c>
      <c r="V96" s="33"/>
      <c r="W96" s="88">
        <v>0</v>
      </c>
      <c r="X96" s="33"/>
      <c r="Y96" s="88">
        <v>0</v>
      </c>
      <c r="Z96" s="33"/>
      <c r="AA96" s="88">
        <v>0</v>
      </c>
      <c r="AB96" s="33"/>
      <c r="AC96" s="33"/>
      <c r="AD96" s="88">
        <v>0</v>
      </c>
      <c r="AE96" s="33"/>
      <c r="AF96" s="88">
        <v>1387485</v>
      </c>
      <c r="AG96" s="33"/>
      <c r="AH96" s="89">
        <f>(AF96/$BD96)</f>
        <v>5.7564587127796836</v>
      </c>
      <c r="AI96" s="33"/>
      <c r="AJ96" s="89">
        <f>IF(AH$219,AH96/AH$219*100,0)</f>
        <v>102.60958648753184</v>
      </c>
      <c r="AK96" s="33"/>
      <c r="AL96" s="88">
        <f>(E96+K96+AF96)</f>
        <v>49573120</v>
      </c>
      <c r="AM96" s="33"/>
      <c r="AN96" s="88">
        <v>1065689</v>
      </c>
      <c r="AO96" s="33"/>
      <c r="AP96" s="89">
        <f>IF($AL96,AN96/$AL96*100,0)</f>
        <v>2.1497315480647576</v>
      </c>
      <c r="AQ96" s="33"/>
      <c r="AR96" s="88">
        <v>22400</v>
      </c>
      <c r="AS96" s="33"/>
      <c r="AT96" s="89">
        <f>IF($AL96,AR96/$AL96*100,0)</f>
        <v>4.5185778099098871E-2</v>
      </c>
      <c r="AU96" s="33"/>
      <c r="AV96" s="88">
        <v>0</v>
      </c>
      <c r="AW96" s="33"/>
      <c r="AX96" s="89">
        <f>IF($AL96,AV96/$AL96*100,0)</f>
        <v>0</v>
      </c>
      <c r="AY96" s="33"/>
      <c r="AZ96" s="88">
        <v>7366433</v>
      </c>
      <c r="BA96" s="33"/>
      <c r="BB96" s="22">
        <v>7</v>
      </c>
      <c r="BC96" s="33"/>
      <c r="BD96" s="114">
        <v>241031</v>
      </c>
      <c r="BE96" s="33"/>
      <c r="BF96" s="114">
        <f>IF(E96,BD96,0)</f>
        <v>241031</v>
      </c>
      <c r="BG96" s="33"/>
      <c r="BH96" s="114">
        <f>IF(K96,BD96,0)</f>
        <v>241031</v>
      </c>
      <c r="BI96" s="33"/>
      <c r="BJ96" s="114">
        <f>IF(AF96,BD96,0)</f>
        <v>241031</v>
      </c>
    </row>
    <row r="97" spans="1:62" ht="8.85" customHeight="1" x14ac:dyDescent="0.3">
      <c r="A97" s="22">
        <v>8</v>
      </c>
      <c r="B97" s="33"/>
      <c r="C97" s="22" t="s">
        <v>138</v>
      </c>
      <c r="D97" s="33"/>
      <c r="E97" s="88">
        <v>142182</v>
      </c>
      <c r="F97" s="33"/>
      <c r="G97" s="84">
        <f>(E97/$BD97)</f>
        <v>1.8893613628511441</v>
      </c>
      <c r="H97" s="33"/>
      <c r="I97" s="84">
        <f>IF(G$219,G97/G$219*100,0)</f>
        <v>31.063413057899513</v>
      </c>
      <c r="J97" s="33"/>
      <c r="K97" s="88">
        <v>5392966</v>
      </c>
      <c r="L97" s="33"/>
      <c r="M97" s="84">
        <f>(K97/$BD97)</f>
        <v>71.66351290296862</v>
      </c>
      <c r="N97" s="33"/>
      <c r="O97" s="84">
        <f>IF(M$219,M97/M$219*100,0)</f>
        <v>64.382381060330857</v>
      </c>
      <c r="P97" s="33"/>
      <c r="Q97" s="88">
        <v>916088</v>
      </c>
      <c r="R97" s="33"/>
      <c r="S97" s="88">
        <v>532503</v>
      </c>
      <c r="T97" s="33"/>
      <c r="U97" s="88">
        <v>0</v>
      </c>
      <c r="V97" s="33"/>
      <c r="W97" s="88">
        <v>0</v>
      </c>
      <c r="X97" s="33"/>
      <c r="Y97" s="88">
        <v>0</v>
      </c>
      <c r="Z97" s="33"/>
      <c r="AA97" s="88">
        <v>0</v>
      </c>
      <c r="AB97" s="33"/>
      <c r="AC97" s="33"/>
      <c r="AD97" s="88">
        <v>0</v>
      </c>
      <c r="AE97" s="33"/>
      <c r="AF97" s="88">
        <v>375659</v>
      </c>
      <c r="AG97" s="33"/>
      <c r="AH97" s="89">
        <f>(AF97/$BD97)</f>
        <v>4.9918808302548703</v>
      </c>
      <c r="AI97" s="33"/>
      <c r="AJ97" s="89">
        <f>IF(AH$219,AH97/AH$219*100,0)</f>
        <v>88.980891437706617</v>
      </c>
      <c r="AK97" s="33"/>
      <c r="AL97" s="88">
        <f>(E97+K97+AF97)</f>
        <v>5910807</v>
      </c>
      <c r="AM97" s="33"/>
      <c r="AN97" s="88">
        <v>433684</v>
      </c>
      <c r="AO97" s="33"/>
      <c r="AP97" s="89">
        <f>IF($AL97,AN97/$AL97*100,0)</f>
        <v>7.3371368748801986</v>
      </c>
      <c r="AQ97" s="33"/>
      <c r="AR97" s="88">
        <v>0</v>
      </c>
      <c r="AS97" s="33"/>
      <c r="AT97" s="89">
        <f>IF($AL97,AR97/$AL97*100,0)</f>
        <v>0</v>
      </c>
      <c r="AU97" s="33"/>
      <c r="AV97" s="88">
        <v>0</v>
      </c>
      <c r="AW97" s="33"/>
      <c r="AX97" s="89">
        <f>IF($AL97,AV97/$AL97*100,0)</f>
        <v>0</v>
      </c>
      <c r="AY97" s="33"/>
      <c r="AZ97" s="88">
        <v>87974</v>
      </c>
      <c r="BA97" s="33"/>
      <c r="BB97" s="22">
        <v>8</v>
      </c>
      <c r="BC97" s="33"/>
      <c r="BD97" s="114">
        <v>75254</v>
      </c>
      <c r="BE97" s="33"/>
      <c r="BF97" s="114">
        <f>IF(E97,BD97,0)</f>
        <v>75254</v>
      </c>
      <c r="BG97" s="33"/>
      <c r="BH97" s="114">
        <f>IF(K97,BD97,0)</f>
        <v>75254</v>
      </c>
      <c r="BI97" s="33"/>
      <c r="BJ97" s="114">
        <f>IF(AF97,BD97,0)</f>
        <v>75254</v>
      </c>
    </row>
    <row r="98" spans="1:62" ht="8.85" customHeight="1" x14ac:dyDescent="0.3">
      <c r="A98" s="22">
        <v>9</v>
      </c>
      <c r="B98" s="33"/>
      <c r="C98" s="22" t="s">
        <v>139</v>
      </c>
      <c r="D98" s="33"/>
      <c r="E98" s="88">
        <v>139829</v>
      </c>
      <c r="F98" s="33"/>
      <c r="G98" s="84">
        <f>(E98/$BD98)</f>
        <v>31.571235041770151</v>
      </c>
      <c r="H98" s="33"/>
      <c r="I98" s="84">
        <f>IF(G$219,G98/G$219*100,0)</f>
        <v>519.06974183625471</v>
      </c>
      <c r="J98" s="33"/>
      <c r="K98" s="88">
        <v>778337</v>
      </c>
      <c r="L98" s="33"/>
      <c r="M98" s="84">
        <f>(K98/$BD98)</f>
        <v>175.73650937006096</v>
      </c>
      <c r="N98" s="33"/>
      <c r="O98" s="84">
        <f>IF(M$219,M98/M$219*100,0)</f>
        <v>157.88138836837535</v>
      </c>
      <c r="P98" s="33"/>
      <c r="Q98" s="88">
        <v>204057</v>
      </c>
      <c r="R98" s="33"/>
      <c r="S98" s="88">
        <v>247816</v>
      </c>
      <c r="T98" s="33"/>
      <c r="U98" s="88">
        <v>0</v>
      </c>
      <c r="V98" s="33"/>
      <c r="W98" s="88">
        <v>0</v>
      </c>
      <c r="X98" s="33"/>
      <c r="Y98" s="88">
        <v>0</v>
      </c>
      <c r="Z98" s="33"/>
      <c r="AA98" s="88">
        <v>0</v>
      </c>
      <c r="AB98" s="33"/>
      <c r="AC98" s="33"/>
      <c r="AD98" s="88">
        <v>0</v>
      </c>
      <c r="AE98" s="33"/>
      <c r="AF98" s="88">
        <v>227834</v>
      </c>
      <c r="AG98" s="33"/>
      <c r="AH98" s="89">
        <f>(AF98/$BD98)</f>
        <v>51.441408895913298</v>
      </c>
      <c r="AI98" s="33"/>
      <c r="AJ98" s="89">
        <f>IF(AH$219,AH98/AH$219*100,0)</f>
        <v>916.94945773299514</v>
      </c>
      <c r="AK98" s="33"/>
      <c r="AL98" s="88">
        <f>(E98+K98+AF98)</f>
        <v>1146000</v>
      </c>
      <c r="AM98" s="33"/>
      <c r="AN98" s="88">
        <v>179686</v>
      </c>
      <c r="AO98" s="33"/>
      <c r="AP98" s="89">
        <f>IF($AL98,AN98/$AL98*100,0)</f>
        <v>15.679406631762651</v>
      </c>
      <c r="AQ98" s="33"/>
      <c r="AR98" s="88">
        <v>0</v>
      </c>
      <c r="AS98" s="33"/>
      <c r="AT98" s="89">
        <f>IF($AL98,AR98/$AL98*100,0)</f>
        <v>0</v>
      </c>
      <c r="AU98" s="33"/>
      <c r="AV98" s="88">
        <v>0</v>
      </c>
      <c r="AW98" s="33"/>
      <c r="AX98" s="89">
        <f>IF($AL98,AV98/$AL98*100,0)</f>
        <v>0</v>
      </c>
      <c r="AY98" s="33"/>
      <c r="AZ98" s="88">
        <v>22830</v>
      </c>
      <c r="BA98" s="33"/>
      <c r="BB98" s="22">
        <v>9</v>
      </c>
      <c r="BC98" s="33"/>
      <c r="BD98" s="114">
        <v>4429</v>
      </c>
      <c r="BE98" s="33"/>
      <c r="BF98" s="114">
        <f>IF(E98,BD98,0)</f>
        <v>4429</v>
      </c>
      <c r="BG98" s="33"/>
      <c r="BH98" s="114">
        <f>IF(K98,BD98,0)</f>
        <v>4429</v>
      </c>
      <c r="BI98" s="33"/>
      <c r="BJ98" s="114">
        <f>IF(AF98,BD98,0)</f>
        <v>4429</v>
      </c>
    </row>
    <row r="99" spans="1:62" ht="8.85" customHeight="1" x14ac:dyDescent="0.3">
      <c r="A99" s="22">
        <v>10</v>
      </c>
      <c r="B99" s="33"/>
      <c r="C99" s="22" t="s">
        <v>140</v>
      </c>
      <c r="D99" s="33"/>
      <c r="E99" s="88">
        <v>122013</v>
      </c>
      <c r="F99" s="33"/>
      <c r="G99" s="84">
        <f>(E99/$BD99)</f>
        <v>1.5576989365369147</v>
      </c>
      <c r="H99" s="33"/>
      <c r="I99" s="84">
        <f>IF(G$219,G99/G$219*100,0)</f>
        <v>25.610476871654569</v>
      </c>
      <c r="J99" s="33"/>
      <c r="K99" s="88">
        <v>4247788</v>
      </c>
      <c r="L99" s="33"/>
      <c r="M99" s="84">
        <f>(K99/$BD99)</f>
        <v>54.230080812981143</v>
      </c>
      <c r="N99" s="33"/>
      <c r="O99" s="84">
        <f>IF(M$219,M99/M$219*100,0)</f>
        <v>48.720214602949738</v>
      </c>
      <c r="P99" s="33"/>
      <c r="Q99" s="88">
        <v>560513</v>
      </c>
      <c r="R99" s="33"/>
      <c r="S99" s="88">
        <v>687924</v>
      </c>
      <c r="T99" s="33"/>
      <c r="U99" s="88">
        <v>0</v>
      </c>
      <c r="V99" s="33"/>
      <c r="W99" s="88">
        <v>0</v>
      </c>
      <c r="X99" s="33"/>
      <c r="Y99" s="88">
        <v>0</v>
      </c>
      <c r="Z99" s="33"/>
      <c r="AA99" s="88">
        <v>0</v>
      </c>
      <c r="AB99" s="33"/>
      <c r="AC99" s="33"/>
      <c r="AD99" s="88">
        <v>0</v>
      </c>
      <c r="AE99" s="33"/>
      <c r="AF99" s="88">
        <v>316864</v>
      </c>
      <c r="AG99" s="33"/>
      <c r="AH99" s="89">
        <f>(AF99/$BD99)</f>
        <v>4.0452961227642383</v>
      </c>
      <c r="AI99" s="33"/>
      <c r="AJ99" s="89">
        <f>IF(AH$219,AH99/AH$219*100,0)</f>
        <v>72.107902286337648</v>
      </c>
      <c r="AK99" s="33"/>
      <c r="AL99" s="88">
        <f>(E99+K99+AF99)</f>
        <v>4686665</v>
      </c>
      <c r="AM99" s="33"/>
      <c r="AN99" s="88">
        <v>511426</v>
      </c>
      <c r="AO99" s="33"/>
      <c r="AP99" s="89">
        <f>IF($AL99,AN99/$AL99*100,0)</f>
        <v>10.912365189319058</v>
      </c>
      <c r="AQ99" s="33"/>
      <c r="AR99" s="88">
        <v>0</v>
      </c>
      <c r="AS99" s="33"/>
      <c r="AT99" s="89">
        <f>IF($AL99,AR99/$AL99*100,0)</f>
        <v>0</v>
      </c>
      <c r="AU99" s="33"/>
      <c r="AV99" s="88">
        <v>0</v>
      </c>
      <c r="AW99" s="33"/>
      <c r="AX99" s="89">
        <f>IF($AL99,AV99/$AL99*100,0)</f>
        <v>0</v>
      </c>
      <c r="AY99" s="33"/>
      <c r="AZ99" s="88">
        <v>411</v>
      </c>
      <c r="BA99" s="33"/>
      <c r="BB99" s="22">
        <v>10</v>
      </c>
      <c r="BC99" s="33"/>
      <c r="BD99" s="114">
        <v>78329</v>
      </c>
      <c r="BE99" s="33"/>
      <c r="BF99" s="114">
        <f>IF(E99,BD99,0)</f>
        <v>78329</v>
      </c>
      <c r="BG99" s="33"/>
      <c r="BH99" s="114">
        <f>IF(K99,BD99,0)</f>
        <v>78329</v>
      </c>
      <c r="BI99" s="33"/>
      <c r="BJ99" s="114">
        <f>IF(AF99,BD99,0)</f>
        <v>78329</v>
      </c>
    </row>
    <row r="100" spans="1:62" ht="8.85" customHeight="1" x14ac:dyDescent="0.3">
      <c r="A100" s="41"/>
      <c r="B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41"/>
      <c r="BC100" s="33"/>
      <c r="BD100" s="39"/>
      <c r="BE100" s="33"/>
      <c r="BF100" s="33"/>
      <c r="BG100" s="33"/>
      <c r="BH100" s="33"/>
      <c r="BI100" s="33"/>
      <c r="BJ100" s="33"/>
    </row>
    <row r="101" spans="1:62" ht="8.85" customHeight="1" x14ac:dyDescent="0.3">
      <c r="A101" s="22">
        <v>11</v>
      </c>
      <c r="B101" s="33"/>
      <c r="C101" s="22" t="s">
        <v>141</v>
      </c>
      <c r="D101" s="33"/>
      <c r="E101" s="88">
        <v>102374</v>
      </c>
      <c r="F101" s="33"/>
      <c r="G101" s="84">
        <f>(E101/$BD101)</f>
        <v>15.916355721393035</v>
      </c>
      <c r="H101" s="33"/>
      <c r="I101" s="84">
        <f>IF(G$219,G101/G$219*100,0)</f>
        <v>261.68436693549938</v>
      </c>
      <c r="J101" s="33"/>
      <c r="K101" s="88">
        <v>1022041</v>
      </c>
      <c r="L101" s="33"/>
      <c r="M101" s="84">
        <f>(K101/$BD101)</f>
        <v>158.8994092039801</v>
      </c>
      <c r="N101" s="33"/>
      <c r="O101" s="84">
        <f>IF(M$219,M101/M$219*100,0)</f>
        <v>142.75496552176838</v>
      </c>
      <c r="P101" s="33"/>
      <c r="Q101" s="88">
        <v>187396</v>
      </c>
      <c r="R101" s="33"/>
      <c r="S101" s="88">
        <v>169583</v>
      </c>
      <c r="T101" s="33"/>
      <c r="U101" s="88">
        <v>45392</v>
      </c>
      <c r="V101" s="33"/>
      <c r="W101" s="88">
        <v>0</v>
      </c>
      <c r="X101" s="33"/>
      <c r="Y101" s="88">
        <v>0</v>
      </c>
      <c r="Z101" s="33"/>
      <c r="AA101" s="88">
        <v>0</v>
      </c>
      <c r="AB101" s="33"/>
      <c r="AC101" s="33"/>
      <c r="AD101" s="88">
        <v>0</v>
      </c>
      <c r="AE101" s="33"/>
      <c r="AF101" s="88">
        <v>100853</v>
      </c>
      <c r="AG101" s="33"/>
      <c r="AH101" s="89">
        <f>(AF101/$BD101)</f>
        <v>15.679881840796019</v>
      </c>
      <c r="AI101" s="33"/>
      <c r="AJ101" s="89">
        <f>IF(AH$219,AH101/AH$219*100,0)</f>
        <v>279.49582757982284</v>
      </c>
      <c r="AK101" s="33"/>
      <c r="AL101" s="88">
        <f>(E101+K101+AF101)</f>
        <v>1225268</v>
      </c>
      <c r="AM101" s="33"/>
      <c r="AN101" s="88">
        <v>184186</v>
      </c>
      <c r="AO101" s="33"/>
      <c r="AP101" s="89">
        <f>IF($AL101,AN101/$AL101*100,0)</f>
        <v>15.032303136946364</v>
      </c>
      <c r="AQ101" s="33"/>
      <c r="AR101" s="88">
        <v>0</v>
      </c>
      <c r="AS101" s="33"/>
      <c r="AT101" s="89">
        <f>IF($AL101,AR101/$AL101*100,0)</f>
        <v>0</v>
      </c>
      <c r="AU101" s="33"/>
      <c r="AV101" s="88">
        <v>0</v>
      </c>
      <c r="AW101" s="33"/>
      <c r="AX101" s="89">
        <f>IF($AL101,AV101/$AL101*100,0)</f>
        <v>0</v>
      </c>
      <c r="AY101" s="33"/>
      <c r="AZ101" s="88">
        <v>5775</v>
      </c>
      <c r="BA101" s="33"/>
      <c r="BB101" s="22">
        <v>11</v>
      </c>
      <c r="BC101" s="33"/>
      <c r="BD101" s="114">
        <v>6432</v>
      </c>
      <c r="BE101" s="33"/>
      <c r="BF101" s="114">
        <f>IF(E101,BD101,0)</f>
        <v>6432</v>
      </c>
      <c r="BG101" s="33"/>
      <c r="BH101" s="114">
        <f>IF(K101,BD101,0)</f>
        <v>6432</v>
      </c>
      <c r="BI101" s="33"/>
      <c r="BJ101" s="114">
        <f>IF(AF101,BD101,0)</f>
        <v>6432</v>
      </c>
    </row>
    <row r="102" spans="1:62" ht="8.85" customHeight="1" x14ac:dyDescent="0.3">
      <c r="A102" s="22">
        <v>12</v>
      </c>
      <c r="B102" s="33"/>
      <c r="C102" s="22" t="s">
        <v>142</v>
      </c>
      <c r="D102" s="33"/>
      <c r="E102" s="88">
        <v>269105</v>
      </c>
      <c r="F102" s="33"/>
      <c r="G102" s="84">
        <f>(E102/$BD102)</f>
        <v>8.0841444364335491</v>
      </c>
      <c r="H102" s="33"/>
      <c r="I102" s="84">
        <f>IF(G$219,G102/G$219*100,0)</f>
        <v>132.91322813424154</v>
      </c>
      <c r="J102" s="33"/>
      <c r="K102" s="88">
        <v>3128068</v>
      </c>
      <c r="L102" s="33"/>
      <c r="M102" s="84">
        <f>(K102/$BD102)</f>
        <v>93.969838981014178</v>
      </c>
      <c r="N102" s="33"/>
      <c r="O102" s="84">
        <f>IF(M$219,M102/M$219*100,0)</f>
        <v>84.422347389601228</v>
      </c>
      <c r="P102" s="33"/>
      <c r="Q102" s="88">
        <v>392972</v>
      </c>
      <c r="R102" s="33"/>
      <c r="S102" s="88">
        <v>498519</v>
      </c>
      <c r="T102" s="33"/>
      <c r="U102" s="88">
        <v>0</v>
      </c>
      <c r="V102" s="33"/>
      <c r="W102" s="88">
        <v>0</v>
      </c>
      <c r="X102" s="33"/>
      <c r="Y102" s="88">
        <v>0</v>
      </c>
      <c r="Z102" s="33"/>
      <c r="AA102" s="88">
        <v>0</v>
      </c>
      <c r="AB102" s="33"/>
      <c r="AC102" s="33"/>
      <c r="AD102" s="88">
        <v>0</v>
      </c>
      <c r="AE102" s="33"/>
      <c r="AF102" s="88">
        <v>338854</v>
      </c>
      <c r="AG102" s="33"/>
      <c r="AH102" s="89">
        <f>(AF102/$BD102)</f>
        <v>10.179464071136746</v>
      </c>
      <c r="AI102" s="33"/>
      <c r="AJ102" s="89">
        <f>IF(AH$219,AH102/AH$219*100,0)</f>
        <v>181.4502024804161</v>
      </c>
      <c r="AK102" s="33"/>
      <c r="AL102" s="88">
        <f>(E102+K102+AF102)</f>
        <v>3736027</v>
      </c>
      <c r="AM102" s="33"/>
      <c r="AN102" s="88">
        <v>278123</v>
      </c>
      <c r="AO102" s="33"/>
      <c r="AP102" s="89">
        <f>IF($AL102,AN102/$AL102*100,0)</f>
        <v>7.44435198139628</v>
      </c>
      <c r="AQ102" s="33"/>
      <c r="AR102" s="88">
        <v>0</v>
      </c>
      <c r="AS102" s="33"/>
      <c r="AT102" s="89">
        <f>IF($AL102,AR102/$AL102*100,0)</f>
        <v>0</v>
      </c>
      <c r="AU102" s="33"/>
      <c r="AV102" s="88">
        <v>0</v>
      </c>
      <c r="AW102" s="33"/>
      <c r="AX102" s="89">
        <f>IF($AL102,AV102/$AL102*100,0)</f>
        <v>0</v>
      </c>
      <c r="AY102" s="33"/>
      <c r="AZ102" s="88">
        <v>86</v>
      </c>
      <c r="BA102" s="33"/>
      <c r="BB102" s="22">
        <v>12</v>
      </c>
      <c r="BC102" s="33"/>
      <c r="BD102" s="114">
        <v>33288</v>
      </c>
      <c r="BE102" s="33"/>
      <c r="BF102" s="114">
        <f>IF(E102,BD102,0)</f>
        <v>33288</v>
      </c>
      <c r="BG102" s="33"/>
      <c r="BH102" s="114">
        <f>IF(K102,BD102,0)</f>
        <v>33288</v>
      </c>
      <c r="BI102" s="33"/>
      <c r="BJ102" s="114">
        <f>IF(AF102,BD102,0)</f>
        <v>33288</v>
      </c>
    </row>
    <row r="103" spans="1:62" ht="8.85" customHeight="1" x14ac:dyDescent="0.3">
      <c r="A103" s="22">
        <v>13</v>
      </c>
      <c r="B103" s="33"/>
      <c r="C103" s="22" t="s">
        <v>143</v>
      </c>
      <c r="D103" s="33"/>
      <c r="E103" s="88">
        <v>255263</v>
      </c>
      <c r="F103" s="33"/>
      <c r="G103" s="84">
        <f>(E103/$BD103)</f>
        <v>15.488319883502214</v>
      </c>
      <c r="H103" s="33"/>
      <c r="I103" s="84">
        <f>IF(G$219,G103/G$219*100,0)</f>
        <v>254.64693391849204</v>
      </c>
      <c r="J103" s="33"/>
      <c r="K103" s="88">
        <v>1280833</v>
      </c>
      <c r="L103" s="33"/>
      <c r="M103" s="84">
        <f>(K103/$BD103)</f>
        <v>77.71573326861234</v>
      </c>
      <c r="N103" s="33"/>
      <c r="O103" s="84">
        <f>IF(M$219,M103/M$219*100,0)</f>
        <v>69.819685792650603</v>
      </c>
      <c r="P103" s="33"/>
      <c r="Q103" s="88">
        <v>229844</v>
      </c>
      <c r="R103" s="33"/>
      <c r="S103" s="88">
        <v>257143</v>
      </c>
      <c r="T103" s="33"/>
      <c r="U103" s="88">
        <v>0</v>
      </c>
      <c r="V103" s="33"/>
      <c r="W103" s="88">
        <v>0</v>
      </c>
      <c r="X103" s="33"/>
      <c r="Y103" s="88">
        <v>0</v>
      </c>
      <c r="Z103" s="33"/>
      <c r="AA103" s="88">
        <v>0</v>
      </c>
      <c r="AB103" s="33"/>
      <c r="AC103" s="33"/>
      <c r="AD103" s="88">
        <v>0</v>
      </c>
      <c r="AE103" s="33"/>
      <c r="AF103" s="88">
        <v>167335</v>
      </c>
      <c r="AG103" s="33"/>
      <c r="AH103" s="89">
        <f>(AF103/$BD103)</f>
        <v>10.153206722893028</v>
      </c>
      <c r="AI103" s="33"/>
      <c r="AJ103" s="89">
        <f>IF(AH$219,AH103/AH$219*100,0)</f>
        <v>180.98216200970697</v>
      </c>
      <c r="AK103" s="33"/>
      <c r="AL103" s="88">
        <f>(E103+K103+AF103)</f>
        <v>1703431</v>
      </c>
      <c r="AM103" s="33"/>
      <c r="AN103" s="88">
        <v>231197</v>
      </c>
      <c r="AO103" s="33"/>
      <c r="AP103" s="89">
        <f>IF($AL103,AN103/$AL103*100,0)</f>
        <v>13.572431169797897</v>
      </c>
      <c r="AQ103" s="33"/>
      <c r="AR103" s="88">
        <v>0</v>
      </c>
      <c r="AS103" s="33"/>
      <c r="AT103" s="89">
        <f>IF($AL103,AR103/$AL103*100,0)</f>
        <v>0</v>
      </c>
      <c r="AU103" s="33"/>
      <c r="AV103" s="88">
        <v>0</v>
      </c>
      <c r="AW103" s="33"/>
      <c r="AX103" s="89">
        <f>IF($AL103,AV103/$AL103*100,0)</f>
        <v>0</v>
      </c>
      <c r="AY103" s="33"/>
      <c r="AZ103" s="88">
        <v>0</v>
      </c>
      <c r="BA103" s="33"/>
      <c r="BB103" s="22">
        <v>13</v>
      </c>
      <c r="BC103" s="33"/>
      <c r="BD103" s="114">
        <v>16481</v>
      </c>
      <c r="BE103" s="33"/>
      <c r="BF103" s="114">
        <f>IF(E103,BD103,0)</f>
        <v>16481</v>
      </c>
      <c r="BG103" s="33"/>
      <c r="BH103" s="114">
        <f>IF(K103,BD103,0)</f>
        <v>16481</v>
      </c>
      <c r="BI103" s="33"/>
      <c r="BJ103" s="114">
        <f>IF(AF103,BD103,0)</f>
        <v>16481</v>
      </c>
    </row>
    <row r="104" spans="1:62" ht="8.85" customHeight="1" x14ac:dyDescent="0.3">
      <c r="A104" s="22">
        <v>14</v>
      </c>
      <c r="B104" s="33"/>
      <c r="C104" s="22" t="s">
        <v>144</v>
      </c>
      <c r="D104" s="33"/>
      <c r="E104" s="88">
        <v>380661</v>
      </c>
      <c r="F104" s="33"/>
      <c r="G104" s="84">
        <f>(E104/$BD104)</f>
        <v>17.642797552836484</v>
      </c>
      <c r="H104" s="33"/>
      <c r="I104" s="84">
        <f>IF(G$219,G104/G$219*100,0)</f>
        <v>290.06918351163347</v>
      </c>
      <c r="J104" s="33"/>
      <c r="K104" s="88">
        <v>1397117</v>
      </c>
      <c r="L104" s="33"/>
      <c r="M104" s="84">
        <f>(K104/$BD104)</f>
        <v>64.753290693362999</v>
      </c>
      <c r="N104" s="33"/>
      <c r="O104" s="84">
        <f>IF(M$219,M104/M$219*100,0)</f>
        <v>58.174248895322776</v>
      </c>
      <c r="P104" s="33"/>
      <c r="Q104" s="88">
        <v>352321</v>
      </c>
      <c r="R104" s="33"/>
      <c r="S104" s="88">
        <v>493786</v>
      </c>
      <c r="T104" s="33"/>
      <c r="U104" s="88">
        <v>0</v>
      </c>
      <c r="V104" s="33"/>
      <c r="W104" s="88">
        <v>0</v>
      </c>
      <c r="X104" s="33"/>
      <c r="Y104" s="88">
        <v>0</v>
      </c>
      <c r="Z104" s="33"/>
      <c r="AA104" s="88">
        <v>0</v>
      </c>
      <c r="AB104" s="33"/>
      <c r="AC104" s="33"/>
      <c r="AD104" s="88">
        <v>0</v>
      </c>
      <c r="AE104" s="33"/>
      <c r="AF104" s="88">
        <v>225649</v>
      </c>
      <c r="AG104" s="33"/>
      <c r="AH104" s="89">
        <f>(AF104/$BD104)</f>
        <v>10.458333333333334</v>
      </c>
      <c r="AI104" s="33"/>
      <c r="AJ104" s="89">
        <f>IF(AH$219,AH104/AH$219*100,0)</f>
        <v>186.42108147144384</v>
      </c>
      <c r="AK104" s="33"/>
      <c r="AL104" s="88">
        <f>(E104+K104+AF104)</f>
        <v>2003427</v>
      </c>
      <c r="AM104" s="33"/>
      <c r="AN104" s="88">
        <v>345622</v>
      </c>
      <c r="AO104" s="33"/>
      <c r="AP104" s="89">
        <f>IF($AL104,AN104/$AL104*100,0)</f>
        <v>17.251539487088873</v>
      </c>
      <c r="AQ104" s="33"/>
      <c r="AR104" s="88">
        <v>0</v>
      </c>
      <c r="AS104" s="33"/>
      <c r="AT104" s="89">
        <f>IF($AL104,AR104/$AL104*100,0)</f>
        <v>0</v>
      </c>
      <c r="AU104" s="33"/>
      <c r="AV104" s="88">
        <v>0</v>
      </c>
      <c r="AW104" s="33"/>
      <c r="AX104" s="89">
        <f>IF($AL104,AV104/$AL104*100,0)</f>
        <v>0</v>
      </c>
      <c r="AY104" s="33"/>
      <c r="AZ104" s="88">
        <v>16008</v>
      </c>
      <c r="BA104" s="33"/>
      <c r="BB104" s="22">
        <v>14</v>
      </c>
      <c r="BC104" s="33"/>
      <c r="BD104" s="114">
        <v>21576</v>
      </c>
      <c r="BE104" s="33"/>
      <c r="BF104" s="114">
        <f>IF(E104,BD104,0)</f>
        <v>21576</v>
      </c>
      <c r="BG104" s="33"/>
      <c r="BH104" s="114">
        <f>IF(K104,BD104,0)</f>
        <v>21576</v>
      </c>
      <c r="BI104" s="33"/>
      <c r="BJ104" s="114">
        <f>IF(AF104,BD104,0)</f>
        <v>21576</v>
      </c>
    </row>
    <row r="105" spans="1:62" ht="8.85" customHeight="1" x14ac:dyDescent="0.3">
      <c r="A105" s="22">
        <v>15</v>
      </c>
      <c r="B105" s="33"/>
      <c r="C105" s="22" t="s">
        <v>145</v>
      </c>
      <c r="D105" s="33"/>
      <c r="E105" s="88">
        <v>85114</v>
      </c>
      <c r="F105" s="33"/>
      <c r="G105" s="84">
        <f>(E105/$BD105)</f>
        <v>5.0208824917413875</v>
      </c>
      <c r="H105" s="33"/>
      <c r="I105" s="84">
        <f>IF(G$219,G105/G$219*100,0)</f>
        <v>82.549452858916339</v>
      </c>
      <c r="J105" s="33"/>
      <c r="K105" s="88">
        <v>1488799</v>
      </c>
      <c r="L105" s="33"/>
      <c r="M105" s="84">
        <f>(K105/$BD105)</f>
        <v>87.824386503067487</v>
      </c>
      <c r="N105" s="33"/>
      <c r="O105" s="84">
        <f>IF(M$219,M105/M$219*100,0)</f>
        <v>78.901283082315103</v>
      </c>
      <c r="P105" s="33"/>
      <c r="Q105" s="88">
        <v>268143</v>
      </c>
      <c r="R105" s="33"/>
      <c r="S105" s="88">
        <v>302111</v>
      </c>
      <c r="T105" s="33"/>
      <c r="U105" s="88">
        <v>0</v>
      </c>
      <c r="V105" s="33"/>
      <c r="W105" s="88">
        <v>0</v>
      </c>
      <c r="X105" s="33"/>
      <c r="Y105" s="88">
        <v>0</v>
      </c>
      <c r="Z105" s="33"/>
      <c r="AA105" s="88">
        <v>0</v>
      </c>
      <c r="AB105" s="33"/>
      <c r="AC105" s="33"/>
      <c r="AD105" s="88">
        <v>0</v>
      </c>
      <c r="AE105" s="33"/>
      <c r="AF105" s="88">
        <v>139290</v>
      </c>
      <c r="AG105" s="33"/>
      <c r="AH105" s="89">
        <f>(AF105/$BD105)</f>
        <v>8.2167295894289758</v>
      </c>
      <c r="AI105" s="33"/>
      <c r="AJ105" s="89">
        <f>IF(AH$219,AH105/AH$219*100,0)</f>
        <v>146.46421828396132</v>
      </c>
      <c r="AK105" s="33"/>
      <c r="AL105" s="88">
        <f>(E105+K105+AF105)</f>
        <v>1713203</v>
      </c>
      <c r="AM105" s="33"/>
      <c r="AN105" s="88">
        <v>222631</v>
      </c>
      <c r="AO105" s="33"/>
      <c r="AP105" s="89">
        <f>IF($AL105,AN105/$AL105*100,0)</f>
        <v>12.995015768709253</v>
      </c>
      <c r="AQ105" s="33"/>
      <c r="AR105" s="88">
        <v>0</v>
      </c>
      <c r="AS105" s="33"/>
      <c r="AT105" s="89">
        <f>IF($AL105,AR105/$AL105*100,0)</f>
        <v>0</v>
      </c>
      <c r="AU105" s="33"/>
      <c r="AV105" s="88">
        <v>0</v>
      </c>
      <c r="AW105" s="33"/>
      <c r="AX105" s="89">
        <f>IF($AL105,AV105/$AL105*100,0)</f>
        <v>0</v>
      </c>
      <c r="AY105" s="33"/>
      <c r="AZ105" s="88">
        <v>0</v>
      </c>
      <c r="BA105" s="33"/>
      <c r="BB105" s="22">
        <v>15</v>
      </c>
      <c r="BC105" s="33"/>
      <c r="BD105" s="114">
        <v>16952</v>
      </c>
      <c r="BE105" s="33"/>
      <c r="BF105" s="114">
        <f>IF(E105,BD105,0)</f>
        <v>16952</v>
      </c>
      <c r="BG105" s="33"/>
      <c r="BH105" s="114">
        <f>IF(K105,BD105,0)</f>
        <v>16952</v>
      </c>
      <c r="BI105" s="33"/>
      <c r="BJ105" s="114">
        <f>IF(AF105,BD105,0)</f>
        <v>16952</v>
      </c>
    </row>
    <row r="106" spans="1:62" ht="8.85" customHeight="1" x14ac:dyDescent="0.3">
      <c r="A106" s="41"/>
      <c r="B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41"/>
      <c r="BC106" s="33"/>
      <c r="BD106" s="39"/>
      <c r="BE106" s="33"/>
      <c r="BF106" s="33"/>
      <c r="BG106" s="33"/>
      <c r="BH106" s="33"/>
      <c r="BI106" s="33"/>
      <c r="BJ106" s="33"/>
    </row>
    <row r="107" spans="1:62" ht="8.85" customHeight="1" x14ac:dyDescent="0.3">
      <c r="A107" s="22">
        <v>16</v>
      </c>
      <c r="B107" s="33"/>
      <c r="C107" s="22" t="s">
        <v>146</v>
      </c>
      <c r="D107" s="33"/>
      <c r="E107" s="88">
        <v>72237</v>
      </c>
      <c r="F107" s="33"/>
      <c r="G107" s="84">
        <f>(E107/$BD107)</f>
        <v>1.3033288227334237</v>
      </c>
      <c r="H107" s="33"/>
      <c r="I107" s="84">
        <f>IF(G$219,G107/G$219*100,0)</f>
        <v>21.428320895553298</v>
      </c>
      <c r="J107" s="33"/>
      <c r="K107" s="88">
        <v>4439248</v>
      </c>
      <c r="L107" s="33"/>
      <c r="M107" s="84">
        <f>(K107/$BD107)</f>
        <v>80.094686513306272</v>
      </c>
      <c r="N107" s="33"/>
      <c r="O107" s="84">
        <f>IF(M$219,M107/M$219*100,0)</f>
        <v>71.956933439608335</v>
      </c>
      <c r="P107" s="33"/>
      <c r="Q107" s="88">
        <v>352013</v>
      </c>
      <c r="R107" s="33"/>
      <c r="S107" s="88">
        <v>586950</v>
      </c>
      <c r="T107" s="33"/>
      <c r="U107" s="88">
        <v>0</v>
      </c>
      <c r="V107" s="33"/>
      <c r="W107" s="88">
        <v>0</v>
      </c>
      <c r="X107" s="33"/>
      <c r="Y107" s="88">
        <v>0</v>
      </c>
      <c r="Z107" s="33"/>
      <c r="AA107" s="88">
        <v>0</v>
      </c>
      <c r="AB107" s="33"/>
      <c r="AC107" s="33"/>
      <c r="AD107" s="88">
        <v>0</v>
      </c>
      <c r="AE107" s="33"/>
      <c r="AF107" s="88">
        <v>266646</v>
      </c>
      <c r="AG107" s="33"/>
      <c r="AH107" s="89">
        <f>(AF107/$BD107)</f>
        <v>4.8109336941813261</v>
      </c>
      <c r="AI107" s="33"/>
      <c r="AJ107" s="89">
        <f>IF(AH$219,AH107/AH$219*100,0)</f>
        <v>85.75548642135692</v>
      </c>
      <c r="AK107" s="33"/>
      <c r="AL107" s="88">
        <f>(E107+K107+AF107)</f>
        <v>4778131</v>
      </c>
      <c r="AM107" s="33"/>
      <c r="AN107" s="88">
        <v>367202</v>
      </c>
      <c r="AO107" s="33"/>
      <c r="AP107" s="89">
        <f>IF($AL107,AN107/$AL107*100,0)</f>
        <v>7.6850550979033425</v>
      </c>
      <c r="AQ107" s="33"/>
      <c r="AR107" s="88">
        <v>0</v>
      </c>
      <c r="AS107" s="33"/>
      <c r="AT107" s="89">
        <f>IF($AL107,AR107/$AL107*100,0)</f>
        <v>0</v>
      </c>
      <c r="AU107" s="33"/>
      <c r="AV107" s="88">
        <v>18028</v>
      </c>
      <c r="AW107" s="33"/>
      <c r="AX107" s="89">
        <f>IF($AL107,AV107/$AL107*100,0)</f>
        <v>0.37730233850850886</v>
      </c>
      <c r="AY107" s="33"/>
      <c r="AZ107" s="88">
        <v>358792</v>
      </c>
      <c r="BA107" s="33"/>
      <c r="BB107" s="22">
        <v>16</v>
      </c>
      <c r="BC107" s="33"/>
      <c r="BD107" s="114">
        <v>55425</v>
      </c>
      <c r="BE107" s="33"/>
      <c r="BF107" s="114">
        <f>IF(E107,BD107,0)</f>
        <v>55425</v>
      </c>
      <c r="BG107" s="33"/>
      <c r="BH107" s="114">
        <f>IF(K107,BD107,0)</f>
        <v>55425</v>
      </c>
      <c r="BI107" s="33"/>
      <c r="BJ107" s="114">
        <f>IF(AF107,BD107,0)</f>
        <v>55425</v>
      </c>
    </row>
    <row r="108" spans="1:62" ht="8.85" customHeight="1" x14ac:dyDescent="0.3">
      <c r="A108" s="22">
        <v>17</v>
      </c>
      <c r="B108" s="33"/>
      <c r="C108" s="22" t="s">
        <v>147</v>
      </c>
      <c r="D108" s="33"/>
      <c r="E108" s="88">
        <v>203224</v>
      </c>
      <c r="F108" s="33"/>
      <c r="G108" s="84">
        <f>(E108/$BD108)</f>
        <v>6.7088340155816715</v>
      </c>
      <c r="H108" s="33"/>
      <c r="I108" s="84">
        <f>IF(G$219,G108/G$219*100,0)</f>
        <v>110.3014416725527</v>
      </c>
      <c r="J108" s="33"/>
      <c r="K108" s="88">
        <v>3101600</v>
      </c>
      <c r="L108" s="33"/>
      <c r="M108" s="84">
        <f>(K108/$BD108)</f>
        <v>102.39006998547471</v>
      </c>
      <c r="N108" s="33"/>
      <c r="O108" s="84">
        <f>IF(M$219,M108/M$219*100,0)</f>
        <v>91.987068949918907</v>
      </c>
      <c r="P108" s="33"/>
      <c r="Q108" s="88">
        <v>834721</v>
      </c>
      <c r="R108" s="33"/>
      <c r="S108" s="88">
        <v>603038</v>
      </c>
      <c r="T108" s="33"/>
      <c r="U108" s="88">
        <v>0</v>
      </c>
      <c r="V108" s="33"/>
      <c r="W108" s="88">
        <v>0</v>
      </c>
      <c r="X108" s="33"/>
      <c r="Y108" s="88">
        <v>0</v>
      </c>
      <c r="Z108" s="33"/>
      <c r="AA108" s="88">
        <v>0</v>
      </c>
      <c r="AB108" s="33"/>
      <c r="AC108" s="33"/>
      <c r="AD108" s="88">
        <v>0</v>
      </c>
      <c r="AE108" s="33"/>
      <c r="AF108" s="88">
        <v>212873</v>
      </c>
      <c r="AG108" s="33"/>
      <c r="AH108" s="89">
        <f>(AF108/$BD108)</f>
        <v>7.0273669615740131</v>
      </c>
      <c r="AI108" s="33"/>
      <c r="AJ108" s="89">
        <f>IF(AH$219,AH108/AH$219*100,0)</f>
        <v>125.26368276079569</v>
      </c>
      <c r="AK108" s="33"/>
      <c r="AL108" s="88">
        <f>(E108+K108+AF108)</f>
        <v>3517697</v>
      </c>
      <c r="AM108" s="33"/>
      <c r="AN108" s="88">
        <v>270564</v>
      </c>
      <c r="AO108" s="33"/>
      <c r="AP108" s="89">
        <f>IF($AL108,AN108/$AL108*100,0)</f>
        <v>7.6915095302409506</v>
      </c>
      <c r="AQ108" s="33"/>
      <c r="AR108" s="88">
        <v>0</v>
      </c>
      <c r="AS108" s="33"/>
      <c r="AT108" s="89">
        <f>IF($AL108,AR108/$AL108*100,0)</f>
        <v>0</v>
      </c>
      <c r="AU108" s="33"/>
      <c r="AV108" s="88">
        <v>0</v>
      </c>
      <c r="AW108" s="33"/>
      <c r="AX108" s="89">
        <f>IF($AL108,AV108/$AL108*100,0)</f>
        <v>0</v>
      </c>
      <c r="AY108" s="33"/>
      <c r="AZ108" s="88">
        <v>9503</v>
      </c>
      <c r="BA108" s="33"/>
      <c r="BB108" s="22">
        <v>17</v>
      </c>
      <c r="BC108" s="33"/>
      <c r="BD108" s="114">
        <v>30292</v>
      </c>
      <c r="BE108" s="33"/>
      <c r="BF108" s="114">
        <f>IF(E108,BD108,0)</f>
        <v>30292</v>
      </c>
      <c r="BG108" s="33"/>
      <c r="BH108" s="114">
        <f>IF(K108,BD108,0)</f>
        <v>30292</v>
      </c>
      <c r="BI108" s="33"/>
      <c r="BJ108" s="114">
        <f>IF(AF108,BD108,0)</f>
        <v>30292</v>
      </c>
    </row>
    <row r="109" spans="1:62" ht="8.85" customHeight="1" x14ac:dyDescent="0.3">
      <c r="A109" s="22">
        <v>18</v>
      </c>
      <c r="B109" s="33"/>
      <c r="C109" s="22" t="s">
        <v>148</v>
      </c>
      <c r="D109" s="33"/>
      <c r="E109" s="88">
        <v>407260</v>
      </c>
      <c r="F109" s="33"/>
      <c r="G109" s="84">
        <f>(E109/$BD109)</f>
        <v>13.975498438625991</v>
      </c>
      <c r="H109" s="33"/>
      <c r="I109" s="84">
        <f>IF(G$219,G109/G$219*100,0)</f>
        <v>229.77429793205317</v>
      </c>
      <c r="J109" s="33"/>
      <c r="K109" s="88">
        <v>1424620</v>
      </c>
      <c r="L109" s="33"/>
      <c r="M109" s="84">
        <f>(K109/$BD109)</f>
        <v>48.887134964483032</v>
      </c>
      <c r="N109" s="33"/>
      <c r="O109" s="84">
        <f>IF(M$219,M109/M$219*100,0)</f>
        <v>43.920120919732199</v>
      </c>
      <c r="P109" s="33"/>
      <c r="Q109" s="88">
        <v>385797</v>
      </c>
      <c r="R109" s="33"/>
      <c r="S109" s="88">
        <v>364101</v>
      </c>
      <c r="T109" s="33"/>
      <c r="U109" s="88">
        <v>0</v>
      </c>
      <c r="V109" s="33"/>
      <c r="W109" s="88">
        <v>0</v>
      </c>
      <c r="X109" s="33"/>
      <c r="Y109" s="88">
        <v>0</v>
      </c>
      <c r="Z109" s="33"/>
      <c r="AA109" s="88">
        <v>0</v>
      </c>
      <c r="AB109" s="33"/>
      <c r="AC109" s="33"/>
      <c r="AD109" s="88">
        <v>0</v>
      </c>
      <c r="AE109" s="33"/>
      <c r="AF109" s="88">
        <v>174463</v>
      </c>
      <c r="AG109" s="33"/>
      <c r="AH109" s="89">
        <f>(AF109/$BD109)</f>
        <v>5.9868570055934933</v>
      </c>
      <c r="AI109" s="33"/>
      <c r="AJ109" s="89">
        <f>IF(AH$219,AH109/AH$219*100,0)</f>
        <v>106.71646447148642</v>
      </c>
      <c r="AK109" s="33"/>
      <c r="AL109" s="88">
        <f>(E109+K109+AF109)</f>
        <v>2006343</v>
      </c>
      <c r="AM109" s="33"/>
      <c r="AN109" s="88">
        <v>289915</v>
      </c>
      <c r="AO109" s="33"/>
      <c r="AP109" s="89">
        <f>IF($AL109,AN109/$AL109*100,0)</f>
        <v>14.449922072148183</v>
      </c>
      <c r="AQ109" s="33"/>
      <c r="AR109" s="88">
        <v>0</v>
      </c>
      <c r="AS109" s="33"/>
      <c r="AT109" s="89">
        <f>IF($AL109,AR109/$AL109*100,0)</f>
        <v>0</v>
      </c>
      <c r="AU109" s="33"/>
      <c r="AV109" s="88">
        <v>0</v>
      </c>
      <c r="AW109" s="33"/>
      <c r="AX109" s="89">
        <f>IF($AL109,AV109/$AL109*100,0)</f>
        <v>0</v>
      </c>
      <c r="AY109" s="33"/>
      <c r="AZ109" s="88">
        <v>618</v>
      </c>
      <c r="BA109" s="33"/>
      <c r="BB109" s="22">
        <v>18</v>
      </c>
      <c r="BC109" s="33"/>
      <c r="BD109" s="114">
        <v>29141</v>
      </c>
      <c r="BE109" s="33"/>
      <c r="BF109" s="114">
        <f>IF(E109,BD109,0)</f>
        <v>29141</v>
      </c>
      <c r="BG109" s="33"/>
      <c r="BH109" s="114">
        <f>IF(K109,BD109,0)</f>
        <v>29141</v>
      </c>
      <c r="BI109" s="33"/>
      <c r="BJ109" s="114">
        <f>IF(AF109,BD109,0)</f>
        <v>29141</v>
      </c>
    </row>
    <row r="110" spans="1:62" ht="8.85" customHeight="1" x14ac:dyDescent="0.3">
      <c r="A110" s="22">
        <v>19</v>
      </c>
      <c r="B110" s="33"/>
      <c r="C110" s="22" t="s">
        <v>149</v>
      </c>
      <c r="D110" s="33"/>
      <c r="E110" s="88">
        <v>57194</v>
      </c>
      <c r="F110" s="33"/>
      <c r="G110" s="84">
        <f>(E110/$BD110)</f>
        <v>8.1507766851931027</v>
      </c>
      <c r="H110" s="33"/>
      <c r="I110" s="84">
        <f>IF(G$219,G110/G$219*100,0)</f>
        <v>134.00874385023525</v>
      </c>
      <c r="J110" s="33"/>
      <c r="K110" s="88">
        <v>2011514</v>
      </c>
      <c r="L110" s="33"/>
      <c r="M110" s="84">
        <f>(K110/$BD110)</f>
        <v>286.6629613795069</v>
      </c>
      <c r="N110" s="33"/>
      <c r="O110" s="84">
        <f>IF(M$219,M110/M$219*100,0)</f>
        <v>257.53752876177782</v>
      </c>
      <c r="P110" s="33"/>
      <c r="Q110" s="88">
        <v>253221</v>
      </c>
      <c r="R110" s="33"/>
      <c r="S110" s="88">
        <v>183006</v>
      </c>
      <c r="T110" s="33"/>
      <c r="U110" s="88">
        <v>0</v>
      </c>
      <c r="V110" s="33"/>
      <c r="W110" s="88">
        <v>82335</v>
      </c>
      <c r="X110" s="33"/>
      <c r="Y110" s="88">
        <v>0</v>
      </c>
      <c r="Z110" s="33"/>
      <c r="AA110" s="88">
        <v>0</v>
      </c>
      <c r="AB110" s="33"/>
      <c r="AC110" s="33"/>
      <c r="AD110" s="88">
        <v>0</v>
      </c>
      <c r="AE110" s="33"/>
      <c r="AF110" s="88">
        <v>107000</v>
      </c>
      <c r="AG110" s="33"/>
      <c r="AH110" s="89">
        <f>(AF110/$BD110)</f>
        <v>15.248681772837395</v>
      </c>
      <c r="AI110" s="33"/>
      <c r="AJ110" s="89">
        <f>IF(AH$219,AH110/AH$219*100,0)</f>
        <v>271.80963318944129</v>
      </c>
      <c r="AK110" s="33"/>
      <c r="AL110" s="88">
        <f>(E110+K110+AF110)</f>
        <v>2175708</v>
      </c>
      <c r="AM110" s="33"/>
      <c r="AN110" s="88">
        <v>183924</v>
      </c>
      <c r="AO110" s="33"/>
      <c r="AP110" s="89">
        <f>IF($AL110,AN110/$AL110*100,0)</f>
        <v>8.4535240942258802</v>
      </c>
      <c r="AQ110" s="33"/>
      <c r="AR110" s="88">
        <v>0</v>
      </c>
      <c r="AS110" s="33"/>
      <c r="AT110" s="89">
        <f>IF($AL110,AR110/$AL110*100,0)</f>
        <v>0</v>
      </c>
      <c r="AU110" s="33"/>
      <c r="AV110" s="88">
        <v>0</v>
      </c>
      <c r="AW110" s="33"/>
      <c r="AX110" s="89">
        <f>IF($AL110,AV110/$AL110*100,0)</f>
        <v>0</v>
      </c>
      <c r="AY110" s="33"/>
      <c r="AZ110" s="88">
        <v>0</v>
      </c>
      <c r="BA110" s="33"/>
      <c r="BB110" s="22">
        <v>19</v>
      </c>
      <c r="BC110" s="33"/>
      <c r="BD110" s="114">
        <v>7017</v>
      </c>
      <c r="BE110" s="33"/>
      <c r="BF110" s="114">
        <f>IF(E110,BD110,0)</f>
        <v>7017</v>
      </c>
      <c r="BG110" s="33"/>
      <c r="BH110" s="114">
        <f>IF(K110,BD110,0)</f>
        <v>7017</v>
      </c>
      <c r="BI110" s="33"/>
      <c r="BJ110" s="114">
        <f>IF(AF110,BD110,0)</f>
        <v>7017</v>
      </c>
    </row>
    <row r="111" spans="1:62" ht="8.85" customHeight="1" x14ac:dyDescent="0.3">
      <c r="A111" s="22">
        <v>20</v>
      </c>
      <c r="B111" s="33"/>
      <c r="C111" s="22" t="s">
        <v>150</v>
      </c>
      <c r="D111" s="33"/>
      <c r="E111" s="88">
        <v>141796</v>
      </c>
      <c r="F111" s="33"/>
      <c r="G111" s="84">
        <f>(E111/$BD111)</f>
        <v>11.795690874303302</v>
      </c>
      <c r="H111" s="33"/>
      <c r="I111" s="84">
        <f>IF(G$219,G111/G$219*100,0)</f>
        <v>193.93559386587697</v>
      </c>
      <c r="J111" s="33"/>
      <c r="K111" s="88">
        <v>1304666</v>
      </c>
      <c r="L111" s="33"/>
      <c r="M111" s="84">
        <f>(K111/$BD111)</f>
        <v>108.53223525497047</v>
      </c>
      <c r="N111" s="33"/>
      <c r="O111" s="84">
        <f>IF(M$219,M111/M$219*100,0)</f>
        <v>97.505180034588108</v>
      </c>
      <c r="P111" s="33"/>
      <c r="Q111" s="88">
        <v>220785</v>
      </c>
      <c r="R111" s="33"/>
      <c r="S111" s="88">
        <v>296050</v>
      </c>
      <c r="T111" s="33"/>
      <c r="U111" s="88">
        <v>0</v>
      </c>
      <c r="V111" s="33"/>
      <c r="W111" s="88">
        <v>0</v>
      </c>
      <c r="X111" s="33"/>
      <c r="Y111" s="88">
        <v>0</v>
      </c>
      <c r="Z111" s="33"/>
      <c r="AA111" s="88">
        <v>0</v>
      </c>
      <c r="AB111" s="33"/>
      <c r="AC111" s="33"/>
      <c r="AD111" s="88">
        <v>0</v>
      </c>
      <c r="AE111" s="33"/>
      <c r="AF111" s="88">
        <v>118229</v>
      </c>
      <c r="AG111" s="33"/>
      <c r="AH111" s="89">
        <f>(AF111/$BD111)</f>
        <v>9.8352050578154895</v>
      </c>
      <c r="AI111" s="33"/>
      <c r="AJ111" s="89">
        <f>IF(AH$219,AH111/AH$219*100,0)</f>
        <v>175.31374311120743</v>
      </c>
      <c r="AK111" s="33"/>
      <c r="AL111" s="88">
        <f>(E111+K111+AF111)</f>
        <v>1564691</v>
      </c>
      <c r="AM111" s="33"/>
      <c r="AN111" s="88">
        <v>234986</v>
      </c>
      <c r="AO111" s="33"/>
      <c r="AP111" s="89">
        <f>IF($AL111,AN111/$AL111*100,0)</f>
        <v>15.018045096443963</v>
      </c>
      <c r="AQ111" s="33"/>
      <c r="AR111" s="88">
        <v>0</v>
      </c>
      <c r="AS111" s="33"/>
      <c r="AT111" s="89">
        <f>IF($AL111,AR111/$AL111*100,0)</f>
        <v>0</v>
      </c>
      <c r="AU111" s="33"/>
      <c r="AV111" s="88">
        <v>0</v>
      </c>
      <c r="AW111" s="33"/>
      <c r="AX111" s="89">
        <f>IF($AL111,AV111/$AL111*100,0)</f>
        <v>0</v>
      </c>
      <c r="AY111" s="33"/>
      <c r="AZ111" s="88">
        <v>0</v>
      </c>
      <c r="BA111" s="33"/>
      <c r="BB111" s="22">
        <v>20</v>
      </c>
      <c r="BC111" s="33"/>
      <c r="BD111" s="114">
        <v>12021</v>
      </c>
      <c r="BE111" s="33"/>
      <c r="BF111" s="114">
        <f>IF(E111,BD111,0)</f>
        <v>12021</v>
      </c>
      <c r="BG111" s="33"/>
      <c r="BH111" s="114">
        <f>IF(K111,BD111,0)</f>
        <v>12021</v>
      </c>
      <c r="BI111" s="33"/>
      <c r="BJ111" s="114">
        <f>IF(AF111,BD111,0)</f>
        <v>12021</v>
      </c>
    </row>
    <row r="112" spans="1:62" ht="8.85" customHeight="1" x14ac:dyDescent="0.3">
      <c r="A112" s="41"/>
      <c r="B112" s="33"/>
      <c r="D112" s="33"/>
      <c r="E112" s="33"/>
      <c r="F112" s="33"/>
      <c r="G112" s="33"/>
      <c r="H112" s="33"/>
      <c r="I112" s="33"/>
      <c r="J112" s="33"/>
      <c r="K112" s="39"/>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9"/>
      <c r="AM112" s="33"/>
      <c r="AN112" s="33"/>
      <c r="AO112" s="33"/>
      <c r="AP112" s="33"/>
      <c r="AQ112" s="33"/>
      <c r="AR112" s="33"/>
      <c r="AS112" s="33"/>
      <c r="AT112" s="33"/>
      <c r="AU112" s="33"/>
      <c r="AV112" s="33"/>
      <c r="AW112" s="33"/>
      <c r="AX112" s="33"/>
      <c r="AY112" s="33"/>
      <c r="AZ112" s="33"/>
      <c r="BA112" s="33"/>
      <c r="BB112" s="41"/>
      <c r="BC112" s="33"/>
      <c r="BD112" s="39"/>
      <c r="BE112" s="33"/>
      <c r="BF112" s="33"/>
      <c r="BG112" s="33"/>
      <c r="BH112" s="33"/>
      <c r="BI112" s="33"/>
      <c r="BJ112" s="33"/>
    </row>
    <row r="113" spans="1:62" ht="8.85" customHeight="1" x14ac:dyDescent="0.3">
      <c r="A113" s="22">
        <v>21</v>
      </c>
      <c r="B113" s="33"/>
      <c r="C113" s="22" t="s">
        <v>151</v>
      </c>
      <c r="D113" s="33"/>
      <c r="E113" s="88">
        <v>624995</v>
      </c>
      <c r="F113" s="33"/>
      <c r="G113" s="84">
        <f>(E113/$BD113)</f>
        <v>1.8044820806277915</v>
      </c>
      <c r="H113" s="33"/>
      <c r="I113" s="84">
        <f>IF(G$219,G113/G$219*100,0)</f>
        <v>29.667893780537348</v>
      </c>
      <c r="J113" s="33"/>
      <c r="K113" s="88">
        <v>29226159</v>
      </c>
      <c r="L113" s="33"/>
      <c r="M113" s="84">
        <f>(K113/$BD113)</f>
        <v>84.381603374552839</v>
      </c>
      <c r="N113" s="33"/>
      <c r="O113" s="84">
        <f>IF(M$219,M113/M$219*100,0)</f>
        <v>75.808292433249036</v>
      </c>
      <c r="P113" s="33"/>
      <c r="Q113" s="88">
        <v>3483228</v>
      </c>
      <c r="R113" s="33"/>
      <c r="S113" s="88">
        <v>4342318</v>
      </c>
      <c r="T113" s="33"/>
      <c r="U113" s="88">
        <v>0</v>
      </c>
      <c r="V113" s="33"/>
      <c r="W113" s="88">
        <v>0</v>
      </c>
      <c r="X113" s="33"/>
      <c r="Y113" s="88">
        <v>0</v>
      </c>
      <c r="Z113" s="33"/>
      <c r="AA113" s="88">
        <v>0</v>
      </c>
      <c r="AB113" s="33"/>
      <c r="AC113" s="33"/>
      <c r="AD113" s="88">
        <v>0</v>
      </c>
      <c r="AE113" s="33"/>
      <c r="AF113" s="88">
        <v>2195402</v>
      </c>
      <c r="AG113" s="33"/>
      <c r="AH113" s="89">
        <f>(AF113/$BD113)</f>
        <v>6.338552418458411</v>
      </c>
      <c r="AI113" s="33"/>
      <c r="AJ113" s="89">
        <f>IF(AH$219,AH113/AH$219*100,0)</f>
        <v>112.98547857967675</v>
      </c>
      <c r="AK113" s="33"/>
      <c r="AL113" s="88">
        <f>(E113+K113+AF113)</f>
        <v>32046556</v>
      </c>
      <c r="AM113" s="33"/>
      <c r="AN113" s="88">
        <v>1065470</v>
      </c>
      <c r="AO113" s="33"/>
      <c r="AP113" s="89">
        <f>IF($AL113,AN113/$AL113*100,0)</f>
        <v>3.3247566446765764</v>
      </c>
      <c r="AQ113" s="33"/>
      <c r="AR113" s="88">
        <v>0</v>
      </c>
      <c r="AS113" s="33"/>
      <c r="AT113" s="89">
        <f>IF($AL113,AR113/$AL113*100,0)</f>
        <v>0</v>
      </c>
      <c r="AU113" s="33"/>
      <c r="AV113" s="88">
        <v>8558</v>
      </c>
      <c r="AW113" s="33"/>
      <c r="AX113" s="89">
        <f>IF($AL113,AV113/$AL113*100,0)</f>
        <v>2.6704897711941341E-2</v>
      </c>
      <c r="AY113" s="33"/>
      <c r="AZ113" s="88">
        <v>4342936</v>
      </c>
      <c r="BA113" s="33"/>
      <c r="BB113" s="22">
        <v>21</v>
      </c>
      <c r="BC113" s="33"/>
      <c r="BD113" s="114">
        <v>346357</v>
      </c>
      <c r="BE113" s="33"/>
      <c r="BF113" s="114">
        <f>IF(E113,BD113,0)</f>
        <v>346357</v>
      </c>
      <c r="BG113" s="33"/>
      <c r="BH113" s="114">
        <f>IF(K113,BD113,0)</f>
        <v>346357</v>
      </c>
      <c r="BI113" s="33"/>
      <c r="BJ113" s="114">
        <f>IF(AF113,BD113,0)</f>
        <v>346357</v>
      </c>
    </row>
    <row r="114" spans="1:62" ht="8.85" customHeight="1" x14ac:dyDescent="0.3">
      <c r="A114" s="22">
        <v>22</v>
      </c>
      <c r="B114" s="33"/>
      <c r="C114" s="22" t="s">
        <v>152</v>
      </c>
      <c r="D114" s="33"/>
      <c r="E114" s="88">
        <v>64406</v>
      </c>
      <c r="F114" s="33"/>
      <c r="G114" s="84">
        <f>(E114/$BD114)</f>
        <v>4.4726388888888886</v>
      </c>
      <c r="H114" s="33"/>
      <c r="I114" s="84">
        <f>IF(G$219,G114/G$219*100,0)</f>
        <v>73.535657072355662</v>
      </c>
      <c r="J114" s="33"/>
      <c r="K114" s="88">
        <v>2286464</v>
      </c>
      <c r="L114" s="33"/>
      <c r="M114" s="84">
        <f>(K114/$BD114)</f>
        <v>158.78222222222223</v>
      </c>
      <c r="N114" s="33"/>
      <c r="O114" s="84">
        <f>IF(M$219,M114/M$219*100,0)</f>
        <v>142.64968493183889</v>
      </c>
      <c r="P114" s="33"/>
      <c r="Q114" s="88">
        <v>295035</v>
      </c>
      <c r="R114" s="33"/>
      <c r="S114" s="88">
        <v>307146</v>
      </c>
      <c r="T114" s="33"/>
      <c r="U114" s="88">
        <v>0</v>
      </c>
      <c r="V114" s="33"/>
      <c r="W114" s="88">
        <v>0</v>
      </c>
      <c r="X114" s="33"/>
      <c r="Y114" s="88">
        <v>0</v>
      </c>
      <c r="Z114" s="33"/>
      <c r="AA114" s="88">
        <v>0</v>
      </c>
      <c r="AB114" s="33"/>
      <c r="AC114" s="33"/>
      <c r="AD114" s="88">
        <v>0</v>
      </c>
      <c r="AE114" s="33"/>
      <c r="AF114" s="88">
        <v>107039</v>
      </c>
      <c r="AG114" s="33"/>
      <c r="AH114" s="89">
        <f>(AF114/$BD114)</f>
        <v>7.4332638888888889</v>
      </c>
      <c r="AI114" s="33"/>
      <c r="AJ114" s="89">
        <f>IF(AH$219,AH114/AH$219*100,0)</f>
        <v>132.49884554861802</v>
      </c>
      <c r="AK114" s="33"/>
      <c r="AL114" s="88">
        <f>(E114+K114+AF114)</f>
        <v>2457909</v>
      </c>
      <c r="AM114" s="33"/>
      <c r="AN114" s="88">
        <v>212206</v>
      </c>
      <c r="AO114" s="33"/>
      <c r="AP114" s="89">
        <f>IF($AL114,AN114/$AL114*100,0)</f>
        <v>8.6335987215149146</v>
      </c>
      <c r="AQ114" s="33"/>
      <c r="AR114" s="88">
        <v>0</v>
      </c>
      <c r="AS114" s="33"/>
      <c r="AT114" s="89">
        <f>IF($AL114,AR114/$AL114*100,0)</f>
        <v>0</v>
      </c>
      <c r="AU114" s="33"/>
      <c r="AV114" s="88">
        <v>0</v>
      </c>
      <c r="AW114" s="33"/>
      <c r="AX114" s="89">
        <f>IF($AL114,AV114/$AL114*100,0)</f>
        <v>0</v>
      </c>
      <c r="AY114" s="33"/>
      <c r="AZ114" s="88">
        <v>18500</v>
      </c>
      <c r="BA114" s="33"/>
      <c r="BB114" s="22">
        <v>22</v>
      </c>
      <c r="BC114" s="33"/>
      <c r="BD114" s="114">
        <v>14400</v>
      </c>
      <c r="BE114" s="33"/>
      <c r="BF114" s="114">
        <f>IF(E114,BD114,0)</f>
        <v>14400</v>
      </c>
      <c r="BG114" s="33"/>
      <c r="BH114" s="114">
        <f>IF(K114,BD114,0)</f>
        <v>14400</v>
      </c>
      <c r="BI114" s="33"/>
      <c r="BJ114" s="114">
        <f>IF(AF114,BD114,0)</f>
        <v>14400</v>
      </c>
    </row>
    <row r="115" spans="1:62" ht="8.85" customHeight="1" x14ac:dyDescent="0.3">
      <c r="A115" s="22">
        <v>23</v>
      </c>
      <c r="B115" s="33"/>
      <c r="C115" s="22" t="s">
        <v>153</v>
      </c>
      <c r="D115" s="33"/>
      <c r="E115" s="88">
        <v>37176</v>
      </c>
      <c r="F115" s="33"/>
      <c r="G115" s="84">
        <f>(E115/$BD115)</f>
        <v>7.2979976442873973</v>
      </c>
      <c r="H115" s="33"/>
      <c r="I115" s="84">
        <f>IF(G$219,G115/G$219*100,0)</f>
        <v>119.98801276319841</v>
      </c>
      <c r="J115" s="33"/>
      <c r="K115" s="88">
        <v>796897</v>
      </c>
      <c r="L115" s="33"/>
      <c r="M115" s="84">
        <f>(K115/$BD115)</f>
        <v>156.43835885355321</v>
      </c>
      <c r="N115" s="33"/>
      <c r="O115" s="84">
        <f>IF(M$219,M115/M$219*100,0)</f>
        <v>140.54396197126729</v>
      </c>
      <c r="P115" s="33"/>
      <c r="Q115" s="88">
        <v>161517</v>
      </c>
      <c r="R115" s="33"/>
      <c r="S115" s="88">
        <v>202442</v>
      </c>
      <c r="T115" s="33"/>
      <c r="U115" s="88">
        <v>0</v>
      </c>
      <c r="V115" s="33"/>
      <c r="W115" s="88">
        <v>0</v>
      </c>
      <c r="X115" s="33"/>
      <c r="Y115" s="88">
        <v>0</v>
      </c>
      <c r="Z115" s="33"/>
      <c r="AA115" s="88">
        <v>0</v>
      </c>
      <c r="AB115" s="33"/>
      <c r="AC115" s="33"/>
      <c r="AD115" s="88">
        <v>0</v>
      </c>
      <c r="AE115" s="33"/>
      <c r="AF115" s="88">
        <v>88826</v>
      </c>
      <c r="AG115" s="33"/>
      <c r="AH115" s="89">
        <f>(AF115/$BD115)</f>
        <v>17.437377306635256</v>
      </c>
      <c r="AI115" s="33"/>
      <c r="AJ115" s="89">
        <f>IF(AH$219,AH115/AH$219*100,0)</f>
        <v>310.82340100671456</v>
      </c>
      <c r="AK115" s="33"/>
      <c r="AL115" s="88">
        <f>(E115+K115+AF115)</f>
        <v>922899</v>
      </c>
      <c r="AM115" s="33"/>
      <c r="AN115" s="88">
        <v>181482</v>
      </c>
      <c r="AO115" s="33"/>
      <c r="AP115" s="89">
        <f>IF($AL115,AN115/$AL115*100,0)</f>
        <v>19.664340301593132</v>
      </c>
      <c r="AQ115" s="33"/>
      <c r="AR115" s="88">
        <v>0</v>
      </c>
      <c r="AS115" s="33"/>
      <c r="AT115" s="89">
        <f>IF($AL115,AR115/$AL115*100,0)</f>
        <v>0</v>
      </c>
      <c r="AU115" s="33"/>
      <c r="AV115" s="88">
        <v>0</v>
      </c>
      <c r="AW115" s="33"/>
      <c r="AX115" s="89">
        <f>IF($AL115,AV115/$AL115*100,0)</f>
        <v>0</v>
      </c>
      <c r="AY115" s="33"/>
      <c r="AZ115" s="88">
        <v>1416</v>
      </c>
      <c r="BA115" s="33"/>
      <c r="BB115" s="22">
        <v>23</v>
      </c>
      <c r="BC115" s="33"/>
      <c r="BD115" s="114">
        <v>5094</v>
      </c>
      <c r="BE115" s="33"/>
      <c r="BF115" s="114">
        <f>IF(E115,BD115,0)</f>
        <v>5094</v>
      </c>
      <c r="BG115" s="33"/>
      <c r="BH115" s="114">
        <f>IF(K115,BD115,0)</f>
        <v>5094</v>
      </c>
      <c r="BI115" s="33"/>
      <c r="BJ115" s="114">
        <f>IF(AF115,BD115,0)</f>
        <v>5094</v>
      </c>
    </row>
    <row r="116" spans="1:62" ht="8.85" customHeight="1" x14ac:dyDescent="0.3">
      <c r="A116" s="22">
        <v>24</v>
      </c>
      <c r="B116" s="33"/>
      <c r="C116" s="22" t="s">
        <v>154</v>
      </c>
      <c r="D116" s="33"/>
      <c r="E116" s="88">
        <v>258923</v>
      </c>
      <c r="F116" s="33"/>
      <c r="G116" s="84">
        <f>(E116/$BD116)</f>
        <v>5.0490035490035492</v>
      </c>
      <c r="H116" s="33"/>
      <c r="I116" s="84">
        <f>IF(G$219,G116/G$219*100,0)</f>
        <v>83.011797455632959</v>
      </c>
      <c r="J116" s="33"/>
      <c r="K116" s="88">
        <v>4344822</v>
      </c>
      <c r="L116" s="33"/>
      <c r="M116" s="84">
        <f>(K116/$BD116)</f>
        <v>84.724113724113721</v>
      </c>
      <c r="N116" s="33"/>
      <c r="O116" s="84">
        <f>IF(M$219,M116/M$219*100,0)</f>
        <v>76.116003162869461</v>
      </c>
      <c r="P116" s="33"/>
      <c r="Q116" s="88">
        <v>618943</v>
      </c>
      <c r="R116" s="33"/>
      <c r="S116" s="88">
        <v>587630</v>
      </c>
      <c r="T116" s="33"/>
      <c r="U116" s="88">
        <v>0</v>
      </c>
      <c r="V116" s="33"/>
      <c r="W116" s="88">
        <v>0</v>
      </c>
      <c r="X116" s="33"/>
      <c r="Y116" s="88">
        <v>0</v>
      </c>
      <c r="Z116" s="33"/>
      <c r="AA116" s="88">
        <v>0</v>
      </c>
      <c r="AB116" s="33"/>
      <c r="AC116" s="33"/>
      <c r="AD116" s="88">
        <v>0</v>
      </c>
      <c r="AE116" s="33"/>
      <c r="AF116" s="88">
        <v>321476</v>
      </c>
      <c r="AG116" s="33"/>
      <c r="AH116" s="89">
        <f>(AF116/$BD116)</f>
        <v>6.2687882687882688</v>
      </c>
      <c r="AI116" s="33"/>
      <c r="AJ116" s="89">
        <f>IF(AH$219,AH116/AH$219*100,0)</f>
        <v>111.74192400793711</v>
      </c>
      <c r="AK116" s="33"/>
      <c r="AL116" s="88">
        <f>(E116+K116+AF116)</f>
        <v>4925221</v>
      </c>
      <c r="AM116" s="33"/>
      <c r="AN116" s="88">
        <v>307232</v>
      </c>
      <c r="AO116" s="33"/>
      <c r="AP116" s="89">
        <f>IF($AL116,AN116/$AL116*100,0)</f>
        <v>6.2379332825877256</v>
      </c>
      <c r="AQ116" s="33"/>
      <c r="AR116" s="88">
        <v>0</v>
      </c>
      <c r="AS116" s="33"/>
      <c r="AT116" s="89">
        <f>IF($AL116,AR116/$AL116*100,0)</f>
        <v>0</v>
      </c>
      <c r="AU116" s="33"/>
      <c r="AV116" s="88">
        <v>0</v>
      </c>
      <c r="AW116" s="33"/>
      <c r="AX116" s="89">
        <f>IF($AL116,AV116/$AL116*100,0)</f>
        <v>0</v>
      </c>
      <c r="AY116" s="33"/>
      <c r="AZ116" s="88">
        <v>0</v>
      </c>
      <c r="BA116" s="33"/>
      <c r="BB116" s="22">
        <v>24</v>
      </c>
      <c r="BC116" s="33"/>
      <c r="BD116" s="114">
        <v>51282</v>
      </c>
      <c r="BE116" s="33"/>
      <c r="BF116" s="114">
        <f>IF(E116,BD116,0)</f>
        <v>51282</v>
      </c>
      <c r="BG116" s="33"/>
      <c r="BH116" s="114">
        <f>IF(K116,BD116,0)</f>
        <v>51282</v>
      </c>
      <c r="BI116" s="33"/>
      <c r="BJ116" s="114">
        <f>IF(AF116,BD116,0)</f>
        <v>51282</v>
      </c>
    </row>
    <row r="117" spans="1:62" ht="8.85" customHeight="1" x14ac:dyDescent="0.3">
      <c r="A117" s="22">
        <v>25</v>
      </c>
      <c r="B117" s="33"/>
      <c r="C117" s="22" t="s">
        <v>155</v>
      </c>
      <c r="D117" s="33"/>
      <c r="E117" s="88">
        <v>45095</v>
      </c>
      <c r="F117" s="33"/>
      <c r="G117" s="84">
        <f>(E117/$BD117)</f>
        <v>4.5921588594704685</v>
      </c>
      <c r="H117" s="33"/>
      <c r="I117" s="84">
        <f>IF(G$219,G117/G$219*100,0)</f>
        <v>75.500711660558395</v>
      </c>
      <c r="J117" s="33"/>
      <c r="K117" s="88">
        <v>2858322</v>
      </c>
      <c r="L117" s="33"/>
      <c r="M117" s="84">
        <f>(K117/$BD117)</f>
        <v>291.07148676171079</v>
      </c>
      <c r="N117" s="33"/>
      <c r="O117" s="84">
        <f>IF(M$219,M117/M$219*100,0)</f>
        <v>261.4981406488269</v>
      </c>
      <c r="P117" s="33"/>
      <c r="Q117" s="88">
        <v>251998</v>
      </c>
      <c r="R117" s="33"/>
      <c r="S117" s="88">
        <v>306031</v>
      </c>
      <c r="T117" s="33"/>
      <c r="U117" s="88">
        <v>0</v>
      </c>
      <c r="V117" s="33"/>
      <c r="W117" s="88">
        <v>0</v>
      </c>
      <c r="X117" s="33"/>
      <c r="Y117" s="88">
        <v>0</v>
      </c>
      <c r="Z117" s="33"/>
      <c r="AA117" s="88">
        <v>0</v>
      </c>
      <c r="AB117" s="33"/>
      <c r="AC117" s="33"/>
      <c r="AD117" s="88">
        <v>0</v>
      </c>
      <c r="AE117" s="33"/>
      <c r="AF117" s="88">
        <v>110269</v>
      </c>
      <c r="AG117" s="33"/>
      <c r="AH117" s="89">
        <f>(AF117/$BD117)</f>
        <v>11.229022403258655</v>
      </c>
      <c r="AI117" s="33"/>
      <c r="AJ117" s="89">
        <f>IF(AH$219,AH117/AH$219*100,0)</f>
        <v>200.15870919036328</v>
      </c>
      <c r="AK117" s="33"/>
      <c r="AL117" s="88">
        <f>(E117+K117+AF117)</f>
        <v>3013686</v>
      </c>
      <c r="AM117" s="33"/>
      <c r="AN117" s="88">
        <v>237257</v>
      </c>
      <c r="AO117" s="33"/>
      <c r="AP117" s="89">
        <f>IF($AL117,AN117/$AL117*100,0)</f>
        <v>7.872651629930921</v>
      </c>
      <c r="AQ117" s="33"/>
      <c r="AR117" s="88">
        <v>0</v>
      </c>
      <c r="AS117" s="33"/>
      <c r="AT117" s="89">
        <f>IF($AL117,AR117/$AL117*100,0)</f>
        <v>0</v>
      </c>
      <c r="AU117" s="33"/>
      <c r="AV117" s="88">
        <v>0</v>
      </c>
      <c r="AW117" s="33"/>
      <c r="AX117" s="89">
        <f>IF($AL117,AV117/$AL117*100,0)</f>
        <v>0</v>
      </c>
      <c r="AY117" s="33"/>
      <c r="AZ117" s="88">
        <v>752967</v>
      </c>
      <c r="BA117" s="33"/>
      <c r="BB117" s="22">
        <v>25</v>
      </c>
      <c r="BC117" s="33"/>
      <c r="BD117" s="114">
        <v>9820</v>
      </c>
      <c r="BE117" s="33"/>
      <c r="BF117" s="114">
        <f>IF(E117,BD117,0)</f>
        <v>9820</v>
      </c>
      <c r="BG117" s="33"/>
      <c r="BH117" s="114">
        <f>IF(K117,BD117,0)</f>
        <v>9820</v>
      </c>
      <c r="BI117" s="33"/>
      <c r="BJ117" s="114">
        <f>IF(AF117,BD117,0)</f>
        <v>9820</v>
      </c>
    </row>
    <row r="118" spans="1:62" ht="8.85" customHeight="1" x14ac:dyDescent="0.3">
      <c r="A118" s="41"/>
      <c r="B118" s="33"/>
      <c r="D118" s="33"/>
      <c r="E118" s="33"/>
      <c r="F118" s="33"/>
      <c r="G118" s="33"/>
      <c r="H118" s="33"/>
      <c r="I118" s="33"/>
      <c r="J118" s="33"/>
      <c r="K118" s="39"/>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9"/>
      <c r="AM118" s="33"/>
      <c r="AN118" s="33"/>
      <c r="AO118" s="33"/>
      <c r="AP118" s="33"/>
      <c r="AQ118" s="33"/>
      <c r="AR118" s="33"/>
      <c r="AS118" s="33"/>
      <c r="AT118" s="33"/>
      <c r="AU118" s="33"/>
      <c r="AV118" s="33"/>
      <c r="AW118" s="33"/>
      <c r="AX118" s="33"/>
      <c r="AY118" s="33"/>
      <c r="AZ118" s="33"/>
      <c r="BA118" s="33"/>
      <c r="BB118" s="41"/>
      <c r="BC118" s="33"/>
      <c r="BD118" s="39"/>
      <c r="BE118" s="33"/>
      <c r="BF118" s="33"/>
      <c r="BG118" s="33"/>
      <c r="BH118" s="33"/>
      <c r="BI118" s="33"/>
      <c r="BJ118" s="33"/>
    </row>
    <row r="119" spans="1:62" ht="8.85" customHeight="1" x14ac:dyDescent="0.3">
      <c r="A119" s="22">
        <v>26</v>
      </c>
      <c r="B119" s="33"/>
      <c r="C119" s="22" t="s">
        <v>156</v>
      </c>
      <c r="D119" s="33"/>
      <c r="E119" s="88">
        <v>111608</v>
      </c>
      <c r="F119" s="33"/>
      <c r="G119" s="84">
        <f>(E119/$BD119)</f>
        <v>7.68861945439515</v>
      </c>
      <c r="H119" s="33"/>
      <c r="I119" s="84">
        <f>IF(G$219,G119/G$219*100,0)</f>
        <v>126.41031337513142</v>
      </c>
      <c r="J119" s="33"/>
      <c r="K119" s="88">
        <v>1046752</v>
      </c>
      <c r="L119" s="33"/>
      <c r="M119" s="84">
        <f>(K119/$BD119)</f>
        <v>72.110223201984013</v>
      </c>
      <c r="N119" s="33"/>
      <c r="O119" s="84">
        <f>IF(M$219,M119/M$219*100,0)</f>
        <v>64.783704851612526</v>
      </c>
      <c r="P119" s="33"/>
      <c r="Q119" s="88">
        <v>363114</v>
      </c>
      <c r="R119" s="33"/>
      <c r="S119" s="88">
        <v>308449</v>
      </c>
      <c r="T119" s="33"/>
      <c r="U119" s="88">
        <v>0</v>
      </c>
      <c r="V119" s="33"/>
      <c r="W119" s="88">
        <v>0</v>
      </c>
      <c r="X119" s="33"/>
      <c r="Y119" s="88">
        <v>0</v>
      </c>
      <c r="Z119" s="33"/>
      <c r="AA119" s="88">
        <v>0</v>
      </c>
      <c r="AB119" s="33"/>
      <c r="AC119" s="33"/>
      <c r="AD119" s="88">
        <v>0</v>
      </c>
      <c r="AE119" s="33"/>
      <c r="AF119" s="88">
        <v>187354</v>
      </c>
      <c r="AG119" s="33"/>
      <c r="AH119" s="89">
        <f>(AF119/$BD119)</f>
        <v>12.906723615321026</v>
      </c>
      <c r="AI119" s="33"/>
      <c r="AJ119" s="89">
        <f>IF(AH$219,AH119/AH$219*100,0)</f>
        <v>230.06394020282093</v>
      </c>
      <c r="AK119" s="33"/>
      <c r="AL119" s="88">
        <f>(E119+K119+AF119)</f>
        <v>1345714</v>
      </c>
      <c r="AM119" s="33"/>
      <c r="AN119" s="88">
        <v>279172</v>
      </c>
      <c r="AO119" s="33"/>
      <c r="AP119" s="89">
        <f>IF($AL119,AN119/$AL119*100,0)</f>
        <v>20.745269797297198</v>
      </c>
      <c r="AQ119" s="33"/>
      <c r="AR119" s="88">
        <v>0</v>
      </c>
      <c r="AS119" s="33"/>
      <c r="AT119" s="89">
        <f>IF($AL119,AR119/$AL119*100,0)</f>
        <v>0</v>
      </c>
      <c r="AU119" s="33"/>
      <c r="AV119" s="88">
        <v>0</v>
      </c>
      <c r="AW119" s="33"/>
      <c r="AX119" s="89">
        <f>IF($AL119,AV119/$AL119*100,0)</f>
        <v>0</v>
      </c>
      <c r="AY119" s="33"/>
      <c r="AZ119" s="88">
        <v>0</v>
      </c>
      <c r="BA119" s="33"/>
      <c r="BB119" s="22">
        <v>26</v>
      </c>
      <c r="BC119" s="33"/>
      <c r="BD119" s="114">
        <v>14516</v>
      </c>
      <c r="BE119" s="33"/>
      <c r="BF119" s="114">
        <f>IF(E119,BD119,0)</f>
        <v>14516</v>
      </c>
      <c r="BG119" s="33"/>
      <c r="BH119" s="114">
        <f>IF(K119,BD119,0)</f>
        <v>14516</v>
      </c>
      <c r="BI119" s="33"/>
      <c r="BJ119" s="114">
        <f>IF(AF119,BD119,0)</f>
        <v>14516</v>
      </c>
    </row>
    <row r="120" spans="1:62" ht="8.85" customHeight="1" x14ac:dyDescent="0.3">
      <c r="A120" s="22">
        <v>27</v>
      </c>
      <c r="B120" s="33"/>
      <c r="C120" s="22" t="s">
        <v>157</v>
      </c>
      <c r="D120" s="33"/>
      <c r="E120" s="88">
        <v>123253</v>
      </c>
      <c r="F120" s="33"/>
      <c r="G120" s="84">
        <f>(E120/$BD120)</f>
        <v>4.3243632025822754</v>
      </c>
      <c r="H120" s="33"/>
      <c r="I120" s="84">
        <f>IF(G$219,G120/G$219*100,0)</f>
        <v>71.097823325594149</v>
      </c>
      <c r="J120" s="33"/>
      <c r="K120" s="88">
        <v>2900678</v>
      </c>
      <c r="L120" s="33"/>
      <c r="M120" s="84">
        <f>(K120/$BD120)</f>
        <v>101.77103361167637</v>
      </c>
      <c r="N120" s="33"/>
      <c r="O120" s="84">
        <f>IF(M$219,M120/M$219*100,0)</f>
        <v>91.430927699042002</v>
      </c>
      <c r="P120" s="33"/>
      <c r="Q120" s="88">
        <v>581212</v>
      </c>
      <c r="R120" s="33"/>
      <c r="S120" s="88">
        <v>536942</v>
      </c>
      <c r="T120" s="33"/>
      <c r="U120" s="88">
        <v>0</v>
      </c>
      <c r="V120" s="33"/>
      <c r="W120" s="88">
        <v>0</v>
      </c>
      <c r="X120" s="33"/>
      <c r="Y120" s="88">
        <v>0</v>
      </c>
      <c r="Z120" s="33"/>
      <c r="AA120" s="88">
        <v>0</v>
      </c>
      <c r="AB120" s="33"/>
      <c r="AC120" s="33"/>
      <c r="AD120" s="88">
        <v>0</v>
      </c>
      <c r="AE120" s="33"/>
      <c r="AF120" s="88">
        <v>179798</v>
      </c>
      <c r="AG120" s="33"/>
      <c r="AH120" s="89">
        <f>(AF120/$BD120)</f>
        <v>6.3082590695389795</v>
      </c>
      <c r="AI120" s="33"/>
      <c r="AJ120" s="89">
        <f>IF(AH$219,AH120/AH$219*100,0)</f>
        <v>112.44549589917136</v>
      </c>
      <c r="AK120" s="33"/>
      <c r="AL120" s="88">
        <f>(E120+K120+AF120)</f>
        <v>3203729</v>
      </c>
      <c r="AM120" s="33"/>
      <c r="AN120" s="88">
        <v>264759</v>
      </c>
      <c r="AO120" s="33"/>
      <c r="AP120" s="89">
        <f>IF($AL120,AN120/$AL120*100,0)</f>
        <v>8.2640885043647572</v>
      </c>
      <c r="AQ120" s="33"/>
      <c r="AR120" s="88">
        <v>0</v>
      </c>
      <c r="AS120" s="33"/>
      <c r="AT120" s="89">
        <f>IF($AL120,AR120/$AL120*100,0)</f>
        <v>0</v>
      </c>
      <c r="AU120" s="33"/>
      <c r="AV120" s="88">
        <v>0</v>
      </c>
      <c r="AW120" s="33"/>
      <c r="AX120" s="89">
        <f>IF($AL120,AV120/$AL120*100,0)</f>
        <v>0</v>
      </c>
      <c r="AY120" s="33"/>
      <c r="AZ120" s="88">
        <v>0</v>
      </c>
      <c r="BA120" s="33"/>
      <c r="BB120" s="22">
        <v>27</v>
      </c>
      <c r="BC120" s="33"/>
      <c r="BD120" s="114">
        <v>28502</v>
      </c>
      <c r="BE120" s="33"/>
      <c r="BF120" s="114">
        <f>IF(E120,BD120,0)</f>
        <v>28502</v>
      </c>
      <c r="BG120" s="33"/>
      <c r="BH120" s="114">
        <f>IF(K120,BD120,0)</f>
        <v>28502</v>
      </c>
      <c r="BI120" s="33"/>
      <c r="BJ120" s="114">
        <f>IF(AF120,BD120,0)</f>
        <v>28502</v>
      </c>
    </row>
    <row r="121" spans="1:62" ht="8.85" customHeight="1" x14ac:dyDescent="0.3">
      <c r="A121" s="22">
        <v>28</v>
      </c>
      <c r="B121" s="33"/>
      <c r="C121" s="22" t="s">
        <v>158</v>
      </c>
      <c r="D121" s="33"/>
      <c r="E121" s="88">
        <v>386045</v>
      </c>
      <c r="F121" s="33"/>
      <c r="G121" s="84">
        <f>(E121/$BD121)</f>
        <v>35.811224489795919</v>
      </c>
      <c r="H121" s="33"/>
      <c r="I121" s="84">
        <f>IF(G$219,G121/G$219*100,0)</f>
        <v>588.78035737800815</v>
      </c>
      <c r="J121" s="33"/>
      <c r="K121" s="88">
        <v>1147031</v>
      </c>
      <c r="L121" s="33"/>
      <c r="M121" s="84">
        <f>(K121/$BD121)</f>
        <v>106.40361781076066</v>
      </c>
      <c r="N121" s="33"/>
      <c r="O121" s="84">
        <f>IF(M$219,M121/M$219*100,0)</f>
        <v>95.592833655331745</v>
      </c>
      <c r="P121" s="33"/>
      <c r="Q121" s="88">
        <v>267350</v>
      </c>
      <c r="R121" s="33"/>
      <c r="S121" s="88">
        <v>212943</v>
      </c>
      <c r="T121" s="33"/>
      <c r="U121" s="88">
        <v>0</v>
      </c>
      <c r="V121" s="33"/>
      <c r="W121" s="88">
        <v>0</v>
      </c>
      <c r="X121" s="33"/>
      <c r="Y121" s="88">
        <v>0</v>
      </c>
      <c r="Z121" s="33"/>
      <c r="AA121" s="88">
        <v>0</v>
      </c>
      <c r="AB121" s="33"/>
      <c r="AC121" s="33"/>
      <c r="AD121" s="88">
        <v>0</v>
      </c>
      <c r="AE121" s="33"/>
      <c r="AF121" s="88">
        <v>124887</v>
      </c>
      <c r="AG121" s="33"/>
      <c r="AH121" s="89">
        <f>(AF121/$BD121)</f>
        <v>11.585064935064935</v>
      </c>
      <c r="AI121" s="33"/>
      <c r="AJ121" s="89">
        <f>IF(AH$219,AH121/AH$219*100,0)</f>
        <v>206.50521122980464</v>
      </c>
      <c r="AK121" s="33"/>
      <c r="AL121" s="88">
        <f>(E121+K121+AF121)</f>
        <v>1657963</v>
      </c>
      <c r="AM121" s="33"/>
      <c r="AN121" s="88">
        <v>208192</v>
      </c>
      <c r="AO121" s="33"/>
      <c r="AP121" s="89">
        <f>IF($AL121,AN121/$AL121*100,0)</f>
        <v>12.557095664981668</v>
      </c>
      <c r="AQ121" s="33"/>
      <c r="AR121" s="88">
        <v>0</v>
      </c>
      <c r="AS121" s="33"/>
      <c r="AT121" s="89">
        <f>IF($AL121,AR121/$AL121*100,0)</f>
        <v>0</v>
      </c>
      <c r="AU121" s="33"/>
      <c r="AV121" s="88">
        <v>0</v>
      </c>
      <c r="AW121" s="33"/>
      <c r="AX121" s="89">
        <f>IF($AL121,AV121/$AL121*100,0)</f>
        <v>0</v>
      </c>
      <c r="AY121" s="33"/>
      <c r="AZ121" s="88">
        <v>0</v>
      </c>
      <c r="BA121" s="33"/>
      <c r="BB121" s="22">
        <v>28</v>
      </c>
      <c r="BC121" s="33"/>
      <c r="BD121" s="114">
        <v>10780</v>
      </c>
      <c r="BE121" s="33"/>
      <c r="BF121" s="114">
        <f>IF(E121,BD121,0)</f>
        <v>10780</v>
      </c>
      <c r="BG121" s="33"/>
      <c r="BH121" s="114">
        <f>IF(K121,BD121,0)</f>
        <v>10780</v>
      </c>
      <c r="BI121" s="33"/>
      <c r="BJ121" s="114">
        <f>IF(AF121,BD121,0)</f>
        <v>10780</v>
      </c>
    </row>
    <row r="122" spans="1:62" ht="8.85" customHeight="1" x14ac:dyDescent="0.3">
      <c r="A122" s="22">
        <v>29</v>
      </c>
      <c r="B122" s="33"/>
      <c r="C122" s="22" t="s">
        <v>101</v>
      </c>
      <c r="D122" s="33"/>
      <c r="E122" s="88">
        <v>6624321</v>
      </c>
      <c r="F122" s="33"/>
      <c r="G122" s="84">
        <f>(E122/$BD122)</f>
        <v>5.7804957861320201</v>
      </c>
      <c r="H122" s="33"/>
      <c r="I122" s="84">
        <f>IF(G$219,G122/G$219*100,0)</f>
        <v>95.038425054431229</v>
      </c>
      <c r="J122" s="33"/>
      <c r="K122" s="88">
        <v>163059271</v>
      </c>
      <c r="L122" s="33"/>
      <c r="M122" s="84">
        <f>(K122/$BD122)</f>
        <v>142.28830832703594</v>
      </c>
      <c r="N122" s="33"/>
      <c r="O122" s="84">
        <f>IF(M$219,M122/M$219*100,0)</f>
        <v>127.83158006145679</v>
      </c>
      <c r="P122" s="33"/>
      <c r="Q122" s="88">
        <v>0</v>
      </c>
      <c r="R122" s="33"/>
      <c r="S122" s="88">
        <v>0</v>
      </c>
      <c r="T122" s="33"/>
      <c r="U122" s="88">
        <v>0</v>
      </c>
      <c r="V122" s="33"/>
      <c r="W122" s="88">
        <v>0</v>
      </c>
      <c r="X122" s="33"/>
      <c r="Y122" s="88">
        <v>0</v>
      </c>
      <c r="Z122" s="33"/>
      <c r="AA122" s="88">
        <v>0</v>
      </c>
      <c r="AB122" s="33"/>
      <c r="AC122" s="33"/>
      <c r="AD122" s="88">
        <v>0</v>
      </c>
      <c r="AE122" s="33"/>
      <c r="AF122" s="88">
        <v>5143674</v>
      </c>
      <c r="AG122" s="33"/>
      <c r="AH122" s="89">
        <f>(AF122/$BD122)</f>
        <v>4.4884578936070323</v>
      </c>
      <c r="AI122" s="33"/>
      <c r="AJ122" s="89">
        <f>IF(AH$219,AH122/AH$219*100,0)</f>
        <v>80.007315505841746</v>
      </c>
      <c r="AK122" s="33"/>
      <c r="AL122" s="88">
        <f>(E122+K122+AF122)</f>
        <v>174827266</v>
      </c>
      <c r="AM122" s="33"/>
      <c r="AN122" s="88">
        <v>2796610</v>
      </c>
      <c r="AO122" s="33"/>
      <c r="AP122" s="89">
        <f>IF($AL122,AN122/$AL122*100,0)</f>
        <v>1.5996417858527856</v>
      </c>
      <c r="AQ122" s="33"/>
      <c r="AR122" s="88">
        <v>3414120</v>
      </c>
      <c r="AS122" s="33"/>
      <c r="AT122" s="89">
        <f>IF($AL122,AR122/$AL122*100,0)</f>
        <v>1.9528532809064234</v>
      </c>
      <c r="AU122" s="33"/>
      <c r="AV122" s="88">
        <v>0</v>
      </c>
      <c r="AW122" s="33"/>
      <c r="AX122" s="89">
        <f>IF($AL122,AV122/$AL122*100,0)</f>
        <v>0</v>
      </c>
      <c r="AY122" s="33"/>
      <c r="AZ122" s="88">
        <v>3228160</v>
      </c>
      <c r="BA122" s="33"/>
      <c r="BB122" s="22">
        <v>29</v>
      </c>
      <c r="BC122" s="33"/>
      <c r="BD122" s="114">
        <v>1145978</v>
      </c>
      <c r="BE122" s="33"/>
      <c r="BF122" s="114">
        <f>IF(E122,BD122,0)</f>
        <v>1145978</v>
      </c>
      <c r="BG122" s="33"/>
      <c r="BH122" s="114">
        <f>IF(K122,BD122,0)</f>
        <v>1145978</v>
      </c>
      <c r="BI122" s="33"/>
      <c r="BJ122" s="114">
        <f>IF(AF122,BD122,0)</f>
        <v>1145978</v>
      </c>
    </row>
    <row r="123" spans="1:62" ht="8.85" customHeight="1" x14ac:dyDescent="0.3">
      <c r="A123" s="22">
        <v>30</v>
      </c>
      <c r="B123" s="33"/>
      <c r="C123" s="22" t="s">
        <v>159</v>
      </c>
      <c r="D123" s="33"/>
      <c r="E123" s="88">
        <v>384974</v>
      </c>
      <c r="F123" s="33"/>
      <c r="G123" s="84">
        <f>(E123/$BD123)</f>
        <v>5.487868852459016</v>
      </c>
      <c r="H123" s="33"/>
      <c r="I123" s="84">
        <f>IF(G$219,G123/G$219*100,0)</f>
        <v>90.227280139922215</v>
      </c>
      <c r="J123" s="33"/>
      <c r="K123" s="88">
        <v>10289275</v>
      </c>
      <c r="L123" s="33"/>
      <c r="M123" s="84">
        <f>(K123/$BD123)</f>
        <v>146.67533856022808</v>
      </c>
      <c r="N123" s="33"/>
      <c r="O123" s="84">
        <f>IF(M$219,M123/M$219*100,0)</f>
        <v>131.77288074230674</v>
      </c>
      <c r="P123" s="33"/>
      <c r="Q123" s="88">
        <v>1749524</v>
      </c>
      <c r="R123" s="33"/>
      <c r="S123" s="88">
        <v>1476917</v>
      </c>
      <c r="T123" s="33"/>
      <c r="U123" s="88">
        <v>0</v>
      </c>
      <c r="V123" s="33"/>
      <c r="W123" s="88">
        <v>0</v>
      </c>
      <c r="X123" s="33"/>
      <c r="Y123" s="88">
        <v>0</v>
      </c>
      <c r="Z123" s="33"/>
      <c r="AA123" s="88">
        <v>0</v>
      </c>
      <c r="AB123" s="33"/>
      <c r="AC123" s="33"/>
      <c r="AD123" s="88">
        <v>0</v>
      </c>
      <c r="AE123" s="33"/>
      <c r="AF123" s="88">
        <v>461686</v>
      </c>
      <c r="AG123" s="33"/>
      <c r="AH123" s="89">
        <f>(AF123/$BD123)</f>
        <v>6.5814112615823239</v>
      </c>
      <c r="AI123" s="33"/>
      <c r="AJ123" s="89">
        <f>IF(AH$219,AH123/AH$219*100,0)</f>
        <v>117.314467409643</v>
      </c>
      <c r="AK123" s="33"/>
      <c r="AL123" s="88">
        <f>(E123+K123+AF123)</f>
        <v>11135935</v>
      </c>
      <c r="AM123" s="33"/>
      <c r="AN123" s="88">
        <v>401401</v>
      </c>
      <c r="AO123" s="33"/>
      <c r="AP123" s="89">
        <f>IF($AL123,AN123/$AL123*100,0)</f>
        <v>3.6045558814773977</v>
      </c>
      <c r="AQ123" s="33"/>
      <c r="AR123" s="88">
        <v>0</v>
      </c>
      <c r="AS123" s="33"/>
      <c r="AT123" s="89">
        <f>IF($AL123,AR123/$AL123*100,0)</f>
        <v>0</v>
      </c>
      <c r="AU123" s="33"/>
      <c r="AV123" s="88">
        <v>600</v>
      </c>
      <c r="AW123" s="33"/>
      <c r="AX123" s="89">
        <f>IF($AL123,AV123/$AL123*100,0)</f>
        <v>5.3879624836172266E-3</v>
      </c>
      <c r="AY123" s="33"/>
      <c r="AZ123" s="88">
        <v>0</v>
      </c>
      <c r="BA123" s="33"/>
      <c r="BB123" s="22">
        <v>30</v>
      </c>
      <c r="BC123" s="33"/>
      <c r="BD123" s="114">
        <v>70150</v>
      </c>
      <c r="BE123" s="33"/>
      <c r="BF123" s="114">
        <f>IF(E123,BD123,0)</f>
        <v>70150</v>
      </c>
      <c r="BG123" s="33"/>
      <c r="BH123" s="114">
        <f>IF(K123,BD123,0)</f>
        <v>70150</v>
      </c>
      <c r="BI123" s="33"/>
      <c r="BJ123" s="114">
        <f>IF(AF123,BD123,0)</f>
        <v>70150</v>
      </c>
    </row>
    <row r="124" spans="1:62" ht="8.85" customHeight="1" x14ac:dyDescent="0.3">
      <c r="A124" s="41"/>
      <c r="B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41"/>
      <c r="BC124" s="33"/>
      <c r="BD124" s="39"/>
      <c r="BE124" s="33"/>
      <c r="BF124" s="33"/>
      <c r="BG124" s="33"/>
      <c r="BH124" s="33"/>
      <c r="BI124" s="33"/>
      <c r="BJ124" s="33"/>
    </row>
    <row r="125" spans="1:62" ht="8.85" customHeight="1" x14ac:dyDescent="0.3">
      <c r="A125" s="22">
        <v>31</v>
      </c>
      <c r="B125" s="33"/>
      <c r="C125" s="22" t="s">
        <v>160</v>
      </c>
      <c r="D125" s="33"/>
      <c r="E125" s="88">
        <v>85362</v>
      </c>
      <c r="F125" s="33"/>
      <c r="G125" s="84">
        <f>(E125/$BD125)</f>
        <v>5.4568816723134947</v>
      </c>
      <c r="H125" s="33"/>
      <c r="I125" s="84">
        <f>IF(G$219,G125/G$219*100,0)</f>
        <v>89.717812975362804</v>
      </c>
      <c r="J125" s="33"/>
      <c r="K125" s="88">
        <v>1125198</v>
      </c>
      <c r="L125" s="33"/>
      <c r="M125" s="84">
        <f>(K125/$BD125)</f>
        <v>71.929808860193063</v>
      </c>
      <c r="N125" s="33"/>
      <c r="O125" s="84">
        <f>IF(M$219,M125/M$219*100,0)</f>
        <v>64.621620906360491</v>
      </c>
      <c r="P125" s="33"/>
      <c r="Q125" s="88">
        <v>276544</v>
      </c>
      <c r="R125" s="33"/>
      <c r="S125" s="88">
        <v>232195</v>
      </c>
      <c r="T125" s="33"/>
      <c r="U125" s="88">
        <v>0</v>
      </c>
      <c r="V125" s="33"/>
      <c r="W125" s="88">
        <v>0</v>
      </c>
      <c r="X125" s="33"/>
      <c r="Y125" s="88">
        <v>0</v>
      </c>
      <c r="Z125" s="33"/>
      <c r="AA125" s="88">
        <v>0</v>
      </c>
      <c r="AB125" s="33"/>
      <c r="AC125" s="33"/>
      <c r="AD125" s="88">
        <v>0</v>
      </c>
      <c r="AE125" s="33"/>
      <c r="AF125" s="88">
        <v>148307</v>
      </c>
      <c r="AG125" s="33"/>
      <c r="AH125" s="89">
        <f>(AF125/$BD125)</f>
        <v>9.480726203413667</v>
      </c>
      <c r="AI125" s="33"/>
      <c r="AJ125" s="89">
        <f>IF(AH$219,AH125/AH$219*100,0)</f>
        <v>168.99511381434564</v>
      </c>
      <c r="AK125" s="33"/>
      <c r="AL125" s="88">
        <f>(E125+K125+AF125)</f>
        <v>1358867</v>
      </c>
      <c r="AM125" s="33"/>
      <c r="AN125" s="88">
        <v>219829</v>
      </c>
      <c r="AO125" s="33"/>
      <c r="AP125" s="89">
        <f>IF($AL125,AN125/$AL125*100,0)</f>
        <v>16.177374238979976</v>
      </c>
      <c r="AQ125" s="33"/>
      <c r="AR125" s="88">
        <v>0</v>
      </c>
      <c r="AS125" s="33"/>
      <c r="AT125" s="89">
        <f>IF($AL125,AR125/$AL125*100,0)</f>
        <v>0</v>
      </c>
      <c r="AU125" s="33"/>
      <c r="AV125" s="88">
        <v>0</v>
      </c>
      <c r="AW125" s="33"/>
      <c r="AX125" s="89">
        <f>IF($AL125,AV125/$AL125*100,0)</f>
        <v>0</v>
      </c>
      <c r="AY125" s="33"/>
      <c r="AZ125" s="88">
        <v>0</v>
      </c>
      <c r="BA125" s="33"/>
      <c r="BB125" s="22">
        <v>31</v>
      </c>
      <c r="BC125" s="33"/>
      <c r="BD125" s="114">
        <v>15643</v>
      </c>
      <c r="BE125" s="33"/>
      <c r="BF125" s="114">
        <f>IF(E125,BD125,0)</f>
        <v>15643</v>
      </c>
      <c r="BG125" s="33"/>
      <c r="BH125" s="114">
        <f>IF(K125,BD125,0)</f>
        <v>15643</v>
      </c>
      <c r="BI125" s="33"/>
      <c r="BJ125" s="114">
        <f>IF(AF125,BD125,0)</f>
        <v>15643</v>
      </c>
    </row>
    <row r="126" spans="1:62" ht="8.85" customHeight="1" x14ac:dyDescent="0.3">
      <c r="A126" s="22">
        <v>32</v>
      </c>
      <c r="B126" s="33"/>
      <c r="C126" s="22" t="s">
        <v>161</v>
      </c>
      <c r="D126" s="33"/>
      <c r="E126" s="88">
        <v>251561</v>
      </c>
      <c r="F126" s="33"/>
      <c r="G126" s="84">
        <f>(E126/$BD126)</f>
        <v>9.424584145062191</v>
      </c>
      <c r="H126" s="33"/>
      <c r="I126" s="84">
        <f>IF(G$219,G126/G$219*100,0)</f>
        <v>154.95169741123951</v>
      </c>
      <c r="J126" s="33"/>
      <c r="K126" s="88">
        <v>2321014</v>
      </c>
      <c r="L126" s="33"/>
      <c r="M126" s="84">
        <f>(K126/$BD126)</f>
        <v>86.955417353514164</v>
      </c>
      <c r="N126" s="33"/>
      <c r="O126" s="84">
        <f>IF(M$219,M126/M$219*100,0)</f>
        <v>78.12060264048462</v>
      </c>
      <c r="P126" s="33"/>
      <c r="Q126" s="88">
        <v>370918</v>
      </c>
      <c r="R126" s="33"/>
      <c r="S126" s="88">
        <v>476899</v>
      </c>
      <c r="T126" s="33"/>
      <c r="U126" s="88">
        <v>0</v>
      </c>
      <c r="V126" s="33"/>
      <c r="W126" s="88">
        <v>0</v>
      </c>
      <c r="X126" s="33"/>
      <c r="Y126" s="88">
        <v>0</v>
      </c>
      <c r="Z126" s="33"/>
      <c r="AA126" s="88">
        <v>0</v>
      </c>
      <c r="AB126" s="33"/>
      <c r="AC126" s="33"/>
      <c r="AD126" s="88">
        <v>0</v>
      </c>
      <c r="AE126" s="33"/>
      <c r="AF126" s="88">
        <v>194266</v>
      </c>
      <c r="AG126" s="33"/>
      <c r="AH126" s="89">
        <f>(AF126/$BD126)</f>
        <v>7.2780608421999098</v>
      </c>
      <c r="AI126" s="33"/>
      <c r="AJ126" s="89">
        <f>IF(AH$219,AH126/AH$219*100,0)</f>
        <v>129.7323321005139</v>
      </c>
      <c r="AK126" s="33"/>
      <c r="AL126" s="88">
        <f>(E126+K126+AF126)</f>
        <v>2766841</v>
      </c>
      <c r="AM126" s="33"/>
      <c r="AN126" s="88">
        <v>294053</v>
      </c>
      <c r="AO126" s="33"/>
      <c r="AP126" s="89">
        <f>IF($AL126,AN126/$AL126*100,0)</f>
        <v>10.627752010325132</v>
      </c>
      <c r="AQ126" s="33"/>
      <c r="AR126" s="88">
        <v>0</v>
      </c>
      <c r="AS126" s="33"/>
      <c r="AT126" s="89">
        <f>IF($AL126,AR126/$AL126*100,0)</f>
        <v>0</v>
      </c>
      <c r="AU126" s="33"/>
      <c r="AV126" s="88">
        <v>0</v>
      </c>
      <c r="AW126" s="33"/>
      <c r="AX126" s="89">
        <f>IF($AL126,AV126/$AL126*100,0)</f>
        <v>0</v>
      </c>
      <c r="AY126" s="33"/>
      <c r="AZ126" s="88">
        <v>0</v>
      </c>
      <c r="BA126" s="33"/>
      <c r="BB126" s="22">
        <v>32</v>
      </c>
      <c r="BC126" s="33"/>
      <c r="BD126" s="114">
        <v>26692</v>
      </c>
      <c r="BE126" s="33"/>
      <c r="BF126" s="114">
        <f>IF(E126,BD126,0)</f>
        <v>26692</v>
      </c>
      <c r="BG126" s="33"/>
      <c r="BH126" s="114">
        <f>IF(K126,BD126,0)</f>
        <v>26692</v>
      </c>
      <c r="BI126" s="33"/>
      <c r="BJ126" s="114">
        <f>IF(AF126,BD126,0)</f>
        <v>26692</v>
      </c>
    </row>
    <row r="127" spans="1:62" ht="8.85" customHeight="1" x14ac:dyDescent="0.3">
      <c r="A127" s="22">
        <v>33</v>
      </c>
      <c r="B127" s="33"/>
      <c r="C127" s="22" t="s">
        <v>103</v>
      </c>
      <c r="D127" s="33"/>
      <c r="E127" s="88">
        <v>501318</v>
      </c>
      <c r="F127" s="33"/>
      <c r="G127" s="84">
        <f>(E127/$BD127)</f>
        <v>8.9318509808113742</v>
      </c>
      <c r="H127" s="33"/>
      <c r="I127" s="84">
        <f>IF(G$219,G127/G$219*100,0)</f>
        <v>146.85056117049865</v>
      </c>
      <c r="J127" s="33"/>
      <c r="K127" s="88">
        <v>3510231</v>
      </c>
      <c r="L127" s="33"/>
      <c r="M127" s="84">
        <f>(K127/$BD127)</f>
        <v>62.540862686407614</v>
      </c>
      <c r="N127" s="33"/>
      <c r="O127" s="84">
        <f>IF(M$219,M127/M$219*100,0)</f>
        <v>56.186607245586551</v>
      </c>
      <c r="P127" s="33"/>
      <c r="Q127" s="88">
        <v>578030</v>
      </c>
      <c r="R127" s="33"/>
      <c r="S127" s="88">
        <v>549669</v>
      </c>
      <c r="T127" s="33"/>
      <c r="U127" s="88">
        <v>0</v>
      </c>
      <c r="V127" s="33"/>
      <c r="W127" s="88">
        <v>0</v>
      </c>
      <c r="X127" s="33"/>
      <c r="Y127" s="88">
        <v>0</v>
      </c>
      <c r="Z127" s="33"/>
      <c r="AA127" s="88">
        <v>0</v>
      </c>
      <c r="AB127" s="33"/>
      <c r="AC127" s="33"/>
      <c r="AD127" s="88">
        <v>0</v>
      </c>
      <c r="AE127" s="33"/>
      <c r="AF127" s="88">
        <v>235878</v>
      </c>
      <c r="AG127" s="33"/>
      <c r="AH127" s="89">
        <f>(AF127/$BD127)</f>
        <v>4.2025763001763856</v>
      </c>
      <c r="AI127" s="33"/>
      <c r="AJ127" s="89">
        <f>IF(AH$219,AH127/AH$219*100,0)</f>
        <v>74.911440845750519</v>
      </c>
      <c r="AK127" s="33"/>
      <c r="AL127" s="88">
        <f>(E127+K127+AF127)</f>
        <v>4247427</v>
      </c>
      <c r="AM127" s="33"/>
      <c r="AN127" s="88">
        <v>503708</v>
      </c>
      <c r="AO127" s="33"/>
      <c r="AP127" s="89">
        <f>IF($AL127,AN127/$AL127*100,0)</f>
        <v>11.859132599571458</v>
      </c>
      <c r="AQ127" s="33"/>
      <c r="AR127" s="88">
        <v>0</v>
      </c>
      <c r="AS127" s="33"/>
      <c r="AT127" s="89">
        <f>IF($AL127,AR127/$AL127*100,0)</f>
        <v>0</v>
      </c>
      <c r="AU127" s="33"/>
      <c r="AV127" s="88">
        <v>0</v>
      </c>
      <c r="AW127" s="33"/>
      <c r="AX127" s="89">
        <f>IF($AL127,AV127/$AL127*100,0)</f>
        <v>0</v>
      </c>
      <c r="AY127" s="33"/>
      <c r="AZ127" s="88">
        <v>0</v>
      </c>
      <c r="BA127" s="33"/>
      <c r="BB127" s="22">
        <v>33</v>
      </c>
      <c r="BC127" s="33"/>
      <c r="BD127" s="114">
        <v>56127</v>
      </c>
      <c r="BE127" s="33"/>
      <c r="BF127" s="114">
        <f>IF(E127,BD127,0)</f>
        <v>56127</v>
      </c>
      <c r="BG127" s="33"/>
      <c r="BH127" s="114">
        <f>IF(K127,BD127,0)</f>
        <v>56127</v>
      </c>
      <c r="BI127" s="33"/>
      <c r="BJ127" s="114">
        <f>IF(AF127,BD127,0)</f>
        <v>56127</v>
      </c>
    </row>
    <row r="128" spans="1:62" ht="8.85" customHeight="1" x14ac:dyDescent="0.3">
      <c r="A128" s="22">
        <v>34</v>
      </c>
      <c r="B128" s="33"/>
      <c r="C128" s="22" t="s">
        <v>162</v>
      </c>
      <c r="D128" s="33"/>
      <c r="E128" s="88">
        <v>249785</v>
      </c>
      <c r="F128" s="33"/>
      <c r="G128" s="84">
        <f>(E128/$BD128)</f>
        <v>2.8457095333576374</v>
      </c>
      <c r="H128" s="33"/>
      <c r="I128" s="84">
        <f>IF(G$219,G128/G$219*100,0)</f>
        <v>46.786947386335051</v>
      </c>
      <c r="J128" s="33"/>
      <c r="K128" s="88">
        <v>9075279</v>
      </c>
      <c r="L128" s="33"/>
      <c r="M128" s="84">
        <f>(K128/$BD128)</f>
        <v>103.39134843237332</v>
      </c>
      <c r="N128" s="33"/>
      <c r="O128" s="84">
        <f>IF(M$219,M128/M$219*100,0)</f>
        <v>92.886615844905847</v>
      </c>
      <c r="P128" s="33"/>
      <c r="Q128" s="88">
        <v>1520416</v>
      </c>
      <c r="R128" s="33"/>
      <c r="S128" s="88">
        <v>1520994</v>
      </c>
      <c r="T128" s="33"/>
      <c r="U128" s="88">
        <v>0</v>
      </c>
      <c r="V128" s="33"/>
      <c r="W128" s="88">
        <v>0</v>
      </c>
      <c r="X128" s="33"/>
      <c r="Y128" s="88">
        <v>0</v>
      </c>
      <c r="Z128" s="33"/>
      <c r="AA128" s="88">
        <v>0</v>
      </c>
      <c r="AB128" s="33"/>
      <c r="AC128" s="33"/>
      <c r="AD128" s="88">
        <v>0</v>
      </c>
      <c r="AE128" s="33"/>
      <c r="AF128" s="88">
        <v>88968</v>
      </c>
      <c r="AG128" s="33"/>
      <c r="AH128" s="89">
        <f>(AF128/$BD128)</f>
        <v>1.0135800218738606</v>
      </c>
      <c r="AI128" s="33"/>
      <c r="AJ128" s="89">
        <f>IF(AH$219,AH128/AH$219*100,0)</f>
        <v>18.067188892644602</v>
      </c>
      <c r="AK128" s="33"/>
      <c r="AL128" s="88">
        <f>(E128+K128+AF128)</f>
        <v>9414032</v>
      </c>
      <c r="AM128" s="33"/>
      <c r="AN128" s="88">
        <v>452830</v>
      </c>
      <c r="AO128" s="33"/>
      <c r="AP128" s="89">
        <f>IF($AL128,AN128/$AL128*100,0)</f>
        <v>4.8101599824602257</v>
      </c>
      <c r="AQ128" s="33"/>
      <c r="AR128" s="88">
        <v>0</v>
      </c>
      <c r="AS128" s="33"/>
      <c r="AT128" s="89">
        <f>IF($AL128,AR128/$AL128*100,0)</f>
        <v>0</v>
      </c>
      <c r="AU128" s="33"/>
      <c r="AV128" s="88">
        <v>0</v>
      </c>
      <c r="AW128" s="33"/>
      <c r="AX128" s="89">
        <f>IF($AL128,AV128/$AL128*100,0)</f>
        <v>0</v>
      </c>
      <c r="AY128" s="33"/>
      <c r="AZ128" s="88">
        <v>0</v>
      </c>
      <c r="BA128" s="33"/>
      <c r="BB128" s="22">
        <v>34</v>
      </c>
      <c r="BC128" s="33"/>
      <c r="BD128" s="114">
        <v>87776</v>
      </c>
      <c r="BE128" s="33"/>
      <c r="BF128" s="114">
        <f>IF(E128,BD128,0)</f>
        <v>87776</v>
      </c>
      <c r="BG128" s="33"/>
      <c r="BH128" s="114">
        <f>IF(K128,BD128,0)</f>
        <v>87776</v>
      </c>
      <c r="BI128" s="33"/>
      <c r="BJ128" s="114">
        <f>IF(AF128,BD128,0)</f>
        <v>87776</v>
      </c>
    </row>
    <row r="129" spans="1:62" ht="8.85" customHeight="1" x14ac:dyDescent="0.3">
      <c r="A129" s="22">
        <v>35</v>
      </c>
      <c r="B129" s="33"/>
      <c r="C129" s="22" t="s">
        <v>163</v>
      </c>
      <c r="D129" s="33"/>
      <c r="E129" s="88">
        <v>129687</v>
      </c>
      <c r="F129" s="33"/>
      <c r="G129" s="84">
        <f>(E129/$BD129)</f>
        <v>7.659736577874904</v>
      </c>
      <c r="H129" s="33"/>
      <c r="I129" s="84">
        <f>IF(G$219,G129/G$219*100,0)</f>
        <v>125.93544353747646</v>
      </c>
      <c r="J129" s="33"/>
      <c r="K129" s="88">
        <v>1607135</v>
      </c>
      <c r="L129" s="33"/>
      <c r="M129" s="84">
        <f>(K129/$BD129)</f>
        <v>94.922627133660157</v>
      </c>
      <c r="N129" s="33"/>
      <c r="O129" s="84">
        <f>IF(M$219,M129/M$219*100,0)</f>
        <v>85.278330684705381</v>
      </c>
      <c r="P129" s="33"/>
      <c r="Q129" s="88">
        <v>326954</v>
      </c>
      <c r="R129" s="33"/>
      <c r="S129" s="88">
        <v>466040</v>
      </c>
      <c r="T129" s="33"/>
      <c r="U129" s="88">
        <v>0</v>
      </c>
      <c r="V129" s="33"/>
      <c r="W129" s="88">
        <v>0</v>
      </c>
      <c r="X129" s="33"/>
      <c r="Y129" s="88">
        <v>0</v>
      </c>
      <c r="Z129" s="33"/>
      <c r="AA129" s="88">
        <v>0</v>
      </c>
      <c r="AB129" s="33"/>
      <c r="AC129" s="33"/>
      <c r="AD129" s="88">
        <v>0</v>
      </c>
      <c r="AE129" s="33"/>
      <c r="AF129" s="88">
        <v>158525</v>
      </c>
      <c r="AG129" s="33"/>
      <c r="AH129" s="89">
        <f>(AF129/$BD129)</f>
        <v>9.363002775973067</v>
      </c>
      <c r="AI129" s="33"/>
      <c r="AJ129" s="89">
        <f>IF(AH$219,AH129/AH$219*100,0)</f>
        <v>166.89667920162833</v>
      </c>
      <c r="AK129" s="33"/>
      <c r="AL129" s="88">
        <f>(E129+K129+AF129)</f>
        <v>1895347</v>
      </c>
      <c r="AM129" s="33"/>
      <c r="AN129" s="88">
        <v>256726</v>
      </c>
      <c r="AO129" s="33"/>
      <c r="AP129" s="89">
        <f>IF($AL129,AN129/$AL129*100,0)</f>
        <v>13.545065890309269</v>
      </c>
      <c r="AQ129" s="33"/>
      <c r="AR129" s="88">
        <v>0</v>
      </c>
      <c r="AS129" s="33"/>
      <c r="AT129" s="89">
        <f>IF($AL129,AR129/$AL129*100,0)</f>
        <v>0</v>
      </c>
      <c r="AU129" s="33"/>
      <c r="AV129" s="88">
        <v>0</v>
      </c>
      <c r="AW129" s="33"/>
      <c r="AX129" s="89">
        <f>IF($AL129,AV129/$AL129*100,0)</f>
        <v>0</v>
      </c>
      <c r="AY129" s="33"/>
      <c r="AZ129" s="88">
        <v>14878</v>
      </c>
      <c r="BA129" s="33"/>
      <c r="BB129" s="22">
        <v>35</v>
      </c>
      <c r="BC129" s="33"/>
      <c r="BD129" s="114">
        <v>16931</v>
      </c>
      <c r="BE129" s="33"/>
      <c r="BF129" s="114">
        <f>IF(E129,BD129,0)</f>
        <v>16931</v>
      </c>
      <c r="BG129" s="33"/>
      <c r="BH129" s="114">
        <f>IF(K129,BD129,0)</f>
        <v>16931</v>
      </c>
      <c r="BI129" s="33"/>
      <c r="BJ129" s="114">
        <f>IF(AF129,BD129,0)</f>
        <v>16931</v>
      </c>
    </row>
    <row r="130" spans="1:62" ht="8.85" customHeight="1" x14ac:dyDescent="0.3">
      <c r="A130" s="33"/>
      <c r="B130" s="33"/>
      <c r="D130" s="33"/>
      <c r="E130" s="33"/>
      <c r="F130" s="33"/>
      <c r="G130" s="33"/>
      <c r="H130" s="33"/>
      <c r="I130" s="33"/>
      <c r="J130" s="33"/>
      <c r="K130" s="114"/>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9"/>
      <c r="BE130" s="33"/>
      <c r="BF130" s="33"/>
      <c r="BG130" s="33"/>
      <c r="BH130" s="33"/>
      <c r="BI130" s="33"/>
      <c r="BJ130" s="33"/>
    </row>
    <row r="131" spans="1:62" ht="8.85" customHeight="1" x14ac:dyDescent="0.3">
      <c r="A131" s="22">
        <v>36</v>
      </c>
      <c r="B131" s="33"/>
      <c r="C131" s="22" t="s">
        <v>164</v>
      </c>
      <c r="D131" s="33"/>
      <c r="E131" s="88">
        <v>166579</v>
      </c>
      <c r="F131" s="33"/>
      <c r="G131" s="84">
        <f>(E131/$BD131)</f>
        <v>4.4786524708286279</v>
      </c>
      <c r="H131" s="33"/>
      <c r="I131" s="84">
        <f>IF(G$219,G131/G$219*100,0)</f>
        <v>73.634527719032675</v>
      </c>
      <c r="J131" s="33"/>
      <c r="K131" s="88">
        <v>5935469</v>
      </c>
      <c r="L131" s="33"/>
      <c r="M131" s="84">
        <f>(K131/$BD131)</f>
        <v>159.58135720815184</v>
      </c>
      <c r="N131" s="33"/>
      <c r="O131" s="84">
        <f>IF(M$219,M131/M$219*100,0)</f>
        <v>143.36762647696557</v>
      </c>
      <c r="P131" s="33"/>
      <c r="Q131" s="88">
        <v>555978</v>
      </c>
      <c r="R131" s="33"/>
      <c r="S131" s="88">
        <v>642975</v>
      </c>
      <c r="T131" s="33"/>
      <c r="U131" s="88">
        <v>0</v>
      </c>
      <c r="V131" s="33"/>
      <c r="W131" s="88">
        <v>0</v>
      </c>
      <c r="X131" s="33"/>
      <c r="Y131" s="88">
        <v>0</v>
      </c>
      <c r="Z131" s="33"/>
      <c r="AA131" s="88">
        <v>0</v>
      </c>
      <c r="AB131" s="33"/>
      <c r="AC131" s="33"/>
      <c r="AD131" s="88">
        <v>0</v>
      </c>
      <c r="AE131" s="33"/>
      <c r="AF131" s="88">
        <v>207610</v>
      </c>
      <c r="AG131" s="33"/>
      <c r="AH131" s="89">
        <f>(AF131/$BD131)</f>
        <v>5.581814271118998</v>
      </c>
      <c r="AI131" s="33"/>
      <c r="AJ131" s="89">
        <f>IF(AH$219,AH131/AH$219*100,0)</f>
        <v>99.496527776389726</v>
      </c>
      <c r="AK131" s="33"/>
      <c r="AL131" s="88">
        <f>(E131+K131+AF131)</f>
        <v>6309658</v>
      </c>
      <c r="AM131" s="33"/>
      <c r="AN131" s="88">
        <v>312380</v>
      </c>
      <c r="AO131" s="33"/>
      <c r="AP131" s="89">
        <f>IF($AL131,AN131/$AL131*100,0)</f>
        <v>4.9508230081567017</v>
      </c>
      <c r="AQ131" s="33"/>
      <c r="AR131" s="88">
        <v>0</v>
      </c>
      <c r="AS131" s="33"/>
      <c r="AT131" s="89">
        <f>IF($AL131,AR131/$AL131*100,0)</f>
        <v>0</v>
      </c>
      <c r="AU131" s="33"/>
      <c r="AV131" s="88">
        <v>0</v>
      </c>
      <c r="AW131" s="33"/>
      <c r="AX131" s="89">
        <f>IF($AL131,AV131/$AL131*100,0)</f>
        <v>0</v>
      </c>
      <c r="AY131" s="33"/>
      <c r="AZ131" s="88">
        <v>0</v>
      </c>
      <c r="BA131" s="33"/>
      <c r="BB131" s="22">
        <v>36</v>
      </c>
      <c r="BC131" s="33"/>
      <c r="BD131" s="114">
        <v>37194</v>
      </c>
      <c r="BE131" s="33"/>
      <c r="BF131" s="114">
        <f>IF(E131,BD131,0)</f>
        <v>37194</v>
      </c>
      <c r="BG131" s="33"/>
      <c r="BH131" s="114">
        <f>IF(K131,BD131,0)</f>
        <v>37194</v>
      </c>
      <c r="BI131" s="33"/>
      <c r="BJ131" s="114">
        <f>IF(AF131,BD131,0)</f>
        <v>37194</v>
      </c>
    </row>
    <row r="132" spans="1:62" ht="8.85" customHeight="1" x14ac:dyDescent="0.3">
      <c r="A132" s="22">
        <v>37</v>
      </c>
      <c r="B132" s="33"/>
      <c r="C132" s="22" t="s">
        <v>165</v>
      </c>
      <c r="D132" s="33"/>
      <c r="E132" s="88">
        <v>151869</v>
      </c>
      <c r="F132" s="33"/>
      <c r="G132" s="84">
        <f>(E132/$BD132)</f>
        <v>6.5528564031756993</v>
      </c>
      <c r="H132" s="33"/>
      <c r="I132" s="84">
        <f>IF(G$219,G132/G$219*100,0)</f>
        <v>107.73697883488778</v>
      </c>
      <c r="J132" s="33"/>
      <c r="K132" s="88">
        <v>4124233</v>
      </c>
      <c r="L132" s="33"/>
      <c r="M132" s="84">
        <f>(K132/$BD132)</f>
        <v>177.95275284777355</v>
      </c>
      <c r="N132" s="33"/>
      <c r="O132" s="84">
        <f>IF(M$219,M132/M$219*100,0)</f>
        <v>159.87245783070776</v>
      </c>
      <c r="P132" s="33"/>
      <c r="Q132" s="88">
        <v>487640</v>
      </c>
      <c r="R132" s="33"/>
      <c r="S132" s="88">
        <v>481485</v>
      </c>
      <c r="T132" s="33"/>
      <c r="U132" s="88">
        <v>0</v>
      </c>
      <c r="V132" s="33"/>
      <c r="W132" s="88">
        <v>0</v>
      </c>
      <c r="X132" s="33"/>
      <c r="Y132" s="88">
        <v>0</v>
      </c>
      <c r="Z132" s="33"/>
      <c r="AA132" s="88">
        <v>0</v>
      </c>
      <c r="AB132" s="33"/>
      <c r="AC132" s="33"/>
      <c r="AD132" s="88">
        <v>70304</v>
      </c>
      <c r="AE132" s="33"/>
      <c r="AF132" s="88">
        <v>214182</v>
      </c>
      <c r="AG132" s="33"/>
      <c r="AH132" s="89">
        <f>(AF132/$BD132)</f>
        <v>9.241542975491889</v>
      </c>
      <c r="AI132" s="33"/>
      <c r="AJ132" s="89">
        <f>IF(AH$219,AH132/AH$219*100,0)</f>
        <v>164.73164327866351</v>
      </c>
      <c r="AK132" s="33"/>
      <c r="AL132" s="88">
        <f>(E132+K132+AF132)</f>
        <v>4490284</v>
      </c>
      <c r="AM132" s="33"/>
      <c r="AN132" s="88">
        <v>394487</v>
      </c>
      <c r="AO132" s="33"/>
      <c r="AP132" s="89">
        <f>IF($AL132,AN132/$AL132*100,0)</f>
        <v>8.7853463166249615</v>
      </c>
      <c r="AQ132" s="33"/>
      <c r="AR132" s="88">
        <v>0</v>
      </c>
      <c r="AS132" s="33"/>
      <c r="AT132" s="89">
        <f>IF($AL132,AR132/$AL132*100,0)</f>
        <v>0</v>
      </c>
      <c r="AU132" s="33"/>
      <c r="AV132" s="88">
        <v>0</v>
      </c>
      <c r="AW132" s="33"/>
      <c r="AX132" s="89">
        <f>IF($AL132,AV132/$AL132*100,0)</f>
        <v>0</v>
      </c>
      <c r="AY132" s="33"/>
      <c r="AZ132" s="88">
        <v>0</v>
      </c>
      <c r="BA132" s="33"/>
      <c r="BB132" s="22">
        <v>37</v>
      </c>
      <c r="BC132" s="33"/>
      <c r="BD132" s="114">
        <v>23176</v>
      </c>
      <c r="BE132" s="33"/>
      <c r="BF132" s="114">
        <f>IF(E132,BD132,0)</f>
        <v>23176</v>
      </c>
      <c r="BG132" s="33"/>
      <c r="BH132" s="114">
        <f>IF(K132,BD132,0)</f>
        <v>23176</v>
      </c>
      <c r="BI132" s="33"/>
      <c r="BJ132" s="114">
        <f>IF(AF132,BD132,0)</f>
        <v>23176</v>
      </c>
    </row>
    <row r="133" spans="1:62" ht="8.85" customHeight="1" x14ac:dyDescent="0.3">
      <c r="A133" s="22">
        <v>38</v>
      </c>
      <c r="B133" s="33"/>
      <c r="C133" s="22" t="s">
        <v>166</v>
      </c>
      <c r="D133" s="33"/>
      <c r="E133" s="88">
        <v>55645</v>
      </c>
      <c r="F133" s="33"/>
      <c r="G133" s="84">
        <f>(E133/$BD133)</f>
        <v>3.6298108284409656</v>
      </c>
      <c r="H133" s="33"/>
      <c r="I133" s="84">
        <f>IF(G$219,G133/G$219*100,0)</f>
        <v>59.678532282329542</v>
      </c>
      <c r="J133" s="33"/>
      <c r="K133" s="88">
        <v>1309207</v>
      </c>
      <c r="L133" s="33"/>
      <c r="M133" s="84">
        <f>(K133/$BD133)</f>
        <v>85.401630789302018</v>
      </c>
      <c r="N133" s="33"/>
      <c r="O133" s="84">
        <f>IF(M$219,M133/M$219*100,0)</f>
        <v>76.724683369837422</v>
      </c>
      <c r="P133" s="33"/>
      <c r="Q133" s="88">
        <v>252451</v>
      </c>
      <c r="R133" s="33"/>
      <c r="S133" s="88">
        <v>331123</v>
      </c>
      <c r="T133" s="33"/>
      <c r="U133" s="88">
        <v>0</v>
      </c>
      <c r="V133" s="33"/>
      <c r="W133" s="88">
        <v>0</v>
      </c>
      <c r="X133" s="33"/>
      <c r="Y133" s="88">
        <v>0</v>
      </c>
      <c r="Z133" s="33"/>
      <c r="AA133" s="88">
        <v>0</v>
      </c>
      <c r="AB133" s="33"/>
      <c r="AC133" s="33"/>
      <c r="AD133" s="88">
        <v>0</v>
      </c>
      <c r="AE133" s="33"/>
      <c r="AF133" s="88">
        <v>141812</v>
      </c>
      <c r="AG133" s="33"/>
      <c r="AH133" s="89">
        <f>(AF133/$BD133)</f>
        <v>9.2506196999347683</v>
      </c>
      <c r="AI133" s="33"/>
      <c r="AJ133" s="89">
        <f>IF(AH$219,AH133/AH$219*100,0)</f>
        <v>164.89343701127163</v>
      </c>
      <c r="AK133" s="33"/>
      <c r="AL133" s="88">
        <f>(E133+K133+AF133)</f>
        <v>1506664</v>
      </c>
      <c r="AM133" s="33"/>
      <c r="AN133" s="88">
        <v>221730</v>
      </c>
      <c r="AO133" s="33"/>
      <c r="AP133" s="89">
        <f>IF($AL133,AN133/$AL133*100,0)</f>
        <v>14.716618967467198</v>
      </c>
      <c r="AQ133" s="33"/>
      <c r="AR133" s="88">
        <v>0</v>
      </c>
      <c r="AS133" s="33"/>
      <c r="AT133" s="89">
        <f>IF($AL133,AR133/$AL133*100,0)</f>
        <v>0</v>
      </c>
      <c r="AU133" s="33"/>
      <c r="AV133" s="88">
        <v>0</v>
      </c>
      <c r="AW133" s="33"/>
      <c r="AX133" s="89">
        <f>IF($AL133,AV133/$AL133*100,0)</f>
        <v>0</v>
      </c>
      <c r="AY133" s="33"/>
      <c r="AZ133" s="88">
        <v>42327</v>
      </c>
      <c r="BA133" s="33"/>
      <c r="BB133" s="22">
        <v>38</v>
      </c>
      <c r="BC133" s="33"/>
      <c r="BD133" s="114">
        <v>15330</v>
      </c>
      <c r="BE133" s="33"/>
      <c r="BF133" s="114">
        <f>IF(E133,BD133,0)</f>
        <v>15330</v>
      </c>
      <c r="BG133" s="33"/>
      <c r="BH133" s="114">
        <f>IF(K133,BD133,0)</f>
        <v>15330</v>
      </c>
      <c r="BI133" s="33"/>
      <c r="BJ133" s="114">
        <f>IF(AF133,BD133,0)</f>
        <v>15330</v>
      </c>
    </row>
    <row r="134" spans="1:62" ht="8.85" customHeight="1" x14ac:dyDescent="0.3">
      <c r="A134" s="22">
        <v>39</v>
      </c>
      <c r="B134" s="33"/>
      <c r="C134" s="22" t="s">
        <v>167</v>
      </c>
      <c r="D134" s="33"/>
      <c r="E134" s="88">
        <v>145212</v>
      </c>
      <c r="F134" s="33"/>
      <c r="G134" s="84">
        <f>(E134/$BD134)</f>
        <v>7.2755148053509693</v>
      </c>
      <c r="H134" s="33"/>
      <c r="I134" s="84">
        <f>IF(G$219,G134/G$219*100,0)</f>
        <v>119.61836737596418</v>
      </c>
      <c r="J134" s="33"/>
      <c r="K134" s="88">
        <v>1375955</v>
      </c>
      <c r="L134" s="33"/>
      <c r="M134" s="84">
        <f>(K134/$BD134)</f>
        <v>68.93907510396312</v>
      </c>
      <c r="N134" s="33"/>
      <c r="O134" s="84">
        <f>IF(M$219,M134/M$219*100,0)</f>
        <v>61.934750663140605</v>
      </c>
      <c r="P134" s="33"/>
      <c r="Q134" s="88">
        <v>228261</v>
      </c>
      <c r="R134" s="33"/>
      <c r="S134" s="88">
        <v>345613</v>
      </c>
      <c r="T134" s="33"/>
      <c r="U134" s="88">
        <v>0</v>
      </c>
      <c r="V134" s="33"/>
      <c r="W134" s="88">
        <v>0</v>
      </c>
      <c r="X134" s="33"/>
      <c r="Y134" s="88">
        <v>0</v>
      </c>
      <c r="Z134" s="33"/>
      <c r="AA134" s="88">
        <v>0</v>
      </c>
      <c r="AB134" s="33"/>
      <c r="AC134" s="33"/>
      <c r="AD134" s="88">
        <v>0</v>
      </c>
      <c r="AE134" s="33"/>
      <c r="AF134" s="88">
        <v>132498</v>
      </c>
      <c r="AG134" s="33"/>
      <c r="AH134" s="89">
        <f>(AF134/$BD134)</f>
        <v>6.638508943333834</v>
      </c>
      <c r="AI134" s="33"/>
      <c r="AJ134" s="89">
        <f>IF(AH$219,AH134/AH$219*100,0)</f>
        <v>118.3322406286035</v>
      </c>
      <c r="AK134" s="33"/>
      <c r="AL134" s="88">
        <f>(E134+K134+AF134)</f>
        <v>1653665</v>
      </c>
      <c r="AM134" s="33"/>
      <c r="AN134" s="88">
        <v>199911</v>
      </c>
      <c r="AO134" s="33"/>
      <c r="AP134" s="89">
        <f>IF($AL134,AN134/$AL134*100,0)</f>
        <v>12.088966023952857</v>
      </c>
      <c r="AQ134" s="33"/>
      <c r="AR134" s="88">
        <v>0</v>
      </c>
      <c r="AS134" s="33"/>
      <c r="AT134" s="89">
        <f>IF($AL134,AR134/$AL134*100,0)</f>
        <v>0</v>
      </c>
      <c r="AU134" s="33"/>
      <c r="AV134" s="88">
        <v>0</v>
      </c>
      <c r="AW134" s="33"/>
      <c r="AX134" s="89">
        <f>IF($AL134,AV134/$AL134*100,0)</f>
        <v>0</v>
      </c>
      <c r="AY134" s="33"/>
      <c r="AZ134" s="88">
        <v>49971</v>
      </c>
      <c r="BA134" s="33"/>
      <c r="BB134" s="22">
        <v>39</v>
      </c>
      <c r="BC134" s="33"/>
      <c r="BD134" s="114">
        <v>19959</v>
      </c>
      <c r="BE134" s="33"/>
      <c r="BF134" s="114">
        <f>IF(E134,BD134,0)</f>
        <v>19959</v>
      </c>
      <c r="BG134" s="33"/>
      <c r="BH134" s="114">
        <f>IF(K134,BD134,0)</f>
        <v>19959</v>
      </c>
      <c r="BI134" s="33"/>
      <c r="BJ134" s="114">
        <f>IF(AF134,BD134,0)</f>
        <v>19959</v>
      </c>
    </row>
    <row r="135" spans="1:62" ht="8.85" customHeight="1" x14ac:dyDescent="0.3">
      <c r="A135" s="22">
        <v>40</v>
      </c>
      <c r="B135" s="33"/>
      <c r="C135" s="22" t="s">
        <v>168</v>
      </c>
      <c r="D135" s="33"/>
      <c r="E135" s="118">
        <v>223521</v>
      </c>
      <c r="F135" s="33"/>
      <c r="G135" s="84">
        <f>(E135/$BD135)</f>
        <v>19.4823498649002</v>
      </c>
      <c r="H135" s="33"/>
      <c r="I135" s="84">
        <f>IF(G$219,G135/G$219*100,0)</f>
        <v>320.3136748168954</v>
      </c>
      <c r="J135" s="33"/>
      <c r="K135" s="118">
        <v>1813401</v>
      </c>
      <c r="L135" s="33"/>
      <c r="M135" s="84">
        <f>(K135/$BD135)</f>
        <v>158.05813649437812</v>
      </c>
      <c r="N135" s="33"/>
      <c r="O135" s="84">
        <f>IF(M$219,M135/M$219*100,0)</f>
        <v>141.9991675156256</v>
      </c>
      <c r="P135" s="33"/>
      <c r="Q135" s="118">
        <v>289337</v>
      </c>
      <c r="R135" s="33"/>
      <c r="S135" s="118">
        <v>307054</v>
      </c>
      <c r="T135" s="33"/>
      <c r="U135" s="118">
        <v>0</v>
      </c>
      <c r="V135" s="33"/>
      <c r="W135" s="118">
        <v>0</v>
      </c>
      <c r="X135" s="33"/>
      <c r="Y135" s="118">
        <v>0</v>
      </c>
      <c r="Z135" s="33"/>
      <c r="AA135" s="118">
        <v>0</v>
      </c>
      <c r="AB135" s="33"/>
      <c r="AC135" s="33"/>
      <c r="AD135" s="118">
        <v>0</v>
      </c>
      <c r="AE135" s="33"/>
      <c r="AF135" s="118">
        <v>99843</v>
      </c>
      <c r="AG135" s="33"/>
      <c r="AH135" s="89">
        <f>(AF135/$BD135)</f>
        <v>8.7024317963915276</v>
      </c>
      <c r="AI135" s="33"/>
      <c r="AJ135" s="89">
        <f>IF(AH$219,AH135/AH$219*100,0)</f>
        <v>155.12192002372475</v>
      </c>
      <c r="AK135" s="33"/>
      <c r="AL135" s="88">
        <f>(E135+K135+AF135)</f>
        <v>2136765</v>
      </c>
      <c r="AM135" s="33"/>
      <c r="AN135" s="118">
        <v>230621</v>
      </c>
      <c r="AO135" s="33"/>
      <c r="AP135" s="89">
        <f>IF($AL135,AN135/$AL135*100,0)</f>
        <v>10.792997826153087</v>
      </c>
      <c r="AQ135" s="33"/>
      <c r="AR135" s="118">
        <v>0</v>
      </c>
      <c r="AS135" s="33"/>
      <c r="AT135" s="89">
        <f>IF($AL135,AR135/$AL135*100,0)</f>
        <v>0</v>
      </c>
      <c r="AU135" s="33"/>
      <c r="AV135" s="118">
        <v>0</v>
      </c>
      <c r="AW135" s="33"/>
      <c r="AX135" s="89">
        <f>IF($AL135,AV135/$AL135*100,0)</f>
        <v>0</v>
      </c>
      <c r="AY135" s="33"/>
      <c r="AZ135" s="118">
        <v>49211</v>
      </c>
      <c r="BA135" s="33"/>
      <c r="BB135" s="22">
        <v>40</v>
      </c>
      <c r="BC135" s="33"/>
      <c r="BD135" s="114">
        <v>11473</v>
      </c>
      <c r="BE135" s="33"/>
      <c r="BF135" s="114">
        <f>IF(E135,BD135,0)</f>
        <v>11473</v>
      </c>
      <c r="BG135" s="33"/>
      <c r="BH135" s="114">
        <f>IF(K135,BD135,0)</f>
        <v>11473</v>
      </c>
      <c r="BI135" s="33"/>
      <c r="BJ135" s="114">
        <f>IF(AF135,BD135,0)</f>
        <v>11473</v>
      </c>
    </row>
    <row r="136" spans="1:62" ht="8.85" customHeight="1" x14ac:dyDescent="0.3">
      <c r="A136" s="41"/>
      <c r="B136" s="33"/>
      <c r="D136" s="33"/>
      <c r="E136" s="39"/>
      <c r="F136" s="33"/>
      <c r="G136" s="33"/>
      <c r="H136" s="33"/>
      <c r="I136" s="33"/>
      <c r="J136" s="33"/>
      <c r="K136" s="39"/>
      <c r="L136" s="33"/>
      <c r="M136" s="33"/>
      <c r="N136" s="33"/>
      <c r="O136" s="33"/>
      <c r="P136" s="33"/>
      <c r="Q136" s="39"/>
      <c r="R136" s="33"/>
      <c r="S136" s="39"/>
      <c r="T136" s="33"/>
      <c r="U136" s="39"/>
      <c r="V136" s="33"/>
      <c r="W136" s="39"/>
      <c r="X136" s="33"/>
      <c r="Y136" s="39"/>
      <c r="Z136" s="33"/>
      <c r="AA136" s="39"/>
      <c r="AB136" s="33"/>
      <c r="AC136" s="33"/>
      <c r="AD136" s="39"/>
      <c r="AE136" s="33"/>
      <c r="AF136" s="39"/>
      <c r="AG136" s="33"/>
      <c r="AH136" s="33"/>
      <c r="AI136" s="33"/>
      <c r="AJ136" s="33"/>
      <c r="AK136" s="33"/>
      <c r="AL136" s="39"/>
      <c r="AM136" s="33"/>
      <c r="AN136" s="39"/>
      <c r="AO136" s="33"/>
      <c r="AP136" s="33"/>
      <c r="AQ136" s="33"/>
      <c r="AR136" s="39"/>
      <c r="AS136" s="33"/>
      <c r="AT136" s="33"/>
      <c r="AU136" s="33"/>
      <c r="AV136" s="39"/>
      <c r="AW136" s="33"/>
      <c r="AX136" s="33"/>
      <c r="AY136" s="33"/>
      <c r="AZ136" s="39"/>
      <c r="BA136" s="33"/>
      <c r="BB136" s="41"/>
      <c r="BC136" s="33"/>
      <c r="BD136" s="39"/>
      <c r="BE136" s="33"/>
      <c r="BF136" s="33"/>
      <c r="BG136" s="33"/>
      <c r="BH136" s="33"/>
      <c r="BI136" s="33"/>
      <c r="BJ136" s="33"/>
    </row>
    <row r="137" spans="1:62" ht="8.85" customHeight="1" x14ac:dyDescent="0.3">
      <c r="A137" s="22">
        <v>41</v>
      </c>
      <c r="B137" s="33"/>
      <c r="C137" s="22" t="s">
        <v>169</v>
      </c>
      <c r="D137" s="33"/>
      <c r="E137" s="88">
        <v>286459</v>
      </c>
      <c r="F137" s="33"/>
      <c r="G137" s="84">
        <f>(E137/$BD137)</f>
        <v>8.2679308453834395</v>
      </c>
      <c r="H137" s="33"/>
      <c r="I137" s="84">
        <f>IF(G$219,G137/G$219*100,0)</f>
        <v>135.93490162026183</v>
      </c>
      <c r="J137" s="33"/>
      <c r="K137" s="88">
        <v>2067233</v>
      </c>
      <c r="L137" s="33"/>
      <c r="M137" s="84">
        <f>(K137/$BD137)</f>
        <v>59.665569890611017</v>
      </c>
      <c r="N137" s="33"/>
      <c r="O137" s="84">
        <f>IF(M$219,M137/M$219*100,0)</f>
        <v>53.603448969635892</v>
      </c>
      <c r="P137" s="33"/>
      <c r="Q137" s="88">
        <v>392948</v>
      </c>
      <c r="R137" s="33"/>
      <c r="S137" s="88">
        <v>442165</v>
      </c>
      <c r="T137" s="33"/>
      <c r="U137" s="88">
        <v>0</v>
      </c>
      <c r="V137" s="33"/>
      <c r="W137" s="88">
        <v>0</v>
      </c>
      <c r="X137" s="33"/>
      <c r="Y137" s="88">
        <v>0</v>
      </c>
      <c r="Z137" s="33"/>
      <c r="AA137" s="88">
        <v>0</v>
      </c>
      <c r="AB137" s="33"/>
      <c r="AC137" s="33"/>
      <c r="AD137" s="88">
        <v>0</v>
      </c>
      <c r="AE137" s="33"/>
      <c r="AF137" s="88">
        <v>181630</v>
      </c>
      <c r="AG137" s="33"/>
      <c r="AH137" s="89">
        <f>(AF137/$BD137)</f>
        <v>5.2423009207146363</v>
      </c>
      <c r="AI137" s="33"/>
      <c r="AJ137" s="89">
        <f>IF(AH$219,AH137/AH$219*100,0)</f>
        <v>93.444660433947547</v>
      </c>
      <c r="AK137" s="33"/>
      <c r="AL137" s="88">
        <f>(E137+K137+AF137)</f>
        <v>2535322</v>
      </c>
      <c r="AM137" s="33"/>
      <c r="AN137" s="88">
        <v>310389</v>
      </c>
      <c r="AO137" s="33"/>
      <c r="AP137" s="89">
        <f>IF($AL137,AN137/$AL137*100,0)</f>
        <v>12.242586937674977</v>
      </c>
      <c r="AQ137" s="33"/>
      <c r="AR137" s="88">
        <v>0</v>
      </c>
      <c r="AS137" s="33"/>
      <c r="AT137" s="89">
        <f>IF($AL137,AR137/$AL137*100,0)</f>
        <v>0</v>
      </c>
      <c r="AU137" s="33"/>
      <c r="AV137" s="88">
        <v>0</v>
      </c>
      <c r="AW137" s="33"/>
      <c r="AX137" s="89">
        <f>IF($AL137,AV137/$AL137*100,0)</f>
        <v>0</v>
      </c>
      <c r="AY137" s="33"/>
      <c r="AZ137" s="88">
        <v>0</v>
      </c>
      <c r="BA137" s="33"/>
      <c r="BB137" s="22">
        <v>41</v>
      </c>
      <c r="BC137" s="33"/>
      <c r="BD137" s="114">
        <v>34647</v>
      </c>
      <c r="BE137" s="33"/>
      <c r="BF137" s="114">
        <f>IF(E137,BD137,0)</f>
        <v>34647</v>
      </c>
      <c r="BG137" s="33"/>
      <c r="BH137" s="114">
        <f>IF(K137,BD137,0)</f>
        <v>34647</v>
      </c>
      <c r="BI137" s="33"/>
      <c r="BJ137" s="114">
        <f>IF(AF137,BD137,0)</f>
        <v>34647</v>
      </c>
    </row>
    <row r="138" spans="1:62" ht="8.85" customHeight="1" x14ac:dyDescent="0.3">
      <c r="A138" s="22">
        <v>42</v>
      </c>
      <c r="B138" s="33"/>
      <c r="C138" s="22" t="s">
        <v>170</v>
      </c>
      <c r="D138" s="33"/>
      <c r="E138" s="88">
        <v>569201</v>
      </c>
      <c r="F138" s="33"/>
      <c r="G138" s="84">
        <f>(E138/$BD138)</f>
        <v>5.3019458442393139</v>
      </c>
      <c r="H138" s="33"/>
      <c r="I138" s="84">
        <f>IF(G$219,G138/G$219*100,0)</f>
        <v>87.170478347077008</v>
      </c>
      <c r="J138" s="33"/>
      <c r="K138" s="88">
        <v>10331527</v>
      </c>
      <c r="L138" s="33"/>
      <c r="M138" s="84">
        <f>(K138/$BD138)</f>
        <v>96.23524316066954</v>
      </c>
      <c r="N138" s="33"/>
      <c r="O138" s="84">
        <f>IF(M$219,M138/M$219*100,0)</f>
        <v>86.457582744972655</v>
      </c>
      <c r="P138" s="33"/>
      <c r="Q138" s="88">
        <v>2266489</v>
      </c>
      <c r="R138" s="33"/>
      <c r="S138" s="88">
        <v>1783143</v>
      </c>
      <c r="T138" s="33"/>
      <c r="U138" s="88">
        <v>0</v>
      </c>
      <c r="V138" s="33"/>
      <c r="W138" s="88">
        <v>0</v>
      </c>
      <c r="X138" s="33"/>
      <c r="Y138" s="88">
        <v>0</v>
      </c>
      <c r="Z138" s="33"/>
      <c r="AA138" s="88">
        <v>0</v>
      </c>
      <c r="AB138" s="33"/>
      <c r="AC138" s="33"/>
      <c r="AD138" s="88">
        <v>0</v>
      </c>
      <c r="AE138" s="33"/>
      <c r="AF138" s="88">
        <v>549136</v>
      </c>
      <c r="AG138" s="33"/>
      <c r="AH138" s="89">
        <f>(AF138/$BD138)</f>
        <v>5.1150460612722037</v>
      </c>
      <c r="AI138" s="33"/>
      <c r="AJ138" s="89">
        <f>IF(AH$219,AH138/AH$219*100,0)</f>
        <v>91.176326870305658</v>
      </c>
      <c r="AK138" s="33"/>
      <c r="AL138" s="88">
        <f>(E138+K138+AF138)</f>
        <v>11449864</v>
      </c>
      <c r="AM138" s="33"/>
      <c r="AN138" s="88">
        <v>601678</v>
      </c>
      <c r="AO138" s="33"/>
      <c r="AP138" s="89">
        <f>IF($AL138,AN138/$AL138*100,0)</f>
        <v>5.2548921105089113</v>
      </c>
      <c r="AQ138" s="33"/>
      <c r="AR138" s="88">
        <v>0</v>
      </c>
      <c r="AS138" s="33"/>
      <c r="AT138" s="89">
        <f>IF($AL138,AR138/$AL138*100,0)</f>
        <v>0</v>
      </c>
      <c r="AU138" s="33"/>
      <c r="AV138" s="88">
        <v>0</v>
      </c>
      <c r="AW138" s="33"/>
      <c r="AX138" s="89">
        <f>IF($AL138,AV138/$AL138*100,0)</f>
        <v>0</v>
      </c>
      <c r="AY138" s="33"/>
      <c r="AZ138" s="88">
        <v>0</v>
      </c>
      <c r="BA138" s="33"/>
      <c r="BB138" s="22">
        <v>42</v>
      </c>
      <c r="BC138" s="33"/>
      <c r="BD138" s="114">
        <v>107357</v>
      </c>
      <c r="BE138" s="33"/>
      <c r="BF138" s="114">
        <f>IF(E138,BD138,0)</f>
        <v>107357</v>
      </c>
      <c r="BG138" s="33"/>
      <c r="BH138" s="114">
        <f>IF(K138,BD138,0)</f>
        <v>107357</v>
      </c>
      <c r="BI138" s="33"/>
      <c r="BJ138" s="114">
        <f>IF(AF138,BD138,0)</f>
        <v>107357</v>
      </c>
    </row>
    <row r="139" spans="1:62" ht="8.85" customHeight="1" x14ac:dyDescent="0.3">
      <c r="A139" s="22">
        <v>43</v>
      </c>
      <c r="B139" s="33"/>
      <c r="C139" s="22" t="s">
        <v>171</v>
      </c>
      <c r="D139" s="33"/>
      <c r="E139" s="88">
        <v>1122211</v>
      </c>
      <c r="F139" s="33"/>
      <c r="G139" s="84">
        <f>(E139/$BD139)</f>
        <v>3.4319113864822794</v>
      </c>
      <c r="H139" s="33"/>
      <c r="I139" s="84">
        <f>IF(G$219,G139/G$219*100,0)</f>
        <v>56.424823261724988</v>
      </c>
      <c r="J139" s="33"/>
      <c r="K139" s="88">
        <v>49930129</v>
      </c>
      <c r="L139" s="33"/>
      <c r="M139" s="84">
        <f>(K139/$BD139)</f>
        <v>152.69479468979458</v>
      </c>
      <c r="N139" s="33"/>
      <c r="O139" s="84">
        <f>IF(M$219,M139/M$219*100,0)</f>
        <v>137.18075013930974</v>
      </c>
      <c r="P139" s="33"/>
      <c r="Q139" s="88">
        <v>0</v>
      </c>
      <c r="R139" s="33"/>
      <c r="S139" s="88">
        <v>0</v>
      </c>
      <c r="T139" s="33"/>
      <c r="U139" s="88">
        <v>0</v>
      </c>
      <c r="V139" s="33"/>
      <c r="W139" s="88">
        <v>0</v>
      </c>
      <c r="X139" s="33"/>
      <c r="Y139" s="88">
        <v>0</v>
      </c>
      <c r="Z139" s="33"/>
      <c r="AA139" s="88">
        <v>0</v>
      </c>
      <c r="AB139" s="33"/>
      <c r="AC139" s="33"/>
      <c r="AD139" s="88">
        <v>0</v>
      </c>
      <c r="AE139" s="33"/>
      <c r="AF139" s="88">
        <v>1662328</v>
      </c>
      <c r="AG139" s="33"/>
      <c r="AH139" s="89">
        <f>(AF139/$BD139)</f>
        <v>5.0836806904123328</v>
      </c>
      <c r="AI139" s="33"/>
      <c r="AJ139" s="89">
        <f>IF(AH$219,AH139/AH$219*100,0)</f>
        <v>90.617235266501666</v>
      </c>
      <c r="AK139" s="33"/>
      <c r="AL139" s="88">
        <f>(E139+K139+AF139)</f>
        <v>52714668</v>
      </c>
      <c r="AM139" s="33"/>
      <c r="AN139" s="88">
        <v>882552</v>
      </c>
      <c r="AO139" s="33"/>
      <c r="AP139" s="89">
        <f>IF($AL139,AN139/$AL139*100,0)</f>
        <v>1.6742057447843548</v>
      </c>
      <c r="AQ139" s="33"/>
      <c r="AR139" s="88">
        <v>0</v>
      </c>
      <c r="AS139" s="33"/>
      <c r="AT139" s="89">
        <f>IF($AL139,AR139/$AL139*100,0)</f>
        <v>0</v>
      </c>
      <c r="AU139" s="33"/>
      <c r="AV139" s="88">
        <v>0</v>
      </c>
      <c r="AW139" s="33"/>
      <c r="AX139" s="89">
        <f>IF($AL139,AV139/$AL139*100,0)</f>
        <v>0</v>
      </c>
      <c r="AY139" s="33"/>
      <c r="AZ139" s="88">
        <v>1105190</v>
      </c>
      <c r="BA139" s="33"/>
      <c r="BB139" s="22">
        <v>43</v>
      </c>
      <c r="BC139" s="33"/>
      <c r="BD139" s="114">
        <v>326993</v>
      </c>
      <c r="BE139" s="33"/>
      <c r="BF139" s="114">
        <f>IF(E139,BD139,0)</f>
        <v>326993</v>
      </c>
      <c r="BG139" s="33"/>
      <c r="BH139" s="114">
        <f>IF(K139,BD139,0)</f>
        <v>326993</v>
      </c>
      <c r="BI139" s="33"/>
      <c r="BJ139" s="114">
        <f>IF(AF139,BD139,0)</f>
        <v>326993</v>
      </c>
    </row>
    <row r="140" spans="1:62" ht="8.85" customHeight="1" x14ac:dyDescent="0.3">
      <c r="A140" s="22">
        <v>44</v>
      </c>
      <c r="B140" s="33"/>
      <c r="C140" s="22" t="s">
        <v>172</v>
      </c>
      <c r="D140" s="33"/>
      <c r="E140" s="88">
        <v>162041</v>
      </c>
      <c r="F140" s="33"/>
      <c r="G140" s="84">
        <f>(E140/$BD140)</f>
        <v>3.1502196819471986</v>
      </c>
      <c r="H140" s="33"/>
      <c r="I140" s="84">
        <f>IF(G$219,G140/G$219*100,0)</f>
        <v>51.793466897078922</v>
      </c>
      <c r="J140" s="33"/>
      <c r="K140" s="88">
        <v>2080445</v>
      </c>
      <c r="L140" s="33"/>
      <c r="M140" s="84">
        <f>(K140/$BD140)</f>
        <v>40.445682180489129</v>
      </c>
      <c r="N140" s="33"/>
      <c r="O140" s="84">
        <f>IF(M$219,M140/M$219*100,0)</f>
        <v>36.336333747901094</v>
      </c>
      <c r="P140" s="33"/>
      <c r="Q140" s="88">
        <v>566936</v>
      </c>
      <c r="R140" s="33"/>
      <c r="S140" s="88">
        <v>555758</v>
      </c>
      <c r="T140" s="33"/>
      <c r="U140" s="88">
        <v>0</v>
      </c>
      <c r="V140" s="33"/>
      <c r="W140" s="88">
        <v>0</v>
      </c>
      <c r="X140" s="33"/>
      <c r="Y140" s="88">
        <v>0</v>
      </c>
      <c r="Z140" s="33"/>
      <c r="AA140" s="88">
        <v>0</v>
      </c>
      <c r="AB140" s="33"/>
      <c r="AC140" s="33"/>
      <c r="AD140" s="88">
        <v>0</v>
      </c>
      <c r="AE140" s="33"/>
      <c r="AF140" s="88">
        <v>435636</v>
      </c>
      <c r="AG140" s="33"/>
      <c r="AH140" s="89">
        <f>(AF140/$BD140)</f>
        <v>8.4691473229907857</v>
      </c>
      <c r="AI140" s="33"/>
      <c r="AJ140" s="89">
        <f>IF(AH$219,AH140/AH$219*100,0)</f>
        <v>150.9635955148614</v>
      </c>
      <c r="AK140" s="33"/>
      <c r="AL140" s="88">
        <f>(E140+K140+AF140)</f>
        <v>2678122</v>
      </c>
      <c r="AM140" s="33"/>
      <c r="AN140" s="88">
        <v>414894</v>
      </c>
      <c r="AO140" s="33"/>
      <c r="AP140" s="89">
        <f>IF($AL140,AN140/$AL140*100,0)</f>
        <v>15.491975346903539</v>
      </c>
      <c r="AQ140" s="33"/>
      <c r="AR140" s="88">
        <v>0</v>
      </c>
      <c r="AS140" s="33"/>
      <c r="AT140" s="89">
        <f>IF($AL140,AR140/$AL140*100,0)</f>
        <v>0</v>
      </c>
      <c r="AU140" s="33"/>
      <c r="AV140" s="88">
        <v>0</v>
      </c>
      <c r="AW140" s="33"/>
      <c r="AX140" s="89">
        <f>IF($AL140,AV140/$AL140*100,0)</f>
        <v>0</v>
      </c>
      <c r="AY140" s="33"/>
      <c r="AZ140" s="88">
        <v>27018</v>
      </c>
      <c r="BA140" s="33"/>
      <c r="BB140" s="22">
        <v>44</v>
      </c>
      <c r="BC140" s="33"/>
      <c r="BD140" s="114">
        <v>51438</v>
      </c>
      <c r="BE140" s="33"/>
      <c r="BF140" s="114">
        <f>IF(E140,BD140,0)</f>
        <v>51438</v>
      </c>
      <c r="BG140" s="33"/>
      <c r="BH140" s="114">
        <f>IF(K140,BD140,0)</f>
        <v>51438</v>
      </c>
      <c r="BI140" s="33"/>
      <c r="BJ140" s="114">
        <f>IF(AF140,BD140,0)</f>
        <v>51438</v>
      </c>
    </row>
    <row r="141" spans="1:62" ht="8.85" customHeight="1" x14ac:dyDescent="0.3">
      <c r="A141" s="22">
        <v>45</v>
      </c>
      <c r="B141" s="33"/>
      <c r="C141" s="22" t="s">
        <v>173</v>
      </c>
      <c r="D141" s="33"/>
      <c r="E141" s="88">
        <v>32304</v>
      </c>
      <c r="F141" s="33"/>
      <c r="G141" s="84">
        <f>(E141/$BD141)</f>
        <v>14.262251655629139</v>
      </c>
      <c r="H141" s="33"/>
      <c r="I141" s="84">
        <f>IF(G$219,G141/G$219*100,0)</f>
        <v>234.48887175609309</v>
      </c>
      <c r="J141" s="33"/>
      <c r="K141" s="88">
        <v>630370</v>
      </c>
      <c r="L141" s="33"/>
      <c r="M141" s="84">
        <f>(K141/$BD141)</f>
        <v>278.3090507726269</v>
      </c>
      <c r="N141" s="33"/>
      <c r="O141" s="84">
        <f>IF(M$219,M141/M$219*100,0)</f>
        <v>250.03238933658221</v>
      </c>
      <c r="P141" s="33"/>
      <c r="Q141" s="88">
        <v>174239</v>
      </c>
      <c r="R141" s="33"/>
      <c r="S141" s="88">
        <v>175699</v>
      </c>
      <c r="T141" s="33"/>
      <c r="U141" s="88">
        <v>0</v>
      </c>
      <c r="V141" s="33"/>
      <c r="W141" s="88">
        <v>0</v>
      </c>
      <c r="X141" s="33"/>
      <c r="Y141" s="88">
        <v>0</v>
      </c>
      <c r="Z141" s="33"/>
      <c r="AA141" s="88">
        <v>0</v>
      </c>
      <c r="AB141" s="33"/>
      <c r="AC141" s="33"/>
      <c r="AD141" s="88">
        <v>0</v>
      </c>
      <c r="AE141" s="33"/>
      <c r="AF141" s="88">
        <v>90606</v>
      </c>
      <c r="AG141" s="33"/>
      <c r="AH141" s="89">
        <f>(AF141/$BD141)</f>
        <v>40.002649006622519</v>
      </c>
      <c r="AI141" s="33"/>
      <c r="AJ141" s="89">
        <f>IF(AH$219,AH141/AH$219*100,0)</f>
        <v>713.05215198761573</v>
      </c>
      <c r="AK141" s="33"/>
      <c r="AL141" s="88">
        <f>(E141+K141+AF141)</f>
        <v>753280</v>
      </c>
      <c r="AM141" s="33"/>
      <c r="AN141" s="88">
        <v>183236</v>
      </c>
      <c r="AO141" s="33"/>
      <c r="AP141" s="89">
        <f>IF($AL141,AN141/$AL141*100,0)</f>
        <v>24.325084961767203</v>
      </c>
      <c r="AQ141" s="33"/>
      <c r="AR141" s="88">
        <v>0</v>
      </c>
      <c r="AS141" s="33"/>
      <c r="AT141" s="89">
        <f>IF($AL141,AR141/$AL141*100,0)</f>
        <v>0</v>
      </c>
      <c r="AU141" s="33"/>
      <c r="AV141" s="88">
        <v>0</v>
      </c>
      <c r="AW141" s="33"/>
      <c r="AX141" s="89">
        <f>IF($AL141,AV141/$AL141*100,0)</f>
        <v>0</v>
      </c>
      <c r="AY141" s="33"/>
      <c r="AZ141" s="88">
        <v>276</v>
      </c>
      <c r="BA141" s="33"/>
      <c r="BB141" s="22">
        <v>45</v>
      </c>
      <c r="BC141" s="33"/>
      <c r="BD141" s="114">
        <v>2265</v>
      </c>
      <c r="BE141" s="33"/>
      <c r="BF141" s="114">
        <f>IF(E141,BD141,0)</f>
        <v>2265</v>
      </c>
      <c r="BG141" s="33"/>
      <c r="BH141" s="114">
        <f>IF(K141,BD141,0)</f>
        <v>2265</v>
      </c>
      <c r="BI141" s="33"/>
      <c r="BJ141" s="114">
        <f>IF(AF141,BD141,0)</f>
        <v>2265</v>
      </c>
    </row>
    <row r="142" spans="1:62" ht="8.85" customHeight="1" x14ac:dyDescent="0.3">
      <c r="A142" s="41"/>
      <c r="B142" s="33"/>
      <c r="D142" s="33"/>
      <c r="E142" s="33"/>
      <c r="F142" s="33"/>
      <c r="G142" s="33"/>
      <c r="H142" s="33"/>
      <c r="I142" s="33"/>
      <c r="J142" s="33"/>
      <c r="K142" s="114"/>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41"/>
      <c r="BC142" s="33"/>
      <c r="BD142" s="39"/>
      <c r="BE142" s="33"/>
      <c r="BF142" s="33"/>
      <c r="BG142" s="33"/>
      <c r="BH142" s="33"/>
      <c r="BI142" s="33"/>
      <c r="BJ142" s="33"/>
    </row>
    <row r="143" spans="1:62" ht="8.85" customHeight="1" x14ac:dyDescent="0.3">
      <c r="A143" s="22">
        <v>46</v>
      </c>
      <c r="B143" s="33"/>
      <c r="C143" s="22" t="s">
        <v>174</v>
      </c>
      <c r="D143" s="33"/>
      <c r="E143" s="88">
        <v>336381</v>
      </c>
      <c r="F143" s="33"/>
      <c r="G143" s="84">
        <f>(E143/$BD143)</f>
        <v>8.9720740424623919</v>
      </c>
      <c r="H143" s="33"/>
      <c r="I143" s="84">
        <f>IF(G$219,G143/G$219*100,0)</f>
        <v>147.51187753013534</v>
      </c>
      <c r="J143" s="33"/>
      <c r="K143" s="88">
        <v>3158411</v>
      </c>
      <c r="L143" s="33"/>
      <c r="M143" s="84">
        <f>(K143/$BD143)</f>
        <v>84.242265016536862</v>
      </c>
      <c r="N143" s="33"/>
      <c r="O143" s="84">
        <f>IF(M$219,M143/M$219*100,0)</f>
        <v>75.68311108365134</v>
      </c>
      <c r="P143" s="33"/>
      <c r="Q143" s="88">
        <v>672559</v>
      </c>
      <c r="R143" s="33"/>
      <c r="S143" s="88">
        <v>737571</v>
      </c>
      <c r="T143" s="33"/>
      <c r="U143" s="88">
        <v>0</v>
      </c>
      <c r="V143" s="33"/>
      <c r="W143" s="88">
        <v>0</v>
      </c>
      <c r="X143" s="33"/>
      <c r="Y143" s="88">
        <v>0</v>
      </c>
      <c r="Z143" s="33"/>
      <c r="AA143" s="88">
        <v>0</v>
      </c>
      <c r="AB143" s="33"/>
      <c r="AC143" s="33"/>
      <c r="AD143" s="88">
        <v>0</v>
      </c>
      <c r="AE143" s="33"/>
      <c r="AF143" s="88">
        <v>282136</v>
      </c>
      <c r="AG143" s="33"/>
      <c r="AH143" s="89">
        <f>(AF143/$BD143)</f>
        <v>7.5252320495038942</v>
      </c>
      <c r="AI143" s="33"/>
      <c r="AJ143" s="89">
        <f>IF(AH$219,AH143/AH$219*100,0)</f>
        <v>134.13818935382491</v>
      </c>
      <c r="AK143" s="33"/>
      <c r="AL143" s="88">
        <f>(E143+K143+AF143)</f>
        <v>3776928</v>
      </c>
      <c r="AM143" s="33"/>
      <c r="AN143" s="88">
        <v>306104</v>
      </c>
      <c r="AO143" s="33"/>
      <c r="AP143" s="89">
        <f>IF($AL143,AN143/$AL143*100,0)</f>
        <v>8.104575994035363</v>
      </c>
      <c r="AQ143" s="33"/>
      <c r="AR143" s="88">
        <v>0</v>
      </c>
      <c r="AS143" s="33"/>
      <c r="AT143" s="89">
        <f>IF($AL143,AR143/$AL143*100,0)</f>
        <v>0</v>
      </c>
      <c r="AU143" s="33"/>
      <c r="AV143" s="88">
        <v>0</v>
      </c>
      <c r="AW143" s="33"/>
      <c r="AX143" s="89">
        <f>IF($AL143,AV143/$AL143*100,0)</f>
        <v>0</v>
      </c>
      <c r="AY143" s="33"/>
      <c r="AZ143" s="88">
        <v>111744</v>
      </c>
      <c r="BA143" s="33"/>
      <c r="BB143" s="22">
        <v>46</v>
      </c>
      <c r="BC143" s="33"/>
      <c r="BD143" s="114">
        <v>37492</v>
      </c>
      <c r="BE143" s="33"/>
      <c r="BF143" s="114">
        <f>IF(E143,BD143,0)</f>
        <v>37492</v>
      </c>
      <c r="BG143" s="33"/>
      <c r="BH143" s="114">
        <f>IF(K143,BD143,0)</f>
        <v>37492</v>
      </c>
      <c r="BI143" s="33"/>
      <c r="BJ143" s="114">
        <f>IF(AF143,BD143,0)</f>
        <v>37492</v>
      </c>
    </row>
    <row r="144" spans="1:62" ht="8.85" customHeight="1" x14ac:dyDescent="0.3">
      <c r="A144" s="22">
        <v>47</v>
      </c>
      <c r="B144" s="33"/>
      <c r="C144" s="22" t="s">
        <v>175</v>
      </c>
      <c r="D144" s="33"/>
      <c r="E144" s="88">
        <v>237264</v>
      </c>
      <c r="F144" s="33"/>
      <c r="G144" s="84">
        <f>(E144/$BD144)</f>
        <v>3.1286047707583369</v>
      </c>
      <c r="H144" s="33"/>
      <c r="I144" s="84">
        <f>IF(G$219,G144/G$219*100,0)</f>
        <v>51.438091304208641</v>
      </c>
      <c r="J144" s="33"/>
      <c r="K144" s="88">
        <v>7915216</v>
      </c>
      <c r="L144" s="33"/>
      <c r="M144" s="84">
        <f>(K144/$BD144)</f>
        <v>104.3714281946807</v>
      </c>
      <c r="N144" s="33"/>
      <c r="O144" s="84">
        <f>IF(M$219,M144/M$219*100,0)</f>
        <v>93.767117876837062</v>
      </c>
      <c r="P144" s="33"/>
      <c r="Q144" s="88">
        <v>1081926</v>
      </c>
      <c r="R144" s="33"/>
      <c r="S144" s="88">
        <v>2024553</v>
      </c>
      <c r="T144" s="33"/>
      <c r="U144" s="88">
        <v>0</v>
      </c>
      <c r="V144" s="33"/>
      <c r="W144" s="88">
        <v>0</v>
      </c>
      <c r="X144" s="33"/>
      <c r="Y144" s="88">
        <v>0</v>
      </c>
      <c r="Z144" s="33"/>
      <c r="AA144" s="88">
        <v>0</v>
      </c>
      <c r="AB144" s="33"/>
      <c r="AC144" s="33"/>
      <c r="AD144" s="88">
        <v>0</v>
      </c>
      <c r="AE144" s="33"/>
      <c r="AF144" s="88">
        <v>368791</v>
      </c>
      <c r="AG144" s="33"/>
      <c r="AH144" s="89">
        <f>(AF144/$BD144)</f>
        <v>4.862942890673418</v>
      </c>
      <c r="AI144" s="33"/>
      <c r="AJ144" s="89">
        <f>IF(AH$219,AH144/AH$219*100,0)</f>
        <v>86.682556763015882</v>
      </c>
      <c r="AK144" s="33"/>
      <c r="AL144" s="88">
        <f>(E144+K144+AF144)</f>
        <v>8521271</v>
      </c>
      <c r="AM144" s="33"/>
      <c r="AN144" s="88">
        <v>411257</v>
      </c>
      <c r="AO144" s="33"/>
      <c r="AP144" s="89">
        <f>IF($AL144,AN144/$AL144*100,0)</f>
        <v>4.8262401230990069</v>
      </c>
      <c r="AQ144" s="33"/>
      <c r="AR144" s="88">
        <v>74259</v>
      </c>
      <c r="AS144" s="33"/>
      <c r="AT144" s="89">
        <f>IF($AL144,AR144/$AL144*100,0)</f>
        <v>0.87145450485027409</v>
      </c>
      <c r="AU144" s="33"/>
      <c r="AV144" s="88">
        <v>0</v>
      </c>
      <c r="AW144" s="33"/>
      <c r="AX144" s="89">
        <f>IF($AL144,AV144/$AL144*100,0)</f>
        <v>0</v>
      </c>
      <c r="AY144" s="33"/>
      <c r="AZ144" s="88">
        <v>166331</v>
      </c>
      <c r="BA144" s="33"/>
      <c r="BB144" s="22">
        <v>47</v>
      </c>
      <c r="BC144" s="33"/>
      <c r="BD144" s="114">
        <v>75837</v>
      </c>
      <c r="BE144" s="33"/>
      <c r="BF144" s="114">
        <f>IF(E144,BD144,0)</f>
        <v>75837</v>
      </c>
      <c r="BG144" s="33"/>
      <c r="BH144" s="114">
        <f>IF(K144,BD144,0)</f>
        <v>75837</v>
      </c>
      <c r="BI144" s="33"/>
      <c r="BJ144" s="114">
        <f>IF(AF144,BD144,0)</f>
        <v>75837</v>
      </c>
    </row>
    <row r="145" spans="1:62" ht="8.85" customHeight="1" x14ac:dyDescent="0.3">
      <c r="A145" s="22">
        <v>48</v>
      </c>
      <c r="B145" s="33"/>
      <c r="C145" s="22" t="s">
        <v>176</v>
      </c>
      <c r="D145" s="33"/>
      <c r="E145" s="88">
        <v>65415</v>
      </c>
      <c r="F145" s="33"/>
      <c r="G145" s="84">
        <f>(E145/$BD145)</f>
        <v>9.4257925072046103</v>
      </c>
      <c r="H145" s="33"/>
      <c r="I145" s="84">
        <f>IF(G$219,G145/G$219*100,0)</f>
        <v>154.97156436368783</v>
      </c>
      <c r="J145" s="33"/>
      <c r="K145" s="88">
        <v>1199400</v>
      </c>
      <c r="L145" s="33"/>
      <c r="M145" s="84">
        <f>(K145/$BD145)</f>
        <v>172.82420749279538</v>
      </c>
      <c r="N145" s="33"/>
      <c r="O145" s="84">
        <f>IF(M$219,M145/M$219*100,0)</f>
        <v>155.26498119505268</v>
      </c>
      <c r="P145" s="33"/>
      <c r="Q145" s="88">
        <v>200007</v>
      </c>
      <c r="R145" s="33"/>
      <c r="S145" s="88">
        <v>231928</v>
      </c>
      <c r="T145" s="33"/>
      <c r="U145" s="88">
        <v>0</v>
      </c>
      <c r="V145" s="33"/>
      <c r="W145" s="88">
        <v>0</v>
      </c>
      <c r="X145" s="33"/>
      <c r="Y145" s="88">
        <v>0</v>
      </c>
      <c r="Z145" s="33"/>
      <c r="AA145" s="88">
        <v>0</v>
      </c>
      <c r="AB145" s="33"/>
      <c r="AC145" s="33"/>
      <c r="AD145" s="88">
        <v>0</v>
      </c>
      <c r="AE145" s="33"/>
      <c r="AF145" s="88">
        <v>119581</v>
      </c>
      <c r="AG145" s="33"/>
      <c r="AH145" s="89">
        <f>(AF145/$BD145)</f>
        <v>17.230691642651298</v>
      </c>
      <c r="AI145" s="33"/>
      <c r="AJ145" s="89">
        <f>IF(AH$219,AH145/AH$219*100,0)</f>
        <v>307.13920355608195</v>
      </c>
      <c r="AK145" s="33"/>
      <c r="AL145" s="88">
        <f>(E145+K145+AF145)</f>
        <v>1384396</v>
      </c>
      <c r="AM145" s="33"/>
      <c r="AN145" s="88">
        <v>189317</v>
      </c>
      <c r="AO145" s="33"/>
      <c r="AP145" s="89">
        <f>IF($AL145,AN145/$AL145*100,0)</f>
        <v>13.675061181916156</v>
      </c>
      <c r="AQ145" s="33"/>
      <c r="AR145" s="88">
        <v>0</v>
      </c>
      <c r="AS145" s="33"/>
      <c r="AT145" s="89">
        <f>IF($AL145,AR145/$AL145*100,0)</f>
        <v>0</v>
      </c>
      <c r="AU145" s="33"/>
      <c r="AV145" s="88">
        <v>0</v>
      </c>
      <c r="AW145" s="33"/>
      <c r="AX145" s="89">
        <f>IF($AL145,AV145/$AL145*100,0)</f>
        <v>0</v>
      </c>
      <c r="AY145" s="33"/>
      <c r="AZ145" s="88">
        <v>0</v>
      </c>
      <c r="BA145" s="33"/>
      <c r="BB145" s="22">
        <v>48</v>
      </c>
      <c r="BC145" s="33"/>
      <c r="BD145" s="114">
        <v>6940</v>
      </c>
      <c r="BE145" s="33"/>
      <c r="BF145" s="114">
        <f>IF(E145,BD145,0)</f>
        <v>6940</v>
      </c>
      <c r="BG145" s="33"/>
      <c r="BH145" s="114">
        <f>IF(K145,BD145,0)</f>
        <v>6940</v>
      </c>
      <c r="BI145" s="33"/>
      <c r="BJ145" s="114">
        <f>IF(AF145,BD145,0)</f>
        <v>6940</v>
      </c>
    </row>
    <row r="146" spans="1:62" ht="8.85" customHeight="1" x14ac:dyDescent="0.3">
      <c r="A146" s="22">
        <v>49</v>
      </c>
      <c r="B146" s="33"/>
      <c r="C146" s="22" t="s">
        <v>177</v>
      </c>
      <c r="D146" s="33"/>
      <c r="E146" s="88">
        <v>99342</v>
      </c>
      <c r="F146" s="33"/>
      <c r="G146" s="84">
        <f>(E146/$BD146)</f>
        <v>3.8410857209140472</v>
      </c>
      <c r="H146" s="33"/>
      <c r="I146" s="84">
        <f>IF(G$219,G146/G$219*100,0)</f>
        <v>63.152150078636573</v>
      </c>
      <c r="J146" s="33"/>
      <c r="K146" s="88">
        <v>2922659</v>
      </c>
      <c r="L146" s="33"/>
      <c r="M146" s="84">
        <f>(K146/$BD146)</f>
        <v>113.00541313846036</v>
      </c>
      <c r="N146" s="33"/>
      <c r="O146" s="84">
        <f>IF(M$219,M146/M$219*100,0)</f>
        <v>101.52387562149619</v>
      </c>
      <c r="P146" s="33"/>
      <c r="Q146" s="88">
        <v>405907</v>
      </c>
      <c r="R146" s="33"/>
      <c r="S146" s="88">
        <v>354756</v>
      </c>
      <c r="T146" s="33"/>
      <c r="U146" s="88">
        <v>0</v>
      </c>
      <c r="V146" s="33"/>
      <c r="W146" s="88">
        <v>0</v>
      </c>
      <c r="X146" s="33"/>
      <c r="Y146" s="88">
        <v>0</v>
      </c>
      <c r="Z146" s="33"/>
      <c r="AA146" s="88">
        <v>0</v>
      </c>
      <c r="AB146" s="33"/>
      <c r="AC146" s="33"/>
      <c r="AD146" s="88">
        <v>0</v>
      </c>
      <c r="AE146" s="33"/>
      <c r="AF146" s="88">
        <v>301114</v>
      </c>
      <c r="AG146" s="33"/>
      <c r="AH146" s="89">
        <f>(AF146/$BD146)</f>
        <v>11.642655531067549</v>
      </c>
      <c r="AI146" s="33"/>
      <c r="AJ146" s="89">
        <f>IF(AH$219,AH146/AH$219*100,0)</f>
        <v>207.53177070608123</v>
      </c>
      <c r="AK146" s="33"/>
      <c r="AL146" s="88">
        <f>(E146+K146+AF146)</f>
        <v>3323115</v>
      </c>
      <c r="AM146" s="33"/>
      <c r="AN146" s="88">
        <v>246983</v>
      </c>
      <c r="AO146" s="33"/>
      <c r="AP146" s="89">
        <f>IF($AL146,AN146/$AL146*100,0)</f>
        <v>7.4322736348275642</v>
      </c>
      <c r="AQ146" s="33"/>
      <c r="AR146" s="88">
        <v>0</v>
      </c>
      <c r="AS146" s="33"/>
      <c r="AT146" s="89">
        <f>IF($AL146,AR146/$AL146*100,0)</f>
        <v>0</v>
      </c>
      <c r="AU146" s="33"/>
      <c r="AV146" s="88">
        <v>0</v>
      </c>
      <c r="AW146" s="33"/>
      <c r="AX146" s="89">
        <f>IF($AL146,AV146/$AL146*100,0)</f>
        <v>0</v>
      </c>
      <c r="AY146" s="33"/>
      <c r="AZ146" s="88">
        <v>0</v>
      </c>
      <c r="BA146" s="33"/>
      <c r="BB146" s="22">
        <v>49</v>
      </c>
      <c r="BC146" s="33"/>
      <c r="BD146" s="114">
        <v>25863</v>
      </c>
      <c r="BE146" s="33"/>
      <c r="BF146" s="114">
        <f>IF(E146,BD146,0)</f>
        <v>25863</v>
      </c>
      <c r="BG146" s="33"/>
      <c r="BH146" s="114">
        <f>IF(K146,BD146,0)</f>
        <v>25863</v>
      </c>
      <c r="BI146" s="33"/>
      <c r="BJ146" s="114">
        <f>IF(AF146,BD146,0)</f>
        <v>25863</v>
      </c>
    </row>
    <row r="147" spans="1:62" ht="8.85" customHeight="1" x14ac:dyDescent="0.3">
      <c r="A147" s="22">
        <v>50</v>
      </c>
      <c r="B147" s="33"/>
      <c r="C147" s="22" t="s">
        <v>178</v>
      </c>
      <c r="D147" s="33"/>
      <c r="E147" s="118">
        <v>78539</v>
      </c>
      <c r="F147" s="33"/>
      <c r="G147" s="84">
        <f>(E147/$BD147)</f>
        <v>4.6428824781272171</v>
      </c>
      <c r="H147" s="33"/>
      <c r="I147" s="84">
        <f>IF(G$219,G147/G$219*100,0)</f>
        <v>76.334670028241021</v>
      </c>
      <c r="J147" s="33"/>
      <c r="K147" s="88">
        <v>1547933</v>
      </c>
      <c r="L147" s="33"/>
      <c r="M147" s="84">
        <f>(K147/$BD147)</f>
        <v>91.507034759990546</v>
      </c>
      <c r="N147" s="33"/>
      <c r="O147" s="84">
        <f>IF(M$219,M147/M$219*100,0)</f>
        <v>82.209768164666713</v>
      </c>
      <c r="P147" s="33"/>
      <c r="Q147" s="118">
        <v>367887</v>
      </c>
      <c r="R147" s="33"/>
      <c r="S147" s="118">
        <v>232888</v>
      </c>
      <c r="T147" s="33"/>
      <c r="U147" s="118">
        <v>0</v>
      </c>
      <c r="V147" s="33"/>
      <c r="W147" s="118">
        <v>0</v>
      </c>
      <c r="X147" s="33"/>
      <c r="Y147" s="118">
        <v>0</v>
      </c>
      <c r="Z147" s="33"/>
      <c r="AA147" s="118">
        <v>0</v>
      </c>
      <c r="AB147" s="33"/>
      <c r="AC147" s="33"/>
      <c r="AD147" s="118">
        <v>0</v>
      </c>
      <c r="AE147" s="33"/>
      <c r="AF147" s="118">
        <v>157778</v>
      </c>
      <c r="AG147" s="33"/>
      <c r="AH147" s="89">
        <f>(AF147/$BD147)</f>
        <v>9.3271458973752654</v>
      </c>
      <c r="AI147" s="33"/>
      <c r="AJ147" s="89">
        <f>IF(AH$219,AH147/AH$219*100,0)</f>
        <v>166.25752591846731</v>
      </c>
      <c r="AK147" s="33"/>
      <c r="AL147" s="88">
        <f>(E147+K147+AF147)</f>
        <v>1784250</v>
      </c>
      <c r="AM147" s="33"/>
      <c r="AN147" s="118">
        <v>211956</v>
      </c>
      <c r="AO147" s="33"/>
      <c r="AP147" s="89">
        <f>IF($AL147,AN147/$AL147*100,0)</f>
        <v>11.879277007145859</v>
      </c>
      <c r="AQ147" s="33"/>
      <c r="AR147" s="118">
        <v>0</v>
      </c>
      <c r="AS147" s="33"/>
      <c r="AT147" s="89">
        <f>IF($AL147,AR147/$AL147*100,0)</f>
        <v>0</v>
      </c>
      <c r="AU147" s="33"/>
      <c r="AV147" s="118">
        <v>0</v>
      </c>
      <c r="AW147" s="33"/>
      <c r="AX147" s="89">
        <f>IF($AL147,AV147/$AL147*100,0)</f>
        <v>0</v>
      </c>
      <c r="AY147" s="33"/>
      <c r="AZ147" s="118">
        <v>0</v>
      </c>
      <c r="BA147" s="33"/>
      <c r="BB147" s="22">
        <v>50</v>
      </c>
      <c r="BC147" s="33"/>
      <c r="BD147" s="114">
        <v>16916</v>
      </c>
      <c r="BE147" s="33"/>
      <c r="BF147" s="114">
        <f>IF(E147,BD147,0)</f>
        <v>16916</v>
      </c>
      <c r="BG147" s="33"/>
      <c r="BH147" s="114">
        <f>IF(K147,BD147,0)</f>
        <v>16916</v>
      </c>
      <c r="BI147" s="33"/>
      <c r="BJ147" s="114">
        <f>IF(AF147,BD147,0)</f>
        <v>16916</v>
      </c>
    </row>
    <row r="148" spans="1:62" ht="8.85" customHeight="1" x14ac:dyDescent="0.3">
      <c r="A148" s="33"/>
      <c r="B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row>
    <row r="149" spans="1:62" ht="8.85" customHeight="1" x14ac:dyDescent="0.3">
      <c r="A149" s="33"/>
      <c r="B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row>
    <row r="150" spans="1:62" ht="0.6" customHeight="1" x14ac:dyDescent="0.3">
      <c r="A150" s="33"/>
      <c r="B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row>
    <row r="151" spans="1:62" s="20" customFormat="1" ht="9.6" customHeight="1" x14ac:dyDescent="0.3">
      <c r="A151" s="130" t="s">
        <v>429</v>
      </c>
      <c r="BC151" s="131" t="s">
        <v>430</v>
      </c>
    </row>
    <row r="152" spans="1:62" s="20" customFormat="1" ht="10.5" customHeight="1" x14ac:dyDescent="0.3">
      <c r="A152" s="50"/>
      <c r="AA152" s="23" t="s">
        <v>49</v>
      </c>
      <c r="AD152" s="50" t="s">
        <v>50</v>
      </c>
      <c r="BB152" s="23" t="s">
        <v>397</v>
      </c>
    </row>
    <row r="153" spans="1:62" s="20" customFormat="1" ht="10.5" customHeight="1" x14ac:dyDescent="0.3">
      <c r="A153" s="24"/>
      <c r="AA153" s="23" t="s">
        <v>398</v>
      </c>
      <c r="AD153" s="50" t="s">
        <v>399</v>
      </c>
      <c r="BB153" s="131" t="s">
        <v>179</v>
      </c>
    </row>
    <row r="154" spans="1:62" s="20" customFormat="1" ht="10.5" customHeight="1" x14ac:dyDescent="0.3">
      <c r="A154" s="25"/>
      <c r="AA154" s="23" t="s">
        <v>55</v>
      </c>
      <c r="AD154" s="26" t="s">
        <v>56</v>
      </c>
      <c r="BB154" s="25"/>
    </row>
    <row r="155" spans="1:62" s="20" customFormat="1" ht="9.6" customHeight="1" x14ac:dyDescent="0.3">
      <c r="AN155" s="132" t="s">
        <v>400</v>
      </c>
      <c r="AO155" s="132"/>
      <c r="AP155" s="132"/>
      <c r="AQ155" s="132"/>
      <c r="AR155" s="132"/>
      <c r="AS155" s="132"/>
      <c r="AT155" s="132"/>
      <c r="AU155" s="132"/>
      <c r="AV155" s="132"/>
      <c r="AW155" s="132"/>
      <c r="AX155" s="132"/>
      <c r="AY155" s="132"/>
      <c r="AZ155" s="132"/>
    </row>
    <row r="156" spans="1:62" s="20" customFormat="1" ht="9.6" customHeight="1" x14ac:dyDescent="0.3"/>
    <row r="157" spans="1:62" s="20" customFormat="1" ht="9.6" customHeight="1" x14ac:dyDescent="0.3">
      <c r="E157" s="132" t="s">
        <v>401</v>
      </c>
      <c r="F157" s="132"/>
      <c r="G157" s="132"/>
      <c r="H157" s="132"/>
      <c r="I157" s="132"/>
      <c r="K157" s="132" t="s">
        <v>402</v>
      </c>
      <c r="L157" s="132"/>
      <c r="M157" s="132"/>
      <c r="N157" s="132"/>
      <c r="O157" s="132"/>
      <c r="P157" s="132"/>
      <c r="Q157" s="132"/>
      <c r="R157" s="132"/>
      <c r="S157" s="132"/>
      <c r="T157" s="132"/>
      <c r="U157" s="132"/>
      <c r="V157" s="132"/>
      <c r="W157" s="132"/>
      <c r="X157" s="132"/>
      <c r="Y157" s="132"/>
      <c r="Z157" s="132"/>
      <c r="AA157" s="132"/>
      <c r="AB157" s="133"/>
      <c r="AC157" s="133"/>
      <c r="AD157" s="132"/>
      <c r="AF157" s="132" t="s">
        <v>403</v>
      </c>
      <c r="AG157" s="132"/>
      <c r="AH157" s="132"/>
      <c r="AI157" s="132"/>
      <c r="AJ157" s="132"/>
      <c r="AR157" s="132" t="s">
        <v>404</v>
      </c>
      <c r="AS157" s="132"/>
      <c r="AT157" s="132"/>
      <c r="AU157" s="132"/>
      <c r="AV157" s="132"/>
      <c r="AW157" s="132"/>
      <c r="AX157" s="132"/>
    </row>
    <row r="158" spans="1:62" s="20" customFormat="1" ht="8.85" customHeight="1" x14ac:dyDescent="0.3">
      <c r="AN158" s="133" t="s">
        <v>405</v>
      </c>
      <c r="AO158" s="133"/>
      <c r="AP158" s="133"/>
    </row>
    <row r="159" spans="1:62" s="20" customFormat="1" ht="9.6" customHeight="1" x14ac:dyDescent="0.3">
      <c r="Q159" s="132" t="s">
        <v>406</v>
      </c>
      <c r="R159" s="132"/>
      <c r="S159" s="132"/>
      <c r="T159" s="132"/>
      <c r="U159" s="132"/>
      <c r="V159" s="132"/>
      <c r="W159" s="132"/>
      <c r="X159" s="132"/>
      <c r="Y159" s="132"/>
      <c r="Z159" s="132"/>
      <c r="AA159" s="132"/>
      <c r="AB159" s="133"/>
      <c r="AC159" s="133"/>
      <c r="AD159" s="132"/>
      <c r="AN159" s="132" t="s">
        <v>407</v>
      </c>
      <c r="AO159" s="132"/>
      <c r="AP159" s="132"/>
      <c r="AR159" s="132" t="s">
        <v>66</v>
      </c>
      <c r="AS159" s="132"/>
      <c r="AT159" s="132"/>
      <c r="AV159" s="132" t="s">
        <v>67</v>
      </c>
      <c r="AW159" s="132"/>
      <c r="AX159" s="132"/>
    </row>
    <row r="160" spans="1:62" s="20" customFormat="1" ht="9.6" customHeight="1" x14ac:dyDescent="0.3">
      <c r="Y160" s="134" t="s">
        <v>408</v>
      </c>
      <c r="AD160" s="134" t="s">
        <v>409</v>
      </c>
      <c r="BH160" s="134" t="s">
        <v>410</v>
      </c>
    </row>
    <row r="161" spans="1:62" s="20" customFormat="1" ht="9.6" customHeight="1" x14ac:dyDescent="0.3">
      <c r="G161" s="134" t="s">
        <v>70</v>
      </c>
      <c r="I161" s="134" t="s">
        <v>71</v>
      </c>
      <c r="M161" s="134" t="s">
        <v>70</v>
      </c>
      <c r="O161" s="134" t="s">
        <v>71</v>
      </c>
      <c r="Q161" s="134" t="s">
        <v>411</v>
      </c>
      <c r="U161" s="134" t="s">
        <v>412</v>
      </c>
      <c r="W161" s="134" t="s">
        <v>413</v>
      </c>
      <c r="Y161" s="134" t="s">
        <v>414</v>
      </c>
      <c r="AD161" s="134" t="s">
        <v>415</v>
      </c>
      <c r="AH161" s="134" t="s">
        <v>70</v>
      </c>
      <c r="AJ161" s="134" t="s">
        <v>71</v>
      </c>
      <c r="AP161" s="134" t="s">
        <v>279</v>
      </c>
      <c r="AT161" s="134" t="s">
        <v>279</v>
      </c>
      <c r="AX161" s="134" t="s">
        <v>279</v>
      </c>
      <c r="AZ161" s="134" t="s">
        <v>416</v>
      </c>
      <c r="BH161" s="134" t="s">
        <v>417</v>
      </c>
      <c r="BJ161" s="134" t="s">
        <v>418</v>
      </c>
    </row>
    <row r="162" spans="1:62" s="20" customFormat="1" ht="9.6" customHeight="1" x14ac:dyDescent="0.3">
      <c r="A162" s="135" t="s">
        <v>78</v>
      </c>
      <c r="C162" s="135" t="s">
        <v>80</v>
      </c>
      <c r="E162" s="135" t="s">
        <v>81</v>
      </c>
      <c r="G162" s="135" t="s">
        <v>82</v>
      </c>
      <c r="I162" s="135" t="s">
        <v>87</v>
      </c>
      <c r="K162" s="135" t="s">
        <v>81</v>
      </c>
      <c r="M162" s="135" t="s">
        <v>82</v>
      </c>
      <c r="O162" s="135" t="s">
        <v>87</v>
      </c>
      <c r="Q162" s="135" t="s">
        <v>83</v>
      </c>
      <c r="S162" s="135" t="s">
        <v>419</v>
      </c>
      <c r="U162" s="135" t="s">
        <v>420</v>
      </c>
      <c r="W162" s="135" t="s">
        <v>421</v>
      </c>
      <c r="Y162" s="135" t="s">
        <v>422</v>
      </c>
      <c r="AA162" s="135" t="s">
        <v>423</v>
      </c>
      <c r="AD162" s="135" t="s">
        <v>424</v>
      </c>
      <c r="AF162" s="135" t="s">
        <v>81</v>
      </c>
      <c r="AH162" s="135" t="s">
        <v>82</v>
      </c>
      <c r="AJ162" s="135" t="s">
        <v>87</v>
      </c>
      <c r="AL162" s="135" t="s">
        <v>72</v>
      </c>
      <c r="AN162" s="135" t="s">
        <v>81</v>
      </c>
      <c r="AP162" s="135" t="s">
        <v>380</v>
      </c>
      <c r="AR162" s="135" t="s">
        <v>81</v>
      </c>
      <c r="AT162" s="135" t="s">
        <v>380</v>
      </c>
      <c r="AV162" s="135" t="s">
        <v>81</v>
      </c>
      <c r="AX162" s="135" t="s">
        <v>380</v>
      </c>
      <c r="AZ162" s="135" t="s">
        <v>425</v>
      </c>
      <c r="BB162" s="135" t="s">
        <v>78</v>
      </c>
      <c r="BF162" s="136" t="s">
        <v>401</v>
      </c>
      <c r="BH162" s="136" t="s">
        <v>381</v>
      </c>
      <c r="BJ162" s="136" t="s">
        <v>426</v>
      </c>
    </row>
    <row r="163" spans="1:62" s="20" customFormat="1" ht="8.85" customHeight="1" x14ac:dyDescent="0.3"/>
    <row r="164" spans="1:62" s="20" customFormat="1" ht="8.85" customHeight="1" x14ac:dyDescent="0.3">
      <c r="B164" s="20" t="s">
        <v>292</v>
      </c>
    </row>
    <row r="165" spans="1:62" ht="8.85" customHeight="1" x14ac:dyDescent="0.3">
      <c r="A165" s="22">
        <v>51</v>
      </c>
      <c r="B165" s="33"/>
      <c r="C165" s="22" t="s">
        <v>180</v>
      </c>
      <c r="D165" s="33"/>
      <c r="E165" s="82">
        <v>75087</v>
      </c>
      <c r="F165" s="33"/>
      <c r="G165" s="83">
        <f>(E165/$BD165)</f>
        <v>6.8391474633391018</v>
      </c>
      <c r="H165" s="33"/>
      <c r="I165" s="84">
        <f>IF(G$219,G165/G$219*100,0)</f>
        <v>112.44395423488191</v>
      </c>
      <c r="J165" s="33"/>
      <c r="K165" s="82">
        <v>1266358</v>
      </c>
      <c r="L165" s="33"/>
      <c r="M165" s="83">
        <f>(K165/$BD165)</f>
        <v>115.3436560706804</v>
      </c>
      <c r="N165" s="33"/>
      <c r="O165" s="84">
        <f>IF(M$219,M165/M$219*100,0)</f>
        <v>103.6245491912896</v>
      </c>
      <c r="P165" s="33"/>
      <c r="Q165" s="82">
        <v>265843</v>
      </c>
      <c r="R165" s="33"/>
      <c r="S165" s="82">
        <v>303121</v>
      </c>
      <c r="T165" s="33"/>
      <c r="U165" s="82">
        <v>0</v>
      </c>
      <c r="V165" s="33"/>
      <c r="W165" s="82">
        <v>0</v>
      </c>
      <c r="X165" s="33"/>
      <c r="Y165" s="82">
        <v>0</v>
      </c>
      <c r="Z165" s="33"/>
      <c r="AA165" s="82">
        <v>0</v>
      </c>
      <c r="AB165" s="33"/>
      <c r="AC165" s="33"/>
      <c r="AD165" s="82">
        <v>0</v>
      </c>
      <c r="AE165" s="33"/>
      <c r="AF165" s="82">
        <v>136398</v>
      </c>
      <c r="AG165" s="33"/>
      <c r="AH165" s="83">
        <f>(AF165/$BD165)</f>
        <v>12.423535841151288</v>
      </c>
      <c r="AI165" s="33"/>
      <c r="AJ165" s="84">
        <f>IF(AH$219,AH165/AH$219*100,0)</f>
        <v>221.45105853768925</v>
      </c>
      <c r="AK165" s="33"/>
      <c r="AL165" s="82">
        <f>(E165+K165+AF165)</f>
        <v>1477843</v>
      </c>
      <c r="AM165" s="33"/>
      <c r="AN165" s="82">
        <v>225302</v>
      </c>
      <c r="AO165" s="33"/>
      <c r="AP165" s="84">
        <f>IF($AL165,AN165/$AL165*100,0)</f>
        <v>15.24532714232838</v>
      </c>
      <c r="AQ165" s="33"/>
      <c r="AR165" s="82">
        <v>0</v>
      </c>
      <c r="AS165" s="33"/>
      <c r="AT165" s="84">
        <f>IF($AL165,AR165/$AL165*100,0)</f>
        <v>0</v>
      </c>
      <c r="AU165" s="33"/>
      <c r="AV165" s="82">
        <v>0</v>
      </c>
      <c r="AW165" s="33"/>
      <c r="AX165" s="84">
        <f>IF($AL165,AV165/$AL165*100,0)</f>
        <v>0</v>
      </c>
      <c r="AY165" s="33"/>
      <c r="AZ165" s="82">
        <v>0</v>
      </c>
      <c r="BA165" s="33"/>
      <c r="BB165" s="22">
        <v>51</v>
      </c>
      <c r="BC165" s="33"/>
      <c r="BD165" s="114">
        <v>10979</v>
      </c>
      <c r="BE165" s="33"/>
      <c r="BF165" s="114">
        <f>IF(E165,BD165,0)</f>
        <v>10979</v>
      </c>
      <c r="BG165" s="33"/>
      <c r="BH165" s="114">
        <f>IF(K165,BD165,0)</f>
        <v>10979</v>
      </c>
      <c r="BI165" s="33"/>
      <c r="BJ165" s="114">
        <f>IF(AF165,BD165,0)</f>
        <v>10979</v>
      </c>
    </row>
    <row r="166" spans="1:62" ht="8.85" customHeight="1" x14ac:dyDescent="0.3">
      <c r="A166" s="22">
        <v>52</v>
      </c>
      <c r="B166" s="33"/>
      <c r="C166" s="22" t="s">
        <v>181</v>
      </c>
      <c r="D166" s="33"/>
      <c r="E166" s="88">
        <v>166097</v>
      </c>
      <c r="F166" s="33"/>
      <c r="G166" s="84">
        <f>(E166/$BD166)</f>
        <v>6.9224389430691007</v>
      </c>
      <c r="H166" s="33"/>
      <c r="I166" s="84">
        <f>IF(G$219,G166/G$219*100,0)</f>
        <v>113.81336809605681</v>
      </c>
      <c r="J166" s="33"/>
      <c r="K166" s="88">
        <v>1065705</v>
      </c>
      <c r="L166" s="33"/>
      <c r="M166" s="84">
        <f>(K166/$BD166)</f>
        <v>44.415478869717433</v>
      </c>
      <c r="N166" s="33"/>
      <c r="O166" s="84">
        <f>IF(M$219,M166/M$219*100,0)</f>
        <v>39.902792505288481</v>
      </c>
      <c r="P166" s="33"/>
      <c r="Q166" s="88">
        <v>316331</v>
      </c>
      <c r="R166" s="33"/>
      <c r="S166" s="88">
        <v>243114</v>
      </c>
      <c r="T166" s="33"/>
      <c r="U166" s="88">
        <v>39264</v>
      </c>
      <c r="V166" s="33"/>
      <c r="W166" s="88">
        <v>0</v>
      </c>
      <c r="X166" s="33"/>
      <c r="Y166" s="88">
        <v>0</v>
      </c>
      <c r="Z166" s="33"/>
      <c r="AA166" s="88">
        <v>0</v>
      </c>
      <c r="AB166" s="33"/>
      <c r="AC166" s="33"/>
      <c r="AD166" s="88">
        <v>0</v>
      </c>
      <c r="AE166" s="33"/>
      <c r="AF166" s="88">
        <v>157238</v>
      </c>
      <c r="AG166" s="33"/>
      <c r="AH166" s="89">
        <f>(AF166/$BD166)</f>
        <v>6.5532216387430191</v>
      </c>
      <c r="AI166" s="33"/>
      <c r="AJ166" s="89">
        <f>IF(AH$219,AH166/AH$219*100,0)</f>
        <v>116.81198390596408</v>
      </c>
      <c r="AK166" s="33"/>
      <c r="AL166" s="88">
        <f>(E166+K166+AF166)</f>
        <v>1389040</v>
      </c>
      <c r="AM166" s="33"/>
      <c r="AN166" s="88">
        <v>262744</v>
      </c>
      <c r="AO166" s="33"/>
      <c r="AP166" s="84">
        <f>IF($AL166,AN166/$AL166*100,0)</f>
        <v>18.915509992512813</v>
      </c>
      <c r="AQ166" s="33"/>
      <c r="AR166" s="88">
        <v>0</v>
      </c>
      <c r="AS166" s="33"/>
      <c r="AT166" s="84">
        <f>IF($AL166,AR166/$AL166*100,0)</f>
        <v>0</v>
      </c>
      <c r="AU166" s="33"/>
      <c r="AV166" s="88">
        <v>0</v>
      </c>
      <c r="AW166" s="33"/>
      <c r="AX166" s="84">
        <f>IF($AL166,AV166/$AL166*100,0)</f>
        <v>0</v>
      </c>
      <c r="AY166" s="33"/>
      <c r="AZ166" s="88">
        <v>74904</v>
      </c>
      <c r="BA166" s="33"/>
      <c r="BB166" s="22">
        <v>52</v>
      </c>
      <c r="BC166" s="33"/>
      <c r="BD166" s="114">
        <v>23994</v>
      </c>
      <c r="BE166" s="33"/>
      <c r="BF166" s="114">
        <f>IF(E166,BD166,0)</f>
        <v>23994</v>
      </c>
      <c r="BG166" s="33"/>
      <c r="BH166" s="114">
        <f>IF(K166,BD166,0)</f>
        <v>23994</v>
      </c>
      <c r="BI166" s="33"/>
      <c r="BJ166" s="114">
        <f>IF(AF166,BD166,0)</f>
        <v>23994</v>
      </c>
    </row>
    <row r="167" spans="1:62" ht="8.85" customHeight="1" x14ac:dyDescent="0.3">
      <c r="A167" s="22">
        <v>53</v>
      </c>
      <c r="B167" s="33"/>
      <c r="C167" s="22" t="s">
        <v>182</v>
      </c>
      <c r="D167" s="33"/>
      <c r="E167" s="88">
        <v>3445754</v>
      </c>
      <c r="F167" s="33"/>
      <c r="G167" s="84">
        <f>(E167/$BD167)</f>
        <v>8.479664332910879</v>
      </c>
      <c r="H167" s="33"/>
      <c r="I167" s="84">
        <f>IF(G$219,G167/G$219*100,0)</f>
        <v>139.41605928050379</v>
      </c>
      <c r="J167" s="33"/>
      <c r="K167" s="88">
        <v>57778404</v>
      </c>
      <c r="L167" s="33"/>
      <c r="M167" s="84">
        <f>(K167/$BD167)</f>
        <v>142.18701381796706</v>
      </c>
      <c r="N167" s="33"/>
      <c r="O167" s="84">
        <f>IF(M$219,M167/M$219*100,0)</f>
        <v>127.74057724261615</v>
      </c>
      <c r="P167" s="33"/>
      <c r="Q167" s="88">
        <v>7721353</v>
      </c>
      <c r="R167" s="33"/>
      <c r="S167" s="88">
        <v>5307365</v>
      </c>
      <c r="T167" s="33"/>
      <c r="U167" s="88">
        <v>0</v>
      </c>
      <c r="V167" s="33"/>
      <c r="W167" s="88">
        <v>0</v>
      </c>
      <c r="X167" s="33"/>
      <c r="Y167" s="88">
        <v>0</v>
      </c>
      <c r="Z167" s="33"/>
      <c r="AA167" s="88">
        <v>0</v>
      </c>
      <c r="AB167" s="33"/>
      <c r="AC167" s="33"/>
      <c r="AD167" s="88">
        <v>0</v>
      </c>
      <c r="AE167" s="33"/>
      <c r="AF167" s="88">
        <v>2233195</v>
      </c>
      <c r="AG167" s="33"/>
      <c r="AH167" s="89">
        <f>(AF167/$BD167)</f>
        <v>5.4956749640093019</v>
      </c>
      <c r="AI167" s="33"/>
      <c r="AJ167" s="89">
        <f>IF(AH$219,AH167/AH$219*100,0)</f>
        <v>97.961084003775497</v>
      </c>
      <c r="AK167" s="33"/>
      <c r="AL167" s="88">
        <f>(E167+K167+AF167)</f>
        <v>63457353</v>
      </c>
      <c r="AM167" s="33"/>
      <c r="AN167" s="88">
        <v>1284357</v>
      </c>
      <c r="AO167" s="33"/>
      <c r="AP167" s="84">
        <f>IF($AL167,AN167/$AL167*100,0)</f>
        <v>2.0239687589868427</v>
      </c>
      <c r="AQ167" s="33"/>
      <c r="AR167" s="88">
        <v>0</v>
      </c>
      <c r="AS167" s="33"/>
      <c r="AT167" s="84">
        <f>IF($AL167,AR167/$AL167*100,0)</f>
        <v>0</v>
      </c>
      <c r="AU167" s="33"/>
      <c r="AV167" s="88">
        <v>0</v>
      </c>
      <c r="AW167" s="33"/>
      <c r="AX167" s="84">
        <f>IF($AL167,AV167/$AL167*100,0)</f>
        <v>0</v>
      </c>
      <c r="AY167" s="33"/>
      <c r="AZ167" s="88">
        <v>915464</v>
      </c>
      <c r="BA167" s="33"/>
      <c r="BB167" s="22">
        <v>53</v>
      </c>
      <c r="BC167" s="33"/>
      <c r="BD167" s="114">
        <v>406355</v>
      </c>
      <c r="BE167" s="33"/>
      <c r="BF167" s="114">
        <f>IF(E167,BD167,0)</f>
        <v>406355</v>
      </c>
      <c r="BG167" s="33"/>
      <c r="BH167" s="114">
        <f>IF(K167,BD167,0)</f>
        <v>406355</v>
      </c>
      <c r="BI167" s="33"/>
      <c r="BJ167" s="114">
        <f>IF(AF167,BD167,0)</f>
        <v>406355</v>
      </c>
    </row>
    <row r="168" spans="1:62" ht="8.85" customHeight="1" x14ac:dyDescent="0.3">
      <c r="A168" s="22">
        <v>54</v>
      </c>
      <c r="B168" s="33"/>
      <c r="C168" s="22" t="s">
        <v>183</v>
      </c>
      <c r="D168" s="33"/>
      <c r="E168" s="88">
        <v>165581</v>
      </c>
      <c r="F168" s="33"/>
      <c r="G168" s="84">
        <f>(E168/$BD168)</f>
        <v>4.5967907609450043</v>
      </c>
      <c r="H168" s="33"/>
      <c r="I168" s="84">
        <f>IF(G$219,G168/G$219*100,0)</f>
        <v>75.576865789448746</v>
      </c>
      <c r="J168" s="33"/>
      <c r="K168" s="88">
        <v>3184487</v>
      </c>
      <c r="L168" s="33"/>
      <c r="M168" s="84">
        <f>(K168/$BD168)</f>
        <v>88.406401821159875</v>
      </c>
      <c r="N168" s="33"/>
      <c r="O168" s="84">
        <f>IF(M$219,M168/M$219*100,0)</f>
        <v>79.424164678185377</v>
      </c>
      <c r="P168" s="33"/>
      <c r="Q168" s="88">
        <v>394939</v>
      </c>
      <c r="R168" s="33"/>
      <c r="S168" s="88">
        <v>410786</v>
      </c>
      <c r="T168" s="33"/>
      <c r="U168" s="88">
        <v>0</v>
      </c>
      <c r="V168" s="33"/>
      <c r="W168" s="88">
        <v>0</v>
      </c>
      <c r="X168" s="33"/>
      <c r="Y168" s="88">
        <v>0</v>
      </c>
      <c r="Z168" s="33"/>
      <c r="AA168" s="88">
        <v>0</v>
      </c>
      <c r="AB168" s="33"/>
      <c r="AC168" s="33"/>
      <c r="AD168" s="88">
        <v>0</v>
      </c>
      <c r="AE168" s="33"/>
      <c r="AF168" s="88">
        <v>201979</v>
      </c>
      <c r="AG168" s="33"/>
      <c r="AH168" s="89">
        <f>(AF168/$BD168)</f>
        <v>5.6072568779323175</v>
      </c>
      <c r="AI168" s="33"/>
      <c r="AJ168" s="89">
        <f>IF(AH$219,AH168/AH$219*100,0)</f>
        <v>99.950045380621603</v>
      </c>
      <c r="AK168" s="33"/>
      <c r="AL168" s="88">
        <f>(E168+K168+AF168)</f>
        <v>3552047</v>
      </c>
      <c r="AM168" s="33"/>
      <c r="AN168" s="88">
        <v>311850</v>
      </c>
      <c r="AO168" s="33"/>
      <c r="AP168" s="84">
        <f>IF($AL168,AN168/$AL168*100,0)</f>
        <v>8.7794446413575056</v>
      </c>
      <c r="AQ168" s="33"/>
      <c r="AR168" s="88">
        <v>161731</v>
      </c>
      <c r="AS168" s="33"/>
      <c r="AT168" s="84">
        <f>IF($AL168,AR168/$AL168*100,0)</f>
        <v>4.5531773650517575</v>
      </c>
      <c r="AU168" s="33"/>
      <c r="AV168" s="88">
        <v>0</v>
      </c>
      <c r="AW168" s="33"/>
      <c r="AX168" s="84">
        <f>IF($AL168,AV168/$AL168*100,0)</f>
        <v>0</v>
      </c>
      <c r="AY168" s="33"/>
      <c r="AZ168" s="88">
        <v>22738</v>
      </c>
      <c r="BA168" s="33"/>
      <c r="BB168" s="22">
        <v>54</v>
      </c>
      <c r="BC168" s="33"/>
      <c r="BD168" s="114">
        <v>36021</v>
      </c>
      <c r="BE168" s="33"/>
      <c r="BF168" s="114">
        <f>IF(E168,BD168,0)</f>
        <v>36021</v>
      </c>
      <c r="BG168" s="33"/>
      <c r="BH168" s="114">
        <f>IF(K168,BD168,0)</f>
        <v>36021</v>
      </c>
      <c r="BI168" s="33"/>
      <c r="BJ168" s="114">
        <f>IF(AF168,BD168,0)</f>
        <v>36021</v>
      </c>
    </row>
    <row r="169" spans="1:62" ht="8.85" customHeight="1" x14ac:dyDescent="0.3">
      <c r="A169" s="22">
        <v>55</v>
      </c>
      <c r="B169" s="33"/>
      <c r="C169" s="22" t="s">
        <v>184</v>
      </c>
      <c r="D169" s="33"/>
      <c r="E169" s="88">
        <v>47048</v>
      </c>
      <c r="F169" s="33"/>
      <c r="G169" s="84">
        <f>(E169/$BD169)</f>
        <v>3.8450474011114744</v>
      </c>
      <c r="H169" s="33"/>
      <c r="I169" s="84">
        <f>IF(G$219,G169/G$219*100,0)</f>
        <v>63.217284949495934</v>
      </c>
      <c r="J169" s="33"/>
      <c r="K169" s="88">
        <v>961746</v>
      </c>
      <c r="L169" s="33"/>
      <c r="M169" s="84">
        <f>(K169/$BD169)</f>
        <v>78.599705786204638</v>
      </c>
      <c r="N169" s="33"/>
      <c r="O169" s="84">
        <f>IF(M$219,M169/M$219*100,0)</f>
        <v>70.613845235427931</v>
      </c>
      <c r="P169" s="33"/>
      <c r="Q169" s="88">
        <v>205310</v>
      </c>
      <c r="R169" s="33"/>
      <c r="S169" s="88">
        <v>223483</v>
      </c>
      <c r="T169" s="33"/>
      <c r="U169" s="88">
        <v>0</v>
      </c>
      <c r="V169" s="33"/>
      <c r="W169" s="88">
        <v>0</v>
      </c>
      <c r="X169" s="33"/>
      <c r="Y169" s="88">
        <v>0</v>
      </c>
      <c r="Z169" s="33"/>
      <c r="AA169" s="88">
        <v>0</v>
      </c>
      <c r="AB169" s="33"/>
      <c r="AC169" s="33"/>
      <c r="AD169" s="88">
        <v>0</v>
      </c>
      <c r="AE169" s="33"/>
      <c r="AF169" s="88">
        <v>118939</v>
      </c>
      <c r="AG169" s="33"/>
      <c r="AH169" s="89">
        <f>(AF169/$BD169)</f>
        <v>9.7204151683556717</v>
      </c>
      <c r="AI169" s="33"/>
      <c r="AJ169" s="89">
        <f>IF(AH$219,AH169/AH$219*100,0)</f>
        <v>173.26759917478478</v>
      </c>
      <c r="AK169" s="33"/>
      <c r="AL169" s="88">
        <f>(E169+K169+AF169)</f>
        <v>1127733</v>
      </c>
      <c r="AM169" s="33"/>
      <c r="AN169" s="88">
        <v>216861</v>
      </c>
      <c r="AO169" s="33"/>
      <c r="AP169" s="89">
        <f>IF($AL169,AN169/$AL169*100,0)</f>
        <v>19.229817696210009</v>
      </c>
      <c r="AQ169" s="33"/>
      <c r="AR169" s="88">
        <v>0</v>
      </c>
      <c r="AS169" s="33"/>
      <c r="AT169" s="89">
        <f>IF($AL169,AR169/$AL169*100,0)</f>
        <v>0</v>
      </c>
      <c r="AU169" s="33"/>
      <c r="AV169" s="88">
        <v>0</v>
      </c>
      <c r="AW169" s="33"/>
      <c r="AX169" s="89">
        <f>IF($AL169,AV169/$AL169*100,0)</f>
        <v>0</v>
      </c>
      <c r="AY169" s="33"/>
      <c r="AZ169" s="88">
        <v>0</v>
      </c>
      <c r="BA169" s="33"/>
      <c r="BB169" s="22">
        <v>55</v>
      </c>
      <c r="BC169" s="33"/>
      <c r="BD169" s="114">
        <v>12236</v>
      </c>
      <c r="BE169" s="33"/>
      <c r="BF169" s="114">
        <f>IF(E169,BD169,0)</f>
        <v>12236</v>
      </c>
      <c r="BG169" s="33"/>
      <c r="BH169" s="114">
        <f>IF(K169,BD169,0)</f>
        <v>12236</v>
      </c>
      <c r="BI169" s="33"/>
      <c r="BJ169" s="114">
        <f>IF(AF169,BD169,0)</f>
        <v>12236</v>
      </c>
    </row>
    <row r="170" spans="1:62" ht="8.85" customHeight="1" x14ac:dyDescent="0.3">
      <c r="A170" s="41"/>
      <c r="B170" s="33"/>
      <c r="D170" s="33"/>
      <c r="E170" s="33"/>
      <c r="F170" s="33"/>
      <c r="G170" s="33"/>
      <c r="H170" s="33"/>
      <c r="I170" s="33"/>
      <c r="J170" s="33"/>
      <c r="K170" s="114"/>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41"/>
      <c r="BC170" s="33"/>
      <c r="BD170" s="39"/>
      <c r="BE170" s="33"/>
      <c r="BF170" s="33"/>
      <c r="BG170" s="33"/>
      <c r="BH170" s="33"/>
      <c r="BI170" s="33"/>
      <c r="BJ170" s="33"/>
    </row>
    <row r="171" spans="1:62" ht="8.85" customHeight="1" x14ac:dyDescent="0.3">
      <c r="A171" s="22">
        <v>56</v>
      </c>
      <c r="B171" s="33"/>
      <c r="C171" s="22" t="s">
        <v>185</v>
      </c>
      <c r="D171" s="33"/>
      <c r="E171" s="88">
        <v>61539</v>
      </c>
      <c r="F171" s="33"/>
      <c r="G171" s="84">
        <f>(E171/$BD171)</f>
        <v>4.6346588341617716</v>
      </c>
      <c r="H171" s="33"/>
      <c r="I171" s="84">
        <f>IF(G$219,G171/G$219*100,0)</f>
        <v>76.199463257126439</v>
      </c>
      <c r="J171" s="33"/>
      <c r="K171" s="88">
        <v>1403625</v>
      </c>
      <c r="L171" s="33"/>
      <c r="M171" s="84">
        <f>(K171/$BD171)</f>
        <v>105.71057388160868</v>
      </c>
      <c r="N171" s="33"/>
      <c r="O171" s="84">
        <f>IF(M$219,M171/M$219*100,0)</f>
        <v>94.970204139546965</v>
      </c>
      <c r="P171" s="33"/>
      <c r="Q171" s="88">
        <v>216430</v>
      </c>
      <c r="R171" s="33"/>
      <c r="S171" s="88">
        <v>258979</v>
      </c>
      <c r="T171" s="33"/>
      <c r="U171" s="88">
        <v>0</v>
      </c>
      <c r="V171" s="33"/>
      <c r="W171" s="88">
        <v>0</v>
      </c>
      <c r="X171" s="33"/>
      <c r="Y171" s="88">
        <v>0</v>
      </c>
      <c r="Z171" s="33"/>
      <c r="AA171" s="88">
        <v>0</v>
      </c>
      <c r="AB171" s="33"/>
      <c r="AC171" s="33"/>
      <c r="AD171" s="88">
        <v>0</v>
      </c>
      <c r="AE171" s="33"/>
      <c r="AF171" s="88">
        <v>115661</v>
      </c>
      <c r="AG171" s="33"/>
      <c r="AH171" s="89">
        <f>(AF171/$BD171)</f>
        <v>8.7107245067028174</v>
      </c>
      <c r="AI171" s="33"/>
      <c r="AJ171" s="89">
        <f>IF(AH$219,AH171/AH$219*100,0)</f>
        <v>155.26973860774643</v>
      </c>
      <c r="AK171" s="33"/>
      <c r="AL171" s="88">
        <f>(E171+K171+AF171)</f>
        <v>1580825</v>
      </c>
      <c r="AM171" s="33"/>
      <c r="AN171" s="88">
        <v>205980</v>
      </c>
      <c r="AO171" s="33"/>
      <c r="AP171" s="89">
        <f>IF($AL171,AN171/$AL171*100,0)</f>
        <v>13.029905270981923</v>
      </c>
      <c r="AQ171" s="33"/>
      <c r="AR171" s="88">
        <v>0</v>
      </c>
      <c r="AS171" s="33"/>
      <c r="AT171" s="89">
        <f>IF($AL171,AR171/$AL171*100,0)</f>
        <v>0</v>
      </c>
      <c r="AU171" s="33"/>
      <c r="AV171" s="88">
        <v>0</v>
      </c>
      <c r="AW171" s="33"/>
      <c r="AX171" s="89">
        <f>IF($AL171,AV171/$AL171*100,0)</f>
        <v>0</v>
      </c>
      <c r="AY171" s="33"/>
      <c r="AZ171" s="88">
        <v>23773</v>
      </c>
      <c r="BA171" s="33"/>
      <c r="BB171" s="22">
        <v>56</v>
      </c>
      <c r="BC171" s="33"/>
      <c r="BD171" s="114">
        <v>13278</v>
      </c>
      <c r="BE171" s="33"/>
      <c r="BF171" s="114">
        <f>IF(E171,BD171,0)</f>
        <v>13278</v>
      </c>
      <c r="BG171" s="33"/>
      <c r="BH171" s="114">
        <f>IF(K171,BD171,0)</f>
        <v>13278</v>
      </c>
      <c r="BI171" s="33"/>
      <c r="BJ171" s="114">
        <f>IF(AF171,BD171,0)</f>
        <v>13278</v>
      </c>
    </row>
    <row r="172" spans="1:62" ht="8.85" customHeight="1" x14ac:dyDescent="0.3">
      <c r="A172" s="22">
        <v>57</v>
      </c>
      <c r="B172" s="33"/>
      <c r="C172" s="22" t="s">
        <v>186</v>
      </c>
      <c r="D172" s="33"/>
      <c r="E172" s="88">
        <v>161835</v>
      </c>
      <c r="F172" s="33"/>
      <c r="G172" s="84">
        <f>(E172/$BD172)</f>
        <v>18.593175551470587</v>
      </c>
      <c r="H172" s="33"/>
      <c r="I172" s="84">
        <f>IF(G$219,G172/G$219*100,0)</f>
        <v>305.69456090802561</v>
      </c>
      <c r="J172" s="33"/>
      <c r="K172" s="88">
        <v>1255420</v>
      </c>
      <c r="L172" s="33"/>
      <c r="M172" s="84">
        <f>(K172/$BD172)</f>
        <v>144.23483455882354</v>
      </c>
      <c r="N172" s="33"/>
      <c r="O172" s="84">
        <f>IF(M$219,M172/M$219*100,0)</f>
        <v>129.5803359976689</v>
      </c>
      <c r="P172" s="33"/>
      <c r="Q172" s="88">
        <v>229223</v>
      </c>
      <c r="R172" s="33"/>
      <c r="S172" s="88">
        <v>272187</v>
      </c>
      <c r="T172" s="33"/>
      <c r="U172" s="88">
        <v>0</v>
      </c>
      <c r="V172" s="33"/>
      <c r="W172" s="88">
        <v>0</v>
      </c>
      <c r="X172" s="33"/>
      <c r="Y172" s="88">
        <v>0</v>
      </c>
      <c r="Z172" s="33"/>
      <c r="AA172" s="88">
        <v>0</v>
      </c>
      <c r="AB172" s="33"/>
      <c r="AC172" s="33"/>
      <c r="AD172" s="88">
        <v>0</v>
      </c>
      <c r="AE172" s="33"/>
      <c r="AF172" s="88">
        <v>102076</v>
      </c>
      <c r="AG172" s="33"/>
      <c r="AH172" s="89">
        <f>(AF172/$BD172)</f>
        <v>11.727481617647058</v>
      </c>
      <c r="AI172" s="33"/>
      <c r="AJ172" s="89">
        <f>IF(AH$219,AH172/AH$219*100,0)</f>
        <v>209.04380616078808</v>
      </c>
      <c r="AK172" s="33"/>
      <c r="AL172" s="88">
        <f>(E172+K172+AF172)</f>
        <v>1519331</v>
      </c>
      <c r="AM172" s="33"/>
      <c r="AN172" s="88">
        <v>205910</v>
      </c>
      <c r="AO172" s="33"/>
      <c r="AP172" s="89">
        <f>IF($AL172,AN172/$AL172*100,0)</f>
        <v>13.552675486776748</v>
      </c>
      <c r="AQ172" s="33"/>
      <c r="AR172" s="88">
        <v>0</v>
      </c>
      <c r="AS172" s="33"/>
      <c r="AT172" s="89">
        <f>IF($AL172,AR172/$AL172*100,0)</f>
        <v>0</v>
      </c>
      <c r="AU172" s="33"/>
      <c r="AV172" s="88">
        <v>0</v>
      </c>
      <c r="AW172" s="33"/>
      <c r="AX172" s="89">
        <f>IF($AL172,AV172/$AL172*100,0)</f>
        <v>0</v>
      </c>
      <c r="AY172" s="33"/>
      <c r="AZ172" s="88">
        <v>0</v>
      </c>
      <c r="BA172" s="33"/>
      <c r="BB172" s="22">
        <v>57</v>
      </c>
      <c r="BC172" s="33"/>
      <c r="BD172" s="114">
        <v>8704</v>
      </c>
      <c r="BE172" s="33"/>
      <c r="BF172" s="114">
        <f>IF(E172,BD172,0)</f>
        <v>8704</v>
      </c>
      <c r="BG172" s="33"/>
      <c r="BH172" s="114">
        <f>IF(K172,BD172,0)</f>
        <v>8704</v>
      </c>
      <c r="BI172" s="33"/>
      <c r="BJ172" s="114">
        <f>IF(AF172,BD172,0)</f>
        <v>8704</v>
      </c>
    </row>
    <row r="173" spans="1:62" ht="8.85" customHeight="1" x14ac:dyDescent="0.3">
      <c r="A173" s="22">
        <v>58</v>
      </c>
      <c r="B173" s="33"/>
      <c r="C173" s="22" t="s">
        <v>187</v>
      </c>
      <c r="D173" s="33"/>
      <c r="E173" s="88">
        <v>243335</v>
      </c>
      <c r="F173" s="33"/>
      <c r="G173" s="84">
        <f>(E173/$BD173)</f>
        <v>7.8533161207035667</v>
      </c>
      <c r="H173" s="33"/>
      <c r="I173" s="84">
        <f>IF(G$219,G173/G$219*100,0)</f>
        <v>129.11812812957152</v>
      </c>
      <c r="J173" s="33"/>
      <c r="K173" s="88">
        <v>3413141</v>
      </c>
      <c r="L173" s="33"/>
      <c r="M173" s="84">
        <f>(K173/$BD173)</f>
        <v>110.1546232047765</v>
      </c>
      <c r="N173" s="33"/>
      <c r="O173" s="84">
        <f>IF(M$219,M173/M$219*100,0)</f>
        <v>98.962730676203009</v>
      </c>
      <c r="P173" s="33"/>
      <c r="Q173" s="88">
        <v>662143</v>
      </c>
      <c r="R173" s="33"/>
      <c r="S173" s="88">
        <v>632260</v>
      </c>
      <c r="T173" s="33"/>
      <c r="U173" s="88">
        <v>0</v>
      </c>
      <c r="V173" s="33"/>
      <c r="W173" s="88">
        <v>0</v>
      </c>
      <c r="X173" s="33"/>
      <c r="Y173" s="88">
        <v>0</v>
      </c>
      <c r="Z173" s="33"/>
      <c r="AA173" s="88">
        <v>0</v>
      </c>
      <c r="AB173" s="33"/>
      <c r="AC173" s="33"/>
      <c r="AD173" s="88">
        <v>0</v>
      </c>
      <c r="AE173" s="33"/>
      <c r="AF173" s="88">
        <v>206821</v>
      </c>
      <c r="AG173" s="33"/>
      <c r="AH173" s="89">
        <f>(AF173/$BD173)</f>
        <v>6.6748749394868483</v>
      </c>
      <c r="AI173" s="33"/>
      <c r="AJ173" s="89">
        <f>IF(AH$219,AH173/AH$219*100,0)</f>
        <v>118.98046899497463</v>
      </c>
      <c r="AK173" s="33"/>
      <c r="AL173" s="88">
        <f>(E173+K173+AF173)</f>
        <v>3863297</v>
      </c>
      <c r="AM173" s="33"/>
      <c r="AN173" s="88">
        <v>282097</v>
      </c>
      <c r="AO173" s="33"/>
      <c r="AP173" s="89">
        <f>IF($AL173,AN173/$AL173*100,0)</f>
        <v>7.3019754888117587</v>
      </c>
      <c r="AQ173" s="33"/>
      <c r="AR173" s="88">
        <v>0</v>
      </c>
      <c r="AS173" s="33"/>
      <c r="AT173" s="89">
        <f>IF($AL173,AR173/$AL173*100,0)</f>
        <v>0</v>
      </c>
      <c r="AU173" s="33"/>
      <c r="AV173" s="88">
        <v>0</v>
      </c>
      <c r="AW173" s="33"/>
      <c r="AX173" s="89">
        <f>IF($AL173,AV173/$AL173*100,0)</f>
        <v>0</v>
      </c>
      <c r="AY173" s="33"/>
      <c r="AZ173" s="88">
        <v>185</v>
      </c>
      <c r="BA173" s="33"/>
      <c r="BB173" s="22">
        <v>58</v>
      </c>
      <c r="BC173" s="33"/>
      <c r="BD173" s="114">
        <v>30985</v>
      </c>
      <c r="BE173" s="33"/>
      <c r="BF173" s="114">
        <f>IF(E173,BD173,0)</f>
        <v>30985</v>
      </c>
      <c r="BG173" s="33"/>
      <c r="BH173" s="114">
        <f>IF(K173,BD173,0)</f>
        <v>30985</v>
      </c>
      <c r="BI173" s="33"/>
      <c r="BJ173" s="114">
        <f>IF(AF173,BD173,0)</f>
        <v>30985</v>
      </c>
    </row>
    <row r="174" spans="1:62" ht="8.85" customHeight="1" x14ac:dyDescent="0.3">
      <c r="A174" s="22">
        <v>59</v>
      </c>
      <c r="B174" s="33"/>
      <c r="C174" s="22" t="s">
        <v>188</v>
      </c>
      <c r="D174" s="33"/>
      <c r="E174" s="88">
        <v>69794</v>
      </c>
      <c r="F174" s="33"/>
      <c r="G174" s="84">
        <f>(E174/$BD174)</f>
        <v>6.4095876572688031</v>
      </c>
      <c r="H174" s="33"/>
      <c r="I174" s="84">
        <f>IF(G$219,G174/G$219*100,0)</f>
        <v>105.38146531592957</v>
      </c>
      <c r="J174" s="33"/>
      <c r="K174" s="88">
        <v>1408489</v>
      </c>
      <c r="L174" s="33"/>
      <c r="M174" s="84">
        <f>(K174/$BD174)</f>
        <v>129.34971071723757</v>
      </c>
      <c r="N174" s="33"/>
      <c r="O174" s="84">
        <f>IF(M$219,M174/M$219*100,0)</f>
        <v>116.20756544151737</v>
      </c>
      <c r="P174" s="33"/>
      <c r="Q174" s="88">
        <v>256980</v>
      </c>
      <c r="R174" s="33"/>
      <c r="S174" s="88">
        <v>258570</v>
      </c>
      <c r="T174" s="33"/>
      <c r="U174" s="88">
        <v>0</v>
      </c>
      <c r="V174" s="33"/>
      <c r="W174" s="88">
        <v>0</v>
      </c>
      <c r="X174" s="33"/>
      <c r="Y174" s="88">
        <v>0</v>
      </c>
      <c r="Z174" s="33"/>
      <c r="AA174" s="88">
        <v>0</v>
      </c>
      <c r="AB174" s="33"/>
      <c r="AC174" s="33"/>
      <c r="AD174" s="88">
        <v>0</v>
      </c>
      <c r="AE174" s="33"/>
      <c r="AF174" s="88">
        <v>150934</v>
      </c>
      <c r="AG174" s="33"/>
      <c r="AH174" s="89">
        <f>(AF174/$BD174)</f>
        <v>13.86114427403802</v>
      </c>
      <c r="AI174" s="33"/>
      <c r="AJ174" s="89">
        <f>IF(AH$219,AH174/AH$219*100,0)</f>
        <v>247.07660615119158</v>
      </c>
      <c r="AK174" s="33"/>
      <c r="AL174" s="88">
        <f>(E174+K174+AF174)</f>
        <v>1629217</v>
      </c>
      <c r="AM174" s="33"/>
      <c r="AN174" s="88">
        <v>231165</v>
      </c>
      <c r="AO174" s="33"/>
      <c r="AP174" s="89">
        <f>IF($AL174,AN174/$AL174*100,0)</f>
        <v>14.188717647802596</v>
      </c>
      <c r="AQ174" s="33"/>
      <c r="AR174" s="88">
        <v>0</v>
      </c>
      <c r="AS174" s="33"/>
      <c r="AT174" s="89">
        <f>IF($AL174,AR174/$AL174*100,0)</f>
        <v>0</v>
      </c>
      <c r="AU174" s="33"/>
      <c r="AV174" s="88">
        <v>0</v>
      </c>
      <c r="AW174" s="33"/>
      <c r="AX174" s="89">
        <f>IF($AL174,AV174/$AL174*100,0)</f>
        <v>0</v>
      </c>
      <c r="AY174" s="33"/>
      <c r="AZ174" s="88">
        <v>8330</v>
      </c>
      <c r="BA174" s="33"/>
      <c r="BB174" s="22">
        <v>59</v>
      </c>
      <c r="BC174" s="33"/>
      <c r="BD174" s="114">
        <v>10889</v>
      </c>
      <c r="BE174" s="33"/>
      <c r="BF174" s="114">
        <f>IF(E174,BD174,0)</f>
        <v>10889</v>
      </c>
      <c r="BG174" s="33"/>
      <c r="BH174" s="114">
        <f>IF(K174,BD174,0)</f>
        <v>10889</v>
      </c>
      <c r="BI174" s="33"/>
      <c r="BJ174" s="114">
        <f>IF(AF174,BD174,0)</f>
        <v>10889</v>
      </c>
    </row>
    <row r="175" spans="1:62" ht="8.85" customHeight="1" x14ac:dyDescent="0.3">
      <c r="A175" s="22">
        <v>60</v>
      </c>
      <c r="B175" s="33"/>
      <c r="C175" s="22" t="s">
        <v>189</v>
      </c>
      <c r="D175" s="33"/>
      <c r="E175" s="88">
        <v>251030</v>
      </c>
      <c r="F175" s="33"/>
      <c r="G175" s="84">
        <f>(E175/$BD175)</f>
        <v>2.5246145645811753</v>
      </c>
      <c r="H175" s="33"/>
      <c r="I175" s="84">
        <f>IF(G$219,G175/G$219*100,0)</f>
        <v>41.507753134757444</v>
      </c>
      <c r="J175" s="33"/>
      <c r="K175" s="88">
        <v>7229380</v>
      </c>
      <c r="L175" s="33"/>
      <c r="M175" s="84">
        <f>(K175/$BD175)</f>
        <v>72.706043265314335</v>
      </c>
      <c r="N175" s="33"/>
      <c r="O175" s="84">
        <f>IF(M$219,M175/M$219*100,0)</f>
        <v>65.318988607694422</v>
      </c>
      <c r="P175" s="33"/>
      <c r="Q175" s="88">
        <v>1245185</v>
      </c>
      <c r="R175" s="33"/>
      <c r="S175" s="88">
        <v>980955</v>
      </c>
      <c r="T175" s="33"/>
      <c r="U175" s="88">
        <v>0</v>
      </c>
      <c r="V175" s="33"/>
      <c r="W175" s="88">
        <v>0</v>
      </c>
      <c r="X175" s="33"/>
      <c r="Y175" s="88">
        <v>0</v>
      </c>
      <c r="Z175" s="33"/>
      <c r="AA175" s="88">
        <v>0</v>
      </c>
      <c r="AB175" s="33"/>
      <c r="AC175" s="33"/>
      <c r="AD175" s="88">
        <v>0</v>
      </c>
      <c r="AE175" s="33"/>
      <c r="AF175" s="88">
        <v>352411</v>
      </c>
      <c r="AG175" s="33"/>
      <c r="AH175" s="89">
        <f>(AF175/$BD175)</f>
        <v>3.5442056460128932</v>
      </c>
      <c r="AI175" s="33"/>
      <c r="AJ175" s="89">
        <f>IF(AH$219,AH175/AH$219*100,0)</f>
        <v>63.175902739785251</v>
      </c>
      <c r="AK175" s="33"/>
      <c r="AL175" s="88">
        <f>(E175+K175+AF175)</f>
        <v>7832821</v>
      </c>
      <c r="AM175" s="33"/>
      <c r="AN175" s="88">
        <v>457660</v>
      </c>
      <c r="AO175" s="33"/>
      <c r="AP175" s="89">
        <f>IF($AL175,AN175/$AL175*100,0)</f>
        <v>5.8428502323747731</v>
      </c>
      <c r="AQ175" s="33"/>
      <c r="AR175" s="88">
        <v>0</v>
      </c>
      <c r="AS175" s="33"/>
      <c r="AT175" s="89">
        <f>IF($AL175,AR175/$AL175*100,0)</f>
        <v>0</v>
      </c>
      <c r="AU175" s="33"/>
      <c r="AV175" s="88">
        <v>0</v>
      </c>
      <c r="AW175" s="33"/>
      <c r="AX175" s="89">
        <f>IF($AL175,AV175/$AL175*100,0)</f>
        <v>0</v>
      </c>
      <c r="AY175" s="33"/>
      <c r="AZ175" s="88">
        <v>0</v>
      </c>
      <c r="BA175" s="33"/>
      <c r="BB175" s="22">
        <v>60</v>
      </c>
      <c r="BC175" s="33"/>
      <c r="BD175" s="114">
        <v>99433</v>
      </c>
      <c r="BE175" s="33"/>
      <c r="BF175" s="114">
        <f>IF(E175,BD175,0)</f>
        <v>99433</v>
      </c>
      <c r="BG175" s="33"/>
      <c r="BH175" s="114">
        <f>IF(K175,BD175,0)</f>
        <v>99433</v>
      </c>
      <c r="BI175" s="33"/>
      <c r="BJ175" s="114">
        <f>IF(AF175,BD175,0)</f>
        <v>99433</v>
      </c>
    </row>
    <row r="176" spans="1:62" ht="8.85" customHeight="1" x14ac:dyDescent="0.3">
      <c r="A176" s="41"/>
      <c r="B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41"/>
      <c r="BC176" s="33"/>
      <c r="BD176" s="39"/>
      <c r="BE176" s="33"/>
      <c r="BF176" s="33"/>
      <c r="BG176" s="33"/>
      <c r="BH176" s="33"/>
      <c r="BI176" s="33"/>
      <c r="BJ176" s="33"/>
    </row>
    <row r="177" spans="1:62" ht="8.85" customHeight="1" x14ac:dyDescent="0.3">
      <c r="A177" s="22">
        <v>61</v>
      </c>
      <c r="B177" s="33"/>
      <c r="C177" s="22" t="s">
        <v>190</v>
      </c>
      <c r="D177" s="33"/>
      <c r="E177" s="88">
        <v>124365</v>
      </c>
      <c r="F177" s="33"/>
      <c r="G177" s="84">
        <f>(E177/$BD177)</f>
        <v>8.3826503100566185</v>
      </c>
      <c r="H177" s="33"/>
      <c r="I177" s="84">
        <f>IF(G$219,G177/G$219*100,0)</f>
        <v>137.82103001633871</v>
      </c>
      <c r="J177" s="33"/>
      <c r="K177" s="88">
        <v>1720171</v>
      </c>
      <c r="L177" s="33"/>
      <c r="M177" s="84">
        <f>(K177/$BD177)</f>
        <v>115.94574009166891</v>
      </c>
      <c r="N177" s="33"/>
      <c r="O177" s="84">
        <f>IF(M$219,M177/M$219*100,0)</f>
        <v>104.16546047653603</v>
      </c>
      <c r="P177" s="33"/>
      <c r="Q177" s="88">
        <v>257090</v>
      </c>
      <c r="R177" s="33"/>
      <c r="S177" s="88">
        <v>324838</v>
      </c>
      <c r="T177" s="33"/>
      <c r="U177" s="88">
        <v>0</v>
      </c>
      <c r="V177" s="33"/>
      <c r="W177" s="88">
        <v>0</v>
      </c>
      <c r="X177" s="33"/>
      <c r="Y177" s="88">
        <v>0</v>
      </c>
      <c r="Z177" s="33"/>
      <c r="AA177" s="88">
        <v>0</v>
      </c>
      <c r="AB177" s="33"/>
      <c r="AC177" s="33"/>
      <c r="AD177" s="88">
        <v>0</v>
      </c>
      <c r="AE177" s="33"/>
      <c r="AF177" s="88">
        <v>148838</v>
      </c>
      <c r="AG177" s="33"/>
      <c r="AH177" s="89">
        <f>(AF177/$BD177)</f>
        <v>10.032218926934483</v>
      </c>
      <c r="AI177" s="33"/>
      <c r="AJ177" s="89">
        <f>IF(AH$219,AH177/AH$219*100,0)</f>
        <v>178.82553962556946</v>
      </c>
      <c r="AK177" s="33"/>
      <c r="AL177" s="88">
        <f>(E177+K177+AF177)</f>
        <v>1993374</v>
      </c>
      <c r="AM177" s="33"/>
      <c r="AN177" s="88">
        <v>238647</v>
      </c>
      <c r="AO177" s="33"/>
      <c r="AP177" s="89">
        <f>IF($AL177,AN177/$AL177*100,0)</f>
        <v>11.972013279996629</v>
      </c>
      <c r="AQ177" s="33"/>
      <c r="AR177" s="88">
        <v>0</v>
      </c>
      <c r="AS177" s="33"/>
      <c r="AT177" s="89">
        <f>IF($AL177,AR177/$AL177*100,0)</f>
        <v>0</v>
      </c>
      <c r="AU177" s="33"/>
      <c r="AV177" s="88">
        <v>0</v>
      </c>
      <c r="AW177" s="33"/>
      <c r="AX177" s="89">
        <f>IF($AL177,AV177/$AL177*100,0)</f>
        <v>0</v>
      </c>
      <c r="AY177" s="33"/>
      <c r="AZ177" s="88">
        <v>6084</v>
      </c>
      <c r="BA177" s="33"/>
      <c r="BB177" s="22">
        <v>61</v>
      </c>
      <c r="BC177" s="33"/>
      <c r="BD177" s="114">
        <v>14836</v>
      </c>
      <c r="BE177" s="33"/>
      <c r="BF177" s="114">
        <f>IF(E177,BD177,0)</f>
        <v>14836</v>
      </c>
      <c r="BG177" s="33"/>
      <c r="BH177" s="114">
        <f>IF(K177,BD177,0)</f>
        <v>14836</v>
      </c>
      <c r="BI177" s="33"/>
      <c r="BJ177" s="114">
        <f>IF(AF177,BD177,0)</f>
        <v>14836</v>
      </c>
    </row>
    <row r="178" spans="1:62" ht="8.85" customHeight="1" x14ac:dyDescent="0.3">
      <c r="A178" s="22">
        <v>62</v>
      </c>
      <c r="B178" s="33"/>
      <c r="C178" s="22" t="s">
        <v>191</v>
      </c>
      <c r="D178" s="33"/>
      <c r="E178" s="88">
        <v>112658</v>
      </c>
      <c r="F178" s="33"/>
      <c r="G178" s="84">
        <f>(E178/$BD178)</f>
        <v>5.0154928323390617</v>
      </c>
      <c r="H178" s="33"/>
      <c r="I178" s="84">
        <f>IF(G$219,G178/G$219*100,0)</f>
        <v>82.460840262328048</v>
      </c>
      <c r="J178" s="33"/>
      <c r="K178" s="88">
        <v>3300203</v>
      </c>
      <c r="L178" s="33"/>
      <c r="M178" s="84">
        <f>(K178/$BD178)</f>
        <v>146.92382690766627</v>
      </c>
      <c r="N178" s="33"/>
      <c r="O178" s="84">
        <f>IF(M$219,M178/M$219*100,0)</f>
        <v>131.99612226125765</v>
      </c>
      <c r="P178" s="33"/>
      <c r="Q178" s="88">
        <v>633995</v>
      </c>
      <c r="R178" s="33"/>
      <c r="S178" s="88">
        <v>427748</v>
      </c>
      <c r="T178" s="33"/>
      <c r="U178" s="88">
        <v>0</v>
      </c>
      <c r="V178" s="33"/>
      <c r="W178" s="88">
        <v>0</v>
      </c>
      <c r="X178" s="33"/>
      <c r="Y178" s="88">
        <v>0</v>
      </c>
      <c r="Z178" s="33"/>
      <c r="AA178" s="88">
        <v>0</v>
      </c>
      <c r="AB178" s="33"/>
      <c r="AC178" s="33"/>
      <c r="AD178" s="88">
        <v>0</v>
      </c>
      <c r="AE178" s="33"/>
      <c r="AF178" s="88">
        <v>193734</v>
      </c>
      <c r="AG178" s="33"/>
      <c r="AH178" s="89">
        <f>(AF178/$BD178)</f>
        <v>8.6249666102751306</v>
      </c>
      <c r="AI178" s="33"/>
      <c r="AJ178" s="89">
        <f>IF(AH$219,AH178/AH$219*100,0)</f>
        <v>153.74109352757762</v>
      </c>
      <c r="AK178" s="33"/>
      <c r="AL178" s="88">
        <f>(E178+K178+AF178)</f>
        <v>3606595</v>
      </c>
      <c r="AM178" s="33"/>
      <c r="AN178" s="88">
        <v>228659</v>
      </c>
      <c r="AO178" s="33"/>
      <c r="AP178" s="89">
        <f>IF($AL178,AN178/$AL178*100,0)</f>
        <v>6.3400243165645156</v>
      </c>
      <c r="AQ178" s="33"/>
      <c r="AR178" s="88">
        <v>0</v>
      </c>
      <c r="AS178" s="33"/>
      <c r="AT178" s="89">
        <f>IF($AL178,AR178/$AL178*100,0)</f>
        <v>0</v>
      </c>
      <c r="AU178" s="33"/>
      <c r="AV178" s="88">
        <v>0</v>
      </c>
      <c r="AW178" s="33"/>
      <c r="AX178" s="89">
        <f>IF($AL178,AV178/$AL178*100,0)</f>
        <v>0</v>
      </c>
      <c r="AY178" s="33"/>
      <c r="AZ178" s="88">
        <v>640</v>
      </c>
      <c r="BA178" s="33"/>
      <c r="BB178" s="22">
        <v>62</v>
      </c>
      <c r="BC178" s="33"/>
      <c r="BD178" s="114">
        <v>22462</v>
      </c>
      <c r="BE178" s="33"/>
      <c r="BF178" s="114">
        <f>IF(E178,BD178,0)</f>
        <v>22462</v>
      </c>
      <c r="BG178" s="33"/>
      <c r="BH178" s="114">
        <f>IF(K178,BD178,0)</f>
        <v>22462</v>
      </c>
      <c r="BI178" s="33"/>
      <c r="BJ178" s="114">
        <f>IF(AF178,BD178,0)</f>
        <v>22462</v>
      </c>
    </row>
    <row r="179" spans="1:62" ht="8.85" customHeight="1" x14ac:dyDescent="0.3">
      <c r="A179" s="22">
        <v>63</v>
      </c>
      <c r="B179" s="33"/>
      <c r="C179" s="22" t="s">
        <v>192</v>
      </c>
      <c r="D179" s="33"/>
      <c r="E179" s="88">
        <v>122797</v>
      </c>
      <c r="F179" s="33"/>
      <c r="G179" s="84">
        <f>(E179/$BD179)</f>
        <v>10.352132861237566</v>
      </c>
      <c r="H179" s="33"/>
      <c r="I179" s="84">
        <f>IF(G$219,G179/G$219*100,0)</f>
        <v>170.2017334649037</v>
      </c>
      <c r="J179" s="33"/>
      <c r="K179" s="88">
        <v>1972693</v>
      </c>
      <c r="L179" s="33"/>
      <c r="M179" s="84">
        <f>(K179/$BD179)</f>
        <v>166.30357443938627</v>
      </c>
      <c r="N179" s="33"/>
      <c r="O179" s="84">
        <f>IF(M$219,M179/M$219*100,0)</f>
        <v>149.4068552814152</v>
      </c>
      <c r="P179" s="33"/>
      <c r="Q179" s="88">
        <v>184633</v>
      </c>
      <c r="R179" s="33"/>
      <c r="S179" s="88">
        <v>280040</v>
      </c>
      <c r="T179" s="33"/>
      <c r="U179" s="88">
        <v>0</v>
      </c>
      <c r="V179" s="33"/>
      <c r="W179" s="88">
        <v>0</v>
      </c>
      <c r="X179" s="33"/>
      <c r="Y179" s="88">
        <v>0</v>
      </c>
      <c r="Z179" s="33"/>
      <c r="AA179" s="88">
        <v>0</v>
      </c>
      <c r="AB179" s="33"/>
      <c r="AC179" s="33"/>
      <c r="AD179" s="88">
        <v>0</v>
      </c>
      <c r="AE179" s="33"/>
      <c r="AF179" s="88">
        <v>164926</v>
      </c>
      <c r="AG179" s="33"/>
      <c r="AH179" s="89">
        <f>(AF179/$BD179)</f>
        <v>13.903726184454561</v>
      </c>
      <c r="AI179" s="33"/>
      <c r="AJ179" s="89">
        <f>IF(AH$219,AH179/AH$219*100,0)</f>
        <v>247.83563395590602</v>
      </c>
      <c r="AK179" s="33"/>
      <c r="AL179" s="88">
        <f>(E179+K179+AF179)</f>
        <v>2260416</v>
      </c>
      <c r="AM179" s="33"/>
      <c r="AN179" s="88">
        <v>207053</v>
      </c>
      <c r="AO179" s="33"/>
      <c r="AP179" s="89">
        <f>IF($AL179,AN179/$AL179*100,0)</f>
        <v>9.1599510886491693</v>
      </c>
      <c r="AQ179" s="33"/>
      <c r="AR179" s="88">
        <v>0</v>
      </c>
      <c r="AS179" s="33"/>
      <c r="AT179" s="89">
        <f>IF($AL179,AR179/$AL179*100,0)</f>
        <v>0</v>
      </c>
      <c r="AU179" s="33"/>
      <c r="AV179" s="88">
        <v>0</v>
      </c>
      <c r="AW179" s="33"/>
      <c r="AX179" s="89">
        <f>IF($AL179,AV179/$AL179*100,0)</f>
        <v>0</v>
      </c>
      <c r="AY179" s="33"/>
      <c r="AZ179" s="88">
        <v>0</v>
      </c>
      <c r="BA179" s="33"/>
      <c r="BB179" s="22">
        <v>63</v>
      </c>
      <c r="BC179" s="33"/>
      <c r="BD179" s="114">
        <v>11862</v>
      </c>
      <c r="BE179" s="33"/>
      <c r="BF179" s="114">
        <f>IF(E179,BD179,0)</f>
        <v>11862</v>
      </c>
      <c r="BG179" s="33"/>
      <c r="BH179" s="114">
        <f>IF(K179,BD179,0)</f>
        <v>11862</v>
      </c>
      <c r="BI179" s="33"/>
      <c r="BJ179" s="114">
        <f>IF(AF179,BD179,0)</f>
        <v>11862</v>
      </c>
    </row>
    <row r="180" spans="1:62" ht="8.85" customHeight="1" x14ac:dyDescent="0.3">
      <c r="A180" s="22">
        <v>64</v>
      </c>
      <c r="B180" s="33"/>
      <c r="C180" s="22" t="s">
        <v>193</v>
      </c>
      <c r="D180" s="33"/>
      <c r="E180" s="88">
        <v>302928</v>
      </c>
      <c r="F180" s="33"/>
      <c r="G180" s="84">
        <f>(E180/$BD180)</f>
        <v>25.0872049689441</v>
      </c>
      <c r="H180" s="33"/>
      <c r="I180" s="84">
        <f>IF(G$219,G180/G$219*100,0)</f>
        <v>412.46435210387932</v>
      </c>
      <c r="J180" s="33"/>
      <c r="K180" s="88">
        <v>1600259</v>
      </c>
      <c r="L180" s="33"/>
      <c r="M180" s="84">
        <f>(K180/$BD180)</f>
        <v>132.52662525879919</v>
      </c>
      <c r="N180" s="33"/>
      <c r="O180" s="84">
        <f>IF(M$219,M180/M$219*100,0)</f>
        <v>119.06170019329639</v>
      </c>
      <c r="P180" s="33"/>
      <c r="Q180" s="88">
        <v>321291</v>
      </c>
      <c r="R180" s="33"/>
      <c r="S180" s="88">
        <v>366899</v>
      </c>
      <c r="T180" s="33"/>
      <c r="U180" s="88">
        <v>0</v>
      </c>
      <c r="V180" s="33"/>
      <c r="W180" s="88">
        <v>0</v>
      </c>
      <c r="X180" s="33"/>
      <c r="Y180" s="88">
        <v>0</v>
      </c>
      <c r="Z180" s="33"/>
      <c r="AA180" s="88">
        <v>0</v>
      </c>
      <c r="AB180" s="33"/>
      <c r="AC180" s="33"/>
      <c r="AD180" s="88">
        <v>0</v>
      </c>
      <c r="AE180" s="33"/>
      <c r="AF180" s="88">
        <v>143180</v>
      </c>
      <c r="AG180" s="33"/>
      <c r="AH180" s="89">
        <f>(AF180/$BD180)</f>
        <v>11.857556935817806</v>
      </c>
      <c r="AI180" s="33"/>
      <c r="AJ180" s="89">
        <f>IF(AH$219,AH180/AH$219*100,0)</f>
        <v>211.36241474910361</v>
      </c>
      <c r="AK180" s="33"/>
      <c r="AL180" s="88">
        <f>(E180+K180+AF180)</f>
        <v>2046367</v>
      </c>
      <c r="AM180" s="33"/>
      <c r="AN180" s="88">
        <v>246506</v>
      </c>
      <c r="AO180" s="33"/>
      <c r="AP180" s="89">
        <f>IF($AL180,AN180/$AL180*100,0)</f>
        <v>12.046030843929755</v>
      </c>
      <c r="AQ180" s="33"/>
      <c r="AR180" s="88">
        <v>0</v>
      </c>
      <c r="AS180" s="33"/>
      <c r="AT180" s="89">
        <f>IF($AL180,AR180/$AL180*100,0)</f>
        <v>0</v>
      </c>
      <c r="AU180" s="33"/>
      <c r="AV180" s="88">
        <v>0</v>
      </c>
      <c r="AW180" s="33"/>
      <c r="AX180" s="89">
        <f>IF($AL180,AV180/$AL180*100,0)</f>
        <v>0</v>
      </c>
      <c r="AY180" s="33"/>
      <c r="AZ180" s="88">
        <v>0</v>
      </c>
      <c r="BA180" s="33"/>
      <c r="BB180" s="22">
        <v>64</v>
      </c>
      <c r="BC180" s="33"/>
      <c r="BD180" s="114">
        <v>12075</v>
      </c>
      <c r="BE180" s="33"/>
      <c r="BF180" s="114">
        <f>IF(E180,BD180,0)</f>
        <v>12075</v>
      </c>
      <c r="BG180" s="33"/>
      <c r="BH180" s="114">
        <f>IF(K180,BD180,0)</f>
        <v>12075</v>
      </c>
      <c r="BI180" s="33"/>
      <c r="BJ180" s="114">
        <f>IF(AF180,BD180,0)</f>
        <v>12075</v>
      </c>
    </row>
    <row r="181" spans="1:62" ht="8.85" customHeight="1" x14ac:dyDescent="0.3">
      <c r="A181" s="22">
        <v>65</v>
      </c>
      <c r="B181" s="33"/>
      <c r="C181" s="22" t="s">
        <v>194</v>
      </c>
      <c r="D181" s="33"/>
      <c r="E181" s="88">
        <v>255654</v>
      </c>
      <c r="F181" s="33"/>
      <c r="G181" s="84">
        <f>(E181/$BD181)</f>
        <v>16.326329906124272</v>
      </c>
      <c r="H181" s="33"/>
      <c r="I181" s="84">
        <f>IF(G$219,G181/G$219*100,0)</f>
        <v>268.42484427021316</v>
      </c>
      <c r="J181" s="33"/>
      <c r="K181" s="88">
        <v>719482</v>
      </c>
      <c r="L181" s="33"/>
      <c r="M181" s="84">
        <f>(K181/$BD181)</f>
        <v>45.946867616067436</v>
      </c>
      <c r="N181" s="33"/>
      <c r="O181" s="84">
        <f>IF(M$219,M181/M$219*100,0)</f>
        <v>41.278589613539424</v>
      </c>
      <c r="P181" s="33"/>
      <c r="Q181" s="88">
        <v>188752</v>
      </c>
      <c r="R181" s="33"/>
      <c r="S181" s="88">
        <v>240594</v>
      </c>
      <c r="T181" s="33"/>
      <c r="U181" s="88">
        <v>0</v>
      </c>
      <c r="V181" s="33"/>
      <c r="W181" s="88">
        <v>0</v>
      </c>
      <c r="X181" s="33"/>
      <c r="Y181" s="88">
        <v>0</v>
      </c>
      <c r="Z181" s="33"/>
      <c r="AA181" s="88">
        <v>0</v>
      </c>
      <c r="AB181" s="33"/>
      <c r="AC181" s="33"/>
      <c r="AD181" s="88">
        <v>0</v>
      </c>
      <c r="AE181" s="33"/>
      <c r="AF181" s="88">
        <v>116904</v>
      </c>
      <c r="AG181" s="33"/>
      <c r="AH181" s="89">
        <f>(AF181/$BD181)</f>
        <v>7.4656108308321096</v>
      </c>
      <c r="AI181" s="33"/>
      <c r="AJ181" s="89">
        <f>IF(AH$219,AH181/AH$219*100,0)</f>
        <v>133.07543377803788</v>
      </c>
      <c r="AK181" s="33"/>
      <c r="AL181" s="88">
        <f>(E181+K181+AF181)</f>
        <v>1092040</v>
      </c>
      <c r="AM181" s="33"/>
      <c r="AN181" s="88">
        <v>196568</v>
      </c>
      <c r="AO181" s="33"/>
      <c r="AP181" s="89">
        <f>IF($AL181,AN181/$AL181*100,0)</f>
        <v>18.00007325738984</v>
      </c>
      <c r="AQ181" s="33"/>
      <c r="AR181" s="88">
        <v>0</v>
      </c>
      <c r="AS181" s="33"/>
      <c r="AT181" s="89">
        <f>IF($AL181,AR181/$AL181*100,0)</f>
        <v>0</v>
      </c>
      <c r="AU181" s="33"/>
      <c r="AV181" s="88">
        <v>0</v>
      </c>
      <c r="AW181" s="33"/>
      <c r="AX181" s="89">
        <f>IF($AL181,AV181/$AL181*100,0)</f>
        <v>0</v>
      </c>
      <c r="AY181" s="33"/>
      <c r="AZ181" s="88">
        <v>0</v>
      </c>
      <c r="BA181" s="33"/>
      <c r="BB181" s="22">
        <v>65</v>
      </c>
      <c r="BC181" s="33"/>
      <c r="BD181" s="114">
        <v>15659</v>
      </c>
      <c r="BE181" s="33"/>
      <c r="BF181" s="114">
        <f>IF(E181,BD181,0)</f>
        <v>15659</v>
      </c>
      <c r="BG181" s="33"/>
      <c r="BH181" s="114">
        <f>IF(K181,BD181,0)</f>
        <v>15659</v>
      </c>
      <c r="BI181" s="33"/>
      <c r="BJ181" s="114">
        <f>IF(AF181,BD181,0)</f>
        <v>15659</v>
      </c>
    </row>
    <row r="182" spans="1:62" ht="8.85" customHeight="1" x14ac:dyDescent="0.3">
      <c r="A182" s="41"/>
      <c r="B182" s="33"/>
      <c r="D182" s="33"/>
      <c r="E182" s="33"/>
      <c r="F182" s="33"/>
      <c r="G182" s="33"/>
      <c r="H182" s="33"/>
      <c r="I182" s="33"/>
      <c r="J182" s="33"/>
      <c r="K182" s="114"/>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41"/>
      <c r="BC182" s="33"/>
      <c r="BD182" s="39"/>
      <c r="BE182" s="33"/>
      <c r="BF182" s="33"/>
      <c r="BG182" s="33"/>
      <c r="BH182" s="33"/>
      <c r="BI182" s="33"/>
      <c r="BJ182" s="33"/>
    </row>
    <row r="183" spans="1:62" ht="8.85" customHeight="1" x14ac:dyDescent="0.3">
      <c r="A183" s="22">
        <v>66</v>
      </c>
      <c r="B183" s="33"/>
      <c r="C183" s="22" t="s">
        <v>195</v>
      </c>
      <c r="D183" s="33"/>
      <c r="E183" s="88">
        <v>93038</v>
      </c>
      <c r="F183" s="33"/>
      <c r="G183" s="84">
        <f>(E183/$BD183)</f>
        <v>2.6147490304086336</v>
      </c>
      <c r="H183" s="33"/>
      <c r="I183" s="84">
        <f>IF(G$219,G183/G$219*100,0)</f>
        <v>42.989674062009968</v>
      </c>
      <c r="J183" s="33"/>
      <c r="K183" s="88">
        <v>1997919</v>
      </c>
      <c r="L183" s="33"/>
      <c r="M183" s="84">
        <f>(K183/$BD183)</f>
        <v>56.149710527794952</v>
      </c>
      <c r="N183" s="33"/>
      <c r="O183" s="84">
        <f>IF(M$219,M183/M$219*100,0)</f>
        <v>50.444806752949646</v>
      </c>
      <c r="P183" s="33"/>
      <c r="Q183" s="88">
        <v>559527</v>
      </c>
      <c r="R183" s="33"/>
      <c r="S183" s="88">
        <v>405053</v>
      </c>
      <c r="T183" s="33"/>
      <c r="U183" s="88">
        <v>0</v>
      </c>
      <c r="V183" s="33"/>
      <c r="W183" s="88">
        <v>0</v>
      </c>
      <c r="X183" s="33"/>
      <c r="Y183" s="88">
        <v>0</v>
      </c>
      <c r="Z183" s="33"/>
      <c r="AA183" s="88">
        <v>0</v>
      </c>
      <c r="AB183" s="33"/>
      <c r="AC183" s="33"/>
      <c r="AD183" s="88">
        <v>0</v>
      </c>
      <c r="AE183" s="33"/>
      <c r="AF183" s="88">
        <v>65459</v>
      </c>
      <c r="AG183" s="33"/>
      <c r="AH183" s="89">
        <f>(AF183/$BD183)</f>
        <v>1.8396661233207803</v>
      </c>
      <c r="AI183" s="33"/>
      <c r="AJ183" s="89">
        <f>IF(AH$219,AH183/AH$219*100,0)</f>
        <v>32.792275530438729</v>
      </c>
      <c r="AK183" s="33"/>
      <c r="AL183" s="88">
        <f>(E183+K183+AF183)</f>
        <v>2156416</v>
      </c>
      <c r="AM183" s="33"/>
      <c r="AN183" s="88">
        <v>237291</v>
      </c>
      <c r="AO183" s="33"/>
      <c r="AP183" s="89">
        <f>IF($AL183,AN183/$AL183*100,0)</f>
        <v>11.003952855107734</v>
      </c>
      <c r="AQ183" s="33"/>
      <c r="AR183" s="88">
        <v>0</v>
      </c>
      <c r="AS183" s="33"/>
      <c r="AT183" s="89">
        <f>IF($AL183,AR183/$AL183*100,0)</f>
        <v>0</v>
      </c>
      <c r="AU183" s="33"/>
      <c r="AV183" s="88">
        <v>0</v>
      </c>
      <c r="AW183" s="33"/>
      <c r="AX183" s="89">
        <f>IF($AL183,AV183/$AL183*100,0)</f>
        <v>0</v>
      </c>
      <c r="AY183" s="33"/>
      <c r="AZ183" s="88">
        <v>0</v>
      </c>
      <c r="BA183" s="33"/>
      <c r="BB183" s="22">
        <v>66</v>
      </c>
      <c r="BC183" s="33"/>
      <c r="BD183" s="114">
        <v>35582</v>
      </c>
      <c r="BE183" s="33"/>
      <c r="BF183" s="114">
        <f>IF(E183,BD183,0)</f>
        <v>35582</v>
      </c>
      <c r="BG183" s="33"/>
      <c r="BH183" s="114">
        <f>IF(K183,BD183,0)</f>
        <v>35582</v>
      </c>
      <c r="BI183" s="33"/>
      <c r="BJ183" s="114">
        <f>IF(AF183,BD183,0)</f>
        <v>35582</v>
      </c>
    </row>
    <row r="184" spans="1:62" ht="8.85" customHeight="1" x14ac:dyDescent="0.3">
      <c r="A184" s="22">
        <v>67</v>
      </c>
      <c r="B184" s="33"/>
      <c r="C184" s="22" t="s">
        <v>196</v>
      </c>
      <c r="D184" s="33"/>
      <c r="E184" s="88">
        <v>121174</v>
      </c>
      <c r="F184" s="33"/>
      <c r="G184" s="84">
        <f>(E184/$BD184)</f>
        <v>5.0842948852431507</v>
      </c>
      <c r="H184" s="33"/>
      <c r="I184" s="84">
        <f>IF(G$219,G184/G$219*100,0)</f>
        <v>83.592030213924176</v>
      </c>
      <c r="J184" s="33"/>
      <c r="K184" s="88">
        <v>2301210</v>
      </c>
      <c r="L184" s="33"/>
      <c r="M184" s="84">
        <f>(K184/$BD184)</f>
        <v>96.555616162463807</v>
      </c>
      <c r="N184" s="33"/>
      <c r="O184" s="84">
        <f>IF(M$219,M184/M$219*100,0)</f>
        <v>86.745405318098364</v>
      </c>
      <c r="P184" s="33"/>
      <c r="Q184" s="88">
        <v>525492</v>
      </c>
      <c r="R184" s="33"/>
      <c r="S184" s="88">
        <v>550731</v>
      </c>
      <c r="T184" s="33"/>
      <c r="U184" s="88">
        <v>0</v>
      </c>
      <c r="V184" s="33"/>
      <c r="W184" s="88">
        <v>0</v>
      </c>
      <c r="X184" s="33"/>
      <c r="Y184" s="88">
        <v>0</v>
      </c>
      <c r="Z184" s="33"/>
      <c r="AA184" s="88">
        <v>0</v>
      </c>
      <c r="AB184" s="33"/>
      <c r="AC184" s="33"/>
      <c r="AD184" s="88">
        <v>0</v>
      </c>
      <c r="AE184" s="33"/>
      <c r="AF184" s="88">
        <v>140267</v>
      </c>
      <c r="AG184" s="33"/>
      <c r="AH184" s="89">
        <f>(AF184/$BD184)</f>
        <v>5.8854109847690177</v>
      </c>
      <c r="AI184" s="33"/>
      <c r="AJ184" s="89">
        <f>IF(AH$219,AH184/AH$219*100,0)</f>
        <v>104.90817663916067</v>
      </c>
      <c r="AK184" s="33"/>
      <c r="AL184" s="88">
        <f>(E184+K184+AF184)</f>
        <v>2562651</v>
      </c>
      <c r="AM184" s="33"/>
      <c r="AN184" s="88">
        <v>289037</v>
      </c>
      <c r="AO184" s="33"/>
      <c r="AP184" s="89">
        <f>IF($AL184,AN184/$AL184*100,0)</f>
        <v>11.278828057351548</v>
      </c>
      <c r="AQ184" s="33"/>
      <c r="AR184" s="88">
        <v>0</v>
      </c>
      <c r="AS184" s="33"/>
      <c r="AT184" s="89">
        <f>IF($AL184,AR184/$AL184*100,0)</f>
        <v>0</v>
      </c>
      <c r="AU184" s="33"/>
      <c r="AV184" s="88">
        <v>0</v>
      </c>
      <c r="AW184" s="33"/>
      <c r="AX184" s="89">
        <f>IF($AL184,AV184/$AL184*100,0)</f>
        <v>0</v>
      </c>
      <c r="AY184" s="33"/>
      <c r="AZ184" s="88">
        <v>5687</v>
      </c>
      <c r="BA184" s="33"/>
      <c r="BB184" s="22">
        <v>67</v>
      </c>
      <c r="BC184" s="33"/>
      <c r="BD184" s="114">
        <v>23833</v>
      </c>
      <c r="BE184" s="33"/>
      <c r="BF184" s="114">
        <f>IF(E184,BD184,0)</f>
        <v>23833</v>
      </c>
      <c r="BG184" s="33"/>
      <c r="BH184" s="114">
        <f>IF(K184,BD184,0)</f>
        <v>23833</v>
      </c>
      <c r="BI184" s="33"/>
      <c r="BJ184" s="114">
        <f>IF(AF184,BD184,0)</f>
        <v>23833</v>
      </c>
    </row>
    <row r="185" spans="1:62" ht="8.85" customHeight="1" x14ac:dyDescent="0.3">
      <c r="A185" s="22">
        <v>68</v>
      </c>
      <c r="B185" s="33"/>
      <c r="C185" s="22" t="s">
        <v>197</v>
      </c>
      <c r="D185" s="33"/>
      <c r="E185" s="88">
        <v>62627</v>
      </c>
      <c r="F185" s="33"/>
      <c r="G185" s="84">
        <f>(E185/$BD185)</f>
        <v>3.5203485103991006</v>
      </c>
      <c r="H185" s="33"/>
      <c r="I185" s="84">
        <f>IF(G$219,G185/G$219*100,0)</f>
        <v>57.878837810712724</v>
      </c>
      <c r="J185" s="33"/>
      <c r="K185" s="88">
        <v>1237627</v>
      </c>
      <c r="L185" s="33"/>
      <c r="M185" s="84">
        <f>(K185/$BD185)</f>
        <v>69.568690275435642</v>
      </c>
      <c r="N185" s="33"/>
      <c r="O185" s="84">
        <f>IF(M$219,M185/M$219*100,0)</f>
        <v>62.500395888291585</v>
      </c>
      <c r="P185" s="33"/>
      <c r="Q185" s="88">
        <v>281083</v>
      </c>
      <c r="R185" s="33"/>
      <c r="S185" s="88">
        <v>331459</v>
      </c>
      <c r="T185" s="33"/>
      <c r="U185" s="88">
        <v>0</v>
      </c>
      <c r="V185" s="33"/>
      <c r="W185" s="88">
        <v>0</v>
      </c>
      <c r="X185" s="33"/>
      <c r="Y185" s="88">
        <v>0</v>
      </c>
      <c r="Z185" s="33"/>
      <c r="AA185" s="88">
        <v>0</v>
      </c>
      <c r="AB185" s="33"/>
      <c r="AC185" s="33"/>
      <c r="AD185" s="88">
        <v>0</v>
      </c>
      <c r="AE185" s="33"/>
      <c r="AF185" s="88">
        <v>99506</v>
      </c>
      <c r="AG185" s="33"/>
      <c r="AH185" s="89">
        <f>(AF185/$BD185)</f>
        <v>5.5933670601461492</v>
      </c>
      <c r="AI185" s="33"/>
      <c r="AJ185" s="89">
        <f>IF(AH$219,AH185/AH$219*100,0)</f>
        <v>99.70245766558044</v>
      </c>
      <c r="AK185" s="33"/>
      <c r="AL185" s="88">
        <f>(E185+K185+AF185)</f>
        <v>1399760</v>
      </c>
      <c r="AM185" s="33"/>
      <c r="AN185" s="88">
        <v>229159</v>
      </c>
      <c r="AO185" s="33"/>
      <c r="AP185" s="89">
        <f>IF($AL185,AN185/$AL185*100,0)</f>
        <v>16.371306509687376</v>
      </c>
      <c r="AQ185" s="33"/>
      <c r="AR185" s="88">
        <v>0</v>
      </c>
      <c r="AS185" s="33"/>
      <c r="AT185" s="89">
        <f>IF($AL185,AR185/$AL185*100,0)</f>
        <v>0</v>
      </c>
      <c r="AU185" s="33"/>
      <c r="AV185" s="88">
        <v>0</v>
      </c>
      <c r="AW185" s="33"/>
      <c r="AX185" s="89">
        <f>IF($AL185,AV185/$AL185*100,0)</f>
        <v>0</v>
      </c>
      <c r="AY185" s="33"/>
      <c r="AZ185" s="88">
        <v>12906</v>
      </c>
      <c r="BA185" s="33"/>
      <c r="BB185" s="22">
        <v>68</v>
      </c>
      <c r="BC185" s="33"/>
      <c r="BD185" s="114">
        <v>17790</v>
      </c>
      <c r="BE185" s="33"/>
      <c r="BF185" s="114">
        <f>IF(E185,BD185,0)</f>
        <v>17790</v>
      </c>
      <c r="BG185" s="33"/>
      <c r="BH185" s="114">
        <f>IF(K185,BD185,0)</f>
        <v>17790</v>
      </c>
      <c r="BI185" s="33"/>
      <c r="BJ185" s="114">
        <f>IF(AF185,BD185,0)</f>
        <v>17790</v>
      </c>
    </row>
    <row r="186" spans="1:62" ht="8.85" customHeight="1" x14ac:dyDescent="0.3">
      <c r="A186" s="22">
        <v>69</v>
      </c>
      <c r="B186" s="33"/>
      <c r="C186" s="22" t="s">
        <v>198</v>
      </c>
      <c r="D186" s="33"/>
      <c r="E186" s="88">
        <v>210987</v>
      </c>
      <c r="F186" s="33"/>
      <c r="G186" s="84">
        <f>(E186/$BD186)</f>
        <v>3.4228909798831926</v>
      </c>
      <c r="H186" s="33"/>
      <c r="I186" s="84">
        <f>IF(G$219,G186/G$219*100,0)</f>
        <v>56.276516737813232</v>
      </c>
      <c r="J186" s="33"/>
      <c r="K186" s="88">
        <v>2806779</v>
      </c>
      <c r="L186" s="33"/>
      <c r="M186" s="84">
        <f>(K186/$BD186)</f>
        <v>45.535025957170667</v>
      </c>
      <c r="N186" s="33"/>
      <c r="O186" s="84">
        <f>IF(M$219,M186/M$219*100,0)</f>
        <v>40.908591750672834</v>
      </c>
      <c r="P186" s="33"/>
      <c r="Q186" s="88">
        <v>652526</v>
      </c>
      <c r="R186" s="33"/>
      <c r="S186" s="88">
        <v>669124</v>
      </c>
      <c r="T186" s="33"/>
      <c r="U186" s="88">
        <v>0</v>
      </c>
      <c r="V186" s="33"/>
      <c r="W186" s="88">
        <v>0</v>
      </c>
      <c r="X186" s="33"/>
      <c r="Y186" s="88">
        <v>0</v>
      </c>
      <c r="Z186" s="33"/>
      <c r="AA186" s="88">
        <v>0</v>
      </c>
      <c r="AB186" s="33"/>
      <c r="AC186" s="33"/>
      <c r="AD186" s="88">
        <v>0</v>
      </c>
      <c r="AE186" s="33"/>
      <c r="AF186" s="88">
        <v>248219</v>
      </c>
      <c r="AG186" s="33"/>
      <c r="AH186" s="89">
        <f>(AF186/$BD186)</f>
        <v>4.026914341336794</v>
      </c>
      <c r="AI186" s="33"/>
      <c r="AJ186" s="89">
        <f>IF(AH$219,AH186/AH$219*100,0)</f>
        <v>71.780244765406081</v>
      </c>
      <c r="AK186" s="33"/>
      <c r="AL186" s="88">
        <f>(E186+K186+AF186)</f>
        <v>3265985</v>
      </c>
      <c r="AM186" s="33"/>
      <c r="AN186" s="88">
        <v>386944</v>
      </c>
      <c r="AO186" s="33"/>
      <c r="AP186" s="89">
        <f>IF($AL186,AN186/$AL186*100,0)</f>
        <v>11.847696789789298</v>
      </c>
      <c r="AQ186" s="33"/>
      <c r="AR186" s="88">
        <v>0</v>
      </c>
      <c r="AS186" s="33"/>
      <c r="AT186" s="89">
        <f>IF($AL186,AR186/$AL186*100,0)</f>
        <v>0</v>
      </c>
      <c r="AU186" s="33"/>
      <c r="AV186" s="88">
        <v>0</v>
      </c>
      <c r="AW186" s="33"/>
      <c r="AX186" s="89">
        <f>IF($AL186,AV186/$AL186*100,0)</f>
        <v>0</v>
      </c>
      <c r="AY186" s="33"/>
      <c r="AZ186" s="88">
        <v>50726</v>
      </c>
      <c r="BA186" s="33"/>
      <c r="BB186" s="22">
        <v>69</v>
      </c>
      <c r="BC186" s="33"/>
      <c r="BD186" s="114">
        <v>61640</v>
      </c>
      <c r="BE186" s="33"/>
      <c r="BF186" s="114">
        <f>IF(E186,BD186,0)</f>
        <v>61640</v>
      </c>
      <c r="BG186" s="33"/>
      <c r="BH186" s="114">
        <f>IF(K186,BD186,0)</f>
        <v>61640</v>
      </c>
      <c r="BI186" s="33"/>
      <c r="BJ186" s="114">
        <f>IF(AF186,BD186,0)</f>
        <v>61640</v>
      </c>
    </row>
    <row r="187" spans="1:62" ht="8.85" customHeight="1" x14ac:dyDescent="0.3">
      <c r="A187" s="22">
        <v>70</v>
      </c>
      <c r="B187" s="33"/>
      <c r="C187" s="22" t="s">
        <v>199</v>
      </c>
      <c r="D187" s="33"/>
      <c r="E187" s="88">
        <v>94134</v>
      </c>
      <c r="F187" s="33"/>
      <c r="G187" s="84">
        <f>(E187/$BD187)</f>
        <v>3.1883891071670507</v>
      </c>
      <c r="H187" s="33"/>
      <c r="I187" s="84">
        <f>IF(G$219,G187/G$219*100,0)</f>
        <v>52.421018960490251</v>
      </c>
      <c r="J187" s="33"/>
      <c r="K187" s="88">
        <v>3347435</v>
      </c>
      <c r="L187" s="33"/>
      <c r="M187" s="84">
        <f>(K187/$BD187)</f>
        <v>113.38013141850698</v>
      </c>
      <c r="N187" s="33"/>
      <c r="O187" s="84">
        <f>IF(M$219,M187/M$219*100,0)</f>
        <v>101.8605219024132</v>
      </c>
      <c r="P187" s="33"/>
      <c r="Q187" s="88">
        <v>539647</v>
      </c>
      <c r="R187" s="33"/>
      <c r="S187" s="88">
        <v>559256</v>
      </c>
      <c r="T187" s="33"/>
      <c r="U187" s="88">
        <v>0</v>
      </c>
      <c r="V187" s="33"/>
      <c r="W187" s="88">
        <v>0</v>
      </c>
      <c r="X187" s="33"/>
      <c r="Y187" s="88">
        <v>0</v>
      </c>
      <c r="Z187" s="33"/>
      <c r="AA187" s="88">
        <v>0</v>
      </c>
      <c r="AB187" s="33"/>
      <c r="AC187" s="33"/>
      <c r="AD187" s="88">
        <v>0</v>
      </c>
      <c r="AE187" s="33"/>
      <c r="AF187" s="88">
        <v>185439</v>
      </c>
      <c r="AG187" s="33"/>
      <c r="AH187" s="89">
        <f>(AF187/$BD187)</f>
        <v>6.2809578647879691</v>
      </c>
      <c r="AI187" s="33"/>
      <c r="AJ187" s="89">
        <f>IF(AH$219,AH187/AH$219*100,0)</f>
        <v>111.95884855748308</v>
      </c>
      <c r="AK187" s="33"/>
      <c r="AL187" s="88">
        <f>(E187+K187+AF187)</f>
        <v>3627008</v>
      </c>
      <c r="AM187" s="33"/>
      <c r="AN187" s="88">
        <v>275326</v>
      </c>
      <c r="AO187" s="33"/>
      <c r="AP187" s="89">
        <f>IF($AL187,AN187/$AL187*100,0)</f>
        <v>7.5909951122247312</v>
      </c>
      <c r="AQ187" s="33"/>
      <c r="AR187" s="88">
        <v>0</v>
      </c>
      <c r="AS187" s="33"/>
      <c r="AT187" s="89">
        <f>IF($AL187,AR187/$AL187*100,0)</f>
        <v>0</v>
      </c>
      <c r="AU187" s="33"/>
      <c r="AV187" s="88">
        <v>0</v>
      </c>
      <c r="AW187" s="33"/>
      <c r="AX187" s="89">
        <f>IF($AL187,AV187/$AL187*100,0)</f>
        <v>0</v>
      </c>
      <c r="AY187" s="33"/>
      <c r="AZ187" s="88">
        <v>0</v>
      </c>
      <c r="BA187" s="33"/>
      <c r="BB187" s="22">
        <v>70</v>
      </c>
      <c r="BC187" s="33"/>
      <c r="BD187" s="114">
        <v>29524</v>
      </c>
      <c r="BE187" s="33"/>
      <c r="BF187" s="114">
        <f>IF(E187,BD187,0)</f>
        <v>29524</v>
      </c>
      <c r="BG187" s="33"/>
      <c r="BH187" s="114">
        <f>IF(K187,BD187,0)</f>
        <v>29524</v>
      </c>
      <c r="BI187" s="33"/>
      <c r="BJ187" s="114">
        <f>IF(AF187,BD187,0)</f>
        <v>29524</v>
      </c>
    </row>
    <row r="188" spans="1:62" ht="8.85" customHeight="1" x14ac:dyDescent="0.3">
      <c r="A188" s="41"/>
      <c r="B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9"/>
      <c r="AM188" s="33"/>
      <c r="AN188" s="33"/>
      <c r="AO188" s="33"/>
      <c r="AP188" s="33"/>
      <c r="AQ188" s="33"/>
      <c r="AR188" s="33"/>
      <c r="AS188" s="33"/>
      <c r="AT188" s="33"/>
      <c r="AU188" s="33"/>
      <c r="AV188" s="33"/>
      <c r="AW188" s="33"/>
      <c r="AX188" s="33"/>
      <c r="AY188" s="33"/>
      <c r="AZ188" s="33"/>
      <c r="BA188" s="33"/>
      <c r="BB188" s="41"/>
      <c r="BC188" s="33"/>
      <c r="BD188" s="39"/>
      <c r="BE188" s="33"/>
      <c r="BF188" s="33"/>
      <c r="BG188" s="33"/>
      <c r="BH188" s="33"/>
      <c r="BI188" s="33"/>
      <c r="BJ188" s="33"/>
    </row>
    <row r="189" spans="1:62" ht="8.85" customHeight="1" x14ac:dyDescent="0.3">
      <c r="A189" s="22">
        <v>71</v>
      </c>
      <c r="B189" s="33"/>
      <c r="C189" s="22" t="s">
        <v>200</v>
      </c>
      <c r="D189" s="33"/>
      <c r="E189" s="88">
        <v>125189</v>
      </c>
      <c r="F189" s="33"/>
      <c r="G189" s="84">
        <f>(E189/$BD189)</f>
        <v>5.3847047184825154</v>
      </c>
      <c r="H189" s="33"/>
      <c r="I189" s="84">
        <f>IF(G$219,G189/G$219*100,0)</f>
        <v>88.531135522231637</v>
      </c>
      <c r="J189" s="33"/>
      <c r="K189" s="88">
        <v>1310094</v>
      </c>
      <c r="L189" s="33"/>
      <c r="M189" s="84">
        <f>(K189/$BD189)</f>
        <v>56.350552711944601</v>
      </c>
      <c r="N189" s="33"/>
      <c r="O189" s="84">
        <f>IF(M$219,M189/M$219*100,0)</f>
        <v>50.625243037875002</v>
      </c>
      <c r="P189" s="33"/>
      <c r="Q189" s="88">
        <v>276109</v>
      </c>
      <c r="R189" s="33"/>
      <c r="S189" s="88">
        <v>347463</v>
      </c>
      <c r="T189" s="33"/>
      <c r="U189" s="88">
        <v>0</v>
      </c>
      <c r="V189" s="33"/>
      <c r="W189" s="88">
        <v>0</v>
      </c>
      <c r="X189" s="33"/>
      <c r="Y189" s="88">
        <v>0</v>
      </c>
      <c r="Z189" s="33"/>
      <c r="AA189" s="88">
        <v>0</v>
      </c>
      <c r="AB189" s="33"/>
      <c r="AC189" s="33"/>
      <c r="AD189" s="88">
        <v>0</v>
      </c>
      <c r="AE189" s="33"/>
      <c r="AF189" s="88">
        <v>122171</v>
      </c>
      <c r="AG189" s="33"/>
      <c r="AH189" s="89">
        <f>(AF189/$BD189)</f>
        <v>5.2548926835562817</v>
      </c>
      <c r="AI189" s="33"/>
      <c r="AJ189" s="89">
        <f>IF(AH$219,AH189/AH$219*100,0)</f>
        <v>93.669110159516137</v>
      </c>
      <c r="AK189" s="33"/>
      <c r="AL189" s="88">
        <f>(E189+K189+AF189)</f>
        <v>1557454</v>
      </c>
      <c r="AM189" s="33"/>
      <c r="AN189" s="88">
        <v>223408</v>
      </c>
      <c r="AO189" s="33"/>
      <c r="AP189" s="89">
        <f>IF($AL189,AN189/$AL189*100,0)</f>
        <v>14.344436497000876</v>
      </c>
      <c r="AQ189" s="33"/>
      <c r="AR189" s="88">
        <v>0</v>
      </c>
      <c r="AS189" s="33"/>
      <c r="AT189" s="89">
        <f>IF($AL189,AR189/$AL189*100,0)</f>
        <v>0</v>
      </c>
      <c r="AU189" s="33"/>
      <c r="AV189" s="88">
        <v>0</v>
      </c>
      <c r="AW189" s="33"/>
      <c r="AX189" s="89">
        <f>IF($AL189,AV189/$AL189*100,0)</f>
        <v>0</v>
      </c>
      <c r="AY189" s="33"/>
      <c r="AZ189" s="88">
        <v>7250</v>
      </c>
      <c r="BA189" s="33"/>
      <c r="BB189" s="22">
        <v>71</v>
      </c>
      <c r="BC189" s="33"/>
      <c r="BD189" s="114">
        <v>23249</v>
      </c>
      <c r="BE189" s="33"/>
      <c r="BF189" s="114">
        <f>IF(E189,BD189,0)</f>
        <v>23249</v>
      </c>
      <c r="BG189" s="33"/>
      <c r="BH189" s="114">
        <f>IF(K189,BD189,0)</f>
        <v>23249</v>
      </c>
      <c r="BI189" s="33"/>
      <c r="BJ189" s="114">
        <f>IF(AF189,BD189,0)</f>
        <v>23249</v>
      </c>
    </row>
    <row r="190" spans="1:62" ht="8.85" customHeight="1" x14ac:dyDescent="0.3">
      <c r="A190" s="22">
        <v>72</v>
      </c>
      <c r="B190" s="33"/>
      <c r="C190" s="22" t="s">
        <v>201</v>
      </c>
      <c r="D190" s="33"/>
      <c r="E190" s="88">
        <v>188130</v>
      </c>
      <c r="F190" s="33"/>
      <c r="G190" s="84">
        <f>(E190/$BD190)</f>
        <v>5.0556272170267658</v>
      </c>
      <c r="H190" s="33"/>
      <c r="I190" s="84">
        <f>IF(G$219,G190/G$219*100,0)</f>
        <v>83.120698664162546</v>
      </c>
      <c r="J190" s="33"/>
      <c r="K190" s="88">
        <v>4467735</v>
      </c>
      <c r="L190" s="33"/>
      <c r="M190" s="84">
        <f>(K190/$BD190)</f>
        <v>120.06167365366011</v>
      </c>
      <c r="N190" s="33"/>
      <c r="O190" s="84">
        <f>IF(M$219,M190/M$219*100,0)</f>
        <v>107.86320835788703</v>
      </c>
      <c r="P190" s="33"/>
      <c r="Q190" s="88">
        <v>409299</v>
      </c>
      <c r="R190" s="33"/>
      <c r="S190" s="88">
        <v>532403</v>
      </c>
      <c r="T190" s="33"/>
      <c r="U190" s="88">
        <v>0</v>
      </c>
      <c r="V190" s="33"/>
      <c r="W190" s="88">
        <v>0</v>
      </c>
      <c r="X190" s="33"/>
      <c r="Y190" s="88">
        <v>0</v>
      </c>
      <c r="Z190" s="33"/>
      <c r="AA190" s="88">
        <v>0</v>
      </c>
      <c r="AB190" s="33"/>
      <c r="AC190" s="33"/>
      <c r="AD190" s="88">
        <v>0</v>
      </c>
      <c r="AE190" s="33"/>
      <c r="AF190" s="88">
        <v>265828</v>
      </c>
      <c r="AG190" s="33"/>
      <c r="AH190" s="89">
        <f>(AF190/$BD190)</f>
        <v>7.143609588304848</v>
      </c>
      <c r="AI190" s="33"/>
      <c r="AJ190" s="89">
        <f>IF(AH$219,AH190/AH$219*100,0)</f>
        <v>127.33572191823733</v>
      </c>
      <c r="AK190" s="33"/>
      <c r="AL190" s="88">
        <f>(E190+K190+AF190)</f>
        <v>4921693</v>
      </c>
      <c r="AM190" s="33"/>
      <c r="AN190" s="88">
        <v>415365</v>
      </c>
      <c r="AO190" s="33"/>
      <c r="AP190" s="89">
        <f>IF($AL190,AN190/$AL190*100,0)</f>
        <v>8.439473977755215</v>
      </c>
      <c r="AQ190" s="33"/>
      <c r="AR190" s="88">
        <v>0</v>
      </c>
      <c r="AS190" s="33"/>
      <c r="AT190" s="89">
        <f>IF($AL190,AR190/$AL190*100,0)</f>
        <v>0</v>
      </c>
      <c r="AU190" s="33"/>
      <c r="AV190" s="88">
        <v>0</v>
      </c>
      <c r="AW190" s="33"/>
      <c r="AX190" s="89">
        <f>IF($AL190,AV190/$AL190*100,0)</f>
        <v>0</v>
      </c>
      <c r="AY190" s="33"/>
      <c r="AZ190" s="88">
        <v>81911</v>
      </c>
      <c r="BA190" s="33"/>
      <c r="BB190" s="22">
        <v>72</v>
      </c>
      <c r="BC190" s="33"/>
      <c r="BD190" s="114">
        <v>37212</v>
      </c>
      <c r="BE190" s="33"/>
      <c r="BF190" s="114">
        <f>IF(E190,BD190,0)</f>
        <v>37212</v>
      </c>
      <c r="BG190" s="33"/>
      <c r="BH190" s="114">
        <f>IF(K190,BD190,0)</f>
        <v>37212</v>
      </c>
      <c r="BI190" s="33"/>
      <c r="BJ190" s="114">
        <f>IF(AF190,BD190,0)</f>
        <v>37212</v>
      </c>
    </row>
    <row r="191" spans="1:62" ht="8.85" customHeight="1" x14ac:dyDescent="0.3">
      <c r="A191" s="22">
        <v>73</v>
      </c>
      <c r="B191" s="33"/>
      <c r="C191" s="22" t="s">
        <v>202</v>
      </c>
      <c r="D191" s="33"/>
      <c r="E191" s="88">
        <v>3508000</v>
      </c>
      <c r="F191" s="33"/>
      <c r="G191" s="84">
        <f>(E191/$BD191)</f>
        <v>7.575921182776657</v>
      </c>
      <c r="H191" s="33"/>
      <c r="I191" s="84">
        <f>IF(G$219,G191/G$219*100,0)</f>
        <v>124.55741586646548</v>
      </c>
      <c r="J191" s="33"/>
      <c r="K191" s="88">
        <v>37906000</v>
      </c>
      <c r="L191" s="33"/>
      <c r="M191" s="84">
        <f>(K191/$BD191)</f>
        <v>81.862277181964643</v>
      </c>
      <c r="N191" s="33"/>
      <c r="O191" s="84">
        <f>IF(M$219,M191/M$219*100,0)</f>
        <v>73.544933962863936</v>
      </c>
      <c r="P191" s="33"/>
      <c r="Q191" s="88">
        <v>0</v>
      </c>
      <c r="R191" s="33"/>
      <c r="S191" s="88">
        <v>0</v>
      </c>
      <c r="T191" s="33"/>
      <c r="U191" s="88">
        <v>0</v>
      </c>
      <c r="V191" s="33"/>
      <c r="W191" s="88">
        <v>0</v>
      </c>
      <c r="X191" s="33"/>
      <c r="Y191" s="88">
        <v>0</v>
      </c>
      <c r="Z191" s="33"/>
      <c r="AA191" s="88">
        <v>0</v>
      </c>
      <c r="AB191" s="33"/>
      <c r="AC191" s="33"/>
      <c r="AD191" s="88">
        <v>0</v>
      </c>
      <c r="AE191" s="33"/>
      <c r="AF191" s="88">
        <v>2006000</v>
      </c>
      <c r="AG191" s="33"/>
      <c r="AH191" s="89">
        <f>(AF191/$BD191)</f>
        <v>4.332182979660768</v>
      </c>
      <c r="AI191" s="33"/>
      <c r="AJ191" s="89">
        <f>IF(AH$219,AH191/AH$219*100,0)</f>
        <v>77.221695891685314</v>
      </c>
      <c r="AK191" s="33"/>
      <c r="AL191" s="88">
        <f>(E191+K191+AF191)</f>
        <v>43420000</v>
      </c>
      <c r="AM191" s="33"/>
      <c r="AN191" s="88">
        <v>787000</v>
      </c>
      <c r="AO191" s="33"/>
      <c r="AP191" s="89">
        <f>IF($AL191,AN191/$AL191*100,0)</f>
        <v>1.812528788576693</v>
      </c>
      <c r="AQ191" s="33"/>
      <c r="AR191" s="88">
        <v>0</v>
      </c>
      <c r="AS191" s="33"/>
      <c r="AT191" s="89">
        <f>IF($AL191,AR191/$AL191*100,0)</f>
        <v>0</v>
      </c>
      <c r="AU191" s="33"/>
      <c r="AV191" s="88">
        <v>0</v>
      </c>
      <c r="AW191" s="33"/>
      <c r="AX191" s="89">
        <f>IF($AL191,AV191/$AL191*100,0)</f>
        <v>0</v>
      </c>
      <c r="AY191" s="33"/>
      <c r="AZ191" s="88">
        <v>515000</v>
      </c>
      <c r="BA191" s="33"/>
      <c r="BB191" s="22">
        <v>73</v>
      </c>
      <c r="BC191" s="33"/>
      <c r="BD191" s="114">
        <v>463046</v>
      </c>
      <c r="BE191" s="33"/>
      <c r="BF191" s="114">
        <f>IF(E191,BD191,0)</f>
        <v>463046</v>
      </c>
      <c r="BG191" s="33"/>
      <c r="BH191" s="114">
        <f>IF(K191,BD191,0)</f>
        <v>463046</v>
      </c>
      <c r="BI191" s="33"/>
      <c r="BJ191" s="114">
        <f>IF(AF191,BD191,0)</f>
        <v>463046</v>
      </c>
    </row>
    <row r="192" spans="1:62" ht="8.85" customHeight="1" x14ac:dyDescent="0.3">
      <c r="A192" s="22">
        <v>74</v>
      </c>
      <c r="B192" s="33"/>
      <c r="C192" s="22" t="s">
        <v>203</v>
      </c>
      <c r="D192" s="33"/>
      <c r="E192" s="88">
        <v>195391</v>
      </c>
      <c r="F192" s="33"/>
      <c r="G192" s="84">
        <f>(E192/$BD192)</f>
        <v>5.7160284351870816</v>
      </c>
      <c r="H192" s="33"/>
      <c r="I192" s="84">
        <f>IF(G$219,G192/G$219*100,0)</f>
        <v>93.978502907971531</v>
      </c>
      <c r="J192" s="33"/>
      <c r="K192" s="88">
        <v>2142102</v>
      </c>
      <c r="L192" s="33"/>
      <c r="M192" s="84">
        <f>(K192/$BD192)</f>
        <v>62.665711025948568</v>
      </c>
      <c r="N192" s="33"/>
      <c r="O192" s="84">
        <f>IF(M$219,M192/M$219*100,0)</f>
        <v>56.298770786633703</v>
      </c>
      <c r="P192" s="33"/>
      <c r="Q192" s="88">
        <v>459937</v>
      </c>
      <c r="R192" s="33"/>
      <c r="S192" s="88">
        <v>534783</v>
      </c>
      <c r="T192" s="33"/>
      <c r="U192" s="88">
        <v>0</v>
      </c>
      <c r="V192" s="33"/>
      <c r="W192" s="88">
        <v>0</v>
      </c>
      <c r="X192" s="33"/>
      <c r="Y192" s="88">
        <v>0</v>
      </c>
      <c r="Z192" s="33"/>
      <c r="AA192" s="88">
        <v>0</v>
      </c>
      <c r="AB192" s="33"/>
      <c r="AC192" s="33"/>
      <c r="AD192" s="88">
        <v>0</v>
      </c>
      <c r="AE192" s="33"/>
      <c r="AF192" s="88">
        <v>192446</v>
      </c>
      <c r="AG192" s="33"/>
      <c r="AH192" s="89">
        <f>(AF192/$BD192)</f>
        <v>5.6298744990199809</v>
      </c>
      <c r="AI192" s="33"/>
      <c r="AJ192" s="89">
        <f>IF(AH$219,AH192/AH$219*100,0)</f>
        <v>100.35320726589396</v>
      </c>
      <c r="AK192" s="33"/>
      <c r="AL192" s="88">
        <f>(E192+K192+AF192)</f>
        <v>2529939</v>
      </c>
      <c r="AM192" s="33"/>
      <c r="AN192" s="88">
        <v>293257</v>
      </c>
      <c r="AO192" s="33"/>
      <c r="AP192" s="89">
        <f>IF($AL192,AN192/$AL192*100,0)</f>
        <v>11.591465248766868</v>
      </c>
      <c r="AQ192" s="33"/>
      <c r="AR192" s="88">
        <v>0</v>
      </c>
      <c r="AS192" s="33"/>
      <c r="AT192" s="89">
        <f>IF($AL192,AR192/$AL192*100,0)</f>
        <v>0</v>
      </c>
      <c r="AU192" s="33"/>
      <c r="AV192" s="88">
        <v>0</v>
      </c>
      <c r="AW192" s="33"/>
      <c r="AX192" s="89">
        <f>IF($AL192,AV192/$AL192*100,0)</f>
        <v>0</v>
      </c>
      <c r="AY192" s="33"/>
      <c r="AZ192" s="88">
        <v>470</v>
      </c>
      <c r="BA192" s="33"/>
      <c r="BB192" s="22">
        <v>74</v>
      </c>
      <c r="BC192" s="33"/>
      <c r="BD192" s="114">
        <v>34183</v>
      </c>
      <c r="BE192" s="33"/>
      <c r="BF192" s="114">
        <f>IF(E192,BD192,0)</f>
        <v>34183</v>
      </c>
      <c r="BG192" s="33"/>
      <c r="BH192" s="114">
        <f>IF(K192,BD192,0)</f>
        <v>34183</v>
      </c>
      <c r="BI192" s="33"/>
      <c r="BJ192" s="114">
        <f>IF(AF192,BD192,0)</f>
        <v>34183</v>
      </c>
    </row>
    <row r="193" spans="1:62" ht="8.85" customHeight="1" x14ac:dyDescent="0.3">
      <c r="A193" s="22">
        <v>75</v>
      </c>
      <c r="B193" s="33"/>
      <c r="C193" s="22" t="s">
        <v>204</v>
      </c>
      <c r="D193" s="33"/>
      <c r="E193" s="88">
        <v>137895</v>
      </c>
      <c r="F193" s="33"/>
      <c r="G193" s="84">
        <f>(E193/$BD193)</f>
        <v>19.101676132428313</v>
      </c>
      <c r="H193" s="33"/>
      <c r="I193" s="84">
        <f>IF(G$219,G193/G$219*100,0)</f>
        <v>314.05493277602818</v>
      </c>
      <c r="J193" s="33"/>
      <c r="K193" s="88">
        <v>1095427</v>
      </c>
      <c r="L193" s="33"/>
      <c r="M193" s="84">
        <f>(K193/$BD193)</f>
        <v>151.74220806205847</v>
      </c>
      <c r="N193" s="33"/>
      <c r="O193" s="84">
        <f>IF(M$219,M193/M$219*100,0)</f>
        <v>136.32494789385018</v>
      </c>
      <c r="P193" s="33"/>
      <c r="Q193" s="88">
        <v>281930</v>
      </c>
      <c r="R193" s="33"/>
      <c r="S193" s="88">
        <v>288668</v>
      </c>
      <c r="T193" s="33"/>
      <c r="U193" s="88">
        <v>0</v>
      </c>
      <c r="V193" s="33"/>
      <c r="W193" s="88">
        <v>0</v>
      </c>
      <c r="X193" s="33"/>
      <c r="Y193" s="88">
        <v>0</v>
      </c>
      <c r="Z193" s="33"/>
      <c r="AA193" s="88">
        <v>0</v>
      </c>
      <c r="AB193" s="33"/>
      <c r="AC193" s="33"/>
      <c r="AD193" s="88">
        <v>0</v>
      </c>
      <c r="AE193" s="33"/>
      <c r="AF193" s="88">
        <v>202968</v>
      </c>
      <c r="AG193" s="33"/>
      <c r="AH193" s="89">
        <f>(AF193/$BD193)</f>
        <v>28.115805513228977</v>
      </c>
      <c r="AI193" s="33"/>
      <c r="AJ193" s="89">
        <f>IF(AH$219,AH193/AH$219*100,0)</f>
        <v>501.16770073787364</v>
      </c>
      <c r="AK193" s="33"/>
      <c r="AL193" s="88">
        <f>(E193+K193+AF193)</f>
        <v>1436290</v>
      </c>
      <c r="AM193" s="33"/>
      <c r="AN193" s="88">
        <v>178229</v>
      </c>
      <c r="AO193" s="33"/>
      <c r="AP193" s="89">
        <f>IF($AL193,AN193/$AL193*100,0)</f>
        <v>12.408984258053737</v>
      </c>
      <c r="AQ193" s="33"/>
      <c r="AR193" s="88">
        <v>0</v>
      </c>
      <c r="AS193" s="33"/>
      <c r="AT193" s="89">
        <f>IF($AL193,AR193/$AL193*100,0)</f>
        <v>0</v>
      </c>
      <c r="AU193" s="33"/>
      <c r="AV193" s="88">
        <v>0</v>
      </c>
      <c r="AW193" s="33"/>
      <c r="AX193" s="89">
        <f>IF($AL193,AV193/$AL193*100,0)</f>
        <v>0</v>
      </c>
      <c r="AY193" s="33"/>
      <c r="AZ193" s="88">
        <v>1200</v>
      </c>
      <c r="BA193" s="33"/>
      <c r="BB193" s="22">
        <v>75</v>
      </c>
      <c r="BC193" s="33"/>
      <c r="BD193" s="114">
        <v>7219</v>
      </c>
      <c r="BE193" s="33"/>
      <c r="BF193" s="114">
        <f>IF(E193,BD193,0)</f>
        <v>7219</v>
      </c>
      <c r="BG193" s="33"/>
      <c r="BH193" s="114">
        <f>IF(K193,BD193,0)</f>
        <v>7219</v>
      </c>
      <c r="BI193" s="33"/>
      <c r="BJ193" s="114">
        <f>IF(AF193,BD193,0)</f>
        <v>7219</v>
      </c>
    </row>
    <row r="194" spans="1:62" ht="8.85" customHeight="1" x14ac:dyDescent="0.3">
      <c r="A194" s="41"/>
      <c r="B194" s="33"/>
      <c r="D194" s="33"/>
      <c r="E194" s="33"/>
      <c r="F194" s="33"/>
      <c r="G194" s="33"/>
      <c r="H194" s="33"/>
      <c r="I194" s="33"/>
      <c r="J194" s="33"/>
      <c r="K194" s="114"/>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9"/>
      <c r="AM194" s="33"/>
      <c r="AN194" s="33"/>
      <c r="AO194" s="33"/>
      <c r="AP194" s="33"/>
      <c r="AQ194" s="33"/>
      <c r="AR194" s="33"/>
      <c r="AS194" s="33"/>
      <c r="AT194" s="33"/>
      <c r="AU194" s="33"/>
      <c r="AV194" s="33"/>
      <c r="AW194" s="33"/>
      <c r="AX194" s="33"/>
      <c r="AY194" s="33"/>
      <c r="AZ194" s="33"/>
      <c r="BA194" s="33"/>
      <c r="BB194" s="41"/>
      <c r="BC194" s="33"/>
      <c r="BD194" s="39"/>
      <c r="BE194" s="33"/>
      <c r="BF194" s="33"/>
      <c r="BG194" s="33"/>
      <c r="BH194" s="33"/>
      <c r="BI194" s="33"/>
      <c r="BJ194" s="33"/>
    </row>
    <row r="195" spans="1:62" ht="8.85" customHeight="1" x14ac:dyDescent="0.3">
      <c r="A195" s="22">
        <v>76</v>
      </c>
      <c r="B195" s="33"/>
      <c r="C195" s="22" t="s">
        <v>121</v>
      </c>
      <c r="D195" s="33"/>
      <c r="E195" s="88">
        <v>155402</v>
      </c>
      <c r="F195" s="33"/>
      <c r="G195" s="84">
        <f>(E195/$BD195)</f>
        <v>16.993110989611811</v>
      </c>
      <c r="H195" s="33"/>
      <c r="I195" s="84">
        <f>IF(G$219,G195/G$219*100,0)</f>
        <v>279.38754130785713</v>
      </c>
      <c r="J195" s="33"/>
      <c r="K195" s="88">
        <v>955476</v>
      </c>
      <c r="L195" s="33"/>
      <c r="M195" s="84">
        <f>(K195/$BD195)</f>
        <v>104.48069983597594</v>
      </c>
      <c r="N195" s="33"/>
      <c r="O195" s="84">
        <f>IF(M$219,M195/M$219*100,0)</f>
        <v>93.865287338031109</v>
      </c>
      <c r="P195" s="33"/>
      <c r="Q195" s="88">
        <v>188239</v>
      </c>
      <c r="R195" s="33"/>
      <c r="S195" s="88">
        <v>234177</v>
      </c>
      <c r="T195" s="33"/>
      <c r="U195" s="88">
        <v>0</v>
      </c>
      <c r="V195" s="33"/>
      <c r="W195" s="88">
        <v>0</v>
      </c>
      <c r="X195" s="33"/>
      <c r="Y195" s="88">
        <v>0</v>
      </c>
      <c r="Z195" s="33"/>
      <c r="AA195" s="88">
        <v>0</v>
      </c>
      <c r="AB195" s="33"/>
      <c r="AC195" s="33"/>
      <c r="AD195" s="88">
        <v>0</v>
      </c>
      <c r="AE195" s="33"/>
      <c r="AF195" s="88">
        <v>86427</v>
      </c>
      <c r="AG195" s="33"/>
      <c r="AH195" s="89">
        <f>(AF195/$BD195)</f>
        <v>9.4507381082558783</v>
      </c>
      <c r="AI195" s="33"/>
      <c r="AJ195" s="89">
        <f>IF(AH$219,AH195/AH$219*100,0)</f>
        <v>168.46057231978784</v>
      </c>
      <c r="AK195" s="33"/>
      <c r="AL195" s="88">
        <f>(E195+K195+AF195)</f>
        <v>1197305</v>
      </c>
      <c r="AM195" s="33"/>
      <c r="AN195" s="88">
        <v>201081</v>
      </c>
      <c r="AO195" s="33"/>
      <c r="AP195" s="89">
        <f>IF($AL195,AN195/$AL195*100,0)</f>
        <v>16.794467575095737</v>
      </c>
      <c r="AQ195" s="33"/>
      <c r="AR195" s="88">
        <v>0</v>
      </c>
      <c r="AS195" s="33"/>
      <c r="AT195" s="89">
        <f>IF($AL195,AR195/$AL195*100,0)</f>
        <v>0</v>
      </c>
      <c r="AU195" s="33"/>
      <c r="AV195" s="88">
        <v>0</v>
      </c>
      <c r="AW195" s="33"/>
      <c r="AX195" s="89">
        <f>IF($AL195,AV195/$AL195*100,0)</f>
        <v>0</v>
      </c>
      <c r="AY195" s="33"/>
      <c r="AZ195" s="88">
        <v>2170</v>
      </c>
      <c r="BA195" s="33"/>
      <c r="BB195" s="22">
        <v>76</v>
      </c>
      <c r="BC195" s="33"/>
      <c r="BD195" s="114">
        <v>9145</v>
      </c>
      <c r="BE195" s="33"/>
      <c r="BF195" s="114">
        <f>IF(E195,BD195,0)</f>
        <v>9145</v>
      </c>
      <c r="BG195" s="33"/>
      <c r="BH195" s="114">
        <f>IF(K195,BD195,0)</f>
        <v>9145</v>
      </c>
      <c r="BI195" s="33"/>
      <c r="BJ195" s="114">
        <f>IF(AF195,BD195,0)</f>
        <v>9145</v>
      </c>
    </row>
    <row r="196" spans="1:62" ht="8.85" customHeight="1" x14ac:dyDescent="0.3">
      <c r="A196" s="22">
        <v>77</v>
      </c>
      <c r="B196" s="33"/>
      <c r="C196" s="22" t="s">
        <v>122</v>
      </c>
      <c r="D196" s="33"/>
      <c r="E196" s="88">
        <v>360992</v>
      </c>
      <c r="F196" s="33"/>
      <c r="G196" s="84">
        <f>(E196/$BD196)</f>
        <v>3.853787684686993</v>
      </c>
      <c r="H196" s="33"/>
      <c r="I196" s="84">
        <f>IF(G$219,G196/G$219*100,0)</f>
        <v>63.360985908077936</v>
      </c>
      <c r="J196" s="33"/>
      <c r="K196" s="88">
        <v>13402587</v>
      </c>
      <c r="L196" s="33"/>
      <c r="M196" s="84">
        <f>(K196/$BD196)</f>
        <v>143.07997053548553</v>
      </c>
      <c r="N196" s="33"/>
      <c r="O196" s="84">
        <f>IF(M$219,M196/M$219*100,0)</f>
        <v>128.54280807569711</v>
      </c>
      <c r="P196" s="33"/>
      <c r="Q196" s="88">
        <v>870714</v>
      </c>
      <c r="R196" s="33"/>
      <c r="S196" s="88">
        <v>959669</v>
      </c>
      <c r="T196" s="33"/>
      <c r="U196" s="88">
        <v>0</v>
      </c>
      <c r="V196" s="33"/>
      <c r="W196" s="88">
        <v>0</v>
      </c>
      <c r="X196" s="33"/>
      <c r="Y196" s="88">
        <v>0</v>
      </c>
      <c r="Z196" s="33"/>
      <c r="AA196" s="88">
        <v>0</v>
      </c>
      <c r="AB196" s="33"/>
      <c r="AC196" s="33"/>
      <c r="AD196" s="88">
        <v>0</v>
      </c>
      <c r="AE196" s="33"/>
      <c r="AF196" s="88">
        <v>439078</v>
      </c>
      <c r="AG196" s="33"/>
      <c r="AH196" s="89">
        <f>(AF196/$BD196)</f>
        <v>4.6873985822871296</v>
      </c>
      <c r="AI196" s="33"/>
      <c r="AJ196" s="89">
        <f>IF(AH$219,AH196/AH$219*100,0)</f>
        <v>83.553457816511155</v>
      </c>
      <c r="AK196" s="33"/>
      <c r="AL196" s="88">
        <f>(E196+K196+AF196)</f>
        <v>14202657</v>
      </c>
      <c r="AM196" s="33"/>
      <c r="AN196" s="88">
        <v>557877</v>
      </c>
      <c r="AO196" s="33"/>
      <c r="AP196" s="89">
        <f>IF($AL196,AN196/$AL196*100,0)</f>
        <v>3.9279762934498805</v>
      </c>
      <c r="AQ196" s="33"/>
      <c r="AR196" s="88">
        <v>0</v>
      </c>
      <c r="AS196" s="33"/>
      <c r="AT196" s="89">
        <f>IF($AL196,AR196/$AL196*100,0)</f>
        <v>0</v>
      </c>
      <c r="AU196" s="33"/>
      <c r="AV196" s="88">
        <v>0</v>
      </c>
      <c r="AW196" s="33"/>
      <c r="AX196" s="89">
        <f>IF($AL196,AV196/$AL196*100,0)</f>
        <v>0</v>
      </c>
      <c r="AY196" s="33"/>
      <c r="AZ196" s="88">
        <v>657627</v>
      </c>
      <c r="BA196" s="33"/>
      <c r="BB196" s="22">
        <v>77</v>
      </c>
      <c r="BC196" s="33"/>
      <c r="BD196" s="114">
        <v>93672</v>
      </c>
      <c r="BE196" s="33"/>
      <c r="BF196" s="114">
        <f>IF(E196,BD196,0)</f>
        <v>93672</v>
      </c>
      <c r="BG196" s="33"/>
      <c r="BH196" s="114">
        <f>IF(K196,BD196,0)</f>
        <v>93672</v>
      </c>
      <c r="BI196" s="33"/>
      <c r="BJ196" s="114">
        <f>IF(AF196,BD196,0)</f>
        <v>93672</v>
      </c>
    </row>
    <row r="197" spans="1:62" ht="8.85" customHeight="1" x14ac:dyDescent="0.3">
      <c r="A197" s="22">
        <v>78</v>
      </c>
      <c r="B197" s="33"/>
      <c r="C197" s="22" t="s">
        <v>205</v>
      </c>
      <c r="D197" s="33"/>
      <c r="E197" s="88">
        <v>109126</v>
      </c>
      <c r="F197" s="33"/>
      <c r="G197" s="84">
        <f>(E197/$BD197)</f>
        <v>4.8416522472159365</v>
      </c>
      <c r="H197" s="33"/>
      <c r="I197" s="84">
        <f>IF(G$219,G197/G$219*100,0)</f>
        <v>79.602688291993701</v>
      </c>
      <c r="J197" s="33"/>
      <c r="K197" s="88">
        <v>1253145</v>
      </c>
      <c r="L197" s="33"/>
      <c r="M197" s="84">
        <f>(K197/$BD197)</f>
        <v>55.598961799547453</v>
      </c>
      <c r="N197" s="33"/>
      <c r="O197" s="84">
        <f>IF(M$219,M197/M$219*100,0)</f>
        <v>49.950015009506458</v>
      </c>
      <c r="P197" s="33"/>
      <c r="Q197" s="88">
        <v>334178</v>
      </c>
      <c r="R197" s="33"/>
      <c r="S197" s="88">
        <v>344553</v>
      </c>
      <c r="T197" s="33"/>
      <c r="U197" s="88">
        <v>0</v>
      </c>
      <c r="V197" s="33"/>
      <c r="W197" s="88">
        <v>0</v>
      </c>
      <c r="X197" s="33"/>
      <c r="Y197" s="88">
        <v>0</v>
      </c>
      <c r="Z197" s="33"/>
      <c r="AA197" s="88">
        <v>0</v>
      </c>
      <c r="AB197" s="33"/>
      <c r="AC197" s="33"/>
      <c r="AD197" s="88">
        <v>0</v>
      </c>
      <c r="AE197" s="33"/>
      <c r="AF197" s="88">
        <v>160905</v>
      </c>
      <c r="AG197" s="33"/>
      <c r="AH197" s="89">
        <f>(AF197/$BD197)</f>
        <v>7.138959137495009</v>
      </c>
      <c r="AI197" s="33"/>
      <c r="AJ197" s="89">
        <f>IF(AH$219,AH197/AH$219*100,0)</f>
        <v>127.25282705902139</v>
      </c>
      <c r="AK197" s="33"/>
      <c r="AL197" s="88">
        <f>(E197+K197+AF197)</f>
        <v>1523176</v>
      </c>
      <c r="AM197" s="33"/>
      <c r="AN197" s="88">
        <v>241303</v>
      </c>
      <c r="AO197" s="33"/>
      <c r="AP197" s="89">
        <f>IF($AL197,AN197/$AL197*100,0)</f>
        <v>15.842095726298208</v>
      </c>
      <c r="AQ197" s="33"/>
      <c r="AR197" s="88">
        <v>0</v>
      </c>
      <c r="AS197" s="33"/>
      <c r="AT197" s="89">
        <f>IF($AL197,AR197/$AL197*100,0)</f>
        <v>0</v>
      </c>
      <c r="AU197" s="33"/>
      <c r="AV197" s="88">
        <v>0</v>
      </c>
      <c r="AW197" s="33"/>
      <c r="AX197" s="89">
        <f>IF($AL197,AV197/$AL197*100,0)</f>
        <v>0</v>
      </c>
      <c r="AY197" s="33"/>
      <c r="AZ197" s="88">
        <v>0</v>
      </c>
      <c r="BA197" s="33"/>
      <c r="BB197" s="22">
        <v>78</v>
      </c>
      <c r="BC197" s="33"/>
      <c r="BD197" s="114">
        <v>22539</v>
      </c>
      <c r="BE197" s="33"/>
      <c r="BF197" s="114">
        <f>IF(E197,BD197,0)</f>
        <v>22539</v>
      </c>
      <c r="BG197" s="33"/>
      <c r="BH197" s="114">
        <f>IF(K197,BD197,0)</f>
        <v>22539</v>
      </c>
      <c r="BI197" s="33"/>
      <c r="BJ197" s="114">
        <f>IF(AF197,BD197,0)</f>
        <v>22539</v>
      </c>
    </row>
    <row r="198" spans="1:62" ht="8.85" customHeight="1" x14ac:dyDescent="0.3">
      <c r="A198" s="22">
        <v>79</v>
      </c>
      <c r="B198" s="33"/>
      <c r="C198" s="22" t="s">
        <v>206</v>
      </c>
      <c r="D198" s="33"/>
      <c r="E198" s="88">
        <v>200735</v>
      </c>
      <c r="F198" s="33"/>
      <c r="G198" s="84">
        <f>(E198/$BD198)</f>
        <v>2.4653656259978876</v>
      </c>
      <c r="H198" s="33"/>
      <c r="I198" s="84">
        <f>IF(G$219,G198/G$219*100,0)</f>
        <v>40.533628073960486</v>
      </c>
      <c r="J198" s="33"/>
      <c r="K198" s="88">
        <v>5215989</v>
      </c>
      <c r="L198" s="33"/>
      <c r="M198" s="84">
        <f>(K198/$BD198)</f>
        <v>64.061175112377484</v>
      </c>
      <c r="N198" s="33"/>
      <c r="O198" s="84">
        <f>IF(M$219,M198/M$219*100,0)</f>
        <v>57.552453405990079</v>
      </c>
      <c r="P198" s="33"/>
      <c r="Q198" s="88">
        <v>723356</v>
      </c>
      <c r="R198" s="33"/>
      <c r="S198" s="88">
        <v>600366</v>
      </c>
      <c r="T198" s="33"/>
      <c r="U198" s="88">
        <v>0</v>
      </c>
      <c r="V198" s="33"/>
      <c r="W198" s="88">
        <v>0</v>
      </c>
      <c r="X198" s="33"/>
      <c r="Y198" s="88">
        <v>0</v>
      </c>
      <c r="Z198" s="33"/>
      <c r="AA198" s="88">
        <v>0</v>
      </c>
      <c r="AB198" s="33"/>
      <c r="AC198" s="33"/>
      <c r="AD198" s="88">
        <v>0</v>
      </c>
      <c r="AE198" s="33"/>
      <c r="AF198" s="88">
        <v>316006</v>
      </c>
      <c r="AG198" s="33"/>
      <c r="AH198" s="89">
        <f>(AF198/$BD198)</f>
        <v>3.8810886492594139</v>
      </c>
      <c r="AI198" s="33"/>
      <c r="AJ198" s="89">
        <f>IF(AH$219,AH198/AH$219*100,0)</f>
        <v>69.180883819743585</v>
      </c>
      <c r="AK198" s="33"/>
      <c r="AL198" s="88">
        <f>(E198+K198+AF198)</f>
        <v>5732730</v>
      </c>
      <c r="AM198" s="33"/>
      <c r="AN198" s="88">
        <v>436847</v>
      </c>
      <c r="AO198" s="33"/>
      <c r="AP198" s="89">
        <f>IF($AL198,AN198/$AL198*100,0)</f>
        <v>7.6202263145133298</v>
      </c>
      <c r="AQ198" s="33"/>
      <c r="AR198" s="88">
        <v>0</v>
      </c>
      <c r="AS198" s="33"/>
      <c r="AT198" s="89">
        <f>IF($AL198,AR198/$AL198*100,0)</f>
        <v>0</v>
      </c>
      <c r="AU198" s="33"/>
      <c r="AV198" s="88">
        <v>0</v>
      </c>
      <c r="AW198" s="33"/>
      <c r="AX198" s="89">
        <f>IF($AL198,AV198/$AL198*100,0)</f>
        <v>0</v>
      </c>
      <c r="AY198" s="33"/>
      <c r="AZ198" s="88">
        <v>614330</v>
      </c>
      <c r="BA198" s="33"/>
      <c r="BB198" s="22">
        <v>79</v>
      </c>
      <c r="BC198" s="33"/>
      <c r="BD198" s="114">
        <v>81422</v>
      </c>
      <c r="BE198" s="33"/>
      <c r="BF198" s="114">
        <f>IF(E198,BD198,0)</f>
        <v>81422</v>
      </c>
      <c r="BG198" s="33"/>
      <c r="BH198" s="114">
        <f>IF(K198,BD198,0)</f>
        <v>81422</v>
      </c>
      <c r="BI198" s="33"/>
      <c r="BJ198" s="114">
        <f>IF(AF198,BD198,0)</f>
        <v>81422</v>
      </c>
    </row>
    <row r="199" spans="1:62" ht="8.85" customHeight="1" x14ac:dyDescent="0.3">
      <c r="A199" s="22">
        <v>80</v>
      </c>
      <c r="B199" s="33"/>
      <c r="C199" s="22" t="s">
        <v>207</v>
      </c>
      <c r="D199" s="33"/>
      <c r="E199" s="88">
        <v>284753</v>
      </c>
      <c r="F199" s="33"/>
      <c r="G199" s="84">
        <f>(E199/$BD199)</f>
        <v>10.52418967365192</v>
      </c>
      <c r="H199" s="33"/>
      <c r="I199" s="84">
        <f>IF(G$219,G199/G$219*100,0)</f>
        <v>173.03055802887553</v>
      </c>
      <c r="J199" s="33"/>
      <c r="K199" s="88">
        <v>1640288</v>
      </c>
      <c r="L199" s="33"/>
      <c r="M199" s="84">
        <f>(K199/$BD199)</f>
        <v>60.623424622094099</v>
      </c>
      <c r="N199" s="33"/>
      <c r="O199" s="84">
        <f>IF(M$219,M199/M$219*100,0)</f>
        <v>54.463984070758876</v>
      </c>
      <c r="P199" s="33"/>
      <c r="Q199" s="88">
        <v>318306</v>
      </c>
      <c r="R199" s="33"/>
      <c r="S199" s="88">
        <v>465733</v>
      </c>
      <c r="T199" s="33"/>
      <c r="U199" s="88">
        <v>0</v>
      </c>
      <c r="V199" s="33"/>
      <c r="W199" s="88">
        <v>0</v>
      </c>
      <c r="X199" s="33"/>
      <c r="Y199" s="88">
        <v>0</v>
      </c>
      <c r="Z199" s="33"/>
      <c r="AA199" s="88">
        <v>0</v>
      </c>
      <c r="AB199" s="33"/>
      <c r="AC199" s="33"/>
      <c r="AD199" s="88">
        <v>0</v>
      </c>
      <c r="AE199" s="33"/>
      <c r="AF199" s="88">
        <v>192653</v>
      </c>
      <c r="AG199" s="33"/>
      <c r="AH199" s="89">
        <f>(AF199/$BD199)</f>
        <v>7.1202646265291794</v>
      </c>
      <c r="AI199" s="33"/>
      <c r="AJ199" s="89">
        <f>IF(AH$219,AH199/AH$219*100,0)</f>
        <v>126.91959509549982</v>
      </c>
      <c r="AK199" s="33"/>
      <c r="AL199" s="88">
        <f>(E199+K199+AF199)</f>
        <v>2117694</v>
      </c>
      <c r="AM199" s="33"/>
      <c r="AN199" s="88">
        <v>366617</v>
      </c>
      <c r="AO199" s="33"/>
      <c r="AP199" s="89">
        <f>IF($AL199,AN199/$AL199*100,0)</f>
        <v>17.312085693211579</v>
      </c>
      <c r="AQ199" s="33"/>
      <c r="AR199" s="88">
        <v>0</v>
      </c>
      <c r="AS199" s="33"/>
      <c r="AT199" s="89">
        <f>IF($AL199,AR199/$AL199*100,0)</f>
        <v>0</v>
      </c>
      <c r="AU199" s="33"/>
      <c r="AV199" s="88">
        <v>0</v>
      </c>
      <c r="AW199" s="33"/>
      <c r="AX199" s="89">
        <f>IF($AL199,AV199/$AL199*100,0)</f>
        <v>0</v>
      </c>
      <c r="AY199" s="33"/>
      <c r="AZ199" s="88">
        <v>4149</v>
      </c>
      <c r="BA199" s="33"/>
      <c r="BB199" s="22">
        <v>80</v>
      </c>
      <c r="BC199" s="33"/>
      <c r="BD199" s="114">
        <v>27057</v>
      </c>
      <c r="BE199" s="33"/>
      <c r="BF199" s="114">
        <f>IF(E199,BD199,0)</f>
        <v>27057</v>
      </c>
      <c r="BG199" s="33"/>
      <c r="BH199" s="114">
        <f>IF(K199,BD199,0)</f>
        <v>27057</v>
      </c>
      <c r="BI199" s="33"/>
      <c r="BJ199" s="114">
        <f>IF(AF199,BD199,0)</f>
        <v>27057</v>
      </c>
    </row>
    <row r="200" spans="1:62" ht="8.85" customHeight="1" x14ac:dyDescent="0.3">
      <c r="A200" s="41"/>
      <c r="B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41"/>
      <c r="BC200" s="33"/>
      <c r="BD200" s="39"/>
      <c r="BE200" s="33"/>
      <c r="BF200" s="33"/>
      <c r="BG200" s="33"/>
      <c r="BH200" s="33"/>
      <c r="BI200" s="33"/>
      <c r="BJ200" s="33"/>
    </row>
    <row r="201" spans="1:62" ht="8.85" customHeight="1" x14ac:dyDescent="0.3">
      <c r="A201" s="22">
        <v>81</v>
      </c>
      <c r="B201" s="33"/>
      <c r="C201" s="22" t="s">
        <v>208</v>
      </c>
      <c r="D201" s="33"/>
      <c r="E201" s="88">
        <v>506668</v>
      </c>
      <c r="F201" s="33"/>
      <c r="G201" s="84">
        <f>(E201/$BD201)</f>
        <v>22.904389494145835</v>
      </c>
      <c r="H201" s="33"/>
      <c r="I201" s="84">
        <f>IF(G$219,G201/G$219*100,0)</f>
        <v>376.57619430832074</v>
      </c>
      <c r="J201" s="33"/>
      <c r="K201" s="88">
        <v>1018774</v>
      </c>
      <c r="L201" s="33"/>
      <c r="M201" s="84">
        <f>(K201/$BD201)</f>
        <v>46.054608742823561</v>
      </c>
      <c r="N201" s="33"/>
      <c r="O201" s="84">
        <f>IF(M$219,M201/M$219*100,0)</f>
        <v>41.375384063011559</v>
      </c>
      <c r="P201" s="33"/>
      <c r="Q201" s="88">
        <v>206959</v>
      </c>
      <c r="R201" s="33"/>
      <c r="S201" s="88">
        <v>242812</v>
      </c>
      <c r="T201" s="33"/>
      <c r="U201" s="88">
        <v>0</v>
      </c>
      <c r="V201" s="33"/>
      <c r="W201" s="88">
        <v>0</v>
      </c>
      <c r="X201" s="33"/>
      <c r="Y201" s="88">
        <v>0</v>
      </c>
      <c r="Z201" s="33"/>
      <c r="AA201" s="88">
        <v>0</v>
      </c>
      <c r="AB201" s="33"/>
      <c r="AC201" s="33"/>
      <c r="AD201" s="88">
        <v>0</v>
      </c>
      <c r="AE201" s="33"/>
      <c r="AF201" s="88">
        <v>144804</v>
      </c>
      <c r="AG201" s="33"/>
      <c r="AH201" s="89">
        <f>(AF201/$BD201)</f>
        <v>6.5459970164097463</v>
      </c>
      <c r="AI201" s="33"/>
      <c r="AJ201" s="89">
        <f>IF(AH$219,AH201/AH$219*100,0)</f>
        <v>116.68320412187565</v>
      </c>
      <c r="AK201" s="33"/>
      <c r="AL201" s="88">
        <f>(E201+K201+AF201)</f>
        <v>1670246</v>
      </c>
      <c r="AM201" s="33"/>
      <c r="AN201" s="88">
        <v>248983</v>
      </c>
      <c r="AO201" s="33"/>
      <c r="AP201" s="89">
        <f>IF($AL201,AN201/$AL201*100,0)</f>
        <v>14.906965800247388</v>
      </c>
      <c r="AQ201" s="33"/>
      <c r="AR201" s="88">
        <v>0</v>
      </c>
      <c r="AS201" s="33"/>
      <c r="AT201" s="89">
        <f>IF($AL201,AR201/$AL201*100,0)</f>
        <v>0</v>
      </c>
      <c r="AU201" s="33"/>
      <c r="AV201" s="88">
        <v>0</v>
      </c>
      <c r="AW201" s="33"/>
      <c r="AX201" s="89">
        <f>IF($AL201,AV201/$AL201*100,0)</f>
        <v>0</v>
      </c>
      <c r="AY201" s="33"/>
      <c r="AZ201" s="88">
        <v>0</v>
      </c>
      <c r="BA201" s="33"/>
      <c r="BB201" s="22">
        <v>81</v>
      </c>
      <c r="BC201" s="33"/>
      <c r="BD201" s="114">
        <v>22121</v>
      </c>
      <c r="BE201" s="33"/>
      <c r="BF201" s="114">
        <f>IF(E201,BD201,0)</f>
        <v>22121</v>
      </c>
      <c r="BG201" s="33"/>
      <c r="BH201" s="114">
        <f>IF(K201,BD201,0)</f>
        <v>22121</v>
      </c>
      <c r="BI201" s="33"/>
      <c r="BJ201" s="114">
        <f>IF(AF201,BD201,0)</f>
        <v>22121</v>
      </c>
    </row>
    <row r="202" spans="1:62" ht="8.85" customHeight="1" x14ac:dyDescent="0.3">
      <c r="A202" s="22">
        <v>82</v>
      </c>
      <c r="B202" s="33"/>
      <c r="C202" s="22" t="s">
        <v>209</v>
      </c>
      <c r="D202" s="33"/>
      <c r="E202" s="88">
        <v>228987</v>
      </c>
      <c r="F202" s="33"/>
      <c r="G202" s="84">
        <f>(E202/$BD202)</f>
        <v>5.33272007452259</v>
      </c>
      <c r="H202" s="33"/>
      <c r="I202" s="84">
        <f>IF(G$219,G202/G$219*100,0)</f>
        <v>87.676444355287174</v>
      </c>
      <c r="J202" s="33"/>
      <c r="K202" s="88">
        <v>1946351</v>
      </c>
      <c r="L202" s="33"/>
      <c r="M202" s="84">
        <f>(K202/$BD202)</f>
        <v>45.327224033535167</v>
      </c>
      <c r="N202" s="33"/>
      <c r="O202" s="84">
        <f>IF(M$219,M202/M$219*100,0)</f>
        <v>40.721902847343671</v>
      </c>
      <c r="P202" s="33"/>
      <c r="Q202" s="88">
        <v>477210</v>
      </c>
      <c r="R202" s="33"/>
      <c r="S202" s="88">
        <v>606092</v>
      </c>
      <c r="T202" s="33"/>
      <c r="U202" s="88">
        <v>0</v>
      </c>
      <c r="V202" s="33"/>
      <c r="W202" s="88">
        <v>0</v>
      </c>
      <c r="X202" s="33"/>
      <c r="Y202" s="88">
        <v>0</v>
      </c>
      <c r="Z202" s="33"/>
      <c r="AA202" s="88">
        <v>0</v>
      </c>
      <c r="AB202" s="33"/>
      <c r="AC202" s="33"/>
      <c r="AD202" s="88">
        <v>0</v>
      </c>
      <c r="AE202" s="33"/>
      <c r="AF202" s="88">
        <v>191023</v>
      </c>
      <c r="AG202" s="33"/>
      <c r="AH202" s="89">
        <f>(AF202/$BD202)</f>
        <v>4.4486027014438756</v>
      </c>
      <c r="AI202" s="33"/>
      <c r="AJ202" s="89">
        <f>IF(AH$219,AH202/AH$219*100,0)</f>
        <v>79.296891790274458</v>
      </c>
      <c r="AK202" s="33"/>
      <c r="AL202" s="88">
        <f>(E202+K202+AF202)</f>
        <v>2366361</v>
      </c>
      <c r="AM202" s="33"/>
      <c r="AN202" s="88">
        <v>314839</v>
      </c>
      <c r="AO202" s="33"/>
      <c r="AP202" s="89">
        <f>IF($AL202,AN202/$AL202*100,0)</f>
        <v>13.304774715269563</v>
      </c>
      <c r="AQ202" s="33"/>
      <c r="AR202" s="88">
        <v>0</v>
      </c>
      <c r="AS202" s="33"/>
      <c r="AT202" s="89">
        <f>IF($AL202,AR202/$AL202*100,0)</f>
        <v>0</v>
      </c>
      <c r="AU202" s="33"/>
      <c r="AV202" s="88">
        <v>0</v>
      </c>
      <c r="AW202" s="33"/>
      <c r="AX202" s="89">
        <f>IF($AL202,AV202/$AL202*100,0)</f>
        <v>0</v>
      </c>
      <c r="AY202" s="33"/>
      <c r="AZ202" s="88">
        <v>91315</v>
      </c>
      <c r="BA202" s="33"/>
      <c r="BB202" s="22">
        <v>82</v>
      </c>
      <c r="BC202" s="33"/>
      <c r="BD202" s="114">
        <v>42940</v>
      </c>
      <c r="BE202" s="33"/>
      <c r="BF202" s="114">
        <f>IF(E202,BD202,0)</f>
        <v>42940</v>
      </c>
      <c r="BG202" s="33"/>
      <c r="BH202" s="114">
        <f>IF(K202,BD202,0)</f>
        <v>42940</v>
      </c>
      <c r="BI202" s="33"/>
      <c r="BJ202" s="114">
        <f>IF(AF202,BD202,0)</f>
        <v>42940</v>
      </c>
    </row>
    <row r="203" spans="1:62" ht="8.85" customHeight="1" x14ac:dyDescent="0.3">
      <c r="A203" s="22">
        <v>83</v>
      </c>
      <c r="B203" s="33"/>
      <c r="C203" s="22" t="s">
        <v>210</v>
      </c>
      <c r="D203" s="33"/>
      <c r="E203" s="88">
        <v>485154</v>
      </c>
      <c r="F203" s="33"/>
      <c r="G203" s="84">
        <f>(E203/$BD203)</f>
        <v>15.919737489745692</v>
      </c>
      <c r="H203" s="33"/>
      <c r="I203" s="84">
        <f>IF(G$219,G203/G$219*100,0)</f>
        <v>261.73996734591861</v>
      </c>
      <c r="J203" s="33"/>
      <c r="K203" s="88">
        <v>1738232</v>
      </c>
      <c r="L203" s="33"/>
      <c r="M203" s="84">
        <f>(K203/$BD203)</f>
        <v>57.037965545529126</v>
      </c>
      <c r="N203" s="33"/>
      <c r="O203" s="84">
        <f>IF(M$219,M203/M$219*100,0)</f>
        <v>51.242813586747261</v>
      </c>
      <c r="P203" s="33"/>
      <c r="Q203" s="88">
        <v>286788</v>
      </c>
      <c r="R203" s="33"/>
      <c r="S203" s="88">
        <v>412373</v>
      </c>
      <c r="T203" s="33"/>
      <c r="U203" s="88">
        <v>0</v>
      </c>
      <c r="V203" s="33"/>
      <c r="W203" s="88">
        <v>0</v>
      </c>
      <c r="X203" s="33"/>
      <c r="Y203" s="88">
        <v>0</v>
      </c>
      <c r="Z203" s="33"/>
      <c r="AA203" s="88">
        <v>0</v>
      </c>
      <c r="AB203" s="33"/>
      <c r="AC203" s="33"/>
      <c r="AD203" s="88">
        <v>0</v>
      </c>
      <c r="AE203" s="33"/>
      <c r="AF203" s="88">
        <v>157457</v>
      </c>
      <c r="AG203" s="33"/>
      <c r="AH203" s="89">
        <f>(AF203/$BD203)</f>
        <v>5.1667596390484007</v>
      </c>
      <c r="AI203" s="33"/>
      <c r="AJ203" s="89">
        <f>IF(AH$219,AH203/AH$219*100,0)</f>
        <v>92.098127771895733</v>
      </c>
      <c r="AK203" s="33"/>
      <c r="AL203" s="88">
        <f>(E203+K203+AF203)</f>
        <v>2380843</v>
      </c>
      <c r="AM203" s="33"/>
      <c r="AN203" s="88">
        <v>339181</v>
      </c>
      <c r="AO203" s="33"/>
      <c r="AP203" s="89">
        <f>IF($AL203,AN203/$AL203*100,0)</f>
        <v>14.24625647302237</v>
      </c>
      <c r="AQ203" s="33"/>
      <c r="AR203" s="88">
        <v>0</v>
      </c>
      <c r="AS203" s="33"/>
      <c r="AT203" s="89">
        <f>IF($AL203,AR203/$AL203*100,0)</f>
        <v>0</v>
      </c>
      <c r="AU203" s="33"/>
      <c r="AV203" s="88">
        <v>0</v>
      </c>
      <c r="AW203" s="33"/>
      <c r="AX203" s="89">
        <f>IF($AL203,AV203/$AL203*100,0)</f>
        <v>0</v>
      </c>
      <c r="AY203" s="33"/>
      <c r="AZ203" s="88">
        <v>8807</v>
      </c>
      <c r="BA203" s="33"/>
      <c r="BB203" s="22">
        <v>83</v>
      </c>
      <c r="BC203" s="33"/>
      <c r="BD203" s="114">
        <v>30475</v>
      </c>
      <c r="BE203" s="33"/>
      <c r="BF203" s="114">
        <f>IF(E203,BD203,0)</f>
        <v>30475</v>
      </c>
      <c r="BG203" s="33"/>
      <c r="BH203" s="114">
        <f>IF(K203,BD203,0)</f>
        <v>30475</v>
      </c>
      <c r="BI203" s="33"/>
      <c r="BJ203" s="114">
        <f>IF(AF203,BD203,0)</f>
        <v>30475</v>
      </c>
    </row>
    <row r="204" spans="1:62" ht="8.85" customHeight="1" x14ac:dyDescent="0.3">
      <c r="A204" s="22">
        <v>84</v>
      </c>
      <c r="B204" s="33"/>
      <c r="C204" s="22" t="s">
        <v>211</v>
      </c>
      <c r="D204" s="33"/>
      <c r="E204" s="88">
        <v>254698</v>
      </c>
      <c r="F204" s="33"/>
      <c r="G204" s="84">
        <f>(E204/$BD204)</f>
        <v>14.267996190689598</v>
      </c>
      <c r="H204" s="33"/>
      <c r="I204" s="84">
        <f>IF(G$219,G204/G$219*100,0)</f>
        <v>234.58331894280769</v>
      </c>
      <c r="J204" s="33"/>
      <c r="K204" s="88">
        <v>1448749</v>
      </c>
      <c r="L204" s="33"/>
      <c r="M204" s="84">
        <f>(K204/$BD204)</f>
        <v>81.1578623046328</v>
      </c>
      <c r="N204" s="33"/>
      <c r="O204" s="84">
        <f>IF(M$219,M204/M$219*100,0)</f>
        <v>72.91208880610543</v>
      </c>
      <c r="P204" s="33"/>
      <c r="Q204" s="88">
        <v>469710</v>
      </c>
      <c r="R204" s="33"/>
      <c r="S204" s="88">
        <v>419612</v>
      </c>
      <c r="T204" s="33"/>
      <c r="U204" s="88">
        <v>0</v>
      </c>
      <c r="V204" s="33"/>
      <c r="W204" s="88">
        <v>0</v>
      </c>
      <c r="X204" s="33"/>
      <c r="Y204" s="88">
        <v>0</v>
      </c>
      <c r="Z204" s="33"/>
      <c r="AA204" s="88">
        <v>0</v>
      </c>
      <c r="AB204" s="33"/>
      <c r="AC204" s="33"/>
      <c r="AD204" s="88">
        <v>0</v>
      </c>
      <c r="AE204" s="33"/>
      <c r="AF204" s="88">
        <v>175760</v>
      </c>
      <c r="AG204" s="33"/>
      <c r="AH204" s="89">
        <f>(AF204/$BD204)</f>
        <v>9.8459470057699843</v>
      </c>
      <c r="AI204" s="33"/>
      <c r="AJ204" s="89">
        <f>IF(AH$219,AH204/AH$219*100,0)</f>
        <v>175.50521965827869</v>
      </c>
      <c r="AK204" s="33"/>
      <c r="AL204" s="88">
        <f>(E204+K204+AF204)</f>
        <v>1879207</v>
      </c>
      <c r="AM204" s="33"/>
      <c r="AN204" s="88">
        <v>223994</v>
      </c>
      <c r="AO204" s="33"/>
      <c r="AP204" s="89">
        <f>IF($AL204,AN204/$AL204*100,0)</f>
        <v>11.919602257760854</v>
      </c>
      <c r="AQ204" s="33"/>
      <c r="AR204" s="88">
        <v>0</v>
      </c>
      <c r="AS204" s="33"/>
      <c r="AT204" s="89">
        <f>IF($AL204,AR204/$AL204*100,0)</f>
        <v>0</v>
      </c>
      <c r="AU204" s="33"/>
      <c r="AV204" s="88">
        <v>0</v>
      </c>
      <c r="AW204" s="33"/>
      <c r="AX204" s="89">
        <f>IF($AL204,AV204/$AL204*100,0)</f>
        <v>0</v>
      </c>
      <c r="AY204" s="33"/>
      <c r="AZ204" s="88">
        <v>319812</v>
      </c>
      <c r="BA204" s="33"/>
      <c r="BB204" s="22">
        <v>84</v>
      </c>
      <c r="BC204" s="33"/>
      <c r="BD204" s="114">
        <v>17851</v>
      </c>
      <c r="BE204" s="33"/>
      <c r="BF204" s="114">
        <f>IF(E204,BD204,0)</f>
        <v>17851</v>
      </c>
      <c r="BG204" s="33"/>
      <c r="BH204" s="114">
        <f>IF(K204,BD204,0)</f>
        <v>17851</v>
      </c>
      <c r="BI204" s="33"/>
      <c r="BJ204" s="114">
        <f>IF(AF204,BD204,0)</f>
        <v>17851</v>
      </c>
    </row>
    <row r="205" spans="1:62" ht="8.85" customHeight="1" x14ac:dyDescent="0.3">
      <c r="A205" s="22">
        <v>85</v>
      </c>
      <c r="B205" s="33"/>
      <c r="C205" s="22" t="s">
        <v>212</v>
      </c>
      <c r="D205" s="33"/>
      <c r="E205" s="88">
        <v>455167</v>
      </c>
      <c r="F205" s="33"/>
      <c r="G205" s="84">
        <f>(E205/$BD205)</f>
        <v>3.4109981190188923</v>
      </c>
      <c r="H205" s="33"/>
      <c r="I205" s="84">
        <f>IF(G$219,G205/G$219*100,0)</f>
        <v>56.080983550392482</v>
      </c>
      <c r="J205" s="33"/>
      <c r="K205" s="88">
        <v>13774208</v>
      </c>
      <c r="L205" s="33"/>
      <c r="M205" s="84">
        <f>(K205/$BD205)</f>
        <v>103.22320726013744</v>
      </c>
      <c r="N205" s="33"/>
      <c r="O205" s="84">
        <f>IF(M$219,M205/M$219*100,0)</f>
        <v>92.735558094813726</v>
      </c>
      <c r="P205" s="33"/>
      <c r="Q205" s="88">
        <v>1770965</v>
      </c>
      <c r="R205" s="33"/>
      <c r="S205" s="88">
        <v>2504347</v>
      </c>
      <c r="T205" s="33"/>
      <c r="U205" s="88">
        <v>3</v>
      </c>
      <c r="V205" s="33"/>
      <c r="W205" s="88">
        <v>31788</v>
      </c>
      <c r="X205" s="33"/>
      <c r="Y205" s="88">
        <v>22469</v>
      </c>
      <c r="Z205" s="33"/>
      <c r="AA205" s="88">
        <v>0</v>
      </c>
      <c r="AB205" s="33"/>
      <c r="AC205" s="33"/>
      <c r="AD205" s="88">
        <v>0</v>
      </c>
      <c r="AE205" s="33"/>
      <c r="AF205" s="88">
        <v>503979</v>
      </c>
      <c r="AG205" s="33"/>
      <c r="AH205" s="89">
        <f>(AF205/$BD205)</f>
        <v>3.7767927398625609</v>
      </c>
      <c r="AI205" s="33"/>
      <c r="AJ205" s="89">
        <f>IF(AH$219,AH205/AH$219*100,0)</f>
        <v>67.32179637214432</v>
      </c>
      <c r="AK205" s="33"/>
      <c r="AL205" s="88">
        <f>(E205+K205+AF205)</f>
        <v>14733354</v>
      </c>
      <c r="AM205" s="33"/>
      <c r="AN205" s="88">
        <v>567674</v>
      </c>
      <c r="AO205" s="33"/>
      <c r="AP205" s="89">
        <f>IF($AL205,AN205/$AL205*100,0)</f>
        <v>3.8529855455858866</v>
      </c>
      <c r="AQ205" s="33"/>
      <c r="AR205" s="88">
        <v>0</v>
      </c>
      <c r="AS205" s="33"/>
      <c r="AT205" s="89">
        <f>IF($AL205,AR205/$AL205*100,0)</f>
        <v>0</v>
      </c>
      <c r="AU205" s="33"/>
      <c r="AV205" s="88">
        <v>0</v>
      </c>
      <c r="AW205" s="33"/>
      <c r="AX205" s="89">
        <f>IF($AL205,AV205/$AL205*100,0)</f>
        <v>0</v>
      </c>
      <c r="AY205" s="33"/>
      <c r="AZ205" s="88">
        <v>125149</v>
      </c>
      <c r="BA205" s="33"/>
      <c r="BB205" s="22">
        <v>85</v>
      </c>
      <c r="BC205" s="33"/>
      <c r="BD205" s="114">
        <v>133441</v>
      </c>
      <c r="BE205" s="33"/>
      <c r="BF205" s="114">
        <f>IF(E205,BD205,0)</f>
        <v>133441</v>
      </c>
      <c r="BG205" s="33"/>
      <c r="BH205" s="114">
        <f>IF(K205,BD205,0)</f>
        <v>133441</v>
      </c>
      <c r="BI205" s="33"/>
      <c r="BJ205" s="114">
        <f>IF(AF205,BD205,0)</f>
        <v>133441</v>
      </c>
    </row>
    <row r="206" spans="1:62" ht="8.85" customHeight="1" x14ac:dyDescent="0.3">
      <c r="A206" s="33"/>
      <c r="B206" s="33"/>
      <c r="D206" s="33"/>
      <c r="E206" s="33"/>
      <c r="F206" s="33"/>
      <c r="G206" s="33"/>
      <c r="H206" s="33"/>
      <c r="I206" s="33"/>
      <c r="J206" s="33"/>
      <c r="K206" s="114"/>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9"/>
      <c r="BE206" s="33"/>
      <c r="BF206" s="33"/>
      <c r="BG206" s="33"/>
      <c r="BH206" s="33"/>
      <c r="BI206" s="33"/>
      <c r="BJ206" s="33"/>
    </row>
    <row r="207" spans="1:62" ht="8.85" customHeight="1" x14ac:dyDescent="0.3">
      <c r="A207" s="22">
        <v>86</v>
      </c>
      <c r="B207" s="33"/>
      <c r="C207" s="22" t="s">
        <v>213</v>
      </c>
      <c r="D207" s="33"/>
      <c r="E207" s="88">
        <v>835111</v>
      </c>
      <c r="F207" s="33"/>
      <c r="G207" s="84">
        <f>(E207/$BD207)</f>
        <v>5.6006371135403397</v>
      </c>
      <c r="H207" s="33"/>
      <c r="I207" s="84">
        <f>IF(G$219,G207/G$219*100,0)</f>
        <v>92.081328361012154</v>
      </c>
      <c r="J207" s="33"/>
      <c r="K207" s="88">
        <v>13398572</v>
      </c>
      <c r="L207" s="33"/>
      <c r="M207" s="84">
        <f>(K207/$BD207)</f>
        <v>89.856964656964664</v>
      </c>
      <c r="N207" s="33"/>
      <c r="O207" s="84">
        <f>IF(M$219,M207/M$219*100,0)</f>
        <v>80.727347922539977</v>
      </c>
      <c r="P207" s="33"/>
      <c r="Q207" s="88">
        <v>2696801</v>
      </c>
      <c r="R207" s="33"/>
      <c r="S207" s="88">
        <v>2131579</v>
      </c>
      <c r="T207" s="33"/>
      <c r="U207" s="88">
        <v>0</v>
      </c>
      <c r="V207" s="33"/>
      <c r="W207" s="88">
        <v>0</v>
      </c>
      <c r="X207" s="33"/>
      <c r="Y207" s="88">
        <v>0</v>
      </c>
      <c r="Z207" s="33"/>
      <c r="AA207" s="88">
        <v>0</v>
      </c>
      <c r="AB207" s="33"/>
      <c r="AC207" s="33"/>
      <c r="AD207" s="88">
        <v>0</v>
      </c>
      <c r="AE207" s="33"/>
      <c r="AF207" s="88">
        <v>530328</v>
      </c>
      <c r="AG207" s="33"/>
      <c r="AH207" s="89">
        <f>(AF207/$BD207)</f>
        <v>3.5566226275903694</v>
      </c>
      <c r="AI207" s="33"/>
      <c r="AJ207" s="89">
        <f>IF(AH$219,AH207/AH$219*100,0)</f>
        <v>63.397236967764606</v>
      </c>
      <c r="AK207" s="33"/>
      <c r="AL207" s="88">
        <f>(E207+K207+AF207)</f>
        <v>14764011</v>
      </c>
      <c r="AM207" s="33"/>
      <c r="AN207" s="88">
        <v>576690</v>
      </c>
      <c r="AO207" s="33"/>
      <c r="AP207" s="89">
        <f>IF($AL207,AN207/$AL207*100,0)</f>
        <v>3.9060523593486893</v>
      </c>
      <c r="AQ207" s="33"/>
      <c r="AR207" s="88">
        <v>0</v>
      </c>
      <c r="AS207" s="33"/>
      <c r="AT207" s="89">
        <f>IF($AL207,AR207/$AL207*100,0)</f>
        <v>0</v>
      </c>
      <c r="AU207" s="33"/>
      <c r="AV207" s="88">
        <v>0</v>
      </c>
      <c r="AW207" s="33"/>
      <c r="AX207" s="89">
        <f>IF($AL207,AV207/$AL207*100,0)</f>
        <v>0</v>
      </c>
      <c r="AY207" s="33"/>
      <c r="AZ207" s="88">
        <v>0</v>
      </c>
      <c r="BA207" s="33"/>
      <c r="BB207" s="22">
        <v>86</v>
      </c>
      <c r="BC207" s="33"/>
      <c r="BD207" s="114">
        <v>149110</v>
      </c>
      <c r="BE207" s="33"/>
      <c r="BF207" s="114">
        <f>IF(E207,BD207,0)</f>
        <v>149110</v>
      </c>
      <c r="BG207" s="33"/>
      <c r="BH207" s="114">
        <f>IF(K207,BD207,0)</f>
        <v>149110</v>
      </c>
      <c r="BI207" s="33"/>
      <c r="BJ207" s="114">
        <f>IF(AF207,BD207,0)</f>
        <v>149110</v>
      </c>
    </row>
    <row r="208" spans="1:62" ht="8.85" customHeight="1" x14ac:dyDescent="0.3">
      <c r="A208" s="22">
        <v>87</v>
      </c>
      <c r="B208" s="33"/>
      <c r="C208" s="22" t="s">
        <v>214</v>
      </c>
      <c r="D208" s="33"/>
      <c r="E208" s="88">
        <v>132130</v>
      </c>
      <c r="F208" s="33"/>
      <c r="G208" s="84">
        <f>(E208/$BD208)</f>
        <v>20.068347509113</v>
      </c>
      <c r="H208" s="33"/>
      <c r="I208" s="84">
        <f>IF(G$219,G208/G$219*100,0)</f>
        <v>329.94819324785817</v>
      </c>
      <c r="J208" s="33"/>
      <c r="K208" s="88">
        <v>1568702</v>
      </c>
      <c r="L208" s="33"/>
      <c r="M208" s="84">
        <f>(K208/$BD208)</f>
        <v>238.25972053462939</v>
      </c>
      <c r="N208" s="33"/>
      <c r="O208" s="84">
        <f>IF(M$219,M208/M$219*100,0)</f>
        <v>214.0521375160358</v>
      </c>
      <c r="P208" s="33"/>
      <c r="Q208" s="88">
        <v>226538</v>
      </c>
      <c r="R208" s="33"/>
      <c r="S208" s="88">
        <v>273167</v>
      </c>
      <c r="T208" s="33"/>
      <c r="U208" s="88">
        <v>0</v>
      </c>
      <c r="V208" s="33"/>
      <c r="W208" s="88">
        <v>0</v>
      </c>
      <c r="X208" s="33"/>
      <c r="Y208" s="88">
        <v>0</v>
      </c>
      <c r="Z208" s="33"/>
      <c r="AA208" s="88">
        <v>0</v>
      </c>
      <c r="AB208" s="33"/>
      <c r="AC208" s="33"/>
      <c r="AD208" s="88">
        <v>0</v>
      </c>
      <c r="AE208" s="33"/>
      <c r="AF208" s="88">
        <v>194665</v>
      </c>
      <c r="AG208" s="33"/>
      <c r="AH208" s="89">
        <f>(AF208/$BD208)</f>
        <v>29.566373025516402</v>
      </c>
      <c r="AI208" s="33"/>
      <c r="AJ208" s="89">
        <f>IF(AH$219,AH208/AH$219*100,0)</f>
        <v>527.02424553991</v>
      </c>
      <c r="AK208" s="33"/>
      <c r="AL208" s="88">
        <f>(E208+K208+AF208)</f>
        <v>1895497</v>
      </c>
      <c r="AM208" s="33"/>
      <c r="AN208" s="88">
        <v>189876</v>
      </c>
      <c r="AO208" s="33"/>
      <c r="AP208" s="89">
        <f>IF($AL208,AN208/$AL208*100,0)</f>
        <v>10.017214482534133</v>
      </c>
      <c r="AQ208" s="33"/>
      <c r="AR208" s="88">
        <v>0</v>
      </c>
      <c r="AS208" s="33"/>
      <c r="AT208" s="89">
        <f>IF($AL208,AR208/$AL208*100,0)</f>
        <v>0</v>
      </c>
      <c r="AU208" s="33"/>
      <c r="AV208" s="88">
        <v>0</v>
      </c>
      <c r="AW208" s="33"/>
      <c r="AX208" s="89">
        <f>IF($AL208,AV208/$AL208*100,0)</f>
        <v>0</v>
      </c>
      <c r="AY208" s="33"/>
      <c r="AZ208" s="88">
        <v>145</v>
      </c>
      <c r="BA208" s="33"/>
      <c r="BB208" s="22">
        <v>87</v>
      </c>
      <c r="BC208" s="33"/>
      <c r="BD208" s="114">
        <v>6584</v>
      </c>
      <c r="BE208" s="33"/>
      <c r="BF208" s="114">
        <f>IF(E208,BD208,0)</f>
        <v>6584</v>
      </c>
      <c r="BG208" s="33"/>
      <c r="BH208" s="114">
        <f>IF(K208,BD208,0)</f>
        <v>6584</v>
      </c>
      <c r="BI208" s="33"/>
      <c r="BJ208" s="114">
        <f>IF(AF208,BD208,0)</f>
        <v>6584</v>
      </c>
    </row>
    <row r="209" spans="1:62" ht="8.85" customHeight="1" x14ac:dyDescent="0.3">
      <c r="A209" s="22">
        <v>88</v>
      </c>
      <c r="B209" s="33"/>
      <c r="C209" s="22" t="s">
        <v>215</v>
      </c>
      <c r="D209" s="33"/>
      <c r="E209" s="88">
        <v>146488</v>
      </c>
      <c r="F209" s="33"/>
      <c r="G209" s="84">
        <f>(E209/$BD209)</f>
        <v>12.768064150614487</v>
      </c>
      <c r="H209" s="33"/>
      <c r="I209" s="84">
        <f>IF(G$219,G209/G$219*100,0)</f>
        <v>209.9226005457088</v>
      </c>
      <c r="J209" s="33"/>
      <c r="K209" s="88">
        <v>1625065</v>
      </c>
      <c r="L209" s="33"/>
      <c r="M209" s="84">
        <f>(K209/$BD209)</f>
        <v>141.6425520787937</v>
      </c>
      <c r="N209" s="33"/>
      <c r="O209" s="84">
        <f>IF(M$219,M209/M$219*100,0)</f>
        <v>127.25143371972338</v>
      </c>
      <c r="P209" s="33"/>
      <c r="Q209" s="88">
        <v>243077</v>
      </c>
      <c r="R209" s="33"/>
      <c r="S209" s="88">
        <v>413662</v>
      </c>
      <c r="T209" s="33"/>
      <c r="U209" s="88">
        <v>0</v>
      </c>
      <c r="V209" s="33"/>
      <c r="W209" s="88">
        <v>0</v>
      </c>
      <c r="X209" s="33"/>
      <c r="Y209" s="88">
        <v>0</v>
      </c>
      <c r="Z209" s="33"/>
      <c r="AA209" s="88">
        <v>0</v>
      </c>
      <c r="AB209" s="33"/>
      <c r="AC209" s="33"/>
      <c r="AD209" s="88">
        <v>0</v>
      </c>
      <c r="AE209" s="33"/>
      <c r="AF209" s="88">
        <v>163291</v>
      </c>
      <c r="AG209" s="33"/>
      <c r="AH209" s="89">
        <f>(AF209/$BD209)</f>
        <v>14.232633138673407</v>
      </c>
      <c r="AI209" s="33"/>
      <c r="AJ209" s="89">
        <f>IF(AH$219,AH209/AH$219*100,0)</f>
        <v>253.69844097827632</v>
      </c>
      <c r="AK209" s="33"/>
      <c r="AL209" s="88">
        <f>(E209+K209+AF209)</f>
        <v>1934844</v>
      </c>
      <c r="AM209" s="33"/>
      <c r="AN209" s="88">
        <v>193358</v>
      </c>
      <c r="AO209" s="33"/>
      <c r="AP209" s="89">
        <f>IF($AL209,AN209/$AL209*100,0)</f>
        <v>9.9934671735809193</v>
      </c>
      <c r="AQ209" s="33"/>
      <c r="AR209" s="88">
        <v>0</v>
      </c>
      <c r="AS209" s="33"/>
      <c r="AT209" s="89">
        <f>IF($AL209,AR209/$AL209*100,0)</f>
        <v>0</v>
      </c>
      <c r="AU209" s="33"/>
      <c r="AV209" s="88">
        <v>0</v>
      </c>
      <c r="AW209" s="33"/>
      <c r="AX209" s="89">
        <f>IF($AL209,AV209/$AL209*100,0)</f>
        <v>0</v>
      </c>
      <c r="AY209" s="33"/>
      <c r="AZ209" s="88">
        <v>0</v>
      </c>
      <c r="BA209" s="33"/>
      <c r="BB209" s="22">
        <v>88</v>
      </c>
      <c r="BC209" s="33"/>
      <c r="BD209" s="114">
        <v>11473</v>
      </c>
      <c r="BE209" s="33"/>
      <c r="BF209" s="114">
        <f>IF(E209,BD209,0)</f>
        <v>11473</v>
      </c>
      <c r="BG209" s="33"/>
      <c r="BH209" s="114">
        <f>IF(K209,BD209,0)</f>
        <v>11473</v>
      </c>
      <c r="BI209" s="33"/>
      <c r="BJ209" s="114">
        <f>IF(AF209,BD209,0)</f>
        <v>11473</v>
      </c>
    </row>
    <row r="210" spans="1:62" ht="8.85" customHeight="1" x14ac:dyDescent="0.3">
      <c r="A210" s="22">
        <v>89</v>
      </c>
      <c r="B210" s="33"/>
      <c r="C210" s="22" t="s">
        <v>216</v>
      </c>
      <c r="D210" s="33"/>
      <c r="E210" s="88">
        <v>122417</v>
      </c>
      <c r="F210" s="33"/>
      <c r="G210" s="84">
        <f>(E210/$BD210)</f>
        <v>2.9165654110976105</v>
      </c>
      <c r="H210" s="33"/>
      <c r="I210" s="84">
        <f>IF(G$219,G210/G$219*100,0)</f>
        <v>47.951904731760678</v>
      </c>
      <c r="J210" s="33"/>
      <c r="K210" s="88">
        <v>2214000</v>
      </c>
      <c r="L210" s="33"/>
      <c r="M210" s="84">
        <f>(K210/$BD210)</f>
        <v>52.748195268386823</v>
      </c>
      <c r="N210" s="33"/>
      <c r="O210" s="84">
        <f>IF(M$219,M210/M$219*100,0)</f>
        <v>47.388891089001319</v>
      </c>
      <c r="P210" s="33"/>
      <c r="Q210" s="88">
        <v>536568</v>
      </c>
      <c r="R210" s="33"/>
      <c r="S210" s="88">
        <v>673645</v>
      </c>
      <c r="T210" s="33"/>
      <c r="U210" s="88">
        <v>0</v>
      </c>
      <c r="V210" s="33"/>
      <c r="W210" s="88">
        <v>0</v>
      </c>
      <c r="X210" s="33"/>
      <c r="Y210" s="88">
        <v>0</v>
      </c>
      <c r="Z210" s="33"/>
      <c r="AA210" s="88">
        <v>0</v>
      </c>
      <c r="AB210" s="33"/>
      <c r="AC210" s="33"/>
      <c r="AD210" s="88">
        <v>0</v>
      </c>
      <c r="AE210" s="33"/>
      <c r="AF210" s="88">
        <v>212750</v>
      </c>
      <c r="AG210" s="33"/>
      <c r="AH210" s="89">
        <f>(AF210/$BD210)</f>
        <v>5.0687346627593932</v>
      </c>
      <c r="AI210" s="33"/>
      <c r="AJ210" s="89">
        <f>IF(AH$219,AH210/AH$219*100,0)</f>
        <v>90.350820480325112</v>
      </c>
      <c r="AK210" s="33"/>
      <c r="AL210" s="88">
        <f>(E210+K210+AF210)</f>
        <v>2549167</v>
      </c>
      <c r="AM210" s="33"/>
      <c r="AN210" s="88">
        <v>382869</v>
      </c>
      <c r="AO210" s="33"/>
      <c r="AP210" s="89">
        <f>IF($AL210,AN210/$AL210*100,0)</f>
        <v>15.019376918028518</v>
      </c>
      <c r="AQ210" s="33"/>
      <c r="AR210" s="88">
        <v>0</v>
      </c>
      <c r="AS210" s="33"/>
      <c r="AT210" s="89">
        <f>IF($AL210,AR210/$AL210*100,0)</f>
        <v>0</v>
      </c>
      <c r="AU210" s="33"/>
      <c r="AV210" s="88">
        <v>0</v>
      </c>
      <c r="AW210" s="33"/>
      <c r="AX210" s="89">
        <f>IF($AL210,AV210/$AL210*100,0)</f>
        <v>0</v>
      </c>
      <c r="AY210" s="33"/>
      <c r="AZ210" s="88">
        <v>182377</v>
      </c>
      <c r="BA210" s="33"/>
      <c r="BB210" s="22">
        <v>89</v>
      </c>
      <c r="BC210" s="33"/>
      <c r="BD210" s="114">
        <v>41973</v>
      </c>
      <c r="BE210" s="33"/>
      <c r="BF210" s="114">
        <f>IF(E210,BD210,0)</f>
        <v>41973</v>
      </c>
      <c r="BG210" s="33"/>
      <c r="BH210" s="114">
        <f>IF(K210,BD210,0)</f>
        <v>41973</v>
      </c>
      <c r="BI210" s="33"/>
      <c r="BJ210" s="114">
        <f>IF(AF210,BD210,0)</f>
        <v>41973</v>
      </c>
    </row>
    <row r="211" spans="1:62" ht="8.85" customHeight="1" x14ac:dyDescent="0.3">
      <c r="A211" s="22">
        <v>90</v>
      </c>
      <c r="B211" s="33"/>
      <c r="C211" s="22" t="s">
        <v>217</v>
      </c>
      <c r="D211" s="33"/>
      <c r="E211" s="118">
        <v>919699</v>
      </c>
      <c r="F211" s="33"/>
      <c r="G211" s="84">
        <f>(E211/$BD211)</f>
        <v>23.207141054756498</v>
      </c>
      <c r="H211" s="33"/>
      <c r="I211" s="84">
        <f>IF(G$219,G211/G$219*100,0)</f>
        <v>381.55380048048301</v>
      </c>
      <c r="J211" s="33"/>
      <c r="K211" s="88">
        <v>3238126</v>
      </c>
      <c r="L211" s="33"/>
      <c r="M211" s="84">
        <f>(K211/$BD211)</f>
        <v>81.708957860206908</v>
      </c>
      <c r="N211" s="33"/>
      <c r="O211" s="84">
        <f>IF(M$219,M211/M$219*100,0)</f>
        <v>73.407192138643239</v>
      </c>
      <c r="P211" s="33"/>
      <c r="Q211" s="118">
        <v>635865</v>
      </c>
      <c r="R211" s="33"/>
      <c r="S211" s="118">
        <v>527748</v>
      </c>
      <c r="T211" s="33"/>
      <c r="U211" s="118">
        <v>0</v>
      </c>
      <c r="V211" s="33"/>
      <c r="W211" s="118">
        <v>0</v>
      </c>
      <c r="X211" s="33"/>
      <c r="Y211" s="118">
        <v>0</v>
      </c>
      <c r="Z211" s="33"/>
      <c r="AA211" s="118">
        <v>0</v>
      </c>
      <c r="AB211" s="33"/>
      <c r="AC211" s="33"/>
      <c r="AD211" s="118">
        <v>0</v>
      </c>
      <c r="AE211" s="33"/>
      <c r="AF211" s="118">
        <v>202916</v>
      </c>
      <c r="AG211" s="33"/>
      <c r="AH211" s="89">
        <f>(AF211/$BD211)</f>
        <v>5.120262427453949</v>
      </c>
      <c r="AI211" s="33"/>
      <c r="AJ211" s="89">
        <f>IF(AH$219,AH211/AH$219*100,0)</f>
        <v>91.269309240818998</v>
      </c>
      <c r="AK211" s="33"/>
      <c r="AL211" s="88">
        <f>(E211+K211+AF211)</f>
        <v>4360741</v>
      </c>
      <c r="AM211" s="33"/>
      <c r="AN211" s="118">
        <v>331740</v>
      </c>
      <c r="AO211" s="33"/>
      <c r="AP211" s="89">
        <f>IF($AL211,AN211/$AL211*100,0)</f>
        <v>7.6074226834384335</v>
      </c>
      <c r="AQ211" s="33"/>
      <c r="AR211" s="118">
        <v>0</v>
      </c>
      <c r="AS211" s="33"/>
      <c r="AT211" s="89">
        <f>IF($AL211,AR211/$AL211*100,0)</f>
        <v>0</v>
      </c>
      <c r="AU211" s="33"/>
      <c r="AV211" s="118">
        <v>0</v>
      </c>
      <c r="AW211" s="33"/>
      <c r="AX211" s="89">
        <f>IF($AL211,AV211/$AL211*100,0)</f>
        <v>0</v>
      </c>
      <c r="AY211" s="33"/>
      <c r="AZ211" s="118">
        <v>281760</v>
      </c>
      <c r="BA211" s="33"/>
      <c r="BB211" s="22">
        <v>90</v>
      </c>
      <c r="BC211" s="33"/>
      <c r="BD211" s="114">
        <v>39630</v>
      </c>
      <c r="BE211" s="33"/>
      <c r="BF211" s="114">
        <f>IF(E211,BD211,0)</f>
        <v>39630</v>
      </c>
      <c r="BG211" s="33"/>
      <c r="BH211" s="114">
        <f>IF(K211,BD211,0)</f>
        <v>39630</v>
      </c>
      <c r="BI211" s="33"/>
      <c r="BJ211" s="114">
        <f>IF(AF211,BD211,0)</f>
        <v>39630</v>
      </c>
    </row>
    <row r="212" spans="1:62" ht="8.85" customHeight="1" x14ac:dyDescent="0.3">
      <c r="A212" s="33"/>
      <c r="B212" s="33"/>
      <c r="D212" s="33"/>
      <c r="E212" s="39"/>
      <c r="F212" s="33"/>
      <c r="G212" s="33"/>
      <c r="H212" s="33"/>
      <c r="I212" s="33"/>
      <c r="J212" s="33"/>
      <c r="K212" s="39"/>
      <c r="L212" s="33"/>
      <c r="M212" s="33"/>
      <c r="N212" s="33"/>
      <c r="O212" s="33"/>
      <c r="P212" s="33"/>
      <c r="Q212" s="39"/>
      <c r="R212" s="33"/>
      <c r="S212" s="39"/>
      <c r="T212" s="33"/>
      <c r="U212" s="39"/>
      <c r="V212" s="33"/>
      <c r="W212" s="39"/>
      <c r="X212" s="33"/>
      <c r="Y212" s="39"/>
      <c r="Z212" s="33"/>
      <c r="AA212" s="39"/>
      <c r="AB212" s="33"/>
      <c r="AC212" s="33"/>
      <c r="AD212" s="39"/>
      <c r="AE212" s="33"/>
      <c r="AF212" s="39"/>
      <c r="AG212" s="33"/>
      <c r="AH212" s="33"/>
      <c r="AI212" s="33"/>
      <c r="AJ212" s="33"/>
      <c r="AK212" s="33"/>
      <c r="AL212" s="39"/>
      <c r="AM212" s="33"/>
      <c r="AN212" s="39"/>
      <c r="AO212" s="33"/>
      <c r="AP212" s="33"/>
      <c r="AQ212" s="33"/>
      <c r="AR212" s="39"/>
      <c r="AS212" s="33"/>
      <c r="AT212" s="33"/>
      <c r="AU212" s="33"/>
      <c r="AV212" s="39"/>
      <c r="AW212" s="33"/>
      <c r="AX212" s="33"/>
      <c r="AY212" s="33"/>
      <c r="AZ212" s="39"/>
      <c r="BA212" s="33"/>
      <c r="BB212" s="33"/>
      <c r="BC212" s="33"/>
      <c r="BD212" s="39"/>
      <c r="BE212" s="33"/>
      <c r="BF212" s="33"/>
      <c r="BG212" s="33"/>
      <c r="BH212" s="33"/>
      <c r="BI212" s="33"/>
      <c r="BJ212" s="33"/>
    </row>
    <row r="213" spans="1:62" ht="8.85" customHeight="1" x14ac:dyDescent="0.3">
      <c r="A213" s="22">
        <v>91</v>
      </c>
      <c r="B213" s="33"/>
      <c r="C213" s="22" t="s">
        <v>218</v>
      </c>
      <c r="D213" s="33"/>
      <c r="E213" s="88">
        <v>195682</v>
      </c>
      <c r="F213" s="33"/>
      <c r="G213" s="84">
        <f>(E213/$BD213)</f>
        <v>3.6242776707660393</v>
      </c>
      <c r="H213" s="33"/>
      <c r="I213" s="84">
        <f>IF(G$219,G213/G$219*100,0)</f>
        <v>59.587560398522541</v>
      </c>
      <c r="J213" s="33"/>
      <c r="K213" s="88">
        <v>3204075</v>
      </c>
      <c r="L213" s="33"/>
      <c r="M213" s="84">
        <f>(K213/$BD213)</f>
        <v>59.343513853904284</v>
      </c>
      <c r="N213" s="33"/>
      <c r="O213" s="84">
        <f>IF(M$219,M213/M$219*100,0)</f>
        <v>53.314114360737953</v>
      </c>
      <c r="P213" s="33"/>
      <c r="Q213" s="88">
        <v>651714</v>
      </c>
      <c r="R213" s="33"/>
      <c r="S213" s="88">
        <v>782929</v>
      </c>
      <c r="T213" s="33"/>
      <c r="U213" s="88">
        <v>0</v>
      </c>
      <c r="V213" s="33"/>
      <c r="W213" s="88">
        <v>0</v>
      </c>
      <c r="X213" s="33"/>
      <c r="Y213" s="88">
        <v>0</v>
      </c>
      <c r="Z213" s="33"/>
      <c r="AA213" s="88">
        <v>0</v>
      </c>
      <c r="AB213" s="33"/>
      <c r="AC213" s="33"/>
      <c r="AD213" s="88">
        <v>0</v>
      </c>
      <c r="AE213" s="33"/>
      <c r="AF213" s="88">
        <v>291189</v>
      </c>
      <c r="AG213" s="33"/>
      <c r="AH213" s="89">
        <f>(AF213/$BD213)</f>
        <v>5.393187879685879</v>
      </c>
      <c r="AI213" s="33"/>
      <c r="AJ213" s="89">
        <f>IF(AH$219,AH213/AH$219*100,0)</f>
        <v>96.134239086188799</v>
      </c>
      <c r="AK213" s="33"/>
      <c r="AL213" s="88">
        <f>(E213+K213+AF213)</f>
        <v>3690946</v>
      </c>
      <c r="AM213" s="33"/>
      <c r="AN213" s="88">
        <v>418011</v>
      </c>
      <c r="AO213" s="33"/>
      <c r="AP213" s="89">
        <f>IF($AL213,AN213/$AL213*100,0)</f>
        <v>11.325307929186717</v>
      </c>
      <c r="AQ213" s="33"/>
      <c r="AR213" s="88">
        <v>0</v>
      </c>
      <c r="AS213" s="33"/>
      <c r="AT213" s="89">
        <f>IF($AL213,AR213/$AL213*100,0)</f>
        <v>0</v>
      </c>
      <c r="AU213" s="33"/>
      <c r="AV213" s="88">
        <v>0</v>
      </c>
      <c r="AW213" s="33"/>
      <c r="AX213" s="89">
        <f>IF($AL213,AV213/$AL213*100,0)</f>
        <v>0</v>
      </c>
      <c r="AY213" s="33"/>
      <c r="AZ213" s="88">
        <v>223232</v>
      </c>
      <c r="BA213" s="33"/>
      <c r="BB213" s="22">
        <v>91</v>
      </c>
      <c r="BC213" s="33"/>
      <c r="BD213" s="114">
        <v>53992</v>
      </c>
      <c r="BE213" s="33"/>
      <c r="BF213" s="114">
        <f>IF(E213,BD213,0)</f>
        <v>53992</v>
      </c>
      <c r="BG213" s="33"/>
      <c r="BH213" s="114">
        <f>IF(K213,BD213,0)</f>
        <v>53992</v>
      </c>
      <c r="BI213" s="33"/>
      <c r="BJ213" s="114">
        <f>IF(AF213,BD213,0)</f>
        <v>53992</v>
      </c>
    </row>
    <row r="214" spans="1:62" ht="8.85" customHeight="1" x14ac:dyDescent="0.3">
      <c r="A214" s="22">
        <v>92</v>
      </c>
      <c r="B214" s="33"/>
      <c r="C214" s="22" t="s">
        <v>219</v>
      </c>
      <c r="D214" s="33"/>
      <c r="E214" s="88">
        <v>84538</v>
      </c>
      <c r="F214" s="33"/>
      <c r="G214" s="84">
        <f>(E214/$BD214)</f>
        <v>4.7198928033052319</v>
      </c>
      <c r="H214" s="33"/>
      <c r="I214" s="84">
        <f>IF(G$219,G214/G$219*100,0)</f>
        <v>77.600814021530837</v>
      </c>
      <c r="J214" s="33"/>
      <c r="K214" s="88">
        <v>2572088</v>
      </c>
      <c r="L214" s="33"/>
      <c r="M214" s="84">
        <f>(K214/$BD214)</f>
        <v>143.60381888225112</v>
      </c>
      <c r="N214" s="33"/>
      <c r="O214" s="84">
        <f>IF(M$219,M214/M$219*100,0)</f>
        <v>129.01343256106043</v>
      </c>
      <c r="P214" s="33"/>
      <c r="Q214" s="88">
        <v>364431</v>
      </c>
      <c r="R214" s="33"/>
      <c r="S214" s="88">
        <v>352591</v>
      </c>
      <c r="T214" s="33"/>
      <c r="U214" s="88">
        <v>0</v>
      </c>
      <c r="V214" s="33"/>
      <c r="W214" s="88">
        <v>0</v>
      </c>
      <c r="X214" s="33"/>
      <c r="Y214" s="88">
        <v>0</v>
      </c>
      <c r="Z214" s="33"/>
      <c r="AA214" s="88">
        <v>0</v>
      </c>
      <c r="AB214" s="33"/>
      <c r="AC214" s="33"/>
      <c r="AD214" s="88">
        <v>0</v>
      </c>
      <c r="AE214" s="33"/>
      <c r="AF214" s="88">
        <v>165951</v>
      </c>
      <c r="AG214" s="33"/>
      <c r="AH214" s="89">
        <f>(AF214/$BD214)</f>
        <v>9.265311819552231</v>
      </c>
      <c r="AI214" s="33"/>
      <c r="AJ214" s="89">
        <f>IF(AH$219,AH214/AH$219*100,0)</f>
        <v>165.15532585540186</v>
      </c>
      <c r="AK214" s="33"/>
      <c r="AL214" s="88">
        <f>(E214+K214+AF214)</f>
        <v>2822577</v>
      </c>
      <c r="AM214" s="33"/>
      <c r="AN214" s="88">
        <v>421653</v>
      </c>
      <c r="AO214" s="33"/>
      <c r="AP214" s="89">
        <f>IF($AL214,AN214/$AL214*100,0)</f>
        <v>14.938582720683971</v>
      </c>
      <c r="AQ214" s="33"/>
      <c r="AR214" s="88">
        <v>0</v>
      </c>
      <c r="AS214" s="33"/>
      <c r="AT214" s="89">
        <f>IF($AL214,AR214/$AL214*100,0)</f>
        <v>0</v>
      </c>
      <c r="AU214" s="33"/>
      <c r="AV214" s="88">
        <v>0</v>
      </c>
      <c r="AW214" s="33"/>
      <c r="AX214" s="89">
        <f>IF($AL214,AV214/$AL214*100,0)</f>
        <v>0</v>
      </c>
      <c r="AY214" s="33"/>
      <c r="AZ214" s="88">
        <v>0</v>
      </c>
      <c r="BA214" s="33"/>
      <c r="BB214" s="22">
        <v>92</v>
      </c>
      <c r="BC214" s="33"/>
      <c r="BD214" s="114">
        <v>17911</v>
      </c>
      <c r="BE214" s="33"/>
      <c r="BF214" s="114">
        <f>IF(E214,BD214,0)</f>
        <v>17911</v>
      </c>
      <c r="BG214" s="33"/>
      <c r="BH214" s="114">
        <f>IF(K214,BD214,0)</f>
        <v>17911</v>
      </c>
      <c r="BI214" s="33"/>
      <c r="BJ214" s="114">
        <f>IF(AF214,BD214,0)</f>
        <v>17911</v>
      </c>
    </row>
    <row r="215" spans="1:62" ht="8.85" customHeight="1" x14ac:dyDescent="0.3">
      <c r="A215" s="22">
        <v>93</v>
      </c>
      <c r="B215" s="33"/>
      <c r="C215" s="22" t="s">
        <v>220</v>
      </c>
      <c r="D215" s="33"/>
      <c r="E215" s="88">
        <v>322974</v>
      </c>
      <c r="F215" s="33"/>
      <c r="G215" s="84">
        <f>(E215/$BD215)</f>
        <v>8.4138487990413164</v>
      </c>
      <c r="H215" s="33"/>
      <c r="I215" s="84">
        <f>IF(G$219,G215/G$219*100,0)</f>
        <v>138.33397135681977</v>
      </c>
      <c r="J215" s="33"/>
      <c r="K215" s="88">
        <v>2686298</v>
      </c>
      <c r="L215" s="33"/>
      <c r="M215" s="84">
        <f>(K215/$BD215)</f>
        <v>69.981191059240345</v>
      </c>
      <c r="N215" s="33"/>
      <c r="O215" s="84">
        <f>IF(M$219,M215/M$219*100,0)</f>
        <v>62.870985907881582</v>
      </c>
      <c r="P215" s="33"/>
      <c r="Q215" s="88">
        <v>714329</v>
      </c>
      <c r="R215" s="33"/>
      <c r="S215" s="88">
        <v>711291</v>
      </c>
      <c r="T215" s="33"/>
      <c r="U215" s="88">
        <v>0</v>
      </c>
      <c r="V215" s="33"/>
      <c r="W215" s="88">
        <v>0</v>
      </c>
      <c r="X215" s="33"/>
      <c r="Y215" s="88">
        <v>0</v>
      </c>
      <c r="Z215" s="33"/>
      <c r="AA215" s="88">
        <v>0</v>
      </c>
      <c r="AB215" s="33"/>
      <c r="AC215" s="33"/>
      <c r="AD215" s="88">
        <v>0</v>
      </c>
      <c r="AE215" s="33"/>
      <c r="AF215" s="88">
        <v>216411</v>
      </c>
      <c r="AG215" s="33"/>
      <c r="AH215" s="89">
        <f>(AF215/$BD215)</f>
        <v>5.6377585578075342</v>
      </c>
      <c r="AI215" s="33"/>
      <c r="AJ215" s="89">
        <f>IF(AH$219,AH215/AH$219*100,0)</f>
        <v>100.49374158610689</v>
      </c>
      <c r="AK215" s="33"/>
      <c r="AL215" s="88">
        <f>(E215+K215+AF215)</f>
        <v>3225683</v>
      </c>
      <c r="AM215" s="33"/>
      <c r="AN215" s="88">
        <v>429442</v>
      </c>
      <c r="AO215" s="33"/>
      <c r="AP215" s="89">
        <f>IF($AL215,AN215/$AL215*100,0)</f>
        <v>13.313211496603975</v>
      </c>
      <c r="AQ215" s="33"/>
      <c r="AR215" s="88">
        <v>0</v>
      </c>
      <c r="AS215" s="33"/>
      <c r="AT215" s="89">
        <f>IF($AL215,AR215/$AL215*100,0)</f>
        <v>0</v>
      </c>
      <c r="AU215" s="33"/>
      <c r="AV215" s="88">
        <v>0</v>
      </c>
      <c r="AW215" s="33"/>
      <c r="AX215" s="89">
        <f>IF($AL215,AV215/$AL215*100,0)</f>
        <v>0</v>
      </c>
      <c r="AY215" s="33"/>
      <c r="AZ215" s="88">
        <v>1335</v>
      </c>
      <c r="BA215" s="33"/>
      <c r="BB215" s="22">
        <v>93</v>
      </c>
      <c r="BC215" s="33"/>
      <c r="BD215" s="114">
        <v>38386</v>
      </c>
      <c r="BE215" s="33"/>
      <c r="BF215" s="114">
        <f>IF(E215,BD215,0)</f>
        <v>38386</v>
      </c>
      <c r="BG215" s="33"/>
      <c r="BH215" s="114">
        <f>IF(K215,BD215,0)</f>
        <v>38386</v>
      </c>
      <c r="BI215" s="33"/>
      <c r="BJ215" s="114">
        <f>IF(AF215,BD215,0)</f>
        <v>38386</v>
      </c>
    </row>
    <row r="216" spans="1:62" ht="8.85" customHeight="1" x14ac:dyDescent="0.3">
      <c r="A216" s="22">
        <v>94</v>
      </c>
      <c r="B216" s="33"/>
      <c r="C216" s="22" t="s">
        <v>221</v>
      </c>
      <c r="D216" s="33"/>
      <c r="E216" s="88">
        <v>247930</v>
      </c>
      <c r="F216" s="33"/>
      <c r="G216" s="84">
        <f>(E216/$BD216)</f>
        <v>8.653752181500872</v>
      </c>
      <c r="H216" s="33"/>
      <c r="I216" s="84">
        <f>IF(G$219,G216/G$219*100,0)</f>
        <v>142.27827656484132</v>
      </c>
      <c r="J216" s="33"/>
      <c r="K216" s="88">
        <v>903487</v>
      </c>
      <c r="L216" s="33"/>
      <c r="M216" s="84">
        <f>(K216/$BD216)</f>
        <v>31.535322862129146</v>
      </c>
      <c r="N216" s="33"/>
      <c r="O216" s="84">
        <f>IF(M$219,M216/M$219*100,0)</f>
        <v>28.331281723785789</v>
      </c>
      <c r="P216" s="33"/>
      <c r="Q216" s="88">
        <v>280047</v>
      </c>
      <c r="R216" s="33"/>
      <c r="S216" s="88">
        <v>331942</v>
      </c>
      <c r="T216" s="33"/>
      <c r="U216" s="88">
        <v>0</v>
      </c>
      <c r="V216" s="33"/>
      <c r="W216" s="88">
        <v>0</v>
      </c>
      <c r="X216" s="33"/>
      <c r="Y216" s="88">
        <v>0</v>
      </c>
      <c r="Z216" s="33"/>
      <c r="AA216" s="88">
        <v>0</v>
      </c>
      <c r="AB216" s="33"/>
      <c r="AC216" s="33"/>
      <c r="AD216" s="88">
        <v>0</v>
      </c>
      <c r="AE216" s="33"/>
      <c r="AF216" s="88">
        <v>113278</v>
      </c>
      <c r="AG216" s="33"/>
      <c r="AH216" s="89">
        <f>(AF216/$BD216)</f>
        <v>3.9538568935427576</v>
      </c>
      <c r="AI216" s="33"/>
      <c r="AJ216" s="89">
        <f>IF(AH$219,AH216/AH$219*100,0)</f>
        <v>70.477986748452352</v>
      </c>
      <c r="AK216" s="33"/>
      <c r="AL216" s="88">
        <f>(E216+K216+AF216)</f>
        <v>1264695</v>
      </c>
      <c r="AM216" s="33"/>
      <c r="AN216" s="88">
        <v>288801</v>
      </c>
      <c r="AO216" s="33"/>
      <c r="AP216" s="89">
        <f>IF($AL216,AN216/$AL216*100,0)</f>
        <v>22.835624399558789</v>
      </c>
      <c r="AQ216" s="33"/>
      <c r="AR216" s="88">
        <v>0</v>
      </c>
      <c r="AS216" s="33"/>
      <c r="AT216" s="89">
        <f>IF($AL216,AR216/$AL216*100,0)</f>
        <v>0</v>
      </c>
      <c r="AU216" s="33"/>
      <c r="AV216" s="88">
        <v>0</v>
      </c>
      <c r="AW216" s="33"/>
      <c r="AX216" s="89">
        <f>IF($AL216,AV216/$AL216*100,0)</f>
        <v>0</v>
      </c>
      <c r="AY216" s="33"/>
      <c r="AZ216" s="88">
        <v>0</v>
      </c>
      <c r="BA216" s="33"/>
      <c r="BB216" s="22">
        <v>94</v>
      </c>
      <c r="BC216" s="33"/>
      <c r="BD216" s="114">
        <v>28650</v>
      </c>
      <c r="BE216" s="33"/>
      <c r="BF216" s="114">
        <f>IF(E216,BD216,0)</f>
        <v>28650</v>
      </c>
      <c r="BG216" s="33"/>
      <c r="BH216" s="114">
        <f>IF(K216,BD216,0)</f>
        <v>28650</v>
      </c>
      <c r="BI216" s="33"/>
      <c r="BJ216" s="114">
        <f>IF(AF216,BD216,0)</f>
        <v>28650</v>
      </c>
    </row>
    <row r="217" spans="1:62" ht="8.85" customHeight="1" x14ac:dyDescent="0.3">
      <c r="A217" s="42">
        <v>95</v>
      </c>
      <c r="B217" s="33"/>
      <c r="C217" s="22" t="s">
        <v>222</v>
      </c>
      <c r="D217" s="33"/>
      <c r="E217" s="93">
        <v>389835</v>
      </c>
      <c r="F217" s="33"/>
      <c r="G217" s="84">
        <f>(E217/$BD217)</f>
        <v>5.6723899599854493</v>
      </c>
      <c r="H217" s="33"/>
      <c r="I217" s="84">
        <f>IF(G$219,G217/G$219*100,0)</f>
        <v>93.261032969685303</v>
      </c>
      <c r="J217" s="33"/>
      <c r="K217" s="93">
        <v>9773538</v>
      </c>
      <c r="L217" s="33"/>
      <c r="M217" s="84">
        <f>(K217/$BD217)</f>
        <v>142.21226627864678</v>
      </c>
      <c r="N217" s="33"/>
      <c r="O217" s="84">
        <f>IF(M$219,M217/M$219*100,0)</f>
        <v>127.76326401138223</v>
      </c>
      <c r="P217" s="33"/>
      <c r="Q217" s="93">
        <v>1480611</v>
      </c>
      <c r="R217" s="33"/>
      <c r="S217" s="93">
        <v>1124380</v>
      </c>
      <c r="T217" s="33"/>
      <c r="U217" s="93">
        <v>0</v>
      </c>
      <c r="V217" s="33"/>
      <c r="W217" s="93">
        <v>0</v>
      </c>
      <c r="X217" s="33"/>
      <c r="Y217" s="93">
        <v>0</v>
      </c>
      <c r="Z217" s="33"/>
      <c r="AA217" s="93">
        <v>0</v>
      </c>
      <c r="AB217" s="33"/>
      <c r="AC217" s="33"/>
      <c r="AD217" s="93">
        <v>0</v>
      </c>
      <c r="AE217" s="33"/>
      <c r="AF217" s="93">
        <v>400947</v>
      </c>
      <c r="AG217" s="33"/>
      <c r="AH217" s="89">
        <f>(AF217/$BD217)</f>
        <v>5.8340778464896328</v>
      </c>
      <c r="AI217" s="33"/>
      <c r="AJ217" s="89">
        <f>IF(AH$219,AH217/AH$219*100,0)</f>
        <v>103.99315711852009</v>
      </c>
      <c r="AK217" s="33"/>
      <c r="AL217" s="93">
        <f>(E217+K217+AF217)</f>
        <v>10564320</v>
      </c>
      <c r="AM217" s="33"/>
      <c r="AN217" s="93">
        <v>398092</v>
      </c>
      <c r="AO217" s="33"/>
      <c r="AP217" s="89">
        <f>IF($AL217,AN217/$AL217*100,0)</f>
        <v>3.7682690414527391</v>
      </c>
      <c r="AQ217" s="33"/>
      <c r="AR217" s="93">
        <v>173822</v>
      </c>
      <c r="AS217" s="33"/>
      <c r="AT217" s="89">
        <f>IF($AL217,AR217/$AL217*100,0)</f>
        <v>1.645368561346116</v>
      </c>
      <c r="AU217" s="33"/>
      <c r="AV217" s="93">
        <v>0</v>
      </c>
      <c r="AW217" s="33"/>
      <c r="AX217" s="89">
        <f>IF($AL217,AV217/$AL217*100,0)</f>
        <v>0</v>
      </c>
      <c r="AY217" s="33"/>
      <c r="AZ217" s="93">
        <v>187706</v>
      </c>
      <c r="BA217" s="33"/>
      <c r="BB217" s="42">
        <v>95</v>
      </c>
      <c r="BC217" s="33"/>
      <c r="BD217" s="124">
        <v>68725</v>
      </c>
      <c r="BE217" s="33"/>
      <c r="BF217" s="124">
        <f>IF(E217,BD217,0)</f>
        <v>68725</v>
      </c>
      <c r="BG217" s="33"/>
      <c r="BH217" s="124">
        <f>IF(K217,BD217,0)</f>
        <v>68725</v>
      </c>
      <c r="BI217" s="33"/>
      <c r="BJ217" s="124">
        <f>IF(AF217,BD217,0)</f>
        <v>68725</v>
      </c>
    </row>
    <row r="218" spans="1:62" ht="8.85" customHeight="1" x14ac:dyDescent="0.3">
      <c r="A218" s="33"/>
      <c r="B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row>
    <row r="219" spans="1:62" ht="8.85" customHeight="1" x14ac:dyDescent="0.3">
      <c r="A219" s="42">
        <f>A217</f>
        <v>95</v>
      </c>
      <c r="B219" s="33"/>
      <c r="C219" s="30" t="s">
        <v>72</v>
      </c>
      <c r="D219" s="33"/>
      <c r="E219" s="94">
        <f>SUM(E89:E217)</f>
        <v>36115511</v>
      </c>
      <c r="F219" s="33"/>
      <c r="G219" s="97">
        <f>IF(E219=0,0,IF(ISNONTEXT(H219),E219/$BD219,E219/BF219))</f>
        <v>6.0822722838908208</v>
      </c>
      <c r="H219" s="148"/>
      <c r="I219" s="89">
        <f>IF(G$219,G219/G$219*100,0)</f>
        <v>100</v>
      </c>
      <c r="J219" s="33"/>
      <c r="K219" s="94">
        <f>SUM(K89:K217)</f>
        <v>660935326</v>
      </c>
      <c r="L219" s="33"/>
      <c r="M219" s="97">
        <f>IF(K219=0,0,IF(ISNONTEXT(N219),K219/$BD219,K219/BH219))</f>
        <v>111.30919938455652</v>
      </c>
      <c r="N219" s="148"/>
      <c r="O219" s="89">
        <f>IF(M$219,M219/M$219*100,0)</f>
        <v>100</v>
      </c>
      <c r="P219" s="33"/>
      <c r="Q219" s="94">
        <f>SUM(Q89:Q217)</f>
        <v>63366862</v>
      </c>
      <c r="R219" s="33"/>
      <c r="S219" s="94">
        <f>SUM(S89:S217)</f>
        <v>64853856</v>
      </c>
      <c r="T219" s="33"/>
      <c r="U219" s="94">
        <f>SUM(U89:U217)</f>
        <v>84659</v>
      </c>
      <c r="V219" s="33"/>
      <c r="W219" s="94">
        <f>SUM(W89:W217)</f>
        <v>114123</v>
      </c>
      <c r="X219" s="33"/>
      <c r="Y219" s="94">
        <f>SUM(Y89:Y217)</f>
        <v>22469</v>
      </c>
      <c r="Z219" s="33"/>
      <c r="AA219" s="94">
        <f>SUM(AA89:AA217)</f>
        <v>0</v>
      </c>
      <c r="AB219" s="33"/>
      <c r="AC219" s="33"/>
      <c r="AD219" s="94">
        <f>SUM(AD89:AD217)</f>
        <v>70304</v>
      </c>
      <c r="AE219" s="33"/>
      <c r="AF219" s="94">
        <f>SUM(AF89:AF217)</f>
        <v>33311590</v>
      </c>
      <c r="AG219" s="33"/>
      <c r="AH219" s="97">
        <f>IF(AF219=0,0,IF(ISNONTEXT(AI219),AF219/$BD219,AF219/BJ219))</f>
        <v>5.6100593617333736</v>
      </c>
      <c r="AI219" s="148"/>
      <c r="AJ219" s="89">
        <f>IF(AH$219,AH219/AH$219*100,0)</f>
        <v>100</v>
      </c>
      <c r="AK219" s="33"/>
      <c r="AL219" s="94">
        <f>SUM(AL89:AL217)</f>
        <v>730362427</v>
      </c>
      <c r="AM219" s="33"/>
      <c r="AN219" s="94">
        <f>SUM(AN89:AN217)</f>
        <v>34819616</v>
      </c>
      <c r="AO219" s="33"/>
      <c r="AP219" s="89">
        <f>IF($AL219,AN219/$AL219*100,0)</f>
        <v>4.7674434928181215</v>
      </c>
      <c r="AQ219" s="33"/>
      <c r="AR219" s="94">
        <f>SUM(AR89:AR217)</f>
        <v>3846332</v>
      </c>
      <c r="AS219" s="33"/>
      <c r="AT219" s="89">
        <f>IF($AL219,AR219/$AL219*100,0)</f>
        <v>0.52663333405566881</v>
      </c>
      <c r="AU219" s="33"/>
      <c r="AV219" s="94">
        <f>SUM(AV89:AV217)</f>
        <v>27186</v>
      </c>
      <c r="AW219" s="33"/>
      <c r="AX219" s="89">
        <f>IF($AL219,AV219/$AL219*100,0)</f>
        <v>3.7222615779494363E-3</v>
      </c>
      <c r="AY219" s="33"/>
      <c r="AZ219" s="94">
        <f>SUM(AZ89:AZ217)</f>
        <v>22684163</v>
      </c>
      <c r="BA219" s="33"/>
      <c r="BB219" s="42">
        <f>BB217</f>
        <v>95</v>
      </c>
      <c r="BC219" s="33"/>
      <c r="BD219" s="124">
        <f>SUM(BD89:BD217)</f>
        <v>5937832</v>
      </c>
      <c r="BE219" s="33"/>
      <c r="BF219" s="124">
        <f>SUM(BF89:BF217)</f>
        <v>5937832</v>
      </c>
      <c r="BG219" s="33"/>
      <c r="BH219" s="124">
        <f>SUM(BH89:BH217)</f>
        <v>5937832</v>
      </c>
      <c r="BI219" s="33"/>
      <c r="BJ219" s="124">
        <f>SUM(BJ89:BJ217)</f>
        <v>5937832</v>
      </c>
    </row>
    <row r="220" spans="1:62" ht="8.85" customHeight="1" x14ac:dyDescent="0.3">
      <c r="A220" s="33"/>
      <c r="B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row>
    <row r="221" spans="1:62" ht="8.85" customHeight="1" x14ac:dyDescent="0.3">
      <c r="A221" s="33"/>
      <c r="B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row>
    <row r="222" spans="1:62" ht="8.85" customHeight="1" x14ac:dyDescent="0.3">
      <c r="A222" s="33"/>
      <c r="B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row>
    <row r="223" spans="1:62" ht="8.85" customHeight="1" x14ac:dyDescent="0.3">
      <c r="A223" s="33"/>
      <c r="B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row>
    <row r="224" spans="1:62" ht="8.85" customHeight="1" x14ac:dyDescent="0.3">
      <c r="A224" s="33"/>
      <c r="B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row>
    <row r="225" spans="1:62" ht="7.65" customHeight="1" x14ac:dyDescent="0.3">
      <c r="A225" s="33"/>
      <c r="B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row>
    <row r="226" spans="1:62" ht="8.85" hidden="1" customHeight="1" x14ac:dyDescent="0.3">
      <c r="A226" s="33"/>
      <c r="B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row>
    <row r="227" spans="1:62" s="20" customFormat="1" ht="10.5" customHeight="1" x14ac:dyDescent="0.3">
      <c r="A227" s="130" t="s">
        <v>431</v>
      </c>
      <c r="BC227" s="131" t="s">
        <v>432</v>
      </c>
    </row>
    <row r="228" spans="1:62" s="20" customFormat="1" ht="10.5" customHeight="1" x14ac:dyDescent="0.3">
      <c r="AA228" s="23" t="s">
        <v>49</v>
      </c>
      <c r="AD228" s="50" t="s">
        <v>50</v>
      </c>
      <c r="BB228" s="23" t="s">
        <v>397</v>
      </c>
    </row>
    <row r="229" spans="1:62" s="20" customFormat="1" ht="10.5" customHeight="1" x14ac:dyDescent="0.3">
      <c r="A229" s="24"/>
      <c r="AA229" s="23" t="s">
        <v>398</v>
      </c>
      <c r="AD229" s="50" t="s">
        <v>399</v>
      </c>
      <c r="BB229" s="131" t="s">
        <v>223</v>
      </c>
    </row>
    <row r="230" spans="1:62" s="20" customFormat="1" ht="10.5" customHeight="1" x14ac:dyDescent="0.3">
      <c r="A230" s="25"/>
      <c r="AA230" s="23" t="s">
        <v>55</v>
      </c>
      <c r="AD230" s="26" t="s">
        <v>56</v>
      </c>
      <c r="BB230" s="25"/>
    </row>
    <row r="231" spans="1:62" ht="9.6" customHeight="1" x14ac:dyDescent="0.3">
      <c r="AN231" s="28" t="s">
        <v>400</v>
      </c>
      <c r="AO231" s="28"/>
      <c r="AP231" s="28"/>
      <c r="AQ231" s="28"/>
      <c r="AR231" s="28"/>
      <c r="AS231" s="28"/>
      <c r="AT231" s="28"/>
      <c r="AU231" s="28"/>
      <c r="AV231" s="28"/>
      <c r="AW231" s="28"/>
      <c r="AX231" s="28"/>
      <c r="AY231" s="28"/>
      <c r="AZ231" s="28"/>
    </row>
    <row r="232" spans="1:62" ht="9.6" customHeight="1" x14ac:dyDescent="0.3"/>
    <row r="233" spans="1:62" ht="9.6" customHeight="1" x14ac:dyDescent="0.3">
      <c r="E233" s="28" t="s">
        <v>401</v>
      </c>
      <c r="F233" s="28"/>
      <c r="G233" s="28"/>
      <c r="H233" s="28"/>
      <c r="I233" s="28"/>
      <c r="K233" s="28" t="s">
        <v>402</v>
      </c>
      <c r="L233" s="28"/>
      <c r="M233" s="28"/>
      <c r="N233" s="28"/>
      <c r="O233" s="28"/>
      <c r="P233" s="28"/>
      <c r="Q233" s="28"/>
      <c r="R233" s="28"/>
      <c r="S233" s="28"/>
      <c r="T233" s="28"/>
      <c r="U233" s="28"/>
      <c r="V233" s="28"/>
      <c r="W233" s="28"/>
      <c r="X233" s="28"/>
      <c r="Y233" s="28"/>
      <c r="Z233" s="28"/>
      <c r="AA233" s="28"/>
      <c r="AB233" s="29"/>
      <c r="AC233" s="29"/>
      <c r="AD233" s="28"/>
      <c r="AF233" s="28" t="s">
        <v>403</v>
      </c>
      <c r="AG233" s="28"/>
      <c r="AH233" s="28"/>
      <c r="AI233" s="28"/>
      <c r="AJ233" s="28"/>
      <c r="AR233" s="28" t="s">
        <v>404</v>
      </c>
      <c r="AS233" s="28"/>
      <c r="AT233" s="28"/>
      <c r="AU233" s="28"/>
      <c r="AV233" s="28"/>
      <c r="AW233" s="28"/>
      <c r="AX233" s="28"/>
    </row>
    <row r="234" spans="1:62" ht="9.6" customHeight="1" x14ac:dyDescent="0.3">
      <c r="AN234" s="29" t="s">
        <v>405</v>
      </c>
      <c r="AO234" s="29"/>
      <c r="AP234" s="29"/>
    </row>
    <row r="235" spans="1:62" ht="9.6" customHeight="1" x14ac:dyDescent="0.3">
      <c r="Q235" s="28" t="s">
        <v>406</v>
      </c>
      <c r="R235" s="28"/>
      <c r="S235" s="28"/>
      <c r="T235" s="28"/>
      <c r="U235" s="28"/>
      <c r="V235" s="28"/>
      <c r="W235" s="28"/>
      <c r="X235" s="28"/>
      <c r="Y235" s="28"/>
      <c r="Z235" s="28"/>
      <c r="AA235" s="28"/>
      <c r="AB235" s="29"/>
      <c r="AC235" s="29"/>
      <c r="AD235" s="28"/>
      <c r="AN235" s="28" t="s">
        <v>407</v>
      </c>
      <c r="AO235" s="28"/>
      <c r="AP235" s="28"/>
      <c r="AR235" s="28" t="s">
        <v>66</v>
      </c>
      <c r="AS235" s="28"/>
      <c r="AT235" s="28"/>
      <c r="AV235" s="28" t="s">
        <v>67</v>
      </c>
      <c r="AW235" s="28"/>
      <c r="AX235" s="28"/>
    </row>
    <row r="236" spans="1:62" ht="9.6" customHeight="1" x14ac:dyDescent="0.3">
      <c r="Y236" s="30" t="s">
        <v>408</v>
      </c>
      <c r="AD236" s="30" t="s">
        <v>409</v>
      </c>
      <c r="BH236" s="30" t="s">
        <v>410</v>
      </c>
    </row>
    <row r="237" spans="1:62" ht="9.6" customHeight="1" x14ac:dyDescent="0.3">
      <c r="G237" s="30" t="s">
        <v>70</v>
      </c>
      <c r="I237" s="30" t="s">
        <v>71</v>
      </c>
      <c r="M237" s="30" t="s">
        <v>70</v>
      </c>
      <c r="O237" s="30" t="s">
        <v>71</v>
      </c>
      <c r="Q237" s="30" t="s">
        <v>411</v>
      </c>
      <c r="U237" s="30" t="s">
        <v>412</v>
      </c>
      <c r="W237" s="30" t="s">
        <v>413</v>
      </c>
      <c r="Y237" s="30" t="s">
        <v>414</v>
      </c>
      <c r="AD237" s="30" t="s">
        <v>415</v>
      </c>
      <c r="AH237" s="30" t="s">
        <v>70</v>
      </c>
      <c r="AJ237" s="30" t="s">
        <v>71</v>
      </c>
      <c r="AP237" s="30" t="s">
        <v>279</v>
      </c>
      <c r="AT237" s="30" t="s">
        <v>279</v>
      </c>
      <c r="AX237" s="30" t="s">
        <v>279</v>
      </c>
      <c r="AZ237" s="30" t="s">
        <v>416</v>
      </c>
      <c r="BH237" s="30" t="s">
        <v>417</v>
      </c>
      <c r="BJ237" s="30" t="s">
        <v>418</v>
      </c>
    </row>
    <row r="238" spans="1:62" ht="9.6" customHeight="1" x14ac:dyDescent="0.3">
      <c r="A238" s="31" t="s">
        <v>78</v>
      </c>
      <c r="C238" s="31" t="s">
        <v>80</v>
      </c>
      <c r="E238" s="31" t="s">
        <v>81</v>
      </c>
      <c r="G238" s="31" t="s">
        <v>82</v>
      </c>
      <c r="I238" s="31" t="s">
        <v>87</v>
      </c>
      <c r="K238" s="31" t="s">
        <v>81</v>
      </c>
      <c r="M238" s="31" t="s">
        <v>82</v>
      </c>
      <c r="O238" s="31" t="s">
        <v>87</v>
      </c>
      <c r="Q238" s="31" t="s">
        <v>83</v>
      </c>
      <c r="S238" s="31" t="s">
        <v>419</v>
      </c>
      <c r="U238" s="31" t="s">
        <v>420</v>
      </c>
      <c r="W238" s="31" t="s">
        <v>421</v>
      </c>
      <c r="Y238" s="31" t="s">
        <v>422</v>
      </c>
      <c r="AA238" s="31" t="s">
        <v>423</v>
      </c>
      <c r="AD238" s="31" t="s">
        <v>424</v>
      </c>
      <c r="AF238" s="31" t="s">
        <v>81</v>
      </c>
      <c r="AH238" s="31" t="s">
        <v>82</v>
      </c>
      <c r="AJ238" s="31" t="s">
        <v>87</v>
      </c>
      <c r="AL238" s="31" t="s">
        <v>72</v>
      </c>
      <c r="AN238" s="31" t="s">
        <v>81</v>
      </c>
      <c r="AP238" s="31" t="s">
        <v>380</v>
      </c>
      <c r="AR238" s="31" t="s">
        <v>81</v>
      </c>
      <c r="AT238" s="31" t="s">
        <v>380</v>
      </c>
      <c r="AV238" s="31" t="s">
        <v>81</v>
      </c>
      <c r="AX238" s="31" t="s">
        <v>380</v>
      </c>
      <c r="AZ238" s="31" t="s">
        <v>425</v>
      </c>
      <c r="BB238" s="31" t="s">
        <v>78</v>
      </c>
      <c r="BF238" s="129" t="s">
        <v>401</v>
      </c>
      <c r="BH238" s="129" t="s">
        <v>381</v>
      </c>
      <c r="BJ238" s="129" t="s">
        <v>426</v>
      </c>
    </row>
    <row r="239" spans="1:62" ht="8.85" customHeight="1" x14ac:dyDescent="0.3"/>
    <row r="240" spans="1:62" ht="8.85" customHeight="1" x14ac:dyDescent="0.3">
      <c r="B240" s="22" t="s">
        <v>297</v>
      </c>
    </row>
    <row r="241" spans="1:62" ht="8.85" customHeight="1" x14ac:dyDescent="0.3">
      <c r="A241" s="22">
        <v>1</v>
      </c>
      <c r="B241" s="30"/>
      <c r="C241" s="22" t="s">
        <v>224</v>
      </c>
      <c r="D241" s="33"/>
      <c r="E241" s="82">
        <v>161438</v>
      </c>
      <c r="F241" s="33"/>
      <c r="G241" s="83">
        <f>(E241/$BD241)</f>
        <v>19.709193016725674</v>
      </c>
      <c r="H241" s="33"/>
      <c r="I241" s="84">
        <f>IF(G$287,G241/G$287*100,0)</f>
        <v>97.12301427270647</v>
      </c>
      <c r="J241" s="33"/>
      <c r="K241" s="82">
        <v>2121220</v>
      </c>
      <c r="L241" s="33"/>
      <c r="M241" s="83">
        <f>(K241/$BD241)</f>
        <v>258.96960078134538</v>
      </c>
      <c r="N241" s="33"/>
      <c r="O241" s="84">
        <f>IF(M$287,M241/M$287*100,0)</f>
        <v>155.01299949209633</v>
      </c>
      <c r="P241" s="33"/>
      <c r="Q241" s="82">
        <v>0</v>
      </c>
      <c r="R241" s="33"/>
      <c r="S241" s="82">
        <v>0</v>
      </c>
      <c r="T241" s="33"/>
      <c r="U241" s="82">
        <v>0</v>
      </c>
      <c r="V241" s="33"/>
      <c r="W241" s="82">
        <v>0</v>
      </c>
      <c r="X241" s="33"/>
      <c r="Y241" s="82">
        <v>0</v>
      </c>
      <c r="Z241" s="33"/>
      <c r="AA241" s="82">
        <v>0</v>
      </c>
      <c r="AB241" s="33"/>
      <c r="AC241" s="33"/>
      <c r="AD241" s="82">
        <v>0</v>
      </c>
      <c r="AE241" s="33"/>
      <c r="AF241" s="82">
        <v>0</v>
      </c>
      <c r="AG241" s="33"/>
      <c r="AH241" s="83">
        <f>(AF241/$BD241)</f>
        <v>0</v>
      </c>
      <c r="AI241" s="33"/>
      <c r="AJ241" s="84" t="e">
        <f>IF(AH$287,AH241/AH$287*100,0)</f>
        <v>#DIV/0!</v>
      </c>
      <c r="AK241" s="33"/>
      <c r="AL241" s="82">
        <f>(E241+K241+AF241)</f>
        <v>2282658</v>
      </c>
      <c r="AM241" s="33"/>
      <c r="AN241" s="82">
        <v>0</v>
      </c>
      <c r="AO241" s="33"/>
      <c r="AP241" s="84">
        <f>IF($AL241,AN241/$AL241*100,0)</f>
        <v>0</v>
      </c>
      <c r="AQ241" s="33"/>
      <c r="AR241" s="82">
        <v>0</v>
      </c>
      <c r="AS241" s="33"/>
      <c r="AT241" s="84">
        <f>IF($AL241,AR241/$AL241*100,0)</f>
        <v>0</v>
      </c>
      <c r="AU241" s="33"/>
      <c r="AV241" s="82">
        <v>0</v>
      </c>
      <c r="AW241" s="33"/>
      <c r="AX241" s="84">
        <f>IF($AL241,AV241/$AL241*100,0)</f>
        <v>0</v>
      </c>
      <c r="AY241" s="33"/>
      <c r="AZ241" s="82">
        <v>0</v>
      </c>
      <c r="BA241" s="33"/>
      <c r="BB241" s="22">
        <v>1</v>
      </c>
      <c r="BC241" s="33"/>
      <c r="BD241" s="114">
        <v>8191</v>
      </c>
      <c r="BE241" s="33"/>
      <c r="BF241" s="114">
        <f>IF(E241,BD241,0)</f>
        <v>8191</v>
      </c>
      <c r="BG241" s="33"/>
      <c r="BH241" s="114">
        <f>IF(K241,BD241,0)</f>
        <v>8191</v>
      </c>
      <c r="BI241" s="33"/>
      <c r="BJ241" s="114">
        <f>IF(AF241,BD241,0)</f>
        <v>0</v>
      </c>
    </row>
    <row r="242" spans="1:62" ht="8.85" customHeight="1" x14ac:dyDescent="0.3">
      <c r="A242" s="22">
        <v>2</v>
      </c>
      <c r="B242" s="30"/>
      <c r="C242" s="22" t="s">
        <v>225</v>
      </c>
      <c r="D242" s="33"/>
      <c r="E242" s="88">
        <v>96738</v>
      </c>
      <c r="F242" s="33"/>
      <c r="G242" s="84">
        <f>(E242/$BD242)</f>
        <v>13.389342560553633</v>
      </c>
      <c r="H242" s="33"/>
      <c r="I242" s="84">
        <f>IF(G$287,G242/G$287*100,0)</f>
        <v>65.980038224154896</v>
      </c>
      <c r="J242" s="33"/>
      <c r="K242" s="88">
        <v>1310865</v>
      </c>
      <c r="L242" s="33"/>
      <c r="M242" s="84">
        <f>(K242/$BD242)</f>
        <v>181.43460207612458</v>
      </c>
      <c r="N242" s="33"/>
      <c r="O242" s="84">
        <f>IF(M$287,M242/M$287*100,0)</f>
        <v>108.6024065937431</v>
      </c>
      <c r="P242" s="33"/>
      <c r="Q242" s="88">
        <v>0</v>
      </c>
      <c r="R242" s="33"/>
      <c r="S242" s="88">
        <v>284879</v>
      </c>
      <c r="T242" s="33"/>
      <c r="U242" s="88">
        <v>0</v>
      </c>
      <c r="V242" s="33"/>
      <c r="W242" s="88">
        <v>0</v>
      </c>
      <c r="X242" s="33"/>
      <c r="Y242" s="88">
        <v>0</v>
      </c>
      <c r="Z242" s="33"/>
      <c r="AA242" s="88">
        <v>0</v>
      </c>
      <c r="AB242" s="33"/>
      <c r="AC242" s="33"/>
      <c r="AD242" s="88">
        <v>0</v>
      </c>
      <c r="AE242" s="33"/>
      <c r="AF242" s="88">
        <v>0</v>
      </c>
      <c r="AG242" s="33"/>
      <c r="AH242" s="84">
        <f>(AF242/$BD242)</f>
        <v>0</v>
      </c>
      <c r="AI242" s="33"/>
      <c r="AJ242" s="84" t="e">
        <f>IF(AH$287,AH242/AH$287*100,0)</f>
        <v>#DIV/0!</v>
      </c>
      <c r="AK242" s="33"/>
      <c r="AL242" s="88">
        <f>(E242+K242+AF242)</f>
        <v>1407603</v>
      </c>
      <c r="AM242" s="33"/>
      <c r="AN242" s="88">
        <v>0</v>
      </c>
      <c r="AO242" s="33"/>
      <c r="AP242" s="84">
        <f>IF($AL242,AN242/$AL242*100,0)</f>
        <v>0</v>
      </c>
      <c r="AQ242" s="33"/>
      <c r="AR242" s="88">
        <v>0</v>
      </c>
      <c r="AS242" s="33"/>
      <c r="AT242" s="84">
        <f>IF($AL242,AR242/$AL242*100,0)</f>
        <v>0</v>
      </c>
      <c r="AU242" s="33"/>
      <c r="AV242" s="88">
        <v>0</v>
      </c>
      <c r="AW242" s="33"/>
      <c r="AX242" s="84">
        <f>IF($AL242,AV242/$AL242*100,0)</f>
        <v>0</v>
      </c>
      <c r="AY242" s="33"/>
      <c r="AZ242" s="88">
        <v>0</v>
      </c>
      <c r="BA242" s="33"/>
      <c r="BB242" s="22">
        <v>2</v>
      </c>
      <c r="BC242" s="33"/>
      <c r="BD242" s="114">
        <v>7225</v>
      </c>
      <c r="BE242" s="33"/>
      <c r="BF242" s="114">
        <f>IF(E242,BD242,0)</f>
        <v>7225</v>
      </c>
      <c r="BG242" s="33"/>
      <c r="BH242" s="114">
        <f>IF(K242,BD242,0)</f>
        <v>7225</v>
      </c>
      <c r="BI242" s="33"/>
      <c r="BJ242" s="114">
        <f>IF(AF242,BD242,0)</f>
        <v>0</v>
      </c>
    </row>
    <row r="243" spans="1:62" ht="8.85" customHeight="1" x14ac:dyDescent="0.3">
      <c r="A243" s="22">
        <v>3</v>
      </c>
      <c r="B243" s="30"/>
      <c r="C243" s="22" t="s">
        <v>140</v>
      </c>
      <c r="D243" s="33"/>
      <c r="E243" s="88">
        <v>59258</v>
      </c>
      <c r="F243" s="33"/>
      <c r="G243" s="84">
        <f>(E243/$BD243)</f>
        <v>9.6011017498379783</v>
      </c>
      <c r="H243" s="33"/>
      <c r="I243" s="84">
        <f>IF(G$287,G243/G$287*100,0)</f>
        <v>47.312334984587665</v>
      </c>
      <c r="J243" s="33"/>
      <c r="K243" s="88">
        <v>1001211</v>
      </c>
      <c r="L243" s="33"/>
      <c r="M243" s="84">
        <f>(K243/$BD243)</f>
        <v>162.21824368114065</v>
      </c>
      <c r="N243" s="33"/>
      <c r="O243" s="84">
        <f>IF(M$287,M243/M$287*100,0)</f>
        <v>97.099954780348014</v>
      </c>
      <c r="P243" s="33"/>
      <c r="Q243" s="88">
        <v>0</v>
      </c>
      <c r="R243" s="33"/>
      <c r="S243" s="88">
        <v>227863</v>
      </c>
      <c r="T243" s="33"/>
      <c r="U243" s="88">
        <v>0</v>
      </c>
      <c r="V243" s="33"/>
      <c r="W243" s="88">
        <v>0</v>
      </c>
      <c r="X243" s="33"/>
      <c r="Y243" s="88">
        <v>0</v>
      </c>
      <c r="Z243" s="33"/>
      <c r="AA243" s="88">
        <v>0</v>
      </c>
      <c r="AB243" s="33"/>
      <c r="AC243" s="33"/>
      <c r="AD243" s="88">
        <v>0</v>
      </c>
      <c r="AE243" s="33"/>
      <c r="AF243" s="88">
        <v>0</v>
      </c>
      <c r="AG243" s="33"/>
      <c r="AH243" s="84">
        <f>(AF243/$BD243)</f>
        <v>0</v>
      </c>
      <c r="AI243" s="33"/>
      <c r="AJ243" s="84" t="e">
        <f>IF(AH$287,AH243/AH$287*100,0)</f>
        <v>#DIV/0!</v>
      </c>
      <c r="AK243" s="33"/>
      <c r="AL243" s="88">
        <f>(E243+K243+AF243)</f>
        <v>1060469</v>
      </c>
      <c r="AM243" s="33"/>
      <c r="AN243" s="88">
        <v>0</v>
      </c>
      <c r="AO243" s="33"/>
      <c r="AP243" s="84">
        <f>IF($AL243,AN243/$AL243*100,0)</f>
        <v>0</v>
      </c>
      <c r="AQ243" s="33"/>
      <c r="AR243" s="88">
        <v>0</v>
      </c>
      <c r="AS243" s="33"/>
      <c r="AT243" s="84">
        <f>IF($AL243,AR243/$AL243*100,0)</f>
        <v>0</v>
      </c>
      <c r="AU243" s="33"/>
      <c r="AV243" s="88">
        <v>0</v>
      </c>
      <c r="AW243" s="33"/>
      <c r="AX243" s="84">
        <f>IF($AL243,AV243/$AL243*100,0)</f>
        <v>0</v>
      </c>
      <c r="AY243" s="33"/>
      <c r="AZ243" s="88">
        <v>2493</v>
      </c>
      <c r="BA243" s="33"/>
      <c r="BB243" s="22">
        <v>3</v>
      </c>
      <c r="BC243" s="33"/>
      <c r="BD243" s="114">
        <v>6172</v>
      </c>
      <c r="BE243" s="33"/>
      <c r="BF243" s="114">
        <f>IF(E243,BD243,0)</f>
        <v>6172</v>
      </c>
      <c r="BG243" s="33"/>
      <c r="BH243" s="114">
        <f>IF(K243,BD243,0)</f>
        <v>6172</v>
      </c>
      <c r="BI243" s="33"/>
      <c r="BJ243" s="114">
        <f>IF(AF243,BD243,0)</f>
        <v>0</v>
      </c>
    </row>
    <row r="244" spans="1:62" ht="8.85" customHeight="1" x14ac:dyDescent="0.3">
      <c r="A244" s="22">
        <v>4</v>
      </c>
      <c r="B244" s="30"/>
      <c r="C244" s="22" t="s">
        <v>226</v>
      </c>
      <c r="D244" s="33"/>
      <c r="E244" s="88">
        <v>56199</v>
      </c>
      <c r="F244" s="33"/>
      <c r="G244" s="84">
        <f>(E244/$BD244)</f>
        <v>13.428673835125448</v>
      </c>
      <c r="H244" s="33"/>
      <c r="I244" s="84">
        <f>IF(G$287,G244/G$287*100,0)</f>
        <v>66.17385498460574</v>
      </c>
      <c r="J244" s="33"/>
      <c r="K244" s="88">
        <v>954414</v>
      </c>
      <c r="L244" s="33"/>
      <c r="M244" s="84">
        <f>(K244/$BD244)</f>
        <v>228.05591397849463</v>
      </c>
      <c r="N244" s="33"/>
      <c r="O244" s="84">
        <f>IF(M$287,M244/M$287*100,0)</f>
        <v>136.50880709958787</v>
      </c>
      <c r="P244" s="33"/>
      <c r="Q244" s="88">
        <v>0</v>
      </c>
      <c r="R244" s="33"/>
      <c r="S244" s="88">
        <v>107021</v>
      </c>
      <c r="T244" s="33"/>
      <c r="U244" s="88">
        <v>0</v>
      </c>
      <c r="V244" s="33"/>
      <c r="W244" s="88">
        <v>0</v>
      </c>
      <c r="X244" s="33"/>
      <c r="Y244" s="88">
        <v>0</v>
      </c>
      <c r="Z244" s="33"/>
      <c r="AA244" s="88">
        <v>0</v>
      </c>
      <c r="AB244" s="33"/>
      <c r="AC244" s="33"/>
      <c r="AD244" s="88">
        <v>45499</v>
      </c>
      <c r="AE244" s="33"/>
      <c r="AF244" s="88">
        <v>0</v>
      </c>
      <c r="AG244" s="33"/>
      <c r="AH244" s="84">
        <f>(AF244/$BD244)</f>
        <v>0</v>
      </c>
      <c r="AI244" s="33"/>
      <c r="AJ244" s="84" t="e">
        <f>IF(AH$287,AH244/AH$287*100,0)</f>
        <v>#DIV/0!</v>
      </c>
      <c r="AK244" s="33"/>
      <c r="AL244" s="88">
        <f>(E244+K244+AF244)</f>
        <v>1010613</v>
      </c>
      <c r="AM244" s="33"/>
      <c r="AN244" s="88">
        <v>0</v>
      </c>
      <c r="AO244" s="33"/>
      <c r="AP244" s="84">
        <f>IF($AL244,AN244/$AL244*100,0)</f>
        <v>0</v>
      </c>
      <c r="AQ244" s="33"/>
      <c r="AR244" s="88">
        <v>0</v>
      </c>
      <c r="AS244" s="33"/>
      <c r="AT244" s="84">
        <f>IF($AL244,AR244/$AL244*100,0)</f>
        <v>0</v>
      </c>
      <c r="AU244" s="33"/>
      <c r="AV244" s="88">
        <v>0</v>
      </c>
      <c r="AW244" s="33"/>
      <c r="AX244" s="84">
        <f>IF($AL244,AV244/$AL244*100,0)</f>
        <v>0</v>
      </c>
      <c r="AY244" s="33"/>
      <c r="AZ244" s="88">
        <v>0</v>
      </c>
      <c r="BA244" s="33"/>
      <c r="BB244" s="22">
        <v>4</v>
      </c>
      <c r="BC244" s="33"/>
      <c r="BD244" s="114">
        <v>4185</v>
      </c>
      <c r="BE244" s="33"/>
      <c r="BF244" s="114">
        <f>IF(E244,BD244,0)</f>
        <v>4185</v>
      </c>
      <c r="BG244" s="33"/>
      <c r="BH244" s="114">
        <f>IF(K244,BD244,0)</f>
        <v>4185</v>
      </c>
      <c r="BI244" s="33"/>
      <c r="BJ244" s="114">
        <f>IF(AF244,BD244,0)</f>
        <v>0</v>
      </c>
    </row>
    <row r="245" spans="1:62" ht="8.85" customHeight="1" x14ac:dyDescent="0.3">
      <c r="A245" s="22">
        <v>5</v>
      </c>
      <c r="B245" s="30"/>
      <c r="C245" s="22" t="s">
        <v>227</v>
      </c>
      <c r="D245" s="33"/>
      <c r="E245" s="88">
        <v>45109</v>
      </c>
      <c r="F245" s="33"/>
      <c r="G245" s="89">
        <f>(E245/$BD245)</f>
        <v>8.0350908443177769</v>
      </c>
      <c r="H245" s="33"/>
      <c r="I245" s="89">
        <f>IF(G$287,G245/G$287*100,0)</f>
        <v>39.595342239172844</v>
      </c>
      <c r="J245" s="33"/>
      <c r="K245" s="88">
        <v>478687</v>
      </c>
      <c r="L245" s="33"/>
      <c r="M245" s="89">
        <f>(K245/$BD245)</f>
        <v>85.266654791592444</v>
      </c>
      <c r="N245" s="33"/>
      <c r="O245" s="89">
        <f>IF(M$287,M245/M$287*100,0)</f>
        <v>51.038577022257115</v>
      </c>
      <c r="P245" s="33"/>
      <c r="Q245" s="88">
        <v>0</v>
      </c>
      <c r="R245" s="33"/>
      <c r="S245" s="88">
        <v>265200</v>
      </c>
      <c r="T245" s="33"/>
      <c r="U245" s="88">
        <v>0</v>
      </c>
      <c r="V245" s="33"/>
      <c r="W245" s="88">
        <v>0</v>
      </c>
      <c r="X245" s="33"/>
      <c r="Y245" s="88">
        <v>4842</v>
      </c>
      <c r="Z245" s="33"/>
      <c r="AA245" s="88">
        <v>0</v>
      </c>
      <c r="AB245" s="33"/>
      <c r="AC245" s="33"/>
      <c r="AD245" s="88">
        <v>0</v>
      </c>
      <c r="AE245" s="33"/>
      <c r="AF245" s="88">
        <v>0</v>
      </c>
      <c r="AG245" s="33"/>
      <c r="AH245" s="89">
        <f>(AF245/$BD245)</f>
        <v>0</v>
      </c>
      <c r="AI245" s="33"/>
      <c r="AJ245" s="89" t="e">
        <f>IF(AH$287,AH245/AH$287*100,0)</f>
        <v>#DIV/0!</v>
      </c>
      <c r="AK245" s="33"/>
      <c r="AL245" s="88">
        <f>(E245+K245+AF245)</f>
        <v>523796</v>
      </c>
      <c r="AM245" s="33"/>
      <c r="AN245" s="88">
        <v>0</v>
      </c>
      <c r="AO245" s="33"/>
      <c r="AP245" s="89">
        <f>IF($AL245,AN245/$AL245*100,0)</f>
        <v>0</v>
      </c>
      <c r="AQ245" s="33"/>
      <c r="AR245" s="88">
        <v>0</v>
      </c>
      <c r="AS245" s="33"/>
      <c r="AT245" s="89">
        <f>IF($AL245,AR245/$AL245*100,0)</f>
        <v>0</v>
      </c>
      <c r="AU245" s="33"/>
      <c r="AV245" s="88">
        <v>0</v>
      </c>
      <c r="AW245" s="33"/>
      <c r="AX245" s="89">
        <f>IF($AL245,AV245/$AL245*100,0)</f>
        <v>0</v>
      </c>
      <c r="AY245" s="33"/>
      <c r="AZ245" s="88">
        <v>0</v>
      </c>
      <c r="BA245" s="33"/>
      <c r="BB245" s="22">
        <v>5</v>
      </c>
      <c r="BC245" s="33"/>
      <c r="BD245" s="114">
        <v>5614</v>
      </c>
      <c r="BE245" s="33"/>
      <c r="BF245" s="114">
        <f>IF(E245,BD245,0)</f>
        <v>5614</v>
      </c>
      <c r="BG245" s="33"/>
      <c r="BH245" s="114">
        <f>IF(K245,BD245,0)</f>
        <v>5614</v>
      </c>
      <c r="BI245" s="33"/>
      <c r="BJ245" s="114">
        <f>IF(AF245,BD245,0)</f>
        <v>0</v>
      </c>
    </row>
    <row r="246" spans="1:62" ht="8.85" customHeight="1" x14ac:dyDescent="0.3">
      <c r="A246" s="5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41"/>
      <c r="BC246" s="33"/>
      <c r="BD246" s="39"/>
      <c r="BE246" s="33"/>
      <c r="BF246" s="33"/>
      <c r="BG246" s="33"/>
      <c r="BH246" s="33"/>
      <c r="BI246" s="33"/>
      <c r="BJ246" s="33"/>
    </row>
    <row r="247" spans="1:62" ht="8.85" customHeight="1" x14ac:dyDescent="0.3">
      <c r="A247" s="22">
        <v>6</v>
      </c>
      <c r="B247" s="30"/>
      <c r="C247" s="22" t="s">
        <v>228</v>
      </c>
      <c r="D247" s="33"/>
      <c r="E247" s="88">
        <v>276811</v>
      </c>
      <c r="F247" s="33"/>
      <c r="G247" s="89">
        <f>(E247/$BD247)</f>
        <v>6.4948615673392771</v>
      </c>
      <c r="H247" s="33"/>
      <c r="I247" s="89">
        <f>IF(G$287,G247/G$287*100,0)</f>
        <v>32.005396272116947</v>
      </c>
      <c r="J247" s="33"/>
      <c r="K247" s="88">
        <v>3510112</v>
      </c>
      <c r="L247" s="33"/>
      <c r="M247" s="89">
        <f>(K247/$BD247)</f>
        <v>82.358329422806193</v>
      </c>
      <c r="N247" s="33"/>
      <c r="O247" s="89">
        <f>IF(M$287,M247/M$287*100,0)</f>
        <v>49.29772312452431</v>
      </c>
      <c r="P247" s="33"/>
      <c r="Q247" s="88">
        <v>0</v>
      </c>
      <c r="R247" s="33"/>
      <c r="S247" s="88">
        <v>0</v>
      </c>
      <c r="T247" s="33"/>
      <c r="U247" s="88">
        <v>0</v>
      </c>
      <c r="V247" s="33"/>
      <c r="W247" s="88">
        <v>0</v>
      </c>
      <c r="X247" s="33"/>
      <c r="Y247" s="88">
        <v>0</v>
      </c>
      <c r="Z247" s="33"/>
      <c r="AA247" s="88">
        <v>0</v>
      </c>
      <c r="AB247" s="33"/>
      <c r="AC247" s="33"/>
      <c r="AD247" s="88">
        <v>0</v>
      </c>
      <c r="AE247" s="33"/>
      <c r="AF247" s="88">
        <v>0</v>
      </c>
      <c r="AG247" s="33"/>
      <c r="AH247" s="89">
        <f>(AF247/$BD247)</f>
        <v>0</v>
      </c>
      <c r="AI247" s="33"/>
      <c r="AJ247" s="89" t="e">
        <f>IF(AH$287,AH247/AH$287*100,0)</f>
        <v>#DIV/0!</v>
      </c>
      <c r="AK247" s="33"/>
      <c r="AL247" s="88">
        <f>(E247+K247+AF247)</f>
        <v>3786923</v>
      </c>
      <c r="AM247" s="33"/>
      <c r="AN247" s="88">
        <v>0</v>
      </c>
      <c r="AO247" s="33"/>
      <c r="AP247" s="89">
        <f>IF($AL247,AN247/$AL247*100,0)</f>
        <v>0</v>
      </c>
      <c r="AQ247" s="33"/>
      <c r="AR247" s="88">
        <v>0</v>
      </c>
      <c r="AS247" s="33"/>
      <c r="AT247" s="89">
        <f>IF($AL247,AR247/$AL247*100,0)</f>
        <v>0</v>
      </c>
      <c r="AU247" s="33"/>
      <c r="AV247" s="88">
        <v>0</v>
      </c>
      <c r="AW247" s="33"/>
      <c r="AX247" s="89">
        <f>IF($AL247,AV247/$AL247*100,0)</f>
        <v>0</v>
      </c>
      <c r="AY247" s="33"/>
      <c r="AZ247" s="88">
        <v>0</v>
      </c>
      <c r="BA247" s="33"/>
      <c r="BB247" s="22">
        <v>6</v>
      </c>
      <c r="BC247" s="33"/>
      <c r="BD247" s="114">
        <v>42620</v>
      </c>
      <c r="BE247" s="33"/>
      <c r="BF247" s="114">
        <f>IF(E247,BD247,0)</f>
        <v>42620</v>
      </c>
      <c r="BG247" s="33"/>
      <c r="BH247" s="114">
        <f>IF(K247,BD247,0)</f>
        <v>42620</v>
      </c>
      <c r="BI247" s="33"/>
      <c r="BJ247" s="114">
        <f>IF(AF247,BD247,0)</f>
        <v>0</v>
      </c>
    </row>
    <row r="248" spans="1:62" ht="8.85" customHeight="1" x14ac:dyDescent="0.3">
      <c r="A248" s="22">
        <v>7</v>
      </c>
      <c r="B248" s="30"/>
      <c r="C248" s="22" t="s">
        <v>229</v>
      </c>
      <c r="D248" s="33"/>
      <c r="E248" s="88">
        <v>18189</v>
      </c>
      <c r="F248" s="33"/>
      <c r="G248" s="89">
        <f>(E248/$BD248)</f>
        <v>5.023198011599006</v>
      </c>
      <c r="H248" s="33"/>
      <c r="I248" s="89">
        <f>IF(G$287,G248/G$287*100,0)</f>
        <v>24.7533286502976</v>
      </c>
      <c r="J248" s="33"/>
      <c r="K248" s="88">
        <v>381596</v>
      </c>
      <c r="L248" s="33"/>
      <c r="M248" s="89">
        <f>(K248/$BD248)</f>
        <v>105.38414802540734</v>
      </c>
      <c r="N248" s="33"/>
      <c r="O248" s="89">
        <f>IF(M$287,M248/M$287*100,0)</f>
        <v>63.080426563773798</v>
      </c>
      <c r="P248" s="33"/>
      <c r="Q248" s="88">
        <v>0</v>
      </c>
      <c r="R248" s="33"/>
      <c r="S248" s="88">
        <v>0</v>
      </c>
      <c r="T248" s="33"/>
      <c r="U248" s="88">
        <v>0</v>
      </c>
      <c r="V248" s="33"/>
      <c r="W248" s="88">
        <v>0</v>
      </c>
      <c r="X248" s="33"/>
      <c r="Y248" s="88">
        <v>0</v>
      </c>
      <c r="Z248" s="33"/>
      <c r="AA248" s="88">
        <v>0</v>
      </c>
      <c r="AB248" s="33"/>
      <c r="AC248" s="33"/>
      <c r="AD248" s="88">
        <v>0</v>
      </c>
      <c r="AE248" s="33"/>
      <c r="AF248" s="88">
        <v>0</v>
      </c>
      <c r="AG248" s="33"/>
      <c r="AH248" s="89">
        <f>(AF248/$BD248)</f>
        <v>0</v>
      </c>
      <c r="AI248" s="33"/>
      <c r="AJ248" s="89" t="e">
        <f>IF(AH$287,AH248/AH$287*100,0)</f>
        <v>#DIV/0!</v>
      </c>
      <c r="AK248" s="33"/>
      <c r="AL248" s="88">
        <f>(E248+K248+AF248)</f>
        <v>399785</v>
      </c>
      <c r="AM248" s="33"/>
      <c r="AN248" s="88">
        <v>0</v>
      </c>
      <c r="AO248" s="33"/>
      <c r="AP248" s="89">
        <f>IF($AL248,AN248/$AL248*100,0)</f>
        <v>0</v>
      </c>
      <c r="AQ248" s="33"/>
      <c r="AR248" s="88">
        <v>0</v>
      </c>
      <c r="AS248" s="33"/>
      <c r="AT248" s="89">
        <f>IF($AL248,AR248/$AL248*100,0)</f>
        <v>0</v>
      </c>
      <c r="AU248" s="33"/>
      <c r="AV248" s="88">
        <v>0</v>
      </c>
      <c r="AW248" s="33"/>
      <c r="AX248" s="89">
        <f>IF($AL248,AV248/$AL248*100,0)</f>
        <v>0</v>
      </c>
      <c r="AY248" s="33"/>
      <c r="AZ248" s="88">
        <v>0</v>
      </c>
      <c r="BA248" s="33"/>
      <c r="BB248" s="22">
        <v>7</v>
      </c>
      <c r="BC248" s="33"/>
      <c r="BD248" s="114">
        <v>3621</v>
      </c>
      <c r="BE248" s="33"/>
      <c r="BF248" s="114">
        <f>IF(E248,BD248,0)</f>
        <v>3621</v>
      </c>
      <c r="BG248" s="33"/>
      <c r="BH248" s="114">
        <f>IF(K248,BD248,0)</f>
        <v>3621</v>
      </c>
      <c r="BI248" s="33"/>
      <c r="BJ248" s="114">
        <f>IF(AF248,BD248,0)</f>
        <v>0</v>
      </c>
    </row>
    <row r="249" spans="1:62" ht="8.85" customHeight="1" x14ac:dyDescent="0.3">
      <c r="A249" s="22">
        <v>8</v>
      </c>
      <c r="B249" s="30"/>
      <c r="C249" s="22" t="s">
        <v>230</v>
      </c>
      <c r="D249" s="33"/>
      <c r="E249" s="88">
        <v>74080</v>
      </c>
      <c r="F249" s="33"/>
      <c r="G249" s="89">
        <f>(E249/$BD249)</f>
        <v>13.607641440117561</v>
      </c>
      <c r="H249" s="33"/>
      <c r="I249" s="89">
        <f>IF(G$287,G249/G$287*100,0)</f>
        <v>67.055772029065679</v>
      </c>
      <c r="J249" s="33"/>
      <c r="K249" s="88">
        <v>837452</v>
      </c>
      <c r="L249" s="33"/>
      <c r="M249" s="89">
        <f>(K249/$BD249)</f>
        <v>153.83027185892726</v>
      </c>
      <c r="N249" s="33"/>
      <c r="O249" s="89">
        <f>IF(M$287,M249/M$287*100,0)</f>
        <v>92.079115778807008</v>
      </c>
      <c r="P249" s="33"/>
      <c r="Q249" s="88">
        <v>0</v>
      </c>
      <c r="R249" s="33"/>
      <c r="S249" s="88">
        <v>202335</v>
      </c>
      <c r="T249" s="33"/>
      <c r="U249" s="88">
        <v>0</v>
      </c>
      <c r="V249" s="33"/>
      <c r="W249" s="88">
        <v>0</v>
      </c>
      <c r="X249" s="33"/>
      <c r="Y249" s="88">
        <v>0</v>
      </c>
      <c r="Z249" s="33"/>
      <c r="AA249" s="88">
        <v>0</v>
      </c>
      <c r="AB249" s="33"/>
      <c r="AC249" s="33"/>
      <c r="AD249" s="88">
        <v>0</v>
      </c>
      <c r="AE249" s="33"/>
      <c r="AF249" s="88">
        <v>0</v>
      </c>
      <c r="AG249" s="33"/>
      <c r="AH249" s="89">
        <f>(AF249/$BD249)</f>
        <v>0</v>
      </c>
      <c r="AI249" s="33"/>
      <c r="AJ249" s="89" t="e">
        <f>IF(AH$287,AH249/AH$287*100,0)</f>
        <v>#DIV/0!</v>
      </c>
      <c r="AK249" s="33"/>
      <c r="AL249" s="88">
        <f>(E249+K249+AF249)</f>
        <v>911532</v>
      </c>
      <c r="AM249" s="33"/>
      <c r="AN249" s="88">
        <v>0</v>
      </c>
      <c r="AO249" s="33"/>
      <c r="AP249" s="89">
        <f>IF($AL249,AN249/$AL249*100,0)</f>
        <v>0</v>
      </c>
      <c r="AQ249" s="33"/>
      <c r="AR249" s="88">
        <v>0</v>
      </c>
      <c r="AS249" s="33"/>
      <c r="AT249" s="89">
        <f>IF($AL249,AR249/$AL249*100,0)</f>
        <v>0</v>
      </c>
      <c r="AU249" s="33"/>
      <c r="AV249" s="88">
        <v>0</v>
      </c>
      <c r="AW249" s="33"/>
      <c r="AX249" s="89">
        <f>IF($AL249,AV249/$AL249*100,0)</f>
        <v>0</v>
      </c>
      <c r="AY249" s="33"/>
      <c r="AZ249" s="88">
        <v>0</v>
      </c>
      <c r="BA249" s="33"/>
      <c r="BB249" s="22">
        <v>8</v>
      </c>
      <c r="BC249" s="33"/>
      <c r="BD249" s="114">
        <v>5444</v>
      </c>
      <c r="BE249" s="33"/>
      <c r="BF249" s="114">
        <f>IF(E249,BD249,0)</f>
        <v>5444</v>
      </c>
      <c r="BG249" s="33"/>
      <c r="BH249" s="114">
        <f>IF(K249,BD249,0)</f>
        <v>5444</v>
      </c>
      <c r="BI249" s="33"/>
      <c r="BJ249" s="114">
        <f>IF(AF249,BD249,0)</f>
        <v>0</v>
      </c>
    </row>
    <row r="250" spans="1:62" ht="8.85" customHeight="1" x14ac:dyDescent="0.3">
      <c r="A250" s="22">
        <v>9</v>
      </c>
      <c r="B250" s="30"/>
      <c r="C250" s="22" t="s">
        <v>231</v>
      </c>
      <c r="D250" s="33"/>
      <c r="E250" s="88">
        <v>44022</v>
      </c>
      <c r="F250" s="33"/>
      <c r="G250" s="89">
        <f>(E250/$BD250)</f>
        <v>7.7997873848334516</v>
      </c>
      <c r="H250" s="33"/>
      <c r="I250" s="89">
        <f>IF(G$287,G250/G$287*100,0)</f>
        <v>38.43581321966812</v>
      </c>
      <c r="J250" s="33"/>
      <c r="K250" s="88">
        <v>661783</v>
      </c>
      <c r="L250" s="33"/>
      <c r="M250" s="89">
        <f>(K250/$BD250)</f>
        <v>117.25425230333097</v>
      </c>
      <c r="N250" s="33"/>
      <c r="O250" s="89">
        <f>IF(M$287,M250/M$287*100,0)</f>
        <v>70.185586639911378</v>
      </c>
      <c r="P250" s="33"/>
      <c r="Q250" s="88">
        <v>0</v>
      </c>
      <c r="R250" s="33"/>
      <c r="S250" s="88">
        <v>223698</v>
      </c>
      <c r="T250" s="33"/>
      <c r="U250" s="88">
        <v>0</v>
      </c>
      <c r="V250" s="33"/>
      <c r="W250" s="88">
        <v>0</v>
      </c>
      <c r="X250" s="33"/>
      <c r="Y250" s="88">
        <v>0</v>
      </c>
      <c r="Z250" s="33"/>
      <c r="AA250" s="88">
        <v>0</v>
      </c>
      <c r="AB250" s="33"/>
      <c r="AC250" s="33"/>
      <c r="AD250" s="88">
        <v>0</v>
      </c>
      <c r="AE250" s="33"/>
      <c r="AF250" s="88">
        <v>0</v>
      </c>
      <c r="AG250" s="33"/>
      <c r="AH250" s="89">
        <f>(AF250/$BD250)</f>
        <v>0</v>
      </c>
      <c r="AI250" s="33"/>
      <c r="AJ250" s="89" t="e">
        <f>IF(AH$287,AH250/AH$287*100,0)</f>
        <v>#DIV/0!</v>
      </c>
      <c r="AK250" s="33"/>
      <c r="AL250" s="88">
        <f>(E250+K250+AF250)</f>
        <v>705805</v>
      </c>
      <c r="AM250" s="33"/>
      <c r="AN250" s="88">
        <v>0</v>
      </c>
      <c r="AO250" s="33"/>
      <c r="AP250" s="89">
        <f>IF($AL250,AN250/$AL250*100,0)</f>
        <v>0</v>
      </c>
      <c r="AQ250" s="33"/>
      <c r="AR250" s="88">
        <v>0</v>
      </c>
      <c r="AS250" s="33"/>
      <c r="AT250" s="89">
        <f>IF($AL250,AR250/$AL250*100,0)</f>
        <v>0</v>
      </c>
      <c r="AU250" s="33"/>
      <c r="AV250" s="88">
        <v>0</v>
      </c>
      <c r="AW250" s="33"/>
      <c r="AX250" s="89">
        <f>IF($AL250,AV250/$AL250*100,0)</f>
        <v>0</v>
      </c>
      <c r="AY250" s="33"/>
      <c r="AZ250" s="88">
        <v>0</v>
      </c>
      <c r="BA250" s="33"/>
      <c r="BB250" s="22">
        <v>9</v>
      </c>
      <c r="BC250" s="33"/>
      <c r="BD250" s="114">
        <v>5644</v>
      </c>
      <c r="BE250" s="33"/>
      <c r="BF250" s="114">
        <f>IF(E250,BD250,0)</f>
        <v>5644</v>
      </c>
      <c r="BG250" s="33"/>
      <c r="BH250" s="114">
        <f>IF(K250,BD250,0)</f>
        <v>5644</v>
      </c>
      <c r="BI250" s="33"/>
      <c r="BJ250" s="114">
        <f>IF(AF250,BD250,0)</f>
        <v>0</v>
      </c>
    </row>
    <row r="251" spans="1:62" ht="8.85" customHeight="1" x14ac:dyDescent="0.3">
      <c r="A251" s="22">
        <v>10</v>
      </c>
      <c r="B251" s="30"/>
      <c r="C251" s="22" t="s">
        <v>232</v>
      </c>
      <c r="D251" s="33"/>
      <c r="E251" s="88">
        <v>24180</v>
      </c>
      <c r="F251" s="33"/>
      <c r="G251" s="89">
        <f>(E251/$BD251)</f>
        <v>6.5510701706854508</v>
      </c>
      <c r="H251" s="33"/>
      <c r="I251" s="89">
        <f>IF(G$287,G251/G$287*100,0)</f>
        <v>32.282381178622586</v>
      </c>
      <c r="J251" s="33"/>
      <c r="K251" s="88">
        <v>419371</v>
      </c>
      <c r="L251" s="33"/>
      <c r="M251" s="89">
        <f>(K251/$BD251)</f>
        <v>113.61988620969927</v>
      </c>
      <c r="N251" s="33"/>
      <c r="O251" s="89">
        <f>IF(M$287,M251/M$287*100,0)</f>
        <v>68.010142156364097</v>
      </c>
      <c r="P251" s="33"/>
      <c r="Q251" s="88">
        <v>0</v>
      </c>
      <c r="R251" s="33"/>
      <c r="S251" s="88">
        <v>137237</v>
      </c>
      <c r="T251" s="33"/>
      <c r="U251" s="88">
        <v>0</v>
      </c>
      <c r="V251" s="33"/>
      <c r="W251" s="88">
        <v>0</v>
      </c>
      <c r="X251" s="33"/>
      <c r="Y251" s="88">
        <v>0</v>
      </c>
      <c r="Z251" s="33"/>
      <c r="AA251" s="88">
        <v>0</v>
      </c>
      <c r="AB251" s="33"/>
      <c r="AC251" s="33"/>
      <c r="AD251" s="88">
        <v>0</v>
      </c>
      <c r="AE251" s="33"/>
      <c r="AF251" s="88">
        <v>0</v>
      </c>
      <c r="AG251" s="33"/>
      <c r="AH251" s="89">
        <f>(AF251/$BD251)</f>
        <v>0</v>
      </c>
      <c r="AI251" s="33"/>
      <c r="AJ251" s="89" t="e">
        <f>IF(AH$287,AH251/AH$287*100,0)</f>
        <v>#DIV/0!</v>
      </c>
      <c r="AK251" s="33"/>
      <c r="AL251" s="88">
        <f>(E251+K251+AF251)</f>
        <v>443551</v>
      </c>
      <c r="AM251" s="33"/>
      <c r="AN251" s="88">
        <v>0</v>
      </c>
      <c r="AO251" s="33"/>
      <c r="AP251" s="89">
        <f>IF($AL251,AN251/$AL251*100,0)</f>
        <v>0</v>
      </c>
      <c r="AQ251" s="33"/>
      <c r="AR251" s="88">
        <v>0</v>
      </c>
      <c r="AS251" s="33"/>
      <c r="AT251" s="89">
        <f>IF($AL251,AR251/$AL251*100,0)</f>
        <v>0</v>
      </c>
      <c r="AU251" s="33"/>
      <c r="AV251" s="88">
        <v>0</v>
      </c>
      <c r="AW251" s="33"/>
      <c r="AX251" s="89">
        <f>IF($AL251,AV251/$AL251*100,0)</f>
        <v>0</v>
      </c>
      <c r="AY251" s="33"/>
      <c r="AZ251" s="88">
        <v>0</v>
      </c>
      <c r="BA251" s="33"/>
      <c r="BB251" s="22">
        <v>10</v>
      </c>
      <c r="BC251" s="33"/>
      <c r="BD251" s="114">
        <v>3691</v>
      </c>
      <c r="BE251" s="33"/>
      <c r="BF251" s="114">
        <f>IF(E251,BD251,0)</f>
        <v>3691</v>
      </c>
      <c r="BG251" s="33"/>
      <c r="BH251" s="114">
        <f>IF(K251,BD251,0)</f>
        <v>3691</v>
      </c>
      <c r="BI251" s="33"/>
      <c r="BJ251" s="114">
        <f>IF(AF251,BD251,0)</f>
        <v>0</v>
      </c>
    </row>
    <row r="252" spans="1:62" ht="8.85" customHeight="1" x14ac:dyDescent="0.3">
      <c r="A252" s="5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41"/>
      <c r="BC252" s="33"/>
      <c r="BD252" s="39"/>
      <c r="BE252" s="33"/>
      <c r="BF252" s="33"/>
      <c r="BG252" s="33"/>
      <c r="BH252" s="33"/>
      <c r="BI252" s="33"/>
      <c r="BJ252" s="33"/>
    </row>
    <row r="253" spans="1:62" ht="8.85" customHeight="1" x14ac:dyDescent="0.3">
      <c r="A253" s="22">
        <v>11</v>
      </c>
      <c r="B253" s="30"/>
      <c r="C253" s="22" t="s">
        <v>233</v>
      </c>
      <c r="D253" s="33"/>
      <c r="E253" s="88">
        <v>68390</v>
      </c>
      <c r="F253" s="33"/>
      <c r="G253" s="89">
        <f>(E253/$BD253)</f>
        <v>3.2503208022432393</v>
      </c>
      <c r="H253" s="33"/>
      <c r="I253" s="89">
        <f>IF(G$287,G253/G$287*100,0)</f>
        <v>16.016939577346001</v>
      </c>
      <c r="J253" s="33"/>
      <c r="K253" s="88">
        <v>3279393</v>
      </c>
      <c r="L253" s="33"/>
      <c r="M253" s="89">
        <f>(K253/$BD253)</f>
        <v>155.85727864645216</v>
      </c>
      <c r="N253" s="33"/>
      <c r="O253" s="89">
        <f>IF(M$287,M253/M$287*100,0)</f>
        <v>93.292433485507161</v>
      </c>
      <c r="P253" s="33"/>
      <c r="Q253" s="88">
        <v>0</v>
      </c>
      <c r="R253" s="33"/>
      <c r="S253" s="88">
        <v>876021</v>
      </c>
      <c r="T253" s="33"/>
      <c r="U253" s="88">
        <v>0</v>
      </c>
      <c r="V253" s="33"/>
      <c r="W253" s="88">
        <v>0</v>
      </c>
      <c r="X253" s="33"/>
      <c r="Y253" s="88">
        <v>0</v>
      </c>
      <c r="Z253" s="33"/>
      <c r="AA253" s="88">
        <v>0</v>
      </c>
      <c r="AB253" s="33"/>
      <c r="AC253" s="33"/>
      <c r="AD253" s="88">
        <v>0</v>
      </c>
      <c r="AE253" s="33"/>
      <c r="AF253" s="88">
        <v>0</v>
      </c>
      <c r="AG253" s="33"/>
      <c r="AH253" s="89">
        <f>(AF253/$BD253)</f>
        <v>0</v>
      </c>
      <c r="AI253" s="33"/>
      <c r="AJ253" s="89" t="e">
        <f>IF(AH$287,AH253/AH$287*100,0)</f>
        <v>#DIV/0!</v>
      </c>
      <c r="AK253" s="33"/>
      <c r="AL253" s="88">
        <f>(E253+K253+AF253)</f>
        <v>3347783</v>
      </c>
      <c r="AM253" s="33"/>
      <c r="AN253" s="88">
        <v>0</v>
      </c>
      <c r="AO253" s="33"/>
      <c r="AP253" s="89">
        <f>IF($AL253,AN253/$AL253*100,0)</f>
        <v>0</v>
      </c>
      <c r="AQ253" s="33"/>
      <c r="AR253" s="88">
        <v>0</v>
      </c>
      <c r="AS253" s="33"/>
      <c r="AT253" s="89">
        <f>IF($AL253,AR253/$AL253*100,0)</f>
        <v>0</v>
      </c>
      <c r="AU253" s="33"/>
      <c r="AV253" s="88">
        <v>0</v>
      </c>
      <c r="AW253" s="33"/>
      <c r="AX253" s="89">
        <f>IF($AL253,AV253/$AL253*100,0)</f>
        <v>0</v>
      </c>
      <c r="AY253" s="33"/>
      <c r="AZ253" s="88">
        <v>0</v>
      </c>
      <c r="BA253" s="33"/>
      <c r="BB253" s="22">
        <v>11</v>
      </c>
      <c r="BC253" s="33"/>
      <c r="BD253" s="114">
        <v>21041</v>
      </c>
      <c r="BE253" s="33"/>
      <c r="BF253" s="114">
        <f>IF(E253,BD253,0)</f>
        <v>21041</v>
      </c>
      <c r="BG253" s="33"/>
      <c r="BH253" s="114">
        <f>IF(K253,BD253,0)</f>
        <v>21041</v>
      </c>
      <c r="BI253" s="33"/>
      <c r="BJ253" s="114">
        <f>IF(AF253,BD253,0)</f>
        <v>0</v>
      </c>
    </row>
    <row r="254" spans="1:62" ht="8.85" customHeight="1" x14ac:dyDescent="0.3">
      <c r="A254" s="22">
        <v>12</v>
      </c>
      <c r="B254" s="30"/>
      <c r="C254" s="22" t="s">
        <v>234</v>
      </c>
      <c r="D254" s="33"/>
      <c r="E254" s="88">
        <v>12976</v>
      </c>
      <c r="F254" s="33"/>
      <c r="G254" s="89">
        <f>(E254/$BD254)</f>
        <v>3.340885684860968</v>
      </c>
      <c r="H254" s="33"/>
      <c r="I254" s="89">
        <f>IF(G$287,G254/G$287*100,0)</f>
        <v>16.463225449102559</v>
      </c>
      <c r="J254" s="33"/>
      <c r="K254" s="88">
        <v>401799</v>
      </c>
      <c r="L254" s="33"/>
      <c r="M254" s="89">
        <f>(K254/$BD254)</f>
        <v>103.44979402677652</v>
      </c>
      <c r="N254" s="33"/>
      <c r="O254" s="89">
        <f>IF(M$287,M254/M$287*100,0)</f>
        <v>61.92256859703712</v>
      </c>
      <c r="P254" s="33"/>
      <c r="Q254" s="88">
        <v>0</v>
      </c>
      <c r="R254" s="33"/>
      <c r="S254" s="88">
        <v>0</v>
      </c>
      <c r="T254" s="33"/>
      <c r="U254" s="88">
        <v>0</v>
      </c>
      <c r="V254" s="33"/>
      <c r="W254" s="88">
        <v>0</v>
      </c>
      <c r="X254" s="33"/>
      <c r="Y254" s="88">
        <v>0</v>
      </c>
      <c r="Z254" s="33"/>
      <c r="AA254" s="88">
        <v>0</v>
      </c>
      <c r="AB254" s="33"/>
      <c r="AC254" s="33"/>
      <c r="AD254" s="88">
        <v>0</v>
      </c>
      <c r="AE254" s="33"/>
      <c r="AF254" s="88">
        <v>0</v>
      </c>
      <c r="AG254" s="33"/>
      <c r="AH254" s="89">
        <f>(AF254/$BD254)</f>
        <v>0</v>
      </c>
      <c r="AI254" s="33"/>
      <c r="AJ254" s="89" t="e">
        <f>IF(AH$287,AH254/AH$287*100,0)</f>
        <v>#DIV/0!</v>
      </c>
      <c r="AK254" s="33"/>
      <c r="AL254" s="88">
        <f>(E254+K254+AF254)</f>
        <v>414775</v>
      </c>
      <c r="AM254" s="33"/>
      <c r="AN254" s="88">
        <v>0</v>
      </c>
      <c r="AO254" s="33"/>
      <c r="AP254" s="89">
        <f>IF($AL254,AN254/$AL254*100,0)</f>
        <v>0</v>
      </c>
      <c r="AQ254" s="33"/>
      <c r="AR254" s="88">
        <v>0</v>
      </c>
      <c r="AS254" s="33"/>
      <c r="AT254" s="89">
        <f>IF($AL254,AR254/$AL254*100,0)</f>
        <v>0</v>
      </c>
      <c r="AU254" s="33"/>
      <c r="AV254" s="88">
        <v>0</v>
      </c>
      <c r="AW254" s="33"/>
      <c r="AX254" s="89">
        <f>IF($AL254,AV254/$AL254*100,0)</f>
        <v>0</v>
      </c>
      <c r="AY254" s="33"/>
      <c r="AZ254" s="88">
        <v>0</v>
      </c>
      <c r="BA254" s="33"/>
      <c r="BB254" s="22">
        <v>12</v>
      </c>
      <c r="BC254" s="33"/>
      <c r="BD254" s="114">
        <v>3884</v>
      </c>
      <c r="BE254" s="33"/>
      <c r="BF254" s="114">
        <f>IF(E254,BD254,0)</f>
        <v>3884</v>
      </c>
      <c r="BG254" s="33"/>
      <c r="BH254" s="114">
        <f>IF(K254,BD254,0)</f>
        <v>3884</v>
      </c>
      <c r="BI254" s="33"/>
      <c r="BJ254" s="114">
        <f>IF(AF254,BD254,0)</f>
        <v>0</v>
      </c>
    </row>
    <row r="255" spans="1:62" ht="8.85" customHeight="1" x14ac:dyDescent="0.3">
      <c r="A255" s="22">
        <v>13</v>
      </c>
      <c r="B255" s="30"/>
      <c r="C255" s="22" t="s">
        <v>235</v>
      </c>
      <c r="D255" s="33"/>
      <c r="E255" s="88">
        <v>103634</v>
      </c>
      <c r="F255" s="33"/>
      <c r="G255" s="89">
        <f>(E255/$BD255)</f>
        <v>29.25861095426313</v>
      </c>
      <c r="H255" s="33"/>
      <c r="I255" s="89">
        <f>IF(G$287,G255/G$287*100,0)</f>
        <v>144.18066162825363</v>
      </c>
      <c r="J255" s="33"/>
      <c r="K255" s="88">
        <v>738985</v>
      </c>
      <c r="L255" s="33"/>
      <c r="M255" s="89">
        <f>(K255/$BD255)</f>
        <v>208.63495200451723</v>
      </c>
      <c r="N255" s="33"/>
      <c r="O255" s="89">
        <f>IF(M$287,M255/M$287*100,0)</f>
        <v>124.88388448502189</v>
      </c>
      <c r="P255" s="33"/>
      <c r="Q255" s="88">
        <v>0</v>
      </c>
      <c r="R255" s="33"/>
      <c r="S255" s="88">
        <v>195835</v>
      </c>
      <c r="T255" s="33"/>
      <c r="U255" s="88">
        <v>0</v>
      </c>
      <c r="V255" s="33"/>
      <c r="W255" s="88">
        <v>0</v>
      </c>
      <c r="X255" s="33"/>
      <c r="Y255" s="88">
        <v>0</v>
      </c>
      <c r="Z255" s="33"/>
      <c r="AA255" s="88">
        <v>0</v>
      </c>
      <c r="AB255" s="33"/>
      <c r="AC255" s="33"/>
      <c r="AD255" s="88">
        <v>0</v>
      </c>
      <c r="AE255" s="33"/>
      <c r="AF255" s="88">
        <v>0</v>
      </c>
      <c r="AG255" s="33"/>
      <c r="AH255" s="89">
        <f>(AF255/$BD255)</f>
        <v>0</v>
      </c>
      <c r="AI255" s="33"/>
      <c r="AJ255" s="89" t="e">
        <f>IF(AH$287,AH255/AH$287*100,0)</f>
        <v>#DIV/0!</v>
      </c>
      <c r="AK255" s="33"/>
      <c r="AL255" s="88">
        <f>(E255+K255+AF255)</f>
        <v>842619</v>
      </c>
      <c r="AM255" s="33"/>
      <c r="AN255" s="88">
        <v>0</v>
      </c>
      <c r="AO255" s="33"/>
      <c r="AP255" s="89">
        <f>IF($AL255,AN255/$AL255*100,0)</f>
        <v>0</v>
      </c>
      <c r="AQ255" s="33"/>
      <c r="AR255" s="88">
        <v>0</v>
      </c>
      <c r="AS255" s="33"/>
      <c r="AT255" s="89">
        <f>IF($AL255,AR255/$AL255*100,0)</f>
        <v>0</v>
      </c>
      <c r="AU255" s="33"/>
      <c r="AV255" s="88">
        <v>0</v>
      </c>
      <c r="AW255" s="33"/>
      <c r="AX255" s="89">
        <f>IF($AL255,AV255/$AL255*100,0)</f>
        <v>0</v>
      </c>
      <c r="AY255" s="33"/>
      <c r="AZ255" s="88">
        <v>0</v>
      </c>
      <c r="BA255" s="33"/>
      <c r="BB255" s="22">
        <v>13</v>
      </c>
      <c r="BC255" s="33"/>
      <c r="BD255" s="114">
        <v>3542</v>
      </c>
      <c r="BE255" s="33"/>
      <c r="BF255" s="114">
        <f>IF(E255,BD255,0)</f>
        <v>3542</v>
      </c>
      <c r="BG255" s="33"/>
      <c r="BH255" s="114">
        <f>IF(K255,BD255,0)</f>
        <v>3542</v>
      </c>
      <c r="BI255" s="33"/>
      <c r="BJ255" s="114">
        <f>IF(AF255,BD255,0)</f>
        <v>0</v>
      </c>
    </row>
    <row r="256" spans="1:62" ht="8.85" customHeight="1" x14ac:dyDescent="0.3">
      <c r="A256" s="22">
        <v>14</v>
      </c>
      <c r="B256" s="30"/>
      <c r="C256" s="22" t="s">
        <v>154</v>
      </c>
      <c r="D256" s="33"/>
      <c r="E256" s="88">
        <v>228511</v>
      </c>
      <c r="F256" s="33"/>
      <c r="G256" s="89">
        <f>(E256/$BD256)</f>
        <v>13.951462238231882</v>
      </c>
      <c r="H256" s="33"/>
      <c r="I256" s="89">
        <f>IF(G$287,G256/G$287*100,0)</f>
        <v>68.750053081271744</v>
      </c>
      <c r="J256" s="33"/>
      <c r="K256" s="88">
        <v>2526866</v>
      </c>
      <c r="L256" s="33"/>
      <c r="M256" s="89">
        <f>(K256/$BD256)</f>
        <v>154.27474204774407</v>
      </c>
      <c r="N256" s="33"/>
      <c r="O256" s="89">
        <f>IF(M$287,M256/M$287*100,0)</f>
        <v>92.345164986688687</v>
      </c>
      <c r="P256" s="33"/>
      <c r="Q256" s="88">
        <v>0</v>
      </c>
      <c r="R256" s="33"/>
      <c r="S256" s="88">
        <v>1559118</v>
      </c>
      <c r="T256" s="33"/>
      <c r="U256" s="88">
        <v>0</v>
      </c>
      <c r="V256" s="33"/>
      <c r="W256" s="88">
        <v>0</v>
      </c>
      <c r="X256" s="33"/>
      <c r="Y256" s="88">
        <v>0</v>
      </c>
      <c r="Z256" s="33"/>
      <c r="AA256" s="88">
        <v>0</v>
      </c>
      <c r="AB256" s="33"/>
      <c r="AC256" s="33"/>
      <c r="AD256" s="88">
        <v>0</v>
      </c>
      <c r="AE256" s="33"/>
      <c r="AF256" s="88">
        <v>0</v>
      </c>
      <c r="AG256" s="33"/>
      <c r="AH256" s="89">
        <f>(AF256/$BD256)</f>
        <v>0</v>
      </c>
      <c r="AI256" s="33"/>
      <c r="AJ256" s="89" t="e">
        <f>IF(AH$287,AH256/AH$287*100,0)</f>
        <v>#DIV/0!</v>
      </c>
      <c r="AK256" s="33"/>
      <c r="AL256" s="88">
        <f>(E256+K256+AF256)</f>
        <v>2755377</v>
      </c>
      <c r="AM256" s="33"/>
      <c r="AN256" s="88">
        <v>643</v>
      </c>
      <c r="AO256" s="33"/>
      <c r="AP256" s="89">
        <f>IF($AL256,AN256/$AL256*100,0)</f>
        <v>2.3336189566799753E-2</v>
      </c>
      <c r="AQ256" s="33"/>
      <c r="AR256" s="88">
        <v>0</v>
      </c>
      <c r="AS256" s="33"/>
      <c r="AT256" s="89">
        <f>IF($AL256,AR256/$AL256*100,0)</f>
        <v>0</v>
      </c>
      <c r="AU256" s="33"/>
      <c r="AV256" s="88">
        <v>0</v>
      </c>
      <c r="AW256" s="33"/>
      <c r="AX256" s="89">
        <f>IF($AL256,AV256/$AL256*100,0)</f>
        <v>0</v>
      </c>
      <c r="AY256" s="33"/>
      <c r="AZ256" s="88">
        <v>0</v>
      </c>
      <c r="BA256" s="33"/>
      <c r="BB256" s="22">
        <v>14</v>
      </c>
      <c r="BC256" s="33"/>
      <c r="BD256" s="114">
        <v>16379</v>
      </c>
      <c r="BE256" s="33"/>
      <c r="BF256" s="114">
        <f>IF(E256,BD256,0)</f>
        <v>16379</v>
      </c>
      <c r="BG256" s="33"/>
      <c r="BH256" s="114">
        <f>IF(K256,BD256,0)</f>
        <v>16379</v>
      </c>
      <c r="BI256" s="33"/>
      <c r="BJ256" s="114">
        <f>IF(AF256,BD256,0)</f>
        <v>0</v>
      </c>
    </row>
    <row r="257" spans="1:62" ht="8.85" customHeight="1" x14ac:dyDescent="0.3">
      <c r="A257" s="22">
        <v>15</v>
      </c>
      <c r="B257" s="30"/>
      <c r="C257" s="22" t="s">
        <v>236</v>
      </c>
      <c r="D257" s="33"/>
      <c r="E257" s="88">
        <v>93674</v>
      </c>
      <c r="F257" s="33"/>
      <c r="G257" s="89">
        <f>(E257/$BD257)</f>
        <v>18.882080225760934</v>
      </c>
      <c r="H257" s="33"/>
      <c r="I257" s="89">
        <f>IF(G$287,G257/G$287*100,0)</f>
        <v>93.047165640353271</v>
      </c>
      <c r="J257" s="33"/>
      <c r="K257" s="88">
        <v>1085694</v>
      </c>
      <c r="L257" s="33"/>
      <c r="M257" s="89">
        <f>(K257/$BD257)</f>
        <v>218.84579721830275</v>
      </c>
      <c r="N257" s="33"/>
      <c r="O257" s="89">
        <f>IF(M$287,M257/M$287*100,0)</f>
        <v>130.99585183239725</v>
      </c>
      <c r="P257" s="33"/>
      <c r="Q257" s="88">
        <v>0</v>
      </c>
      <c r="R257" s="33"/>
      <c r="S257" s="88">
        <v>0</v>
      </c>
      <c r="T257" s="33"/>
      <c r="U257" s="88">
        <v>0</v>
      </c>
      <c r="V257" s="33"/>
      <c r="W257" s="88">
        <v>0</v>
      </c>
      <c r="X257" s="33"/>
      <c r="Y257" s="88">
        <v>0</v>
      </c>
      <c r="Z257" s="33"/>
      <c r="AA257" s="88">
        <v>0</v>
      </c>
      <c r="AB257" s="33"/>
      <c r="AC257" s="33"/>
      <c r="AD257" s="88">
        <v>0</v>
      </c>
      <c r="AE257" s="33"/>
      <c r="AF257" s="88">
        <v>0</v>
      </c>
      <c r="AG257" s="33"/>
      <c r="AH257" s="89">
        <f>(AF257/$BD257)</f>
        <v>0</v>
      </c>
      <c r="AI257" s="33"/>
      <c r="AJ257" s="89" t="e">
        <f>IF(AH$287,AH257/AH$287*100,0)</f>
        <v>#DIV/0!</v>
      </c>
      <c r="AK257" s="33"/>
      <c r="AL257" s="88">
        <f>(E257+K257+AF257)</f>
        <v>1179368</v>
      </c>
      <c r="AM257" s="33"/>
      <c r="AN257" s="88">
        <v>0</v>
      </c>
      <c r="AO257" s="33"/>
      <c r="AP257" s="89">
        <f>IF($AL257,AN257/$AL257*100,0)</f>
        <v>0</v>
      </c>
      <c r="AQ257" s="33"/>
      <c r="AR257" s="88">
        <v>0</v>
      </c>
      <c r="AS257" s="33"/>
      <c r="AT257" s="89">
        <f>IF($AL257,AR257/$AL257*100,0)</f>
        <v>0</v>
      </c>
      <c r="AU257" s="33"/>
      <c r="AV257" s="88">
        <v>0</v>
      </c>
      <c r="AW257" s="33"/>
      <c r="AX257" s="89">
        <f>IF($AL257,AV257/$AL257*100,0)</f>
        <v>0</v>
      </c>
      <c r="AY257" s="33"/>
      <c r="AZ257" s="88">
        <v>0</v>
      </c>
      <c r="BA257" s="33"/>
      <c r="BB257" s="22">
        <v>15</v>
      </c>
      <c r="BC257" s="33"/>
      <c r="BD257" s="114">
        <v>4961</v>
      </c>
      <c r="BE257" s="33"/>
      <c r="BF257" s="114">
        <f>IF(E257,BD257,0)</f>
        <v>4961</v>
      </c>
      <c r="BG257" s="33"/>
      <c r="BH257" s="114">
        <f>IF(K257,BD257,0)</f>
        <v>4961</v>
      </c>
      <c r="BI257" s="33"/>
      <c r="BJ257" s="114">
        <f>IF(AF257,BD257,0)</f>
        <v>0</v>
      </c>
    </row>
    <row r="258" spans="1:62" ht="8.85" customHeight="1" x14ac:dyDescent="0.3">
      <c r="A258" s="5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41"/>
      <c r="BC258" s="33"/>
      <c r="BD258" s="39"/>
      <c r="BE258" s="33"/>
      <c r="BF258" s="33"/>
      <c r="BG258" s="33"/>
      <c r="BH258" s="33"/>
      <c r="BI258" s="33"/>
      <c r="BJ258" s="33"/>
    </row>
    <row r="259" spans="1:62" ht="8.85" customHeight="1" x14ac:dyDescent="0.3">
      <c r="A259" s="22">
        <v>16</v>
      </c>
      <c r="B259" s="30"/>
      <c r="C259" s="22" t="s">
        <v>237</v>
      </c>
      <c r="D259" s="33"/>
      <c r="E259" s="88">
        <v>219173</v>
      </c>
      <c r="F259" s="33"/>
      <c r="G259" s="89">
        <f>(E259/$BD259)</f>
        <v>26.676363193768257</v>
      </c>
      <c r="H259" s="33"/>
      <c r="I259" s="89">
        <f>IF(G$287,G259/G$287*100,0)</f>
        <v>131.45585418000465</v>
      </c>
      <c r="J259" s="33"/>
      <c r="K259" s="88">
        <v>1429807</v>
      </c>
      <c r="L259" s="33"/>
      <c r="M259" s="89">
        <f>(K259/$BD259)</f>
        <v>174.02714216163582</v>
      </c>
      <c r="N259" s="33"/>
      <c r="O259" s="89">
        <f>IF(M$287,M259/M$287*100,0)</f>
        <v>104.16847853231064</v>
      </c>
      <c r="P259" s="33"/>
      <c r="Q259" s="88">
        <v>0</v>
      </c>
      <c r="R259" s="33"/>
      <c r="S259" s="88">
        <v>0</v>
      </c>
      <c r="T259" s="33"/>
      <c r="U259" s="88">
        <v>0</v>
      </c>
      <c r="V259" s="33"/>
      <c r="W259" s="88">
        <v>0</v>
      </c>
      <c r="X259" s="33"/>
      <c r="Y259" s="88">
        <v>0</v>
      </c>
      <c r="Z259" s="33"/>
      <c r="AA259" s="88">
        <v>0</v>
      </c>
      <c r="AB259" s="33"/>
      <c r="AC259" s="33"/>
      <c r="AD259" s="88">
        <v>0</v>
      </c>
      <c r="AE259" s="33"/>
      <c r="AF259" s="88">
        <v>0</v>
      </c>
      <c r="AG259" s="33"/>
      <c r="AH259" s="89">
        <f>(AF259/$BD259)</f>
        <v>0</v>
      </c>
      <c r="AI259" s="33"/>
      <c r="AJ259" s="89" t="e">
        <f>IF(AH$287,AH259/AH$287*100,0)</f>
        <v>#DIV/0!</v>
      </c>
      <c r="AK259" s="33"/>
      <c r="AL259" s="88">
        <f>(E259+K259+AF259)</f>
        <v>1648980</v>
      </c>
      <c r="AM259" s="33"/>
      <c r="AN259" s="88">
        <v>0</v>
      </c>
      <c r="AO259" s="33"/>
      <c r="AP259" s="89">
        <f>IF($AL259,AN259/$AL259*100,0)</f>
        <v>0</v>
      </c>
      <c r="AQ259" s="33"/>
      <c r="AR259" s="88">
        <v>0</v>
      </c>
      <c r="AS259" s="33"/>
      <c r="AT259" s="89">
        <f>IF($AL259,AR259/$AL259*100,0)</f>
        <v>0</v>
      </c>
      <c r="AU259" s="33"/>
      <c r="AV259" s="88">
        <v>0</v>
      </c>
      <c r="AW259" s="33"/>
      <c r="AX259" s="89">
        <f>IF($AL259,AV259/$AL259*100,0)</f>
        <v>0</v>
      </c>
      <c r="AY259" s="33"/>
      <c r="AZ259" s="88">
        <v>229375</v>
      </c>
      <c r="BA259" s="33"/>
      <c r="BB259" s="22">
        <v>16</v>
      </c>
      <c r="BC259" s="33"/>
      <c r="BD259" s="114">
        <v>8216</v>
      </c>
      <c r="BE259" s="33"/>
      <c r="BF259" s="114">
        <f>IF(E259,BD259,0)</f>
        <v>8216</v>
      </c>
      <c r="BG259" s="33"/>
      <c r="BH259" s="114">
        <f>IF(K259,BD259,0)</f>
        <v>8216</v>
      </c>
      <c r="BI259" s="33"/>
      <c r="BJ259" s="114">
        <f>IF(AF259,BD259,0)</f>
        <v>0</v>
      </c>
    </row>
    <row r="260" spans="1:62" ht="8.85" customHeight="1" x14ac:dyDescent="0.3">
      <c r="A260" s="22">
        <v>17</v>
      </c>
      <c r="B260" s="30"/>
      <c r="C260" s="22" t="s">
        <v>238</v>
      </c>
      <c r="D260" s="33"/>
      <c r="E260" s="88">
        <v>248981</v>
      </c>
      <c r="F260" s="33"/>
      <c r="G260" s="89">
        <f>(E260/$BD260)</f>
        <v>17.242451523545707</v>
      </c>
      <c r="H260" s="33"/>
      <c r="I260" s="89">
        <f>IF(G$287,G260/G$287*100,0)</f>
        <v>84.967398918699615</v>
      </c>
      <c r="J260" s="33"/>
      <c r="K260" s="88">
        <v>2938120</v>
      </c>
      <c r="L260" s="33"/>
      <c r="M260" s="89">
        <f>(K260/$BD260)</f>
        <v>203.47091412742381</v>
      </c>
      <c r="N260" s="33"/>
      <c r="O260" s="89">
        <f>IF(M$287,M260/M$287*100,0)</f>
        <v>121.79281511470255</v>
      </c>
      <c r="P260" s="33"/>
      <c r="Q260" s="88">
        <v>0</v>
      </c>
      <c r="R260" s="33"/>
      <c r="S260" s="88">
        <v>0</v>
      </c>
      <c r="T260" s="33"/>
      <c r="U260" s="88">
        <v>0</v>
      </c>
      <c r="V260" s="33"/>
      <c r="W260" s="88">
        <v>0</v>
      </c>
      <c r="X260" s="33"/>
      <c r="Y260" s="88">
        <v>0</v>
      </c>
      <c r="Z260" s="33"/>
      <c r="AA260" s="88">
        <v>0</v>
      </c>
      <c r="AB260" s="33"/>
      <c r="AC260" s="33"/>
      <c r="AD260" s="88">
        <v>0</v>
      </c>
      <c r="AE260" s="33"/>
      <c r="AF260" s="88">
        <v>0</v>
      </c>
      <c r="AG260" s="33"/>
      <c r="AH260" s="89">
        <f>(AF260/$BD260)</f>
        <v>0</v>
      </c>
      <c r="AI260" s="33"/>
      <c r="AJ260" s="89" t="e">
        <f>IF(AH$287,AH260/AH$287*100,0)</f>
        <v>#DIV/0!</v>
      </c>
      <c r="AK260" s="33"/>
      <c r="AL260" s="88">
        <f>(E260+K260+AF260)</f>
        <v>3187101</v>
      </c>
      <c r="AM260" s="33"/>
      <c r="AN260" s="88">
        <v>0</v>
      </c>
      <c r="AO260" s="33"/>
      <c r="AP260" s="89">
        <f>IF($AL260,AN260/$AL260*100,0)</f>
        <v>0</v>
      </c>
      <c r="AQ260" s="33"/>
      <c r="AR260" s="88">
        <v>0</v>
      </c>
      <c r="AS260" s="33"/>
      <c r="AT260" s="89">
        <f>IF($AL260,AR260/$AL260*100,0)</f>
        <v>0</v>
      </c>
      <c r="AU260" s="33"/>
      <c r="AV260" s="88">
        <v>0</v>
      </c>
      <c r="AW260" s="33"/>
      <c r="AX260" s="89">
        <f>IF($AL260,AV260/$AL260*100,0)</f>
        <v>0</v>
      </c>
      <c r="AY260" s="33"/>
      <c r="AZ260" s="88">
        <v>0</v>
      </c>
      <c r="BA260" s="33"/>
      <c r="BB260" s="22">
        <v>17</v>
      </c>
      <c r="BC260" s="33"/>
      <c r="BD260" s="114">
        <v>14440</v>
      </c>
      <c r="BE260" s="33"/>
      <c r="BF260" s="114">
        <f>IF(E260,BD260,0)</f>
        <v>14440</v>
      </c>
      <c r="BG260" s="33"/>
      <c r="BH260" s="114">
        <f>IF(K260,BD260,0)</f>
        <v>14440</v>
      </c>
      <c r="BI260" s="33"/>
      <c r="BJ260" s="114">
        <f>IF(AF260,BD260,0)</f>
        <v>0</v>
      </c>
    </row>
    <row r="261" spans="1:62" ht="8.85" customHeight="1" x14ac:dyDescent="0.3">
      <c r="A261" s="22">
        <v>18</v>
      </c>
      <c r="B261" s="30"/>
      <c r="C261" s="22" t="s">
        <v>239</v>
      </c>
      <c r="D261" s="33"/>
      <c r="E261" s="88">
        <v>796660</v>
      </c>
      <c r="F261" s="33"/>
      <c r="G261" s="89">
        <f>(E261/$BD261)</f>
        <v>34.203159883221709</v>
      </c>
      <c r="H261" s="33"/>
      <c r="I261" s="89">
        <f>IF(G$287,G261/G$287*100,0)</f>
        <v>168.5464231179202</v>
      </c>
      <c r="J261" s="33"/>
      <c r="K261" s="88">
        <v>3965297</v>
      </c>
      <c r="L261" s="33"/>
      <c r="M261" s="89">
        <f>(K261/$BD261)</f>
        <v>170.24287308947277</v>
      </c>
      <c r="N261" s="33"/>
      <c r="O261" s="89">
        <f>IF(M$287,M261/M$287*100,0)</f>
        <v>101.90330571669332</v>
      </c>
      <c r="P261" s="33"/>
      <c r="Q261" s="88">
        <v>0</v>
      </c>
      <c r="R261" s="33"/>
      <c r="S261" s="88">
        <v>0</v>
      </c>
      <c r="T261" s="33"/>
      <c r="U261" s="88">
        <v>0</v>
      </c>
      <c r="V261" s="33"/>
      <c r="W261" s="88">
        <v>0</v>
      </c>
      <c r="X261" s="33"/>
      <c r="Y261" s="88">
        <v>0</v>
      </c>
      <c r="Z261" s="33"/>
      <c r="AA261" s="88">
        <v>0</v>
      </c>
      <c r="AB261" s="33"/>
      <c r="AC261" s="33"/>
      <c r="AD261" s="88">
        <v>0</v>
      </c>
      <c r="AE261" s="33"/>
      <c r="AF261" s="88">
        <v>0</v>
      </c>
      <c r="AG261" s="33"/>
      <c r="AH261" s="89">
        <f>(AF261/$BD261)</f>
        <v>0</v>
      </c>
      <c r="AI261" s="33"/>
      <c r="AJ261" s="89" t="e">
        <f>IF(AH$287,AH261/AH$287*100,0)</f>
        <v>#DIV/0!</v>
      </c>
      <c r="AK261" s="33"/>
      <c r="AL261" s="88">
        <f>(E261+K261+AF261)</f>
        <v>4761957</v>
      </c>
      <c r="AM261" s="33"/>
      <c r="AN261" s="88">
        <v>0</v>
      </c>
      <c r="AO261" s="33"/>
      <c r="AP261" s="89">
        <f>IF($AL261,AN261/$AL261*100,0)</f>
        <v>0</v>
      </c>
      <c r="AQ261" s="33"/>
      <c r="AR261" s="88">
        <v>0</v>
      </c>
      <c r="AS261" s="33"/>
      <c r="AT261" s="89">
        <f>IF($AL261,AR261/$AL261*100,0)</f>
        <v>0</v>
      </c>
      <c r="AU261" s="33"/>
      <c r="AV261" s="88">
        <v>0</v>
      </c>
      <c r="AW261" s="33"/>
      <c r="AX261" s="89">
        <f>IF($AL261,AV261/$AL261*100,0)</f>
        <v>0</v>
      </c>
      <c r="AY261" s="33"/>
      <c r="AZ261" s="88">
        <v>0</v>
      </c>
      <c r="BA261" s="33"/>
      <c r="BB261" s="22">
        <v>18</v>
      </c>
      <c r="BC261" s="33"/>
      <c r="BD261" s="114">
        <v>23292</v>
      </c>
      <c r="BE261" s="33"/>
      <c r="BF261" s="114">
        <f>IF(E261,BD261,0)</f>
        <v>23292</v>
      </c>
      <c r="BG261" s="33"/>
      <c r="BH261" s="114">
        <f>IF(K261,BD261,0)</f>
        <v>23292</v>
      </c>
      <c r="BI261" s="33"/>
      <c r="BJ261" s="114">
        <f>IF(AF261,BD261,0)</f>
        <v>0</v>
      </c>
    </row>
    <row r="262" spans="1:62" ht="8.85" customHeight="1" x14ac:dyDescent="0.3">
      <c r="A262" s="22">
        <v>19</v>
      </c>
      <c r="B262" s="30"/>
      <c r="C262" s="22" t="s">
        <v>240</v>
      </c>
      <c r="D262" s="33"/>
      <c r="E262" s="88">
        <v>262707</v>
      </c>
      <c r="F262" s="33"/>
      <c r="G262" s="89">
        <f>(E262/$BD262)</f>
        <v>6.1645156748639005</v>
      </c>
      <c r="H262" s="33"/>
      <c r="I262" s="89">
        <f>IF(G$287,G262/G$287*100,0)</f>
        <v>30.377516896102492</v>
      </c>
      <c r="J262" s="33"/>
      <c r="K262" s="88">
        <v>8722124</v>
      </c>
      <c r="L262" s="33"/>
      <c r="M262" s="89">
        <f>(K262/$BD262)</f>
        <v>204.66782429134597</v>
      </c>
      <c r="N262" s="33"/>
      <c r="O262" s="89">
        <f>IF(M$287,M262/M$287*100,0)</f>
        <v>122.50925686721853</v>
      </c>
      <c r="P262" s="33"/>
      <c r="Q262" s="88">
        <v>0</v>
      </c>
      <c r="R262" s="33"/>
      <c r="S262" s="88">
        <v>0</v>
      </c>
      <c r="T262" s="33"/>
      <c r="U262" s="88">
        <v>0</v>
      </c>
      <c r="V262" s="33"/>
      <c r="W262" s="88">
        <v>0</v>
      </c>
      <c r="X262" s="33"/>
      <c r="Y262" s="88">
        <v>0</v>
      </c>
      <c r="Z262" s="33"/>
      <c r="AA262" s="88">
        <v>0</v>
      </c>
      <c r="AB262" s="33"/>
      <c r="AC262" s="33"/>
      <c r="AD262" s="88">
        <v>0</v>
      </c>
      <c r="AE262" s="33"/>
      <c r="AF262" s="88">
        <v>0</v>
      </c>
      <c r="AG262" s="33"/>
      <c r="AH262" s="89">
        <f>(AF262/$BD262)</f>
        <v>0</v>
      </c>
      <c r="AI262" s="33"/>
      <c r="AJ262" s="89" t="e">
        <f>IF(AH$287,AH262/AH$287*100,0)</f>
        <v>#DIV/0!</v>
      </c>
      <c r="AK262" s="33"/>
      <c r="AL262" s="88">
        <f>(E262+K262+AF262)</f>
        <v>8984831</v>
      </c>
      <c r="AM262" s="33"/>
      <c r="AN262" s="88">
        <v>0</v>
      </c>
      <c r="AO262" s="33"/>
      <c r="AP262" s="89">
        <f>IF($AL262,AN262/$AL262*100,0)</f>
        <v>0</v>
      </c>
      <c r="AQ262" s="33"/>
      <c r="AR262" s="88">
        <v>0</v>
      </c>
      <c r="AS262" s="33"/>
      <c r="AT262" s="89">
        <f>IF($AL262,AR262/$AL262*100,0)</f>
        <v>0</v>
      </c>
      <c r="AU262" s="33"/>
      <c r="AV262" s="88">
        <v>0</v>
      </c>
      <c r="AW262" s="33"/>
      <c r="AX262" s="89">
        <f>IF($AL262,AV262/$AL262*100,0)</f>
        <v>0</v>
      </c>
      <c r="AY262" s="33"/>
      <c r="AZ262" s="88">
        <v>0</v>
      </c>
      <c r="BA262" s="33"/>
      <c r="BB262" s="22">
        <v>19</v>
      </c>
      <c r="BC262" s="33"/>
      <c r="BD262" s="114">
        <v>42616</v>
      </c>
      <c r="BE262" s="33"/>
      <c r="BF262" s="114">
        <f>IF(E262,BD262,0)</f>
        <v>42616</v>
      </c>
      <c r="BG262" s="33"/>
      <c r="BH262" s="114">
        <f>IF(K262,BD262,0)</f>
        <v>42616</v>
      </c>
      <c r="BI262" s="33"/>
      <c r="BJ262" s="114">
        <f>IF(AF262,BD262,0)</f>
        <v>0</v>
      </c>
    </row>
    <row r="263" spans="1:62" ht="8.85" customHeight="1" x14ac:dyDescent="0.3">
      <c r="A263" s="22">
        <v>20</v>
      </c>
      <c r="B263" s="30"/>
      <c r="C263" s="22" t="s">
        <v>241</v>
      </c>
      <c r="D263" s="33"/>
      <c r="E263" s="88">
        <v>175087</v>
      </c>
      <c r="F263" s="33"/>
      <c r="G263" s="89">
        <f>(E263/$BD263)</f>
        <v>35.768539325842696</v>
      </c>
      <c r="H263" s="33"/>
      <c r="I263" s="89">
        <f>IF(G$287,G263/G$287*100,0)</f>
        <v>176.26030413876461</v>
      </c>
      <c r="J263" s="33"/>
      <c r="K263" s="88">
        <v>424586</v>
      </c>
      <c r="L263" s="33"/>
      <c r="M263" s="89">
        <f>(K263/$BD263)</f>
        <v>86.738712972420842</v>
      </c>
      <c r="N263" s="33"/>
      <c r="O263" s="89">
        <f>IF(M$287,M263/M$287*100,0)</f>
        <v>51.91971578660867</v>
      </c>
      <c r="P263" s="33"/>
      <c r="Q263" s="88">
        <v>0</v>
      </c>
      <c r="R263" s="33"/>
      <c r="S263" s="88">
        <v>285380</v>
      </c>
      <c r="T263" s="33"/>
      <c r="U263" s="88">
        <v>0</v>
      </c>
      <c r="V263" s="33"/>
      <c r="W263" s="88">
        <v>0</v>
      </c>
      <c r="X263" s="33"/>
      <c r="Y263" s="88">
        <v>0</v>
      </c>
      <c r="Z263" s="33"/>
      <c r="AA263" s="88">
        <v>0</v>
      </c>
      <c r="AB263" s="33"/>
      <c r="AC263" s="33"/>
      <c r="AD263" s="88">
        <v>0</v>
      </c>
      <c r="AE263" s="33"/>
      <c r="AF263" s="88">
        <v>0</v>
      </c>
      <c r="AG263" s="33"/>
      <c r="AH263" s="89">
        <f>(AF263/$BD263)</f>
        <v>0</v>
      </c>
      <c r="AI263" s="33"/>
      <c r="AJ263" s="89" t="e">
        <f>IF(AH$287,AH263/AH$287*100,0)</f>
        <v>#DIV/0!</v>
      </c>
      <c r="AK263" s="33"/>
      <c r="AL263" s="88">
        <f>(E263+K263+AF263)</f>
        <v>599673</v>
      </c>
      <c r="AM263" s="33"/>
      <c r="AN263" s="88">
        <v>31</v>
      </c>
      <c r="AO263" s="33"/>
      <c r="AP263" s="89">
        <f>IF($AL263,AN263/$AL263*100,0)</f>
        <v>5.169484035465995E-3</v>
      </c>
      <c r="AQ263" s="33"/>
      <c r="AR263" s="88">
        <v>0</v>
      </c>
      <c r="AS263" s="33"/>
      <c r="AT263" s="89">
        <f>IF($AL263,AR263/$AL263*100,0)</f>
        <v>0</v>
      </c>
      <c r="AU263" s="33"/>
      <c r="AV263" s="88">
        <v>0</v>
      </c>
      <c r="AW263" s="33"/>
      <c r="AX263" s="89">
        <f>IF($AL263,AV263/$AL263*100,0)</f>
        <v>0</v>
      </c>
      <c r="AY263" s="33"/>
      <c r="AZ263" s="88">
        <v>0</v>
      </c>
      <c r="BA263" s="33"/>
      <c r="BB263" s="22">
        <v>20</v>
      </c>
      <c r="BC263" s="33"/>
      <c r="BD263" s="114">
        <v>4895</v>
      </c>
      <c r="BE263" s="33"/>
      <c r="BF263" s="114">
        <f>IF(E263,BD263,0)</f>
        <v>4895</v>
      </c>
      <c r="BG263" s="33"/>
      <c r="BH263" s="114">
        <f>IF(K263,BD263,0)</f>
        <v>4895</v>
      </c>
      <c r="BI263" s="33"/>
      <c r="BJ263" s="114">
        <f>IF(AF263,BD263,0)</f>
        <v>0</v>
      </c>
    </row>
    <row r="264" spans="1:62" ht="8.85" customHeight="1" x14ac:dyDescent="0.3">
      <c r="A264" s="53"/>
      <c r="D264" s="33"/>
      <c r="E264" s="33"/>
      <c r="F264" s="33"/>
      <c r="G264" s="33"/>
      <c r="H264" s="33"/>
      <c r="I264" s="33"/>
      <c r="J264" s="33"/>
      <c r="K264" s="39"/>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9"/>
      <c r="AM264" s="33"/>
      <c r="AN264" s="33"/>
      <c r="AO264" s="33"/>
      <c r="AP264" s="33"/>
      <c r="AQ264" s="33"/>
      <c r="AR264" s="33"/>
      <c r="AS264" s="33"/>
      <c r="AT264" s="33"/>
      <c r="AU264" s="33"/>
      <c r="AV264" s="33"/>
      <c r="AW264" s="33"/>
      <c r="AX264" s="33"/>
      <c r="AY264" s="33"/>
      <c r="AZ264" s="33"/>
      <c r="BA264" s="33"/>
      <c r="BB264" s="41"/>
      <c r="BC264" s="33"/>
      <c r="BD264" s="39"/>
      <c r="BE264" s="33"/>
      <c r="BF264" s="33"/>
      <c r="BG264" s="33"/>
      <c r="BH264" s="33"/>
      <c r="BI264" s="33"/>
      <c r="BJ264" s="33"/>
    </row>
    <row r="265" spans="1:62" ht="8.85" customHeight="1" x14ac:dyDescent="0.3">
      <c r="A265" s="22">
        <v>21</v>
      </c>
      <c r="B265" s="30"/>
      <c r="C265" s="22" t="s">
        <v>242</v>
      </c>
      <c r="D265" s="33"/>
      <c r="E265" s="88">
        <v>418752</v>
      </c>
      <c r="F265" s="33"/>
      <c r="G265" s="89">
        <f>(E265/$BD265)</f>
        <v>70.166219839142087</v>
      </c>
      <c r="H265" s="33"/>
      <c r="I265" s="89">
        <f>IF(G$287,G265/G$287*100,0)</f>
        <v>345.7652865399258</v>
      </c>
      <c r="J265" s="33"/>
      <c r="K265" s="88">
        <v>1079556</v>
      </c>
      <c r="L265" s="33"/>
      <c r="M265" s="89">
        <f>(K265/$BD265)</f>
        <v>180.89075067024129</v>
      </c>
      <c r="N265" s="33"/>
      <c r="O265" s="89">
        <f>IF(M$287,M265/M$287*100,0)</f>
        <v>108.27687016997132</v>
      </c>
      <c r="P265" s="33"/>
      <c r="Q265" s="88">
        <v>0</v>
      </c>
      <c r="R265" s="33"/>
      <c r="S265" s="88">
        <v>351999</v>
      </c>
      <c r="T265" s="33"/>
      <c r="U265" s="88">
        <v>0</v>
      </c>
      <c r="V265" s="33"/>
      <c r="W265" s="88">
        <v>0</v>
      </c>
      <c r="X265" s="33"/>
      <c r="Y265" s="88">
        <v>0</v>
      </c>
      <c r="Z265" s="33"/>
      <c r="AA265" s="88">
        <v>0</v>
      </c>
      <c r="AB265" s="33"/>
      <c r="AC265" s="33"/>
      <c r="AD265" s="88">
        <v>0</v>
      </c>
      <c r="AE265" s="33"/>
      <c r="AF265" s="88">
        <v>0</v>
      </c>
      <c r="AG265" s="33"/>
      <c r="AH265" s="89">
        <f>(AF265/$BD265)</f>
        <v>0</v>
      </c>
      <c r="AI265" s="33"/>
      <c r="AJ265" s="89" t="e">
        <f>IF(AH$287,AH265/AH$287*100,0)</f>
        <v>#DIV/0!</v>
      </c>
      <c r="AK265" s="33"/>
      <c r="AL265" s="88">
        <f>(E265+K265+AF265)</f>
        <v>1498308</v>
      </c>
      <c r="AM265" s="33"/>
      <c r="AN265" s="88">
        <v>4000</v>
      </c>
      <c r="AO265" s="33"/>
      <c r="AP265" s="89">
        <f>IF($AL265,AN265/$AL265*100,0)</f>
        <v>0.266967806352232</v>
      </c>
      <c r="AQ265" s="33"/>
      <c r="AR265" s="88">
        <v>0</v>
      </c>
      <c r="AS265" s="33"/>
      <c r="AT265" s="89">
        <f>IF($AL265,AR265/$AL265*100,0)</f>
        <v>0</v>
      </c>
      <c r="AU265" s="33"/>
      <c r="AV265" s="88">
        <v>0</v>
      </c>
      <c r="AW265" s="33"/>
      <c r="AX265" s="89">
        <f>IF($AL265,AV265/$AL265*100,0)</f>
        <v>0</v>
      </c>
      <c r="AY265" s="33"/>
      <c r="AZ265" s="88">
        <v>9402</v>
      </c>
      <c r="BA265" s="33"/>
      <c r="BB265" s="22">
        <v>21</v>
      </c>
      <c r="BC265" s="33"/>
      <c r="BD265" s="114">
        <v>5968</v>
      </c>
      <c r="BE265" s="33"/>
      <c r="BF265" s="114">
        <f>IF(E265,BD265,0)</f>
        <v>5968</v>
      </c>
      <c r="BG265" s="33"/>
      <c r="BH265" s="114">
        <f>IF(K265,BD265,0)</f>
        <v>5968</v>
      </c>
      <c r="BI265" s="33"/>
      <c r="BJ265" s="114">
        <f>IF(AF265,BD265,0)</f>
        <v>0</v>
      </c>
    </row>
    <row r="266" spans="1:62" ht="8.85" customHeight="1" x14ac:dyDescent="0.3">
      <c r="A266" s="22">
        <v>22</v>
      </c>
      <c r="B266" s="30"/>
      <c r="C266" s="22" t="s">
        <v>195</v>
      </c>
      <c r="D266" s="33"/>
      <c r="E266" s="88">
        <v>44554</v>
      </c>
      <c r="F266" s="33"/>
      <c r="G266" s="89">
        <f>(E266/$BD266)</f>
        <v>9.4374073289557305</v>
      </c>
      <c r="H266" s="33"/>
      <c r="I266" s="89">
        <f>IF(G$287,G266/G$287*100,0)</f>
        <v>46.505681177797243</v>
      </c>
      <c r="J266" s="33"/>
      <c r="K266" s="88">
        <v>504200</v>
      </c>
      <c r="L266" s="33"/>
      <c r="M266" s="89">
        <f>(K266/$BD266)</f>
        <v>106.79940690531667</v>
      </c>
      <c r="N266" s="33"/>
      <c r="O266" s="89">
        <f>IF(M$287,M266/M$287*100,0)</f>
        <v>63.927566627204634</v>
      </c>
      <c r="P266" s="33"/>
      <c r="Q266" s="88">
        <v>0</v>
      </c>
      <c r="R266" s="33"/>
      <c r="S266" s="88">
        <v>0</v>
      </c>
      <c r="T266" s="33"/>
      <c r="U266" s="88">
        <v>0</v>
      </c>
      <c r="V266" s="33"/>
      <c r="W266" s="88">
        <v>0</v>
      </c>
      <c r="X266" s="33"/>
      <c r="Y266" s="88">
        <v>0</v>
      </c>
      <c r="Z266" s="33"/>
      <c r="AA266" s="88">
        <v>0</v>
      </c>
      <c r="AB266" s="33"/>
      <c r="AC266" s="33"/>
      <c r="AD266" s="88">
        <v>0</v>
      </c>
      <c r="AE266" s="33"/>
      <c r="AF266" s="88">
        <v>0</v>
      </c>
      <c r="AG266" s="33"/>
      <c r="AH266" s="89">
        <f>(AF266/$BD266)</f>
        <v>0</v>
      </c>
      <c r="AI266" s="33"/>
      <c r="AJ266" s="89" t="e">
        <f>IF(AH$287,AH266/AH$287*100,0)</f>
        <v>#DIV/0!</v>
      </c>
      <c r="AK266" s="33"/>
      <c r="AL266" s="88">
        <f>(E266+K266+AF266)</f>
        <v>548754</v>
      </c>
      <c r="AM266" s="33"/>
      <c r="AN266" s="88">
        <v>0</v>
      </c>
      <c r="AO266" s="33"/>
      <c r="AP266" s="89">
        <f>IF($AL266,AN266/$AL266*100,0)</f>
        <v>0</v>
      </c>
      <c r="AQ266" s="33"/>
      <c r="AR266" s="88">
        <v>0</v>
      </c>
      <c r="AS266" s="33"/>
      <c r="AT266" s="89">
        <f>IF($AL266,AR266/$AL266*100,0)</f>
        <v>0</v>
      </c>
      <c r="AU266" s="33"/>
      <c r="AV266" s="88">
        <v>0</v>
      </c>
      <c r="AW266" s="33"/>
      <c r="AX266" s="89">
        <f>IF($AL266,AV266/$AL266*100,0)</f>
        <v>0</v>
      </c>
      <c r="AY266" s="33"/>
      <c r="AZ266" s="88">
        <v>39628</v>
      </c>
      <c r="BA266" s="33"/>
      <c r="BB266" s="22">
        <v>22</v>
      </c>
      <c r="BC266" s="33"/>
      <c r="BD266" s="114">
        <v>4721</v>
      </c>
      <c r="BE266" s="33"/>
      <c r="BF266" s="114">
        <f>IF(E266,BD266,0)</f>
        <v>4721</v>
      </c>
      <c r="BG266" s="33"/>
      <c r="BH266" s="114">
        <f>IF(K266,BD266,0)</f>
        <v>4721</v>
      </c>
      <c r="BI266" s="33"/>
      <c r="BJ266" s="114">
        <f>IF(AF266,BD266,0)</f>
        <v>0</v>
      </c>
    </row>
    <row r="267" spans="1:62" ht="8.85" customHeight="1" x14ac:dyDescent="0.3">
      <c r="A267" s="22">
        <v>23</v>
      </c>
      <c r="B267" s="30"/>
      <c r="C267" s="22" t="s">
        <v>203</v>
      </c>
      <c r="D267" s="33"/>
      <c r="E267" s="88">
        <v>157252</v>
      </c>
      <c r="F267" s="33"/>
      <c r="G267" s="89">
        <f>(E267/$BD267)</f>
        <v>17.30706581554039</v>
      </c>
      <c r="H267" s="33"/>
      <c r="I267" s="89">
        <f>IF(G$287,G267/G$287*100,0)</f>
        <v>85.285805400299083</v>
      </c>
      <c r="J267" s="33"/>
      <c r="K267" s="88">
        <v>1315650</v>
      </c>
      <c r="L267" s="33"/>
      <c r="M267" s="89">
        <f>(K267/$BD267)</f>
        <v>144.79969183359015</v>
      </c>
      <c r="N267" s="33"/>
      <c r="O267" s="89">
        <f>IF(M$287,M267/M$287*100,0)</f>
        <v>86.673626900354236</v>
      </c>
      <c r="P267" s="33"/>
      <c r="Q267" s="88">
        <v>0</v>
      </c>
      <c r="R267" s="33"/>
      <c r="S267" s="88">
        <v>0</v>
      </c>
      <c r="T267" s="33"/>
      <c r="U267" s="88">
        <v>0</v>
      </c>
      <c r="V267" s="33"/>
      <c r="W267" s="88">
        <v>0</v>
      </c>
      <c r="X267" s="33"/>
      <c r="Y267" s="88">
        <v>0</v>
      </c>
      <c r="Z267" s="33"/>
      <c r="AA267" s="88">
        <v>0</v>
      </c>
      <c r="AB267" s="33"/>
      <c r="AC267" s="33"/>
      <c r="AD267" s="88">
        <v>0</v>
      </c>
      <c r="AE267" s="33"/>
      <c r="AF267" s="88">
        <v>0</v>
      </c>
      <c r="AG267" s="33"/>
      <c r="AH267" s="89">
        <f>(AF267/$BD267)</f>
        <v>0</v>
      </c>
      <c r="AI267" s="33"/>
      <c r="AJ267" s="89" t="e">
        <f>IF(AH$287,AH267/AH$287*100,0)</f>
        <v>#DIV/0!</v>
      </c>
      <c r="AK267" s="33"/>
      <c r="AL267" s="88">
        <f>(E267+K267+AF267)</f>
        <v>1472902</v>
      </c>
      <c r="AM267" s="33"/>
      <c r="AN267" s="88">
        <v>0</v>
      </c>
      <c r="AO267" s="33"/>
      <c r="AP267" s="89">
        <f>IF($AL267,AN267/$AL267*100,0)</f>
        <v>0</v>
      </c>
      <c r="AQ267" s="33"/>
      <c r="AR267" s="88">
        <v>0</v>
      </c>
      <c r="AS267" s="33"/>
      <c r="AT267" s="89">
        <f>IF($AL267,AR267/$AL267*100,0)</f>
        <v>0</v>
      </c>
      <c r="AU267" s="33"/>
      <c r="AV267" s="88">
        <v>0</v>
      </c>
      <c r="AW267" s="33"/>
      <c r="AX267" s="89">
        <f>IF($AL267,AV267/$AL267*100,0)</f>
        <v>0</v>
      </c>
      <c r="AY267" s="33"/>
      <c r="AZ267" s="88">
        <v>40479</v>
      </c>
      <c r="BA267" s="33"/>
      <c r="BB267" s="22">
        <v>23</v>
      </c>
      <c r="BC267" s="33"/>
      <c r="BD267" s="114">
        <v>9086</v>
      </c>
      <c r="BE267" s="33"/>
      <c r="BF267" s="114">
        <f>IF(E267,BD267,0)</f>
        <v>9086</v>
      </c>
      <c r="BG267" s="33"/>
      <c r="BH267" s="114">
        <f>IF(K267,BD267,0)</f>
        <v>9086</v>
      </c>
      <c r="BI267" s="33"/>
      <c r="BJ267" s="114">
        <f>IF(AF267,BD267,0)</f>
        <v>0</v>
      </c>
    </row>
    <row r="268" spans="1:62" ht="8.85" customHeight="1" x14ac:dyDescent="0.3">
      <c r="A268" s="22">
        <v>24</v>
      </c>
      <c r="B268" s="30"/>
      <c r="C268" s="49" t="s">
        <v>243</v>
      </c>
      <c r="D268" s="33"/>
      <c r="E268" s="88">
        <v>68880</v>
      </c>
      <c r="F268" s="33"/>
      <c r="G268" s="89">
        <f>(E268/$BD268)</f>
        <v>8.9141969716578231</v>
      </c>
      <c r="H268" s="33"/>
      <c r="I268" s="89">
        <f>IF(G$287,G268/G$287*100,0)</f>
        <v>43.927403774133431</v>
      </c>
      <c r="J268" s="33"/>
      <c r="K268" s="88">
        <v>2971450</v>
      </c>
      <c r="L268" s="33"/>
      <c r="M268" s="89">
        <f>(K268/$BD268)</f>
        <v>384.55416073508479</v>
      </c>
      <c r="N268" s="33"/>
      <c r="O268" s="89">
        <f>IF(M$287,M268/M$287*100,0)</f>
        <v>230.18490874163345</v>
      </c>
      <c r="P268" s="33"/>
      <c r="Q268" s="88">
        <v>0</v>
      </c>
      <c r="R268" s="33"/>
      <c r="S268" s="88">
        <v>0</v>
      </c>
      <c r="T268" s="33"/>
      <c r="U268" s="88">
        <v>0</v>
      </c>
      <c r="V268" s="33"/>
      <c r="W268" s="88">
        <v>0</v>
      </c>
      <c r="X268" s="33"/>
      <c r="Y268" s="88">
        <v>0</v>
      </c>
      <c r="Z268" s="33"/>
      <c r="AA268" s="88">
        <v>0</v>
      </c>
      <c r="AB268" s="33"/>
      <c r="AC268" s="33"/>
      <c r="AD268" s="88">
        <v>0</v>
      </c>
      <c r="AE268" s="33"/>
      <c r="AF268" s="88">
        <v>0</v>
      </c>
      <c r="AG268" s="33"/>
      <c r="AH268" s="89">
        <f>(AF268/$BD268)</f>
        <v>0</v>
      </c>
      <c r="AI268" s="33"/>
      <c r="AJ268" s="89" t="e">
        <f>IF(AH$287,AH268/AH$287*100,0)</f>
        <v>#DIV/0!</v>
      </c>
      <c r="AK268" s="33"/>
      <c r="AL268" s="88">
        <f>(E268+K268+AF268)</f>
        <v>3040330</v>
      </c>
      <c r="AM268" s="33"/>
      <c r="AN268" s="88">
        <v>6686</v>
      </c>
      <c r="AO268" s="33"/>
      <c r="AP268" s="89">
        <f>IF($AL268,AN268/$AL268*100,0)</f>
        <v>0.2199103386803406</v>
      </c>
      <c r="AQ268" s="33"/>
      <c r="AR268" s="88">
        <v>0</v>
      </c>
      <c r="AS268" s="33"/>
      <c r="AT268" s="89">
        <f>IF($AL268,AR268/$AL268*100,0)</f>
        <v>0</v>
      </c>
      <c r="AU268" s="33"/>
      <c r="AV268" s="88">
        <v>0</v>
      </c>
      <c r="AW268" s="33"/>
      <c r="AX268" s="89">
        <f>IF($AL268,AV268/$AL268*100,0)</f>
        <v>0</v>
      </c>
      <c r="AY268" s="33"/>
      <c r="AZ268" s="88">
        <v>0</v>
      </c>
      <c r="BA268" s="33"/>
      <c r="BB268" s="22">
        <v>24</v>
      </c>
      <c r="BC268" s="33"/>
      <c r="BD268" s="114">
        <v>7727</v>
      </c>
      <c r="BE268" s="33"/>
      <c r="BF268" s="114">
        <f>IF(E268,BD268,0)</f>
        <v>7727</v>
      </c>
      <c r="BG268" s="33"/>
      <c r="BH268" s="114">
        <f>IF(K268,BD268,0)</f>
        <v>7727</v>
      </c>
      <c r="BI268" s="33"/>
      <c r="BJ268" s="114">
        <f>IF(AF268,BD268,0)</f>
        <v>0</v>
      </c>
    </row>
    <row r="269" spans="1:62" ht="8.85" customHeight="1" x14ac:dyDescent="0.3">
      <c r="A269" s="22">
        <v>25</v>
      </c>
      <c r="B269" s="30"/>
      <c r="C269" s="22" t="s">
        <v>244</v>
      </c>
      <c r="D269" s="33"/>
      <c r="E269" s="88">
        <v>19415</v>
      </c>
      <c r="F269" s="33"/>
      <c r="G269" s="89">
        <f>(E269/$BD269)</f>
        <v>3.3341919972522756</v>
      </c>
      <c r="H269" s="33"/>
      <c r="I269" s="89">
        <f>IF(G$287,G269/G$287*100,0)</f>
        <v>16.430240277329954</v>
      </c>
      <c r="J269" s="33"/>
      <c r="K269" s="88">
        <v>256672</v>
      </c>
      <c r="L269" s="33"/>
      <c r="M269" s="89">
        <f>(K269/$BD269)</f>
        <v>44.078997080542678</v>
      </c>
      <c r="N269" s="33"/>
      <c r="O269" s="89">
        <f>IF(M$287,M269/M$287*100,0)</f>
        <v>26.384631753853611</v>
      </c>
      <c r="P269" s="33"/>
      <c r="Q269" s="88">
        <v>0</v>
      </c>
      <c r="R269" s="33"/>
      <c r="S269" s="88">
        <v>0</v>
      </c>
      <c r="T269" s="33"/>
      <c r="U269" s="88">
        <v>0</v>
      </c>
      <c r="V269" s="33"/>
      <c r="W269" s="88">
        <v>0</v>
      </c>
      <c r="X269" s="33"/>
      <c r="Y269" s="88">
        <v>0</v>
      </c>
      <c r="Z269" s="33"/>
      <c r="AA269" s="88">
        <v>0</v>
      </c>
      <c r="AB269" s="33"/>
      <c r="AC269" s="33"/>
      <c r="AD269" s="88">
        <v>0</v>
      </c>
      <c r="AE269" s="33"/>
      <c r="AF269" s="88">
        <v>0</v>
      </c>
      <c r="AG269" s="33"/>
      <c r="AH269" s="89">
        <f>(AF269/$BD269)</f>
        <v>0</v>
      </c>
      <c r="AI269" s="33"/>
      <c r="AJ269" s="89" t="e">
        <f>IF(AH$287,AH269/AH$287*100,0)</f>
        <v>#DIV/0!</v>
      </c>
      <c r="AK269" s="33"/>
      <c r="AL269" s="88">
        <f>(E269+K269+AF269)</f>
        <v>276087</v>
      </c>
      <c r="AM269" s="33"/>
      <c r="AN269" s="88">
        <v>0</v>
      </c>
      <c r="AO269" s="33"/>
      <c r="AP269" s="89">
        <f>IF($AL269,AN269/$AL269*100,0)</f>
        <v>0</v>
      </c>
      <c r="AQ269" s="33"/>
      <c r="AR269" s="88">
        <v>0</v>
      </c>
      <c r="AS269" s="33"/>
      <c r="AT269" s="89">
        <f>IF($AL269,AR269/$AL269*100,0)</f>
        <v>0</v>
      </c>
      <c r="AU269" s="33"/>
      <c r="AV269" s="88">
        <v>0</v>
      </c>
      <c r="AW269" s="33"/>
      <c r="AX269" s="89">
        <f>IF($AL269,AV269/$AL269*100,0)</f>
        <v>0</v>
      </c>
      <c r="AY269" s="33"/>
      <c r="AZ269" s="88">
        <v>12033</v>
      </c>
      <c r="BA269" s="33"/>
      <c r="BB269" s="22">
        <v>25</v>
      </c>
      <c r="BC269" s="33"/>
      <c r="BD269" s="114">
        <v>5823</v>
      </c>
      <c r="BE269" s="33"/>
      <c r="BF269" s="114">
        <f>IF(E269,BD269,0)</f>
        <v>5823</v>
      </c>
      <c r="BG269" s="33"/>
      <c r="BH269" s="114">
        <f>IF(K269,BD269,0)</f>
        <v>5823</v>
      </c>
      <c r="BI269" s="33"/>
      <c r="BJ269" s="114">
        <f>IF(AF269,BD269,0)</f>
        <v>0</v>
      </c>
    </row>
    <row r="270" spans="1:62" ht="8.85" customHeight="1" x14ac:dyDescent="0.3">
      <c r="A270" s="53"/>
      <c r="D270" s="33"/>
      <c r="E270" s="33"/>
      <c r="F270" s="33"/>
      <c r="G270" s="33"/>
      <c r="H270" s="33"/>
      <c r="I270" s="33"/>
      <c r="J270" s="33"/>
      <c r="K270" s="39"/>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9"/>
      <c r="AM270" s="33"/>
      <c r="AN270" s="33"/>
      <c r="AO270" s="33"/>
      <c r="AP270" s="33"/>
      <c r="AQ270" s="33"/>
      <c r="AR270" s="33"/>
      <c r="AS270" s="33"/>
      <c r="AT270" s="33"/>
      <c r="AU270" s="33"/>
      <c r="AV270" s="33"/>
      <c r="AW270" s="33"/>
      <c r="AX270" s="33"/>
      <c r="AY270" s="33"/>
      <c r="AZ270" s="33"/>
      <c r="BA270" s="33"/>
      <c r="BB270" s="41"/>
      <c r="BC270" s="33"/>
      <c r="BD270" s="39"/>
      <c r="BE270" s="33"/>
      <c r="BF270" s="33"/>
      <c r="BG270" s="33"/>
      <c r="BH270" s="33"/>
      <c r="BI270" s="33"/>
      <c r="BJ270" s="33"/>
    </row>
    <row r="271" spans="1:62" ht="8.85" customHeight="1" x14ac:dyDescent="0.3">
      <c r="A271" s="22">
        <v>26</v>
      </c>
      <c r="B271" s="30"/>
      <c r="C271" s="22" t="s">
        <v>245</v>
      </c>
      <c r="D271" s="33"/>
      <c r="E271" s="88">
        <v>101273</v>
      </c>
      <c r="F271" s="33"/>
      <c r="G271" s="89">
        <f>(E271/$BD271)</f>
        <v>21.102938112106688</v>
      </c>
      <c r="H271" s="33"/>
      <c r="I271" s="89">
        <f>IF(G$287,G271/G$287*100,0)</f>
        <v>103.99111509633387</v>
      </c>
      <c r="J271" s="33"/>
      <c r="K271" s="88">
        <v>948500</v>
      </c>
      <c r="L271" s="33"/>
      <c r="M271" s="89">
        <f>(K271/$BD271)</f>
        <v>197.64534277974579</v>
      </c>
      <c r="N271" s="33"/>
      <c r="O271" s="89">
        <f>IF(M$287,M271/M$287*100,0)</f>
        <v>118.30576765571818</v>
      </c>
      <c r="P271" s="33"/>
      <c r="Q271" s="88">
        <v>0</v>
      </c>
      <c r="R271" s="33"/>
      <c r="S271" s="88">
        <v>0</v>
      </c>
      <c r="T271" s="33"/>
      <c r="U271" s="88">
        <v>0</v>
      </c>
      <c r="V271" s="33"/>
      <c r="W271" s="88">
        <v>0</v>
      </c>
      <c r="X271" s="33"/>
      <c r="Y271" s="88">
        <v>0</v>
      </c>
      <c r="Z271" s="33"/>
      <c r="AA271" s="88">
        <v>0</v>
      </c>
      <c r="AB271" s="33"/>
      <c r="AC271" s="33"/>
      <c r="AD271" s="88">
        <v>0</v>
      </c>
      <c r="AE271" s="33"/>
      <c r="AF271" s="88">
        <v>0</v>
      </c>
      <c r="AG271" s="33"/>
      <c r="AH271" s="89">
        <f>(AF271/$BD271)</f>
        <v>0</v>
      </c>
      <c r="AI271" s="33"/>
      <c r="AJ271" s="89" t="e">
        <f>IF(AH$287,AH271/AH$287*100,0)</f>
        <v>#DIV/0!</v>
      </c>
      <c r="AK271" s="33"/>
      <c r="AL271" s="88">
        <f>(E271+K271+AF271)</f>
        <v>1049773</v>
      </c>
      <c r="AM271" s="33"/>
      <c r="AN271" s="88">
        <v>0</v>
      </c>
      <c r="AO271" s="33"/>
      <c r="AP271" s="89">
        <f>IF($AL271,AN271/$AL271*100,0)</f>
        <v>0</v>
      </c>
      <c r="AQ271" s="33"/>
      <c r="AR271" s="88">
        <v>0</v>
      </c>
      <c r="AS271" s="33"/>
      <c r="AT271" s="89">
        <f>IF($AL271,AR271/$AL271*100,0)</f>
        <v>0</v>
      </c>
      <c r="AU271" s="33"/>
      <c r="AV271" s="88">
        <v>0</v>
      </c>
      <c r="AW271" s="33"/>
      <c r="AX271" s="89">
        <f>IF($AL271,AV271/$AL271*100,0)</f>
        <v>0</v>
      </c>
      <c r="AY271" s="33"/>
      <c r="AZ271" s="88">
        <v>33843</v>
      </c>
      <c r="BA271" s="33"/>
      <c r="BB271" s="22">
        <v>26</v>
      </c>
      <c r="BC271" s="33"/>
      <c r="BD271" s="114">
        <v>4799</v>
      </c>
      <c r="BE271" s="33"/>
      <c r="BF271" s="114">
        <f>IF(E271,BD271,0)</f>
        <v>4799</v>
      </c>
      <c r="BG271" s="33"/>
      <c r="BH271" s="114">
        <f>IF(K271,BD271,0)</f>
        <v>4799</v>
      </c>
      <c r="BI271" s="33"/>
      <c r="BJ271" s="114">
        <f>IF(AF271,BD271,0)</f>
        <v>0</v>
      </c>
    </row>
    <row r="272" spans="1:62" ht="8.85" customHeight="1" x14ac:dyDescent="0.3">
      <c r="A272" s="22">
        <v>27</v>
      </c>
      <c r="B272" s="30"/>
      <c r="C272" s="22" t="s">
        <v>246</v>
      </c>
      <c r="D272" s="33"/>
      <c r="E272" s="88">
        <v>267876</v>
      </c>
      <c r="F272" s="33"/>
      <c r="G272" s="89">
        <f>(E272/$BD272)</f>
        <v>33.11608357028063</v>
      </c>
      <c r="H272" s="33"/>
      <c r="I272" s="89">
        <f>IF(G$287,G272/G$287*100,0)</f>
        <v>163.18952554389472</v>
      </c>
      <c r="J272" s="33"/>
      <c r="K272" s="88">
        <v>1003967</v>
      </c>
      <c r="L272" s="33"/>
      <c r="M272" s="89">
        <f>(K272/$BD272)</f>
        <v>124.11509457287674</v>
      </c>
      <c r="N272" s="33"/>
      <c r="O272" s="89">
        <f>IF(M$287,M272/M$287*100,0)</f>
        <v>74.292322473135329</v>
      </c>
      <c r="P272" s="33"/>
      <c r="Q272" s="88">
        <v>0</v>
      </c>
      <c r="R272" s="33"/>
      <c r="S272" s="88">
        <v>527936</v>
      </c>
      <c r="T272" s="33"/>
      <c r="U272" s="88">
        <v>0</v>
      </c>
      <c r="V272" s="33"/>
      <c r="W272" s="88">
        <v>0</v>
      </c>
      <c r="X272" s="33"/>
      <c r="Y272" s="88">
        <v>0</v>
      </c>
      <c r="Z272" s="33"/>
      <c r="AA272" s="88">
        <v>0</v>
      </c>
      <c r="AB272" s="33"/>
      <c r="AC272" s="33"/>
      <c r="AD272" s="88">
        <v>0</v>
      </c>
      <c r="AE272" s="33"/>
      <c r="AF272" s="88">
        <v>0</v>
      </c>
      <c r="AG272" s="33"/>
      <c r="AH272" s="89">
        <f>(AF272/$BD272)</f>
        <v>0</v>
      </c>
      <c r="AI272" s="33"/>
      <c r="AJ272" s="89" t="e">
        <f>IF(AH$287,AH272/AH$287*100,0)</f>
        <v>#DIV/0!</v>
      </c>
      <c r="AK272" s="33"/>
      <c r="AL272" s="88">
        <f>(E272+K272+AF272)</f>
        <v>1271843</v>
      </c>
      <c r="AM272" s="33"/>
      <c r="AN272" s="88">
        <v>0</v>
      </c>
      <c r="AO272" s="33"/>
      <c r="AP272" s="89">
        <f>IF($AL272,AN272/$AL272*100,0)</f>
        <v>0</v>
      </c>
      <c r="AQ272" s="33"/>
      <c r="AR272" s="88">
        <v>0</v>
      </c>
      <c r="AS272" s="33"/>
      <c r="AT272" s="89">
        <f>IF($AL272,AR272/$AL272*100,0)</f>
        <v>0</v>
      </c>
      <c r="AU272" s="33"/>
      <c r="AV272" s="88">
        <v>0</v>
      </c>
      <c r="AW272" s="33"/>
      <c r="AX272" s="89">
        <f>IF($AL272,AV272/$AL272*100,0)</f>
        <v>0</v>
      </c>
      <c r="AY272" s="33"/>
      <c r="AZ272" s="88">
        <v>0</v>
      </c>
      <c r="BA272" s="33"/>
      <c r="BB272" s="22">
        <v>27</v>
      </c>
      <c r="BC272" s="33"/>
      <c r="BD272" s="114">
        <v>8089</v>
      </c>
      <c r="BE272" s="33"/>
      <c r="BF272" s="114">
        <f>IF(E272,BD272,0)</f>
        <v>8089</v>
      </c>
      <c r="BG272" s="33"/>
      <c r="BH272" s="114">
        <f>IF(K272,BD272,0)</f>
        <v>8089</v>
      </c>
      <c r="BI272" s="33"/>
      <c r="BJ272" s="114">
        <f>IF(AF272,BD272,0)</f>
        <v>0</v>
      </c>
    </row>
    <row r="273" spans="1:62" ht="8.85" customHeight="1" x14ac:dyDescent="0.3">
      <c r="A273" s="22">
        <v>28</v>
      </c>
      <c r="B273" s="30"/>
      <c r="C273" s="22" t="s">
        <v>247</v>
      </c>
      <c r="D273" s="33"/>
      <c r="E273" s="88">
        <v>199562</v>
      </c>
      <c r="F273" s="33"/>
      <c r="G273" s="89">
        <f>(E273/$BD273)</f>
        <v>24.510194055514617</v>
      </c>
      <c r="H273" s="33"/>
      <c r="I273" s="89">
        <f>IF(G$287,G273/G$287*100,0)</f>
        <v>120.78140008372749</v>
      </c>
      <c r="J273" s="33"/>
      <c r="K273" s="88">
        <v>477004</v>
      </c>
      <c r="L273" s="33"/>
      <c r="M273" s="89">
        <f>(K273/$BD273)</f>
        <v>58.585605502333578</v>
      </c>
      <c r="N273" s="33"/>
      <c r="O273" s="89">
        <f>IF(M$287,M273/M$287*100,0)</f>
        <v>35.067940053879752</v>
      </c>
      <c r="P273" s="33"/>
      <c r="Q273" s="88">
        <v>0</v>
      </c>
      <c r="R273" s="33"/>
      <c r="S273" s="88">
        <v>0</v>
      </c>
      <c r="T273" s="33"/>
      <c r="U273" s="88">
        <v>0</v>
      </c>
      <c r="V273" s="33"/>
      <c r="W273" s="88">
        <v>0</v>
      </c>
      <c r="X273" s="33"/>
      <c r="Y273" s="88">
        <v>0</v>
      </c>
      <c r="Z273" s="33"/>
      <c r="AA273" s="88">
        <v>0</v>
      </c>
      <c r="AB273" s="33"/>
      <c r="AC273" s="33"/>
      <c r="AD273" s="88">
        <v>0</v>
      </c>
      <c r="AE273" s="33"/>
      <c r="AF273" s="88">
        <v>0</v>
      </c>
      <c r="AG273" s="33"/>
      <c r="AH273" s="89">
        <f>(AF273/$BD273)</f>
        <v>0</v>
      </c>
      <c r="AI273" s="33"/>
      <c r="AJ273" s="89" t="e">
        <f>IF(AH$287,AH273/AH$287*100,0)</f>
        <v>#DIV/0!</v>
      </c>
      <c r="AK273" s="33"/>
      <c r="AL273" s="88">
        <f>(E273+K273+AF273)</f>
        <v>676566</v>
      </c>
      <c r="AM273" s="33"/>
      <c r="AN273" s="88">
        <v>0</v>
      </c>
      <c r="AO273" s="33"/>
      <c r="AP273" s="89">
        <f>IF($AL273,AN273/$AL273*100,0)</f>
        <v>0</v>
      </c>
      <c r="AQ273" s="33"/>
      <c r="AR273" s="88">
        <v>0</v>
      </c>
      <c r="AS273" s="33"/>
      <c r="AT273" s="89">
        <f>IF($AL273,AR273/$AL273*100,0)</f>
        <v>0</v>
      </c>
      <c r="AU273" s="33"/>
      <c r="AV273" s="88">
        <v>0</v>
      </c>
      <c r="AW273" s="33"/>
      <c r="AX273" s="89">
        <f>IF($AL273,AV273/$AL273*100,0)</f>
        <v>0</v>
      </c>
      <c r="AY273" s="33"/>
      <c r="AZ273" s="88">
        <v>0</v>
      </c>
      <c r="BA273" s="33"/>
      <c r="BB273" s="22">
        <v>28</v>
      </c>
      <c r="BC273" s="33"/>
      <c r="BD273" s="114">
        <v>8142</v>
      </c>
      <c r="BE273" s="33"/>
      <c r="BF273" s="114">
        <f>IF(E273,BD273,0)</f>
        <v>8142</v>
      </c>
      <c r="BG273" s="33"/>
      <c r="BH273" s="114">
        <f>IF(K273,BD273,0)</f>
        <v>8142</v>
      </c>
      <c r="BI273" s="33"/>
      <c r="BJ273" s="114">
        <f>IF(AF273,BD273,0)</f>
        <v>0</v>
      </c>
    </row>
    <row r="274" spans="1:62" ht="8.85" customHeight="1" x14ac:dyDescent="0.3">
      <c r="A274" s="22">
        <v>29</v>
      </c>
      <c r="B274" s="30"/>
      <c r="C274" s="22" t="s">
        <v>248</v>
      </c>
      <c r="D274" s="33"/>
      <c r="E274" s="88">
        <v>68382</v>
      </c>
      <c r="F274" s="33"/>
      <c r="G274" s="89">
        <f>(E274/$BD274)</f>
        <v>14.705806451612903</v>
      </c>
      <c r="H274" s="33"/>
      <c r="I274" s="89">
        <f>IF(G$287,G274/G$287*100,0)</f>
        <v>72.467312521603205</v>
      </c>
      <c r="J274" s="33"/>
      <c r="K274" s="88">
        <v>1228678</v>
      </c>
      <c r="L274" s="33"/>
      <c r="M274" s="89">
        <f>(K274/$BD274)</f>
        <v>264.23182795698926</v>
      </c>
      <c r="N274" s="33"/>
      <c r="O274" s="89">
        <f>IF(M$287,M274/M$287*100,0)</f>
        <v>158.16284262443412</v>
      </c>
      <c r="P274" s="33"/>
      <c r="Q274" s="88">
        <v>0</v>
      </c>
      <c r="R274" s="33"/>
      <c r="S274" s="88">
        <v>0</v>
      </c>
      <c r="T274" s="33"/>
      <c r="U274" s="88">
        <v>0</v>
      </c>
      <c r="V274" s="33"/>
      <c r="W274" s="88">
        <v>0</v>
      </c>
      <c r="X274" s="33"/>
      <c r="Y274" s="88">
        <v>0</v>
      </c>
      <c r="Z274" s="33"/>
      <c r="AA274" s="88">
        <v>0</v>
      </c>
      <c r="AB274" s="33"/>
      <c r="AC274" s="33"/>
      <c r="AD274" s="88">
        <v>0</v>
      </c>
      <c r="AE274" s="33"/>
      <c r="AF274" s="88">
        <v>0</v>
      </c>
      <c r="AG274" s="33"/>
      <c r="AH274" s="89">
        <f>(AF274/$BD274)</f>
        <v>0</v>
      </c>
      <c r="AI274" s="33"/>
      <c r="AJ274" s="89" t="e">
        <f>IF(AH$287,AH274/AH$287*100,0)</f>
        <v>#DIV/0!</v>
      </c>
      <c r="AK274" s="33"/>
      <c r="AL274" s="88">
        <f>(E274+K274+AF274)</f>
        <v>1297060</v>
      </c>
      <c r="AM274" s="33"/>
      <c r="AN274" s="88">
        <v>0</v>
      </c>
      <c r="AO274" s="33"/>
      <c r="AP274" s="89">
        <f>IF($AL274,AN274/$AL274*100,0)</f>
        <v>0</v>
      </c>
      <c r="AQ274" s="33"/>
      <c r="AR274" s="88">
        <v>0</v>
      </c>
      <c r="AS274" s="33"/>
      <c r="AT274" s="89">
        <f>IF($AL274,AR274/$AL274*100,0)</f>
        <v>0</v>
      </c>
      <c r="AU274" s="33"/>
      <c r="AV274" s="88">
        <v>0</v>
      </c>
      <c r="AW274" s="33"/>
      <c r="AX274" s="89">
        <f>IF($AL274,AV274/$AL274*100,0)</f>
        <v>0</v>
      </c>
      <c r="AY274" s="33"/>
      <c r="AZ274" s="88">
        <v>0</v>
      </c>
      <c r="BA274" s="33"/>
      <c r="BB274" s="22">
        <v>29</v>
      </c>
      <c r="BC274" s="33"/>
      <c r="BD274" s="114">
        <v>4650</v>
      </c>
      <c r="BE274" s="33"/>
      <c r="BF274" s="114">
        <f>IF(E274,BD274,0)</f>
        <v>4650</v>
      </c>
      <c r="BG274" s="33"/>
      <c r="BH274" s="114">
        <f>IF(K274,BD274,0)</f>
        <v>4650</v>
      </c>
      <c r="BI274" s="33"/>
      <c r="BJ274" s="114">
        <f>IF(AF274,BD274,0)</f>
        <v>0</v>
      </c>
    </row>
    <row r="275" spans="1:62" ht="8.85" customHeight="1" x14ac:dyDescent="0.3">
      <c r="A275" s="22">
        <v>30</v>
      </c>
      <c r="B275" s="30"/>
      <c r="C275" s="22" t="s">
        <v>249</v>
      </c>
      <c r="D275" s="33"/>
      <c r="E275" s="88">
        <v>36301</v>
      </c>
      <c r="F275" s="33"/>
      <c r="G275" s="89">
        <f>(E275/$BD275)</f>
        <v>5.6738043138480778</v>
      </c>
      <c r="H275" s="33"/>
      <c r="I275" s="89">
        <f>IF(G$287,G275/G$287*100,0)</f>
        <v>27.959388133586739</v>
      </c>
      <c r="J275" s="33"/>
      <c r="K275" s="88">
        <v>555481</v>
      </c>
      <c r="L275" s="33"/>
      <c r="M275" s="89">
        <f>(K275/$BD275)</f>
        <v>86.821037824320101</v>
      </c>
      <c r="N275" s="33"/>
      <c r="O275" s="89">
        <f>IF(M$287,M275/M$287*100,0)</f>
        <v>51.968993470889536</v>
      </c>
      <c r="P275" s="33"/>
      <c r="Q275" s="88">
        <v>0</v>
      </c>
      <c r="R275" s="33"/>
      <c r="S275" s="88">
        <v>0</v>
      </c>
      <c r="T275" s="33"/>
      <c r="U275" s="88">
        <v>0</v>
      </c>
      <c r="V275" s="33"/>
      <c r="W275" s="88">
        <v>0</v>
      </c>
      <c r="X275" s="33"/>
      <c r="Y275" s="88">
        <v>0</v>
      </c>
      <c r="Z275" s="33"/>
      <c r="AA275" s="88">
        <v>0</v>
      </c>
      <c r="AB275" s="33"/>
      <c r="AC275" s="33"/>
      <c r="AD275" s="88">
        <v>0</v>
      </c>
      <c r="AE275" s="33"/>
      <c r="AF275" s="88">
        <v>0</v>
      </c>
      <c r="AG275" s="33"/>
      <c r="AH275" s="89">
        <f>(AF275/$BD275)</f>
        <v>0</v>
      </c>
      <c r="AI275" s="33"/>
      <c r="AJ275" s="89" t="e">
        <f>IF(AH$287,AH275/AH$287*100,0)</f>
        <v>#DIV/0!</v>
      </c>
      <c r="AK275" s="33"/>
      <c r="AL275" s="88">
        <f>(E275+K275+AF275)</f>
        <v>591782</v>
      </c>
      <c r="AM275" s="33"/>
      <c r="AN275" s="88">
        <v>0</v>
      </c>
      <c r="AO275" s="33"/>
      <c r="AP275" s="89">
        <f>IF($AL275,AN275/$AL275*100,0)</f>
        <v>0</v>
      </c>
      <c r="AQ275" s="33"/>
      <c r="AR275" s="88">
        <v>0</v>
      </c>
      <c r="AS275" s="33"/>
      <c r="AT275" s="89">
        <f>IF($AL275,AR275/$AL275*100,0)</f>
        <v>0</v>
      </c>
      <c r="AU275" s="33"/>
      <c r="AV275" s="88">
        <v>0</v>
      </c>
      <c r="AW275" s="33"/>
      <c r="AX275" s="89">
        <f>IF($AL275,AV275/$AL275*100,0)</f>
        <v>0</v>
      </c>
      <c r="AY275" s="33"/>
      <c r="AZ275" s="88">
        <v>0</v>
      </c>
      <c r="BA275" s="33"/>
      <c r="BB275" s="22">
        <v>30</v>
      </c>
      <c r="BC275" s="33"/>
      <c r="BD275" s="114">
        <v>6398</v>
      </c>
      <c r="BE275" s="33"/>
      <c r="BF275" s="114">
        <f>IF(E275,BD275,0)</f>
        <v>6398</v>
      </c>
      <c r="BG275" s="33"/>
      <c r="BH275" s="114">
        <f>IF(K275,BD275,0)</f>
        <v>6398</v>
      </c>
      <c r="BI275" s="33"/>
      <c r="BJ275" s="114">
        <f>IF(AF275,BD275,0)</f>
        <v>0</v>
      </c>
    </row>
    <row r="276" spans="1:62" ht="8.85" customHeight="1" x14ac:dyDescent="0.3">
      <c r="A276" s="53"/>
      <c r="D276" s="33"/>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41"/>
      <c r="BC276" s="33"/>
      <c r="BD276" s="39"/>
      <c r="BE276" s="33"/>
      <c r="BF276" s="33"/>
      <c r="BG276" s="33"/>
      <c r="BH276" s="33"/>
      <c r="BI276" s="33"/>
      <c r="BJ276" s="33"/>
    </row>
    <row r="277" spans="1:62" ht="8.85" customHeight="1" x14ac:dyDescent="0.3">
      <c r="A277" s="22">
        <v>31</v>
      </c>
      <c r="B277" s="30"/>
      <c r="C277" s="22" t="s">
        <v>216</v>
      </c>
      <c r="D277" s="33"/>
      <c r="E277" s="88">
        <v>60254</v>
      </c>
      <c r="F277" s="33"/>
      <c r="G277" s="89">
        <f t="shared" ref="G277:G285" si="0">(E277/$BD277)</f>
        <v>13.022260644045819</v>
      </c>
      <c r="H277" s="33"/>
      <c r="I277" s="89">
        <f t="shared" ref="I277:I285" si="1">IF(G$287,G277/G$287*100,0)</f>
        <v>64.171130970266532</v>
      </c>
      <c r="J277" s="33"/>
      <c r="K277" s="88">
        <v>792074</v>
      </c>
      <c r="L277" s="33"/>
      <c r="M277" s="89">
        <f t="shared" ref="M277:M285" si="2">(K277/$BD277)</f>
        <v>171.18521720337151</v>
      </c>
      <c r="N277" s="33"/>
      <c r="O277" s="89">
        <f t="shared" ref="O277:O285" si="3">IF(M$287,M277/M$287*100,0)</f>
        <v>102.46737032971522</v>
      </c>
      <c r="P277" s="33"/>
      <c r="Q277" s="88">
        <v>0</v>
      </c>
      <c r="R277" s="33"/>
      <c r="S277" s="88">
        <v>0</v>
      </c>
      <c r="T277" s="33"/>
      <c r="U277" s="88">
        <v>0</v>
      </c>
      <c r="V277" s="33"/>
      <c r="W277" s="88">
        <v>0</v>
      </c>
      <c r="X277" s="33"/>
      <c r="Y277" s="88">
        <v>0</v>
      </c>
      <c r="Z277" s="33"/>
      <c r="AA277" s="88">
        <v>0</v>
      </c>
      <c r="AB277" s="33"/>
      <c r="AC277" s="33"/>
      <c r="AD277" s="88">
        <v>0</v>
      </c>
      <c r="AE277" s="33"/>
      <c r="AF277" s="88">
        <v>0</v>
      </c>
      <c r="AG277" s="33"/>
      <c r="AH277" s="89">
        <f t="shared" ref="AH277:AH285" si="4">(AF277/$BD277)</f>
        <v>0</v>
      </c>
      <c r="AI277" s="33"/>
      <c r="AJ277" s="89" t="e">
        <f t="shared" ref="AJ277:AJ285" si="5">IF(AH$287,AH277/AH$287*100,0)</f>
        <v>#DIV/0!</v>
      </c>
      <c r="AK277" s="33"/>
      <c r="AL277" s="88">
        <f t="shared" ref="AL277:AL285" si="6">(E277+K277+AF277)</f>
        <v>852328</v>
      </c>
      <c r="AM277" s="33"/>
      <c r="AN277" s="88">
        <v>0</v>
      </c>
      <c r="AO277" s="33"/>
      <c r="AP277" s="89">
        <f t="shared" ref="AP277:AP285" si="7">IF($AL277,AN277/$AL277*100,0)</f>
        <v>0</v>
      </c>
      <c r="AQ277" s="33"/>
      <c r="AR277" s="88">
        <v>0</v>
      </c>
      <c r="AS277" s="33"/>
      <c r="AT277" s="89">
        <f t="shared" ref="AT277:AT285" si="8">IF($AL277,AR277/$AL277*100,0)</f>
        <v>0</v>
      </c>
      <c r="AU277" s="33"/>
      <c r="AV277" s="88">
        <v>0</v>
      </c>
      <c r="AW277" s="33"/>
      <c r="AX277" s="89">
        <f t="shared" ref="AX277:AX285" si="9">IF($AL277,AV277/$AL277*100,0)</f>
        <v>0</v>
      </c>
      <c r="AY277" s="33"/>
      <c r="AZ277" s="88">
        <v>0</v>
      </c>
      <c r="BA277" s="33"/>
      <c r="BB277" s="22">
        <v>31</v>
      </c>
      <c r="BC277" s="33"/>
      <c r="BD277" s="114">
        <v>4627</v>
      </c>
      <c r="BE277" s="33"/>
      <c r="BF277" s="114">
        <f>IF(E277,BD277,0)</f>
        <v>4627</v>
      </c>
      <c r="BG277" s="33"/>
      <c r="BH277" s="114">
        <f>IF(K277,BD277,0)</f>
        <v>4627</v>
      </c>
      <c r="BI277" s="33"/>
      <c r="BJ277" s="114">
        <f>IF(AF277,BD277,0)</f>
        <v>0</v>
      </c>
    </row>
    <row r="278" spans="1:62" ht="8.85" customHeight="1" x14ac:dyDescent="0.3">
      <c r="A278" s="22">
        <v>32</v>
      </c>
      <c r="B278" s="30"/>
      <c r="C278" s="22" t="s">
        <v>250</v>
      </c>
      <c r="D278" s="33"/>
      <c r="E278" s="88">
        <v>580386</v>
      </c>
      <c r="F278" s="33"/>
      <c r="G278" s="89">
        <f t="shared" si="0"/>
        <v>36.997896347293938</v>
      </c>
      <c r="H278" s="33"/>
      <c r="I278" s="89">
        <f t="shared" si="1"/>
        <v>182.31833297025133</v>
      </c>
      <c r="J278" s="33"/>
      <c r="K278" s="88">
        <v>4429363</v>
      </c>
      <c r="L278" s="33"/>
      <c r="M278" s="89">
        <f t="shared" si="2"/>
        <v>282.35883215401287</v>
      </c>
      <c r="N278" s="33"/>
      <c r="O278" s="89">
        <f t="shared" si="3"/>
        <v>169.01323311006854</v>
      </c>
      <c r="P278" s="33"/>
      <c r="Q278" s="88">
        <v>0</v>
      </c>
      <c r="R278" s="33"/>
      <c r="S278" s="88">
        <v>0</v>
      </c>
      <c r="T278" s="33"/>
      <c r="U278" s="88">
        <v>0</v>
      </c>
      <c r="V278" s="33"/>
      <c r="W278" s="88">
        <v>0</v>
      </c>
      <c r="X278" s="33"/>
      <c r="Y278" s="88">
        <v>0</v>
      </c>
      <c r="Z278" s="33"/>
      <c r="AA278" s="88">
        <v>0</v>
      </c>
      <c r="AB278" s="33"/>
      <c r="AC278" s="33"/>
      <c r="AD278" s="88">
        <v>0</v>
      </c>
      <c r="AE278" s="33"/>
      <c r="AF278" s="88">
        <v>0</v>
      </c>
      <c r="AG278" s="33"/>
      <c r="AH278" s="89">
        <f t="shared" si="4"/>
        <v>0</v>
      </c>
      <c r="AI278" s="33"/>
      <c r="AJ278" s="89" t="e">
        <f t="shared" si="5"/>
        <v>#DIV/0!</v>
      </c>
      <c r="AK278" s="33"/>
      <c r="AL278" s="88">
        <f t="shared" si="6"/>
        <v>5009749</v>
      </c>
      <c r="AM278" s="33"/>
      <c r="AN278" s="88">
        <v>0</v>
      </c>
      <c r="AO278" s="33"/>
      <c r="AP278" s="89">
        <f t="shared" si="7"/>
        <v>0</v>
      </c>
      <c r="AQ278" s="33"/>
      <c r="AR278" s="88">
        <v>0</v>
      </c>
      <c r="AS278" s="33"/>
      <c r="AT278" s="89">
        <f t="shared" si="8"/>
        <v>0</v>
      </c>
      <c r="AU278" s="33"/>
      <c r="AV278" s="88">
        <v>0</v>
      </c>
      <c r="AW278" s="33"/>
      <c r="AX278" s="89">
        <f t="shared" si="9"/>
        <v>0</v>
      </c>
      <c r="AY278" s="33"/>
      <c r="AZ278" s="88">
        <v>50037</v>
      </c>
      <c r="BA278" s="33"/>
      <c r="BB278" s="22">
        <v>32</v>
      </c>
      <c r="BC278" s="33"/>
      <c r="BD278" s="114">
        <v>15687</v>
      </c>
      <c r="BE278" s="33"/>
      <c r="BF278" s="114">
        <f>IF(E278,BD278,0)</f>
        <v>15687</v>
      </c>
      <c r="BG278" s="33"/>
      <c r="BH278" s="114">
        <f>IF(K278,BD278,0)</f>
        <v>15687</v>
      </c>
      <c r="BI278" s="33"/>
      <c r="BJ278" s="114">
        <f>IF(AF278,BD278,0)</f>
        <v>0</v>
      </c>
    </row>
    <row r="279" spans="1:62" ht="8.85" customHeight="1" x14ac:dyDescent="0.3">
      <c r="A279" s="22">
        <v>33</v>
      </c>
      <c r="B279" s="30"/>
      <c r="C279" s="22" t="s">
        <v>251</v>
      </c>
      <c r="D279" s="33"/>
      <c r="E279" s="88">
        <v>120215</v>
      </c>
      <c r="F279" s="33"/>
      <c r="G279" s="89">
        <f t="shared" si="0"/>
        <v>14.845023462583354</v>
      </c>
      <c r="H279" s="33"/>
      <c r="I279" s="89">
        <f t="shared" si="1"/>
        <v>73.153346482101341</v>
      </c>
      <c r="J279" s="33"/>
      <c r="K279" s="88">
        <v>448069</v>
      </c>
      <c r="L279" s="33"/>
      <c r="M279" s="89">
        <f t="shared" si="2"/>
        <v>55.330822425290194</v>
      </c>
      <c r="N279" s="33"/>
      <c r="O279" s="89">
        <f t="shared" si="3"/>
        <v>33.119704871270031</v>
      </c>
      <c r="P279" s="33"/>
      <c r="Q279" s="88">
        <v>0</v>
      </c>
      <c r="R279" s="33"/>
      <c r="S279" s="88">
        <v>0</v>
      </c>
      <c r="T279" s="33"/>
      <c r="U279" s="88">
        <v>0</v>
      </c>
      <c r="V279" s="33"/>
      <c r="W279" s="88">
        <v>0</v>
      </c>
      <c r="X279" s="33"/>
      <c r="Y279" s="88">
        <v>0</v>
      </c>
      <c r="Z279" s="33"/>
      <c r="AA279" s="88">
        <v>0</v>
      </c>
      <c r="AB279" s="33"/>
      <c r="AC279" s="33"/>
      <c r="AD279" s="88">
        <v>0</v>
      </c>
      <c r="AE279" s="33"/>
      <c r="AF279" s="88">
        <v>0</v>
      </c>
      <c r="AG279" s="33"/>
      <c r="AH279" s="89">
        <f t="shared" si="4"/>
        <v>0</v>
      </c>
      <c r="AI279" s="33"/>
      <c r="AJ279" s="89" t="e">
        <f t="shared" si="5"/>
        <v>#DIV/0!</v>
      </c>
      <c r="AK279" s="33"/>
      <c r="AL279" s="88">
        <f t="shared" si="6"/>
        <v>568284</v>
      </c>
      <c r="AM279" s="33"/>
      <c r="AN279" s="88">
        <v>0</v>
      </c>
      <c r="AO279" s="33"/>
      <c r="AP279" s="89">
        <f t="shared" si="7"/>
        <v>0</v>
      </c>
      <c r="AQ279" s="33"/>
      <c r="AR279" s="88">
        <v>0</v>
      </c>
      <c r="AS279" s="33"/>
      <c r="AT279" s="89">
        <f t="shared" si="8"/>
        <v>0</v>
      </c>
      <c r="AU279" s="33"/>
      <c r="AV279" s="88">
        <v>0</v>
      </c>
      <c r="AW279" s="33"/>
      <c r="AX279" s="89">
        <f t="shared" si="9"/>
        <v>0</v>
      </c>
      <c r="AY279" s="33"/>
      <c r="AZ279" s="88">
        <v>0</v>
      </c>
      <c r="BA279" s="33"/>
      <c r="BB279" s="22">
        <v>33</v>
      </c>
      <c r="BC279" s="33"/>
      <c r="BD279" s="114">
        <v>8098</v>
      </c>
      <c r="BE279" s="33"/>
      <c r="BF279" s="114">
        <f>IF(E279,BD279,0)</f>
        <v>8098</v>
      </c>
      <c r="BG279" s="33"/>
      <c r="BH279" s="114">
        <f>IF(K279,BD279,0)</f>
        <v>8098</v>
      </c>
      <c r="BI279" s="33"/>
      <c r="BJ279" s="114">
        <f>IF(AF279,BD279,0)</f>
        <v>0</v>
      </c>
    </row>
    <row r="280" spans="1:62" ht="8.85" customHeight="1" x14ac:dyDescent="0.3">
      <c r="A280" s="22">
        <v>34</v>
      </c>
      <c r="B280" s="30"/>
      <c r="C280" s="22" t="s">
        <v>252</v>
      </c>
      <c r="D280" s="33"/>
      <c r="E280" s="88">
        <v>193157</v>
      </c>
      <c r="F280" s="33"/>
      <c r="G280" s="89">
        <f t="shared" si="0"/>
        <v>20.097492456560193</v>
      </c>
      <c r="H280" s="33"/>
      <c r="I280" s="89">
        <f t="shared" si="1"/>
        <v>99.036477295019353</v>
      </c>
      <c r="J280" s="33"/>
      <c r="K280" s="88">
        <v>1099713</v>
      </c>
      <c r="L280" s="33"/>
      <c r="M280" s="89">
        <f t="shared" si="2"/>
        <v>114.42232858183331</v>
      </c>
      <c r="N280" s="33"/>
      <c r="O280" s="89">
        <f t="shared" si="3"/>
        <v>68.490464938068015</v>
      </c>
      <c r="P280" s="33"/>
      <c r="Q280" s="88">
        <v>0</v>
      </c>
      <c r="R280" s="33"/>
      <c r="S280" s="88">
        <v>0</v>
      </c>
      <c r="T280" s="33"/>
      <c r="U280" s="88">
        <v>0</v>
      </c>
      <c r="V280" s="33"/>
      <c r="W280" s="88">
        <v>0</v>
      </c>
      <c r="X280" s="33"/>
      <c r="Y280" s="88">
        <v>0</v>
      </c>
      <c r="Z280" s="33"/>
      <c r="AA280" s="88">
        <v>0</v>
      </c>
      <c r="AB280" s="33"/>
      <c r="AC280" s="33"/>
      <c r="AD280" s="88">
        <v>0</v>
      </c>
      <c r="AE280" s="33"/>
      <c r="AF280" s="88">
        <v>0</v>
      </c>
      <c r="AG280" s="33"/>
      <c r="AH280" s="89">
        <f t="shared" si="4"/>
        <v>0</v>
      </c>
      <c r="AI280" s="33"/>
      <c r="AJ280" s="89" t="e">
        <f t="shared" si="5"/>
        <v>#DIV/0!</v>
      </c>
      <c r="AK280" s="33"/>
      <c r="AL280" s="88">
        <f t="shared" si="6"/>
        <v>1292870</v>
      </c>
      <c r="AM280" s="33"/>
      <c r="AN280" s="88">
        <v>0</v>
      </c>
      <c r="AO280" s="33"/>
      <c r="AP280" s="89">
        <f t="shared" si="7"/>
        <v>0</v>
      </c>
      <c r="AQ280" s="33"/>
      <c r="AR280" s="88">
        <v>0</v>
      </c>
      <c r="AS280" s="33"/>
      <c r="AT280" s="89">
        <f t="shared" si="8"/>
        <v>0</v>
      </c>
      <c r="AU280" s="33"/>
      <c r="AV280" s="88">
        <v>0</v>
      </c>
      <c r="AW280" s="33"/>
      <c r="AX280" s="89">
        <f t="shared" si="9"/>
        <v>0</v>
      </c>
      <c r="AY280" s="33"/>
      <c r="AZ280" s="88">
        <v>0</v>
      </c>
      <c r="BA280" s="33"/>
      <c r="BB280" s="22">
        <v>34</v>
      </c>
      <c r="BC280" s="33"/>
      <c r="BD280" s="114">
        <v>9611</v>
      </c>
      <c r="BE280" s="33"/>
      <c r="BF280" s="114">
        <f>IF(E280,BD280,0)</f>
        <v>9611</v>
      </c>
      <c r="BG280" s="33"/>
      <c r="BH280" s="114">
        <f>IF(K280,BD280,0)</f>
        <v>9611</v>
      </c>
      <c r="BI280" s="33"/>
      <c r="BJ280" s="114">
        <f>IF(AF280,BD280,0)</f>
        <v>0</v>
      </c>
    </row>
    <row r="281" spans="1:62" ht="8.85" customHeight="1" x14ac:dyDescent="0.3">
      <c r="A281" s="22">
        <v>35</v>
      </c>
      <c r="B281" s="30"/>
      <c r="C281" s="22" t="s">
        <v>253</v>
      </c>
      <c r="D281" s="33"/>
      <c r="E281" s="88">
        <v>148493</v>
      </c>
      <c r="F281" s="33"/>
      <c r="G281" s="89">
        <f t="shared" si="0"/>
        <v>44.916212946158502</v>
      </c>
      <c r="H281" s="33"/>
      <c r="I281" s="89">
        <f t="shared" si="1"/>
        <v>221.3382347691072</v>
      </c>
      <c r="J281" s="33"/>
      <c r="K281" s="88">
        <v>515246</v>
      </c>
      <c r="L281" s="33"/>
      <c r="M281" s="89">
        <f t="shared" si="2"/>
        <v>155.85178463399879</v>
      </c>
      <c r="N281" s="33"/>
      <c r="O281" s="89">
        <f t="shared" si="3"/>
        <v>93.289144901259917</v>
      </c>
      <c r="P281" s="33"/>
      <c r="Q281" s="88">
        <v>0</v>
      </c>
      <c r="R281" s="33"/>
      <c r="S281" s="88">
        <v>295745</v>
      </c>
      <c r="T281" s="33"/>
      <c r="U281" s="88">
        <v>0</v>
      </c>
      <c r="V281" s="33"/>
      <c r="W281" s="88">
        <v>0</v>
      </c>
      <c r="X281" s="33"/>
      <c r="Y281" s="88">
        <v>0</v>
      </c>
      <c r="Z281" s="33"/>
      <c r="AA281" s="88">
        <v>0</v>
      </c>
      <c r="AB281" s="33"/>
      <c r="AC281" s="33"/>
      <c r="AD281" s="88">
        <v>0</v>
      </c>
      <c r="AE281" s="33"/>
      <c r="AF281" s="88">
        <v>0</v>
      </c>
      <c r="AG281" s="33"/>
      <c r="AH281" s="89">
        <f t="shared" si="4"/>
        <v>0</v>
      </c>
      <c r="AI281" s="33"/>
      <c r="AJ281" s="89" t="e">
        <f t="shared" si="5"/>
        <v>#DIV/0!</v>
      </c>
      <c r="AK281" s="33"/>
      <c r="AL281" s="88">
        <f t="shared" si="6"/>
        <v>663739</v>
      </c>
      <c r="AM281" s="33"/>
      <c r="AN281" s="88">
        <v>0</v>
      </c>
      <c r="AO281" s="33"/>
      <c r="AP281" s="89">
        <f t="shared" si="7"/>
        <v>0</v>
      </c>
      <c r="AQ281" s="33"/>
      <c r="AR281" s="88">
        <v>0</v>
      </c>
      <c r="AS281" s="33"/>
      <c r="AT281" s="89">
        <f t="shared" si="8"/>
        <v>0</v>
      </c>
      <c r="AU281" s="33"/>
      <c r="AV281" s="88">
        <v>0</v>
      </c>
      <c r="AW281" s="33"/>
      <c r="AX281" s="89">
        <f t="shared" si="9"/>
        <v>0</v>
      </c>
      <c r="AY281" s="33"/>
      <c r="AZ281" s="88">
        <v>0</v>
      </c>
      <c r="BA281" s="33"/>
      <c r="BB281" s="22">
        <v>35</v>
      </c>
      <c r="BC281" s="33"/>
      <c r="BD281" s="114">
        <v>3306</v>
      </c>
      <c r="BE281" s="33"/>
      <c r="BF281" s="114">
        <f>IF(E281,BD281,0)</f>
        <v>3306</v>
      </c>
      <c r="BG281" s="33"/>
      <c r="BH281" s="114">
        <f>IF(K281,BD281,0)</f>
        <v>3306</v>
      </c>
      <c r="BI281" s="33"/>
      <c r="BJ281" s="114">
        <f>IF(AF281,BD281,0)</f>
        <v>0</v>
      </c>
    </row>
    <row r="282" spans="1:62" ht="8.85" customHeight="1" x14ac:dyDescent="0.3">
      <c r="B282" s="30"/>
      <c r="D282" s="33"/>
      <c r="E282" s="88"/>
      <c r="F282" s="33"/>
      <c r="G282" s="89"/>
      <c r="H282" s="33"/>
      <c r="I282" s="89"/>
      <c r="J282" s="33"/>
      <c r="K282" s="88"/>
      <c r="L282" s="33"/>
      <c r="M282" s="89"/>
      <c r="N282" s="33"/>
      <c r="O282" s="89"/>
      <c r="P282" s="33"/>
      <c r="Q282" s="88"/>
      <c r="R282" s="33"/>
      <c r="S282" s="88"/>
      <c r="T282" s="33"/>
      <c r="U282" s="88"/>
      <c r="V282" s="33"/>
      <c r="W282" s="88"/>
      <c r="X282" s="33"/>
      <c r="Y282" s="88"/>
      <c r="Z282" s="33"/>
      <c r="AA282" s="88"/>
      <c r="AB282" s="33"/>
      <c r="AC282" s="33"/>
      <c r="AD282" s="88"/>
      <c r="AE282" s="33"/>
      <c r="AF282" s="88"/>
      <c r="AG282" s="33"/>
      <c r="AH282" s="89"/>
      <c r="AI282" s="33"/>
      <c r="AJ282" s="89"/>
      <c r="AK282" s="33"/>
      <c r="AL282" s="88"/>
      <c r="AM282" s="33"/>
      <c r="AN282" s="88"/>
      <c r="AO282" s="33"/>
      <c r="AP282" s="89"/>
      <c r="AQ282" s="33"/>
      <c r="AR282" s="88"/>
      <c r="AS282" s="33"/>
      <c r="AT282" s="89"/>
      <c r="AU282" s="33"/>
      <c r="AV282" s="88"/>
      <c r="AW282" s="33"/>
      <c r="AX282" s="89"/>
      <c r="AY282" s="33"/>
      <c r="AZ282" s="88"/>
      <c r="BA282" s="33"/>
      <c r="BC282" s="33"/>
      <c r="BD282" s="114"/>
      <c r="BE282" s="33"/>
      <c r="BF282" s="114"/>
      <c r="BG282" s="33"/>
      <c r="BH282" s="114"/>
      <c r="BI282" s="33"/>
      <c r="BJ282" s="114"/>
    </row>
    <row r="283" spans="1:62" ht="8.85" customHeight="1" x14ac:dyDescent="0.3">
      <c r="A283" s="22">
        <v>36</v>
      </c>
      <c r="B283" s="30"/>
      <c r="C283" s="22" t="s">
        <v>220</v>
      </c>
      <c r="D283" s="33"/>
      <c r="E283" s="88">
        <v>34709</v>
      </c>
      <c r="F283" s="33"/>
      <c r="G283" s="89">
        <f>(E283/$BD283)</f>
        <v>10.562690200852099</v>
      </c>
      <c r="H283" s="33"/>
      <c r="I283" s="89">
        <f>IF(G$287,G283/G$287*100,0)</f>
        <v>52.050853135638256</v>
      </c>
      <c r="J283" s="33"/>
      <c r="K283" s="88">
        <v>403282</v>
      </c>
      <c r="L283" s="33"/>
      <c r="M283" s="89">
        <f>(K283/$BD283)</f>
        <v>122.72732805842971</v>
      </c>
      <c r="N283" s="33"/>
      <c r="O283" s="89">
        <f>IF(M$287,M283/M$287*100,0)</f>
        <v>73.461638681099217</v>
      </c>
      <c r="P283" s="33"/>
      <c r="Q283" s="88">
        <v>0</v>
      </c>
      <c r="R283" s="33"/>
      <c r="S283" s="88">
        <v>163530</v>
      </c>
      <c r="T283" s="33"/>
      <c r="U283" s="88">
        <v>61105</v>
      </c>
      <c r="V283" s="33"/>
      <c r="W283" s="88">
        <v>0</v>
      </c>
      <c r="X283" s="33"/>
      <c r="Y283" s="88">
        <v>0</v>
      </c>
      <c r="Z283" s="33"/>
      <c r="AA283" s="88">
        <v>0</v>
      </c>
      <c r="AB283" s="33"/>
      <c r="AC283" s="33"/>
      <c r="AD283" s="88">
        <v>17153</v>
      </c>
      <c r="AE283" s="33"/>
      <c r="AF283" s="88">
        <v>0</v>
      </c>
      <c r="AG283" s="33"/>
      <c r="AH283" s="89">
        <f>(AF283/$BD283)</f>
        <v>0</v>
      </c>
      <c r="AI283" s="33"/>
      <c r="AJ283" s="89" t="e">
        <f>IF(AH$287,AH283/AH$287*100,0)</f>
        <v>#DIV/0!</v>
      </c>
      <c r="AK283" s="33"/>
      <c r="AL283" s="88">
        <f>(E283+K283+AF283)</f>
        <v>437991</v>
      </c>
      <c r="AM283" s="33"/>
      <c r="AN283" s="88">
        <v>0</v>
      </c>
      <c r="AO283" s="33"/>
      <c r="AP283" s="89">
        <f>IF($AL283,AN283/$AL283*100,0)</f>
        <v>0</v>
      </c>
      <c r="AQ283" s="33"/>
      <c r="AR283" s="88">
        <v>0</v>
      </c>
      <c r="AS283" s="33"/>
      <c r="AT283" s="89">
        <f>IF($AL283,AR283/$AL283*100,0)</f>
        <v>0</v>
      </c>
      <c r="AU283" s="33"/>
      <c r="AV283" s="88">
        <v>0</v>
      </c>
      <c r="AW283" s="33"/>
      <c r="AX283" s="89">
        <f>IF($AL283,AV283/$AL283*100,0)</f>
        <v>0</v>
      </c>
      <c r="AY283" s="33"/>
      <c r="AZ283" s="88">
        <v>0</v>
      </c>
      <c r="BA283" s="33"/>
      <c r="BB283" s="22">
        <v>36</v>
      </c>
      <c r="BC283" s="33"/>
      <c r="BD283" s="114">
        <v>3286</v>
      </c>
      <c r="BE283" s="33"/>
      <c r="BF283" s="114">
        <f>IF(E283,BD283,0)</f>
        <v>3286</v>
      </c>
      <c r="BG283" s="33"/>
      <c r="BH283" s="114">
        <f>IF(K283,BD283,0)</f>
        <v>3286</v>
      </c>
      <c r="BI283" s="33"/>
      <c r="BJ283" s="114">
        <f>IF(AF283,BD283,0)</f>
        <v>0</v>
      </c>
    </row>
    <row r="284" spans="1:62" ht="8.85" customHeight="1" x14ac:dyDescent="0.3">
      <c r="A284" s="22">
        <v>37</v>
      </c>
      <c r="B284" s="30"/>
      <c r="C284" s="22" t="s">
        <v>254</v>
      </c>
      <c r="D284" s="33"/>
      <c r="E284" s="88">
        <v>79710</v>
      </c>
      <c r="F284" s="33"/>
      <c r="G284" s="89">
        <f>(E284/$BD284)</f>
        <v>15.638610947616245</v>
      </c>
      <c r="H284" s="33"/>
      <c r="I284" s="89">
        <f>IF(G$287,G284/G$287*100,0)</f>
        <v>77.063989021858433</v>
      </c>
      <c r="J284" s="33"/>
      <c r="K284" s="88">
        <v>837918</v>
      </c>
      <c r="L284" s="33"/>
      <c r="M284" s="89">
        <f>(K284/$BD284)</f>
        <v>164.39434961742202</v>
      </c>
      <c r="N284" s="33"/>
      <c r="O284" s="89">
        <f>IF(M$287,M284/M$287*100,0)</f>
        <v>98.4025196658704</v>
      </c>
      <c r="P284" s="33"/>
      <c r="Q284" s="88">
        <v>0</v>
      </c>
      <c r="R284" s="33"/>
      <c r="S284" s="88">
        <v>0</v>
      </c>
      <c r="T284" s="33"/>
      <c r="U284" s="88">
        <v>0</v>
      </c>
      <c r="V284" s="33"/>
      <c r="W284" s="88">
        <v>0</v>
      </c>
      <c r="X284" s="33"/>
      <c r="Y284" s="88">
        <v>0</v>
      </c>
      <c r="Z284" s="33"/>
      <c r="AA284" s="88">
        <v>0</v>
      </c>
      <c r="AB284" s="33"/>
      <c r="AC284" s="33"/>
      <c r="AD284" s="88">
        <v>0</v>
      </c>
      <c r="AE284" s="33"/>
      <c r="AF284" s="88">
        <v>0</v>
      </c>
      <c r="AG284" s="33"/>
      <c r="AH284" s="89">
        <f>(AF284/$BD284)</f>
        <v>0</v>
      </c>
      <c r="AI284" s="33"/>
      <c r="AJ284" s="89" t="e">
        <f>IF(AH$287,AH284/AH$287*100,0)</f>
        <v>#DIV/0!</v>
      </c>
      <c r="AK284" s="33"/>
      <c r="AL284" s="88">
        <f>(E284+K284+AF284)</f>
        <v>917628</v>
      </c>
      <c r="AM284" s="33"/>
      <c r="AN284" s="88">
        <v>0</v>
      </c>
      <c r="AO284" s="33"/>
      <c r="AP284" s="89">
        <f>IF($AL284,AN284/$AL284*100,0)</f>
        <v>0</v>
      </c>
      <c r="AQ284" s="33"/>
      <c r="AR284" s="88">
        <v>0</v>
      </c>
      <c r="AS284" s="33"/>
      <c r="AT284" s="89">
        <f>IF($AL284,AR284/$AL284*100,0)</f>
        <v>0</v>
      </c>
      <c r="AU284" s="33"/>
      <c r="AV284" s="88">
        <v>0</v>
      </c>
      <c r="AW284" s="33"/>
      <c r="AX284" s="89">
        <f>IF($AL284,AV284/$AL284*100,0)</f>
        <v>0</v>
      </c>
      <c r="AY284" s="33"/>
      <c r="AZ284" s="88">
        <v>0</v>
      </c>
      <c r="BA284" s="33"/>
      <c r="BB284" s="22">
        <v>37</v>
      </c>
      <c r="BC284" s="33"/>
      <c r="BD284" s="114">
        <v>5097</v>
      </c>
      <c r="BE284" s="33"/>
      <c r="BF284" s="114">
        <f>IF(E284,BD284,0)</f>
        <v>5097</v>
      </c>
      <c r="BG284" s="33"/>
      <c r="BH284" s="114">
        <f>IF(K284,BD284,0)</f>
        <v>5097</v>
      </c>
      <c r="BI284" s="33"/>
      <c r="BJ284" s="114">
        <f>IF(AF284,BD284,0)</f>
        <v>0</v>
      </c>
    </row>
    <row r="285" spans="1:62" ht="8.85" customHeight="1" x14ac:dyDescent="0.3">
      <c r="A285" s="42">
        <v>38</v>
      </c>
      <c r="B285" s="30"/>
      <c r="C285" s="22" t="s">
        <v>255</v>
      </c>
      <c r="D285" s="33"/>
      <c r="E285" s="93">
        <v>1620186</v>
      </c>
      <c r="F285" s="33"/>
      <c r="G285" s="89">
        <f t="shared" si="0"/>
        <v>197.31896236755571</v>
      </c>
      <c r="H285" s="33"/>
      <c r="I285" s="89">
        <f t="shared" si="1"/>
        <v>972.34891261334508</v>
      </c>
      <c r="J285" s="33"/>
      <c r="K285" s="93">
        <v>3919299</v>
      </c>
      <c r="L285" s="33"/>
      <c r="M285" s="89">
        <f t="shared" si="2"/>
        <v>477.3229813664596</v>
      </c>
      <c r="N285" s="33"/>
      <c r="O285" s="89">
        <f t="shared" si="3"/>
        <v>285.71410252355298</v>
      </c>
      <c r="P285" s="33"/>
      <c r="Q285" s="93">
        <v>0</v>
      </c>
      <c r="R285" s="33"/>
      <c r="S285" s="93">
        <v>273571</v>
      </c>
      <c r="T285" s="33"/>
      <c r="U285" s="93">
        <v>0</v>
      </c>
      <c r="V285" s="33"/>
      <c r="W285" s="93">
        <v>0</v>
      </c>
      <c r="X285" s="33"/>
      <c r="Y285" s="93">
        <v>0</v>
      </c>
      <c r="Z285" s="33"/>
      <c r="AA285" s="93">
        <v>0</v>
      </c>
      <c r="AB285" s="33"/>
      <c r="AC285" s="33"/>
      <c r="AD285" s="93">
        <v>0</v>
      </c>
      <c r="AE285" s="33"/>
      <c r="AF285" s="93">
        <v>0</v>
      </c>
      <c r="AG285" s="33"/>
      <c r="AH285" s="89">
        <f t="shared" si="4"/>
        <v>0</v>
      </c>
      <c r="AI285" s="33"/>
      <c r="AJ285" s="89" t="e">
        <f t="shared" si="5"/>
        <v>#DIV/0!</v>
      </c>
      <c r="AK285" s="33"/>
      <c r="AL285" s="93">
        <f t="shared" si="6"/>
        <v>5539485</v>
      </c>
      <c r="AM285" s="33"/>
      <c r="AN285" s="93">
        <v>0</v>
      </c>
      <c r="AO285" s="33"/>
      <c r="AP285" s="89">
        <f t="shared" si="7"/>
        <v>0</v>
      </c>
      <c r="AQ285" s="33"/>
      <c r="AR285" s="93">
        <v>0</v>
      </c>
      <c r="AS285" s="33"/>
      <c r="AT285" s="89">
        <f t="shared" si="8"/>
        <v>0</v>
      </c>
      <c r="AU285" s="33"/>
      <c r="AV285" s="93">
        <v>0</v>
      </c>
      <c r="AW285" s="33"/>
      <c r="AX285" s="89">
        <f t="shared" si="9"/>
        <v>0</v>
      </c>
      <c r="AY285" s="33"/>
      <c r="AZ285" s="93">
        <v>22366</v>
      </c>
      <c r="BA285" s="33"/>
      <c r="BB285" s="42">
        <v>38</v>
      </c>
      <c r="BC285" s="33"/>
      <c r="BD285" s="124">
        <v>8211</v>
      </c>
      <c r="BE285" s="33"/>
      <c r="BF285" s="124">
        <f>IF(E285,BD285,0)</f>
        <v>8211</v>
      </c>
      <c r="BG285" s="33"/>
      <c r="BH285" s="124">
        <f>IF(K285,BD285,0)</f>
        <v>8211</v>
      </c>
      <c r="BI285" s="33"/>
      <c r="BJ285" s="124">
        <f>IF(AF285,BD285,0)</f>
        <v>0</v>
      </c>
    </row>
    <row r="286" spans="1:62" ht="8.85" customHeight="1" x14ac:dyDescent="0.3">
      <c r="A286" s="33"/>
      <c r="B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c r="BC286" s="33"/>
      <c r="BD286" s="33"/>
      <c r="BE286" s="33"/>
      <c r="BF286" s="33"/>
      <c r="BG286" s="33"/>
      <c r="BH286" s="33"/>
      <c r="BI286" s="33"/>
      <c r="BJ286" s="33"/>
    </row>
    <row r="287" spans="1:62" ht="8.85" customHeight="1" x14ac:dyDescent="0.3">
      <c r="A287" s="42">
        <f>A285</f>
        <v>38</v>
      </c>
      <c r="B287" s="33"/>
      <c r="C287" s="30" t="s">
        <v>72</v>
      </c>
      <c r="D287" s="33"/>
      <c r="E287" s="94">
        <f>SUM(E241:E285)</f>
        <v>7285174</v>
      </c>
      <c r="F287" s="33"/>
      <c r="G287" s="97">
        <f>E287/BF287</f>
        <v>20.293020314819817</v>
      </c>
      <c r="H287" s="148"/>
      <c r="I287" s="89">
        <f>IF(G$287,G287/G$287*100,0)</f>
        <v>100</v>
      </c>
      <c r="J287" s="33"/>
      <c r="K287" s="94">
        <f>SUM(K241:K285)</f>
        <v>59975504</v>
      </c>
      <c r="L287" s="33"/>
      <c r="M287" s="97">
        <f>K287/BH287</f>
        <v>167.06315059373424</v>
      </c>
      <c r="N287" s="148"/>
      <c r="O287" s="89">
        <f>IF(M$287,M287/M$287*100,0)</f>
        <v>100</v>
      </c>
      <c r="P287" s="33"/>
      <c r="Q287" s="94">
        <f>SUM(Q241:Q285)</f>
        <v>0</v>
      </c>
      <c r="R287" s="33"/>
      <c r="S287" s="94">
        <f>SUM(S241:S285)</f>
        <v>5977368</v>
      </c>
      <c r="T287" s="33"/>
      <c r="U287" s="94">
        <f>SUM(U241:U285)</f>
        <v>61105</v>
      </c>
      <c r="V287" s="33"/>
      <c r="W287" s="94">
        <f>SUM(W241:W285)</f>
        <v>0</v>
      </c>
      <c r="X287" s="33"/>
      <c r="Y287" s="94">
        <f>SUM(Y241:Y285)</f>
        <v>4842</v>
      </c>
      <c r="Z287" s="33"/>
      <c r="AA287" s="94">
        <f>SUM(AA241:AA285)</f>
        <v>0</v>
      </c>
      <c r="AB287" s="33"/>
      <c r="AC287" s="33"/>
      <c r="AD287" s="94">
        <f>SUM(AD241:AD285)</f>
        <v>62652</v>
      </c>
      <c r="AE287" s="33"/>
      <c r="AF287" s="94">
        <f>SUM(AF241:AF285)</f>
        <v>0</v>
      </c>
      <c r="AG287" s="33"/>
      <c r="AH287" s="97" t="e">
        <f>AF287/BJ287</f>
        <v>#DIV/0!</v>
      </c>
      <c r="AI287" s="137" t="s">
        <v>388</v>
      </c>
      <c r="AJ287" s="89" t="e">
        <f>IF(AH$287,AH287/AH$287*100,0)</f>
        <v>#DIV/0!</v>
      </c>
      <c r="AK287" s="33"/>
      <c r="AL287" s="94">
        <f>SUM(AL241:AL285)</f>
        <v>67260678</v>
      </c>
      <c r="AM287" s="33"/>
      <c r="AN287" s="94">
        <f>SUM(AN241:AN285)</f>
        <v>11360</v>
      </c>
      <c r="AO287" s="33"/>
      <c r="AP287" s="89">
        <f>IF($AL287,AN287/$AL287*100,0)</f>
        <v>1.6889511580599887E-2</v>
      </c>
      <c r="AQ287" s="33"/>
      <c r="AR287" s="94">
        <f>SUM(AR241:AR285)</f>
        <v>0</v>
      </c>
      <c r="AS287" s="33"/>
      <c r="AT287" s="89">
        <f>IF($AL287,AR287/$AL287*100,0)</f>
        <v>0</v>
      </c>
      <c r="AU287" s="33"/>
      <c r="AV287" s="94">
        <f>SUM(AV241:AV285)</f>
        <v>0</v>
      </c>
      <c r="AW287" s="33"/>
      <c r="AX287" s="89">
        <f>IF($AL287,AV287/$AL287*100,0)</f>
        <v>0</v>
      </c>
      <c r="AY287" s="33"/>
      <c r="AZ287" s="94">
        <f>SUM(AZ241:AZ285)</f>
        <v>439656</v>
      </c>
      <c r="BA287" s="33"/>
      <c r="BB287" s="42">
        <f>BB285</f>
        <v>38</v>
      </c>
      <c r="BC287" s="33"/>
      <c r="BD287" s="124">
        <f>SUM(BD241:BD285)</f>
        <v>358999</v>
      </c>
      <c r="BE287" s="33"/>
      <c r="BF287" s="124">
        <f>SUM(BF241:BF285)</f>
        <v>358999</v>
      </c>
      <c r="BG287" s="33"/>
      <c r="BH287" s="124">
        <f>SUM(BH241:BH285)</f>
        <v>358999</v>
      </c>
      <c r="BI287" s="33"/>
      <c r="BJ287" s="124">
        <f>SUM(BJ241:BJ285)</f>
        <v>0</v>
      </c>
    </row>
    <row r="288" spans="1:62" ht="8.85" customHeight="1" x14ac:dyDescent="0.3">
      <c r="A288" s="33"/>
      <c r="B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9"/>
      <c r="BE288" s="33"/>
      <c r="BF288" s="33"/>
      <c r="BG288" s="33"/>
      <c r="BH288" s="33"/>
      <c r="BI288" s="33"/>
      <c r="BJ288" s="33"/>
    </row>
    <row r="289" spans="1:62" ht="12" thickBot="1" x14ac:dyDescent="0.35">
      <c r="A289" s="54">
        <f>(A60+A219+A287)</f>
        <v>171</v>
      </c>
      <c r="B289" s="33"/>
      <c r="C289" s="30" t="s">
        <v>256</v>
      </c>
      <c r="D289" s="33"/>
      <c r="E289" s="105">
        <f>E60+E219+E287</f>
        <v>61250759</v>
      </c>
      <c r="F289" s="33"/>
      <c r="G289" s="97">
        <f>(E289/$BF289)</f>
        <v>6.9820706068387191</v>
      </c>
      <c r="H289" s="33"/>
      <c r="I289" s="89"/>
      <c r="J289" s="33"/>
      <c r="K289" s="105">
        <f>K60+K219+K287</f>
        <v>1155723437</v>
      </c>
      <c r="L289" s="33"/>
      <c r="M289" s="97">
        <f>(K289/$BH289)</f>
        <v>130.53244535723567</v>
      </c>
      <c r="N289" s="33"/>
      <c r="O289" s="89"/>
      <c r="P289" s="33"/>
      <c r="Q289" s="105">
        <f>Q60+Q219+Q287</f>
        <v>104605362</v>
      </c>
      <c r="R289" s="33"/>
      <c r="S289" s="105">
        <f>S60+S219+S287</f>
        <v>109807429</v>
      </c>
      <c r="T289" s="33"/>
      <c r="U289" s="105">
        <f>U60+U219+U287</f>
        <v>145764</v>
      </c>
      <c r="V289" s="33"/>
      <c r="W289" s="105">
        <f>W60+W219+W287</f>
        <v>114123</v>
      </c>
      <c r="X289" s="33"/>
      <c r="Y289" s="105">
        <f>Y60+Y219+Y287</f>
        <v>88246</v>
      </c>
      <c r="Z289" s="33"/>
      <c r="AA289" s="105">
        <f>AA60+AA219+AA287</f>
        <v>0</v>
      </c>
      <c r="AB289" s="33"/>
      <c r="AC289" s="33"/>
      <c r="AD289" s="105">
        <f>AD60+AD219+AD287</f>
        <v>132956</v>
      </c>
      <c r="AE289" s="33"/>
      <c r="AF289" s="105">
        <f>AF60+AF219+AF287</f>
        <v>49279479</v>
      </c>
      <c r="AG289" s="33"/>
      <c r="AH289" s="97">
        <f>(AF289/$BJ289)</f>
        <v>5.8010541125882558</v>
      </c>
      <c r="AI289" s="33"/>
      <c r="AJ289" s="89"/>
      <c r="AK289" s="33"/>
      <c r="AL289" s="105">
        <f>AL60+AL219+AL287</f>
        <v>1266253675</v>
      </c>
      <c r="AM289" s="33"/>
      <c r="AN289" s="105">
        <f>AN60+AN219+AN287</f>
        <v>54790275</v>
      </c>
      <c r="AO289" s="33"/>
      <c r="AP289" s="89">
        <f>IF($AL289,AN289/$AL289*100,0)</f>
        <v>4.3269588141570452</v>
      </c>
      <c r="AQ289" s="33"/>
      <c r="AR289" s="105">
        <f>AR60+AR219+AR287</f>
        <v>4652610</v>
      </c>
      <c r="AS289" s="33"/>
      <c r="AT289" s="89">
        <f>IF($AL289,AR289/$AL289*100,0)</f>
        <v>0.36743111525421635</v>
      </c>
      <c r="AU289" s="33"/>
      <c r="AV289" s="105">
        <f>AV60+AV219+AV287</f>
        <v>2600243</v>
      </c>
      <c r="AW289" s="33"/>
      <c r="AX289" s="89">
        <f>IF($AL289,AV289/$AL289*100,0)</f>
        <v>0.20534929543244959</v>
      </c>
      <c r="AY289" s="33"/>
      <c r="AZ289" s="105">
        <f>AZ60+AZ219+AZ287</f>
        <v>32257740</v>
      </c>
      <c r="BA289" s="33"/>
      <c r="BB289" s="54">
        <f>(BB60+BB219+BB287)</f>
        <v>171</v>
      </c>
      <c r="BC289" s="33"/>
      <c r="BD289" s="128">
        <f>BD60+BD219+BD287</f>
        <v>8853917</v>
      </c>
      <c r="BE289" s="33"/>
      <c r="BF289" s="128">
        <f>BF60+BF219+BF287</f>
        <v>8772578</v>
      </c>
      <c r="BG289" s="33"/>
      <c r="BH289" s="128">
        <f>BH60+BH219+BH287</f>
        <v>8853917</v>
      </c>
      <c r="BI289" s="33"/>
      <c r="BJ289" s="128">
        <f>BJ60+BJ219+BJ287</f>
        <v>8494918</v>
      </c>
    </row>
    <row r="290" spans="1:62" ht="8.85" customHeight="1" thickTop="1" x14ac:dyDescent="0.3">
      <c r="A290" s="33"/>
      <c r="B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9"/>
      <c r="BE290" s="33"/>
      <c r="BF290" s="33"/>
      <c r="BG290" s="33"/>
      <c r="BH290" s="33"/>
      <c r="BI290" s="33"/>
      <c r="BJ290" s="33"/>
    </row>
    <row r="291" spans="1:62" ht="8.85" customHeight="1" x14ac:dyDescent="0.3">
      <c r="A291" s="33"/>
      <c r="B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33"/>
      <c r="BF291" s="33"/>
      <c r="BG291" s="33"/>
      <c r="BH291" s="33"/>
      <c r="BI291" s="33"/>
      <c r="BJ291" s="33"/>
    </row>
    <row r="292" spans="1:62" ht="11.7" customHeight="1" x14ac:dyDescent="0.3">
      <c r="A292" s="33"/>
      <c r="B292" s="33"/>
      <c r="C292" s="22" t="s">
        <v>257</v>
      </c>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33"/>
      <c r="BF292" s="33"/>
      <c r="BG292" s="33"/>
      <c r="BH292" s="33"/>
      <c r="BI292" s="33"/>
      <c r="BJ292" s="33"/>
    </row>
    <row r="293" spans="1:62" ht="5.7" customHeight="1" x14ac:dyDescent="0.3">
      <c r="A293" s="33"/>
      <c r="B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row>
    <row r="294" spans="1:62" ht="8.85" customHeight="1" x14ac:dyDescent="0.3">
      <c r="A294" s="33"/>
      <c r="B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3"/>
      <c r="BF294" s="33"/>
      <c r="BG294" s="33"/>
      <c r="BH294" s="33"/>
      <c r="BI294" s="33"/>
      <c r="BJ294" s="33"/>
    </row>
    <row r="295" spans="1:62" ht="8.85" customHeight="1" x14ac:dyDescent="0.3">
      <c r="A295" s="33"/>
      <c r="B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3"/>
      <c r="BF295" s="33"/>
      <c r="BG295" s="33"/>
      <c r="BH295" s="33"/>
      <c r="BI295" s="33"/>
      <c r="BJ295" s="33"/>
    </row>
    <row r="296" spans="1:62" ht="8.85" customHeight="1" x14ac:dyDescent="0.3">
      <c r="A296" s="33"/>
      <c r="B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33"/>
      <c r="BF296" s="33"/>
      <c r="BG296" s="33"/>
      <c r="BH296" s="33"/>
      <c r="BI296" s="33"/>
      <c r="BJ296" s="33"/>
    </row>
    <row r="297" spans="1:62" ht="8.85" customHeight="1" x14ac:dyDescent="0.3">
      <c r="A297" s="33"/>
      <c r="B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3"/>
      <c r="BF297" s="33"/>
      <c r="BG297" s="33"/>
      <c r="BH297" s="33"/>
      <c r="BI297" s="33"/>
      <c r="BJ297" s="33"/>
    </row>
    <row r="298" spans="1:62" ht="8.85" customHeight="1" x14ac:dyDescent="0.3">
      <c r="A298" s="33"/>
      <c r="B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3"/>
      <c r="BF298" s="33"/>
      <c r="BG298" s="33"/>
      <c r="BH298" s="33"/>
      <c r="BI298" s="33"/>
      <c r="BJ298" s="33"/>
    </row>
    <row r="299" spans="1:62" ht="8.85" customHeight="1" x14ac:dyDescent="0.3">
      <c r="A299" s="33"/>
      <c r="B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3"/>
      <c r="BF299" s="33"/>
      <c r="BG299" s="33"/>
      <c r="BH299" s="33"/>
      <c r="BI299" s="33"/>
      <c r="BJ299" s="33"/>
    </row>
    <row r="300" spans="1:62" ht="1.2" customHeight="1" x14ac:dyDescent="0.3">
      <c r="A300" s="33"/>
      <c r="B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c r="BJ300" s="33"/>
    </row>
    <row r="301" spans="1:62" ht="1.65" hidden="1" customHeight="1" x14ac:dyDescent="0.3">
      <c r="A301" s="33"/>
      <c r="B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row>
    <row r="302" spans="1:62" ht="8.85" hidden="1" customHeight="1" x14ac:dyDescent="0.3">
      <c r="A302" s="33"/>
      <c r="B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3"/>
      <c r="BF302" s="33"/>
      <c r="BG302" s="33"/>
      <c r="BH302" s="33"/>
      <c r="BI302" s="33"/>
      <c r="BJ302" s="33"/>
    </row>
    <row r="303" spans="1:62" ht="8.85" customHeight="1" x14ac:dyDescent="0.3">
      <c r="A303" s="33"/>
      <c r="B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33"/>
      <c r="BF303" s="33"/>
      <c r="BG303" s="33"/>
      <c r="BH303" s="33"/>
      <c r="BI303" s="33"/>
      <c r="BJ303" s="33"/>
    </row>
    <row r="304" spans="1:62" s="20" customFormat="1" ht="10.5" customHeight="1" x14ac:dyDescent="0.3">
      <c r="A304" s="130" t="s">
        <v>433</v>
      </c>
      <c r="BC304" s="131" t="s">
        <v>434</v>
      </c>
    </row>
  </sheetData>
  <printOptions gridLinesSet="0"/>
  <pageMargins left="3.75" right="0.25" top="0.5" bottom="0.3" header="0.5" footer="0.5"/>
  <pageSetup paperSize="17" pageOrder="overThenDown" orientation="landscape" r:id="rId1"/>
  <headerFooter alignWithMargins="0"/>
  <rowBreaks count="3" manualBreakCount="3">
    <brk id="75" max="54" man="1"/>
    <brk id="151" max="54" man="1"/>
    <brk id="227" max="54" man="1"/>
  </rowBreaks>
  <colBreaks count="1" manualBreakCount="1">
    <brk id="28" max="30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43BBE-FE60-4D11-8928-7CC7E028EC8A}">
  <sheetPr transitionEvaluation="1" transitionEntry="1"/>
  <dimension ref="A1:AR304"/>
  <sheetViews>
    <sheetView showGridLines="0" zoomScale="130" zoomScaleNormal="130" workbookViewId="0">
      <pane xSplit="3" ySplit="11" topLeftCell="D12" activePane="bottomRight" state="frozen"/>
      <selection sqref="A1:XFD1048576"/>
      <selection pane="topRight" sqref="A1:XFD1048576"/>
      <selection pane="bottomLeft" sqref="A1:XFD1048576"/>
      <selection pane="bottomRight"/>
    </sheetView>
  </sheetViews>
  <sheetFormatPr defaultColWidth="11.5546875" defaultRowHeight="9.75" customHeight="1" x14ac:dyDescent="0.3"/>
  <cols>
    <col min="1" max="1" width="4.5546875" style="22" customWidth="1"/>
    <col min="2" max="2" width="1.88671875" style="22" customWidth="1"/>
    <col min="3" max="3" width="20.109375" style="22" customWidth="1"/>
    <col min="4" max="4" width="1.44140625" style="22" customWidth="1"/>
    <col min="5" max="5" width="14.6640625" style="22" customWidth="1"/>
    <col min="6" max="6" width="1.44140625" style="22" customWidth="1"/>
    <col min="7" max="7" width="11.5546875" style="22" customWidth="1"/>
    <col min="8" max="8" width="1.44140625" style="22" customWidth="1"/>
    <col min="9" max="9" width="11.5546875" style="22" customWidth="1"/>
    <col min="10" max="10" width="2.21875" style="22" customWidth="1"/>
    <col min="11" max="11" width="14.6640625" style="22" customWidth="1"/>
    <col min="12" max="12" width="1.44140625" style="22" customWidth="1"/>
    <col min="13" max="13" width="14.6640625" style="22" customWidth="1"/>
    <col min="14" max="14" width="1.6640625" style="22" customWidth="1"/>
    <col min="15" max="15" width="14.6640625" style="22" customWidth="1"/>
    <col min="16" max="16" width="1.44140625" style="22" customWidth="1"/>
    <col min="17" max="17" width="11.5546875" style="22" customWidth="1"/>
    <col min="18" max="18" width="1.44140625" style="22" customWidth="1"/>
    <col min="19" max="19" width="11.5546875" style="22" customWidth="1"/>
    <col min="20" max="20" width="1.44140625" style="22" customWidth="1"/>
    <col min="21" max="21" width="16.21875" style="22" customWidth="1"/>
    <col min="22" max="23" width="1.44140625" style="22" customWidth="1"/>
    <col min="24" max="24" width="13.109375" style="22" customWidth="1"/>
    <col min="25" max="25" width="1.44140625" style="22" customWidth="1"/>
    <col min="26" max="26" width="10" style="22" customWidth="1"/>
    <col min="27" max="27" width="2.21875" style="22" customWidth="1"/>
    <col min="28" max="28" width="13.109375" style="22" customWidth="1"/>
    <col min="29" max="29" width="1.44140625" style="22" customWidth="1"/>
    <col min="30" max="30" width="10" style="22" customWidth="1"/>
    <col min="31" max="31" width="2.21875" style="22" customWidth="1"/>
    <col min="32" max="32" width="13.109375" style="22" customWidth="1"/>
    <col min="33" max="33" width="1.44140625" style="22" customWidth="1"/>
    <col min="34" max="34" width="10" style="22" customWidth="1"/>
    <col min="35" max="35" width="2.21875" style="22" customWidth="1"/>
    <col min="36" max="36" width="13.109375" style="22" customWidth="1"/>
    <col min="37" max="37" width="2.21875" style="22" customWidth="1"/>
    <col min="38" max="38" width="4.5546875" style="22" customWidth="1"/>
    <col min="39" max="39" width="10.21875" style="22" customWidth="1"/>
    <col min="40" max="40" width="7.6640625" style="22" hidden="1" customWidth="1"/>
    <col min="41" max="41" width="1.44140625" style="22" hidden="1" customWidth="1"/>
    <col min="42" max="42" width="11.5546875" style="22" hidden="1" customWidth="1"/>
    <col min="43" max="43" width="1.44140625" style="22" hidden="1" customWidth="1"/>
    <col min="44" max="44" width="11.5546875" style="22" hidden="1" customWidth="1"/>
    <col min="45" max="256" width="11.5546875" style="22"/>
    <col min="257" max="257" width="4.5546875" style="22" customWidth="1"/>
    <col min="258" max="258" width="1.88671875" style="22" customWidth="1"/>
    <col min="259" max="259" width="20.109375" style="22" customWidth="1"/>
    <col min="260" max="260" width="1.44140625" style="22" customWidth="1"/>
    <col min="261" max="261" width="14.6640625" style="22" customWidth="1"/>
    <col min="262" max="262" width="1.44140625" style="22" customWidth="1"/>
    <col min="263" max="263" width="11.5546875" style="22"/>
    <col min="264" max="264" width="1.44140625" style="22" customWidth="1"/>
    <col min="265" max="265" width="11.5546875" style="22"/>
    <col min="266" max="266" width="2.21875" style="22" customWidth="1"/>
    <col min="267" max="267" width="14.6640625" style="22" customWidth="1"/>
    <col min="268" max="268" width="1.44140625" style="22" customWidth="1"/>
    <col min="269" max="269" width="14.6640625" style="22" customWidth="1"/>
    <col min="270" max="270" width="1.6640625" style="22" customWidth="1"/>
    <col min="271" max="271" width="14.6640625" style="22" customWidth="1"/>
    <col min="272" max="272" width="1.44140625" style="22" customWidth="1"/>
    <col min="273" max="273" width="11.5546875" style="22"/>
    <col min="274" max="274" width="1.44140625" style="22" customWidth="1"/>
    <col min="275" max="275" width="11.5546875" style="22"/>
    <col min="276" max="276" width="1.44140625" style="22" customWidth="1"/>
    <col min="277" max="277" width="16.21875" style="22" customWidth="1"/>
    <col min="278" max="279" width="1.44140625" style="22" customWidth="1"/>
    <col min="280" max="280" width="13.109375" style="22" customWidth="1"/>
    <col min="281" max="281" width="1.44140625" style="22" customWidth="1"/>
    <col min="282" max="282" width="10" style="22" customWidth="1"/>
    <col min="283" max="283" width="2.21875" style="22" customWidth="1"/>
    <col min="284" max="284" width="13.109375" style="22" customWidth="1"/>
    <col min="285" max="285" width="1.44140625" style="22" customWidth="1"/>
    <col min="286" max="286" width="10" style="22" customWidth="1"/>
    <col min="287" max="287" width="2.21875" style="22" customWidth="1"/>
    <col min="288" max="288" width="13.109375" style="22" customWidth="1"/>
    <col min="289" max="289" width="1.44140625" style="22" customWidth="1"/>
    <col min="290" max="290" width="10" style="22" customWidth="1"/>
    <col min="291" max="291" width="2.21875" style="22" customWidth="1"/>
    <col min="292" max="292" width="13.109375" style="22" customWidth="1"/>
    <col min="293" max="293" width="2.21875" style="22" customWidth="1"/>
    <col min="294" max="294" width="4.5546875" style="22" customWidth="1"/>
    <col min="295" max="295" width="10.21875" style="22" customWidth="1"/>
    <col min="296" max="296" width="7.6640625" style="22" customWidth="1"/>
    <col min="297" max="297" width="1.44140625" style="22" customWidth="1"/>
    <col min="298" max="298" width="11.5546875" style="22"/>
    <col min="299" max="299" width="1.44140625" style="22" customWidth="1"/>
    <col min="300" max="512" width="11.5546875" style="22"/>
    <col min="513" max="513" width="4.5546875" style="22" customWidth="1"/>
    <col min="514" max="514" width="1.88671875" style="22" customWidth="1"/>
    <col min="515" max="515" width="20.109375" style="22" customWidth="1"/>
    <col min="516" max="516" width="1.44140625" style="22" customWidth="1"/>
    <col min="517" max="517" width="14.6640625" style="22" customWidth="1"/>
    <col min="518" max="518" width="1.44140625" style="22" customWidth="1"/>
    <col min="519" max="519" width="11.5546875" style="22"/>
    <col min="520" max="520" width="1.44140625" style="22" customWidth="1"/>
    <col min="521" max="521" width="11.5546875" style="22"/>
    <col min="522" max="522" width="2.21875" style="22" customWidth="1"/>
    <col min="523" max="523" width="14.6640625" style="22" customWidth="1"/>
    <col min="524" max="524" width="1.44140625" style="22" customWidth="1"/>
    <col min="525" max="525" width="14.6640625" style="22" customWidth="1"/>
    <col min="526" max="526" width="1.6640625" style="22" customWidth="1"/>
    <col min="527" max="527" width="14.6640625" style="22" customWidth="1"/>
    <col min="528" max="528" width="1.44140625" style="22" customWidth="1"/>
    <col min="529" max="529" width="11.5546875" style="22"/>
    <col min="530" max="530" width="1.44140625" style="22" customWidth="1"/>
    <col min="531" max="531" width="11.5546875" style="22"/>
    <col min="532" max="532" width="1.44140625" style="22" customWidth="1"/>
    <col min="533" max="533" width="16.21875" style="22" customWidth="1"/>
    <col min="534" max="535" width="1.44140625" style="22" customWidth="1"/>
    <col min="536" max="536" width="13.109375" style="22" customWidth="1"/>
    <col min="537" max="537" width="1.44140625" style="22" customWidth="1"/>
    <col min="538" max="538" width="10" style="22" customWidth="1"/>
    <col min="539" max="539" width="2.21875" style="22" customWidth="1"/>
    <col min="540" max="540" width="13.109375" style="22" customWidth="1"/>
    <col min="541" max="541" width="1.44140625" style="22" customWidth="1"/>
    <col min="542" max="542" width="10" style="22" customWidth="1"/>
    <col min="543" max="543" width="2.21875" style="22" customWidth="1"/>
    <col min="544" max="544" width="13.109375" style="22" customWidth="1"/>
    <col min="545" max="545" width="1.44140625" style="22" customWidth="1"/>
    <col min="546" max="546" width="10" style="22" customWidth="1"/>
    <col min="547" max="547" width="2.21875" style="22" customWidth="1"/>
    <col min="548" max="548" width="13.109375" style="22" customWidth="1"/>
    <col min="549" max="549" width="2.21875" style="22" customWidth="1"/>
    <col min="550" max="550" width="4.5546875" style="22" customWidth="1"/>
    <col min="551" max="551" width="10.21875" style="22" customWidth="1"/>
    <col min="552" max="552" width="7.6640625" style="22" customWidth="1"/>
    <col min="553" max="553" width="1.44140625" style="22" customWidth="1"/>
    <col min="554" max="554" width="11.5546875" style="22"/>
    <col min="555" max="555" width="1.44140625" style="22" customWidth="1"/>
    <col min="556" max="768" width="11.5546875" style="22"/>
    <col min="769" max="769" width="4.5546875" style="22" customWidth="1"/>
    <col min="770" max="770" width="1.88671875" style="22" customWidth="1"/>
    <col min="771" max="771" width="20.109375" style="22" customWidth="1"/>
    <col min="772" max="772" width="1.44140625" style="22" customWidth="1"/>
    <col min="773" max="773" width="14.6640625" style="22" customWidth="1"/>
    <col min="774" max="774" width="1.44140625" style="22" customWidth="1"/>
    <col min="775" max="775" width="11.5546875" style="22"/>
    <col min="776" max="776" width="1.44140625" style="22" customWidth="1"/>
    <col min="777" max="777" width="11.5546875" style="22"/>
    <col min="778" max="778" width="2.21875" style="22" customWidth="1"/>
    <col min="779" max="779" width="14.6640625" style="22" customWidth="1"/>
    <col min="780" max="780" width="1.44140625" style="22" customWidth="1"/>
    <col min="781" max="781" width="14.6640625" style="22" customWidth="1"/>
    <col min="782" max="782" width="1.6640625" style="22" customWidth="1"/>
    <col min="783" max="783" width="14.6640625" style="22" customWidth="1"/>
    <col min="784" max="784" width="1.44140625" style="22" customWidth="1"/>
    <col min="785" max="785" width="11.5546875" style="22"/>
    <col min="786" max="786" width="1.44140625" style="22" customWidth="1"/>
    <col min="787" max="787" width="11.5546875" style="22"/>
    <col min="788" max="788" width="1.44140625" style="22" customWidth="1"/>
    <col min="789" max="789" width="16.21875" style="22" customWidth="1"/>
    <col min="790" max="791" width="1.44140625" style="22" customWidth="1"/>
    <col min="792" max="792" width="13.109375" style="22" customWidth="1"/>
    <col min="793" max="793" width="1.44140625" style="22" customWidth="1"/>
    <col min="794" max="794" width="10" style="22" customWidth="1"/>
    <col min="795" max="795" width="2.21875" style="22" customWidth="1"/>
    <col min="796" max="796" width="13.109375" style="22" customWidth="1"/>
    <col min="797" max="797" width="1.44140625" style="22" customWidth="1"/>
    <col min="798" max="798" width="10" style="22" customWidth="1"/>
    <col min="799" max="799" width="2.21875" style="22" customWidth="1"/>
    <col min="800" max="800" width="13.109375" style="22" customWidth="1"/>
    <col min="801" max="801" width="1.44140625" style="22" customWidth="1"/>
    <col min="802" max="802" width="10" style="22" customWidth="1"/>
    <col min="803" max="803" width="2.21875" style="22" customWidth="1"/>
    <col min="804" max="804" width="13.109375" style="22" customWidth="1"/>
    <col min="805" max="805" width="2.21875" style="22" customWidth="1"/>
    <col min="806" max="806" width="4.5546875" style="22" customWidth="1"/>
    <col min="807" max="807" width="10.21875" style="22" customWidth="1"/>
    <col min="808" max="808" width="7.6640625" style="22" customWidth="1"/>
    <col min="809" max="809" width="1.44140625" style="22" customWidth="1"/>
    <col min="810" max="810" width="11.5546875" style="22"/>
    <col min="811" max="811" width="1.44140625" style="22" customWidth="1"/>
    <col min="812" max="1024" width="11.5546875" style="22"/>
    <col min="1025" max="1025" width="4.5546875" style="22" customWidth="1"/>
    <col min="1026" max="1026" width="1.88671875" style="22" customWidth="1"/>
    <col min="1027" max="1027" width="20.109375" style="22" customWidth="1"/>
    <col min="1028" max="1028" width="1.44140625" style="22" customWidth="1"/>
    <col min="1029" max="1029" width="14.6640625" style="22" customWidth="1"/>
    <col min="1030" max="1030" width="1.44140625" style="22" customWidth="1"/>
    <col min="1031" max="1031" width="11.5546875" style="22"/>
    <col min="1032" max="1032" width="1.44140625" style="22" customWidth="1"/>
    <col min="1033" max="1033" width="11.5546875" style="22"/>
    <col min="1034" max="1034" width="2.21875" style="22" customWidth="1"/>
    <col min="1035" max="1035" width="14.6640625" style="22" customWidth="1"/>
    <col min="1036" max="1036" width="1.44140625" style="22" customWidth="1"/>
    <col min="1037" max="1037" width="14.6640625" style="22" customWidth="1"/>
    <col min="1038" max="1038" width="1.6640625" style="22" customWidth="1"/>
    <col min="1039" max="1039" width="14.6640625" style="22" customWidth="1"/>
    <col min="1040" max="1040" width="1.44140625" style="22" customWidth="1"/>
    <col min="1041" max="1041" width="11.5546875" style="22"/>
    <col min="1042" max="1042" width="1.44140625" style="22" customWidth="1"/>
    <col min="1043" max="1043" width="11.5546875" style="22"/>
    <col min="1044" max="1044" width="1.44140625" style="22" customWidth="1"/>
    <col min="1045" max="1045" width="16.21875" style="22" customWidth="1"/>
    <col min="1046" max="1047" width="1.44140625" style="22" customWidth="1"/>
    <col min="1048" max="1048" width="13.109375" style="22" customWidth="1"/>
    <col min="1049" max="1049" width="1.44140625" style="22" customWidth="1"/>
    <col min="1050" max="1050" width="10" style="22" customWidth="1"/>
    <col min="1051" max="1051" width="2.21875" style="22" customWidth="1"/>
    <col min="1052" max="1052" width="13.109375" style="22" customWidth="1"/>
    <col min="1053" max="1053" width="1.44140625" style="22" customWidth="1"/>
    <col min="1054" max="1054" width="10" style="22" customWidth="1"/>
    <col min="1055" max="1055" width="2.21875" style="22" customWidth="1"/>
    <col min="1056" max="1056" width="13.109375" style="22" customWidth="1"/>
    <col min="1057" max="1057" width="1.44140625" style="22" customWidth="1"/>
    <col min="1058" max="1058" width="10" style="22" customWidth="1"/>
    <col min="1059" max="1059" width="2.21875" style="22" customWidth="1"/>
    <col min="1060" max="1060" width="13.109375" style="22" customWidth="1"/>
    <col min="1061" max="1061" width="2.21875" style="22" customWidth="1"/>
    <col min="1062" max="1062" width="4.5546875" style="22" customWidth="1"/>
    <col min="1063" max="1063" width="10.21875" style="22" customWidth="1"/>
    <col min="1064" max="1064" width="7.6640625" style="22" customWidth="1"/>
    <col min="1065" max="1065" width="1.44140625" style="22" customWidth="1"/>
    <col min="1066" max="1066" width="11.5546875" style="22"/>
    <col min="1067" max="1067" width="1.44140625" style="22" customWidth="1"/>
    <col min="1068" max="1280" width="11.5546875" style="22"/>
    <col min="1281" max="1281" width="4.5546875" style="22" customWidth="1"/>
    <col min="1282" max="1282" width="1.88671875" style="22" customWidth="1"/>
    <col min="1283" max="1283" width="20.109375" style="22" customWidth="1"/>
    <col min="1284" max="1284" width="1.44140625" style="22" customWidth="1"/>
    <col min="1285" max="1285" width="14.6640625" style="22" customWidth="1"/>
    <col min="1286" max="1286" width="1.44140625" style="22" customWidth="1"/>
    <col min="1287" max="1287" width="11.5546875" style="22"/>
    <col min="1288" max="1288" width="1.44140625" style="22" customWidth="1"/>
    <col min="1289" max="1289" width="11.5546875" style="22"/>
    <col min="1290" max="1290" width="2.21875" style="22" customWidth="1"/>
    <col min="1291" max="1291" width="14.6640625" style="22" customWidth="1"/>
    <col min="1292" max="1292" width="1.44140625" style="22" customWidth="1"/>
    <col min="1293" max="1293" width="14.6640625" style="22" customWidth="1"/>
    <col min="1294" max="1294" width="1.6640625" style="22" customWidth="1"/>
    <col min="1295" max="1295" width="14.6640625" style="22" customWidth="1"/>
    <col min="1296" max="1296" width="1.44140625" style="22" customWidth="1"/>
    <col min="1297" max="1297" width="11.5546875" style="22"/>
    <col min="1298" max="1298" width="1.44140625" style="22" customWidth="1"/>
    <col min="1299" max="1299" width="11.5546875" style="22"/>
    <col min="1300" max="1300" width="1.44140625" style="22" customWidth="1"/>
    <col min="1301" max="1301" width="16.21875" style="22" customWidth="1"/>
    <col min="1302" max="1303" width="1.44140625" style="22" customWidth="1"/>
    <col min="1304" max="1304" width="13.109375" style="22" customWidth="1"/>
    <col min="1305" max="1305" width="1.44140625" style="22" customWidth="1"/>
    <col min="1306" max="1306" width="10" style="22" customWidth="1"/>
    <col min="1307" max="1307" width="2.21875" style="22" customWidth="1"/>
    <col min="1308" max="1308" width="13.109375" style="22" customWidth="1"/>
    <col min="1309" max="1309" width="1.44140625" style="22" customWidth="1"/>
    <col min="1310" max="1310" width="10" style="22" customWidth="1"/>
    <col min="1311" max="1311" width="2.21875" style="22" customWidth="1"/>
    <col min="1312" max="1312" width="13.109375" style="22" customWidth="1"/>
    <col min="1313" max="1313" width="1.44140625" style="22" customWidth="1"/>
    <col min="1314" max="1314" width="10" style="22" customWidth="1"/>
    <col min="1315" max="1315" width="2.21875" style="22" customWidth="1"/>
    <col min="1316" max="1316" width="13.109375" style="22" customWidth="1"/>
    <col min="1317" max="1317" width="2.21875" style="22" customWidth="1"/>
    <col min="1318" max="1318" width="4.5546875" style="22" customWidth="1"/>
    <col min="1319" max="1319" width="10.21875" style="22" customWidth="1"/>
    <col min="1320" max="1320" width="7.6640625" style="22" customWidth="1"/>
    <col min="1321" max="1321" width="1.44140625" style="22" customWidth="1"/>
    <col min="1322" max="1322" width="11.5546875" style="22"/>
    <col min="1323" max="1323" width="1.44140625" style="22" customWidth="1"/>
    <col min="1324" max="1536" width="11.5546875" style="22"/>
    <col min="1537" max="1537" width="4.5546875" style="22" customWidth="1"/>
    <col min="1538" max="1538" width="1.88671875" style="22" customWidth="1"/>
    <col min="1539" max="1539" width="20.109375" style="22" customWidth="1"/>
    <col min="1540" max="1540" width="1.44140625" style="22" customWidth="1"/>
    <col min="1541" max="1541" width="14.6640625" style="22" customWidth="1"/>
    <col min="1542" max="1542" width="1.44140625" style="22" customWidth="1"/>
    <col min="1543" max="1543" width="11.5546875" style="22"/>
    <col min="1544" max="1544" width="1.44140625" style="22" customWidth="1"/>
    <col min="1545" max="1545" width="11.5546875" style="22"/>
    <col min="1546" max="1546" width="2.21875" style="22" customWidth="1"/>
    <col min="1547" max="1547" width="14.6640625" style="22" customWidth="1"/>
    <col min="1548" max="1548" width="1.44140625" style="22" customWidth="1"/>
    <col min="1549" max="1549" width="14.6640625" style="22" customWidth="1"/>
    <col min="1550" max="1550" width="1.6640625" style="22" customWidth="1"/>
    <col min="1551" max="1551" width="14.6640625" style="22" customWidth="1"/>
    <col min="1552" max="1552" width="1.44140625" style="22" customWidth="1"/>
    <col min="1553" max="1553" width="11.5546875" style="22"/>
    <col min="1554" max="1554" width="1.44140625" style="22" customWidth="1"/>
    <col min="1555" max="1555" width="11.5546875" style="22"/>
    <col min="1556" max="1556" width="1.44140625" style="22" customWidth="1"/>
    <col min="1557" max="1557" width="16.21875" style="22" customWidth="1"/>
    <col min="1558" max="1559" width="1.44140625" style="22" customWidth="1"/>
    <col min="1560" max="1560" width="13.109375" style="22" customWidth="1"/>
    <col min="1561" max="1561" width="1.44140625" style="22" customWidth="1"/>
    <col min="1562" max="1562" width="10" style="22" customWidth="1"/>
    <col min="1563" max="1563" width="2.21875" style="22" customWidth="1"/>
    <col min="1564" max="1564" width="13.109375" style="22" customWidth="1"/>
    <col min="1565" max="1565" width="1.44140625" style="22" customWidth="1"/>
    <col min="1566" max="1566" width="10" style="22" customWidth="1"/>
    <col min="1567" max="1567" width="2.21875" style="22" customWidth="1"/>
    <col min="1568" max="1568" width="13.109375" style="22" customWidth="1"/>
    <col min="1569" max="1569" width="1.44140625" style="22" customWidth="1"/>
    <col min="1570" max="1570" width="10" style="22" customWidth="1"/>
    <col min="1571" max="1571" width="2.21875" style="22" customWidth="1"/>
    <col min="1572" max="1572" width="13.109375" style="22" customWidth="1"/>
    <col min="1573" max="1573" width="2.21875" style="22" customWidth="1"/>
    <col min="1574" max="1574" width="4.5546875" style="22" customWidth="1"/>
    <col min="1575" max="1575" width="10.21875" style="22" customWidth="1"/>
    <col min="1576" max="1576" width="7.6640625" style="22" customWidth="1"/>
    <col min="1577" max="1577" width="1.44140625" style="22" customWidth="1"/>
    <col min="1578" max="1578" width="11.5546875" style="22"/>
    <col min="1579" max="1579" width="1.44140625" style="22" customWidth="1"/>
    <col min="1580" max="1792" width="11.5546875" style="22"/>
    <col min="1793" max="1793" width="4.5546875" style="22" customWidth="1"/>
    <col min="1794" max="1794" width="1.88671875" style="22" customWidth="1"/>
    <col min="1795" max="1795" width="20.109375" style="22" customWidth="1"/>
    <col min="1796" max="1796" width="1.44140625" style="22" customWidth="1"/>
    <col min="1797" max="1797" width="14.6640625" style="22" customWidth="1"/>
    <col min="1798" max="1798" width="1.44140625" style="22" customWidth="1"/>
    <col min="1799" max="1799" width="11.5546875" style="22"/>
    <col min="1800" max="1800" width="1.44140625" style="22" customWidth="1"/>
    <col min="1801" max="1801" width="11.5546875" style="22"/>
    <col min="1802" max="1802" width="2.21875" style="22" customWidth="1"/>
    <col min="1803" max="1803" width="14.6640625" style="22" customWidth="1"/>
    <col min="1804" max="1804" width="1.44140625" style="22" customWidth="1"/>
    <col min="1805" max="1805" width="14.6640625" style="22" customWidth="1"/>
    <col min="1806" max="1806" width="1.6640625" style="22" customWidth="1"/>
    <col min="1807" max="1807" width="14.6640625" style="22" customWidth="1"/>
    <col min="1808" max="1808" width="1.44140625" style="22" customWidth="1"/>
    <col min="1809" max="1809" width="11.5546875" style="22"/>
    <col min="1810" max="1810" width="1.44140625" style="22" customWidth="1"/>
    <col min="1811" max="1811" width="11.5546875" style="22"/>
    <col min="1812" max="1812" width="1.44140625" style="22" customWidth="1"/>
    <col min="1813" max="1813" width="16.21875" style="22" customWidth="1"/>
    <col min="1814" max="1815" width="1.44140625" style="22" customWidth="1"/>
    <col min="1816" max="1816" width="13.109375" style="22" customWidth="1"/>
    <col min="1817" max="1817" width="1.44140625" style="22" customWidth="1"/>
    <col min="1818" max="1818" width="10" style="22" customWidth="1"/>
    <col min="1819" max="1819" width="2.21875" style="22" customWidth="1"/>
    <col min="1820" max="1820" width="13.109375" style="22" customWidth="1"/>
    <col min="1821" max="1821" width="1.44140625" style="22" customWidth="1"/>
    <col min="1822" max="1822" width="10" style="22" customWidth="1"/>
    <col min="1823" max="1823" width="2.21875" style="22" customWidth="1"/>
    <col min="1824" max="1824" width="13.109375" style="22" customWidth="1"/>
    <col min="1825" max="1825" width="1.44140625" style="22" customWidth="1"/>
    <col min="1826" max="1826" width="10" style="22" customWidth="1"/>
    <col min="1827" max="1827" width="2.21875" style="22" customWidth="1"/>
    <col min="1828" max="1828" width="13.109375" style="22" customWidth="1"/>
    <col min="1829" max="1829" width="2.21875" style="22" customWidth="1"/>
    <col min="1830" max="1830" width="4.5546875" style="22" customWidth="1"/>
    <col min="1831" max="1831" width="10.21875" style="22" customWidth="1"/>
    <col min="1832" max="1832" width="7.6640625" style="22" customWidth="1"/>
    <col min="1833" max="1833" width="1.44140625" style="22" customWidth="1"/>
    <col min="1834" max="1834" width="11.5546875" style="22"/>
    <col min="1835" max="1835" width="1.44140625" style="22" customWidth="1"/>
    <col min="1836" max="2048" width="11.5546875" style="22"/>
    <col min="2049" max="2049" width="4.5546875" style="22" customWidth="1"/>
    <col min="2050" max="2050" width="1.88671875" style="22" customWidth="1"/>
    <col min="2051" max="2051" width="20.109375" style="22" customWidth="1"/>
    <col min="2052" max="2052" width="1.44140625" style="22" customWidth="1"/>
    <col min="2053" max="2053" width="14.6640625" style="22" customWidth="1"/>
    <col min="2054" max="2054" width="1.44140625" style="22" customWidth="1"/>
    <col min="2055" max="2055" width="11.5546875" style="22"/>
    <col min="2056" max="2056" width="1.44140625" style="22" customWidth="1"/>
    <col min="2057" max="2057" width="11.5546875" style="22"/>
    <col min="2058" max="2058" width="2.21875" style="22" customWidth="1"/>
    <col min="2059" max="2059" width="14.6640625" style="22" customWidth="1"/>
    <col min="2060" max="2060" width="1.44140625" style="22" customWidth="1"/>
    <col min="2061" max="2061" width="14.6640625" style="22" customWidth="1"/>
    <col min="2062" max="2062" width="1.6640625" style="22" customWidth="1"/>
    <col min="2063" max="2063" width="14.6640625" style="22" customWidth="1"/>
    <col min="2064" max="2064" width="1.44140625" style="22" customWidth="1"/>
    <col min="2065" max="2065" width="11.5546875" style="22"/>
    <col min="2066" max="2066" width="1.44140625" style="22" customWidth="1"/>
    <col min="2067" max="2067" width="11.5546875" style="22"/>
    <col min="2068" max="2068" width="1.44140625" style="22" customWidth="1"/>
    <col min="2069" max="2069" width="16.21875" style="22" customWidth="1"/>
    <col min="2070" max="2071" width="1.44140625" style="22" customWidth="1"/>
    <col min="2072" max="2072" width="13.109375" style="22" customWidth="1"/>
    <col min="2073" max="2073" width="1.44140625" style="22" customWidth="1"/>
    <col min="2074" max="2074" width="10" style="22" customWidth="1"/>
    <col min="2075" max="2075" width="2.21875" style="22" customWidth="1"/>
    <col min="2076" max="2076" width="13.109375" style="22" customWidth="1"/>
    <col min="2077" max="2077" width="1.44140625" style="22" customWidth="1"/>
    <col min="2078" max="2078" width="10" style="22" customWidth="1"/>
    <col min="2079" max="2079" width="2.21875" style="22" customWidth="1"/>
    <col min="2080" max="2080" width="13.109375" style="22" customWidth="1"/>
    <col min="2081" max="2081" width="1.44140625" style="22" customWidth="1"/>
    <col min="2082" max="2082" width="10" style="22" customWidth="1"/>
    <col min="2083" max="2083" width="2.21875" style="22" customWidth="1"/>
    <col min="2084" max="2084" width="13.109375" style="22" customWidth="1"/>
    <col min="2085" max="2085" width="2.21875" style="22" customWidth="1"/>
    <col min="2086" max="2086" width="4.5546875" style="22" customWidth="1"/>
    <col min="2087" max="2087" width="10.21875" style="22" customWidth="1"/>
    <col min="2088" max="2088" width="7.6640625" style="22" customWidth="1"/>
    <col min="2089" max="2089" width="1.44140625" style="22" customWidth="1"/>
    <col min="2090" max="2090" width="11.5546875" style="22"/>
    <col min="2091" max="2091" width="1.44140625" style="22" customWidth="1"/>
    <col min="2092" max="2304" width="11.5546875" style="22"/>
    <col min="2305" max="2305" width="4.5546875" style="22" customWidth="1"/>
    <col min="2306" max="2306" width="1.88671875" style="22" customWidth="1"/>
    <col min="2307" max="2307" width="20.109375" style="22" customWidth="1"/>
    <col min="2308" max="2308" width="1.44140625" style="22" customWidth="1"/>
    <col min="2309" max="2309" width="14.6640625" style="22" customWidth="1"/>
    <col min="2310" max="2310" width="1.44140625" style="22" customWidth="1"/>
    <col min="2311" max="2311" width="11.5546875" style="22"/>
    <col min="2312" max="2312" width="1.44140625" style="22" customWidth="1"/>
    <col min="2313" max="2313" width="11.5546875" style="22"/>
    <col min="2314" max="2314" width="2.21875" style="22" customWidth="1"/>
    <col min="2315" max="2315" width="14.6640625" style="22" customWidth="1"/>
    <col min="2316" max="2316" width="1.44140625" style="22" customWidth="1"/>
    <col min="2317" max="2317" width="14.6640625" style="22" customWidth="1"/>
    <col min="2318" max="2318" width="1.6640625" style="22" customWidth="1"/>
    <col min="2319" max="2319" width="14.6640625" style="22" customWidth="1"/>
    <col min="2320" max="2320" width="1.44140625" style="22" customWidth="1"/>
    <col min="2321" max="2321" width="11.5546875" style="22"/>
    <col min="2322" max="2322" width="1.44140625" style="22" customWidth="1"/>
    <col min="2323" max="2323" width="11.5546875" style="22"/>
    <col min="2324" max="2324" width="1.44140625" style="22" customWidth="1"/>
    <col min="2325" max="2325" width="16.21875" style="22" customWidth="1"/>
    <col min="2326" max="2327" width="1.44140625" style="22" customWidth="1"/>
    <col min="2328" max="2328" width="13.109375" style="22" customWidth="1"/>
    <col min="2329" max="2329" width="1.44140625" style="22" customWidth="1"/>
    <col min="2330" max="2330" width="10" style="22" customWidth="1"/>
    <col min="2331" max="2331" width="2.21875" style="22" customWidth="1"/>
    <col min="2332" max="2332" width="13.109375" style="22" customWidth="1"/>
    <col min="2333" max="2333" width="1.44140625" style="22" customWidth="1"/>
    <col min="2334" max="2334" width="10" style="22" customWidth="1"/>
    <col min="2335" max="2335" width="2.21875" style="22" customWidth="1"/>
    <col min="2336" max="2336" width="13.109375" style="22" customWidth="1"/>
    <col min="2337" max="2337" width="1.44140625" style="22" customWidth="1"/>
    <col min="2338" max="2338" width="10" style="22" customWidth="1"/>
    <col min="2339" max="2339" width="2.21875" style="22" customWidth="1"/>
    <col min="2340" max="2340" width="13.109375" style="22" customWidth="1"/>
    <col min="2341" max="2341" width="2.21875" style="22" customWidth="1"/>
    <col min="2342" max="2342" width="4.5546875" style="22" customWidth="1"/>
    <col min="2343" max="2343" width="10.21875" style="22" customWidth="1"/>
    <col min="2344" max="2344" width="7.6640625" style="22" customWidth="1"/>
    <col min="2345" max="2345" width="1.44140625" style="22" customWidth="1"/>
    <col min="2346" max="2346" width="11.5546875" style="22"/>
    <col min="2347" max="2347" width="1.44140625" style="22" customWidth="1"/>
    <col min="2348" max="2560" width="11.5546875" style="22"/>
    <col min="2561" max="2561" width="4.5546875" style="22" customWidth="1"/>
    <col min="2562" max="2562" width="1.88671875" style="22" customWidth="1"/>
    <col min="2563" max="2563" width="20.109375" style="22" customWidth="1"/>
    <col min="2564" max="2564" width="1.44140625" style="22" customWidth="1"/>
    <col min="2565" max="2565" width="14.6640625" style="22" customWidth="1"/>
    <col min="2566" max="2566" width="1.44140625" style="22" customWidth="1"/>
    <col min="2567" max="2567" width="11.5546875" style="22"/>
    <col min="2568" max="2568" width="1.44140625" style="22" customWidth="1"/>
    <col min="2569" max="2569" width="11.5546875" style="22"/>
    <col min="2570" max="2570" width="2.21875" style="22" customWidth="1"/>
    <col min="2571" max="2571" width="14.6640625" style="22" customWidth="1"/>
    <col min="2572" max="2572" width="1.44140625" style="22" customWidth="1"/>
    <col min="2573" max="2573" width="14.6640625" style="22" customWidth="1"/>
    <col min="2574" max="2574" width="1.6640625" style="22" customWidth="1"/>
    <col min="2575" max="2575" width="14.6640625" style="22" customWidth="1"/>
    <col min="2576" max="2576" width="1.44140625" style="22" customWidth="1"/>
    <col min="2577" max="2577" width="11.5546875" style="22"/>
    <col min="2578" max="2578" width="1.44140625" style="22" customWidth="1"/>
    <col min="2579" max="2579" width="11.5546875" style="22"/>
    <col min="2580" max="2580" width="1.44140625" style="22" customWidth="1"/>
    <col min="2581" max="2581" width="16.21875" style="22" customWidth="1"/>
    <col min="2582" max="2583" width="1.44140625" style="22" customWidth="1"/>
    <col min="2584" max="2584" width="13.109375" style="22" customWidth="1"/>
    <col min="2585" max="2585" width="1.44140625" style="22" customWidth="1"/>
    <col min="2586" max="2586" width="10" style="22" customWidth="1"/>
    <col min="2587" max="2587" width="2.21875" style="22" customWidth="1"/>
    <col min="2588" max="2588" width="13.109375" style="22" customWidth="1"/>
    <col min="2589" max="2589" width="1.44140625" style="22" customWidth="1"/>
    <col min="2590" max="2590" width="10" style="22" customWidth="1"/>
    <col min="2591" max="2591" width="2.21875" style="22" customWidth="1"/>
    <col min="2592" max="2592" width="13.109375" style="22" customWidth="1"/>
    <col min="2593" max="2593" width="1.44140625" style="22" customWidth="1"/>
    <col min="2594" max="2594" width="10" style="22" customWidth="1"/>
    <col min="2595" max="2595" width="2.21875" style="22" customWidth="1"/>
    <col min="2596" max="2596" width="13.109375" style="22" customWidth="1"/>
    <col min="2597" max="2597" width="2.21875" style="22" customWidth="1"/>
    <col min="2598" max="2598" width="4.5546875" style="22" customWidth="1"/>
    <col min="2599" max="2599" width="10.21875" style="22" customWidth="1"/>
    <col min="2600" max="2600" width="7.6640625" style="22" customWidth="1"/>
    <col min="2601" max="2601" width="1.44140625" style="22" customWidth="1"/>
    <col min="2602" max="2602" width="11.5546875" style="22"/>
    <col min="2603" max="2603" width="1.44140625" style="22" customWidth="1"/>
    <col min="2604" max="2816" width="11.5546875" style="22"/>
    <col min="2817" max="2817" width="4.5546875" style="22" customWidth="1"/>
    <col min="2818" max="2818" width="1.88671875" style="22" customWidth="1"/>
    <col min="2819" max="2819" width="20.109375" style="22" customWidth="1"/>
    <col min="2820" max="2820" width="1.44140625" style="22" customWidth="1"/>
    <col min="2821" max="2821" width="14.6640625" style="22" customWidth="1"/>
    <col min="2822" max="2822" width="1.44140625" style="22" customWidth="1"/>
    <col min="2823" max="2823" width="11.5546875" style="22"/>
    <col min="2824" max="2824" width="1.44140625" style="22" customWidth="1"/>
    <col min="2825" max="2825" width="11.5546875" style="22"/>
    <col min="2826" max="2826" width="2.21875" style="22" customWidth="1"/>
    <col min="2827" max="2827" width="14.6640625" style="22" customWidth="1"/>
    <col min="2828" max="2828" width="1.44140625" style="22" customWidth="1"/>
    <col min="2829" max="2829" width="14.6640625" style="22" customWidth="1"/>
    <col min="2830" max="2830" width="1.6640625" style="22" customWidth="1"/>
    <col min="2831" max="2831" width="14.6640625" style="22" customWidth="1"/>
    <col min="2832" max="2832" width="1.44140625" style="22" customWidth="1"/>
    <col min="2833" max="2833" width="11.5546875" style="22"/>
    <col min="2834" max="2834" width="1.44140625" style="22" customWidth="1"/>
    <col min="2835" max="2835" width="11.5546875" style="22"/>
    <col min="2836" max="2836" width="1.44140625" style="22" customWidth="1"/>
    <col min="2837" max="2837" width="16.21875" style="22" customWidth="1"/>
    <col min="2838" max="2839" width="1.44140625" style="22" customWidth="1"/>
    <col min="2840" max="2840" width="13.109375" style="22" customWidth="1"/>
    <col min="2841" max="2841" width="1.44140625" style="22" customWidth="1"/>
    <col min="2842" max="2842" width="10" style="22" customWidth="1"/>
    <col min="2843" max="2843" width="2.21875" style="22" customWidth="1"/>
    <col min="2844" max="2844" width="13.109375" style="22" customWidth="1"/>
    <col min="2845" max="2845" width="1.44140625" style="22" customWidth="1"/>
    <col min="2846" max="2846" width="10" style="22" customWidth="1"/>
    <col min="2847" max="2847" width="2.21875" style="22" customWidth="1"/>
    <col min="2848" max="2848" width="13.109375" style="22" customWidth="1"/>
    <col min="2849" max="2849" width="1.44140625" style="22" customWidth="1"/>
    <col min="2850" max="2850" width="10" style="22" customWidth="1"/>
    <col min="2851" max="2851" width="2.21875" style="22" customWidth="1"/>
    <col min="2852" max="2852" width="13.109375" style="22" customWidth="1"/>
    <col min="2853" max="2853" width="2.21875" style="22" customWidth="1"/>
    <col min="2854" max="2854" width="4.5546875" style="22" customWidth="1"/>
    <col min="2855" max="2855" width="10.21875" style="22" customWidth="1"/>
    <col min="2856" max="2856" width="7.6640625" style="22" customWidth="1"/>
    <col min="2857" max="2857" width="1.44140625" style="22" customWidth="1"/>
    <col min="2858" max="2858" width="11.5546875" style="22"/>
    <col min="2859" max="2859" width="1.44140625" style="22" customWidth="1"/>
    <col min="2860" max="3072" width="11.5546875" style="22"/>
    <col min="3073" max="3073" width="4.5546875" style="22" customWidth="1"/>
    <col min="3074" max="3074" width="1.88671875" style="22" customWidth="1"/>
    <col min="3075" max="3075" width="20.109375" style="22" customWidth="1"/>
    <col min="3076" max="3076" width="1.44140625" style="22" customWidth="1"/>
    <col min="3077" max="3077" width="14.6640625" style="22" customWidth="1"/>
    <col min="3078" max="3078" width="1.44140625" style="22" customWidth="1"/>
    <col min="3079" max="3079" width="11.5546875" style="22"/>
    <col min="3080" max="3080" width="1.44140625" style="22" customWidth="1"/>
    <col min="3081" max="3081" width="11.5546875" style="22"/>
    <col min="3082" max="3082" width="2.21875" style="22" customWidth="1"/>
    <col min="3083" max="3083" width="14.6640625" style="22" customWidth="1"/>
    <col min="3084" max="3084" width="1.44140625" style="22" customWidth="1"/>
    <col min="3085" max="3085" width="14.6640625" style="22" customWidth="1"/>
    <col min="3086" max="3086" width="1.6640625" style="22" customWidth="1"/>
    <col min="3087" max="3087" width="14.6640625" style="22" customWidth="1"/>
    <col min="3088" max="3088" width="1.44140625" style="22" customWidth="1"/>
    <col min="3089" max="3089" width="11.5546875" style="22"/>
    <col min="3090" max="3090" width="1.44140625" style="22" customWidth="1"/>
    <col min="3091" max="3091" width="11.5546875" style="22"/>
    <col min="3092" max="3092" width="1.44140625" style="22" customWidth="1"/>
    <col min="3093" max="3093" width="16.21875" style="22" customWidth="1"/>
    <col min="3094" max="3095" width="1.44140625" style="22" customWidth="1"/>
    <col min="3096" max="3096" width="13.109375" style="22" customWidth="1"/>
    <col min="3097" max="3097" width="1.44140625" style="22" customWidth="1"/>
    <col min="3098" max="3098" width="10" style="22" customWidth="1"/>
    <col min="3099" max="3099" width="2.21875" style="22" customWidth="1"/>
    <col min="3100" max="3100" width="13.109375" style="22" customWidth="1"/>
    <col min="3101" max="3101" width="1.44140625" style="22" customWidth="1"/>
    <col min="3102" max="3102" width="10" style="22" customWidth="1"/>
    <col min="3103" max="3103" width="2.21875" style="22" customWidth="1"/>
    <col min="3104" max="3104" width="13.109375" style="22" customWidth="1"/>
    <col min="3105" max="3105" width="1.44140625" style="22" customWidth="1"/>
    <col min="3106" max="3106" width="10" style="22" customWidth="1"/>
    <col min="3107" max="3107" width="2.21875" style="22" customWidth="1"/>
    <col min="3108" max="3108" width="13.109375" style="22" customWidth="1"/>
    <col min="3109" max="3109" width="2.21875" style="22" customWidth="1"/>
    <col min="3110" max="3110" width="4.5546875" style="22" customWidth="1"/>
    <col min="3111" max="3111" width="10.21875" style="22" customWidth="1"/>
    <col min="3112" max="3112" width="7.6640625" style="22" customWidth="1"/>
    <col min="3113" max="3113" width="1.44140625" style="22" customWidth="1"/>
    <col min="3114" max="3114" width="11.5546875" style="22"/>
    <col min="3115" max="3115" width="1.44140625" style="22" customWidth="1"/>
    <col min="3116" max="3328" width="11.5546875" style="22"/>
    <col min="3329" max="3329" width="4.5546875" style="22" customWidth="1"/>
    <col min="3330" max="3330" width="1.88671875" style="22" customWidth="1"/>
    <col min="3331" max="3331" width="20.109375" style="22" customWidth="1"/>
    <col min="3332" max="3332" width="1.44140625" style="22" customWidth="1"/>
    <col min="3333" max="3333" width="14.6640625" style="22" customWidth="1"/>
    <col min="3334" max="3334" width="1.44140625" style="22" customWidth="1"/>
    <col min="3335" max="3335" width="11.5546875" style="22"/>
    <col min="3336" max="3336" width="1.44140625" style="22" customWidth="1"/>
    <col min="3337" max="3337" width="11.5546875" style="22"/>
    <col min="3338" max="3338" width="2.21875" style="22" customWidth="1"/>
    <col min="3339" max="3339" width="14.6640625" style="22" customWidth="1"/>
    <col min="3340" max="3340" width="1.44140625" style="22" customWidth="1"/>
    <col min="3341" max="3341" width="14.6640625" style="22" customWidth="1"/>
    <col min="3342" max="3342" width="1.6640625" style="22" customWidth="1"/>
    <col min="3343" max="3343" width="14.6640625" style="22" customWidth="1"/>
    <col min="3344" max="3344" width="1.44140625" style="22" customWidth="1"/>
    <col min="3345" max="3345" width="11.5546875" style="22"/>
    <col min="3346" max="3346" width="1.44140625" style="22" customWidth="1"/>
    <col min="3347" max="3347" width="11.5546875" style="22"/>
    <col min="3348" max="3348" width="1.44140625" style="22" customWidth="1"/>
    <col min="3349" max="3349" width="16.21875" style="22" customWidth="1"/>
    <col min="3350" max="3351" width="1.44140625" style="22" customWidth="1"/>
    <col min="3352" max="3352" width="13.109375" style="22" customWidth="1"/>
    <col min="3353" max="3353" width="1.44140625" style="22" customWidth="1"/>
    <col min="3354" max="3354" width="10" style="22" customWidth="1"/>
    <col min="3355" max="3355" width="2.21875" style="22" customWidth="1"/>
    <col min="3356" max="3356" width="13.109375" style="22" customWidth="1"/>
    <col min="3357" max="3357" width="1.44140625" style="22" customWidth="1"/>
    <col min="3358" max="3358" width="10" style="22" customWidth="1"/>
    <col min="3359" max="3359" width="2.21875" style="22" customWidth="1"/>
    <col min="3360" max="3360" width="13.109375" style="22" customWidth="1"/>
    <col min="3361" max="3361" width="1.44140625" style="22" customWidth="1"/>
    <col min="3362" max="3362" width="10" style="22" customWidth="1"/>
    <col min="3363" max="3363" width="2.21875" style="22" customWidth="1"/>
    <col min="3364" max="3364" width="13.109375" style="22" customWidth="1"/>
    <col min="3365" max="3365" width="2.21875" style="22" customWidth="1"/>
    <col min="3366" max="3366" width="4.5546875" style="22" customWidth="1"/>
    <col min="3367" max="3367" width="10.21875" style="22" customWidth="1"/>
    <col min="3368" max="3368" width="7.6640625" style="22" customWidth="1"/>
    <col min="3369" max="3369" width="1.44140625" style="22" customWidth="1"/>
    <col min="3370" max="3370" width="11.5546875" style="22"/>
    <col min="3371" max="3371" width="1.44140625" style="22" customWidth="1"/>
    <col min="3372" max="3584" width="11.5546875" style="22"/>
    <col min="3585" max="3585" width="4.5546875" style="22" customWidth="1"/>
    <col min="3586" max="3586" width="1.88671875" style="22" customWidth="1"/>
    <col min="3587" max="3587" width="20.109375" style="22" customWidth="1"/>
    <col min="3588" max="3588" width="1.44140625" style="22" customWidth="1"/>
    <col min="3589" max="3589" width="14.6640625" style="22" customWidth="1"/>
    <col min="3590" max="3590" width="1.44140625" style="22" customWidth="1"/>
    <col min="3591" max="3591" width="11.5546875" style="22"/>
    <col min="3592" max="3592" width="1.44140625" style="22" customWidth="1"/>
    <col min="3593" max="3593" width="11.5546875" style="22"/>
    <col min="3594" max="3594" width="2.21875" style="22" customWidth="1"/>
    <col min="3595" max="3595" width="14.6640625" style="22" customWidth="1"/>
    <col min="3596" max="3596" width="1.44140625" style="22" customWidth="1"/>
    <col min="3597" max="3597" width="14.6640625" style="22" customWidth="1"/>
    <col min="3598" max="3598" width="1.6640625" style="22" customWidth="1"/>
    <col min="3599" max="3599" width="14.6640625" style="22" customWidth="1"/>
    <col min="3600" max="3600" width="1.44140625" style="22" customWidth="1"/>
    <col min="3601" max="3601" width="11.5546875" style="22"/>
    <col min="3602" max="3602" width="1.44140625" style="22" customWidth="1"/>
    <col min="3603" max="3603" width="11.5546875" style="22"/>
    <col min="3604" max="3604" width="1.44140625" style="22" customWidth="1"/>
    <col min="3605" max="3605" width="16.21875" style="22" customWidth="1"/>
    <col min="3606" max="3607" width="1.44140625" style="22" customWidth="1"/>
    <col min="3608" max="3608" width="13.109375" style="22" customWidth="1"/>
    <col min="3609" max="3609" width="1.44140625" style="22" customWidth="1"/>
    <col min="3610" max="3610" width="10" style="22" customWidth="1"/>
    <col min="3611" max="3611" width="2.21875" style="22" customWidth="1"/>
    <col min="3612" max="3612" width="13.109375" style="22" customWidth="1"/>
    <col min="3613" max="3613" width="1.44140625" style="22" customWidth="1"/>
    <col min="3614" max="3614" width="10" style="22" customWidth="1"/>
    <col min="3615" max="3615" width="2.21875" style="22" customWidth="1"/>
    <col min="3616" max="3616" width="13.109375" style="22" customWidth="1"/>
    <col min="3617" max="3617" width="1.44140625" style="22" customWidth="1"/>
    <col min="3618" max="3618" width="10" style="22" customWidth="1"/>
    <col min="3619" max="3619" width="2.21875" style="22" customWidth="1"/>
    <col min="3620" max="3620" width="13.109375" style="22" customWidth="1"/>
    <col min="3621" max="3621" width="2.21875" style="22" customWidth="1"/>
    <col min="3622" max="3622" width="4.5546875" style="22" customWidth="1"/>
    <col min="3623" max="3623" width="10.21875" style="22" customWidth="1"/>
    <col min="3624" max="3624" width="7.6640625" style="22" customWidth="1"/>
    <col min="3625" max="3625" width="1.44140625" style="22" customWidth="1"/>
    <col min="3626" max="3626" width="11.5546875" style="22"/>
    <col min="3627" max="3627" width="1.44140625" style="22" customWidth="1"/>
    <col min="3628" max="3840" width="11.5546875" style="22"/>
    <col min="3841" max="3841" width="4.5546875" style="22" customWidth="1"/>
    <col min="3842" max="3842" width="1.88671875" style="22" customWidth="1"/>
    <col min="3843" max="3843" width="20.109375" style="22" customWidth="1"/>
    <col min="3844" max="3844" width="1.44140625" style="22" customWidth="1"/>
    <col min="3845" max="3845" width="14.6640625" style="22" customWidth="1"/>
    <col min="3846" max="3846" width="1.44140625" style="22" customWidth="1"/>
    <col min="3847" max="3847" width="11.5546875" style="22"/>
    <col min="3848" max="3848" width="1.44140625" style="22" customWidth="1"/>
    <col min="3849" max="3849" width="11.5546875" style="22"/>
    <col min="3850" max="3850" width="2.21875" style="22" customWidth="1"/>
    <col min="3851" max="3851" width="14.6640625" style="22" customWidth="1"/>
    <col min="3852" max="3852" width="1.44140625" style="22" customWidth="1"/>
    <col min="3853" max="3853" width="14.6640625" style="22" customWidth="1"/>
    <col min="3854" max="3854" width="1.6640625" style="22" customWidth="1"/>
    <col min="3855" max="3855" width="14.6640625" style="22" customWidth="1"/>
    <col min="3856" max="3856" width="1.44140625" style="22" customWidth="1"/>
    <col min="3857" max="3857" width="11.5546875" style="22"/>
    <col min="3858" max="3858" width="1.44140625" style="22" customWidth="1"/>
    <col min="3859" max="3859" width="11.5546875" style="22"/>
    <col min="3860" max="3860" width="1.44140625" style="22" customWidth="1"/>
    <col min="3861" max="3861" width="16.21875" style="22" customWidth="1"/>
    <col min="3862" max="3863" width="1.44140625" style="22" customWidth="1"/>
    <col min="3864" max="3864" width="13.109375" style="22" customWidth="1"/>
    <col min="3865" max="3865" width="1.44140625" style="22" customWidth="1"/>
    <col min="3866" max="3866" width="10" style="22" customWidth="1"/>
    <col min="3867" max="3867" width="2.21875" style="22" customWidth="1"/>
    <col min="3868" max="3868" width="13.109375" style="22" customWidth="1"/>
    <col min="3869" max="3869" width="1.44140625" style="22" customWidth="1"/>
    <col min="3870" max="3870" width="10" style="22" customWidth="1"/>
    <col min="3871" max="3871" width="2.21875" style="22" customWidth="1"/>
    <col min="3872" max="3872" width="13.109375" style="22" customWidth="1"/>
    <col min="3873" max="3873" width="1.44140625" style="22" customWidth="1"/>
    <col min="3874" max="3874" width="10" style="22" customWidth="1"/>
    <col min="3875" max="3875" width="2.21875" style="22" customWidth="1"/>
    <col min="3876" max="3876" width="13.109375" style="22" customWidth="1"/>
    <col min="3877" max="3877" width="2.21875" style="22" customWidth="1"/>
    <col min="3878" max="3878" width="4.5546875" style="22" customWidth="1"/>
    <col min="3879" max="3879" width="10.21875" style="22" customWidth="1"/>
    <col min="3880" max="3880" width="7.6640625" style="22" customWidth="1"/>
    <col min="3881" max="3881" width="1.44140625" style="22" customWidth="1"/>
    <col min="3882" max="3882" width="11.5546875" style="22"/>
    <col min="3883" max="3883" width="1.44140625" style="22" customWidth="1"/>
    <col min="3884" max="4096" width="11.5546875" style="22"/>
    <col min="4097" max="4097" width="4.5546875" style="22" customWidth="1"/>
    <col min="4098" max="4098" width="1.88671875" style="22" customWidth="1"/>
    <col min="4099" max="4099" width="20.109375" style="22" customWidth="1"/>
    <col min="4100" max="4100" width="1.44140625" style="22" customWidth="1"/>
    <col min="4101" max="4101" width="14.6640625" style="22" customWidth="1"/>
    <col min="4102" max="4102" width="1.44140625" style="22" customWidth="1"/>
    <col min="4103" max="4103" width="11.5546875" style="22"/>
    <col min="4104" max="4104" width="1.44140625" style="22" customWidth="1"/>
    <col min="4105" max="4105" width="11.5546875" style="22"/>
    <col min="4106" max="4106" width="2.21875" style="22" customWidth="1"/>
    <col min="4107" max="4107" width="14.6640625" style="22" customWidth="1"/>
    <col min="4108" max="4108" width="1.44140625" style="22" customWidth="1"/>
    <col min="4109" max="4109" width="14.6640625" style="22" customWidth="1"/>
    <col min="4110" max="4110" width="1.6640625" style="22" customWidth="1"/>
    <col min="4111" max="4111" width="14.6640625" style="22" customWidth="1"/>
    <col min="4112" max="4112" width="1.44140625" style="22" customWidth="1"/>
    <col min="4113" max="4113" width="11.5546875" style="22"/>
    <col min="4114" max="4114" width="1.44140625" style="22" customWidth="1"/>
    <col min="4115" max="4115" width="11.5546875" style="22"/>
    <col min="4116" max="4116" width="1.44140625" style="22" customWidth="1"/>
    <col min="4117" max="4117" width="16.21875" style="22" customWidth="1"/>
    <col min="4118" max="4119" width="1.44140625" style="22" customWidth="1"/>
    <col min="4120" max="4120" width="13.109375" style="22" customWidth="1"/>
    <col min="4121" max="4121" width="1.44140625" style="22" customWidth="1"/>
    <col min="4122" max="4122" width="10" style="22" customWidth="1"/>
    <col min="4123" max="4123" width="2.21875" style="22" customWidth="1"/>
    <col min="4124" max="4124" width="13.109375" style="22" customWidth="1"/>
    <col min="4125" max="4125" width="1.44140625" style="22" customWidth="1"/>
    <col min="4126" max="4126" width="10" style="22" customWidth="1"/>
    <col min="4127" max="4127" width="2.21875" style="22" customWidth="1"/>
    <col min="4128" max="4128" width="13.109375" style="22" customWidth="1"/>
    <col min="4129" max="4129" width="1.44140625" style="22" customWidth="1"/>
    <col min="4130" max="4130" width="10" style="22" customWidth="1"/>
    <col min="4131" max="4131" width="2.21875" style="22" customWidth="1"/>
    <col min="4132" max="4132" width="13.109375" style="22" customWidth="1"/>
    <col min="4133" max="4133" width="2.21875" style="22" customWidth="1"/>
    <col min="4134" max="4134" width="4.5546875" style="22" customWidth="1"/>
    <col min="4135" max="4135" width="10.21875" style="22" customWidth="1"/>
    <col min="4136" max="4136" width="7.6640625" style="22" customWidth="1"/>
    <col min="4137" max="4137" width="1.44140625" style="22" customWidth="1"/>
    <col min="4138" max="4138" width="11.5546875" style="22"/>
    <col min="4139" max="4139" width="1.44140625" style="22" customWidth="1"/>
    <col min="4140" max="4352" width="11.5546875" style="22"/>
    <col min="4353" max="4353" width="4.5546875" style="22" customWidth="1"/>
    <col min="4354" max="4354" width="1.88671875" style="22" customWidth="1"/>
    <col min="4355" max="4355" width="20.109375" style="22" customWidth="1"/>
    <col min="4356" max="4356" width="1.44140625" style="22" customWidth="1"/>
    <col min="4357" max="4357" width="14.6640625" style="22" customWidth="1"/>
    <col min="4358" max="4358" width="1.44140625" style="22" customWidth="1"/>
    <col min="4359" max="4359" width="11.5546875" style="22"/>
    <col min="4360" max="4360" width="1.44140625" style="22" customWidth="1"/>
    <col min="4361" max="4361" width="11.5546875" style="22"/>
    <col min="4362" max="4362" width="2.21875" style="22" customWidth="1"/>
    <col min="4363" max="4363" width="14.6640625" style="22" customWidth="1"/>
    <col min="4364" max="4364" width="1.44140625" style="22" customWidth="1"/>
    <col min="4365" max="4365" width="14.6640625" style="22" customWidth="1"/>
    <col min="4366" max="4366" width="1.6640625" style="22" customWidth="1"/>
    <col min="4367" max="4367" width="14.6640625" style="22" customWidth="1"/>
    <col min="4368" max="4368" width="1.44140625" style="22" customWidth="1"/>
    <col min="4369" max="4369" width="11.5546875" style="22"/>
    <col min="4370" max="4370" width="1.44140625" style="22" customWidth="1"/>
    <col min="4371" max="4371" width="11.5546875" style="22"/>
    <col min="4372" max="4372" width="1.44140625" style="22" customWidth="1"/>
    <col min="4373" max="4373" width="16.21875" style="22" customWidth="1"/>
    <col min="4374" max="4375" width="1.44140625" style="22" customWidth="1"/>
    <col min="4376" max="4376" width="13.109375" style="22" customWidth="1"/>
    <col min="4377" max="4377" width="1.44140625" style="22" customWidth="1"/>
    <col min="4378" max="4378" width="10" style="22" customWidth="1"/>
    <col min="4379" max="4379" width="2.21875" style="22" customWidth="1"/>
    <col min="4380" max="4380" width="13.109375" style="22" customWidth="1"/>
    <col min="4381" max="4381" width="1.44140625" style="22" customWidth="1"/>
    <col min="4382" max="4382" width="10" style="22" customWidth="1"/>
    <col min="4383" max="4383" width="2.21875" style="22" customWidth="1"/>
    <col min="4384" max="4384" width="13.109375" style="22" customWidth="1"/>
    <col min="4385" max="4385" width="1.44140625" style="22" customWidth="1"/>
    <col min="4386" max="4386" width="10" style="22" customWidth="1"/>
    <col min="4387" max="4387" width="2.21875" style="22" customWidth="1"/>
    <col min="4388" max="4388" width="13.109375" style="22" customWidth="1"/>
    <col min="4389" max="4389" width="2.21875" style="22" customWidth="1"/>
    <col min="4390" max="4390" width="4.5546875" style="22" customWidth="1"/>
    <col min="4391" max="4391" width="10.21875" style="22" customWidth="1"/>
    <col min="4392" max="4392" width="7.6640625" style="22" customWidth="1"/>
    <col min="4393" max="4393" width="1.44140625" style="22" customWidth="1"/>
    <col min="4394" max="4394" width="11.5546875" style="22"/>
    <col min="4395" max="4395" width="1.44140625" style="22" customWidth="1"/>
    <col min="4396" max="4608" width="11.5546875" style="22"/>
    <col min="4609" max="4609" width="4.5546875" style="22" customWidth="1"/>
    <col min="4610" max="4610" width="1.88671875" style="22" customWidth="1"/>
    <col min="4611" max="4611" width="20.109375" style="22" customWidth="1"/>
    <col min="4612" max="4612" width="1.44140625" style="22" customWidth="1"/>
    <col min="4613" max="4613" width="14.6640625" style="22" customWidth="1"/>
    <col min="4614" max="4614" width="1.44140625" style="22" customWidth="1"/>
    <col min="4615" max="4615" width="11.5546875" style="22"/>
    <col min="4616" max="4616" width="1.44140625" style="22" customWidth="1"/>
    <col min="4617" max="4617" width="11.5546875" style="22"/>
    <col min="4618" max="4618" width="2.21875" style="22" customWidth="1"/>
    <col min="4619" max="4619" width="14.6640625" style="22" customWidth="1"/>
    <col min="4620" max="4620" width="1.44140625" style="22" customWidth="1"/>
    <col min="4621" max="4621" width="14.6640625" style="22" customWidth="1"/>
    <col min="4622" max="4622" width="1.6640625" style="22" customWidth="1"/>
    <col min="4623" max="4623" width="14.6640625" style="22" customWidth="1"/>
    <col min="4624" max="4624" width="1.44140625" style="22" customWidth="1"/>
    <col min="4625" max="4625" width="11.5546875" style="22"/>
    <col min="4626" max="4626" width="1.44140625" style="22" customWidth="1"/>
    <col min="4627" max="4627" width="11.5546875" style="22"/>
    <col min="4628" max="4628" width="1.44140625" style="22" customWidth="1"/>
    <col min="4629" max="4629" width="16.21875" style="22" customWidth="1"/>
    <col min="4630" max="4631" width="1.44140625" style="22" customWidth="1"/>
    <col min="4632" max="4632" width="13.109375" style="22" customWidth="1"/>
    <col min="4633" max="4633" width="1.44140625" style="22" customWidth="1"/>
    <col min="4634" max="4634" width="10" style="22" customWidth="1"/>
    <col min="4635" max="4635" width="2.21875" style="22" customWidth="1"/>
    <col min="4636" max="4636" width="13.109375" style="22" customWidth="1"/>
    <col min="4637" max="4637" width="1.44140625" style="22" customWidth="1"/>
    <col min="4638" max="4638" width="10" style="22" customWidth="1"/>
    <col min="4639" max="4639" width="2.21875" style="22" customWidth="1"/>
    <col min="4640" max="4640" width="13.109375" style="22" customWidth="1"/>
    <col min="4641" max="4641" width="1.44140625" style="22" customWidth="1"/>
    <col min="4642" max="4642" width="10" style="22" customWidth="1"/>
    <col min="4643" max="4643" width="2.21875" style="22" customWidth="1"/>
    <col min="4644" max="4644" width="13.109375" style="22" customWidth="1"/>
    <col min="4645" max="4645" width="2.21875" style="22" customWidth="1"/>
    <col min="4646" max="4646" width="4.5546875" style="22" customWidth="1"/>
    <col min="4647" max="4647" width="10.21875" style="22" customWidth="1"/>
    <col min="4648" max="4648" width="7.6640625" style="22" customWidth="1"/>
    <col min="4649" max="4649" width="1.44140625" style="22" customWidth="1"/>
    <col min="4650" max="4650" width="11.5546875" style="22"/>
    <col min="4651" max="4651" width="1.44140625" style="22" customWidth="1"/>
    <col min="4652" max="4864" width="11.5546875" style="22"/>
    <col min="4865" max="4865" width="4.5546875" style="22" customWidth="1"/>
    <col min="4866" max="4866" width="1.88671875" style="22" customWidth="1"/>
    <col min="4867" max="4867" width="20.109375" style="22" customWidth="1"/>
    <col min="4868" max="4868" width="1.44140625" style="22" customWidth="1"/>
    <col min="4869" max="4869" width="14.6640625" style="22" customWidth="1"/>
    <col min="4870" max="4870" width="1.44140625" style="22" customWidth="1"/>
    <col min="4871" max="4871" width="11.5546875" style="22"/>
    <col min="4872" max="4872" width="1.44140625" style="22" customWidth="1"/>
    <col min="4873" max="4873" width="11.5546875" style="22"/>
    <col min="4874" max="4874" width="2.21875" style="22" customWidth="1"/>
    <col min="4875" max="4875" width="14.6640625" style="22" customWidth="1"/>
    <col min="4876" max="4876" width="1.44140625" style="22" customWidth="1"/>
    <col min="4877" max="4877" width="14.6640625" style="22" customWidth="1"/>
    <col min="4878" max="4878" width="1.6640625" style="22" customWidth="1"/>
    <col min="4879" max="4879" width="14.6640625" style="22" customWidth="1"/>
    <col min="4880" max="4880" width="1.44140625" style="22" customWidth="1"/>
    <col min="4881" max="4881" width="11.5546875" style="22"/>
    <col min="4882" max="4882" width="1.44140625" style="22" customWidth="1"/>
    <col min="4883" max="4883" width="11.5546875" style="22"/>
    <col min="4884" max="4884" width="1.44140625" style="22" customWidth="1"/>
    <col min="4885" max="4885" width="16.21875" style="22" customWidth="1"/>
    <col min="4886" max="4887" width="1.44140625" style="22" customWidth="1"/>
    <col min="4888" max="4888" width="13.109375" style="22" customWidth="1"/>
    <col min="4889" max="4889" width="1.44140625" style="22" customWidth="1"/>
    <col min="4890" max="4890" width="10" style="22" customWidth="1"/>
    <col min="4891" max="4891" width="2.21875" style="22" customWidth="1"/>
    <col min="4892" max="4892" width="13.109375" style="22" customWidth="1"/>
    <col min="4893" max="4893" width="1.44140625" style="22" customWidth="1"/>
    <col min="4894" max="4894" width="10" style="22" customWidth="1"/>
    <col min="4895" max="4895" width="2.21875" style="22" customWidth="1"/>
    <col min="4896" max="4896" width="13.109375" style="22" customWidth="1"/>
    <col min="4897" max="4897" width="1.44140625" style="22" customWidth="1"/>
    <col min="4898" max="4898" width="10" style="22" customWidth="1"/>
    <col min="4899" max="4899" width="2.21875" style="22" customWidth="1"/>
    <col min="4900" max="4900" width="13.109375" style="22" customWidth="1"/>
    <col min="4901" max="4901" width="2.21875" style="22" customWidth="1"/>
    <col min="4902" max="4902" width="4.5546875" style="22" customWidth="1"/>
    <col min="4903" max="4903" width="10.21875" style="22" customWidth="1"/>
    <col min="4904" max="4904" width="7.6640625" style="22" customWidth="1"/>
    <col min="4905" max="4905" width="1.44140625" style="22" customWidth="1"/>
    <col min="4906" max="4906" width="11.5546875" style="22"/>
    <col min="4907" max="4907" width="1.44140625" style="22" customWidth="1"/>
    <col min="4908" max="5120" width="11.5546875" style="22"/>
    <col min="5121" max="5121" width="4.5546875" style="22" customWidth="1"/>
    <col min="5122" max="5122" width="1.88671875" style="22" customWidth="1"/>
    <col min="5123" max="5123" width="20.109375" style="22" customWidth="1"/>
    <col min="5124" max="5124" width="1.44140625" style="22" customWidth="1"/>
    <col min="5125" max="5125" width="14.6640625" style="22" customWidth="1"/>
    <col min="5126" max="5126" width="1.44140625" style="22" customWidth="1"/>
    <col min="5127" max="5127" width="11.5546875" style="22"/>
    <col min="5128" max="5128" width="1.44140625" style="22" customWidth="1"/>
    <col min="5129" max="5129" width="11.5546875" style="22"/>
    <col min="5130" max="5130" width="2.21875" style="22" customWidth="1"/>
    <col min="5131" max="5131" width="14.6640625" style="22" customWidth="1"/>
    <col min="5132" max="5132" width="1.44140625" style="22" customWidth="1"/>
    <col min="5133" max="5133" width="14.6640625" style="22" customWidth="1"/>
    <col min="5134" max="5134" width="1.6640625" style="22" customWidth="1"/>
    <col min="5135" max="5135" width="14.6640625" style="22" customWidth="1"/>
    <col min="5136" max="5136" width="1.44140625" style="22" customWidth="1"/>
    <col min="5137" max="5137" width="11.5546875" style="22"/>
    <col min="5138" max="5138" width="1.44140625" style="22" customWidth="1"/>
    <col min="5139" max="5139" width="11.5546875" style="22"/>
    <col min="5140" max="5140" width="1.44140625" style="22" customWidth="1"/>
    <col min="5141" max="5141" width="16.21875" style="22" customWidth="1"/>
    <col min="5142" max="5143" width="1.44140625" style="22" customWidth="1"/>
    <col min="5144" max="5144" width="13.109375" style="22" customWidth="1"/>
    <col min="5145" max="5145" width="1.44140625" style="22" customWidth="1"/>
    <col min="5146" max="5146" width="10" style="22" customWidth="1"/>
    <col min="5147" max="5147" width="2.21875" style="22" customWidth="1"/>
    <col min="5148" max="5148" width="13.109375" style="22" customWidth="1"/>
    <col min="5149" max="5149" width="1.44140625" style="22" customWidth="1"/>
    <col min="5150" max="5150" width="10" style="22" customWidth="1"/>
    <col min="5151" max="5151" width="2.21875" style="22" customWidth="1"/>
    <col min="5152" max="5152" width="13.109375" style="22" customWidth="1"/>
    <col min="5153" max="5153" width="1.44140625" style="22" customWidth="1"/>
    <col min="5154" max="5154" width="10" style="22" customWidth="1"/>
    <col min="5155" max="5155" width="2.21875" style="22" customWidth="1"/>
    <col min="5156" max="5156" width="13.109375" style="22" customWidth="1"/>
    <col min="5157" max="5157" width="2.21875" style="22" customWidth="1"/>
    <col min="5158" max="5158" width="4.5546875" style="22" customWidth="1"/>
    <col min="5159" max="5159" width="10.21875" style="22" customWidth="1"/>
    <col min="5160" max="5160" width="7.6640625" style="22" customWidth="1"/>
    <col min="5161" max="5161" width="1.44140625" style="22" customWidth="1"/>
    <col min="5162" max="5162" width="11.5546875" style="22"/>
    <col min="5163" max="5163" width="1.44140625" style="22" customWidth="1"/>
    <col min="5164" max="5376" width="11.5546875" style="22"/>
    <col min="5377" max="5377" width="4.5546875" style="22" customWidth="1"/>
    <col min="5378" max="5378" width="1.88671875" style="22" customWidth="1"/>
    <col min="5379" max="5379" width="20.109375" style="22" customWidth="1"/>
    <col min="5380" max="5380" width="1.44140625" style="22" customWidth="1"/>
    <col min="5381" max="5381" width="14.6640625" style="22" customWidth="1"/>
    <col min="5382" max="5382" width="1.44140625" style="22" customWidth="1"/>
    <col min="5383" max="5383" width="11.5546875" style="22"/>
    <col min="5384" max="5384" width="1.44140625" style="22" customWidth="1"/>
    <col min="5385" max="5385" width="11.5546875" style="22"/>
    <col min="5386" max="5386" width="2.21875" style="22" customWidth="1"/>
    <col min="5387" max="5387" width="14.6640625" style="22" customWidth="1"/>
    <col min="5388" max="5388" width="1.44140625" style="22" customWidth="1"/>
    <col min="5389" max="5389" width="14.6640625" style="22" customWidth="1"/>
    <col min="5390" max="5390" width="1.6640625" style="22" customWidth="1"/>
    <col min="5391" max="5391" width="14.6640625" style="22" customWidth="1"/>
    <col min="5392" max="5392" width="1.44140625" style="22" customWidth="1"/>
    <col min="5393" max="5393" width="11.5546875" style="22"/>
    <col min="5394" max="5394" width="1.44140625" style="22" customWidth="1"/>
    <col min="5395" max="5395" width="11.5546875" style="22"/>
    <col min="5396" max="5396" width="1.44140625" style="22" customWidth="1"/>
    <col min="5397" max="5397" width="16.21875" style="22" customWidth="1"/>
    <col min="5398" max="5399" width="1.44140625" style="22" customWidth="1"/>
    <col min="5400" max="5400" width="13.109375" style="22" customWidth="1"/>
    <col min="5401" max="5401" width="1.44140625" style="22" customWidth="1"/>
    <col min="5402" max="5402" width="10" style="22" customWidth="1"/>
    <col min="5403" max="5403" width="2.21875" style="22" customWidth="1"/>
    <col min="5404" max="5404" width="13.109375" style="22" customWidth="1"/>
    <col min="5405" max="5405" width="1.44140625" style="22" customWidth="1"/>
    <col min="5406" max="5406" width="10" style="22" customWidth="1"/>
    <col min="5407" max="5407" width="2.21875" style="22" customWidth="1"/>
    <col min="5408" max="5408" width="13.109375" style="22" customWidth="1"/>
    <col min="5409" max="5409" width="1.44140625" style="22" customWidth="1"/>
    <col min="5410" max="5410" width="10" style="22" customWidth="1"/>
    <col min="5411" max="5411" width="2.21875" style="22" customWidth="1"/>
    <col min="5412" max="5412" width="13.109375" style="22" customWidth="1"/>
    <col min="5413" max="5413" width="2.21875" style="22" customWidth="1"/>
    <col min="5414" max="5414" width="4.5546875" style="22" customWidth="1"/>
    <col min="5415" max="5415" width="10.21875" style="22" customWidth="1"/>
    <col min="5416" max="5416" width="7.6640625" style="22" customWidth="1"/>
    <col min="5417" max="5417" width="1.44140625" style="22" customWidth="1"/>
    <col min="5418" max="5418" width="11.5546875" style="22"/>
    <col min="5419" max="5419" width="1.44140625" style="22" customWidth="1"/>
    <col min="5420" max="5632" width="11.5546875" style="22"/>
    <col min="5633" max="5633" width="4.5546875" style="22" customWidth="1"/>
    <col min="5634" max="5634" width="1.88671875" style="22" customWidth="1"/>
    <col min="5635" max="5635" width="20.109375" style="22" customWidth="1"/>
    <col min="5636" max="5636" width="1.44140625" style="22" customWidth="1"/>
    <col min="5637" max="5637" width="14.6640625" style="22" customWidth="1"/>
    <col min="5638" max="5638" width="1.44140625" style="22" customWidth="1"/>
    <col min="5639" max="5639" width="11.5546875" style="22"/>
    <col min="5640" max="5640" width="1.44140625" style="22" customWidth="1"/>
    <col min="5641" max="5641" width="11.5546875" style="22"/>
    <col min="5642" max="5642" width="2.21875" style="22" customWidth="1"/>
    <col min="5643" max="5643" width="14.6640625" style="22" customWidth="1"/>
    <col min="5644" max="5644" width="1.44140625" style="22" customWidth="1"/>
    <col min="5645" max="5645" width="14.6640625" style="22" customWidth="1"/>
    <col min="5646" max="5646" width="1.6640625" style="22" customWidth="1"/>
    <col min="5647" max="5647" width="14.6640625" style="22" customWidth="1"/>
    <col min="5648" max="5648" width="1.44140625" style="22" customWidth="1"/>
    <col min="5649" max="5649" width="11.5546875" style="22"/>
    <col min="5650" max="5650" width="1.44140625" style="22" customWidth="1"/>
    <col min="5651" max="5651" width="11.5546875" style="22"/>
    <col min="5652" max="5652" width="1.44140625" style="22" customWidth="1"/>
    <col min="5653" max="5653" width="16.21875" style="22" customWidth="1"/>
    <col min="5654" max="5655" width="1.44140625" style="22" customWidth="1"/>
    <col min="5656" max="5656" width="13.109375" style="22" customWidth="1"/>
    <col min="5657" max="5657" width="1.44140625" style="22" customWidth="1"/>
    <col min="5658" max="5658" width="10" style="22" customWidth="1"/>
    <col min="5659" max="5659" width="2.21875" style="22" customWidth="1"/>
    <col min="5660" max="5660" width="13.109375" style="22" customWidth="1"/>
    <col min="5661" max="5661" width="1.44140625" style="22" customWidth="1"/>
    <col min="5662" max="5662" width="10" style="22" customWidth="1"/>
    <col min="5663" max="5663" width="2.21875" style="22" customWidth="1"/>
    <col min="5664" max="5664" width="13.109375" style="22" customWidth="1"/>
    <col min="5665" max="5665" width="1.44140625" style="22" customWidth="1"/>
    <col min="5666" max="5666" width="10" style="22" customWidth="1"/>
    <col min="5667" max="5667" width="2.21875" style="22" customWidth="1"/>
    <col min="5668" max="5668" width="13.109375" style="22" customWidth="1"/>
    <col min="5669" max="5669" width="2.21875" style="22" customWidth="1"/>
    <col min="5670" max="5670" width="4.5546875" style="22" customWidth="1"/>
    <col min="5671" max="5671" width="10.21875" style="22" customWidth="1"/>
    <col min="5672" max="5672" width="7.6640625" style="22" customWidth="1"/>
    <col min="5673" max="5673" width="1.44140625" style="22" customWidth="1"/>
    <col min="5674" max="5674" width="11.5546875" style="22"/>
    <col min="5675" max="5675" width="1.44140625" style="22" customWidth="1"/>
    <col min="5676" max="5888" width="11.5546875" style="22"/>
    <col min="5889" max="5889" width="4.5546875" style="22" customWidth="1"/>
    <col min="5890" max="5890" width="1.88671875" style="22" customWidth="1"/>
    <col min="5891" max="5891" width="20.109375" style="22" customWidth="1"/>
    <col min="5892" max="5892" width="1.44140625" style="22" customWidth="1"/>
    <col min="5893" max="5893" width="14.6640625" style="22" customWidth="1"/>
    <col min="5894" max="5894" width="1.44140625" style="22" customWidth="1"/>
    <col min="5895" max="5895" width="11.5546875" style="22"/>
    <col min="5896" max="5896" width="1.44140625" style="22" customWidth="1"/>
    <col min="5897" max="5897" width="11.5546875" style="22"/>
    <col min="5898" max="5898" width="2.21875" style="22" customWidth="1"/>
    <col min="5899" max="5899" width="14.6640625" style="22" customWidth="1"/>
    <col min="5900" max="5900" width="1.44140625" style="22" customWidth="1"/>
    <col min="5901" max="5901" width="14.6640625" style="22" customWidth="1"/>
    <col min="5902" max="5902" width="1.6640625" style="22" customWidth="1"/>
    <col min="5903" max="5903" width="14.6640625" style="22" customWidth="1"/>
    <col min="5904" max="5904" width="1.44140625" style="22" customWidth="1"/>
    <col min="5905" max="5905" width="11.5546875" style="22"/>
    <col min="5906" max="5906" width="1.44140625" style="22" customWidth="1"/>
    <col min="5907" max="5907" width="11.5546875" style="22"/>
    <col min="5908" max="5908" width="1.44140625" style="22" customWidth="1"/>
    <col min="5909" max="5909" width="16.21875" style="22" customWidth="1"/>
    <col min="5910" max="5911" width="1.44140625" style="22" customWidth="1"/>
    <col min="5912" max="5912" width="13.109375" style="22" customWidth="1"/>
    <col min="5913" max="5913" width="1.44140625" style="22" customWidth="1"/>
    <col min="5914" max="5914" width="10" style="22" customWidth="1"/>
    <col min="5915" max="5915" width="2.21875" style="22" customWidth="1"/>
    <col min="5916" max="5916" width="13.109375" style="22" customWidth="1"/>
    <col min="5917" max="5917" width="1.44140625" style="22" customWidth="1"/>
    <col min="5918" max="5918" width="10" style="22" customWidth="1"/>
    <col min="5919" max="5919" width="2.21875" style="22" customWidth="1"/>
    <col min="5920" max="5920" width="13.109375" style="22" customWidth="1"/>
    <col min="5921" max="5921" width="1.44140625" style="22" customWidth="1"/>
    <col min="5922" max="5922" width="10" style="22" customWidth="1"/>
    <col min="5923" max="5923" width="2.21875" style="22" customWidth="1"/>
    <col min="5924" max="5924" width="13.109375" style="22" customWidth="1"/>
    <col min="5925" max="5925" width="2.21875" style="22" customWidth="1"/>
    <col min="5926" max="5926" width="4.5546875" style="22" customWidth="1"/>
    <col min="5927" max="5927" width="10.21875" style="22" customWidth="1"/>
    <col min="5928" max="5928" width="7.6640625" style="22" customWidth="1"/>
    <col min="5929" max="5929" width="1.44140625" style="22" customWidth="1"/>
    <col min="5930" max="5930" width="11.5546875" style="22"/>
    <col min="5931" max="5931" width="1.44140625" style="22" customWidth="1"/>
    <col min="5932" max="6144" width="11.5546875" style="22"/>
    <col min="6145" max="6145" width="4.5546875" style="22" customWidth="1"/>
    <col min="6146" max="6146" width="1.88671875" style="22" customWidth="1"/>
    <col min="6147" max="6147" width="20.109375" style="22" customWidth="1"/>
    <col min="6148" max="6148" width="1.44140625" style="22" customWidth="1"/>
    <col min="6149" max="6149" width="14.6640625" style="22" customWidth="1"/>
    <col min="6150" max="6150" width="1.44140625" style="22" customWidth="1"/>
    <col min="6151" max="6151" width="11.5546875" style="22"/>
    <col min="6152" max="6152" width="1.44140625" style="22" customWidth="1"/>
    <col min="6153" max="6153" width="11.5546875" style="22"/>
    <col min="6154" max="6154" width="2.21875" style="22" customWidth="1"/>
    <col min="6155" max="6155" width="14.6640625" style="22" customWidth="1"/>
    <col min="6156" max="6156" width="1.44140625" style="22" customWidth="1"/>
    <col min="6157" max="6157" width="14.6640625" style="22" customWidth="1"/>
    <col min="6158" max="6158" width="1.6640625" style="22" customWidth="1"/>
    <col min="6159" max="6159" width="14.6640625" style="22" customWidth="1"/>
    <col min="6160" max="6160" width="1.44140625" style="22" customWidth="1"/>
    <col min="6161" max="6161" width="11.5546875" style="22"/>
    <col min="6162" max="6162" width="1.44140625" style="22" customWidth="1"/>
    <col min="6163" max="6163" width="11.5546875" style="22"/>
    <col min="6164" max="6164" width="1.44140625" style="22" customWidth="1"/>
    <col min="6165" max="6165" width="16.21875" style="22" customWidth="1"/>
    <col min="6166" max="6167" width="1.44140625" style="22" customWidth="1"/>
    <col min="6168" max="6168" width="13.109375" style="22" customWidth="1"/>
    <col min="6169" max="6169" width="1.44140625" style="22" customWidth="1"/>
    <col min="6170" max="6170" width="10" style="22" customWidth="1"/>
    <col min="6171" max="6171" width="2.21875" style="22" customWidth="1"/>
    <col min="6172" max="6172" width="13.109375" style="22" customWidth="1"/>
    <col min="6173" max="6173" width="1.44140625" style="22" customWidth="1"/>
    <col min="6174" max="6174" width="10" style="22" customWidth="1"/>
    <col min="6175" max="6175" width="2.21875" style="22" customWidth="1"/>
    <col min="6176" max="6176" width="13.109375" style="22" customWidth="1"/>
    <col min="6177" max="6177" width="1.44140625" style="22" customWidth="1"/>
    <col min="6178" max="6178" width="10" style="22" customWidth="1"/>
    <col min="6179" max="6179" width="2.21875" style="22" customWidth="1"/>
    <col min="6180" max="6180" width="13.109375" style="22" customWidth="1"/>
    <col min="6181" max="6181" width="2.21875" style="22" customWidth="1"/>
    <col min="6182" max="6182" width="4.5546875" style="22" customWidth="1"/>
    <col min="6183" max="6183" width="10.21875" style="22" customWidth="1"/>
    <col min="6184" max="6184" width="7.6640625" style="22" customWidth="1"/>
    <col min="6185" max="6185" width="1.44140625" style="22" customWidth="1"/>
    <col min="6186" max="6186" width="11.5546875" style="22"/>
    <col min="6187" max="6187" width="1.44140625" style="22" customWidth="1"/>
    <col min="6188" max="6400" width="11.5546875" style="22"/>
    <col min="6401" max="6401" width="4.5546875" style="22" customWidth="1"/>
    <col min="6402" max="6402" width="1.88671875" style="22" customWidth="1"/>
    <col min="6403" max="6403" width="20.109375" style="22" customWidth="1"/>
    <col min="6404" max="6404" width="1.44140625" style="22" customWidth="1"/>
    <col min="6405" max="6405" width="14.6640625" style="22" customWidth="1"/>
    <col min="6406" max="6406" width="1.44140625" style="22" customWidth="1"/>
    <col min="6407" max="6407" width="11.5546875" style="22"/>
    <col min="6408" max="6408" width="1.44140625" style="22" customWidth="1"/>
    <col min="6409" max="6409" width="11.5546875" style="22"/>
    <col min="6410" max="6410" width="2.21875" style="22" customWidth="1"/>
    <col min="6411" max="6411" width="14.6640625" style="22" customWidth="1"/>
    <col min="6412" max="6412" width="1.44140625" style="22" customWidth="1"/>
    <col min="6413" max="6413" width="14.6640625" style="22" customWidth="1"/>
    <col min="6414" max="6414" width="1.6640625" style="22" customWidth="1"/>
    <col min="6415" max="6415" width="14.6640625" style="22" customWidth="1"/>
    <col min="6416" max="6416" width="1.44140625" style="22" customWidth="1"/>
    <col min="6417" max="6417" width="11.5546875" style="22"/>
    <col min="6418" max="6418" width="1.44140625" style="22" customWidth="1"/>
    <col min="6419" max="6419" width="11.5546875" style="22"/>
    <col min="6420" max="6420" width="1.44140625" style="22" customWidth="1"/>
    <col min="6421" max="6421" width="16.21875" style="22" customWidth="1"/>
    <col min="6422" max="6423" width="1.44140625" style="22" customWidth="1"/>
    <col min="6424" max="6424" width="13.109375" style="22" customWidth="1"/>
    <col min="6425" max="6425" width="1.44140625" style="22" customWidth="1"/>
    <col min="6426" max="6426" width="10" style="22" customWidth="1"/>
    <col min="6427" max="6427" width="2.21875" style="22" customWidth="1"/>
    <col min="6428" max="6428" width="13.109375" style="22" customWidth="1"/>
    <col min="6429" max="6429" width="1.44140625" style="22" customWidth="1"/>
    <col min="6430" max="6430" width="10" style="22" customWidth="1"/>
    <col min="6431" max="6431" width="2.21875" style="22" customWidth="1"/>
    <col min="6432" max="6432" width="13.109375" style="22" customWidth="1"/>
    <col min="6433" max="6433" width="1.44140625" style="22" customWidth="1"/>
    <col min="6434" max="6434" width="10" style="22" customWidth="1"/>
    <col min="6435" max="6435" width="2.21875" style="22" customWidth="1"/>
    <col min="6436" max="6436" width="13.109375" style="22" customWidth="1"/>
    <col min="6437" max="6437" width="2.21875" style="22" customWidth="1"/>
    <col min="6438" max="6438" width="4.5546875" style="22" customWidth="1"/>
    <col min="6439" max="6439" width="10.21875" style="22" customWidth="1"/>
    <col min="6440" max="6440" width="7.6640625" style="22" customWidth="1"/>
    <col min="6441" max="6441" width="1.44140625" style="22" customWidth="1"/>
    <col min="6442" max="6442" width="11.5546875" style="22"/>
    <col min="6443" max="6443" width="1.44140625" style="22" customWidth="1"/>
    <col min="6444" max="6656" width="11.5546875" style="22"/>
    <col min="6657" max="6657" width="4.5546875" style="22" customWidth="1"/>
    <col min="6658" max="6658" width="1.88671875" style="22" customWidth="1"/>
    <col min="6659" max="6659" width="20.109375" style="22" customWidth="1"/>
    <col min="6660" max="6660" width="1.44140625" style="22" customWidth="1"/>
    <col min="6661" max="6661" width="14.6640625" style="22" customWidth="1"/>
    <col min="6662" max="6662" width="1.44140625" style="22" customWidth="1"/>
    <col min="6663" max="6663" width="11.5546875" style="22"/>
    <col min="6664" max="6664" width="1.44140625" style="22" customWidth="1"/>
    <col min="6665" max="6665" width="11.5546875" style="22"/>
    <col min="6666" max="6666" width="2.21875" style="22" customWidth="1"/>
    <col min="6667" max="6667" width="14.6640625" style="22" customWidth="1"/>
    <col min="6668" max="6668" width="1.44140625" style="22" customWidth="1"/>
    <col min="6669" max="6669" width="14.6640625" style="22" customWidth="1"/>
    <col min="6670" max="6670" width="1.6640625" style="22" customWidth="1"/>
    <col min="6671" max="6671" width="14.6640625" style="22" customWidth="1"/>
    <col min="6672" max="6672" width="1.44140625" style="22" customWidth="1"/>
    <col min="6673" max="6673" width="11.5546875" style="22"/>
    <col min="6674" max="6674" width="1.44140625" style="22" customWidth="1"/>
    <col min="6675" max="6675" width="11.5546875" style="22"/>
    <col min="6676" max="6676" width="1.44140625" style="22" customWidth="1"/>
    <col min="6677" max="6677" width="16.21875" style="22" customWidth="1"/>
    <col min="6678" max="6679" width="1.44140625" style="22" customWidth="1"/>
    <col min="6680" max="6680" width="13.109375" style="22" customWidth="1"/>
    <col min="6681" max="6681" width="1.44140625" style="22" customWidth="1"/>
    <col min="6682" max="6682" width="10" style="22" customWidth="1"/>
    <col min="6683" max="6683" width="2.21875" style="22" customWidth="1"/>
    <col min="6684" max="6684" width="13.109375" style="22" customWidth="1"/>
    <col min="6685" max="6685" width="1.44140625" style="22" customWidth="1"/>
    <col min="6686" max="6686" width="10" style="22" customWidth="1"/>
    <col min="6687" max="6687" width="2.21875" style="22" customWidth="1"/>
    <col min="6688" max="6688" width="13.109375" style="22" customWidth="1"/>
    <col min="6689" max="6689" width="1.44140625" style="22" customWidth="1"/>
    <col min="6690" max="6690" width="10" style="22" customWidth="1"/>
    <col min="6691" max="6691" width="2.21875" style="22" customWidth="1"/>
    <col min="6692" max="6692" width="13.109375" style="22" customWidth="1"/>
    <col min="6693" max="6693" width="2.21875" style="22" customWidth="1"/>
    <col min="6694" max="6694" width="4.5546875" style="22" customWidth="1"/>
    <col min="6695" max="6695" width="10.21875" style="22" customWidth="1"/>
    <col min="6696" max="6696" width="7.6640625" style="22" customWidth="1"/>
    <col min="6697" max="6697" width="1.44140625" style="22" customWidth="1"/>
    <col min="6698" max="6698" width="11.5546875" style="22"/>
    <col min="6699" max="6699" width="1.44140625" style="22" customWidth="1"/>
    <col min="6700" max="6912" width="11.5546875" style="22"/>
    <col min="6913" max="6913" width="4.5546875" style="22" customWidth="1"/>
    <col min="6914" max="6914" width="1.88671875" style="22" customWidth="1"/>
    <col min="6915" max="6915" width="20.109375" style="22" customWidth="1"/>
    <col min="6916" max="6916" width="1.44140625" style="22" customWidth="1"/>
    <col min="6917" max="6917" width="14.6640625" style="22" customWidth="1"/>
    <col min="6918" max="6918" width="1.44140625" style="22" customWidth="1"/>
    <col min="6919" max="6919" width="11.5546875" style="22"/>
    <col min="6920" max="6920" width="1.44140625" style="22" customWidth="1"/>
    <col min="6921" max="6921" width="11.5546875" style="22"/>
    <col min="6922" max="6922" width="2.21875" style="22" customWidth="1"/>
    <col min="6923" max="6923" width="14.6640625" style="22" customWidth="1"/>
    <col min="6924" max="6924" width="1.44140625" style="22" customWidth="1"/>
    <col min="6925" max="6925" width="14.6640625" style="22" customWidth="1"/>
    <col min="6926" max="6926" width="1.6640625" style="22" customWidth="1"/>
    <col min="6927" max="6927" width="14.6640625" style="22" customWidth="1"/>
    <col min="6928" max="6928" width="1.44140625" style="22" customWidth="1"/>
    <col min="6929" max="6929" width="11.5546875" style="22"/>
    <col min="6930" max="6930" width="1.44140625" style="22" customWidth="1"/>
    <col min="6931" max="6931" width="11.5546875" style="22"/>
    <col min="6932" max="6932" width="1.44140625" style="22" customWidth="1"/>
    <col min="6933" max="6933" width="16.21875" style="22" customWidth="1"/>
    <col min="6934" max="6935" width="1.44140625" style="22" customWidth="1"/>
    <col min="6936" max="6936" width="13.109375" style="22" customWidth="1"/>
    <col min="6937" max="6937" width="1.44140625" style="22" customWidth="1"/>
    <col min="6938" max="6938" width="10" style="22" customWidth="1"/>
    <col min="6939" max="6939" width="2.21875" style="22" customWidth="1"/>
    <col min="6940" max="6940" width="13.109375" style="22" customWidth="1"/>
    <col min="6941" max="6941" width="1.44140625" style="22" customWidth="1"/>
    <col min="6942" max="6942" width="10" style="22" customWidth="1"/>
    <col min="6943" max="6943" width="2.21875" style="22" customWidth="1"/>
    <col min="6944" max="6944" width="13.109375" style="22" customWidth="1"/>
    <col min="6945" max="6945" width="1.44140625" style="22" customWidth="1"/>
    <col min="6946" max="6946" width="10" style="22" customWidth="1"/>
    <col min="6947" max="6947" width="2.21875" style="22" customWidth="1"/>
    <col min="6948" max="6948" width="13.109375" style="22" customWidth="1"/>
    <col min="6949" max="6949" width="2.21875" style="22" customWidth="1"/>
    <col min="6950" max="6950" width="4.5546875" style="22" customWidth="1"/>
    <col min="6951" max="6951" width="10.21875" style="22" customWidth="1"/>
    <col min="6952" max="6952" width="7.6640625" style="22" customWidth="1"/>
    <col min="6953" max="6953" width="1.44140625" style="22" customWidth="1"/>
    <col min="6954" max="6954" width="11.5546875" style="22"/>
    <col min="6955" max="6955" width="1.44140625" style="22" customWidth="1"/>
    <col min="6956" max="7168" width="11.5546875" style="22"/>
    <col min="7169" max="7169" width="4.5546875" style="22" customWidth="1"/>
    <col min="7170" max="7170" width="1.88671875" style="22" customWidth="1"/>
    <col min="7171" max="7171" width="20.109375" style="22" customWidth="1"/>
    <col min="7172" max="7172" width="1.44140625" style="22" customWidth="1"/>
    <col min="7173" max="7173" width="14.6640625" style="22" customWidth="1"/>
    <col min="7174" max="7174" width="1.44140625" style="22" customWidth="1"/>
    <col min="7175" max="7175" width="11.5546875" style="22"/>
    <col min="7176" max="7176" width="1.44140625" style="22" customWidth="1"/>
    <col min="7177" max="7177" width="11.5546875" style="22"/>
    <col min="7178" max="7178" width="2.21875" style="22" customWidth="1"/>
    <col min="7179" max="7179" width="14.6640625" style="22" customWidth="1"/>
    <col min="7180" max="7180" width="1.44140625" style="22" customWidth="1"/>
    <col min="7181" max="7181" width="14.6640625" style="22" customWidth="1"/>
    <col min="7182" max="7182" width="1.6640625" style="22" customWidth="1"/>
    <col min="7183" max="7183" width="14.6640625" style="22" customWidth="1"/>
    <col min="7184" max="7184" width="1.44140625" style="22" customWidth="1"/>
    <col min="7185" max="7185" width="11.5546875" style="22"/>
    <col min="7186" max="7186" width="1.44140625" style="22" customWidth="1"/>
    <col min="7187" max="7187" width="11.5546875" style="22"/>
    <col min="7188" max="7188" width="1.44140625" style="22" customWidth="1"/>
    <col min="7189" max="7189" width="16.21875" style="22" customWidth="1"/>
    <col min="7190" max="7191" width="1.44140625" style="22" customWidth="1"/>
    <col min="7192" max="7192" width="13.109375" style="22" customWidth="1"/>
    <col min="7193" max="7193" width="1.44140625" style="22" customWidth="1"/>
    <col min="7194" max="7194" width="10" style="22" customWidth="1"/>
    <col min="7195" max="7195" width="2.21875" style="22" customWidth="1"/>
    <col min="7196" max="7196" width="13.109375" style="22" customWidth="1"/>
    <col min="7197" max="7197" width="1.44140625" style="22" customWidth="1"/>
    <col min="7198" max="7198" width="10" style="22" customWidth="1"/>
    <col min="7199" max="7199" width="2.21875" style="22" customWidth="1"/>
    <col min="7200" max="7200" width="13.109375" style="22" customWidth="1"/>
    <col min="7201" max="7201" width="1.44140625" style="22" customWidth="1"/>
    <col min="7202" max="7202" width="10" style="22" customWidth="1"/>
    <col min="7203" max="7203" width="2.21875" style="22" customWidth="1"/>
    <col min="7204" max="7204" width="13.109375" style="22" customWidth="1"/>
    <col min="7205" max="7205" width="2.21875" style="22" customWidth="1"/>
    <col min="7206" max="7206" width="4.5546875" style="22" customWidth="1"/>
    <col min="7207" max="7207" width="10.21875" style="22" customWidth="1"/>
    <col min="7208" max="7208" width="7.6640625" style="22" customWidth="1"/>
    <col min="7209" max="7209" width="1.44140625" style="22" customWidth="1"/>
    <col min="7210" max="7210" width="11.5546875" style="22"/>
    <col min="7211" max="7211" width="1.44140625" style="22" customWidth="1"/>
    <col min="7212" max="7424" width="11.5546875" style="22"/>
    <col min="7425" max="7425" width="4.5546875" style="22" customWidth="1"/>
    <col min="7426" max="7426" width="1.88671875" style="22" customWidth="1"/>
    <col min="7427" max="7427" width="20.109375" style="22" customWidth="1"/>
    <col min="7428" max="7428" width="1.44140625" style="22" customWidth="1"/>
    <col min="7429" max="7429" width="14.6640625" style="22" customWidth="1"/>
    <col min="7430" max="7430" width="1.44140625" style="22" customWidth="1"/>
    <col min="7431" max="7431" width="11.5546875" style="22"/>
    <col min="7432" max="7432" width="1.44140625" style="22" customWidth="1"/>
    <col min="7433" max="7433" width="11.5546875" style="22"/>
    <col min="7434" max="7434" width="2.21875" style="22" customWidth="1"/>
    <col min="7435" max="7435" width="14.6640625" style="22" customWidth="1"/>
    <col min="7436" max="7436" width="1.44140625" style="22" customWidth="1"/>
    <col min="7437" max="7437" width="14.6640625" style="22" customWidth="1"/>
    <col min="7438" max="7438" width="1.6640625" style="22" customWidth="1"/>
    <col min="7439" max="7439" width="14.6640625" style="22" customWidth="1"/>
    <col min="7440" max="7440" width="1.44140625" style="22" customWidth="1"/>
    <col min="7441" max="7441" width="11.5546875" style="22"/>
    <col min="7442" max="7442" width="1.44140625" style="22" customWidth="1"/>
    <col min="7443" max="7443" width="11.5546875" style="22"/>
    <col min="7444" max="7444" width="1.44140625" style="22" customWidth="1"/>
    <col min="7445" max="7445" width="16.21875" style="22" customWidth="1"/>
    <col min="7446" max="7447" width="1.44140625" style="22" customWidth="1"/>
    <col min="7448" max="7448" width="13.109375" style="22" customWidth="1"/>
    <col min="7449" max="7449" width="1.44140625" style="22" customWidth="1"/>
    <col min="7450" max="7450" width="10" style="22" customWidth="1"/>
    <col min="7451" max="7451" width="2.21875" style="22" customWidth="1"/>
    <col min="7452" max="7452" width="13.109375" style="22" customWidth="1"/>
    <col min="7453" max="7453" width="1.44140625" style="22" customWidth="1"/>
    <col min="7454" max="7454" width="10" style="22" customWidth="1"/>
    <col min="7455" max="7455" width="2.21875" style="22" customWidth="1"/>
    <col min="7456" max="7456" width="13.109375" style="22" customWidth="1"/>
    <col min="7457" max="7457" width="1.44140625" style="22" customWidth="1"/>
    <col min="7458" max="7458" width="10" style="22" customWidth="1"/>
    <col min="7459" max="7459" width="2.21875" style="22" customWidth="1"/>
    <col min="7460" max="7460" width="13.109375" style="22" customWidth="1"/>
    <col min="7461" max="7461" width="2.21875" style="22" customWidth="1"/>
    <col min="7462" max="7462" width="4.5546875" style="22" customWidth="1"/>
    <col min="7463" max="7463" width="10.21875" style="22" customWidth="1"/>
    <col min="7464" max="7464" width="7.6640625" style="22" customWidth="1"/>
    <col min="7465" max="7465" width="1.44140625" style="22" customWidth="1"/>
    <col min="7466" max="7466" width="11.5546875" style="22"/>
    <col min="7467" max="7467" width="1.44140625" style="22" customWidth="1"/>
    <col min="7468" max="7680" width="11.5546875" style="22"/>
    <col min="7681" max="7681" width="4.5546875" style="22" customWidth="1"/>
    <col min="7682" max="7682" width="1.88671875" style="22" customWidth="1"/>
    <col min="7683" max="7683" width="20.109375" style="22" customWidth="1"/>
    <col min="7684" max="7684" width="1.44140625" style="22" customWidth="1"/>
    <col min="7685" max="7685" width="14.6640625" style="22" customWidth="1"/>
    <col min="7686" max="7686" width="1.44140625" style="22" customWidth="1"/>
    <col min="7687" max="7687" width="11.5546875" style="22"/>
    <col min="7688" max="7688" width="1.44140625" style="22" customWidth="1"/>
    <col min="7689" max="7689" width="11.5546875" style="22"/>
    <col min="7690" max="7690" width="2.21875" style="22" customWidth="1"/>
    <col min="7691" max="7691" width="14.6640625" style="22" customWidth="1"/>
    <col min="7692" max="7692" width="1.44140625" style="22" customWidth="1"/>
    <col min="7693" max="7693" width="14.6640625" style="22" customWidth="1"/>
    <col min="7694" max="7694" width="1.6640625" style="22" customWidth="1"/>
    <col min="7695" max="7695" width="14.6640625" style="22" customWidth="1"/>
    <col min="7696" max="7696" width="1.44140625" style="22" customWidth="1"/>
    <col min="7697" max="7697" width="11.5546875" style="22"/>
    <col min="7698" max="7698" width="1.44140625" style="22" customWidth="1"/>
    <col min="7699" max="7699" width="11.5546875" style="22"/>
    <col min="7700" max="7700" width="1.44140625" style="22" customWidth="1"/>
    <col min="7701" max="7701" width="16.21875" style="22" customWidth="1"/>
    <col min="7702" max="7703" width="1.44140625" style="22" customWidth="1"/>
    <col min="7704" max="7704" width="13.109375" style="22" customWidth="1"/>
    <col min="7705" max="7705" width="1.44140625" style="22" customWidth="1"/>
    <col min="7706" max="7706" width="10" style="22" customWidth="1"/>
    <col min="7707" max="7707" width="2.21875" style="22" customWidth="1"/>
    <col min="7708" max="7708" width="13.109375" style="22" customWidth="1"/>
    <col min="7709" max="7709" width="1.44140625" style="22" customWidth="1"/>
    <col min="7710" max="7710" width="10" style="22" customWidth="1"/>
    <col min="7711" max="7711" width="2.21875" style="22" customWidth="1"/>
    <col min="7712" max="7712" width="13.109375" style="22" customWidth="1"/>
    <col min="7713" max="7713" width="1.44140625" style="22" customWidth="1"/>
    <col min="7714" max="7714" width="10" style="22" customWidth="1"/>
    <col min="7715" max="7715" width="2.21875" style="22" customWidth="1"/>
    <col min="7716" max="7716" width="13.109375" style="22" customWidth="1"/>
    <col min="7717" max="7717" width="2.21875" style="22" customWidth="1"/>
    <col min="7718" max="7718" width="4.5546875" style="22" customWidth="1"/>
    <col min="7719" max="7719" width="10.21875" style="22" customWidth="1"/>
    <col min="7720" max="7720" width="7.6640625" style="22" customWidth="1"/>
    <col min="7721" max="7721" width="1.44140625" style="22" customWidth="1"/>
    <col min="7722" max="7722" width="11.5546875" style="22"/>
    <col min="7723" max="7723" width="1.44140625" style="22" customWidth="1"/>
    <col min="7724" max="7936" width="11.5546875" style="22"/>
    <col min="7937" max="7937" width="4.5546875" style="22" customWidth="1"/>
    <col min="7938" max="7938" width="1.88671875" style="22" customWidth="1"/>
    <col min="7939" max="7939" width="20.109375" style="22" customWidth="1"/>
    <col min="7940" max="7940" width="1.44140625" style="22" customWidth="1"/>
    <col min="7941" max="7941" width="14.6640625" style="22" customWidth="1"/>
    <col min="7942" max="7942" width="1.44140625" style="22" customWidth="1"/>
    <col min="7943" max="7943" width="11.5546875" style="22"/>
    <col min="7944" max="7944" width="1.44140625" style="22" customWidth="1"/>
    <col min="7945" max="7945" width="11.5546875" style="22"/>
    <col min="7946" max="7946" width="2.21875" style="22" customWidth="1"/>
    <col min="7947" max="7947" width="14.6640625" style="22" customWidth="1"/>
    <col min="7948" max="7948" width="1.44140625" style="22" customWidth="1"/>
    <col min="7949" max="7949" width="14.6640625" style="22" customWidth="1"/>
    <col min="7950" max="7950" width="1.6640625" style="22" customWidth="1"/>
    <col min="7951" max="7951" width="14.6640625" style="22" customWidth="1"/>
    <col min="7952" max="7952" width="1.44140625" style="22" customWidth="1"/>
    <col min="7953" max="7953" width="11.5546875" style="22"/>
    <col min="7954" max="7954" width="1.44140625" style="22" customWidth="1"/>
    <col min="7955" max="7955" width="11.5546875" style="22"/>
    <col min="7956" max="7956" width="1.44140625" style="22" customWidth="1"/>
    <col min="7957" max="7957" width="16.21875" style="22" customWidth="1"/>
    <col min="7958" max="7959" width="1.44140625" style="22" customWidth="1"/>
    <col min="7960" max="7960" width="13.109375" style="22" customWidth="1"/>
    <col min="7961" max="7961" width="1.44140625" style="22" customWidth="1"/>
    <col min="7962" max="7962" width="10" style="22" customWidth="1"/>
    <col min="7963" max="7963" width="2.21875" style="22" customWidth="1"/>
    <col min="7964" max="7964" width="13.109375" style="22" customWidth="1"/>
    <col min="7965" max="7965" width="1.44140625" style="22" customWidth="1"/>
    <col min="7966" max="7966" width="10" style="22" customWidth="1"/>
    <col min="7967" max="7967" width="2.21875" style="22" customWidth="1"/>
    <col min="7968" max="7968" width="13.109375" style="22" customWidth="1"/>
    <col min="7969" max="7969" width="1.44140625" style="22" customWidth="1"/>
    <col min="7970" max="7970" width="10" style="22" customWidth="1"/>
    <col min="7971" max="7971" width="2.21875" style="22" customWidth="1"/>
    <col min="7972" max="7972" width="13.109375" style="22" customWidth="1"/>
    <col min="7973" max="7973" width="2.21875" style="22" customWidth="1"/>
    <col min="7974" max="7974" width="4.5546875" style="22" customWidth="1"/>
    <col min="7975" max="7975" width="10.21875" style="22" customWidth="1"/>
    <col min="7976" max="7976" width="7.6640625" style="22" customWidth="1"/>
    <col min="7977" max="7977" width="1.44140625" style="22" customWidth="1"/>
    <col min="7978" max="7978" width="11.5546875" style="22"/>
    <col min="7979" max="7979" width="1.44140625" style="22" customWidth="1"/>
    <col min="7980" max="8192" width="11.5546875" style="22"/>
    <col min="8193" max="8193" width="4.5546875" style="22" customWidth="1"/>
    <col min="8194" max="8194" width="1.88671875" style="22" customWidth="1"/>
    <col min="8195" max="8195" width="20.109375" style="22" customWidth="1"/>
    <col min="8196" max="8196" width="1.44140625" style="22" customWidth="1"/>
    <col min="8197" max="8197" width="14.6640625" style="22" customWidth="1"/>
    <col min="8198" max="8198" width="1.44140625" style="22" customWidth="1"/>
    <col min="8199" max="8199" width="11.5546875" style="22"/>
    <col min="8200" max="8200" width="1.44140625" style="22" customWidth="1"/>
    <col min="8201" max="8201" width="11.5546875" style="22"/>
    <col min="8202" max="8202" width="2.21875" style="22" customWidth="1"/>
    <col min="8203" max="8203" width="14.6640625" style="22" customWidth="1"/>
    <col min="8204" max="8204" width="1.44140625" style="22" customWidth="1"/>
    <col min="8205" max="8205" width="14.6640625" style="22" customWidth="1"/>
    <col min="8206" max="8206" width="1.6640625" style="22" customWidth="1"/>
    <col min="8207" max="8207" width="14.6640625" style="22" customWidth="1"/>
    <col min="8208" max="8208" width="1.44140625" style="22" customWidth="1"/>
    <col min="8209" max="8209" width="11.5546875" style="22"/>
    <col min="8210" max="8210" width="1.44140625" style="22" customWidth="1"/>
    <col min="8211" max="8211" width="11.5546875" style="22"/>
    <col min="8212" max="8212" width="1.44140625" style="22" customWidth="1"/>
    <col min="8213" max="8213" width="16.21875" style="22" customWidth="1"/>
    <col min="8214" max="8215" width="1.44140625" style="22" customWidth="1"/>
    <col min="8216" max="8216" width="13.109375" style="22" customWidth="1"/>
    <col min="8217" max="8217" width="1.44140625" style="22" customWidth="1"/>
    <col min="8218" max="8218" width="10" style="22" customWidth="1"/>
    <col min="8219" max="8219" width="2.21875" style="22" customWidth="1"/>
    <col min="8220" max="8220" width="13.109375" style="22" customWidth="1"/>
    <col min="8221" max="8221" width="1.44140625" style="22" customWidth="1"/>
    <col min="8222" max="8222" width="10" style="22" customWidth="1"/>
    <col min="8223" max="8223" width="2.21875" style="22" customWidth="1"/>
    <col min="8224" max="8224" width="13.109375" style="22" customWidth="1"/>
    <col min="8225" max="8225" width="1.44140625" style="22" customWidth="1"/>
    <col min="8226" max="8226" width="10" style="22" customWidth="1"/>
    <col min="8227" max="8227" width="2.21875" style="22" customWidth="1"/>
    <col min="8228" max="8228" width="13.109375" style="22" customWidth="1"/>
    <col min="8229" max="8229" width="2.21875" style="22" customWidth="1"/>
    <col min="8230" max="8230" width="4.5546875" style="22" customWidth="1"/>
    <col min="8231" max="8231" width="10.21875" style="22" customWidth="1"/>
    <col min="8232" max="8232" width="7.6640625" style="22" customWidth="1"/>
    <col min="8233" max="8233" width="1.44140625" style="22" customWidth="1"/>
    <col min="8234" max="8234" width="11.5546875" style="22"/>
    <col min="8235" max="8235" width="1.44140625" style="22" customWidth="1"/>
    <col min="8236" max="8448" width="11.5546875" style="22"/>
    <col min="8449" max="8449" width="4.5546875" style="22" customWidth="1"/>
    <col min="8450" max="8450" width="1.88671875" style="22" customWidth="1"/>
    <col min="8451" max="8451" width="20.109375" style="22" customWidth="1"/>
    <col min="8452" max="8452" width="1.44140625" style="22" customWidth="1"/>
    <col min="8453" max="8453" width="14.6640625" style="22" customWidth="1"/>
    <col min="8454" max="8454" width="1.44140625" style="22" customWidth="1"/>
    <col min="8455" max="8455" width="11.5546875" style="22"/>
    <col min="8456" max="8456" width="1.44140625" style="22" customWidth="1"/>
    <col min="8457" max="8457" width="11.5546875" style="22"/>
    <col min="8458" max="8458" width="2.21875" style="22" customWidth="1"/>
    <col min="8459" max="8459" width="14.6640625" style="22" customWidth="1"/>
    <col min="8460" max="8460" width="1.44140625" style="22" customWidth="1"/>
    <col min="8461" max="8461" width="14.6640625" style="22" customWidth="1"/>
    <col min="8462" max="8462" width="1.6640625" style="22" customWidth="1"/>
    <col min="8463" max="8463" width="14.6640625" style="22" customWidth="1"/>
    <col min="8464" max="8464" width="1.44140625" style="22" customWidth="1"/>
    <col min="8465" max="8465" width="11.5546875" style="22"/>
    <col min="8466" max="8466" width="1.44140625" style="22" customWidth="1"/>
    <col min="8467" max="8467" width="11.5546875" style="22"/>
    <col min="8468" max="8468" width="1.44140625" style="22" customWidth="1"/>
    <col min="8469" max="8469" width="16.21875" style="22" customWidth="1"/>
    <col min="8470" max="8471" width="1.44140625" style="22" customWidth="1"/>
    <col min="8472" max="8472" width="13.109375" style="22" customWidth="1"/>
    <col min="8473" max="8473" width="1.44140625" style="22" customWidth="1"/>
    <col min="8474" max="8474" width="10" style="22" customWidth="1"/>
    <col min="8475" max="8475" width="2.21875" style="22" customWidth="1"/>
    <col min="8476" max="8476" width="13.109375" style="22" customWidth="1"/>
    <col min="8477" max="8477" width="1.44140625" style="22" customWidth="1"/>
    <col min="8478" max="8478" width="10" style="22" customWidth="1"/>
    <col min="8479" max="8479" width="2.21875" style="22" customWidth="1"/>
    <col min="8480" max="8480" width="13.109375" style="22" customWidth="1"/>
    <col min="8481" max="8481" width="1.44140625" style="22" customWidth="1"/>
    <col min="8482" max="8482" width="10" style="22" customWidth="1"/>
    <col min="8483" max="8483" width="2.21875" style="22" customWidth="1"/>
    <col min="8484" max="8484" width="13.109375" style="22" customWidth="1"/>
    <col min="8485" max="8485" width="2.21875" style="22" customWidth="1"/>
    <col min="8486" max="8486" width="4.5546875" style="22" customWidth="1"/>
    <col min="8487" max="8487" width="10.21875" style="22" customWidth="1"/>
    <col min="8488" max="8488" width="7.6640625" style="22" customWidth="1"/>
    <col min="8489" max="8489" width="1.44140625" style="22" customWidth="1"/>
    <col min="8490" max="8490" width="11.5546875" style="22"/>
    <col min="8491" max="8491" width="1.44140625" style="22" customWidth="1"/>
    <col min="8492" max="8704" width="11.5546875" style="22"/>
    <col min="8705" max="8705" width="4.5546875" style="22" customWidth="1"/>
    <col min="8706" max="8706" width="1.88671875" style="22" customWidth="1"/>
    <col min="8707" max="8707" width="20.109375" style="22" customWidth="1"/>
    <col min="8708" max="8708" width="1.44140625" style="22" customWidth="1"/>
    <col min="8709" max="8709" width="14.6640625" style="22" customWidth="1"/>
    <col min="8710" max="8710" width="1.44140625" style="22" customWidth="1"/>
    <col min="8711" max="8711" width="11.5546875" style="22"/>
    <col min="8712" max="8712" width="1.44140625" style="22" customWidth="1"/>
    <col min="8713" max="8713" width="11.5546875" style="22"/>
    <col min="8714" max="8714" width="2.21875" style="22" customWidth="1"/>
    <col min="8715" max="8715" width="14.6640625" style="22" customWidth="1"/>
    <col min="8716" max="8716" width="1.44140625" style="22" customWidth="1"/>
    <col min="8717" max="8717" width="14.6640625" style="22" customWidth="1"/>
    <col min="8718" max="8718" width="1.6640625" style="22" customWidth="1"/>
    <col min="8719" max="8719" width="14.6640625" style="22" customWidth="1"/>
    <col min="8720" max="8720" width="1.44140625" style="22" customWidth="1"/>
    <col min="8721" max="8721" width="11.5546875" style="22"/>
    <col min="8722" max="8722" width="1.44140625" style="22" customWidth="1"/>
    <col min="8723" max="8723" width="11.5546875" style="22"/>
    <col min="8724" max="8724" width="1.44140625" style="22" customWidth="1"/>
    <col min="8725" max="8725" width="16.21875" style="22" customWidth="1"/>
    <col min="8726" max="8727" width="1.44140625" style="22" customWidth="1"/>
    <col min="8728" max="8728" width="13.109375" style="22" customWidth="1"/>
    <col min="8729" max="8729" width="1.44140625" style="22" customWidth="1"/>
    <col min="8730" max="8730" width="10" style="22" customWidth="1"/>
    <col min="8731" max="8731" width="2.21875" style="22" customWidth="1"/>
    <col min="8732" max="8732" width="13.109375" style="22" customWidth="1"/>
    <col min="8733" max="8733" width="1.44140625" style="22" customWidth="1"/>
    <col min="8734" max="8734" width="10" style="22" customWidth="1"/>
    <col min="8735" max="8735" width="2.21875" style="22" customWidth="1"/>
    <col min="8736" max="8736" width="13.109375" style="22" customWidth="1"/>
    <col min="8737" max="8737" width="1.44140625" style="22" customWidth="1"/>
    <col min="8738" max="8738" width="10" style="22" customWidth="1"/>
    <col min="8739" max="8739" width="2.21875" style="22" customWidth="1"/>
    <col min="8740" max="8740" width="13.109375" style="22" customWidth="1"/>
    <col min="8741" max="8741" width="2.21875" style="22" customWidth="1"/>
    <col min="8742" max="8742" width="4.5546875" style="22" customWidth="1"/>
    <col min="8743" max="8743" width="10.21875" style="22" customWidth="1"/>
    <col min="8744" max="8744" width="7.6640625" style="22" customWidth="1"/>
    <col min="8745" max="8745" width="1.44140625" style="22" customWidth="1"/>
    <col min="8746" max="8746" width="11.5546875" style="22"/>
    <col min="8747" max="8747" width="1.44140625" style="22" customWidth="1"/>
    <col min="8748" max="8960" width="11.5546875" style="22"/>
    <col min="8961" max="8961" width="4.5546875" style="22" customWidth="1"/>
    <col min="8962" max="8962" width="1.88671875" style="22" customWidth="1"/>
    <col min="8963" max="8963" width="20.109375" style="22" customWidth="1"/>
    <col min="8964" max="8964" width="1.44140625" style="22" customWidth="1"/>
    <col min="8965" max="8965" width="14.6640625" style="22" customWidth="1"/>
    <col min="8966" max="8966" width="1.44140625" style="22" customWidth="1"/>
    <col min="8967" max="8967" width="11.5546875" style="22"/>
    <col min="8968" max="8968" width="1.44140625" style="22" customWidth="1"/>
    <col min="8969" max="8969" width="11.5546875" style="22"/>
    <col min="8970" max="8970" width="2.21875" style="22" customWidth="1"/>
    <col min="8971" max="8971" width="14.6640625" style="22" customWidth="1"/>
    <col min="8972" max="8972" width="1.44140625" style="22" customWidth="1"/>
    <col min="8973" max="8973" width="14.6640625" style="22" customWidth="1"/>
    <col min="8974" max="8974" width="1.6640625" style="22" customWidth="1"/>
    <col min="8975" max="8975" width="14.6640625" style="22" customWidth="1"/>
    <col min="8976" max="8976" width="1.44140625" style="22" customWidth="1"/>
    <col min="8977" max="8977" width="11.5546875" style="22"/>
    <col min="8978" max="8978" width="1.44140625" style="22" customWidth="1"/>
    <col min="8979" max="8979" width="11.5546875" style="22"/>
    <col min="8980" max="8980" width="1.44140625" style="22" customWidth="1"/>
    <col min="8981" max="8981" width="16.21875" style="22" customWidth="1"/>
    <col min="8982" max="8983" width="1.44140625" style="22" customWidth="1"/>
    <col min="8984" max="8984" width="13.109375" style="22" customWidth="1"/>
    <col min="8985" max="8985" width="1.44140625" style="22" customWidth="1"/>
    <col min="8986" max="8986" width="10" style="22" customWidth="1"/>
    <col min="8987" max="8987" width="2.21875" style="22" customWidth="1"/>
    <col min="8988" max="8988" width="13.109375" style="22" customWidth="1"/>
    <col min="8989" max="8989" width="1.44140625" style="22" customWidth="1"/>
    <col min="8990" max="8990" width="10" style="22" customWidth="1"/>
    <col min="8991" max="8991" width="2.21875" style="22" customWidth="1"/>
    <col min="8992" max="8992" width="13.109375" style="22" customWidth="1"/>
    <col min="8993" max="8993" width="1.44140625" style="22" customWidth="1"/>
    <col min="8994" max="8994" width="10" style="22" customWidth="1"/>
    <col min="8995" max="8995" width="2.21875" style="22" customWidth="1"/>
    <col min="8996" max="8996" width="13.109375" style="22" customWidth="1"/>
    <col min="8997" max="8997" width="2.21875" style="22" customWidth="1"/>
    <col min="8998" max="8998" width="4.5546875" style="22" customWidth="1"/>
    <col min="8999" max="8999" width="10.21875" style="22" customWidth="1"/>
    <col min="9000" max="9000" width="7.6640625" style="22" customWidth="1"/>
    <col min="9001" max="9001" width="1.44140625" style="22" customWidth="1"/>
    <col min="9002" max="9002" width="11.5546875" style="22"/>
    <col min="9003" max="9003" width="1.44140625" style="22" customWidth="1"/>
    <col min="9004" max="9216" width="11.5546875" style="22"/>
    <col min="9217" max="9217" width="4.5546875" style="22" customWidth="1"/>
    <col min="9218" max="9218" width="1.88671875" style="22" customWidth="1"/>
    <col min="9219" max="9219" width="20.109375" style="22" customWidth="1"/>
    <col min="9220" max="9220" width="1.44140625" style="22" customWidth="1"/>
    <col min="9221" max="9221" width="14.6640625" style="22" customWidth="1"/>
    <col min="9222" max="9222" width="1.44140625" style="22" customWidth="1"/>
    <col min="9223" max="9223" width="11.5546875" style="22"/>
    <col min="9224" max="9224" width="1.44140625" style="22" customWidth="1"/>
    <col min="9225" max="9225" width="11.5546875" style="22"/>
    <col min="9226" max="9226" width="2.21875" style="22" customWidth="1"/>
    <col min="9227" max="9227" width="14.6640625" style="22" customWidth="1"/>
    <col min="9228" max="9228" width="1.44140625" style="22" customWidth="1"/>
    <col min="9229" max="9229" width="14.6640625" style="22" customWidth="1"/>
    <col min="9230" max="9230" width="1.6640625" style="22" customWidth="1"/>
    <col min="9231" max="9231" width="14.6640625" style="22" customWidth="1"/>
    <col min="9232" max="9232" width="1.44140625" style="22" customWidth="1"/>
    <col min="9233" max="9233" width="11.5546875" style="22"/>
    <col min="9234" max="9234" width="1.44140625" style="22" customWidth="1"/>
    <col min="9235" max="9235" width="11.5546875" style="22"/>
    <col min="9236" max="9236" width="1.44140625" style="22" customWidth="1"/>
    <col min="9237" max="9237" width="16.21875" style="22" customWidth="1"/>
    <col min="9238" max="9239" width="1.44140625" style="22" customWidth="1"/>
    <col min="9240" max="9240" width="13.109375" style="22" customWidth="1"/>
    <col min="9241" max="9241" width="1.44140625" style="22" customWidth="1"/>
    <col min="9242" max="9242" width="10" style="22" customWidth="1"/>
    <col min="9243" max="9243" width="2.21875" style="22" customWidth="1"/>
    <col min="9244" max="9244" width="13.109375" style="22" customWidth="1"/>
    <col min="9245" max="9245" width="1.44140625" style="22" customWidth="1"/>
    <col min="9246" max="9246" width="10" style="22" customWidth="1"/>
    <col min="9247" max="9247" width="2.21875" style="22" customWidth="1"/>
    <col min="9248" max="9248" width="13.109375" style="22" customWidth="1"/>
    <col min="9249" max="9249" width="1.44140625" style="22" customWidth="1"/>
    <col min="9250" max="9250" width="10" style="22" customWidth="1"/>
    <col min="9251" max="9251" width="2.21875" style="22" customWidth="1"/>
    <col min="9252" max="9252" width="13.109375" style="22" customWidth="1"/>
    <col min="9253" max="9253" width="2.21875" style="22" customWidth="1"/>
    <col min="9254" max="9254" width="4.5546875" style="22" customWidth="1"/>
    <col min="9255" max="9255" width="10.21875" style="22" customWidth="1"/>
    <col min="9256" max="9256" width="7.6640625" style="22" customWidth="1"/>
    <col min="9257" max="9257" width="1.44140625" style="22" customWidth="1"/>
    <col min="9258" max="9258" width="11.5546875" style="22"/>
    <col min="9259" max="9259" width="1.44140625" style="22" customWidth="1"/>
    <col min="9260" max="9472" width="11.5546875" style="22"/>
    <col min="9473" max="9473" width="4.5546875" style="22" customWidth="1"/>
    <col min="9474" max="9474" width="1.88671875" style="22" customWidth="1"/>
    <col min="9475" max="9475" width="20.109375" style="22" customWidth="1"/>
    <col min="9476" max="9476" width="1.44140625" style="22" customWidth="1"/>
    <col min="9477" max="9477" width="14.6640625" style="22" customWidth="1"/>
    <col min="9478" max="9478" width="1.44140625" style="22" customWidth="1"/>
    <col min="9479" max="9479" width="11.5546875" style="22"/>
    <col min="9480" max="9480" width="1.44140625" style="22" customWidth="1"/>
    <col min="9481" max="9481" width="11.5546875" style="22"/>
    <col min="9482" max="9482" width="2.21875" style="22" customWidth="1"/>
    <col min="9483" max="9483" width="14.6640625" style="22" customWidth="1"/>
    <col min="9484" max="9484" width="1.44140625" style="22" customWidth="1"/>
    <col min="9485" max="9485" width="14.6640625" style="22" customWidth="1"/>
    <col min="9486" max="9486" width="1.6640625" style="22" customWidth="1"/>
    <col min="9487" max="9487" width="14.6640625" style="22" customWidth="1"/>
    <col min="9488" max="9488" width="1.44140625" style="22" customWidth="1"/>
    <col min="9489" max="9489" width="11.5546875" style="22"/>
    <col min="9490" max="9490" width="1.44140625" style="22" customWidth="1"/>
    <col min="9491" max="9491" width="11.5546875" style="22"/>
    <col min="9492" max="9492" width="1.44140625" style="22" customWidth="1"/>
    <col min="9493" max="9493" width="16.21875" style="22" customWidth="1"/>
    <col min="9494" max="9495" width="1.44140625" style="22" customWidth="1"/>
    <col min="9496" max="9496" width="13.109375" style="22" customWidth="1"/>
    <col min="9497" max="9497" width="1.44140625" style="22" customWidth="1"/>
    <col min="9498" max="9498" width="10" style="22" customWidth="1"/>
    <col min="9499" max="9499" width="2.21875" style="22" customWidth="1"/>
    <col min="9500" max="9500" width="13.109375" style="22" customWidth="1"/>
    <col min="9501" max="9501" width="1.44140625" style="22" customWidth="1"/>
    <col min="9502" max="9502" width="10" style="22" customWidth="1"/>
    <col min="9503" max="9503" width="2.21875" style="22" customWidth="1"/>
    <col min="9504" max="9504" width="13.109375" style="22" customWidth="1"/>
    <col min="9505" max="9505" width="1.44140625" style="22" customWidth="1"/>
    <col min="9506" max="9506" width="10" style="22" customWidth="1"/>
    <col min="9507" max="9507" width="2.21875" style="22" customWidth="1"/>
    <col min="9508" max="9508" width="13.109375" style="22" customWidth="1"/>
    <col min="9509" max="9509" width="2.21875" style="22" customWidth="1"/>
    <col min="9510" max="9510" width="4.5546875" style="22" customWidth="1"/>
    <col min="9511" max="9511" width="10.21875" style="22" customWidth="1"/>
    <col min="9512" max="9512" width="7.6640625" style="22" customWidth="1"/>
    <col min="9513" max="9513" width="1.44140625" style="22" customWidth="1"/>
    <col min="9514" max="9514" width="11.5546875" style="22"/>
    <col min="9515" max="9515" width="1.44140625" style="22" customWidth="1"/>
    <col min="9516" max="9728" width="11.5546875" style="22"/>
    <col min="9729" max="9729" width="4.5546875" style="22" customWidth="1"/>
    <col min="9730" max="9730" width="1.88671875" style="22" customWidth="1"/>
    <col min="9731" max="9731" width="20.109375" style="22" customWidth="1"/>
    <col min="9732" max="9732" width="1.44140625" style="22" customWidth="1"/>
    <col min="9733" max="9733" width="14.6640625" style="22" customWidth="1"/>
    <col min="9734" max="9734" width="1.44140625" style="22" customWidth="1"/>
    <col min="9735" max="9735" width="11.5546875" style="22"/>
    <col min="9736" max="9736" width="1.44140625" style="22" customWidth="1"/>
    <col min="9737" max="9737" width="11.5546875" style="22"/>
    <col min="9738" max="9738" width="2.21875" style="22" customWidth="1"/>
    <col min="9739" max="9739" width="14.6640625" style="22" customWidth="1"/>
    <col min="9740" max="9740" width="1.44140625" style="22" customWidth="1"/>
    <col min="9741" max="9741" width="14.6640625" style="22" customWidth="1"/>
    <col min="9742" max="9742" width="1.6640625" style="22" customWidth="1"/>
    <col min="9743" max="9743" width="14.6640625" style="22" customWidth="1"/>
    <col min="9744" max="9744" width="1.44140625" style="22" customWidth="1"/>
    <col min="9745" max="9745" width="11.5546875" style="22"/>
    <col min="9746" max="9746" width="1.44140625" style="22" customWidth="1"/>
    <col min="9747" max="9747" width="11.5546875" style="22"/>
    <col min="9748" max="9748" width="1.44140625" style="22" customWidth="1"/>
    <col min="9749" max="9749" width="16.21875" style="22" customWidth="1"/>
    <col min="9750" max="9751" width="1.44140625" style="22" customWidth="1"/>
    <col min="9752" max="9752" width="13.109375" style="22" customWidth="1"/>
    <col min="9753" max="9753" width="1.44140625" style="22" customWidth="1"/>
    <col min="9754" max="9754" width="10" style="22" customWidth="1"/>
    <col min="9755" max="9755" width="2.21875" style="22" customWidth="1"/>
    <col min="9756" max="9756" width="13.109375" style="22" customWidth="1"/>
    <col min="9757" max="9757" width="1.44140625" style="22" customWidth="1"/>
    <col min="9758" max="9758" width="10" style="22" customWidth="1"/>
    <col min="9759" max="9759" width="2.21875" style="22" customWidth="1"/>
    <col min="9760" max="9760" width="13.109375" style="22" customWidth="1"/>
    <col min="9761" max="9761" width="1.44140625" style="22" customWidth="1"/>
    <col min="9762" max="9762" width="10" style="22" customWidth="1"/>
    <col min="9763" max="9763" width="2.21875" style="22" customWidth="1"/>
    <col min="9764" max="9764" width="13.109375" style="22" customWidth="1"/>
    <col min="9765" max="9765" width="2.21875" style="22" customWidth="1"/>
    <col min="9766" max="9766" width="4.5546875" style="22" customWidth="1"/>
    <col min="9767" max="9767" width="10.21875" style="22" customWidth="1"/>
    <col min="9768" max="9768" width="7.6640625" style="22" customWidth="1"/>
    <col min="9769" max="9769" width="1.44140625" style="22" customWidth="1"/>
    <col min="9770" max="9770" width="11.5546875" style="22"/>
    <col min="9771" max="9771" width="1.44140625" style="22" customWidth="1"/>
    <col min="9772" max="9984" width="11.5546875" style="22"/>
    <col min="9985" max="9985" width="4.5546875" style="22" customWidth="1"/>
    <col min="9986" max="9986" width="1.88671875" style="22" customWidth="1"/>
    <col min="9987" max="9987" width="20.109375" style="22" customWidth="1"/>
    <col min="9988" max="9988" width="1.44140625" style="22" customWidth="1"/>
    <col min="9989" max="9989" width="14.6640625" style="22" customWidth="1"/>
    <col min="9990" max="9990" width="1.44140625" style="22" customWidth="1"/>
    <col min="9991" max="9991" width="11.5546875" style="22"/>
    <col min="9992" max="9992" width="1.44140625" style="22" customWidth="1"/>
    <col min="9993" max="9993" width="11.5546875" style="22"/>
    <col min="9994" max="9994" width="2.21875" style="22" customWidth="1"/>
    <col min="9995" max="9995" width="14.6640625" style="22" customWidth="1"/>
    <col min="9996" max="9996" width="1.44140625" style="22" customWidth="1"/>
    <col min="9997" max="9997" width="14.6640625" style="22" customWidth="1"/>
    <col min="9998" max="9998" width="1.6640625" style="22" customWidth="1"/>
    <col min="9999" max="9999" width="14.6640625" style="22" customWidth="1"/>
    <col min="10000" max="10000" width="1.44140625" style="22" customWidth="1"/>
    <col min="10001" max="10001" width="11.5546875" style="22"/>
    <col min="10002" max="10002" width="1.44140625" style="22" customWidth="1"/>
    <col min="10003" max="10003" width="11.5546875" style="22"/>
    <col min="10004" max="10004" width="1.44140625" style="22" customWidth="1"/>
    <col min="10005" max="10005" width="16.21875" style="22" customWidth="1"/>
    <col min="10006" max="10007" width="1.44140625" style="22" customWidth="1"/>
    <col min="10008" max="10008" width="13.109375" style="22" customWidth="1"/>
    <col min="10009" max="10009" width="1.44140625" style="22" customWidth="1"/>
    <col min="10010" max="10010" width="10" style="22" customWidth="1"/>
    <col min="10011" max="10011" width="2.21875" style="22" customWidth="1"/>
    <col min="10012" max="10012" width="13.109375" style="22" customWidth="1"/>
    <col min="10013" max="10013" width="1.44140625" style="22" customWidth="1"/>
    <col min="10014" max="10014" width="10" style="22" customWidth="1"/>
    <col min="10015" max="10015" width="2.21875" style="22" customWidth="1"/>
    <col min="10016" max="10016" width="13.109375" style="22" customWidth="1"/>
    <col min="10017" max="10017" width="1.44140625" style="22" customWidth="1"/>
    <col min="10018" max="10018" width="10" style="22" customWidth="1"/>
    <col min="10019" max="10019" width="2.21875" style="22" customWidth="1"/>
    <col min="10020" max="10020" width="13.109375" style="22" customWidth="1"/>
    <col min="10021" max="10021" width="2.21875" style="22" customWidth="1"/>
    <col min="10022" max="10022" width="4.5546875" style="22" customWidth="1"/>
    <col min="10023" max="10023" width="10.21875" style="22" customWidth="1"/>
    <col min="10024" max="10024" width="7.6640625" style="22" customWidth="1"/>
    <col min="10025" max="10025" width="1.44140625" style="22" customWidth="1"/>
    <col min="10026" max="10026" width="11.5546875" style="22"/>
    <col min="10027" max="10027" width="1.44140625" style="22" customWidth="1"/>
    <col min="10028" max="10240" width="11.5546875" style="22"/>
    <col min="10241" max="10241" width="4.5546875" style="22" customWidth="1"/>
    <col min="10242" max="10242" width="1.88671875" style="22" customWidth="1"/>
    <col min="10243" max="10243" width="20.109375" style="22" customWidth="1"/>
    <col min="10244" max="10244" width="1.44140625" style="22" customWidth="1"/>
    <col min="10245" max="10245" width="14.6640625" style="22" customWidth="1"/>
    <col min="10246" max="10246" width="1.44140625" style="22" customWidth="1"/>
    <col min="10247" max="10247" width="11.5546875" style="22"/>
    <col min="10248" max="10248" width="1.44140625" style="22" customWidth="1"/>
    <col min="10249" max="10249" width="11.5546875" style="22"/>
    <col min="10250" max="10250" width="2.21875" style="22" customWidth="1"/>
    <col min="10251" max="10251" width="14.6640625" style="22" customWidth="1"/>
    <col min="10252" max="10252" width="1.44140625" style="22" customWidth="1"/>
    <col min="10253" max="10253" width="14.6640625" style="22" customWidth="1"/>
    <col min="10254" max="10254" width="1.6640625" style="22" customWidth="1"/>
    <col min="10255" max="10255" width="14.6640625" style="22" customWidth="1"/>
    <col min="10256" max="10256" width="1.44140625" style="22" customWidth="1"/>
    <col min="10257" max="10257" width="11.5546875" style="22"/>
    <col min="10258" max="10258" width="1.44140625" style="22" customWidth="1"/>
    <col min="10259" max="10259" width="11.5546875" style="22"/>
    <col min="10260" max="10260" width="1.44140625" style="22" customWidth="1"/>
    <col min="10261" max="10261" width="16.21875" style="22" customWidth="1"/>
    <col min="10262" max="10263" width="1.44140625" style="22" customWidth="1"/>
    <col min="10264" max="10264" width="13.109375" style="22" customWidth="1"/>
    <col min="10265" max="10265" width="1.44140625" style="22" customWidth="1"/>
    <col min="10266" max="10266" width="10" style="22" customWidth="1"/>
    <col min="10267" max="10267" width="2.21875" style="22" customWidth="1"/>
    <col min="10268" max="10268" width="13.109375" style="22" customWidth="1"/>
    <col min="10269" max="10269" width="1.44140625" style="22" customWidth="1"/>
    <col min="10270" max="10270" width="10" style="22" customWidth="1"/>
    <col min="10271" max="10271" width="2.21875" style="22" customWidth="1"/>
    <col min="10272" max="10272" width="13.109375" style="22" customWidth="1"/>
    <col min="10273" max="10273" width="1.44140625" style="22" customWidth="1"/>
    <col min="10274" max="10274" width="10" style="22" customWidth="1"/>
    <col min="10275" max="10275" width="2.21875" style="22" customWidth="1"/>
    <col min="10276" max="10276" width="13.109375" style="22" customWidth="1"/>
    <col min="10277" max="10277" width="2.21875" style="22" customWidth="1"/>
    <col min="10278" max="10278" width="4.5546875" style="22" customWidth="1"/>
    <col min="10279" max="10279" width="10.21875" style="22" customWidth="1"/>
    <col min="10280" max="10280" width="7.6640625" style="22" customWidth="1"/>
    <col min="10281" max="10281" width="1.44140625" style="22" customWidth="1"/>
    <col min="10282" max="10282" width="11.5546875" style="22"/>
    <col min="10283" max="10283" width="1.44140625" style="22" customWidth="1"/>
    <col min="10284" max="10496" width="11.5546875" style="22"/>
    <col min="10497" max="10497" width="4.5546875" style="22" customWidth="1"/>
    <col min="10498" max="10498" width="1.88671875" style="22" customWidth="1"/>
    <col min="10499" max="10499" width="20.109375" style="22" customWidth="1"/>
    <col min="10500" max="10500" width="1.44140625" style="22" customWidth="1"/>
    <col min="10501" max="10501" width="14.6640625" style="22" customWidth="1"/>
    <col min="10502" max="10502" width="1.44140625" style="22" customWidth="1"/>
    <col min="10503" max="10503" width="11.5546875" style="22"/>
    <col min="10504" max="10504" width="1.44140625" style="22" customWidth="1"/>
    <col min="10505" max="10505" width="11.5546875" style="22"/>
    <col min="10506" max="10506" width="2.21875" style="22" customWidth="1"/>
    <col min="10507" max="10507" width="14.6640625" style="22" customWidth="1"/>
    <col min="10508" max="10508" width="1.44140625" style="22" customWidth="1"/>
    <col min="10509" max="10509" width="14.6640625" style="22" customWidth="1"/>
    <col min="10510" max="10510" width="1.6640625" style="22" customWidth="1"/>
    <col min="10511" max="10511" width="14.6640625" style="22" customWidth="1"/>
    <col min="10512" max="10512" width="1.44140625" style="22" customWidth="1"/>
    <col min="10513" max="10513" width="11.5546875" style="22"/>
    <col min="10514" max="10514" width="1.44140625" style="22" customWidth="1"/>
    <col min="10515" max="10515" width="11.5546875" style="22"/>
    <col min="10516" max="10516" width="1.44140625" style="22" customWidth="1"/>
    <col min="10517" max="10517" width="16.21875" style="22" customWidth="1"/>
    <col min="10518" max="10519" width="1.44140625" style="22" customWidth="1"/>
    <col min="10520" max="10520" width="13.109375" style="22" customWidth="1"/>
    <col min="10521" max="10521" width="1.44140625" style="22" customWidth="1"/>
    <col min="10522" max="10522" width="10" style="22" customWidth="1"/>
    <col min="10523" max="10523" width="2.21875" style="22" customWidth="1"/>
    <col min="10524" max="10524" width="13.109375" style="22" customWidth="1"/>
    <col min="10525" max="10525" width="1.44140625" style="22" customWidth="1"/>
    <col min="10526" max="10526" width="10" style="22" customWidth="1"/>
    <col min="10527" max="10527" width="2.21875" style="22" customWidth="1"/>
    <col min="10528" max="10528" width="13.109375" style="22" customWidth="1"/>
    <col min="10529" max="10529" width="1.44140625" style="22" customWidth="1"/>
    <col min="10530" max="10530" width="10" style="22" customWidth="1"/>
    <col min="10531" max="10531" width="2.21875" style="22" customWidth="1"/>
    <col min="10532" max="10532" width="13.109375" style="22" customWidth="1"/>
    <col min="10533" max="10533" width="2.21875" style="22" customWidth="1"/>
    <col min="10534" max="10534" width="4.5546875" style="22" customWidth="1"/>
    <col min="10535" max="10535" width="10.21875" style="22" customWidth="1"/>
    <col min="10536" max="10536" width="7.6640625" style="22" customWidth="1"/>
    <col min="10537" max="10537" width="1.44140625" style="22" customWidth="1"/>
    <col min="10538" max="10538" width="11.5546875" style="22"/>
    <col min="10539" max="10539" width="1.44140625" style="22" customWidth="1"/>
    <col min="10540" max="10752" width="11.5546875" style="22"/>
    <col min="10753" max="10753" width="4.5546875" style="22" customWidth="1"/>
    <col min="10754" max="10754" width="1.88671875" style="22" customWidth="1"/>
    <col min="10755" max="10755" width="20.109375" style="22" customWidth="1"/>
    <col min="10756" max="10756" width="1.44140625" style="22" customWidth="1"/>
    <col min="10757" max="10757" width="14.6640625" style="22" customWidth="1"/>
    <col min="10758" max="10758" width="1.44140625" style="22" customWidth="1"/>
    <col min="10759" max="10759" width="11.5546875" style="22"/>
    <col min="10760" max="10760" width="1.44140625" style="22" customWidth="1"/>
    <col min="10761" max="10761" width="11.5546875" style="22"/>
    <col min="10762" max="10762" width="2.21875" style="22" customWidth="1"/>
    <col min="10763" max="10763" width="14.6640625" style="22" customWidth="1"/>
    <col min="10764" max="10764" width="1.44140625" style="22" customWidth="1"/>
    <col min="10765" max="10765" width="14.6640625" style="22" customWidth="1"/>
    <col min="10766" max="10766" width="1.6640625" style="22" customWidth="1"/>
    <col min="10767" max="10767" width="14.6640625" style="22" customWidth="1"/>
    <col min="10768" max="10768" width="1.44140625" style="22" customWidth="1"/>
    <col min="10769" max="10769" width="11.5546875" style="22"/>
    <col min="10770" max="10770" width="1.44140625" style="22" customWidth="1"/>
    <col min="10771" max="10771" width="11.5546875" style="22"/>
    <col min="10772" max="10772" width="1.44140625" style="22" customWidth="1"/>
    <col min="10773" max="10773" width="16.21875" style="22" customWidth="1"/>
    <col min="10774" max="10775" width="1.44140625" style="22" customWidth="1"/>
    <col min="10776" max="10776" width="13.109375" style="22" customWidth="1"/>
    <col min="10777" max="10777" width="1.44140625" style="22" customWidth="1"/>
    <col min="10778" max="10778" width="10" style="22" customWidth="1"/>
    <col min="10779" max="10779" width="2.21875" style="22" customWidth="1"/>
    <col min="10780" max="10780" width="13.109375" style="22" customWidth="1"/>
    <col min="10781" max="10781" width="1.44140625" style="22" customWidth="1"/>
    <col min="10782" max="10782" width="10" style="22" customWidth="1"/>
    <col min="10783" max="10783" width="2.21875" style="22" customWidth="1"/>
    <col min="10784" max="10784" width="13.109375" style="22" customWidth="1"/>
    <col min="10785" max="10785" width="1.44140625" style="22" customWidth="1"/>
    <col min="10786" max="10786" width="10" style="22" customWidth="1"/>
    <col min="10787" max="10787" width="2.21875" style="22" customWidth="1"/>
    <col min="10788" max="10788" width="13.109375" style="22" customWidth="1"/>
    <col min="10789" max="10789" width="2.21875" style="22" customWidth="1"/>
    <col min="10790" max="10790" width="4.5546875" style="22" customWidth="1"/>
    <col min="10791" max="10791" width="10.21875" style="22" customWidth="1"/>
    <col min="10792" max="10792" width="7.6640625" style="22" customWidth="1"/>
    <col min="10793" max="10793" width="1.44140625" style="22" customWidth="1"/>
    <col min="10794" max="10794" width="11.5546875" style="22"/>
    <col min="10795" max="10795" width="1.44140625" style="22" customWidth="1"/>
    <col min="10796" max="11008" width="11.5546875" style="22"/>
    <col min="11009" max="11009" width="4.5546875" style="22" customWidth="1"/>
    <col min="11010" max="11010" width="1.88671875" style="22" customWidth="1"/>
    <col min="11011" max="11011" width="20.109375" style="22" customWidth="1"/>
    <col min="11012" max="11012" width="1.44140625" style="22" customWidth="1"/>
    <col min="11013" max="11013" width="14.6640625" style="22" customWidth="1"/>
    <col min="11014" max="11014" width="1.44140625" style="22" customWidth="1"/>
    <col min="11015" max="11015" width="11.5546875" style="22"/>
    <col min="11016" max="11016" width="1.44140625" style="22" customWidth="1"/>
    <col min="11017" max="11017" width="11.5546875" style="22"/>
    <col min="11018" max="11018" width="2.21875" style="22" customWidth="1"/>
    <col min="11019" max="11019" width="14.6640625" style="22" customWidth="1"/>
    <col min="11020" max="11020" width="1.44140625" style="22" customWidth="1"/>
    <col min="11021" max="11021" width="14.6640625" style="22" customWidth="1"/>
    <col min="11022" max="11022" width="1.6640625" style="22" customWidth="1"/>
    <col min="11023" max="11023" width="14.6640625" style="22" customWidth="1"/>
    <col min="11024" max="11024" width="1.44140625" style="22" customWidth="1"/>
    <col min="11025" max="11025" width="11.5546875" style="22"/>
    <col min="11026" max="11026" width="1.44140625" style="22" customWidth="1"/>
    <col min="11027" max="11027" width="11.5546875" style="22"/>
    <col min="11028" max="11028" width="1.44140625" style="22" customWidth="1"/>
    <col min="11029" max="11029" width="16.21875" style="22" customWidth="1"/>
    <col min="11030" max="11031" width="1.44140625" style="22" customWidth="1"/>
    <col min="11032" max="11032" width="13.109375" style="22" customWidth="1"/>
    <col min="11033" max="11033" width="1.44140625" style="22" customWidth="1"/>
    <col min="11034" max="11034" width="10" style="22" customWidth="1"/>
    <col min="11035" max="11035" width="2.21875" style="22" customWidth="1"/>
    <col min="11036" max="11036" width="13.109375" style="22" customWidth="1"/>
    <col min="11037" max="11037" width="1.44140625" style="22" customWidth="1"/>
    <col min="11038" max="11038" width="10" style="22" customWidth="1"/>
    <col min="11039" max="11039" width="2.21875" style="22" customWidth="1"/>
    <col min="11040" max="11040" width="13.109375" style="22" customWidth="1"/>
    <col min="11041" max="11041" width="1.44140625" style="22" customWidth="1"/>
    <col min="11042" max="11042" width="10" style="22" customWidth="1"/>
    <col min="11043" max="11043" width="2.21875" style="22" customWidth="1"/>
    <col min="11044" max="11044" width="13.109375" style="22" customWidth="1"/>
    <col min="11045" max="11045" width="2.21875" style="22" customWidth="1"/>
    <col min="11046" max="11046" width="4.5546875" style="22" customWidth="1"/>
    <col min="11047" max="11047" width="10.21875" style="22" customWidth="1"/>
    <col min="11048" max="11048" width="7.6640625" style="22" customWidth="1"/>
    <col min="11049" max="11049" width="1.44140625" style="22" customWidth="1"/>
    <col min="11050" max="11050" width="11.5546875" style="22"/>
    <col min="11051" max="11051" width="1.44140625" style="22" customWidth="1"/>
    <col min="11052" max="11264" width="11.5546875" style="22"/>
    <col min="11265" max="11265" width="4.5546875" style="22" customWidth="1"/>
    <col min="11266" max="11266" width="1.88671875" style="22" customWidth="1"/>
    <col min="11267" max="11267" width="20.109375" style="22" customWidth="1"/>
    <col min="11268" max="11268" width="1.44140625" style="22" customWidth="1"/>
    <col min="11269" max="11269" width="14.6640625" style="22" customWidth="1"/>
    <col min="11270" max="11270" width="1.44140625" style="22" customWidth="1"/>
    <col min="11271" max="11271" width="11.5546875" style="22"/>
    <col min="11272" max="11272" width="1.44140625" style="22" customWidth="1"/>
    <col min="11273" max="11273" width="11.5546875" style="22"/>
    <col min="11274" max="11274" width="2.21875" style="22" customWidth="1"/>
    <col min="11275" max="11275" width="14.6640625" style="22" customWidth="1"/>
    <col min="11276" max="11276" width="1.44140625" style="22" customWidth="1"/>
    <col min="11277" max="11277" width="14.6640625" style="22" customWidth="1"/>
    <col min="11278" max="11278" width="1.6640625" style="22" customWidth="1"/>
    <col min="11279" max="11279" width="14.6640625" style="22" customWidth="1"/>
    <col min="11280" max="11280" width="1.44140625" style="22" customWidth="1"/>
    <col min="11281" max="11281" width="11.5546875" style="22"/>
    <col min="11282" max="11282" width="1.44140625" style="22" customWidth="1"/>
    <col min="11283" max="11283" width="11.5546875" style="22"/>
    <col min="11284" max="11284" width="1.44140625" style="22" customWidth="1"/>
    <col min="11285" max="11285" width="16.21875" style="22" customWidth="1"/>
    <col min="11286" max="11287" width="1.44140625" style="22" customWidth="1"/>
    <col min="11288" max="11288" width="13.109375" style="22" customWidth="1"/>
    <col min="11289" max="11289" width="1.44140625" style="22" customWidth="1"/>
    <col min="11290" max="11290" width="10" style="22" customWidth="1"/>
    <col min="11291" max="11291" width="2.21875" style="22" customWidth="1"/>
    <col min="11292" max="11292" width="13.109375" style="22" customWidth="1"/>
    <col min="11293" max="11293" width="1.44140625" style="22" customWidth="1"/>
    <col min="11294" max="11294" width="10" style="22" customWidth="1"/>
    <col min="11295" max="11295" width="2.21875" style="22" customWidth="1"/>
    <col min="11296" max="11296" width="13.109375" style="22" customWidth="1"/>
    <col min="11297" max="11297" width="1.44140625" style="22" customWidth="1"/>
    <col min="11298" max="11298" width="10" style="22" customWidth="1"/>
    <col min="11299" max="11299" width="2.21875" style="22" customWidth="1"/>
    <col min="11300" max="11300" width="13.109375" style="22" customWidth="1"/>
    <col min="11301" max="11301" width="2.21875" style="22" customWidth="1"/>
    <col min="11302" max="11302" width="4.5546875" style="22" customWidth="1"/>
    <col min="11303" max="11303" width="10.21875" style="22" customWidth="1"/>
    <col min="11304" max="11304" width="7.6640625" style="22" customWidth="1"/>
    <col min="11305" max="11305" width="1.44140625" style="22" customWidth="1"/>
    <col min="11306" max="11306" width="11.5546875" style="22"/>
    <col min="11307" max="11307" width="1.44140625" style="22" customWidth="1"/>
    <col min="11308" max="11520" width="11.5546875" style="22"/>
    <col min="11521" max="11521" width="4.5546875" style="22" customWidth="1"/>
    <col min="11522" max="11522" width="1.88671875" style="22" customWidth="1"/>
    <col min="11523" max="11523" width="20.109375" style="22" customWidth="1"/>
    <col min="11524" max="11524" width="1.44140625" style="22" customWidth="1"/>
    <col min="11525" max="11525" width="14.6640625" style="22" customWidth="1"/>
    <col min="11526" max="11526" width="1.44140625" style="22" customWidth="1"/>
    <col min="11527" max="11527" width="11.5546875" style="22"/>
    <col min="11528" max="11528" width="1.44140625" style="22" customWidth="1"/>
    <col min="11529" max="11529" width="11.5546875" style="22"/>
    <col min="11530" max="11530" width="2.21875" style="22" customWidth="1"/>
    <col min="11531" max="11531" width="14.6640625" style="22" customWidth="1"/>
    <col min="11532" max="11532" width="1.44140625" style="22" customWidth="1"/>
    <col min="11533" max="11533" width="14.6640625" style="22" customWidth="1"/>
    <col min="11534" max="11534" width="1.6640625" style="22" customWidth="1"/>
    <col min="11535" max="11535" width="14.6640625" style="22" customWidth="1"/>
    <col min="11536" max="11536" width="1.44140625" style="22" customWidth="1"/>
    <col min="11537" max="11537" width="11.5546875" style="22"/>
    <col min="11538" max="11538" width="1.44140625" style="22" customWidth="1"/>
    <col min="11539" max="11539" width="11.5546875" style="22"/>
    <col min="11540" max="11540" width="1.44140625" style="22" customWidth="1"/>
    <col min="11541" max="11541" width="16.21875" style="22" customWidth="1"/>
    <col min="11542" max="11543" width="1.44140625" style="22" customWidth="1"/>
    <col min="11544" max="11544" width="13.109375" style="22" customWidth="1"/>
    <col min="11545" max="11545" width="1.44140625" style="22" customWidth="1"/>
    <col min="11546" max="11546" width="10" style="22" customWidth="1"/>
    <col min="11547" max="11547" width="2.21875" style="22" customWidth="1"/>
    <col min="11548" max="11548" width="13.109375" style="22" customWidth="1"/>
    <col min="11549" max="11549" width="1.44140625" style="22" customWidth="1"/>
    <col min="11550" max="11550" width="10" style="22" customWidth="1"/>
    <col min="11551" max="11551" width="2.21875" style="22" customWidth="1"/>
    <col min="11552" max="11552" width="13.109375" style="22" customWidth="1"/>
    <col min="11553" max="11553" width="1.44140625" style="22" customWidth="1"/>
    <col min="11554" max="11554" width="10" style="22" customWidth="1"/>
    <col min="11555" max="11555" width="2.21875" style="22" customWidth="1"/>
    <col min="11556" max="11556" width="13.109375" style="22" customWidth="1"/>
    <col min="11557" max="11557" width="2.21875" style="22" customWidth="1"/>
    <col min="11558" max="11558" width="4.5546875" style="22" customWidth="1"/>
    <col min="11559" max="11559" width="10.21875" style="22" customWidth="1"/>
    <col min="11560" max="11560" width="7.6640625" style="22" customWidth="1"/>
    <col min="11561" max="11561" width="1.44140625" style="22" customWidth="1"/>
    <col min="11562" max="11562" width="11.5546875" style="22"/>
    <col min="11563" max="11563" width="1.44140625" style="22" customWidth="1"/>
    <col min="11564" max="11776" width="11.5546875" style="22"/>
    <col min="11777" max="11777" width="4.5546875" style="22" customWidth="1"/>
    <col min="11778" max="11778" width="1.88671875" style="22" customWidth="1"/>
    <col min="11779" max="11779" width="20.109375" style="22" customWidth="1"/>
    <col min="11780" max="11780" width="1.44140625" style="22" customWidth="1"/>
    <col min="11781" max="11781" width="14.6640625" style="22" customWidth="1"/>
    <col min="11782" max="11782" width="1.44140625" style="22" customWidth="1"/>
    <col min="11783" max="11783" width="11.5546875" style="22"/>
    <col min="11784" max="11784" width="1.44140625" style="22" customWidth="1"/>
    <col min="11785" max="11785" width="11.5546875" style="22"/>
    <col min="11786" max="11786" width="2.21875" style="22" customWidth="1"/>
    <col min="11787" max="11787" width="14.6640625" style="22" customWidth="1"/>
    <col min="11788" max="11788" width="1.44140625" style="22" customWidth="1"/>
    <col min="11789" max="11789" width="14.6640625" style="22" customWidth="1"/>
    <col min="11790" max="11790" width="1.6640625" style="22" customWidth="1"/>
    <col min="11791" max="11791" width="14.6640625" style="22" customWidth="1"/>
    <col min="11792" max="11792" width="1.44140625" style="22" customWidth="1"/>
    <col min="11793" max="11793" width="11.5546875" style="22"/>
    <col min="11794" max="11794" width="1.44140625" style="22" customWidth="1"/>
    <col min="11795" max="11795" width="11.5546875" style="22"/>
    <col min="11796" max="11796" width="1.44140625" style="22" customWidth="1"/>
    <col min="11797" max="11797" width="16.21875" style="22" customWidth="1"/>
    <col min="11798" max="11799" width="1.44140625" style="22" customWidth="1"/>
    <col min="11800" max="11800" width="13.109375" style="22" customWidth="1"/>
    <col min="11801" max="11801" width="1.44140625" style="22" customWidth="1"/>
    <col min="11802" max="11802" width="10" style="22" customWidth="1"/>
    <col min="11803" max="11803" width="2.21875" style="22" customWidth="1"/>
    <col min="11804" max="11804" width="13.109375" style="22" customWidth="1"/>
    <col min="11805" max="11805" width="1.44140625" style="22" customWidth="1"/>
    <col min="11806" max="11806" width="10" style="22" customWidth="1"/>
    <col min="11807" max="11807" width="2.21875" style="22" customWidth="1"/>
    <col min="11808" max="11808" width="13.109375" style="22" customWidth="1"/>
    <col min="11809" max="11809" width="1.44140625" style="22" customWidth="1"/>
    <col min="11810" max="11810" width="10" style="22" customWidth="1"/>
    <col min="11811" max="11811" width="2.21875" style="22" customWidth="1"/>
    <col min="11812" max="11812" width="13.109375" style="22" customWidth="1"/>
    <col min="11813" max="11813" width="2.21875" style="22" customWidth="1"/>
    <col min="11814" max="11814" width="4.5546875" style="22" customWidth="1"/>
    <col min="11815" max="11815" width="10.21875" style="22" customWidth="1"/>
    <col min="11816" max="11816" width="7.6640625" style="22" customWidth="1"/>
    <col min="11817" max="11817" width="1.44140625" style="22" customWidth="1"/>
    <col min="11818" max="11818" width="11.5546875" style="22"/>
    <col min="11819" max="11819" width="1.44140625" style="22" customWidth="1"/>
    <col min="11820" max="12032" width="11.5546875" style="22"/>
    <col min="12033" max="12033" width="4.5546875" style="22" customWidth="1"/>
    <col min="12034" max="12034" width="1.88671875" style="22" customWidth="1"/>
    <col min="12035" max="12035" width="20.109375" style="22" customWidth="1"/>
    <col min="12036" max="12036" width="1.44140625" style="22" customWidth="1"/>
    <col min="12037" max="12037" width="14.6640625" style="22" customWidth="1"/>
    <col min="12038" max="12038" width="1.44140625" style="22" customWidth="1"/>
    <col min="12039" max="12039" width="11.5546875" style="22"/>
    <col min="12040" max="12040" width="1.44140625" style="22" customWidth="1"/>
    <col min="12041" max="12041" width="11.5546875" style="22"/>
    <col min="12042" max="12042" width="2.21875" style="22" customWidth="1"/>
    <col min="12043" max="12043" width="14.6640625" style="22" customWidth="1"/>
    <col min="12044" max="12044" width="1.44140625" style="22" customWidth="1"/>
    <col min="12045" max="12045" width="14.6640625" style="22" customWidth="1"/>
    <col min="12046" max="12046" width="1.6640625" style="22" customWidth="1"/>
    <col min="12047" max="12047" width="14.6640625" style="22" customWidth="1"/>
    <col min="12048" max="12048" width="1.44140625" style="22" customWidth="1"/>
    <col min="12049" max="12049" width="11.5546875" style="22"/>
    <col min="12050" max="12050" width="1.44140625" style="22" customWidth="1"/>
    <col min="12051" max="12051" width="11.5546875" style="22"/>
    <col min="12052" max="12052" width="1.44140625" style="22" customWidth="1"/>
    <col min="12053" max="12053" width="16.21875" style="22" customWidth="1"/>
    <col min="12054" max="12055" width="1.44140625" style="22" customWidth="1"/>
    <col min="12056" max="12056" width="13.109375" style="22" customWidth="1"/>
    <col min="12057" max="12057" width="1.44140625" style="22" customWidth="1"/>
    <col min="12058" max="12058" width="10" style="22" customWidth="1"/>
    <col min="12059" max="12059" width="2.21875" style="22" customWidth="1"/>
    <col min="12060" max="12060" width="13.109375" style="22" customWidth="1"/>
    <col min="12061" max="12061" width="1.44140625" style="22" customWidth="1"/>
    <col min="12062" max="12062" width="10" style="22" customWidth="1"/>
    <col min="12063" max="12063" width="2.21875" style="22" customWidth="1"/>
    <col min="12064" max="12064" width="13.109375" style="22" customWidth="1"/>
    <col min="12065" max="12065" width="1.44140625" style="22" customWidth="1"/>
    <col min="12066" max="12066" width="10" style="22" customWidth="1"/>
    <col min="12067" max="12067" width="2.21875" style="22" customWidth="1"/>
    <col min="12068" max="12068" width="13.109375" style="22" customWidth="1"/>
    <col min="12069" max="12069" width="2.21875" style="22" customWidth="1"/>
    <col min="12070" max="12070" width="4.5546875" style="22" customWidth="1"/>
    <col min="12071" max="12071" width="10.21875" style="22" customWidth="1"/>
    <col min="12072" max="12072" width="7.6640625" style="22" customWidth="1"/>
    <col min="12073" max="12073" width="1.44140625" style="22" customWidth="1"/>
    <col min="12074" max="12074" width="11.5546875" style="22"/>
    <col min="12075" max="12075" width="1.44140625" style="22" customWidth="1"/>
    <col min="12076" max="12288" width="11.5546875" style="22"/>
    <col min="12289" max="12289" width="4.5546875" style="22" customWidth="1"/>
    <col min="12290" max="12290" width="1.88671875" style="22" customWidth="1"/>
    <col min="12291" max="12291" width="20.109375" style="22" customWidth="1"/>
    <col min="12292" max="12292" width="1.44140625" style="22" customWidth="1"/>
    <col min="12293" max="12293" width="14.6640625" style="22" customWidth="1"/>
    <col min="12294" max="12294" width="1.44140625" style="22" customWidth="1"/>
    <col min="12295" max="12295" width="11.5546875" style="22"/>
    <col min="12296" max="12296" width="1.44140625" style="22" customWidth="1"/>
    <col min="12297" max="12297" width="11.5546875" style="22"/>
    <col min="12298" max="12298" width="2.21875" style="22" customWidth="1"/>
    <col min="12299" max="12299" width="14.6640625" style="22" customWidth="1"/>
    <col min="12300" max="12300" width="1.44140625" style="22" customWidth="1"/>
    <col min="12301" max="12301" width="14.6640625" style="22" customWidth="1"/>
    <col min="12302" max="12302" width="1.6640625" style="22" customWidth="1"/>
    <col min="12303" max="12303" width="14.6640625" style="22" customWidth="1"/>
    <col min="12304" max="12304" width="1.44140625" style="22" customWidth="1"/>
    <col min="12305" max="12305" width="11.5546875" style="22"/>
    <col min="12306" max="12306" width="1.44140625" style="22" customWidth="1"/>
    <col min="12307" max="12307" width="11.5546875" style="22"/>
    <col min="12308" max="12308" width="1.44140625" style="22" customWidth="1"/>
    <col min="12309" max="12309" width="16.21875" style="22" customWidth="1"/>
    <col min="12310" max="12311" width="1.44140625" style="22" customWidth="1"/>
    <col min="12312" max="12312" width="13.109375" style="22" customWidth="1"/>
    <col min="12313" max="12313" width="1.44140625" style="22" customWidth="1"/>
    <col min="12314" max="12314" width="10" style="22" customWidth="1"/>
    <col min="12315" max="12315" width="2.21875" style="22" customWidth="1"/>
    <col min="12316" max="12316" width="13.109375" style="22" customWidth="1"/>
    <col min="12317" max="12317" width="1.44140625" style="22" customWidth="1"/>
    <col min="12318" max="12318" width="10" style="22" customWidth="1"/>
    <col min="12319" max="12319" width="2.21875" style="22" customWidth="1"/>
    <col min="12320" max="12320" width="13.109375" style="22" customWidth="1"/>
    <col min="12321" max="12321" width="1.44140625" style="22" customWidth="1"/>
    <col min="12322" max="12322" width="10" style="22" customWidth="1"/>
    <col min="12323" max="12323" width="2.21875" style="22" customWidth="1"/>
    <col min="12324" max="12324" width="13.109375" style="22" customWidth="1"/>
    <col min="12325" max="12325" width="2.21875" style="22" customWidth="1"/>
    <col min="12326" max="12326" width="4.5546875" style="22" customWidth="1"/>
    <col min="12327" max="12327" width="10.21875" style="22" customWidth="1"/>
    <col min="12328" max="12328" width="7.6640625" style="22" customWidth="1"/>
    <col min="12329" max="12329" width="1.44140625" style="22" customWidth="1"/>
    <col min="12330" max="12330" width="11.5546875" style="22"/>
    <col min="12331" max="12331" width="1.44140625" style="22" customWidth="1"/>
    <col min="12332" max="12544" width="11.5546875" style="22"/>
    <col min="12545" max="12545" width="4.5546875" style="22" customWidth="1"/>
    <col min="12546" max="12546" width="1.88671875" style="22" customWidth="1"/>
    <col min="12547" max="12547" width="20.109375" style="22" customWidth="1"/>
    <col min="12548" max="12548" width="1.44140625" style="22" customWidth="1"/>
    <col min="12549" max="12549" width="14.6640625" style="22" customWidth="1"/>
    <col min="12550" max="12550" width="1.44140625" style="22" customWidth="1"/>
    <col min="12551" max="12551" width="11.5546875" style="22"/>
    <col min="12552" max="12552" width="1.44140625" style="22" customWidth="1"/>
    <col min="12553" max="12553" width="11.5546875" style="22"/>
    <col min="12554" max="12554" width="2.21875" style="22" customWidth="1"/>
    <col min="12555" max="12555" width="14.6640625" style="22" customWidth="1"/>
    <col min="12556" max="12556" width="1.44140625" style="22" customWidth="1"/>
    <col min="12557" max="12557" width="14.6640625" style="22" customWidth="1"/>
    <col min="12558" max="12558" width="1.6640625" style="22" customWidth="1"/>
    <col min="12559" max="12559" width="14.6640625" style="22" customWidth="1"/>
    <col min="12560" max="12560" width="1.44140625" style="22" customWidth="1"/>
    <col min="12561" max="12561" width="11.5546875" style="22"/>
    <col min="12562" max="12562" width="1.44140625" style="22" customWidth="1"/>
    <col min="12563" max="12563" width="11.5546875" style="22"/>
    <col min="12564" max="12564" width="1.44140625" style="22" customWidth="1"/>
    <col min="12565" max="12565" width="16.21875" style="22" customWidth="1"/>
    <col min="12566" max="12567" width="1.44140625" style="22" customWidth="1"/>
    <col min="12568" max="12568" width="13.109375" style="22" customWidth="1"/>
    <col min="12569" max="12569" width="1.44140625" style="22" customWidth="1"/>
    <col min="12570" max="12570" width="10" style="22" customWidth="1"/>
    <col min="12571" max="12571" width="2.21875" style="22" customWidth="1"/>
    <col min="12572" max="12572" width="13.109375" style="22" customWidth="1"/>
    <col min="12573" max="12573" width="1.44140625" style="22" customWidth="1"/>
    <col min="12574" max="12574" width="10" style="22" customWidth="1"/>
    <col min="12575" max="12575" width="2.21875" style="22" customWidth="1"/>
    <col min="12576" max="12576" width="13.109375" style="22" customWidth="1"/>
    <col min="12577" max="12577" width="1.44140625" style="22" customWidth="1"/>
    <col min="12578" max="12578" width="10" style="22" customWidth="1"/>
    <col min="12579" max="12579" width="2.21875" style="22" customWidth="1"/>
    <col min="12580" max="12580" width="13.109375" style="22" customWidth="1"/>
    <col min="12581" max="12581" width="2.21875" style="22" customWidth="1"/>
    <col min="12582" max="12582" width="4.5546875" style="22" customWidth="1"/>
    <col min="12583" max="12583" width="10.21875" style="22" customWidth="1"/>
    <col min="12584" max="12584" width="7.6640625" style="22" customWidth="1"/>
    <col min="12585" max="12585" width="1.44140625" style="22" customWidth="1"/>
    <col min="12586" max="12586" width="11.5546875" style="22"/>
    <col min="12587" max="12587" width="1.44140625" style="22" customWidth="1"/>
    <col min="12588" max="12800" width="11.5546875" style="22"/>
    <col min="12801" max="12801" width="4.5546875" style="22" customWidth="1"/>
    <col min="12802" max="12802" width="1.88671875" style="22" customWidth="1"/>
    <col min="12803" max="12803" width="20.109375" style="22" customWidth="1"/>
    <col min="12804" max="12804" width="1.44140625" style="22" customWidth="1"/>
    <col min="12805" max="12805" width="14.6640625" style="22" customWidth="1"/>
    <col min="12806" max="12806" width="1.44140625" style="22" customWidth="1"/>
    <col min="12807" max="12807" width="11.5546875" style="22"/>
    <col min="12808" max="12808" width="1.44140625" style="22" customWidth="1"/>
    <col min="12809" max="12809" width="11.5546875" style="22"/>
    <col min="12810" max="12810" width="2.21875" style="22" customWidth="1"/>
    <col min="12811" max="12811" width="14.6640625" style="22" customWidth="1"/>
    <col min="12812" max="12812" width="1.44140625" style="22" customWidth="1"/>
    <col min="12813" max="12813" width="14.6640625" style="22" customWidth="1"/>
    <col min="12814" max="12814" width="1.6640625" style="22" customWidth="1"/>
    <col min="12815" max="12815" width="14.6640625" style="22" customWidth="1"/>
    <col min="12816" max="12816" width="1.44140625" style="22" customWidth="1"/>
    <col min="12817" max="12817" width="11.5546875" style="22"/>
    <col min="12818" max="12818" width="1.44140625" style="22" customWidth="1"/>
    <col min="12819" max="12819" width="11.5546875" style="22"/>
    <col min="12820" max="12820" width="1.44140625" style="22" customWidth="1"/>
    <col min="12821" max="12821" width="16.21875" style="22" customWidth="1"/>
    <col min="12822" max="12823" width="1.44140625" style="22" customWidth="1"/>
    <col min="12824" max="12824" width="13.109375" style="22" customWidth="1"/>
    <col min="12825" max="12825" width="1.44140625" style="22" customWidth="1"/>
    <col min="12826" max="12826" width="10" style="22" customWidth="1"/>
    <col min="12827" max="12827" width="2.21875" style="22" customWidth="1"/>
    <col min="12828" max="12828" width="13.109375" style="22" customWidth="1"/>
    <col min="12829" max="12829" width="1.44140625" style="22" customWidth="1"/>
    <col min="12830" max="12830" width="10" style="22" customWidth="1"/>
    <col min="12831" max="12831" width="2.21875" style="22" customWidth="1"/>
    <col min="12832" max="12832" width="13.109375" style="22" customWidth="1"/>
    <col min="12833" max="12833" width="1.44140625" style="22" customWidth="1"/>
    <col min="12834" max="12834" width="10" style="22" customWidth="1"/>
    <col min="12835" max="12835" width="2.21875" style="22" customWidth="1"/>
    <col min="12836" max="12836" width="13.109375" style="22" customWidth="1"/>
    <col min="12837" max="12837" width="2.21875" style="22" customWidth="1"/>
    <col min="12838" max="12838" width="4.5546875" style="22" customWidth="1"/>
    <col min="12839" max="12839" width="10.21875" style="22" customWidth="1"/>
    <col min="12840" max="12840" width="7.6640625" style="22" customWidth="1"/>
    <col min="12841" max="12841" width="1.44140625" style="22" customWidth="1"/>
    <col min="12842" max="12842" width="11.5546875" style="22"/>
    <col min="12843" max="12843" width="1.44140625" style="22" customWidth="1"/>
    <col min="12844" max="13056" width="11.5546875" style="22"/>
    <col min="13057" max="13057" width="4.5546875" style="22" customWidth="1"/>
    <col min="13058" max="13058" width="1.88671875" style="22" customWidth="1"/>
    <col min="13059" max="13059" width="20.109375" style="22" customWidth="1"/>
    <col min="13060" max="13060" width="1.44140625" style="22" customWidth="1"/>
    <col min="13061" max="13061" width="14.6640625" style="22" customWidth="1"/>
    <col min="13062" max="13062" width="1.44140625" style="22" customWidth="1"/>
    <col min="13063" max="13063" width="11.5546875" style="22"/>
    <col min="13064" max="13064" width="1.44140625" style="22" customWidth="1"/>
    <col min="13065" max="13065" width="11.5546875" style="22"/>
    <col min="13066" max="13066" width="2.21875" style="22" customWidth="1"/>
    <col min="13067" max="13067" width="14.6640625" style="22" customWidth="1"/>
    <col min="13068" max="13068" width="1.44140625" style="22" customWidth="1"/>
    <col min="13069" max="13069" width="14.6640625" style="22" customWidth="1"/>
    <col min="13070" max="13070" width="1.6640625" style="22" customWidth="1"/>
    <col min="13071" max="13071" width="14.6640625" style="22" customWidth="1"/>
    <col min="13072" max="13072" width="1.44140625" style="22" customWidth="1"/>
    <col min="13073" max="13073" width="11.5546875" style="22"/>
    <col min="13074" max="13074" width="1.44140625" style="22" customWidth="1"/>
    <col min="13075" max="13075" width="11.5546875" style="22"/>
    <col min="13076" max="13076" width="1.44140625" style="22" customWidth="1"/>
    <col min="13077" max="13077" width="16.21875" style="22" customWidth="1"/>
    <col min="13078" max="13079" width="1.44140625" style="22" customWidth="1"/>
    <col min="13080" max="13080" width="13.109375" style="22" customWidth="1"/>
    <col min="13081" max="13081" width="1.44140625" style="22" customWidth="1"/>
    <col min="13082" max="13082" width="10" style="22" customWidth="1"/>
    <col min="13083" max="13083" width="2.21875" style="22" customWidth="1"/>
    <col min="13084" max="13084" width="13.109375" style="22" customWidth="1"/>
    <col min="13085" max="13085" width="1.44140625" style="22" customWidth="1"/>
    <col min="13086" max="13086" width="10" style="22" customWidth="1"/>
    <col min="13087" max="13087" width="2.21875" style="22" customWidth="1"/>
    <col min="13088" max="13088" width="13.109375" style="22" customWidth="1"/>
    <col min="13089" max="13089" width="1.44140625" style="22" customWidth="1"/>
    <col min="13090" max="13090" width="10" style="22" customWidth="1"/>
    <col min="13091" max="13091" width="2.21875" style="22" customWidth="1"/>
    <col min="13092" max="13092" width="13.109375" style="22" customWidth="1"/>
    <col min="13093" max="13093" width="2.21875" style="22" customWidth="1"/>
    <col min="13094" max="13094" width="4.5546875" style="22" customWidth="1"/>
    <col min="13095" max="13095" width="10.21875" style="22" customWidth="1"/>
    <col min="13096" max="13096" width="7.6640625" style="22" customWidth="1"/>
    <col min="13097" max="13097" width="1.44140625" style="22" customWidth="1"/>
    <col min="13098" max="13098" width="11.5546875" style="22"/>
    <col min="13099" max="13099" width="1.44140625" style="22" customWidth="1"/>
    <col min="13100" max="13312" width="11.5546875" style="22"/>
    <col min="13313" max="13313" width="4.5546875" style="22" customWidth="1"/>
    <col min="13314" max="13314" width="1.88671875" style="22" customWidth="1"/>
    <col min="13315" max="13315" width="20.109375" style="22" customWidth="1"/>
    <col min="13316" max="13316" width="1.44140625" style="22" customWidth="1"/>
    <col min="13317" max="13317" width="14.6640625" style="22" customWidth="1"/>
    <col min="13318" max="13318" width="1.44140625" style="22" customWidth="1"/>
    <col min="13319" max="13319" width="11.5546875" style="22"/>
    <col min="13320" max="13320" width="1.44140625" style="22" customWidth="1"/>
    <col min="13321" max="13321" width="11.5546875" style="22"/>
    <col min="13322" max="13322" width="2.21875" style="22" customWidth="1"/>
    <col min="13323" max="13323" width="14.6640625" style="22" customWidth="1"/>
    <col min="13324" max="13324" width="1.44140625" style="22" customWidth="1"/>
    <col min="13325" max="13325" width="14.6640625" style="22" customWidth="1"/>
    <col min="13326" max="13326" width="1.6640625" style="22" customWidth="1"/>
    <col min="13327" max="13327" width="14.6640625" style="22" customWidth="1"/>
    <col min="13328" max="13328" width="1.44140625" style="22" customWidth="1"/>
    <col min="13329" max="13329" width="11.5546875" style="22"/>
    <col min="13330" max="13330" width="1.44140625" style="22" customWidth="1"/>
    <col min="13331" max="13331" width="11.5546875" style="22"/>
    <col min="13332" max="13332" width="1.44140625" style="22" customWidth="1"/>
    <col min="13333" max="13333" width="16.21875" style="22" customWidth="1"/>
    <col min="13334" max="13335" width="1.44140625" style="22" customWidth="1"/>
    <col min="13336" max="13336" width="13.109375" style="22" customWidth="1"/>
    <col min="13337" max="13337" width="1.44140625" style="22" customWidth="1"/>
    <col min="13338" max="13338" width="10" style="22" customWidth="1"/>
    <col min="13339" max="13339" width="2.21875" style="22" customWidth="1"/>
    <col min="13340" max="13340" width="13.109375" style="22" customWidth="1"/>
    <col min="13341" max="13341" width="1.44140625" style="22" customWidth="1"/>
    <col min="13342" max="13342" width="10" style="22" customWidth="1"/>
    <col min="13343" max="13343" width="2.21875" style="22" customWidth="1"/>
    <col min="13344" max="13344" width="13.109375" style="22" customWidth="1"/>
    <col min="13345" max="13345" width="1.44140625" style="22" customWidth="1"/>
    <col min="13346" max="13346" width="10" style="22" customWidth="1"/>
    <col min="13347" max="13347" width="2.21875" style="22" customWidth="1"/>
    <col min="13348" max="13348" width="13.109375" style="22" customWidth="1"/>
    <col min="13349" max="13349" width="2.21875" style="22" customWidth="1"/>
    <col min="13350" max="13350" width="4.5546875" style="22" customWidth="1"/>
    <col min="13351" max="13351" width="10.21875" style="22" customWidth="1"/>
    <col min="13352" max="13352" width="7.6640625" style="22" customWidth="1"/>
    <col min="13353" max="13353" width="1.44140625" style="22" customWidth="1"/>
    <col min="13354" max="13354" width="11.5546875" style="22"/>
    <col min="13355" max="13355" width="1.44140625" style="22" customWidth="1"/>
    <col min="13356" max="13568" width="11.5546875" style="22"/>
    <col min="13569" max="13569" width="4.5546875" style="22" customWidth="1"/>
    <col min="13570" max="13570" width="1.88671875" style="22" customWidth="1"/>
    <col min="13571" max="13571" width="20.109375" style="22" customWidth="1"/>
    <col min="13572" max="13572" width="1.44140625" style="22" customWidth="1"/>
    <col min="13573" max="13573" width="14.6640625" style="22" customWidth="1"/>
    <col min="13574" max="13574" width="1.44140625" style="22" customWidth="1"/>
    <col min="13575" max="13575" width="11.5546875" style="22"/>
    <col min="13576" max="13576" width="1.44140625" style="22" customWidth="1"/>
    <col min="13577" max="13577" width="11.5546875" style="22"/>
    <col min="13578" max="13578" width="2.21875" style="22" customWidth="1"/>
    <col min="13579" max="13579" width="14.6640625" style="22" customWidth="1"/>
    <col min="13580" max="13580" width="1.44140625" style="22" customWidth="1"/>
    <col min="13581" max="13581" width="14.6640625" style="22" customWidth="1"/>
    <col min="13582" max="13582" width="1.6640625" style="22" customWidth="1"/>
    <col min="13583" max="13583" width="14.6640625" style="22" customWidth="1"/>
    <col min="13584" max="13584" width="1.44140625" style="22" customWidth="1"/>
    <col min="13585" max="13585" width="11.5546875" style="22"/>
    <col min="13586" max="13586" width="1.44140625" style="22" customWidth="1"/>
    <col min="13587" max="13587" width="11.5546875" style="22"/>
    <col min="13588" max="13588" width="1.44140625" style="22" customWidth="1"/>
    <col min="13589" max="13589" width="16.21875" style="22" customWidth="1"/>
    <col min="13590" max="13591" width="1.44140625" style="22" customWidth="1"/>
    <col min="13592" max="13592" width="13.109375" style="22" customWidth="1"/>
    <col min="13593" max="13593" width="1.44140625" style="22" customWidth="1"/>
    <col min="13594" max="13594" width="10" style="22" customWidth="1"/>
    <col min="13595" max="13595" width="2.21875" style="22" customWidth="1"/>
    <col min="13596" max="13596" width="13.109375" style="22" customWidth="1"/>
    <col min="13597" max="13597" width="1.44140625" style="22" customWidth="1"/>
    <col min="13598" max="13598" width="10" style="22" customWidth="1"/>
    <col min="13599" max="13599" width="2.21875" style="22" customWidth="1"/>
    <col min="13600" max="13600" width="13.109375" style="22" customWidth="1"/>
    <col min="13601" max="13601" width="1.44140625" style="22" customWidth="1"/>
    <col min="13602" max="13602" width="10" style="22" customWidth="1"/>
    <col min="13603" max="13603" width="2.21875" style="22" customWidth="1"/>
    <col min="13604" max="13604" width="13.109375" style="22" customWidth="1"/>
    <col min="13605" max="13605" width="2.21875" style="22" customWidth="1"/>
    <col min="13606" max="13606" width="4.5546875" style="22" customWidth="1"/>
    <col min="13607" max="13607" width="10.21875" style="22" customWidth="1"/>
    <col min="13608" max="13608" width="7.6640625" style="22" customWidth="1"/>
    <col min="13609" max="13609" width="1.44140625" style="22" customWidth="1"/>
    <col min="13610" max="13610" width="11.5546875" style="22"/>
    <col min="13611" max="13611" width="1.44140625" style="22" customWidth="1"/>
    <col min="13612" max="13824" width="11.5546875" style="22"/>
    <col min="13825" max="13825" width="4.5546875" style="22" customWidth="1"/>
    <col min="13826" max="13826" width="1.88671875" style="22" customWidth="1"/>
    <col min="13827" max="13827" width="20.109375" style="22" customWidth="1"/>
    <col min="13828" max="13828" width="1.44140625" style="22" customWidth="1"/>
    <col min="13829" max="13829" width="14.6640625" style="22" customWidth="1"/>
    <col min="13830" max="13830" width="1.44140625" style="22" customWidth="1"/>
    <col min="13831" max="13831" width="11.5546875" style="22"/>
    <col min="13832" max="13832" width="1.44140625" style="22" customWidth="1"/>
    <col min="13833" max="13833" width="11.5546875" style="22"/>
    <col min="13834" max="13834" width="2.21875" style="22" customWidth="1"/>
    <col min="13835" max="13835" width="14.6640625" style="22" customWidth="1"/>
    <col min="13836" max="13836" width="1.44140625" style="22" customWidth="1"/>
    <col min="13837" max="13837" width="14.6640625" style="22" customWidth="1"/>
    <col min="13838" max="13838" width="1.6640625" style="22" customWidth="1"/>
    <col min="13839" max="13839" width="14.6640625" style="22" customWidth="1"/>
    <col min="13840" max="13840" width="1.44140625" style="22" customWidth="1"/>
    <col min="13841" max="13841" width="11.5546875" style="22"/>
    <col min="13842" max="13842" width="1.44140625" style="22" customWidth="1"/>
    <col min="13843" max="13843" width="11.5546875" style="22"/>
    <col min="13844" max="13844" width="1.44140625" style="22" customWidth="1"/>
    <col min="13845" max="13845" width="16.21875" style="22" customWidth="1"/>
    <col min="13846" max="13847" width="1.44140625" style="22" customWidth="1"/>
    <col min="13848" max="13848" width="13.109375" style="22" customWidth="1"/>
    <col min="13849" max="13849" width="1.44140625" style="22" customWidth="1"/>
    <col min="13850" max="13850" width="10" style="22" customWidth="1"/>
    <col min="13851" max="13851" width="2.21875" style="22" customWidth="1"/>
    <col min="13852" max="13852" width="13.109375" style="22" customWidth="1"/>
    <col min="13853" max="13853" width="1.44140625" style="22" customWidth="1"/>
    <col min="13854" max="13854" width="10" style="22" customWidth="1"/>
    <col min="13855" max="13855" width="2.21875" style="22" customWidth="1"/>
    <col min="13856" max="13856" width="13.109375" style="22" customWidth="1"/>
    <col min="13857" max="13857" width="1.44140625" style="22" customWidth="1"/>
    <col min="13858" max="13858" width="10" style="22" customWidth="1"/>
    <col min="13859" max="13859" width="2.21875" style="22" customWidth="1"/>
    <col min="13860" max="13860" width="13.109375" style="22" customWidth="1"/>
    <col min="13861" max="13861" width="2.21875" style="22" customWidth="1"/>
    <col min="13862" max="13862" width="4.5546875" style="22" customWidth="1"/>
    <col min="13863" max="13863" width="10.21875" style="22" customWidth="1"/>
    <col min="13864" max="13864" width="7.6640625" style="22" customWidth="1"/>
    <col min="13865" max="13865" width="1.44140625" style="22" customWidth="1"/>
    <col min="13866" max="13866" width="11.5546875" style="22"/>
    <col min="13867" max="13867" width="1.44140625" style="22" customWidth="1"/>
    <col min="13868" max="14080" width="11.5546875" style="22"/>
    <col min="14081" max="14081" width="4.5546875" style="22" customWidth="1"/>
    <col min="14082" max="14082" width="1.88671875" style="22" customWidth="1"/>
    <col min="14083" max="14083" width="20.109375" style="22" customWidth="1"/>
    <col min="14084" max="14084" width="1.44140625" style="22" customWidth="1"/>
    <col min="14085" max="14085" width="14.6640625" style="22" customWidth="1"/>
    <col min="14086" max="14086" width="1.44140625" style="22" customWidth="1"/>
    <col min="14087" max="14087" width="11.5546875" style="22"/>
    <col min="14088" max="14088" width="1.44140625" style="22" customWidth="1"/>
    <col min="14089" max="14089" width="11.5546875" style="22"/>
    <col min="14090" max="14090" width="2.21875" style="22" customWidth="1"/>
    <col min="14091" max="14091" width="14.6640625" style="22" customWidth="1"/>
    <col min="14092" max="14092" width="1.44140625" style="22" customWidth="1"/>
    <col min="14093" max="14093" width="14.6640625" style="22" customWidth="1"/>
    <col min="14094" max="14094" width="1.6640625" style="22" customWidth="1"/>
    <col min="14095" max="14095" width="14.6640625" style="22" customWidth="1"/>
    <col min="14096" max="14096" width="1.44140625" style="22" customWidth="1"/>
    <col min="14097" max="14097" width="11.5546875" style="22"/>
    <col min="14098" max="14098" width="1.44140625" style="22" customWidth="1"/>
    <col min="14099" max="14099" width="11.5546875" style="22"/>
    <col min="14100" max="14100" width="1.44140625" style="22" customWidth="1"/>
    <col min="14101" max="14101" width="16.21875" style="22" customWidth="1"/>
    <col min="14102" max="14103" width="1.44140625" style="22" customWidth="1"/>
    <col min="14104" max="14104" width="13.109375" style="22" customWidth="1"/>
    <col min="14105" max="14105" width="1.44140625" style="22" customWidth="1"/>
    <col min="14106" max="14106" width="10" style="22" customWidth="1"/>
    <col min="14107" max="14107" width="2.21875" style="22" customWidth="1"/>
    <col min="14108" max="14108" width="13.109375" style="22" customWidth="1"/>
    <col min="14109" max="14109" width="1.44140625" style="22" customWidth="1"/>
    <col min="14110" max="14110" width="10" style="22" customWidth="1"/>
    <col min="14111" max="14111" width="2.21875" style="22" customWidth="1"/>
    <col min="14112" max="14112" width="13.109375" style="22" customWidth="1"/>
    <col min="14113" max="14113" width="1.44140625" style="22" customWidth="1"/>
    <col min="14114" max="14114" width="10" style="22" customWidth="1"/>
    <col min="14115" max="14115" width="2.21875" style="22" customWidth="1"/>
    <col min="14116" max="14116" width="13.109375" style="22" customWidth="1"/>
    <col min="14117" max="14117" width="2.21875" style="22" customWidth="1"/>
    <col min="14118" max="14118" width="4.5546875" style="22" customWidth="1"/>
    <col min="14119" max="14119" width="10.21875" style="22" customWidth="1"/>
    <col min="14120" max="14120" width="7.6640625" style="22" customWidth="1"/>
    <col min="14121" max="14121" width="1.44140625" style="22" customWidth="1"/>
    <col min="14122" max="14122" width="11.5546875" style="22"/>
    <col min="14123" max="14123" width="1.44140625" style="22" customWidth="1"/>
    <col min="14124" max="14336" width="11.5546875" style="22"/>
    <col min="14337" max="14337" width="4.5546875" style="22" customWidth="1"/>
    <col min="14338" max="14338" width="1.88671875" style="22" customWidth="1"/>
    <col min="14339" max="14339" width="20.109375" style="22" customWidth="1"/>
    <col min="14340" max="14340" width="1.44140625" style="22" customWidth="1"/>
    <col min="14341" max="14341" width="14.6640625" style="22" customWidth="1"/>
    <col min="14342" max="14342" width="1.44140625" style="22" customWidth="1"/>
    <col min="14343" max="14343" width="11.5546875" style="22"/>
    <col min="14344" max="14344" width="1.44140625" style="22" customWidth="1"/>
    <col min="14345" max="14345" width="11.5546875" style="22"/>
    <col min="14346" max="14346" width="2.21875" style="22" customWidth="1"/>
    <col min="14347" max="14347" width="14.6640625" style="22" customWidth="1"/>
    <col min="14348" max="14348" width="1.44140625" style="22" customWidth="1"/>
    <col min="14349" max="14349" width="14.6640625" style="22" customWidth="1"/>
    <col min="14350" max="14350" width="1.6640625" style="22" customWidth="1"/>
    <col min="14351" max="14351" width="14.6640625" style="22" customWidth="1"/>
    <col min="14352" max="14352" width="1.44140625" style="22" customWidth="1"/>
    <col min="14353" max="14353" width="11.5546875" style="22"/>
    <col min="14354" max="14354" width="1.44140625" style="22" customWidth="1"/>
    <col min="14355" max="14355" width="11.5546875" style="22"/>
    <col min="14356" max="14356" width="1.44140625" style="22" customWidth="1"/>
    <col min="14357" max="14357" width="16.21875" style="22" customWidth="1"/>
    <col min="14358" max="14359" width="1.44140625" style="22" customWidth="1"/>
    <col min="14360" max="14360" width="13.109375" style="22" customWidth="1"/>
    <col min="14361" max="14361" width="1.44140625" style="22" customWidth="1"/>
    <col min="14362" max="14362" width="10" style="22" customWidth="1"/>
    <col min="14363" max="14363" width="2.21875" style="22" customWidth="1"/>
    <col min="14364" max="14364" width="13.109375" style="22" customWidth="1"/>
    <col min="14365" max="14365" width="1.44140625" style="22" customWidth="1"/>
    <col min="14366" max="14366" width="10" style="22" customWidth="1"/>
    <col min="14367" max="14367" width="2.21875" style="22" customWidth="1"/>
    <col min="14368" max="14368" width="13.109375" style="22" customWidth="1"/>
    <col min="14369" max="14369" width="1.44140625" style="22" customWidth="1"/>
    <col min="14370" max="14370" width="10" style="22" customWidth="1"/>
    <col min="14371" max="14371" width="2.21875" style="22" customWidth="1"/>
    <col min="14372" max="14372" width="13.109375" style="22" customWidth="1"/>
    <col min="14373" max="14373" width="2.21875" style="22" customWidth="1"/>
    <col min="14374" max="14374" width="4.5546875" style="22" customWidth="1"/>
    <col min="14375" max="14375" width="10.21875" style="22" customWidth="1"/>
    <col min="14376" max="14376" width="7.6640625" style="22" customWidth="1"/>
    <col min="14377" max="14377" width="1.44140625" style="22" customWidth="1"/>
    <col min="14378" max="14378" width="11.5546875" style="22"/>
    <col min="14379" max="14379" width="1.44140625" style="22" customWidth="1"/>
    <col min="14380" max="14592" width="11.5546875" style="22"/>
    <col min="14593" max="14593" width="4.5546875" style="22" customWidth="1"/>
    <col min="14594" max="14594" width="1.88671875" style="22" customWidth="1"/>
    <col min="14595" max="14595" width="20.109375" style="22" customWidth="1"/>
    <col min="14596" max="14596" width="1.44140625" style="22" customWidth="1"/>
    <col min="14597" max="14597" width="14.6640625" style="22" customWidth="1"/>
    <col min="14598" max="14598" width="1.44140625" style="22" customWidth="1"/>
    <col min="14599" max="14599" width="11.5546875" style="22"/>
    <col min="14600" max="14600" width="1.44140625" style="22" customWidth="1"/>
    <col min="14601" max="14601" width="11.5546875" style="22"/>
    <col min="14602" max="14602" width="2.21875" style="22" customWidth="1"/>
    <col min="14603" max="14603" width="14.6640625" style="22" customWidth="1"/>
    <col min="14604" max="14604" width="1.44140625" style="22" customWidth="1"/>
    <col min="14605" max="14605" width="14.6640625" style="22" customWidth="1"/>
    <col min="14606" max="14606" width="1.6640625" style="22" customWidth="1"/>
    <col min="14607" max="14607" width="14.6640625" style="22" customWidth="1"/>
    <col min="14608" max="14608" width="1.44140625" style="22" customWidth="1"/>
    <col min="14609" max="14609" width="11.5546875" style="22"/>
    <col min="14610" max="14610" width="1.44140625" style="22" customWidth="1"/>
    <col min="14611" max="14611" width="11.5546875" style="22"/>
    <col min="14612" max="14612" width="1.44140625" style="22" customWidth="1"/>
    <col min="14613" max="14613" width="16.21875" style="22" customWidth="1"/>
    <col min="14614" max="14615" width="1.44140625" style="22" customWidth="1"/>
    <col min="14616" max="14616" width="13.109375" style="22" customWidth="1"/>
    <col min="14617" max="14617" width="1.44140625" style="22" customWidth="1"/>
    <col min="14618" max="14618" width="10" style="22" customWidth="1"/>
    <col min="14619" max="14619" width="2.21875" style="22" customWidth="1"/>
    <col min="14620" max="14620" width="13.109375" style="22" customWidth="1"/>
    <col min="14621" max="14621" width="1.44140625" style="22" customWidth="1"/>
    <col min="14622" max="14622" width="10" style="22" customWidth="1"/>
    <col min="14623" max="14623" width="2.21875" style="22" customWidth="1"/>
    <col min="14624" max="14624" width="13.109375" style="22" customWidth="1"/>
    <col min="14625" max="14625" width="1.44140625" style="22" customWidth="1"/>
    <col min="14626" max="14626" width="10" style="22" customWidth="1"/>
    <col min="14627" max="14627" width="2.21875" style="22" customWidth="1"/>
    <col min="14628" max="14628" width="13.109375" style="22" customWidth="1"/>
    <col min="14629" max="14629" width="2.21875" style="22" customWidth="1"/>
    <col min="14630" max="14630" width="4.5546875" style="22" customWidth="1"/>
    <col min="14631" max="14631" width="10.21875" style="22" customWidth="1"/>
    <col min="14632" max="14632" width="7.6640625" style="22" customWidth="1"/>
    <col min="14633" max="14633" width="1.44140625" style="22" customWidth="1"/>
    <col min="14634" max="14634" width="11.5546875" style="22"/>
    <col min="14635" max="14635" width="1.44140625" style="22" customWidth="1"/>
    <col min="14636" max="14848" width="11.5546875" style="22"/>
    <col min="14849" max="14849" width="4.5546875" style="22" customWidth="1"/>
    <col min="14850" max="14850" width="1.88671875" style="22" customWidth="1"/>
    <col min="14851" max="14851" width="20.109375" style="22" customWidth="1"/>
    <col min="14852" max="14852" width="1.44140625" style="22" customWidth="1"/>
    <col min="14853" max="14853" width="14.6640625" style="22" customWidth="1"/>
    <col min="14854" max="14854" width="1.44140625" style="22" customWidth="1"/>
    <col min="14855" max="14855" width="11.5546875" style="22"/>
    <col min="14856" max="14856" width="1.44140625" style="22" customWidth="1"/>
    <col min="14857" max="14857" width="11.5546875" style="22"/>
    <col min="14858" max="14858" width="2.21875" style="22" customWidth="1"/>
    <col min="14859" max="14859" width="14.6640625" style="22" customWidth="1"/>
    <col min="14860" max="14860" width="1.44140625" style="22" customWidth="1"/>
    <col min="14861" max="14861" width="14.6640625" style="22" customWidth="1"/>
    <col min="14862" max="14862" width="1.6640625" style="22" customWidth="1"/>
    <col min="14863" max="14863" width="14.6640625" style="22" customWidth="1"/>
    <col min="14864" max="14864" width="1.44140625" style="22" customWidth="1"/>
    <col min="14865" max="14865" width="11.5546875" style="22"/>
    <col min="14866" max="14866" width="1.44140625" style="22" customWidth="1"/>
    <col min="14867" max="14867" width="11.5546875" style="22"/>
    <col min="14868" max="14868" width="1.44140625" style="22" customWidth="1"/>
    <col min="14869" max="14869" width="16.21875" style="22" customWidth="1"/>
    <col min="14870" max="14871" width="1.44140625" style="22" customWidth="1"/>
    <col min="14872" max="14872" width="13.109375" style="22" customWidth="1"/>
    <col min="14873" max="14873" width="1.44140625" style="22" customWidth="1"/>
    <col min="14874" max="14874" width="10" style="22" customWidth="1"/>
    <col min="14875" max="14875" width="2.21875" style="22" customWidth="1"/>
    <col min="14876" max="14876" width="13.109375" style="22" customWidth="1"/>
    <col min="14877" max="14877" width="1.44140625" style="22" customWidth="1"/>
    <col min="14878" max="14878" width="10" style="22" customWidth="1"/>
    <col min="14879" max="14879" width="2.21875" style="22" customWidth="1"/>
    <col min="14880" max="14880" width="13.109375" style="22" customWidth="1"/>
    <col min="14881" max="14881" width="1.44140625" style="22" customWidth="1"/>
    <col min="14882" max="14882" width="10" style="22" customWidth="1"/>
    <col min="14883" max="14883" width="2.21875" style="22" customWidth="1"/>
    <col min="14884" max="14884" width="13.109375" style="22" customWidth="1"/>
    <col min="14885" max="14885" width="2.21875" style="22" customWidth="1"/>
    <col min="14886" max="14886" width="4.5546875" style="22" customWidth="1"/>
    <col min="14887" max="14887" width="10.21875" style="22" customWidth="1"/>
    <col min="14888" max="14888" width="7.6640625" style="22" customWidth="1"/>
    <col min="14889" max="14889" width="1.44140625" style="22" customWidth="1"/>
    <col min="14890" max="14890" width="11.5546875" style="22"/>
    <col min="14891" max="14891" width="1.44140625" style="22" customWidth="1"/>
    <col min="14892" max="15104" width="11.5546875" style="22"/>
    <col min="15105" max="15105" width="4.5546875" style="22" customWidth="1"/>
    <col min="15106" max="15106" width="1.88671875" style="22" customWidth="1"/>
    <col min="15107" max="15107" width="20.109375" style="22" customWidth="1"/>
    <col min="15108" max="15108" width="1.44140625" style="22" customWidth="1"/>
    <col min="15109" max="15109" width="14.6640625" style="22" customWidth="1"/>
    <col min="15110" max="15110" width="1.44140625" style="22" customWidth="1"/>
    <col min="15111" max="15111" width="11.5546875" style="22"/>
    <col min="15112" max="15112" width="1.44140625" style="22" customWidth="1"/>
    <col min="15113" max="15113" width="11.5546875" style="22"/>
    <col min="15114" max="15114" width="2.21875" style="22" customWidth="1"/>
    <col min="15115" max="15115" width="14.6640625" style="22" customWidth="1"/>
    <col min="15116" max="15116" width="1.44140625" style="22" customWidth="1"/>
    <col min="15117" max="15117" width="14.6640625" style="22" customWidth="1"/>
    <col min="15118" max="15118" width="1.6640625" style="22" customWidth="1"/>
    <col min="15119" max="15119" width="14.6640625" style="22" customWidth="1"/>
    <col min="15120" max="15120" width="1.44140625" style="22" customWidth="1"/>
    <col min="15121" max="15121" width="11.5546875" style="22"/>
    <col min="15122" max="15122" width="1.44140625" style="22" customWidth="1"/>
    <col min="15123" max="15123" width="11.5546875" style="22"/>
    <col min="15124" max="15124" width="1.44140625" style="22" customWidth="1"/>
    <col min="15125" max="15125" width="16.21875" style="22" customWidth="1"/>
    <col min="15126" max="15127" width="1.44140625" style="22" customWidth="1"/>
    <col min="15128" max="15128" width="13.109375" style="22" customWidth="1"/>
    <col min="15129" max="15129" width="1.44140625" style="22" customWidth="1"/>
    <col min="15130" max="15130" width="10" style="22" customWidth="1"/>
    <col min="15131" max="15131" width="2.21875" style="22" customWidth="1"/>
    <col min="15132" max="15132" width="13.109375" style="22" customWidth="1"/>
    <col min="15133" max="15133" width="1.44140625" style="22" customWidth="1"/>
    <col min="15134" max="15134" width="10" style="22" customWidth="1"/>
    <col min="15135" max="15135" width="2.21875" style="22" customWidth="1"/>
    <col min="15136" max="15136" width="13.109375" style="22" customWidth="1"/>
    <col min="15137" max="15137" width="1.44140625" style="22" customWidth="1"/>
    <col min="15138" max="15138" width="10" style="22" customWidth="1"/>
    <col min="15139" max="15139" width="2.21875" style="22" customWidth="1"/>
    <col min="15140" max="15140" width="13.109375" style="22" customWidth="1"/>
    <col min="15141" max="15141" width="2.21875" style="22" customWidth="1"/>
    <col min="15142" max="15142" width="4.5546875" style="22" customWidth="1"/>
    <col min="15143" max="15143" width="10.21875" style="22" customWidth="1"/>
    <col min="15144" max="15144" width="7.6640625" style="22" customWidth="1"/>
    <col min="15145" max="15145" width="1.44140625" style="22" customWidth="1"/>
    <col min="15146" max="15146" width="11.5546875" style="22"/>
    <col min="15147" max="15147" width="1.44140625" style="22" customWidth="1"/>
    <col min="15148" max="15360" width="11.5546875" style="22"/>
    <col min="15361" max="15361" width="4.5546875" style="22" customWidth="1"/>
    <col min="15362" max="15362" width="1.88671875" style="22" customWidth="1"/>
    <col min="15363" max="15363" width="20.109375" style="22" customWidth="1"/>
    <col min="15364" max="15364" width="1.44140625" style="22" customWidth="1"/>
    <col min="15365" max="15365" width="14.6640625" style="22" customWidth="1"/>
    <col min="15366" max="15366" width="1.44140625" style="22" customWidth="1"/>
    <col min="15367" max="15367" width="11.5546875" style="22"/>
    <col min="15368" max="15368" width="1.44140625" style="22" customWidth="1"/>
    <col min="15369" max="15369" width="11.5546875" style="22"/>
    <col min="15370" max="15370" width="2.21875" style="22" customWidth="1"/>
    <col min="15371" max="15371" width="14.6640625" style="22" customWidth="1"/>
    <col min="15372" max="15372" width="1.44140625" style="22" customWidth="1"/>
    <col min="15373" max="15373" width="14.6640625" style="22" customWidth="1"/>
    <col min="15374" max="15374" width="1.6640625" style="22" customWidth="1"/>
    <col min="15375" max="15375" width="14.6640625" style="22" customWidth="1"/>
    <col min="15376" max="15376" width="1.44140625" style="22" customWidth="1"/>
    <col min="15377" max="15377" width="11.5546875" style="22"/>
    <col min="15378" max="15378" width="1.44140625" style="22" customWidth="1"/>
    <col min="15379" max="15379" width="11.5546875" style="22"/>
    <col min="15380" max="15380" width="1.44140625" style="22" customWidth="1"/>
    <col min="15381" max="15381" width="16.21875" style="22" customWidth="1"/>
    <col min="15382" max="15383" width="1.44140625" style="22" customWidth="1"/>
    <col min="15384" max="15384" width="13.109375" style="22" customWidth="1"/>
    <col min="15385" max="15385" width="1.44140625" style="22" customWidth="1"/>
    <col min="15386" max="15386" width="10" style="22" customWidth="1"/>
    <col min="15387" max="15387" width="2.21875" style="22" customWidth="1"/>
    <col min="15388" max="15388" width="13.109375" style="22" customWidth="1"/>
    <col min="15389" max="15389" width="1.44140625" style="22" customWidth="1"/>
    <col min="15390" max="15390" width="10" style="22" customWidth="1"/>
    <col min="15391" max="15391" width="2.21875" style="22" customWidth="1"/>
    <col min="15392" max="15392" width="13.109375" style="22" customWidth="1"/>
    <col min="15393" max="15393" width="1.44140625" style="22" customWidth="1"/>
    <col min="15394" max="15394" width="10" style="22" customWidth="1"/>
    <col min="15395" max="15395" width="2.21875" style="22" customWidth="1"/>
    <col min="15396" max="15396" width="13.109375" style="22" customWidth="1"/>
    <col min="15397" max="15397" width="2.21875" style="22" customWidth="1"/>
    <col min="15398" max="15398" width="4.5546875" style="22" customWidth="1"/>
    <col min="15399" max="15399" width="10.21875" style="22" customWidth="1"/>
    <col min="15400" max="15400" width="7.6640625" style="22" customWidth="1"/>
    <col min="15401" max="15401" width="1.44140625" style="22" customWidth="1"/>
    <col min="15402" max="15402" width="11.5546875" style="22"/>
    <col min="15403" max="15403" width="1.44140625" style="22" customWidth="1"/>
    <col min="15404" max="15616" width="11.5546875" style="22"/>
    <col min="15617" max="15617" width="4.5546875" style="22" customWidth="1"/>
    <col min="15618" max="15618" width="1.88671875" style="22" customWidth="1"/>
    <col min="15619" max="15619" width="20.109375" style="22" customWidth="1"/>
    <col min="15620" max="15620" width="1.44140625" style="22" customWidth="1"/>
    <col min="15621" max="15621" width="14.6640625" style="22" customWidth="1"/>
    <col min="15622" max="15622" width="1.44140625" style="22" customWidth="1"/>
    <col min="15623" max="15623" width="11.5546875" style="22"/>
    <col min="15624" max="15624" width="1.44140625" style="22" customWidth="1"/>
    <col min="15625" max="15625" width="11.5546875" style="22"/>
    <col min="15626" max="15626" width="2.21875" style="22" customWidth="1"/>
    <col min="15627" max="15627" width="14.6640625" style="22" customWidth="1"/>
    <col min="15628" max="15628" width="1.44140625" style="22" customWidth="1"/>
    <col min="15629" max="15629" width="14.6640625" style="22" customWidth="1"/>
    <col min="15630" max="15630" width="1.6640625" style="22" customWidth="1"/>
    <col min="15631" max="15631" width="14.6640625" style="22" customWidth="1"/>
    <col min="15632" max="15632" width="1.44140625" style="22" customWidth="1"/>
    <col min="15633" max="15633" width="11.5546875" style="22"/>
    <col min="15634" max="15634" width="1.44140625" style="22" customWidth="1"/>
    <col min="15635" max="15635" width="11.5546875" style="22"/>
    <col min="15636" max="15636" width="1.44140625" style="22" customWidth="1"/>
    <col min="15637" max="15637" width="16.21875" style="22" customWidth="1"/>
    <col min="15638" max="15639" width="1.44140625" style="22" customWidth="1"/>
    <col min="15640" max="15640" width="13.109375" style="22" customWidth="1"/>
    <col min="15641" max="15641" width="1.44140625" style="22" customWidth="1"/>
    <col min="15642" max="15642" width="10" style="22" customWidth="1"/>
    <col min="15643" max="15643" width="2.21875" style="22" customWidth="1"/>
    <col min="15644" max="15644" width="13.109375" style="22" customWidth="1"/>
    <col min="15645" max="15645" width="1.44140625" style="22" customWidth="1"/>
    <col min="15646" max="15646" width="10" style="22" customWidth="1"/>
    <col min="15647" max="15647" width="2.21875" style="22" customWidth="1"/>
    <col min="15648" max="15648" width="13.109375" style="22" customWidth="1"/>
    <col min="15649" max="15649" width="1.44140625" style="22" customWidth="1"/>
    <col min="15650" max="15650" width="10" style="22" customWidth="1"/>
    <col min="15651" max="15651" width="2.21875" style="22" customWidth="1"/>
    <col min="15652" max="15652" width="13.109375" style="22" customWidth="1"/>
    <col min="15653" max="15653" width="2.21875" style="22" customWidth="1"/>
    <col min="15654" max="15654" width="4.5546875" style="22" customWidth="1"/>
    <col min="15655" max="15655" width="10.21875" style="22" customWidth="1"/>
    <col min="15656" max="15656" width="7.6640625" style="22" customWidth="1"/>
    <col min="15657" max="15657" width="1.44140625" style="22" customWidth="1"/>
    <col min="15658" max="15658" width="11.5546875" style="22"/>
    <col min="15659" max="15659" width="1.44140625" style="22" customWidth="1"/>
    <col min="15660" max="15872" width="11.5546875" style="22"/>
    <col min="15873" max="15873" width="4.5546875" style="22" customWidth="1"/>
    <col min="15874" max="15874" width="1.88671875" style="22" customWidth="1"/>
    <col min="15875" max="15875" width="20.109375" style="22" customWidth="1"/>
    <col min="15876" max="15876" width="1.44140625" style="22" customWidth="1"/>
    <col min="15877" max="15877" width="14.6640625" style="22" customWidth="1"/>
    <col min="15878" max="15878" width="1.44140625" style="22" customWidth="1"/>
    <col min="15879" max="15879" width="11.5546875" style="22"/>
    <col min="15880" max="15880" width="1.44140625" style="22" customWidth="1"/>
    <col min="15881" max="15881" width="11.5546875" style="22"/>
    <col min="15882" max="15882" width="2.21875" style="22" customWidth="1"/>
    <col min="15883" max="15883" width="14.6640625" style="22" customWidth="1"/>
    <col min="15884" max="15884" width="1.44140625" style="22" customWidth="1"/>
    <col min="15885" max="15885" width="14.6640625" style="22" customWidth="1"/>
    <col min="15886" max="15886" width="1.6640625" style="22" customWidth="1"/>
    <col min="15887" max="15887" width="14.6640625" style="22" customWidth="1"/>
    <col min="15888" max="15888" width="1.44140625" style="22" customWidth="1"/>
    <col min="15889" max="15889" width="11.5546875" style="22"/>
    <col min="15890" max="15890" width="1.44140625" style="22" customWidth="1"/>
    <col min="15891" max="15891" width="11.5546875" style="22"/>
    <col min="15892" max="15892" width="1.44140625" style="22" customWidth="1"/>
    <col min="15893" max="15893" width="16.21875" style="22" customWidth="1"/>
    <col min="15894" max="15895" width="1.44140625" style="22" customWidth="1"/>
    <col min="15896" max="15896" width="13.109375" style="22" customWidth="1"/>
    <col min="15897" max="15897" width="1.44140625" style="22" customWidth="1"/>
    <col min="15898" max="15898" width="10" style="22" customWidth="1"/>
    <col min="15899" max="15899" width="2.21875" style="22" customWidth="1"/>
    <col min="15900" max="15900" width="13.109375" style="22" customWidth="1"/>
    <col min="15901" max="15901" width="1.44140625" style="22" customWidth="1"/>
    <col min="15902" max="15902" width="10" style="22" customWidth="1"/>
    <col min="15903" max="15903" width="2.21875" style="22" customWidth="1"/>
    <col min="15904" max="15904" width="13.109375" style="22" customWidth="1"/>
    <col min="15905" max="15905" width="1.44140625" style="22" customWidth="1"/>
    <col min="15906" max="15906" width="10" style="22" customWidth="1"/>
    <col min="15907" max="15907" width="2.21875" style="22" customWidth="1"/>
    <col min="15908" max="15908" width="13.109375" style="22" customWidth="1"/>
    <col min="15909" max="15909" width="2.21875" style="22" customWidth="1"/>
    <col min="15910" max="15910" width="4.5546875" style="22" customWidth="1"/>
    <col min="15911" max="15911" width="10.21875" style="22" customWidth="1"/>
    <col min="15912" max="15912" width="7.6640625" style="22" customWidth="1"/>
    <col min="15913" max="15913" width="1.44140625" style="22" customWidth="1"/>
    <col min="15914" max="15914" width="11.5546875" style="22"/>
    <col min="15915" max="15915" width="1.44140625" style="22" customWidth="1"/>
    <col min="15916" max="16128" width="11.5546875" style="22"/>
    <col min="16129" max="16129" width="4.5546875" style="22" customWidth="1"/>
    <col min="16130" max="16130" width="1.88671875" style="22" customWidth="1"/>
    <col min="16131" max="16131" width="20.109375" style="22" customWidth="1"/>
    <col min="16132" max="16132" width="1.44140625" style="22" customWidth="1"/>
    <col min="16133" max="16133" width="14.6640625" style="22" customWidth="1"/>
    <col min="16134" max="16134" width="1.44140625" style="22" customWidth="1"/>
    <col min="16135" max="16135" width="11.5546875" style="22"/>
    <col min="16136" max="16136" width="1.44140625" style="22" customWidth="1"/>
    <col min="16137" max="16137" width="11.5546875" style="22"/>
    <col min="16138" max="16138" width="2.21875" style="22" customWidth="1"/>
    <col min="16139" max="16139" width="14.6640625" style="22" customWidth="1"/>
    <col min="16140" max="16140" width="1.44140625" style="22" customWidth="1"/>
    <col min="16141" max="16141" width="14.6640625" style="22" customWidth="1"/>
    <col min="16142" max="16142" width="1.6640625" style="22" customWidth="1"/>
    <col min="16143" max="16143" width="14.6640625" style="22" customWidth="1"/>
    <col min="16144" max="16144" width="1.44140625" style="22" customWidth="1"/>
    <col min="16145" max="16145" width="11.5546875" style="22"/>
    <col min="16146" max="16146" width="1.44140625" style="22" customWidth="1"/>
    <col min="16147" max="16147" width="11.5546875" style="22"/>
    <col min="16148" max="16148" width="1.44140625" style="22" customWidth="1"/>
    <col min="16149" max="16149" width="16.21875" style="22" customWidth="1"/>
    <col min="16150" max="16151" width="1.44140625" style="22" customWidth="1"/>
    <col min="16152" max="16152" width="13.109375" style="22" customWidth="1"/>
    <col min="16153" max="16153" width="1.44140625" style="22" customWidth="1"/>
    <col min="16154" max="16154" width="10" style="22" customWidth="1"/>
    <col min="16155" max="16155" width="2.21875" style="22" customWidth="1"/>
    <col min="16156" max="16156" width="13.109375" style="22" customWidth="1"/>
    <col min="16157" max="16157" width="1.44140625" style="22" customWidth="1"/>
    <col min="16158" max="16158" width="10" style="22" customWidth="1"/>
    <col min="16159" max="16159" width="2.21875" style="22" customWidth="1"/>
    <col min="16160" max="16160" width="13.109375" style="22" customWidth="1"/>
    <col min="16161" max="16161" width="1.44140625" style="22" customWidth="1"/>
    <col min="16162" max="16162" width="10" style="22" customWidth="1"/>
    <col min="16163" max="16163" width="2.21875" style="22" customWidth="1"/>
    <col min="16164" max="16164" width="13.109375" style="22" customWidth="1"/>
    <col min="16165" max="16165" width="2.21875" style="22" customWidth="1"/>
    <col min="16166" max="16166" width="4.5546875" style="22" customWidth="1"/>
    <col min="16167" max="16167" width="10.21875" style="22" customWidth="1"/>
    <col min="16168" max="16168" width="7.6640625" style="22" customWidth="1"/>
    <col min="16169" max="16169" width="1.44140625" style="22" customWidth="1"/>
    <col min="16170" max="16170" width="11.5546875" style="22"/>
    <col min="16171" max="16171" width="1.44140625" style="22" customWidth="1"/>
    <col min="16172" max="16384" width="11.5546875" style="22"/>
  </cols>
  <sheetData>
    <row r="1" spans="1:44" s="20" customFormat="1" ht="10.5" customHeight="1" x14ac:dyDescent="0.3">
      <c r="C1" s="22"/>
      <c r="U1" s="23" t="s">
        <v>49</v>
      </c>
      <c r="X1" s="50" t="s">
        <v>50</v>
      </c>
      <c r="AL1" s="23" t="s">
        <v>435</v>
      </c>
    </row>
    <row r="2" spans="1:44" s="20" customFormat="1" ht="10.5" customHeight="1" x14ac:dyDescent="0.3">
      <c r="A2" s="24"/>
      <c r="C2" s="22"/>
      <c r="U2" s="23" t="s">
        <v>436</v>
      </c>
      <c r="X2" s="50" t="s">
        <v>399</v>
      </c>
      <c r="AL2" s="23" t="s">
        <v>54</v>
      </c>
    </row>
    <row r="3" spans="1:44" s="20" customFormat="1" ht="10.5" customHeight="1" x14ac:dyDescent="0.3">
      <c r="A3" s="25"/>
      <c r="C3" s="22"/>
      <c r="U3" s="23" t="s">
        <v>55</v>
      </c>
      <c r="X3" s="26" t="s">
        <v>56</v>
      </c>
    </row>
    <row r="4" spans="1:44" ht="9.6" customHeight="1" x14ac:dyDescent="0.3"/>
    <row r="5" spans="1:44" ht="9.6" customHeight="1" x14ac:dyDescent="0.3">
      <c r="X5" s="28" t="s">
        <v>400</v>
      </c>
      <c r="Y5" s="28"/>
      <c r="Z5" s="28"/>
      <c r="AA5" s="28"/>
      <c r="AB5" s="28"/>
      <c r="AC5" s="28"/>
      <c r="AD5" s="28"/>
      <c r="AE5" s="28"/>
      <c r="AF5" s="28"/>
      <c r="AG5" s="28"/>
      <c r="AH5" s="28"/>
      <c r="AI5" s="28"/>
      <c r="AJ5" s="28"/>
    </row>
    <row r="6" spans="1:44" ht="9.6" customHeight="1" x14ac:dyDescent="0.3"/>
    <row r="7" spans="1:44" ht="9.6" customHeight="1" x14ac:dyDescent="0.3">
      <c r="E7" s="28" t="s">
        <v>437</v>
      </c>
      <c r="F7" s="28"/>
      <c r="G7" s="28"/>
      <c r="H7" s="28"/>
      <c r="I7" s="28"/>
      <c r="J7" s="28"/>
      <c r="K7" s="28"/>
      <c r="L7" s="28"/>
      <c r="M7" s="28"/>
      <c r="O7" s="28" t="s">
        <v>438</v>
      </c>
      <c r="P7" s="28"/>
      <c r="Q7" s="28"/>
      <c r="R7" s="28"/>
      <c r="S7" s="28"/>
      <c r="AB7" s="28" t="s">
        <v>404</v>
      </c>
      <c r="AC7" s="28"/>
      <c r="AD7" s="28"/>
      <c r="AE7" s="28"/>
      <c r="AF7" s="28"/>
      <c r="AG7" s="28"/>
      <c r="AH7" s="28"/>
    </row>
    <row r="8" spans="1:44" ht="9.6" customHeight="1" x14ac:dyDescent="0.3"/>
    <row r="9" spans="1:44" ht="9.6" customHeight="1" x14ac:dyDescent="0.3">
      <c r="K9" s="28" t="s">
        <v>406</v>
      </c>
      <c r="L9" s="28"/>
      <c r="M9" s="28"/>
      <c r="X9" s="28" t="s">
        <v>439</v>
      </c>
      <c r="Y9" s="28"/>
      <c r="Z9" s="28"/>
      <c r="AB9" s="28" t="s">
        <v>66</v>
      </c>
      <c r="AC9" s="28"/>
      <c r="AD9" s="28"/>
      <c r="AF9" s="28" t="s">
        <v>67</v>
      </c>
      <c r="AG9" s="28"/>
      <c r="AH9" s="28"/>
    </row>
    <row r="10" spans="1:44" ht="9.6" customHeight="1" x14ac:dyDescent="0.3">
      <c r="I10" s="30" t="s">
        <v>71</v>
      </c>
      <c r="K10" s="30" t="s">
        <v>440</v>
      </c>
      <c r="S10" s="30" t="s">
        <v>71</v>
      </c>
      <c r="Z10" s="30" t="s">
        <v>279</v>
      </c>
      <c r="AD10" s="30" t="s">
        <v>279</v>
      </c>
      <c r="AH10" s="30" t="s">
        <v>279</v>
      </c>
      <c r="AJ10" s="30" t="s">
        <v>416</v>
      </c>
      <c r="AR10" s="30" t="s">
        <v>441</v>
      </c>
    </row>
    <row r="11" spans="1:44" ht="9.6" customHeight="1" x14ac:dyDescent="0.3">
      <c r="A11" s="31" t="s">
        <v>78</v>
      </c>
      <c r="C11" s="31" t="s">
        <v>80</v>
      </c>
      <c r="E11" s="31" t="s">
        <v>81</v>
      </c>
      <c r="G11" s="31" t="s">
        <v>442</v>
      </c>
      <c r="I11" s="31" t="s">
        <v>87</v>
      </c>
      <c r="K11" s="31" t="s">
        <v>443</v>
      </c>
      <c r="M11" s="31" t="s">
        <v>444</v>
      </c>
      <c r="O11" s="31" t="s">
        <v>81</v>
      </c>
      <c r="Q11" s="31" t="s">
        <v>442</v>
      </c>
      <c r="S11" s="31" t="s">
        <v>87</v>
      </c>
      <c r="U11" s="31" t="s">
        <v>72</v>
      </c>
      <c r="X11" s="31" t="s">
        <v>81</v>
      </c>
      <c r="Z11" s="31" t="s">
        <v>380</v>
      </c>
      <c r="AB11" s="31" t="s">
        <v>81</v>
      </c>
      <c r="AD11" s="31" t="s">
        <v>380</v>
      </c>
      <c r="AF11" s="31" t="s">
        <v>81</v>
      </c>
      <c r="AH11" s="31" t="s">
        <v>380</v>
      </c>
      <c r="AJ11" s="31" t="s">
        <v>425</v>
      </c>
      <c r="AL11" s="31" t="s">
        <v>78</v>
      </c>
      <c r="AP11" s="129" t="s">
        <v>437</v>
      </c>
      <c r="AR11" s="129" t="s">
        <v>445</v>
      </c>
    </row>
    <row r="12" spans="1:44" ht="8.85" customHeight="1" x14ac:dyDescent="0.3"/>
    <row r="13" spans="1:44" ht="8.85" customHeight="1" x14ac:dyDescent="0.3">
      <c r="B13" s="22" t="s">
        <v>289</v>
      </c>
    </row>
    <row r="14" spans="1:44" ht="8.85" customHeight="1" x14ac:dyDescent="0.3">
      <c r="A14" s="22">
        <v>1</v>
      </c>
      <c r="B14" s="33"/>
      <c r="C14" s="22" t="s">
        <v>91</v>
      </c>
      <c r="D14" s="33"/>
      <c r="E14" s="82">
        <v>16855937</v>
      </c>
      <c r="F14" s="33"/>
      <c r="G14" s="83">
        <f>(E14/$AN14)</f>
        <v>104.66275690779261</v>
      </c>
      <c r="H14" s="33"/>
      <c r="I14" s="84">
        <f>IF($G$60,G14/$G$60*100,0)</f>
        <v>197.43259148773902</v>
      </c>
      <c r="J14" s="33"/>
      <c r="K14" s="82">
        <v>1788890</v>
      </c>
      <c r="L14" s="33"/>
      <c r="M14" s="82">
        <v>9046930</v>
      </c>
      <c r="N14" s="33"/>
      <c r="O14" s="82">
        <v>3467633</v>
      </c>
      <c r="P14" s="33"/>
      <c r="Q14" s="83">
        <f>(O14/$AN14)</f>
        <v>21.531406395529338</v>
      </c>
      <c r="R14" s="33"/>
      <c r="S14" s="84">
        <f>IF($Q$60,Q14/$Q$60*100,0)</f>
        <v>86.143485689432126</v>
      </c>
      <c r="T14" s="33"/>
      <c r="U14" s="82">
        <f>(E14+O14)</f>
        <v>20323570</v>
      </c>
      <c r="V14" s="33"/>
      <c r="W14" s="33"/>
      <c r="X14" s="82">
        <v>3711313</v>
      </c>
      <c r="Y14" s="33"/>
      <c r="Z14" s="84">
        <f>IF($U14,X14/$U14*100,0)</f>
        <v>18.26112735114943</v>
      </c>
      <c r="AA14" s="33"/>
      <c r="AB14" s="82">
        <v>271225</v>
      </c>
      <c r="AC14" s="33"/>
      <c r="AD14" s="84">
        <f>IF($U14,AB14/$U14*100,0)</f>
        <v>1.3345342378332155</v>
      </c>
      <c r="AE14" s="33"/>
      <c r="AF14" s="82">
        <v>0</v>
      </c>
      <c r="AG14" s="33"/>
      <c r="AH14" s="84">
        <f>IF($U14,AF14/$U14*100,0)</f>
        <v>0</v>
      </c>
      <c r="AI14" s="33"/>
      <c r="AJ14" s="82">
        <v>482817</v>
      </c>
      <c r="AK14" s="33"/>
      <c r="AL14" s="22">
        <v>1</v>
      </c>
      <c r="AM14" s="33"/>
      <c r="AN14" s="114">
        <v>161050</v>
      </c>
      <c r="AO14" s="33"/>
      <c r="AP14" s="114">
        <f>IF(E14,AN14,0)</f>
        <v>161050</v>
      </c>
      <c r="AQ14" s="33"/>
      <c r="AR14" s="114">
        <f>IF(O14,AN14,0)</f>
        <v>161050</v>
      </c>
    </row>
    <row r="15" spans="1:44" ht="8.85" customHeight="1" x14ac:dyDescent="0.3">
      <c r="A15" s="22">
        <v>2</v>
      </c>
      <c r="B15" s="33"/>
      <c r="C15" s="22" t="s">
        <v>92</v>
      </c>
      <c r="D15" s="33"/>
      <c r="E15" s="297">
        <v>1239309</v>
      </c>
      <c r="F15" s="33"/>
      <c r="G15" s="84">
        <f>(E15/$AN15)</f>
        <v>73.431830301593891</v>
      </c>
      <c r="H15" s="33"/>
      <c r="I15" s="84">
        <f>IF($G$60,G15/$G$60*100,0)</f>
        <v>138.51953629411929</v>
      </c>
      <c r="J15" s="33"/>
      <c r="K15" s="297">
        <v>421135</v>
      </c>
      <c r="L15" s="33"/>
      <c r="M15" s="297">
        <v>428061</v>
      </c>
      <c r="N15" s="33"/>
      <c r="O15" s="297">
        <v>769044</v>
      </c>
      <c r="P15" s="33"/>
      <c r="Q15" s="84">
        <f>(O15/$AN15)</f>
        <v>45.567577176038398</v>
      </c>
      <c r="R15" s="33"/>
      <c r="S15" s="84">
        <f>IF($Q$60,Q15/$Q$60*100,0)</f>
        <v>182.30810659823854</v>
      </c>
      <c r="T15" s="33"/>
      <c r="U15" s="88">
        <f>(E15+O15)</f>
        <v>2008353</v>
      </c>
      <c r="V15" s="33"/>
      <c r="W15" s="33"/>
      <c r="X15" s="297">
        <v>954379</v>
      </c>
      <c r="Y15" s="33"/>
      <c r="Z15" s="84">
        <f>IF($U15,X15/$U15*100,0)</f>
        <v>47.520480712305059</v>
      </c>
      <c r="AA15" s="33"/>
      <c r="AB15" s="297">
        <v>76685</v>
      </c>
      <c r="AC15" s="33"/>
      <c r="AD15" s="84">
        <f>IF($U15,AB15/$U15*100,0)</f>
        <v>3.8183028581130909</v>
      </c>
      <c r="AE15" s="33"/>
      <c r="AF15" s="297">
        <v>0</v>
      </c>
      <c r="AG15" s="33"/>
      <c r="AH15" s="84">
        <f>IF($U15,AF15/$U15*100,0)</f>
        <v>0</v>
      </c>
      <c r="AI15" s="33"/>
      <c r="AJ15" s="297">
        <v>63329</v>
      </c>
      <c r="AK15" s="33"/>
      <c r="AL15" s="22">
        <v>2</v>
      </c>
      <c r="AM15" s="33"/>
      <c r="AN15" s="114">
        <v>16877</v>
      </c>
      <c r="AO15" s="33"/>
      <c r="AP15" s="114">
        <f>IF(E15,AN15,0)</f>
        <v>16877</v>
      </c>
      <c r="AQ15" s="33"/>
      <c r="AR15" s="114">
        <f>IF(O15,AN15,0)</f>
        <v>16877</v>
      </c>
    </row>
    <row r="16" spans="1:44" ht="8.85" customHeight="1" x14ac:dyDescent="0.3">
      <c r="A16" s="22">
        <v>3</v>
      </c>
      <c r="B16" s="33"/>
      <c r="C16" s="22" t="s">
        <v>94</v>
      </c>
      <c r="D16" s="33"/>
      <c r="E16" s="297">
        <v>736787</v>
      </c>
      <c r="F16" s="33"/>
      <c r="G16" s="84">
        <f>(E16/$AN16)</f>
        <v>116.01117934183593</v>
      </c>
      <c r="H16" s="33"/>
      <c r="I16" s="84">
        <f>IF($G$60,G16/$G$60*100,0)</f>
        <v>218.83990500256147</v>
      </c>
      <c r="J16" s="33"/>
      <c r="K16" s="297">
        <v>239893</v>
      </c>
      <c r="L16" s="33"/>
      <c r="M16" s="297">
        <v>436066</v>
      </c>
      <c r="N16" s="33"/>
      <c r="O16" s="297">
        <v>275745</v>
      </c>
      <c r="P16" s="33"/>
      <c r="Q16" s="84">
        <f>(O16/$AN16)</f>
        <v>43.417572035899859</v>
      </c>
      <c r="R16" s="33"/>
      <c r="S16" s="84">
        <f>IF($Q$60,Q16/$Q$60*100,0)</f>
        <v>173.70630262782137</v>
      </c>
      <c r="T16" s="33"/>
      <c r="U16" s="88">
        <f>(E16+O16)</f>
        <v>1012532</v>
      </c>
      <c r="V16" s="33"/>
      <c r="W16" s="33"/>
      <c r="X16" s="297">
        <v>483708</v>
      </c>
      <c r="Y16" s="33"/>
      <c r="Z16" s="84">
        <f>IF($U16,X16/$U16*100,0)</f>
        <v>47.772119794732419</v>
      </c>
      <c r="AA16" s="33"/>
      <c r="AB16" s="297">
        <v>41745</v>
      </c>
      <c r="AC16" s="33"/>
      <c r="AD16" s="84">
        <f>IF($U16,AB16/$U16*100,0)</f>
        <v>4.1228326610912056</v>
      </c>
      <c r="AE16" s="33"/>
      <c r="AF16" s="297">
        <v>0</v>
      </c>
      <c r="AG16" s="33"/>
      <c r="AH16" s="84">
        <f>IF($U16,AF16/$U16*100,0)</f>
        <v>0</v>
      </c>
      <c r="AI16" s="33"/>
      <c r="AJ16" s="297">
        <v>15669</v>
      </c>
      <c r="AK16" s="33"/>
      <c r="AL16" s="22">
        <v>3</v>
      </c>
      <c r="AM16" s="33"/>
      <c r="AN16" s="114">
        <v>6351</v>
      </c>
      <c r="AO16" s="33"/>
      <c r="AP16" s="114">
        <f>IF(E16,AN16,0)</f>
        <v>6351</v>
      </c>
      <c r="AQ16" s="33"/>
      <c r="AR16" s="114">
        <f>IF(O16,AN16,0)</f>
        <v>6351</v>
      </c>
    </row>
    <row r="17" spans="1:44" ht="8.85" customHeight="1" x14ac:dyDescent="0.3">
      <c r="A17" s="22">
        <v>4</v>
      </c>
      <c r="B17" s="33"/>
      <c r="C17" s="22" t="s">
        <v>95</v>
      </c>
      <c r="D17" s="33"/>
      <c r="E17" s="297">
        <v>2986944</v>
      </c>
      <c r="F17" s="33"/>
      <c r="G17" s="84">
        <f>(E17/$AN17)</f>
        <v>60.610458391672246</v>
      </c>
      <c r="H17" s="33"/>
      <c r="I17" s="84">
        <f>IF($G$60,G17/$G$60*100,0)</f>
        <v>114.33369638896518</v>
      </c>
      <c r="J17" s="33"/>
      <c r="K17" s="297">
        <v>840889</v>
      </c>
      <c r="L17" s="33"/>
      <c r="M17" s="297">
        <v>1331867</v>
      </c>
      <c r="N17" s="33"/>
      <c r="O17" s="297">
        <v>1321975</v>
      </c>
      <c r="P17" s="33"/>
      <c r="Q17" s="84">
        <f>(O17/$AN17)</f>
        <v>26.825247052616628</v>
      </c>
      <c r="R17" s="33"/>
      <c r="S17" s="84">
        <f>IF($Q$60,Q17/$Q$60*100,0)</f>
        <v>107.32323951083696</v>
      </c>
      <c r="T17" s="33"/>
      <c r="U17" s="88">
        <f>(E17+O17)</f>
        <v>4308919</v>
      </c>
      <c r="V17" s="33"/>
      <c r="W17" s="33"/>
      <c r="X17" s="297">
        <v>1402517</v>
      </c>
      <c r="Y17" s="33"/>
      <c r="Z17" s="84">
        <f>IF($U17,X17/$U17*100,0)</f>
        <v>32.549161402198557</v>
      </c>
      <c r="AA17" s="33"/>
      <c r="AB17" s="297">
        <v>429208</v>
      </c>
      <c r="AC17" s="33"/>
      <c r="AD17" s="84">
        <f>IF($U17,AB17/$U17*100,0)</f>
        <v>9.9609205928447473</v>
      </c>
      <c r="AE17" s="33"/>
      <c r="AF17" s="297">
        <v>0</v>
      </c>
      <c r="AG17" s="33"/>
      <c r="AH17" s="84">
        <f>IF($U17,AF17/$U17*100,0)</f>
        <v>0</v>
      </c>
      <c r="AI17" s="33"/>
      <c r="AJ17" s="297">
        <v>454580</v>
      </c>
      <c r="AK17" s="33"/>
      <c r="AL17" s="22">
        <v>4</v>
      </c>
      <c r="AM17" s="33"/>
      <c r="AN17" s="114">
        <v>49281</v>
      </c>
      <c r="AO17" s="33"/>
      <c r="AP17" s="114">
        <f>IF(E17,AN17,0)</f>
        <v>49281</v>
      </c>
      <c r="AQ17" s="33"/>
      <c r="AR17" s="114">
        <f>IF(O17,AN17,0)</f>
        <v>49281</v>
      </c>
    </row>
    <row r="18" spans="1:44" ht="8.85" customHeight="1" x14ac:dyDescent="0.3">
      <c r="A18" s="22">
        <v>5</v>
      </c>
      <c r="B18" s="33"/>
      <c r="C18" s="22" t="s">
        <v>96</v>
      </c>
      <c r="D18" s="33"/>
      <c r="E18" s="297">
        <v>20401400</v>
      </c>
      <c r="F18" s="33"/>
      <c r="G18" s="84">
        <f>(E18/$AN18)</f>
        <v>83.657552446405433</v>
      </c>
      <c r="H18" s="33"/>
      <c r="I18" s="84">
        <f>IF($G$60,G18/$G$60*100,0)</f>
        <v>157.80902266473282</v>
      </c>
      <c r="J18" s="33"/>
      <c r="K18" s="297">
        <v>2461110</v>
      </c>
      <c r="L18" s="33"/>
      <c r="M18" s="297">
        <v>16458551</v>
      </c>
      <c r="N18" s="33"/>
      <c r="O18" s="297">
        <v>4859306</v>
      </c>
      <c r="P18" s="33"/>
      <c r="Q18" s="84">
        <f>(O18/$AN18)</f>
        <v>19.925968146702314</v>
      </c>
      <c r="R18" s="33"/>
      <c r="S18" s="84">
        <f>IF($Q$60,Q18/$Q$60*100,0)</f>
        <v>79.720400997583425</v>
      </c>
      <c r="T18" s="33"/>
      <c r="U18" s="88">
        <f>(E18+O18)</f>
        <v>25260706</v>
      </c>
      <c r="V18" s="33"/>
      <c r="W18" s="33"/>
      <c r="X18" s="297">
        <v>7695737</v>
      </c>
      <c r="Y18" s="33"/>
      <c r="Z18" s="89">
        <f>IF($U18,X18/$U18*100,0)</f>
        <v>30.46524907102755</v>
      </c>
      <c r="AA18" s="33"/>
      <c r="AB18" s="297">
        <v>17978</v>
      </c>
      <c r="AC18" s="33"/>
      <c r="AD18" s="89">
        <f>IF($U18,AB18/$U18*100,0)</f>
        <v>7.1169823994626277E-2</v>
      </c>
      <c r="AE18" s="33"/>
      <c r="AF18" s="297">
        <v>184338</v>
      </c>
      <c r="AG18" s="33"/>
      <c r="AH18" s="89">
        <f>IF($U18,AF18/$U18*100,0)</f>
        <v>0.72974207450892303</v>
      </c>
      <c r="AI18" s="33"/>
      <c r="AJ18" s="297">
        <v>1033713</v>
      </c>
      <c r="AK18" s="33"/>
      <c r="AL18" s="22">
        <v>5</v>
      </c>
      <c r="AM18" s="33"/>
      <c r="AN18" s="114">
        <v>243868</v>
      </c>
      <c r="AO18" s="33"/>
      <c r="AP18" s="114">
        <f>IF(E18,AN18,0)</f>
        <v>243868</v>
      </c>
      <c r="AQ18" s="33"/>
      <c r="AR18" s="114">
        <f>IF(O18,AN18,0)</f>
        <v>243868</v>
      </c>
    </row>
    <row r="19" spans="1:44" ht="8.85" customHeight="1" x14ac:dyDescent="0.3">
      <c r="A19" s="41"/>
      <c r="B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41"/>
      <c r="AM19" s="33"/>
      <c r="AN19" s="39"/>
      <c r="AO19" s="33"/>
      <c r="AP19" s="33"/>
      <c r="AQ19" s="33"/>
      <c r="AR19" s="33"/>
    </row>
    <row r="20" spans="1:44" ht="8.85" customHeight="1" x14ac:dyDescent="0.3">
      <c r="A20" s="22">
        <v>6</v>
      </c>
      <c r="B20" s="33"/>
      <c r="C20" s="22" t="s">
        <v>97</v>
      </c>
      <c r="D20" s="33"/>
      <c r="E20" s="297">
        <v>1700194</v>
      </c>
      <c r="F20" s="33"/>
      <c r="G20" s="84">
        <f>(E20/$AN20)</f>
        <v>96.810955472041911</v>
      </c>
      <c r="H20" s="33"/>
      <c r="I20" s="84">
        <f>IF($G$60,G20/$G$60*100,0)</f>
        <v>182.62119580977946</v>
      </c>
      <c r="J20" s="33"/>
      <c r="K20" s="297">
        <v>585672</v>
      </c>
      <c r="L20" s="33"/>
      <c r="M20" s="297">
        <v>1075898</v>
      </c>
      <c r="N20" s="33"/>
      <c r="O20" s="297">
        <v>975209</v>
      </c>
      <c r="P20" s="33"/>
      <c r="Q20" s="84">
        <f>(O20/$AN20)</f>
        <v>55.52949550165129</v>
      </c>
      <c r="R20" s="33"/>
      <c r="S20" s="84">
        <f>IF($Q$60,Q20/$Q$60*100,0)</f>
        <v>222.16404322204903</v>
      </c>
      <c r="T20" s="33"/>
      <c r="U20" s="88">
        <f>(E20+O20)</f>
        <v>2675403</v>
      </c>
      <c r="V20" s="33"/>
      <c r="W20" s="33"/>
      <c r="X20" s="297">
        <v>1101484</v>
      </c>
      <c r="Y20" s="33"/>
      <c r="Z20" s="89">
        <f>IF($U20,X20/$U20*100,0)</f>
        <v>41.170769413056654</v>
      </c>
      <c r="AA20" s="33"/>
      <c r="AB20" s="297">
        <v>0</v>
      </c>
      <c r="AC20" s="33"/>
      <c r="AD20" s="89">
        <f>IF($U20,AB20/$U20*100,0)</f>
        <v>0</v>
      </c>
      <c r="AE20" s="33"/>
      <c r="AF20" s="297">
        <v>0</v>
      </c>
      <c r="AG20" s="33"/>
      <c r="AH20" s="89">
        <f>IF($U20,AF20/$U20*100,0)</f>
        <v>0</v>
      </c>
      <c r="AI20" s="33"/>
      <c r="AJ20" s="297">
        <v>8708</v>
      </c>
      <c r="AK20" s="33"/>
      <c r="AL20" s="22">
        <v>6</v>
      </c>
      <c r="AM20" s="33"/>
      <c r="AN20" s="114">
        <v>17562</v>
      </c>
      <c r="AO20" s="33"/>
      <c r="AP20" s="114">
        <f>IF(E20,AN20,0)</f>
        <v>17562</v>
      </c>
      <c r="AQ20" s="33"/>
      <c r="AR20" s="114">
        <f>IF(O20,AN20,0)</f>
        <v>17562</v>
      </c>
    </row>
    <row r="21" spans="1:44" ht="8.85" customHeight="1" x14ac:dyDescent="0.3">
      <c r="A21" s="22">
        <v>7</v>
      </c>
      <c r="B21" s="33"/>
      <c r="C21" s="22" t="s">
        <v>98</v>
      </c>
      <c r="D21" s="33"/>
      <c r="E21" s="297">
        <v>149884</v>
      </c>
      <c r="F21" s="33"/>
      <c r="G21" s="84">
        <f>(E21/$AN21)</f>
        <v>26.221833449965011</v>
      </c>
      <c r="H21" s="33"/>
      <c r="I21" s="84">
        <f>IF($G$60,G21/$G$60*100,0)</f>
        <v>49.464056599879399</v>
      </c>
      <c r="J21" s="33"/>
      <c r="K21" s="297">
        <v>42416</v>
      </c>
      <c r="L21" s="33"/>
      <c r="M21" s="297">
        <v>86148</v>
      </c>
      <c r="N21" s="33"/>
      <c r="O21" s="297">
        <v>60536</v>
      </c>
      <c r="P21" s="33"/>
      <c r="Q21" s="84">
        <f>(O21/$AN21)</f>
        <v>10.590622813156052</v>
      </c>
      <c r="R21" s="33"/>
      <c r="S21" s="84">
        <f>IF($Q$60,Q21/$Q$60*100,0)</f>
        <v>42.371276078682413</v>
      </c>
      <c r="T21" s="33"/>
      <c r="U21" s="88">
        <f>(E21+O21)</f>
        <v>210420</v>
      </c>
      <c r="V21" s="33"/>
      <c r="W21" s="33"/>
      <c r="X21" s="297">
        <v>0</v>
      </c>
      <c r="Y21" s="33"/>
      <c r="Z21" s="89">
        <f>IF($U21,X21/$U21*100,0)</f>
        <v>0</v>
      </c>
      <c r="AA21" s="33"/>
      <c r="AB21" s="297">
        <v>0</v>
      </c>
      <c r="AC21" s="33"/>
      <c r="AD21" s="89">
        <f>IF($U21,AB21/$U21*100,0)</f>
        <v>0</v>
      </c>
      <c r="AE21" s="33"/>
      <c r="AF21" s="297">
        <v>0</v>
      </c>
      <c r="AG21" s="33"/>
      <c r="AH21" s="89">
        <f>IF($U21,AF21/$U21*100,0)</f>
        <v>0</v>
      </c>
      <c r="AI21" s="33"/>
      <c r="AJ21" s="297">
        <v>0</v>
      </c>
      <c r="AK21" s="33"/>
      <c r="AL21" s="22">
        <v>7</v>
      </c>
      <c r="AM21" s="33"/>
      <c r="AN21" s="114">
        <v>5716</v>
      </c>
      <c r="AO21" s="33"/>
      <c r="AP21" s="114">
        <f>IF(E21,AN21,0)</f>
        <v>5716</v>
      </c>
      <c r="AQ21" s="33"/>
      <c r="AR21" s="114">
        <f>IF(O21,AN21,0)</f>
        <v>5716</v>
      </c>
    </row>
    <row r="22" spans="1:44" ht="8.85" customHeight="1" x14ac:dyDescent="0.3">
      <c r="A22" s="22">
        <v>8</v>
      </c>
      <c r="B22" s="33"/>
      <c r="C22" s="22" t="s">
        <v>99</v>
      </c>
      <c r="D22" s="33"/>
      <c r="E22" s="297">
        <v>2821655</v>
      </c>
      <c r="F22" s="33"/>
      <c r="G22" s="84">
        <f>(E22/$AN22)</f>
        <v>69.516013796501596</v>
      </c>
      <c r="H22" s="33"/>
      <c r="I22" s="84">
        <f>IF($G$60,G22/$G$60*100,0)</f>
        <v>131.13286100262147</v>
      </c>
      <c r="J22" s="33"/>
      <c r="K22" s="297">
        <v>939429</v>
      </c>
      <c r="L22" s="33"/>
      <c r="M22" s="297">
        <v>1362934</v>
      </c>
      <c r="N22" s="33"/>
      <c r="O22" s="297">
        <v>1627666</v>
      </c>
      <c r="P22" s="33"/>
      <c r="Q22" s="84">
        <f>(O22/$AN22)</f>
        <v>40.100172456270016</v>
      </c>
      <c r="R22" s="33"/>
      <c r="S22" s="84">
        <f>IF($Q$60,Q22/$Q$60*100,0)</f>
        <v>160.43395255628553</v>
      </c>
      <c r="T22" s="33"/>
      <c r="U22" s="88">
        <f>(E22+O22)</f>
        <v>4449321</v>
      </c>
      <c r="V22" s="33"/>
      <c r="W22" s="33"/>
      <c r="X22" s="297">
        <v>2233116</v>
      </c>
      <c r="Y22" s="33"/>
      <c r="Z22" s="89">
        <f>IF($U22,X22/$U22*100,0)</f>
        <v>50.190040233105229</v>
      </c>
      <c r="AA22" s="33"/>
      <c r="AB22" s="297">
        <v>1369307</v>
      </c>
      <c r="AC22" s="33"/>
      <c r="AD22" s="89">
        <f>IF($U22,AB22/$U22*100,0)</f>
        <v>30.77563969873156</v>
      </c>
      <c r="AE22" s="33"/>
      <c r="AF22" s="297">
        <v>0</v>
      </c>
      <c r="AG22" s="33"/>
      <c r="AH22" s="89">
        <f>IF($U22,AF22/$U22*100,0)</f>
        <v>0</v>
      </c>
      <c r="AI22" s="33"/>
      <c r="AJ22" s="297">
        <v>223033</v>
      </c>
      <c r="AK22" s="33"/>
      <c r="AL22" s="22">
        <v>8</v>
      </c>
      <c r="AM22" s="33"/>
      <c r="AN22" s="114">
        <v>40590</v>
      </c>
      <c r="AO22" s="33"/>
      <c r="AP22" s="114">
        <f>IF(E22,AN22,0)</f>
        <v>40590</v>
      </c>
      <c r="AQ22" s="33"/>
      <c r="AR22" s="114">
        <f>IF(O22,AN22,0)</f>
        <v>40590</v>
      </c>
    </row>
    <row r="23" spans="1:44" ht="8.85" customHeight="1" x14ac:dyDescent="0.3">
      <c r="A23" s="22">
        <v>9</v>
      </c>
      <c r="B23" s="33"/>
      <c r="C23" s="22" t="s">
        <v>100</v>
      </c>
      <c r="D23" s="33"/>
      <c r="E23" s="297">
        <v>2205661</v>
      </c>
      <c r="F23" s="33"/>
      <c r="G23" s="84">
        <f>(E23/$AN23)</f>
        <v>398.78159464834567</v>
      </c>
      <c r="H23" s="33"/>
      <c r="I23" s="84">
        <f>IF($G$60,G23/$G$60*100,0)</f>
        <v>752.24928135992923</v>
      </c>
      <c r="J23" s="33"/>
      <c r="K23" s="297">
        <v>0</v>
      </c>
      <c r="L23" s="33"/>
      <c r="M23" s="297">
        <v>309783</v>
      </c>
      <c r="N23" s="33"/>
      <c r="O23" s="297">
        <v>0</v>
      </c>
      <c r="P23" s="33"/>
      <c r="Q23" s="84">
        <f>(O23/$AN23)</f>
        <v>0</v>
      </c>
      <c r="R23" s="33"/>
      <c r="S23" s="84">
        <f>IF($Q$60,Q23/$Q$60*100,0)</f>
        <v>0</v>
      </c>
      <c r="T23" s="33"/>
      <c r="U23" s="88">
        <f>(E23+O23)</f>
        <v>2205661</v>
      </c>
      <c r="V23" s="33"/>
      <c r="W23" s="33"/>
      <c r="X23" s="297">
        <v>261713</v>
      </c>
      <c r="Y23" s="33"/>
      <c r="Z23" s="89">
        <f>IF($U23,X23/$U23*100,0)</f>
        <v>11.865513331377759</v>
      </c>
      <c r="AA23" s="33"/>
      <c r="AB23" s="297">
        <v>407403</v>
      </c>
      <c r="AC23" s="33"/>
      <c r="AD23" s="89">
        <f>IF($U23,AB23/$U23*100,0)</f>
        <v>18.470789482155237</v>
      </c>
      <c r="AE23" s="33"/>
      <c r="AF23" s="297">
        <v>0</v>
      </c>
      <c r="AG23" s="33"/>
      <c r="AH23" s="89">
        <f>IF($U23,AF23/$U23*100,0)</f>
        <v>0</v>
      </c>
      <c r="AI23" s="33"/>
      <c r="AJ23" s="297">
        <v>0</v>
      </c>
      <c r="AK23" s="33"/>
      <c r="AL23" s="22">
        <v>9</v>
      </c>
      <c r="AM23" s="33"/>
      <c r="AN23" s="114">
        <v>5531</v>
      </c>
      <c r="AO23" s="33"/>
      <c r="AP23" s="114">
        <f>IF(E23,AN23,0)</f>
        <v>5531</v>
      </c>
      <c r="AQ23" s="33"/>
      <c r="AR23" s="114">
        <f>IF(O23,AN23,0)</f>
        <v>0</v>
      </c>
    </row>
    <row r="24" spans="1:44" ht="8.85" customHeight="1" x14ac:dyDescent="0.3">
      <c r="A24" s="22">
        <v>10</v>
      </c>
      <c r="B24" s="33"/>
      <c r="C24" s="22" t="s">
        <v>101</v>
      </c>
      <c r="D24" s="33"/>
      <c r="E24" s="297">
        <v>362354</v>
      </c>
      <c r="F24" s="33"/>
      <c r="G24" s="84">
        <f>(E24/$AN24)</f>
        <v>14.758634734441186</v>
      </c>
      <c r="H24" s="33"/>
      <c r="I24" s="84">
        <f>IF($G$60,G24/$G$60*100,0)</f>
        <v>27.840232653232682</v>
      </c>
      <c r="J24" s="33"/>
      <c r="K24" s="297">
        <v>314388</v>
      </c>
      <c r="L24" s="33"/>
      <c r="M24" s="297">
        <v>0</v>
      </c>
      <c r="N24" s="33"/>
      <c r="O24" s="297">
        <v>110469</v>
      </c>
      <c r="P24" s="33"/>
      <c r="Q24" s="84">
        <f>(O24/$AN24)</f>
        <v>4.4993890518084063</v>
      </c>
      <c r="R24" s="33"/>
      <c r="S24" s="84">
        <f>IF($Q$60,Q24/$Q$60*100,0)</f>
        <v>18.001288409851512</v>
      </c>
      <c r="T24" s="33"/>
      <c r="U24" s="88">
        <f>(E24+O24)</f>
        <v>472823</v>
      </c>
      <c r="V24" s="33"/>
      <c r="W24" s="33"/>
      <c r="X24" s="297">
        <v>0</v>
      </c>
      <c r="Y24" s="33"/>
      <c r="Z24" s="89">
        <f>IF($U24,X24/$U24*100,0)</f>
        <v>0</v>
      </c>
      <c r="AA24" s="33"/>
      <c r="AB24" s="297">
        <v>0</v>
      </c>
      <c r="AC24" s="33"/>
      <c r="AD24" s="89">
        <f>IF($U24,AB24/$U24*100,0)</f>
        <v>0</v>
      </c>
      <c r="AE24" s="33"/>
      <c r="AF24" s="297">
        <v>0</v>
      </c>
      <c r="AG24" s="33"/>
      <c r="AH24" s="89">
        <f>IF($U24,AF24/$U24*100,0)</f>
        <v>0</v>
      </c>
      <c r="AI24" s="33"/>
      <c r="AJ24" s="297">
        <v>3475</v>
      </c>
      <c r="AK24" s="33"/>
      <c r="AL24" s="22">
        <v>10</v>
      </c>
      <c r="AM24" s="33"/>
      <c r="AN24" s="114">
        <v>24552</v>
      </c>
      <c r="AO24" s="33"/>
      <c r="AP24" s="114">
        <f>IF(E24,AN24,0)</f>
        <v>24552</v>
      </c>
      <c r="AQ24" s="33"/>
      <c r="AR24" s="114">
        <f>IF(O24,AN24,0)</f>
        <v>24552</v>
      </c>
    </row>
    <row r="25" spans="1:44" ht="8.85" customHeight="1" x14ac:dyDescent="0.3">
      <c r="A25" s="41"/>
      <c r="B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41"/>
      <c r="AM25" s="33"/>
      <c r="AN25" s="39"/>
      <c r="AO25" s="33"/>
      <c r="AP25" s="33"/>
      <c r="AQ25" s="33"/>
      <c r="AR25" s="33"/>
    </row>
    <row r="26" spans="1:44" ht="8.85" customHeight="1" x14ac:dyDescent="0.3">
      <c r="A26" s="22">
        <v>11</v>
      </c>
      <c r="B26" s="33"/>
      <c r="C26" s="22" t="s">
        <v>102</v>
      </c>
      <c r="D26" s="33"/>
      <c r="E26" s="297">
        <v>1167402</v>
      </c>
      <c r="F26" s="33"/>
      <c r="G26" s="84">
        <f>(E26/$AN26)</f>
        <v>80.733195020746891</v>
      </c>
      <c r="H26" s="33"/>
      <c r="I26" s="84">
        <f>IF($G$60,G26/$G$60*100,0)</f>
        <v>152.29260515346056</v>
      </c>
      <c r="J26" s="33"/>
      <c r="K26" s="297">
        <v>200457</v>
      </c>
      <c r="L26" s="33"/>
      <c r="M26" s="297">
        <v>918089</v>
      </c>
      <c r="N26" s="33"/>
      <c r="O26" s="297">
        <v>172434</v>
      </c>
      <c r="P26" s="33"/>
      <c r="Q26" s="84">
        <f>(O26/$AN26)</f>
        <v>11.924896265560166</v>
      </c>
      <c r="R26" s="33"/>
      <c r="S26" s="84">
        <f>IF($Q$60,Q26/$Q$60*100,0)</f>
        <v>47.709476656087716</v>
      </c>
      <c r="T26" s="33"/>
      <c r="U26" s="88">
        <f>(E26+O26)</f>
        <v>1339836</v>
      </c>
      <c r="V26" s="33"/>
      <c r="W26" s="33"/>
      <c r="X26" s="297">
        <v>143883</v>
      </c>
      <c r="Y26" s="33"/>
      <c r="Z26" s="89">
        <f>IF($U26,X26/$U26*100,0)</f>
        <v>10.738851620646109</v>
      </c>
      <c r="AA26" s="33"/>
      <c r="AB26" s="297">
        <v>4126</v>
      </c>
      <c r="AC26" s="33"/>
      <c r="AD26" s="89">
        <f>IF($U26,AB26/$U26*100,0)</f>
        <v>0.30794813693616235</v>
      </c>
      <c r="AE26" s="33"/>
      <c r="AF26" s="297">
        <v>0</v>
      </c>
      <c r="AG26" s="33"/>
      <c r="AH26" s="89">
        <f>IF($U26,AF26/$U26*100,0)</f>
        <v>0</v>
      </c>
      <c r="AI26" s="33"/>
      <c r="AJ26" s="297">
        <v>31483</v>
      </c>
      <c r="AK26" s="33"/>
      <c r="AL26" s="22">
        <v>11</v>
      </c>
      <c r="AM26" s="33"/>
      <c r="AN26" s="114">
        <v>14460</v>
      </c>
      <c r="AO26" s="33"/>
      <c r="AP26" s="114">
        <f>IF(E26,AN26,0)</f>
        <v>14460</v>
      </c>
      <c r="AQ26" s="33"/>
      <c r="AR26" s="114">
        <f>IF(O26,AN26,0)</f>
        <v>14460</v>
      </c>
    </row>
    <row r="27" spans="1:44" ht="8.85" customHeight="1" x14ac:dyDescent="0.3">
      <c r="A27" s="22">
        <v>12</v>
      </c>
      <c r="B27" s="33"/>
      <c r="C27" s="22" t="s">
        <v>103</v>
      </c>
      <c r="D27" s="33"/>
      <c r="E27" s="297">
        <v>417244</v>
      </c>
      <c r="F27" s="33"/>
      <c r="G27" s="84">
        <f>(E27/$AN27)</f>
        <v>50.221954742416948</v>
      </c>
      <c r="H27" s="33"/>
      <c r="I27" s="84">
        <f>IF($G$60,G27/$G$60*100,0)</f>
        <v>94.737144016861578</v>
      </c>
      <c r="J27" s="33"/>
      <c r="K27" s="297">
        <v>0</v>
      </c>
      <c r="L27" s="33"/>
      <c r="M27" s="297">
        <v>0</v>
      </c>
      <c r="N27" s="33"/>
      <c r="O27" s="297">
        <v>0</v>
      </c>
      <c r="P27" s="33"/>
      <c r="Q27" s="84">
        <f>(O27/$AN27)</f>
        <v>0</v>
      </c>
      <c r="R27" s="33"/>
      <c r="S27" s="84">
        <f>IF($Q$60,Q27/$Q$60*100,0)</f>
        <v>0</v>
      </c>
      <c r="T27" s="33"/>
      <c r="U27" s="88">
        <f>(E27+O27)</f>
        <v>417244</v>
      </c>
      <c r="V27" s="33"/>
      <c r="W27" s="33"/>
      <c r="X27" s="297">
        <v>0</v>
      </c>
      <c r="Y27" s="33"/>
      <c r="Z27" s="89">
        <f>IF($U27,X27/$U27*100,0)</f>
        <v>0</v>
      </c>
      <c r="AA27" s="33"/>
      <c r="AB27" s="297">
        <v>0</v>
      </c>
      <c r="AC27" s="33"/>
      <c r="AD27" s="89">
        <f>IF($U27,AB27/$U27*100,0)</f>
        <v>0</v>
      </c>
      <c r="AE27" s="33"/>
      <c r="AF27" s="297">
        <v>0</v>
      </c>
      <c r="AG27" s="33"/>
      <c r="AH27" s="89">
        <f>IF($U27,AF27/$U27*100,0)</f>
        <v>0</v>
      </c>
      <c r="AI27" s="33"/>
      <c r="AJ27" s="297">
        <v>10021</v>
      </c>
      <c r="AK27" s="33"/>
      <c r="AL27" s="22">
        <v>12</v>
      </c>
      <c r="AM27" s="33"/>
      <c r="AN27" s="114">
        <v>8308</v>
      </c>
      <c r="AO27" s="33"/>
      <c r="AP27" s="114">
        <f>IF(E27,AN27,0)</f>
        <v>8308</v>
      </c>
      <c r="AQ27" s="33"/>
      <c r="AR27" s="114">
        <f>IF(O27,AN27,0)</f>
        <v>0</v>
      </c>
    </row>
    <row r="28" spans="1:44" ht="8.85" customHeight="1" x14ac:dyDescent="0.3">
      <c r="A28" s="22">
        <v>13</v>
      </c>
      <c r="B28" s="33"/>
      <c r="C28" s="22" t="s">
        <v>104</v>
      </c>
      <c r="D28" s="33"/>
      <c r="E28" s="297">
        <v>3561943</v>
      </c>
      <c r="F28" s="33"/>
      <c r="G28" s="84">
        <f>(E28/$AN28)</f>
        <v>125.47796526579067</v>
      </c>
      <c r="H28" s="33"/>
      <c r="I28" s="84">
        <f>IF($G$60,G28/$G$60*100,0)</f>
        <v>236.69775753049231</v>
      </c>
      <c r="J28" s="33"/>
      <c r="K28" s="297">
        <v>728165</v>
      </c>
      <c r="L28" s="33"/>
      <c r="M28" s="297">
        <v>2330646</v>
      </c>
      <c r="N28" s="33"/>
      <c r="O28" s="297">
        <v>1374503</v>
      </c>
      <c r="P28" s="33"/>
      <c r="Q28" s="84">
        <f>(O28/$AN28)</f>
        <v>48.420157114171978</v>
      </c>
      <c r="R28" s="33"/>
      <c r="S28" s="84">
        <f>IF($Q$60,Q28/$Q$60*100,0)</f>
        <v>193.72079254009108</v>
      </c>
      <c r="T28" s="33"/>
      <c r="U28" s="88">
        <f>(E28+O28)</f>
        <v>4936446</v>
      </c>
      <c r="V28" s="33"/>
      <c r="W28" s="33"/>
      <c r="X28" s="297">
        <v>1526583</v>
      </c>
      <c r="Y28" s="33"/>
      <c r="Z28" s="89">
        <f>IF($U28,X28/$U28*100,0)</f>
        <v>30.924738161827353</v>
      </c>
      <c r="AA28" s="33"/>
      <c r="AB28" s="297">
        <v>0</v>
      </c>
      <c r="AC28" s="33"/>
      <c r="AD28" s="89">
        <f>IF($U28,AB28/$U28*100,0)</f>
        <v>0</v>
      </c>
      <c r="AE28" s="33"/>
      <c r="AF28" s="297">
        <v>0</v>
      </c>
      <c r="AG28" s="33"/>
      <c r="AH28" s="89">
        <f>IF($U28,AF28/$U28*100,0)</f>
        <v>0</v>
      </c>
      <c r="AI28" s="33"/>
      <c r="AJ28" s="297">
        <v>180825</v>
      </c>
      <c r="AK28" s="33"/>
      <c r="AL28" s="22">
        <v>13</v>
      </c>
      <c r="AM28" s="33"/>
      <c r="AN28" s="114">
        <v>28387</v>
      </c>
      <c r="AO28" s="33"/>
      <c r="AP28" s="114">
        <f>IF(E28,AN28,0)</f>
        <v>28387</v>
      </c>
      <c r="AQ28" s="33"/>
      <c r="AR28" s="114">
        <f>IF(O28,AN28,0)</f>
        <v>28387</v>
      </c>
    </row>
    <row r="29" spans="1:44" ht="8.85" customHeight="1" x14ac:dyDescent="0.3">
      <c r="A29" s="22">
        <v>14</v>
      </c>
      <c r="B29" s="33"/>
      <c r="C29" s="22" t="s">
        <v>105</v>
      </c>
      <c r="D29" s="33"/>
      <c r="E29" s="297">
        <v>601352</v>
      </c>
      <c r="F29" s="33"/>
      <c r="G29" s="84">
        <f>(E29/$AN29)</f>
        <v>91.293760437224833</v>
      </c>
      <c r="H29" s="33"/>
      <c r="I29" s="84">
        <f>IF($G$60,G29/$G$60*100,0)</f>
        <v>172.21372952808323</v>
      </c>
      <c r="J29" s="33"/>
      <c r="K29" s="297">
        <v>0</v>
      </c>
      <c r="L29" s="33"/>
      <c r="M29" s="297">
        <v>0</v>
      </c>
      <c r="N29" s="33"/>
      <c r="O29" s="297">
        <v>0</v>
      </c>
      <c r="P29" s="33"/>
      <c r="Q29" s="84">
        <f>(O29/$AN29)</f>
        <v>0</v>
      </c>
      <c r="R29" s="33"/>
      <c r="S29" s="84">
        <f>IF($Q$60,Q29/$Q$60*100,0)</f>
        <v>0</v>
      </c>
      <c r="T29" s="33"/>
      <c r="U29" s="88">
        <f>(E29+O29)</f>
        <v>601352</v>
      </c>
      <c r="V29" s="33"/>
      <c r="W29" s="33"/>
      <c r="X29" s="297">
        <v>0</v>
      </c>
      <c r="Y29" s="33"/>
      <c r="Z29" s="89">
        <f>IF($U29,X29/$U29*100,0)</f>
        <v>0</v>
      </c>
      <c r="AA29" s="33"/>
      <c r="AB29" s="297">
        <v>0</v>
      </c>
      <c r="AC29" s="33"/>
      <c r="AD29" s="89">
        <f>IF($U29,AB29/$U29*100,0)</f>
        <v>0</v>
      </c>
      <c r="AE29" s="33"/>
      <c r="AF29" s="297">
        <v>0</v>
      </c>
      <c r="AG29" s="33"/>
      <c r="AH29" s="89">
        <f>IF($U29,AF29/$U29*100,0)</f>
        <v>0</v>
      </c>
      <c r="AI29" s="33"/>
      <c r="AJ29" s="297">
        <v>0</v>
      </c>
      <c r="AK29" s="33"/>
      <c r="AL29" s="22">
        <v>14</v>
      </c>
      <c r="AM29" s="33"/>
      <c r="AN29" s="114">
        <v>6587</v>
      </c>
      <c r="AO29" s="33"/>
      <c r="AP29" s="114">
        <f>IF(E29,AN29,0)</f>
        <v>6587</v>
      </c>
      <c r="AQ29" s="33"/>
      <c r="AR29" s="114">
        <f>IF(O29,AN29,0)</f>
        <v>0</v>
      </c>
    </row>
    <row r="30" spans="1:44" ht="8.85" customHeight="1" x14ac:dyDescent="0.3">
      <c r="A30" s="22">
        <v>15</v>
      </c>
      <c r="B30" s="33"/>
      <c r="C30" s="22" t="s">
        <v>106</v>
      </c>
      <c r="D30" s="33"/>
      <c r="E30" s="297">
        <v>3686776</v>
      </c>
      <c r="F30" s="33"/>
      <c r="G30" s="84">
        <f>(E30/$AN30)</f>
        <v>27.182800138613423</v>
      </c>
      <c r="H30" s="33"/>
      <c r="I30" s="84">
        <f>IF($G$60,G30/$G$60*100,0)</f>
        <v>51.276794476069632</v>
      </c>
      <c r="J30" s="33"/>
      <c r="K30" s="297">
        <v>943415</v>
      </c>
      <c r="L30" s="33"/>
      <c r="M30" s="297">
        <v>1944833</v>
      </c>
      <c r="N30" s="33"/>
      <c r="O30" s="297">
        <v>3463489</v>
      </c>
      <c r="P30" s="33"/>
      <c r="Q30" s="84">
        <f>(O30/$AN30)</f>
        <v>25.536492932927324</v>
      </c>
      <c r="R30" s="33"/>
      <c r="S30" s="84">
        <f>IF($Q$60,Q30/$Q$60*100,0)</f>
        <v>102.16715402216663</v>
      </c>
      <c r="T30" s="33"/>
      <c r="U30" s="88">
        <f>(E30+O30)</f>
        <v>7150265</v>
      </c>
      <c r="V30" s="33"/>
      <c r="W30" s="33"/>
      <c r="X30" s="297">
        <v>3355902</v>
      </c>
      <c r="Y30" s="33"/>
      <c r="Z30" s="89">
        <f>IF($U30,X30/$U30*100,0)</f>
        <v>46.933952797553658</v>
      </c>
      <c r="AA30" s="33"/>
      <c r="AB30" s="297">
        <v>302200</v>
      </c>
      <c r="AC30" s="33"/>
      <c r="AD30" s="89">
        <f>IF($U30,AB30/$U30*100,0)</f>
        <v>4.2264167831541908</v>
      </c>
      <c r="AE30" s="33"/>
      <c r="AF30" s="297">
        <v>0</v>
      </c>
      <c r="AG30" s="33"/>
      <c r="AH30" s="89">
        <f>IF($U30,AF30/$U30*100,0)</f>
        <v>0</v>
      </c>
      <c r="AI30" s="33"/>
      <c r="AJ30" s="297">
        <v>119888</v>
      </c>
      <c r="AK30" s="33"/>
      <c r="AL30" s="22">
        <v>15</v>
      </c>
      <c r="AM30" s="33"/>
      <c r="AN30" s="114">
        <v>135629</v>
      </c>
      <c r="AO30" s="33"/>
      <c r="AP30" s="114">
        <f>IF(E30,AN30,0)</f>
        <v>135629</v>
      </c>
      <c r="AQ30" s="33"/>
      <c r="AR30" s="114">
        <f>IF(O30,AN30,0)</f>
        <v>135629</v>
      </c>
    </row>
    <row r="31" spans="1:44" ht="8.85" customHeight="1" x14ac:dyDescent="0.3">
      <c r="A31" s="41"/>
      <c r="B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41"/>
      <c r="AM31" s="33"/>
      <c r="AN31" s="39"/>
      <c r="AO31" s="33"/>
      <c r="AP31" s="33"/>
      <c r="AQ31" s="33"/>
      <c r="AR31" s="33"/>
    </row>
    <row r="32" spans="1:44" ht="8.85" customHeight="1" x14ac:dyDescent="0.3">
      <c r="A32" s="22">
        <v>16</v>
      </c>
      <c r="B32" s="33"/>
      <c r="C32" s="22" t="s">
        <v>107</v>
      </c>
      <c r="D32" s="33"/>
      <c r="E32" s="297">
        <v>1532000</v>
      </c>
      <c r="F32" s="33"/>
      <c r="G32" s="84">
        <f>(E32/$AN32)</f>
        <v>28.055525033879061</v>
      </c>
      <c r="H32" s="33"/>
      <c r="I32" s="84">
        <f>IF($G$60,G32/$G$60*100,0)</f>
        <v>52.923075759104819</v>
      </c>
      <c r="J32" s="33"/>
      <c r="K32" s="297">
        <v>393544</v>
      </c>
      <c r="L32" s="33"/>
      <c r="M32" s="297">
        <v>454684</v>
      </c>
      <c r="N32" s="33"/>
      <c r="O32" s="297">
        <v>519518</v>
      </c>
      <c r="P32" s="33"/>
      <c r="Q32" s="84">
        <f>(O32/$AN32)</f>
        <v>9.513936197487455</v>
      </c>
      <c r="R32" s="33"/>
      <c r="S32" s="84">
        <f>IF($Q$60,Q32/$Q$60*100,0)</f>
        <v>38.06363651417589</v>
      </c>
      <c r="T32" s="33"/>
      <c r="U32" s="88">
        <f>(E32+O32)</f>
        <v>2051518</v>
      </c>
      <c r="V32" s="33"/>
      <c r="W32" s="33"/>
      <c r="X32" s="297">
        <v>0</v>
      </c>
      <c r="Y32" s="33"/>
      <c r="Z32" s="89">
        <f>IF($U32,X32/$U32*100,0)</f>
        <v>0</v>
      </c>
      <c r="AA32" s="33"/>
      <c r="AB32" s="297">
        <v>0</v>
      </c>
      <c r="AC32" s="33"/>
      <c r="AD32" s="89">
        <f>IF($U32,AB32/$U32*100,0)</f>
        <v>0</v>
      </c>
      <c r="AE32" s="33"/>
      <c r="AF32" s="297">
        <v>0</v>
      </c>
      <c r="AG32" s="33"/>
      <c r="AH32" s="89">
        <f>IF($U32,AF32/$U32*100,0)</f>
        <v>0</v>
      </c>
      <c r="AI32" s="33"/>
      <c r="AJ32" s="297">
        <v>0</v>
      </c>
      <c r="AK32" s="33"/>
      <c r="AL32" s="22">
        <v>16</v>
      </c>
      <c r="AM32" s="33"/>
      <c r="AN32" s="114">
        <v>54606</v>
      </c>
      <c r="AO32" s="33"/>
      <c r="AP32" s="114">
        <f>IF(E32,AN32,0)</f>
        <v>54606</v>
      </c>
      <c r="AQ32" s="33"/>
      <c r="AR32" s="114">
        <f>IF(O32,AN32,0)</f>
        <v>54606</v>
      </c>
    </row>
    <row r="33" spans="1:44" ht="8.85" customHeight="1" x14ac:dyDescent="0.3">
      <c r="A33" s="22">
        <v>17</v>
      </c>
      <c r="B33" s="33"/>
      <c r="C33" s="22" t="s">
        <v>108</v>
      </c>
      <c r="D33" s="33"/>
      <c r="E33" s="297">
        <v>0</v>
      </c>
      <c r="F33" s="33"/>
      <c r="G33" s="84">
        <v>0</v>
      </c>
      <c r="H33" s="33"/>
      <c r="I33" s="84">
        <f>IF($G$60,G33/$G$60*100,0)</f>
        <v>0</v>
      </c>
      <c r="J33" s="33"/>
      <c r="K33" s="297">
        <v>0</v>
      </c>
      <c r="L33" s="33"/>
      <c r="M33" s="297">
        <v>0</v>
      </c>
      <c r="N33" s="33"/>
      <c r="O33" s="297">
        <v>0</v>
      </c>
      <c r="P33" s="33"/>
      <c r="Q33" s="84">
        <v>0</v>
      </c>
      <c r="R33" s="33"/>
      <c r="S33" s="84">
        <f>IF($Q$60,Q33/$Q$60*100,0)</f>
        <v>0</v>
      </c>
      <c r="T33" s="33"/>
      <c r="U33" s="88">
        <f>(E33+O33)</f>
        <v>0</v>
      </c>
      <c r="V33" s="33"/>
      <c r="W33" s="33"/>
      <c r="X33" s="297">
        <v>0</v>
      </c>
      <c r="Y33" s="33"/>
      <c r="Z33" s="89">
        <f>IF($U33,X33/$U33*100,0)</f>
        <v>0</v>
      </c>
      <c r="AA33" s="33"/>
      <c r="AB33" s="297">
        <v>0</v>
      </c>
      <c r="AC33" s="33"/>
      <c r="AD33" s="89">
        <f>IF($U33,AB33/$U33*100,0)</f>
        <v>0</v>
      </c>
      <c r="AE33" s="33"/>
      <c r="AF33" s="297">
        <v>0</v>
      </c>
      <c r="AG33" s="33"/>
      <c r="AH33" s="89">
        <f>IF($U33,AF33/$U33*100,0)</f>
        <v>0</v>
      </c>
      <c r="AI33" s="33"/>
      <c r="AJ33" s="297">
        <v>0</v>
      </c>
      <c r="AK33" s="33"/>
      <c r="AL33" s="22">
        <v>17</v>
      </c>
      <c r="AM33" s="33"/>
      <c r="AN33" s="114">
        <v>0</v>
      </c>
      <c r="AO33" s="33"/>
      <c r="AP33" s="114">
        <f>IF(E33,AN33,0)</f>
        <v>0</v>
      </c>
      <c r="AQ33" s="33"/>
      <c r="AR33" s="114">
        <f>IF(O33,AN33,0)</f>
        <v>0</v>
      </c>
    </row>
    <row r="34" spans="1:44" ht="8.85" customHeight="1" x14ac:dyDescent="0.3">
      <c r="A34" s="22">
        <v>18</v>
      </c>
      <c r="B34" s="33"/>
      <c r="C34" s="22" t="s">
        <v>109</v>
      </c>
      <c r="D34" s="33"/>
      <c r="E34" s="297">
        <v>364687</v>
      </c>
      <c r="F34" s="33"/>
      <c r="G34" s="84">
        <f>(E34/$AN34)</f>
        <v>49.536403151317579</v>
      </c>
      <c r="H34" s="33"/>
      <c r="I34" s="84">
        <f>IF($G$60,G34/$G$60*100,0)</f>
        <v>93.443940672824553</v>
      </c>
      <c r="J34" s="33"/>
      <c r="K34" s="297">
        <v>0</v>
      </c>
      <c r="L34" s="33"/>
      <c r="M34" s="297">
        <v>0</v>
      </c>
      <c r="N34" s="33"/>
      <c r="O34" s="297">
        <v>0</v>
      </c>
      <c r="P34" s="33"/>
      <c r="Q34" s="84">
        <f>(O34/$AN34)</f>
        <v>0</v>
      </c>
      <c r="R34" s="33"/>
      <c r="S34" s="84">
        <f>IF($Q$60,Q34/$Q$60*100,0)</f>
        <v>0</v>
      </c>
      <c r="T34" s="33"/>
      <c r="U34" s="88">
        <f>(E34+O34)</f>
        <v>364687</v>
      </c>
      <c r="V34" s="33"/>
      <c r="W34" s="33"/>
      <c r="X34" s="297">
        <v>0</v>
      </c>
      <c r="Y34" s="33"/>
      <c r="Z34" s="89">
        <f>IF($U34,X34/$U34*100,0)</f>
        <v>0</v>
      </c>
      <c r="AA34" s="33"/>
      <c r="AB34" s="297">
        <v>0</v>
      </c>
      <c r="AC34" s="33"/>
      <c r="AD34" s="89">
        <f>IF($U34,AB34/$U34*100,0)</f>
        <v>0</v>
      </c>
      <c r="AE34" s="33"/>
      <c r="AF34" s="297">
        <v>0</v>
      </c>
      <c r="AG34" s="33"/>
      <c r="AH34" s="89">
        <f>IF($U34,AF34/$U34*100,0)</f>
        <v>0</v>
      </c>
      <c r="AI34" s="33"/>
      <c r="AJ34" s="297">
        <v>0</v>
      </c>
      <c r="AK34" s="33"/>
      <c r="AL34" s="22">
        <v>18</v>
      </c>
      <c r="AM34" s="33"/>
      <c r="AN34" s="114">
        <v>7362</v>
      </c>
      <c r="AO34" s="33"/>
      <c r="AP34" s="114">
        <f>IF(E34,AN34,0)</f>
        <v>7362</v>
      </c>
      <c r="AQ34" s="33"/>
      <c r="AR34" s="114">
        <f>IF(O34,AN34,0)</f>
        <v>0</v>
      </c>
    </row>
    <row r="35" spans="1:44" ht="8.85" customHeight="1" x14ac:dyDescent="0.3">
      <c r="A35" s="22">
        <v>19</v>
      </c>
      <c r="B35" s="33"/>
      <c r="C35" s="22" t="s">
        <v>110</v>
      </c>
      <c r="D35" s="33"/>
      <c r="E35" s="297">
        <v>4022961</v>
      </c>
      <c r="F35" s="33"/>
      <c r="G35" s="84">
        <f>(E35/$AN35)</f>
        <v>49.459189318776971</v>
      </c>
      <c r="H35" s="33"/>
      <c r="I35" s="84">
        <f>IF($G$60,G35/$G$60*100,0)</f>
        <v>93.298286884336804</v>
      </c>
      <c r="J35" s="33"/>
      <c r="K35" s="297">
        <v>958576</v>
      </c>
      <c r="L35" s="33"/>
      <c r="M35" s="297">
        <v>2298586</v>
      </c>
      <c r="N35" s="33"/>
      <c r="O35" s="297">
        <v>2465871</v>
      </c>
      <c r="P35" s="33"/>
      <c r="Q35" s="84">
        <f>(O35/$AN35)</f>
        <v>30.315973887065244</v>
      </c>
      <c r="R35" s="33"/>
      <c r="S35" s="84">
        <f>IF($Q$60,Q35/$Q$60*100,0)</f>
        <v>121.28904237504175</v>
      </c>
      <c r="T35" s="33"/>
      <c r="U35" s="88">
        <f>(E35+O35)</f>
        <v>6488832</v>
      </c>
      <c r="V35" s="33"/>
      <c r="W35" s="33"/>
      <c r="X35" s="297">
        <v>3390087</v>
      </c>
      <c r="Y35" s="33"/>
      <c r="Z35" s="89">
        <f>IF($U35,X35/$U35*100,0)</f>
        <v>52.244949476269376</v>
      </c>
      <c r="AA35" s="33"/>
      <c r="AB35" s="297">
        <v>352858</v>
      </c>
      <c r="AC35" s="33"/>
      <c r="AD35" s="89">
        <f>IF($U35,AB35/$U35*100,0)</f>
        <v>5.4379278119698577</v>
      </c>
      <c r="AE35" s="33"/>
      <c r="AF35" s="297">
        <v>158249</v>
      </c>
      <c r="AG35" s="33"/>
      <c r="AH35" s="89">
        <f>IF($U35,AF35/$U35*100,0)</f>
        <v>2.4387902167909417</v>
      </c>
      <c r="AI35" s="33"/>
      <c r="AJ35" s="297">
        <v>198332</v>
      </c>
      <c r="AK35" s="33"/>
      <c r="AL35" s="22">
        <v>19</v>
      </c>
      <c r="AM35" s="33"/>
      <c r="AN35" s="114">
        <v>81339</v>
      </c>
      <c r="AO35" s="33"/>
      <c r="AP35" s="114">
        <f>IF(E35,AN35,0)</f>
        <v>81339</v>
      </c>
      <c r="AQ35" s="33"/>
      <c r="AR35" s="114">
        <f>IF(O35,AN35,0)</f>
        <v>81339</v>
      </c>
    </row>
    <row r="36" spans="1:44" ht="8.85" customHeight="1" x14ac:dyDescent="0.3">
      <c r="A36" s="22">
        <v>20</v>
      </c>
      <c r="B36" s="33"/>
      <c r="C36" s="22" t="s">
        <v>111</v>
      </c>
      <c r="D36" s="33"/>
      <c r="E36" s="297">
        <v>1268790</v>
      </c>
      <c r="F36" s="33"/>
      <c r="G36" s="84">
        <f>(E36/$AN36)</f>
        <v>30.171212517537395</v>
      </c>
      <c r="H36" s="33"/>
      <c r="I36" s="84">
        <f>IF($G$60,G36/$G$60*100,0)</f>
        <v>56.914043272456638</v>
      </c>
      <c r="J36" s="33"/>
      <c r="K36" s="297">
        <v>497725</v>
      </c>
      <c r="L36" s="33"/>
      <c r="M36" s="297">
        <v>771065</v>
      </c>
      <c r="N36" s="33"/>
      <c r="O36" s="297">
        <v>332359</v>
      </c>
      <c r="P36" s="33"/>
      <c r="Q36" s="84">
        <f>(O36/$AN36)</f>
        <v>7.9033362661403466</v>
      </c>
      <c r="R36" s="33"/>
      <c r="S36" s="84">
        <f>IF($Q$60,Q36/$Q$60*100,0)</f>
        <v>31.61990081067778</v>
      </c>
      <c r="T36" s="33"/>
      <c r="U36" s="88">
        <f>(E36+O36)</f>
        <v>1601149</v>
      </c>
      <c r="V36" s="33"/>
      <c r="W36" s="33"/>
      <c r="X36" s="297">
        <v>0</v>
      </c>
      <c r="Y36" s="33"/>
      <c r="Z36" s="89">
        <f>IF($U36,X36/$U36*100,0)</f>
        <v>0</v>
      </c>
      <c r="AA36" s="33"/>
      <c r="AB36" s="297">
        <v>0</v>
      </c>
      <c r="AC36" s="33"/>
      <c r="AD36" s="89">
        <f>IF($U36,AB36/$U36*100,0)</f>
        <v>0</v>
      </c>
      <c r="AE36" s="33"/>
      <c r="AF36" s="297">
        <v>0</v>
      </c>
      <c r="AG36" s="33"/>
      <c r="AH36" s="89">
        <f>IF($U36,AF36/$U36*100,0)</f>
        <v>0</v>
      </c>
      <c r="AI36" s="33"/>
      <c r="AJ36" s="297">
        <v>0</v>
      </c>
      <c r="AK36" s="33"/>
      <c r="AL36" s="22">
        <v>20</v>
      </c>
      <c r="AM36" s="33"/>
      <c r="AN36" s="114">
        <v>42053</v>
      </c>
      <c r="AO36" s="33"/>
      <c r="AP36" s="114">
        <f>IF(E36,AN36,0)</f>
        <v>42053</v>
      </c>
      <c r="AQ36" s="33"/>
      <c r="AR36" s="114">
        <f>IF(O36,AN36,0)</f>
        <v>42053</v>
      </c>
    </row>
    <row r="37" spans="1:44" ht="8.85" customHeight="1" x14ac:dyDescent="0.3">
      <c r="A37" s="41"/>
      <c r="B37" s="33"/>
      <c r="D37" s="33"/>
      <c r="E37" s="39"/>
      <c r="F37" s="33"/>
      <c r="G37" s="33"/>
      <c r="H37" s="33"/>
      <c r="I37" s="33"/>
      <c r="J37" s="33"/>
      <c r="K37" s="39"/>
      <c r="L37" s="33"/>
      <c r="M37" s="39"/>
      <c r="N37" s="33"/>
      <c r="O37" s="39"/>
      <c r="P37" s="33"/>
      <c r="Q37" s="33"/>
      <c r="R37" s="33"/>
      <c r="S37" s="33"/>
      <c r="T37" s="33"/>
      <c r="U37" s="39"/>
      <c r="V37" s="33"/>
      <c r="W37" s="33"/>
      <c r="X37" s="39"/>
      <c r="Y37" s="33"/>
      <c r="Z37" s="33"/>
      <c r="AA37" s="33"/>
      <c r="AB37" s="39"/>
      <c r="AC37" s="33"/>
      <c r="AD37" s="33"/>
      <c r="AE37" s="33"/>
      <c r="AF37" s="39"/>
      <c r="AG37" s="33"/>
      <c r="AH37" s="33"/>
      <c r="AI37" s="33"/>
      <c r="AJ37" s="39"/>
      <c r="AK37" s="33"/>
      <c r="AL37" s="41"/>
      <c r="AM37" s="33"/>
      <c r="AN37" s="39"/>
      <c r="AO37" s="33"/>
      <c r="AP37" s="33"/>
      <c r="AQ37" s="33"/>
      <c r="AR37" s="33"/>
    </row>
    <row r="38" spans="1:44" ht="8.85" customHeight="1" x14ac:dyDescent="0.3">
      <c r="A38" s="22">
        <v>21</v>
      </c>
      <c r="B38" s="33"/>
      <c r="C38" s="22" t="s">
        <v>112</v>
      </c>
      <c r="D38" s="33"/>
      <c r="E38" s="297">
        <v>244970</v>
      </c>
      <c r="F38" s="33"/>
      <c r="G38" s="84">
        <f>(E38/$AN38)</f>
        <v>14.82151500484027</v>
      </c>
      <c r="H38" s="33"/>
      <c r="I38" s="84">
        <f>IF($G$60,G38/$G$60*100,0)</f>
        <v>27.958848052875538</v>
      </c>
      <c r="J38" s="33"/>
      <c r="K38" s="297">
        <v>0</v>
      </c>
      <c r="L38" s="33"/>
      <c r="M38" s="297">
        <v>0</v>
      </c>
      <c r="N38" s="33"/>
      <c r="O38" s="297">
        <v>0</v>
      </c>
      <c r="P38" s="33"/>
      <c r="Q38" s="84">
        <f>(O38/$AN38)</f>
        <v>0</v>
      </c>
      <c r="R38" s="33"/>
      <c r="S38" s="84">
        <f>IF($Q$60,Q38/$Q$60*100,0)</f>
        <v>0</v>
      </c>
      <c r="T38" s="33"/>
      <c r="U38" s="88">
        <f>(E38+O38)</f>
        <v>244970</v>
      </c>
      <c r="V38" s="33"/>
      <c r="W38" s="33"/>
      <c r="X38" s="297">
        <v>0</v>
      </c>
      <c r="Y38" s="33"/>
      <c r="Z38" s="89">
        <f>IF($U38,X38/$U38*100,0)</f>
        <v>0</v>
      </c>
      <c r="AA38" s="33"/>
      <c r="AB38" s="297">
        <v>0</v>
      </c>
      <c r="AC38" s="33"/>
      <c r="AD38" s="89">
        <f>IF($U38,AB38/$U38*100,0)</f>
        <v>0</v>
      </c>
      <c r="AE38" s="33"/>
      <c r="AF38" s="297">
        <v>0</v>
      </c>
      <c r="AG38" s="33"/>
      <c r="AH38" s="89">
        <f>IF($U38,AF38/$U38*100,0)</f>
        <v>0</v>
      </c>
      <c r="AI38" s="33"/>
      <c r="AJ38" s="297">
        <v>384</v>
      </c>
      <c r="AK38" s="33"/>
      <c r="AL38" s="22">
        <v>21</v>
      </c>
      <c r="AM38" s="33"/>
      <c r="AN38" s="114">
        <v>16528</v>
      </c>
      <c r="AO38" s="33"/>
      <c r="AP38" s="114">
        <f>IF(E38,AN38,0)</f>
        <v>16528</v>
      </c>
      <c r="AQ38" s="33"/>
      <c r="AR38" s="114">
        <f>IF(O38,AN38,0)</f>
        <v>0</v>
      </c>
    </row>
    <row r="39" spans="1:44" ht="8.85" customHeight="1" x14ac:dyDescent="0.3">
      <c r="A39" s="22">
        <v>22</v>
      </c>
      <c r="B39" s="33"/>
      <c r="C39" s="22" t="s">
        <v>113</v>
      </c>
      <c r="D39" s="33"/>
      <c r="E39" s="297">
        <v>1696120</v>
      </c>
      <c r="F39" s="33"/>
      <c r="G39" s="84">
        <f>(E39/$AN39)</f>
        <v>129.28729323881393</v>
      </c>
      <c r="H39" s="33"/>
      <c r="I39" s="84">
        <f>IF($G$60,G39/$G$60*100,0)</f>
        <v>243.88355614463833</v>
      </c>
      <c r="J39" s="33"/>
      <c r="K39" s="297">
        <v>447308</v>
      </c>
      <c r="L39" s="33"/>
      <c r="M39" s="297">
        <v>1129600</v>
      </c>
      <c r="N39" s="33"/>
      <c r="O39" s="297">
        <v>801110</v>
      </c>
      <c r="P39" s="33"/>
      <c r="Q39" s="84">
        <f>(O39/$AN39)</f>
        <v>61.064867749066238</v>
      </c>
      <c r="R39" s="33"/>
      <c r="S39" s="84">
        <f>IF($Q$60,Q39/$Q$60*100,0)</f>
        <v>244.31012375303922</v>
      </c>
      <c r="T39" s="33"/>
      <c r="U39" s="88">
        <f>(E39+O39)</f>
        <v>2497230</v>
      </c>
      <c r="V39" s="33"/>
      <c r="W39" s="33"/>
      <c r="X39" s="297">
        <v>1273880</v>
      </c>
      <c r="Y39" s="33"/>
      <c r="Z39" s="89">
        <f>IF($U39,X39/$U39*100,0)</f>
        <v>51.01172098685344</v>
      </c>
      <c r="AA39" s="33"/>
      <c r="AB39" s="297">
        <v>84719</v>
      </c>
      <c r="AC39" s="33"/>
      <c r="AD39" s="89">
        <f>IF($U39,AB39/$U39*100,0)</f>
        <v>3.3925189109533362</v>
      </c>
      <c r="AE39" s="33"/>
      <c r="AF39" s="297">
        <v>0</v>
      </c>
      <c r="AG39" s="33"/>
      <c r="AH39" s="89">
        <f>IF($U39,AF39/$U39*100,0)</f>
        <v>0</v>
      </c>
      <c r="AI39" s="33"/>
      <c r="AJ39" s="297">
        <v>44492</v>
      </c>
      <c r="AK39" s="33"/>
      <c r="AL39" s="22">
        <v>22</v>
      </c>
      <c r="AM39" s="33"/>
      <c r="AN39" s="114">
        <v>13119</v>
      </c>
      <c r="AO39" s="33"/>
      <c r="AP39" s="114">
        <f>IF(E39,AN39,0)</f>
        <v>13119</v>
      </c>
      <c r="AQ39" s="33"/>
      <c r="AR39" s="114">
        <f>IF(O39,AN39,0)</f>
        <v>13119</v>
      </c>
    </row>
    <row r="40" spans="1:44" ht="8.85" customHeight="1" x14ac:dyDescent="0.3">
      <c r="A40" s="22">
        <v>23</v>
      </c>
      <c r="B40" s="33"/>
      <c r="C40" s="22" t="s">
        <v>114</v>
      </c>
      <c r="D40" s="33"/>
      <c r="E40" s="297">
        <v>6688149</v>
      </c>
      <c r="F40" s="33"/>
      <c r="G40" s="84">
        <f>(E40/$AN40)</f>
        <v>36.926821592433704</v>
      </c>
      <c r="H40" s="33"/>
      <c r="I40" s="84">
        <f>IF($G$60,G40/$G$60*100,0)</f>
        <v>69.657615543440443</v>
      </c>
      <c r="J40" s="33"/>
      <c r="K40" s="297">
        <v>2146226</v>
      </c>
      <c r="L40" s="33"/>
      <c r="M40" s="297">
        <v>3098987</v>
      </c>
      <c r="N40" s="33"/>
      <c r="O40" s="297">
        <v>5757759</v>
      </c>
      <c r="P40" s="33"/>
      <c r="Q40" s="84">
        <f>(O40/$AN40)</f>
        <v>31.789922647541118</v>
      </c>
      <c r="R40" s="33"/>
      <c r="S40" s="84">
        <f>IF($Q$60,Q40/$Q$60*100,0)</f>
        <v>127.18606004414177</v>
      </c>
      <c r="T40" s="33"/>
      <c r="U40" s="88">
        <f>(E40+O40)</f>
        <v>12445908</v>
      </c>
      <c r="V40" s="33"/>
      <c r="W40" s="33"/>
      <c r="X40" s="297">
        <v>3754155</v>
      </c>
      <c r="Y40" s="33"/>
      <c r="Z40" s="89">
        <f>IF($U40,X40/$U40*100,0)</f>
        <v>30.16376948953825</v>
      </c>
      <c r="AA40" s="33"/>
      <c r="AB40" s="297">
        <v>316090</v>
      </c>
      <c r="AC40" s="33"/>
      <c r="AD40" s="89">
        <f>IF($U40,AB40/$U40*100,0)</f>
        <v>2.5397102405063574</v>
      </c>
      <c r="AE40" s="33"/>
      <c r="AF40" s="297">
        <v>0</v>
      </c>
      <c r="AG40" s="33"/>
      <c r="AH40" s="89">
        <f>IF($U40,AF40/$U40*100,0)</f>
        <v>0</v>
      </c>
      <c r="AI40" s="33"/>
      <c r="AJ40" s="297">
        <v>855722</v>
      </c>
      <c r="AK40" s="33"/>
      <c r="AL40" s="22">
        <v>23</v>
      </c>
      <c r="AM40" s="33"/>
      <c r="AN40" s="114">
        <v>181119</v>
      </c>
      <c r="AO40" s="33"/>
      <c r="AP40" s="114">
        <f>IF(E40,AN40,0)</f>
        <v>181119</v>
      </c>
      <c r="AQ40" s="33"/>
      <c r="AR40" s="114">
        <f>IF(O40,AN40,0)</f>
        <v>181119</v>
      </c>
    </row>
    <row r="41" spans="1:44" ht="8.85" customHeight="1" x14ac:dyDescent="0.3">
      <c r="A41" s="22">
        <v>24</v>
      </c>
      <c r="B41" s="33"/>
      <c r="C41" s="22" t="s">
        <v>115</v>
      </c>
      <c r="D41" s="33"/>
      <c r="E41" s="297">
        <v>9193698</v>
      </c>
      <c r="F41" s="33"/>
      <c r="G41" s="84">
        <f>(E41/$AN41)</f>
        <v>37.412145307457855</v>
      </c>
      <c r="H41" s="33"/>
      <c r="I41" s="84">
        <f>IF($G$60,G41/$G$60*100,0)</f>
        <v>70.573115207299779</v>
      </c>
      <c r="J41" s="33"/>
      <c r="K41" s="297">
        <v>2463498</v>
      </c>
      <c r="L41" s="33"/>
      <c r="M41" s="297">
        <v>4110506</v>
      </c>
      <c r="N41" s="33"/>
      <c r="O41" s="297">
        <v>6345719</v>
      </c>
      <c r="P41" s="33"/>
      <c r="Q41" s="84">
        <f>(O41/$AN41)</f>
        <v>25.822793103307955</v>
      </c>
      <c r="R41" s="33"/>
      <c r="S41" s="84">
        <f>IF($Q$60,Q41/$Q$60*100,0)</f>
        <v>103.31259218709702</v>
      </c>
      <c r="T41" s="33"/>
      <c r="U41" s="88">
        <f>(E41+O41)</f>
        <v>15539417</v>
      </c>
      <c r="V41" s="33"/>
      <c r="W41" s="33"/>
      <c r="X41" s="297">
        <v>7495259</v>
      </c>
      <c r="Y41" s="33"/>
      <c r="Z41" s="89">
        <f>IF($U41,X41/$U41*100,0)</f>
        <v>48.233849442356814</v>
      </c>
      <c r="AA41" s="33"/>
      <c r="AB41" s="297">
        <v>506956</v>
      </c>
      <c r="AC41" s="33"/>
      <c r="AD41" s="89">
        <f>IF($U41,AB41/$U41*100,0)</f>
        <v>3.2623875142806193</v>
      </c>
      <c r="AE41" s="33"/>
      <c r="AF41" s="297">
        <v>0</v>
      </c>
      <c r="AG41" s="33"/>
      <c r="AH41" s="89">
        <f>IF($U41,AF41/$U41*100,0)</f>
        <v>0</v>
      </c>
      <c r="AI41" s="33"/>
      <c r="AJ41" s="297">
        <v>1054803</v>
      </c>
      <c r="AK41" s="33"/>
      <c r="AL41" s="22">
        <v>24</v>
      </c>
      <c r="AM41" s="33"/>
      <c r="AN41" s="114">
        <v>245741</v>
      </c>
      <c r="AO41" s="33"/>
      <c r="AP41" s="114">
        <f>IF(E41,AN41,0)</f>
        <v>245741</v>
      </c>
      <c r="AQ41" s="33"/>
      <c r="AR41" s="114">
        <f>IF(O41,AN41,0)</f>
        <v>245741</v>
      </c>
    </row>
    <row r="42" spans="1:44" ht="8.85" customHeight="1" x14ac:dyDescent="0.3">
      <c r="A42" s="22">
        <v>25</v>
      </c>
      <c r="B42" s="33"/>
      <c r="C42" s="22" t="s">
        <v>116</v>
      </c>
      <c r="D42" s="33"/>
      <c r="E42" s="297">
        <v>368197</v>
      </c>
      <c r="F42" s="33"/>
      <c r="G42" s="84">
        <f>(E42/$AN42)</f>
        <v>94.216223132036845</v>
      </c>
      <c r="H42" s="33"/>
      <c r="I42" s="84">
        <f>IF($G$60,G42/$G$60*100,0)</f>
        <v>177.72657287761683</v>
      </c>
      <c r="J42" s="33"/>
      <c r="K42" s="297">
        <v>38758</v>
      </c>
      <c r="L42" s="33"/>
      <c r="M42" s="297">
        <v>222567</v>
      </c>
      <c r="N42" s="33"/>
      <c r="O42" s="297">
        <v>33839</v>
      </c>
      <c r="P42" s="33"/>
      <c r="Q42" s="84">
        <f>(O42/$AN42)</f>
        <v>8.658904810644831</v>
      </c>
      <c r="R42" s="33"/>
      <c r="S42" s="84">
        <f>IF($Q$60,Q42/$Q$60*100,0)</f>
        <v>34.64280172598545</v>
      </c>
      <c r="T42" s="33"/>
      <c r="U42" s="88">
        <f>(E42+O42)</f>
        <v>402036</v>
      </c>
      <c r="V42" s="33"/>
      <c r="W42" s="33"/>
      <c r="X42" s="297">
        <v>153835</v>
      </c>
      <c r="Y42" s="33"/>
      <c r="Z42" s="89">
        <f>IF($U42,X42/$U42*100,0)</f>
        <v>38.263986309683709</v>
      </c>
      <c r="AA42" s="33"/>
      <c r="AB42" s="297">
        <v>0</v>
      </c>
      <c r="AC42" s="33"/>
      <c r="AD42" s="89">
        <f>IF($U42,AB42/$U42*100,0)</f>
        <v>0</v>
      </c>
      <c r="AE42" s="33"/>
      <c r="AF42" s="297">
        <v>0</v>
      </c>
      <c r="AG42" s="33"/>
      <c r="AH42" s="89">
        <f>IF($U42,AF42/$U42*100,0)</f>
        <v>0</v>
      </c>
      <c r="AI42" s="33"/>
      <c r="AJ42" s="297">
        <v>702</v>
      </c>
      <c r="AK42" s="33"/>
      <c r="AL42" s="22">
        <v>25</v>
      </c>
      <c r="AM42" s="33"/>
      <c r="AN42" s="114">
        <v>3908</v>
      </c>
      <c r="AO42" s="33"/>
      <c r="AP42" s="114">
        <f>IF(E42,AN42,0)</f>
        <v>3908</v>
      </c>
      <c r="AQ42" s="33"/>
      <c r="AR42" s="114">
        <f>IF(O42,AN42,0)</f>
        <v>3908</v>
      </c>
    </row>
    <row r="43" spans="1:44" ht="8.85" customHeight="1" x14ac:dyDescent="0.3">
      <c r="A43" s="41"/>
      <c r="B43" s="33"/>
      <c r="D43" s="33"/>
      <c r="E43" s="39"/>
      <c r="F43" s="33"/>
      <c r="G43" s="33"/>
      <c r="H43" s="33"/>
      <c r="I43" s="33"/>
      <c r="J43" s="33"/>
      <c r="K43" s="33"/>
      <c r="L43" s="33"/>
      <c r="M43" s="33"/>
      <c r="N43" s="33"/>
      <c r="O43" s="33"/>
      <c r="P43" s="33"/>
      <c r="Q43" s="33"/>
      <c r="R43" s="33"/>
      <c r="S43" s="33"/>
      <c r="T43" s="33"/>
      <c r="U43" s="39"/>
      <c r="V43" s="33"/>
      <c r="W43" s="33"/>
      <c r="X43" s="33"/>
      <c r="Y43" s="33"/>
      <c r="Z43" s="33"/>
      <c r="AA43" s="33"/>
      <c r="AB43" s="39"/>
      <c r="AC43" s="33"/>
      <c r="AD43" s="33"/>
      <c r="AE43" s="33"/>
      <c r="AF43" s="39"/>
      <c r="AG43" s="33"/>
      <c r="AH43" s="33"/>
      <c r="AI43" s="33"/>
      <c r="AJ43" s="39"/>
      <c r="AK43" s="33"/>
      <c r="AL43" s="41"/>
      <c r="AM43" s="33"/>
      <c r="AN43" s="39"/>
      <c r="AO43" s="33"/>
      <c r="AP43" s="33"/>
      <c r="AQ43" s="33"/>
      <c r="AR43" s="33"/>
    </row>
    <row r="44" spans="1:44" ht="8.85" customHeight="1" x14ac:dyDescent="0.3">
      <c r="A44" s="22">
        <v>26</v>
      </c>
      <c r="B44" s="33"/>
      <c r="C44" s="22" t="s">
        <v>117</v>
      </c>
      <c r="D44" s="33"/>
      <c r="E44" s="297">
        <v>3148100</v>
      </c>
      <c r="F44" s="33"/>
      <c r="G44" s="84">
        <f>(E44/$AN44)</f>
        <v>99.165249165249165</v>
      </c>
      <c r="H44" s="33"/>
      <c r="I44" s="84">
        <f>IF($G$60,G44/$G$60*100,0)</f>
        <v>187.06226270602647</v>
      </c>
      <c r="J44" s="33"/>
      <c r="K44" s="297">
        <v>721025</v>
      </c>
      <c r="L44" s="33"/>
      <c r="M44" s="297">
        <v>1715515</v>
      </c>
      <c r="N44" s="33"/>
      <c r="O44" s="297">
        <v>1154172</v>
      </c>
      <c r="P44" s="33"/>
      <c r="Q44" s="84">
        <f>(O44/$AN44)</f>
        <v>36.356454356454357</v>
      </c>
      <c r="R44" s="33"/>
      <c r="S44" s="84">
        <f>IF($Q$60,Q44/$Q$60*100,0)</f>
        <v>145.4559747766408</v>
      </c>
      <c r="T44" s="33"/>
      <c r="U44" s="88">
        <f>(E44+O44)</f>
        <v>4302272</v>
      </c>
      <c r="V44" s="33"/>
      <c r="W44" s="33"/>
      <c r="X44" s="297">
        <v>1189372</v>
      </c>
      <c r="Y44" s="33"/>
      <c r="Z44" s="89">
        <f>IF($U44,X44/$U44*100,0)</f>
        <v>27.645206997604987</v>
      </c>
      <c r="AA44" s="33"/>
      <c r="AB44" s="297">
        <v>0</v>
      </c>
      <c r="AC44" s="33"/>
      <c r="AD44" s="89">
        <f>IF($U44,AB44/$U44*100,0)</f>
        <v>0</v>
      </c>
      <c r="AE44" s="33"/>
      <c r="AF44" s="297">
        <v>0</v>
      </c>
      <c r="AG44" s="33"/>
      <c r="AH44" s="89">
        <f>IF($U44,AF44/$U44*100,0)</f>
        <v>0</v>
      </c>
      <c r="AI44" s="33"/>
      <c r="AJ44" s="297">
        <v>271551</v>
      </c>
      <c r="AK44" s="33"/>
      <c r="AL44" s="22">
        <v>26</v>
      </c>
      <c r="AM44" s="33"/>
      <c r="AN44" s="114">
        <v>31746</v>
      </c>
      <c r="AO44" s="33"/>
      <c r="AP44" s="114">
        <f>IF(E44,AN44,0)</f>
        <v>31746</v>
      </c>
      <c r="AQ44" s="33"/>
      <c r="AR44" s="114">
        <f>IF(O44,AN44,0)</f>
        <v>31746</v>
      </c>
    </row>
    <row r="45" spans="1:44" ht="8.85" customHeight="1" x14ac:dyDescent="0.3">
      <c r="A45" s="22">
        <v>27</v>
      </c>
      <c r="B45" s="33"/>
      <c r="C45" s="22" t="s">
        <v>118</v>
      </c>
      <c r="D45" s="33"/>
      <c r="E45" s="297">
        <v>476137</v>
      </c>
      <c r="F45" s="33"/>
      <c r="G45" s="84">
        <f>(E45/$AN45)</f>
        <v>38.647483766233769</v>
      </c>
      <c r="H45" s="33"/>
      <c r="I45" s="84">
        <f>IF($G$60,G45/$G$60*100,0)</f>
        <v>72.903419515024723</v>
      </c>
      <c r="J45" s="33"/>
      <c r="K45" s="297">
        <v>0</v>
      </c>
      <c r="L45" s="33"/>
      <c r="M45" s="297">
        <v>0</v>
      </c>
      <c r="N45" s="33"/>
      <c r="O45" s="297">
        <v>0</v>
      </c>
      <c r="P45" s="33"/>
      <c r="Q45" s="84">
        <f>(O45/$AN45)</f>
        <v>0</v>
      </c>
      <c r="R45" s="33"/>
      <c r="S45" s="84">
        <f>IF($Q$60,Q45/$Q$60*100,0)</f>
        <v>0</v>
      </c>
      <c r="T45" s="33"/>
      <c r="U45" s="88">
        <f>(E45+O45)</f>
        <v>476137</v>
      </c>
      <c r="V45" s="33"/>
      <c r="W45" s="33"/>
      <c r="X45" s="297">
        <v>0</v>
      </c>
      <c r="Y45" s="33"/>
      <c r="Z45" s="89">
        <f>IF($U45,X45/$U45*100,0)</f>
        <v>0</v>
      </c>
      <c r="AA45" s="33"/>
      <c r="AB45" s="297">
        <v>0</v>
      </c>
      <c r="AC45" s="33"/>
      <c r="AD45" s="89">
        <f>IF($U45,AB45/$U45*100,0)</f>
        <v>0</v>
      </c>
      <c r="AE45" s="33"/>
      <c r="AF45" s="297">
        <v>0</v>
      </c>
      <c r="AG45" s="33"/>
      <c r="AH45" s="89">
        <f>IF($U45,AF45/$U45*100,0)</f>
        <v>0</v>
      </c>
      <c r="AI45" s="33"/>
      <c r="AJ45" s="297">
        <v>0</v>
      </c>
      <c r="AK45" s="33"/>
      <c r="AL45" s="22">
        <v>27</v>
      </c>
      <c r="AM45" s="33"/>
      <c r="AN45" s="114">
        <v>12320</v>
      </c>
      <c r="AO45" s="33"/>
      <c r="AP45" s="114">
        <f>IF(E45,AN45,0)</f>
        <v>12320</v>
      </c>
      <c r="AQ45" s="33"/>
      <c r="AR45" s="114">
        <f>IF(O45,AN45,0)</f>
        <v>0</v>
      </c>
    </row>
    <row r="46" spans="1:44" ht="8.85" customHeight="1" x14ac:dyDescent="0.3">
      <c r="A46" s="22">
        <v>28</v>
      </c>
      <c r="B46" s="33"/>
      <c r="C46" s="22" t="s">
        <v>119</v>
      </c>
      <c r="D46" s="33"/>
      <c r="E46" s="297">
        <v>5973556</v>
      </c>
      <c r="F46" s="33"/>
      <c r="G46" s="84">
        <f>(E46/$AN46)</f>
        <v>62.910661063894771</v>
      </c>
      <c r="H46" s="33"/>
      <c r="I46" s="84">
        <f>IF($G$60,G46/$G$60*100,0)</f>
        <v>118.67272765415539</v>
      </c>
      <c r="J46" s="33"/>
      <c r="K46" s="297">
        <v>1394848</v>
      </c>
      <c r="L46" s="33"/>
      <c r="M46" s="297">
        <v>1898928</v>
      </c>
      <c r="N46" s="33"/>
      <c r="O46" s="297">
        <v>2557086</v>
      </c>
      <c r="P46" s="33"/>
      <c r="Q46" s="84">
        <f>(O46/$AN46)</f>
        <v>26.93001800890967</v>
      </c>
      <c r="R46" s="33"/>
      <c r="S46" s="84">
        <f>IF($Q$60,Q46/$Q$60*100,0)</f>
        <v>107.74241024257196</v>
      </c>
      <c r="T46" s="33"/>
      <c r="U46" s="88">
        <f>(E46+O46)</f>
        <v>8530642</v>
      </c>
      <c r="V46" s="33"/>
      <c r="W46" s="33"/>
      <c r="X46" s="297">
        <v>4520529</v>
      </c>
      <c r="Y46" s="33"/>
      <c r="Z46" s="89">
        <f>IF($U46,X46/$U46*100,0)</f>
        <v>52.991662292240136</v>
      </c>
      <c r="AA46" s="33"/>
      <c r="AB46" s="297">
        <v>304825</v>
      </c>
      <c r="AC46" s="33"/>
      <c r="AD46" s="89">
        <f>IF($U46,AB46/$U46*100,0)</f>
        <v>3.5732949524783715</v>
      </c>
      <c r="AE46" s="33"/>
      <c r="AF46" s="297">
        <v>0</v>
      </c>
      <c r="AG46" s="33"/>
      <c r="AH46" s="89">
        <f>IF($U46,AF46/$U46*100,0)</f>
        <v>0</v>
      </c>
      <c r="AI46" s="33"/>
      <c r="AJ46" s="297">
        <v>195099</v>
      </c>
      <c r="AK46" s="33"/>
      <c r="AL46" s="22">
        <v>28</v>
      </c>
      <c r="AM46" s="33"/>
      <c r="AN46" s="114">
        <v>94953</v>
      </c>
      <c r="AO46" s="33"/>
      <c r="AP46" s="114">
        <f>IF(E46,AN46,0)</f>
        <v>94953</v>
      </c>
      <c r="AQ46" s="33"/>
      <c r="AR46" s="114">
        <f>IF(O46,AN46,0)</f>
        <v>94953</v>
      </c>
    </row>
    <row r="47" spans="1:44" ht="8.85" customHeight="1" x14ac:dyDescent="0.3">
      <c r="A47" s="22">
        <v>29</v>
      </c>
      <c r="B47" s="33"/>
      <c r="C47" s="22" t="s">
        <v>120</v>
      </c>
      <c r="D47" s="33"/>
      <c r="E47" s="297">
        <v>905551</v>
      </c>
      <c r="F47" s="33"/>
      <c r="G47" s="84">
        <f>(E47/$AN47)</f>
        <v>50.194057979047727</v>
      </c>
      <c r="H47" s="33"/>
      <c r="I47" s="84">
        <f>IF($G$60,G47/$G$60*100,0)</f>
        <v>94.684520424202361</v>
      </c>
      <c r="J47" s="33"/>
      <c r="K47" s="297">
        <v>297382</v>
      </c>
      <c r="L47" s="33"/>
      <c r="M47" s="297">
        <v>522374</v>
      </c>
      <c r="N47" s="33"/>
      <c r="O47" s="297">
        <v>369097</v>
      </c>
      <c r="P47" s="33"/>
      <c r="Q47" s="84">
        <f>(O47/$AN47)</f>
        <v>20.458788315503575</v>
      </c>
      <c r="R47" s="33"/>
      <c r="S47" s="84">
        <f>IF($Q$60,Q47/$Q$60*100,0)</f>
        <v>81.852123642310545</v>
      </c>
      <c r="T47" s="33"/>
      <c r="U47" s="88">
        <f>(E47+O47)</f>
        <v>1274648</v>
      </c>
      <c r="V47" s="33"/>
      <c r="W47" s="33"/>
      <c r="X47" s="297">
        <v>779282</v>
      </c>
      <c r="Y47" s="33"/>
      <c r="Z47" s="89">
        <f>IF($U47,X47/$U47*100,0)</f>
        <v>61.137035479599078</v>
      </c>
      <c r="AA47" s="33"/>
      <c r="AB47" s="297">
        <v>0</v>
      </c>
      <c r="AC47" s="33"/>
      <c r="AD47" s="89">
        <f>IF($U47,AB47/$U47*100,0)</f>
        <v>0</v>
      </c>
      <c r="AE47" s="33"/>
      <c r="AF47" s="297">
        <v>0</v>
      </c>
      <c r="AG47" s="33"/>
      <c r="AH47" s="89">
        <f>IF($U47,AF47/$U47*100,0)</f>
        <v>0</v>
      </c>
      <c r="AI47" s="33"/>
      <c r="AJ47" s="297">
        <v>34094</v>
      </c>
      <c r="AK47" s="33"/>
      <c r="AL47" s="22">
        <v>29</v>
      </c>
      <c r="AM47" s="33"/>
      <c r="AN47" s="114">
        <v>18041</v>
      </c>
      <c r="AO47" s="33"/>
      <c r="AP47" s="114">
        <f>IF(E47,AN47,0)</f>
        <v>18041</v>
      </c>
      <c r="AQ47" s="33"/>
      <c r="AR47" s="114">
        <f>IF(O47,AN47,0)</f>
        <v>18041</v>
      </c>
    </row>
    <row r="48" spans="1:44" ht="8.85" customHeight="1" x14ac:dyDescent="0.3">
      <c r="A48" s="22">
        <v>30</v>
      </c>
      <c r="B48" s="33"/>
      <c r="C48" s="22" t="s">
        <v>121</v>
      </c>
      <c r="D48" s="33"/>
      <c r="E48" s="297">
        <v>12585758</v>
      </c>
      <c r="F48" s="33"/>
      <c r="G48" s="84">
        <f>(E48/$AN48)</f>
        <v>55.463658838616425</v>
      </c>
      <c r="H48" s="33"/>
      <c r="I48" s="84">
        <f>IF($G$60,G48/$G$60*100,0)</f>
        <v>104.62493270215569</v>
      </c>
      <c r="J48" s="33"/>
      <c r="K48" s="297">
        <v>5059264</v>
      </c>
      <c r="L48" s="33"/>
      <c r="M48" s="297">
        <v>4915165</v>
      </c>
      <c r="N48" s="33"/>
      <c r="O48" s="297">
        <v>6276276</v>
      </c>
      <c r="P48" s="33"/>
      <c r="Q48" s="84">
        <f>(O48/$AN48)</f>
        <v>27.658662342069196</v>
      </c>
      <c r="R48" s="33"/>
      <c r="S48" s="84">
        <f>IF($Q$60,Q48/$Q$60*100,0)</f>
        <v>110.65759197910943</v>
      </c>
      <c r="T48" s="33"/>
      <c r="U48" s="88">
        <f>(E48+O48)</f>
        <v>18862034</v>
      </c>
      <c r="V48" s="33"/>
      <c r="W48" s="33"/>
      <c r="X48" s="297">
        <v>5899643</v>
      </c>
      <c r="Y48" s="33"/>
      <c r="Z48" s="89">
        <f>IF($U48,X48/$U48*100,0)</f>
        <v>31.277872789329081</v>
      </c>
      <c r="AA48" s="33"/>
      <c r="AB48" s="297">
        <v>831689</v>
      </c>
      <c r="AC48" s="33"/>
      <c r="AD48" s="89">
        <f>IF($U48,AB48/$U48*100,0)</f>
        <v>4.4093282834714431</v>
      </c>
      <c r="AE48" s="33"/>
      <c r="AF48" s="297">
        <v>449905</v>
      </c>
      <c r="AG48" s="33"/>
      <c r="AH48" s="89">
        <f>IF($U48,AF48/$U48*100,0)</f>
        <v>2.3852411675220178</v>
      </c>
      <c r="AI48" s="33"/>
      <c r="AJ48" s="297">
        <v>0</v>
      </c>
      <c r="AK48" s="33"/>
      <c r="AL48" s="22">
        <v>30</v>
      </c>
      <c r="AM48" s="33"/>
      <c r="AN48" s="114">
        <v>226919</v>
      </c>
      <c r="AO48" s="33"/>
      <c r="AP48" s="114">
        <f>IF(E48,AN48,0)</f>
        <v>226919</v>
      </c>
      <c r="AQ48" s="33"/>
      <c r="AR48" s="114">
        <f>IF(O48,AN48,0)</f>
        <v>226919</v>
      </c>
    </row>
    <row r="49" spans="1:44" ht="8.85" customHeight="1" x14ac:dyDescent="0.3">
      <c r="A49" s="41"/>
      <c r="B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41"/>
      <c r="AM49" s="33"/>
      <c r="AN49" s="39"/>
      <c r="AO49" s="33"/>
      <c r="AP49" s="33"/>
      <c r="AQ49" s="33"/>
      <c r="AR49" s="33"/>
    </row>
    <row r="50" spans="1:44" ht="8.85" customHeight="1" x14ac:dyDescent="0.3">
      <c r="A50" s="22">
        <v>31</v>
      </c>
      <c r="B50" s="33"/>
      <c r="C50" s="22" t="s">
        <v>122</v>
      </c>
      <c r="D50" s="33"/>
      <c r="E50" s="297">
        <v>4067780</v>
      </c>
      <c r="F50" s="33"/>
      <c r="G50" s="84">
        <f>(E50/$AN50)</f>
        <v>40.664380754351065</v>
      </c>
      <c r="H50" s="33"/>
      <c r="I50" s="84">
        <f>IF($G$60,G50/$G$60*100,0)</f>
        <v>76.708031689330696</v>
      </c>
      <c r="J50" s="33"/>
      <c r="K50" s="297">
        <v>1795950</v>
      </c>
      <c r="L50" s="33"/>
      <c r="M50" s="297">
        <v>798146</v>
      </c>
      <c r="N50" s="33"/>
      <c r="O50" s="297">
        <v>2586904</v>
      </c>
      <c r="P50" s="33"/>
      <c r="Q50" s="84">
        <f>(O50/$AN50)</f>
        <v>25.860506033009106</v>
      </c>
      <c r="R50" s="33"/>
      <c r="S50" s="84">
        <f>IF($Q$60,Q50/$Q$60*100,0)</f>
        <v>103.4634751884365</v>
      </c>
      <c r="T50" s="33"/>
      <c r="U50" s="88">
        <f>(E50+O50)</f>
        <v>6654684</v>
      </c>
      <c r="V50" s="33"/>
      <c r="W50" s="33"/>
      <c r="X50" s="297">
        <v>3083026</v>
      </c>
      <c r="Y50" s="33"/>
      <c r="Z50" s="89">
        <f>IF($U50,X50/$U50*100,0)</f>
        <v>46.328661135524989</v>
      </c>
      <c r="AA50" s="33"/>
      <c r="AB50" s="297">
        <v>215966</v>
      </c>
      <c r="AC50" s="33"/>
      <c r="AD50" s="89">
        <f>IF($U50,AB50/$U50*100,0)</f>
        <v>3.2453231438187</v>
      </c>
      <c r="AE50" s="33"/>
      <c r="AF50" s="297">
        <v>0</v>
      </c>
      <c r="AG50" s="33"/>
      <c r="AH50" s="89">
        <f>IF($U50,AF50/$U50*100,0)</f>
        <v>0</v>
      </c>
      <c r="AI50" s="33"/>
      <c r="AJ50" s="297">
        <v>913340</v>
      </c>
      <c r="AK50" s="33"/>
      <c r="AL50" s="22">
        <v>31</v>
      </c>
      <c r="AM50" s="33"/>
      <c r="AN50" s="114">
        <v>100033</v>
      </c>
      <c r="AO50" s="33"/>
      <c r="AP50" s="114">
        <f>IF(E50,AN50,0)</f>
        <v>100033</v>
      </c>
      <c r="AQ50" s="33"/>
      <c r="AR50" s="114">
        <f>IF(O50,AN50,0)</f>
        <v>100033</v>
      </c>
    </row>
    <row r="51" spans="1:44" ht="8.85" customHeight="1" x14ac:dyDescent="0.3">
      <c r="A51" s="22">
        <v>32</v>
      </c>
      <c r="B51" s="33"/>
      <c r="C51" s="22" t="s">
        <v>123</v>
      </c>
      <c r="D51" s="33"/>
      <c r="E51" s="297">
        <v>1680296</v>
      </c>
      <c r="F51" s="33"/>
      <c r="G51" s="84">
        <f>(E51/$AN51)</f>
        <v>65.370992841581071</v>
      </c>
      <c r="H51" s="33"/>
      <c r="I51" s="84">
        <f>IF($G$60,G51/$G$60*100,0)</f>
        <v>123.31382151733527</v>
      </c>
      <c r="J51" s="33"/>
      <c r="K51" s="297">
        <v>527602</v>
      </c>
      <c r="L51" s="33"/>
      <c r="M51" s="297">
        <v>990125</v>
      </c>
      <c r="N51" s="33"/>
      <c r="O51" s="297">
        <v>611692</v>
      </c>
      <c r="P51" s="33"/>
      <c r="Q51" s="84">
        <f>(O51/$AN51)</f>
        <v>23.797541238717709</v>
      </c>
      <c r="R51" s="33"/>
      <c r="S51" s="84">
        <f>IF($Q$60,Q51/$Q$60*100,0)</f>
        <v>95.209904800589385</v>
      </c>
      <c r="T51" s="33"/>
      <c r="U51" s="88">
        <f>(E51+O51)</f>
        <v>2291988</v>
      </c>
      <c r="V51" s="33"/>
      <c r="W51" s="33"/>
      <c r="X51" s="297">
        <v>1019964</v>
      </c>
      <c r="Y51" s="33"/>
      <c r="Z51" s="89">
        <f>IF($U51,X51/$U51*100,0)</f>
        <v>44.501280111414196</v>
      </c>
      <c r="AA51" s="33"/>
      <c r="AB51" s="297">
        <v>104184</v>
      </c>
      <c r="AC51" s="33"/>
      <c r="AD51" s="89">
        <f>IF($U51,AB51/$U51*100,0)</f>
        <v>4.5455735370342252</v>
      </c>
      <c r="AE51" s="33"/>
      <c r="AF51" s="297">
        <v>399</v>
      </c>
      <c r="AG51" s="33"/>
      <c r="AH51" s="89">
        <f>IF($U51,AF51/$U51*100,0)</f>
        <v>1.7408468107162865E-2</v>
      </c>
      <c r="AI51" s="33"/>
      <c r="AJ51" s="297">
        <v>111965</v>
      </c>
      <c r="AK51" s="33"/>
      <c r="AL51" s="22">
        <v>32</v>
      </c>
      <c r="AM51" s="33"/>
      <c r="AN51" s="114">
        <v>25704</v>
      </c>
      <c r="AO51" s="33"/>
      <c r="AP51" s="114">
        <f>IF(E51,AN51,0)</f>
        <v>25704</v>
      </c>
      <c r="AQ51" s="33"/>
      <c r="AR51" s="114">
        <f>IF(O51,AN51,0)</f>
        <v>25704</v>
      </c>
    </row>
    <row r="52" spans="1:44" ht="8.85" customHeight="1" x14ac:dyDescent="0.3">
      <c r="A52" s="22">
        <v>33</v>
      </c>
      <c r="B52" s="33"/>
      <c r="C52" s="22" t="s">
        <v>124</v>
      </c>
      <c r="D52" s="33"/>
      <c r="E52" s="297">
        <v>1376151</v>
      </c>
      <c r="F52" s="33"/>
      <c r="G52" s="84">
        <f>(E52/$AN52)</f>
        <v>55.10776069197501</v>
      </c>
      <c r="H52" s="33"/>
      <c r="I52" s="84">
        <f>IF($G$60,G52/$G$60*100,0)</f>
        <v>103.953577432401</v>
      </c>
      <c r="J52" s="33"/>
      <c r="K52" s="297">
        <v>520603</v>
      </c>
      <c r="L52" s="33"/>
      <c r="M52" s="297">
        <v>568303</v>
      </c>
      <c r="N52" s="33"/>
      <c r="O52" s="297">
        <v>279473</v>
      </c>
      <c r="P52" s="33"/>
      <c r="Q52" s="84">
        <f>(O52/$AN52)</f>
        <v>11.191454428960435</v>
      </c>
      <c r="R52" s="33"/>
      <c r="S52" s="84">
        <f>IF($Q$60,Q52/$Q$60*100,0)</f>
        <v>44.775100926303601</v>
      </c>
      <c r="T52" s="33"/>
      <c r="U52" s="88">
        <f>(E52+O52)</f>
        <v>1655624</v>
      </c>
      <c r="V52" s="33"/>
      <c r="W52" s="33"/>
      <c r="X52" s="297">
        <v>1027609</v>
      </c>
      <c r="Y52" s="33"/>
      <c r="Z52" s="89">
        <f>IF($U52,X52/$U52*100,0)</f>
        <v>62.067776258377506</v>
      </c>
      <c r="AA52" s="33"/>
      <c r="AB52" s="297">
        <v>80654</v>
      </c>
      <c r="AC52" s="33"/>
      <c r="AD52" s="89">
        <f>IF($U52,AB52/$U52*100,0)</f>
        <v>4.8715167211879029</v>
      </c>
      <c r="AE52" s="33"/>
      <c r="AF52" s="297">
        <v>0</v>
      </c>
      <c r="AG52" s="33"/>
      <c r="AH52" s="89">
        <f>IF($U52,AF52/$U52*100,0)</f>
        <v>0</v>
      </c>
      <c r="AI52" s="33"/>
      <c r="AJ52" s="297">
        <v>75303</v>
      </c>
      <c r="AK52" s="33"/>
      <c r="AL52" s="22">
        <v>33</v>
      </c>
      <c r="AM52" s="33"/>
      <c r="AN52" s="114">
        <v>24972</v>
      </c>
      <c r="AO52" s="33"/>
      <c r="AP52" s="114">
        <f>IF(E52,AN52,0)</f>
        <v>24972</v>
      </c>
      <c r="AQ52" s="33"/>
      <c r="AR52" s="114">
        <f>IF(O52,AN52,0)</f>
        <v>24972</v>
      </c>
    </row>
    <row r="53" spans="1:44" ht="8.85" customHeight="1" x14ac:dyDescent="0.3">
      <c r="A53" s="22">
        <v>34</v>
      </c>
      <c r="B53" s="33"/>
      <c r="C53" s="22" t="s">
        <v>125</v>
      </c>
      <c r="D53" s="33"/>
      <c r="E53" s="297">
        <v>5772961</v>
      </c>
      <c r="F53" s="33"/>
      <c r="G53" s="84">
        <f>(E53/$AN53)</f>
        <v>62.266335181310268</v>
      </c>
      <c r="H53" s="33"/>
      <c r="I53" s="84">
        <f>IF($G$60,G53/$G$60*100,0)</f>
        <v>117.45729121315513</v>
      </c>
      <c r="J53" s="33"/>
      <c r="K53" s="297">
        <v>1489612</v>
      </c>
      <c r="L53" s="33"/>
      <c r="M53" s="297">
        <v>2900229</v>
      </c>
      <c r="N53" s="33"/>
      <c r="O53" s="297">
        <v>3709857</v>
      </c>
      <c r="P53" s="33"/>
      <c r="Q53" s="84">
        <f>(O53/$AN53)</f>
        <v>40.01398925728585</v>
      </c>
      <c r="R53" s="33"/>
      <c r="S53" s="84">
        <f>IF($Q$60,Q53/$Q$60*100,0)</f>
        <v>160.08914827216296</v>
      </c>
      <c r="T53" s="33"/>
      <c r="U53" s="88">
        <f>(E53+O53)</f>
        <v>9482818</v>
      </c>
      <c r="V53" s="33"/>
      <c r="W53" s="33"/>
      <c r="X53" s="297">
        <v>2922912</v>
      </c>
      <c r="Y53" s="33"/>
      <c r="Z53" s="89">
        <f>IF($U53,X53/$U53*100,0)</f>
        <v>30.823242626822534</v>
      </c>
      <c r="AA53" s="33"/>
      <c r="AB53" s="297">
        <v>51929</v>
      </c>
      <c r="AC53" s="33"/>
      <c r="AD53" s="89">
        <f>IF($U53,AB53/$U53*100,0)</f>
        <v>0.5476114800473868</v>
      </c>
      <c r="AE53" s="33"/>
      <c r="AF53" s="297">
        <v>312559</v>
      </c>
      <c r="AG53" s="33"/>
      <c r="AH53" s="89">
        <f>IF($U53,AF53/$U53*100,0)</f>
        <v>3.296056087968787</v>
      </c>
      <c r="AI53" s="33"/>
      <c r="AJ53" s="297">
        <v>274209</v>
      </c>
      <c r="AK53" s="33"/>
      <c r="AL53" s="22">
        <v>34</v>
      </c>
      <c r="AM53" s="33"/>
      <c r="AN53" s="114">
        <v>92714</v>
      </c>
      <c r="AO53" s="33"/>
      <c r="AP53" s="114">
        <f>IF(E53,AN53,0)</f>
        <v>92714</v>
      </c>
      <c r="AQ53" s="33"/>
      <c r="AR53" s="114">
        <f>IF(O53,AN53,0)</f>
        <v>92714</v>
      </c>
    </row>
    <row r="54" spans="1:44" ht="8.85" customHeight="1" x14ac:dyDescent="0.3">
      <c r="A54" s="22">
        <v>35</v>
      </c>
      <c r="B54" s="33"/>
      <c r="C54" s="22" t="s">
        <v>126</v>
      </c>
      <c r="D54" s="33"/>
      <c r="E54" s="297">
        <v>10536061</v>
      </c>
      <c r="F54" s="33"/>
      <c r="G54" s="84">
        <f>(E54/$AN54)</f>
        <v>23.237381178183103</v>
      </c>
      <c r="H54" s="33"/>
      <c r="I54" s="84">
        <f>IF($G$60,G54/$G$60*100,0)</f>
        <v>43.834278027273292</v>
      </c>
      <c r="J54" s="33"/>
      <c r="K54" s="297">
        <v>3828140</v>
      </c>
      <c r="L54" s="33"/>
      <c r="M54" s="297">
        <v>4924468</v>
      </c>
      <c r="N54" s="33"/>
      <c r="O54" s="297">
        <v>9528415</v>
      </c>
      <c r="P54" s="33"/>
      <c r="Q54" s="84">
        <f>(O54/$AN54)</f>
        <v>21.015008491211045</v>
      </c>
      <c r="R54" s="33"/>
      <c r="S54" s="84">
        <f>IF($Q$60,Q54/$Q$60*100,0)</f>
        <v>84.077465724757076</v>
      </c>
      <c r="T54" s="33"/>
      <c r="U54" s="88">
        <f>(E54+O54)</f>
        <v>20064476</v>
      </c>
      <c r="V54" s="33"/>
      <c r="W54" s="33"/>
      <c r="X54" s="297">
        <v>9680791</v>
      </c>
      <c r="Y54" s="33"/>
      <c r="Z54" s="89">
        <f>IF($U54,X54/$U54*100,0)</f>
        <v>48.248411770135434</v>
      </c>
      <c r="AA54" s="33"/>
      <c r="AB54" s="297">
        <v>107764</v>
      </c>
      <c r="AC54" s="33"/>
      <c r="AD54" s="89">
        <f>IF($U54,AB54/$U54*100,0)</f>
        <v>0.53708853398414191</v>
      </c>
      <c r="AE54" s="33"/>
      <c r="AF54" s="297">
        <v>168437</v>
      </c>
      <c r="AG54" s="33"/>
      <c r="AH54" s="89">
        <f>IF($U54,AF54/$U54*100,0)</f>
        <v>0.83947868860367936</v>
      </c>
      <c r="AI54" s="33"/>
      <c r="AJ54" s="297">
        <v>1270181</v>
      </c>
      <c r="AK54" s="33"/>
      <c r="AL54" s="22">
        <v>35</v>
      </c>
      <c r="AM54" s="33"/>
      <c r="AN54" s="114">
        <v>453410</v>
      </c>
      <c r="AO54" s="33"/>
      <c r="AP54" s="114">
        <f>IF(E54,AN54,0)</f>
        <v>453410</v>
      </c>
      <c r="AQ54" s="33"/>
      <c r="AR54" s="114">
        <f>IF(O54,AN54,0)</f>
        <v>453410</v>
      </c>
    </row>
    <row r="55" spans="1:44" ht="8.85" customHeight="1" x14ac:dyDescent="0.3">
      <c r="A55" s="41"/>
      <c r="B55" s="33"/>
      <c r="D55" s="33"/>
      <c r="E55" s="114"/>
      <c r="F55" s="33"/>
      <c r="G55" s="33"/>
      <c r="H55" s="33"/>
      <c r="I55" s="33"/>
      <c r="J55" s="33"/>
      <c r="K55" s="33"/>
      <c r="L55" s="33"/>
      <c r="M55" s="33"/>
      <c r="N55" s="33"/>
      <c r="O55" s="33"/>
      <c r="P55" s="33"/>
      <c r="Q55" s="33"/>
      <c r="R55" s="33"/>
      <c r="S55" s="33"/>
      <c r="T55" s="33"/>
      <c r="U55" s="114"/>
      <c r="V55" s="33"/>
      <c r="W55" s="33"/>
      <c r="X55" s="33"/>
      <c r="Y55" s="33"/>
      <c r="Z55" s="33"/>
      <c r="AA55" s="33"/>
      <c r="AB55" s="114"/>
      <c r="AC55" s="33"/>
      <c r="AD55" s="33"/>
      <c r="AE55" s="33"/>
      <c r="AF55" s="114"/>
      <c r="AG55" s="33"/>
      <c r="AH55" s="33"/>
      <c r="AI55" s="33"/>
      <c r="AJ55" s="114"/>
      <c r="AK55" s="33"/>
      <c r="AL55" s="41"/>
      <c r="AM55" s="33"/>
      <c r="AN55" s="39"/>
      <c r="AO55" s="33"/>
      <c r="AP55" s="33"/>
      <c r="AQ55" s="33"/>
      <c r="AR55" s="33"/>
    </row>
    <row r="56" spans="1:44" ht="8.85" customHeight="1" x14ac:dyDescent="0.3">
      <c r="A56" s="22">
        <v>36</v>
      </c>
      <c r="B56" s="33"/>
      <c r="C56" s="22" t="s">
        <v>127</v>
      </c>
      <c r="D56" s="33"/>
      <c r="E56" s="297">
        <v>1771968</v>
      </c>
      <c r="F56" s="33"/>
      <c r="G56" s="84">
        <f>(E56/$AN56)</f>
        <v>79.513933138882663</v>
      </c>
      <c r="H56" s="33"/>
      <c r="I56" s="84">
        <f>IF($G$60,G56/$G$60*100,0)</f>
        <v>149.99262720379937</v>
      </c>
      <c r="J56" s="33"/>
      <c r="K56" s="297">
        <v>385738</v>
      </c>
      <c r="L56" s="33"/>
      <c r="M56" s="297">
        <v>741945</v>
      </c>
      <c r="N56" s="33"/>
      <c r="O56" s="297">
        <v>537786</v>
      </c>
      <c r="P56" s="33"/>
      <c r="Q56" s="84">
        <f>(O56/$AN56)</f>
        <v>24.132196544761051</v>
      </c>
      <c r="R56" s="33"/>
      <c r="S56" s="84">
        <f>IF($Q$60,Q56/$Q$60*100,0)</f>
        <v>96.54880361831934</v>
      </c>
      <c r="T56" s="33"/>
      <c r="U56" s="88">
        <f>(E56+O56)</f>
        <v>2309754</v>
      </c>
      <c r="V56" s="33"/>
      <c r="W56" s="33"/>
      <c r="X56" s="297">
        <v>988460</v>
      </c>
      <c r="Y56" s="33"/>
      <c r="Z56" s="89">
        <f>IF($U56,X56/$U56*100,0)</f>
        <v>42.79503358366302</v>
      </c>
      <c r="AA56" s="33"/>
      <c r="AB56" s="297">
        <v>0</v>
      </c>
      <c r="AC56" s="33"/>
      <c r="AD56" s="89">
        <f>IF($U56,AB56/$U56*100,0)</f>
        <v>0</v>
      </c>
      <c r="AE56" s="33"/>
      <c r="AF56" s="297">
        <v>0</v>
      </c>
      <c r="AG56" s="33"/>
      <c r="AH56" s="89">
        <f>IF($U56,AF56/$U56*100,0)</f>
        <v>0</v>
      </c>
      <c r="AI56" s="33"/>
      <c r="AJ56" s="297">
        <v>42416</v>
      </c>
      <c r="AK56" s="33"/>
      <c r="AL56" s="22">
        <v>36</v>
      </c>
      <c r="AM56" s="33"/>
      <c r="AN56" s="114">
        <v>22285</v>
      </c>
      <c r="AO56" s="33"/>
      <c r="AP56" s="114">
        <f>IF(E56,AN56,0)</f>
        <v>22285</v>
      </c>
      <c r="AQ56" s="33"/>
      <c r="AR56" s="114">
        <f>IF(O56,AN56,0)</f>
        <v>22285</v>
      </c>
    </row>
    <row r="57" spans="1:44" ht="8.85" customHeight="1" x14ac:dyDescent="0.3">
      <c r="A57" s="22">
        <v>37</v>
      </c>
      <c r="B57" s="33"/>
      <c r="C57" s="22" t="s">
        <v>128</v>
      </c>
      <c r="D57" s="33"/>
      <c r="E57" s="297">
        <v>434188</v>
      </c>
      <c r="F57" s="33"/>
      <c r="G57" s="84">
        <f>(E57/$AN57)</f>
        <v>28.596983468352764</v>
      </c>
      <c r="H57" s="33"/>
      <c r="I57" s="84">
        <f>IF($G$60,G57/$G$60*100,0)</f>
        <v>53.944466223673004</v>
      </c>
      <c r="J57" s="33"/>
      <c r="K57" s="297">
        <v>0</v>
      </c>
      <c r="L57" s="33"/>
      <c r="M57" s="297">
        <v>0</v>
      </c>
      <c r="N57" s="33"/>
      <c r="O57" s="297">
        <v>0</v>
      </c>
      <c r="P57" s="33"/>
      <c r="Q57" s="84">
        <f>(O57/$AN57)</f>
        <v>0</v>
      </c>
      <c r="R57" s="33"/>
      <c r="S57" s="84">
        <f>IF($Q$60,Q57/$Q$60*100,0)</f>
        <v>0</v>
      </c>
      <c r="T57" s="33"/>
      <c r="U57" s="88">
        <f>(E57+O57)</f>
        <v>434188</v>
      </c>
      <c r="V57" s="33"/>
      <c r="W57" s="33"/>
      <c r="X57" s="297">
        <v>0</v>
      </c>
      <c r="Y57" s="33"/>
      <c r="Z57" s="89">
        <f>IF($U57,X57/$U57*100,0)</f>
        <v>0</v>
      </c>
      <c r="AA57" s="33"/>
      <c r="AB57" s="297">
        <v>0</v>
      </c>
      <c r="AC57" s="33"/>
      <c r="AD57" s="89">
        <f>IF($U57,AB57/$U57*100,0)</f>
        <v>0</v>
      </c>
      <c r="AE57" s="33"/>
      <c r="AF57" s="297">
        <v>0</v>
      </c>
      <c r="AG57" s="33"/>
      <c r="AH57" s="89">
        <f>IF($U57,AF57/$U57*100,0)</f>
        <v>0</v>
      </c>
      <c r="AI57" s="33"/>
      <c r="AJ57" s="297">
        <v>672</v>
      </c>
      <c r="AK57" s="33"/>
      <c r="AL57" s="22">
        <v>37</v>
      </c>
      <c r="AM57" s="33"/>
      <c r="AN57" s="114">
        <v>15183</v>
      </c>
      <c r="AO57" s="33"/>
      <c r="AP57" s="114">
        <f>IF(E57,AN57,0)</f>
        <v>15183</v>
      </c>
      <c r="AQ57" s="33"/>
      <c r="AR57" s="114">
        <f>IF(O57,AN57,0)</f>
        <v>0</v>
      </c>
    </row>
    <row r="58" spans="1:44" ht="8.85" customHeight="1" x14ac:dyDescent="0.3">
      <c r="A58" s="42">
        <v>38</v>
      </c>
      <c r="B58" s="33"/>
      <c r="C58" s="22" t="s">
        <v>129</v>
      </c>
      <c r="D58" s="33"/>
      <c r="E58" s="298">
        <v>2553052</v>
      </c>
      <c r="F58" s="33"/>
      <c r="G58" s="84">
        <f>(E58/$AN58)</f>
        <v>90.271267944275507</v>
      </c>
      <c r="H58" s="33"/>
      <c r="I58" s="84">
        <f>IF($G$60,G58/$G$60*100,0)</f>
        <v>170.28493127525681</v>
      </c>
      <c r="J58" s="33"/>
      <c r="K58" s="298">
        <v>628774</v>
      </c>
      <c r="L58" s="33"/>
      <c r="M58" s="298">
        <v>1321142</v>
      </c>
      <c r="N58" s="33"/>
      <c r="O58" s="298">
        <v>1568954</v>
      </c>
      <c r="P58" s="33"/>
      <c r="Q58" s="84">
        <f>(O58/$AN58)</f>
        <v>55.475355349692386</v>
      </c>
      <c r="R58" s="33"/>
      <c r="S58" s="84">
        <f>IF($Q$60,Q58/$Q$60*100,0)</f>
        <v>221.94743770544591</v>
      </c>
      <c r="T58" s="33"/>
      <c r="U58" s="93">
        <f>(E58+O58)</f>
        <v>4122006</v>
      </c>
      <c r="V58" s="33"/>
      <c r="W58" s="33"/>
      <c r="X58" s="298">
        <v>1580480</v>
      </c>
      <c r="Y58" s="33"/>
      <c r="Z58" s="89">
        <f>IF($U58,X58/$U58*100,0)</f>
        <v>38.342496347652087</v>
      </c>
      <c r="AA58" s="33"/>
      <c r="AB58" s="298">
        <v>119029</v>
      </c>
      <c r="AC58" s="33"/>
      <c r="AD58" s="89">
        <f>IF($U58,AB58/$U58*100,0)</f>
        <v>2.8876474221531945</v>
      </c>
      <c r="AE58" s="33"/>
      <c r="AF58" s="298">
        <v>0</v>
      </c>
      <c r="AG58" s="33"/>
      <c r="AH58" s="89">
        <f>IF($U58,AF58/$U58*100,0)</f>
        <v>0</v>
      </c>
      <c r="AI58" s="33"/>
      <c r="AJ58" s="298">
        <v>160349</v>
      </c>
      <c r="AK58" s="33"/>
      <c r="AL58" s="42">
        <v>38</v>
      </c>
      <c r="AM58" s="33"/>
      <c r="AN58" s="124">
        <v>28282</v>
      </c>
      <c r="AO58" s="33"/>
      <c r="AP58" s="124">
        <f>IF(E58,AN58,0)</f>
        <v>28282</v>
      </c>
      <c r="AQ58" s="33"/>
      <c r="AR58" s="124">
        <f>IF(O58,AN58,0)</f>
        <v>28282</v>
      </c>
    </row>
    <row r="59" spans="1:44" ht="8.85" customHeight="1" x14ac:dyDescent="0.3">
      <c r="A59" s="33"/>
      <c r="B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row>
    <row r="60" spans="1:44" ht="8.85" customHeight="1" x14ac:dyDescent="0.3">
      <c r="A60" s="42">
        <f>A58</f>
        <v>38</v>
      </c>
      <c r="B60" s="33"/>
      <c r="C60" s="30" t="s">
        <v>72</v>
      </c>
      <c r="D60" s="33"/>
      <c r="E60" s="94">
        <f>SUM(E14:E58)</f>
        <v>135555973</v>
      </c>
      <c r="F60" s="33"/>
      <c r="G60" s="97">
        <f>IF(AP60=0,0,IF(ISNONTEXT(H60),E60/$AN60,E60/AP60))</f>
        <v>53.011894398545842</v>
      </c>
      <c r="H60" s="148"/>
      <c r="I60" s="89">
        <f>IF($G$60,G60/$G$60*100,0)</f>
        <v>100</v>
      </c>
      <c r="J60" s="33"/>
      <c r="K60" s="94">
        <f>SUM(K13:K58)</f>
        <v>33100432</v>
      </c>
      <c r="L60" s="33"/>
      <c r="M60" s="94">
        <f>SUM(M13:M58)</f>
        <v>69112141</v>
      </c>
      <c r="N60" s="33"/>
      <c r="O60" s="94">
        <f>SUM(O13:O58)</f>
        <v>63913896</v>
      </c>
      <c r="P60" s="33"/>
      <c r="Q60" s="97">
        <f>IF(AR60=0,0,IF(ISNONTEXT(R60),O60/$AN60,O60/AR60))</f>
        <v>24.994816756260839</v>
      </c>
      <c r="R60" s="148"/>
      <c r="S60" s="89">
        <f>IF($K$60,Q60/$K$60*100,0)</f>
        <v>7.5512056024709399E-5</v>
      </c>
      <c r="T60" s="33"/>
      <c r="U60" s="94">
        <f>(E60+O60)</f>
        <v>199469869</v>
      </c>
      <c r="V60" s="33"/>
      <c r="W60" s="33"/>
      <c r="X60" s="94">
        <f>SUM(X13:X58)</f>
        <v>71629619</v>
      </c>
      <c r="Y60" s="33"/>
      <c r="Z60" s="89">
        <f>IF($U60,X60/$U60*100,0)</f>
        <v>35.909994506488594</v>
      </c>
      <c r="AA60" s="33"/>
      <c r="AB60" s="94">
        <f>SUM(AB13:AB58)</f>
        <v>5996540</v>
      </c>
      <c r="AC60" s="33"/>
      <c r="AD60" s="89">
        <f>IF($U60,AB60/$U60*100,0)</f>
        <v>3.0062385011141708</v>
      </c>
      <c r="AE60" s="33"/>
      <c r="AF60" s="94">
        <f>SUM(AF13:AF58)</f>
        <v>1273887</v>
      </c>
      <c r="AG60" s="33"/>
      <c r="AH60" s="89">
        <f>IF($U60,AF60/$U60*100,0)</f>
        <v>0.63863630451374087</v>
      </c>
      <c r="AI60" s="33"/>
      <c r="AJ60" s="94">
        <f>SUM(AJ13:AJ58)</f>
        <v>8131155</v>
      </c>
      <c r="AK60" s="33"/>
      <c r="AL60" s="42">
        <f>AL58</f>
        <v>38</v>
      </c>
      <c r="AM60" s="33"/>
      <c r="AN60" s="124">
        <f>SUM(AN13:AN58)</f>
        <v>2557086</v>
      </c>
      <c r="AO60" s="33"/>
      <c r="AP60" s="124">
        <f>SUM(AP13:AP58)</f>
        <v>2557086</v>
      </c>
      <c r="AQ60" s="33"/>
      <c r="AR60" s="124">
        <f>SUM(AR13:AR58)</f>
        <v>2485267</v>
      </c>
    </row>
    <row r="61" spans="1:44" ht="8.85" customHeight="1" x14ac:dyDescent="0.3">
      <c r="A61" s="33"/>
      <c r="B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row>
    <row r="62" spans="1:44" ht="8.85" customHeight="1" x14ac:dyDescent="0.3">
      <c r="A62" s="33"/>
      <c r="B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row>
    <row r="63" spans="1:44" ht="8.85" customHeight="1" x14ac:dyDescent="0.3">
      <c r="A63" s="33"/>
      <c r="B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row>
    <row r="64" spans="1:44" ht="8.85" customHeight="1" x14ac:dyDescent="0.3">
      <c r="A64" s="33"/>
      <c r="B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row>
    <row r="65" spans="1:44" ht="8.85" customHeight="1" x14ac:dyDescent="0.3">
      <c r="A65" s="33"/>
      <c r="B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row>
    <row r="66" spans="1:44" ht="8.85" customHeight="1" x14ac:dyDescent="0.3">
      <c r="A66" s="33"/>
      <c r="B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row>
    <row r="67" spans="1:44" ht="8.85" customHeight="1" x14ac:dyDescent="0.3">
      <c r="A67" s="33"/>
      <c r="B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row>
    <row r="68" spans="1:44" ht="8.85" customHeight="1" x14ac:dyDescent="0.3">
      <c r="A68" s="33"/>
      <c r="B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row>
    <row r="69" spans="1:44" ht="8.85" customHeight="1" x14ac:dyDescent="0.3">
      <c r="A69" s="33"/>
      <c r="B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row>
    <row r="70" spans="1:44" ht="8.85" customHeight="1" x14ac:dyDescent="0.3">
      <c r="A70" s="33"/>
      <c r="B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row>
    <row r="71" spans="1:44" ht="8.85" customHeight="1" x14ac:dyDescent="0.3">
      <c r="A71" s="33"/>
      <c r="B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row>
    <row r="72" spans="1:44" ht="8.85" customHeight="1" x14ac:dyDescent="0.3">
      <c r="A72" s="33"/>
      <c r="B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row>
    <row r="73" spans="1:44" ht="8.85" customHeight="1" x14ac:dyDescent="0.3">
      <c r="A73" s="33"/>
      <c r="B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row>
    <row r="74" spans="1:44" ht="8.85" customHeight="1" x14ac:dyDescent="0.3">
      <c r="A74" s="33"/>
      <c r="B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row>
    <row r="75" spans="1:44" s="20" customFormat="1" ht="10.5" customHeight="1" x14ac:dyDescent="0.3">
      <c r="A75" s="130" t="s">
        <v>446</v>
      </c>
      <c r="AM75" s="131" t="s">
        <v>447</v>
      </c>
    </row>
    <row r="76" spans="1:44" s="20" customFormat="1" ht="10.5" customHeight="1" x14ac:dyDescent="0.3">
      <c r="A76" s="50"/>
      <c r="U76" s="23" t="s">
        <v>49</v>
      </c>
      <c r="X76" s="50" t="s">
        <v>50</v>
      </c>
      <c r="AL76" s="23" t="s">
        <v>435</v>
      </c>
    </row>
    <row r="77" spans="1:44" s="20" customFormat="1" ht="10.5" customHeight="1" x14ac:dyDescent="0.3">
      <c r="A77" s="24"/>
      <c r="U77" s="23" t="s">
        <v>436</v>
      </c>
      <c r="X77" s="50" t="s">
        <v>399</v>
      </c>
      <c r="AL77" s="23" t="s">
        <v>130</v>
      </c>
    </row>
    <row r="78" spans="1:44" s="20" customFormat="1" ht="10.5" customHeight="1" x14ac:dyDescent="0.3">
      <c r="A78" s="25"/>
      <c r="U78" s="23" t="s">
        <v>55</v>
      </c>
      <c r="X78" s="26" t="s">
        <v>56</v>
      </c>
    </row>
    <row r="79" spans="1:44" ht="8.85" customHeight="1" x14ac:dyDescent="0.3">
      <c r="A79" s="33"/>
      <c r="B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row>
    <row r="80" spans="1:44" ht="9.6" customHeight="1" x14ac:dyDescent="0.3">
      <c r="X80" s="28" t="s">
        <v>400</v>
      </c>
      <c r="Y80" s="28"/>
      <c r="Z80" s="28"/>
      <c r="AA80" s="28"/>
      <c r="AB80" s="28"/>
      <c r="AC80" s="28"/>
      <c r="AD80" s="28"/>
      <c r="AE80" s="28"/>
      <c r="AF80" s="28"/>
      <c r="AG80" s="28"/>
      <c r="AH80" s="28"/>
      <c r="AI80" s="28"/>
      <c r="AJ80" s="28"/>
    </row>
    <row r="81" spans="1:44" ht="8.85" customHeight="1" x14ac:dyDescent="0.3"/>
    <row r="82" spans="1:44" ht="9.6" customHeight="1" x14ac:dyDescent="0.3">
      <c r="E82" s="28" t="s">
        <v>437</v>
      </c>
      <c r="F82" s="28"/>
      <c r="G82" s="28"/>
      <c r="H82" s="28"/>
      <c r="I82" s="28"/>
      <c r="J82" s="28"/>
      <c r="K82" s="28"/>
      <c r="L82" s="28"/>
      <c r="M82" s="28"/>
      <c r="O82" s="28" t="s">
        <v>438</v>
      </c>
      <c r="P82" s="28"/>
      <c r="Q82" s="28"/>
      <c r="R82" s="28"/>
      <c r="S82" s="28"/>
      <c r="AB82" s="28" t="s">
        <v>404</v>
      </c>
      <c r="AC82" s="28"/>
      <c r="AD82" s="28"/>
      <c r="AE82" s="28"/>
      <c r="AF82" s="28"/>
      <c r="AG82" s="28"/>
      <c r="AH82" s="28"/>
    </row>
    <row r="83" spans="1:44" ht="7.5" customHeight="1" x14ac:dyDescent="0.3"/>
    <row r="84" spans="1:44" ht="9.6" customHeight="1" x14ac:dyDescent="0.3">
      <c r="K84" s="28" t="s">
        <v>406</v>
      </c>
      <c r="L84" s="28"/>
      <c r="M84" s="28"/>
      <c r="X84" s="28" t="s">
        <v>439</v>
      </c>
      <c r="Y84" s="28"/>
      <c r="Z84" s="28"/>
      <c r="AB84" s="28" t="s">
        <v>66</v>
      </c>
      <c r="AC84" s="28"/>
      <c r="AD84" s="28"/>
      <c r="AF84" s="28" t="s">
        <v>67</v>
      </c>
      <c r="AG84" s="28"/>
      <c r="AH84" s="28"/>
    </row>
    <row r="85" spans="1:44" ht="9.6" customHeight="1" x14ac:dyDescent="0.3">
      <c r="I85" s="30" t="s">
        <v>71</v>
      </c>
      <c r="K85" s="30" t="s">
        <v>440</v>
      </c>
      <c r="S85" s="30" t="s">
        <v>71</v>
      </c>
      <c r="Z85" s="30" t="s">
        <v>279</v>
      </c>
      <c r="AD85" s="30" t="s">
        <v>279</v>
      </c>
      <c r="AH85" s="30" t="s">
        <v>279</v>
      </c>
      <c r="AJ85" s="30" t="s">
        <v>416</v>
      </c>
      <c r="AR85" s="30" t="s">
        <v>441</v>
      </c>
    </row>
    <row r="86" spans="1:44" ht="9.6" customHeight="1" x14ac:dyDescent="0.3">
      <c r="A86" s="31" t="s">
        <v>78</v>
      </c>
      <c r="C86" s="31" t="s">
        <v>80</v>
      </c>
      <c r="E86" s="31" t="s">
        <v>81</v>
      </c>
      <c r="G86" s="31" t="s">
        <v>442</v>
      </c>
      <c r="I86" s="31" t="s">
        <v>87</v>
      </c>
      <c r="K86" s="31" t="s">
        <v>443</v>
      </c>
      <c r="M86" s="31" t="s">
        <v>444</v>
      </c>
      <c r="O86" s="31" t="s">
        <v>81</v>
      </c>
      <c r="Q86" s="31" t="s">
        <v>442</v>
      </c>
      <c r="S86" s="31" t="s">
        <v>87</v>
      </c>
      <c r="U86" s="31" t="s">
        <v>72</v>
      </c>
      <c r="X86" s="31" t="s">
        <v>81</v>
      </c>
      <c r="Z86" s="31" t="s">
        <v>380</v>
      </c>
      <c r="AB86" s="31" t="s">
        <v>81</v>
      </c>
      <c r="AD86" s="31" t="s">
        <v>380</v>
      </c>
      <c r="AF86" s="31" t="s">
        <v>81</v>
      </c>
      <c r="AH86" s="31" t="s">
        <v>380</v>
      </c>
      <c r="AJ86" s="31" t="s">
        <v>425</v>
      </c>
      <c r="AL86" s="31" t="s">
        <v>78</v>
      </c>
      <c r="AP86" s="129" t="s">
        <v>437</v>
      </c>
      <c r="AR86" s="129" t="s">
        <v>445</v>
      </c>
    </row>
    <row r="87" spans="1:44" ht="8.85" customHeight="1" x14ac:dyDescent="0.3">
      <c r="C87" s="30"/>
      <c r="E87" s="30"/>
      <c r="G87" s="30"/>
      <c r="I87" s="30"/>
      <c r="K87" s="30"/>
      <c r="M87" s="30"/>
      <c r="O87" s="30"/>
      <c r="Q87" s="30"/>
      <c r="S87" s="30"/>
      <c r="U87" s="30"/>
      <c r="X87" s="30"/>
      <c r="Z87" s="30"/>
      <c r="AB87" s="30"/>
      <c r="AD87" s="30"/>
      <c r="AF87" s="30"/>
      <c r="AH87" s="30"/>
      <c r="AJ87" s="30"/>
    </row>
    <row r="88" spans="1:44" ht="8.85" customHeight="1" x14ac:dyDescent="0.3">
      <c r="B88" s="22" t="s">
        <v>292</v>
      </c>
    </row>
    <row r="89" spans="1:44" ht="8.85" customHeight="1" x14ac:dyDescent="0.3">
      <c r="A89" s="22">
        <v>1</v>
      </c>
      <c r="B89" s="33"/>
      <c r="C89" s="22" t="s">
        <v>131</v>
      </c>
      <c r="D89" s="33"/>
      <c r="E89" s="82">
        <v>1286771</v>
      </c>
      <c r="F89" s="33"/>
      <c r="G89" s="83">
        <f>(E89/$AN89)</f>
        <v>39.26793615917483</v>
      </c>
      <c r="H89" s="33"/>
      <c r="I89" s="84">
        <f>IF(G$219,G89/G$219*100,0)</f>
        <v>91.375442026215111</v>
      </c>
      <c r="J89" s="33"/>
      <c r="K89" s="82">
        <v>492153</v>
      </c>
      <c r="L89" s="33"/>
      <c r="M89" s="82">
        <v>618675</v>
      </c>
      <c r="N89" s="33"/>
      <c r="O89" s="82">
        <v>406378</v>
      </c>
      <c r="P89" s="33"/>
      <c r="Q89" s="89">
        <f>(O89/$AN89)</f>
        <v>12.401293905825629</v>
      </c>
      <c r="R89" s="33"/>
      <c r="S89" s="89">
        <f>IF(Q$219,Q89/Q$219*100,0)</f>
        <v>77.735296113901725</v>
      </c>
      <c r="T89" s="33"/>
      <c r="U89" s="82">
        <f>(E89+O89)</f>
        <v>1693149</v>
      </c>
      <c r="V89" s="33"/>
      <c r="W89" s="33"/>
      <c r="X89" s="82">
        <v>936003</v>
      </c>
      <c r="Y89" s="33"/>
      <c r="Z89" s="84">
        <f>IF($U89,X89/$U89*100,0)</f>
        <v>55.281785595951682</v>
      </c>
      <c r="AA89" s="33"/>
      <c r="AB89" s="82">
        <v>0</v>
      </c>
      <c r="AC89" s="33"/>
      <c r="AD89" s="84">
        <f>IF($U89,AB89/$U89*100,0)</f>
        <v>0</v>
      </c>
      <c r="AE89" s="33"/>
      <c r="AF89" s="82">
        <v>0</v>
      </c>
      <c r="AG89" s="33"/>
      <c r="AH89" s="84">
        <f>IF($U89,AF89/$U89*100,0)</f>
        <v>0</v>
      </c>
      <c r="AI89" s="33"/>
      <c r="AJ89" s="82">
        <v>91672</v>
      </c>
      <c r="AK89" s="33"/>
      <c r="AL89" s="22">
        <v>1</v>
      </c>
      <c r="AM89" s="33"/>
      <c r="AN89" s="114">
        <v>32769</v>
      </c>
      <c r="AO89" s="33"/>
      <c r="AP89" s="114">
        <f>IF(E89,AN89,0)</f>
        <v>32769</v>
      </c>
      <c r="AQ89" s="33"/>
      <c r="AR89" s="114">
        <f>IF(O89,AN89,0)</f>
        <v>32769</v>
      </c>
    </row>
    <row r="90" spans="1:44" ht="8.85" customHeight="1" x14ac:dyDescent="0.3">
      <c r="A90" s="22">
        <v>2</v>
      </c>
      <c r="B90" s="33"/>
      <c r="C90" s="22" t="s">
        <v>132</v>
      </c>
      <c r="D90" s="33"/>
      <c r="E90" s="297">
        <v>4797311</v>
      </c>
      <c r="F90" s="33"/>
      <c r="G90" s="84">
        <f>(E90/$AN90)</f>
        <v>44.15827649370852</v>
      </c>
      <c r="H90" s="33"/>
      <c r="I90" s="84">
        <f>IF(G$219,G90/G$219*100,0)</f>
        <v>102.75513379089773</v>
      </c>
      <c r="J90" s="33"/>
      <c r="K90" s="297">
        <v>971547</v>
      </c>
      <c r="L90" s="33"/>
      <c r="M90" s="297">
        <v>3824333</v>
      </c>
      <c r="N90" s="33"/>
      <c r="O90" s="297">
        <v>1484627</v>
      </c>
      <c r="P90" s="33"/>
      <c r="Q90" s="89">
        <f>(O90/$AN90)</f>
        <v>13.665690958127376</v>
      </c>
      <c r="R90" s="33"/>
      <c r="S90" s="89">
        <f>IF(Q$219,Q90/Q$219*100,0)</f>
        <v>85.660943228841006</v>
      </c>
      <c r="T90" s="33"/>
      <c r="U90" s="88">
        <f>(E90+O90)</f>
        <v>6281938</v>
      </c>
      <c r="V90" s="33"/>
      <c r="W90" s="33"/>
      <c r="X90" s="297">
        <v>1750329</v>
      </c>
      <c r="Y90" s="33"/>
      <c r="Z90" s="84">
        <f>IF($U90,X90/$U90*100,0)</f>
        <v>27.862882441692356</v>
      </c>
      <c r="AA90" s="33"/>
      <c r="AB90" s="297">
        <v>0</v>
      </c>
      <c r="AC90" s="33"/>
      <c r="AD90" s="84">
        <f>IF($U90,AB90/$U90*100,0)</f>
        <v>0</v>
      </c>
      <c r="AE90" s="33"/>
      <c r="AF90" s="297">
        <v>0</v>
      </c>
      <c r="AG90" s="33"/>
      <c r="AH90" s="84">
        <f>IF($U90,AF90/$U90*100,0)</f>
        <v>0</v>
      </c>
      <c r="AI90" s="33"/>
      <c r="AJ90" s="297">
        <v>446783</v>
      </c>
      <c r="AK90" s="33"/>
      <c r="AL90" s="22">
        <v>2</v>
      </c>
      <c r="AM90" s="33"/>
      <c r="AN90" s="114">
        <v>108639</v>
      </c>
      <c r="AO90" s="33"/>
      <c r="AP90" s="114">
        <f>IF(E90,AN90,0)</f>
        <v>108639</v>
      </c>
      <c r="AQ90" s="33"/>
      <c r="AR90" s="114">
        <f>IF(O90,AN90,0)</f>
        <v>108639</v>
      </c>
    </row>
    <row r="91" spans="1:44" ht="8.85" customHeight="1" x14ac:dyDescent="0.3">
      <c r="A91" s="22">
        <v>3</v>
      </c>
      <c r="B91" s="33"/>
      <c r="C91" s="22" t="s">
        <v>133</v>
      </c>
      <c r="D91" s="33"/>
      <c r="E91" s="297">
        <v>1083337</v>
      </c>
      <c r="F91" s="33"/>
      <c r="G91" s="84">
        <f>(E91/$AN91)</f>
        <v>71.535723718964604</v>
      </c>
      <c r="H91" s="33"/>
      <c r="I91" s="84">
        <f>IF(G$219,G91/G$219*100,0)</f>
        <v>166.46172462410743</v>
      </c>
      <c r="J91" s="33"/>
      <c r="K91" s="297">
        <v>490705</v>
      </c>
      <c r="L91" s="33"/>
      <c r="M91" s="297">
        <v>495330</v>
      </c>
      <c r="N91" s="33"/>
      <c r="O91" s="297">
        <v>834715</v>
      </c>
      <c r="P91" s="33"/>
      <c r="Q91" s="89">
        <f>(O91/$AN91)</f>
        <v>55.118528790279981</v>
      </c>
      <c r="R91" s="33"/>
      <c r="S91" s="89">
        <f>IF(Q$219,Q91/Q$219*100,0)</f>
        <v>345.50065415853692</v>
      </c>
      <c r="T91" s="33"/>
      <c r="U91" s="88">
        <f>(E91+O91)</f>
        <v>1918052</v>
      </c>
      <c r="V91" s="33"/>
      <c r="W91" s="33"/>
      <c r="X91" s="297">
        <v>954283</v>
      </c>
      <c r="Y91" s="33"/>
      <c r="Z91" s="84">
        <f>IF($U91,X91/$U91*100,0)</f>
        <v>49.752717861663811</v>
      </c>
      <c r="AA91" s="33"/>
      <c r="AB91" s="297">
        <v>0</v>
      </c>
      <c r="AC91" s="33"/>
      <c r="AD91" s="84">
        <f>IF($U91,AB91/$U91*100,0)</f>
        <v>0</v>
      </c>
      <c r="AE91" s="33"/>
      <c r="AF91" s="297">
        <v>0</v>
      </c>
      <c r="AG91" s="33"/>
      <c r="AH91" s="84">
        <f>IF($U91,AF91/$U91*100,0)</f>
        <v>0</v>
      </c>
      <c r="AI91" s="33"/>
      <c r="AJ91" s="297">
        <v>61051</v>
      </c>
      <c r="AK91" s="33"/>
      <c r="AL91" s="22">
        <v>3</v>
      </c>
      <c r="AM91" s="33"/>
      <c r="AN91" s="114">
        <v>15144</v>
      </c>
      <c r="AO91" s="33"/>
      <c r="AP91" s="114">
        <f>IF(E91,AN91,0)</f>
        <v>15144</v>
      </c>
      <c r="AQ91" s="33"/>
      <c r="AR91" s="114">
        <f>IF(O91,AN91,0)</f>
        <v>15144</v>
      </c>
    </row>
    <row r="92" spans="1:44" ht="8.85" customHeight="1" x14ac:dyDescent="0.3">
      <c r="A92" s="22">
        <v>4</v>
      </c>
      <c r="B92" s="33"/>
      <c r="C92" s="22" t="s">
        <v>134</v>
      </c>
      <c r="D92" s="33"/>
      <c r="E92" s="297">
        <v>506029</v>
      </c>
      <c r="F92" s="33"/>
      <c r="G92" s="84">
        <f>(E92/$AN92)</f>
        <v>38.940284724894191</v>
      </c>
      <c r="H92" s="33"/>
      <c r="I92" s="84">
        <f>IF(G$219,G92/G$219*100,0)</f>
        <v>90.613005861590722</v>
      </c>
      <c r="J92" s="33"/>
      <c r="K92" s="297">
        <v>292611</v>
      </c>
      <c r="L92" s="33"/>
      <c r="M92" s="297">
        <v>91297</v>
      </c>
      <c r="N92" s="33"/>
      <c r="O92" s="297">
        <v>302036</v>
      </c>
      <c r="P92" s="33"/>
      <c r="Q92" s="89">
        <f>(O92/$AN92)</f>
        <v>23.242477876106193</v>
      </c>
      <c r="R92" s="33"/>
      <c r="S92" s="89">
        <f>IF(Q$219,Q92/Q$219*100,0)</f>
        <v>145.69132171532368</v>
      </c>
      <c r="T92" s="33"/>
      <c r="U92" s="88">
        <f>(E92+O92)</f>
        <v>808065</v>
      </c>
      <c r="V92" s="33"/>
      <c r="W92" s="33"/>
      <c r="X92" s="297">
        <v>481471</v>
      </c>
      <c r="Y92" s="33"/>
      <c r="Z92" s="84">
        <f>IF($U92,X92/$U92*100,0)</f>
        <v>59.583201846386125</v>
      </c>
      <c r="AA92" s="33"/>
      <c r="AB92" s="297">
        <v>52667</v>
      </c>
      <c r="AC92" s="33"/>
      <c r="AD92" s="84">
        <f>IF($U92,AB92/$U92*100,0)</f>
        <v>6.5176687518949592</v>
      </c>
      <c r="AE92" s="33"/>
      <c r="AF92" s="297">
        <v>0</v>
      </c>
      <c r="AG92" s="33"/>
      <c r="AH92" s="84">
        <f>IF($U92,AF92/$U92*100,0)</f>
        <v>0</v>
      </c>
      <c r="AI92" s="33"/>
      <c r="AJ92" s="297">
        <v>30031</v>
      </c>
      <c r="AK92" s="33"/>
      <c r="AL92" s="22">
        <v>4</v>
      </c>
      <c r="AM92" s="33"/>
      <c r="AN92" s="114">
        <v>12995</v>
      </c>
      <c r="AO92" s="33"/>
      <c r="AP92" s="114">
        <f>IF(E92,AN92,0)</f>
        <v>12995</v>
      </c>
      <c r="AQ92" s="33"/>
      <c r="AR92" s="114">
        <f>IF(O92,AN92,0)</f>
        <v>12995</v>
      </c>
    </row>
    <row r="93" spans="1:44" ht="8.85" customHeight="1" x14ac:dyDescent="0.3">
      <c r="A93" s="22">
        <v>5</v>
      </c>
      <c r="B93" s="33"/>
      <c r="C93" s="22" t="s">
        <v>135</v>
      </c>
      <c r="D93" s="33"/>
      <c r="E93" s="297">
        <v>1086903</v>
      </c>
      <c r="F93" s="33"/>
      <c r="G93" s="84">
        <f>(E93/$AN93)</f>
        <v>34.107477955251511</v>
      </c>
      <c r="H93" s="33"/>
      <c r="I93" s="84">
        <f>IF(G$219,G93/G$219*100,0)</f>
        <v>79.367193170714017</v>
      </c>
      <c r="J93" s="33"/>
      <c r="K93" s="297">
        <v>620840</v>
      </c>
      <c r="L93" s="33"/>
      <c r="M93" s="297">
        <v>382753</v>
      </c>
      <c r="N93" s="33"/>
      <c r="O93" s="297">
        <v>724845</v>
      </c>
      <c r="P93" s="33"/>
      <c r="Q93" s="89">
        <f>(O93/$AN93)</f>
        <v>22.745944080082843</v>
      </c>
      <c r="R93" s="33"/>
      <c r="S93" s="89">
        <f>IF(Q$219,Q93/Q$219*100,0)</f>
        <v>142.57888829042898</v>
      </c>
      <c r="T93" s="33"/>
      <c r="U93" s="88">
        <f>(E93+O93)</f>
        <v>1811748</v>
      </c>
      <c r="V93" s="33"/>
      <c r="W93" s="33"/>
      <c r="X93" s="297">
        <v>989943</v>
      </c>
      <c r="Y93" s="33"/>
      <c r="Z93" s="89">
        <f>IF($U93,X93/$U93*100,0)</f>
        <v>54.640214864318878</v>
      </c>
      <c r="AA93" s="33"/>
      <c r="AB93" s="297">
        <v>3843</v>
      </c>
      <c r="AC93" s="33"/>
      <c r="AD93" s="89">
        <f>IF($U93,AB93/$U93*100,0)</f>
        <v>0.21211559223468165</v>
      </c>
      <c r="AE93" s="33"/>
      <c r="AF93" s="297">
        <v>0</v>
      </c>
      <c r="AG93" s="33"/>
      <c r="AH93" s="89">
        <f>IF($U93,AF93/$U93*100,0)</f>
        <v>0</v>
      </c>
      <c r="AI93" s="33"/>
      <c r="AJ93" s="297">
        <v>250500</v>
      </c>
      <c r="AK93" s="33"/>
      <c r="AL93" s="22">
        <v>5</v>
      </c>
      <c r="AM93" s="33"/>
      <c r="AN93" s="114">
        <v>31867</v>
      </c>
      <c r="AO93" s="33"/>
      <c r="AP93" s="114">
        <f>IF(E93,AN93,0)</f>
        <v>31867</v>
      </c>
      <c r="AQ93" s="33"/>
      <c r="AR93" s="114">
        <f>IF(O93,AN93,0)</f>
        <v>31867</v>
      </c>
    </row>
    <row r="94" spans="1:44" ht="8.85" customHeight="1" x14ac:dyDescent="0.3">
      <c r="A94" s="41"/>
      <c r="B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41"/>
      <c r="AM94" s="33"/>
      <c r="AN94" s="39"/>
      <c r="AO94" s="33"/>
      <c r="AP94" s="33"/>
      <c r="AQ94" s="33"/>
      <c r="AR94" s="33"/>
    </row>
    <row r="95" spans="1:44" ht="8.85" customHeight="1" x14ac:dyDescent="0.3">
      <c r="A95" s="22">
        <v>6</v>
      </c>
      <c r="B95" s="33"/>
      <c r="C95" s="22" t="s">
        <v>136</v>
      </c>
      <c r="D95" s="33"/>
      <c r="E95" s="297">
        <v>706817</v>
      </c>
      <c r="F95" s="33"/>
      <c r="G95" s="84">
        <f>(E95/$AN95)</f>
        <v>45.080489827157344</v>
      </c>
      <c r="H95" s="33"/>
      <c r="I95" s="84">
        <f>IF(G$219,G95/G$219*100,0)</f>
        <v>104.90109966607824</v>
      </c>
      <c r="J95" s="33"/>
      <c r="K95" s="297">
        <v>304192</v>
      </c>
      <c r="L95" s="33"/>
      <c r="M95" s="297">
        <v>168288</v>
      </c>
      <c r="N95" s="33"/>
      <c r="O95" s="297">
        <v>477861</v>
      </c>
      <c r="P95" s="33"/>
      <c r="Q95" s="89">
        <f>(O95/$AN95)</f>
        <v>30.477772817143951</v>
      </c>
      <c r="R95" s="33"/>
      <c r="S95" s="89">
        <f>IF(Q$219,Q95/Q$219*100,0)</f>
        <v>191.04447590907881</v>
      </c>
      <c r="T95" s="33"/>
      <c r="U95" s="88">
        <f>(E95+O95)</f>
        <v>1184678</v>
      </c>
      <c r="V95" s="33"/>
      <c r="W95" s="33"/>
      <c r="X95" s="297">
        <v>568054</v>
      </c>
      <c r="Y95" s="33"/>
      <c r="Z95" s="89">
        <f>IF($U95,X95/$U95*100,0)</f>
        <v>47.95007588559929</v>
      </c>
      <c r="AA95" s="33"/>
      <c r="AB95" s="297">
        <v>0</v>
      </c>
      <c r="AC95" s="33"/>
      <c r="AD95" s="89">
        <f>IF($U95,AB95/$U95*100,0)</f>
        <v>0</v>
      </c>
      <c r="AE95" s="33"/>
      <c r="AF95" s="297">
        <v>0</v>
      </c>
      <c r="AG95" s="33"/>
      <c r="AH95" s="89">
        <f>IF($U95,AF95/$U95*100,0)</f>
        <v>0</v>
      </c>
      <c r="AI95" s="33"/>
      <c r="AJ95" s="297">
        <v>36162</v>
      </c>
      <c r="AK95" s="33"/>
      <c r="AL95" s="22">
        <v>6</v>
      </c>
      <c r="AM95" s="33"/>
      <c r="AN95" s="114">
        <v>15679</v>
      </c>
      <c r="AO95" s="33"/>
      <c r="AP95" s="114">
        <f>IF(E95,AN95,0)</f>
        <v>15679</v>
      </c>
      <c r="AQ95" s="33"/>
      <c r="AR95" s="114">
        <f>IF(O95,AN95,0)</f>
        <v>15679</v>
      </c>
    </row>
    <row r="96" spans="1:44" ht="8.85" customHeight="1" x14ac:dyDescent="0.3">
      <c r="A96" s="22">
        <v>7</v>
      </c>
      <c r="B96" s="33"/>
      <c r="C96" s="22" t="s">
        <v>137</v>
      </c>
      <c r="D96" s="33"/>
      <c r="E96" s="297">
        <v>14186473</v>
      </c>
      <c r="F96" s="33"/>
      <c r="G96" s="84">
        <f>(E96/$AN96)</f>
        <v>58.857462318125052</v>
      </c>
      <c r="H96" s="33"/>
      <c r="I96" s="84">
        <f>IF(G$219,G96/G$219*100,0)</f>
        <v>136.95974787316123</v>
      </c>
      <c r="J96" s="33"/>
      <c r="K96" s="297">
        <v>5431303</v>
      </c>
      <c r="L96" s="33"/>
      <c r="M96" s="297">
        <v>8097512</v>
      </c>
      <c r="N96" s="33"/>
      <c r="O96" s="297">
        <v>5162868</v>
      </c>
      <c r="P96" s="33"/>
      <c r="Q96" s="89">
        <f>(O96/$AN96)</f>
        <v>21.419933535520329</v>
      </c>
      <c r="R96" s="33"/>
      <c r="S96" s="89">
        <f>IF(Q$219,Q96/Q$219*100,0)</f>
        <v>134.26702800274549</v>
      </c>
      <c r="T96" s="33"/>
      <c r="U96" s="88">
        <f>(E96+O96)</f>
        <v>19349341</v>
      </c>
      <c r="V96" s="33"/>
      <c r="W96" s="33"/>
      <c r="X96" s="297">
        <v>4582115</v>
      </c>
      <c r="Y96" s="33"/>
      <c r="Z96" s="89">
        <f>IF($U96,X96/$U96*100,0)</f>
        <v>23.680987378329835</v>
      </c>
      <c r="AA96" s="33"/>
      <c r="AB96" s="297">
        <v>325</v>
      </c>
      <c r="AC96" s="33"/>
      <c r="AD96" s="89">
        <f>IF($U96,AB96/$U96*100,0)</f>
        <v>1.6796437666791856E-3</v>
      </c>
      <c r="AE96" s="33"/>
      <c r="AF96" s="297">
        <v>0</v>
      </c>
      <c r="AG96" s="33"/>
      <c r="AH96" s="89">
        <f>IF($U96,AF96/$U96*100,0)</f>
        <v>0</v>
      </c>
      <c r="AI96" s="33"/>
      <c r="AJ96" s="297">
        <v>578178</v>
      </c>
      <c r="AK96" s="33"/>
      <c r="AL96" s="22">
        <v>7</v>
      </c>
      <c r="AM96" s="33"/>
      <c r="AN96" s="114">
        <v>241031</v>
      </c>
      <c r="AO96" s="33"/>
      <c r="AP96" s="114">
        <f>IF(E96,AN96,0)</f>
        <v>241031</v>
      </c>
      <c r="AQ96" s="33"/>
      <c r="AR96" s="114">
        <f>IF(O96,AN96,0)</f>
        <v>241031</v>
      </c>
    </row>
    <row r="97" spans="1:44" ht="8.85" customHeight="1" x14ac:dyDescent="0.3">
      <c r="A97" s="22">
        <v>8</v>
      </c>
      <c r="B97" s="33"/>
      <c r="C97" s="22" t="s">
        <v>138</v>
      </c>
      <c r="D97" s="33"/>
      <c r="E97" s="297">
        <v>1325142</v>
      </c>
      <c r="F97" s="33"/>
      <c r="G97" s="84">
        <f>(E97/$AN97)</f>
        <v>17.608924442554549</v>
      </c>
      <c r="H97" s="33"/>
      <c r="I97" s="84">
        <f>IF(G$219,G97/G$219*100,0)</f>
        <v>40.975498381742739</v>
      </c>
      <c r="J97" s="33"/>
      <c r="K97" s="297">
        <v>843554</v>
      </c>
      <c r="L97" s="33"/>
      <c r="M97" s="297">
        <v>280796</v>
      </c>
      <c r="N97" s="33"/>
      <c r="O97" s="297">
        <v>1125280</v>
      </c>
      <c r="P97" s="33"/>
      <c r="Q97" s="89">
        <f>(O97/$AN97)</f>
        <v>14.953092194434847</v>
      </c>
      <c r="R97" s="33"/>
      <c r="S97" s="89">
        <f>IF(Q$219,Q97/Q$219*100,0)</f>
        <v>93.73078796292576</v>
      </c>
      <c r="T97" s="33"/>
      <c r="U97" s="88">
        <f>(E97+O97)</f>
        <v>2450422</v>
      </c>
      <c r="V97" s="33"/>
      <c r="W97" s="33"/>
      <c r="X97" s="297">
        <v>1223317</v>
      </c>
      <c r="Y97" s="33"/>
      <c r="Z97" s="89">
        <f>IF($U97,X97/$U97*100,0)</f>
        <v>49.922707190843049</v>
      </c>
      <c r="AA97" s="33"/>
      <c r="AB97" s="297">
        <v>152798</v>
      </c>
      <c r="AC97" s="33"/>
      <c r="AD97" s="89">
        <f>IF($U97,AB97/$U97*100,0)</f>
        <v>6.2355790145534113</v>
      </c>
      <c r="AE97" s="33"/>
      <c r="AF97" s="297">
        <v>0</v>
      </c>
      <c r="AG97" s="33"/>
      <c r="AH97" s="89">
        <f>IF($U97,AF97/$U97*100,0)</f>
        <v>0</v>
      </c>
      <c r="AI97" s="33"/>
      <c r="AJ97" s="297">
        <v>281445</v>
      </c>
      <c r="AK97" s="33"/>
      <c r="AL97" s="22">
        <v>8</v>
      </c>
      <c r="AM97" s="33"/>
      <c r="AN97" s="114">
        <v>75254</v>
      </c>
      <c r="AO97" s="33"/>
      <c r="AP97" s="114">
        <f>IF(E97,AN97,0)</f>
        <v>75254</v>
      </c>
      <c r="AQ97" s="33"/>
      <c r="AR97" s="114">
        <f>IF(O97,AN97,0)</f>
        <v>75254</v>
      </c>
    </row>
    <row r="98" spans="1:44" ht="8.85" customHeight="1" x14ac:dyDescent="0.3">
      <c r="A98" s="22">
        <v>9</v>
      </c>
      <c r="B98" s="33"/>
      <c r="C98" s="22" t="s">
        <v>139</v>
      </c>
      <c r="D98" s="33"/>
      <c r="E98" s="297">
        <v>435072</v>
      </c>
      <c r="F98" s="33"/>
      <c r="G98" s="84">
        <f>(E98/$AN98)</f>
        <v>98.232558139534888</v>
      </c>
      <c r="H98" s="33"/>
      <c r="I98" s="84">
        <f>IF(G$219,G98/G$219*100,0)</f>
        <v>228.58454758052395</v>
      </c>
      <c r="J98" s="33"/>
      <c r="K98" s="297">
        <v>263353</v>
      </c>
      <c r="L98" s="33"/>
      <c r="M98" s="297">
        <v>132324</v>
      </c>
      <c r="N98" s="33"/>
      <c r="O98" s="297">
        <v>123294</v>
      </c>
      <c r="P98" s="33"/>
      <c r="Q98" s="89">
        <f>(O98/$AN98)</f>
        <v>27.837886656130053</v>
      </c>
      <c r="R98" s="33"/>
      <c r="S98" s="89">
        <f>IF(Q$219,Q98/Q$219*100,0)</f>
        <v>174.49682096341169</v>
      </c>
      <c r="T98" s="33"/>
      <c r="U98" s="88">
        <f>(E98+O98)</f>
        <v>558366</v>
      </c>
      <c r="V98" s="33"/>
      <c r="W98" s="33"/>
      <c r="X98" s="297">
        <v>316733</v>
      </c>
      <c r="Y98" s="33"/>
      <c r="Z98" s="89">
        <f>IF($U98,X98/$U98*100,0)</f>
        <v>56.724979672831076</v>
      </c>
      <c r="AA98" s="33"/>
      <c r="AB98" s="297">
        <v>0</v>
      </c>
      <c r="AC98" s="33"/>
      <c r="AD98" s="89">
        <f>IF($U98,AB98/$U98*100,0)</f>
        <v>0</v>
      </c>
      <c r="AE98" s="33"/>
      <c r="AF98" s="297">
        <v>0</v>
      </c>
      <c r="AG98" s="33"/>
      <c r="AH98" s="89">
        <f>IF($U98,AF98/$U98*100,0)</f>
        <v>0</v>
      </c>
      <c r="AI98" s="33"/>
      <c r="AJ98" s="297">
        <v>23807</v>
      </c>
      <c r="AK98" s="33"/>
      <c r="AL98" s="22">
        <v>9</v>
      </c>
      <c r="AM98" s="33"/>
      <c r="AN98" s="114">
        <v>4429</v>
      </c>
      <c r="AO98" s="33"/>
      <c r="AP98" s="114">
        <f>IF(E98,AN98,0)</f>
        <v>4429</v>
      </c>
      <c r="AQ98" s="33"/>
      <c r="AR98" s="114">
        <f>IF(O98,AN98,0)</f>
        <v>4429</v>
      </c>
    </row>
    <row r="99" spans="1:44" ht="8.85" customHeight="1" x14ac:dyDescent="0.3">
      <c r="A99" s="22">
        <v>10</v>
      </c>
      <c r="B99" s="33"/>
      <c r="C99" s="22" t="s">
        <v>140</v>
      </c>
      <c r="D99" s="33"/>
      <c r="E99" s="297">
        <v>2769479</v>
      </c>
      <c r="F99" s="33"/>
      <c r="G99" s="84">
        <f>(E99/$AN99)</f>
        <v>35.357006983365039</v>
      </c>
      <c r="H99" s="33"/>
      <c r="I99" s="84">
        <f>IF(G$219,G99/G$219*100,0)</f>
        <v>82.274813953370909</v>
      </c>
      <c r="J99" s="33"/>
      <c r="K99" s="297">
        <v>1084897</v>
      </c>
      <c r="L99" s="33"/>
      <c r="M99" s="297">
        <v>1333952</v>
      </c>
      <c r="N99" s="33"/>
      <c r="O99" s="297">
        <v>953089</v>
      </c>
      <c r="P99" s="33"/>
      <c r="Q99" s="89">
        <f>(O99/$AN99)</f>
        <v>12.167766727521096</v>
      </c>
      <c r="R99" s="33"/>
      <c r="S99" s="89">
        <f>IF(Q$219,Q99/Q$219*100,0)</f>
        <v>76.271472702086697</v>
      </c>
      <c r="T99" s="33"/>
      <c r="U99" s="88">
        <f>(E99+O99)</f>
        <v>3722568</v>
      </c>
      <c r="V99" s="33"/>
      <c r="W99" s="33"/>
      <c r="X99" s="297">
        <v>1407525</v>
      </c>
      <c r="Y99" s="33"/>
      <c r="Z99" s="89">
        <f>IF($U99,X99/$U99*100,0)</f>
        <v>37.810592042912312</v>
      </c>
      <c r="AA99" s="33"/>
      <c r="AB99" s="297">
        <v>114100</v>
      </c>
      <c r="AC99" s="33"/>
      <c r="AD99" s="89">
        <f>IF($U99,AB99/$U99*100,0)</f>
        <v>3.0650884013401503</v>
      </c>
      <c r="AE99" s="33"/>
      <c r="AF99" s="297">
        <v>0</v>
      </c>
      <c r="AG99" s="33"/>
      <c r="AH99" s="89">
        <f>IF($U99,AF99/$U99*100,0)</f>
        <v>0</v>
      </c>
      <c r="AI99" s="33"/>
      <c r="AJ99" s="297">
        <v>143175</v>
      </c>
      <c r="AK99" s="33"/>
      <c r="AL99" s="22">
        <v>10</v>
      </c>
      <c r="AM99" s="33"/>
      <c r="AN99" s="114">
        <v>78329</v>
      </c>
      <c r="AO99" s="33"/>
      <c r="AP99" s="114">
        <f>IF(E99,AN99,0)</f>
        <v>78329</v>
      </c>
      <c r="AQ99" s="33"/>
      <c r="AR99" s="114">
        <f>IF(O99,AN99,0)</f>
        <v>78329</v>
      </c>
    </row>
    <row r="100" spans="1:44" ht="8.85" customHeight="1" x14ac:dyDescent="0.3">
      <c r="A100" s="41"/>
      <c r="B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41"/>
      <c r="AM100" s="33"/>
      <c r="AN100" s="39"/>
      <c r="AO100" s="33"/>
      <c r="AP100" s="33"/>
      <c r="AQ100" s="33"/>
      <c r="AR100" s="33"/>
    </row>
    <row r="101" spans="1:44" ht="8.85" customHeight="1" x14ac:dyDescent="0.3">
      <c r="A101" s="22">
        <v>11</v>
      </c>
      <c r="B101" s="33"/>
      <c r="C101" s="22" t="s">
        <v>141</v>
      </c>
      <c r="D101" s="33"/>
      <c r="E101" s="297">
        <v>471207</v>
      </c>
      <c r="F101" s="33"/>
      <c r="G101" s="84">
        <f>(E101/$AN101)</f>
        <v>73.259794776119406</v>
      </c>
      <c r="H101" s="33"/>
      <c r="I101" s="84">
        <f>IF(G$219,G101/G$219*100,0)</f>
        <v>170.47359207478107</v>
      </c>
      <c r="J101" s="33"/>
      <c r="K101" s="297">
        <v>224313</v>
      </c>
      <c r="L101" s="33"/>
      <c r="M101" s="297">
        <v>170219</v>
      </c>
      <c r="N101" s="33"/>
      <c r="O101" s="297">
        <v>215888</v>
      </c>
      <c r="P101" s="33"/>
      <c r="Q101" s="89">
        <f>(O101/$AN101)</f>
        <v>33.56467661691542</v>
      </c>
      <c r="R101" s="33"/>
      <c r="S101" s="89">
        <f>IF(Q$219,Q101/Q$219*100,0)</f>
        <v>210.39418109086142</v>
      </c>
      <c r="T101" s="33"/>
      <c r="U101" s="88">
        <f>(E101+O101)</f>
        <v>687095</v>
      </c>
      <c r="V101" s="33"/>
      <c r="W101" s="33"/>
      <c r="X101" s="297">
        <v>448212</v>
      </c>
      <c r="Y101" s="33"/>
      <c r="Z101" s="89">
        <f>IF($U101,X101/$U101*100,0)</f>
        <v>65.23290083612892</v>
      </c>
      <c r="AA101" s="33"/>
      <c r="AB101" s="297">
        <v>0</v>
      </c>
      <c r="AC101" s="33"/>
      <c r="AD101" s="89">
        <f>IF($U101,AB101/$U101*100,0)</f>
        <v>0</v>
      </c>
      <c r="AE101" s="33"/>
      <c r="AF101" s="297">
        <v>0</v>
      </c>
      <c r="AG101" s="33"/>
      <c r="AH101" s="89">
        <f>IF($U101,AF101/$U101*100,0)</f>
        <v>0</v>
      </c>
      <c r="AI101" s="33"/>
      <c r="AJ101" s="297">
        <v>1176</v>
      </c>
      <c r="AK101" s="33"/>
      <c r="AL101" s="22">
        <v>11</v>
      </c>
      <c r="AM101" s="33"/>
      <c r="AN101" s="114">
        <v>6432</v>
      </c>
      <c r="AO101" s="33"/>
      <c r="AP101" s="114">
        <f>IF(E101,AN101,0)</f>
        <v>6432</v>
      </c>
      <c r="AQ101" s="33"/>
      <c r="AR101" s="114">
        <f>IF(O101,AN101,0)</f>
        <v>6432</v>
      </c>
    </row>
    <row r="102" spans="1:44" ht="8.85" customHeight="1" x14ac:dyDescent="0.3">
      <c r="A102" s="22">
        <v>12</v>
      </c>
      <c r="B102" s="33"/>
      <c r="C102" s="22" t="s">
        <v>142</v>
      </c>
      <c r="D102" s="33"/>
      <c r="E102" s="297">
        <v>1762511</v>
      </c>
      <c r="F102" s="33"/>
      <c r="G102" s="84">
        <f>(E102/$AN102)</f>
        <v>52.947338380197067</v>
      </c>
      <c r="H102" s="33"/>
      <c r="I102" s="84">
        <f>IF(G$219,G102/G$219*100,0)</f>
        <v>123.20704681271333</v>
      </c>
      <c r="J102" s="33"/>
      <c r="K102" s="297">
        <v>707749</v>
      </c>
      <c r="L102" s="33"/>
      <c r="M102" s="297">
        <v>1030144</v>
      </c>
      <c r="N102" s="33"/>
      <c r="O102" s="297">
        <v>792513</v>
      </c>
      <c r="P102" s="33"/>
      <c r="Q102" s="89">
        <f>(O102/$AN102)</f>
        <v>23.80776856524874</v>
      </c>
      <c r="R102" s="33"/>
      <c r="S102" s="89">
        <f>IF(Q$219,Q102/Q$219*100,0)</f>
        <v>149.23474544551081</v>
      </c>
      <c r="T102" s="33"/>
      <c r="U102" s="88">
        <f>(E102+O102)</f>
        <v>2555024</v>
      </c>
      <c r="V102" s="33"/>
      <c r="W102" s="33"/>
      <c r="X102" s="297">
        <v>1135533</v>
      </c>
      <c r="Y102" s="33"/>
      <c r="Z102" s="89">
        <f>IF($U102,X102/$U102*100,0)</f>
        <v>44.443144173988195</v>
      </c>
      <c r="AA102" s="33"/>
      <c r="AB102" s="297">
        <v>0</v>
      </c>
      <c r="AC102" s="33"/>
      <c r="AD102" s="89">
        <f>IF($U102,AB102/$U102*100,0)</f>
        <v>0</v>
      </c>
      <c r="AE102" s="33"/>
      <c r="AF102" s="297">
        <v>0</v>
      </c>
      <c r="AG102" s="33"/>
      <c r="AH102" s="89">
        <f>IF($U102,AF102/$U102*100,0)</f>
        <v>0</v>
      </c>
      <c r="AI102" s="33"/>
      <c r="AJ102" s="297">
        <v>154995</v>
      </c>
      <c r="AK102" s="33"/>
      <c r="AL102" s="22">
        <v>12</v>
      </c>
      <c r="AM102" s="33"/>
      <c r="AN102" s="114">
        <v>33288</v>
      </c>
      <c r="AO102" s="33"/>
      <c r="AP102" s="114">
        <f>IF(E102,AN102,0)</f>
        <v>33288</v>
      </c>
      <c r="AQ102" s="33"/>
      <c r="AR102" s="114">
        <f>IF(O102,AN102,0)</f>
        <v>33288</v>
      </c>
    </row>
    <row r="103" spans="1:44" ht="8.85" customHeight="1" x14ac:dyDescent="0.3">
      <c r="A103" s="22">
        <v>13</v>
      </c>
      <c r="B103" s="33"/>
      <c r="C103" s="22" t="s">
        <v>143</v>
      </c>
      <c r="D103" s="33"/>
      <c r="E103" s="297">
        <v>1037385</v>
      </c>
      <c r="F103" s="33"/>
      <c r="G103" s="84">
        <f>(E103/$AN103)</f>
        <v>62.944299496389782</v>
      </c>
      <c r="H103" s="33"/>
      <c r="I103" s="84">
        <f>IF(G$219,G103/G$219*100,0)</f>
        <v>146.46970918458243</v>
      </c>
      <c r="J103" s="33"/>
      <c r="K103" s="297">
        <v>319033</v>
      </c>
      <c r="L103" s="33"/>
      <c r="M103" s="297">
        <v>523721</v>
      </c>
      <c r="N103" s="33"/>
      <c r="O103" s="297">
        <v>625361</v>
      </c>
      <c r="P103" s="33"/>
      <c r="Q103" s="89">
        <f>(O103/$AN103)</f>
        <v>37.944360172319641</v>
      </c>
      <c r="R103" s="33"/>
      <c r="S103" s="89">
        <f>IF(Q$219,Q103/Q$219*100,0)</f>
        <v>237.84744529457492</v>
      </c>
      <c r="T103" s="33"/>
      <c r="U103" s="88">
        <f>(E103+O103)</f>
        <v>1662746</v>
      </c>
      <c r="V103" s="33"/>
      <c r="W103" s="33"/>
      <c r="X103" s="297">
        <v>747507</v>
      </c>
      <c r="Y103" s="33"/>
      <c r="Z103" s="89">
        <f>IF($U103,X103/$U103*100,0)</f>
        <v>44.95617490584852</v>
      </c>
      <c r="AA103" s="33"/>
      <c r="AB103" s="297">
        <v>85157</v>
      </c>
      <c r="AC103" s="33"/>
      <c r="AD103" s="89">
        <f>IF($U103,AB103/$U103*100,0)</f>
        <v>5.1214677407132534</v>
      </c>
      <c r="AE103" s="33"/>
      <c r="AF103" s="297">
        <v>0</v>
      </c>
      <c r="AG103" s="33"/>
      <c r="AH103" s="89">
        <f>IF($U103,AF103/$U103*100,0)</f>
        <v>0</v>
      </c>
      <c r="AI103" s="33"/>
      <c r="AJ103" s="297">
        <v>289051</v>
      </c>
      <c r="AK103" s="33"/>
      <c r="AL103" s="22">
        <v>13</v>
      </c>
      <c r="AM103" s="33"/>
      <c r="AN103" s="114">
        <v>16481</v>
      </c>
      <c r="AO103" s="33"/>
      <c r="AP103" s="114">
        <f>IF(E103,AN103,0)</f>
        <v>16481</v>
      </c>
      <c r="AQ103" s="33"/>
      <c r="AR103" s="114">
        <f>IF(O103,AN103,0)</f>
        <v>16481</v>
      </c>
    </row>
    <row r="104" spans="1:44" ht="8.85" customHeight="1" x14ac:dyDescent="0.3">
      <c r="A104" s="22">
        <v>14</v>
      </c>
      <c r="B104" s="33"/>
      <c r="C104" s="22" t="s">
        <v>144</v>
      </c>
      <c r="D104" s="33"/>
      <c r="E104" s="297">
        <v>1677911</v>
      </c>
      <c r="F104" s="33"/>
      <c r="G104" s="84">
        <f>(E104/$AN104)</f>
        <v>77.767473118279568</v>
      </c>
      <c r="H104" s="33"/>
      <c r="I104" s="84">
        <f>IF(G$219,G104/G$219*100,0)</f>
        <v>180.96283957068351</v>
      </c>
      <c r="J104" s="33"/>
      <c r="K104" s="297">
        <v>630669</v>
      </c>
      <c r="L104" s="33"/>
      <c r="M104" s="297">
        <v>621021</v>
      </c>
      <c r="N104" s="33"/>
      <c r="O104" s="297">
        <v>827568</v>
      </c>
      <c r="P104" s="33"/>
      <c r="Q104" s="89">
        <f>(O104/$AN104)</f>
        <v>38.355951056729701</v>
      </c>
      <c r="R104" s="33"/>
      <c r="S104" s="89">
        <f>IF(Q$219,Q104/Q$219*100,0)</f>
        <v>240.42742924789198</v>
      </c>
      <c r="T104" s="33"/>
      <c r="U104" s="88">
        <f>(E104+O104)</f>
        <v>2505479</v>
      </c>
      <c r="V104" s="33"/>
      <c r="W104" s="33"/>
      <c r="X104" s="297">
        <v>1067467</v>
      </c>
      <c r="Y104" s="33"/>
      <c r="Z104" s="89">
        <f>IF($U104,X104/$U104*100,0)</f>
        <v>42.605306210908175</v>
      </c>
      <c r="AA104" s="33"/>
      <c r="AB104" s="297">
        <v>0</v>
      </c>
      <c r="AC104" s="33"/>
      <c r="AD104" s="89">
        <f>IF($U104,AB104/$U104*100,0)</f>
        <v>0</v>
      </c>
      <c r="AE104" s="33"/>
      <c r="AF104" s="297">
        <v>0</v>
      </c>
      <c r="AG104" s="33"/>
      <c r="AH104" s="89">
        <f>IF($U104,AF104/$U104*100,0)</f>
        <v>0</v>
      </c>
      <c r="AI104" s="33"/>
      <c r="AJ104" s="297">
        <v>29638</v>
      </c>
      <c r="AK104" s="33"/>
      <c r="AL104" s="22">
        <v>14</v>
      </c>
      <c r="AM104" s="33"/>
      <c r="AN104" s="114">
        <v>21576</v>
      </c>
      <c r="AO104" s="33"/>
      <c r="AP104" s="114">
        <f>IF(E104,AN104,0)</f>
        <v>21576</v>
      </c>
      <c r="AQ104" s="33"/>
      <c r="AR104" s="114">
        <f>IF(O104,AN104,0)</f>
        <v>21576</v>
      </c>
    </row>
    <row r="105" spans="1:44" ht="8.85" customHeight="1" x14ac:dyDescent="0.3">
      <c r="A105" s="22">
        <v>15</v>
      </c>
      <c r="B105" s="33"/>
      <c r="C105" s="22" t="s">
        <v>145</v>
      </c>
      <c r="D105" s="33"/>
      <c r="E105" s="297">
        <v>806489</v>
      </c>
      <c r="F105" s="33"/>
      <c r="G105" s="84">
        <f>(E105/$AN105)</f>
        <v>47.574858423784804</v>
      </c>
      <c r="H105" s="33"/>
      <c r="I105" s="84">
        <f>IF(G$219,G105/G$219*100,0)</f>
        <v>110.70542898374956</v>
      </c>
      <c r="J105" s="33"/>
      <c r="K105" s="297">
        <v>356969</v>
      </c>
      <c r="L105" s="33"/>
      <c r="M105" s="297">
        <v>358278</v>
      </c>
      <c r="N105" s="33"/>
      <c r="O105" s="297">
        <v>413446</v>
      </c>
      <c r="P105" s="33"/>
      <c r="Q105" s="89">
        <f>(O105/$AN105)</f>
        <v>24.38921661160925</v>
      </c>
      <c r="R105" s="33"/>
      <c r="S105" s="89">
        <f>IF(Q$219,Q105/Q$219*100,0)</f>
        <v>152.87944868389235</v>
      </c>
      <c r="T105" s="33"/>
      <c r="U105" s="88">
        <f>(E105+O105)</f>
        <v>1219935</v>
      </c>
      <c r="V105" s="33"/>
      <c r="W105" s="33"/>
      <c r="X105" s="297">
        <v>622061</v>
      </c>
      <c r="Y105" s="33"/>
      <c r="Z105" s="89">
        <f>IF($U105,X105/$U105*100,0)</f>
        <v>50.991323308209047</v>
      </c>
      <c r="AA105" s="33"/>
      <c r="AB105" s="297">
        <v>47836</v>
      </c>
      <c r="AC105" s="33"/>
      <c r="AD105" s="89">
        <f>IF($U105,AB105/$U105*100,0)</f>
        <v>3.9211925225524311</v>
      </c>
      <c r="AE105" s="33"/>
      <c r="AF105" s="297">
        <v>0</v>
      </c>
      <c r="AG105" s="33"/>
      <c r="AH105" s="89">
        <f>IF($U105,AF105/$U105*100,0)</f>
        <v>0</v>
      </c>
      <c r="AI105" s="33"/>
      <c r="AJ105" s="297">
        <v>10260</v>
      </c>
      <c r="AK105" s="33"/>
      <c r="AL105" s="22">
        <v>15</v>
      </c>
      <c r="AM105" s="33"/>
      <c r="AN105" s="114">
        <v>16952</v>
      </c>
      <c r="AO105" s="33"/>
      <c r="AP105" s="114">
        <f>IF(E105,AN105,0)</f>
        <v>16952</v>
      </c>
      <c r="AQ105" s="33"/>
      <c r="AR105" s="114">
        <f>IF(O105,AN105,0)</f>
        <v>16952</v>
      </c>
    </row>
    <row r="106" spans="1:44" ht="8.85" customHeight="1" x14ac:dyDescent="0.3">
      <c r="A106" s="41"/>
      <c r="B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41"/>
      <c r="AM106" s="33"/>
      <c r="AN106" s="39"/>
      <c r="AO106" s="33"/>
      <c r="AP106" s="33"/>
      <c r="AQ106" s="33"/>
      <c r="AR106" s="33"/>
    </row>
    <row r="107" spans="1:44" ht="8.85" customHeight="1" x14ac:dyDescent="0.3">
      <c r="A107" s="22">
        <v>16</v>
      </c>
      <c r="B107" s="33"/>
      <c r="C107" s="22" t="s">
        <v>146</v>
      </c>
      <c r="D107" s="33"/>
      <c r="E107" s="297">
        <v>1637653</v>
      </c>
      <c r="F107" s="33"/>
      <c r="G107" s="84">
        <f>(E107/$AN107)</f>
        <v>29.547189896256203</v>
      </c>
      <c r="H107" s="33"/>
      <c r="I107" s="84">
        <f>IF(G$219,G107/G$219*100,0)</f>
        <v>68.755524264345823</v>
      </c>
      <c r="J107" s="33"/>
      <c r="K107" s="297">
        <v>553218</v>
      </c>
      <c r="L107" s="33"/>
      <c r="M107" s="297">
        <v>742338</v>
      </c>
      <c r="N107" s="33"/>
      <c r="O107" s="297">
        <v>820122</v>
      </c>
      <c r="P107" s="33"/>
      <c r="Q107" s="89">
        <f>(O107/$AN107)</f>
        <v>14.796968876860623</v>
      </c>
      <c r="R107" s="33"/>
      <c r="S107" s="89">
        <f>IF(Q$219,Q107/Q$219*100,0)</f>
        <v>92.752156828620031</v>
      </c>
      <c r="T107" s="33"/>
      <c r="U107" s="88">
        <f>(E107+O107)</f>
        <v>2457775</v>
      </c>
      <c r="V107" s="33"/>
      <c r="W107" s="33"/>
      <c r="X107" s="297">
        <v>1292806</v>
      </c>
      <c r="Y107" s="33"/>
      <c r="Z107" s="89">
        <f>IF($U107,X107/$U107*100,0)</f>
        <v>52.600665235833219</v>
      </c>
      <c r="AA107" s="33"/>
      <c r="AB107" s="297">
        <v>0</v>
      </c>
      <c r="AC107" s="33"/>
      <c r="AD107" s="89">
        <f>IF($U107,AB107/$U107*100,0)</f>
        <v>0</v>
      </c>
      <c r="AE107" s="33"/>
      <c r="AF107" s="297">
        <v>0</v>
      </c>
      <c r="AG107" s="33"/>
      <c r="AH107" s="89">
        <f>IF($U107,AF107/$U107*100,0)</f>
        <v>0</v>
      </c>
      <c r="AI107" s="33"/>
      <c r="AJ107" s="297">
        <v>6118</v>
      </c>
      <c r="AK107" s="33"/>
      <c r="AL107" s="22">
        <v>16</v>
      </c>
      <c r="AM107" s="33"/>
      <c r="AN107" s="114">
        <v>55425</v>
      </c>
      <c r="AO107" s="33"/>
      <c r="AP107" s="114">
        <f>IF(E107,AN107,0)</f>
        <v>55425</v>
      </c>
      <c r="AQ107" s="33"/>
      <c r="AR107" s="114">
        <f>IF(O107,AN107,0)</f>
        <v>55425</v>
      </c>
    </row>
    <row r="108" spans="1:44" ht="8.85" customHeight="1" x14ac:dyDescent="0.3">
      <c r="A108" s="22">
        <v>17</v>
      </c>
      <c r="B108" s="33"/>
      <c r="C108" s="22" t="s">
        <v>147</v>
      </c>
      <c r="D108" s="33"/>
      <c r="E108" s="297">
        <v>1700720</v>
      </c>
      <c r="F108" s="33"/>
      <c r="G108" s="84">
        <f>(E108/$AN108)</f>
        <v>56.144196487521455</v>
      </c>
      <c r="H108" s="33"/>
      <c r="I108" s="84">
        <f>IF(G$219,G108/G$219*100,0)</f>
        <v>130.64605051965003</v>
      </c>
      <c r="J108" s="33"/>
      <c r="K108" s="297">
        <v>614650</v>
      </c>
      <c r="L108" s="33"/>
      <c r="M108" s="297">
        <v>817952</v>
      </c>
      <c r="N108" s="33"/>
      <c r="O108" s="297">
        <v>483665</v>
      </c>
      <c r="P108" s="33"/>
      <c r="Q108" s="89">
        <f>(O108/$AN108)</f>
        <v>15.966756899511422</v>
      </c>
      <c r="R108" s="33"/>
      <c r="S108" s="89">
        <f>IF(Q$219,Q108/Q$219*100,0)</f>
        <v>100.08476413732498</v>
      </c>
      <c r="T108" s="33"/>
      <c r="U108" s="88">
        <f>(E108+O108)</f>
        <v>2184385</v>
      </c>
      <c r="V108" s="33"/>
      <c r="W108" s="33"/>
      <c r="X108" s="297">
        <v>917801</v>
      </c>
      <c r="Y108" s="33"/>
      <c r="Z108" s="89">
        <f>IF($U108,X108/$U108*100,0)</f>
        <v>42.016448565614581</v>
      </c>
      <c r="AA108" s="33"/>
      <c r="AB108" s="297">
        <v>0</v>
      </c>
      <c r="AC108" s="33"/>
      <c r="AD108" s="89">
        <f>IF($U108,AB108/$U108*100,0)</f>
        <v>0</v>
      </c>
      <c r="AE108" s="33"/>
      <c r="AF108" s="297">
        <v>0</v>
      </c>
      <c r="AG108" s="33"/>
      <c r="AH108" s="89">
        <f>IF($U108,AF108/$U108*100,0)</f>
        <v>0</v>
      </c>
      <c r="AI108" s="33"/>
      <c r="AJ108" s="297">
        <v>207766</v>
      </c>
      <c r="AK108" s="33"/>
      <c r="AL108" s="22">
        <v>17</v>
      </c>
      <c r="AM108" s="33"/>
      <c r="AN108" s="114">
        <v>30292</v>
      </c>
      <c r="AO108" s="33"/>
      <c r="AP108" s="114">
        <f>IF(E108,AN108,0)</f>
        <v>30292</v>
      </c>
      <c r="AQ108" s="33"/>
      <c r="AR108" s="114">
        <f>IF(O108,AN108,0)</f>
        <v>30292</v>
      </c>
    </row>
    <row r="109" spans="1:44" ht="8.85" customHeight="1" x14ac:dyDescent="0.3">
      <c r="A109" s="22">
        <v>18</v>
      </c>
      <c r="B109" s="33"/>
      <c r="C109" s="22" t="s">
        <v>148</v>
      </c>
      <c r="D109" s="33"/>
      <c r="E109" s="297">
        <v>880206</v>
      </c>
      <c r="F109" s="33"/>
      <c r="G109" s="84">
        <f>(E109/$AN109)</f>
        <v>30.205071891836244</v>
      </c>
      <c r="H109" s="33"/>
      <c r="I109" s="84">
        <f>IF(G$219,G109/G$219*100,0)</f>
        <v>70.286398153504095</v>
      </c>
      <c r="J109" s="33"/>
      <c r="K109" s="297">
        <v>500886</v>
      </c>
      <c r="L109" s="33"/>
      <c r="M109" s="297">
        <v>193764</v>
      </c>
      <c r="N109" s="33"/>
      <c r="O109" s="297">
        <v>606905</v>
      </c>
      <c r="P109" s="33"/>
      <c r="Q109" s="89">
        <f>(O109/$AN109)</f>
        <v>20.826498747469202</v>
      </c>
      <c r="R109" s="33"/>
      <c r="S109" s="89">
        <f>IF(Q$219,Q109/Q$219*100,0)</f>
        <v>130.54718801477662</v>
      </c>
      <c r="T109" s="33"/>
      <c r="U109" s="88">
        <f>(E109+O109)</f>
        <v>1487111</v>
      </c>
      <c r="V109" s="33"/>
      <c r="W109" s="33"/>
      <c r="X109" s="297">
        <v>1068319</v>
      </c>
      <c r="Y109" s="33"/>
      <c r="Z109" s="89">
        <f>IF($U109,X109/$U109*100,0)</f>
        <v>71.838551392599484</v>
      </c>
      <c r="AA109" s="33"/>
      <c r="AB109" s="297">
        <v>0</v>
      </c>
      <c r="AC109" s="33"/>
      <c r="AD109" s="89">
        <f>IF($U109,AB109/$U109*100,0)</f>
        <v>0</v>
      </c>
      <c r="AE109" s="33"/>
      <c r="AF109" s="297">
        <v>0</v>
      </c>
      <c r="AG109" s="33"/>
      <c r="AH109" s="89">
        <f>IF($U109,AF109/$U109*100,0)</f>
        <v>0</v>
      </c>
      <c r="AI109" s="33"/>
      <c r="AJ109" s="297">
        <v>19603</v>
      </c>
      <c r="AK109" s="33"/>
      <c r="AL109" s="22">
        <v>18</v>
      </c>
      <c r="AM109" s="33"/>
      <c r="AN109" s="114">
        <v>29141</v>
      </c>
      <c r="AO109" s="33"/>
      <c r="AP109" s="114">
        <f>IF(E109,AN109,0)</f>
        <v>29141</v>
      </c>
      <c r="AQ109" s="33"/>
      <c r="AR109" s="114">
        <f>IF(O109,AN109,0)</f>
        <v>29141</v>
      </c>
    </row>
    <row r="110" spans="1:44" ht="8.85" customHeight="1" x14ac:dyDescent="0.3">
      <c r="A110" s="22">
        <v>19</v>
      </c>
      <c r="B110" s="33"/>
      <c r="C110" s="22" t="s">
        <v>149</v>
      </c>
      <c r="D110" s="33"/>
      <c r="E110" s="297">
        <v>625542</v>
      </c>
      <c r="F110" s="33"/>
      <c r="G110" s="84">
        <f>(E110/$AN110)</f>
        <v>89.146643864899531</v>
      </c>
      <c r="H110" s="33"/>
      <c r="I110" s="84">
        <f>IF(G$219,G110/G$219*100,0)</f>
        <v>207.44186695448542</v>
      </c>
      <c r="J110" s="33"/>
      <c r="K110" s="297">
        <v>214738</v>
      </c>
      <c r="L110" s="33"/>
      <c r="M110" s="297">
        <v>242253</v>
      </c>
      <c r="N110" s="33"/>
      <c r="O110" s="297">
        <v>220092</v>
      </c>
      <c r="P110" s="33"/>
      <c r="Q110" s="89">
        <f>(O110/$AN110)</f>
        <v>31.365540829414279</v>
      </c>
      <c r="R110" s="33"/>
      <c r="S110" s="89">
        <f>IF(Q$219,Q110/Q$219*100,0)</f>
        <v>196.60929114838743</v>
      </c>
      <c r="T110" s="33"/>
      <c r="U110" s="88">
        <f>(E110+O110)</f>
        <v>845634</v>
      </c>
      <c r="V110" s="33"/>
      <c r="W110" s="33"/>
      <c r="X110" s="297">
        <v>407574</v>
      </c>
      <c r="Y110" s="33"/>
      <c r="Z110" s="89">
        <f>IF($U110,X110/$U110*100,0)</f>
        <v>48.197447122513999</v>
      </c>
      <c r="AA110" s="33"/>
      <c r="AB110" s="297">
        <v>0</v>
      </c>
      <c r="AC110" s="33"/>
      <c r="AD110" s="89">
        <f>IF($U110,AB110/$U110*100,0)</f>
        <v>0</v>
      </c>
      <c r="AE110" s="33"/>
      <c r="AF110" s="297">
        <v>0</v>
      </c>
      <c r="AG110" s="33"/>
      <c r="AH110" s="89">
        <f>IF($U110,AF110/$U110*100,0)</f>
        <v>0</v>
      </c>
      <c r="AI110" s="33"/>
      <c r="AJ110" s="297">
        <v>16730</v>
      </c>
      <c r="AK110" s="33"/>
      <c r="AL110" s="22">
        <v>19</v>
      </c>
      <c r="AM110" s="33"/>
      <c r="AN110" s="114">
        <v>7017</v>
      </c>
      <c r="AO110" s="33"/>
      <c r="AP110" s="114">
        <f>IF(E110,AN110,0)</f>
        <v>7017</v>
      </c>
      <c r="AQ110" s="33"/>
      <c r="AR110" s="114">
        <f>IF(O110,AN110,0)</f>
        <v>7017</v>
      </c>
    </row>
    <row r="111" spans="1:44" ht="8.85" customHeight="1" x14ac:dyDescent="0.3">
      <c r="A111" s="22">
        <v>20</v>
      </c>
      <c r="B111" s="33"/>
      <c r="C111" s="22" t="s">
        <v>150</v>
      </c>
      <c r="D111" s="33"/>
      <c r="E111" s="297">
        <v>849627</v>
      </c>
      <c r="F111" s="33"/>
      <c r="G111" s="84">
        <f>(E111/$AN111)</f>
        <v>70.678562515597704</v>
      </c>
      <c r="H111" s="33"/>
      <c r="I111" s="84">
        <f>IF(G$219,G111/G$219*100,0)</f>
        <v>164.46713332376802</v>
      </c>
      <c r="J111" s="33"/>
      <c r="K111" s="297">
        <v>323107</v>
      </c>
      <c r="L111" s="33"/>
      <c r="M111" s="297">
        <v>490675</v>
      </c>
      <c r="N111" s="33"/>
      <c r="O111" s="297">
        <v>223928</v>
      </c>
      <c r="P111" s="33"/>
      <c r="Q111" s="89">
        <f>(O111/$AN111)</f>
        <v>18.628067548456865</v>
      </c>
      <c r="R111" s="33"/>
      <c r="S111" s="89">
        <f>IF(Q$219,Q111/Q$219*100,0)</f>
        <v>116.76671465941295</v>
      </c>
      <c r="T111" s="33"/>
      <c r="U111" s="88">
        <f>(E111+O111)</f>
        <v>1073555</v>
      </c>
      <c r="V111" s="33"/>
      <c r="W111" s="33"/>
      <c r="X111" s="297">
        <v>522861</v>
      </c>
      <c r="Y111" s="33"/>
      <c r="Z111" s="89">
        <f>IF($U111,X111/$U111*100,0)</f>
        <v>48.703699391274782</v>
      </c>
      <c r="AA111" s="33"/>
      <c r="AB111" s="297">
        <v>0</v>
      </c>
      <c r="AC111" s="33"/>
      <c r="AD111" s="89">
        <f>IF($U111,AB111/$U111*100,0)</f>
        <v>0</v>
      </c>
      <c r="AE111" s="33"/>
      <c r="AF111" s="297">
        <v>0</v>
      </c>
      <c r="AG111" s="33"/>
      <c r="AH111" s="89">
        <f>IF($U111,AF111/$U111*100,0)</f>
        <v>0</v>
      </c>
      <c r="AI111" s="33"/>
      <c r="AJ111" s="297">
        <v>57804</v>
      </c>
      <c r="AK111" s="33"/>
      <c r="AL111" s="22">
        <v>20</v>
      </c>
      <c r="AM111" s="33"/>
      <c r="AN111" s="114">
        <v>12021</v>
      </c>
      <c r="AO111" s="33"/>
      <c r="AP111" s="114">
        <f>IF(E111,AN111,0)</f>
        <v>12021</v>
      </c>
      <c r="AQ111" s="33"/>
      <c r="AR111" s="114">
        <f>IF(O111,AN111,0)</f>
        <v>12021</v>
      </c>
    </row>
    <row r="112" spans="1:44" ht="8.85" customHeight="1" x14ac:dyDescent="0.3">
      <c r="A112" s="41"/>
      <c r="B112" s="33"/>
      <c r="D112" s="33"/>
      <c r="E112" s="39"/>
      <c r="F112" s="33"/>
      <c r="G112" s="33"/>
      <c r="H112" s="33"/>
      <c r="I112" s="33"/>
      <c r="J112" s="33"/>
      <c r="K112" s="39"/>
      <c r="L112" s="33"/>
      <c r="M112" s="39"/>
      <c r="N112" s="33"/>
      <c r="O112" s="39"/>
      <c r="P112" s="33"/>
      <c r="Q112" s="33"/>
      <c r="R112" s="33"/>
      <c r="S112" s="33"/>
      <c r="T112" s="33"/>
      <c r="U112" s="39"/>
      <c r="V112" s="33"/>
      <c r="W112" s="33"/>
      <c r="X112" s="39"/>
      <c r="Y112" s="33"/>
      <c r="Z112" s="33"/>
      <c r="AA112" s="33"/>
      <c r="AB112" s="39"/>
      <c r="AC112" s="33"/>
      <c r="AD112" s="33"/>
      <c r="AE112" s="33"/>
      <c r="AF112" s="39"/>
      <c r="AG112" s="33"/>
      <c r="AH112" s="33"/>
      <c r="AI112" s="33"/>
      <c r="AJ112" s="39"/>
      <c r="AK112" s="33"/>
      <c r="AL112" s="41"/>
      <c r="AM112" s="33"/>
      <c r="AN112" s="39"/>
      <c r="AO112" s="33"/>
      <c r="AP112" s="33"/>
      <c r="AQ112" s="33"/>
      <c r="AR112" s="33"/>
    </row>
    <row r="113" spans="1:44" ht="8.85" customHeight="1" x14ac:dyDescent="0.3">
      <c r="A113" s="22">
        <v>21</v>
      </c>
      <c r="B113" s="33"/>
      <c r="C113" s="22" t="s">
        <v>151</v>
      </c>
      <c r="D113" s="33"/>
      <c r="E113" s="297">
        <v>15478870</v>
      </c>
      <c r="F113" s="33"/>
      <c r="G113" s="84">
        <f>(E113/$AN113)</f>
        <v>44.690507193444915</v>
      </c>
      <c r="H113" s="33"/>
      <c r="I113" s="84">
        <f>IF(G$219,G113/G$219*100,0)</f>
        <v>103.99362045979723</v>
      </c>
      <c r="J113" s="33"/>
      <c r="K113" s="297">
        <v>4291174</v>
      </c>
      <c r="L113" s="33"/>
      <c r="M113" s="297">
        <v>9010990</v>
      </c>
      <c r="N113" s="33"/>
      <c r="O113" s="297">
        <v>5103052</v>
      </c>
      <c r="P113" s="33"/>
      <c r="Q113" s="89">
        <f>(O113/$AN113)</f>
        <v>14.733503292845244</v>
      </c>
      <c r="R113" s="33"/>
      <c r="S113" s="89">
        <f>IF(Q$219,Q113/Q$219*100,0)</f>
        <v>92.354334149475264</v>
      </c>
      <c r="T113" s="33"/>
      <c r="U113" s="88">
        <f>(E113+O113)</f>
        <v>20581922</v>
      </c>
      <c r="V113" s="33"/>
      <c r="W113" s="33"/>
      <c r="X113" s="297">
        <v>5981025</v>
      </c>
      <c r="Y113" s="33"/>
      <c r="Z113" s="89">
        <f>IF($U113,X113/$U113*100,0)</f>
        <v>29.059603860125407</v>
      </c>
      <c r="AA113" s="33"/>
      <c r="AB113" s="297">
        <v>4500</v>
      </c>
      <c r="AC113" s="33"/>
      <c r="AD113" s="89">
        <f>IF($U113,AB113/$U113*100,0)</f>
        <v>2.1863847312218947E-2</v>
      </c>
      <c r="AE113" s="33"/>
      <c r="AF113" s="297">
        <v>37266</v>
      </c>
      <c r="AG113" s="33"/>
      <c r="AH113" s="89">
        <f>IF($U113,AF113/$U113*100,0)</f>
        <v>0.18106180754158915</v>
      </c>
      <c r="AI113" s="33"/>
      <c r="AJ113" s="297">
        <v>739557</v>
      </c>
      <c r="AK113" s="33"/>
      <c r="AL113" s="22">
        <v>21</v>
      </c>
      <c r="AM113" s="33"/>
      <c r="AN113" s="114">
        <v>346357</v>
      </c>
      <c r="AO113" s="33"/>
      <c r="AP113" s="114">
        <f>IF(E113,AN113,0)</f>
        <v>346357</v>
      </c>
      <c r="AQ113" s="33"/>
      <c r="AR113" s="114">
        <f>IF(O113,AN113,0)</f>
        <v>346357</v>
      </c>
    </row>
    <row r="114" spans="1:44" ht="8.85" customHeight="1" x14ac:dyDescent="0.3">
      <c r="A114" s="22">
        <v>22</v>
      </c>
      <c r="B114" s="33"/>
      <c r="C114" s="22" t="s">
        <v>152</v>
      </c>
      <c r="D114" s="33"/>
      <c r="E114" s="297">
        <v>523387</v>
      </c>
      <c r="F114" s="33"/>
      <c r="G114" s="84">
        <f>(E114/$AN114)</f>
        <v>36.346319444444447</v>
      </c>
      <c r="H114" s="33"/>
      <c r="I114" s="84">
        <f>IF(G$219,G114/G$219*100,0)</f>
        <v>84.576917712191758</v>
      </c>
      <c r="J114" s="33"/>
      <c r="K114" s="297">
        <v>251729</v>
      </c>
      <c r="L114" s="33"/>
      <c r="M114" s="297">
        <v>168923</v>
      </c>
      <c r="N114" s="33"/>
      <c r="O114" s="297">
        <v>379318</v>
      </c>
      <c r="P114" s="33"/>
      <c r="Q114" s="89">
        <f>(O114/$AN114)</f>
        <v>26.341527777777777</v>
      </c>
      <c r="R114" s="33"/>
      <c r="S114" s="89">
        <f>IF(Q$219,Q114/Q$219*100,0)</f>
        <v>165.11716256770691</v>
      </c>
      <c r="T114" s="33"/>
      <c r="U114" s="88">
        <f>(E114+O114)</f>
        <v>902705</v>
      </c>
      <c r="V114" s="33"/>
      <c r="W114" s="33"/>
      <c r="X114" s="297">
        <v>425769</v>
      </c>
      <c r="Y114" s="33"/>
      <c r="Z114" s="89">
        <f>IF($U114,X114/$U114*100,0)</f>
        <v>47.165906913111151</v>
      </c>
      <c r="AA114" s="33"/>
      <c r="AB114" s="297">
        <v>6481</v>
      </c>
      <c r="AC114" s="33"/>
      <c r="AD114" s="89">
        <f>IF($U114,AB114/$U114*100,0)</f>
        <v>0.71795326269379256</v>
      </c>
      <c r="AE114" s="33"/>
      <c r="AF114" s="297">
        <v>0</v>
      </c>
      <c r="AG114" s="33"/>
      <c r="AH114" s="89">
        <f>IF($U114,AF114/$U114*100,0)</f>
        <v>0</v>
      </c>
      <c r="AI114" s="33"/>
      <c r="AJ114" s="297">
        <v>65127</v>
      </c>
      <c r="AK114" s="33"/>
      <c r="AL114" s="22">
        <v>22</v>
      </c>
      <c r="AM114" s="33"/>
      <c r="AN114" s="114">
        <v>14400</v>
      </c>
      <c r="AO114" s="33"/>
      <c r="AP114" s="114">
        <f>IF(E114,AN114,0)</f>
        <v>14400</v>
      </c>
      <c r="AQ114" s="33"/>
      <c r="AR114" s="114">
        <f>IF(O114,AN114,0)</f>
        <v>14400</v>
      </c>
    </row>
    <row r="115" spans="1:44" ht="8.85" customHeight="1" x14ac:dyDescent="0.3">
      <c r="A115" s="22">
        <v>23</v>
      </c>
      <c r="B115" s="33"/>
      <c r="C115" s="22" t="s">
        <v>153</v>
      </c>
      <c r="D115" s="33"/>
      <c r="E115" s="297">
        <v>469820</v>
      </c>
      <c r="F115" s="33"/>
      <c r="G115" s="84">
        <f>(E115/$AN115)</f>
        <v>92.230074597565761</v>
      </c>
      <c r="H115" s="33"/>
      <c r="I115" s="84">
        <f>IF(G$219,G115/G$219*100,0)</f>
        <v>214.61692818032893</v>
      </c>
      <c r="J115" s="33"/>
      <c r="K115" s="297">
        <v>231176</v>
      </c>
      <c r="L115" s="33"/>
      <c r="M115" s="297">
        <v>231883</v>
      </c>
      <c r="N115" s="33"/>
      <c r="O115" s="297">
        <v>97608</v>
      </c>
      <c r="P115" s="33"/>
      <c r="Q115" s="89">
        <f>(O115/$AN115)</f>
        <v>19.161366313309777</v>
      </c>
      <c r="R115" s="33"/>
      <c r="S115" s="89">
        <f>IF(Q$219,Q115/Q$219*100,0)</f>
        <v>120.1096027255965</v>
      </c>
      <c r="T115" s="33"/>
      <c r="U115" s="88">
        <f>(E115+O115)</f>
        <v>567428</v>
      </c>
      <c r="V115" s="33"/>
      <c r="W115" s="33"/>
      <c r="X115" s="297">
        <v>364495</v>
      </c>
      <c r="Y115" s="33"/>
      <c r="Z115" s="89">
        <f>IF($U115,X115/$U115*100,0)</f>
        <v>64.236343641836498</v>
      </c>
      <c r="AA115" s="33"/>
      <c r="AB115" s="297">
        <v>0</v>
      </c>
      <c r="AC115" s="33"/>
      <c r="AD115" s="89">
        <f>IF($U115,AB115/$U115*100,0)</f>
        <v>0</v>
      </c>
      <c r="AE115" s="33"/>
      <c r="AF115" s="297">
        <v>0</v>
      </c>
      <c r="AG115" s="33"/>
      <c r="AH115" s="89">
        <f>IF($U115,AF115/$U115*100,0)</f>
        <v>0</v>
      </c>
      <c r="AI115" s="33"/>
      <c r="AJ115" s="297">
        <v>2016</v>
      </c>
      <c r="AK115" s="33"/>
      <c r="AL115" s="22">
        <v>23</v>
      </c>
      <c r="AM115" s="33"/>
      <c r="AN115" s="114">
        <v>5094</v>
      </c>
      <c r="AO115" s="33"/>
      <c r="AP115" s="114">
        <f>IF(E115,AN115,0)</f>
        <v>5094</v>
      </c>
      <c r="AQ115" s="33"/>
      <c r="AR115" s="114">
        <f>IF(O115,AN115,0)</f>
        <v>5094</v>
      </c>
    </row>
    <row r="116" spans="1:44" ht="8.85" customHeight="1" x14ac:dyDescent="0.3">
      <c r="A116" s="22">
        <v>24</v>
      </c>
      <c r="B116" s="33"/>
      <c r="C116" s="22" t="s">
        <v>154</v>
      </c>
      <c r="D116" s="33"/>
      <c r="E116" s="297">
        <v>2482477</v>
      </c>
      <c r="F116" s="33"/>
      <c r="G116" s="84">
        <f>(E116/$AN116)</f>
        <v>48.408349908349905</v>
      </c>
      <c r="H116" s="33"/>
      <c r="I116" s="84">
        <f>IF(G$219,G116/G$219*100,0)</f>
        <v>112.64494147858758</v>
      </c>
      <c r="J116" s="33"/>
      <c r="K116" s="297">
        <v>773937</v>
      </c>
      <c r="L116" s="33"/>
      <c r="M116" s="297">
        <v>1402655</v>
      </c>
      <c r="N116" s="33"/>
      <c r="O116" s="297">
        <v>1770852</v>
      </c>
      <c r="P116" s="33"/>
      <c r="Q116" s="89">
        <f>(O116/$AN116)</f>
        <v>34.531648531648528</v>
      </c>
      <c r="R116" s="33"/>
      <c r="S116" s="89">
        <f>IF(Q$219,Q116/Q$219*100,0)</f>
        <v>216.45547184781174</v>
      </c>
      <c r="T116" s="33"/>
      <c r="U116" s="88">
        <f>(E116+O116)</f>
        <v>4253329</v>
      </c>
      <c r="V116" s="33"/>
      <c r="W116" s="33"/>
      <c r="X116" s="297">
        <v>1401379</v>
      </c>
      <c r="Y116" s="33"/>
      <c r="Z116" s="89">
        <f>IF($U116,X116/$U116*100,0)</f>
        <v>32.94781569918527</v>
      </c>
      <c r="AA116" s="33"/>
      <c r="AB116" s="297">
        <v>0</v>
      </c>
      <c r="AC116" s="33"/>
      <c r="AD116" s="89">
        <f>IF($U116,AB116/$U116*100,0)</f>
        <v>0</v>
      </c>
      <c r="AE116" s="33"/>
      <c r="AF116" s="297">
        <v>0</v>
      </c>
      <c r="AG116" s="33"/>
      <c r="AH116" s="89">
        <f>IF($U116,AF116/$U116*100,0)</f>
        <v>0</v>
      </c>
      <c r="AI116" s="33"/>
      <c r="AJ116" s="297">
        <v>138677</v>
      </c>
      <c r="AK116" s="33"/>
      <c r="AL116" s="22">
        <v>24</v>
      </c>
      <c r="AM116" s="33"/>
      <c r="AN116" s="114">
        <v>51282</v>
      </c>
      <c r="AO116" s="33"/>
      <c r="AP116" s="114">
        <f>IF(E116,AN116,0)</f>
        <v>51282</v>
      </c>
      <c r="AQ116" s="33"/>
      <c r="AR116" s="114">
        <f>IF(O116,AN116,0)</f>
        <v>51282</v>
      </c>
    </row>
    <row r="117" spans="1:44" ht="8.85" customHeight="1" x14ac:dyDescent="0.3">
      <c r="A117" s="22">
        <v>25</v>
      </c>
      <c r="B117" s="33"/>
      <c r="C117" s="22" t="s">
        <v>155</v>
      </c>
      <c r="D117" s="33"/>
      <c r="E117" s="297">
        <v>540009</v>
      </c>
      <c r="F117" s="33"/>
      <c r="G117" s="84">
        <f>(E117/$AN117)</f>
        <v>54.990733197556011</v>
      </c>
      <c r="H117" s="33"/>
      <c r="I117" s="84">
        <f>IF(G$219,G117/G$219*100,0)</f>
        <v>127.96197215214002</v>
      </c>
      <c r="J117" s="33"/>
      <c r="K117" s="297">
        <v>254197</v>
      </c>
      <c r="L117" s="33"/>
      <c r="M117" s="297">
        <v>245244</v>
      </c>
      <c r="N117" s="33"/>
      <c r="O117" s="297">
        <v>216370</v>
      </c>
      <c r="P117" s="33"/>
      <c r="Q117" s="89">
        <f>(O117/$AN117)</f>
        <v>22.033604887983707</v>
      </c>
      <c r="R117" s="33"/>
      <c r="S117" s="89">
        <f>IF(Q$219,Q117/Q$219*100,0)</f>
        <v>138.11371728070463</v>
      </c>
      <c r="T117" s="33"/>
      <c r="U117" s="88">
        <f>(E117+O117)</f>
        <v>756379</v>
      </c>
      <c r="V117" s="33"/>
      <c r="W117" s="33"/>
      <c r="X117" s="297">
        <v>456033</v>
      </c>
      <c r="Y117" s="33"/>
      <c r="Z117" s="89">
        <f>IF($U117,X117/$U117*100,0)</f>
        <v>60.291599846108888</v>
      </c>
      <c r="AA117" s="33"/>
      <c r="AB117" s="297">
        <v>20690</v>
      </c>
      <c r="AC117" s="33"/>
      <c r="AD117" s="89">
        <f>IF($U117,AB117/$U117*100,0)</f>
        <v>2.735401167933007</v>
      </c>
      <c r="AE117" s="33"/>
      <c r="AF117" s="297">
        <v>0</v>
      </c>
      <c r="AG117" s="33"/>
      <c r="AH117" s="89">
        <f>IF($U117,AF117/$U117*100,0)</f>
        <v>0</v>
      </c>
      <c r="AI117" s="33"/>
      <c r="AJ117" s="297">
        <v>43796</v>
      </c>
      <c r="AK117" s="33"/>
      <c r="AL117" s="22">
        <v>25</v>
      </c>
      <c r="AM117" s="33"/>
      <c r="AN117" s="114">
        <v>9820</v>
      </c>
      <c r="AO117" s="33"/>
      <c r="AP117" s="114">
        <f>IF(E117,AN117,0)</f>
        <v>9820</v>
      </c>
      <c r="AQ117" s="33"/>
      <c r="AR117" s="114">
        <f>IF(O117,AN117,0)</f>
        <v>9820</v>
      </c>
    </row>
    <row r="118" spans="1:44" ht="8.85" customHeight="1" x14ac:dyDescent="0.3">
      <c r="A118" s="41"/>
      <c r="B118" s="33"/>
      <c r="D118" s="33"/>
      <c r="E118" s="39"/>
      <c r="F118" s="33"/>
      <c r="G118" s="33"/>
      <c r="H118" s="33"/>
      <c r="I118" s="33"/>
      <c r="J118" s="33"/>
      <c r="K118" s="33"/>
      <c r="L118" s="33"/>
      <c r="M118" s="33"/>
      <c r="N118" s="33"/>
      <c r="O118" s="33"/>
      <c r="P118" s="33"/>
      <c r="Q118" s="33"/>
      <c r="R118" s="33"/>
      <c r="S118" s="33"/>
      <c r="T118" s="33"/>
      <c r="U118" s="39"/>
      <c r="V118" s="33"/>
      <c r="W118" s="33"/>
      <c r="X118" s="33"/>
      <c r="Y118" s="33"/>
      <c r="Z118" s="33"/>
      <c r="AA118" s="33"/>
      <c r="AB118" s="39"/>
      <c r="AC118" s="33"/>
      <c r="AD118" s="33"/>
      <c r="AE118" s="33"/>
      <c r="AF118" s="39"/>
      <c r="AG118" s="33"/>
      <c r="AH118" s="33"/>
      <c r="AI118" s="33"/>
      <c r="AJ118" s="39"/>
      <c r="AK118" s="33"/>
      <c r="AL118" s="41"/>
      <c r="AM118" s="33"/>
      <c r="AN118" s="39"/>
      <c r="AO118" s="33"/>
      <c r="AP118" s="33"/>
      <c r="AQ118" s="33"/>
      <c r="AR118" s="33"/>
    </row>
    <row r="119" spans="1:44" ht="8.85" customHeight="1" x14ac:dyDescent="0.3">
      <c r="A119" s="22">
        <v>26</v>
      </c>
      <c r="B119" s="33"/>
      <c r="C119" s="22" t="s">
        <v>156</v>
      </c>
      <c r="D119" s="33"/>
      <c r="E119" s="297">
        <v>1130156</v>
      </c>
      <c r="F119" s="33"/>
      <c r="G119" s="84">
        <f>(E119/$AN119)</f>
        <v>77.855883163405892</v>
      </c>
      <c r="H119" s="33"/>
      <c r="I119" s="84">
        <f>IF(G$219,G119/G$219*100,0)</f>
        <v>181.16856739198354</v>
      </c>
      <c r="J119" s="33"/>
      <c r="K119" s="297">
        <v>408936</v>
      </c>
      <c r="L119" s="33"/>
      <c r="M119" s="297">
        <v>384207</v>
      </c>
      <c r="N119" s="33"/>
      <c r="O119" s="297">
        <v>553610</v>
      </c>
      <c r="P119" s="33"/>
      <c r="Q119" s="89">
        <f>(O119/$AN119)</f>
        <v>38.137916781482502</v>
      </c>
      <c r="R119" s="33"/>
      <c r="S119" s="89">
        <f>IF(Q$219,Q119/Q$219*100,0)</f>
        <v>239.06072033202969</v>
      </c>
      <c r="T119" s="33"/>
      <c r="U119" s="88">
        <f>(E119+O119)</f>
        <v>1683766</v>
      </c>
      <c r="V119" s="33"/>
      <c r="W119" s="33"/>
      <c r="X119" s="297">
        <v>746890</v>
      </c>
      <c r="Y119" s="33"/>
      <c r="Z119" s="89">
        <f>IF($U119,X119/$U119*100,0)</f>
        <v>44.35830156922043</v>
      </c>
      <c r="AA119" s="33"/>
      <c r="AB119" s="297">
        <v>0</v>
      </c>
      <c r="AC119" s="33"/>
      <c r="AD119" s="89">
        <f>IF($U119,AB119/$U119*100,0)</f>
        <v>0</v>
      </c>
      <c r="AE119" s="33"/>
      <c r="AF119" s="297">
        <v>0</v>
      </c>
      <c r="AG119" s="33"/>
      <c r="AH119" s="89">
        <f>IF($U119,AF119/$U119*100,0)</f>
        <v>0</v>
      </c>
      <c r="AI119" s="33"/>
      <c r="AJ119" s="297">
        <v>68057</v>
      </c>
      <c r="AK119" s="33"/>
      <c r="AL119" s="22">
        <v>26</v>
      </c>
      <c r="AM119" s="33"/>
      <c r="AN119" s="114">
        <v>14516</v>
      </c>
      <c r="AO119" s="33"/>
      <c r="AP119" s="114">
        <f>IF(E119,AN119,0)</f>
        <v>14516</v>
      </c>
      <c r="AQ119" s="33"/>
      <c r="AR119" s="114">
        <f>IF(O119,AN119,0)</f>
        <v>14516</v>
      </c>
    </row>
    <row r="120" spans="1:44" ht="8.85" customHeight="1" x14ac:dyDescent="0.3">
      <c r="A120" s="22">
        <v>27</v>
      </c>
      <c r="B120" s="33"/>
      <c r="C120" s="22" t="s">
        <v>157</v>
      </c>
      <c r="D120" s="33"/>
      <c r="E120" s="297">
        <v>1136880</v>
      </c>
      <c r="F120" s="33"/>
      <c r="G120" s="84">
        <f>(E120/$AN120)</f>
        <v>39.887727177040205</v>
      </c>
      <c r="H120" s="33"/>
      <c r="I120" s="84">
        <f>IF(G$219,G120/G$219*100,0)</f>
        <v>92.817679224313792</v>
      </c>
      <c r="J120" s="33"/>
      <c r="K120" s="297">
        <v>493120</v>
      </c>
      <c r="L120" s="33"/>
      <c r="M120" s="297">
        <v>466687</v>
      </c>
      <c r="N120" s="33"/>
      <c r="O120" s="297">
        <v>473203</v>
      </c>
      <c r="P120" s="33"/>
      <c r="Q120" s="89">
        <f>(O120/$AN120)</f>
        <v>16.602448950950812</v>
      </c>
      <c r="R120" s="33"/>
      <c r="S120" s="89">
        <f>IF(Q$219,Q120/Q$219*100,0)</f>
        <v>104.06948623416048</v>
      </c>
      <c r="T120" s="33"/>
      <c r="U120" s="88">
        <f>(E120+O120)</f>
        <v>1610083</v>
      </c>
      <c r="V120" s="33"/>
      <c r="W120" s="33"/>
      <c r="X120" s="297">
        <v>786575</v>
      </c>
      <c r="Y120" s="33"/>
      <c r="Z120" s="89">
        <f>IF($U120,X120/$U120*100,0)</f>
        <v>48.853071549727559</v>
      </c>
      <c r="AA120" s="33"/>
      <c r="AB120" s="297">
        <v>107773</v>
      </c>
      <c r="AC120" s="33"/>
      <c r="AD120" s="89">
        <f>IF($U120,AB120/$U120*100,0)</f>
        <v>6.6936300799399788</v>
      </c>
      <c r="AE120" s="33"/>
      <c r="AF120" s="297">
        <v>0</v>
      </c>
      <c r="AG120" s="33"/>
      <c r="AH120" s="89">
        <f>IF($U120,AF120/$U120*100,0)</f>
        <v>0</v>
      </c>
      <c r="AI120" s="33"/>
      <c r="AJ120" s="297">
        <v>132379</v>
      </c>
      <c r="AK120" s="33"/>
      <c r="AL120" s="22">
        <v>27</v>
      </c>
      <c r="AM120" s="33"/>
      <c r="AN120" s="114">
        <v>28502</v>
      </c>
      <c r="AO120" s="33"/>
      <c r="AP120" s="114">
        <f>IF(E120,AN120,0)</f>
        <v>28502</v>
      </c>
      <c r="AQ120" s="33"/>
      <c r="AR120" s="114">
        <f>IF(O120,AN120,0)</f>
        <v>28502</v>
      </c>
    </row>
    <row r="121" spans="1:44" ht="8.85" customHeight="1" x14ac:dyDescent="0.3">
      <c r="A121" s="22">
        <v>28</v>
      </c>
      <c r="B121" s="33"/>
      <c r="C121" s="22" t="s">
        <v>158</v>
      </c>
      <c r="D121" s="33"/>
      <c r="E121" s="297">
        <v>408403</v>
      </c>
      <c r="F121" s="33"/>
      <c r="G121" s="84">
        <f>(E121/$AN121)</f>
        <v>37.88525046382189</v>
      </c>
      <c r="H121" s="33"/>
      <c r="I121" s="84">
        <f>IF(G$219,G121/G$219*100,0)</f>
        <v>88.157969223874318</v>
      </c>
      <c r="J121" s="33"/>
      <c r="K121" s="297">
        <v>278010</v>
      </c>
      <c r="L121" s="33"/>
      <c r="M121" s="297">
        <v>85675</v>
      </c>
      <c r="N121" s="33"/>
      <c r="O121" s="297">
        <v>332193</v>
      </c>
      <c r="P121" s="33"/>
      <c r="Q121" s="89">
        <f>(O121/$AN121)</f>
        <v>30.815677179962893</v>
      </c>
      <c r="R121" s="33"/>
      <c r="S121" s="89">
        <f>IF(Q$219,Q121/Q$219*100,0)</f>
        <v>193.16256906140467</v>
      </c>
      <c r="T121" s="33"/>
      <c r="U121" s="88">
        <f>(E121+O121)</f>
        <v>740596</v>
      </c>
      <c r="V121" s="33"/>
      <c r="W121" s="33"/>
      <c r="X121" s="297">
        <v>462030</v>
      </c>
      <c r="Y121" s="33"/>
      <c r="Z121" s="89">
        <f>IF($U121,X121/$U121*100,0)</f>
        <v>62.386240271349024</v>
      </c>
      <c r="AA121" s="33"/>
      <c r="AB121" s="297">
        <v>60476</v>
      </c>
      <c r="AC121" s="33"/>
      <c r="AD121" s="89">
        <f>IF($U121,AB121/$U121*100,0)</f>
        <v>8.1658556081858382</v>
      </c>
      <c r="AE121" s="33"/>
      <c r="AF121" s="297">
        <v>0</v>
      </c>
      <c r="AG121" s="33"/>
      <c r="AH121" s="89">
        <f>IF($U121,AF121/$U121*100,0)</f>
        <v>0</v>
      </c>
      <c r="AI121" s="33"/>
      <c r="AJ121" s="297">
        <v>55731</v>
      </c>
      <c r="AK121" s="33"/>
      <c r="AL121" s="22">
        <v>28</v>
      </c>
      <c r="AM121" s="33"/>
      <c r="AN121" s="114">
        <v>10780</v>
      </c>
      <c r="AO121" s="33"/>
      <c r="AP121" s="114">
        <f>IF(E121,AN121,0)</f>
        <v>10780</v>
      </c>
      <c r="AQ121" s="33"/>
      <c r="AR121" s="114">
        <f>IF(O121,AN121,0)</f>
        <v>10780</v>
      </c>
    </row>
    <row r="122" spans="1:44" ht="8.85" customHeight="1" x14ac:dyDescent="0.3">
      <c r="A122" s="22">
        <v>29</v>
      </c>
      <c r="B122" s="33"/>
      <c r="C122" s="22" t="s">
        <v>101</v>
      </c>
      <c r="D122" s="33"/>
      <c r="E122" s="297">
        <v>54244779</v>
      </c>
      <c r="F122" s="33"/>
      <c r="G122" s="84">
        <f>(E122/$AN122)</f>
        <v>47.33492178732925</v>
      </c>
      <c r="H122" s="33"/>
      <c r="I122" s="84">
        <f>IF(G$219,G122/G$219*100,0)</f>
        <v>110.14710281846452</v>
      </c>
      <c r="J122" s="33"/>
      <c r="K122" s="297">
        <v>12396187</v>
      </c>
      <c r="L122" s="33"/>
      <c r="M122" s="297">
        <v>29387381</v>
      </c>
      <c r="N122" s="33"/>
      <c r="O122" s="297">
        <v>5556563</v>
      </c>
      <c r="P122" s="33"/>
      <c r="Q122" s="89">
        <f>(O122/$AN122)</f>
        <v>4.8487518957606515</v>
      </c>
      <c r="R122" s="33"/>
      <c r="S122" s="89">
        <f>IF(Q$219,Q122/Q$219*100,0)</f>
        <v>30.393535324788584</v>
      </c>
      <c r="T122" s="33"/>
      <c r="U122" s="88">
        <f>(E122+O122)</f>
        <v>59801342</v>
      </c>
      <c r="V122" s="33"/>
      <c r="W122" s="33"/>
      <c r="X122" s="297">
        <v>16682700</v>
      </c>
      <c r="Y122" s="33"/>
      <c r="Z122" s="89">
        <f>IF($U122,X122/$U122*100,0)</f>
        <v>27.896865592079855</v>
      </c>
      <c r="AA122" s="33"/>
      <c r="AB122" s="297">
        <v>140773</v>
      </c>
      <c r="AC122" s="33"/>
      <c r="AD122" s="89">
        <f>IF($U122,AB122/$U122*100,0)</f>
        <v>0.2354010717685901</v>
      </c>
      <c r="AE122" s="33"/>
      <c r="AF122" s="297">
        <v>1085797</v>
      </c>
      <c r="AG122" s="33"/>
      <c r="AH122" s="89">
        <f>IF($U122,AF122/$U122*100,0)</f>
        <v>1.8156733004419869</v>
      </c>
      <c r="AI122" s="33"/>
      <c r="AJ122" s="297">
        <v>856190</v>
      </c>
      <c r="AK122" s="33"/>
      <c r="AL122" s="22">
        <v>29</v>
      </c>
      <c r="AM122" s="33"/>
      <c r="AN122" s="114">
        <v>1145978</v>
      </c>
      <c r="AO122" s="33"/>
      <c r="AP122" s="114">
        <f>IF(E122,AN122,0)</f>
        <v>1145978</v>
      </c>
      <c r="AQ122" s="33"/>
      <c r="AR122" s="114">
        <f>IF(O122,AN122,0)</f>
        <v>1145978</v>
      </c>
    </row>
    <row r="123" spans="1:44" ht="8.85" customHeight="1" x14ac:dyDescent="0.3">
      <c r="A123" s="22">
        <v>30</v>
      </c>
      <c r="B123" s="33"/>
      <c r="C123" s="22" t="s">
        <v>159</v>
      </c>
      <c r="D123" s="33"/>
      <c r="E123" s="297">
        <v>5429817</v>
      </c>
      <c r="F123" s="33"/>
      <c r="G123" s="84">
        <f>(E123/$AN123)</f>
        <v>77.402950819672128</v>
      </c>
      <c r="H123" s="33"/>
      <c r="I123" s="84">
        <f>IF(G$219,G123/G$219*100,0)</f>
        <v>180.11460588637044</v>
      </c>
      <c r="J123" s="33"/>
      <c r="K123" s="297">
        <v>1335893</v>
      </c>
      <c r="L123" s="33"/>
      <c r="M123" s="297">
        <v>2785194</v>
      </c>
      <c r="N123" s="33"/>
      <c r="O123" s="297">
        <v>1623634</v>
      </c>
      <c r="P123" s="33"/>
      <c r="Q123" s="89">
        <f>(O123/$AN123)</f>
        <v>23.145174625801854</v>
      </c>
      <c r="R123" s="33"/>
      <c r="S123" s="89">
        <f>IF(Q$219,Q123/Q$219*100,0)</f>
        <v>145.0813936680818</v>
      </c>
      <c r="T123" s="33"/>
      <c r="U123" s="88">
        <f>(E123+O123)</f>
        <v>7053451</v>
      </c>
      <c r="V123" s="33"/>
      <c r="W123" s="33"/>
      <c r="X123" s="297">
        <v>1848409</v>
      </c>
      <c r="Y123" s="33"/>
      <c r="Z123" s="89">
        <f>IF($U123,X123/$U123*100,0)</f>
        <v>26.205739573437171</v>
      </c>
      <c r="AA123" s="33"/>
      <c r="AB123" s="297">
        <v>4777</v>
      </c>
      <c r="AC123" s="33"/>
      <c r="AD123" s="89">
        <f>IF($U123,AB123/$U123*100,0)</f>
        <v>6.7725713271418492E-2</v>
      </c>
      <c r="AE123" s="33"/>
      <c r="AF123" s="297">
        <v>0</v>
      </c>
      <c r="AG123" s="33"/>
      <c r="AH123" s="89">
        <f>IF($U123,AF123/$U123*100,0)</f>
        <v>0</v>
      </c>
      <c r="AI123" s="33"/>
      <c r="AJ123" s="297">
        <v>187253</v>
      </c>
      <c r="AK123" s="33"/>
      <c r="AL123" s="22">
        <v>30</v>
      </c>
      <c r="AM123" s="33"/>
      <c r="AN123" s="114">
        <v>70150</v>
      </c>
      <c r="AO123" s="33"/>
      <c r="AP123" s="114">
        <f>IF(E123,AN123,0)</f>
        <v>70150</v>
      </c>
      <c r="AQ123" s="33"/>
      <c r="AR123" s="114">
        <f>IF(O123,AN123,0)</f>
        <v>70150</v>
      </c>
    </row>
    <row r="124" spans="1:44" ht="8.85" customHeight="1" x14ac:dyDescent="0.3">
      <c r="A124" s="41"/>
      <c r="B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41"/>
      <c r="AM124" s="33"/>
      <c r="AN124" s="39"/>
      <c r="AO124" s="33"/>
      <c r="AP124" s="33"/>
      <c r="AQ124" s="33"/>
      <c r="AR124" s="33"/>
    </row>
    <row r="125" spans="1:44" ht="8.85" customHeight="1" x14ac:dyDescent="0.3">
      <c r="A125" s="22">
        <v>31</v>
      </c>
      <c r="B125" s="33"/>
      <c r="C125" s="22" t="s">
        <v>160</v>
      </c>
      <c r="D125" s="33"/>
      <c r="E125" s="297">
        <v>627500</v>
      </c>
      <c r="F125" s="33"/>
      <c r="G125" s="84">
        <f>(E125/$AN125)</f>
        <v>40.113788915169728</v>
      </c>
      <c r="H125" s="33"/>
      <c r="I125" s="84">
        <f>IF(G$219,G125/G$219*100,0)</f>
        <v>93.343718870580602</v>
      </c>
      <c r="J125" s="33"/>
      <c r="K125" s="297">
        <v>314078</v>
      </c>
      <c r="L125" s="33"/>
      <c r="M125" s="297">
        <v>298790</v>
      </c>
      <c r="N125" s="33"/>
      <c r="O125" s="297">
        <v>322010</v>
      </c>
      <c r="P125" s="33"/>
      <c r="Q125" s="89">
        <f>(O125/$AN125)</f>
        <v>20.584926165057855</v>
      </c>
      <c r="R125" s="33"/>
      <c r="S125" s="89">
        <f>IF(Q$219,Q125/Q$219*100,0)</f>
        <v>129.03293342413875</v>
      </c>
      <c r="T125" s="33"/>
      <c r="U125" s="88">
        <f>(E125+O125)</f>
        <v>949510</v>
      </c>
      <c r="V125" s="33"/>
      <c r="W125" s="33"/>
      <c r="X125" s="297">
        <v>610608</v>
      </c>
      <c r="Y125" s="33"/>
      <c r="Z125" s="89">
        <f>IF($U125,X125/$U125*100,0)</f>
        <v>64.307695548230143</v>
      </c>
      <c r="AA125" s="33"/>
      <c r="AB125" s="297">
        <v>0</v>
      </c>
      <c r="AC125" s="33"/>
      <c r="AD125" s="89">
        <f>IF($U125,AB125/$U125*100,0)</f>
        <v>0</v>
      </c>
      <c r="AE125" s="33"/>
      <c r="AF125" s="297">
        <v>0</v>
      </c>
      <c r="AG125" s="33"/>
      <c r="AH125" s="89">
        <f>IF($U125,AF125/$U125*100,0)</f>
        <v>0</v>
      </c>
      <c r="AI125" s="33"/>
      <c r="AJ125" s="297">
        <v>110170</v>
      </c>
      <c r="AK125" s="33"/>
      <c r="AL125" s="22">
        <v>31</v>
      </c>
      <c r="AM125" s="33"/>
      <c r="AN125" s="114">
        <v>15643</v>
      </c>
      <c r="AO125" s="33"/>
      <c r="AP125" s="114">
        <f>IF(E125,AN125,0)</f>
        <v>15643</v>
      </c>
      <c r="AQ125" s="33"/>
      <c r="AR125" s="114">
        <f>IF(O125,AN125,0)</f>
        <v>15643</v>
      </c>
    </row>
    <row r="126" spans="1:44" ht="8.85" customHeight="1" x14ac:dyDescent="0.3">
      <c r="A126" s="22">
        <v>32</v>
      </c>
      <c r="B126" s="33"/>
      <c r="C126" s="22" t="s">
        <v>161</v>
      </c>
      <c r="D126" s="33"/>
      <c r="E126" s="297">
        <v>2127006</v>
      </c>
      <c r="F126" s="33"/>
      <c r="G126" s="84">
        <f>(E126/$AN126)</f>
        <v>79.687022328787648</v>
      </c>
      <c r="H126" s="33"/>
      <c r="I126" s="84">
        <f>IF(G$219,G126/G$219*100,0)</f>
        <v>185.42957948006546</v>
      </c>
      <c r="J126" s="33"/>
      <c r="K126" s="297">
        <v>617874</v>
      </c>
      <c r="L126" s="33"/>
      <c r="M126" s="297">
        <v>1468222</v>
      </c>
      <c r="N126" s="33"/>
      <c r="O126" s="297">
        <v>497669</v>
      </c>
      <c r="P126" s="33"/>
      <c r="Q126" s="89">
        <f>(O126/$AN126)</f>
        <v>18.64487486887457</v>
      </c>
      <c r="R126" s="33"/>
      <c r="S126" s="89">
        <f>IF(Q$219,Q126/Q$219*100,0)</f>
        <v>116.87206834584867</v>
      </c>
      <c r="T126" s="33"/>
      <c r="U126" s="88">
        <f>(E126+O126)</f>
        <v>2624675</v>
      </c>
      <c r="V126" s="33"/>
      <c r="W126" s="33"/>
      <c r="X126" s="297">
        <v>1027331</v>
      </c>
      <c r="Y126" s="33"/>
      <c r="Z126" s="89">
        <f>IF($U126,X126/$U126*100,0)</f>
        <v>39.141265109013496</v>
      </c>
      <c r="AA126" s="33"/>
      <c r="AB126" s="297">
        <v>0</v>
      </c>
      <c r="AC126" s="33"/>
      <c r="AD126" s="89">
        <f>IF($U126,AB126/$U126*100,0)</f>
        <v>0</v>
      </c>
      <c r="AE126" s="33"/>
      <c r="AF126" s="297">
        <v>0</v>
      </c>
      <c r="AG126" s="33"/>
      <c r="AH126" s="89">
        <f>IF($U126,AF126/$U126*100,0)</f>
        <v>0</v>
      </c>
      <c r="AI126" s="33"/>
      <c r="AJ126" s="297">
        <v>48429</v>
      </c>
      <c r="AK126" s="33"/>
      <c r="AL126" s="22">
        <v>32</v>
      </c>
      <c r="AM126" s="33"/>
      <c r="AN126" s="114">
        <v>26692</v>
      </c>
      <c r="AO126" s="33"/>
      <c r="AP126" s="114">
        <f>IF(E126,AN126,0)</f>
        <v>26692</v>
      </c>
      <c r="AQ126" s="33"/>
      <c r="AR126" s="114">
        <f>IF(O126,AN126,0)</f>
        <v>26692</v>
      </c>
    </row>
    <row r="127" spans="1:44" ht="8.85" customHeight="1" x14ac:dyDescent="0.3">
      <c r="A127" s="22">
        <v>33</v>
      </c>
      <c r="B127" s="33"/>
      <c r="C127" s="22" t="s">
        <v>103</v>
      </c>
      <c r="D127" s="33"/>
      <c r="E127" s="297">
        <v>1873598</v>
      </c>
      <c r="F127" s="33"/>
      <c r="G127" s="84">
        <f>(E127/$AN127)</f>
        <v>33.381402889874749</v>
      </c>
      <c r="H127" s="33"/>
      <c r="I127" s="84">
        <f>IF(G$219,G127/G$219*100,0)</f>
        <v>77.677635823618417</v>
      </c>
      <c r="J127" s="33"/>
      <c r="K127" s="297">
        <v>737075</v>
      </c>
      <c r="L127" s="33"/>
      <c r="M127" s="297">
        <v>729262</v>
      </c>
      <c r="N127" s="33"/>
      <c r="O127" s="297">
        <v>794685</v>
      </c>
      <c r="P127" s="33"/>
      <c r="Q127" s="89">
        <f>(O127/$AN127)</f>
        <v>14.158693676840024</v>
      </c>
      <c r="R127" s="33"/>
      <c r="S127" s="89">
        <f>IF(Q$219,Q127/Q$219*100,0)</f>
        <v>88.751242726225172</v>
      </c>
      <c r="T127" s="33"/>
      <c r="U127" s="88">
        <f>(E127+O127)</f>
        <v>2668283</v>
      </c>
      <c r="V127" s="33"/>
      <c r="W127" s="33"/>
      <c r="X127" s="297">
        <v>1520547</v>
      </c>
      <c r="Y127" s="33"/>
      <c r="Z127" s="89">
        <f>IF($U127,X127/$U127*100,0)</f>
        <v>56.985971877795571</v>
      </c>
      <c r="AA127" s="33"/>
      <c r="AB127" s="297">
        <v>0</v>
      </c>
      <c r="AC127" s="33"/>
      <c r="AD127" s="89">
        <f>IF($U127,AB127/$U127*100,0)</f>
        <v>0</v>
      </c>
      <c r="AE127" s="33"/>
      <c r="AF127" s="297">
        <v>0</v>
      </c>
      <c r="AG127" s="33"/>
      <c r="AH127" s="89">
        <f>IF($U127,AF127/$U127*100,0)</f>
        <v>0</v>
      </c>
      <c r="AI127" s="33"/>
      <c r="AJ127" s="297">
        <v>77270</v>
      </c>
      <c r="AK127" s="33"/>
      <c r="AL127" s="22">
        <v>33</v>
      </c>
      <c r="AM127" s="33"/>
      <c r="AN127" s="114">
        <v>56127</v>
      </c>
      <c r="AO127" s="33"/>
      <c r="AP127" s="114">
        <f>IF(E127,AN127,0)</f>
        <v>56127</v>
      </c>
      <c r="AQ127" s="33"/>
      <c r="AR127" s="114">
        <f>IF(O127,AN127,0)</f>
        <v>56127</v>
      </c>
    </row>
    <row r="128" spans="1:44" ht="8.85" customHeight="1" x14ac:dyDescent="0.3">
      <c r="A128" s="22">
        <v>34</v>
      </c>
      <c r="B128" s="33"/>
      <c r="C128" s="22" t="s">
        <v>162</v>
      </c>
      <c r="D128" s="33"/>
      <c r="E128" s="297">
        <v>2271597</v>
      </c>
      <c r="F128" s="33"/>
      <c r="G128" s="84">
        <f>(E128/$AN128)</f>
        <v>25.879477305869486</v>
      </c>
      <c r="H128" s="33"/>
      <c r="I128" s="84">
        <f>IF(G$219,G128/G$219*100,0)</f>
        <v>60.220854710713155</v>
      </c>
      <c r="J128" s="33"/>
      <c r="K128" s="297">
        <v>745030</v>
      </c>
      <c r="L128" s="33"/>
      <c r="M128" s="297">
        <v>784202</v>
      </c>
      <c r="N128" s="33"/>
      <c r="O128" s="297">
        <v>1694077</v>
      </c>
      <c r="P128" s="33"/>
      <c r="Q128" s="89">
        <f>(O128/$AN128)</f>
        <v>19.30000227852716</v>
      </c>
      <c r="R128" s="33"/>
      <c r="S128" s="89">
        <f>IF(Q$219,Q128/Q$219*100,0)</f>
        <v>120.97861751470226</v>
      </c>
      <c r="T128" s="33"/>
      <c r="U128" s="88">
        <f>(E128+O128)</f>
        <v>3965674</v>
      </c>
      <c r="V128" s="33"/>
      <c r="W128" s="33"/>
      <c r="X128" s="297">
        <v>1147779</v>
      </c>
      <c r="Y128" s="33"/>
      <c r="Z128" s="89">
        <f>IF($U128,X128/$U128*100,0)</f>
        <v>28.942848050545759</v>
      </c>
      <c r="AA128" s="33"/>
      <c r="AB128" s="297">
        <v>0</v>
      </c>
      <c r="AC128" s="33"/>
      <c r="AD128" s="89">
        <f>IF($U128,AB128/$U128*100,0)</f>
        <v>0</v>
      </c>
      <c r="AE128" s="33"/>
      <c r="AF128" s="297">
        <v>0</v>
      </c>
      <c r="AG128" s="33"/>
      <c r="AH128" s="89">
        <f>IF($U128,AF128/$U128*100,0)</f>
        <v>0</v>
      </c>
      <c r="AI128" s="33"/>
      <c r="AJ128" s="297">
        <v>755006</v>
      </c>
      <c r="AK128" s="33"/>
      <c r="AL128" s="22">
        <v>34</v>
      </c>
      <c r="AM128" s="33"/>
      <c r="AN128" s="114">
        <v>87776</v>
      </c>
      <c r="AO128" s="33"/>
      <c r="AP128" s="114">
        <f>IF(E128,AN128,0)</f>
        <v>87776</v>
      </c>
      <c r="AQ128" s="33"/>
      <c r="AR128" s="114">
        <f>IF(O128,AN128,0)</f>
        <v>87776</v>
      </c>
    </row>
    <row r="129" spans="1:44" ht="8.85" customHeight="1" x14ac:dyDescent="0.3">
      <c r="A129" s="22">
        <v>35</v>
      </c>
      <c r="B129" s="33"/>
      <c r="C129" s="22" t="s">
        <v>163</v>
      </c>
      <c r="D129" s="33"/>
      <c r="E129" s="297">
        <v>889207</v>
      </c>
      <c r="F129" s="33"/>
      <c r="G129" s="84">
        <f>(E129/$AN129)</f>
        <v>52.519461343098456</v>
      </c>
      <c r="H129" s="33"/>
      <c r="I129" s="84">
        <f>IF(G$219,G129/G$219*100,0)</f>
        <v>122.21138833860179</v>
      </c>
      <c r="J129" s="33"/>
      <c r="K129" s="297">
        <v>360557</v>
      </c>
      <c r="L129" s="33"/>
      <c r="M129" s="297">
        <v>486911</v>
      </c>
      <c r="N129" s="33"/>
      <c r="O129" s="297">
        <v>456378</v>
      </c>
      <c r="P129" s="33"/>
      <c r="Q129" s="89">
        <f>(O129/$AN129)</f>
        <v>26.955170988128284</v>
      </c>
      <c r="R129" s="33"/>
      <c r="S129" s="89">
        <f>IF(Q$219,Q129/Q$219*100,0)</f>
        <v>168.96367544185736</v>
      </c>
      <c r="T129" s="33"/>
      <c r="U129" s="88">
        <f>(E129+O129)</f>
        <v>1345585</v>
      </c>
      <c r="V129" s="33"/>
      <c r="W129" s="33"/>
      <c r="X129" s="297">
        <v>799928</v>
      </c>
      <c r="Y129" s="33"/>
      <c r="Z129" s="89">
        <f>IF($U129,X129/$U129*100,0)</f>
        <v>59.448344028805309</v>
      </c>
      <c r="AA129" s="33"/>
      <c r="AB129" s="297">
        <v>0</v>
      </c>
      <c r="AC129" s="33"/>
      <c r="AD129" s="89">
        <f>IF($U129,AB129/$U129*100,0)</f>
        <v>0</v>
      </c>
      <c r="AE129" s="33"/>
      <c r="AF129" s="297">
        <v>0</v>
      </c>
      <c r="AG129" s="33"/>
      <c r="AH129" s="89">
        <f>IF($U129,AF129/$U129*100,0)</f>
        <v>0</v>
      </c>
      <c r="AI129" s="33"/>
      <c r="AJ129" s="297">
        <v>3816</v>
      </c>
      <c r="AK129" s="33"/>
      <c r="AL129" s="22">
        <v>35</v>
      </c>
      <c r="AM129" s="33"/>
      <c r="AN129" s="114">
        <v>16931</v>
      </c>
      <c r="AO129" s="33"/>
      <c r="AP129" s="114">
        <f>IF(E129,AN129,0)</f>
        <v>16931</v>
      </c>
      <c r="AQ129" s="33"/>
      <c r="AR129" s="114">
        <f>IF(O129,AN129,0)</f>
        <v>16931</v>
      </c>
    </row>
    <row r="130" spans="1:44" ht="8.85" customHeight="1" x14ac:dyDescent="0.3">
      <c r="A130" s="33"/>
      <c r="B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114"/>
      <c r="AC130" s="33"/>
      <c r="AD130" s="33"/>
      <c r="AE130" s="33"/>
      <c r="AF130" s="114"/>
      <c r="AG130" s="33"/>
      <c r="AH130" s="33"/>
      <c r="AI130" s="33"/>
      <c r="AJ130" s="114"/>
      <c r="AK130" s="33"/>
      <c r="AL130" s="33"/>
      <c r="AM130" s="33"/>
      <c r="AN130" s="39"/>
      <c r="AO130" s="33"/>
      <c r="AP130" s="33"/>
      <c r="AQ130" s="33"/>
      <c r="AR130" s="33"/>
    </row>
    <row r="131" spans="1:44" ht="8.85" customHeight="1" x14ac:dyDescent="0.3">
      <c r="A131" s="22">
        <v>36</v>
      </c>
      <c r="B131" s="33"/>
      <c r="C131" s="22" t="s">
        <v>164</v>
      </c>
      <c r="D131" s="33"/>
      <c r="E131" s="297">
        <v>1734192</v>
      </c>
      <c r="F131" s="33"/>
      <c r="G131" s="84">
        <f>(E131/$AN131)</f>
        <v>46.62558477173738</v>
      </c>
      <c r="H131" s="33"/>
      <c r="I131" s="84">
        <f>IF(G$219,G131/G$219*100,0)</f>
        <v>108.49649446760728</v>
      </c>
      <c r="J131" s="33"/>
      <c r="K131" s="297">
        <v>540203</v>
      </c>
      <c r="L131" s="33"/>
      <c r="M131" s="297">
        <v>579178</v>
      </c>
      <c r="N131" s="33"/>
      <c r="O131" s="297">
        <v>857194</v>
      </c>
      <c r="P131" s="33"/>
      <c r="Q131" s="89">
        <f>(O131/$AN131)</f>
        <v>23.046566650535034</v>
      </c>
      <c r="R131" s="33"/>
      <c r="S131" s="89">
        <f>IF(Q$219,Q131/Q$219*100,0)</f>
        <v>144.46328718542213</v>
      </c>
      <c r="T131" s="33"/>
      <c r="U131" s="88">
        <f>(E131+O131)</f>
        <v>2591386</v>
      </c>
      <c r="V131" s="33"/>
      <c r="W131" s="33"/>
      <c r="X131" s="297">
        <v>1407793</v>
      </c>
      <c r="Y131" s="33"/>
      <c r="Z131" s="89">
        <f>IF($U131,X131/$U131*100,0)</f>
        <v>54.325870402942677</v>
      </c>
      <c r="AA131" s="33"/>
      <c r="AB131" s="297">
        <v>89849</v>
      </c>
      <c r="AC131" s="33"/>
      <c r="AD131" s="89">
        <f>IF($U131,AB131/$U131*100,0)</f>
        <v>3.467217928938414</v>
      </c>
      <c r="AE131" s="33"/>
      <c r="AF131" s="297">
        <v>0</v>
      </c>
      <c r="AG131" s="33"/>
      <c r="AH131" s="89">
        <f>IF($U131,AF131/$U131*100,0)</f>
        <v>0</v>
      </c>
      <c r="AI131" s="33"/>
      <c r="AJ131" s="297">
        <v>117975</v>
      </c>
      <c r="AK131" s="33"/>
      <c r="AL131" s="22">
        <v>36</v>
      </c>
      <c r="AM131" s="33"/>
      <c r="AN131" s="114">
        <v>37194</v>
      </c>
      <c r="AO131" s="33"/>
      <c r="AP131" s="114">
        <f>IF(E131,AN131,0)</f>
        <v>37194</v>
      </c>
      <c r="AQ131" s="33"/>
      <c r="AR131" s="114">
        <f>IF(O131,AN131,0)</f>
        <v>37194</v>
      </c>
    </row>
    <row r="132" spans="1:44" ht="8.85" customHeight="1" x14ac:dyDescent="0.3">
      <c r="A132" s="22">
        <v>37</v>
      </c>
      <c r="B132" s="33"/>
      <c r="C132" s="22" t="s">
        <v>165</v>
      </c>
      <c r="D132" s="33"/>
      <c r="E132" s="297">
        <v>1568953</v>
      </c>
      <c r="F132" s="33"/>
      <c r="G132" s="84">
        <f>(E132/$AN132)</f>
        <v>67.697316189161199</v>
      </c>
      <c r="H132" s="33"/>
      <c r="I132" s="84">
        <f>IF(G$219,G132/G$219*100,0)</f>
        <v>157.52985249080231</v>
      </c>
      <c r="J132" s="33"/>
      <c r="K132" s="297">
        <v>572881</v>
      </c>
      <c r="L132" s="33"/>
      <c r="M132" s="297">
        <v>479754</v>
      </c>
      <c r="N132" s="33"/>
      <c r="O132" s="297">
        <v>541153</v>
      </c>
      <c r="P132" s="33"/>
      <c r="Q132" s="89">
        <f>(O132/$AN132)</f>
        <v>23.349715222644114</v>
      </c>
      <c r="R132" s="33"/>
      <c r="S132" s="89">
        <f>IF(Q$219,Q132/Q$219*100,0)</f>
        <v>146.36351987068542</v>
      </c>
      <c r="T132" s="33"/>
      <c r="U132" s="88">
        <f>(E132+O132)</f>
        <v>2110106</v>
      </c>
      <c r="V132" s="33"/>
      <c r="W132" s="33"/>
      <c r="X132" s="297">
        <v>652959</v>
      </c>
      <c r="Y132" s="33"/>
      <c r="Z132" s="89">
        <f>IF($U132,X132/$U132*100,0)</f>
        <v>30.944369619346134</v>
      </c>
      <c r="AA132" s="33"/>
      <c r="AB132" s="297">
        <v>53447</v>
      </c>
      <c r="AC132" s="33"/>
      <c r="AD132" s="89">
        <f>IF($U132,AB132/$U132*100,0)</f>
        <v>2.5329059298442829</v>
      </c>
      <c r="AE132" s="33"/>
      <c r="AF132" s="297">
        <v>0</v>
      </c>
      <c r="AG132" s="33"/>
      <c r="AH132" s="89">
        <f>IF($U132,AF132/$U132*100,0)</f>
        <v>0</v>
      </c>
      <c r="AI132" s="33"/>
      <c r="AJ132" s="297">
        <v>55531</v>
      </c>
      <c r="AK132" s="33"/>
      <c r="AL132" s="22">
        <v>37</v>
      </c>
      <c r="AM132" s="33"/>
      <c r="AN132" s="114">
        <v>23176</v>
      </c>
      <c r="AO132" s="33"/>
      <c r="AP132" s="114">
        <f>IF(E132,AN132,0)</f>
        <v>23176</v>
      </c>
      <c r="AQ132" s="33"/>
      <c r="AR132" s="114">
        <f>IF(O132,AN132,0)</f>
        <v>23176</v>
      </c>
    </row>
    <row r="133" spans="1:44" ht="8.85" customHeight="1" x14ac:dyDescent="0.3">
      <c r="A133" s="22">
        <v>38</v>
      </c>
      <c r="B133" s="33"/>
      <c r="C133" s="22" t="s">
        <v>166</v>
      </c>
      <c r="D133" s="33"/>
      <c r="E133" s="297">
        <v>1210755</v>
      </c>
      <c r="F133" s="33"/>
      <c r="G133" s="84">
        <f>(E133/$AN133)</f>
        <v>78.979452054794521</v>
      </c>
      <c r="H133" s="33"/>
      <c r="I133" s="84">
        <f>IF(G$219,G133/G$219*100,0)</f>
        <v>183.78308228987314</v>
      </c>
      <c r="J133" s="33"/>
      <c r="K133" s="297">
        <v>410357</v>
      </c>
      <c r="L133" s="33"/>
      <c r="M133" s="297">
        <v>617987</v>
      </c>
      <c r="N133" s="33"/>
      <c r="O133" s="297">
        <v>402043</v>
      </c>
      <c r="P133" s="33"/>
      <c r="Q133" s="89">
        <f>(O133/$AN133)</f>
        <v>26.225896934116111</v>
      </c>
      <c r="R133" s="33"/>
      <c r="S133" s="89">
        <f>IF(Q$219,Q133/Q$219*100,0)</f>
        <v>164.39235127461134</v>
      </c>
      <c r="T133" s="33"/>
      <c r="U133" s="88">
        <f>(E133+O133)</f>
        <v>1612798</v>
      </c>
      <c r="V133" s="33"/>
      <c r="W133" s="33"/>
      <c r="X133" s="297">
        <v>811205</v>
      </c>
      <c r="Y133" s="33"/>
      <c r="Z133" s="89">
        <f>IF($U133,X133/$U133*100,0)</f>
        <v>50.29799144096161</v>
      </c>
      <c r="AA133" s="33"/>
      <c r="AB133" s="297">
        <v>0</v>
      </c>
      <c r="AC133" s="33"/>
      <c r="AD133" s="89">
        <f>IF($U133,AB133/$U133*100,0)</f>
        <v>0</v>
      </c>
      <c r="AE133" s="33"/>
      <c r="AF133" s="297">
        <v>0</v>
      </c>
      <c r="AG133" s="33"/>
      <c r="AH133" s="89">
        <f>IF($U133,AF133/$U133*100,0)</f>
        <v>0</v>
      </c>
      <c r="AI133" s="33"/>
      <c r="AJ133" s="297">
        <v>12681</v>
      </c>
      <c r="AK133" s="33"/>
      <c r="AL133" s="22">
        <v>38</v>
      </c>
      <c r="AM133" s="33"/>
      <c r="AN133" s="114">
        <v>15330</v>
      </c>
      <c r="AO133" s="33"/>
      <c r="AP133" s="114">
        <f>IF(E133,AN133,0)</f>
        <v>15330</v>
      </c>
      <c r="AQ133" s="33"/>
      <c r="AR133" s="114">
        <f>IF(O133,AN133,0)</f>
        <v>15330</v>
      </c>
    </row>
    <row r="134" spans="1:44" ht="8.85" customHeight="1" x14ac:dyDescent="0.3">
      <c r="A134" s="22">
        <v>39</v>
      </c>
      <c r="B134" s="33"/>
      <c r="C134" s="22" t="s">
        <v>167</v>
      </c>
      <c r="D134" s="33"/>
      <c r="E134" s="297">
        <v>1126100</v>
      </c>
      <c r="F134" s="33"/>
      <c r="G134" s="84">
        <f>(E134/$AN134)</f>
        <v>56.420662357833557</v>
      </c>
      <c r="H134" s="33"/>
      <c r="I134" s="84">
        <f>IF(G$219,G134/G$219*100,0)</f>
        <v>131.28937923961453</v>
      </c>
      <c r="J134" s="33"/>
      <c r="K134" s="297">
        <v>337910</v>
      </c>
      <c r="L134" s="33"/>
      <c r="M134" s="297">
        <v>612170</v>
      </c>
      <c r="N134" s="33"/>
      <c r="O134" s="297">
        <v>355071</v>
      </c>
      <c r="P134" s="33"/>
      <c r="Q134" s="89">
        <f>(O134/$AN134)</f>
        <v>17.790019540057116</v>
      </c>
      <c r="R134" s="33"/>
      <c r="S134" s="89">
        <f>IF(Q$219,Q134/Q$219*100,0)</f>
        <v>111.51356038492091</v>
      </c>
      <c r="T134" s="33"/>
      <c r="U134" s="88">
        <f>(E134+O134)</f>
        <v>1481171</v>
      </c>
      <c r="V134" s="33"/>
      <c r="W134" s="33"/>
      <c r="X134" s="297">
        <v>594861</v>
      </c>
      <c r="Y134" s="33"/>
      <c r="Z134" s="89">
        <f>IF($U134,X134/$U134*100,0)</f>
        <v>40.161534353562153</v>
      </c>
      <c r="AA134" s="33"/>
      <c r="AB134" s="297">
        <v>0</v>
      </c>
      <c r="AC134" s="33"/>
      <c r="AD134" s="89">
        <f>IF($U134,AB134/$U134*100,0)</f>
        <v>0</v>
      </c>
      <c r="AE134" s="33"/>
      <c r="AF134" s="297">
        <v>0</v>
      </c>
      <c r="AG134" s="33"/>
      <c r="AH134" s="89">
        <f>IF($U134,AF134/$U134*100,0)</f>
        <v>0</v>
      </c>
      <c r="AI134" s="33"/>
      <c r="AJ134" s="297">
        <v>32881</v>
      </c>
      <c r="AK134" s="33"/>
      <c r="AL134" s="22">
        <v>39</v>
      </c>
      <c r="AM134" s="33"/>
      <c r="AN134" s="114">
        <v>19959</v>
      </c>
      <c r="AO134" s="33"/>
      <c r="AP134" s="114">
        <f>IF(E134,AN134,0)</f>
        <v>19959</v>
      </c>
      <c r="AQ134" s="33"/>
      <c r="AR134" s="114">
        <f>IF(O134,AN134,0)</f>
        <v>19959</v>
      </c>
    </row>
    <row r="135" spans="1:44" ht="8.85" customHeight="1" x14ac:dyDescent="0.3">
      <c r="A135" s="22">
        <v>40</v>
      </c>
      <c r="B135" s="33"/>
      <c r="C135" s="22" t="s">
        <v>168</v>
      </c>
      <c r="D135" s="33"/>
      <c r="E135" s="297">
        <v>746404</v>
      </c>
      <c r="F135" s="33"/>
      <c r="G135" s="84">
        <f>(E135/$AN135)</f>
        <v>65.057439205090205</v>
      </c>
      <c r="H135" s="33"/>
      <c r="I135" s="84">
        <f>IF(G$219,G135/G$219*100,0)</f>
        <v>151.38692902936754</v>
      </c>
      <c r="J135" s="33"/>
      <c r="K135" s="299">
        <v>212246</v>
      </c>
      <c r="L135" s="33"/>
      <c r="M135" s="299">
        <v>328709</v>
      </c>
      <c r="N135" s="33"/>
      <c r="O135" s="299">
        <v>553793</v>
      </c>
      <c r="P135" s="33"/>
      <c r="Q135" s="89">
        <f>(O135/$AN135)</f>
        <v>48.269240826287806</v>
      </c>
      <c r="R135" s="33"/>
      <c r="S135" s="89">
        <f>IF(Q$219,Q135/Q$219*100,0)</f>
        <v>302.56711576378927</v>
      </c>
      <c r="T135" s="33"/>
      <c r="U135" s="88">
        <f>(E135+O135)</f>
        <v>1300197</v>
      </c>
      <c r="V135" s="33"/>
      <c r="W135" s="33"/>
      <c r="X135" s="299">
        <v>918380</v>
      </c>
      <c r="Y135" s="33"/>
      <c r="Z135" s="89">
        <f>IF($U135,X135/$U135*100,0)</f>
        <v>70.633911630314486</v>
      </c>
      <c r="AA135" s="33"/>
      <c r="AB135" s="299">
        <v>0</v>
      </c>
      <c r="AC135" s="33"/>
      <c r="AD135" s="89">
        <f>IF($U135,AB135/$U135*100,0)</f>
        <v>0</v>
      </c>
      <c r="AE135" s="33"/>
      <c r="AF135" s="299">
        <v>0</v>
      </c>
      <c r="AG135" s="33"/>
      <c r="AH135" s="89">
        <f>IF($U135,AF135/$U135*100,0)</f>
        <v>0</v>
      </c>
      <c r="AI135" s="33"/>
      <c r="AJ135" s="299">
        <v>176721</v>
      </c>
      <c r="AK135" s="33"/>
      <c r="AL135" s="22">
        <v>40</v>
      </c>
      <c r="AM135" s="33"/>
      <c r="AN135" s="114">
        <v>11473</v>
      </c>
      <c r="AO135" s="33"/>
      <c r="AP135" s="114">
        <f>IF(E135,AN135,0)</f>
        <v>11473</v>
      </c>
      <c r="AQ135" s="33"/>
      <c r="AR135" s="114">
        <f>IF(O135,AN135,0)</f>
        <v>11473</v>
      </c>
    </row>
    <row r="136" spans="1:44" ht="8.85" customHeight="1" x14ac:dyDescent="0.3">
      <c r="A136" s="41"/>
      <c r="B136" s="33"/>
      <c r="D136" s="33"/>
      <c r="E136" s="39"/>
      <c r="F136" s="33"/>
      <c r="G136" s="33"/>
      <c r="H136" s="33"/>
      <c r="I136" s="33"/>
      <c r="J136" s="33"/>
      <c r="K136" s="39"/>
      <c r="L136" s="33"/>
      <c r="M136" s="39"/>
      <c r="N136" s="33"/>
      <c r="O136" s="39"/>
      <c r="P136" s="33"/>
      <c r="Q136" s="33"/>
      <c r="R136" s="33"/>
      <c r="S136" s="33"/>
      <c r="T136" s="33"/>
      <c r="U136" s="39"/>
      <c r="V136" s="33"/>
      <c r="W136" s="33"/>
      <c r="X136" s="39"/>
      <c r="Y136" s="33"/>
      <c r="Z136" s="33"/>
      <c r="AA136" s="33"/>
      <c r="AB136" s="39"/>
      <c r="AC136" s="33"/>
      <c r="AD136" s="33"/>
      <c r="AE136" s="33"/>
      <c r="AF136" s="39"/>
      <c r="AG136" s="33"/>
      <c r="AH136" s="33"/>
      <c r="AI136" s="33"/>
      <c r="AJ136" s="39"/>
      <c r="AK136" s="33"/>
      <c r="AL136" s="41"/>
      <c r="AM136" s="33"/>
      <c r="AN136" s="39"/>
      <c r="AO136" s="33"/>
      <c r="AP136" s="33"/>
      <c r="AQ136" s="33"/>
      <c r="AR136" s="33"/>
    </row>
    <row r="137" spans="1:44" ht="8.85" customHeight="1" x14ac:dyDescent="0.3">
      <c r="A137" s="22">
        <v>41</v>
      </c>
      <c r="B137" s="33"/>
      <c r="C137" s="22" t="s">
        <v>169</v>
      </c>
      <c r="D137" s="33"/>
      <c r="E137" s="297">
        <v>1230771</v>
      </c>
      <c r="F137" s="33"/>
      <c r="G137" s="84">
        <f>(E137/$AN137)</f>
        <v>35.523162178543593</v>
      </c>
      <c r="H137" s="33"/>
      <c r="I137" s="84">
        <f>IF(G$219,G137/G$219*100,0)</f>
        <v>82.661452669061205</v>
      </c>
      <c r="J137" s="33"/>
      <c r="K137" s="297">
        <v>528234</v>
      </c>
      <c r="L137" s="33"/>
      <c r="M137" s="297">
        <v>430043</v>
      </c>
      <c r="N137" s="33"/>
      <c r="O137" s="299">
        <v>828210</v>
      </c>
      <c r="P137" s="33"/>
      <c r="Q137" s="89">
        <f>(O137/$AN137)</f>
        <v>23.904234132825351</v>
      </c>
      <c r="R137" s="33"/>
      <c r="S137" s="89">
        <f>IF(Q$219,Q137/Q$219*100,0)</f>
        <v>149.83942262817487</v>
      </c>
      <c r="T137" s="33"/>
      <c r="U137" s="88">
        <f>(E137+O137)</f>
        <v>2058981</v>
      </c>
      <c r="V137" s="33"/>
      <c r="W137" s="33"/>
      <c r="X137" s="299">
        <v>1148717</v>
      </c>
      <c r="Y137" s="33"/>
      <c r="Z137" s="89">
        <f>IF($U137,X137/$U137*100,0)</f>
        <v>55.790558533565871</v>
      </c>
      <c r="AA137" s="33"/>
      <c r="AB137" s="299">
        <v>61582</v>
      </c>
      <c r="AC137" s="33"/>
      <c r="AD137" s="89">
        <f>IF($U137,AB137/$U137*100,0)</f>
        <v>2.9908969533958789</v>
      </c>
      <c r="AE137" s="33"/>
      <c r="AF137" s="299">
        <v>0</v>
      </c>
      <c r="AG137" s="33"/>
      <c r="AH137" s="89">
        <f>IF($U137,AF137/$U137*100,0)</f>
        <v>0</v>
      </c>
      <c r="AI137" s="33"/>
      <c r="AJ137" s="297">
        <v>96960</v>
      </c>
      <c r="AK137" s="33"/>
      <c r="AL137" s="22">
        <v>41</v>
      </c>
      <c r="AM137" s="33"/>
      <c r="AN137" s="114">
        <v>34647</v>
      </c>
      <c r="AO137" s="33"/>
      <c r="AP137" s="114">
        <f>IF(E137,AN137,0)</f>
        <v>34647</v>
      </c>
      <c r="AQ137" s="33"/>
      <c r="AR137" s="114">
        <f>IF(O137,AN137,0)</f>
        <v>34647</v>
      </c>
    </row>
    <row r="138" spans="1:44" ht="8.85" customHeight="1" x14ac:dyDescent="0.3">
      <c r="A138" s="22">
        <v>42</v>
      </c>
      <c r="B138" s="33"/>
      <c r="C138" s="22" t="s">
        <v>170</v>
      </c>
      <c r="D138" s="33"/>
      <c r="E138" s="297">
        <v>4565224</v>
      </c>
      <c r="F138" s="33"/>
      <c r="G138" s="84">
        <f>(E138/$AN138)</f>
        <v>42.52376649869128</v>
      </c>
      <c r="H138" s="33"/>
      <c r="I138" s="84">
        <f>IF(G$219,G138/G$219*100,0)</f>
        <v>98.951672547466146</v>
      </c>
      <c r="J138" s="33"/>
      <c r="K138" s="297">
        <v>1476306</v>
      </c>
      <c r="L138" s="33"/>
      <c r="M138" s="297">
        <v>2652857</v>
      </c>
      <c r="N138" s="33"/>
      <c r="O138" s="299">
        <v>2087255</v>
      </c>
      <c r="P138" s="33"/>
      <c r="Q138" s="89">
        <f>(O138/$AN138)</f>
        <v>19.442188213157969</v>
      </c>
      <c r="R138" s="33"/>
      <c r="S138" s="89">
        <f>IF(Q$219,Q138/Q$219*100,0)</f>
        <v>121.86988465309061</v>
      </c>
      <c r="T138" s="33"/>
      <c r="U138" s="88">
        <f>(E138+O138)</f>
        <v>6652479</v>
      </c>
      <c r="V138" s="33"/>
      <c r="W138" s="33"/>
      <c r="X138" s="299">
        <v>1912707</v>
      </c>
      <c r="Y138" s="33"/>
      <c r="Z138" s="89">
        <f>IF($U138,X138/$U138*100,0)</f>
        <v>28.751793128546517</v>
      </c>
      <c r="AA138" s="33"/>
      <c r="AB138" s="299">
        <v>121830</v>
      </c>
      <c r="AC138" s="33"/>
      <c r="AD138" s="89">
        <f>IF($U138,AB138/$U138*100,0)</f>
        <v>1.8313473819308563</v>
      </c>
      <c r="AE138" s="33"/>
      <c r="AF138" s="299">
        <v>0</v>
      </c>
      <c r="AG138" s="33"/>
      <c r="AH138" s="89">
        <f>IF($U138,AF138/$U138*100,0)</f>
        <v>0</v>
      </c>
      <c r="AI138" s="33"/>
      <c r="AJ138" s="297">
        <v>157690</v>
      </c>
      <c r="AK138" s="33"/>
      <c r="AL138" s="22">
        <v>42</v>
      </c>
      <c r="AM138" s="33"/>
      <c r="AN138" s="114">
        <v>107357</v>
      </c>
      <c r="AO138" s="33"/>
      <c r="AP138" s="114">
        <f>IF(E138,AN138,0)</f>
        <v>107357</v>
      </c>
      <c r="AQ138" s="33"/>
      <c r="AR138" s="114">
        <f>IF(O138,AN138,0)</f>
        <v>107357</v>
      </c>
    </row>
    <row r="139" spans="1:44" ht="8.85" customHeight="1" x14ac:dyDescent="0.3">
      <c r="A139" s="22">
        <v>43</v>
      </c>
      <c r="B139" s="33"/>
      <c r="C139" s="22" t="s">
        <v>171</v>
      </c>
      <c r="D139" s="33"/>
      <c r="E139" s="297">
        <v>9454453</v>
      </c>
      <c r="F139" s="33"/>
      <c r="G139" s="84">
        <f>(E139/$AN139)</f>
        <v>28.913319245366107</v>
      </c>
      <c r="H139" s="33"/>
      <c r="I139" s="84">
        <f>IF(G$219,G139/G$219*100,0)</f>
        <v>67.280524135035634</v>
      </c>
      <c r="J139" s="33"/>
      <c r="K139" s="297">
        <v>2671360</v>
      </c>
      <c r="L139" s="33"/>
      <c r="M139" s="297">
        <v>3665675</v>
      </c>
      <c r="N139" s="33"/>
      <c r="O139" s="299">
        <v>6609987</v>
      </c>
      <c r="P139" s="33"/>
      <c r="Q139" s="89">
        <f>(O139/$AN139)</f>
        <v>20.214460248384523</v>
      </c>
      <c r="R139" s="33"/>
      <c r="S139" s="89">
        <f>IF(Q$219,Q139/Q$219*100,0)</f>
        <v>126.71073398661221</v>
      </c>
      <c r="T139" s="33"/>
      <c r="U139" s="88">
        <f>(E139+O139)</f>
        <v>16064440</v>
      </c>
      <c r="V139" s="33"/>
      <c r="W139" s="33"/>
      <c r="X139" s="299">
        <v>7543747</v>
      </c>
      <c r="Y139" s="33"/>
      <c r="Z139" s="89">
        <f>IF($U139,X139/$U139*100,0)</f>
        <v>46.959290208684521</v>
      </c>
      <c r="AA139" s="33"/>
      <c r="AB139" s="299">
        <v>511839</v>
      </c>
      <c r="AC139" s="33"/>
      <c r="AD139" s="89">
        <f>IF($U139,AB139/$U139*100,0)</f>
        <v>3.18616148462069</v>
      </c>
      <c r="AE139" s="33"/>
      <c r="AF139" s="299">
        <v>0</v>
      </c>
      <c r="AG139" s="33"/>
      <c r="AH139" s="89">
        <f>IF($U139,AF139/$U139*100,0)</f>
        <v>0</v>
      </c>
      <c r="AI139" s="33"/>
      <c r="AJ139" s="297">
        <v>26478</v>
      </c>
      <c r="AK139" s="33"/>
      <c r="AL139" s="22">
        <v>43</v>
      </c>
      <c r="AM139" s="33"/>
      <c r="AN139" s="114">
        <v>326993</v>
      </c>
      <c r="AO139" s="33"/>
      <c r="AP139" s="114">
        <f>IF(E139,AN139,0)</f>
        <v>326993</v>
      </c>
      <c r="AQ139" s="33"/>
      <c r="AR139" s="114">
        <f>IF(O139,AN139,0)</f>
        <v>326993</v>
      </c>
    </row>
    <row r="140" spans="1:44" ht="8.85" customHeight="1" x14ac:dyDescent="0.3">
      <c r="A140" s="22">
        <v>44</v>
      </c>
      <c r="B140" s="33"/>
      <c r="C140" s="22" t="s">
        <v>172</v>
      </c>
      <c r="D140" s="33"/>
      <c r="E140" s="297">
        <v>2081677</v>
      </c>
      <c r="F140" s="33"/>
      <c r="G140" s="84">
        <f>(E140/$AN140)</f>
        <v>40.46963334499786</v>
      </c>
      <c r="H140" s="33"/>
      <c r="I140" s="84">
        <f>IF(G$219,G140/G$219*100,0)</f>
        <v>94.171759385271997</v>
      </c>
      <c r="J140" s="33"/>
      <c r="K140" s="297">
        <v>847938</v>
      </c>
      <c r="L140" s="33"/>
      <c r="M140" s="297">
        <v>1007672</v>
      </c>
      <c r="N140" s="33"/>
      <c r="O140" s="299">
        <v>870206</v>
      </c>
      <c r="P140" s="33"/>
      <c r="Q140" s="89">
        <f>(O140/$AN140)</f>
        <v>16.917570667599829</v>
      </c>
      <c r="R140" s="33"/>
      <c r="S140" s="89">
        <f>IF(Q$219,Q140/Q$219*100,0)</f>
        <v>106.04477043770034</v>
      </c>
      <c r="T140" s="33"/>
      <c r="U140" s="88">
        <f>(E140+O140)</f>
        <v>2951883</v>
      </c>
      <c r="V140" s="33"/>
      <c r="W140" s="33"/>
      <c r="X140" s="299">
        <v>1596768</v>
      </c>
      <c r="Y140" s="33"/>
      <c r="Z140" s="89">
        <f>IF($U140,X140/$U140*100,0)</f>
        <v>54.093200848407605</v>
      </c>
      <c r="AA140" s="33"/>
      <c r="AB140" s="299">
        <v>135449</v>
      </c>
      <c r="AC140" s="33"/>
      <c r="AD140" s="89">
        <f>IF($U140,AB140/$U140*100,0)</f>
        <v>4.588562622570068</v>
      </c>
      <c r="AE140" s="33"/>
      <c r="AF140" s="299">
        <v>0</v>
      </c>
      <c r="AG140" s="33"/>
      <c r="AH140" s="89">
        <f>IF($U140,AF140/$U140*100,0)</f>
        <v>0</v>
      </c>
      <c r="AI140" s="33"/>
      <c r="AJ140" s="297">
        <v>106747</v>
      </c>
      <c r="AK140" s="33"/>
      <c r="AL140" s="22">
        <v>44</v>
      </c>
      <c r="AM140" s="33"/>
      <c r="AN140" s="114">
        <v>51438</v>
      </c>
      <c r="AO140" s="33"/>
      <c r="AP140" s="114">
        <f>IF(E140,AN140,0)</f>
        <v>51438</v>
      </c>
      <c r="AQ140" s="33"/>
      <c r="AR140" s="114">
        <f>IF(O140,AN140,0)</f>
        <v>51438</v>
      </c>
    </row>
    <row r="141" spans="1:44" ht="8.85" customHeight="1" x14ac:dyDescent="0.3">
      <c r="A141" s="22">
        <v>45</v>
      </c>
      <c r="B141" s="33"/>
      <c r="C141" s="22" t="s">
        <v>173</v>
      </c>
      <c r="D141" s="33"/>
      <c r="E141" s="297">
        <v>437160</v>
      </c>
      <c r="F141" s="33"/>
      <c r="G141" s="84">
        <f>(E141/$AN141)</f>
        <v>193.00662251655629</v>
      </c>
      <c r="H141" s="33"/>
      <c r="I141" s="84">
        <f>IF(G$219,G141/G$219*100,0)</f>
        <v>449.12127224991838</v>
      </c>
      <c r="J141" s="33"/>
      <c r="K141" s="297">
        <v>317756</v>
      </c>
      <c r="L141" s="33"/>
      <c r="M141" s="297">
        <v>115239</v>
      </c>
      <c r="N141" s="33"/>
      <c r="O141" s="299">
        <v>134077</v>
      </c>
      <c r="P141" s="33"/>
      <c r="Q141" s="89">
        <f>(O141/$AN141)</f>
        <v>59.195143487858722</v>
      </c>
      <c r="R141" s="33"/>
      <c r="S141" s="89">
        <f>IF(Q$219,Q141/Q$219*100,0)</f>
        <v>371.05418535173783</v>
      </c>
      <c r="T141" s="33"/>
      <c r="U141" s="88">
        <f>(E141+O141)</f>
        <v>571237</v>
      </c>
      <c r="V141" s="33"/>
      <c r="W141" s="33"/>
      <c r="X141" s="299">
        <v>318746</v>
      </c>
      <c r="Y141" s="33"/>
      <c r="Z141" s="89">
        <f>IF($U141,X141/$U141*100,0)</f>
        <v>55.79925670080894</v>
      </c>
      <c r="AA141" s="33"/>
      <c r="AB141" s="299">
        <v>0</v>
      </c>
      <c r="AC141" s="33"/>
      <c r="AD141" s="89">
        <f>IF($U141,AB141/$U141*100,0)</f>
        <v>0</v>
      </c>
      <c r="AE141" s="33"/>
      <c r="AF141" s="299">
        <v>0</v>
      </c>
      <c r="AG141" s="33"/>
      <c r="AH141" s="89">
        <f>IF($U141,AF141/$U141*100,0)</f>
        <v>0</v>
      </c>
      <c r="AI141" s="33"/>
      <c r="AJ141" s="297">
        <v>3471</v>
      </c>
      <c r="AK141" s="33"/>
      <c r="AL141" s="22">
        <v>45</v>
      </c>
      <c r="AM141" s="33"/>
      <c r="AN141" s="114">
        <v>2265</v>
      </c>
      <c r="AO141" s="33"/>
      <c r="AP141" s="114">
        <f>IF(E141,AN141,0)</f>
        <v>2265</v>
      </c>
      <c r="AQ141" s="33"/>
      <c r="AR141" s="114">
        <f>IF(O141,AN141,0)</f>
        <v>2265</v>
      </c>
    </row>
    <row r="142" spans="1:44" ht="8.85" customHeight="1" x14ac:dyDescent="0.3">
      <c r="A142" s="41"/>
      <c r="B142" s="33"/>
      <c r="D142" s="33"/>
      <c r="E142" s="33"/>
      <c r="F142" s="33"/>
      <c r="G142" s="33"/>
      <c r="H142" s="33"/>
      <c r="I142" s="33"/>
      <c r="J142" s="33"/>
      <c r="K142" s="33"/>
      <c r="L142" s="33"/>
      <c r="M142" s="33"/>
      <c r="N142" s="33"/>
      <c r="O142" s="299"/>
      <c r="P142" s="33"/>
      <c r="Q142" s="33"/>
      <c r="R142" s="33"/>
      <c r="S142" s="33"/>
      <c r="T142" s="33"/>
      <c r="U142" s="33"/>
      <c r="V142" s="33"/>
      <c r="W142" s="33"/>
      <c r="X142" s="33"/>
      <c r="Y142" s="33"/>
      <c r="Z142" s="33"/>
      <c r="AA142" s="33"/>
      <c r="AB142" s="33"/>
      <c r="AC142" s="33"/>
      <c r="AD142" s="33"/>
      <c r="AE142" s="33"/>
      <c r="AF142" s="33"/>
      <c r="AG142" s="33"/>
      <c r="AH142" s="33"/>
      <c r="AI142" s="33"/>
      <c r="AJ142" s="114"/>
      <c r="AK142" s="33"/>
      <c r="AL142" s="41"/>
      <c r="AM142" s="33"/>
      <c r="AN142" s="39"/>
      <c r="AO142" s="33"/>
      <c r="AP142" s="33"/>
      <c r="AQ142" s="33"/>
      <c r="AR142" s="33"/>
    </row>
    <row r="143" spans="1:44" ht="8.85" customHeight="1" x14ac:dyDescent="0.3">
      <c r="A143" s="22">
        <v>46</v>
      </c>
      <c r="B143" s="33"/>
      <c r="C143" s="22" t="s">
        <v>174</v>
      </c>
      <c r="D143" s="33"/>
      <c r="E143" s="297">
        <v>1816749</v>
      </c>
      <c r="F143" s="33"/>
      <c r="G143" s="84">
        <f>(E143/$AN143)</f>
        <v>48.456977488530889</v>
      </c>
      <c r="H143" s="33"/>
      <c r="I143" s="84">
        <f>IF(G$219,G143/G$219*100,0)</f>
        <v>112.75809656307412</v>
      </c>
      <c r="J143" s="33"/>
      <c r="K143" s="297">
        <v>543977</v>
      </c>
      <c r="L143" s="33"/>
      <c r="M143" s="297">
        <v>938744</v>
      </c>
      <c r="N143" s="33"/>
      <c r="O143" s="299">
        <v>784994</v>
      </c>
      <c r="P143" s="33"/>
      <c r="Q143" s="89">
        <f>(O143/$AN143)</f>
        <v>20.937640029873041</v>
      </c>
      <c r="R143" s="33"/>
      <c r="S143" s="89">
        <f>IF(Q$219,Q143/Q$219*100,0)</f>
        <v>131.24385729491382</v>
      </c>
      <c r="T143" s="33"/>
      <c r="U143" s="88">
        <f>(E143+O143)</f>
        <v>2601743</v>
      </c>
      <c r="V143" s="33"/>
      <c r="W143" s="33"/>
      <c r="X143" s="299">
        <v>952677</v>
      </c>
      <c r="Y143" s="33"/>
      <c r="Z143" s="89">
        <f>IF($U143,X143/$U143*100,0)</f>
        <v>36.616875686799197</v>
      </c>
      <c r="AA143" s="33"/>
      <c r="AB143" s="299">
        <v>0</v>
      </c>
      <c r="AC143" s="33"/>
      <c r="AD143" s="89">
        <f>IF($U143,AB143/$U143*100,0)</f>
        <v>0</v>
      </c>
      <c r="AE143" s="33"/>
      <c r="AF143" s="299">
        <v>0</v>
      </c>
      <c r="AG143" s="33"/>
      <c r="AH143" s="89">
        <f>IF($U143,AF143/$U143*100,0)</f>
        <v>0</v>
      </c>
      <c r="AI143" s="33"/>
      <c r="AJ143" s="297">
        <v>54855</v>
      </c>
      <c r="AK143" s="33"/>
      <c r="AL143" s="22">
        <v>46</v>
      </c>
      <c r="AM143" s="33"/>
      <c r="AN143" s="114">
        <v>37492</v>
      </c>
      <c r="AO143" s="33"/>
      <c r="AP143" s="114">
        <f>IF(E143,AN143,0)</f>
        <v>37492</v>
      </c>
      <c r="AQ143" s="33"/>
      <c r="AR143" s="114">
        <f>IF(O143,AN143,0)</f>
        <v>37492</v>
      </c>
    </row>
    <row r="144" spans="1:44" ht="8.85" customHeight="1" x14ac:dyDescent="0.3">
      <c r="A144" s="22">
        <v>47</v>
      </c>
      <c r="B144" s="33"/>
      <c r="C144" s="22" t="s">
        <v>175</v>
      </c>
      <c r="D144" s="33"/>
      <c r="E144" s="297">
        <v>5243925</v>
      </c>
      <c r="F144" s="33"/>
      <c r="G144" s="84">
        <f>(E144/$AN144)</f>
        <v>69.147315953953878</v>
      </c>
      <c r="H144" s="33"/>
      <c r="I144" s="84">
        <f>IF(G$219,G144/G$219*100,0)</f>
        <v>160.90396334065105</v>
      </c>
      <c r="J144" s="33"/>
      <c r="K144" s="297">
        <v>865578</v>
      </c>
      <c r="L144" s="33"/>
      <c r="M144" s="297">
        <v>2002130</v>
      </c>
      <c r="N144" s="33"/>
      <c r="O144" s="299">
        <v>1288486</v>
      </c>
      <c r="P144" s="33"/>
      <c r="Q144" s="89">
        <f>(O144/$AN144)</f>
        <v>16.990202671519178</v>
      </c>
      <c r="R144" s="33"/>
      <c r="S144" s="89">
        <f>IF(Q$219,Q144/Q$219*100,0)</f>
        <v>106.50005118299131</v>
      </c>
      <c r="T144" s="33"/>
      <c r="U144" s="88">
        <f>(E144+O144)</f>
        <v>6532411</v>
      </c>
      <c r="V144" s="33"/>
      <c r="W144" s="33"/>
      <c r="X144" s="299">
        <v>2821545</v>
      </c>
      <c r="Y144" s="33"/>
      <c r="Z144" s="89">
        <f>IF($U144,X144/$U144*100,0)</f>
        <v>43.193010972518415</v>
      </c>
      <c r="AA144" s="33"/>
      <c r="AB144" s="299">
        <v>171011</v>
      </c>
      <c r="AC144" s="33"/>
      <c r="AD144" s="89">
        <f>IF($U144,AB144/$U144*100,0)</f>
        <v>2.6178848820137004</v>
      </c>
      <c r="AE144" s="33"/>
      <c r="AF144" s="299">
        <v>0</v>
      </c>
      <c r="AG144" s="33"/>
      <c r="AH144" s="89">
        <f>IF($U144,AF144/$U144*100,0)</f>
        <v>0</v>
      </c>
      <c r="AI144" s="33"/>
      <c r="AJ144" s="297">
        <v>169673</v>
      </c>
      <c r="AK144" s="33"/>
      <c r="AL144" s="22">
        <v>47</v>
      </c>
      <c r="AM144" s="33"/>
      <c r="AN144" s="114">
        <v>75837</v>
      </c>
      <c r="AO144" s="33"/>
      <c r="AP144" s="114">
        <f>IF(E144,AN144,0)</f>
        <v>75837</v>
      </c>
      <c r="AQ144" s="33"/>
      <c r="AR144" s="114">
        <f>IF(O144,AN144,0)</f>
        <v>75837</v>
      </c>
    </row>
    <row r="145" spans="1:44" ht="8.85" customHeight="1" x14ac:dyDescent="0.3">
      <c r="A145" s="22">
        <v>48</v>
      </c>
      <c r="B145" s="33"/>
      <c r="C145" s="22" t="s">
        <v>176</v>
      </c>
      <c r="D145" s="33"/>
      <c r="E145" s="297">
        <v>566565</v>
      </c>
      <c r="F145" s="33"/>
      <c r="G145" s="84">
        <f>(E145/$AN145)</f>
        <v>81.637608069164258</v>
      </c>
      <c r="H145" s="33"/>
      <c r="I145" s="84">
        <f>IF(G$219,G145/G$219*100,0)</f>
        <v>189.96854056817705</v>
      </c>
      <c r="J145" s="33"/>
      <c r="K145" s="297">
        <v>257458</v>
      </c>
      <c r="L145" s="33"/>
      <c r="M145" s="297">
        <v>263015</v>
      </c>
      <c r="N145" s="33"/>
      <c r="O145" s="299">
        <v>221887</v>
      </c>
      <c r="P145" s="33"/>
      <c r="Q145" s="89">
        <f>(O145/$AN145)</f>
        <v>31.972190201729106</v>
      </c>
      <c r="R145" s="33"/>
      <c r="S145" s="89">
        <f>IF(Q$219,Q145/Q$219*100,0)</f>
        <v>200.41196439783386</v>
      </c>
      <c r="T145" s="33"/>
      <c r="U145" s="88">
        <f>(E145+O145)</f>
        <v>788452</v>
      </c>
      <c r="V145" s="33"/>
      <c r="W145" s="33"/>
      <c r="X145" s="299">
        <v>393294</v>
      </c>
      <c r="Y145" s="33"/>
      <c r="Z145" s="89">
        <f>IF($U145,X145/$U145*100,0)</f>
        <v>49.881793691943201</v>
      </c>
      <c r="AA145" s="33"/>
      <c r="AB145" s="299">
        <v>0</v>
      </c>
      <c r="AC145" s="33"/>
      <c r="AD145" s="89">
        <f>IF($U145,AB145/$U145*100,0)</f>
        <v>0</v>
      </c>
      <c r="AE145" s="33"/>
      <c r="AF145" s="299">
        <v>0</v>
      </c>
      <c r="AG145" s="33"/>
      <c r="AH145" s="89">
        <f>IF($U145,AF145/$U145*100,0)</f>
        <v>0</v>
      </c>
      <c r="AI145" s="33"/>
      <c r="AJ145" s="297">
        <v>13874</v>
      </c>
      <c r="AK145" s="33"/>
      <c r="AL145" s="22">
        <v>48</v>
      </c>
      <c r="AM145" s="33"/>
      <c r="AN145" s="114">
        <v>6940</v>
      </c>
      <c r="AO145" s="33"/>
      <c r="AP145" s="114">
        <f>IF(E145,AN145,0)</f>
        <v>6940</v>
      </c>
      <c r="AQ145" s="33"/>
      <c r="AR145" s="114">
        <f>IF(O145,AN145,0)</f>
        <v>6940</v>
      </c>
    </row>
    <row r="146" spans="1:44" ht="8.85" customHeight="1" x14ac:dyDescent="0.3">
      <c r="A146" s="22">
        <v>49</v>
      </c>
      <c r="B146" s="33"/>
      <c r="C146" s="22" t="s">
        <v>177</v>
      </c>
      <c r="D146" s="33"/>
      <c r="E146" s="297">
        <v>1533012</v>
      </c>
      <c r="F146" s="33"/>
      <c r="G146" s="84">
        <f>(E146/$AN146)</f>
        <v>59.274330124115529</v>
      </c>
      <c r="H146" s="33"/>
      <c r="I146" s="84">
        <f>IF(G$219,G146/G$219*100,0)</f>
        <v>137.92978815957895</v>
      </c>
      <c r="J146" s="33"/>
      <c r="K146" s="297">
        <v>484696</v>
      </c>
      <c r="L146" s="33"/>
      <c r="M146" s="297">
        <v>867205</v>
      </c>
      <c r="N146" s="33"/>
      <c r="O146" s="299">
        <v>588178</v>
      </c>
      <c r="P146" s="33"/>
      <c r="Q146" s="89">
        <f>(O146/$AN146)</f>
        <v>22.742063952364383</v>
      </c>
      <c r="R146" s="33"/>
      <c r="S146" s="89">
        <f>IF(Q$219,Q146/Q$219*100,0)</f>
        <v>142.55456640277399</v>
      </c>
      <c r="T146" s="33"/>
      <c r="U146" s="88">
        <f>(E146+O146)</f>
        <v>2121190</v>
      </c>
      <c r="V146" s="33"/>
      <c r="W146" s="33"/>
      <c r="X146" s="299">
        <v>716331</v>
      </c>
      <c r="Y146" s="33"/>
      <c r="Z146" s="89">
        <f>IF($U146,X146/$U146*100,0)</f>
        <v>33.770242175382684</v>
      </c>
      <c r="AA146" s="33"/>
      <c r="AB146" s="299">
        <v>0</v>
      </c>
      <c r="AC146" s="33"/>
      <c r="AD146" s="89">
        <f>IF($U146,AB146/$U146*100,0)</f>
        <v>0</v>
      </c>
      <c r="AE146" s="33"/>
      <c r="AF146" s="299">
        <v>0</v>
      </c>
      <c r="AG146" s="33"/>
      <c r="AH146" s="89">
        <f>IF($U146,AF146/$U146*100,0)</f>
        <v>0</v>
      </c>
      <c r="AI146" s="33"/>
      <c r="AJ146" s="297">
        <v>36355</v>
      </c>
      <c r="AK146" s="33"/>
      <c r="AL146" s="22">
        <v>49</v>
      </c>
      <c r="AM146" s="33"/>
      <c r="AN146" s="114">
        <v>25863</v>
      </c>
      <c r="AO146" s="33"/>
      <c r="AP146" s="114">
        <f>IF(E146,AN146,0)</f>
        <v>25863</v>
      </c>
      <c r="AQ146" s="33"/>
      <c r="AR146" s="114">
        <f>IF(O146,AN146,0)</f>
        <v>25863</v>
      </c>
    </row>
    <row r="147" spans="1:44" ht="8.85" customHeight="1" x14ac:dyDescent="0.3">
      <c r="A147" s="22">
        <v>50</v>
      </c>
      <c r="B147" s="33"/>
      <c r="C147" s="22" t="s">
        <v>178</v>
      </c>
      <c r="D147" s="33"/>
      <c r="E147" s="297">
        <v>878864</v>
      </c>
      <c r="F147" s="33"/>
      <c r="G147" s="84">
        <f>(E147/$AN147)</f>
        <v>51.954599196027431</v>
      </c>
      <c r="H147" s="33"/>
      <c r="I147" s="84">
        <f>IF(G$219,G147/G$219*100,0)</f>
        <v>120.89696916048993</v>
      </c>
      <c r="J147" s="33"/>
      <c r="K147" s="297">
        <v>273595</v>
      </c>
      <c r="L147" s="33"/>
      <c r="M147" s="297">
        <v>555800</v>
      </c>
      <c r="N147" s="33"/>
      <c r="O147" s="299">
        <v>320602</v>
      </c>
      <c r="P147" s="33"/>
      <c r="Q147" s="89">
        <f>(O147/$AN147)</f>
        <v>18.95258926460156</v>
      </c>
      <c r="R147" s="33"/>
      <c r="S147" s="89">
        <f>IF(Q$219,Q147/Q$219*100,0)</f>
        <v>118.8009210810549</v>
      </c>
      <c r="T147" s="33"/>
      <c r="U147" s="88">
        <f>(E147+O147)</f>
        <v>1199466</v>
      </c>
      <c r="V147" s="33"/>
      <c r="W147" s="33"/>
      <c r="X147" s="299">
        <v>690894</v>
      </c>
      <c r="Y147" s="33"/>
      <c r="Z147" s="89">
        <f>IF($U147,X147/$U147*100,0)</f>
        <v>57.60013205876615</v>
      </c>
      <c r="AA147" s="33"/>
      <c r="AB147" s="299">
        <v>1860</v>
      </c>
      <c r="AC147" s="33"/>
      <c r="AD147" s="89">
        <f>IF($U147,AB147/$U147*100,0)</f>
        <v>0.15506900570753987</v>
      </c>
      <c r="AE147" s="33"/>
      <c r="AF147" s="299">
        <v>0</v>
      </c>
      <c r="AG147" s="33"/>
      <c r="AH147" s="89">
        <f>IF($U147,AF147/$U147*100,0)</f>
        <v>0</v>
      </c>
      <c r="AI147" s="33"/>
      <c r="AJ147" s="299">
        <v>18975</v>
      </c>
      <c r="AK147" s="33"/>
      <c r="AL147" s="22">
        <v>50</v>
      </c>
      <c r="AM147" s="33"/>
      <c r="AN147" s="114">
        <v>16916</v>
      </c>
      <c r="AO147" s="33"/>
      <c r="AP147" s="114">
        <f>IF(E147,AN147,0)</f>
        <v>16916</v>
      </c>
      <c r="AQ147" s="33"/>
      <c r="AR147" s="114">
        <f>IF(O147,AN147,0)</f>
        <v>16916</v>
      </c>
    </row>
    <row r="148" spans="1:44" ht="8.85" customHeight="1" x14ac:dyDescent="0.3">
      <c r="A148" s="33"/>
      <c r="B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row>
    <row r="149" spans="1:44" ht="8.85" customHeight="1" x14ac:dyDescent="0.3">
      <c r="A149" s="33"/>
      <c r="B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row>
    <row r="150" spans="1:44" ht="3.6" customHeight="1" x14ac:dyDescent="0.3">
      <c r="A150" s="33"/>
      <c r="B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row>
    <row r="151" spans="1:44" s="20" customFormat="1" ht="9.6" customHeight="1" x14ac:dyDescent="0.3">
      <c r="A151" s="130" t="s">
        <v>448</v>
      </c>
      <c r="AM151" s="131" t="s">
        <v>449</v>
      </c>
    </row>
    <row r="152" spans="1:44" s="20" customFormat="1" ht="10.5" customHeight="1" x14ac:dyDescent="0.3">
      <c r="A152" s="50"/>
      <c r="U152" s="23" t="s">
        <v>49</v>
      </c>
      <c r="X152" s="50" t="s">
        <v>50</v>
      </c>
      <c r="AL152" s="23" t="s">
        <v>435</v>
      </c>
    </row>
    <row r="153" spans="1:44" s="20" customFormat="1" ht="10.5" customHeight="1" x14ac:dyDescent="0.3">
      <c r="A153" s="24"/>
      <c r="U153" s="23" t="s">
        <v>436</v>
      </c>
      <c r="X153" s="50" t="s">
        <v>399</v>
      </c>
      <c r="AL153" s="23" t="s">
        <v>179</v>
      </c>
    </row>
    <row r="154" spans="1:44" s="20" customFormat="1" ht="10.5" customHeight="1" x14ac:dyDescent="0.3">
      <c r="A154" s="25"/>
      <c r="U154" s="23" t="s">
        <v>55</v>
      </c>
      <c r="X154" s="26" t="s">
        <v>56</v>
      </c>
    </row>
    <row r="155" spans="1:44" ht="8.85" customHeight="1" x14ac:dyDescent="0.3"/>
    <row r="156" spans="1:44" ht="9.6" customHeight="1" x14ac:dyDescent="0.3">
      <c r="X156" s="28" t="s">
        <v>400</v>
      </c>
      <c r="Y156" s="28"/>
      <c r="Z156" s="28"/>
      <c r="AA156" s="28"/>
      <c r="AB156" s="28"/>
      <c r="AC156" s="28"/>
      <c r="AD156" s="28"/>
      <c r="AE156" s="28"/>
      <c r="AF156" s="28"/>
      <c r="AG156" s="28"/>
      <c r="AH156" s="28"/>
      <c r="AI156" s="28"/>
      <c r="AJ156" s="28"/>
    </row>
    <row r="157" spans="1:44" ht="9.6" customHeight="1" x14ac:dyDescent="0.3"/>
    <row r="158" spans="1:44" ht="9.6" customHeight="1" x14ac:dyDescent="0.3">
      <c r="E158" s="28" t="s">
        <v>437</v>
      </c>
      <c r="F158" s="28"/>
      <c r="G158" s="28"/>
      <c r="H158" s="28"/>
      <c r="I158" s="28"/>
      <c r="J158" s="28"/>
      <c r="K158" s="28"/>
      <c r="L158" s="28"/>
      <c r="M158" s="28"/>
      <c r="O158" s="28" t="s">
        <v>438</v>
      </c>
      <c r="P158" s="28"/>
      <c r="Q158" s="28"/>
      <c r="R158" s="28"/>
      <c r="S158" s="28"/>
      <c r="AB158" s="28" t="s">
        <v>404</v>
      </c>
      <c r="AC158" s="28"/>
      <c r="AD158" s="28"/>
      <c r="AE158" s="28"/>
      <c r="AF158" s="28"/>
      <c r="AG158" s="28"/>
      <c r="AH158" s="28"/>
    </row>
    <row r="159" spans="1:44" ht="8.85" customHeight="1" x14ac:dyDescent="0.3"/>
    <row r="160" spans="1:44" ht="9.6" customHeight="1" x14ac:dyDescent="0.3">
      <c r="K160" s="28" t="s">
        <v>406</v>
      </c>
      <c r="L160" s="28"/>
      <c r="M160" s="28"/>
      <c r="X160" s="28" t="s">
        <v>439</v>
      </c>
      <c r="Y160" s="28"/>
      <c r="Z160" s="28"/>
      <c r="AB160" s="28" t="s">
        <v>66</v>
      </c>
      <c r="AC160" s="28"/>
      <c r="AD160" s="28"/>
      <c r="AF160" s="28" t="s">
        <v>67</v>
      </c>
      <c r="AG160" s="28"/>
      <c r="AH160" s="28"/>
    </row>
    <row r="161" spans="1:44" ht="9.6" customHeight="1" x14ac:dyDescent="0.3">
      <c r="I161" s="30" t="s">
        <v>71</v>
      </c>
      <c r="K161" s="30" t="s">
        <v>440</v>
      </c>
      <c r="S161" s="30" t="s">
        <v>71</v>
      </c>
      <c r="Z161" s="30" t="s">
        <v>279</v>
      </c>
      <c r="AD161" s="30" t="s">
        <v>279</v>
      </c>
      <c r="AH161" s="30" t="s">
        <v>279</v>
      </c>
      <c r="AJ161" s="30" t="s">
        <v>416</v>
      </c>
      <c r="AR161" s="30" t="s">
        <v>441</v>
      </c>
    </row>
    <row r="162" spans="1:44" ht="9.6" customHeight="1" x14ac:dyDescent="0.3">
      <c r="A162" s="31" t="s">
        <v>78</v>
      </c>
      <c r="C162" s="31" t="s">
        <v>80</v>
      </c>
      <c r="E162" s="31" t="s">
        <v>81</v>
      </c>
      <c r="G162" s="31" t="s">
        <v>442</v>
      </c>
      <c r="I162" s="31" t="s">
        <v>87</v>
      </c>
      <c r="K162" s="31" t="s">
        <v>443</v>
      </c>
      <c r="M162" s="31" t="s">
        <v>444</v>
      </c>
      <c r="O162" s="31" t="s">
        <v>81</v>
      </c>
      <c r="Q162" s="31" t="s">
        <v>442</v>
      </c>
      <c r="S162" s="31" t="s">
        <v>87</v>
      </c>
      <c r="U162" s="31" t="s">
        <v>72</v>
      </c>
      <c r="X162" s="31" t="s">
        <v>81</v>
      </c>
      <c r="Z162" s="31" t="s">
        <v>380</v>
      </c>
      <c r="AB162" s="31" t="s">
        <v>81</v>
      </c>
      <c r="AD162" s="31" t="s">
        <v>380</v>
      </c>
      <c r="AF162" s="31" t="s">
        <v>81</v>
      </c>
      <c r="AH162" s="31" t="s">
        <v>380</v>
      </c>
      <c r="AJ162" s="31" t="s">
        <v>425</v>
      </c>
      <c r="AL162" s="31" t="s">
        <v>78</v>
      </c>
      <c r="AP162" s="129" t="s">
        <v>437</v>
      </c>
      <c r="AR162" s="129" t="s">
        <v>445</v>
      </c>
    </row>
    <row r="163" spans="1:44" ht="8.85" customHeight="1" x14ac:dyDescent="0.3"/>
    <row r="164" spans="1:44" ht="8.85" customHeight="1" x14ac:dyDescent="0.3">
      <c r="B164" s="22" t="s">
        <v>292</v>
      </c>
    </row>
    <row r="165" spans="1:44" ht="8.85" customHeight="1" x14ac:dyDescent="0.3">
      <c r="A165" s="22">
        <v>51</v>
      </c>
      <c r="B165" s="33"/>
      <c r="C165" s="22" t="s">
        <v>180</v>
      </c>
      <c r="D165" s="33"/>
      <c r="E165" s="82">
        <v>576450</v>
      </c>
      <c r="F165" s="33"/>
      <c r="G165" s="83">
        <f>(E165/$AN165)</f>
        <v>52.504781856271066</v>
      </c>
      <c r="H165" s="33"/>
      <c r="I165" s="84">
        <f>IF(G$219,G165/G$219*100,0)</f>
        <v>122.17722956356118</v>
      </c>
      <c r="J165" s="33"/>
      <c r="K165" s="82">
        <v>324969</v>
      </c>
      <c r="L165" s="33"/>
      <c r="M165" s="82">
        <v>104202</v>
      </c>
      <c r="N165" s="33"/>
      <c r="O165" s="82">
        <v>347795</v>
      </c>
      <c r="P165" s="33"/>
      <c r="Q165" s="83">
        <f>(O165/$AN165)</f>
        <v>31.678203843701613</v>
      </c>
      <c r="R165" s="33"/>
      <c r="S165" s="84">
        <f>IF(Q$219,Q165/Q$219*100,0)</f>
        <v>198.56916341527031</v>
      </c>
      <c r="T165" s="33"/>
      <c r="U165" s="82">
        <f>(E165+O165)</f>
        <v>924245</v>
      </c>
      <c r="V165" s="33"/>
      <c r="W165" s="33"/>
      <c r="X165" s="82">
        <v>498149</v>
      </c>
      <c r="Y165" s="33"/>
      <c r="Z165" s="84">
        <f>IF($U165,X165/$U165*100,0)</f>
        <v>53.897938317221083</v>
      </c>
      <c r="AA165" s="33"/>
      <c r="AB165" s="82">
        <v>52500</v>
      </c>
      <c r="AC165" s="33"/>
      <c r="AD165" s="84">
        <f>IF($U165,AB165/$U165*100,0)</f>
        <v>5.6803120384746473</v>
      </c>
      <c r="AE165" s="33"/>
      <c r="AF165" s="82">
        <v>0</v>
      </c>
      <c r="AG165" s="33"/>
      <c r="AH165" s="84">
        <f>IF($U165,AF165/$U165*100,0)</f>
        <v>0</v>
      </c>
      <c r="AI165" s="33"/>
      <c r="AJ165" s="82">
        <v>14726</v>
      </c>
      <c r="AK165" s="33"/>
      <c r="AL165" s="22">
        <v>51</v>
      </c>
      <c r="AM165" s="33"/>
      <c r="AN165" s="114">
        <v>10979</v>
      </c>
      <c r="AO165" s="33"/>
      <c r="AP165" s="114">
        <f>IF(E165,AN165,0)</f>
        <v>10979</v>
      </c>
      <c r="AQ165" s="33"/>
      <c r="AR165" s="114">
        <f>IF(O165,AN165,0)</f>
        <v>10979</v>
      </c>
    </row>
    <row r="166" spans="1:44" ht="8.85" customHeight="1" x14ac:dyDescent="0.3">
      <c r="A166" s="22">
        <v>52</v>
      </c>
      <c r="B166" s="33"/>
      <c r="C166" s="22" t="s">
        <v>181</v>
      </c>
      <c r="D166" s="33"/>
      <c r="E166" s="297">
        <v>1334828</v>
      </c>
      <c r="F166" s="33"/>
      <c r="G166" s="84">
        <f>(E166/$AN166)</f>
        <v>55.631741268650494</v>
      </c>
      <c r="H166" s="33"/>
      <c r="I166" s="84">
        <f>IF(G$219,G166/G$219*100,0)</f>
        <v>129.45358086824885</v>
      </c>
      <c r="J166" s="33"/>
      <c r="K166" s="297">
        <v>441749</v>
      </c>
      <c r="L166" s="33"/>
      <c r="M166" s="297">
        <v>730278</v>
      </c>
      <c r="N166" s="33"/>
      <c r="O166" s="299">
        <v>523846</v>
      </c>
      <c r="P166" s="33"/>
      <c r="Q166" s="89">
        <f>(O166/$AN166)</f>
        <v>21.832374760356757</v>
      </c>
      <c r="R166" s="33"/>
      <c r="S166" s="89">
        <f>IF(Q$219,Q166/Q$219*100,0)</f>
        <v>136.8523421631638</v>
      </c>
      <c r="T166" s="33"/>
      <c r="U166" s="88">
        <f>(E166+O166)</f>
        <v>1858674</v>
      </c>
      <c r="V166" s="33"/>
      <c r="W166" s="33"/>
      <c r="X166" s="299">
        <v>1099610</v>
      </c>
      <c r="Y166" s="33"/>
      <c r="Z166" s="84">
        <f>IF($U166,X166/$U166*100,0)</f>
        <v>59.160993267243214</v>
      </c>
      <c r="AA166" s="33"/>
      <c r="AB166" s="299">
        <v>0</v>
      </c>
      <c r="AC166" s="33"/>
      <c r="AD166" s="84">
        <f>IF($U166,AB166/$U166*100,0)</f>
        <v>0</v>
      </c>
      <c r="AE166" s="33"/>
      <c r="AF166" s="299">
        <v>0</v>
      </c>
      <c r="AG166" s="33"/>
      <c r="AH166" s="84">
        <f>IF($U166,AF166/$U166*100,0)</f>
        <v>0</v>
      </c>
      <c r="AI166" s="33"/>
      <c r="AJ166" s="297">
        <v>30517</v>
      </c>
      <c r="AK166" s="33"/>
      <c r="AL166" s="22">
        <v>52</v>
      </c>
      <c r="AM166" s="33"/>
      <c r="AN166" s="114">
        <v>23994</v>
      </c>
      <c r="AO166" s="33"/>
      <c r="AP166" s="114">
        <f>IF(E166,AN166,0)</f>
        <v>23994</v>
      </c>
      <c r="AQ166" s="33"/>
      <c r="AR166" s="114">
        <f>IF(O166,AN166,0)</f>
        <v>23994</v>
      </c>
    </row>
    <row r="167" spans="1:44" ht="8.85" customHeight="1" x14ac:dyDescent="0.3">
      <c r="A167" s="22">
        <v>53</v>
      </c>
      <c r="B167" s="33"/>
      <c r="C167" s="22" t="s">
        <v>182</v>
      </c>
      <c r="D167" s="33"/>
      <c r="E167" s="297">
        <v>12044335</v>
      </c>
      <c r="F167" s="33"/>
      <c r="G167" s="84">
        <f>(E167/$AN167)</f>
        <v>29.639933063454368</v>
      </c>
      <c r="H167" s="33"/>
      <c r="I167" s="84">
        <f>IF(G$219,G167/G$219*100,0)</f>
        <v>68.971335145347865</v>
      </c>
      <c r="J167" s="33"/>
      <c r="K167" s="297">
        <v>4806852</v>
      </c>
      <c r="L167" s="33"/>
      <c r="M167" s="297">
        <v>4860924</v>
      </c>
      <c r="N167" s="33"/>
      <c r="O167" s="299">
        <v>4154249</v>
      </c>
      <c r="P167" s="33"/>
      <c r="Q167" s="89">
        <f>(O167/$AN167)</f>
        <v>10.223201387948961</v>
      </c>
      <c r="R167" s="33"/>
      <c r="S167" s="89">
        <f>IF(Q$219,Q167/Q$219*100,0)</f>
        <v>64.082312148972136</v>
      </c>
      <c r="T167" s="33"/>
      <c r="U167" s="88">
        <f>(E167+O167)</f>
        <v>16198584</v>
      </c>
      <c r="V167" s="33"/>
      <c r="W167" s="33"/>
      <c r="X167" s="299">
        <v>2801293</v>
      </c>
      <c r="Y167" s="33"/>
      <c r="Z167" s="84">
        <f>IF($U167,X167/$U167*100,0)</f>
        <v>17.293443673842109</v>
      </c>
      <c r="AA167" s="33"/>
      <c r="AB167" s="299">
        <v>0</v>
      </c>
      <c r="AC167" s="33"/>
      <c r="AD167" s="84">
        <f>IF($U167,AB167/$U167*100,0)</f>
        <v>0</v>
      </c>
      <c r="AE167" s="33"/>
      <c r="AF167" s="299">
        <v>0</v>
      </c>
      <c r="AG167" s="33"/>
      <c r="AH167" s="84">
        <f>IF($U167,AF167/$U167*100,0)</f>
        <v>0</v>
      </c>
      <c r="AI167" s="33"/>
      <c r="AJ167" s="297">
        <v>1300027</v>
      </c>
      <c r="AK167" s="33"/>
      <c r="AL167" s="22">
        <v>53</v>
      </c>
      <c r="AM167" s="33"/>
      <c r="AN167" s="114">
        <v>406355</v>
      </c>
      <c r="AO167" s="33"/>
      <c r="AP167" s="114">
        <f>IF(E167,AN167,0)</f>
        <v>406355</v>
      </c>
      <c r="AQ167" s="33"/>
      <c r="AR167" s="114">
        <f>IF(O167,AN167,0)</f>
        <v>406355</v>
      </c>
    </row>
    <row r="168" spans="1:44" ht="8.85" customHeight="1" x14ac:dyDescent="0.3">
      <c r="A168" s="22">
        <v>54</v>
      </c>
      <c r="B168" s="33"/>
      <c r="C168" s="22" t="s">
        <v>183</v>
      </c>
      <c r="D168" s="33"/>
      <c r="E168" s="297">
        <v>1328403</v>
      </c>
      <c r="F168" s="33"/>
      <c r="G168" s="84">
        <f>(E168/$AN168)</f>
        <v>36.878570833680357</v>
      </c>
      <c r="H168" s="33"/>
      <c r="I168" s="84">
        <f>IF(G$219,G168/G$219*100,0)</f>
        <v>85.815452525005824</v>
      </c>
      <c r="J168" s="33"/>
      <c r="K168" s="297">
        <v>470052</v>
      </c>
      <c r="L168" s="33"/>
      <c r="M168" s="297">
        <v>767455</v>
      </c>
      <c r="N168" s="33"/>
      <c r="O168" s="299">
        <v>774152</v>
      </c>
      <c r="P168" s="33"/>
      <c r="Q168" s="89">
        <f>(O168/$AN168)</f>
        <v>21.491685405735542</v>
      </c>
      <c r="R168" s="33"/>
      <c r="S168" s="89">
        <f>IF(Q$219,Q168/Q$219*100,0)</f>
        <v>134.71679178709431</v>
      </c>
      <c r="T168" s="33"/>
      <c r="U168" s="88">
        <f>(E168+O168)</f>
        <v>2102555</v>
      </c>
      <c r="V168" s="33"/>
      <c r="W168" s="33"/>
      <c r="X168" s="299">
        <v>829438</v>
      </c>
      <c r="Y168" s="33"/>
      <c r="Z168" s="84">
        <f>IF($U168,X168/$U168*100,0)</f>
        <v>39.449051273331733</v>
      </c>
      <c r="AA168" s="33"/>
      <c r="AB168" s="299">
        <v>0</v>
      </c>
      <c r="AC168" s="33"/>
      <c r="AD168" s="84">
        <f>IF($U168,AB168/$U168*100,0)</f>
        <v>0</v>
      </c>
      <c r="AE168" s="33"/>
      <c r="AF168" s="299">
        <v>0</v>
      </c>
      <c r="AG168" s="33"/>
      <c r="AH168" s="84">
        <f>IF($U168,AF168/$U168*100,0)</f>
        <v>0</v>
      </c>
      <c r="AI168" s="33"/>
      <c r="AJ168" s="297">
        <v>81502</v>
      </c>
      <c r="AK168" s="33"/>
      <c r="AL168" s="22">
        <v>54</v>
      </c>
      <c r="AM168" s="33"/>
      <c r="AN168" s="114">
        <v>36021</v>
      </c>
      <c r="AO168" s="33"/>
      <c r="AP168" s="114">
        <f>IF(E168,AN168,0)</f>
        <v>36021</v>
      </c>
      <c r="AQ168" s="33"/>
      <c r="AR168" s="114">
        <f>IF(O168,AN168,0)</f>
        <v>36021</v>
      </c>
    </row>
    <row r="169" spans="1:44" ht="8.85" customHeight="1" x14ac:dyDescent="0.3">
      <c r="A169" s="22">
        <v>55</v>
      </c>
      <c r="B169" s="33"/>
      <c r="C169" s="22" t="s">
        <v>184</v>
      </c>
      <c r="D169" s="33"/>
      <c r="E169" s="297">
        <v>708553</v>
      </c>
      <c r="F169" s="33"/>
      <c r="G169" s="84">
        <f>(E169/$AN169)</f>
        <v>57.90724092840798</v>
      </c>
      <c r="H169" s="33"/>
      <c r="I169" s="84">
        <f>IF(G$219,G169/G$219*100,0)</f>
        <v>134.74860799669298</v>
      </c>
      <c r="J169" s="33"/>
      <c r="K169" s="297">
        <v>317509</v>
      </c>
      <c r="L169" s="33"/>
      <c r="M169" s="297">
        <v>253553</v>
      </c>
      <c r="N169" s="33"/>
      <c r="O169" s="299">
        <v>289024</v>
      </c>
      <c r="P169" s="33"/>
      <c r="Q169" s="89">
        <f>(O169/$AN169)</f>
        <v>23.620791108205296</v>
      </c>
      <c r="R169" s="33"/>
      <c r="S169" s="89">
        <f>IF(Q$219,Q169/Q$219*100,0)</f>
        <v>148.0627106481524</v>
      </c>
      <c r="T169" s="33"/>
      <c r="U169" s="88">
        <f>(E169+O169)</f>
        <v>997577</v>
      </c>
      <c r="V169" s="33"/>
      <c r="W169" s="33"/>
      <c r="X169" s="299">
        <v>588095</v>
      </c>
      <c r="Y169" s="33"/>
      <c r="Z169" s="89">
        <f>IF($U169,X169/$U169*100,0)</f>
        <v>58.952341523511464</v>
      </c>
      <c r="AA169" s="33"/>
      <c r="AB169" s="299">
        <v>0</v>
      </c>
      <c r="AC169" s="33"/>
      <c r="AD169" s="89">
        <f>IF($U169,AB169/$U169*100,0)</f>
        <v>0</v>
      </c>
      <c r="AE169" s="33"/>
      <c r="AF169" s="299">
        <v>0</v>
      </c>
      <c r="AG169" s="33"/>
      <c r="AH169" s="89">
        <f>IF($U169,AF169/$U169*100,0)</f>
        <v>0</v>
      </c>
      <c r="AI169" s="33"/>
      <c r="AJ169" s="297">
        <v>22355</v>
      </c>
      <c r="AK169" s="33"/>
      <c r="AL169" s="22">
        <v>55</v>
      </c>
      <c r="AM169" s="33"/>
      <c r="AN169" s="114">
        <v>12236</v>
      </c>
      <c r="AO169" s="33"/>
      <c r="AP169" s="114">
        <f>IF(E169,AN169,0)</f>
        <v>12236</v>
      </c>
      <c r="AQ169" s="33"/>
      <c r="AR169" s="114">
        <f>IF(O169,AN169,0)</f>
        <v>12236</v>
      </c>
    </row>
    <row r="170" spans="1:44" ht="8.85" customHeight="1" x14ac:dyDescent="0.3">
      <c r="A170" s="41"/>
      <c r="B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41"/>
      <c r="AM170" s="33"/>
      <c r="AN170" s="39"/>
      <c r="AO170" s="33"/>
      <c r="AP170" s="33"/>
      <c r="AQ170" s="33"/>
      <c r="AR170" s="33"/>
    </row>
    <row r="171" spans="1:44" ht="8.85" customHeight="1" x14ac:dyDescent="0.3">
      <c r="A171" s="22">
        <v>56</v>
      </c>
      <c r="B171" s="33"/>
      <c r="C171" s="22" t="s">
        <v>185</v>
      </c>
      <c r="D171" s="33"/>
      <c r="E171" s="297">
        <v>1309703</v>
      </c>
      <c r="F171" s="33"/>
      <c r="G171" s="84">
        <f>(E171/$AN171)</f>
        <v>98.637068835668018</v>
      </c>
      <c r="H171" s="33"/>
      <c r="I171" s="84">
        <f>IF(G$219,G171/G$219*100,0)</f>
        <v>229.52583320128252</v>
      </c>
      <c r="J171" s="33"/>
      <c r="K171" s="297">
        <v>310723</v>
      </c>
      <c r="L171" s="33"/>
      <c r="M171" s="297">
        <v>898412</v>
      </c>
      <c r="N171" s="33"/>
      <c r="O171" s="299">
        <v>337859</v>
      </c>
      <c r="P171" s="33"/>
      <c r="Q171" s="89">
        <f>(O171/$AN171)</f>
        <v>25.445021840638649</v>
      </c>
      <c r="R171" s="33"/>
      <c r="S171" s="89">
        <f>IF(Q$219,Q171/Q$219*100,0)</f>
        <v>159.49757520685552</v>
      </c>
      <c r="T171" s="33"/>
      <c r="U171" s="88">
        <f>(E171+O171)</f>
        <v>1647562</v>
      </c>
      <c r="V171" s="33"/>
      <c r="W171" s="33"/>
      <c r="X171" s="299">
        <v>656275</v>
      </c>
      <c r="Y171" s="33"/>
      <c r="Z171" s="89">
        <f>IF($U171,X171/$U171*100,0)</f>
        <v>39.833098845445576</v>
      </c>
      <c r="AA171" s="33"/>
      <c r="AB171" s="299">
        <v>0</v>
      </c>
      <c r="AC171" s="33"/>
      <c r="AD171" s="89">
        <f>IF($U171,AB171/$U171*100,0)</f>
        <v>0</v>
      </c>
      <c r="AE171" s="33"/>
      <c r="AF171" s="299">
        <v>0</v>
      </c>
      <c r="AG171" s="33"/>
      <c r="AH171" s="89">
        <f>IF($U171,AF171/$U171*100,0)</f>
        <v>0</v>
      </c>
      <c r="AI171" s="33"/>
      <c r="AJ171" s="297">
        <v>35726</v>
      </c>
      <c r="AK171" s="33"/>
      <c r="AL171" s="22">
        <v>56</v>
      </c>
      <c r="AM171" s="33"/>
      <c r="AN171" s="114">
        <v>13278</v>
      </c>
      <c r="AO171" s="33"/>
      <c r="AP171" s="114">
        <f>IF(E171,AN171,0)</f>
        <v>13278</v>
      </c>
      <c r="AQ171" s="33"/>
      <c r="AR171" s="114">
        <f>IF(O171,AN171,0)</f>
        <v>13278</v>
      </c>
    </row>
    <row r="172" spans="1:44" ht="8.85" customHeight="1" x14ac:dyDescent="0.3">
      <c r="A172" s="22">
        <v>57</v>
      </c>
      <c r="B172" s="33"/>
      <c r="C172" s="22" t="s">
        <v>186</v>
      </c>
      <c r="D172" s="33"/>
      <c r="E172" s="297">
        <v>596346</v>
      </c>
      <c r="F172" s="33"/>
      <c r="G172" s="84">
        <f>(E172/$AN172)</f>
        <v>68.514016544117652</v>
      </c>
      <c r="H172" s="33"/>
      <c r="I172" s="84">
        <f>IF(G$219,G172/G$219*100,0)</f>
        <v>159.43029247406525</v>
      </c>
      <c r="J172" s="33"/>
      <c r="K172" s="297">
        <v>225783</v>
      </c>
      <c r="L172" s="33"/>
      <c r="M172" s="297">
        <v>286179</v>
      </c>
      <c r="N172" s="33"/>
      <c r="O172" s="299">
        <v>277035</v>
      </c>
      <c r="P172" s="33"/>
      <c r="Q172" s="89">
        <f>(O172/$AN172)</f>
        <v>31.828469669117649</v>
      </c>
      <c r="R172" s="33"/>
      <c r="S172" s="89">
        <f>IF(Q$219,Q172/Q$219*100,0)</f>
        <v>199.51107790606613</v>
      </c>
      <c r="T172" s="33"/>
      <c r="U172" s="88">
        <f>(E172+O172)</f>
        <v>873381</v>
      </c>
      <c r="V172" s="33"/>
      <c r="W172" s="33"/>
      <c r="X172" s="299">
        <v>453367</v>
      </c>
      <c r="Y172" s="33"/>
      <c r="Z172" s="89">
        <f>IF($U172,X172/$U172*100,0)</f>
        <v>51.909418684400052</v>
      </c>
      <c r="AA172" s="33"/>
      <c r="AB172" s="299">
        <v>0</v>
      </c>
      <c r="AC172" s="33"/>
      <c r="AD172" s="89">
        <f>IF($U172,AB172/$U172*100,0)</f>
        <v>0</v>
      </c>
      <c r="AE172" s="33"/>
      <c r="AF172" s="299">
        <v>0</v>
      </c>
      <c r="AG172" s="33"/>
      <c r="AH172" s="89">
        <f>IF($U172,AF172/$U172*100,0)</f>
        <v>0</v>
      </c>
      <c r="AI172" s="33"/>
      <c r="AJ172" s="297">
        <v>19791</v>
      </c>
      <c r="AK172" s="33"/>
      <c r="AL172" s="22">
        <v>57</v>
      </c>
      <c r="AM172" s="33"/>
      <c r="AN172" s="114">
        <v>8704</v>
      </c>
      <c r="AO172" s="33"/>
      <c r="AP172" s="114">
        <f>IF(E172,AN172,0)</f>
        <v>8704</v>
      </c>
      <c r="AQ172" s="33"/>
      <c r="AR172" s="114">
        <f>IF(O172,AN172,0)</f>
        <v>8704</v>
      </c>
    </row>
    <row r="173" spans="1:44" ht="8.85" customHeight="1" x14ac:dyDescent="0.3">
      <c r="A173" s="22">
        <v>58</v>
      </c>
      <c r="B173" s="33"/>
      <c r="C173" s="22" t="s">
        <v>187</v>
      </c>
      <c r="D173" s="33"/>
      <c r="E173" s="297">
        <v>1539729</v>
      </c>
      <c r="F173" s="33"/>
      <c r="G173" s="84">
        <f>(E173/$AN173)</f>
        <v>49.692722284976604</v>
      </c>
      <c r="H173" s="33"/>
      <c r="I173" s="84">
        <f>IF(G$219,G173/G$219*100,0)</f>
        <v>115.63364180561267</v>
      </c>
      <c r="J173" s="33"/>
      <c r="K173" s="297">
        <v>644232</v>
      </c>
      <c r="L173" s="33"/>
      <c r="M173" s="297">
        <v>459</v>
      </c>
      <c r="N173" s="33"/>
      <c r="O173" s="299">
        <v>703528</v>
      </c>
      <c r="P173" s="33"/>
      <c r="Q173" s="89">
        <f>(O173/$AN173)</f>
        <v>22.705438115217042</v>
      </c>
      <c r="R173" s="33"/>
      <c r="S173" s="89">
        <f>IF(Q$219,Q173/Q$219*100,0)</f>
        <v>142.32498388358778</v>
      </c>
      <c r="T173" s="33"/>
      <c r="U173" s="88">
        <f>(E173+O173)</f>
        <v>2243257</v>
      </c>
      <c r="V173" s="33"/>
      <c r="W173" s="33"/>
      <c r="X173" s="299">
        <v>1350173</v>
      </c>
      <c r="Y173" s="33"/>
      <c r="Z173" s="89">
        <f>IF($U173,X173/$U173*100,0)</f>
        <v>60.188065834632411</v>
      </c>
      <c r="AA173" s="33"/>
      <c r="AB173" s="299">
        <v>0</v>
      </c>
      <c r="AC173" s="33"/>
      <c r="AD173" s="89">
        <f>IF($U173,AB173/$U173*100,0)</f>
        <v>0</v>
      </c>
      <c r="AE173" s="33"/>
      <c r="AF173" s="299">
        <v>0</v>
      </c>
      <c r="AG173" s="33"/>
      <c r="AH173" s="89">
        <f>IF($U173,AF173/$U173*100,0)</f>
        <v>0</v>
      </c>
      <c r="AI173" s="33"/>
      <c r="AJ173" s="297">
        <v>57026</v>
      </c>
      <c r="AK173" s="33"/>
      <c r="AL173" s="22">
        <v>58</v>
      </c>
      <c r="AM173" s="33"/>
      <c r="AN173" s="114">
        <v>30985</v>
      </c>
      <c r="AO173" s="33"/>
      <c r="AP173" s="114">
        <f>IF(E173,AN173,0)</f>
        <v>30985</v>
      </c>
      <c r="AQ173" s="33"/>
      <c r="AR173" s="114">
        <f>IF(O173,AN173,0)</f>
        <v>30985</v>
      </c>
    </row>
    <row r="174" spans="1:44" ht="8.85" customHeight="1" x14ac:dyDescent="0.3">
      <c r="A174" s="22">
        <v>59</v>
      </c>
      <c r="B174" s="33"/>
      <c r="C174" s="22" t="s">
        <v>188</v>
      </c>
      <c r="D174" s="33"/>
      <c r="E174" s="297">
        <v>644950</v>
      </c>
      <c r="F174" s="33"/>
      <c r="G174" s="84">
        <f>(E174/$AN174)</f>
        <v>59.229497658187164</v>
      </c>
      <c r="H174" s="33"/>
      <c r="I174" s="84">
        <f>IF(G$219,G174/G$219*100,0)</f>
        <v>137.82546420492233</v>
      </c>
      <c r="J174" s="33"/>
      <c r="K174" s="297">
        <v>264434</v>
      </c>
      <c r="L174" s="33"/>
      <c r="M174" s="297">
        <v>185898</v>
      </c>
      <c r="N174" s="33"/>
      <c r="O174" s="299">
        <v>222543</v>
      </c>
      <c r="P174" s="33"/>
      <c r="Q174" s="89">
        <f>(O174/$AN174)</f>
        <v>20.437413903939756</v>
      </c>
      <c r="R174" s="33"/>
      <c r="S174" s="89">
        <f>IF(Q$219,Q174/Q$219*100,0)</f>
        <v>128.10827915938822</v>
      </c>
      <c r="T174" s="33"/>
      <c r="U174" s="88">
        <f>(E174+O174)</f>
        <v>867493</v>
      </c>
      <c r="V174" s="33"/>
      <c r="W174" s="33"/>
      <c r="X174" s="299">
        <v>530357</v>
      </c>
      <c r="Y174" s="33"/>
      <c r="Z174" s="89">
        <f>IF($U174,X174/$U174*100,0)</f>
        <v>61.136746924759045</v>
      </c>
      <c r="AA174" s="33"/>
      <c r="AB174" s="299">
        <v>52100</v>
      </c>
      <c r="AC174" s="33"/>
      <c r="AD174" s="89">
        <f>IF($U174,AB174/$U174*100,0)</f>
        <v>6.0058121506455961</v>
      </c>
      <c r="AE174" s="33"/>
      <c r="AF174" s="299">
        <v>0</v>
      </c>
      <c r="AG174" s="33"/>
      <c r="AH174" s="89">
        <f>IF($U174,AF174/$U174*100,0)</f>
        <v>0</v>
      </c>
      <c r="AI174" s="33"/>
      <c r="AJ174" s="297">
        <v>14091</v>
      </c>
      <c r="AK174" s="33"/>
      <c r="AL174" s="22">
        <v>59</v>
      </c>
      <c r="AM174" s="33"/>
      <c r="AN174" s="114">
        <v>10889</v>
      </c>
      <c r="AO174" s="33"/>
      <c r="AP174" s="114">
        <f>IF(E174,AN174,0)</f>
        <v>10889</v>
      </c>
      <c r="AQ174" s="33"/>
      <c r="AR174" s="114">
        <f>IF(O174,AN174,0)</f>
        <v>10889</v>
      </c>
    </row>
    <row r="175" spans="1:44" ht="8.85" customHeight="1" x14ac:dyDescent="0.3">
      <c r="A175" s="22">
        <v>60</v>
      </c>
      <c r="B175" s="33"/>
      <c r="C175" s="22" t="s">
        <v>189</v>
      </c>
      <c r="D175" s="33"/>
      <c r="E175" s="297">
        <v>2173260</v>
      </c>
      <c r="F175" s="33"/>
      <c r="G175" s="84">
        <f>(E175/$AN175)</f>
        <v>21.856526505284965</v>
      </c>
      <c r="H175" s="33"/>
      <c r="I175" s="84">
        <f>IF(G$219,G175/G$219*100,0)</f>
        <v>50.859555299329692</v>
      </c>
      <c r="J175" s="33"/>
      <c r="K175" s="297">
        <v>740878</v>
      </c>
      <c r="L175" s="33"/>
      <c r="M175" s="297">
        <v>1256699</v>
      </c>
      <c r="N175" s="33"/>
      <c r="O175" s="299">
        <v>1095842</v>
      </c>
      <c r="P175" s="33"/>
      <c r="Q175" s="89">
        <f>(O175/$AN175)</f>
        <v>11.020908551486931</v>
      </c>
      <c r="R175" s="33"/>
      <c r="S175" s="89">
        <f>IF(Q$219,Q175/Q$219*100,0)</f>
        <v>69.082597041879552</v>
      </c>
      <c r="T175" s="33"/>
      <c r="U175" s="88">
        <f>(E175+O175)</f>
        <v>3269102</v>
      </c>
      <c r="V175" s="33"/>
      <c r="W175" s="33"/>
      <c r="X175" s="299">
        <v>1712132</v>
      </c>
      <c r="Y175" s="33"/>
      <c r="Z175" s="89">
        <f>IF($U175,X175/$U175*100,0)</f>
        <v>52.373159356912083</v>
      </c>
      <c r="AA175" s="33"/>
      <c r="AB175" s="299">
        <v>0</v>
      </c>
      <c r="AC175" s="33"/>
      <c r="AD175" s="89">
        <f>IF($U175,AB175/$U175*100,0)</f>
        <v>0</v>
      </c>
      <c r="AE175" s="33"/>
      <c r="AF175" s="299">
        <v>0</v>
      </c>
      <c r="AG175" s="33"/>
      <c r="AH175" s="89">
        <f>IF($U175,AF175/$U175*100,0)</f>
        <v>0</v>
      </c>
      <c r="AI175" s="33"/>
      <c r="AJ175" s="297">
        <v>37511</v>
      </c>
      <c r="AK175" s="33"/>
      <c r="AL175" s="22">
        <v>60</v>
      </c>
      <c r="AM175" s="33"/>
      <c r="AN175" s="114">
        <v>99433</v>
      </c>
      <c r="AO175" s="33"/>
      <c r="AP175" s="114">
        <f>IF(E175,AN175,0)</f>
        <v>99433</v>
      </c>
      <c r="AQ175" s="33"/>
      <c r="AR175" s="114">
        <f>IF(O175,AN175,0)</f>
        <v>99433</v>
      </c>
    </row>
    <row r="176" spans="1:44" ht="8.85" customHeight="1" x14ac:dyDescent="0.3">
      <c r="A176" s="41"/>
      <c r="B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41"/>
      <c r="AM176" s="33"/>
      <c r="AN176" s="39"/>
      <c r="AO176" s="33"/>
      <c r="AP176" s="33"/>
      <c r="AQ176" s="33"/>
      <c r="AR176" s="33"/>
    </row>
    <row r="177" spans="1:44" ht="8.85" customHeight="1" x14ac:dyDescent="0.3">
      <c r="A177" s="22">
        <v>61</v>
      </c>
      <c r="B177" s="33"/>
      <c r="C177" s="22" t="s">
        <v>190</v>
      </c>
      <c r="D177" s="33"/>
      <c r="E177" s="297">
        <v>667775</v>
      </c>
      <c r="F177" s="33"/>
      <c r="G177" s="84">
        <f>(E177/$AN177)</f>
        <v>45.010447559989217</v>
      </c>
      <c r="H177" s="33"/>
      <c r="I177" s="84">
        <f>IF(G$219,G177/G$219*100,0)</f>
        <v>104.73811317508816</v>
      </c>
      <c r="J177" s="33"/>
      <c r="K177" s="297">
        <v>316814</v>
      </c>
      <c r="L177" s="33"/>
      <c r="M177" s="297">
        <v>294701</v>
      </c>
      <c r="N177" s="33"/>
      <c r="O177" s="299">
        <v>422749</v>
      </c>
      <c r="P177" s="33"/>
      <c r="Q177" s="89">
        <f>(O177/$AN177)</f>
        <v>28.494809921811807</v>
      </c>
      <c r="R177" s="33"/>
      <c r="S177" s="89">
        <f>IF(Q$219,Q177/Q$219*100,0)</f>
        <v>178.61462713506398</v>
      </c>
      <c r="T177" s="33"/>
      <c r="U177" s="88">
        <f>(E177+O177)</f>
        <v>1090524</v>
      </c>
      <c r="V177" s="33"/>
      <c r="W177" s="33"/>
      <c r="X177" s="299">
        <v>594406</v>
      </c>
      <c r="Y177" s="33"/>
      <c r="Z177" s="89">
        <f>IF($U177,X177/$U177*100,0)</f>
        <v>54.506457446145149</v>
      </c>
      <c r="AA177" s="33"/>
      <c r="AB177" s="299">
        <v>52500</v>
      </c>
      <c r="AC177" s="33"/>
      <c r="AD177" s="89">
        <f>IF($U177,AB177/$U177*100,0)</f>
        <v>4.8141994123925747</v>
      </c>
      <c r="AE177" s="33"/>
      <c r="AF177" s="299">
        <v>0</v>
      </c>
      <c r="AG177" s="33"/>
      <c r="AH177" s="89">
        <f>IF($U177,AF177/$U177*100,0)</f>
        <v>0</v>
      </c>
      <c r="AI177" s="33"/>
      <c r="AJ177" s="297">
        <v>13865</v>
      </c>
      <c r="AK177" s="33"/>
      <c r="AL177" s="22">
        <v>61</v>
      </c>
      <c r="AM177" s="33"/>
      <c r="AN177" s="114">
        <v>14836</v>
      </c>
      <c r="AO177" s="33"/>
      <c r="AP177" s="114">
        <f>IF(E177,AN177,0)</f>
        <v>14836</v>
      </c>
      <c r="AQ177" s="33"/>
      <c r="AR177" s="114">
        <f>IF(O177,AN177,0)</f>
        <v>14836</v>
      </c>
    </row>
    <row r="178" spans="1:44" ht="8.85" customHeight="1" x14ac:dyDescent="0.3">
      <c r="A178" s="22">
        <v>62</v>
      </c>
      <c r="B178" s="33"/>
      <c r="C178" s="22" t="s">
        <v>191</v>
      </c>
      <c r="D178" s="33"/>
      <c r="E178" s="297">
        <v>1206796</v>
      </c>
      <c r="F178" s="33"/>
      <c r="G178" s="84">
        <f>(E178/$AN178)</f>
        <v>53.726115216810612</v>
      </c>
      <c r="H178" s="33"/>
      <c r="I178" s="84">
        <f>IF(G$219,G178/G$219*100,0)</f>
        <v>125.01923977841656</v>
      </c>
      <c r="J178" s="33"/>
      <c r="K178" s="297">
        <v>374237</v>
      </c>
      <c r="L178" s="33"/>
      <c r="M178" s="297">
        <v>608723</v>
      </c>
      <c r="N178" s="33"/>
      <c r="O178" s="299">
        <v>424306</v>
      </c>
      <c r="P178" s="33"/>
      <c r="Q178" s="89">
        <f>(O178/$AN178)</f>
        <v>18.889947466832872</v>
      </c>
      <c r="R178" s="33"/>
      <c r="S178" s="89">
        <f>IF(Q$219,Q178/Q$219*100,0)</f>
        <v>118.40826215887834</v>
      </c>
      <c r="T178" s="33"/>
      <c r="U178" s="88">
        <f>(E178+O178)</f>
        <v>1631102</v>
      </c>
      <c r="V178" s="33"/>
      <c r="W178" s="33"/>
      <c r="X178" s="299">
        <v>866472</v>
      </c>
      <c r="Y178" s="33"/>
      <c r="Z178" s="89">
        <f>IF($U178,X178/$U178*100,0)</f>
        <v>53.121877111302659</v>
      </c>
      <c r="AA178" s="33"/>
      <c r="AB178" s="299">
        <v>0</v>
      </c>
      <c r="AC178" s="33"/>
      <c r="AD178" s="89">
        <f>IF($U178,AB178/$U178*100,0)</f>
        <v>0</v>
      </c>
      <c r="AE178" s="33"/>
      <c r="AF178" s="299">
        <v>0</v>
      </c>
      <c r="AG178" s="33"/>
      <c r="AH178" s="89">
        <f>IF($U178,AF178/$U178*100,0)</f>
        <v>0</v>
      </c>
      <c r="AI178" s="33"/>
      <c r="AJ178" s="297">
        <v>152526</v>
      </c>
      <c r="AK178" s="33"/>
      <c r="AL178" s="22">
        <v>62</v>
      </c>
      <c r="AM178" s="33"/>
      <c r="AN178" s="114">
        <v>22462</v>
      </c>
      <c r="AO178" s="33"/>
      <c r="AP178" s="114">
        <f>IF(E178,AN178,0)</f>
        <v>22462</v>
      </c>
      <c r="AQ178" s="33"/>
      <c r="AR178" s="114">
        <f>IF(O178,AN178,0)</f>
        <v>22462</v>
      </c>
    </row>
    <row r="179" spans="1:44" ht="8.85" customHeight="1" x14ac:dyDescent="0.3">
      <c r="A179" s="22">
        <v>63</v>
      </c>
      <c r="B179" s="33"/>
      <c r="C179" s="22" t="s">
        <v>192</v>
      </c>
      <c r="D179" s="33"/>
      <c r="E179" s="297">
        <v>1003464</v>
      </c>
      <c r="F179" s="33"/>
      <c r="G179" s="84">
        <f>(E179/$AN179)</f>
        <v>84.594840667678298</v>
      </c>
      <c r="H179" s="33"/>
      <c r="I179" s="84">
        <f>IF(G$219,G179/G$219*100,0)</f>
        <v>196.84994209557607</v>
      </c>
      <c r="J179" s="33"/>
      <c r="K179" s="297">
        <v>305276</v>
      </c>
      <c r="L179" s="33"/>
      <c r="M179" s="297">
        <v>605836</v>
      </c>
      <c r="N179" s="33"/>
      <c r="O179" s="299">
        <v>275862</v>
      </c>
      <c r="P179" s="33"/>
      <c r="Q179" s="89">
        <f>(O179/$AN179)</f>
        <v>23.255943348507842</v>
      </c>
      <c r="R179" s="33"/>
      <c r="S179" s="89">
        <f>IF(Q$219,Q179/Q$219*100,0)</f>
        <v>145.77572762428807</v>
      </c>
      <c r="T179" s="33"/>
      <c r="U179" s="88">
        <f>(E179+O179)</f>
        <v>1279326</v>
      </c>
      <c r="V179" s="33"/>
      <c r="W179" s="33"/>
      <c r="X179" s="299">
        <v>682716</v>
      </c>
      <c r="Y179" s="33"/>
      <c r="Z179" s="89">
        <f>IF($U179,X179/$U179*100,0)</f>
        <v>53.365287659283091</v>
      </c>
      <c r="AA179" s="33"/>
      <c r="AB179" s="299">
        <v>41554</v>
      </c>
      <c r="AC179" s="33"/>
      <c r="AD179" s="89">
        <f>IF($U179,AB179/$U179*100,0)</f>
        <v>3.2481165863900205</v>
      </c>
      <c r="AE179" s="33"/>
      <c r="AF179" s="299">
        <v>0</v>
      </c>
      <c r="AG179" s="33"/>
      <c r="AH179" s="89">
        <f>IF($U179,AF179/$U179*100,0)</f>
        <v>0</v>
      </c>
      <c r="AI179" s="33"/>
      <c r="AJ179" s="297">
        <v>263860</v>
      </c>
      <c r="AK179" s="33"/>
      <c r="AL179" s="22">
        <v>63</v>
      </c>
      <c r="AM179" s="33"/>
      <c r="AN179" s="114">
        <v>11862</v>
      </c>
      <c r="AO179" s="33"/>
      <c r="AP179" s="114">
        <f>IF(E179,AN179,0)</f>
        <v>11862</v>
      </c>
      <c r="AQ179" s="33"/>
      <c r="AR179" s="114">
        <f>IF(O179,AN179,0)</f>
        <v>11862</v>
      </c>
    </row>
    <row r="180" spans="1:44" ht="8.85" customHeight="1" x14ac:dyDescent="0.3">
      <c r="A180" s="22">
        <v>64</v>
      </c>
      <c r="B180" s="33"/>
      <c r="C180" s="22" t="s">
        <v>193</v>
      </c>
      <c r="D180" s="33"/>
      <c r="E180" s="297">
        <v>1010657</v>
      </c>
      <c r="F180" s="33"/>
      <c r="G180" s="84">
        <f>(E180/$AN180)</f>
        <v>83.698302277432717</v>
      </c>
      <c r="H180" s="33"/>
      <c r="I180" s="84">
        <f>IF(G$219,G180/G$219*100,0)</f>
        <v>194.76372112969472</v>
      </c>
      <c r="J180" s="33"/>
      <c r="K180" s="297">
        <v>366186</v>
      </c>
      <c r="L180" s="33"/>
      <c r="M180" s="297">
        <v>508714</v>
      </c>
      <c r="N180" s="33"/>
      <c r="O180" s="299">
        <v>340047</v>
      </c>
      <c r="P180" s="33"/>
      <c r="Q180" s="89">
        <f>(O180/$AN180)</f>
        <v>28.161242236024844</v>
      </c>
      <c r="R180" s="33"/>
      <c r="S180" s="89">
        <f>IF(Q$219,Q180/Q$219*100,0)</f>
        <v>176.52371766823023</v>
      </c>
      <c r="T180" s="33"/>
      <c r="U180" s="88">
        <f>(E180+O180)</f>
        <v>1350704</v>
      </c>
      <c r="V180" s="33"/>
      <c r="W180" s="33"/>
      <c r="X180" s="299">
        <v>660855</v>
      </c>
      <c r="Y180" s="33"/>
      <c r="Z180" s="89">
        <f>IF($U180,X180/$U180*100,0)</f>
        <v>48.926707850128523</v>
      </c>
      <c r="AA180" s="33"/>
      <c r="AB180" s="299">
        <v>0</v>
      </c>
      <c r="AC180" s="33"/>
      <c r="AD180" s="89">
        <f>IF($U180,AB180/$U180*100,0)</f>
        <v>0</v>
      </c>
      <c r="AE180" s="33"/>
      <c r="AF180" s="299">
        <v>0</v>
      </c>
      <c r="AG180" s="33"/>
      <c r="AH180" s="89">
        <f>IF($U180,AF180/$U180*100,0)</f>
        <v>0</v>
      </c>
      <c r="AI180" s="33"/>
      <c r="AJ180" s="297">
        <v>17910</v>
      </c>
      <c r="AK180" s="33"/>
      <c r="AL180" s="22">
        <v>64</v>
      </c>
      <c r="AM180" s="33"/>
      <c r="AN180" s="114">
        <v>12075</v>
      </c>
      <c r="AO180" s="33"/>
      <c r="AP180" s="114">
        <f>IF(E180,AN180,0)</f>
        <v>12075</v>
      </c>
      <c r="AQ180" s="33"/>
      <c r="AR180" s="114">
        <f>IF(O180,AN180,0)</f>
        <v>12075</v>
      </c>
    </row>
    <row r="181" spans="1:44" ht="8.85" customHeight="1" x14ac:dyDescent="0.3">
      <c r="A181" s="22">
        <v>65</v>
      </c>
      <c r="B181" s="33"/>
      <c r="C181" s="22" t="s">
        <v>194</v>
      </c>
      <c r="D181" s="33"/>
      <c r="E181" s="297">
        <v>417422</v>
      </c>
      <c r="F181" s="33"/>
      <c r="G181" s="84">
        <f>(E181/$AN181)</f>
        <v>26.657002362858421</v>
      </c>
      <c r="H181" s="33"/>
      <c r="I181" s="84">
        <f>IF(G$219,G181/G$219*100,0)</f>
        <v>62.030134818555595</v>
      </c>
      <c r="J181" s="33"/>
      <c r="K181" s="297">
        <v>236037</v>
      </c>
      <c r="L181" s="33"/>
      <c r="M181" s="297">
        <v>139755</v>
      </c>
      <c r="N181" s="33"/>
      <c r="O181" s="299">
        <v>335236</v>
      </c>
      <c r="P181" s="33"/>
      <c r="Q181" s="89">
        <f>(O181/$AN181)</f>
        <v>21.408519062519957</v>
      </c>
      <c r="R181" s="33"/>
      <c r="S181" s="89">
        <f>IF(Q$219,Q181/Q$219*100,0)</f>
        <v>134.19547841724207</v>
      </c>
      <c r="T181" s="33"/>
      <c r="U181" s="88">
        <f>(E181+O181)</f>
        <v>752658</v>
      </c>
      <c r="V181" s="33"/>
      <c r="W181" s="33"/>
      <c r="X181" s="299">
        <v>464318</v>
      </c>
      <c r="Y181" s="33"/>
      <c r="Z181" s="89">
        <f>IF($U181,X181/$U181*100,0)</f>
        <v>61.690435762324988</v>
      </c>
      <c r="AA181" s="33"/>
      <c r="AB181" s="299">
        <v>0</v>
      </c>
      <c r="AC181" s="33"/>
      <c r="AD181" s="89">
        <f>IF($U181,AB181/$U181*100,0)</f>
        <v>0</v>
      </c>
      <c r="AE181" s="33"/>
      <c r="AF181" s="299">
        <v>0</v>
      </c>
      <c r="AG181" s="33"/>
      <c r="AH181" s="89">
        <f>IF($U181,AF181/$U181*100,0)</f>
        <v>0</v>
      </c>
      <c r="AI181" s="33"/>
      <c r="AJ181" s="297">
        <v>45083</v>
      </c>
      <c r="AK181" s="33"/>
      <c r="AL181" s="22">
        <v>65</v>
      </c>
      <c r="AM181" s="33"/>
      <c r="AN181" s="114">
        <v>15659</v>
      </c>
      <c r="AO181" s="33"/>
      <c r="AP181" s="114">
        <f>IF(E181,AN181,0)</f>
        <v>15659</v>
      </c>
      <c r="AQ181" s="33"/>
      <c r="AR181" s="114">
        <f>IF(O181,AN181,0)</f>
        <v>15659</v>
      </c>
    </row>
    <row r="182" spans="1:44" ht="8.85" customHeight="1" x14ac:dyDescent="0.3">
      <c r="A182" s="41"/>
      <c r="B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41"/>
      <c r="AM182" s="33"/>
      <c r="AN182" s="39"/>
      <c r="AO182" s="33"/>
      <c r="AP182" s="33"/>
      <c r="AQ182" s="33"/>
      <c r="AR182" s="33"/>
    </row>
    <row r="183" spans="1:44" ht="8.85" customHeight="1" x14ac:dyDescent="0.3">
      <c r="A183" s="22">
        <v>66</v>
      </c>
      <c r="B183" s="33"/>
      <c r="C183" s="22" t="s">
        <v>195</v>
      </c>
      <c r="D183" s="33"/>
      <c r="E183" s="297">
        <v>1461952</v>
      </c>
      <c r="F183" s="33"/>
      <c r="G183" s="84">
        <f>(E183/$AN183)</f>
        <v>41.086841661514249</v>
      </c>
      <c r="H183" s="33"/>
      <c r="I183" s="84">
        <f>IF(G$219,G183/G$219*100,0)</f>
        <v>95.607986706089932</v>
      </c>
      <c r="J183" s="33"/>
      <c r="K183" s="297">
        <v>477369</v>
      </c>
      <c r="L183" s="33"/>
      <c r="M183" s="297">
        <v>766566</v>
      </c>
      <c r="N183" s="33"/>
      <c r="O183" s="299">
        <v>634860</v>
      </c>
      <c r="P183" s="33"/>
      <c r="Q183" s="89">
        <f>(O183/$AN183)</f>
        <v>17.842167388005173</v>
      </c>
      <c r="R183" s="33"/>
      <c r="S183" s="89">
        <f>IF(Q$219,Q183/Q$219*100,0)</f>
        <v>111.84043985675089</v>
      </c>
      <c r="T183" s="33"/>
      <c r="U183" s="88">
        <f>(E183+O183)</f>
        <v>2096812</v>
      </c>
      <c r="V183" s="33"/>
      <c r="W183" s="33"/>
      <c r="X183" s="299">
        <v>597652</v>
      </c>
      <c r="Y183" s="33"/>
      <c r="Z183" s="89">
        <f>IF($U183,X183/$U183*100,0)</f>
        <v>28.502889147906441</v>
      </c>
      <c r="AA183" s="33"/>
      <c r="AB183" s="299">
        <v>57028</v>
      </c>
      <c r="AC183" s="33"/>
      <c r="AD183" s="89">
        <f>IF($U183,AB183/$U183*100,0)</f>
        <v>2.7197478839304621</v>
      </c>
      <c r="AE183" s="33"/>
      <c r="AF183" s="299">
        <v>0</v>
      </c>
      <c r="AG183" s="33"/>
      <c r="AH183" s="89">
        <f>IF($U183,AF183/$U183*100,0)</f>
        <v>0</v>
      </c>
      <c r="AI183" s="33"/>
      <c r="AJ183" s="297">
        <v>75133</v>
      </c>
      <c r="AK183" s="33"/>
      <c r="AL183" s="22">
        <v>66</v>
      </c>
      <c r="AM183" s="33"/>
      <c r="AN183" s="114">
        <v>35582</v>
      </c>
      <c r="AO183" s="33"/>
      <c r="AP183" s="114">
        <f>IF(E183,AN183,0)</f>
        <v>35582</v>
      </c>
      <c r="AQ183" s="33"/>
      <c r="AR183" s="114">
        <f>IF(O183,AN183,0)</f>
        <v>35582</v>
      </c>
    </row>
    <row r="184" spans="1:44" ht="8.85" customHeight="1" x14ac:dyDescent="0.3">
      <c r="A184" s="22">
        <v>67</v>
      </c>
      <c r="B184" s="33"/>
      <c r="C184" s="22" t="s">
        <v>196</v>
      </c>
      <c r="D184" s="33"/>
      <c r="E184" s="297">
        <v>814371</v>
      </c>
      <c r="F184" s="33"/>
      <c r="G184" s="84">
        <f>(E184/$AN184)</f>
        <v>34.169890487978854</v>
      </c>
      <c r="H184" s="33"/>
      <c r="I184" s="84">
        <f>IF(G$219,G184/G$219*100,0)</f>
        <v>79.512425472784059</v>
      </c>
      <c r="J184" s="33"/>
      <c r="K184" s="297">
        <v>475786</v>
      </c>
      <c r="L184" s="33"/>
      <c r="M184" s="297">
        <v>227678</v>
      </c>
      <c r="N184" s="33"/>
      <c r="O184" s="299">
        <v>564873</v>
      </c>
      <c r="P184" s="33"/>
      <c r="Q184" s="89">
        <f>(O184/$AN184)</f>
        <v>23.701296521629672</v>
      </c>
      <c r="R184" s="33"/>
      <c r="S184" s="89">
        <f>IF(Q$219,Q184/Q$219*100,0)</f>
        <v>148.56734445482124</v>
      </c>
      <c r="T184" s="33"/>
      <c r="U184" s="88">
        <f>(E184+O184)</f>
        <v>1379244</v>
      </c>
      <c r="V184" s="33"/>
      <c r="W184" s="33"/>
      <c r="X184" s="299">
        <v>731228</v>
      </c>
      <c r="Y184" s="33"/>
      <c r="Z184" s="89">
        <f>IF($U184,X184/$U184*100,0)</f>
        <v>53.016580097502683</v>
      </c>
      <c r="AA184" s="33"/>
      <c r="AB184" s="299">
        <v>79032</v>
      </c>
      <c r="AC184" s="33"/>
      <c r="AD184" s="89">
        <f>IF($U184,AB184/$U184*100,0)</f>
        <v>5.7300956175992068</v>
      </c>
      <c r="AE184" s="33"/>
      <c r="AF184" s="299">
        <v>0</v>
      </c>
      <c r="AG184" s="33"/>
      <c r="AH184" s="89">
        <f>IF($U184,AF184/$U184*100,0)</f>
        <v>0</v>
      </c>
      <c r="AI184" s="33"/>
      <c r="AJ184" s="297">
        <v>4800</v>
      </c>
      <c r="AK184" s="33"/>
      <c r="AL184" s="22">
        <v>67</v>
      </c>
      <c r="AM184" s="33"/>
      <c r="AN184" s="114">
        <v>23833</v>
      </c>
      <c r="AO184" s="33"/>
      <c r="AP184" s="114">
        <f>IF(E184,AN184,0)</f>
        <v>23833</v>
      </c>
      <c r="AQ184" s="33"/>
      <c r="AR184" s="114">
        <f>IF(O184,AN184,0)</f>
        <v>23833</v>
      </c>
    </row>
    <row r="185" spans="1:44" ht="8.85" customHeight="1" x14ac:dyDescent="0.3">
      <c r="A185" s="22">
        <v>68</v>
      </c>
      <c r="B185" s="33"/>
      <c r="C185" s="22" t="s">
        <v>197</v>
      </c>
      <c r="D185" s="33"/>
      <c r="E185" s="297">
        <v>1501549</v>
      </c>
      <c r="F185" s="33"/>
      <c r="G185" s="84">
        <f>(E185/$AN185)</f>
        <v>84.40410342889264</v>
      </c>
      <c r="H185" s="33"/>
      <c r="I185" s="84">
        <f>IF(G$219,G185/G$219*100,0)</f>
        <v>196.40610161885098</v>
      </c>
      <c r="J185" s="33"/>
      <c r="K185" s="297">
        <v>368236</v>
      </c>
      <c r="L185" s="33"/>
      <c r="M185" s="297">
        <v>812857</v>
      </c>
      <c r="N185" s="33"/>
      <c r="O185" s="299">
        <v>450745</v>
      </c>
      <c r="P185" s="33"/>
      <c r="Q185" s="89">
        <f>(O185/$AN185)</f>
        <v>25.336987071388421</v>
      </c>
      <c r="R185" s="33"/>
      <c r="S185" s="89">
        <f>IF(Q$219,Q185/Q$219*100,0)</f>
        <v>158.82037854963264</v>
      </c>
      <c r="T185" s="33"/>
      <c r="U185" s="88">
        <f>(E185+O185)</f>
        <v>1952294</v>
      </c>
      <c r="V185" s="33"/>
      <c r="W185" s="33"/>
      <c r="X185" s="299">
        <v>793975</v>
      </c>
      <c r="Y185" s="33"/>
      <c r="Z185" s="89">
        <f>IF($U185,X185/$U185*100,0)</f>
        <v>40.668823445649068</v>
      </c>
      <c r="AA185" s="33"/>
      <c r="AB185" s="299">
        <v>0</v>
      </c>
      <c r="AC185" s="33"/>
      <c r="AD185" s="89">
        <f>IF($U185,AB185/$U185*100,0)</f>
        <v>0</v>
      </c>
      <c r="AE185" s="33"/>
      <c r="AF185" s="299">
        <v>0</v>
      </c>
      <c r="AG185" s="33"/>
      <c r="AH185" s="89">
        <f>IF($U185,AF185/$U185*100,0)</f>
        <v>0</v>
      </c>
      <c r="AI185" s="33"/>
      <c r="AJ185" s="297">
        <v>4428</v>
      </c>
      <c r="AK185" s="33"/>
      <c r="AL185" s="22">
        <v>68</v>
      </c>
      <c r="AM185" s="33"/>
      <c r="AN185" s="114">
        <v>17790</v>
      </c>
      <c r="AO185" s="33"/>
      <c r="AP185" s="114">
        <f>IF(E185,AN185,0)</f>
        <v>17790</v>
      </c>
      <c r="AQ185" s="33"/>
      <c r="AR185" s="114">
        <f>IF(O185,AN185,0)</f>
        <v>17790</v>
      </c>
    </row>
    <row r="186" spans="1:44" ht="8.85" customHeight="1" x14ac:dyDescent="0.3">
      <c r="A186" s="22">
        <v>69</v>
      </c>
      <c r="B186" s="33"/>
      <c r="C186" s="22" t="s">
        <v>198</v>
      </c>
      <c r="D186" s="33"/>
      <c r="E186" s="297">
        <v>1204150</v>
      </c>
      <c r="F186" s="33"/>
      <c r="G186" s="84">
        <f>(E186/$AN186)</f>
        <v>19.535204412719015</v>
      </c>
      <c r="H186" s="33"/>
      <c r="I186" s="84">
        <f>IF(G$219,G186/G$219*100,0)</f>
        <v>45.457900589654479</v>
      </c>
      <c r="J186" s="33"/>
      <c r="K186" s="297">
        <v>730071</v>
      </c>
      <c r="L186" s="33"/>
      <c r="M186" s="297">
        <v>183925</v>
      </c>
      <c r="N186" s="33"/>
      <c r="O186" s="299">
        <v>759433</v>
      </c>
      <c r="P186" s="33"/>
      <c r="Q186" s="89">
        <f>(O186/$AN186)</f>
        <v>12.320457495133031</v>
      </c>
      <c r="R186" s="33"/>
      <c r="S186" s="89">
        <f>IF(Q$219,Q186/Q$219*100,0)</f>
        <v>77.228587509969515</v>
      </c>
      <c r="T186" s="33"/>
      <c r="U186" s="88">
        <f>(E186+O186)</f>
        <v>1963583</v>
      </c>
      <c r="V186" s="33"/>
      <c r="W186" s="33"/>
      <c r="X186" s="299">
        <v>1155647</v>
      </c>
      <c r="Y186" s="33"/>
      <c r="Z186" s="89">
        <f>IF($U186,X186/$U186*100,0)</f>
        <v>58.853992930270834</v>
      </c>
      <c r="AA186" s="33"/>
      <c r="AB186" s="299">
        <v>79254</v>
      </c>
      <c r="AC186" s="33"/>
      <c r="AD186" s="89">
        <f>IF($U186,AB186/$U186*100,0)</f>
        <v>4.036193020615884</v>
      </c>
      <c r="AE186" s="33"/>
      <c r="AF186" s="299">
        <v>0</v>
      </c>
      <c r="AG186" s="33"/>
      <c r="AH186" s="89">
        <f>IF($U186,AF186/$U186*100,0)</f>
        <v>0</v>
      </c>
      <c r="AI186" s="33"/>
      <c r="AJ186" s="297">
        <v>73271</v>
      </c>
      <c r="AK186" s="33"/>
      <c r="AL186" s="22">
        <v>69</v>
      </c>
      <c r="AM186" s="33"/>
      <c r="AN186" s="114">
        <v>61640</v>
      </c>
      <c r="AO186" s="33"/>
      <c r="AP186" s="114">
        <f>IF(E186,AN186,0)</f>
        <v>61640</v>
      </c>
      <c r="AQ186" s="33"/>
      <c r="AR186" s="114">
        <f>IF(O186,AN186,0)</f>
        <v>61640</v>
      </c>
    </row>
    <row r="187" spans="1:44" ht="8.85" customHeight="1" x14ac:dyDescent="0.3">
      <c r="A187" s="22">
        <v>70</v>
      </c>
      <c r="B187" s="33"/>
      <c r="C187" s="22" t="s">
        <v>199</v>
      </c>
      <c r="D187" s="33"/>
      <c r="E187" s="297">
        <v>1277614</v>
      </c>
      <c r="F187" s="33"/>
      <c r="G187" s="84">
        <f>(E187/$AN187)</f>
        <v>43.273743395203901</v>
      </c>
      <c r="H187" s="33"/>
      <c r="I187" s="84">
        <f>IF(G$219,G187/G$219*100,0)</f>
        <v>100.69684881928502</v>
      </c>
      <c r="J187" s="33"/>
      <c r="K187" s="297">
        <v>438960</v>
      </c>
      <c r="L187" s="33"/>
      <c r="M187" s="297">
        <v>719110</v>
      </c>
      <c r="N187" s="33"/>
      <c r="O187" s="299">
        <v>484304</v>
      </c>
      <c r="P187" s="33"/>
      <c r="Q187" s="89">
        <f>(O187/$AN187)</f>
        <v>16.403739330713996</v>
      </c>
      <c r="R187" s="33"/>
      <c r="S187" s="89">
        <f>IF(Q$219,Q187/Q$219*100,0)</f>
        <v>102.8239104670598</v>
      </c>
      <c r="T187" s="33"/>
      <c r="U187" s="88">
        <f>(E187+O187)</f>
        <v>1761918</v>
      </c>
      <c r="V187" s="33"/>
      <c r="W187" s="33"/>
      <c r="X187" s="299">
        <v>854011</v>
      </c>
      <c r="Y187" s="33"/>
      <c r="Z187" s="89">
        <f>IF($U187,X187/$U187*100,0)</f>
        <v>48.470530410609349</v>
      </c>
      <c r="AA187" s="33"/>
      <c r="AB187" s="299">
        <v>0</v>
      </c>
      <c r="AC187" s="33"/>
      <c r="AD187" s="89">
        <f>IF($U187,AB187/$U187*100,0)</f>
        <v>0</v>
      </c>
      <c r="AE187" s="33"/>
      <c r="AF187" s="299">
        <v>0</v>
      </c>
      <c r="AG187" s="33"/>
      <c r="AH187" s="89">
        <f>IF($U187,AF187/$U187*100,0)</f>
        <v>0</v>
      </c>
      <c r="AI187" s="33"/>
      <c r="AJ187" s="297">
        <v>123305</v>
      </c>
      <c r="AK187" s="33"/>
      <c r="AL187" s="22">
        <v>70</v>
      </c>
      <c r="AM187" s="33"/>
      <c r="AN187" s="114">
        <v>29524</v>
      </c>
      <c r="AO187" s="33"/>
      <c r="AP187" s="114">
        <f>IF(E187,AN187,0)</f>
        <v>29524</v>
      </c>
      <c r="AQ187" s="33"/>
      <c r="AR187" s="114">
        <f>IF(O187,AN187,0)</f>
        <v>29524</v>
      </c>
    </row>
    <row r="188" spans="1:44" ht="8.85" customHeight="1" x14ac:dyDescent="0.3">
      <c r="A188" s="41"/>
      <c r="B188" s="33"/>
      <c r="D188" s="33"/>
      <c r="E188" s="39"/>
      <c r="F188" s="33"/>
      <c r="G188" s="33"/>
      <c r="H188" s="33"/>
      <c r="I188" s="33"/>
      <c r="J188" s="33"/>
      <c r="K188" s="39"/>
      <c r="L188" s="33"/>
      <c r="M188" s="39"/>
      <c r="N188" s="33"/>
      <c r="O188" s="39"/>
      <c r="P188" s="33"/>
      <c r="Q188" s="33"/>
      <c r="R188" s="33"/>
      <c r="S188" s="33"/>
      <c r="T188" s="33"/>
      <c r="U188" s="39"/>
      <c r="V188" s="33"/>
      <c r="W188" s="33"/>
      <c r="X188" s="39"/>
      <c r="Y188" s="33"/>
      <c r="Z188" s="33"/>
      <c r="AA188" s="33"/>
      <c r="AB188" s="39"/>
      <c r="AC188" s="33"/>
      <c r="AD188" s="33"/>
      <c r="AE188" s="33"/>
      <c r="AF188" s="39"/>
      <c r="AG188" s="33"/>
      <c r="AH188" s="33"/>
      <c r="AI188" s="33"/>
      <c r="AJ188" s="39"/>
      <c r="AK188" s="33"/>
      <c r="AL188" s="41"/>
      <c r="AM188" s="33"/>
      <c r="AN188" s="39"/>
      <c r="AO188" s="33"/>
      <c r="AP188" s="33"/>
      <c r="AQ188" s="33"/>
      <c r="AR188" s="33"/>
    </row>
    <row r="189" spans="1:44" ht="8.85" customHeight="1" x14ac:dyDescent="0.3">
      <c r="A189" s="22">
        <v>71</v>
      </c>
      <c r="B189" s="33"/>
      <c r="C189" s="22" t="s">
        <v>200</v>
      </c>
      <c r="D189" s="33"/>
      <c r="E189" s="297">
        <v>1074395</v>
      </c>
      <c r="F189" s="33"/>
      <c r="G189" s="84">
        <f>(E189/$AN189)</f>
        <v>46.212525269904084</v>
      </c>
      <c r="H189" s="33"/>
      <c r="I189" s="84">
        <f>IF(G$219,G189/G$219*100,0)</f>
        <v>107.5353160035762</v>
      </c>
      <c r="J189" s="33"/>
      <c r="K189" s="297">
        <v>487393</v>
      </c>
      <c r="L189" s="33"/>
      <c r="M189" s="297">
        <v>446863</v>
      </c>
      <c r="N189" s="33"/>
      <c r="O189" s="299">
        <v>553315</v>
      </c>
      <c r="P189" s="33"/>
      <c r="Q189" s="89">
        <f>(O189/$AN189)</f>
        <v>23.799518258849844</v>
      </c>
      <c r="R189" s="33"/>
      <c r="S189" s="89">
        <f>IF(Q$219,Q189/Q$219*100,0)</f>
        <v>149.18302987326337</v>
      </c>
      <c r="T189" s="33"/>
      <c r="U189" s="88">
        <f>(E189+O189)</f>
        <v>1627710</v>
      </c>
      <c r="V189" s="33"/>
      <c r="W189" s="33"/>
      <c r="X189" s="299">
        <v>891587</v>
      </c>
      <c r="Y189" s="33"/>
      <c r="Z189" s="89">
        <f>IF($U189,X189/$U189*100,0)</f>
        <v>54.775543555055876</v>
      </c>
      <c r="AA189" s="33"/>
      <c r="AB189" s="299">
        <v>8736</v>
      </c>
      <c r="AC189" s="33"/>
      <c r="AD189" s="89">
        <f>IF($U189,AB189/$U189*100,0)</f>
        <v>0.53670494129789703</v>
      </c>
      <c r="AE189" s="33"/>
      <c r="AF189" s="299">
        <v>0</v>
      </c>
      <c r="AG189" s="33"/>
      <c r="AH189" s="89">
        <f>IF($U189,AF189/$U189*100,0)</f>
        <v>0</v>
      </c>
      <c r="AI189" s="33"/>
      <c r="AJ189" s="297">
        <v>104672</v>
      </c>
      <c r="AK189" s="33"/>
      <c r="AL189" s="22">
        <v>71</v>
      </c>
      <c r="AM189" s="33"/>
      <c r="AN189" s="114">
        <v>23249</v>
      </c>
      <c r="AO189" s="33"/>
      <c r="AP189" s="114">
        <f>IF(E189,AN189,0)</f>
        <v>23249</v>
      </c>
      <c r="AQ189" s="33"/>
      <c r="AR189" s="114">
        <f>IF(O189,AN189,0)</f>
        <v>23249</v>
      </c>
    </row>
    <row r="190" spans="1:44" ht="8.85" customHeight="1" x14ac:dyDescent="0.3">
      <c r="A190" s="22">
        <v>72</v>
      </c>
      <c r="B190" s="33"/>
      <c r="C190" s="22" t="s">
        <v>201</v>
      </c>
      <c r="D190" s="33"/>
      <c r="E190" s="297">
        <v>1914865</v>
      </c>
      <c r="F190" s="33"/>
      <c r="G190" s="84">
        <f>(E190/$AN190)</f>
        <v>51.458266150704077</v>
      </c>
      <c r="H190" s="33"/>
      <c r="I190" s="84">
        <f>IF(G$219,G190/G$219*100,0)</f>
        <v>119.74201537771918</v>
      </c>
      <c r="J190" s="33"/>
      <c r="K190" s="297">
        <v>522301</v>
      </c>
      <c r="L190" s="33"/>
      <c r="M190" s="297">
        <v>1099247</v>
      </c>
      <c r="N190" s="33"/>
      <c r="O190" s="299">
        <v>589271</v>
      </c>
      <c r="P190" s="33"/>
      <c r="Q190" s="89">
        <f>(O190/$AN190)</f>
        <v>15.835510050521338</v>
      </c>
      <c r="R190" s="33"/>
      <c r="S190" s="89">
        <f>IF(Q$219,Q190/Q$219*100,0)</f>
        <v>99.262066703675117</v>
      </c>
      <c r="T190" s="33"/>
      <c r="U190" s="88">
        <f>(E190+O190)</f>
        <v>2504136</v>
      </c>
      <c r="V190" s="33"/>
      <c r="W190" s="33"/>
      <c r="X190" s="299">
        <v>1332248</v>
      </c>
      <c r="Y190" s="33"/>
      <c r="Z190" s="89">
        <f>IF($U190,X190/$U190*100,0)</f>
        <v>53.201902772053913</v>
      </c>
      <c r="AA190" s="33"/>
      <c r="AB190" s="299">
        <v>0</v>
      </c>
      <c r="AC190" s="33"/>
      <c r="AD190" s="89">
        <f>IF($U190,AB190/$U190*100,0)</f>
        <v>0</v>
      </c>
      <c r="AE190" s="33"/>
      <c r="AF190" s="299">
        <v>0</v>
      </c>
      <c r="AG190" s="33"/>
      <c r="AH190" s="89">
        <f>IF($U190,AF190/$U190*100,0)</f>
        <v>0</v>
      </c>
      <c r="AI190" s="33"/>
      <c r="AJ190" s="297">
        <v>138701</v>
      </c>
      <c r="AK190" s="33"/>
      <c r="AL190" s="22">
        <v>72</v>
      </c>
      <c r="AM190" s="33"/>
      <c r="AN190" s="114">
        <v>37212</v>
      </c>
      <c r="AO190" s="33"/>
      <c r="AP190" s="114">
        <f>IF(E190,AN190,0)</f>
        <v>37212</v>
      </c>
      <c r="AQ190" s="33"/>
      <c r="AR190" s="114">
        <f>IF(O190,AN190,0)</f>
        <v>37212</v>
      </c>
    </row>
    <row r="191" spans="1:44" ht="8.85" customHeight="1" x14ac:dyDescent="0.3">
      <c r="A191" s="22">
        <v>73</v>
      </c>
      <c r="B191" s="33"/>
      <c r="C191" s="22" t="s">
        <v>202</v>
      </c>
      <c r="D191" s="33"/>
      <c r="E191" s="297">
        <v>14614000</v>
      </c>
      <c r="F191" s="33"/>
      <c r="G191" s="84">
        <f>(E191/$AN191)</f>
        <v>31.560579294497739</v>
      </c>
      <c r="H191" s="33"/>
      <c r="I191" s="84">
        <f>IF(G$219,G191/G$219*100,0)</f>
        <v>73.440627792309826</v>
      </c>
      <c r="J191" s="33"/>
      <c r="K191" s="297">
        <v>4284000</v>
      </c>
      <c r="L191" s="33"/>
      <c r="M191" s="297">
        <v>9793000</v>
      </c>
      <c r="N191" s="33"/>
      <c r="O191" s="299">
        <v>5839000</v>
      </c>
      <c r="P191" s="33"/>
      <c r="Q191" s="89">
        <f>(O191/$AN191)</f>
        <v>12.609978274296722</v>
      </c>
      <c r="R191" s="33"/>
      <c r="S191" s="89">
        <f>IF(Q$219,Q191/Q$219*100,0)</f>
        <v>79.043396808928605</v>
      </c>
      <c r="T191" s="33"/>
      <c r="U191" s="88">
        <f>(E191+O191)</f>
        <v>20453000</v>
      </c>
      <c r="V191" s="33"/>
      <c r="W191" s="33"/>
      <c r="X191" s="299">
        <v>5895000</v>
      </c>
      <c r="Y191" s="33"/>
      <c r="Z191" s="89">
        <f>IF($U191,X191/$U191*100,0)</f>
        <v>28.822177675646603</v>
      </c>
      <c r="AA191" s="33"/>
      <c r="AB191" s="299">
        <v>258000</v>
      </c>
      <c r="AC191" s="33"/>
      <c r="AD191" s="89">
        <f>IF($U191,AB191/$U191*100,0)</f>
        <v>1.2614286412751186</v>
      </c>
      <c r="AE191" s="33"/>
      <c r="AF191" s="299">
        <v>5000</v>
      </c>
      <c r="AG191" s="33"/>
      <c r="AH191" s="89">
        <f>IF($U191,AF191/$U191*100,0)</f>
        <v>2.4446291497579816E-2</v>
      </c>
      <c r="AI191" s="33"/>
      <c r="AJ191" s="297">
        <v>1821000</v>
      </c>
      <c r="AK191" s="33"/>
      <c r="AL191" s="22">
        <v>73</v>
      </c>
      <c r="AM191" s="33"/>
      <c r="AN191" s="114">
        <v>463046</v>
      </c>
      <c r="AO191" s="33"/>
      <c r="AP191" s="114">
        <f>IF(E191,AN191,0)</f>
        <v>463046</v>
      </c>
      <c r="AQ191" s="33"/>
      <c r="AR191" s="114">
        <f>IF(O191,AN191,0)</f>
        <v>463046</v>
      </c>
    </row>
    <row r="192" spans="1:44" ht="8.85" customHeight="1" x14ac:dyDescent="0.3">
      <c r="A192" s="22">
        <v>74</v>
      </c>
      <c r="B192" s="33"/>
      <c r="C192" s="22" t="s">
        <v>203</v>
      </c>
      <c r="D192" s="33"/>
      <c r="E192" s="297">
        <v>1880443</v>
      </c>
      <c r="F192" s="33"/>
      <c r="G192" s="84">
        <f>(E192/$AN192)</f>
        <v>55.011058128309394</v>
      </c>
      <c r="H192" s="33"/>
      <c r="I192" s="84">
        <f>IF(G$219,G192/G$219*100,0)</f>
        <v>128.00926772489981</v>
      </c>
      <c r="J192" s="33"/>
      <c r="K192" s="297">
        <v>679881</v>
      </c>
      <c r="L192" s="33"/>
      <c r="M192" s="297">
        <v>787632</v>
      </c>
      <c r="N192" s="33"/>
      <c r="O192" s="299">
        <v>949490</v>
      </c>
      <c r="P192" s="33"/>
      <c r="Q192" s="89">
        <f>(O192/$AN192)</f>
        <v>27.776672615042564</v>
      </c>
      <c r="R192" s="33"/>
      <c r="S192" s="89">
        <f>IF(Q$219,Q192/Q$219*100,0)</f>
        <v>174.11311167900959</v>
      </c>
      <c r="T192" s="33"/>
      <c r="U192" s="88">
        <f>(E192+O192)</f>
        <v>2829933</v>
      </c>
      <c r="V192" s="33"/>
      <c r="W192" s="33"/>
      <c r="X192" s="299">
        <v>1460186</v>
      </c>
      <c r="Y192" s="33"/>
      <c r="Z192" s="89">
        <f>IF($U192,X192/$U192*100,0)</f>
        <v>51.597900020954555</v>
      </c>
      <c r="AA192" s="33"/>
      <c r="AB192" s="299">
        <v>0</v>
      </c>
      <c r="AC192" s="33"/>
      <c r="AD192" s="89">
        <f>IF($U192,AB192/$U192*100,0)</f>
        <v>0</v>
      </c>
      <c r="AE192" s="33"/>
      <c r="AF192" s="299">
        <v>0</v>
      </c>
      <c r="AG192" s="33"/>
      <c r="AH192" s="89">
        <f>IF($U192,AF192/$U192*100,0)</f>
        <v>0</v>
      </c>
      <c r="AI192" s="33"/>
      <c r="AJ192" s="297">
        <v>12847</v>
      </c>
      <c r="AK192" s="33"/>
      <c r="AL192" s="22">
        <v>74</v>
      </c>
      <c r="AM192" s="33"/>
      <c r="AN192" s="114">
        <v>34183</v>
      </c>
      <c r="AO192" s="33"/>
      <c r="AP192" s="114">
        <f>IF(E192,AN192,0)</f>
        <v>34183</v>
      </c>
      <c r="AQ192" s="33"/>
      <c r="AR192" s="114">
        <f>IF(O192,AN192,0)</f>
        <v>34183</v>
      </c>
    </row>
    <row r="193" spans="1:44" ht="8.85" customHeight="1" x14ac:dyDescent="0.3">
      <c r="A193" s="22">
        <v>75</v>
      </c>
      <c r="B193" s="33"/>
      <c r="C193" s="22" t="s">
        <v>204</v>
      </c>
      <c r="D193" s="33"/>
      <c r="E193" s="297">
        <v>1146430</v>
      </c>
      <c r="F193" s="33"/>
      <c r="G193" s="84">
        <f>(E193/$AN193)</f>
        <v>158.80731403241447</v>
      </c>
      <c r="H193" s="33"/>
      <c r="I193" s="84">
        <f>IF(G$219,G193/G$219*100,0)</f>
        <v>369.54039188324788</v>
      </c>
      <c r="J193" s="33"/>
      <c r="K193" s="297">
        <v>303739</v>
      </c>
      <c r="L193" s="33"/>
      <c r="M193" s="297">
        <v>803747</v>
      </c>
      <c r="N193" s="33"/>
      <c r="O193" s="299">
        <v>276769</v>
      </c>
      <c r="P193" s="33"/>
      <c r="Q193" s="89">
        <f>(O193/$AN193)</f>
        <v>38.338966615874774</v>
      </c>
      <c r="R193" s="33"/>
      <c r="S193" s="89">
        <f>IF(Q$219,Q193/Q$219*100,0)</f>
        <v>240.32096531362731</v>
      </c>
      <c r="T193" s="33"/>
      <c r="U193" s="88">
        <f>(E193+O193)</f>
        <v>1423199</v>
      </c>
      <c r="V193" s="33"/>
      <c r="W193" s="33"/>
      <c r="X193" s="299">
        <v>553195</v>
      </c>
      <c r="Y193" s="33"/>
      <c r="Z193" s="89">
        <f>IF($U193,X193/$U193*100,0)</f>
        <v>38.869827761261774</v>
      </c>
      <c r="AA193" s="33"/>
      <c r="AB193" s="299">
        <v>0</v>
      </c>
      <c r="AC193" s="33"/>
      <c r="AD193" s="89">
        <f>IF($U193,AB193/$U193*100,0)</f>
        <v>0</v>
      </c>
      <c r="AE193" s="33"/>
      <c r="AF193" s="299">
        <v>0</v>
      </c>
      <c r="AG193" s="33"/>
      <c r="AH193" s="89">
        <f>IF($U193,AF193/$U193*100,0)</f>
        <v>0</v>
      </c>
      <c r="AI193" s="33"/>
      <c r="AJ193" s="297">
        <v>35954</v>
      </c>
      <c r="AK193" s="33"/>
      <c r="AL193" s="22">
        <v>75</v>
      </c>
      <c r="AM193" s="33"/>
      <c r="AN193" s="114">
        <v>7219</v>
      </c>
      <c r="AO193" s="33"/>
      <c r="AP193" s="114">
        <f>IF(E193,AN193,0)</f>
        <v>7219</v>
      </c>
      <c r="AQ193" s="33"/>
      <c r="AR193" s="114">
        <f>IF(O193,AN193,0)</f>
        <v>7219</v>
      </c>
    </row>
    <row r="194" spans="1:44" ht="8.85" customHeight="1" x14ac:dyDescent="0.3">
      <c r="A194" s="41"/>
      <c r="B194" s="33"/>
      <c r="D194" s="33"/>
      <c r="E194" s="39"/>
      <c r="F194" s="33"/>
      <c r="G194" s="33"/>
      <c r="H194" s="33"/>
      <c r="I194" s="33"/>
      <c r="J194" s="33"/>
      <c r="K194" s="33"/>
      <c r="L194" s="33"/>
      <c r="M194" s="33"/>
      <c r="N194" s="33"/>
      <c r="O194" s="39"/>
      <c r="P194" s="33"/>
      <c r="Q194" s="33"/>
      <c r="R194" s="33"/>
      <c r="S194" s="33"/>
      <c r="T194" s="33"/>
      <c r="U194" s="39"/>
      <c r="V194" s="33"/>
      <c r="W194" s="33"/>
      <c r="X194" s="39"/>
      <c r="Y194" s="33"/>
      <c r="Z194" s="33"/>
      <c r="AA194" s="33"/>
      <c r="AB194" s="39"/>
      <c r="AC194" s="33"/>
      <c r="AD194" s="33"/>
      <c r="AE194" s="33"/>
      <c r="AF194" s="39"/>
      <c r="AG194" s="33"/>
      <c r="AH194" s="33"/>
      <c r="AI194" s="33"/>
      <c r="AJ194" s="39"/>
      <c r="AK194" s="33"/>
      <c r="AL194" s="41"/>
      <c r="AM194" s="33"/>
      <c r="AN194" s="39"/>
      <c r="AO194" s="33"/>
      <c r="AP194" s="33"/>
      <c r="AQ194" s="33"/>
      <c r="AR194" s="33"/>
    </row>
    <row r="195" spans="1:44" ht="8.85" customHeight="1" x14ac:dyDescent="0.3">
      <c r="A195" s="22">
        <v>76</v>
      </c>
      <c r="B195" s="33"/>
      <c r="C195" s="22" t="s">
        <v>121</v>
      </c>
      <c r="D195" s="33"/>
      <c r="E195" s="297">
        <v>606363</v>
      </c>
      <c r="F195" s="33"/>
      <c r="G195" s="84">
        <f>(E195/$AN195)</f>
        <v>66.305412793876428</v>
      </c>
      <c r="H195" s="33"/>
      <c r="I195" s="84">
        <f>IF(G$219,G195/G$219*100,0)</f>
        <v>154.29093034611967</v>
      </c>
      <c r="J195" s="33"/>
      <c r="K195" s="297">
        <v>242976</v>
      </c>
      <c r="L195" s="33"/>
      <c r="M195" s="297">
        <v>310666</v>
      </c>
      <c r="N195" s="33"/>
      <c r="O195" s="299">
        <v>287919</v>
      </c>
      <c r="P195" s="33"/>
      <c r="Q195" s="89">
        <f>(O195/$AN195)</f>
        <v>31.483761618370693</v>
      </c>
      <c r="R195" s="33"/>
      <c r="S195" s="89">
        <f>IF(Q$219,Q195/Q$219*100,0)</f>
        <v>197.3503370510274</v>
      </c>
      <c r="T195" s="33"/>
      <c r="U195" s="88">
        <f>(E195+O195)</f>
        <v>894282</v>
      </c>
      <c r="V195" s="33"/>
      <c r="W195" s="33"/>
      <c r="X195" s="299">
        <v>467516</v>
      </c>
      <c r="Y195" s="33"/>
      <c r="Z195" s="89">
        <f>IF($U195,X195/$U195*100,0)</f>
        <v>52.27836409544193</v>
      </c>
      <c r="AA195" s="33"/>
      <c r="AB195" s="299">
        <v>0</v>
      </c>
      <c r="AC195" s="33"/>
      <c r="AD195" s="89">
        <f>IF($U195,AB195/$U195*100,0)</f>
        <v>0</v>
      </c>
      <c r="AE195" s="33"/>
      <c r="AF195" s="299">
        <v>0</v>
      </c>
      <c r="AG195" s="33"/>
      <c r="AH195" s="89">
        <f>IF($U195,AF195/$U195*100,0)</f>
        <v>0</v>
      </c>
      <c r="AI195" s="33"/>
      <c r="AJ195" s="297">
        <v>28651</v>
      </c>
      <c r="AK195" s="33"/>
      <c r="AL195" s="22">
        <v>76</v>
      </c>
      <c r="AM195" s="33"/>
      <c r="AN195" s="114">
        <v>9145</v>
      </c>
      <c r="AO195" s="33"/>
      <c r="AP195" s="114">
        <f>IF(E195,AN195,0)</f>
        <v>9145</v>
      </c>
      <c r="AQ195" s="33"/>
      <c r="AR195" s="114">
        <f>IF(O195,AN195,0)</f>
        <v>9145</v>
      </c>
    </row>
    <row r="196" spans="1:44" ht="8.85" customHeight="1" x14ac:dyDescent="0.3">
      <c r="A196" s="22">
        <v>77</v>
      </c>
      <c r="B196" s="33"/>
      <c r="C196" s="22" t="s">
        <v>122</v>
      </c>
      <c r="D196" s="33"/>
      <c r="E196" s="297">
        <v>3624616</v>
      </c>
      <c r="F196" s="33"/>
      <c r="G196" s="84">
        <f>(E196/$AN196)</f>
        <v>38.694764710906142</v>
      </c>
      <c r="H196" s="33"/>
      <c r="I196" s="84">
        <f>IF(G$219,G196/G$219*100,0)</f>
        <v>90.041687325431823</v>
      </c>
      <c r="J196" s="33"/>
      <c r="K196" s="297">
        <v>1109046</v>
      </c>
      <c r="L196" s="33"/>
      <c r="M196" s="297">
        <v>2064281</v>
      </c>
      <c r="N196" s="33"/>
      <c r="O196" s="299">
        <v>1323567</v>
      </c>
      <c r="P196" s="33"/>
      <c r="Q196" s="89">
        <f>(O196/$AN196)</f>
        <v>14.129803996925443</v>
      </c>
      <c r="R196" s="33"/>
      <c r="S196" s="89">
        <f>IF(Q$219,Q196/Q$219*100,0)</f>
        <v>88.570152927059866</v>
      </c>
      <c r="T196" s="33"/>
      <c r="U196" s="88">
        <f>(E196+O196)</f>
        <v>4948183</v>
      </c>
      <c r="V196" s="33"/>
      <c r="W196" s="33"/>
      <c r="X196" s="299">
        <v>1447742</v>
      </c>
      <c r="Y196" s="33"/>
      <c r="Z196" s="89">
        <f>IF($U196,X196/$U196*100,0)</f>
        <v>29.258052905480657</v>
      </c>
      <c r="AA196" s="33"/>
      <c r="AB196" s="299">
        <v>117260</v>
      </c>
      <c r="AC196" s="33"/>
      <c r="AD196" s="89">
        <f>IF($U196,AB196/$U196*100,0)</f>
        <v>2.3697587579117427</v>
      </c>
      <c r="AE196" s="33"/>
      <c r="AF196" s="299">
        <v>0</v>
      </c>
      <c r="AG196" s="33"/>
      <c r="AH196" s="89">
        <f>IF($U196,AF196/$U196*100,0)</f>
        <v>0</v>
      </c>
      <c r="AI196" s="33"/>
      <c r="AJ196" s="297">
        <v>84273</v>
      </c>
      <c r="AK196" s="33"/>
      <c r="AL196" s="22">
        <v>77</v>
      </c>
      <c r="AM196" s="33"/>
      <c r="AN196" s="114">
        <v>93672</v>
      </c>
      <c r="AO196" s="33"/>
      <c r="AP196" s="114">
        <f>IF(E196,AN196,0)</f>
        <v>93672</v>
      </c>
      <c r="AQ196" s="33"/>
      <c r="AR196" s="114">
        <f>IF(O196,AN196,0)</f>
        <v>93672</v>
      </c>
    </row>
    <row r="197" spans="1:44" ht="8.85" customHeight="1" x14ac:dyDescent="0.3">
      <c r="A197" s="22">
        <v>78</v>
      </c>
      <c r="B197" s="33"/>
      <c r="C197" s="22" t="s">
        <v>205</v>
      </c>
      <c r="D197" s="33"/>
      <c r="E197" s="297">
        <v>1075172</v>
      </c>
      <c r="F197" s="33"/>
      <c r="G197" s="84">
        <f>(E197/$AN197)</f>
        <v>47.702737477261635</v>
      </c>
      <c r="H197" s="33"/>
      <c r="I197" s="84">
        <f>IF(G$219,G197/G$219*100,0)</f>
        <v>111.00300013671193</v>
      </c>
      <c r="J197" s="33"/>
      <c r="K197" s="297">
        <v>464593</v>
      </c>
      <c r="L197" s="33"/>
      <c r="M197" s="297">
        <v>428834</v>
      </c>
      <c r="N197" s="33"/>
      <c r="O197" s="299">
        <v>573110</v>
      </c>
      <c r="P197" s="33"/>
      <c r="Q197" s="89">
        <f>(O197/$AN197)</f>
        <v>25.427481254714053</v>
      </c>
      <c r="R197" s="33"/>
      <c r="S197" s="89">
        <f>IF(Q$219,Q197/Q$219*100,0)</f>
        <v>159.38762517654303</v>
      </c>
      <c r="T197" s="33"/>
      <c r="U197" s="88">
        <f>(E197+O197)</f>
        <v>1648282</v>
      </c>
      <c r="V197" s="33"/>
      <c r="W197" s="33"/>
      <c r="X197" s="299">
        <v>921760</v>
      </c>
      <c r="Y197" s="33"/>
      <c r="Z197" s="89">
        <f>IF($U197,X197/$U197*100,0)</f>
        <v>55.922469577414546</v>
      </c>
      <c r="AA197" s="33"/>
      <c r="AB197" s="299">
        <v>55063</v>
      </c>
      <c r="AC197" s="33"/>
      <c r="AD197" s="89">
        <f>IF($U197,AB197/$U197*100,0)</f>
        <v>3.3406298194119692</v>
      </c>
      <c r="AE197" s="33"/>
      <c r="AF197" s="299">
        <v>0</v>
      </c>
      <c r="AG197" s="33"/>
      <c r="AH197" s="89">
        <f>IF($U197,AF197/$U197*100,0)</f>
        <v>0</v>
      </c>
      <c r="AI197" s="33"/>
      <c r="AJ197" s="297">
        <v>223202</v>
      </c>
      <c r="AK197" s="33"/>
      <c r="AL197" s="22">
        <v>78</v>
      </c>
      <c r="AM197" s="33"/>
      <c r="AN197" s="114">
        <v>22539</v>
      </c>
      <c r="AO197" s="33"/>
      <c r="AP197" s="114">
        <f>IF(E197,AN197,0)</f>
        <v>22539</v>
      </c>
      <c r="AQ197" s="33"/>
      <c r="AR197" s="114">
        <f>IF(O197,AN197,0)</f>
        <v>22539</v>
      </c>
    </row>
    <row r="198" spans="1:44" ht="8.85" customHeight="1" x14ac:dyDescent="0.3">
      <c r="A198" s="22">
        <v>79</v>
      </c>
      <c r="B198" s="33"/>
      <c r="C198" s="22" t="s">
        <v>206</v>
      </c>
      <c r="D198" s="33"/>
      <c r="E198" s="297">
        <v>1737317</v>
      </c>
      <c r="F198" s="33"/>
      <c r="G198" s="84">
        <f>(E198/$AN198)</f>
        <v>21.337193878804253</v>
      </c>
      <c r="H198" s="33"/>
      <c r="I198" s="84">
        <f>IF(G$219,G198/G$219*100,0)</f>
        <v>49.651082103515385</v>
      </c>
      <c r="J198" s="33"/>
      <c r="K198" s="297">
        <v>919014</v>
      </c>
      <c r="L198" s="33"/>
      <c r="M198" s="297">
        <v>753633</v>
      </c>
      <c r="N198" s="33"/>
      <c r="O198" s="299">
        <v>1847012</v>
      </c>
      <c r="P198" s="33"/>
      <c r="Q198" s="89">
        <f>(O198/$AN198)</f>
        <v>22.684434182407703</v>
      </c>
      <c r="R198" s="33"/>
      <c r="S198" s="89">
        <f>IF(Q$219,Q198/Q$219*100,0)</f>
        <v>142.19332448184392</v>
      </c>
      <c r="T198" s="33"/>
      <c r="U198" s="88">
        <f>(E198+O198)</f>
        <v>3584329</v>
      </c>
      <c r="V198" s="33"/>
      <c r="W198" s="33"/>
      <c r="X198" s="299">
        <v>2645928</v>
      </c>
      <c r="Y198" s="33"/>
      <c r="Z198" s="89">
        <f>IF($U198,X198/$U198*100,0)</f>
        <v>73.819339686730771</v>
      </c>
      <c r="AA198" s="33"/>
      <c r="AB198" s="299">
        <v>0</v>
      </c>
      <c r="AC198" s="33"/>
      <c r="AD198" s="89">
        <f>IF($U198,AB198/$U198*100,0)</f>
        <v>0</v>
      </c>
      <c r="AE198" s="33"/>
      <c r="AF198" s="299">
        <v>180333</v>
      </c>
      <c r="AG198" s="33"/>
      <c r="AH198" s="89">
        <f>IF($U198,AF198/$U198*100,0)</f>
        <v>5.0311508792859136</v>
      </c>
      <c r="AI198" s="33"/>
      <c r="AJ198" s="297">
        <v>692028</v>
      </c>
      <c r="AK198" s="33"/>
      <c r="AL198" s="22">
        <v>79</v>
      </c>
      <c r="AM198" s="33"/>
      <c r="AN198" s="114">
        <v>81422</v>
      </c>
      <c r="AO198" s="33"/>
      <c r="AP198" s="114">
        <f>IF(E198,AN198,0)</f>
        <v>81422</v>
      </c>
      <c r="AQ198" s="33"/>
      <c r="AR198" s="114">
        <f>IF(O198,AN198,0)</f>
        <v>81422</v>
      </c>
    </row>
    <row r="199" spans="1:44" ht="8.85" customHeight="1" x14ac:dyDescent="0.3">
      <c r="A199" s="22">
        <v>80</v>
      </c>
      <c r="B199" s="33"/>
      <c r="C199" s="22" t="s">
        <v>207</v>
      </c>
      <c r="D199" s="33"/>
      <c r="E199" s="297">
        <v>1813174</v>
      </c>
      <c r="F199" s="33"/>
      <c r="G199" s="84">
        <f>(E199/$AN199)</f>
        <v>67.013120449421592</v>
      </c>
      <c r="H199" s="33"/>
      <c r="I199" s="84">
        <f>IF(G$219,G199/G$219*100,0)</f>
        <v>155.9377472195261</v>
      </c>
      <c r="J199" s="33"/>
      <c r="K199" s="297">
        <v>490258</v>
      </c>
      <c r="L199" s="33"/>
      <c r="M199" s="297">
        <v>1095723</v>
      </c>
      <c r="N199" s="33"/>
      <c r="O199" s="299">
        <v>866932</v>
      </c>
      <c r="P199" s="33"/>
      <c r="Q199" s="89">
        <f>(O199/$AN199)</f>
        <v>32.040950585800346</v>
      </c>
      <c r="R199" s="33"/>
      <c r="S199" s="89">
        <f>IF(Q$219,Q199/Q$219*100,0)</f>
        <v>200.84297658553569</v>
      </c>
      <c r="T199" s="33"/>
      <c r="U199" s="88">
        <f>(E199+O199)</f>
        <v>2680106</v>
      </c>
      <c r="V199" s="33"/>
      <c r="W199" s="33"/>
      <c r="X199" s="299">
        <v>1232388</v>
      </c>
      <c r="Y199" s="33"/>
      <c r="Z199" s="89">
        <f>IF($U199,X199/$U199*100,0)</f>
        <v>45.982808142663011</v>
      </c>
      <c r="AA199" s="33"/>
      <c r="AB199" s="299">
        <v>0</v>
      </c>
      <c r="AC199" s="33"/>
      <c r="AD199" s="89">
        <f>IF($U199,AB199/$U199*100,0)</f>
        <v>0</v>
      </c>
      <c r="AE199" s="33"/>
      <c r="AF199" s="299">
        <v>0</v>
      </c>
      <c r="AG199" s="33"/>
      <c r="AH199" s="89">
        <f>IF($U199,AF199/$U199*100,0)</f>
        <v>0</v>
      </c>
      <c r="AI199" s="33"/>
      <c r="AJ199" s="297">
        <v>17283</v>
      </c>
      <c r="AK199" s="33"/>
      <c r="AL199" s="22">
        <v>80</v>
      </c>
      <c r="AM199" s="33"/>
      <c r="AN199" s="114">
        <v>27057</v>
      </c>
      <c r="AO199" s="33"/>
      <c r="AP199" s="114">
        <f>IF(E199,AN199,0)</f>
        <v>27057</v>
      </c>
      <c r="AQ199" s="33"/>
      <c r="AR199" s="114">
        <f>IF(O199,AN199,0)</f>
        <v>27057</v>
      </c>
    </row>
    <row r="200" spans="1:44" ht="8.85" customHeight="1" x14ac:dyDescent="0.3">
      <c r="A200" s="41"/>
      <c r="B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41"/>
      <c r="AM200" s="33"/>
      <c r="AN200" s="39"/>
      <c r="AO200" s="33"/>
      <c r="AP200" s="33"/>
      <c r="AQ200" s="33"/>
      <c r="AR200" s="33"/>
    </row>
    <row r="201" spans="1:44" ht="8.85" customHeight="1" x14ac:dyDescent="0.3">
      <c r="A201" s="22">
        <v>81</v>
      </c>
      <c r="B201" s="33"/>
      <c r="C201" s="22" t="s">
        <v>208</v>
      </c>
      <c r="D201" s="33"/>
      <c r="E201" s="297">
        <v>994240</v>
      </c>
      <c r="F201" s="33"/>
      <c r="G201" s="84">
        <f>(E201/$AN201)</f>
        <v>44.945526874915238</v>
      </c>
      <c r="H201" s="33"/>
      <c r="I201" s="84">
        <f>IF(G$219,G201/G$219*100,0)</f>
        <v>104.58704446928112</v>
      </c>
      <c r="J201" s="33"/>
      <c r="K201" s="297">
        <v>442722</v>
      </c>
      <c r="L201" s="33"/>
      <c r="M201" s="297">
        <v>280314</v>
      </c>
      <c r="N201" s="33"/>
      <c r="O201" s="299">
        <v>553520</v>
      </c>
      <c r="P201" s="33"/>
      <c r="Q201" s="89">
        <f>(O201/$AN201)</f>
        <v>25.022376926902037</v>
      </c>
      <c r="R201" s="33"/>
      <c r="S201" s="89">
        <f>IF(Q$219,Q201/Q$219*100,0)</f>
        <v>156.84830104483311</v>
      </c>
      <c r="T201" s="33"/>
      <c r="U201" s="88">
        <f>(E201+O201)</f>
        <v>1547760</v>
      </c>
      <c r="V201" s="33"/>
      <c r="W201" s="33"/>
      <c r="X201" s="299">
        <v>826637</v>
      </c>
      <c r="Y201" s="33"/>
      <c r="Z201" s="89">
        <f>IF($U201,X201/$U201*100,0)</f>
        <v>53.408603401044083</v>
      </c>
      <c r="AA201" s="33"/>
      <c r="AB201" s="299">
        <v>96292</v>
      </c>
      <c r="AC201" s="33"/>
      <c r="AD201" s="89">
        <f>IF($U201,AB201/$U201*100,0)</f>
        <v>6.2213779914198586</v>
      </c>
      <c r="AE201" s="33"/>
      <c r="AF201" s="299">
        <v>0</v>
      </c>
      <c r="AG201" s="33"/>
      <c r="AH201" s="89">
        <f>IF($U201,AF201/$U201*100,0)</f>
        <v>0</v>
      </c>
      <c r="AI201" s="33"/>
      <c r="AJ201" s="297">
        <v>4457</v>
      </c>
      <c r="AK201" s="33"/>
      <c r="AL201" s="22">
        <v>81</v>
      </c>
      <c r="AM201" s="33"/>
      <c r="AN201" s="114">
        <v>22121</v>
      </c>
      <c r="AO201" s="33"/>
      <c r="AP201" s="114">
        <f>IF(E201,AN201,0)</f>
        <v>22121</v>
      </c>
      <c r="AQ201" s="33"/>
      <c r="AR201" s="114">
        <f>IF(O201,AN201,0)</f>
        <v>22121</v>
      </c>
    </row>
    <row r="202" spans="1:44" ht="8.85" customHeight="1" x14ac:dyDescent="0.3">
      <c r="A202" s="22">
        <v>82</v>
      </c>
      <c r="B202" s="33"/>
      <c r="C202" s="22" t="s">
        <v>209</v>
      </c>
      <c r="D202" s="33"/>
      <c r="E202" s="297">
        <v>1723121</v>
      </c>
      <c r="F202" s="33"/>
      <c r="G202" s="84">
        <f>(E202/$AN202)</f>
        <v>40.128574755472755</v>
      </c>
      <c r="H202" s="33"/>
      <c r="I202" s="84">
        <f>IF(G$219,G202/G$219*100,0)</f>
        <v>93.378125127327621</v>
      </c>
      <c r="J202" s="33"/>
      <c r="K202" s="297">
        <v>600747</v>
      </c>
      <c r="L202" s="33"/>
      <c r="M202" s="297">
        <v>917089</v>
      </c>
      <c r="N202" s="33"/>
      <c r="O202" s="299">
        <v>574319</v>
      </c>
      <c r="P202" s="33"/>
      <c r="Q202" s="89">
        <f>(O202/$AN202)</f>
        <v>13.37491849091756</v>
      </c>
      <c r="R202" s="33"/>
      <c r="S202" s="89">
        <f>IF(Q$219,Q202/Q$219*100,0)</f>
        <v>83.838287946902497</v>
      </c>
      <c r="T202" s="33"/>
      <c r="U202" s="88">
        <f>(E202+O202)</f>
        <v>2297440</v>
      </c>
      <c r="V202" s="33"/>
      <c r="W202" s="33"/>
      <c r="X202" s="299">
        <v>974969</v>
      </c>
      <c r="Y202" s="33"/>
      <c r="Z202" s="89">
        <f>IF($U202,X202/$U202*100,0)</f>
        <v>42.437190960373286</v>
      </c>
      <c r="AA202" s="33"/>
      <c r="AB202" s="299">
        <v>71633</v>
      </c>
      <c r="AC202" s="33"/>
      <c r="AD202" s="89">
        <f>IF($U202,AB202/$U202*100,0)</f>
        <v>3.1179486733059405</v>
      </c>
      <c r="AE202" s="33"/>
      <c r="AF202" s="299">
        <v>0</v>
      </c>
      <c r="AG202" s="33"/>
      <c r="AH202" s="89">
        <f>IF($U202,AF202/$U202*100,0)</f>
        <v>0</v>
      </c>
      <c r="AI202" s="33"/>
      <c r="AJ202" s="297">
        <v>136739</v>
      </c>
      <c r="AK202" s="33"/>
      <c r="AL202" s="22">
        <v>82</v>
      </c>
      <c r="AM202" s="33"/>
      <c r="AN202" s="114">
        <v>42940</v>
      </c>
      <c r="AO202" s="33"/>
      <c r="AP202" s="114">
        <f>IF(E202,AN202,0)</f>
        <v>42940</v>
      </c>
      <c r="AQ202" s="33"/>
      <c r="AR202" s="114">
        <f>IF(O202,AN202,0)</f>
        <v>42940</v>
      </c>
    </row>
    <row r="203" spans="1:44" ht="8.85" customHeight="1" x14ac:dyDescent="0.3">
      <c r="A203" s="22">
        <v>83</v>
      </c>
      <c r="B203" s="33"/>
      <c r="C203" s="22" t="s">
        <v>210</v>
      </c>
      <c r="D203" s="33"/>
      <c r="E203" s="297">
        <v>1337321</v>
      </c>
      <c r="F203" s="33"/>
      <c r="G203" s="84">
        <f>(E203/$AN203)</f>
        <v>43.882559474979494</v>
      </c>
      <c r="H203" s="33"/>
      <c r="I203" s="84">
        <f>IF(G$219,G203/G$219*100,0)</f>
        <v>102.11354762863063</v>
      </c>
      <c r="J203" s="33"/>
      <c r="K203" s="297">
        <v>542888</v>
      </c>
      <c r="L203" s="33"/>
      <c r="M203" s="297">
        <v>292192</v>
      </c>
      <c r="N203" s="33"/>
      <c r="O203" s="299">
        <v>762618</v>
      </c>
      <c r="P203" s="33"/>
      <c r="Q203" s="89">
        <f>(O203/$AN203)</f>
        <v>25.024380639868745</v>
      </c>
      <c r="R203" s="33"/>
      <c r="S203" s="89">
        <f>IF(Q$219,Q203/Q$219*100,0)</f>
        <v>156.8608609617238</v>
      </c>
      <c r="T203" s="33"/>
      <c r="U203" s="88">
        <f>(E203+O203)</f>
        <v>2099939</v>
      </c>
      <c r="V203" s="33"/>
      <c r="W203" s="33"/>
      <c r="X203" s="299">
        <v>1009819</v>
      </c>
      <c r="Y203" s="33"/>
      <c r="Z203" s="89">
        <f>IF($U203,X203/$U203*100,0)</f>
        <v>48.088015889985378</v>
      </c>
      <c r="AA203" s="33"/>
      <c r="AB203" s="299">
        <v>0</v>
      </c>
      <c r="AC203" s="33"/>
      <c r="AD203" s="89">
        <f>IF($U203,AB203/$U203*100,0)</f>
        <v>0</v>
      </c>
      <c r="AE203" s="33"/>
      <c r="AF203" s="299">
        <v>0</v>
      </c>
      <c r="AG203" s="33"/>
      <c r="AH203" s="89">
        <f>IF($U203,AF203/$U203*100,0)</f>
        <v>0</v>
      </c>
      <c r="AI203" s="33"/>
      <c r="AJ203" s="297">
        <v>105943</v>
      </c>
      <c r="AK203" s="33"/>
      <c r="AL203" s="22">
        <v>83</v>
      </c>
      <c r="AM203" s="33"/>
      <c r="AN203" s="114">
        <v>30475</v>
      </c>
      <c r="AO203" s="33"/>
      <c r="AP203" s="114">
        <f>IF(E203,AN203,0)</f>
        <v>30475</v>
      </c>
      <c r="AQ203" s="33"/>
      <c r="AR203" s="114">
        <f>IF(O203,AN203,0)</f>
        <v>30475</v>
      </c>
    </row>
    <row r="204" spans="1:44" ht="8.85" customHeight="1" x14ac:dyDescent="0.3">
      <c r="A204" s="22">
        <v>84</v>
      </c>
      <c r="B204" s="33"/>
      <c r="C204" s="22" t="s">
        <v>211</v>
      </c>
      <c r="D204" s="33"/>
      <c r="E204" s="297">
        <v>1352092</v>
      </c>
      <c r="F204" s="33"/>
      <c r="G204" s="84">
        <f>(E204/$AN204)</f>
        <v>75.743207663436223</v>
      </c>
      <c r="H204" s="33"/>
      <c r="I204" s="84">
        <f>IF(G$219,G204/G$219*100,0)</f>
        <v>176.25242774855644</v>
      </c>
      <c r="J204" s="33"/>
      <c r="K204" s="297">
        <v>618535</v>
      </c>
      <c r="L204" s="33"/>
      <c r="M204" s="297">
        <v>484957</v>
      </c>
      <c r="N204" s="33"/>
      <c r="O204" s="299">
        <v>642532</v>
      </c>
      <c r="P204" s="33"/>
      <c r="Q204" s="89">
        <f>(O204/$AN204)</f>
        <v>35.994173995854574</v>
      </c>
      <c r="R204" s="33"/>
      <c r="S204" s="89">
        <f>IF(Q$219,Q204/Q$219*100,0)</f>
        <v>225.62305152921672</v>
      </c>
      <c r="T204" s="33"/>
      <c r="U204" s="88">
        <f>(E204+O204)</f>
        <v>1994624</v>
      </c>
      <c r="V204" s="33"/>
      <c r="W204" s="33"/>
      <c r="X204" s="299">
        <v>1113011</v>
      </c>
      <c r="Y204" s="33"/>
      <c r="Z204" s="89">
        <f>IF($U204,X204/$U204*100,0)</f>
        <v>55.8005418565103</v>
      </c>
      <c r="AA204" s="33"/>
      <c r="AB204" s="299">
        <v>61326</v>
      </c>
      <c r="AC204" s="33"/>
      <c r="AD204" s="89">
        <f>IF($U204,AB204/$U204*100,0)</f>
        <v>3.0745644291856511</v>
      </c>
      <c r="AE204" s="33"/>
      <c r="AF204" s="299">
        <v>0</v>
      </c>
      <c r="AG204" s="33"/>
      <c r="AH204" s="89">
        <f>IF($U204,AF204/$U204*100,0)</f>
        <v>0</v>
      </c>
      <c r="AI204" s="33"/>
      <c r="AJ204" s="297">
        <v>51371</v>
      </c>
      <c r="AK204" s="33"/>
      <c r="AL204" s="22">
        <v>84</v>
      </c>
      <c r="AM204" s="33"/>
      <c r="AN204" s="114">
        <v>17851</v>
      </c>
      <c r="AO204" s="33"/>
      <c r="AP204" s="114">
        <f>IF(E204,AN204,0)</f>
        <v>17851</v>
      </c>
      <c r="AQ204" s="33"/>
      <c r="AR204" s="114">
        <f>IF(O204,AN204,0)</f>
        <v>17851</v>
      </c>
    </row>
    <row r="205" spans="1:44" ht="8.85" customHeight="1" x14ac:dyDescent="0.3">
      <c r="A205" s="22">
        <v>85</v>
      </c>
      <c r="B205" s="33"/>
      <c r="C205" s="22" t="s">
        <v>212</v>
      </c>
      <c r="D205" s="33"/>
      <c r="E205" s="297">
        <v>5903486</v>
      </c>
      <c r="F205" s="33"/>
      <c r="G205" s="84">
        <f>(E205/$AN205)</f>
        <v>44.240420860155425</v>
      </c>
      <c r="H205" s="33"/>
      <c r="I205" s="84">
        <f>IF(G$219,G205/G$219*100,0)</f>
        <v>102.94628154471965</v>
      </c>
      <c r="J205" s="33"/>
      <c r="K205" s="297">
        <v>1814103</v>
      </c>
      <c r="L205" s="33"/>
      <c r="M205" s="297">
        <v>3411843</v>
      </c>
      <c r="N205" s="33"/>
      <c r="O205" s="299">
        <v>2220913</v>
      </c>
      <c r="P205" s="33"/>
      <c r="Q205" s="89">
        <f>(O205/$AN205)</f>
        <v>16.643407948081922</v>
      </c>
      <c r="R205" s="33"/>
      <c r="S205" s="89">
        <f>IF(Q$219,Q205/Q$219*100,0)</f>
        <v>104.32623039285021</v>
      </c>
      <c r="T205" s="33"/>
      <c r="U205" s="88">
        <f>(E205+O205)</f>
        <v>8124399</v>
      </c>
      <c r="V205" s="33"/>
      <c r="W205" s="33"/>
      <c r="X205" s="299">
        <v>3185458</v>
      </c>
      <c r="Y205" s="33"/>
      <c r="Z205" s="89">
        <f>IF($U205,X205/$U205*100,0)</f>
        <v>39.208537148409377</v>
      </c>
      <c r="AA205" s="33"/>
      <c r="AB205" s="299">
        <v>239761</v>
      </c>
      <c r="AC205" s="33"/>
      <c r="AD205" s="89">
        <f>IF($U205,AB205/$U205*100,0)</f>
        <v>2.9511229076760017</v>
      </c>
      <c r="AE205" s="33"/>
      <c r="AF205" s="299">
        <v>7363</v>
      </c>
      <c r="AG205" s="33"/>
      <c r="AH205" s="89">
        <f>IF($U205,AF205/$U205*100,0)</f>
        <v>9.0628242162897221E-2</v>
      </c>
      <c r="AI205" s="33"/>
      <c r="AJ205" s="297">
        <v>236286</v>
      </c>
      <c r="AK205" s="33"/>
      <c r="AL205" s="22">
        <v>85</v>
      </c>
      <c r="AM205" s="33"/>
      <c r="AN205" s="114">
        <v>133441</v>
      </c>
      <c r="AO205" s="33"/>
      <c r="AP205" s="114">
        <f>IF(E205,AN205,0)</f>
        <v>133441</v>
      </c>
      <c r="AQ205" s="33"/>
      <c r="AR205" s="114">
        <f>IF(O205,AN205,0)</f>
        <v>133441</v>
      </c>
    </row>
    <row r="206" spans="1:44" ht="8.85" customHeight="1" x14ac:dyDescent="0.3">
      <c r="A206" s="33"/>
      <c r="B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114"/>
      <c r="AK206" s="33"/>
      <c r="AL206" s="33"/>
      <c r="AM206" s="33"/>
      <c r="AN206" s="39"/>
      <c r="AO206" s="33"/>
      <c r="AP206" s="33"/>
      <c r="AQ206" s="33"/>
      <c r="AR206" s="33"/>
    </row>
    <row r="207" spans="1:44" ht="8.85" customHeight="1" x14ac:dyDescent="0.3">
      <c r="A207" s="22">
        <v>86</v>
      </c>
      <c r="B207" s="33"/>
      <c r="C207" s="22" t="s">
        <v>213</v>
      </c>
      <c r="D207" s="33"/>
      <c r="E207" s="297">
        <v>4961295</v>
      </c>
      <c r="F207" s="33"/>
      <c r="G207" s="84">
        <f>(E207/$AN207)</f>
        <v>33.272718127556836</v>
      </c>
      <c r="H207" s="33"/>
      <c r="I207" s="84">
        <f>IF(G$219,G207/G$219*100,0)</f>
        <v>77.424729275180098</v>
      </c>
      <c r="J207" s="33"/>
      <c r="K207" s="297">
        <v>1907489</v>
      </c>
      <c r="L207" s="33"/>
      <c r="M207" s="297">
        <v>2851648</v>
      </c>
      <c r="N207" s="33"/>
      <c r="O207" s="299">
        <v>3222630</v>
      </c>
      <c r="P207" s="33"/>
      <c r="Q207" s="89">
        <f>(O207/$AN207)</f>
        <v>21.612433773724096</v>
      </c>
      <c r="R207" s="33"/>
      <c r="S207" s="89">
        <f>IF(Q$219,Q207/Q$219*100,0)</f>
        <v>135.47368136749941</v>
      </c>
      <c r="T207" s="33"/>
      <c r="U207" s="88">
        <f>(E207+O207)</f>
        <v>8183925</v>
      </c>
      <c r="V207" s="33"/>
      <c r="W207" s="33"/>
      <c r="X207" s="299">
        <v>2386714</v>
      </c>
      <c r="Y207" s="33"/>
      <c r="Z207" s="89">
        <f>IF($U207,X207/$U207*100,0)</f>
        <v>29.163439303268294</v>
      </c>
      <c r="AA207" s="33"/>
      <c r="AB207" s="299">
        <v>0</v>
      </c>
      <c r="AC207" s="33"/>
      <c r="AD207" s="89">
        <f>IF($U207,AB207/$U207*100,0)</f>
        <v>0</v>
      </c>
      <c r="AE207" s="33"/>
      <c r="AF207" s="299">
        <v>0</v>
      </c>
      <c r="AG207" s="33"/>
      <c r="AH207" s="89">
        <f>IF($U207,AF207/$U207*100,0)</f>
        <v>0</v>
      </c>
      <c r="AI207" s="33"/>
      <c r="AJ207" s="297">
        <v>388160</v>
      </c>
      <c r="AK207" s="33"/>
      <c r="AL207" s="22">
        <v>86</v>
      </c>
      <c r="AM207" s="33"/>
      <c r="AN207" s="114">
        <v>149110</v>
      </c>
      <c r="AO207" s="33"/>
      <c r="AP207" s="114">
        <f>IF(E207,AN207,0)</f>
        <v>149110</v>
      </c>
      <c r="AQ207" s="33"/>
      <c r="AR207" s="114">
        <f>IF(O207,AN207,0)</f>
        <v>149110</v>
      </c>
    </row>
    <row r="208" spans="1:44" ht="8.85" customHeight="1" x14ac:dyDescent="0.3">
      <c r="A208" s="22">
        <v>87</v>
      </c>
      <c r="B208" s="33"/>
      <c r="C208" s="22" t="s">
        <v>214</v>
      </c>
      <c r="D208" s="33"/>
      <c r="E208" s="297">
        <v>725790</v>
      </c>
      <c r="F208" s="33"/>
      <c r="G208" s="84">
        <f>(E208/$AN208)</f>
        <v>110.23541919805589</v>
      </c>
      <c r="H208" s="33"/>
      <c r="I208" s="84">
        <f>IF(G$219,G208/G$219*100,0)</f>
        <v>256.51488571583604</v>
      </c>
      <c r="J208" s="33"/>
      <c r="K208" s="297">
        <v>271570</v>
      </c>
      <c r="L208" s="33"/>
      <c r="M208" s="297">
        <v>327219</v>
      </c>
      <c r="N208" s="33"/>
      <c r="O208" s="299">
        <v>226990</v>
      </c>
      <c r="P208" s="33"/>
      <c r="Q208" s="89">
        <f>(O208/$AN208)</f>
        <v>34.476002430133654</v>
      </c>
      <c r="R208" s="33"/>
      <c r="S208" s="89">
        <f>IF(Q$219,Q208/Q$219*100,0)</f>
        <v>216.10666419824773</v>
      </c>
      <c r="T208" s="33"/>
      <c r="U208" s="88">
        <f>(E208+O208)</f>
        <v>952780</v>
      </c>
      <c r="V208" s="33"/>
      <c r="W208" s="33"/>
      <c r="X208" s="299">
        <v>463593</v>
      </c>
      <c r="Y208" s="33"/>
      <c r="Z208" s="89">
        <f>IF($U208,X208/$U208*100,0)</f>
        <v>48.656877768215118</v>
      </c>
      <c r="AA208" s="33"/>
      <c r="AB208" s="299">
        <v>0</v>
      </c>
      <c r="AC208" s="33"/>
      <c r="AD208" s="89">
        <f>IF($U208,AB208/$U208*100,0)</f>
        <v>0</v>
      </c>
      <c r="AE208" s="33"/>
      <c r="AF208" s="299">
        <v>0</v>
      </c>
      <c r="AG208" s="33"/>
      <c r="AH208" s="89">
        <f>IF($U208,AF208/$U208*100,0)</f>
        <v>0</v>
      </c>
      <c r="AI208" s="33"/>
      <c r="AJ208" s="297">
        <v>8693</v>
      </c>
      <c r="AK208" s="33"/>
      <c r="AL208" s="22">
        <v>87</v>
      </c>
      <c r="AM208" s="33"/>
      <c r="AN208" s="114">
        <v>6584</v>
      </c>
      <c r="AO208" s="33"/>
      <c r="AP208" s="114">
        <f>IF(E208,AN208,0)</f>
        <v>6584</v>
      </c>
      <c r="AQ208" s="33"/>
      <c r="AR208" s="114">
        <f>IF(O208,AN208,0)</f>
        <v>6584</v>
      </c>
    </row>
    <row r="209" spans="1:44" ht="8.85" customHeight="1" x14ac:dyDescent="0.3">
      <c r="A209" s="22">
        <v>88</v>
      </c>
      <c r="B209" s="33"/>
      <c r="C209" s="22" t="s">
        <v>215</v>
      </c>
      <c r="D209" s="33"/>
      <c r="E209" s="297">
        <v>755270</v>
      </c>
      <c r="F209" s="33"/>
      <c r="G209" s="84">
        <f>(E209/$AN209)</f>
        <v>65.830210058397981</v>
      </c>
      <c r="H209" s="33"/>
      <c r="I209" s="84">
        <f>IF(G$219,G209/G$219*100,0)</f>
        <v>153.18514623181335</v>
      </c>
      <c r="J209" s="33"/>
      <c r="K209" s="297">
        <v>376478</v>
      </c>
      <c r="L209" s="33"/>
      <c r="M209" s="297">
        <v>190748</v>
      </c>
      <c r="N209" s="33"/>
      <c r="O209" s="299">
        <v>470356</v>
      </c>
      <c r="P209" s="33"/>
      <c r="Q209" s="89">
        <f>(O209/$AN209)</f>
        <v>40.996775037043491</v>
      </c>
      <c r="R209" s="33"/>
      <c r="S209" s="89">
        <f>IF(Q$219,Q209/Q$219*100,0)</f>
        <v>256.98096274635623</v>
      </c>
      <c r="T209" s="33"/>
      <c r="U209" s="88">
        <f>(E209+O209)</f>
        <v>1225626</v>
      </c>
      <c r="V209" s="33"/>
      <c r="W209" s="33"/>
      <c r="X209" s="299">
        <v>562172</v>
      </c>
      <c r="Y209" s="33"/>
      <c r="Z209" s="89">
        <f>IF($U209,X209/$U209*100,0)</f>
        <v>45.868152274837506</v>
      </c>
      <c r="AA209" s="33"/>
      <c r="AB209" s="299">
        <v>79106</v>
      </c>
      <c r="AC209" s="33"/>
      <c r="AD209" s="89">
        <f>IF($U209,AB209/$U209*100,0)</f>
        <v>6.4543343564839528</v>
      </c>
      <c r="AE209" s="33"/>
      <c r="AF209" s="299">
        <v>0</v>
      </c>
      <c r="AG209" s="33"/>
      <c r="AH209" s="89">
        <f>IF($U209,AF209/$U209*100,0)</f>
        <v>0</v>
      </c>
      <c r="AI209" s="33"/>
      <c r="AJ209" s="297">
        <v>168619</v>
      </c>
      <c r="AK209" s="33"/>
      <c r="AL209" s="22">
        <v>88</v>
      </c>
      <c r="AM209" s="33"/>
      <c r="AN209" s="114">
        <v>11473</v>
      </c>
      <c r="AO209" s="33"/>
      <c r="AP209" s="114">
        <f>IF(E209,AN209,0)</f>
        <v>11473</v>
      </c>
      <c r="AQ209" s="33"/>
      <c r="AR209" s="114">
        <f>IF(O209,AN209,0)</f>
        <v>11473</v>
      </c>
    </row>
    <row r="210" spans="1:44" ht="8.85" customHeight="1" x14ac:dyDescent="0.3">
      <c r="A210" s="22">
        <v>89</v>
      </c>
      <c r="B210" s="33"/>
      <c r="C210" s="22" t="s">
        <v>216</v>
      </c>
      <c r="D210" s="33"/>
      <c r="E210" s="297">
        <v>1456440</v>
      </c>
      <c r="F210" s="33"/>
      <c r="G210" s="84">
        <f>(E210/$AN210)</f>
        <v>34.699449646201131</v>
      </c>
      <c r="H210" s="33"/>
      <c r="I210" s="84">
        <f>IF(G$219,G210/G$219*100,0)</f>
        <v>80.744695535703698</v>
      </c>
      <c r="J210" s="33"/>
      <c r="K210" s="297">
        <v>807746</v>
      </c>
      <c r="L210" s="33"/>
      <c r="M210" s="297">
        <v>248083</v>
      </c>
      <c r="N210" s="33"/>
      <c r="O210" s="299">
        <v>1116482</v>
      </c>
      <c r="P210" s="33"/>
      <c r="Q210" s="89">
        <f>(O210/$AN210)</f>
        <v>26.600004764967956</v>
      </c>
      <c r="R210" s="33"/>
      <c r="S210" s="89">
        <f>IF(Q$219,Q210/Q$219*100,0)</f>
        <v>166.73737940076003</v>
      </c>
      <c r="T210" s="33"/>
      <c r="U210" s="88">
        <f>(E210+O210)</f>
        <v>2572922</v>
      </c>
      <c r="V210" s="33"/>
      <c r="W210" s="33"/>
      <c r="X210" s="299">
        <v>1649113</v>
      </c>
      <c r="Y210" s="33"/>
      <c r="Z210" s="89">
        <f>IF($U210,X210/$U210*100,0)</f>
        <v>64.094947301161866</v>
      </c>
      <c r="AA210" s="33"/>
      <c r="AB210" s="299">
        <v>0</v>
      </c>
      <c r="AC210" s="33"/>
      <c r="AD210" s="89">
        <f>IF($U210,AB210/$U210*100,0)</f>
        <v>0</v>
      </c>
      <c r="AE210" s="33"/>
      <c r="AF210" s="299">
        <v>0</v>
      </c>
      <c r="AG210" s="33"/>
      <c r="AH210" s="89">
        <f>IF($U210,AF210/$U210*100,0)</f>
        <v>0</v>
      </c>
      <c r="AI210" s="33"/>
      <c r="AJ210" s="297">
        <v>809253</v>
      </c>
      <c r="AK210" s="33"/>
      <c r="AL210" s="22">
        <v>89</v>
      </c>
      <c r="AM210" s="33"/>
      <c r="AN210" s="114">
        <v>41973</v>
      </c>
      <c r="AO210" s="33"/>
      <c r="AP210" s="114">
        <f>IF(E210,AN210,0)</f>
        <v>41973</v>
      </c>
      <c r="AQ210" s="33"/>
      <c r="AR210" s="114">
        <f>IF(O210,AN210,0)</f>
        <v>41973</v>
      </c>
    </row>
    <row r="211" spans="1:44" ht="8.85" customHeight="1" x14ac:dyDescent="0.3">
      <c r="A211" s="22">
        <v>90</v>
      </c>
      <c r="B211" s="33"/>
      <c r="C211" s="22" t="s">
        <v>217</v>
      </c>
      <c r="D211" s="33"/>
      <c r="E211" s="297">
        <v>1730643</v>
      </c>
      <c r="F211" s="33"/>
      <c r="G211" s="84">
        <f>(E211/$AN211)</f>
        <v>43.670022710068132</v>
      </c>
      <c r="H211" s="33"/>
      <c r="I211" s="84">
        <f>IF(G$219,G211/G$219*100,0)</f>
        <v>101.61898023497196</v>
      </c>
      <c r="J211" s="33"/>
      <c r="K211" s="297">
        <v>591866</v>
      </c>
      <c r="L211" s="33"/>
      <c r="M211" s="297">
        <v>1021896</v>
      </c>
      <c r="N211" s="33"/>
      <c r="O211" s="299">
        <v>785036</v>
      </c>
      <c r="P211" s="33"/>
      <c r="Q211" s="89">
        <f>(O211/$AN211)</f>
        <v>19.80913449407015</v>
      </c>
      <c r="R211" s="33"/>
      <c r="S211" s="89">
        <f>IF(Q$219,Q211/Q$219*100,0)</f>
        <v>124.17002188241662</v>
      </c>
      <c r="T211" s="33"/>
      <c r="U211" s="88">
        <f>(E211+O211)</f>
        <v>2515679</v>
      </c>
      <c r="V211" s="33"/>
      <c r="W211" s="33"/>
      <c r="X211" s="299">
        <v>1068358</v>
      </c>
      <c r="Y211" s="33"/>
      <c r="Z211" s="89">
        <f>IF($U211,X211/$U211*100,0)</f>
        <v>42.467977830239867</v>
      </c>
      <c r="AA211" s="33"/>
      <c r="AB211" s="299">
        <v>0</v>
      </c>
      <c r="AC211" s="33"/>
      <c r="AD211" s="89">
        <f>IF($U211,AB211/$U211*100,0)</f>
        <v>0</v>
      </c>
      <c r="AE211" s="33"/>
      <c r="AF211" s="299">
        <v>0</v>
      </c>
      <c r="AG211" s="33"/>
      <c r="AH211" s="89">
        <f>IF($U211,AF211/$U211*100,0)</f>
        <v>0</v>
      </c>
      <c r="AI211" s="33"/>
      <c r="AJ211" s="299">
        <v>143026</v>
      </c>
      <c r="AK211" s="33"/>
      <c r="AL211" s="22">
        <v>90</v>
      </c>
      <c r="AM211" s="33"/>
      <c r="AN211" s="114">
        <v>39630</v>
      </c>
      <c r="AO211" s="33"/>
      <c r="AP211" s="114">
        <f>IF(E211,AN211,0)</f>
        <v>39630</v>
      </c>
      <c r="AQ211" s="33"/>
      <c r="AR211" s="114">
        <f>IF(O211,AN211,0)</f>
        <v>39630</v>
      </c>
    </row>
    <row r="212" spans="1:44" ht="8.85" customHeight="1" x14ac:dyDescent="0.3">
      <c r="A212" s="33"/>
      <c r="B212" s="33"/>
      <c r="D212" s="33"/>
      <c r="E212" s="39"/>
      <c r="F212" s="33"/>
      <c r="G212" s="33"/>
      <c r="H212" s="33"/>
      <c r="I212" s="33"/>
      <c r="J212" s="33"/>
      <c r="K212" s="39"/>
      <c r="L212" s="33"/>
      <c r="M212" s="39"/>
      <c r="N212" s="33"/>
      <c r="O212" s="39"/>
      <c r="P212" s="33"/>
      <c r="Q212" s="33"/>
      <c r="R212" s="33"/>
      <c r="S212" s="33"/>
      <c r="T212" s="33"/>
      <c r="U212" s="39"/>
      <c r="V212" s="33"/>
      <c r="W212" s="33"/>
      <c r="X212" s="39"/>
      <c r="Y212" s="33"/>
      <c r="Z212" s="33"/>
      <c r="AA212" s="33"/>
      <c r="AB212" s="39"/>
      <c r="AC212" s="33"/>
      <c r="AD212" s="33"/>
      <c r="AE212" s="33"/>
      <c r="AF212" s="39"/>
      <c r="AG212" s="33"/>
      <c r="AH212" s="33"/>
      <c r="AI212" s="33"/>
      <c r="AJ212" s="39"/>
      <c r="AK212" s="33"/>
      <c r="AL212" s="33"/>
      <c r="AM212" s="33"/>
      <c r="AN212" s="39"/>
      <c r="AO212" s="33"/>
      <c r="AP212" s="33"/>
      <c r="AQ212" s="33"/>
      <c r="AR212" s="33"/>
    </row>
    <row r="213" spans="1:44" ht="8.85" customHeight="1" x14ac:dyDescent="0.3">
      <c r="A213" s="22">
        <v>91</v>
      </c>
      <c r="B213" s="33"/>
      <c r="C213" s="22" t="s">
        <v>218</v>
      </c>
      <c r="D213" s="33"/>
      <c r="E213" s="297">
        <v>1449469</v>
      </c>
      <c r="F213" s="33"/>
      <c r="G213" s="84">
        <f>(E213/$AN213)</f>
        <v>26.845995703067121</v>
      </c>
      <c r="H213" s="33"/>
      <c r="I213" s="84">
        <f>IF(G$219,G213/G$219*100,0)</f>
        <v>62.469917289719312</v>
      </c>
      <c r="J213" s="33"/>
      <c r="K213" s="297">
        <v>691399</v>
      </c>
      <c r="L213" s="33"/>
      <c r="M213" s="297">
        <v>692122</v>
      </c>
      <c r="N213" s="33"/>
      <c r="O213" s="299">
        <v>951851</v>
      </c>
      <c r="P213" s="33"/>
      <c r="Q213" s="89">
        <f>(O213/$AN213)</f>
        <v>17.629482145503037</v>
      </c>
      <c r="R213" s="33"/>
      <c r="S213" s="89">
        <f>IF(Q$219,Q213/Q$219*100,0)</f>
        <v>110.50726039737255</v>
      </c>
      <c r="T213" s="33"/>
      <c r="U213" s="88">
        <f>(E213+O213)</f>
        <v>2401320</v>
      </c>
      <c r="V213" s="33"/>
      <c r="W213" s="33"/>
      <c r="X213" s="299">
        <v>1335003</v>
      </c>
      <c r="Y213" s="33"/>
      <c r="Z213" s="89">
        <f>IF($U213,X213/$U213*100,0)</f>
        <v>55.594547998600774</v>
      </c>
      <c r="AA213" s="33"/>
      <c r="AB213" s="299">
        <v>0</v>
      </c>
      <c r="AC213" s="33"/>
      <c r="AD213" s="89">
        <f>IF($U213,AB213/$U213*100,0)</f>
        <v>0</v>
      </c>
      <c r="AE213" s="33"/>
      <c r="AF213" s="299">
        <v>0</v>
      </c>
      <c r="AG213" s="33"/>
      <c r="AH213" s="89">
        <f>IF($U213,AF213/$U213*100,0)</f>
        <v>0</v>
      </c>
      <c r="AI213" s="33"/>
      <c r="AJ213" s="297">
        <v>4575</v>
      </c>
      <c r="AK213" s="33"/>
      <c r="AL213" s="22">
        <v>91</v>
      </c>
      <c r="AM213" s="33"/>
      <c r="AN213" s="114">
        <v>53992</v>
      </c>
      <c r="AO213" s="33"/>
      <c r="AP213" s="114">
        <f>IF(E213,AN213,0)</f>
        <v>53992</v>
      </c>
      <c r="AQ213" s="33"/>
      <c r="AR213" s="114">
        <f>IF(O213,AN213,0)</f>
        <v>53992</v>
      </c>
    </row>
    <row r="214" spans="1:44" ht="8.85" customHeight="1" x14ac:dyDescent="0.3">
      <c r="A214" s="22">
        <v>92</v>
      </c>
      <c r="B214" s="33"/>
      <c r="C214" s="22" t="s">
        <v>219</v>
      </c>
      <c r="D214" s="33"/>
      <c r="E214" s="297">
        <v>1210521</v>
      </c>
      <c r="F214" s="33"/>
      <c r="G214" s="84">
        <f>(E214/$AN214)</f>
        <v>67.585338618725928</v>
      </c>
      <c r="H214" s="33"/>
      <c r="I214" s="84">
        <f>IF(G$219,G214/G$219*100,0)</f>
        <v>157.26928366553813</v>
      </c>
      <c r="J214" s="33"/>
      <c r="K214" s="297">
        <v>446289</v>
      </c>
      <c r="L214" s="33"/>
      <c r="M214" s="297">
        <v>647011</v>
      </c>
      <c r="N214" s="33"/>
      <c r="O214" s="299">
        <v>489668</v>
      </c>
      <c r="P214" s="33"/>
      <c r="Q214" s="89">
        <f>(O214/$AN214)</f>
        <v>27.338953715593771</v>
      </c>
      <c r="R214" s="33"/>
      <c r="S214" s="89">
        <f>IF(Q$219,Q214/Q$219*100,0)</f>
        <v>171.36934892959852</v>
      </c>
      <c r="T214" s="33"/>
      <c r="U214" s="88">
        <f>(E214+O214)</f>
        <v>1700189</v>
      </c>
      <c r="V214" s="33"/>
      <c r="W214" s="33"/>
      <c r="X214" s="299">
        <v>711405</v>
      </c>
      <c r="Y214" s="33"/>
      <c r="Z214" s="89">
        <f>IF($U214,X214/$U214*100,0)</f>
        <v>41.842701017357484</v>
      </c>
      <c r="AA214" s="33"/>
      <c r="AB214" s="299">
        <v>0</v>
      </c>
      <c r="AC214" s="33"/>
      <c r="AD214" s="89">
        <f>IF($U214,AB214/$U214*100,0)</f>
        <v>0</v>
      </c>
      <c r="AE214" s="33"/>
      <c r="AF214" s="299">
        <v>0</v>
      </c>
      <c r="AG214" s="33"/>
      <c r="AH214" s="89">
        <f>IF($U214,AF214/$U214*100,0)</f>
        <v>0</v>
      </c>
      <c r="AI214" s="33"/>
      <c r="AJ214" s="297">
        <v>28833</v>
      </c>
      <c r="AK214" s="33"/>
      <c r="AL214" s="22">
        <v>92</v>
      </c>
      <c r="AM214" s="33"/>
      <c r="AN214" s="114">
        <v>17911</v>
      </c>
      <c r="AO214" s="33"/>
      <c r="AP214" s="114">
        <f>IF(E214,AN214,0)</f>
        <v>17911</v>
      </c>
      <c r="AQ214" s="33"/>
      <c r="AR214" s="114">
        <f>IF(O214,AN214,0)</f>
        <v>17911</v>
      </c>
    </row>
    <row r="215" spans="1:44" ht="8.85" customHeight="1" x14ac:dyDescent="0.3">
      <c r="A215" s="22">
        <v>93</v>
      </c>
      <c r="B215" s="33"/>
      <c r="C215" s="22" t="s">
        <v>220</v>
      </c>
      <c r="D215" s="33"/>
      <c r="E215" s="297">
        <v>2124568</v>
      </c>
      <c r="F215" s="33"/>
      <c r="G215" s="84">
        <f>(E215/$AN215)</f>
        <v>55.347470431928308</v>
      </c>
      <c r="H215" s="33"/>
      <c r="I215" s="84">
        <f>IF(G$219,G215/G$219*100,0)</f>
        <v>128.79209019923687</v>
      </c>
      <c r="J215" s="33"/>
      <c r="K215" s="297">
        <v>933205</v>
      </c>
      <c r="L215" s="33"/>
      <c r="M215" s="297">
        <v>620468</v>
      </c>
      <c r="N215" s="33"/>
      <c r="O215" s="299">
        <v>1117108</v>
      </c>
      <c r="P215" s="33"/>
      <c r="Q215" s="89">
        <f>(O215/$AN215)</f>
        <v>29.101964257802322</v>
      </c>
      <c r="R215" s="33"/>
      <c r="S215" s="89">
        <f>IF(Q$219,Q215/Q$219*100,0)</f>
        <v>182.42046565913046</v>
      </c>
      <c r="T215" s="33"/>
      <c r="U215" s="88">
        <f>(E215+O215)</f>
        <v>3241676</v>
      </c>
      <c r="V215" s="33"/>
      <c r="W215" s="33"/>
      <c r="X215" s="299">
        <v>1730960</v>
      </c>
      <c r="Y215" s="33"/>
      <c r="Z215" s="89">
        <f>IF($U215,X215/$U215*100,0)</f>
        <v>53.39706991074987</v>
      </c>
      <c r="AA215" s="33"/>
      <c r="AB215" s="299">
        <v>0</v>
      </c>
      <c r="AC215" s="33"/>
      <c r="AD215" s="89">
        <f>IF($U215,AB215/$U215*100,0)</f>
        <v>0</v>
      </c>
      <c r="AE215" s="33"/>
      <c r="AF215" s="299">
        <v>0</v>
      </c>
      <c r="AG215" s="33"/>
      <c r="AH215" s="89">
        <f>IF($U215,AF215/$U215*100,0)</f>
        <v>0</v>
      </c>
      <c r="AI215" s="33"/>
      <c r="AJ215" s="297">
        <v>42289</v>
      </c>
      <c r="AK215" s="33"/>
      <c r="AL215" s="22">
        <v>93</v>
      </c>
      <c r="AM215" s="33"/>
      <c r="AN215" s="114">
        <v>38386</v>
      </c>
      <c r="AO215" s="33"/>
      <c r="AP215" s="114">
        <f>IF(E215,AN215,0)</f>
        <v>38386</v>
      </c>
      <c r="AQ215" s="33"/>
      <c r="AR215" s="114">
        <f>IF(O215,AN215,0)</f>
        <v>38386</v>
      </c>
    </row>
    <row r="216" spans="1:44" ht="8.85" customHeight="1" x14ac:dyDescent="0.3">
      <c r="A216" s="22">
        <v>94</v>
      </c>
      <c r="B216" s="33"/>
      <c r="C216" s="22" t="s">
        <v>221</v>
      </c>
      <c r="D216" s="33"/>
      <c r="E216" s="297">
        <v>1363944</v>
      </c>
      <c r="F216" s="33"/>
      <c r="G216" s="84">
        <f>(E216/$AN216)</f>
        <v>47.607120418848169</v>
      </c>
      <c r="H216" s="33"/>
      <c r="I216" s="84">
        <f>IF(G$219,G216/G$219*100,0)</f>
        <v>110.78050178736247</v>
      </c>
      <c r="J216" s="33"/>
      <c r="K216" s="297">
        <v>443664</v>
      </c>
      <c r="L216" s="33"/>
      <c r="M216" s="297">
        <v>684260</v>
      </c>
      <c r="N216" s="33"/>
      <c r="O216" s="299">
        <v>615877</v>
      </c>
      <c r="P216" s="33"/>
      <c r="Q216" s="89">
        <f>(O216/$AN216)</f>
        <v>21.496579406631763</v>
      </c>
      <c r="R216" s="33"/>
      <c r="S216" s="89">
        <f>IF(Q$219,Q216/Q$219*100,0)</f>
        <v>134.74746895769752</v>
      </c>
      <c r="T216" s="33"/>
      <c r="U216" s="88">
        <f>(E216+O216)</f>
        <v>1979821</v>
      </c>
      <c r="V216" s="33"/>
      <c r="W216" s="33"/>
      <c r="X216" s="299">
        <v>1128812</v>
      </c>
      <c r="Y216" s="33"/>
      <c r="Z216" s="89">
        <f>IF($U216,X216/$U216*100,0)</f>
        <v>57.015861534956947</v>
      </c>
      <c r="AA216" s="33"/>
      <c r="AB216" s="299">
        <v>0</v>
      </c>
      <c r="AC216" s="33"/>
      <c r="AD216" s="89">
        <f>IF($U216,AB216/$U216*100,0)</f>
        <v>0</v>
      </c>
      <c r="AE216" s="33"/>
      <c r="AF216" s="299">
        <v>0</v>
      </c>
      <c r="AG216" s="33"/>
      <c r="AH216" s="89">
        <f>IF($U216,AF216/$U216*100,0)</f>
        <v>0</v>
      </c>
      <c r="AI216" s="33"/>
      <c r="AJ216" s="297">
        <v>186081</v>
      </c>
      <c r="AK216" s="33"/>
      <c r="AL216" s="22">
        <v>94</v>
      </c>
      <c r="AM216" s="33"/>
      <c r="AN216" s="114">
        <v>28650</v>
      </c>
      <c r="AO216" s="33"/>
      <c r="AP216" s="114">
        <f>IF(E216,AN216,0)</f>
        <v>28650</v>
      </c>
      <c r="AQ216" s="33"/>
      <c r="AR216" s="114">
        <f>IF(O216,AN216,0)</f>
        <v>28650</v>
      </c>
    </row>
    <row r="217" spans="1:44" ht="8.85" customHeight="1" x14ac:dyDescent="0.3">
      <c r="A217" s="42">
        <v>95</v>
      </c>
      <c r="B217" s="33"/>
      <c r="C217" s="22" t="s">
        <v>222</v>
      </c>
      <c r="D217" s="33"/>
      <c r="E217" s="298">
        <v>2315864</v>
      </c>
      <c r="F217" s="33"/>
      <c r="G217" s="84">
        <f>(E217/$AN217)</f>
        <v>33.697548199345214</v>
      </c>
      <c r="H217" s="33"/>
      <c r="I217" s="84">
        <f>IF(G$219,G217/G$219*100,0)</f>
        <v>78.413297542132966</v>
      </c>
      <c r="J217" s="33"/>
      <c r="K217" s="298">
        <v>893976</v>
      </c>
      <c r="L217" s="33"/>
      <c r="M217" s="298">
        <v>1328718</v>
      </c>
      <c r="N217" s="33"/>
      <c r="O217" s="298">
        <v>1314213</v>
      </c>
      <c r="P217" s="33"/>
      <c r="Q217" s="89">
        <f>(O217/$AN217)</f>
        <v>19.122779192433612</v>
      </c>
      <c r="R217" s="33"/>
      <c r="S217" s="89">
        <f>IF(Q$219,Q217/Q$219*100,0)</f>
        <v>119.86772624961985</v>
      </c>
      <c r="T217" s="33"/>
      <c r="U217" s="93">
        <f>(E217+O217)</f>
        <v>3630077</v>
      </c>
      <c r="V217" s="33"/>
      <c r="W217" s="33"/>
      <c r="X217" s="298">
        <v>1443998</v>
      </c>
      <c r="Y217" s="33"/>
      <c r="Z217" s="89">
        <f>IF($U217,X217/$U217*100,0)</f>
        <v>39.778715437716613</v>
      </c>
      <c r="AA217" s="33"/>
      <c r="AB217" s="298">
        <v>144264</v>
      </c>
      <c r="AC217" s="33"/>
      <c r="AD217" s="89">
        <f>IF($U217,AB217/$U217*100,0)</f>
        <v>3.974130576293561</v>
      </c>
      <c r="AE217" s="33"/>
      <c r="AF217" s="298">
        <v>0</v>
      </c>
      <c r="AG217" s="33"/>
      <c r="AH217" s="89">
        <f>IF($U217,AF217/$U217*100,0)</f>
        <v>0</v>
      </c>
      <c r="AI217" s="33"/>
      <c r="AJ217" s="298">
        <v>111487</v>
      </c>
      <c r="AK217" s="33"/>
      <c r="AL217" s="42">
        <v>95</v>
      </c>
      <c r="AM217" s="33"/>
      <c r="AN217" s="124">
        <v>68725</v>
      </c>
      <c r="AO217" s="33"/>
      <c r="AP217" s="124">
        <f>IF(E217,AN217,0)</f>
        <v>68725</v>
      </c>
      <c r="AQ217" s="33"/>
      <c r="AR217" s="124">
        <f>IF(O217,AN217,0)</f>
        <v>68725</v>
      </c>
    </row>
    <row r="218" spans="1:44" ht="8.85" customHeight="1" x14ac:dyDescent="0.3">
      <c r="A218" s="33"/>
      <c r="B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row>
    <row r="219" spans="1:44" ht="8.85" customHeight="1" x14ac:dyDescent="0.3">
      <c r="A219" s="42">
        <f>A217</f>
        <v>95</v>
      </c>
      <c r="B219" s="33"/>
      <c r="C219" s="30" t="s">
        <v>72</v>
      </c>
      <c r="D219" s="33"/>
      <c r="E219" s="94">
        <f>SUM(E89:E217)</f>
        <v>255174041</v>
      </c>
      <c r="F219" s="33"/>
      <c r="G219" s="97">
        <f>IF(AP219=0,0,IF(ISNONTEXT(H219),E219/$AN219,E219/AP219))</f>
        <v>42.974277648811892</v>
      </c>
      <c r="H219" s="148"/>
      <c r="I219" s="89">
        <f>IF(G$219,G219/G$219*100,0)</f>
        <v>100</v>
      </c>
      <c r="J219" s="33"/>
      <c r="K219" s="94">
        <f>SUM(K89:K217)</f>
        <v>82591986</v>
      </c>
      <c r="L219" s="33"/>
      <c r="M219" s="94">
        <f>SUM(M89:M217)</f>
        <v>129462147</v>
      </c>
      <c r="N219" s="33"/>
      <c r="O219" s="94">
        <f>SUM(O89:O217)</f>
        <v>94727625</v>
      </c>
      <c r="P219" s="33"/>
      <c r="Q219" s="97">
        <f>IF(AR219=0,0,IF(ISNONTEXT(R219),O219/$AN219,O219/AR219))</f>
        <v>15.953234278100155</v>
      </c>
      <c r="R219" s="148"/>
      <c r="S219" s="89">
        <f>IF(Q$219,Q219/Q$219*100,0)</f>
        <v>100</v>
      </c>
      <c r="T219" s="33"/>
      <c r="U219" s="94">
        <f>SUM(U89:U217)</f>
        <v>349901666</v>
      </c>
      <c r="V219" s="33"/>
      <c r="W219" s="33"/>
      <c r="X219" s="94">
        <f>SUM(X89:X217)</f>
        <v>132539777</v>
      </c>
      <c r="Y219" s="33"/>
      <c r="Z219" s="89">
        <f>IF($U219,X219/$U219*100,0)</f>
        <v>37.879150023824124</v>
      </c>
      <c r="AA219" s="33"/>
      <c r="AB219" s="94">
        <f>SUM(AB89:AB217)</f>
        <v>3494472</v>
      </c>
      <c r="AC219" s="33"/>
      <c r="AD219" s="89">
        <f>IF($U219,AB219/$U219*100,0)</f>
        <v>0.99870116079984594</v>
      </c>
      <c r="AE219" s="33"/>
      <c r="AF219" s="94">
        <f>SUM(AF89:AF217)</f>
        <v>1315759</v>
      </c>
      <c r="AG219" s="33"/>
      <c r="AH219" s="89">
        <f>IF($U219,AF219/$U219*100,0)</f>
        <v>0.37603679200544304</v>
      </c>
      <c r="AI219" s="33"/>
      <c r="AJ219" s="94">
        <f>SUM(AJ89:AJ217)</f>
        <v>15072162</v>
      </c>
      <c r="AK219" s="33"/>
      <c r="AL219" s="42">
        <f>AL217</f>
        <v>95</v>
      </c>
      <c r="AM219" s="33"/>
      <c r="AN219" s="124">
        <f>SUM(AN89:AN217)</f>
        <v>5937832</v>
      </c>
      <c r="AO219" s="33"/>
      <c r="AP219" s="124">
        <f>SUM(AP89:AP217)</f>
        <v>5937832</v>
      </c>
      <c r="AQ219" s="33"/>
      <c r="AR219" s="124">
        <f>SUM(AR89:AR217)</f>
        <v>5937832</v>
      </c>
    </row>
    <row r="220" spans="1:44" ht="8.85" customHeight="1" x14ac:dyDescent="0.3">
      <c r="A220" s="33"/>
      <c r="B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row>
    <row r="221" spans="1:44" ht="8.85" customHeight="1" x14ac:dyDescent="0.3">
      <c r="A221" s="33"/>
      <c r="B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row>
    <row r="222" spans="1:44" ht="8.85" customHeight="1" x14ac:dyDescent="0.3">
      <c r="A222" s="33"/>
      <c r="B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row>
    <row r="223" spans="1:44" ht="8.85" customHeight="1" x14ac:dyDescent="0.3">
      <c r="A223" s="33"/>
      <c r="B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row>
    <row r="224" spans="1:44" ht="8.85" customHeight="1" x14ac:dyDescent="0.3">
      <c r="A224" s="33"/>
      <c r="B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row>
    <row r="225" spans="1:44" ht="1.65" customHeight="1" x14ac:dyDescent="0.3">
      <c r="A225" s="33"/>
      <c r="B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row>
    <row r="226" spans="1:44" ht="8.85" customHeight="1" x14ac:dyDescent="0.3">
      <c r="A226" s="33"/>
      <c r="B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row>
    <row r="227" spans="1:44" s="20" customFormat="1" ht="10.5" customHeight="1" x14ac:dyDescent="0.3">
      <c r="A227" s="130" t="s">
        <v>450</v>
      </c>
      <c r="AM227" s="131" t="s">
        <v>451</v>
      </c>
    </row>
    <row r="228" spans="1:44" s="20" customFormat="1" ht="10.5" customHeight="1" x14ac:dyDescent="0.3">
      <c r="U228" s="23" t="s">
        <v>49</v>
      </c>
      <c r="X228" s="50" t="s">
        <v>50</v>
      </c>
      <c r="AL228" s="23" t="s">
        <v>435</v>
      </c>
    </row>
    <row r="229" spans="1:44" s="20" customFormat="1" ht="10.5" customHeight="1" x14ac:dyDescent="0.3">
      <c r="A229" s="24"/>
      <c r="U229" s="23" t="s">
        <v>436</v>
      </c>
      <c r="X229" s="50" t="s">
        <v>399</v>
      </c>
      <c r="AL229" s="23" t="s">
        <v>223</v>
      </c>
    </row>
    <row r="230" spans="1:44" s="20" customFormat="1" ht="10.5" customHeight="1" x14ac:dyDescent="0.3">
      <c r="A230" s="25"/>
      <c r="U230" s="23" t="s">
        <v>55</v>
      </c>
      <c r="X230" s="26" t="s">
        <v>56</v>
      </c>
    </row>
    <row r="231" spans="1:44" ht="9.6" customHeight="1" x14ac:dyDescent="0.3"/>
    <row r="232" spans="1:44" ht="9.6" customHeight="1" x14ac:dyDescent="0.3">
      <c r="X232" s="28" t="s">
        <v>400</v>
      </c>
      <c r="Y232" s="28"/>
      <c r="Z232" s="28"/>
      <c r="AA232" s="28"/>
      <c r="AB232" s="28"/>
      <c r="AC232" s="28"/>
      <c r="AD232" s="28"/>
      <c r="AE232" s="28"/>
      <c r="AF232" s="28"/>
      <c r="AG232" s="28"/>
      <c r="AH232" s="28"/>
      <c r="AI232" s="28"/>
      <c r="AJ232" s="28"/>
    </row>
    <row r="233" spans="1:44" ht="9.6" customHeight="1" x14ac:dyDescent="0.3"/>
    <row r="234" spans="1:44" ht="9.6" customHeight="1" x14ac:dyDescent="0.3">
      <c r="E234" s="28" t="s">
        <v>437</v>
      </c>
      <c r="F234" s="28"/>
      <c r="G234" s="28"/>
      <c r="H234" s="28"/>
      <c r="I234" s="28"/>
      <c r="J234" s="28"/>
      <c r="K234" s="28"/>
      <c r="L234" s="28"/>
      <c r="M234" s="28"/>
      <c r="O234" s="28" t="s">
        <v>438</v>
      </c>
      <c r="P234" s="28"/>
      <c r="Q234" s="28"/>
      <c r="R234" s="28"/>
      <c r="S234" s="28"/>
      <c r="AB234" s="28" t="s">
        <v>404</v>
      </c>
      <c r="AC234" s="28"/>
      <c r="AD234" s="28"/>
      <c r="AE234" s="28"/>
      <c r="AF234" s="28"/>
      <c r="AG234" s="28"/>
      <c r="AH234" s="28"/>
    </row>
    <row r="235" spans="1:44" ht="9.6" customHeight="1" x14ac:dyDescent="0.3"/>
    <row r="236" spans="1:44" ht="9.6" customHeight="1" x14ac:dyDescent="0.3">
      <c r="K236" s="28" t="s">
        <v>406</v>
      </c>
      <c r="L236" s="28"/>
      <c r="M236" s="28"/>
      <c r="X236" s="28" t="s">
        <v>439</v>
      </c>
      <c r="Y236" s="28"/>
      <c r="Z236" s="28"/>
      <c r="AB236" s="28" t="s">
        <v>66</v>
      </c>
      <c r="AC236" s="28"/>
      <c r="AD236" s="28"/>
      <c r="AF236" s="28" t="s">
        <v>67</v>
      </c>
      <c r="AG236" s="28"/>
      <c r="AH236" s="28"/>
    </row>
    <row r="237" spans="1:44" ht="9.6" customHeight="1" x14ac:dyDescent="0.3">
      <c r="I237" s="30" t="s">
        <v>71</v>
      </c>
      <c r="K237" s="30" t="s">
        <v>440</v>
      </c>
      <c r="S237" s="30" t="s">
        <v>71</v>
      </c>
      <c r="Z237" s="30" t="s">
        <v>279</v>
      </c>
      <c r="AD237" s="30" t="s">
        <v>279</v>
      </c>
      <c r="AH237" s="30" t="s">
        <v>279</v>
      </c>
      <c r="AJ237" s="30" t="s">
        <v>416</v>
      </c>
      <c r="AR237" s="30" t="s">
        <v>441</v>
      </c>
    </row>
    <row r="238" spans="1:44" ht="9.6" customHeight="1" x14ac:dyDescent="0.3">
      <c r="A238" s="31" t="s">
        <v>78</v>
      </c>
      <c r="C238" s="31" t="s">
        <v>80</v>
      </c>
      <c r="E238" s="31" t="s">
        <v>81</v>
      </c>
      <c r="G238" s="31" t="s">
        <v>442</v>
      </c>
      <c r="I238" s="31" t="s">
        <v>87</v>
      </c>
      <c r="K238" s="31" t="s">
        <v>443</v>
      </c>
      <c r="M238" s="31" t="s">
        <v>444</v>
      </c>
      <c r="O238" s="31" t="s">
        <v>81</v>
      </c>
      <c r="Q238" s="31" t="s">
        <v>442</v>
      </c>
      <c r="S238" s="31" t="s">
        <v>87</v>
      </c>
      <c r="U238" s="31" t="s">
        <v>72</v>
      </c>
      <c r="X238" s="31" t="s">
        <v>81</v>
      </c>
      <c r="Z238" s="31" t="s">
        <v>380</v>
      </c>
      <c r="AB238" s="31" t="s">
        <v>81</v>
      </c>
      <c r="AD238" s="31" t="s">
        <v>380</v>
      </c>
      <c r="AF238" s="31" t="s">
        <v>81</v>
      </c>
      <c r="AH238" s="31" t="s">
        <v>380</v>
      </c>
      <c r="AJ238" s="31" t="s">
        <v>425</v>
      </c>
      <c r="AL238" s="31" t="s">
        <v>78</v>
      </c>
      <c r="AP238" s="129" t="s">
        <v>437</v>
      </c>
      <c r="AR238" s="129" t="s">
        <v>445</v>
      </c>
    </row>
    <row r="239" spans="1:44" ht="8.85" customHeight="1" x14ac:dyDescent="0.3">
      <c r="C239" s="30"/>
      <c r="E239" s="30"/>
      <c r="G239" s="30"/>
      <c r="I239" s="30"/>
      <c r="K239" s="30"/>
      <c r="M239" s="30"/>
      <c r="O239" s="30"/>
      <c r="Q239" s="30"/>
      <c r="S239" s="30"/>
      <c r="U239" s="30"/>
      <c r="X239" s="30"/>
      <c r="Z239" s="30"/>
      <c r="AB239" s="30"/>
      <c r="AD239" s="30"/>
      <c r="AF239" s="30"/>
      <c r="AH239" s="30"/>
      <c r="AJ239" s="30"/>
    </row>
    <row r="240" spans="1:44" ht="8.85" customHeight="1" x14ac:dyDescent="0.3">
      <c r="B240" s="22" t="s">
        <v>297</v>
      </c>
    </row>
    <row r="241" spans="1:44" ht="8.85" customHeight="1" x14ac:dyDescent="0.3">
      <c r="A241" s="22">
        <v>1</v>
      </c>
      <c r="B241" s="30"/>
      <c r="C241" s="22" t="s">
        <v>224</v>
      </c>
      <c r="D241" s="33"/>
      <c r="E241" s="82">
        <v>0</v>
      </c>
      <c r="F241" s="33"/>
      <c r="G241" s="83">
        <f>(E241/$AN241)</f>
        <v>0</v>
      </c>
      <c r="H241" s="33"/>
      <c r="I241" s="84">
        <f>IF(G$287,G241/G$287*100,0)</f>
        <v>0</v>
      </c>
      <c r="J241" s="33"/>
      <c r="K241" s="82">
        <v>0</v>
      </c>
      <c r="L241" s="33"/>
      <c r="M241" s="82">
        <v>0</v>
      </c>
      <c r="N241" s="33"/>
      <c r="O241" s="82">
        <v>0</v>
      </c>
      <c r="P241" s="33"/>
      <c r="Q241" s="83">
        <f>(O241/$AN241)</f>
        <v>0</v>
      </c>
      <c r="R241" s="33"/>
      <c r="S241" s="84">
        <f>IF(Q$287,Q241/Q$287*100,0)</f>
        <v>0</v>
      </c>
      <c r="T241" s="33"/>
      <c r="U241" s="82">
        <f>(E241+O241)</f>
        <v>0</v>
      </c>
      <c r="V241" s="33"/>
      <c r="W241" s="33"/>
      <c r="X241" s="82">
        <v>0</v>
      </c>
      <c r="Y241" s="33"/>
      <c r="Z241" s="84">
        <f>IF($U241,X241/$U241*100,0)</f>
        <v>0</v>
      </c>
      <c r="AA241" s="33"/>
      <c r="AB241" s="82">
        <v>0</v>
      </c>
      <c r="AC241" s="33"/>
      <c r="AD241" s="84">
        <f>IF($U241,AB241/$U241*100,0)</f>
        <v>0</v>
      </c>
      <c r="AE241" s="33"/>
      <c r="AF241" s="82">
        <v>0</v>
      </c>
      <c r="AG241" s="33"/>
      <c r="AH241" s="84">
        <f>IF($U241,AF241/$U241*100,0)</f>
        <v>0</v>
      </c>
      <c r="AI241" s="33"/>
      <c r="AJ241" s="82">
        <v>0</v>
      </c>
      <c r="AK241" s="33"/>
      <c r="AL241" s="22">
        <v>1</v>
      </c>
      <c r="AM241" s="33"/>
      <c r="AN241" s="114">
        <v>8191</v>
      </c>
      <c r="AO241" s="33"/>
      <c r="AP241" s="114">
        <f>IF(E241,AN241,0)</f>
        <v>0</v>
      </c>
      <c r="AQ241" s="33"/>
      <c r="AR241" s="114">
        <f>IF(O241,AN241,0)</f>
        <v>0</v>
      </c>
    </row>
    <row r="242" spans="1:44" ht="8.85" customHeight="1" x14ac:dyDescent="0.3">
      <c r="A242" s="22">
        <v>2</v>
      </c>
      <c r="B242" s="30"/>
      <c r="C242" s="22" t="s">
        <v>225</v>
      </c>
      <c r="D242" s="33"/>
      <c r="E242" s="297">
        <v>0</v>
      </c>
      <c r="F242" s="33"/>
      <c r="G242" s="84">
        <f>(E242/$AN242)</f>
        <v>0</v>
      </c>
      <c r="H242" s="33"/>
      <c r="I242" s="84">
        <f>IF(G$287,G242/G$287*100,0)</f>
        <v>0</v>
      </c>
      <c r="J242" s="33"/>
      <c r="K242" s="297">
        <v>0</v>
      </c>
      <c r="L242" s="33"/>
      <c r="M242" s="297">
        <v>0</v>
      </c>
      <c r="N242" s="33"/>
      <c r="O242" s="297">
        <v>0</v>
      </c>
      <c r="P242" s="33"/>
      <c r="Q242" s="84">
        <f>(O242/$AN242)</f>
        <v>0</v>
      </c>
      <c r="R242" s="33"/>
      <c r="S242" s="84">
        <f>IF(Q$287,Q242/Q$287*100,0)</f>
        <v>0</v>
      </c>
      <c r="T242" s="33"/>
      <c r="U242" s="88">
        <f>(E242+O242)</f>
        <v>0</v>
      </c>
      <c r="V242" s="33"/>
      <c r="W242" s="33"/>
      <c r="X242" s="297">
        <v>0</v>
      </c>
      <c r="Y242" s="33"/>
      <c r="Z242" s="84">
        <f>IF($U242,X242/$U242*100,0)</f>
        <v>0</v>
      </c>
      <c r="AA242" s="33"/>
      <c r="AB242" s="299">
        <v>0</v>
      </c>
      <c r="AC242" s="33"/>
      <c r="AD242" s="84">
        <f>IF($U242,AB242/$U242*100,0)</f>
        <v>0</v>
      </c>
      <c r="AE242" s="33"/>
      <c r="AF242" s="297">
        <v>0</v>
      </c>
      <c r="AG242" s="33"/>
      <c r="AH242" s="84">
        <f>IF($U242,AF242/$U242*100,0)</f>
        <v>0</v>
      </c>
      <c r="AI242" s="33"/>
      <c r="AJ242" s="297">
        <v>0</v>
      </c>
      <c r="AK242" s="33"/>
      <c r="AL242" s="22">
        <v>2</v>
      </c>
      <c r="AM242" s="33"/>
      <c r="AN242" s="114">
        <v>7225</v>
      </c>
      <c r="AO242" s="33"/>
      <c r="AP242" s="114">
        <f>IF(E242,AN242,0)</f>
        <v>0</v>
      </c>
      <c r="AQ242" s="33"/>
      <c r="AR242" s="114">
        <f>IF(O242,AN242,0)</f>
        <v>0</v>
      </c>
    </row>
    <row r="243" spans="1:44" ht="8.85" customHeight="1" x14ac:dyDescent="0.3">
      <c r="A243" s="22">
        <v>3</v>
      </c>
      <c r="B243" s="30"/>
      <c r="C243" s="22" t="s">
        <v>140</v>
      </c>
      <c r="D243" s="33"/>
      <c r="E243" s="297">
        <v>0</v>
      </c>
      <c r="F243" s="33"/>
      <c r="G243" s="84">
        <f>(E243/$AN243)</f>
        <v>0</v>
      </c>
      <c r="H243" s="33"/>
      <c r="I243" s="84">
        <f>IF(G$287,G243/G$287*100,0)</f>
        <v>0</v>
      </c>
      <c r="J243" s="33"/>
      <c r="K243" s="297">
        <v>0</v>
      </c>
      <c r="L243" s="33"/>
      <c r="M243" s="297">
        <v>0</v>
      </c>
      <c r="N243" s="33"/>
      <c r="O243" s="297">
        <v>4200</v>
      </c>
      <c r="P243" s="33"/>
      <c r="Q243" s="84">
        <f>(O243/$AN243)</f>
        <v>0.68049254698639017</v>
      </c>
      <c r="R243" s="33"/>
      <c r="S243" s="84">
        <f>IF(Q$287,Q243/Q$287*100,0)</f>
        <v>100</v>
      </c>
      <c r="T243" s="33"/>
      <c r="U243" s="88">
        <f>(E243+O243)</f>
        <v>4200</v>
      </c>
      <c r="V243" s="33"/>
      <c r="W243" s="33"/>
      <c r="X243" s="297">
        <v>0</v>
      </c>
      <c r="Y243" s="33"/>
      <c r="Z243" s="84">
        <f>IF($U243,X243/$U243*100,0)</f>
        <v>0</v>
      </c>
      <c r="AA243" s="33"/>
      <c r="AB243" s="299">
        <v>0</v>
      </c>
      <c r="AC243" s="33"/>
      <c r="AD243" s="84">
        <f>IF($U243,AB243/$U243*100,0)</f>
        <v>0</v>
      </c>
      <c r="AE243" s="33"/>
      <c r="AF243" s="297">
        <v>0</v>
      </c>
      <c r="AG243" s="33"/>
      <c r="AH243" s="84">
        <f>IF($U243,AF243/$U243*100,0)</f>
        <v>0</v>
      </c>
      <c r="AI243" s="33"/>
      <c r="AJ243" s="297">
        <v>0</v>
      </c>
      <c r="AK243" s="33"/>
      <c r="AL243" s="22">
        <v>3</v>
      </c>
      <c r="AM243" s="33"/>
      <c r="AN243" s="114">
        <v>6172</v>
      </c>
      <c r="AO243" s="33"/>
      <c r="AP243" s="114">
        <f>IF(E243,AN243,0)</f>
        <v>0</v>
      </c>
      <c r="AQ243" s="33"/>
      <c r="AR243" s="114">
        <f>IF(O243,AN243,0)</f>
        <v>6172</v>
      </c>
    </row>
    <row r="244" spans="1:44" ht="8.85" customHeight="1" x14ac:dyDescent="0.3">
      <c r="A244" s="22">
        <v>4</v>
      </c>
      <c r="B244" s="30"/>
      <c r="C244" s="22" t="s">
        <v>226</v>
      </c>
      <c r="D244" s="33"/>
      <c r="E244" s="297">
        <v>0</v>
      </c>
      <c r="F244" s="33"/>
      <c r="G244" s="84">
        <f>(E244/$AN244)</f>
        <v>0</v>
      </c>
      <c r="H244" s="33"/>
      <c r="I244" s="84">
        <f>IF(G$287,G244/G$287*100,0)</f>
        <v>0</v>
      </c>
      <c r="J244" s="33"/>
      <c r="K244" s="297">
        <v>0</v>
      </c>
      <c r="L244" s="33"/>
      <c r="M244" s="297">
        <v>0</v>
      </c>
      <c r="N244" s="33"/>
      <c r="O244" s="297">
        <v>0</v>
      </c>
      <c r="P244" s="33"/>
      <c r="Q244" s="84">
        <f>(O244/$AN244)</f>
        <v>0</v>
      </c>
      <c r="R244" s="33"/>
      <c r="S244" s="84">
        <f>IF(Q$287,Q244/Q$287*100,0)</f>
        <v>0</v>
      </c>
      <c r="T244" s="33"/>
      <c r="U244" s="88">
        <f>(E244+O244)</f>
        <v>0</v>
      </c>
      <c r="V244" s="33"/>
      <c r="W244" s="33"/>
      <c r="X244" s="297">
        <v>0</v>
      </c>
      <c r="Y244" s="33"/>
      <c r="Z244" s="84">
        <f>IF($U244,X244/$U244*100,0)</f>
        <v>0</v>
      </c>
      <c r="AA244" s="33"/>
      <c r="AB244" s="299">
        <v>0</v>
      </c>
      <c r="AC244" s="33"/>
      <c r="AD244" s="84">
        <f>IF($U244,AB244/$U244*100,0)</f>
        <v>0</v>
      </c>
      <c r="AE244" s="33"/>
      <c r="AF244" s="297">
        <v>0</v>
      </c>
      <c r="AG244" s="33"/>
      <c r="AH244" s="84">
        <f>IF($U244,AF244/$U244*100,0)</f>
        <v>0</v>
      </c>
      <c r="AI244" s="33"/>
      <c r="AJ244" s="297">
        <v>0</v>
      </c>
      <c r="AK244" s="33"/>
      <c r="AL244" s="22">
        <v>4</v>
      </c>
      <c r="AM244" s="33"/>
      <c r="AN244" s="114">
        <v>4185</v>
      </c>
      <c r="AO244" s="33"/>
      <c r="AP244" s="114">
        <f>IF(E244,AN244,0)</f>
        <v>0</v>
      </c>
      <c r="AQ244" s="33"/>
      <c r="AR244" s="114">
        <f>IF(O244,AN244,0)</f>
        <v>0</v>
      </c>
    </row>
    <row r="245" spans="1:44" ht="8.85" customHeight="1" x14ac:dyDescent="0.3">
      <c r="A245" s="22">
        <v>5</v>
      </c>
      <c r="B245" s="30"/>
      <c r="C245" s="22" t="s">
        <v>227</v>
      </c>
      <c r="D245" s="33"/>
      <c r="E245" s="297">
        <v>0</v>
      </c>
      <c r="F245" s="33"/>
      <c r="G245" s="89">
        <f>(E245/$AN245)</f>
        <v>0</v>
      </c>
      <c r="H245" s="33"/>
      <c r="I245" s="89">
        <f>IF(G$287,G245/G$287*100,0)</f>
        <v>0</v>
      </c>
      <c r="J245" s="33"/>
      <c r="K245" s="297">
        <v>0</v>
      </c>
      <c r="L245" s="33"/>
      <c r="M245" s="297">
        <v>0</v>
      </c>
      <c r="N245" s="33"/>
      <c r="O245" s="297">
        <v>0</v>
      </c>
      <c r="P245" s="33"/>
      <c r="Q245" s="89">
        <f>(O245/$AN245)</f>
        <v>0</v>
      </c>
      <c r="R245" s="33"/>
      <c r="S245" s="89">
        <f>IF(Q$287,Q245/Q$287*100,0)</f>
        <v>0</v>
      </c>
      <c r="T245" s="33"/>
      <c r="U245" s="88">
        <f>(E245+O245)</f>
        <v>0</v>
      </c>
      <c r="V245" s="33"/>
      <c r="W245" s="33"/>
      <c r="X245" s="297">
        <v>0</v>
      </c>
      <c r="Y245" s="33"/>
      <c r="Z245" s="89">
        <f>IF($U245,X245/$U245*100,0)</f>
        <v>0</v>
      </c>
      <c r="AA245" s="33"/>
      <c r="AB245" s="299">
        <v>0</v>
      </c>
      <c r="AC245" s="33"/>
      <c r="AD245" s="89">
        <f>IF($U245,AB245/$U245*100,0)</f>
        <v>0</v>
      </c>
      <c r="AE245" s="33"/>
      <c r="AF245" s="297">
        <v>0</v>
      </c>
      <c r="AG245" s="33"/>
      <c r="AH245" s="89">
        <f>IF($U245,AF245/$U245*100,0)</f>
        <v>0</v>
      </c>
      <c r="AI245" s="33"/>
      <c r="AJ245" s="297">
        <v>0</v>
      </c>
      <c r="AK245" s="33"/>
      <c r="AL245" s="22">
        <v>5</v>
      </c>
      <c r="AM245" s="33"/>
      <c r="AN245" s="114">
        <v>5614</v>
      </c>
      <c r="AO245" s="33"/>
      <c r="AP245" s="114">
        <f>IF(E245,AN245,0)</f>
        <v>0</v>
      </c>
      <c r="AQ245" s="33"/>
      <c r="AR245" s="114">
        <f>IF(O245,AN245,0)</f>
        <v>0</v>
      </c>
    </row>
    <row r="246" spans="1:44" ht="8.85" customHeight="1" x14ac:dyDescent="0.3">
      <c r="A246" s="5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41"/>
      <c r="AM246" s="33"/>
      <c r="AN246" s="39"/>
      <c r="AO246" s="33"/>
      <c r="AP246" s="33"/>
      <c r="AQ246" s="33"/>
      <c r="AR246" s="33"/>
    </row>
    <row r="247" spans="1:44" ht="8.85" customHeight="1" x14ac:dyDescent="0.3">
      <c r="A247" s="22">
        <v>6</v>
      </c>
      <c r="B247" s="30"/>
      <c r="C247" s="22" t="s">
        <v>228</v>
      </c>
      <c r="D247" s="33"/>
      <c r="E247" s="297">
        <v>0</v>
      </c>
      <c r="F247" s="33"/>
      <c r="G247" s="89">
        <f>(E247/$AN247)</f>
        <v>0</v>
      </c>
      <c r="H247" s="33"/>
      <c r="I247" s="89">
        <f>IF(G$287,G247/G$287*100,0)</f>
        <v>0</v>
      </c>
      <c r="J247" s="33"/>
      <c r="K247" s="297">
        <v>0</v>
      </c>
      <c r="L247" s="33"/>
      <c r="M247" s="297">
        <v>0</v>
      </c>
      <c r="N247" s="33"/>
      <c r="O247" s="297">
        <v>0</v>
      </c>
      <c r="P247" s="33"/>
      <c r="Q247" s="89">
        <f>(O247/$AN247)</f>
        <v>0</v>
      </c>
      <c r="R247" s="33"/>
      <c r="S247" s="89">
        <f>IF(Q$287,Q247/Q$287*100,0)</f>
        <v>0</v>
      </c>
      <c r="T247" s="33"/>
      <c r="U247" s="88">
        <f>(E247+O247)</f>
        <v>0</v>
      </c>
      <c r="V247" s="33"/>
      <c r="W247" s="33"/>
      <c r="X247" s="297">
        <v>0</v>
      </c>
      <c r="Y247" s="33"/>
      <c r="Z247" s="89">
        <f>IF($U247,X247/$U247*100,0)</f>
        <v>0</v>
      </c>
      <c r="AA247" s="33"/>
      <c r="AB247" s="299">
        <v>0</v>
      </c>
      <c r="AC247" s="33"/>
      <c r="AD247" s="89">
        <f>IF($U247,AB247/$U247*100,0)</f>
        <v>0</v>
      </c>
      <c r="AE247" s="33"/>
      <c r="AF247" s="297">
        <v>0</v>
      </c>
      <c r="AG247" s="33"/>
      <c r="AH247" s="89">
        <f>IF($U247,AF247/$U247*100,0)</f>
        <v>0</v>
      </c>
      <c r="AI247" s="33"/>
      <c r="AJ247" s="297">
        <v>0</v>
      </c>
      <c r="AK247" s="33"/>
      <c r="AL247" s="22">
        <v>6</v>
      </c>
      <c r="AM247" s="33"/>
      <c r="AN247" s="114">
        <v>42620</v>
      </c>
      <c r="AO247" s="33"/>
      <c r="AP247" s="114">
        <f>IF(E247,AN247,0)</f>
        <v>0</v>
      </c>
      <c r="AQ247" s="33"/>
      <c r="AR247" s="114">
        <f>IF(O247,AN247,0)</f>
        <v>0</v>
      </c>
    </row>
    <row r="248" spans="1:44" ht="8.85" customHeight="1" x14ac:dyDescent="0.3">
      <c r="A248" s="22">
        <v>7</v>
      </c>
      <c r="B248" s="30"/>
      <c r="C248" s="22" t="s">
        <v>229</v>
      </c>
      <c r="D248" s="33"/>
      <c r="E248" s="297">
        <v>0</v>
      </c>
      <c r="F248" s="33"/>
      <c r="G248" s="89">
        <f>(E248/$AN248)</f>
        <v>0</v>
      </c>
      <c r="H248" s="33"/>
      <c r="I248" s="89">
        <f>IF(G$287,G248/G$287*100,0)</f>
        <v>0</v>
      </c>
      <c r="J248" s="33"/>
      <c r="K248" s="297">
        <v>0</v>
      </c>
      <c r="L248" s="33"/>
      <c r="M248" s="297">
        <v>0</v>
      </c>
      <c r="N248" s="33"/>
      <c r="O248" s="297">
        <v>0</v>
      </c>
      <c r="P248" s="33"/>
      <c r="Q248" s="89">
        <f>(O248/$AN248)</f>
        <v>0</v>
      </c>
      <c r="R248" s="33"/>
      <c r="S248" s="89">
        <f>IF(Q$287,Q248/Q$287*100,0)</f>
        <v>0</v>
      </c>
      <c r="T248" s="33"/>
      <c r="U248" s="88">
        <f>(E248+O248)</f>
        <v>0</v>
      </c>
      <c r="V248" s="33"/>
      <c r="W248" s="33"/>
      <c r="X248" s="297">
        <v>0</v>
      </c>
      <c r="Y248" s="33"/>
      <c r="Z248" s="89">
        <f>IF($U248,X248/$U248*100,0)</f>
        <v>0</v>
      </c>
      <c r="AA248" s="33"/>
      <c r="AB248" s="299">
        <v>0</v>
      </c>
      <c r="AC248" s="33"/>
      <c r="AD248" s="89">
        <f>IF($U248,AB248/$U248*100,0)</f>
        <v>0</v>
      </c>
      <c r="AE248" s="33"/>
      <c r="AF248" s="297">
        <v>0</v>
      </c>
      <c r="AG248" s="33"/>
      <c r="AH248" s="89">
        <f>IF($U248,AF248/$U248*100,0)</f>
        <v>0</v>
      </c>
      <c r="AI248" s="33"/>
      <c r="AJ248" s="297">
        <v>0</v>
      </c>
      <c r="AK248" s="33"/>
      <c r="AL248" s="22">
        <v>7</v>
      </c>
      <c r="AM248" s="33"/>
      <c r="AN248" s="114">
        <v>3621</v>
      </c>
      <c r="AO248" s="33"/>
      <c r="AP248" s="114">
        <f>IF(E248,AN248,0)</f>
        <v>0</v>
      </c>
      <c r="AQ248" s="33"/>
      <c r="AR248" s="114">
        <f>IF(O248,AN248,0)</f>
        <v>0</v>
      </c>
    </row>
    <row r="249" spans="1:44" ht="8.85" customHeight="1" x14ac:dyDescent="0.3">
      <c r="A249" s="22">
        <v>8</v>
      </c>
      <c r="B249" s="30"/>
      <c r="C249" s="22" t="s">
        <v>230</v>
      </c>
      <c r="D249" s="33"/>
      <c r="E249" s="297">
        <v>0</v>
      </c>
      <c r="F249" s="33"/>
      <c r="G249" s="89">
        <f>(E249/$AN249)</f>
        <v>0</v>
      </c>
      <c r="H249" s="33"/>
      <c r="I249" s="89">
        <f>IF(G$287,G249/G$287*100,0)</f>
        <v>0</v>
      </c>
      <c r="J249" s="33"/>
      <c r="K249" s="297">
        <v>0</v>
      </c>
      <c r="L249" s="33"/>
      <c r="M249" s="297">
        <v>0</v>
      </c>
      <c r="N249" s="33"/>
      <c r="O249" s="297">
        <v>0</v>
      </c>
      <c r="P249" s="33"/>
      <c r="Q249" s="89">
        <f>(O249/$AN249)</f>
        <v>0</v>
      </c>
      <c r="R249" s="33"/>
      <c r="S249" s="89">
        <f>IF(Q$287,Q249/Q$287*100,0)</f>
        <v>0</v>
      </c>
      <c r="T249" s="33"/>
      <c r="U249" s="88">
        <f>(E249+O249)</f>
        <v>0</v>
      </c>
      <c r="V249" s="33"/>
      <c r="W249" s="33"/>
      <c r="X249" s="297">
        <v>0</v>
      </c>
      <c r="Y249" s="33"/>
      <c r="Z249" s="89">
        <f>IF($U249,X249/$U249*100,0)</f>
        <v>0</v>
      </c>
      <c r="AA249" s="33"/>
      <c r="AB249" s="299">
        <v>0</v>
      </c>
      <c r="AC249" s="33"/>
      <c r="AD249" s="89">
        <f>IF($U249,AB249/$U249*100,0)</f>
        <v>0</v>
      </c>
      <c r="AE249" s="33"/>
      <c r="AF249" s="297">
        <v>0</v>
      </c>
      <c r="AG249" s="33"/>
      <c r="AH249" s="89">
        <f>IF($U249,AF249/$U249*100,0)</f>
        <v>0</v>
      </c>
      <c r="AI249" s="33"/>
      <c r="AJ249" s="297">
        <v>0</v>
      </c>
      <c r="AK249" s="33"/>
      <c r="AL249" s="22">
        <v>8</v>
      </c>
      <c r="AM249" s="33"/>
      <c r="AN249" s="114">
        <v>5444</v>
      </c>
      <c r="AO249" s="33"/>
      <c r="AP249" s="114">
        <f>IF(E249,AN249,0)</f>
        <v>0</v>
      </c>
      <c r="AQ249" s="33"/>
      <c r="AR249" s="114">
        <f>IF(O249,AN249,0)</f>
        <v>0</v>
      </c>
    </row>
    <row r="250" spans="1:44" ht="8.85" customHeight="1" x14ac:dyDescent="0.3">
      <c r="A250" s="22">
        <v>9</v>
      </c>
      <c r="B250" s="30"/>
      <c r="C250" s="22" t="s">
        <v>231</v>
      </c>
      <c r="D250" s="33"/>
      <c r="E250" s="297">
        <v>0</v>
      </c>
      <c r="F250" s="33"/>
      <c r="G250" s="89">
        <f>(E250/$AN250)</f>
        <v>0</v>
      </c>
      <c r="H250" s="33"/>
      <c r="I250" s="89">
        <f>IF(G$287,G250/G$287*100,0)</f>
        <v>0</v>
      </c>
      <c r="J250" s="33"/>
      <c r="K250" s="297">
        <v>0</v>
      </c>
      <c r="L250" s="33"/>
      <c r="M250" s="297">
        <v>0</v>
      </c>
      <c r="N250" s="33"/>
      <c r="O250" s="297">
        <v>0</v>
      </c>
      <c r="P250" s="33"/>
      <c r="Q250" s="89">
        <f>(O250/$AN250)</f>
        <v>0</v>
      </c>
      <c r="R250" s="33"/>
      <c r="S250" s="89">
        <f>IF(Q$287,Q250/Q$287*100,0)</f>
        <v>0</v>
      </c>
      <c r="T250" s="33"/>
      <c r="U250" s="88">
        <f>(E250+O250)</f>
        <v>0</v>
      </c>
      <c r="V250" s="33"/>
      <c r="W250" s="33"/>
      <c r="X250" s="297">
        <v>0</v>
      </c>
      <c r="Y250" s="33"/>
      <c r="Z250" s="89">
        <f>IF($U250,X250/$U250*100,0)</f>
        <v>0</v>
      </c>
      <c r="AA250" s="33"/>
      <c r="AB250" s="299">
        <v>0</v>
      </c>
      <c r="AC250" s="33"/>
      <c r="AD250" s="89">
        <f>IF($U250,AB250/$U250*100,0)</f>
        <v>0</v>
      </c>
      <c r="AE250" s="33"/>
      <c r="AF250" s="297">
        <v>0</v>
      </c>
      <c r="AG250" s="33"/>
      <c r="AH250" s="89">
        <f>IF($U250,AF250/$U250*100,0)</f>
        <v>0</v>
      </c>
      <c r="AI250" s="33"/>
      <c r="AJ250" s="297">
        <v>0</v>
      </c>
      <c r="AK250" s="33"/>
      <c r="AL250" s="22">
        <v>9</v>
      </c>
      <c r="AM250" s="33"/>
      <c r="AN250" s="114">
        <v>5644</v>
      </c>
      <c r="AO250" s="33"/>
      <c r="AP250" s="114">
        <f>IF(E250,AN250,0)</f>
        <v>0</v>
      </c>
      <c r="AQ250" s="33"/>
      <c r="AR250" s="114">
        <f>IF(O250,AN250,0)</f>
        <v>0</v>
      </c>
    </row>
    <row r="251" spans="1:44" ht="8.85" customHeight="1" x14ac:dyDescent="0.3">
      <c r="A251" s="22">
        <v>10</v>
      </c>
      <c r="B251" s="30"/>
      <c r="C251" s="22" t="s">
        <v>232</v>
      </c>
      <c r="D251" s="33"/>
      <c r="E251" s="297">
        <v>0</v>
      </c>
      <c r="F251" s="33"/>
      <c r="G251" s="89">
        <f>(E251/$AN251)</f>
        <v>0</v>
      </c>
      <c r="H251" s="33"/>
      <c r="I251" s="89">
        <f>IF(G$287,G251/G$287*100,0)</f>
        <v>0</v>
      </c>
      <c r="J251" s="33"/>
      <c r="K251" s="297">
        <v>0</v>
      </c>
      <c r="L251" s="33"/>
      <c r="M251" s="297">
        <v>0</v>
      </c>
      <c r="N251" s="33"/>
      <c r="O251" s="297">
        <v>0</v>
      </c>
      <c r="P251" s="33"/>
      <c r="Q251" s="89">
        <f>(O251/$AN251)</f>
        <v>0</v>
      </c>
      <c r="R251" s="33"/>
      <c r="S251" s="89">
        <f>IF(Q$287,Q251/Q$287*100,0)</f>
        <v>0</v>
      </c>
      <c r="T251" s="33"/>
      <c r="U251" s="88">
        <f>(E251+O251)</f>
        <v>0</v>
      </c>
      <c r="V251" s="33"/>
      <c r="W251" s="33"/>
      <c r="X251" s="297">
        <v>0</v>
      </c>
      <c r="Y251" s="33"/>
      <c r="Z251" s="89">
        <f>IF($U251,X251/$U251*100,0)</f>
        <v>0</v>
      </c>
      <c r="AA251" s="33"/>
      <c r="AB251" s="299">
        <v>0</v>
      </c>
      <c r="AC251" s="33"/>
      <c r="AD251" s="89">
        <f>IF($U251,AB251/$U251*100,0)</f>
        <v>0</v>
      </c>
      <c r="AE251" s="33"/>
      <c r="AF251" s="297">
        <v>0</v>
      </c>
      <c r="AG251" s="33"/>
      <c r="AH251" s="89">
        <f>IF($U251,AF251/$U251*100,0)</f>
        <v>0</v>
      </c>
      <c r="AI251" s="33"/>
      <c r="AJ251" s="297">
        <v>0</v>
      </c>
      <c r="AK251" s="33"/>
      <c r="AL251" s="22">
        <v>10</v>
      </c>
      <c r="AM251" s="33"/>
      <c r="AN251" s="114">
        <v>3691</v>
      </c>
      <c r="AO251" s="33"/>
      <c r="AP251" s="114">
        <f>IF(E251,AN251,0)</f>
        <v>0</v>
      </c>
      <c r="AQ251" s="33"/>
      <c r="AR251" s="114">
        <f>IF(O251,AN251,0)</f>
        <v>0</v>
      </c>
    </row>
    <row r="252" spans="1:44" ht="8.85" customHeight="1" x14ac:dyDescent="0.3">
      <c r="A252" s="5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41"/>
      <c r="AM252" s="33"/>
      <c r="AN252" s="39"/>
      <c r="AO252" s="33"/>
      <c r="AP252" s="33"/>
      <c r="AQ252" s="33"/>
      <c r="AR252" s="33"/>
    </row>
    <row r="253" spans="1:44" ht="8.85" customHeight="1" x14ac:dyDescent="0.3">
      <c r="A253" s="22">
        <v>11</v>
      </c>
      <c r="B253" s="30"/>
      <c r="C253" s="22" t="s">
        <v>233</v>
      </c>
      <c r="D253" s="33"/>
      <c r="E253" s="297">
        <v>0</v>
      </c>
      <c r="F253" s="33"/>
      <c r="G253" s="89">
        <f>(E253/$AN253)</f>
        <v>0</v>
      </c>
      <c r="H253" s="33"/>
      <c r="I253" s="89">
        <f>IF(G$287,G253/G$287*100,0)</f>
        <v>0</v>
      </c>
      <c r="J253" s="33"/>
      <c r="K253" s="297">
        <v>0</v>
      </c>
      <c r="L253" s="33"/>
      <c r="M253" s="297">
        <v>0</v>
      </c>
      <c r="N253" s="33"/>
      <c r="O253" s="297">
        <v>0</v>
      </c>
      <c r="P253" s="33"/>
      <c r="Q253" s="89">
        <f>(O253/$AN253)</f>
        <v>0</v>
      </c>
      <c r="R253" s="33"/>
      <c r="S253" s="89">
        <f>IF(Q$287,Q253/Q$287*100,0)</f>
        <v>0</v>
      </c>
      <c r="T253" s="33"/>
      <c r="U253" s="88">
        <f>(E253+O253)</f>
        <v>0</v>
      </c>
      <c r="V253" s="33"/>
      <c r="W253" s="33"/>
      <c r="X253" s="297">
        <v>0</v>
      </c>
      <c r="Y253" s="33"/>
      <c r="Z253" s="89">
        <f>IF($U253,X253/$U253*100,0)</f>
        <v>0</v>
      </c>
      <c r="AA253" s="33"/>
      <c r="AB253" s="299">
        <v>0</v>
      </c>
      <c r="AC253" s="33"/>
      <c r="AD253" s="89">
        <f>IF($U253,AB253/$U253*100,0)</f>
        <v>0</v>
      </c>
      <c r="AE253" s="33"/>
      <c r="AF253" s="297">
        <v>0</v>
      </c>
      <c r="AG253" s="33"/>
      <c r="AH253" s="89">
        <f>IF($U253,AF253/$U253*100,0)</f>
        <v>0</v>
      </c>
      <c r="AI253" s="33"/>
      <c r="AJ253" s="297">
        <v>0</v>
      </c>
      <c r="AK253" s="33"/>
      <c r="AL253" s="22">
        <v>11</v>
      </c>
      <c r="AM253" s="33"/>
      <c r="AN253" s="114">
        <v>21041</v>
      </c>
      <c r="AO253" s="33"/>
      <c r="AP253" s="114">
        <f>IF(E253,AN253,0)</f>
        <v>0</v>
      </c>
      <c r="AQ253" s="33"/>
      <c r="AR253" s="114">
        <f>IF(O253,AN253,0)</f>
        <v>0</v>
      </c>
    </row>
    <row r="254" spans="1:44" ht="8.85" customHeight="1" x14ac:dyDescent="0.3">
      <c r="A254" s="22">
        <v>12</v>
      </c>
      <c r="B254" s="30"/>
      <c r="C254" s="22" t="s">
        <v>234</v>
      </c>
      <c r="D254" s="33"/>
      <c r="E254" s="297">
        <v>0</v>
      </c>
      <c r="F254" s="33"/>
      <c r="G254" s="89">
        <f>(E254/$AN254)</f>
        <v>0</v>
      </c>
      <c r="H254" s="33"/>
      <c r="I254" s="89">
        <f>IF(G$287,G254/G$287*100,0)</f>
        <v>0</v>
      </c>
      <c r="J254" s="33"/>
      <c r="K254" s="297">
        <v>0</v>
      </c>
      <c r="L254" s="33"/>
      <c r="M254" s="297">
        <v>0</v>
      </c>
      <c r="N254" s="33"/>
      <c r="O254" s="297">
        <v>0</v>
      </c>
      <c r="P254" s="33"/>
      <c r="Q254" s="89">
        <f>(O254/$AN254)</f>
        <v>0</v>
      </c>
      <c r="R254" s="33"/>
      <c r="S254" s="89">
        <f>IF(Q$287,Q254/Q$287*100,0)</f>
        <v>0</v>
      </c>
      <c r="T254" s="33"/>
      <c r="U254" s="88">
        <f>(E254+O254)</f>
        <v>0</v>
      </c>
      <c r="V254" s="33"/>
      <c r="W254" s="33"/>
      <c r="X254" s="297">
        <v>0</v>
      </c>
      <c r="Y254" s="33"/>
      <c r="Z254" s="89">
        <f>IF($U254,X254/$U254*100,0)</f>
        <v>0</v>
      </c>
      <c r="AA254" s="33"/>
      <c r="AB254" s="299">
        <v>0</v>
      </c>
      <c r="AC254" s="33"/>
      <c r="AD254" s="89">
        <f>IF($U254,AB254/$U254*100,0)</f>
        <v>0</v>
      </c>
      <c r="AE254" s="33"/>
      <c r="AF254" s="297">
        <v>0</v>
      </c>
      <c r="AG254" s="33"/>
      <c r="AH254" s="89">
        <f>IF($U254,AF254/$U254*100,0)</f>
        <v>0</v>
      </c>
      <c r="AI254" s="33"/>
      <c r="AJ254" s="297">
        <v>0</v>
      </c>
      <c r="AK254" s="33"/>
      <c r="AL254" s="22">
        <v>12</v>
      </c>
      <c r="AM254" s="33"/>
      <c r="AN254" s="114">
        <v>3884</v>
      </c>
      <c r="AO254" s="33"/>
      <c r="AP254" s="114">
        <f>IF(E254,AN254,0)</f>
        <v>0</v>
      </c>
      <c r="AQ254" s="33"/>
      <c r="AR254" s="114">
        <f>IF(O254,AN254,0)</f>
        <v>0</v>
      </c>
    </row>
    <row r="255" spans="1:44" ht="8.85" customHeight="1" x14ac:dyDescent="0.3">
      <c r="A255" s="22">
        <v>13</v>
      </c>
      <c r="B255" s="30"/>
      <c r="C255" s="22" t="s">
        <v>235</v>
      </c>
      <c r="D255" s="33"/>
      <c r="E255" s="297">
        <v>0</v>
      </c>
      <c r="F255" s="33"/>
      <c r="G255" s="89">
        <f>(E255/$AN255)</f>
        <v>0</v>
      </c>
      <c r="H255" s="33"/>
      <c r="I255" s="89">
        <f>IF(G$287,G255/G$287*100,0)</f>
        <v>0</v>
      </c>
      <c r="J255" s="33"/>
      <c r="K255" s="297">
        <v>0</v>
      </c>
      <c r="L255" s="33"/>
      <c r="M255" s="297">
        <v>0</v>
      </c>
      <c r="N255" s="33"/>
      <c r="O255" s="297">
        <v>0</v>
      </c>
      <c r="P255" s="33"/>
      <c r="Q255" s="89">
        <f>(O255/$AN255)</f>
        <v>0</v>
      </c>
      <c r="R255" s="33"/>
      <c r="S255" s="89">
        <f>IF(Q$287,Q255/Q$287*100,0)</f>
        <v>0</v>
      </c>
      <c r="T255" s="33"/>
      <c r="U255" s="88">
        <f>(E255+O255)</f>
        <v>0</v>
      </c>
      <c r="V255" s="33"/>
      <c r="W255" s="33"/>
      <c r="X255" s="297">
        <v>0</v>
      </c>
      <c r="Y255" s="33"/>
      <c r="Z255" s="89">
        <f>IF($U255,X255/$U255*100,0)</f>
        <v>0</v>
      </c>
      <c r="AA255" s="33"/>
      <c r="AB255" s="299">
        <v>0</v>
      </c>
      <c r="AC255" s="33"/>
      <c r="AD255" s="89">
        <f>IF($U255,AB255/$U255*100,0)</f>
        <v>0</v>
      </c>
      <c r="AE255" s="33"/>
      <c r="AF255" s="297">
        <v>0</v>
      </c>
      <c r="AG255" s="33"/>
      <c r="AH255" s="89">
        <f>IF($U255,AF255/$U255*100,0)</f>
        <v>0</v>
      </c>
      <c r="AI255" s="33"/>
      <c r="AJ255" s="297">
        <v>0</v>
      </c>
      <c r="AK255" s="33"/>
      <c r="AL255" s="22">
        <v>13</v>
      </c>
      <c r="AM255" s="33"/>
      <c r="AN255" s="114">
        <v>3542</v>
      </c>
      <c r="AO255" s="33"/>
      <c r="AP255" s="114">
        <f>IF(E255,AN255,0)</f>
        <v>0</v>
      </c>
      <c r="AQ255" s="33"/>
      <c r="AR255" s="114">
        <f>IF(O255,AN255,0)</f>
        <v>0</v>
      </c>
    </row>
    <row r="256" spans="1:44" ht="8.85" customHeight="1" x14ac:dyDescent="0.3">
      <c r="A256" s="22">
        <v>14</v>
      </c>
      <c r="B256" s="30"/>
      <c r="C256" s="22" t="s">
        <v>154</v>
      </c>
      <c r="D256" s="33"/>
      <c r="E256" s="297">
        <v>0</v>
      </c>
      <c r="F256" s="33"/>
      <c r="G256" s="89">
        <f>(E256/$AN256)</f>
        <v>0</v>
      </c>
      <c r="H256" s="33"/>
      <c r="I256" s="89">
        <f>IF(G$287,G256/G$287*100,0)</f>
        <v>0</v>
      </c>
      <c r="J256" s="33"/>
      <c r="K256" s="297">
        <v>0</v>
      </c>
      <c r="L256" s="33"/>
      <c r="M256" s="297">
        <v>0</v>
      </c>
      <c r="N256" s="33"/>
      <c r="O256" s="297">
        <v>0</v>
      </c>
      <c r="P256" s="33"/>
      <c r="Q256" s="89">
        <f>(O256/$AN256)</f>
        <v>0</v>
      </c>
      <c r="R256" s="33"/>
      <c r="S256" s="89">
        <f>IF(Q$287,Q256/Q$287*100,0)</f>
        <v>0</v>
      </c>
      <c r="T256" s="33"/>
      <c r="U256" s="88">
        <f>(E256+O256)</f>
        <v>0</v>
      </c>
      <c r="V256" s="33"/>
      <c r="W256" s="33"/>
      <c r="X256" s="297">
        <v>0</v>
      </c>
      <c r="Y256" s="33"/>
      <c r="Z256" s="89">
        <f>IF($U256,X256/$U256*100,0)</f>
        <v>0</v>
      </c>
      <c r="AA256" s="33"/>
      <c r="AB256" s="299">
        <v>0</v>
      </c>
      <c r="AC256" s="33"/>
      <c r="AD256" s="89">
        <f>IF($U256,AB256/$U256*100,0)</f>
        <v>0</v>
      </c>
      <c r="AE256" s="33"/>
      <c r="AF256" s="297">
        <v>0</v>
      </c>
      <c r="AG256" s="33"/>
      <c r="AH256" s="89">
        <f>IF($U256,AF256/$U256*100,0)</f>
        <v>0</v>
      </c>
      <c r="AI256" s="33"/>
      <c r="AJ256" s="297">
        <v>0</v>
      </c>
      <c r="AK256" s="33"/>
      <c r="AL256" s="22">
        <v>14</v>
      </c>
      <c r="AM256" s="33"/>
      <c r="AN256" s="114">
        <v>16379</v>
      </c>
      <c r="AO256" s="33"/>
      <c r="AP256" s="114">
        <f>IF(E256,AN256,0)</f>
        <v>0</v>
      </c>
      <c r="AQ256" s="33"/>
      <c r="AR256" s="114">
        <f>IF(O256,AN256,0)</f>
        <v>0</v>
      </c>
    </row>
    <row r="257" spans="1:44" ht="8.85" customHeight="1" x14ac:dyDescent="0.3">
      <c r="A257" s="22">
        <v>15</v>
      </c>
      <c r="B257" s="30"/>
      <c r="C257" s="22" t="s">
        <v>236</v>
      </c>
      <c r="D257" s="33"/>
      <c r="E257" s="297">
        <v>0</v>
      </c>
      <c r="F257" s="33"/>
      <c r="G257" s="89">
        <f>(E257/$AN257)</f>
        <v>0</v>
      </c>
      <c r="H257" s="33"/>
      <c r="I257" s="89">
        <f>IF(G$287,G257/G$287*100,0)</f>
        <v>0</v>
      </c>
      <c r="J257" s="33"/>
      <c r="K257" s="297">
        <v>0</v>
      </c>
      <c r="L257" s="33"/>
      <c r="M257" s="297">
        <v>0</v>
      </c>
      <c r="N257" s="33"/>
      <c r="O257" s="297">
        <v>0</v>
      </c>
      <c r="P257" s="33"/>
      <c r="Q257" s="89">
        <f>(O257/$AN257)</f>
        <v>0</v>
      </c>
      <c r="R257" s="33"/>
      <c r="S257" s="89">
        <f>IF(Q$287,Q257/Q$287*100,0)</f>
        <v>0</v>
      </c>
      <c r="T257" s="33"/>
      <c r="U257" s="88">
        <f>(E257+O257)</f>
        <v>0</v>
      </c>
      <c r="V257" s="33"/>
      <c r="W257" s="33"/>
      <c r="X257" s="297">
        <v>0</v>
      </c>
      <c r="Y257" s="33"/>
      <c r="Z257" s="89">
        <f>IF($U257,X257/$U257*100,0)</f>
        <v>0</v>
      </c>
      <c r="AA257" s="33"/>
      <c r="AB257" s="299">
        <v>0</v>
      </c>
      <c r="AC257" s="33"/>
      <c r="AD257" s="89">
        <f>IF($U257,AB257/$U257*100,0)</f>
        <v>0</v>
      </c>
      <c r="AE257" s="33"/>
      <c r="AF257" s="297">
        <v>0</v>
      </c>
      <c r="AG257" s="33"/>
      <c r="AH257" s="89">
        <f>IF($U257,AF257/$U257*100,0)</f>
        <v>0</v>
      </c>
      <c r="AI257" s="33"/>
      <c r="AJ257" s="297">
        <v>0</v>
      </c>
      <c r="AK257" s="33"/>
      <c r="AL257" s="22">
        <v>15</v>
      </c>
      <c r="AM257" s="33"/>
      <c r="AN257" s="114">
        <v>4961</v>
      </c>
      <c r="AO257" s="33"/>
      <c r="AP257" s="114">
        <f>IF(E257,AN257,0)</f>
        <v>0</v>
      </c>
      <c r="AQ257" s="33"/>
      <c r="AR257" s="114">
        <f>IF(O257,AN257,0)</f>
        <v>0</v>
      </c>
    </row>
    <row r="258" spans="1:44" ht="8.85" customHeight="1" x14ac:dyDescent="0.3">
      <c r="A258" s="5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41"/>
      <c r="AM258" s="33"/>
      <c r="AN258" s="39"/>
      <c r="AO258" s="33"/>
      <c r="AP258" s="33"/>
      <c r="AQ258" s="33"/>
      <c r="AR258" s="33"/>
    </row>
    <row r="259" spans="1:44" ht="8.85" customHeight="1" x14ac:dyDescent="0.3">
      <c r="A259" s="22">
        <v>16</v>
      </c>
      <c r="B259" s="30"/>
      <c r="C259" s="22" t="s">
        <v>237</v>
      </c>
      <c r="D259" s="33"/>
      <c r="E259" s="297">
        <v>0</v>
      </c>
      <c r="F259" s="33"/>
      <c r="G259" s="89">
        <f>(E259/$AN259)</f>
        <v>0</v>
      </c>
      <c r="H259" s="33"/>
      <c r="I259" s="89">
        <f>IF(G$287,G259/G$287*100,0)</f>
        <v>0</v>
      </c>
      <c r="J259" s="33"/>
      <c r="K259" s="297">
        <v>0</v>
      </c>
      <c r="L259" s="33"/>
      <c r="M259" s="297">
        <v>0</v>
      </c>
      <c r="N259" s="33"/>
      <c r="O259" s="297">
        <v>0</v>
      </c>
      <c r="P259" s="33"/>
      <c r="Q259" s="89">
        <f>(O259/$AN259)</f>
        <v>0</v>
      </c>
      <c r="R259" s="33"/>
      <c r="S259" s="89">
        <f>IF(Q$287,Q259/Q$287*100,0)</f>
        <v>0</v>
      </c>
      <c r="T259" s="33"/>
      <c r="U259" s="88">
        <f>(E259+O259)</f>
        <v>0</v>
      </c>
      <c r="V259" s="33"/>
      <c r="W259" s="33"/>
      <c r="X259" s="297">
        <v>0</v>
      </c>
      <c r="Y259" s="33"/>
      <c r="Z259" s="89">
        <f>IF($U259,X259/$U259*100,0)</f>
        <v>0</v>
      </c>
      <c r="AA259" s="33"/>
      <c r="AB259" s="299">
        <v>0</v>
      </c>
      <c r="AC259" s="33"/>
      <c r="AD259" s="89">
        <f>IF($U259,AB259/$U259*100,0)</f>
        <v>0</v>
      </c>
      <c r="AE259" s="33"/>
      <c r="AF259" s="297">
        <v>0</v>
      </c>
      <c r="AG259" s="33"/>
      <c r="AH259" s="89">
        <f>IF($U259,AF259/$U259*100,0)</f>
        <v>0</v>
      </c>
      <c r="AI259" s="33"/>
      <c r="AJ259" s="297">
        <v>0</v>
      </c>
      <c r="AK259" s="33"/>
      <c r="AL259" s="22">
        <v>16</v>
      </c>
      <c r="AM259" s="33"/>
      <c r="AN259" s="114">
        <v>8216</v>
      </c>
      <c r="AO259" s="33"/>
      <c r="AP259" s="114">
        <f>IF(E259,AN259,0)</f>
        <v>0</v>
      </c>
      <c r="AQ259" s="33"/>
      <c r="AR259" s="114">
        <f>IF(O259,AN259,0)</f>
        <v>0</v>
      </c>
    </row>
    <row r="260" spans="1:44" ht="8.85" customHeight="1" x14ac:dyDescent="0.3">
      <c r="A260" s="22">
        <v>17</v>
      </c>
      <c r="B260" s="30"/>
      <c r="C260" s="22" t="s">
        <v>238</v>
      </c>
      <c r="D260" s="33"/>
      <c r="E260" s="297">
        <v>0</v>
      </c>
      <c r="F260" s="33"/>
      <c r="G260" s="89">
        <f>(E260/$AN260)</f>
        <v>0</v>
      </c>
      <c r="H260" s="33"/>
      <c r="I260" s="89">
        <f>IF(G$287,G260/G$287*100,0)</f>
        <v>0</v>
      </c>
      <c r="J260" s="33"/>
      <c r="K260" s="297">
        <v>0</v>
      </c>
      <c r="L260" s="33"/>
      <c r="M260" s="297">
        <v>0</v>
      </c>
      <c r="N260" s="33"/>
      <c r="O260" s="297">
        <v>0</v>
      </c>
      <c r="P260" s="33"/>
      <c r="Q260" s="89">
        <f>(O260/$AN260)</f>
        <v>0</v>
      </c>
      <c r="R260" s="33"/>
      <c r="S260" s="89">
        <f>IF(Q$287,Q260/Q$287*100,0)</f>
        <v>0</v>
      </c>
      <c r="T260" s="33"/>
      <c r="U260" s="88">
        <f>(E260+O260)</f>
        <v>0</v>
      </c>
      <c r="V260" s="33"/>
      <c r="W260" s="33"/>
      <c r="X260" s="297">
        <v>0</v>
      </c>
      <c r="Y260" s="33"/>
      <c r="Z260" s="89">
        <f>IF($U260,X260/$U260*100,0)</f>
        <v>0</v>
      </c>
      <c r="AA260" s="33"/>
      <c r="AB260" s="299">
        <v>0</v>
      </c>
      <c r="AC260" s="33"/>
      <c r="AD260" s="89">
        <f>IF($U260,AB260/$U260*100,0)</f>
        <v>0</v>
      </c>
      <c r="AE260" s="33"/>
      <c r="AF260" s="297">
        <v>0</v>
      </c>
      <c r="AG260" s="33"/>
      <c r="AH260" s="89">
        <f>IF($U260,AF260/$U260*100,0)</f>
        <v>0</v>
      </c>
      <c r="AI260" s="33"/>
      <c r="AJ260" s="297">
        <v>0</v>
      </c>
      <c r="AK260" s="33"/>
      <c r="AL260" s="22">
        <v>17</v>
      </c>
      <c r="AM260" s="33"/>
      <c r="AN260" s="114">
        <v>14440</v>
      </c>
      <c r="AO260" s="33"/>
      <c r="AP260" s="114">
        <f>IF(E260,AN260,0)</f>
        <v>0</v>
      </c>
      <c r="AQ260" s="33"/>
      <c r="AR260" s="114">
        <f>IF(O260,AN260,0)</f>
        <v>0</v>
      </c>
    </row>
    <row r="261" spans="1:44" ht="8.85" customHeight="1" x14ac:dyDescent="0.3">
      <c r="A261" s="22">
        <v>18</v>
      </c>
      <c r="B261" s="30"/>
      <c r="C261" s="22" t="s">
        <v>239</v>
      </c>
      <c r="D261" s="33"/>
      <c r="E261" s="297">
        <v>0</v>
      </c>
      <c r="F261" s="33"/>
      <c r="G261" s="89">
        <f>(E261/$AN261)</f>
        <v>0</v>
      </c>
      <c r="H261" s="33"/>
      <c r="I261" s="89">
        <f>IF(G$287,G261/G$287*100,0)</f>
        <v>0</v>
      </c>
      <c r="J261" s="33"/>
      <c r="K261" s="297">
        <v>0</v>
      </c>
      <c r="L261" s="33"/>
      <c r="M261" s="297">
        <v>0</v>
      </c>
      <c r="N261" s="33"/>
      <c r="O261" s="297">
        <v>0</v>
      </c>
      <c r="P261" s="33"/>
      <c r="Q261" s="89">
        <f>(O261/$AN261)</f>
        <v>0</v>
      </c>
      <c r="R261" s="33"/>
      <c r="S261" s="89">
        <f>IF(Q$287,Q261/Q$287*100,0)</f>
        <v>0</v>
      </c>
      <c r="T261" s="33"/>
      <c r="U261" s="88">
        <f>(E261+O261)</f>
        <v>0</v>
      </c>
      <c r="V261" s="33"/>
      <c r="W261" s="33"/>
      <c r="X261" s="297">
        <v>0</v>
      </c>
      <c r="Y261" s="33"/>
      <c r="Z261" s="89">
        <f>IF($U261,X261/$U261*100,0)</f>
        <v>0</v>
      </c>
      <c r="AA261" s="33"/>
      <c r="AB261" s="299">
        <v>0</v>
      </c>
      <c r="AC261" s="33"/>
      <c r="AD261" s="89">
        <f>IF($U261,AB261/$U261*100,0)</f>
        <v>0</v>
      </c>
      <c r="AE261" s="33"/>
      <c r="AF261" s="297">
        <v>0</v>
      </c>
      <c r="AG261" s="33"/>
      <c r="AH261" s="89">
        <f>IF($U261,AF261/$U261*100,0)</f>
        <v>0</v>
      </c>
      <c r="AI261" s="33"/>
      <c r="AJ261" s="297">
        <v>0</v>
      </c>
      <c r="AK261" s="33"/>
      <c r="AL261" s="22">
        <v>18</v>
      </c>
      <c r="AM261" s="33"/>
      <c r="AN261" s="114">
        <v>23292</v>
      </c>
      <c r="AO261" s="33"/>
      <c r="AP261" s="114">
        <f>IF(E261,AN261,0)</f>
        <v>0</v>
      </c>
      <c r="AQ261" s="33"/>
      <c r="AR261" s="114">
        <f>IF(O261,AN261,0)</f>
        <v>0</v>
      </c>
    </row>
    <row r="262" spans="1:44" ht="8.85" customHeight="1" x14ac:dyDescent="0.3">
      <c r="A262" s="22">
        <v>19</v>
      </c>
      <c r="B262" s="30"/>
      <c r="C262" s="22" t="s">
        <v>240</v>
      </c>
      <c r="D262" s="33"/>
      <c r="E262" s="297">
        <v>0</v>
      </c>
      <c r="F262" s="33"/>
      <c r="G262" s="89">
        <f>(E262/$AN262)</f>
        <v>0</v>
      </c>
      <c r="H262" s="33"/>
      <c r="I262" s="89">
        <f>IF(G$287,G262/G$287*100,0)</f>
        <v>0</v>
      </c>
      <c r="J262" s="33"/>
      <c r="K262" s="297">
        <v>0</v>
      </c>
      <c r="L262" s="33"/>
      <c r="M262" s="297">
        <v>0</v>
      </c>
      <c r="N262" s="33"/>
      <c r="O262" s="297">
        <v>0</v>
      </c>
      <c r="P262" s="33"/>
      <c r="Q262" s="89">
        <f>(O262/$AN262)</f>
        <v>0</v>
      </c>
      <c r="R262" s="33"/>
      <c r="S262" s="89">
        <f>IF(Q$287,Q262/Q$287*100,0)</f>
        <v>0</v>
      </c>
      <c r="T262" s="33"/>
      <c r="U262" s="88">
        <f>(E262+O262)</f>
        <v>0</v>
      </c>
      <c r="V262" s="33"/>
      <c r="W262" s="33"/>
      <c r="X262" s="297">
        <v>0</v>
      </c>
      <c r="Y262" s="33"/>
      <c r="Z262" s="89">
        <f>IF($U262,X262/$U262*100,0)</f>
        <v>0</v>
      </c>
      <c r="AA262" s="33"/>
      <c r="AB262" s="299">
        <v>0</v>
      </c>
      <c r="AC262" s="33"/>
      <c r="AD262" s="89">
        <f>IF($U262,AB262/$U262*100,0)</f>
        <v>0</v>
      </c>
      <c r="AE262" s="33"/>
      <c r="AF262" s="297">
        <v>0</v>
      </c>
      <c r="AG262" s="33"/>
      <c r="AH262" s="89">
        <f>IF($U262,AF262/$U262*100,0)</f>
        <v>0</v>
      </c>
      <c r="AI262" s="33"/>
      <c r="AJ262" s="297">
        <v>0</v>
      </c>
      <c r="AK262" s="33"/>
      <c r="AL262" s="22">
        <v>19</v>
      </c>
      <c r="AM262" s="33"/>
      <c r="AN262" s="114">
        <v>42616</v>
      </c>
      <c r="AO262" s="33"/>
      <c r="AP262" s="114">
        <f>IF(E262,AN262,0)</f>
        <v>0</v>
      </c>
      <c r="AQ262" s="33"/>
      <c r="AR262" s="114">
        <f>IF(O262,AN262,0)</f>
        <v>0</v>
      </c>
    </row>
    <row r="263" spans="1:44" ht="8.85" customHeight="1" x14ac:dyDescent="0.3">
      <c r="A263" s="22">
        <v>20</v>
      </c>
      <c r="B263" s="30"/>
      <c r="C263" s="22" t="s">
        <v>241</v>
      </c>
      <c r="D263" s="33"/>
      <c r="E263" s="297">
        <v>0</v>
      </c>
      <c r="F263" s="33"/>
      <c r="G263" s="89">
        <f>(E263/$AN263)</f>
        <v>0</v>
      </c>
      <c r="H263" s="33"/>
      <c r="I263" s="89">
        <f>IF(G$287,G263/G$287*100,0)</f>
        <v>0</v>
      </c>
      <c r="J263" s="33"/>
      <c r="K263" s="297">
        <v>0</v>
      </c>
      <c r="L263" s="33"/>
      <c r="M263" s="297">
        <v>0</v>
      </c>
      <c r="N263" s="33"/>
      <c r="O263" s="297">
        <v>0</v>
      </c>
      <c r="P263" s="33"/>
      <c r="Q263" s="89">
        <f>(O263/$AN263)</f>
        <v>0</v>
      </c>
      <c r="R263" s="33"/>
      <c r="S263" s="89">
        <f>IF(Q$287,Q263/Q$287*100,0)</f>
        <v>0</v>
      </c>
      <c r="T263" s="33"/>
      <c r="U263" s="88">
        <f>(E263+O263)</f>
        <v>0</v>
      </c>
      <c r="V263" s="33"/>
      <c r="W263" s="33"/>
      <c r="X263" s="297">
        <v>0</v>
      </c>
      <c r="Y263" s="33"/>
      <c r="Z263" s="89">
        <f>IF($U263,X263/$U263*100,0)</f>
        <v>0</v>
      </c>
      <c r="AA263" s="33"/>
      <c r="AB263" s="299">
        <v>0</v>
      </c>
      <c r="AC263" s="33"/>
      <c r="AD263" s="89">
        <f>IF($U263,AB263/$U263*100,0)</f>
        <v>0</v>
      </c>
      <c r="AE263" s="33"/>
      <c r="AF263" s="297">
        <v>0</v>
      </c>
      <c r="AG263" s="33"/>
      <c r="AH263" s="89">
        <f>IF($U263,AF263/$U263*100,0)</f>
        <v>0</v>
      </c>
      <c r="AI263" s="33"/>
      <c r="AJ263" s="297">
        <v>0</v>
      </c>
      <c r="AK263" s="33"/>
      <c r="AL263" s="22">
        <v>20</v>
      </c>
      <c r="AM263" s="33"/>
      <c r="AN263" s="114">
        <v>4895</v>
      </c>
      <c r="AO263" s="33"/>
      <c r="AP263" s="114">
        <f>IF(E263,AN263,0)</f>
        <v>0</v>
      </c>
      <c r="AQ263" s="33"/>
      <c r="AR263" s="114">
        <f>IF(O263,AN263,0)</f>
        <v>0</v>
      </c>
    </row>
    <row r="264" spans="1:44" ht="8.85" customHeight="1" x14ac:dyDescent="0.3">
      <c r="A264" s="53"/>
      <c r="D264" s="33"/>
      <c r="E264" s="39"/>
      <c r="F264" s="33"/>
      <c r="G264" s="33"/>
      <c r="H264" s="33"/>
      <c r="I264" s="33"/>
      <c r="J264" s="33"/>
      <c r="K264" s="39"/>
      <c r="L264" s="33"/>
      <c r="M264" s="39"/>
      <c r="N264" s="33"/>
      <c r="O264" s="39"/>
      <c r="P264" s="33"/>
      <c r="Q264" s="33"/>
      <c r="R264" s="33"/>
      <c r="S264" s="33"/>
      <c r="T264" s="33"/>
      <c r="U264" s="39"/>
      <c r="V264" s="33"/>
      <c r="W264" s="33"/>
      <c r="X264" s="39"/>
      <c r="Y264" s="33"/>
      <c r="Z264" s="33"/>
      <c r="AA264" s="33"/>
      <c r="AB264" s="39"/>
      <c r="AC264" s="33"/>
      <c r="AD264" s="33"/>
      <c r="AE264" s="33"/>
      <c r="AF264" s="39"/>
      <c r="AG264" s="33"/>
      <c r="AH264" s="33"/>
      <c r="AI264" s="33"/>
      <c r="AJ264" s="39"/>
      <c r="AK264" s="33"/>
      <c r="AL264" s="41"/>
      <c r="AM264" s="33"/>
      <c r="AN264" s="39"/>
      <c r="AO264" s="33"/>
      <c r="AP264" s="33"/>
      <c r="AQ264" s="33"/>
      <c r="AR264" s="33"/>
    </row>
    <row r="265" spans="1:44" ht="8.85" customHeight="1" x14ac:dyDescent="0.3">
      <c r="A265" s="22">
        <v>21</v>
      </c>
      <c r="B265" s="30"/>
      <c r="C265" s="22" t="s">
        <v>242</v>
      </c>
      <c r="D265" s="33"/>
      <c r="E265" s="297">
        <v>0</v>
      </c>
      <c r="F265" s="33"/>
      <c r="G265" s="89">
        <f>(E265/$AN265)</f>
        <v>0</v>
      </c>
      <c r="H265" s="33"/>
      <c r="I265" s="89">
        <f>IF(G$287,G265/G$287*100,0)</f>
        <v>0</v>
      </c>
      <c r="J265" s="33"/>
      <c r="K265" s="297">
        <v>0</v>
      </c>
      <c r="L265" s="33"/>
      <c r="M265" s="297">
        <v>0</v>
      </c>
      <c r="N265" s="33"/>
      <c r="O265" s="297">
        <v>0</v>
      </c>
      <c r="P265" s="33"/>
      <c r="Q265" s="89">
        <f>(O265/$AN265)</f>
        <v>0</v>
      </c>
      <c r="R265" s="33"/>
      <c r="S265" s="89">
        <f>IF(Q$287,Q265/Q$287*100,0)</f>
        <v>0</v>
      </c>
      <c r="T265" s="33"/>
      <c r="U265" s="88">
        <f>(E265+O265)</f>
        <v>0</v>
      </c>
      <c r="V265" s="33"/>
      <c r="W265" s="33"/>
      <c r="X265" s="297">
        <v>0</v>
      </c>
      <c r="Y265" s="33"/>
      <c r="Z265" s="89">
        <f>IF($U265,X265/$U265*100,0)</f>
        <v>0</v>
      </c>
      <c r="AA265" s="33"/>
      <c r="AB265" s="299">
        <v>0</v>
      </c>
      <c r="AC265" s="33"/>
      <c r="AD265" s="89">
        <f>IF($U265,AB265/$U265*100,0)</f>
        <v>0</v>
      </c>
      <c r="AE265" s="33"/>
      <c r="AF265" s="297">
        <v>0</v>
      </c>
      <c r="AG265" s="33"/>
      <c r="AH265" s="89">
        <f>IF($U265,AF265/$U265*100,0)</f>
        <v>0</v>
      </c>
      <c r="AI265" s="33"/>
      <c r="AJ265" s="297">
        <v>0</v>
      </c>
      <c r="AK265" s="33"/>
      <c r="AL265" s="22">
        <v>21</v>
      </c>
      <c r="AM265" s="33"/>
      <c r="AN265" s="114">
        <v>5968</v>
      </c>
      <c r="AO265" s="33"/>
      <c r="AP265" s="114">
        <f>IF(E265,AN265,0)</f>
        <v>0</v>
      </c>
      <c r="AQ265" s="33"/>
      <c r="AR265" s="114">
        <f>IF(O265,AN265,0)</f>
        <v>0</v>
      </c>
    </row>
    <row r="266" spans="1:44" ht="8.85" customHeight="1" x14ac:dyDescent="0.3">
      <c r="A266" s="22">
        <v>22</v>
      </c>
      <c r="B266" s="30"/>
      <c r="C266" s="22" t="s">
        <v>195</v>
      </c>
      <c r="D266" s="33"/>
      <c r="E266" s="297">
        <v>0</v>
      </c>
      <c r="F266" s="33"/>
      <c r="G266" s="89">
        <f>(E266/$AN266)</f>
        <v>0</v>
      </c>
      <c r="H266" s="33"/>
      <c r="I266" s="89">
        <f>IF(G$287,G266/G$287*100,0)</f>
        <v>0</v>
      </c>
      <c r="J266" s="33"/>
      <c r="K266" s="297">
        <v>0</v>
      </c>
      <c r="L266" s="33"/>
      <c r="M266" s="297">
        <v>0</v>
      </c>
      <c r="N266" s="33"/>
      <c r="O266" s="297">
        <v>0</v>
      </c>
      <c r="P266" s="33"/>
      <c r="Q266" s="89">
        <f>(O266/$AN266)</f>
        <v>0</v>
      </c>
      <c r="R266" s="33"/>
      <c r="S266" s="89">
        <f>IF(Q$287,Q266/Q$287*100,0)</f>
        <v>0</v>
      </c>
      <c r="T266" s="33"/>
      <c r="U266" s="88">
        <f>(E266+O266)</f>
        <v>0</v>
      </c>
      <c r="V266" s="33"/>
      <c r="W266" s="33"/>
      <c r="X266" s="297">
        <v>0</v>
      </c>
      <c r="Y266" s="33"/>
      <c r="Z266" s="89">
        <f>IF($U266,X266/$U266*100,0)</f>
        <v>0</v>
      </c>
      <c r="AA266" s="33"/>
      <c r="AB266" s="299">
        <v>0</v>
      </c>
      <c r="AC266" s="33"/>
      <c r="AD266" s="89">
        <f>IF($U266,AB266/$U266*100,0)</f>
        <v>0</v>
      </c>
      <c r="AE266" s="33"/>
      <c r="AF266" s="297">
        <v>0</v>
      </c>
      <c r="AG266" s="33"/>
      <c r="AH266" s="89">
        <f>IF($U266,AF266/$U266*100,0)</f>
        <v>0</v>
      </c>
      <c r="AI266" s="33"/>
      <c r="AJ266" s="297">
        <v>0</v>
      </c>
      <c r="AK266" s="33"/>
      <c r="AL266" s="22">
        <v>22</v>
      </c>
      <c r="AM266" s="33"/>
      <c r="AN266" s="114">
        <v>4721</v>
      </c>
      <c r="AO266" s="33"/>
      <c r="AP266" s="114">
        <f>IF(E266,AN266,0)</f>
        <v>0</v>
      </c>
      <c r="AQ266" s="33"/>
      <c r="AR266" s="114">
        <f>IF(O266,AN266,0)</f>
        <v>0</v>
      </c>
    </row>
    <row r="267" spans="1:44" ht="8.85" customHeight="1" x14ac:dyDescent="0.3">
      <c r="A267" s="22">
        <v>23</v>
      </c>
      <c r="B267" s="30"/>
      <c r="C267" s="22" t="s">
        <v>203</v>
      </c>
      <c r="D267" s="33"/>
      <c r="E267" s="297">
        <v>0</v>
      </c>
      <c r="F267" s="33"/>
      <c r="G267" s="89">
        <f>(E267/$AN267)</f>
        <v>0</v>
      </c>
      <c r="H267" s="33"/>
      <c r="I267" s="89">
        <f>IF(G$287,G267/G$287*100,0)</f>
        <v>0</v>
      </c>
      <c r="J267" s="33"/>
      <c r="K267" s="297">
        <v>0</v>
      </c>
      <c r="L267" s="33"/>
      <c r="M267" s="297">
        <v>0</v>
      </c>
      <c r="N267" s="33"/>
      <c r="O267" s="297">
        <v>0</v>
      </c>
      <c r="P267" s="33"/>
      <c r="Q267" s="89">
        <f>(O267/$AN267)</f>
        <v>0</v>
      </c>
      <c r="R267" s="33"/>
      <c r="S267" s="89">
        <f>IF(Q$287,Q267/Q$287*100,0)</f>
        <v>0</v>
      </c>
      <c r="T267" s="33"/>
      <c r="U267" s="88">
        <f>(E267+O267)</f>
        <v>0</v>
      </c>
      <c r="V267" s="33"/>
      <c r="W267" s="33"/>
      <c r="X267" s="297">
        <v>0</v>
      </c>
      <c r="Y267" s="33"/>
      <c r="Z267" s="89">
        <f>IF($U267,X267/$U267*100,0)</f>
        <v>0</v>
      </c>
      <c r="AA267" s="33"/>
      <c r="AB267" s="299">
        <v>0</v>
      </c>
      <c r="AC267" s="33"/>
      <c r="AD267" s="89">
        <f>IF($U267,AB267/$U267*100,0)</f>
        <v>0</v>
      </c>
      <c r="AE267" s="33"/>
      <c r="AF267" s="297">
        <v>0</v>
      </c>
      <c r="AG267" s="33"/>
      <c r="AH267" s="89">
        <f>IF($U267,AF267/$U267*100,0)</f>
        <v>0</v>
      </c>
      <c r="AI267" s="33"/>
      <c r="AJ267" s="297">
        <v>0</v>
      </c>
      <c r="AK267" s="33"/>
      <c r="AL267" s="22">
        <v>23</v>
      </c>
      <c r="AM267" s="33"/>
      <c r="AN267" s="114">
        <v>9086</v>
      </c>
      <c r="AO267" s="33"/>
      <c r="AP267" s="114">
        <f>IF(E267,AN267,0)</f>
        <v>0</v>
      </c>
      <c r="AQ267" s="33"/>
      <c r="AR267" s="114">
        <f>IF(O267,AN267,0)</f>
        <v>0</v>
      </c>
    </row>
    <row r="268" spans="1:44" ht="8.85" customHeight="1" x14ac:dyDescent="0.3">
      <c r="A268" s="22">
        <v>24</v>
      </c>
      <c r="B268" s="30"/>
      <c r="C268" s="49" t="s">
        <v>243</v>
      </c>
      <c r="D268" s="33"/>
      <c r="E268" s="297">
        <v>0</v>
      </c>
      <c r="F268" s="33"/>
      <c r="G268" s="89">
        <f>(E268/$AN268)</f>
        <v>0</v>
      </c>
      <c r="H268" s="33"/>
      <c r="I268" s="89">
        <f>IF(G$287,G268/G$287*100,0)</f>
        <v>0</v>
      </c>
      <c r="J268" s="33"/>
      <c r="K268" s="297">
        <v>0</v>
      </c>
      <c r="L268" s="33"/>
      <c r="M268" s="297">
        <v>0</v>
      </c>
      <c r="N268" s="33"/>
      <c r="O268" s="297">
        <v>0</v>
      </c>
      <c r="P268" s="33"/>
      <c r="Q268" s="89">
        <f>(O268/$AN268)</f>
        <v>0</v>
      </c>
      <c r="R268" s="33"/>
      <c r="S268" s="89">
        <f>IF(Q$287,Q268/Q$287*100,0)</f>
        <v>0</v>
      </c>
      <c r="T268" s="33"/>
      <c r="U268" s="88">
        <f>(E268+O268)</f>
        <v>0</v>
      </c>
      <c r="V268" s="33"/>
      <c r="W268" s="33"/>
      <c r="X268" s="297">
        <v>0</v>
      </c>
      <c r="Y268" s="33"/>
      <c r="Z268" s="89">
        <f>IF($U268,X268/$U268*100,0)</f>
        <v>0</v>
      </c>
      <c r="AA268" s="33"/>
      <c r="AB268" s="299">
        <v>0</v>
      </c>
      <c r="AC268" s="33"/>
      <c r="AD268" s="89">
        <f>IF($U268,AB268/$U268*100,0)</f>
        <v>0</v>
      </c>
      <c r="AE268" s="33"/>
      <c r="AF268" s="297">
        <v>0</v>
      </c>
      <c r="AG268" s="33"/>
      <c r="AH268" s="89">
        <f>IF($U268,AF268/$U268*100,0)</f>
        <v>0</v>
      </c>
      <c r="AI268" s="33"/>
      <c r="AJ268" s="297">
        <v>0</v>
      </c>
      <c r="AK268" s="33"/>
      <c r="AL268" s="22">
        <v>24</v>
      </c>
      <c r="AM268" s="33"/>
      <c r="AN268" s="114">
        <v>7727</v>
      </c>
      <c r="AO268" s="33"/>
      <c r="AP268" s="114">
        <f>IF(E268,AN268,0)</f>
        <v>0</v>
      </c>
      <c r="AQ268" s="33"/>
      <c r="AR268" s="114">
        <f>IF(O268,AN268,0)</f>
        <v>0</v>
      </c>
    </row>
    <row r="269" spans="1:44" ht="8.85" customHeight="1" x14ac:dyDescent="0.3">
      <c r="A269" s="22">
        <v>25</v>
      </c>
      <c r="B269" s="30"/>
      <c r="C269" s="22" t="s">
        <v>244</v>
      </c>
      <c r="D269" s="33"/>
      <c r="E269" s="297">
        <v>0</v>
      </c>
      <c r="F269" s="33"/>
      <c r="G269" s="89">
        <f>(E269/$AN269)</f>
        <v>0</v>
      </c>
      <c r="H269" s="33"/>
      <c r="I269" s="89">
        <f>IF(G$287,G269/G$287*100,0)</f>
        <v>0</v>
      </c>
      <c r="J269" s="33"/>
      <c r="K269" s="297">
        <v>0</v>
      </c>
      <c r="L269" s="33"/>
      <c r="M269" s="297">
        <v>0</v>
      </c>
      <c r="N269" s="33"/>
      <c r="O269" s="297">
        <v>0</v>
      </c>
      <c r="P269" s="33"/>
      <c r="Q269" s="89">
        <f>(O269/$AN269)</f>
        <v>0</v>
      </c>
      <c r="R269" s="33"/>
      <c r="S269" s="89">
        <f>IF(Q$287,Q269/Q$287*100,0)</f>
        <v>0</v>
      </c>
      <c r="T269" s="33"/>
      <c r="U269" s="88">
        <f>(E269+O269)</f>
        <v>0</v>
      </c>
      <c r="V269" s="33"/>
      <c r="W269" s="33"/>
      <c r="X269" s="297">
        <v>0</v>
      </c>
      <c r="Y269" s="33"/>
      <c r="Z269" s="89">
        <f>IF($U269,X269/$U269*100,0)</f>
        <v>0</v>
      </c>
      <c r="AA269" s="33"/>
      <c r="AB269" s="299">
        <v>0</v>
      </c>
      <c r="AC269" s="33"/>
      <c r="AD269" s="89">
        <f>IF($U269,AB269/$U269*100,0)</f>
        <v>0</v>
      </c>
      <c r="AE269" s="33"/>
      <c r="AF269" s="297">
        <v>0</v>
      </c>
      <c r="AG269" s="33"/>
      <c r="AH269" s="89">
        <f>IF($U269,AF269/$U269*100,0)</f>
        <v>0</v>
      </c>
      <c r="AI269" s="33"/>
      <c r="AJ269" s="297">
        <v>0</v>
      </c>
      <c r="AK269" s="33"/>
      <c r="AL269" s="22">
        <v>25</v>
      </c>
      <c r="AM269" s="33"/>
      <c r="AN269" s="114">
        <v>5823</v>
      </c>
      <c r="AO269" s="33"/>
      <c r="AP269" s="114">
        <f>IF(E269,AN269,0)</f>
        <v>0</v>
      </c>
      <c r="AQ269" s="33"/>
      <c r="AR269" s="114">
        <f>IF(O269,AN269,0)</f>
        <v>0</v>
      </c>
    </row>
    <row r="270" spans="1:44" ht="8.85" customHeight="1" x14ac:dyDescent="0.3">
      <c r="A270" s="53"/>
      <c r="D270" s="33"/>
      <c r="E270" s="39"/>
      <c r="F270" s="33"/>
      <c r="G270" s="33"/>
      <c r="H270" s="33"/>
      <c r="I270" s="33"/>
      <c r="J270" s="33"/>
      <c r="K270" s="33"/>
      <c r="L270" s="33"/>
      <c r="M270" s="33"/>
      <c r="N270" s="33"/>
      <c r="O270" s="39"/>
      <c r="P270" s="33"/>
      <c r="Q270" s="33"/>
      <c r="R270" s="33"/>
      <c r="S270" s="33"/>
      <c r="T270" s="33"/>
      <c r="U270" s="39"/>
      <c r="V270" s="33"/>
      <c r="W270" s="33"/>
      <c r="X270" s="39"/>
      <c r="Y270" s="33"/>
      <c r="Z270" s="33"/>
      <c r="AA270" s="33"/>
      <c r="AB270" s="39"/>
      <c r="AC270" s="33"/>
      <c r="AD270" s="33"/>
      <c r="AE270" s="33"/>
      <c r="AF270" s="39"/>
      <c r="AG270" s="33"/>
      <c r="AH270" s="33"/>
      <c r="AI270" s="33"/>
      <c r="AJ270" s="39"/>
      <c r="AK270" s="33"/>
      <c r="AL270" s="41"/>
      <c r="AM270" s="33"/>
      <c r="AN270" s="39"/>
      <c r="AO270" s="33"/>
      <c r="AP270" s="33"/>
      <c r="AQ270" s="33"/>
      <c r="AR270" s="33"/>
    </row>
    <row r="271" spans="1:44" ht="8.85" customHeight="1" x14ac:dyDescent="0.3">
      <c r="A271" s="22">
        <v>26</v>
      </c>
      <c r="B271" s="30"/>
      <c r="C271" s="22" t="s">
        <v>245</v>
      </c>
      <c r="D271" s="33"/>
      <c r="E271" s="297">
        <v>0</v>
      </c>
      <c r="F271" s="33"/>
      <c r="G271" s="89">
        <f>(E271/$AN271)</f>
        <v>0</v>
      </c>
      <c r="H271" s="33"/>
      <c r="I271" s="89">
        <f>IF(G$287,G271/G$287*100,0)</f>
        <v>0</v>
      </c>
      <c r="J271" s="33"/>
      <c r="K271" s="297">
        <v>0</v>
      </c>
      <c r="L271" s="33"/>
      <c r="M271" s="297">
        <v>0</v>
      </c>
      <c r="N271" s="33"/>
      <c r="O271" s="297">
        <v>0</v>
      </c>
      <c r="P271" s="33"/>
      <c r="Q271" s="89">
        <f>(O271/$AN271)</f>
        <v>0</v>
      </c>
      <c r="R271" s="33"/>
      <c r="S271" s="89">
        <f>IF(Q$287,Q271/Q$287*100,0)</f>
        <v>0</v>
      </c>
      <c r="T271" s="33"/>
      <c r="U271" s="88">
        <f>(E271+O271)</f>
        <v>0</v>
      </c>
      <c r="V271" s="33"/>
      <c r="W271" s="33"/>
      <c r="X271" s="297">
        <v>0</v>
      </c>
      <c r="Y271" s="33"/>
      <c r="Z271" s="89">
        <f>IF($U271,X271/$U271*100,0)</f>
        <v>0</v>
      </c>
      <c r="AA271" s="33"/>
      <c r="AB271" s="299">
        <v>0</v>
      </c>
      <c r="AC271" s="33"/>
      <c r="AD271" s="89">
        <f>IF($U271,AB271/$U271*100,0)</f>
        <v>0</v>
      </c>
      <c r="AE271" s="33"/>
      <c r="AF271" s="297">
        <v>0</v>
      </c>
      <c r="AG271" s="33"/>
      <c r="AH271" s="89">
        <f>IF($U271,AF271/$U271*100,0)</f>
        <v>0</v>
      </c>
      <c r="AI271" s="33"/>
      <c r="AJ271" s="297">
        <v>0</v>
      </c>
      <c r="AK271" s="33"/>
      <c r="AL271" s="22">
        <v>26</v>
      </c>
      <c r="AM271" s="33"/>
      <c r="AN271" s="114">
        <v>4799</v>
      </c>
      <c r="AO271" s="33"/>
      <c r="AP271" s="114">
        <f>IF(E271,AN271,0)</f>
        <v>0</v>
      </c>
      <c r="AQ271" s="33"/>
      <c r="AR271" s="114">
        <f>IF(O271,AN271,0)</f>
        <v>0</v>
      </c>
    </row>
    <row r="272" spans="1:44" ht="8.85" customHeight="1" x14ac:dyDescent="0.3">
      <c r="A272" s="22">
        <v>27</v>
      </c>
      <c r="B272" s="30"/>
      <c r="C272" s="22" t="s">
        <v>246</v>
      </c>
      <c r="D272" s="33"/>
      <c r="E272" s="297">
        <v>0</v>
      </c>
      <c r="F272" s="33"/>
      <c r="G272" s="89">
        <f>(E272/$AN272)</f>
        <v>0</v>
      </c>
      <c r="H272" s="33"/>
      <c r="I272" s="89">
        <f>IF(G$287,G272/G$287*100,0)</f>
        <v>0</v>
      </c>
      <c r="J272" s="33"/>
      <c r="K272" s="297">
        <v>0</v>
      </c>
      <c r="L272" s="33"/>
      <c r="M272" s="297">
        <v>0</v>
      </c>
      <c r="N272" s="33"/>
      <c r="O272" s="297">
        <v>0</v>
      </c>
      <c r="P272" s="33"/>
      <c r="Q272" s="89">
        <f>(O272/$AN272)</f>
        <v>0</v>
      </c>
      <c r="R272" s="33"/>
      <c r="S272" s="89">
        <f>IF(Q$287,Q272/Q$287*100,0)</f>
        <v>0</v>
      </c>
      <c r="T272" s="33"/>
      <c r="U272" s="88">
        <f>(E272+O272)</f>
        <v>0</v>
      </c>
      <c r="V272" s="33"/>
      <c r="W272" s="33"/>
      <c r="X272" s="297">
        <v>0</v>
      </c>
      <c r="Y272" s="33"/>
      <c r="Z272" s="89">
        <f>IF($U272,X272/$U272*100,0)</f>
        <v>0</v>
      </c>
      <c r="AA272" s="33"/>
      <c r="AB272" s="299">
        <v>0</v>
      </c>
      <c r="AC272" s="33"/>
      <c r="AD272" s="89">
        <f>IF($U272,AB272/$U272*100,0)</f>
        <v>0</v>
      </c>
      <c r="AE272" s="33"/>
      <c r="AF272" s="297">
        <v>0</v>
      </c>
      <c r="AG272" s="33"/>
      <c r="AH272" s="89">
        <f>IF($U272,AF272/$U272*100,0)</f>
        <v>0</v>
      </c>
      <c r="AI272" s="33"/>
      <c r="AJ272" s="297">
        <v>0</v>
      </c>
      <c r="AK272" s="33"/>
      <c r="AL272" s="22">
        <v>27</v>
      </c>
      <c r="AM272" s="33"/>
      <c r="AN272" s="114">
        <v>8089</v>
      </c>
      <c r="AO272" s="33"/>
      <c r="AP272" s="114">
        <f>IF(E272,AN272,0)</f>
        <v>0</v>
      </c>
      <c r="AQ272" s="33"/>
      <c r="AR272" s="114">
        <f>IF(O272,AN272,0)</f>
        <v>0</v>
      </c>
    </row>
    <row r="273" spans="1:44" ht="8.85" customHeight="1" x14ac:dyDescent="0.3">
      <c r="A273" s="22">
        <v>28</v>
      </c>
      <c r="B273" s="30"/>
      <c r="C273" s="22" t="s">
        <v>247</v>
      </c>
      <c r="D273" s="33"/>
      <c r="E273" s="297">
        <v>0</v>
      </c>
      <c r="F273" s="33"/>
      <c r="G273" s="89">
        <f>(E273/$AN273)</f>
        <v>0</v>
      </c>
      <c r="H273" s="33"/>
      <c r="I273" s="89">
        <f>IF(G$287,G273/G$287*100,0)</f>
        <v>0</v>
      </c>
      <c r="J273" s="33"/>
      <c r="K273" s="297">
        <v>0</v>
      </c>
      <c r="L273" s="33"/>
      <c r="M273" s="297">
        <v>0</v>
      </c>
      <c r="N273" s="33"/>
      <c r="O273" s="297">
        <v>0</v>
      </c>
      <c r="P273" s="33"/>
      <c r="Q273" s="89">
        <f>(O273/$AN273)</f>
        <v>0</v>
      </c>
      <c r="R273" s="33"/>
      <c r="S273" s="89">
        <f>IF(Q$287,Q273/Q$287*100,0)</f>
        <v>0</v>
      </c>
      <c r="T273" s="33"/>
      <c r="U273" s="88">
        <f>(E273+O273)</f>
        <v>0</v>
      </c>
      <c r="V273" s="33"/>
      <c r="W273" s="33"/>
      <c r="X273" s="297">
        <v>0</v>
      </c>
      <c r="Y273" s="33"/>
      <c r="Z273" s="89">
        <f>IF($U273,X273/$U273*100,0)</f>
        <v>0</v>
      </c>
      <c r="AA273" s="33"/>
      <c r="AB273" s="299">
        <v>0</v>
      </c>
      <c r="AC273" s="33"/>
      <c r="AD273" s="89">
        <f>IF($U273,AB273/$U273*100,0)</f>
        <v>0</v>
      </c>
      <c r="AE273" s="33"/>
      <c r="AF273" s="297">
        <v>0</v>
      </c>
      <c r="AG273" s="33"/>
      <c r="AH273" s="89">
        <f>IF($U273,AF273/$U273*100,0)</f>
        <v>0</v>
      </c>
      <c r="AI273" s="33"/>
      <c r="AJ273" s="297">
        <v>0</v>
      </c>
      <c r="AK273" s="33"/>
      <c r="AL273" s="22">
        <v>28</v>
      </c>
      <c r="AM273" s="33"/>
      <c r="AN273" s="114">
        <v>8142</v>
      </c>
      <c r="AO273" s="33"/>
      <c r="AP273" s="114">
        <f>IF(E273,AN273,0)</f>
        <v>0</v>
      </c>
      <c r="AQ273" s="33"/>
      <c r="AR273" s="114">
        <f>IF(O273,AN273,0)</f>
        <v>0</v>
      </c>
    </row>
    <row r="274" spans="1:44" ht="8.85" customHeight="1" x14ac:dyDescent="0.3">
      <c r="A274" s="22">
        <v>29</v>
      </c>
      <c r="B274" s="30"/>
      <c r="C274" s="22" t="s">
        <v>248</v>
      </c>
      <c r="D274" s="33"/>
      <c r="E274" s="297">
        <v>0</v>
      </c>
      <c r="F274" s="33"/>
      <c r="G274" s="89">
        <f>(E274/$AN274)</f>
        <v>0</v>
      </c>
      <c r="H274" s="33"/>
      <c r="I274" s="89">
        <f>IF(G$287,G274/G$287*100,0)</f>
        <v>0</v>
      </c>
      <c r="J274" s="33"/>
      <c r="K274" s="297">
        <v>0</v>
      </c>
      <c r="L274" s="33"/>
      <c r="M274" s="297">
        <v>0</v>
      </c>
      <c r="N274" s="33"/>
      <c r="O274" s="297">
        <v>0</v>
      </c>
      <c r="P274" s="33"/>
      <c r="Q274" s="89">
        <f>(O274/$AN274)</f>
        <v>0</v>
      </c>
      <c r="R274" s="33"/>
      <c r="S274" s="89">
        <f>IF(Q$287,Q274/Q$287*100,0)</f>
        <v>0</v>
      </c>
      <c r="T274" s="33"/>
      <c r="U274" s="88">
        <f>(E274+O274)</f>
        <v>0</v>
      </c>
      <c r="V274" s="33"/>
      <c r="W274" s="33"/>
      <c r="X274" s="297">
        <v>0</v>
      </c>
      <c r="Y274" s="33"/>
      <c r="Z274" s="89">
        <f>IF($U274,X274/$U274*100,0)</f>
        <v>0</v>
      </c>
      <c r="AA274" s="33"/>
      <c r="AB274" s="299">
        <v>0</v>
      </c>
      <c r="AC274" s="33"/>
      <c r="AD274" s="89">
        <f>IF($U274,AB274/$U274*100,0)</f>
        <v>0</v>
      </c>
      <c r="AE274" s="33"/>
      <c r="AF274" s="297">
        <v>0</v>
      </c>
      <c r="AG274" s="33"/>
      <c r="AH274" s="89">
        <f>IF($U274,AF274/$U274*100,0)</f>
        <v>0</v>
      </c>
      <c r="AI274" s="33"/>
      <c r="AJ274" s="297">
        <v>0</v>
      </c>
      <c r="AK274" s="33"/>
      <c r="AL274" s="22">
        <v>29</v>
      </c>
      <c r="AM274" s="33"/>
      <c r="AN274" s="114">
        <v>4650</v>
      </c>
      <c r="AO274" s="33"/>
      <c r="AP274" s="114">
        <f>IF(E274,AN274,0)</f>
        <v>0</v>
      </c>
      <c r="AQ274" s="33"/>
      <c r="AR274" s="114">
        <f>IF(O274,AN274,0)</f>
        <v>0</v>
      </c>
    </row>
    <row r="275" spans="1:44" ht="8.85" customHeight="1" x14ac:dyDescent="0.3">
      <c r="A275" s="22">
        <v>30</v>
      </c>
      <c r="B275" s="30"/>
      <c r="C275" s="22" t="s">
        <v>249</v>
      </c>
      <c r="D275" s="33"/>
      <c r="E275" s="297">
        <v>0</v>
      </c>
      <c r="F275" s="33"/>
      <c r="G275" s="89">
        <f>(E275/$AN275)</f>
        <v>0</v>
      </c>
      <c r="H275" s="33"/>
      <c r="I275" s="89">
        <f>IF(G$287,G275/G$287*100,0)</f>
        <v>0</v>
      </c>
      <c r="J275" s="33"/>
      <c r="K275" s="297">
        <v>0</v>
      </c>
      <c r="L275" s="33"/>
      <c r="M275" s="297">
        <v>0</v>
      </c>
      <c r="N275" s="33"/>
      <c r="O275" s="297">
        <v>0</v>
      </c>
      <c r="P275" s="33"/>
      <c r="Q275" s="89">
        <f>(O275/$AN275)</f>
        <v>0</v>
      </c>
      <c r="R275" s="33"/>
      <c r="S275" s="89">
        <f>IF(Q$287,Q275/Q$287*100,0)</f>
        <v>0</v>
      </c>
      <c r="T275" s="33"/>
      <c r="U275" s="88">
        <f>(E275+O275)</f>
        <v>0</v>
      </c>
      <c r="V275" s="33"/>
      <c r="W275" s="33"/>
      <c r="X275" s="297">
        <v>0</v>
      </c>
      <c r="Y275" s="33"/>
      <c r="Z275" s="89">
        <f>IF($U275,X275/$U275*100,0)</f>
        <v>0</v>
      </c>
      <c r="AA275" s="33"/>
      <c r="AB275" s="299">
        <v>0</v>
      </c>
      <c r="AC275" s="33"/>
      <c r="AD275" s="89">
        <f>IF($U275,AB275/$U275*100,0)</f>
        <v>0</v>
      </c>
      <c r="AE275" s="33"/>
      <c r="AF275" s="297">
        <v>0</v>
      </c>
      <c r="AG275" s="33"/>
      <c r="AH275" s="89">
        <f>IF($U275,AF275/$U275*100,0)</f>
        <v>0</v>
      </c>
      <c r="AI275" s="33"/>
      <c r="AJ275" s="297">
        <v>0</v>
      </c>
      <c r="AK275" s="33"/>
      <c r="AL275" s="22">
        <v>30</v>
      </c>
      <c r="AM275" s="33"/>
      <c r="AN275" s="114">
        <v>6398</v>
      </c>
      <c r="AO275" s="33"/>
      <c r="AP275" s="114">
        <f>IF(E275,AN275,0)</f>
        <v>0</v>
      </c>
      <c r="AQ275" s="33"/>
      <c r="AR275" s="114">
        <f>IF(O275,AN275,0)</f>
        <v>0</v>
      </c>
    </row>
    <row r="276" spans="1:44" ht="8.85" customHeight="1" x14ac:dyDescent="0.3">
      <c r="A276" s="53"/>
      <c r="D276" s="33"/>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41"/>
      <c r="AM276" s="33"/>
      <c r="AN276" s="39"/>
      <c r="AO276" s="33"/>
      <c r="AP276" s="33"/>
      <c r="AQ276" s="33"/>
      <c r="AR276" s="33"/>
    </row>
    <row r="277" spans="1:44" ht="8.85" customHeight="1" x14ac:dyDescent="0.3">
      <c r="A277" s="22">
        <v>31</v>
      </c>
      <c r="B277" s="30"/>
      <c r="C277" s="22" t="s">
        <v>216</v>
      </c>
      <c r="D277" s="33"/>
      <c r="E277" s="297">
        <v>0</v>
      </c>
      <c r="F277" s="33"/>
      <c r="G277" s="89">
        <f t="shared" ref="G277:G285" si="0">(E277/$AN277)</f>
        <v>0</v>
      </c>
      <c r="H277" s="33"/>
      <c r="I277" s="89">
        <f t="shared" ref="I277:I285" si="1">IF(G$287,G277/G$287*100,0)</f>
        <v>0</v>
      </c>
      <c r="J277" s="33"/>
      <c r="K277" s="297">
        <v>0</v>
      </c>
      <c r="L277" s="33"/>
      <c r="M277" s="297">
        <v>0</v>
      </c>
      <c r="N277" s="33"/>
      <c r="O277" s="297">
        <v>0</v>
      </c>
      <c r="P277" s="33"/>
      <c r="Q277" s="89">
        <f t="shared" ref="Q277:Q285" si="2">(O277/$AN277)</f>
        <v>0</v>
      </c>
      <c r="R277" s="33"/>
      <c r="S277" s="89">
        <f t="shared" ref="S277:S285" si="3">IF(Q$287,Q277/Q$287*100,0)</f>
        <v>0</v>
      </c>
      <c r="T277" s="33"/>
      <c r="U277" s="88">
        <f t="shared" ref="U277:U285" si="4">(E277+O277)</f>
        <v>0</v>
      </c>
      <c r="V277" s="33"/>
      <c r="W277" s="33"/>
      <c r="X277" s="297">
        <v>0</v>
      </c>
      <c r="Y277" s="33"/>
      <c r="Z277" s="89">
        <f t="shared" ref="Z277:Z285" si="5">IF($U277,X277/$U277*100,0)</f>
        <v>0</v>
      </c>
      <c r="AA277" s="33"/>
      <c r="AB277" s="299">
        <v>0</v>
      </c>
      <c r="AC277" s="33"/>
      <c r="AD277" s="89">
        <f t="shared" ref="AD277:AD285" si="6">IF($U277,AB277/$U277*100,0)</f>
        <v>0</v>
      </c>
      <c r="AE277" s="33"/>
      <c r="AF277" s="297">
        <v>0</v>
      </c>
      <c r="AG277" s="33"/>
      <c r="AH277" s="89">
        <f t="shared" ref="AH277:AH285" si="7">IF($U277,AF277/$U277*100,0)</f>
        <v>0</v>
      </c>
      <c r="AI277" s="33"/>
      <c r="AJ277" s="297">
        <v>0</v>
      </c>
      <c r="AK277" s="33"/>
      <c r="AL277" s="22">
        <v>31</v>
      </c>
      <c r="AM277" s="33"/>
      <c r="AN277" s="114">
        <v>4627</v>
      </c>
      <c r="AO277" s="33"/>
      <c r="AP277" s="114">
        <f t="shared" ref="AP277:AP285" si="8">IF(E277,AN277,0)</f>
        <v>0</v>
      </c>
      <c r="AQ277" s="33"/>
      <c r="AR277" s="114">
        <f t="shared" ref="AR277:AR285" si="9">IF(O277,AN277,0)</f>
        <v>0</v>
      </c>
    </row>
    <row r="278" spans="1:44" ht="8.85" customHeight="1" x14ac:dyDescent="0.3">
      <c r="A278" s="22">
        <v>32</v>
      </c>
      <c r="B278" s="30"/>
      <c r="C278" s="22" t="s">
        <v>250</v>
      </c>
      <c r="D278" s="33"/>
      <c r="E278" s="297">
        <v>0</v>
      </c>
      <c r="F278" s="33"/>
      <c r="G278" s="89">
        <f t="shared" si="0"/>
        <v>0</v>
      </c>
      <c r="H278" s="33"/>
      <c r="I278" s="89">
        <f t="shared" si="1"/>
        <v>0</v>
      </c>
      <c r="J278" s="33"/>
      <c r="K278" s="297">
        <v>0</v>
      </c>
      <c r="L278" s="33"/>
      <c r="M278" s="297">
        <v>0</v>
      </c>
      <c r="N278" s="33"/>
      <c r="O278" s="297">
        <v>0</v>
      </c>
      <c r="P278" s="33"/>
      <c r="Q278" s="89">
        <f t="shared" si="2"/>
        <v>0</v>
      </c>
      <c r="R278" s="33"/>
      <c r="S278" s="89">
        <f t="shared" si="3"/>
        <v>0</v>
      </c>
      <c r="T278" s="33"/>
      <c r="U278" s="88">
        <f t="shared" si="4"/>
        <v>0</v>
      </c>
      <c r="V278" s="33"/>
      <c r="W278" s="33"/>
      <c r="X278" s="297">
        <v>0</v>
      </c>
      <c r="Y278" s="33"/>
      <c r="Z278" s="89">
        <f t="shared" si="5"/>
        <v>0</v>
      </c>
      <c r="AA278" s="33"/>
      <c r="AB278" s="299">
        <v>0</v>
      </c>
      <c r="AC278" s="33"/>
      <c r="AD278" s="89">
        <f t="shared" si="6"/>
        <v>0</v>
      </c>
      <c r="AE278" s="33"/>
      <c r="AF278" s="297">
        <v>0</v>
      </c>
      <c r="AG278" s="33"/>
      <c r="AH278" s="89">
        <f t="shared" si="7"/>
        <v>0</v>
      </c>
      <c r="AI278" s="33"/>
      <c r="AJ278" s="297">
        <v>0</v>
      </c>
      <c r="AK278" s="33"/>
      <c r="AL278" s="22">
        <v>32</v>
      </c>
      <c r="AM278" s="33"/>
      <c r="AN278" s="114">
        <v>15687</v>
      </c>
      <c r="AO278" s="33"/>
      <c r="AP278" s="114">
        <f t="shared" si="8"/>
        <v>0</v>
      </c>
      <c r="AQ278" s="33"/>
      <c r="AR278" s="114">
        <f t="shared" si="9"/>
        <v>0</v>
      </c>
    </row>
    <row r="279" spans="1:44" ht="8.85" customHeight="1" x14ac:dyDescent="0.3">
      <c r="A279" s="22">
        <v>33</v>
      </c>
      <c r="B279" s="30"/>
      <c r="C279" s="22" t="s">
        <v>251</v>
      </c>
      <c r="D279" s="33"/>
      <c r="E279" s="297">
        <v>0</v>
      </c>
      <c r="F279" s="33"/>
      <c r="G279" s="89">
        <f t="shared" si="0"/>
        <v>0</v>
      </c>
      <c r="H279" s="33"/>
      <c r="I279" s="89">
        <f t="shared" si="1"/>
        <v>0</v>
      </c>
      <c r="J279" s="33"/>
      <c r="K279" s="297">
        <v>0</v>
      </c>
      <c r="L279" s="33"/>
      <c r="M279" s="297">
        <v>0</v>
      </c>
      <c r="N279" s="33"/>
      <c r="O279" s="297">
        <v>0</v>
      </c>
      <c r="P279" s="33"/>
      <c r="Q279" s="89">
        <f t="shared" si="2"/>
        <v>0</v>
      </c>
      <c r="R279" s="33"/>
      <c r="S279" s="89">
        <f t="shared" si="3"/>
        <v>0</v>
      </c>
      <c r="T279" s="33"/>
      <c r="U279" s="88">
        <f t="shared" si="4"/>
        <v>0</v>
      </c>
      <c r="V279" s="33"/>
      <c r="W279" s="33"/>
      <c r="X279" s="297">
        <v>0</v>
      </c>
      <c r="Y279" s="33"/>
      <c r="Z279" s="89">
        <f t="shared" si="5"/>
        <v>0</v>
      </c>
      <c r="AA279" s="33"/>
      <c r="AB279" s="299">
        <v>0</v>
      </c>
      <c r="AC279" s="33"/>
      <c r="AD279" s="89">
        <f t="shared" si="6"/>
        <v>0</v>
      </c>
      <c r="AE279" s="33"/>
      <c r="AF279" s="297">
        <v>0</v>
      </c>
      <c r="AG279" s="33"/>
      <c r="AH279" s="89">
        <f t="shared" si="7"/>
        <v>0</v>
      </c>
      <c r="AI279" s="33"/>
      <c r="AJ279" s="297">
        <v>0</v>
      </c>
      <c r="AK279" s="33"/>
      <c r="AL279" s="22">
        <v>33</v>
      </c>
      <c r="AM279" s="33"/>
      <c r="AN279" s="114">
        <v>8098</v>
      </c>
      <c r="AO279" s="33"/>
      <c r="AP279" s="114">
        <f t="shared" si="8"/>
        <v>0</v>
      </c>
      <c r="AQ279" s="33"/>
      <c r="AR279" s="114">
        <f t="shared" si="9"/>
        <v>0</v>
      </c>
    </row>
    <row r="280" spans="1:44" ht="8.85" customHeight="1" x14ac:dyDescent="0.3">
      <c r="A280" s="22">
        <v>34</v>
      </c>
      <c r="B280" s="30"/>
      <c r="C280" s="22" t="s">
        <v>252</v>
      </c>
      <c r="D280" s="33"/>
      <c r="E280" s="297">
        <v>0</v>
      </c>
      <c r="F280" s="33"/>
      <c r="G280" s="89">
        <f t="shared" si="0"/>
        <v>0</v>
      </c>
      <c r="H280" s="33"/>
      <c r="I280" s="89">
        <f t="shared" si="1"/>
        <v>0</v>
      </c>
      <c r="J280" s="33"/>
      <c r="K280" s="297">
        <v>0</v>
      </c>
      <c r="L280" s="33"/>
      <c r="M280" s="297">
        <v>0</v>
      </c>
      <c r="N280" s="33"/>
      <c r="O280" s="297">
        <v>0</v>
      </c>
      <c r="P280" s="33"/>
      <c r="Q280" s="89">
        <f t="shared" si="2"/>
        <v>0</v>
      </c>
      <c r="R280" s="33"/>
      <c r="S280" s="89">
        <f t="shared" si="3"/>
        <v>0</v>
      </c>
      <c r="T280" s="33"/>
      <c r="U280" s="88">
        <f t="shared" si="4"/>
        <v>0</v>
      </c>
      <c r="V280" s="33"/>
      <c r="W280" s="33"/>
      <c r="X280" s="297">
        <v>0</v>
      </c>
      <c r="Y280" s="33"/>
      <c r="Z280" s="89">
        <f t="shared" si="5"/>
        <v>0</v>
      </c>
      <c r="AA280" s="33"/>
      <c r="AB280" s="299">
        <v>0</v>
      </c>
      <c r="AC280" s="33"/>
      <c r="AD280" s="89">
        <f t="shared" si="6"/>
        <v>0</v>
      </c>
      <c r="AE280" s="33"/>
      <c r="AF280" s="297">
        <v>0</v>
      </c>
      <c r="AG280" s="33"/>
      <c r="AH280" s="89">
        <f t="shared" si="7"/>
        <v>0</v>
      </c>
      <c r="AI280" s="33"/>
      <c r="AJ280" s="297">
        <v>0</v>
      </c>
      <c r="AK280" s="33"/>
      <c r="AL280" s="22">
        <v>34</v>
      </c>
      <c r="AM280" s="33"/>
      <c r="AN280" s="114">
        <v>9611</v>
      </c>
      <c r="AO280" s="33"/>
      <c r="AP280" s="114">
        <f t="shared" si="8"/>
        <v>0</v>
      </c>
      <c r="AQ280" s="33"/>
      <c r="AR280" s="114">
        <f t="shared" si="9"/>
        <v>0</v>
      </c>
    </row>
    <row r="281" spans="1:44" ht="8.85" customHeight="1" x14ac:dyDescent="0.3">
      <c r="A281" s="22">
        <v>35</v>
      </c>
      <c r="B281" s="30"/>
      <c r="C281" s="22" t="s">
        <v>253</v>
      </c>
      <c r="D281" s="33"/>
      <c r="E281" s="297">
        <v>0</v>
      </c>
      <c r="F281" s="33"/>
      <c r="G281" s="89">
        <f t="shared" si="0"/>
        <v>0</v>
      </c>
      <c r="H281" s="33"/>
      <c r="I281" s="89">
        <f t="shared" si="1"/>
        <v>0</v>
      </c>
      <c r="J281" s="33"/>
      <c r="K281" s="297">
        <v>0</v>
      </c>
      <c r="L281" s="33"/>
      <c r="M281" s="297">
        <v>0</v>
      </c>
      <c r="N281" s="33"/>
      <c r="O281" s="297">
        <v>0</v>
      </c>
      <c r="P281" s="33"/>
      <c r="Q281" s="89">
        <f t="shared" si="2"/>
        <v>0</v>
      </c>
      <c r="R281" s="33"/>
      <c r="S281" s="89">
        <f t="shared" si="3"/>
        <v>0</v>
      </c>
      <c r="T281" s="33"/>
      <c r="U281" s="88">
        <f t="shared" si="4"/>
        <v>0</v>
      </c>
      <c r="V281" s="33"/>
      <c r="W281" s="33"/>
      <c r="X281" s="297">
        <v>0</v>
      </c>
      <c r="Y281" s="33"/>
      <c r="Z281" s="89">
        <f t="shared" si="5"/>
        <v>0</v>
      </c>
      <c r="AA281" s="33"/>
      <c r="AB281" s="299">
        <v>0</v>
      </c>
      <c r="AC281" s="33"/>
      <c r="AD281" s="89">
        <f t="shared" si="6"/>
        <v>0</v>
      </c>
      <c r="AE281" s="33"/>
      <c r="AF281" s="297">
        <v>0</v>
      </c>
      <c r="AG281" s="33"/>
      <c r="AH281" s="89">
        <f t="shared" si="7"/>
        <v>0</v>
      </c>
      <c r="AI281" s="33"/>
      <c r="AJ281" s="297">
        <v>0</v>
      </c>
      <c r="AK281" s="33"/>
      <c r="AL281" s="22">
        <v>35</v>
      </c>
      <c r="AM281" s="33"/>
      <c r="AN281" s="114">
        <v>3306</v>
      </c>
      <c r="AO281" s="33"/>
      <c r="AP281" s="114">
        <f t="shared" si="8"/>
        <v>0</v>
      </c>
      <c r="AQ281" s="33"/>
      <c r="AR281" s="114">
        <f t="shared" si="9"/>
        <v>0</v>
      </c>
    </row>
    <row r="282" spans="1:44" ht="8.85" customHeight="1" x14ac:dyDescent="0.3">
      <c r="B282" s="30"/>
      <c r="D282" s="33"/>
      <c r="E282" s="297"/>
      <c r="F282" s="33"/>
      <c r="G282" s="89"/>
      <c r="H282" s="33"/>
      <c r="I282" s="89"/>
      <c r="J282" s="33"/>
      <c r="K282" s="297"/>
      <c r="L282" s="33"/>
      <c r="M282" s="297"/>
      <c r="N282" s="33"/>
      <c r="O282" s="297"/>
      <c r="P282" s="33"/>
      <c r="Q282" s="89"/>
      <c r="R282" s="33"/>
      <c r="S282" s="89"/>
      <c r="T282" s="33"/>
      <c r="U282" s="88"/>
      <c r="V282" s="33"/>
      <c r="W282" s="33"/>
      <c r="X282" s="297"/>
      <c r="Y282" s="33"/>
      <c r="Z282" s="89"/>
      <c r="AA282" s="33"/>
      <c r="AB282" s="299"/>
      <c r="AC282" s="33"/>
      <c r="AD282" s="89"/>
      <c r="AE282" s="33"/>
      <c r="AF282" s="297"/>
      <c r="AG282" s="33"/>
      <c r="AH282" s="89"/>
      <c r="AI282" s="33"/>
      <c r="AJ282" s="297"/>
      <c r="AK282" s="33"/>
      <c r="AM282" s="33"/>
      <c r="AN282" s="114"/>
      <c r="AO282" s="33"/>
      <c r="AP282" s="114"/>
      <c r="AQ282" s="33"/>
      <c r="AR282" s="114"/>
    </row>
    <row r="283" spans="1:44" ht="8.85" customHeight="1" x14ac:dyDescent="0.3">
      <c r="A283" s="22">
        <v>36</v>
      </c>
      <c r="B283" s="30"/>
      <c r="C283" s="22" t="s">
        <v>220</v>
      </c>
      <c r="D283" s="33"/>
      <c r="E283" s="297">
        <v>0</v>
      </c>
      <c r="F283" s="33"/>
      <c r="G283" s="89">
        <f>(E283/$AN283)</f>
        <v>0</v>
      </c>
      <c r="H283" s="33"/>
      <c r="I283" s="89">
        <f>IF(G$287,G283/G$287*100,0)</f>
        <v>0</v>
      </c>
      <c r="J283" s="33"/>
      <c r="K283" s="297">
        <v>0</v>
      </c>
      <c r="L283" s="33"/>
      <c r="M283" s="297">
        <v>0</v>
      </c>
      <c r="N283" s="33"/>
      <c r="O283" s="297">
        <v>0</v>
      </c>
      <c r="P283" s="33"/>
      <c r="Q283" s="89">
        <f>(O283/$AN283)</f>
        <v>0</v>
      </c>
      <c r="R283" s="33"/>
      <c r="S283" s="89">
        <f>IF(Q$287,Q283/Q$287*100,0)</f>
        <v>0</v>
      </c>
      <c r="T283" s="33"/>
      <c r="U283" s="88">
        <f>(E283+O283)</f>
        <v>0</v>
      </c>
      <c r="V283" s="33"/>
      <c r="W283" s="33"/>
      <c r="X283" s="297">
        <v>0</v>
      </c>
      <c r="Y283" s="33"/>
      <c r="Z283" s="89">
        <f>IF($U283,X283/$U283*100,0)</f>
        <v>0</v>
      </c>
      <c r="AA283" s="33"/>
      <c r="AB283" s="299">
        <v>0</v>
      </c>
      <c r="AC283" s="33"/>
      <c r="AD283" s="89">
        <f>IF($U283,AB283/$U283*100,0)</f>
        <v>0</v>
      </c>
      <c r="AE283" s="33"/>
      <c r="AF283" s="297">
        <v>0</v>
      </c>
      <c r="AG283" s="33"/>
      <c r="AH283" s="89">
        <f>IF($U283,AF283/$U283*100,0)</f>
        <v>0</v>
      </c>
      <c r="AI283" s="33"/>
      <c r="AJ283" s="297">
        <v>0</v>
      </c>
      <c r="AK283" s="33"/>
      <c r="AL283" s="22">
        <v>36</v>
      </c>
      <c r="AM283" s="33"/>
      <c r="AN283" s="114">
        <v>3286</v>
      </c>
      <c r="AO283" s="33"/>
      <c r="AP283" s="114">
        <f>IF(E283,AN283,0)</f>
        <v>0</v>
      </c>
      <c r="AQ283" s="33"/>
      <c r="AR283" s="114">
        <f>IF(O283,AN283,0)</f>
        <v>0</v>
      </c>
    </row>
    <row r="284" spans="1:44" ht="8.85" customHeight="1" x14ac:dyDescent="0.3">
      <c r="A284" s="22">
        <v>37</v>
      </c>
      <c r="B284" s="30"/>
      <c r="C284" s="22" t="s">
        <v>254</v>
      </c>
      <c r="D284" s="33"/>
      <c r="E284" s="297">
        <v>0</v>
      </c>
      <c r="F284" s="33"/>
      <c r="G284" s="89">
        <f>(E284/$AN284)</f>
        <v>0</v>
      </c>
      <c r="H284" s="33"/>
      <c r="I284" s="89">
        <f>IF(G$287,G284/G$287*100,0)</f>
        <v>0</v>
      </c>
      <c r="J284" s="33"/>
      <c r="K284" s="297">
        <v>0</v>
      </c>
      <c r="L284" s="33"/>
      <c r="M284" s="297">
        <v>0</v>
      </c>
      <c r="N284" s="33"/>
      <c r="O284" s="297">
        <v>0</v>
      </c>
      <c r="P284" s="33"/>
      <c r="Q284" s="89">
        <f>(O284/$AN284)</f>
        <v>0</v>
      </c>
      <c r="R284" s="33"/>
      <c r="S284" s="89">
        <f>IF(Q$287,Q284/Q$287*100,0)</f>
        <v>0</v>
      </c>
      <c r="T284" s="33"/>
      <c r="U284" s="88">
        <f>(E284+O284)</f>
        <v>0</v>
      </c>
      <c r="V284" s="33"/>
      <c r="W284" s="33"/>
      <c r="X284" s="297">
        <v>0</v>
      </c>
      <c r="Y284" s="33"/>
      <c r="Z284" s="89">
        <f>IF($U284,X284/$U284*100,0)</f>
        <v>0</v>
      </c>
      <c r="AA284" s="33"/>
      <c r="AB284" s="299">
        <v>0</v>
      </c>
      <c r="AC284" s="33"/>
      <c r="AD284" s="89">
        <f>IF($U284,AB284/$U284*100,0)</f>
        <v>0</v>
      </c>
      <c r="AE284" s="33"/>
      <c r="AF284" s="297">
        <v>0</v>
      </c>
      <c r="AG284" s="33"/>
      <c r="AH284" s="89">
        <f>IF($U284,AF284/$U284*100,0)</f>
        <v>0</v>
      </c>
      <c r="AI284" s="33"/>
      <c r="AJ284" s="297">
        <v>0</v>
      </c>
      <c r="AK284" s="33"/>
      <c r="AL284" s="22">
        <v>37</v>
      </c>
      <c r="AM284" s="33"/>
      <c r="AN284" s="114">
        <v>5097</v>
      </c>
      <c r="AO284" s="33"/>
      <c r="AP284" s="114">
        <f>IF(E284,AN284,0)</f>
        <v>0</v>
      </c>
      <c r="AQ284" s="33"/>
      <c r="AR284" s="114">
        <f>IF(O284,AN284,0)</f>
        <v>0</v>
      </c>
    </row>
    <row r="285" spans="1:44" ht="8.85" customHeight="1" x14ac:dyDescent="0.3">
      <c r="A285" s="42">
        <v>38</v>
      </c>
      <c r="B285" s="30"/>
      <c r="C285" s="22" t="s">
        <v>255</v>
      </c>
      <c r="D285" s="33"/>
      <c r="E285" s="298">
        <v>0</v>
      </c>
      <c r="F285" s="33"/>
      <c r="G285" s="89">
        <f t="shared" si="0"/>
        <v>0</v>
      </c>
      <c r="H285" s="33"/>
      <c r="I285" s="89">
        <f t="shared" si="1"/>
        <v>0</v>
      </c>
      <c r="J285" s="33"/>
      <c r="K285" s="298">
        <v>0</v>
      </c>
      <c r="L285" s="33"/>
      <c r="M285" s="298">
        <v>0</v>
      </c>
      <c r="N285" s="33"/>
      <c r="O285" s="298">
        <v>0</v>
      </c>
      <c r="P285" s="33"/>
      <c r="Q285" s="89">
        <f t="shared" si="2"/>
        <v>0</v>
      </c>
      <c r="R285" s="33"/>
      <c r="S285" s="89">
        <f t="shared" si="3"/>
        <v>0</v>
      </c>
      <c r="T285" s="33"/>
      <c r="U285" s="93">
        <f t="shared" si="4"/>
        <v>0</v>
      </c>
      <c r="V285" s="33"/>
      <c r="W285" s="33"/>
      <c r="X285" s="298">
        <v>0</v>
      </c>
      <c r="Y285" s="33"/>
      <c r="Z285" s="89">
        <f t="shared" si="5"/>
        <v>0</v>
      </c>
      <c r="AA285" s="33"/>
      <c r="AB285" s="298">
        <v>0</v>
      </c>
      <c r="AC285" s="33"/>
      <c r="AD285" s="89">
        <f t="shared" si="6"/>
        <v>0</v>
      </c>
      <c r="AE285" s="33"/>
      <c r="AF285" s="298">
        <v>0</v>
      </c>
      <c r="AG285" s="33"/>
      <c r="AH285" s="89">
        <f t="shared" si="7"/>
        <v>0</v>
      </c>
      <c r="AI285" s="33"/>
      <c r="AJ285" s="298">
        <v>0</v>
      </c>
      <c r="AK285" s="33"/>
      <c r="AL285" s="42">
        <v>38</v>
      </c>
      <c r="AM285" s="33"/>
      <c r="AN285" s="124">
        <v>8211</v>
      </c>
      <c r="AO285" s="33"/>
      <c r="AP285" s="124">
        <f t="shared" si="8"/>
        <v>0</v>
      </c>
      <c r="AQ285" s="33"/>
      <c r="AR285" s="124">
        <f t="shared" si="9"/>
        <v>0</v>
      </c>
    </row>
    <row r="286" spans="1:44" ht="8.85" customHeight="1" x14ac:dyDescent="0.3">
      <c r="A286" s="33"/>
      <c r="B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9"/>
      <c r="AO286" s="33"/>
      <c r="AP286" s="33"/>
      <c r="AQ286" s="33"/>
      <c r="AR286" s="33"/>
    </row>
    <row r="287" spans="1:44" ht="8.85" customHeight="1" x14ac:dyDescent="0.3">
      <c r="A287" s="42">
        <f>A285</f>
        <v>38</v>
      </c>
      <c r="B287" s="33"/>
      <c r="C287" s="30" t="s">
        <v>72</v>
      </c>
      <c r="D287" s="33"/>
      <c r="E287" s="94">
        <f>SUM(E241:E285)</f>
        <v>0</v>
      </c>
      <c r="F287" s="33"/>
      <c r="G287" s="97">
        <f>IF(AP287=0,0,IF(ISNONTEXT(H287),E287/$AN287,E287/AP287))</f>
        <v>0</v>
      </c>
      <c r="H287" s="138"/>
      <c r="I287" s="89">
        <f>IF(G$287,G287/G$287*100,0)</f>
        <v>0</v>
      </c>
      <c r="J287" s="33"/>
      <c r="K287" s="94">
        <f>SUM(K241:K285)</f>
        <v>0</v>
      </c>
      <c r="L287" s="33"/>
      <c r="M287" s="94">
        <f>SUM(M241:M285)</f>
        <v>0</v>
      </c>
      <c r="N287" s="33"/>
      <c r="O287" s="94">
        <f>SUM(O241:O285)</f>
        <v>4200</v>
      </c>
      <c r="P287" s="33"/>
      <c r="Q287" s="97">
        <f>O287/AR287</f>
        <v>0.68049254698639017</v>
      </c>
      <c r="R287" s="148"/>
      <c r="S287" s="89">
        <f>IF(Q$287,Q287/Q$287*100,0)</f>
        <v>100</v>
      </c>
      <c r="T287" s="33"/>
      <c r="U287" s="94">
        <f>SUM(U241:U285)</f>
        <v>4200</v>
      </c>
      <c r="V287" s="33"/>
      <c r="W287" s="33"/>
      <c r="X287" s="94">
        <f>SUM(X241:X285)</f>
        <v>0</v>
      </c>
      <c r="Y287" s="33"/>
      <c r="Z287" s="89">
        <f>IF($U287,X287/$U287*100,0)</f>
        <v>0</v>
      </c>
      <c r="AA287" s="33"/>
      <c r="AB287" s="94">
        <f>SUM(AB241:AB285)</f>
        <v>0</v>
      </c>
      <c r="AC287" s="33"/>
      <c r="AD287" s="89">
        <f>IF($U287,AB287/$U287*100,0)</f>
        <v>0</v>
      </c>
      <c r="AE287" s="33"/>
      <c r="AF287" s="94">
        <f>SUM(AF241:AF285)</f>
        <v>0</v>
      </c>
      <c r="AG287" s="33"/>
      <c r="AH287" s="89">
        <f>IF($U287,AF287/$U287*100,0)</f>
        <v>0</v>
      </c>
      <c r="AI287" s="33"/>
      <c r="AJ287" s="94">
        <f>SUM(AJ241:AJ285)</f>
        <v>0</v>
      </c>
      <c r="AK287" s="33"/>
      <c r="AL287" s="42">
        <f>AL285</f>
        <v>38</v>
      </c>
      <c r="AM287" s="33"/>
      <c r="AN287" s="124">
        <f>SUM(AN241:AN285)</f>
        <v>358999</v>
      </c>
      <c r="AO287" s="33"/>
      <c r="AP287" s="124">
        <f>SUM(AP241:AP285)</f>
        <v>0</v>
      </c>
      <c r="AQ287" s="39"/>
      <c r="AR287" s="124">
        <f>SUM(AR241:AR285)</f>
        <v>6172</v>
      </c>
    </row>
    <row r="288" spans="1:44" ht="8.85" customHeight="1" x14ac:dyDescent="0.3">
      <c r="A288" s="33"/>
      <c r="B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9"/>
      <c r="AO288" s="33"/>
      <c r="AP288" s="39"/>
      <c r="AQ288" s="39"/>
      <c r="AR288" s="39"/>
    </row>
    <row r="289" spans="1:44" ht="12.6" thickBot="1" x14ac:dyDescent="0.35">
      <c r="A289" s="54">
        <f>(A60+A219+A287)</f>
        <v>171</v>
      </c>
      <c r="B289" s="33"/>
      <c r="C289" s="30" t="s">
        <v>256</v>
      </c>
      <c r="D289" s="33"/>
      <c r="E289" s="105">
        <f>E60+E219+E287</f>
        <v>390730014</v>
      </c>
      <c r="F289" s="33"/>
      <c r="G289" s="97">
        <f>(E289/$AP289)</f>
        <v>45.995736980627711</v>
      </c>
      <c r="H289" s="138" t="s">
        <v>388</v>
      </c>
      <c r="I289" s="89"/>
      <c r="J289" s="33"/>
      <c r="K289" s="105">
        <f>K60+K219+K287</f>
        <v>115692418</v>
      </c>
      <c r="L289" s="33"/>
      <c r="M289" s="105">
        <f>M60+M219+M287</f>
        <v>198574288</v>
      </c>
      <c r="N289" s="33"/>
      <c r="O289" s="105">
        <f>O60+O219+O287</f>
        <v>158645721</v>
      </c>
      <c r="P289" s="33"/>
      <c r="Q289" s="97">
        <f>(O289/$AR289)</f>
        <v>18.820811550607402</v>
      </c>
      <c r="R289" s="138" t="s">
        <v>388</v>
      </c>
      <c r="S289" s="89"/>
      <c r="T289" s="33"/>
      <c r="U289" s="105">
        <f>U60+U219+U287</f>
        <v>549375735</v>
      </c>
      <c r="V289" s="33"/>
      <c r="W289" s="33"/>
      <c r="X289" s="105">
        <f>X60+X219+X287</f>
        <v>204169396</v>
      </c>
      <c r="Y289" s="33"/>
      <c r="Z289" s="89">
        <f>IF($U289,X289/$U289*100,0)</f>
        <v>37.16389039279283</v>
      </c>
      <c r="AA289" s="33"/>
      <c r="AB289" s="105">
        <f>AB60+AB219+AB287</f>
        <v>9491012</v>
      </c>
      <c r="AC289" s="33"/>
      <c r="AD289" s="89">
        <f>IF($U289,AB289/$U289*100,0)</f>
        <v>1.7275994179102212</v>
      </c>
      <c r="AE289" s="33"/>
      <c r="AF289" s="105">
        <f>AF60+AF219+AF287</f>
        <v>2589646</v>
      </c>
      <c r="AG289" s="33"/>
      <c r="AH289" s="89">
        <f>IF($U289,AF289/$U289*100,0)</f>
        <v>0.47137975615177102</v>
      </c>
      <c r="AI289" s="33"/>
      <c r="AJ289" s="105">
        <f>AJ60+AJ219+AJ287</f>
        <v>23203317</v>
      </c>
      <c r="AK289" s="33"/>
      <c r="AL289" s="54">
        <f>(AL60+AL219+AL287)</f>
        <v>171</v>
      </c>
      <c r="AM289" s="33"/>
      <c r="AN289" s="128">
        <f>AN60+AN219+AN287</f>
        <v>8853917</v>
      </c>
      <c r="AO289" s="33"/>
      <c r="AP289" s="128">
        <f>AP60+AP219+AP287</f>
        <v>8494918</v>
      </c>
      <c r="AQ289" s="33"/>
      <c r="AR289" s="128">
        <f>AR60+AR219+AR287</f>
        <v>8429271</v>
      </c>
    </row>
    <row r="290" spans="1:44" ht="8.85" customHeight="1" thickTop="1" x14ac:dyDescent="0.3">
      <c r="A290" s="33"/>
      <c r="B290" s="33"/>
      <c r="D290" s="33"/>
      <c r="E290" s="33"/>
      <c r="F290" s="33"/>
      <c r="G290" s="51"/>
      <c r="H290" s="33"/>
      <c r="I290" s="33"/>
      <c r="J290" s="33"/>
      <c r="K290" s="33"/>
      <c r="L290" s="33"/>
      <c r="M290" s="33"/>
      <c r="N290" s="33"/>
      <c r="O290" s="33"/>
      <c r="P290" s="33"/>
      <c r="Q290" s="51"/>
      <c r="R290" s="33"/>
      <c r="S290" s="33"/>
      <c r="T290" s="33"/>
      <c r="U290" s="33"/>
      <c r="V290" s="33"/>
      <c r="W290" s="33"/>
      <c r="X290" s="33"/>
      <c r="Y290" s="33"/>
      <c r="Z290" s="51"/>
      <c r="AA290" s="33"/>
      <c r="AB290" s="33"/>
      <c r="AC290" s="33"/>
      <c r="AD290" s="51"/>
      <c r="AE290" s="33"/>
      <c r="AF290" s="33"/>
      <c r="AG290" s="33"/>
      <c r="AH290" s="51"/>
      <c r="AI290" s="33"/>
      <c r="AJ290" s="33"/>
      <c r="AK290" s="33"/>
      <c r="AL290" s="33"/>
      <c r="AM290" s="33"/>
      <c r="AN290" s="33"/>
      <c r="AO290" s="33"/>
      <c r="AP290" s="33"/>
      <c r="AQ290" s="33"/>
      <c r="AR290" s="33"/>
    </row>
    <row r="291" spans="1:44" ht="8.85" customHeight="1" x14ac:dyDescent="0.3">
      <c r="A291" s="33"/>
      <c r="B291" s="33"/>
      <c r="D291" s="33"/>
      <c r="E291" s="33"/>
      <c r="F291" s="33"/>
      <c r="G291" s="51"/>
      <c r="H291" s="33"/>
      <c r="I291" s="33"/>
      <c r="J291" s="33"/>
      <c r="K291" s="33"/>
      <c r="L291" s="33"/>
      <c r="M291" s="33"/>
      <c r="N291" s="33"/>
      <c r="O291" s="33"/>
      <c r="P291" s="33"/>
      <c r="Q291" s="51"/>
      <c r="R291" s="33"/>
      <c r="S291" s="33"/>
      <c r="T291" s="33"/>
      <c r="U291" s="33"/>
      <c r="V291" s="33"/>
      <c r="W291" s="33"/>
      <c r="X291" s="33"/>
      <c r="Y291" s="33"/>
      <c r="Z291" s="51"/>
      <c r="AA291" s="33"/>
      <c r="AB291" s="33"/>
      <c r="AC291" s="33"/>
      <c r="AD291" s="51"/>
      <c r="AE291" s="33"/>
      <c r="AF291" s="33"/>
      <c r="AG291" s="33"/>
      <c r="AH291" s="51"/>
      <c r="AI291" s="33"/>
      <c r="AJ291" s="33"/>
      <c r="AK291" s="33"/>
      <c r="AL291" s="33"/>
      <c r="AM291" s="33"/>
      <c r="AN291" s="33"/>
      <c r="AO291" s="33"/>
      <c r="AP291" s="33"/>
      <c r="AQ291" s="33"/>
      <c r="AR291" s="33"/>
    </row>
    <row r="292" spans="1:44" ht="10.5" customHeight="1" x14ac:dyDescent="0.3">
      <c r="A292" s="33"/>
      <c r="B292" s="33"/>
      <c r="C292" s="22" t="s">
        <v>257</v>
      </c>
      <c r="D292" s="33"/>
      <c r="E292" s="33"/>
      <c r="F292" s="33"/>
      <c r="G292" s="51"/>
      <c r="H292" s="33"/>
      <c r="I292" s="33"/>
      <c r="J292" s="33"/>
      <c r="K292" s="33"/>
      <c r="L292" s="33"/>
      <c r="M292" s="33"/>
      <c r="N292" s="33"/>
      <c r="O292" s="33"/>
      <c r="P292" s="33"/>
      <c r="Q292" s="51"/>
      <c r="R292" s="33"/>
      <c r="S292" s="33"/>
      <c r="T292" s="33"/>
      <c r="U292" s="33"/>
      <c r="V292" s="33"/>
      <c r="W292" s="33"/>
      <c r="X292" s="33"/>
      <c r="Y292" s="33"/>
      <c r="Z292" s="51"/>
      <c r="AA292" s="33"/>
      <c r="AB292" s="33"/>
      <c r="AC292" s="33"/>
      <c r="AD292" s="51"/>
      <c r="AE292" s="33"/>
      <c r="AF292" s="33"/>
      <c r="AG292" s="33"/>
      <c r="AH292" s="51"/>
      <c r="AI292" s="33"/>
      <c r="AJ292" s="33"/>
      <c r="AK292" s="33"/>
      <c r="AL292" s="33"/>
      <c r="AM292" s="33"/>
      <c r="AN292" s="33"/>
      <c r="AO292" s="33"/>
      <c r="AP292" s="33"/>
      <c r="AQ292" s="33"/>
      <c r="AR292" s="33"/>
    </row>
    <row r="293" spans="1:44" ht="3.9" customHeight="1" x14ac:dyDescent="0.3">
      <c r="A293" s="33"/>
      <c r="B293" s="33"/>
      <c r="D293" s="33"/>
      <c r="E293" s="33"/>
      <c r="F293" s="33"/>
      <c r="G293" s="51"/>
      <c r="H293" s="33"/>
      <c r="I293" s="33"/>
      <c r="J293" s="33"/>
      <c r="K293" s="33"/>
      <c r="L293" s="33"/>
      <c r="M293" s="33"/>
      <c r="N293" s="33"/>
      <c r="O293" s="33"/>
      <c r="P293" s="33"/>
      <c r="Q293" s="51"/>
      <c r="R293" s="33"/>
      <c r="S293" s="33"/>
      <c r="T293" s="33"/>
      <c r="U293" s="33"/>
      <c r="V293" s="33"/>
      <c r="W293" s="33"/>
      <c r="X293" s="33"/>
      <c r="Y293" s="33"/>
      <c r="Z293" s="51"/>
      <c r="AA293" s="33"/>
      <c r="AB293" s="33"/>
      <c r="AC293" s="33"/>
      <c r="AD293" s="51"/>
      <c r="AE293" s="33"/>
      <c r="AF293" s="33"/>
      <c r="AG293" s="33"/>
      <c r="AH293" s="51"/>
      <c r="AI293" s="33"/>
      <c r="AJ293" s="33"/>
      <c r="AK293" s="33"/>
      <c r="AL293" s="33"/>
      <c r="AM293" s="33"/>
      <c r="AN293" s="33"/>
      <c r="AO293" s="33"/>
      <c r="AP293" s="33"/>
      <c r="AQ293" s="33"/>
      <c r="AR293" s="33"/>
    </row>
    <row r="294" spans="1:44" ht="8.85" customHeight="1" x14ac:dyDescent="0.3">
      <c r="A294" s="33"/>
      <c r="B294" s="33"/>
      <c r="D294" s="33"/>
      <c r="E294" s="33"/>
      <c r="F294" s="33"/>
      <c r="G294" s="51"/>
      <c r="H294" s="33"/>
      <c r="I294" s="33"/>
      <c r="J294" s="33"/>
      <c r="K294" s="33"/>
      <c r="L294" s="33"/>
      <c r="M294" s="33"/>
      <c r="N294" s="33"/>
      <c r="O294" s="33"/>
      <c r="P294" s="33"/>
      <c r="Q294" s="51"/>
      <c r="R294" s="33"/>
      <c r="S294" s="33"/>
      <c r="T294" s="33"/>
      <c r="U294" s="33"/>
      <c r="V294" s="33"/>
      <c r="W294" s="33"/>
      <c r="X294" s="33"/>
      <c r="Y294" s="33"/>
      <c r="Z294" s="51"/>
      <c r="AA294" s="33"/>
      <c r="AB294" s="33"/>
      <c r="AC294" s="33"/>
      <c r="AD294" s="51"/>
      <c r="AE294" s="33"/>
      <c r="AF294" s="33"/>
      <c r="AG294" s="33"/>
      <c r="AH294" s="51"/>
      <c r="AI294" s="33"/>
      <c r="AJ294" s="33"/>
      <c r="AK294" s="33"/>
      <c r="AL294" s="33"/>
      <c r="AM294" s="33"/>
      <c r="AN294" s="33"/>
      <c r="AO294" s="33"/>
      <c r="AP294" s="33"/>
      <c r="AQ294" s="33"/>
      <c r="AR294" s="33"/>
    </row>
    <row r="295" spans="1:44" ht="8.85" customHeight="1" x14ac:dyDescent="0.3">
      <c r="A295" s="33"/>
      <c r="B295" s="33"/>
      <c r="D295" s="33"/>
      <c r="E295" s="33"/>
      <c r="F295" s="33"/>
      <c r="G295" s="51"/>
      <c r="H295" s="33"/>
      <c r="I295" s="33"/>
      <c r="J295" s="33"/>
      <c r="K295" s="33"/>
      <c r="L295" s="33"/>
      <c r="M295" s="33"/>
      <c r="N295" s="33"/>
      <c r="O295" s="33"/>
      <c r="P295" s="33"/>
      <c r="Q295" s="51"/>
      <c r="R295" s="33"/>
      <c r="S295" s="33"/>
      <c r="T295" s="33"/>
      <c r="U295" s="33"/>
      <c r="V295" s="33"/>
      <c r="W295" s="33"/>
      <c r="X295" s="33"/>
      <c r="Y295" s="33"/>
      <c r="Z295" s="51"/>
      <c r="AA295" s="33"/>
      <c r="AB295" s="33"/>
      <c r="AC295" s="33"/>
      <c r="AD295" s="51"/>
      <c r="AE295" s="33"/>
      <c r="AF295" s="33"/>
      <c r="AG295" s="33"/>
      <c r="AH295" s="51"/>
      <c r="AI295" s="33"/>
      <c r="AJ295" s="33"/>
      <c r="AK295" s="33"/>
      <c r="AL295" s="33"/>
      <c r="AM295" s="33"/>
      <c r="AN295" s="33"/>
      <c r="AO295" s="33"/>
      <c r="AP295" s="33"/>
      <c r="AQ295" s="33"/>
      <c r="AR295" s="33"/>
    </row>
    <row r="296" spans="1:44" ht="8.85" customHeight="1" x14ac:dyDescent="0.3">
      <c r="A296" s="33"/>
      <c r="B296" s="33"/>
      <c r="D296" s="33"/>
      <c r="E296" s="33"/>
      <c r="F296" s="33"/>
      <c r="G296" s="51"/>
      <c r="H296" s="33"/>
      <c r="I296" s="33"/>
      <c r="J296" s="33"/>
      <c r="K296" s="33"/>
      <c r="L296" s="33"/>
      <c r="M296" s="33"/>
      <c r="N296" s="33"/>
      <c r="O296" s="33"/>
      <c r="P296" s="33"/>
      <c r="Q296" s="51"/>
      <c r="R296" s="33"/>
      <c r="S296" s="33"/>
      <c r="T296" s="33"/>
      <c r="U296" s="33"/>
      <c r="V296" s="33"/>
      <c r="W296" s="33"/>
      <c r="X296" s="33"/>
      <c r="Y296" s="33"/>
      <c r="Z296" s="51"/>
      <c r="AA296" s="33"/>
      <c r="AB296" s="33"/>
      <c r="AC296" s="33"/>
      <c r="AD296" s="51"/>
      <c r="AE296" s="33"/>
      <c r="AF296" s="33"/>
      <c r="AG296" s="33"/>
      <c r="AH296" s="51"/>
      <c r="AI296" s="33"/>
      <c r="AJ296" s="33"/>
      <c r="AK296" s="33"/>
      <c r="AL296" s="33"/>
      <c r="AM296" s="33"/>
      <c r="AN296" s="33"/>
      <c r="AO296" s="33"/>
      <c r="AP296" s="33"/>
      <c r="AQ296" s="33"/>
      <c r="AR296" s="33"/>
    </row>
    <row r="297" spans="1:44" ht="8.85" customHeight="1" x14ac:dyDescent="0.3">
      <c r="A297" s="33"/>
      <c r="B297" s="33"/>
      <c r="D297" s="33"/>
      <c r="E297" s="33"/>
      <c r="F297" s="33"/>
      <c r="G297" s="51"/>
      <c r="H297" s="33"/>
      <c r="I297" s="33"/>
      <c r="J297" s="33"/>
      <c r="K297" s="33"/>
      <c r="L297" s="33"/>
      <c r="M297" s="33"/>
      <c r="N297" s="33"/>
      <c r="O297" s="33"/>
      <c r="P297" s="33"/>
      <c r="Q297" s="51"/>
      <c r="R297" s="33"/>
      <c r="S297" s="33"/>
      <c r="T297" s="33"/>
      <c r="U297" s="33"/>
      <c r="V297" s="33"/>
      <c r="W297" s="33"/>
      <c r="X297" s="33"/>
      <c r="Y297" s="33"/>
      <c r="Z297" s="51"/>
      <c r="AA297" s="33"/>
      <c r="AB297" s="33"/>
      <c r="AC297" s="33"/>
      <c r="AD297" s="51"/>
      <c r="AE297" s="33"/>
      <c r="AF297" s="33"/>
      <c r="AG297" s="33"/>
      <c r="AH297" s="51"/>
      <c r="AI297" s="33"/>
      <c r="AJ297" s="33"/>
      <c r="AK297" s="33"/>
      <c r="AL297" s="33"/>
      <c r="AM297" s="33"/>
      <c r="AN297" s="33"/>
      <c r="AO297" s="33"/>
      <c r="AP297" s="33"/>
      <c r="AQ297" s="33"/>
      <c r="AR297" s="33"/>
    </row>
    <row r="298" spans="1:44" ht="8.85" customHeight="1" x14ac:dyDescent="0.3">
      <c r="A298" s="33"/>
      <c r="B298" s="33"/>
      <c r="D298" s="33"/>
      <c r="E298" s="33"/>
      <c r="F298" s="33"/>
      <c r="G298" s="51"/>
      <c r="H298" s="33"/>
      <c r="I298" s="33"/>
      <c r="J298" s="33"/>
      <c r="K298" s="33"/>
      <c r="L298" s="33"/>
      <c r="M298" s="33"/>
      <c r="N298" s="33"/>
      <c r="O298" s="33"/>
      <c r="P298" s="33"/>
      <c r="Q298" s="51"/>
      <c r="R298" s="33"/>
      <c r="S298" s="33"/>
      <c r="T298" s="33"/>
      <c r="U298" s="33"/>
      <c r="V298" s="33"/>
      <c r="W298" s="33"/>
      <c r="X298" s="33"/>
      <c r="Y298" s="33"/>
      <c r="Z298" s="51"/>
      <c r="AA298" s="33"/>
      <c r="AB298" s="33"/>
      <c r="AC298" s="33"/>
      <c r="AD298" s="51"/>
      <c r="AE298" s="33"/>
      <c r="AF298" s="33"/>
      <c r="AG298" s="33"/>
      <c r="AH298" s="51"/>
      <c r="AI298" s="33"/>
      <c r="AJ298" s="33"/>
      <c r="AK298" s="33"/>
      <c r="AL298" s="33"/>
      <c r="AM298" s="33"/>
      <c r="AN298" s="33"/>
      <c r="AO298" s="33"/>
      <c r="AP298" s="33"/>
      <c r="AQ298" s="33"/>
      <c r="AR298" s="33"/>
    </row>
    <row r="299" spans="1:44" ht="8.85" customHeight="1" x14ac:dyDescent="0.3">
      <c r="A299" s="33"/>
      <c r="B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row>
    <row r="300" spans="1:44" ht="8.4" customHeight="1" x14ac:dyDescent="0.3">
      <c r="A300" s="33"/>
      <c r="B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row>
    <row r="301" spans="1:44" ht="8.85" hidden="1" customHeight="1" x14ac:dyDescent="0.3">
      <c r="A301" s="33"/>
      <c r="B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row>
    <row r="302" spans="1:44" ht="0.6" customHeight="1" x14ac:dyDescent="0.3">
      <c r="A302" s="33"/>
      <c r="B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row>
    <row r="303" spans="1:44" ht="8.85" customHeight="1" x14ac:dyDescent="0.3">
      <c r="A303" s="33"/>
      <c r="B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row>
    <row r="304" spans="1:44" s="20" customFormat="1" ht="10.5" customHeight="1" x14ac:dyDescent="0.3">
      <c r="A304" s="130" t="s">
        <v>452</v>
      </c>
      <c r="AM304" s="131" t="s">
        <v>453</v>
      </c>
    </row>
  </sheetData>
  <printOptions gridLinesSet="0"/>
  <pageMargins left="3.5" right="0.5" top="0.5" bottom="0.3" header="0.5" footer="0.5"/>
  <pageSetup paperSize="17" pageOrder="overThenDown" orientation="landscape" r:id="rId1"/>
  <headerFooter alignWithMargins="0"/>
  <rowBreaks count="3" manualBreakCount="3">
    <brk id="75" max="38" man="1"/>
    <brk id="151" max="38" man="1"/>
    <brk id="227" max="38" man="1"/>
  </rowBreaks>
  <colBreaks count="1" manualBreakCount="1">
    <brk id="22"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21</vt:i4>
      </vt:variant>
    </vt:vector>
  </HeadingPairs>
  <TitlesOfParts>
    <vt:vector size="41" baseType="lpstr">
      <vt:lpstr>Amended Report</vt:lpstr>
      <vt:lpstr>Table of Contents</vt:lpstr>
      <vt:lpstr>Exhibit A</vt:lpstr>
      <vt:lpstr>Exhibit B</vt:lpstr>
      <vt:lpstr>Exhibit B1</vt:lpstr>
      <vt:lpstr>Exhibit B2</vt:lpstr>
      <vt:lpstr>Exhibit C</vt:lpstr>
      <vt:lpstr>Exhibit C1</vt:lpstr>
      <vt:lpstr>Exhibit C2</vt:lpstr>
      <vt:lpstr>Exhibit C3</vt:lpstr>
      <vt:lpstr>Exhibit C4</vt:lpstr>
      <vt:lpstr>Exhibit C5</vt:lpstr>
      <vt:lpstr>Exhibit C6</vt:lpstr>
      <vt:lpstr>Exhibit C7</vt:lpstr>
      <vt:lpstr>Exhibit C8</vt:lpstr>
      <vt:lpstr>Exhibit D</vt:lpstr>
      <vt:lpstr>Exhibit E</vt:lpstr>
      <vt:lpstr>Exhibit F</vt:lpstr>
      <vt:lpstr>Exhibit G</vt:lpstr>
      <vt:lpstr>Exhibit H</vt:lpstr>
      <vt:lpstr>'Exhibit A'!Print_Area</vt:lpstr>
      <vt:lpstr>'Exhibit B'!Print_Area</vt:lpstr>
      <vt:lpstr>'Exhibit B2'!Print_Area</vt:lpstr>
      <vt:lpstr>'Exhibit C'!Print_Area</vt:lpstr>
      <vt:lpstr>'Exhibit C1'!Print_Area</vt:lpstr>
      <vt:lpstr>'Exhibit C2'!Print_Area</vt:lpstr>
      <vt:lpstr>'Exhibit C3'!Print_Area</vt:lpstr>
      <vt:lpstr>'Exhibit C4'!Print_Area</vt:lpstr>
      <vt:lpstr>'Exhibit C5'!Print_Area</vt:lpstr>
      <vt:lpstr>'Exhibit C6'!Print_Area</vt:lpstr>
      <vt:lpstr>'Exhibit C7'!Print_Area</vt:lpstr>
      <vt:lpstr>'Exhibit C8'!Print_Area</vt:lpstr>
      <vt:lpstr>'Exhibit F'!Print_Area</vt:lpstr>
      <vt:lpstr>'Exhibit G'!Print_Area</vt:lpstr>
      <vt:lpstr>'Exhibit H'!Print_Area</vt:lpstr>
      <vt:lpstr>'Exhibit A'!Print_Area_MI</vt:lpstr>
      <vt:lpstr>'Exhibit C4'!Print_Area_MI</vt:lpstr>
      <vt:lpstr>'Exhibit C8'!Print_Area_MI</vt:lpstr>
      <vt:lpstr>'Exhibit D'!Print_Area_MI</vt:lpstr>
      <vt:lpstr>'Exhibit E'!Print_Area_MI</vt:lpstr>
      <vt:lpstr>'Exhibit G'!Print_Area_MI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Rachel Reamy</dc:creator>
  <cp:lastModifiedBy>Rachel Reamy</cp:lastModifiedBy>
  <cp:lastPrinted>2019-10-27T18:05:42Z</cp:lastPrinted>
  <dcterms:created xsi:type="dcterms:W3CDTF">2019-05-07T01:46:49Z</dcterms:created>
  <dcterms:modified xsi:type="dcterms:W3CDTF">2021-03-05T22:35:28Z</dcterms:modified>
</cp:coreProperties>
</file>